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629"/>
  <workbookPr codeName="ThisWorkbook" defaultThemeVersion="124226"/>
  <mc:AlternateContent xmlns:mc="http://schemas.openxmlformats.org/markup-compatibility/2006">
    <mc:Choice Requires="x15">
      <x15ac:absPath xmlns:x15ac="http://schemas.microsoft.com/office/spreadsheetml/2010/11/ac" url="\\PEGASO\Sitel\BDades\DEDICACIONS 2019\"/>
    </mc:Choice>
  </mc:AlternateContent>
  <xr:revisionPtr revIDLastSave="0" documentId="13_ncr:1_{CEF475CD-96F1-4222-8D26-1985FB1E15B7}" xr6:coauthVersionLast="43" xr6:coauthVersionMax="43" xr10:uidLastSave="{00000000-0000-0000-0000-000000000000}"/>
  <bookViews>
    <workbookView xWindow="-120" yWindow="-120" windowWidth="20730" windowHeight="11160" xr2:uid="{00000000-000D-0000-FFFF-FFFF00000000}"/>
  </bookViews>
  <sheets>
    <sheet name="Validacions" sheetId="5" r:id="rId1"/>
    <sheet name="BD" sheetId="7" r:id="rId2"/>
    <sheet name="Control Hores Suport" sheetId="6" r:id="rId3"/>
  </sheets>
  <externalReferences>
    <externalReference r:id="rId4"/>
  </externalReferences>
  <definedNames>
    <definedName name="_xlnm._FilterDatabase" localSheetId="0" hidden="1">Validacions!$A$7:$S$8080</definedName>
    <definedName name="Ceuta">Validacions!$C$2400</definedName>
    <definedName name="COLABORADORES" localSheetId="2">BD!$B$2:$B$13</definedName>
    <definedName name="COLABORADORES" localSheetId="0">BD!$B$2:$B$13</definedName>
    <definedName name="COLABORADORES">BD!$B$2:$B$13</definedName>
    <definedName name="DETALLES" localSheetId="2">BD!$G$2:$G$24</definedName>
    <definedName name="DETALLES" localSheetId="0">BD!$G$2:$G$24</definedName>
    <definedName name="DETALLES">BD!$G$2:$G$24</definedName>
    <definedName name="SISTEMAS" localSheetId="2">BD!$E$2:$E$176</definedName>
    <definedName name="SISTEMAS" localSheetId="0">BD!$E$2:$E$176</definedName>
    <definedName name="SISTEMAS">BD!$E$2:$E$176</definedName>
  </definedNames>
  <calcPr calcId="181029"/>
  <extLs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G3494" i="5" l="1"/>
  <c r="G3495" i="5"/>
  <c r="G3496" i="5"/>
  <c r="K3495" i="5"/>
  <c r="M3495" i="5"/>
  <c r="K3496" i="5"/>
  <c r="M3496" i="5"/>
  <c r="D3495" i="5"/>
  <c r="D3496" i="5"/>
  <c r="L3496" i="5" l="1"/>
  <c r="L3495" i="5"/>
  <c r="M2227" i="5"/>
  <c r="K2227" i="5"/>
  <c r="I2227" i="5"/>
  <c r="G2227" i="5"/>
  <c r="D2227" i="5"/>
  <c r="B2227" i="5"/>
  <c r="L2227" i="5" l="1"/>
  <c r="M2226" i="5"/>
  <c r="K2226" i="5"/>
  <c r="I2226" i="5"/>
  <c r="G2226" i="5"/>
  <c r="D2226" i="5"/>
  <c r="B2226" i="5"/>
  <c r="M2224" i="5"/>
  <c r="K2224" i="5"/>
  <c r="I2224" i="5"/>
  <c r="G2224" i="5"/>
  <c r="D2224" i="5"/>
  <c r="B2224" i="5"/>
  <c r="L2226" i="5" l="1"/>
  <c r="L2224" i="5"/>
  <c r="M3468" i="5" l="1"/>
  <c r="M3469" i="5"/>
  <c r="D3447" i="5" l="1"/>
  <c r="D3448" i="5"/>
  <c r="B1451" i="5" l="1"/>
  <c r="B1450" i="5"/>
  <c r="B1449" i="5"/>
  <c r="D1449" i="5"/>
  <c r="K3385" i="5" l="1"/>
  <c r="M3385" i="5"/>
  <c r="K3386" i="5"/>
  <c r="M3386" i="5"/>
  <c r="K3387" i="5"/>
  <c r="M3387" i="5"/>
  <c r="K3388" i="5"/>
  <c r="M3388" i="5"/>
  <c r="K3389" i="5"/>
  <c r="M3389" i="5"/>
  <c r="K3390" i="5"/>
  <c r="M3390" i="5"/>
  <c r="K3391" i="5"/>
  <c r="M3391" i="5"/>
  <c r="K3392" i="5"/>
  <c r="M3392" i="5"/>
  <c r="K3393" i="5"/>
  <c r="M3393" i="5"/>
  <c r="K3394" i="5"/>
  <c r="M3394" i="5"/>
  <c r="K3395" i="5"/>
  <c r="M3395" i="5"/>
  <c r="B3385" i="5"/>
  <c r="B3386" i="5"/>
  <c r="B3387" i="5"/>
  <c r="B3388" i="5"/>
  <c r="B3389" i="5"/>
  <c r="B3390" i="5"/>
  <c r="B3391" i="5"/>
  <c r="B3392" i="5"/>
  <c r="B3393" i="5"/>
  <c r="B3394" i="5"/>
  <c r="B3395" i="5"/>
  <c r="B3396" i="5"/>
  <c r="D3385" i="5"/>
  <c r="D3386" i="5"/>
  <c r="D3387" i="5"/>
  <c r="D3388" i="5"/>
  <c r="D3389" i="5"/>
  <c r="D3390" i="5"/>
  <c r="D3391" i="5"/>
  <c r="D3392" i="5"/>
  <c r="D3393" i="5"/>
  <c r="D3394" i="5"/>
  <c r="D3395" i="5"/>
  <c r="D3396" i="5"/>
  <c r="D3397" i="5"/>
  <c r="I3418" i="5"/>
  <c r="K3418" i="5"/>
  <c r="M3418" i="5"/>
  <c r="I3419" i="5"/>
  <c r="K3419" i="5"/>
  <c r="M3419" i="5"/>
  <c r="I3420" i="5"/>
  <c r="K3420" i="5"/>
  <c r="M3420" i="5"/>
  <c r="I3421" i="5"/>
  <c r="K3421" i="5"/>
  <c r="M3421" i="5"/>
  <c r="I3422" i="5"/>
  <c r="K3422" i="5"/>
  <c r="M3422" i="5"/>
  <c r="I3423" i="5"/>
  <c r="K3423" i="5"/>
  <c r="M3423" i="5"/>
  <c r="I3424" i="5"/>
  <c r="K3424" i="5"/>
  <c r="M3424" i="5"/>
  <c r="I3425" i="5"/>
  <c r="K3425" i="5"/>
  <c r="M3425" i="5"/>
  <c r="I3426" i="5"/>
  <c r="K3426" i="5"/>
  <c r="M3426" i="5"/>
  <c r="I3427" i="5"/>
  <c r="K3427" i="5"/>
  <c r="M3427" i="5"/>
  <c r="I3428" i="5"/>
  <c r="K3428" i="5"/>
  <c r="M3428" i="5"/>
  <c r="I3429" i="5"/>
  <c r="K3429" i="5"/>
  <c r="M3429" i="5"/>
  <c r="I3430" i="5"/>
  <c r="K3430" i="5"/>
  <c r="M3430" i="5"/>
  <c r="I3431" i="5"/>
  <c r="K3431" i="5"/>
  <c r="M3431" i="5"/>
  <c r="I3432" i="5"/>
  <c r="K3432" i="5"/>
  <c r="M3432" i="5"/>
  <c r="I3433" i="5"/>
  <c r="K3433" i="5"/>
  <c r="M3433" i="5"/>
  <c r="I3434" i="5"/>
  <c r="K3434" i="5"/>
  <c r="M3434" i="5"/>
  <c r="I3435" i="5"/>
  <c r="K3435" i="5"/>
  <c r="M3435" i="5"/>
  <c r="I3436" i="5"/>
  <c r="K3436" i="5"/>
  <c r="M3436" i="5"/>
  <c r="I3437" i="5"/>
  <c r="K3437" i="5"/>
  <c r="M3437" i="5"/>
  <c r="I3438" i="5"/>
  <c r="K3438" i="5"/>
  <c r="M3438" i="5"/>
  <c r="I3439" i="5"/>
  <c r="K3439" i="5"/>
  <c r="M3439" i="5"/>
  <c r="B3417" i="5"/>
  <c r="B3418" i="5"/>
  <c r="B3419" i="5"/>
  <c r="B3420" i="5"/>
  <c r="B3421" i="5"/>
  <c r="B3422" i="5"/>
  <c r="B3423" i="5"/>
  <c r="B3424" i="5"/>
  <c r="B3425" i="5"/>
  <c r="B3426" i="5"/>
  <c r="B3427" i="5"/>
  <c r="B3428" i="5"/>
  <c r="B3429" i="5"/>
  <c r="B3430" i="5"/>
  <c r="B3431" i="5"/>
  <c r="B3432" i="5"/>
  <c r="B3433" i="5"/>
  <c r="B3434" i="5"/>
  <c r="B3435" i="5"/>
  <c r="B3436" i="5"/>
  <c r="B3437" i="5"/>
  <c r="B3438" i="5"/>
  <c r="B3439" i="5"/>
  <c r="D3433" i="5"/>
  <c r="D3434" i="5"/>
  <c r="D3435" i="5"/>
  <c r="D3436" i="5"/>
  <c r="D3437" i="5"/>
  <c r="D3438" i="5"/>
  <c r="D3439" i="5"/>
  <c r="D3418" i="5"/>
  <c r="D3419" i="5"/>
  <c r="D3420" i="5"/>
  <c r="D3421" i="5"/>
  <c r="D3422" i="5"/>
  <c r="D3423" i="5"/>
  <c r="D3424" i="5"/>
  <c r="D3425" i="5"/>
  <c r="D3426" i="5"/>
  <c r="D3427" i="5"/>
  <c r="D3428" i="5"/>
  <c r="D3429" i="5"/>
  <c r="D3430" i="5"/>
  <c r="D3064" i="5" l="1"/>
  <c r="D3042" i="5" l="1"/>
  <c r="K3110" i="5" l="1"/>
  <c r="M3110" i="5"/>
  <c r="K3111" i="5"/>
  <c r="M3111" i="5"/>
  <c r="B3110" i="5"/>
  <c r="B3111" i="5"/>
  <c r="D3110" i="5"/>
  <c r="D3111" i="5"/>
  <c r="G81" i="6"/>
  <c r="H81" i="6"/>
  <c r="I81" i="6" s="1"/>
  <c r="G82" i="6"/>
  <c r="H82" i="6"/>
  <c r="I82" i="6" s="1"/>
  <c r="G83" i="6"/>
  <c r="H83" i="6"/>
  <c r="I83" i="6" s="1"/>
  <c r="H80" i="6"/>
  <c r="J80" i="6" s="1"/>
  <c r="G80" i="6"/>
  <c r="H79" i="6"/>
  <c r="J79" i="6" s="1"/>
  <c r="G79" i="6"/>
  <c r="H73" i="6"/>
  <c r="J73" i="6" s="1"/>
  <c r="G73" i="6"/>
  <c r="G48" i="6"/>
  <c r="H48" i="6"/>
  <c r="I48" i="6" s="1"/>
  <c r="G49" i="6"/>
  <c r="H49" i="6"/>
  <c r="I49" i="6" s="1"/>
  <c r="G50" i="6"/>
  <c r="H50" i="6"/>
  <c r="I50" i="6" s="1"/>
  <c r="G51" i="6"/>
  <c r="H51" i="6"/>
  <c r="I51" i="6" s="1"/>
  <c r="G52" i="6"/>
  <c r="H52" i="6"/>
  <c r="I52" i="6" s="1"/>
  <c r="G53" i="6"/>
  <c r="H53" i="6"/>
  <c r="I53" i="6" s="1"/>
  <c r="G54" i="6"/>
  <c r="H54" i="6"/>
  <c r="I54" i="6" s="1"/>
  <c r="G55" i="6"/>
  <c r="H55" i="6"/>
  <c r="I55" i="6" s="1"/>
  <c r="G56" i="6"/>
  <c r="H56" i="6"/>
  <c r="I56" i="6" s="1"/>
  <c r="G57" i="6"/>
  <c r="H57" i="6"/>
  <c r="I57" i="6" s="1"/>
  <c r="G58" i="6"/>
  <c r="H58" i="6"/>
  <c r="I58" i="6" s="1"/>
  <c r="G59" i="6"/>
  <c r="H59" i="6"/>
  <c r="I59" i="6" s="1"/>
  <c r="G60" i="6"/>
  <c r="H60" i="6"/>
  <c r="I60" i="6" s="1"/>
  <c r="G61" i="6"/>
  <c r="H61" i="6"/>
  <c r="I61" i="6" s="1"/>
  <c r="G62" i="6"/>
  <c r="H62" i="6"/>
  <c r="I62" i="6" s="1"/>
  <c r="G63" i="6"/>
  <c r="H63" i="6"/>
  <c r="I63" i="6" s="1"/>
  <c r="G64" i="6"/>
  <c r="H64" i="6"/>
  <c r="I64" i="6" s="1"/>
  <c r="G65" i="6"/>
  <c r="H65" i="6"/>
  <c r="I65" i="6" s="1"/>
  <c r="G66" i="6"/>
  <c r="H66" i="6"/>
  <c r="I66" i="6" s="1"/>
  <c r="G67" i="6"/>
  <c r="H67" i="6"/>
  <c r="I67" i="6" s="1"/>
  <c r="G68" i="6"/>
  <c r="H68" i="6"/>
  <c r="I68" i="6" s="1"/>
  <c r="H47" i="6"/>
  <c r="J47" i="6" s="1"/>
  <c r="G47" i="6"/>
  <c r="H46" i="6"/>
  <c r="J46" i="6" s="1"/>
  <c r="G46" i="6"/>
  <c r="H41" i="6"/>
  <c r="J41" i="6" s="1"/>
  <c r="G41" i="6"/>
  <c r="H36" i="6"/>
  <c r="J36" i="6" s="1"/>
  <c r="G36" i="6"/>
  <c r="H35" i="6"/>
  <c r="J35" i="6" s="1"/>
  <c r="G35" i="6"/>
  <c r="H34" i="6"/>
  <c r="J34" i="6" s="1"/>
  <c r="G34" i="6"/>
  <c r="H29" i="6"/>
  <c r="J29" i="6" s="1"/>
  <c r="G29" i="6"/>
  <c r="H28" i="6"/>
  <c r="J28" i="6" s="1"/>
  <c r="G28" i="6"/>
  <c r="G17" i="6"/>
  <c r="H27" i="6"/>
  <c r="G27" i="6"/>
  <c r="H9" i="6"/>
  <c r="H10" i="6"/>
  <c r="H11" i="6"/>
  <c r="H12" i="6"/>
  <c r="H13" i="6"/>
  <c r="H14" i="6"/>
  <c r="H15" i="6"/>
  <c r="H16" i="6"/>
  <c r="H17" i="6"/>
  <c r="H18" i="6"/>
  <c r="H19" i="6"/>
  <c r="H20" i="6"/>
  <c r="H21" i="6"/>
  <c r="H22" i="6"/>
  <c r="H8" i="6"/>
  <c r="G9" i="6"/>
  <c r="G10" i="6"/>
  <c r="G11" i="6"/>
  <c r="G12" i="6"/>
  <c r="G13" i="6"/>
  <c r="G14" i="6"/>
  <c r="G15" i="6"/>
  <c r="G16" i="6"/>
  <c r="G18" i="6"/>
  <c r="G19" i="6"/>
  <c r="G20" i="6"/>
  <c r="G21" i="6"/>
  <c r="G22" i="6"/>
  <c r="G8" i="6"/>
  <c r="F63" i="6"/>
  <c r="D63" i="6"/>
  <c r="E63" i="6"/>
  <c r="J83" i="6" l="1"/>
  <c r="J82" i="6"/>
  <c r="J81" i="6"/>
  <c r="I79" i="6"/>
  <c r="I80" i="6"/>
  <c r="I73" i="6"/>
  <c r="J68" i="6"/>
  <c r="J67" i="6"/>
  <c r="J66" i="6"/>
  <c r="J65" i="6"/>
  <c r="J64" i="6"/>
  <c r="J63" i="6"/>
  <c r="K63" i="6" s="1"/>
  <c r="J62" i="6"/>
  <c r="J61" i="6"/>
  <c r="J60" i="6"/>
  <c r="J59" i="6"/>
  <c r="J58" i="6"/>
  <c r="J57" i="6"/>
  <c r="J56" i="6"/>
  <c r="J55" i="6"/>
  <c r="J54" i="6"/>
  <c r="J53" i="6"/>
  <c r="J52" i="6"/>
  <c r="J51" i="6"/>
  <c r="J50" i="6"/>
  <c r="J49" i="6"/>
  <c r="J48" i="6"/>
  <c r="I46" i="6"/>
  <c r="I47" i="6"/>
  <c r="I41" i="6"/>
  <c r="I34" i="6"/>
  <c r="I35" i="6"/>
  <c r="I36" i="6"/>
  <c r="I29" i="6"/>
  <c r="I28" i="6"/>
  <c r="L63" i="6" l="1"/>
  <c r="N63" i="6"/>
  <c r="M63" i="6"/>
  <c r="I3109" i="5"/>
  <c r="D2926" i="5" l="1"/>
  <c r="D2927" i="5"/>
  <c r="D2928" i="5"/>
  <c r="D2929" i="5"/>
  <c r="D2930" i="5"/>
  <c r="G2893" i="5"/>
  <c r="G2917" i="5"/>
  <c r="G2944" i="5"/>
  <c r="G2945" i="5"/>
  <c r="G2946" i="5"/>
  <c r="K458" i="5"/>
  <c r="M458" i="5"/>
  <c r="K459" i="5"/>
  <c r="M459" i="5"/>
  <c r="K460" i="5"/>
  <c r="M460" i="5"/>
  <c r="B458" i="5"/>
  <c r="B459" i="5"/>
  <c r="B460" i="5"/>
  <c r="B2966" i="5"/>
  <c r="B2967" i="5"/>
  <c r="B2968" i="5"/>
  <c r="D458" i="5"/>
  <c r="D459" i="5"/>
  <c r="D460" i="5"/>
  <c r="D2966" i="5"/>
  <c r="D2967" i="5"/>
  <c r="K2933" i="5" l="1"/>
  <c r="I2872" i="5" l="1"/>
  <c r="M2741" i="5" l="1"/>
  <c r="M2742" i="5"/>
  <c r="M2756" i="5"/>
  <c r="M2757" i="5"/>
  <c r="M2758" i="5"/>
  <c r="M2759" i="5"/>
  <c r="M2760" i="5"/>
  <c r="M2761" i="5"/>
  <c r="M2762" i="5"/>
  <c r="M2763" i="5"/>
  <c r="M2764" i="5"/>
  <c r="M2765" i="5"/>
  <c r="M2766" i="5"/>
  <c r="M2767" i="5"/>
  <c r="M2768" i="5"/>
  <c r="M2769" i="5"/>
  <c r="M2770" i="5"/>
  <c r="B2741" i="5"/>
  <c r="B2742" i="5"/>
  <c r="B2756" i="5"/>
  <c r="B2757" i="5"/>
  <c r="B2758" i="5"/>
  <c r="B2759" i="5"/>
  <c r="B2760" i="5"/>
  <c r="B2761" i="5"/>
  <c r="B2762" i="5"/>
  <c r="B2763" i="5"/>
  <c r="B2764" i="5"/>
  <c r="B2765" i="5"/>
  <c r="B2766" i="5"/>
  <c r="B2767" i="5"/>
  <c r="B2768" i="5"/>
  <c r="B2769" i="5"/>
  <c r="B2770" i="5"/>
  <c r="D2741" i="5"/>
  <c r="D2742" i="5"/>
  <c r="D2756" i="5"/>
  <c r="D2757" i="5"/>
  <c r="D2758" i="5"/>
  <c r="D2761" i="5"/>
  <c r="D2762" i="5"/>
  <c r="D2763" i="5"/>
  <c r="D2764" i="5"/>
  <c r="D2765" i="5"/>
  <c r="D2766" i="5"/>
  <c r="D2767" i="5"/>
  <c r="D2768" i="5"/>
  <c r="D2769" i="5"/>
  <c r="D2770" i="5"/>
  <c r="D2771" i="5"/>
  <c r="F83" i="6" l="1"/>
  <c r="F82" i="6"/>
  <c r="F81" i="6"/>
  <c r="F80" i="6"/>
  <c r="F79" i="6"/>
  <c r="F73" i="6"/>
  <c r="F68" i="6"/>
  <c r="F67" i="6"/>
  <c r="F66" i="6"/>
  <c r="F65" i="6"/>
  <c r="F64" i="6"/>
  <c r="F62" i="6"/>
  <c r="F61" i="6"/>
  <c r="F60" i="6"/>
  <c r="F59" i="6"/>
  <c r="F58" i="6"/>
  <c r="F57" i="6"/>
  <c r="F56" i="6"/>
  <c r="F55" i="6"/>
  <c r="F54" i="6"/>
  <c r="F53" i="6"/>
  <c r="F52" i="6"/>
  <c r="F51" i="6"/>
  <c r="F50" i="6"/>
  <c r="F49" i="6"/>
  <c r="F48" i="6"/>
  <c r="F47" i="6"/>
  <c r="F46" i="6"/>
  <c r="F41" i="6"/>
  <c r="F36" i="6"/>
  <c r="F35" i="6"/>
  <c r="F34" i="6"/>
  <c r="F29" i="6"/>
  <c r="F28" i="6"/>
  <c r="J27" i="6"/>
  <c r="F27" i="6"/>
  <c r="F9" i="6"/>
  <c r="J9" i="6"/>
  <c r="F10" i="6"/>
  <c r="I10" i="6"/>
  <c r="F11" i="6"/>
  <c r="J11" i="6"/>
  <c r="F12" i="6"/>
  <c r="I12" i="6"/>
  <c r="F13" i="6"/>
  <c r="J13" i="6"/>
  <c r="F14" i="6"/>
  <c r="I14" i="6"/>
  <c r="F15" i="6"/>
  <c r="I15" i="6"/>
  <c r="F16" i="6"/>
  <c r="I16" i="6"/>
  <c r="F17" i="6"/>
  <c r="J17" i="6"/>
  <c r="F18" i="6"/>
  <c r="I18" i="6"/>
  <c r="F19" i="6"/>
  <c r="I19" i="6"/>
  <c r="F20" i="6"/>
  <c r="J20" i="6"/>
  <c r="F21" i="6"/>
  <c r="J21" i="6"/>
  <c r="F22" i="6"/>
  <c r="I22" i="6"/>
  <c r="J8" i="6"/>
  <c r="F8" i="6"/>
  <c r="E83" i="6"/>
  <c r="E82" i="6"/>
  <c r="E81" i="6"/>
  <c r="E80" i="6"/>
  <c r="E79" i="6"/>
  <c r="E73" i="6"/>
  <c r="E68" i="6"/>
  <c r="E67" i="6"/>
  <c r="E66" i="6"/>
  <c r="E65" i="6"/>
  <c r="E64" i="6"/>
  <c r="E62" i="6"/>
  <c r="E61" i="6"/>
  <c r="E60" i="6"/>
  <c r="E59" i="6"/>
  <c r="E58" i="6"/>
  <c r="E57" i="6"/>
  <c r="E56" i="6"/>
  <c r="E55" i="6"/>
  <c r="E54" i="6"/>
  <c r="E53" i="6"/>
  <c r="E52" i="6"/>
  <c r="E51" i="6"/>
  <c r="E50" i="6"/>
  <c r="E49" i="6"/>
  <c r="E48" i="6"/>
  <c r="E47" i="6"/>
  <c r="E46" i="6"/>
  <c r="E41" i="6"/>
  <c r="E36" i="6"/>
  <c r="E35" i="6"/>
  <c r="E34" i="6"/>
  <c r="E29" i="6"/>
  <c r="E28" i="6"/>
  <c r="E27" i="6"/>
  <c r="E9" i="6"/>
  <c r="E10" i="6"/>
  <c r="E11" i="6"/>
  <c r="E12" i="6"/>
  <c r="E13" i="6"/>
  <c r="E14" i="6"/>
  <c r="E15" i="6"/>
  <c r="E16" i="6"/>
  <c r="E17" i="6"/>
  <c r="E18" i="6"/>
  <c r="E19" i="6"/>
  <c r="E20" i="6"/>
  <c r="E21" i="6"/>
  <c r="E22" i="6"/>
  <c r="E8" i="6"/>
  <c r="D83" i="6"/>
  <c r="D82" i="6"/>
  <c r="D81" i="6"/>
  <c r="D80" i="6"/>
  <c r="D79" i="6"/>
  <c r="D68" i="6"/>
  <c r="D67" i="6"/>
  <c r="D66" i="6"/>
  <c r="D65" i="6"/>
  <c r="D64" i="6"/>
  <c r="D62" i="6"/>
  <c r="D61" i="6"/>
  <c r="D60" i="6"/>
  <c r="D59" i="6"/>
  <c r="D58" i="6"/>
  <c r="D57" i="6"/>
  <c r="D56" i="6"/>
  <c r="D55" i="6"/>
  <c r="D54" i="6"/>
  <c r="D53" i="6"/>
  <c r="D52" i="6"/>
  <c r="D51" i="6"/>
  <c r="D50" i="6"/>
  <c r="D49" i="6"/>
  <c r="D48" i="6"/>
  <c r="D47" i="6"/>
  <c r="D46" i="6"/>
  <c r="D36" i="6"/>
  <c r="D35" i="6"/>
  <c r="D34" i="6"/>
  <c r="D29" i="6"/>
  <c r="D28" i="6"/>
  <c r="D27" i="6"/>
  <c r="D9" i="6"/>
  <c r="D10" i="6"/>
  <c r="D11" i="6"/>
  <c r="D12" i="6"/>
  <c r="D13" i="6"/>
  <c r="D14" i="6"/>
  <c r="D15" i="6"/>
  <c r="D16" i="6"/>
  <c r="D17" i="6"/>
  <c r="D18" i="6"/>
  <c r="D19" i="6"/>
  <c r="D20" i="6"/>
  <c r="D21" i="6"/>
  <c r="D22" i="6"/>
  <c r="D8" i="6"/>
  <c r="I11" i="6" l="1"/>
  <c r="K11" i="6" s="1"/>
  <c r="K49" i="6"/>
  <c r="K50" i="6"/>
  <c r="I9" i="6"/>
  <c r="K9" i="6" s="1"/>
  <c r="L9" i="6" s="1"/>
  <c r="K54" i="6"/>
  <c r="K57" i="6"/>
  <c r="K58" i="6"/>
  <c r="K62" i="6"/>
  <c r="K65" i="6"/>
  <c r="K66" i="6"/>
  <c r="K80" i="6"/>
  <c r="L80" i="6" s="1"/>
  <c r="J19" i="6"/>
  <c r="K19" i="6" s="1"/>
  <c r="I17" i="6"/>
  <c r="K17" i="6" s="1"/>
  <c r="J16" i="6"/>
  <c r="K16" i="6" s="1"/>
  <c r="J15" i="6"/>
  <c r="K15" i="6" s="1"/>
  <c r="I13" i="6"/>
  <c r="K13" i="6" s="1"/>
  <c r="J12" i="6"/>
  <c r="K12" i="6" s="1"/>
  <c r="K53" i="6"/>
  <c r="K59" i="6"/>
  <c r="I21" i="6"/>
  <c r="K21" i="6" s="1"/>
  <c r="N21" i="6" s="1"/>
  <c r="K81" i="6"/>
  <c r="K79" i="6"/>
  <c r="L79" i="6" s="1"/>
  <c r="K82" i="6"/>
  <c r="K83" i="6"/>
  <c r="K73" i="6"/>
  <c r="K61" i="6"/>
  <c r="L61" i="6" s="1"/>
  <c r="K51" i="6"/>
  <c r="K55" i="6"/>
  <c r="K67" i="6"/>
  <c r="K47" i="6"/>
  <c r="K48" i="6"/>
  <c r="K52" i="6"/>
  <c r="K56" i="6"/>
  <c r="K60" i="6"/>
  <c r="K64" i="6"/>
  <c r="K68" i="6"/>
  <c r="K41" i="6"/>
  <c r="K34" i="6"/>
  <c r="L34" i="6" s="1"/>
  <c r="K35" i="6"/>
  <c r="K36" i="6"/>
  <c r="I27" i="6"/>
  <c r="K27" i="6" s="1"/>
  <c r="K28" i="6"/>
  <c r="K29" i="6"/>
  <c r="I20" i="6"/>
  <c r="K20" i="6" s="1"/>
  <c r="L20" i="6" s="1"/>
  <c r="J22" i="6"/>
  <c r="K22" i="6" s="1"/>
  <c r="J14" i="6"/>
  <c r="K14" i="6" s="1"/>
  <c r="J10" i="6"/>
  <c r="K10" i="6" s="1"/>
  <c r="J18" i="6"/>
  <c r="K18" i="6" s="1"/>
  <c r="I8" i="6"/>
  <c r="K8" i="6" s="1"/>
  <c r="L27" i="6" l="1"/>
  <c r="M27" i="6"/>
  <c r="K46" i="6"/>
  <c r="L46" i="6" s="1"/>
  <c r="L49" i="6"/>
  <c r="M49" i="6"/>
  <c r="N9" i="6"/>
  <c r="N49" i="6"/>
  <c r="M9" i="6"/>
  <c r="N62" i="6"/>
  <c r="L62" i="6"/>
  <c r="L54" i="6"/>
  <c r="N54" i="6"/>
  <c r="M54" i="6"/>
  <c r="N16" i="6"/>
  <c r="M16" i="6"/>
  <c r="L16" i="6"/>
  <c r="L58" i="6"/>
  <c r="M58" i="6"/>
  <c r="M11" i="6"/>
  <c r="N11" i="6"/>
  <c r="L11" i="6"/>
  <c r="L21" i="6"/>
  <c r="M21" i="6"/>
  <c r="M62" i="6"/>
  <c r="L50" i="6"/>
  <c r="M50" i="6"/>
  <c r="N50" i="6"/>
  <c r="N80" i="6"/>
  <c r="M80" i="6"/>
  <c r="M53" i="6"/>
  <c r="N53" i="6"/>
  <c r="L53" i="6"/>
  <c r="N12" i="6"/>
  <c r="L12" i="6"/>
  <c r="M12" i="6"/>
  <c r="N59" i="6"/>
  <c r="M59" i="6"/>
  <c r="L59" i="6"/>
  <c r="L19" i="6"/>
  <c r="M19" i="6"/>
  <c r="N19" i="6"/>
  <c r="M15" i="6"/>
  <c r="N15" i="6"/>
  <c r="L15" i="6"/>
  <c r="N58" i="6"/>
  <c r="L81" i="6"/>
  <c r="N81" i="6"/>
  <c r="M81" i="6"/>
  <c r="N83" i="6"/>
  <c r="M83" i="6"/>
  <c r="L83" i="6"/>
  <c r="M79" i="6"/>
  <c r="N79" i="6"/>
  <c r="N82" i="6"/>
  <c r="M82" i="6"/>
  <c r="L82" i="6"/>
  <c r="N73" i="6"/>
  <c r="M73" i="6"/>
  <c r="L73" i="6"/>
  <c r="M47" i="6"/>
  <c r="N47" i="6"/>
  <c r="L47" i="6"/>
  <c r="N60" i="6"/>
  <c r="M60" i="6"/>
  <c r="L60" i="6"/>
  <c r="N56" i="6"/>
  <c r="M56" i="6"/>
  <c r="L56" i="6"/>
  <c r="N67" i="6"/>
  <c r="M67" i="6"/>
  <c r="L67" i="6"/>
  <c r="N68" i="6"/>
  <c r="M68" i="6"/>
  <c r="L68" i="6"/>
  <c r="N55" i="6"/>
  <c r="M55" i="6"/>
  <c r="L55" i="6"/>
  <c r="N52" i="6"/>
  <c r="L52" i="6"/>
  <c r="M52" i="6"/>
  <c r="N64" i="6"/>
  <c r="M64" i="6"/>
  <c r="L64" i="6"/>
  <c r="N48" i="6"/>
  <c r="M48" i="6"/>
  <c r="L48" i="6"/>
  <c r="N51" i="6"/>
  <c r="M51" i="6"/>
  <c r="L51" i="6"/>
  <c r="M57" i="6"/>
  <c r="N57" i="6"/>
  <c r="N66" i="6"/>
  <c r="M66" i="6"/>
  <c r="M61" i="6"/>
  <c r="N61" i="6"/>
  <c r="L66" i="6"/>
  <c r="M65" i="6"/>
  <c r="N65" i="6"/>
  <c r="L65" i="6"/>
  <c r="L57" i="6"/>
  <c r="N41" i="6"/>
  <c r="M41" i="6"/>
  <c r="L41" i="6"/>
  <c r="N35" i="6"/>
  <c r="M35" i="6"/>
  <c r="L35" i="6"/>
  <c r="N36" i="6"/>
  <c r="M36" i="6"/>
  <c r="L36" i="6"/>
  <c r="N34" i="6"/>
  <c r="M34" i="6"/>
  <c r="N29" i="6"/>
  <c r="M29" i="6"/>
  <c r="L29" i="6"/>
  <c r="N28" i="6"/>
  <c r="L28" i="6"/>
  <c r="M28" i="6"/>
  <c r="N27" i="6"/>
  <c r="M22" i="6"/>
  <c r="N22" i="6"/>
  <c r="L22" i="6"/>
  <c r="M14" i="6"/>
  <c r="N14" i="6"/>
  <c r="L14" i="6"/>
  <c r="M18" i="6"/>
  <c r="N18" i="6"/>
  <c r="L18" i="6"/>
  <c r="M10" i="6"/>
  <c r="N10" i="6"/>
  <c r="L10" i="6"/>
  <c r="N20" i="6"/>
  <c r="M20" i="6"/>
  <c r="N13" i="6"/>
  <c r="L13" i="6"/>
  <c r="M13" i="6"/>
  <c r="N17" i="6"/>
  <c r="L17" i="6"/>
  <c r="M17" i="6"/>
  <c r="N8" i="6"/>
  <c r="M8" i="6"/>
  <c r="L8" i="6"/>
  <c r="N46" i="6" l="1"/>
  <c r="M46" i="6"/>
  <c r="I2578" i="5"/>
  <c r="M2412" i="5" l="1"/>
  <c r="K2462" i="5"/>
  <c r="M2462" i="5"/>
  <c r="K2463" i="5"/>
  <c r="M2463" i="5"/>
  <c r="K2464" i="5"/>
  <c r="M2464" i="5"/>
  <c r="K2465" i="5"/>
  <c r="M2465" i="5"/>
  <c r="K2493" i="5"/>
  <c r="M2493" i="5"/>
  <c r="B2462" i="5"/>
  <c r="B2463" i="5"/>
  <c r="B2464" i="5"/>
  <c r="B2465" i="5"/>
  <c r="B2493" i="5"/>
  <c r="D2462" i="5"/>
  <c r="D2463" i="5"/>
  <c r="D2464" i="5"/>
  <c r="D2465" i="5"/>
  <c r="D2493" i="5"/>
  <c r="B2368" i="5" l="1"/>
  <c r="D2368" i="5"/>
  <c r="M2283" i="5" l="1"/>
  <c r="B2715" i="5" l="1"/>
  <c r="B10" i="5"/>
  <c r="B11" i="5"/>
  <c r="B12" i="5"/>
  <c r="B13" i="5"/>
  <c r="B14" i="5"/>
  <c r="B15" i="5"/>
  <c r="B16" i="5"/>
  <c r="B17" i="5"/>
  <c r="B18" i="5"/>
  <c r="B2716" i="5"/>
  <c r="B3142" i="5"/>
  <c r="B737" i="5"/>
  <c r="B738" i="5"/>
  <c r="B739" i="5"/>
  <c r="B1112" i="5"/>
  <c r="B2717" i="5"/>
  <c r="B26" i="5"/>
  <c r="B27" i="5"/>
  <c r="B28" i="5"/>
  <c r="B29" i="5"/>
  <c r="B30" i="5"/>
  <c r="B31" i="5"/>
  <c r="B32" i="5"/>
  <c r="B33" i="5"/>
  <c r="B34" i="5"/>
  <c r="B35" i="5"/>
  <c r="B36" i="5"/>
  <c r="B37" i="5"/>
  <c r="B38" i="5"/>
  <c r="B39" i="5"/>
  <c r="B40" i="5"/>
  <c r="B41" i="5"/>
  <c r="B42" i="5"/>
  <c r="B43" i="5"/>
  <c r="B740" i="5"/>
  <c r="B741" i="5"/>
  <c r="B2446" i="5"/>
  <c r="B2718" i="5"/>
  <c r="B3143" i="5"/>
  <c r="B742" i="5"/>
  <c r="B1155" i="5"/>
  <c r="B1184" i="5"/>
  <c r="B1185" i="5"/>
  <c r="B3134" i="5"/>
  <c r="B999" i="5"/>
  <c r="B1656" i="5"/>
  <c r="B1130" i="5"/>
  <c r="B430" i="5"/>
  <c r="B58" i="5"/>
  <c r="B59" i="5"/>
  <c r="B60" i="5"/>
  <c r="B61" i="5"/>
  <c r="B62" i="5"/>
  <c r="B63" i="5"/>
  <c r="B64" i="5"/>
  <c r="B65" i="5"/>
  <c r="B66" i="5"/>
  <c r="B67" i="5"/>
  <c r="B68" i="5"/>
  <c r="B69" i="5"/>
  <c r="B70" i="5"/>
  <c r="B71" i="5"/>
  <c r="B72" i="5"/>
  <c r="B73" i="5"/>
  <c r="B74" i="5"/>
  <c r="B75" i="5"/>
  <c r="B76" i="5"/>
  <c r="B1657" i="5"/>
  <c r="B2444" i="5"/>
  <c r="B2220" i="5"/>
  <c r="B2257" i="5"/>
  <c r="B2287" i="5"/>
  <c r="B91" i="5"/>
  <c r="B429" i="5"/>
  <c r="B931" i="5"/>
  <c r="B2445" i="5"/>
  <c r="B2312" i="5"/>
  <c r="B2694" i="5"/>
  <c r="B1127" i="5"/>
  <c r="B1091" i="5"/>
  <c r="B772" i="5"/>
  <c r="B1588" i="5"/>
  <c r="B1201" i="5"/>
  <c r="B2719" i="5"/>
  <c r="B94" i="5"/>
  <c r="B95" i="5"/>
  <c r="B96" i="5"/>
  <c r="B97" i="5"/>
  <c r="B98" i="5"/>
  <c r="B99" i="5"/>
  <c r="B100" i="5"/>
  <c r="B101" i="5"/>
  <c r="B102" i="5"/>
  <c r="B103" i="5"/>
  <c r="B104" i="5"/>
  <c r="B105" i="5"/>
  <c r="B106" i="5"/>
  <c r="B107" i="5"/>
  <c r="B108" i="5"/>
  <c r="B109" i="5"/>
  <c r="B110" i="5"/>
  <c r="B111" i="5"/>
  <c r="B112" i="5"/>
  <c r="B113" i="5"/>
  <c r="B114" i="5"/>
  <c r="B115" i="5"/>
  <c r="B116" i="5"/>
  <c r="B117" i="5"/>
  <c r="B118" i="5"/>
  <c r="B119" i="5"/>
  <c r="B120" i="5"/>
  <c r="B121" i="5"/>
  <c r="B122" i="5"/>
  <c r="B123" i="5"/>
  <c r="B124" i="5"/>
  <c r="B125" i="5"/>
  <c r="B126" i="5"/>
  <c r="B127" i="5"/>
  <c r="B128" i="5"/>
  <c r="B129" i="5"/>
  <c r="B130" i="5"/>
  <c r="B1589" i="5"/>
  <c r="B2733" i="5"/>
  <c r="B3135" i="5"/>
  <c r="B2734" i="5"/>
  <c r="B1234" i="5"/>
  <c r="B136" i="5"/>
  <c r="B137" i="5"/>
  <c r="B138" i="5"/>
  <c r="B139" i="5"/>
  <c r="B140" i="5"/>
  <c r="B141" i="5"/>
  <c r="B142" i="5"/>
  <c r="B143" i="5"/>
  <c r="B144" i="5"/>
  <c r="B145" i="5"/>
  <c r="B146" i="5"/>
  <c r="B147" i="5"/>
  <c r="B148" i="5"/>
  <c r="B149" i="5"/>
  <c r="B150" i="5"/>
  <c r="B1613" i="5"/>
  <c r="B151" i="5"/>
  <c r="B152" i="5"/>
  <c r="B153" i="5"/>
  <c r="B154" i="5"/>
  <c r="B155" i="5"/>
  <c r="B156" i="5"/>
  <c r="B157" i="5"/>
  <c r="B158" i="5"/>
  <c r="B159" i="5"/>
  <c r="B160" i="5"/>
  <c r="B161" i="5"/>
  <c r="B162" i="5"/>
  <c r="B163" i="5"/>
  <c r="B164" i="5"/>
  <c r="B165" i="5"/>
  <c r="B166" i="5"/>
  <c r="B167" i="5"/>
  <c r="B168" i="5"/>
  <c r="B169" i="5"/>
  <c r="B170" i="5"/>
  <c r="B171" i="5"/>
  <c r="B172" i="5"/>
  <c r="B173" i="5"/>
  <c r="B174" i="5"/>
  <c r="B175" i="5"/>
  <c r="B176" i="5"/>
  <c r="B177" i="5"/>
  <c r="B178" i="5"/>
  <c r="B179" i="5"/>
  <c r="B180" i="5"/>
  <c r="B181" i="5"/>
  <c r="B182" i="5"/>
  <c r="B183" i="5"/>
  <c r="B1494" i="5"/>
  <c r="B185" i="5"/>
  <c r="B186" i="5"/>
  <c r="B187" i="5"/>
  <c r="B188" i="5"/>
  <c r="B189" i="5"/>
  <c r="B190" i="5"/>
  <c r="B191" i="5"/>
  <c r="B192" i="5"/>
  <c r="B193" i="5"/>
  <c r="B194" i="5"/>
  <c r="B195" i="5"/>
  <c r="B196" i="5"/>
  <c r="B197" i="5"/>
  <c r="B198" i="5"/>
  <c r="B199" i="5"/>
  <c r="B200" i="5"/>
  <c r="B201" i="5"/>
  <c r="B202" i="5"/>
  <c r="B203" i="5"/>
  <c r="B204" i="5"/>
  <c r="B205" i="5"/>
  <c r="B206" i="5"/>
  <c r="B207" i="5"/>
  <c r="B208" i="5"/>
  <c r="B209" i="5"/>
  <c r="B210" i="5"/>
  <c r="B211" i="5"/>
  <c r="B212" i="5"/>
  <c r="B213" i="5"/>
  <c r="B214" i="5"/>
  <c r="B215" i="5"/>
  <c r="B216" i="5"/>
  <c r="B1520" i="5"/>
  <c r="B1236" i="5"/>
  <c r="B219" i="5"/>
  <c r="B220" i="5"/>
  <c r="B221" i="5"/>
  <c r="B222" i="5"/>
  <c r="B223" i="5"/>
  <c r="B224" i="5"/>
  <c r="B225" i="5"/>
  <c r="B226" i="5"/>
  <c r="B227" i="5"/>
  <c r="B228" i="5"/>
  <c r="B229" i="5"/>
  <c r="B230" i="5"/>
  <c r="B231" i="5"/>
  <c r="B232" i="5"/>
  <c r="B233" i="5"/>
  <c r="B234" i="5"/>
  <c r="B235" i="5"/>
  <c r="B236" i="5"/>
  <c r="B237" i="5"/>
  <c r="B238" i="5"/>
  <c r="B239" i="5"/>
  <c r="B240" i="5"/>
  <c r="B241" i="5"/>
  <c r="B242" i="5"/>
  <c r="B243" i="5"/>
  <c r="B244" i="5"/>
  <c r="B245" i="5"/>
  <c r="B246" i="5"/>
  <c r="B247" i="5"/>
  <c r="B930" i="5"/>
  <c r="B1235" i="5"/>
  <c r="B1521" i="5"/>
  <c r="B1658" i="5"/>
  <c r="B2735" i="5"/>
  <c r="B2007" i="5"/>
  <c r="B2019" i="5"/>
  <c r="B2020" i="5"/>
  <c r="B3136" i="5"/>
  <c r="B367" i="5"/>
  <c r="B258" i="5"/>
  <c r="B259" i="5"/>
  <c r="B260" i="5"/>
  <c r="B261" i="5"/>
  <c r="B262" i="5"/>
  <c r="B263" i="5"/>
  <c r="B264" i="5"/>
  <c r="B265" i="5"/>
  <c r="B266" i="5"/>
  <c r="B267" i="5"/>
  <c r="B268" i="5"/>
  <c r="B269" i="5"/>
  <c r="B270" i="5"/>
  <c r="B271" i="5"/>
  <c r="B272" i="5"/>
  <c r="B273" i="5"/>
  <c r="B274" i="5"/>
  <c r="B275" i="5"/>
  <c r="B276" i="5"/>
  <c r="B387" i="5"/>
  <c r="B3137" i="5"/>
  <c r="B388" i="5"/>
  <c r="B632" i="5"/>
  <c r="B633" i="5"/>
  <c r="B1522" i="5"/>
  <c r="B634" i="5"/>
  <c r="B1237" i="5"/>
  <c r="B2038" i="5"/>
  <c r="B286" i="5"/>
  <c r="B287" i="5"/>
  <c r="B288" i="5"/>
  <c r="B289" i="5"/>
  <c r="B290" i="5"/>
  <c r="B291" i="5"/>
  <c r="B292" i="5"/>
  <c r="B293" i="5"/>
  <c r="B294" i="5"/>
  <c r="B295" i="5"/>
  <c r="B296" i="5"/>
  <c r="B297" i="5"/>
  <c r="B298" i="5"/>
  <c r="B299" i="5"/>
  <c r="B2039" i="5"/>
  <c r="B2747" i="5"/>
  <c r="B484" i="5"/>
  <c r="B1523" i="5"/>
  <c r="B304" i="5"/>
  <c r="B305" i="5"/>
  <c r="B306" i="5"/>
  <c r="B307" i="5"/>
  <c r="B308" i="5"/>
  <c r="B309" i="5"/>
  <c r="B310" i="5"/>
  <c r="B311" i="5"/>
  <c r="B312" i="5"/>
  <c r="B313" i="5"/>
  <c r="B314" i="5"/>
  <c r="B315" i="5"/>
  <c r="B316" i="5"/>
  <c r="B317" i="5"/>
  <c r="B318" i="5"/>
  <c r="B1524" i="5"/>
  <c r="B320" i="5"/>
  <c r="B321" i="5"/>
  <c r="B322" i="5"/>
  <c r="B323" i="5"/>
  <c r="B324" i="5"/>
  <c r="B325" i="5"/>
  <c r="B326" i="5"/>
  <c r="B327" i="5"/>
  <c r="B328" i="5"/>
  <c r="B329" i="5"/>
  <c r="B330" i="5"/>
  <c r="B331" i="5"/>
  <c r="B332" i="5"/>
  <c r="B333" i="5"/>
  <c r="B334" i="5"/>
  <c r="B335" i="5"/>
  <c r="B1525" i="5"/>
  <c r="B337" i="5"/>
  <c r="B338" i="5"/>
  <c r="B339" i="5"/>
  <c r="B340" i="5"/>
  <c r="B341" i="5"/>
  <c r="B342" i="5"/>
  <c r="B343" i="5"/>
  <c r="B344" i="5"/>
  <c r="B345" i="5"/>
  <c r="B346" i="5"/>
  <c r="B347" i="5"/>
  <c r="B348" i="5"/>
  <c r="B349" i="5"/>
  <c r="B350" i="5"/>
  <c r="B351" i="5"/>
  <c r="B352" i="5"/>
  <c r="B3138" i="5"/>
  <c r="B354" i="5"/>
  <c r="B355" i="5"/>
  <c r="B356" i="5"/>
  <c r="B357" i="5"/>
  <c r="B358" i="5"/>
  <c r="B359" i="5"/>
  <c r="B360" i="5"/>
  <c r="B361" i="5"/>
  <c r="B362" i="5"/>
  <c r="B1560" i="5"/>
  <c r="B87" i="5"/>
  <c r="B635" i="5"/>
  <c r="B50" i="5"/>
  <c r="B2447" i="5"/>
  <c r="B368" i="5"/>
  <c r="B369" i="5"/>
  <c r="B370" i="5"/>
  <c r="B371" i="5"/>
  <c r="B372" i="5"/>
  <c r="B373" i="5"/>
  <c r="B374" i="5"/>
  <c r="B375" i="5"/>
  <c r="B376" i="5"/>
  <c r="B377" i="5"/>
  <c r="B378" i="5"/>
  <c r="B379" i="5"/>
  <c r="B380" i="5"/>
  <c r="B381" i="5"/>
  <c r="B382" i="5"/>
  <c r="B383" i="5"/>
  <c r="B384" i="5"/>
  <c r="B385" i="5"/>
  <c r="B386" i="5"/>
  <c r="B1238" i="5"/>
  <c r="B2040" i="5"/>
  <c r="B932" i="5"/>
  <c r="B3144" i="5"/>
  <c r="B2748" i="5"/>
  <c r="B392" i="5"/>
  <c r="B393" i="5"/>
  <c r="B394" i="5"/>
  <c r="B395" i="5"/>
  <c r="B396" i="5"/>
  <c r="B397" i="5"/>
  <c r="B398" i="5"/>
  <c r="B399" i="5"/>
  <c r="B400" i="5"/>
  <c r="B401" i="5"/>
  <c r="B402" i="5"/>
  <c r="B403" i="5"/>
  <c r="B404" i="5"/>
  <c r="B405" i="5"/>
  <c r="B406" i="5"/>
  <c r="B407" i="5"/>
  <c r="B408" i="5"/>
  <c r="B409" i="5"/>
  <c r="B410" i="5"/>
  <c r="B411" i="5"/>
  <c r="B412" i="5"/>
  <c r="B413" i="5"/>
  <c r="B414" i="5"/>
  <c r="B415" i="5"/>
  <c r="B416" i="5"/>
  <c r="B417" i="5"/>
  <c r="B418" i="5"/>
  <c r="B419" i="5"/>
  <c r="B420" i="5"/>
  <c r="B421" i="5"/>
  <c r="B422" i="5"/>
  <c r="B423" i="5"/>
  <c r="B424" i="5"/>
  <c r="B425" i="5"/>
  <c r="B1239" i="5"/>
  <c r="B1590" i="5"/>
  <c r="B1126" i="5"/>
  <c r="B2749" i="5"/>
  <c r="B1659" i="5"/>
  <c r="B664" i="5"/>
  <c r="B3133" i="5"/>
  <c r="B52" i="5"/>
  <c r="B434" i="5"/>
  <c r="B435" i="5"/>
  <c r="B436" i="5"/>
  <c r="B437" i="5"/>
  <c r="B438" i="5"/>
  <c r="B439" i="5"/>
  <c r="B440" i="5"/>
  <c r="B441" i="5"/>
  <c r="B442" i="5"/>
  <c r="B443" i="5"/>
  <c r="B444" i="5"/>
  <c r="B445" i="5"/>
  <c r="B446" i="5"/>
  <c r="B447" i="5"/>
  <c r="B448" i="5"/>
  <c r="B449" i="5"/>
  <c r="B450" i="5"/>
  <c r="B451" i="5"/>
  <c r="B452" i="5"/>
  <c r="B453" i="5"/>
  <c r="B454" i="5"/>
  <c r="B455" i="5"/>
  <c r="B456" i="5"/>
  <c r="B457" i="5"/>
  <c r="B933" i="5"/>
  <c r="B53" i="5"/>
  <c r="B2448" i="5"/>
  <c r="B1660" i="5"/>
  <c r="B1661" i="5"/>
  <c r="B1693" i="5"/>
  <c r="B1240" i="5"/>
  <c r="B465" i="5"/>
  <c r="B466" i="5"/>
  <c r="B467" i="5"/>
  <c r="B468" i="5"/>
  <c r="B469" i="5"/>
  <c r="B470" i="5"/>
  <c r="B471" i="5"/>
  <c r="B472" i="5"/>
  <c r="B473" i="5"/>
  <c r="B474" i="5"/>
  <c r="B475" i="5"/>
  <c r="B476" i="5"/>
  <c r="B477" i="5"/>
  <c r="B3139" i="5"/>
  <c r="B1694" i="5"/>
  <c r="B2750" i="5"/>
  <c r="B1695" i="5"/>
  <c r="B1733" i="5"/>
  <c r="B2785" i="5"/>
  <c r="B1241" i="5"/>
  <c r="B1278" i="5"/>
  <c r="B486" i="5"/>
  <c r="B487" i="5"/>
  <c r="B488" i="5"/>
  <c r="B489" i="5"/>
  <c r="B490" i="5"/>
  <c r="B491" i="5"/>
  <c r="B492" i="5"/>
  <c r="B493" i="5"/>
  <c r="B494" i="5"/>
  <c r="B495" i="5"/>
  <c r="B496" i="5"/>
  <c r="B497" i="5"/>
  <c r="B498" i="5"/>
  <c r="B499" i="5"/>
  <c r="B500" i="5"/>
  <c r="B501" i="5"/>
  <c r="B502" i="5"/>
  <c r="B2786" i="5"/>
  <c r="B504" i="5"/>
  <c r="B54" i="5"/>
  <c r="B506" i="5"/>
  <c r="B507" i="5"/>
  <c r="B508" i="5"/>
  <c r="B509" i="5"/>
  <c r="B510" i="5"/>
  <c r="B511" i="5"/>
  <c r="B512" i="5"/>
  <c r="B513" i="5"/>
  <c r="B514" i="5"/>
  <c r="B934" i="5"/>
  <c r="B2041" i="5"/>
  <c r="B2787" i="5"/>
  <c r="B1279" i="5"/>
  <c r="B1734" i="5"/>
  <c r="B1280" i="5"/>
  <c r="B1735" i="5"/>
  <c r="B55" i="5"/>
  <c r="B485" i="5"/>
  <c r="B524" i="5"/>
  <c r="B525" i="5"/>
  <c r="B526" i="5"/>
  <c r="B527" i="5"/>
  <c r="B528" i="5"/>
  <c r="B529" i="5"/>
  <c r="B530" i="5"/>
  <c r="B531" i="5"/>
  <c r="B532" i="5"/>
  <c r="B533" i="5"/>
  <c r="B534" i="5"/>
  <c r="B535" i="5"/>
  <c r="B536" i="5"/>
  <c r="B537" i="5"/>
  <c r="B538" i="5"/>
  <c r="B539" i="5"/>
  <c r="B540" i="5"/>
  <c r="B541" i="5"/>
  <c r="B542" i="5"/>
  <c r="B543" i="5"/>
  <c r="B544" i="5"/>
  <c r="B545" i="5"/>
  <c r="B546" i="5"/>
  <c r="B547" i="5"/>
  <c r="B548" i="5"/>
  <c r="B549" i="5"/>
  <c r="B550" i="5"/>
  <c r="B551" i="5"/>
  <c r="B552" i="5"/>
  <c r="B553" i="5"/>
  <c r="B554" i="5"/>
  <c r="B555" i="5"/>
  <c r="B556" i="5"/>
  <c r="B557" i="5"/>
  <c r="B558" i="5"/>
  <c r="B559" i="5"/>
  <c r="B2788" i="5"/>
  <c r="B2042" i="5"/>
  <c r="B1736" i="5"/>
  <c r="B2449" i="5"/>
  <c r="B1776" i="5"/>
  <c r="B811" i="5"/>
  <c r="B566" i="5"/>
  <c r="B567" i="5"/>
  <c r="B568" i="5"/>
  <c r="B569" i="5"/>
  <c r="B570" i="5"/>
  <c r="B571" i="5"/>
  <c r="B572" i="5"/>
  <c r="B573" i="5"/>
  <c r="B574" i="5"/>
  <c r="B575" i="5"/>
  <c r="B576" i="5"/>
  <c r="B577" i="5"/>
  <c r="B578" i="5"/>
  <c r="B579" i="5"/>
  <c r="B580" i="5"/>
  <c r="B581" i="5"/>
  <c r="B582" i="5"/>
  <c r="B583" i="5"/>
  <c r="B584" i="5"/>
  <c r="B585" i="5"/>
  <c r="B92" i="5"/>
  <c r="B1777" i="5"/>
  <c r="B503" i="5"/>
  <c r="B812" i="5"/>
  <c r="B590" i="5"/>
  <c r="B591" i="5"/>
  <c r="B592" i="5"/>
  <c r="B593" i="5"/>
  <c r="B594" i="5"/>
  <c r="B595" i="5"/>
  <c r="B596" i="5"/>
  <c r="B597" i="5"/>
  <c r="B598" i="5"/>
  <c r="B599" i="5"/>
  <c r="B600" i="5"/>
  <c r="B601" i="5"/>
  <c r="B602" i="5"/>
  <c r="B603" i="5"/>
  <c r="B604" i="5"/>
  <c r="B605" i="5"/>
  <c r="B606" i="5"/>
  <c r="B607" i="5"/>
  <c r="B608" i="5"/>
  <c r="B609" i="5"/>
  <c r="B610" i="5"/>
  <c r="B611" i="5"/>
  <c r="B612" i="5"/>
  <c r="B613" i="5"/>
  <c r="B614" i="5"/>
  <c r="B615" i="5"/>
  <c r="B616" i="5"/>
  <c r="B617" i="5"/>
  <c r="B618" i="5"/>
  <c r="B619" i="5"/>
  <c r="B620" i="5"/>
  <c r="B621" i="5"/>
  <c r="B622" i="5"/>
  <c r="B623" i="5"/>
  <c r="B624" i="5"/>
  <c r="B625" i="5"/>
  <c r="B626" i="5"/>
  <c r="B505" i="5"/>
  <c r="B431" i="5"/>
  <c r="B1791" i="5"/>
  <c r="B767" i="5"/>
  <c r="B478" i="5"/>
  <c r="B56" i="5"/>
  <c r="B813" i="5"/>
  <c r="B814" i="5"/>
  <c r="B2828" i="5"/>
  <c r="B2829" i="5"/>
  <c r="B637" i="5"/>
  <c r="B638" i="5"/>
  <c r="B639" i="5"/>
  <c r="B640" i="5"/>
  <c r="B641" i="5"/>
  <c r="B642" i="5"/>
  <c r="B643" i="5"/>
  <c r="B644" i="5"/>
  <c r="B645" i="5"/>
  <c r="B646" i="5"/>
  <c r="B647" i="5"/>
  <c r="B648" i="5"/>
  <c r="B649" i="5"/>
  <c r="B650" i="5"/>
  <c r="B651" i="5"/>
  <c r="B652" i="5"/>
  <c r="B653" i="5"/>
  <c r="B654" i="5"/>
  <c r="B655" i="5"/>
  <c r="B656" i="5"/>
  <c r="B657" i="5"/>
  <c r="B658" i="5"/>
  <c r="B659" i="5"/>
  <c r="B660" i="5"/>
  <c r="B2830" i="5"/>
  <c r="B464" i="5"/>
  <c r="B2474" i="5"/>
  <c r="B815" i="5"/>
  <c r="B1281" i="5"/>
  <c r="B479" i="5"/>
  <c r="B667" i="5"/>
  <c r="B668" i="5"/>
  <c r="B669" i="5"/>
  <c r="B670" i="5"/>
  <c r="B671" i="5"/>
  <c r="B672" i="5"/>
  <c r="B673" i="5"/>
  <c r="B674" i="5"/>
  <c r="B675" i="5"/>
  <c r="B676" i="5"/>
  <c r="B1816" i="5"/>
  <c r="B93" i="5"/>
  <c r="B679" i="5"/>
  <c r="B680" i="5"/>
  <c r="B681" i="5"/>
  <c r="B682" i="5"/>
  <c r="B683" i="5"/>
  <c r="B2831" i="5"/>
  <c r="B480" i="5"/>
  <c r="B2475" i="5"/>
  <c r="B1817" i="5"/>
  <c r="B88" i="5"/>
  <c r="B689" i="5"/>
  <c r="B690" i="5"/>
  <c r="B691" i="5"/>
  <c r="B692" i="5"/>
  <c r="B693" i="5"/>
  <c r="B694" i="5"/>
  <c r="B695" i="5"/>
  <c r="B696" i="5"/>
  <c r="B697" i="5"/>
  <c r="B698" i="5"/>
  <c r="B699" i="5"/>
  <c r="B700" i="5"/>
  <c r="B701" i="5"/>
  <c r="B702" i="5"/>
  <c r="B703" i="5"/>
  <c r="B704" i="5"/>
  <c r="B705" i="5"/>
  <c r="B706" i="5"/>
  <c r="B707" i="5"/>
  <c r="B708" i="5"/>
  <c r="B709" i="5"/>
  <c r="B710" i="5"/>
  <c r="B711" i="5"/>
  <c r="B712" i="5"/>
  <c r="B713" i="5"/>
  <c r="B714" i="5"/>
  <c r="B715" i="5"/>
  <c r="B716" i="5"/>
  <c r="B717" i="5"/>
  <c r="B718" i="5"/>
  <c r="B719" i="5"/>
  <c r="B720" i="5"/>
  <c r="B721" i="5"/>
  <c r="B722" i="5"/>
  <c r="B723" i="5"/>
  <c r="B724" i="5"/>
  <c r="B725" i="5"/>
  <c r="B726" i="5"/>
  <c r="B727" i="5"/>
  <c r="B728" i="5"/>
  <c r="B729" i="5"/>
  <c r="B730" i="5"/>
  <c r="B731" i="5"/>
  <c r="B732" i="5"/>
  <c r="B733" i="5"/>
  <c r="B734" i="5"/>
  <c r="B735" i="5"/>
  <c r="B2495" i="5"/>
  <c r="B816" i="5"/>
  <c r="B89" i="5"/>
  <c r="B300" i="5"/>
  <c r="B515" i="5"/>
  <c r="B935" i="5"/>
  <c r="B301" i="5"/>
  <c r="B743" i="5"/>
  <c r="B744" i="5"/>
  <c r="B745" i="5"/>
  <c r="B746" i="5"/>
  <c r="B748" i="5"/>
  <c r="B749" i="5"/>
  <c r="B750" i="5"/>
  <c r="B751" i="5"/>
  <c r="B752" i="5"/>
  <c r="B753" i="5"/>
  <c r="B754" i="5"/>
  <c r="B755" i="5"/>
  <c r="B756" i="5"/>
  <c r="B757" i="5"/>
  <c r="B758" i="5"/>
  <c r="B759" i="5"/>
  <c r="B760" i="5"/>
  <c r="B761" i="5"/>
  <c r="B762" i="5"/>
  <c r="B763" i="5"/>
  <c r="B764" i="5"/>
  <c r="B765" i="5"/>
  <c r="B766" i="5"/>
  <c r="B2509" i="5"/>
  <c r="B302" i="5"/>
  <c r="B969" i="5"/>
  <c r="B817" i="5"/>
  <c r="B1818" i="5"/>
  <c r="B20" i="5"/>
  <c r="B773" i="5"/>
  <c r="B774" i="5"/>
  <c r="B775" i="5"/>
  <c r="B779" i="5"/>
  <c r="B780" i="5"/>
  <c r="B781" i="5"/>
  <c r="B782" i="5"/>
  <c r="B783" i="5"/>
  <c r="B784" i="5"/>
  <c r="B785" i="5"/>
  <c r="B786" i="5"/>
  <c r="B787" i="5"/>
  <c r="B788" i="5"/>
  <c r="B789" i="5"/>
  <c r="B790" i="5"/>
  <c r="B791" i="5"/>
  <c r="B792" i="5"/>
  <c r="B793" i="5"/>
  <c r="B794" i="5"/>
  <c r="B795" i="5"/>
  <c r="B796" i="5"/>
  <c r="B797" i="5"/>
  <c r="B798" i="5"/>
  <c r="B799" i="5"/>
  <c r="B800" i="5"/>
  <c r="B801" i="5"/>
  <c r="B802" i="5"/>
  <c r="B803" i="5"/>
  <c r="B804" i="5"/>
  <c r="B805" i="5"/>
  <c r="B806" i="5"/>
  <c r="B807" i="5"/>
  <c r="B808" i="5"/>
  <c r="B809" i="5"/>
  <c r="B810" i="5"/>
  <c r="B303" i="5"/>
  <c r="B21" i="5"/>
  <c r="B22" i="5"/>
  <c r="B818" i="5"/>
  <c r="B389" i="5"/>
  <c r="B390" i="5"/>
  <c r="B2854" i="5"/>
  <c r="B2855" i="5"/>
  <c r="B2856" i="5"/>
  <c r="B1492" i="5"/>
  <c r="B1493" i="5"/>
  <c r="B2857" i="5"/>
  <c r="B823" i="5"/>
  <c r="B824" i="5"/>
  <c r="B825" i="5"/>
  <c r="B826" i="5"/>
  <c r="B829" i="5"/>
  <c r="B830" i="5"/>
  <c r="B831" i="5"/>
  <c r="B832" i="5"/>
  <c r="B833" i="5"/>
  <c r="B834" i="5"/>
  <c r="B835" i="5"/>
  <c r="B836" i="5"/>
  <c r="B837" i="5"/>
  <c r="B838" i="5"/>
  <c r="B839" i="5"/>
  <c r="B840" i="5"/>
  <c r="B841" i="5"/>
  <c r="B842" i="5"/>
  <c r="B843" i="5"/>
  <c r="B844" i="5"/>
  <c r="B845" i="5"/>
  <c r="B846" i="5"/>
  <c r="B847" i="5"/>
  <c r="B848" i="5"/>
  <c r="B849" i="5"/>
  <c r="B850" i="5"/>
  <c r="B851" i="5"/>
  <c r="B852" i="5"/>
  <c r="B853" i="5"/>
  <c r="B854" i="5"/>
  <c r="B855" i="5"/>
  <c r="B856" i="5"/>
  <c r="B23" i="5"/>
  <c r="B24" i="5"/>
  <c r="B2695" i="5"/>
  <c r="B2510" i="5"/>
  <c r="B2866" i="5"/>
  <c r="B254" i="5"/>
  <c r="B319" i="5"/>
  <c r="B864" i="5"/>
  <c r="B867" i="5"/>
  <c r="B868" i="5"/>
  <c r="B869" i="5"/>
  <c r="B870" i="5"/>
  <c r="B871" i="5"/>
  <c r="B2538" i="5"/>
  <c r="B873" i="5"/>
  <c r="B874" i="5"/>
  <c r="B875" i="5"/>
  <c r="B876" i="5"/>
  <c r="B877" i="5"/>
  <c r="B878" i="5"/>
  <c r="B879" i="5"/>
  <c r="B880" i="5"/>
  <c r="B881" i="5"/>
  <c r="B882" i="5"/>
  <c r="B883" i="5"/>
  <c r="B884" i="5"/>
  <c r="B885" i="5"/>
  <c r="B886" i="5"/>
  <c r="B887" i="5"/>
  <c r="B888" i="5"/>
  <c r="B889" i="5"/>
  <c r="B890" i="5"/>
  <c r="B891" i="5"/>
  <c r="B2563" i="5"/>
  <c r="B336" i="5"/>
  <c r="B2043" i="5"/>
  <c r="B895" i="5"/>
  <c r="B896" i="5"/>
  <c r="B897" i="5"/>
  <c r="B901" i="5"/>
  <c r="B902" i="5"/>
  <c r="B903" i="5"/>
  <c r="B904" i="5"/>
  <c r="B905" i="5"/>
  <c r="B906" i="5"/>
  <c r="B907" i="5"/>
  <c r="B908" i="5"/>
  <c r="B909" i="5"/>
  <c r="B910" i="5"/>
  <c r="B911" i="5"/>
  <c r="B912" i="5"/>
  <c r="B913" i="5"/>
  <c r="B914" i="5"/>
  <c r="B915" i="5"/>
  <c r="B916" i="5"/>
  <c r="B917" i="5"/>
  <c r="B918" i="5"/>
  <c r="B919" i="5"/>
  <c r="B920" i="5"/>
  <c r="B921" i="5"/>
  <c r="B922" i="5"/>
  <c r="B923" i="5"/>
  <c r="B924" i="5"/>
  <c r="B925" i="5"/>
  <c r="B926" i="5"/>
  <c r="B927" i="5"/>
  <c r="B928" i="5"/>
  <c r="B2077" i="5"/>
  <c r="B1282" i="5"/>
  <c r="B1330" i="5"/>
  <c r="B636" i="5"/>
  <c r="B1819" i="5"/>
  <c r="B2586" i="5"/>
  <c r="B353" i="5"/>
  <c r="B936" i="5"/>
  <c r="B937" i="5"/>
  <c r="B938" i="5"/>
  <c r="B939" i="5"/>
  <c r="B940" i="5"/>
  <c r="B947" i="5"/>
  <c r="B948" i="5"/>
  <c r="B949" i="5"/>
  <c r="B950" i="5"/>
  <c r="B951" i="5"/>
  <c r="B952" i="5"/>
  <c r="B953" i="5"/>
  <c r="B954" i="5"/>
  <c r="B955" i="5"/>
  <c r="B956" i="5"/>
  <c r="B957" i="5"/>
  <c r="B958" i="5"/>
  <c r="B959" i="5"/>
  <c r="B960" i="5"/>
  <c r="B961" i="5"/>
  <c r="B962" i="5"/>
  <c r="B963" i="5"/>
  <c r="B964" i="5"/>
  <c r="B965" i="5"/>
  <c r="B966" i="5"/>
  <c r="B967" i="5"/>
  <c r="B968" i="5"/>
  <c r="B1820" i="5"/>
  <c r="B1131" i="5"/>
  <c r="B665" i="5"/>
  <c r="B2472" i="5"/>
  <c r="B2867" i="5"/>
  <c r="B974" i="5"/>
  <c r="B984" i="5"/>
  <c r="B985" i="5"/>
  <c r="B986" i="5"/>
  <c r="B987" i="5"/>
  <c r="B988" i="5"/>
  <c r="B989" i="5"/>
  <c r="B990" i="5"/>
  <c r="B991" i="5"/>
  <c r="B992" i="5"/>
  <c r="B993" i="5"/>
  <c r="B994" i="5"/>
  <c r="B995" i="5"/>
  <c r="B996" i="5"/>
  <c r="B997" i="5"/>
  <c r="B998" i="5"/>
  <c r="B2616" i="5"/>
  <c r="B970" i="5"/>
  <c r="B1331" i="5"/>
  <c r="B1002" i="5"/>
  <c r="B1003" i="5"/>
  <c r="B1004" i="5"/>
  <c r="B1008" i="5"/>
  <c r="B1009" i="5"/>
  <c r="B1010" i="5"/>
  <c r="B1011" i="5"/>
  <c r="B1012" i="5"/>
  <c r="B1013" i="5"/>
  <c r="B1014" i="5"/>
  <c r="B1015" i="5"/>
  <c r="B1016" i="5"/>
  <c r="B1017" i="5"/>
  <c r="B1018" i="5"/>
  <c r="B1019" i="5"/>
  <c r="B1020" i="5"/>
  <c r="B1021" i="5"/>
  <c r="B1022" i="5"/>
  <c r="B1023" i="5"/>
  <c r="B1024" i="5"/>
  <c r="B1025" i="5"/>
  <c r="B1026" i="5"/>
  <c r="B1027" i="5"/>
  <c r="B1028" i="5"/>
  <c r="B1029" i="5"/>
  <c r="B2876" i="5"/>
  <c r="B1031" i="5"/>
  <c r="B1032" i="5"/>
  <c r="B1035" i="5"/>
  <c r="B1036" i="5"/>
  <c r="B1037" i="5"/>
  <c r="B1038" i="5"/>
  <c r="B1039" i="5"/>
  <c r="B1040" i="5"/>
  <c r="B1041" i="5"/>
  <c r="B1042" i="5"/>
  <c r="B1043" i="5"/>
  <c r="B1044" i="5"/>
  <c r="B1045" i="5"/>
  <c r="B1046" i="5"/>
  <c r="B1047" i="5"/>
  <c r="B1048" i="5"/>
  <c r="B1049" i="5"/>
  <c r="B1050" i="5"/>
  <c r="B1051" i="5"/>
  <c r="B1052" i="5"/>
  <c r="B1053" i="5"/>
  <c r="B1054" i="5"/>
  <c r="B1055" i="5"/>
  <c r="B1056" i="5"/>
  <c r="B1057" i="5"/>
  <c r="B1058" i="5"/>
  <c r="B2877" i="5"/>
  <c r="B1060" i="5"/>
  <c r="B1061" i="5"/>
  <c r="B1062" i="5"/>
  <c r="B1066" i="5"/>
  <c r="B1067" i="5"/>
  <c r="B1068" i="5"/>
  <c r="B1069" i="5"/>
  <c r="B1070" i="5"/>
  <c r="B1071" i="5"/>
  <c r="B1072" i="5"/>
  <c r="B1073" i="5"/>
  <c r="B1074" i="5"/>
  <c r="B1075" i="5"/>
  <c r="B1076" i="5"/>
  <c r="B1077" i="5"/>
  <c r="B1078" i="5"/>
  <c r="B391" i="5"/>
  <c r="B426" i="5"/>
  <c r="B2878" i="5"/>
  <c r="B971" i="5"/>
  <c r="B2642" i="5"/>
  <c r="B1084" i="5"/>
  <c r="B1085" i="5"/>
  <c r="B1086" i="5"/>
  <c r="B1087" i="5"/>
  <c r="B1088" i="5"/>
  <c r="B427" i="5"/>
  <c r="B2643" i="5"/>
  <c r="B1821" i="5"/>
  <c r="B1092" i="5"/>
  <c r="B1093" i="5"/>
  <c r="B1094" i="5"/>
  <c r="B1095" i="5"/>
  <c r="B1096" i="5"/>
  <c r="B1097" i="5"/>
  <c r="B1098" i="5"/>
  <c r="B1099" i="5"/>
  <c r="B1104" i="5"/>
  <c r="B1105" i="5"/>
  <c r="B1106" i="5"/>
  <c r="B1107" i="5"/>
  <c r="B1108" i="5"/>
  <c r="B1109" i="5"/>
  <c r="B1110" i="5"/>
  <c r="B1111" i="5"/>
  <c r="B428" i="5"/>
  <c r="B1113" i="5"/>
  <c r="B1114" i="5"/>
  <c r="B1115" i="5"/>
  <c r="B1116" i="5"/>
  <c r="B1117" i="5"/>
  <c r="B1118" i="5"/>
  <c r="B1119" i="5"/>
  <c r="B1120" i="5"/>
  <c r="B1121" i="5"/>
  <c r="B1122" i="5"/>
  <c r="B1123" i="5"/>
  <c r="B1124" i="5"/>
  <c r="B1125" i="5"/>
  <c r="B2879" i="5"/>
  <c r="B481" i="5"/>
  <c r="B3173" i="5"/>
  <c r="B2644" i="5"/>
  <c r="B2645" i="5"/>
  <c r="B2646" i="5"/>
  <c r="B1332" i="5"/>
  <c r="B2342" i="5"/>
  <c r="B2374" i="5"/>
  <c r="B1138" i="5"/>
  <c r="B1139" i="5"/>
  <c r="B1140" i="5"/>
  <c r="B1141" i="5"/>
  <c r="B1142" i="5"/>
  <c r="B1143" i="5"/>
  <c r="B1144" i="5"/>
  <c r="B1145" i="5"/>
  <c r="B1146" i="5"/>
  <c r="B1147" i="5"/>
  <c r="B1148" i="5"/>
  <c r="B1149" i="5"/>
  <c r="B1150" i="5"/>
  <c r="B1151" i="5"/>
  <c r="B1152" i="5"/>
  <c r="B1153" i="5"/>
  <c r="B1154" i="5"/>
  <c r="B1333" i="5"/>
  <c r="B1159" i="5"/>
  <c r="B1160" i="5"/>
  <c r="B1161" i="5"/>
  <c r="B1162" i="5"/>
  <c r="B1163" i="5"/>
  <c r="B1164" i="5"/>
  <c r="B1165" i="5"/>
  <c r="B1166" i="5"/>
  <c r="B1167" i="5"/>
  <c r="B1168" i="5"/>
  <c r="B1169" i="5"/>
  <c r="B1170" i="5"/>
  <c r="B1171" i="5"/>
  <c r="B1172" i="5"/>
  <c r="B1173" i="5"/>
  <c r="B1174" i="5"/>
  <c r="B1175" i="5"/>
  <c r="B1176" i="5"/>
  <c r="B1177" i="5"/>
  <c r="B1178" i="5"/>
  <c r="B1179" i="5"/>
  <c r="B1180" i="5"/>
  <c r="B1181" i="5"/>
  <c r="B1182" i="5"/>
  <c r="B1183" i="5"/>
  <c r="B819" i="5"/>
  <c r="B1371" i="5"/>
  <c r="B3174" i="5"/>
  <c r="B255" i="5"/>
  <c r="B131" i="5"/>
  <c r="B516" i="5"/>
  <c r="B2375" i="5"/>
  <c r="B2376" i="5"/>
  <c r="B1199" i="5"/>
  <c r="B1200" i="5"/>
  <c r="B2647" i="5"/>
  <c r="B1202" i="5"/>
  <c r="B1203" i="5"/>
  <c r="B1204" i="5"/>
  <c r="B1205" i="5"/>
  <c r="B1206" i="5"/>
  <c r="B1207" i="5"/>
  <c r="B1208" i="5"/>
  <c r="B1209" i="5"/>
  <c r="B1210" i="5"/>
  <c r="B1211" i="5"/>
  <c r="B1212" i="5"/>
  <c r="B1213" i="5"/>
  <c r="B1214" i="5"/>
  <c r="B1215" i="5"/>
  <c r="B1216" i="5"/>
  <c r="B1217" i="5"/>
  <c r="B1218" i="5"/>
  <c r="B1219" i="5"/>
  <c r="B1220" i="5"/>
  <c r="B1221" i="5"/>
  <c r="B1222" i="5"/>
  <c r="B1223" i="5"/>
  <c r="B1224" i="5"/>
  <c r="B1225" i="5"/>
  <c r="B1226" i="5"/>
  <c r="B1227" i="5"/>
  <c r="B1228" i="5"/>
  <c r="B1229" i="5"/>
  <c r="B1230" i="5"/>
  <c r="B1231" i="5"/>
  <c r="B1232" i="5"/>
  <c r="B1233" i="5"/>
  <c r="B1372" i="5"/>
  <c r="B517" i="5"/>
  <c r="B132" i="5"/>
  <c r="B2648" i="5"/>
  <c r="B2684" i="5"/>
  <c r="B2685" i="5"/>
  <c r="B2880" i="5"/>
  <c r="B2686" i="5"/>
  <c r="B1242" i="5"/>
  <c r="B1243" i="5"/>
  <c r="B1244" i="5"/>
  <c r="B1245" i="5"/>
  <c r="B1246" i="5"/>
  <c r="B1255" i="5"/>
  <c r="B1256" i="5"/>
  <c r="B1257" i="5"/>
  <c r="B1258" i="5"/>
  <c r="B1259" i="5"/>
  <c r="B1260" i="5"/>
  <c r="B1261" i="5"/>
  <c r="B1262" i="5"/>
  <c r="B1263" i="5"/>
  <c r="B1264" i="5"/>
  <c r="B1265" i="5"/>
  <c r="B1266" i="5"/>
  <c r="B1267" i="5"/>
  <c r="B1268" i="5"/>
  <c r="B1269" i="5"/>
  <c r="B1270" i="5"/>
  <c r="B1271" i="5"/>
  <c r="B1272" i="5"/>
  <c r="B1273" i="5"/>
  <c r="B1287" i="5"/>
  <c r="B1288" i="5"/>
  <c r="B1289" i="5"/>
  <c r="B1290" i="5"/>
  <c r="B1291" i="5"/>
  <c r="B1292" i="5"/>
  <c r="B1293" i="5"/>
  <c r="B1294" i="5"/>
  <c r="B1295" i="5"/>
  <c r="B1296" i="5"/>
  <c r="B1297" i="5"/>
  <c r="B1298" i="5"/>
  <c r="B1299" i="5"/>
  <c r="B1300" i="5"/>
  <c r="B1301" i="5"/>
  <c r="B1302" i="5"/>
  <c r="B1303" i="5"/>
  <c r="B1304" i="5"/>
  <c r="B1305" i="5"/>
  <c r="B1306" i="5"/>
  <c r="B1307" i="5"/>
  <c r="B1308" i="5"/>
  <c r="B1309" i="5"/>
  <c r="B1310" i="5"/>
  <c r="B1311" i="5"/>
  <c r="B1312" i="5"/>
  <c r="B1313" i="5"/>
  <c r="B1314" i="5"/>
  <c r="B1315" i="5"/>
  <c r="B1316" i="5"/>
  <c r="B1317" i="5"/>
  <c r="B1318" i="5"/>
  <c r="B1319" i="5"/>
  <c r="B1335" i="5"/>
  <c r="B1336" i="5"/>
  <c r="B1337" i="5"/>
  <c r="B1338" i="5"/>
  <c r="B1339" i="5"/>
  <c r="B1340" i="5"/>
  <c r="B1341" i="5"/>
  <c r="B1342" i="5"/>
  <c r="B1343" i="5"/>
  <c r="B1425" i="5"/>
  <c r="B1344" i="5"/>
  <c r="B1345" i="5"/>
  <c r="B1346" i="5"/>
  <c r="B1347" i="5"/>
  <c r="B1348" i="5"/>
  <c r="B1349" i="5"/>
  <c r="B1350" i="5"/>
  <c r="B1351" i="5"/>
  <c r="B1352" i="5"/>
  <c r="B1353" i="5"/>
  <c r="B1354" i="5"/>
  <c r="B1355" i="5"/>
  <c r="B1381" i="5"/>
  <c r="B1382" i="5"/>
  <c r="B1383" i="5"/>
  <c r="B1384" i="5"/>
  <c r="B1385" i="5"/>
  <c r="B1386" i="5"/>
  <c r="B1426" i="5"/>
  <c r="B1427" i="5"/>
  <c r="B1428" i="5"/>
  <c r="B1467" i="5"/>
  <c r="B1274" i="5"/>
  <c r="B1275" i="5"/>
  <c r="B1276" i="5"/>
  <c r="B1277" i="5"/>
  <c r="B1320" i="5"/>
  <c r="B1321" i="5"/>
  <c r="B1322" i="5"/>
  <c r="B1323" i="5"/>
  <c r="B1356" i="5"/>
  <c r="B1357" i="5"/>
  <c r="B1358" i="5"/>
  <c r="B1359" i="5"/>
  <c r="B1360" i="5"/>
  <c r="B1361" i="5"/>
  <c r="B1362" i="5"/>
  <c r="B1363" i="5"/>
  <c r="B1324" i="5"/>
  <c r="B898" i="5"/>
  <c r="B941" i="5"/>
  <c r="B975" i="5"/>
  <c r="B976" i="5"/>
  <c r="B977" i="5"/>
  <c r="B1005" i="5"/>
  <c r="B1006" i="5"/>
  <c r="B1135" i="5"/>
  <c r="B1136" i="5"/>
  <c r="B1364" i="5"/>
  <c r="B1192" i="5"/>
  <c r="B1247" i="5"/>
  <c r="B1193" i="5"/>
  <c r="B1248" i="5"/>
  <c r="B1249" i="5"/>
  <c r="B1365" i="5"/>
  <c r="B1387" i="5"/>
  <c r="B978" i="5"/>
  <c r="B1194" i="5"/>
  <c r="B1325" i="5"/>
  <c r="B1366" i="5"/>
  <c r="B1388" i="5"/>
  <c r="B1389" i="5"/>
  <c r="B1429" i="5"/>
  <c r="B865" i="5"/>
  <c r="B776" i="5"/>
  <c r="B1390" i="5"/>
  <c r="B1391" i="5"/>
  <c r="B1392" i="5"/>
  <c r="B1393" i="5"/>
  <c r="B1394" i="5"/>
  <c r="B1395" i="5"/>
  <c r="B1396" i="5"/>
  <c r="B1397" i="5"/>
  <c r="B1398" i="5"/>
  <c r="B1399" i="5"/>
  <c r="B1400" i="5"/>
  <c r="B1401" i="5"/>
  <c r="B1402" i="5"/>
  <c r="B1403" i="5"/>
  <c r="B1404" i="5"/>
  <c r="B1405" i="5"/>
  <c r="B1406" i="5"/>
  <c r="B1430" i="5"/>
  <c r="B1431" i="5"/>
  <c r="B1432" i="5"/>
  <c r="B1433" i="5"/>
  <c r="B1434" i="5"/>
  <c r="B1435" i="5"/>
  <c r="B1436" i="5"/>
  <c r="B1437" i="5"/>
  <c r="B1438" i="5"/>
  <c r="B777" i="5"/>
  <c r="B827" i="5"/>
  <c r="B899" i="5"/>
  <c r="B942" i="5"/>
  <c r="B979" i="5"/>
  <c r="B1033" i="5"/>
  <c r="B1063" i="5"/>
  <c r="B1100" i="5"/>
  <c r="B1195" i="5"/>
  <c r="B1326" i="5"/>
  <c r="B1250" i="5"/>
  <c r="B980" i="5"/>
  <c r="B1439" i="5"/>
  <c r="B1440" i="5"/>
  <c r="B1441" i="5"/>
  <c r="B1442" i="5"/>
  <c r="B1443" i="5"/>
  <c r="B1444" i="5"/>
  <c r="B1445" i="5"/>
  <c r="B1327" i="5"/>
  <c r="B1328" i="5"/>
  <c r="B1329" i="5"/>
  <c r="B1367" i="5"/>
  <c r="B1368" i="5"/>
  <c r="B1369" i="5"/>
  <c r="B1370" i="5"/>
  <c r="B1407" i="5"/>
  <c r="B1408" i="5"/>
  <c r="B1409" i="5"/>
  <c r="B1410" i="5"/>
  <c r="B1446" i="5"/>
  <c r="B1447" i="5"/>
  <c r="B1448" i="5"/>
  <c r="B518" i="5"/>
  <c r="B523" i="5"/>
  <c r="B133" i="5"/>
  <c r="B1869" i="5"/>
  <c r="B519" i="5"/>
  <c r="B363" i="5"/>
  <c r="B520" i="5"/>
  <c r="B134" i="5"/>
  <c r="B1561" i="5"/>
  <c r="B2687" i="5"/>
  <c r="B1562" i="5"/>
  <c r="B2473" i="5"/>
  <c r="B1373" i="5"/>
  <c r="B2688" i="5"/>
  <c r="B521" i="5"/>
  <c r="B1374" i="5"/>
  <c r="B364" i="5"/>
  <c r="B135" i="5"/>
  <c r="B1870" i="5"/>
  <c r="B522" i="5"/>
  <c r="B2881" i="5"/>
  <c r="B1871" i="5"/>
  <c r="B1591" i="5"/>
  <c r="B1468" i="5"/>
  <c r="B1469" i="5"/>
  <c r="B1470" i="5"/>
  <c r="B1614" i="5"/>
  <c r="B1471" i="5"/>
  <c r="B1472" i="5"/>
  <c r="B1509" i="5"/>
  <c r="B1510" i="5"/>
  <c r="B1511" i="5"/>
  <c r="B1512" i="5"/>
  <c r="B1473" i="5"/>
  <c r="B1474" i="5"/>
  <c r="B1475" i="5"/>
  <c r="B1476" i="5"/>
  <c r="B1477" i="5"/>
  <c r="B1478" i="5"/>
  <c r="B1513" i="5"/>
  <c r="B1514" i="5"/>
  <c r="B1515" i="5"/>
  <c r="B1516" i="5"/>
  <c r="B1517" i="5"/>
  <c r="B1518" i="5"/>
  <c r="B1519" i="5"/>
  <c r="B1453" i="5"/>
  <c r="B2689" i="5"/>
  <c r="B1554" i="5"/>
  <c r="B1555" i="5"/>
  <c r="B1556" i="5"/>
  <c r="B1557" i="5"/>
  <c r="B1558" i="5"/>
  <c r="B1559" i="5"/>
  <c r="B1578" i="5"/>
  <c r="B1579" i="5"/>
  <c r="B1580" i="5"/>
  <c r="B1581" i="5"/>
  <c r="B1582" i="5"/>
  <c r="B1583" i="5"/>
  <c r="B1592" i="5"/>
  <c r="B482" i="5"/>
  <c r="B184" i="5"/>
  <c r="B3188" i="5"/>
  <c r="B3189" i="5"/>
  <c r="B3190" i="5"/>
  <c r="B3191" i="5"/>
  <c r="B3249" i="5"/>
  <c r="B3250" i="5"/>
  <c r="B3251" i="5"/>
  <c r="B3252" i="5"/>
  <c r="B256" i="5"/>
  <c r="B257" i="5"/>
  <c r="B768" i="5"/>
  <c r="B769" i="5"/>
  <c r="B770" i="5"/>
  <c r="B771" i="5"/>
  <c r="B666" i="5"/>
  <c r="B25" i="5"/>
  <c r="B44" i="5"/>
  <c r="B1916" i="5"/>
  <c r="B1375" i="5"/>
  <c r="B820" i="5"/>
  <c r="B1593" i="5"/>
  <c r="B821" i="5"/>
  <c r="B9" i="5"/>
  <c r="B217" i="5"/>
  <c r="B1526" i="5"/>
  <c r="B1527" i="5"/>
  <c r="B1528" i="5"/>
  <c r="B1529" i="5"/>
  <c r="B1530" i="5"/>
  <c r="B1531" i="5"/>
  <c r="B1532" i="5"/>
  <c r="B1533" i="5"/>
  <c r="B1563" i="5"/>
  <c r="B1584" i="5"/>
  <c r="B1618" i="5"/>
  <c r="B1633" i="5"/>
  <c r="B1634" i="5"/>
  <c r="B1635" i="5"/>
  <c r="B1636" i="5"/>
  <c r="B1637" i="5"/>
  <c r="B1638" i="5"/>
  <c r="B1639" i="5"/>
  <c r="B1790" i="5"/>
  <c r="B1640" i="5"/>
  <c r="B1641" i="5"/>
  <c r="B1642" i="5"/>
  <c r="B1495" i="5"/>
  <c r="B1534" i="5"/>
  <c r="B1564" i="5"/>
  <c r="B1585" i="5"/>
  <c r="B1586" i="5"/>
  <c r="B1619" i="5"/>
  <c r="B1643" i="5"/>
  <c r="B1644" i="5"/>
  <c r="B1156" i="5"/>
  <c r="B1283" i="5"/>
  <c r="B1284" i="5"/>
  <c r="B1496" i="5"/>
  <c r="B1645" i="5"/>
  <c r="B1497" i="5"/>
  <c r="B1587" i="5"/>
  <c r="B1646" i="5"/>
  <c r="B1647" i="5"/>
  <c r="B1680" i="5"/>
  <c r="B1681" i="5"/>
  <c r="B1682" i="5"/>
  <c r="B1683" i="5"/>
  <c r="B1684" i="5"/>
  <c r="B1685" i="5"/>
  <c r="B1648" i="5"/>
  <c r="B1649" i="5"/>
  <c r="B1650" i="5"/>
  <c r="B1651" i="5"/>
  <c r="B1652" i="5"/>
  <c r="B1653" i="5"/>
  <c r="B1686" i="5"/>
  <c r="B1687" i="5"/>
  <c r="B1688" i="5"/>
  <c r="B1689" i="5"/>
  <c r="B1690" i="5"/>
  <c r="B1691" i="5"/>
  <c r="B1692" i="5"/>
  <c r="B1415" i="5"/>
  <c r="B1416" i="5"/>
  <c r="B1417" i="5"/>
  <c r="B1418" i="5"/>
  <c r="B1454" i="5"/>
  <c r="B1455" i="5"/>
  <c r="B1456" i="5"/>
  <c r="B1457" i="5"/>
  <c r="B1498" i="5"/>
  <c r="B822" i="5"/>
  <c r="B857" i="5"/>
  <c r="B1376" i="5"/>
  <c r="B677" i="5"/>
  <c r="B45" i="5"/>
  <c r="B2882" i="5"/>
  <c r="B2883" i="5"/>
  <c r="B46" i="5"/>
  <c r="B47" i="5"/>
  <c r="B678" i="5"/>
  <c r="B19" i="5"/>
  <c r="B560" i="5"/>
  <c r="B561" i="5"/>
  <c r="B48" i="5"/>
  <c r="B49" i="5"/>
  <c r="B1411" i="5"/>
  <c r="B684" i="5"/>
  <c r="B1000" i="5"/>
  <c r="B3253" i="5"/>
  <c r="B1412" i="5"/>
  <c r="B1001" i="5"/>
  <c r="B972" i="5"/>
  <c r="B1696" i="5"/>
  <c r="B1792" i="5"/>
  <c r="B1535" i="5"/>
  <c r="B1536" i="5"/>
  <c r="B1537" i="5"/>
  <c r="B1538" i="5"/>
  <c r="B1539" i="5"/>
  <c r="B1540" i="5"/>
  <c r="B1565" i="5"/>
  <c r="B1566" i="5"/>
  <c r="B1567" i="5"/>
  <c r="B1568" i="5"/>
  <c r="B1594" i="5"/>
  <c r="B1595" i="5"/>
  <c r="B1596" i="5"/>
  <c r="B1597" i="5"/>
  <c r="B1598" i="5"/>
  <c r="B1599" i="5"/>
  <c r="B1624" i="5"/>
  <c r="B1625" i="5"/>
  <c r="B1713" i="5"/>
  <c r="B1714" i="5"/>
  <c r="B1715" i="5"/>
  <c r="B1662" i="5"/>
  <c r="B1663" i="5"/>
  <c r="B1664" i="5"/>
  <c r="B1665" i="5"/>
  <c r="B1666" i="5"/>
  <c r="B1667" i="5"/>
  <c r="B1697" i="5"/>
  <c r="B1698" i="5"/>
  <c r="B1699" i="5"/>
  <c r="B1700" i="5"/>
  <c r="B1701" i="5"/>
  <c r="B1716" i="5"/>
  <c r="B1717" i="5"/>
  <c r="B1718" i="5"/>
  <c r="B1793" i="5"/>
  <c r="B1719" i="5"/>
  <c r="B1720" i="5"/>
  <c r="B1721" i="5"/>
  <c r="B1722" i="5"/>
  <c r="B1723" i="5"/>
  <c r="B1724" i="5"/>
  <c r="B1725" i="5"/>
  <c r="B1726" i="5"/>
  <c r="B1727" i="5"/>
  <c r="B1728" i="5"/>
  <c r="B1729" i="5"/>
  <c r="B1730" i="5"/>
  <c r="B1748" i="5"/>
  <c r="B1749" i="5"/>
  <c r="B1750" i="5"/>
  <c r="B1751" i="5"/>
  <c r="B1752" i="5"/>
  <c r="B1753" i="5"/>
  <c r="B1754" i="5"/>
  <c r="B1755" i="5"/>
  <c r="B1756" i="5"/>
  <c r="B1757" i="5"/>
  <c r="B1758" i="5"/>
  <c r="B1759" i="5"/>
  <c r="B1760" i="5"/>
  <c r="B1761" i="5"/>
  <c r="B1762" i="5"/>
  <c r="B1763" i="5"/>
  <c r="B1764" i="5"/>
  <c r="B1765" i="5"/>
  <c r="B1766" i="5"/>
  <c r="B1767" i="5"/>
  <c r="B1768" i="5"/>
  <c r="B1769" i="5"/>
  <c r="B1770" i="5"/>
  <c r="B1702" i="5"/>
  <c r="B1731" i="5"/>
  <c r="B1732" i="5"/>
  <c r="B1771" i="5"/>
  <c r="B1772" i="5"/>
  <c r="B1773" i="5"/>
  <c r="B1774" i="5"/>
  <c r="B1775" i="5"/>
  <c r="B1794" i="5"/>
  <c r="B1795" i="5"/>
  <c r="B1796" i="5"/>
  <c r="B1797" i="5"/>
  <c r="B1798" i="5"/>
  <c r="B1799" i="5"/>
  <c r="B1800" i="5"/>
  <c r="B1801" i="5"/>
  <c r="B1802" i="5"/>
  <c r="B1803" i="5"/>
  <c r="B1804" i="5"/>
  <c r="B1805" i="5"/>
  <c r="B1806" i="5"/>
  <c r="B1807" i="5"/>
  <c r="B1808" i="5"/>
  <c r="B1809" i="5"/>
  <c r="B1810" i="5"/>
  <c r="B1811" i="5"/>
  <c r="B1812" i="5"/>
  <c r="B1813" i="5"/>
  <c r="B1814" i="5"/>
  <c r="B1815" i="5"/>
  <c r="B3175" i="5"/>
  <c r="B1872" i="5"/>
  <c r="B1913" i="5"/>
  <c r="B1030" i="5"/>
  <c r="B1413" i="5"/>
  <c r="B3176" i="5"/>
  <c r="B3177" i="5"/>
  <c r="B3254" i="5"/>
  <c r="B3140" i="5"/>
  <c r="B858" i="5"/>
  <c r="B1132" i="5"/>
  <c r="B1414" i="5"/>
  <c r="B1840" i="5"/>
  <c r="B1841" i="5"/>
  <c r="B1842" i="5"/>
  <c r="B1843" i="5"/>
  <c r="B1844" i="5"/>
  <c r="B1845" i="5"/>
  <c r="B1846" i="5"/>
  <c r="B1847" i="5"/>
  <c r="B1848" i="5"/>
  <c r="B1849" i="5"/>
  <c r="B1850" i="5"/>
  <c r="B1851" i="5"/>
  <c r="B1852" i="5"/>
  <c r="B1853" i="5"/>
  <c r="B1854" i="5"/>
  <c r="B1855" i="5"/>
  <c r="B1856" i="5"/>
  <c r="B1857" i="5"/>
  <c r="B1858" i="5"/>
  <c r="B1859" i="5"/>
  <c r="B1860" i="5"/>
  <c r="B2319" i="5"/>
  <c r="B1600" i="5"/>
  <c r="B1601" i="5"/>
  <c r="B1668" i="5"/>
  <c r="B1669" i="5"/>
  <c r="B1737" i="5"/>
  <c r="B1778" i="5"/>
  <c r="B1779" i="5"/>
  <c r="B1822" i="5"/>
  <c r="B1823" i="5"/>
  <c r="B1824" i="5"/>
  <c r="B1861" i="5"/>
  <c r="B1878" i="5"/>
  <c r="B1458" i="5"/>
  <c r="B943" i="5"/>
  <c r="B981" i="5"/>
  <c r="B1137" i="5"/>
  <c r="B1101" i="5"/>
  <c r="B1541" i="5"/>
  <c r="B1780" i="5"/>
  <c r="B1862" i="5"/>
  <c r="B1879" i="5"/>
  <c r="B1102" i="5"/>
  <c r="B1285" i="5"/>
  <c r="B1459" i="5"/>
  <c r="B1157" i="5"/>
  <c r="B747" i="5"/>
  <c r="B778" i="5"/>
  <c r="B828" i="5"/>
  <c r="B866" i="5"/>
  <c r="B982" i="5"/>
  <c r="B1196" i="5"/>
  <c r="B1251" i="5"/>
  <c r="B1377" i="5"/>
  <c r="B1419" i="5"/>
  <c r="B1569" i="5"/>
  <c r="B1570" i="5"/>
  <c r="B1738" i="5"/>
  <c r="B1825" i="5"/>
  <c r="B1880" i="5"/>
  <c r="B1420" i="5"/>
  <c r="B1158" i="5"/>
  <c r="B1197" i="5"/>
  <c r="B1286" i="5"/>
  <c r="B1334" i="5"/>
  <c r="B1378" i="5"/>
  <c r="B1421" i="5"/>
  <c r="B1460" i="5"/>
  <c r="B1499" i="5"/>
  <c r="B1500" i="5"/>
  <c r="B1542" i="5"/>
  <c r="B1602" i="5"/>
  <c r="B1670" i="5"/>
  <c r="B1703" i="5"/>
  <c r="B1739" i="5"/>
  <c r="B1881" i="5"/>
  <c r="B1379" i="5"/>
  <c r="B1704" i="5"/>
  <c r="B1626" i="5"/>
  <c r="B1882" i="5"/>
  <c r="B1883" i="5"/>
  <c r="B1884" i="5"/>
  <c r="B1885" i="5"/>
  <c r="B1886" i="5"/>
  <c r="B1887" i="5"/>
  <c r="B1888" i="5"/>
  <c r="B1889" i="5"/>
  <c r="B1890" i="5"/>
  <c r="B1891" i="5"/>
  <c r="B1892" i="5"/>
  <c r="B1893" i="5"/>
  <c r="B1894" i="5"/>
  <c r="B1895" i="5"/>
  <c r="B1896" i="5"/>
  <c r="B1897" i="5"/>
  <c r="B1898" i="5"/>
  <c r="B2113" i="5"/>
  <c r="B1924" i="5"/>
  <c r="B1925" i="5"/>
  <c r="B1926" i="5"/>
  <c r="B1927" i="5"/>
  <c r="B1928" i="5"/>
  <c r="B1929" i="5"/>
  <c r="B1930" i="5"/>
  <c r="B1931" i="5"/>
  <c r="B1932" i="5"/>
  <c r="B1933" i="5"/>
  <c r="B1740" i="5"/>
  <c r="B1781" i="5"/>
  <c r="B1934" i="5"/>
  <c r="B1935" i="5"/>
  <c r="B1863" i="5"/>
  <c r="B1826" i="5"/>
  <c r="B1837" i="5"/>
  <c r="B1838" i="5"/>
  <c r="B1899" i="5"/>
  <c r="B1864" i="5"/>
  <c r="B1865" i="5"/>
  <c r="B1936" i="5"/>
  <c r="B1937" i="5"/>
  <c r="B1938" i="5"/>
  <c r="B2016" i="5"/>
  <c r="B1900" i="5"/>
  <c r="B1901" i="5"/>
  <c r="B1902" i="5"/>
  <c r="B1903" i="5"/>
  <c r="B1904" i="5"/>
  <c r="B1905" i="5"/>
  <c r="B1906" i="5"/>
  <c r="B1907" i="5"/>
  <c r="B1908" i="5"/>
  <c r="B1939" i="5"/>
  <c r="B1940" i="5"/>
  <c r="B1941" i="5"/>
  <c r="B1942" i="5"/>
  <c r="B1943" i="5"/>
  <c r="B1944" i="5"/>
  <c r="B1945" i="5"/>
  <c r="B1946" i="5"/>
  <c r="B1947" i="5"/>
  <c r="B1948" i="5"/>
  <c r="B1839" i="5"/>
  <c r="B1543" i="5"/>
  <c r="B1571" i="5"/>
  <c r="B1603" i="5"/>
  <c r="B1627" i="5"/>
  <c r="B1671" i="5"/>
  <c r="B1705" i="5"/>
  <c r="B1741" i="5"/>
  <c r="B1782" i="5"/>
  <c r="B1827" i="5"/>
  <c r="B1866" i="5"/>
  <c r="B1909" i="5"/>
  <c r="B1949" i="5"/>
  <c r="B1971" i="5"/>
  <c r="B2017" i="5"/>
  <c r="B2058" i="5"/>
  <c r="B2084" i="5"/>
  <c r="B2114" i="5"/>
  <c r="B2136" i="5"/>
  <c r="B2168" i="5"/>
  <c r="B900" i="5"/>
  <c r="B944" i="5"/>
  <c r="B945" i="5"/>
  <c r="B946" i="5"/>
  <c r="B983" i="5"/>
  <c r="B1007" i="5"/>
  <c r="B1034" i="5"/>
  <c r="B1064" i="5"/>
  <c r="B1065" i="5"/>
  <c r="B1103" i="5"/>
  <c r="B1198" i="5"/>
  <c r="B1252" i="5"/>
  <c r="B1253" i="5"/>
  <c r="B1254" i="5"/>
  <c r="B1380" i="5"/>
  <c r="B1461" i="5"/>
  <c r="B1422" i="5"/>
  <c r="B1423" i="5"/>
  <c r="B1424" i="5"/>
  <c r="B1501" i="5"/>
  <c r="B1502" i="5"/>
  <c r="B1503" i="5"/>
  <c r="B1544" i="5"/>
  <c r="B1545" i="5"/>
  <c r="B1546" i="5"/>
  <c r="B1547" i="5"/>
  <c r="B1548" i="5"/>
  <c r="B1572" i="5"/>
  <c r="B1604" i="5"/>
  <c r="B1605" i="5"/>
  <c r="B1606" i="5"/>
  <c r="B1607" i="5"/>
  <c r="B1672" i="5"/>
  <c r="B1673" i="5"/>
  <c r="B1674" i="5"/>
  <c r="B1706" i="5"/>
  <c r="B1707" i="5"/>
  <c r="B1742" i="5"/>
  <c r="B1783" i="5"/>
  <c r="B1784" i="5"/>
  <c r="B1828" i="5"/>
  <c r="B1829" i="5"/>
  <c r="B1830" i="5"/>
  <c r="B1831" i="5"/>
  <c r="B1867" i="5"/>
  <c r="B1868" i="5"/>
  <c r="B1910" i="5"/>
  <c r="B1911" i="5"/>
  <c r="B1912" i="5"/>
  <c r="B1950" i="5"/>
  <c r="B1951" i="5"/>
  <c r="B1972" i="5"/>
  <c r="B1973" i="5"/>
  <c r="B1974" i="5"/>
  <c r="B1975" i="5"/>
  <c r="B1976" i="5"/>
  <c r="B1977" i="5"/>
  <c r="B1978" i="5"/>
  <c r="B1979" i="5"/>
  <c r="B1980" i="5"/>
  <c r="B1981" i="5"/>
  <c r="B1982" i="5"/>
  <c r="B1983" i="5"/>
  <c r="B1984" i="5"/>
  <c r="B1985" i="5"/>
  <c r="B1986" i="5"/>
  <c r="B2018" i="5"/>
  <c r="B859" i="5"/>
  <c r="B1059" i="5"/>
  <c r="B2690" i="5"/>
  <c r="B2693" i="5"/>
  <c r="B860" i="5"/>
  <c r="B862" i="5"/>
  <c r="B2691" i="5"/>
  <c r="B1079" i="5"/>
  <c r="B2692" i="5"/>
  <c r="B1917" i="5"/>
  <c r="B562" i="5"/>
  <c r="B57" i="5"/>
  <c r="B1452" i="5"/>
  <c r="B1080" i="5"/>
  <c r="B3178" i="5"/>
  <c r="B1615" i="5"/>
  <c r="B1918" i="5"/>
  <c r="B1987" i="5"/>
  <c r="B1988" i="5"/>
  <c r="B2021" i="5"/>
  <c r="B2022" i="5"/>
  <c r="B2023" i="5"/>
  <c r="B2024" i="5"/>
  <c r="B2025" i="5"/>
  <c r="B2026" i="5"/>
  <c r="B2027" i="5"/>
  <c r="B2028" i="5"/>
  <c r="B2029" i="5"/>
  <c r="B2030" i="5"/>
  <c r="B1989" i="5"/>
  <c r="B1990" i="5"/>
  <c r="B1991" i="5"/>
  <c r="B1992" i="5"/>
  <c r="B1993" i="5"/>
  <c r="B1994" i="5"/>
  <c r="B1995" i="5"/>
  <c r="B2031" i="5"/>
  <c r="B2032" i="5"/>
  <c r="B2033" i="5"/>
  <c r="B2034" i="5"/>
  <c r="B2035" i="5"/>
  <c r="B2036" i="5"/>
  <c r="B2037" i="5"/>
  <c r="B1960" i="5"/>
  <c r="B1961" i="5"/>
  <c r="B1962" i="5"/>
  <c r="B1963" i="5"/>
  <c r="B1964" i="5"/>
  <c r="B1965" i="5"/>
  <c r="B1996" i="5"/>
  <c r="B1997" i="5"/>
  <c r="B1998" i="5"/>
  <c r="B1999" i="5"/>
  <c r="B2000" i="5"/>
  <c r="B2001" i="5"/>
  <c r="B2002" i="5"/>
  <c r="B2059" i="5"/>
  <c r="B2060" i="5"/>
  <c r="B2061" i="5"/>
  <c r="B2062" i="5"/>
  <c r="B2063" i="5"/>
  <c r="B2169" i="5"/>
  <c r="B2085" i="5"/>
  <c r="B2320" i="5"/>
  <c r="B2086" i="5"/>
  <c r="B2087" i="5"/>
  <c r="B2064" i="5"/>
  <c r="B2088" i="5"/>
  <c r="B2089" i="5"/>
  <c r="B2090" i="5"/>
  <c r="B2091" i="5"/>
  <c r="B2092" i="5"/>
  <c r="B2093" i="5"/>
  <c r="B2863" i="5"/>
  <c r="B2065" i="5"/>
  <c r="B2115" i="5"/>
  <c r="B2066" i="5"/>
  <c r="B2067" i="5"/>
  <c r="B2068" i="5"/>
  <c r="B2069" i="5"/>
  <c r="B2070" i="5"/>
  <c r="B2071" i="5"/>
  <c r="B2072" i="5"/>
  <c r="B2073" i="5"/>
  <c r="B2074" i="5"/>
  <c r="B2075" i="5"/>
  <c r="B2076" i="5"/>
  <c r="B2094" i="5"/>
  <c r="B2095" i="5"/>
  <c r="B2096" i="5"/>
  <c r="B2097" i="5"/>
  <c r="B2098" i="5"/>
  <c r="B2099" i="5"/>
  <c r="B2100" i="5"/>
  <c r="B2101" i="5"/>
  <c r="B2102" i="5"/>
  <c r="B2103" i="5"/>
  <c r="B2116" i="5"/>
  <c r="B2117" i="5"/>
  <c r="B2118" i="5"/>
  <c r="B2170" i="5"/>
  <c r="B2137" i="5"/>
  <c r="B2138" i="5"/>
  <c r="B2139" i="5"/>
  <c r="B2140" i="5"/>
  <c r="B2141" i="5"/>
  <c r="B2142" i="5"/>
  <c r="B2143" i="5"/>
  <c r="B2144" i="5"/>
  <c r="B2145" i="5"/>
  <c r="B2146" i="5"/>
  <c r="B2147" i="5"/>
  <c r="B2148" i="5"/>
  <c r="B2171" i="5"/>
  <c r="B2172" i="5"/>
  <c r="B2173" i="5"/>
  <c r="B2174" i="5"/>
  <c r="B2175" i="5"/>
  <c r="B2176" i="5"/>
  <c r="B2177" i="5"/>
  <c r="B2178" i="5"/>
  <c r="B2119" i="5"/>
  <c r="B2120" i="5"/>
  <c r="B2121" i="5"/>
  <c r="B2149" i="5"/>
  <c r="B2150" i="5"/>
  <c r="B2151" i="5"/>
  <c r="B2152" i="5"/>
  <c r="B2179" i="5"/>
  <c r="B2180" i="5"/>
  <c r="B2181" i="5"/>
  <c r="B2182" i="5"/>
  <c r="B2183" i="5"/>
  <c r="B2184" i="5"/>
  <c r="B2122" i="5"/>
  <c r="B2123" i="5"/>
  <c r="B2124" i="5"/>
  <c r="B2125" i="5"/>
  <c r="B2126" i="5"/>
  <c r="B2153" i="5"/>
  <c r="B2154" i="5"/>
  <c r="B2155" i="5"/>
  <c r="B2156" i="5"/>
  <c r="B2157" i="5"/>
  <c r="B2158" i="5"/>
  <c r="B2185" i="5"/>
  <c r="B2186" i="5"/>
  <c r="B2187" i="5"/>
  <c r="B2188" i="5"/>
  <c r="B2189" i="5"/>
  <c r="B2190" i="5"/>
  <c r="B2202" i="5"/>
  <c r="B2203" i="5"/>
  <c r="B2204" i="5"/>
  <c r="B2205" i="5"/>
  <c r="B2206" i="5"/>
  <c r="B2207" i="5"/>
  <c r="B2208" i="5"/>
  <c r="B2209" i="5"/>
  <c r="B2210" i="5"/>
  <c r="B2211" i="5"/>
  <c r="B2321" i="5"/>
  <c r="B2230" i="5"/>
  <c r="B2231" i="5"/>
  <c r="B2232" i="5"/>
  <c r="B2233" i="5"/>
  <c r="B2234" i="5"/>
  <c r="B2235" i="5"/>
  <c r="B2236" i="5"/>
  <c r="B2212" i="5"/>
  <c r="B2213" i="5"/>
  <c r="B2214" i="5"/>
  <c r="B2215" i="5"/>
  <c r="B2216" i="5"/>
  <c r="B2217" i="5"/>
  <c r="B2218" i="5"/>
  <c r="B2219" i="5"/>
  <c r="B2237" i="5"/>
  <c r="B2238" i="5"/>
  <c r="B2239" i="5"/>
  <c r="B2240" i="5"/>
  <c r="B2241" i="5"/>
  <c r="B2242" i="5"/>
  <c r="B2243" i="5"/>
  <c r="B2244" i="5"/>
  <c r="B2245" i="5"/>
  <c r="B2246" i="5"/>
  <c r="B2247" i="5"/>
  <c r="B2248" i="5"/>
  <c r="B2249" i="5"/>
  <c r="B2264" i="5"/>
  <c r="B2265" i="5"/>
  <c r="B2266" i="5"/>
  <c r="B2267" i="5"/>
  <c r="B2268" i="5"/>
  <c r="B2269" i="5"/>
  <c r="B2270" i="5"/>
  <c r="B2271" i="5"/>
  <c r="B2272" i="5"/>
  <c r="B2273" i="5"/>
  <c r="B2274" i="5"/>
  <c r="B2275" i="5"/>
  <c r="B2276" i="5"/>
  <c r="B2277" i="5"/>
  <c r="B2322" i="5"/>
  <c r="B2278" i="5"/>
  <c r="B2279" i="5"/>
  <c r="B2280" i="5"/>
  <c r="B2281" i="5"/>
  <c r="B2250" i="5"/>
  <c r="B2251" i="5"/>
  <c r="B2252" i="5"/>
  <c r="B2253" i="5"/>
  <c r="B2254" i="5"/>
  <c r="B2255" i="5"/>
  <c r="B2256" i="5"/>
  <c r="B2282" i="5"/>
  <c r="B2283" i="5"/>
  <c r="B2284" i="5"/>
  <c r="B2285" i="5"/>
  <c r="B2286" i="5"/>
  <c r="B2294" i="5"/>
  <c r="B2295" i="5"/>
  <c r="B2296" i="5"/>
  <c r="B2297" i="5"/>
  <c r="B2298" i="5"/>
  <c r="B2299" i="5"/>
  <c r="B2300" i="5"/>
  <c r="B2301" i="5"/>
  <c r="B2302" i="5"/>
  <c r="B2303" i="5"/>
  <c r="B2304" i="5"/>
  <c r="B2305" i="5"/>
  <c r="B2306" i="5"/>
  <c r="B2307" i="5"/>
  <c r="B2308" i="5"/>
  <c r="B2309" i="5"/>
  <c r="B2310" i="5"/>
  <c r="B2311" i="5"/>
  <c r="B2323" i="5"/>
  <c r="B2324" i="5"/>
  <c r="B2325" i="5"/>
  <c r="B2326" i="5"/>
  <c r="B2327" i="5"/>
  <c r="B2328" i="5"/>
  <c r="B2329" i="5"/>
  <c r="B2330" i="5"/>
  <c r="B2331" i="5"/>
  <c r="B2332" i="5"/>
  <c r="B2333" i="5"/>
  <c r="B2334" i="5"/>
  <c r="B2335" i="5"/>
  <c r="B2336" i="5"/>
  <c r="B2337" i="5"/>
  <c r="B2338" i="5"/>
  <c r="B2339" i="5"/>
  <c r="B2340" i="5"/>
  <c r="B2341" i="5"/>
  <c r="B1479" i="5"/>
  <c r="B1480" i="5"/>
  <c r="B563" i="5"/>
  <c r="B861" i="5"/>
  <c r="B3141" i="5"/>
  <c r="B1952" i="5"/>
  <c r="B863" i="5"/>
  <c r="B77" i="5"/>
  <c r="B1953" i="5"/>
  <c r="B973" i="5"/>
  <c r="B3179" i="5"/>
  <c r="B1081" i="5"/>
  <c r="B1082" i="5"/>
  <c r="B1616" i="5"/>
  <c r="B1617" i="5"/>
  <c r="B1083" i="5"/>
  <c r="B1620" i="5"/>
  <c r="B3180" i="5"/>
  <c r="B3181" i="5"/>
  <c r="B3182" i="5"/>
  <c r="B3183" i="5"/>
  <c r="B3184" i="5"/>
  <c r="B2350" i="5"/>
  <c r="B2490" i="5"/>
  <c r="B2351" i="5"/>
  <c r="B2352" i="5"/>
  <c r="B2353" i="5"/>
  <c r="B2354" i="5"/>
  <c r="B2355" i="5"/>
  <c r="B2356" i="5"/>
  <c r="B2357" i="5"/>
  <c r="B2358" i="5"/>
  <c r="B2359" i="5"/>
  <c r="B2360" i="5"/>
  <c r="B2361" i="5"/>
  <c r="B2362" i="5"/>
  <c r="B2363" i="5"/>
  <c r="B2364" i="5"/>
  <c r="B2365" i="5"/>
  <c r="B2366" i="5"/>
  <c r="B2367" i="5"/>
  <c r="B2369" i="5"/>
  <c r="B2370" i="5"/>
  <c r="B2371" i="5"/>
  <c r="B2372" i="5"/>
  <c r="B2373" i="5"/>
  <c r="B2386" i="5"/>
  <c r="B2387" i="5"/>
  <c r="B2388" i="5"/>
  <c r="B2389" i="5"/>
  <c r="B2390" i="5"/>
  <c r="B2391" i="5"/>
  <c r="B2392" i="5"/>
  <c r="B2393" i="5"/>
  <c r="B2394" i="5"/>
  <c r="B2395" i="5"/>
  <c r="B2396" i="5"/>
  <c r="B2397" i="5"/>
  <c r="B2398" i="5"/>
  <c r="B2399" i="5"/>
  <c r="B2400" i="5"/>
  <c r="B2401" i="5"/>
  <c r="B2402" i="5"/>
  <c r="B2403" i="5"/>
  <c r="B2404" i="5"/>
  <c r="B2405" i="5"/>
  <c r="B2406" i="5"/>
  <c r="B2491" i="5"/>
  <c r="B2428" i="5"/>
  <c r="B2429" i="5"/>
  <c r="B2430" i="5"/>
  <c r="B2431" i="5"/>
  <c r="B2432" i="5"/>
  <c r="B2492" i="5"/>
  <c r="B2407" i="5"/>
  <c r="B2408" i="5"/>
  <c r="B2409" i="5"/>
  <c r="B2410" i="5"/>
  <c r="B2411" i="5"/>
  <c r="B2412" i="5"/>
  <c r="B2413" i="5"/>
  <c r="B2414" i="5"/>
  <c r="B2433" i="5"/>
  <c r="B2434" i="5"/>
  <c r="B2435" i="5"/>
  <c r="B2436" i="5"/>
  <c r="B2437" i="5"/>
  <c r="B2438" i="5"/>
  <c r="B2439" i="5"/>
  <c r="B2440" i="5"/>
  <c r="B2466" i="5"/>
  <c r="B2467" i="5"/>
  <c r="B2468" i="5"/>
  <c r="B2469" i="5"/>
  <c r="B2470" i="5"/>
  <c r="B2471" i="5"/>
  <c r="B2494" i="5"/>
  <c r="B3185" i="5"/>
  <c r="B1621" i="5"/>
  <c r="B2918" i="5"/>
  <c r="B564" i="5"/>
  <c r="B218" i="5"/>
  <c r="B250" i="5"/>
  <c r="B565" i="5"/>
  <c r="B1622" i="5"/>
  <c r="B2919" i="5"/>
  <c r="B248" i="5"/>
  <c r="B2920" i="5"/>
  <c r="B586" i="5"/>
  <c r="B2921" i="5"/>
  <c r="B2922" i="5"/>
  <c r="B2923" i="5"/>
  <c r="B2947" i="5"/>
  <c r="B2948" i="5"/>
  <c r="B2949" i="5"/>
  <c r="B2950" i="5"/>
  <c r="B2951" i="5"/>
  <c r="B2965" i="5"/>
  <c r="B3001" i="5"/>
  <c r="B1623" i="5"/>
  <c r="B3002" i="5"/>
  <c r="B587" i="5"/>
  <c r="B3186" i="5"/>
  <c r="B249" i="5"/>
  <c r="B2496" i="5"/>
  <c r="B2497" i="5"/>
  <c r="B2498" i="5"/>
  <c r="B2499" i="5"/>
  <c r="B2500" i="5"/>
  <c r="B2501" i="5"/>
  <c r="B2517" i="5"/>
  <c r="B2518" i="5"/>
  <c r="B2519" i="5"/>
  <c r="B2520" i="5"/>
  <c r="B2476" i="5"/>
  <c r="B2477" i="5"/>
  <c r="B2478" i="5"/>
  <c r="B2479" i="5"/>
  <c r="B2480" i="5"/>
  <c r="B2481" i="5"/>
  <c r="B2482" i="5"/>
  <c r="B2502" i="5"/>
  <c r="B2503" i="5"/>
  <c r="B2504" i="5"/>
  <c r="B2505" i="5"/>
  <c r="B2506" i="5"/>
  <c r="B2507" i="5"/>
  <c r="B2508" i="5"/>
  <c r="B2521" i="5"/>
  <c r="B2522" i="5"/>
  <c r="B2523" i="5"/>
  <c r="B2524" i="5"/>
  <c r="B2525" i="5"/>
  <c r="B2526" i="5"/>
  <c r="B2527" i="5"/>
  <c r="B2528" i="5"/>
  <c r="B2529" i="5"/>
  <c r="B2530" i="5"/>
  <c r="B2531" i="5"/>
  <c r="B2532" i="5"/>
  <c r="B2533" i="5"/>
  <c r="B2534" i="5"/>
  <c r="B2535" i="5"/>
  <c r="B2536" i="5"/>
  <c r="B2537" i="5"/>
  <c r="B2547" i="5"/>
  <c r="B2548" i="5"/>
  <c r="B2549" i="5"/>
  <c r="B2550" i="5"/>
  <c r="B2551" i="5"/>
  <c r="B2552" i="5"/>
  <c r="B2553" i="5"/>
  <c r="B2554" i="5"/>
  <c r="B2555" i="5"/>
  <c r="B2729" i="5"/>
  <c r="B2556" i="5"/>
  <c r="B2557" i="5"/>
  <c r="B2558" i="5"/>
  <c r="B2559" i="5"/>
  <c r="B2560" i="5"/>
  <c r="B2561" i="5"/>
  <c r="B2562" i="5"/>
  <c r="B2572" i="5"/>
  <c r="B2573" i="5"/>
  <c r="B2574" i="5"/>
  <c r="B2575" i="5"/>
  <c r="B2576" i="5"/>
  <c r="B2593" i="5"/>
  <c r="B2577" i="5"/>
  <c r="B2578" i="5"/>
  <c r="B2594" i="5"/>
  <c r="B2579" i="5"/>
  <c r="B2580" i="5"/>
  <c r="B2581" i="5"/>
  <c r="B2595" i="5"/>
  <c r="B2596" i="5"/>
  <c r="B2597" i="5"/>
  <c r="B2598" i="5"/>
  <c r="B2599" i="5"/>
  <c r="B2600" i="5"/>
  <c r="B2601" i="5"/>
  <c r="B2602" i="5"/>
  <c r="B2582" i="5"/>
  <c r="B2583" i="5"/>
  <c r="B2584" i="5"/>
  <c r="B2585" i="5"/>
  <c r="B2603" i="5"/>
  <c r="B2604" i="5"/>
  <c r="B2605" i="5"/>
  <c r="B2606" i="5"/>
  <c r="B2607" i="5"/>
  <c r="B2608" i="5"/>
  <c r="B2609" i="5"/>
  <c r="B2610" i="5"/>
  <c r="B2611" i="5"/>
  <c r="B2612" i="5"/>
  <c r="B2613" i="5"/>
  <c r="B2614" i="5"/>
  <c r="B2615" i="5"/>
  <c r="B1954" i="5"/>
  <c r="B685" i="5"/>
  <c r="B1955" i="5"/>
  <c r="B1956" i="5"/>
  <c r="B686" i="5"/>
  <c r="B3255" i="5"/>
  <c r="B2008" i="5"/>
  <c r="B2009" i="5"/>
  <c r="B2010" i="5"/>
  <c r="B2044" i="5"/>
  <c r="B2045" i="5"/>
  <c r="B2046" i="5"/>
  <c r="B2047" i="5"/>
  <c r="B2048" i="5"/>
  <c r="B2049" i="5"/>
  <c r="B2050" i="5"/>
  <c r="B2051" i="5"/>
  <c r="B2052" i="5"/>
  <c r="B2078" i="5"/>
  <c r="B2105" i="5"/>
  <c r="B2106" i="5"/>
  <c r="B2107" i="5"/>
  <c r="B2128" i="5"/>
  <c r="B2129" i="5"/>
  <c r="B2130" i="5"/>
  <c r="B2160" i="5"/>
  <c r="B2161" i="5"/>
  <c r="B2162" i="5"/>
  <c r="B2193" i="5"/>
  <c r="B2194" i="5"/>
  <c r="B2195" i="5"/>
  <c r="B2196" i="5"/>
  <c r="B2221" i="5"/>
  <c r="B2258" i="5"/>
  <c r="B2288" i="5"/>
  <c r="B2289" i="5"/>
  <c r="B2313" i="5"/>
  <c r="B2343" i="5"/>
  <c r="B2344" i="5"/>
  <c r="B2379" i="5"/>
  <c r="B2380" i="5"/>
  <c r="B2420" i="5"/>
  <c r="B2421" i="5"/>
  <c r="B2422" i="5"/>
  <c r="B2453" i="5"/>
  <c r="B2454" i="5"/>
  <c r="B2455" i="5"/>
  <c r="B2456" i="5"/>
  <c r="B2483" i="5"/>
  <c r="B2484" i="5"/>
  <c r="B2539" i="5"/>
  <c r="B2540" i="5"/>
  <c r="B2541" i="5"/>
  <c r="B2511" i="5"/>
  <c r="B2564" i="5"/>
  <c r="B2565" i="5"/>
  <c r="B2566" i="5"/>
  <c r="B2587" i="5"/>
  <c r="B2617" i="5"/>
  <c r="B2618" i="5"/>
  <c r="B2624" i="5"/>
  <c r="B2625" i="5"/>
  <c r="B2626" i="5"/>
  <c r="B2627" i="5"/>
  <c r="B2628" i="5"/>
  <c r="B2629" i="5"/>
  <c r="B2630" i="5"/>
  <c r="B2631" i="5"/>
  <c r="B2632" i="5"/>
  <c r="B2633" i="5"/>
  <c r="B2634" i="5"/>
  <c r="B2635" i="5"/>
  <c r="B2636" i="5"/>
  <c r="B2637" i="5"/>
  <c r="B2638" i="5"/>
  <c r="B2639" i="5"/>
  <c r="B2730" i="5"/>
  <c r="B2640" i="5"/>
  <c r="B2641" i="5"/>
  <c r="B2660" i="5"/>
  <c r="B2661" i="5"/>
  <c r="B2662" i="5"/>
  <c r="B2663" i="5"/>
  <c r="B2664" i="5"/>
  <c r="B2665" i="5"/>
  <c r="B2666" i="5"/>
  <c r="B2667" i="5"/>
  <c r="B2668" i="5"/>
  <c r="B2669" i="5"/>
  <c r="B2670" i="5"/>
  <c r="B2671" i="5"/>
  <c r="B2672" i="5"/>
  <c r="B2673" i="5"/>
  <c r="B2674" i="5"/>
  <c r="B2675" i="5"/>
  <c r="B2676" i="5"/>
  <c r="B2677" i="5"/>
  <c r="B2678" i="5"/>
  <c r="B2679" i="5"/>
  <c r="B2680" i="5"/>
  <c r="B2681" i="5"/>
  <c r="B2682" i="5"/>
  <c r="B2731" i="5"/>
  <c r="B2683" i="5"/>
  <c r="B2704" i="5"/>
  <c r="B2705" i="5"/>
  <c r="B2706" i="5"/>
  <c r="B2707" i="5"/>
  <c r="B2708" i="5"/>
  <c r="B2709" i="5"/>
  <c r="B2710" i="5"/>
  <c r="B2732" i="5"/>
  <c r="B2711" i="5"/>
  <c r="B2712" i="5"/>
  <c r="B2713" i="5"/>
  <c r="B1957" i="5"/>
  <c r="B687" i="5"/>
  <c r="B1089" i="5"/>
  <c r="B1090" i="5"/>
  <c r="B78" i="5"/>
  <c r="B277" i="5"/>
  <c r="B688" i="5"/>
  <c r="B278" i="5"/>
  <c r="B79" i="5"/>
  <c r="B588" i="5"/>
  <c r="B589" i="5"/>
  <c r="B251" i="5"/>
  <c r="B661" i="5"/>
  <c r="B3003" i="5"/>
  <c r="B3004" i="5"/>
  <c r="B2714" i="5"/>
  <c r="B3005" i="5"/>
  <c r="B3006" i="5"/>
  <c r="B662" i="5"/>
  <c r="B90" i="5"/>
  <c r="B1958" i="5"/>
  <c r="B1959" i="5"/>
  <c r="B3007" i="5"/>
  <c r="B432" i="5"/>
  <c r="B2377" i="5"/>
  <c r="B1914" i="5"/>
  <c r="B2378" i="5"/>
  <c r="B2415" i="5"/>
  <c r="B2736" i="5"/>
  <c r="B2737" i="5"/>
  <c r="B2738" i="5"/>
  <c r="B2739" i="5"/>
  <c r="B2740" i="5"/>
  <c r="B2771" i="5"/>
  <c r="B2772" i="5"/>
  <c r="B2865" i="5"/>
  <c r="B2773" i="5"/>
  <c r="B2774" i="5"/>
  <c r="B2775" i="5"/>
  <c r="B2794" i="5"/>
  <c r="B2795" i="5"/>
  <c r="B2796" i="5"/>
  <c r="B2797" i="5"/>
  <c r="B2798" i="5"/>
  <c r="B2799" i="5"/>
  <c r="B2800" i="5"/>
  <c r="B2801" i="5"/>
  <c r="B2802" i="5"/>
  <c r="B2803" i="5"/>
  <c r="B2804" i="5"/>
  <c r="B2805" i="5"/>
  <c r="B2806" i="5"/>
  <c r="B2807" i="5"/>
  <c r="B2864" i="5"/>
  <c r="B2808" i="5"/>
  <c r="B2809" i="5"/>
  <c r="B2810" i="5"/>
  <c r="B2811" i="5"/>
  <c r="B2812" i="5"/>
  <c r="B2813" i="5"/>
  <c r="B2814" i="5"/>
  <c r="B2815" i="5"/>
  <c r="B2776" i="5"/>
  <c r="B2777" i="5"/>
  <c r="B2816" i="5"/>
  <c r="B2817" i="5"/>
  <c r="B2818" i="5"/>
  <c r="B2819" i="5"/>
  <c r="B2820" i="5"/>
  <c r="B2649" i="5"/>
  <c r="B2650" i="5"/>
  <c r="B2651" i="5"/>
  <c r="B2652" i="5"/>
  <c r="B2653" i="5"/>
  <c r="B2654" i="5"/>
  <c r="B2696" i="5"/>
  <c r="B2697" i="5"/>
  <c r="B2698" i="5"/>
  <c r="B2720" i="5"/>
  <c r="B2721" i="5"/>
  <c r="B2722" i="5"/>
  <c r="B2723" i="5"/>
  <c r="B2743" i="5"/>
  <c r="B2744" i="5"/>
  <c r="B2745" i="5"/>
  <c r="B2746" i="5"/>
  <c r="B2778" i="5"/>
  <c r="B2779" i="5"/>
  <c r="B2780" i="5"/>
  <c r="B2781" i="5"/>
  <c r="B2782" i="5"/>
  <c r="B2783" i="5"/>
  <c r="B2821" i="5"/>
  <c r="B2822" i="5"/>
  <c r="B2784" i="5"/>
  <c r="B2823" i="5"/>
  <c r="B2824" i="5"/>
  <c r="B2825" i="5"/>
  <c r="B2826" i="5"/>
  <c r="B2827" i="5"/>
  <c r="B279" i="5"/>
  <c r="B433" i="5"/>
  <c r="B2416" i="5"/>
  <c r="B252" i="5"/>
  <c r="B2417" i="5"/>
  <c r="B483" i="5"/>
  <c r="B2450" i="5"/>
  <c r="B253" i="5"/>
  <c r="B2418" i="5"/>
  <c r="B2419" i="5"/>
  <c r="B280" i="5"/>
  <c r="B282" i="5"/>
  <c r="B80" i="5"/>
  <c r="B2441" i="5"/>
  <c r="B2837" i="5"/>
  <c r="B2838" i="5"/>
  <c r="B2839" i="5"/>
  <c r="B2840" i="5"/>
  <c r="B2841" i="5"/>
  <c r="B2842" i="5"/>
  <c r="B2843" i="5"/>
  <c r="B2844" i="5"/>
  <c r="B2845" i="5"/>
  <c r="B2868" i="5"/>
  <c r="B2869" i="5"/>
  <c r="B2846" i="5"/>
  <c r="B2847" i="5"/>
  <c r="B2848" i="5"/>
  <c r="B2849" i="5"/>
  <c r="B2850" i="5"/>
  <c r="B2851" i="5"/>
  <c r="B2852" i="5"/>
  <c r="B2853" i="5"/>
  <c r="B2870" i="5"/>
  <c r="B2871" i="5"/>
  <c r="B2872" i="5"/>
  <c r="B2873" i="5"/>
  <c r="B2874" i="5"/>
  <c r="B2875" i="5"/>
  <c r="B2894" i="5"/>
  <c r="B2895" i="5"/>
  <c r="B2896" i="5"/>
  <c r="B2897" i="5"/>
  <c r="B281" i="5"/>
  <c r="B2442" i="5"/>
  <c r="B1186" i="5"/>
  <c r="B1187" i="5"/>
  <c r="B1654" i="5"/>
  <c r="B2104" i="5"/>
  <c r="B1188" i="5"/>
  <c r="B627" i="5"/>
  <c r="B1481" i="5"/>
  <c r="B3008" i="5"/>
  <c r="B3009" i="5"/>
  <c r="B2003" i="5"/>
  <c r="B2898" i="5"/>
  <c r="B2899" i="5"/>
  <c r="B2900" i="5"/>
  <c r="B2901" i="5"/>
  <c r="B2902" i="5"/>
  <c r="B2903" i="5"/>
  <c r="B2904" i="5"/>
  <c r="B2905" i="5"/>
  <c r="B2906" i="5"/>
  <c r="B2907" i="5"/>
  <c r="B2908" i="5"/>
  <c r="B3014" i="5"/>
  <c r="B2884" i="5"/>
  <c r="B2885" i="5"/>
  <c r="B2886" i="5"/>
  <c r="B2887" i="5"/>
  <c r="B2888" i="5"/>
  <c r="B2889" i="5"/>
  <c r="B2909" i="5"/>
  <c r="B2910" i="5"/>
  <c r="B2911" i="5"/>
  <c r="B2912" i="5"/>
  <c r="B2913" i="5"/>
  <c r="B2914" i="5"/>
  <c r="B2915" i="5"/>
  <c r="B2916" i="5"/>
  <c r="B2924" i="5"/>
  <c r="B2925" i="5"/>
  <c r="B2926" i="5"/>
  <c r="B2927" i="5"/>
  <c r="B2928" i="5"/>
  <c r="B2929" i="5"/>
  <c r="B2930" i="5"/>
  <c r="B2931" i="5"/>
  <c r="B2932" i="5"/>
  <c r="B2933" i="5"/>
  <c r="B2934" i="5"/>
  <c r="B2935" i="5"/>
  <c r="B2936" i="5"/>
  <c r="B3015" i="5"/>
  <c r="B2952" i="5"/>
  <c r="B2953" i="5"/>
  <c r="B2954" i="5"/>
  <c r="B2955" i="5"/>
  <c r="B2956" i="5"/>
  <c r="B2957" i="5"/>
  <c r="B2958" i="5"/>
  <c r="B2937" i="5"/>
  <c r="B2938" i="5"/>
  <c r="B2939" i="5"/>
  <c r="B2940" i="5"/>
  <c r="B2941" i="5"/>
  <c r="B2942" i="5"/>
  <c r="B2943" i="5"/>
  <c r="B2959" i="5"/>
  <c r="B2974" i="5"/>
  <c r="B2975" i="5"/>
  <c r="B1462" i="5"/>
  <c r="B1463" i="5"/>
  <c r="B1464" i="5"/>
  <c r="B1465" i="5"/>
  <c r="B1466" i="5"/>
  <c r="B1504" i="5"/>
  <c r="B1505" i="5"/>
  <c r="B1506" i="5"/>
  <c r="B1507" i="5"/>
  <c r="B1508" i="5"/>
  <c r="B1549" i="5"/>
  <c r="B1550" i="5"/>
  <c r="B1551" i="5"/>
  <c r="B1552" i="5"/>
  <c r="B1553" i="5"/>
  <c r="B1573" i="5"/>
  <c r="B1574" i="5"/>
  <c r="B1575" i="5"/>
  <c r="B1576" i="5"/>
  <c r="B1577" i="5"/>
  <c r="B1608" i="5"/>
  <c r="B1609" i="5"/>
  <c r="B1610" i="5"/>
  <c r="B1611" i="5"/>
  <c r="B1612" i="5"/>
  <c r="B1628" i="5"/>
  <c r="B1629" i="5"/>
  <c r="B1630" i="5"/>
  <c r="B1631" i="5"/>
  <c r="B1632" i="5"/>
  <c r="B1675" i="5"/>
  <c r="B1676" i="5"/>
  <c r="B1677" i="5"/>
  <c r="B1678" i="5"/>
  <c r="B1679" i="5"/>
  <c r="B1708" i="5"/>
  <c r="B1709" i="5"/>
  <c r="B1710" i="5"/>
  <c r="B1711" i="5"/>
  <c r="B1712" i="5"/>
  <c r="B1743" i="5"/>
  <c r="B1744" i="5"/>
  <c r="B1745" i="5"/>
  <c r="B1746" i="5"/>
  <c r="B1747" i="5"/>
  <c r="B1785" i="5"/>
  <c r="B1786" i="5"/>
  <c r="B1787" i="5"/>
  <c r="B1788" i="5"/>
  <c r="B1789" i="5"/>
  <c r="B1832" i="5"/>
  <c r="B1833" i="5"/>
  <c r="B1834" i="5"/>
  <c r="B1835" i="5"/>
  <c r="B1836" i="5"/>
  <c r="B1873" i="5"/>
  <c r="B1874" i="5"/>
  <c r="B1875" i="5"/>
  <c r="B1876" i="5"/>
  <c r="B1877" i="5"/>
  <c r="B1919" i="5"/>
  <c r="B1920" i="5"/>
  <c r="B1921" i="5"/>
  <c r="B1922" i="5"/>
  <c r="B1923" i="5"/>
  <c r="B1966" i="5"/>
  <c r="B1967" i="5"/>
  <c r="B1968" i="5"/>
  <c r="B1969" i="5"/>
  <c r="B1970" i="5"/>
  <c r="B2011" i="5"/>
  <c r="B2012" i="5"/>
  <c r="B2013" i="5"/>
  <c r="B2014" i="5"/>
  <c r="B2015" i="5"/>
  <c r="B2053" i="5"/>
  <c r="B2054" i="5"/>
  <c r="B2055" i="5"/>
  <c r="B2056" i="5"/>
  <c r="B2057" i="5"/>
  <c r="B2079" i="5"/>
  <c r="B2080" i="5"/>
  <c r="B2081" i="5"/>
  <c r="B2082" i="5"/>
  <c r="B2083" i="5"/>
  <c r="B2108" i="5"/>
  <c r="B2109" i="5"/>
  <c r="B2110" i="5"/>
  <c r="B2111" i="5"/>
  <c r="B2112" i="5"/>
  <c r="B2131" i="5"/>
  <c r="B2132" i="5"/>
  <c r="B2133" i="5"/>
  <c r="B2134" i="5"/>
  <c r="B2135" i="5"/>
  <c r="B2163" i="5"/>
  <c r="B2164" i="5"/>
  <c r="B2165" i="5"/>
  <c r="B2166" i="5"/>
  <c r="B2167" i="5"/>
  <c r="B2197" i="5"/>
  <c r="B2198" i="5"/>
  <c r="B2199" i="5"/>
  <c r="B2200" i="5"/>
  <c r="B2201" i="5"/>
  <c r="B2222" i="5"/>
  <c r="B2223" i="5"/>
  <c r="B2225" i="5"/>
  <c r="B2228" i="5"/>
  <c r="B2229" i="5"/>
  <c r="B2259" i="5"/>
  <c r="B2260" i="5"/>
  <c r="B2261" i="5"/>
  <c r="B2262" i="5"/>
  <c r="B2263" i="5"/>
  <c r="B2290" i="5"/>
  <c r="B2291" i="5"/>
  <c r="B2292" i="5"/>
  <c r="B2293" i="5"/>
  <c r="B2314" i="5"/>
  <c r="B2315" i="5"/>
  <c r="B2316" i="5"/>
  <c r="B2317" i="5"/>
  <c r="B2318" i="5"/>
  <c r="B2345" i="5"/>
  <c r="B2346" i="5"/>
  <c r="B2347" i="5"/>
  <c r="B2348" i="5"/>
  <c r="B2349" i="5"/>
  <c r="B2381" i="5"/>
  <c r="B2382" i="5"/>
  <c r="B2383" i="5"/>
  <c r="B2384" i="5"/>
  <c r="B2385" i="5"/>
  <c r="B2423" i="5"/>
  <c r="B2424" i="5"/>
  <c r="B2425" i="5"/>
  <c r="B2426" i="5"/>
  <c r="B2427" i="5"/>
  <c r="B2457" i="5"/>
  <c r="B2458" i="5"/>
  <c r="B2459" i="5"/>
  <c r="B2460" i="5"/>
  <c r="B2461" i="5"/>
  <c r="B2485" i="5"/>
  <c r="B2486" i="5"/>
  <c r="B2487" i="5"/>
  <c r="B2488" i="5"/>
  <c r="B2489" i="5"/>
  <c r="B2512" i="5"/>
  <c r="B2513" i="5"/>
  <c r="B2514" i="5"/>
  <c r="B2515" i="5"/>
  <c r="B2516" i="5"/>
  <c r="B2542" i="5"/>
  <c r="B2543" i="5"/>
  <c r="B2544" i="5"/>
  <c r="B2545" i="5"/>
  <c r="B2546" i="5"/>
  <c r="B2567" i="5"/>
  <c r="B2568" i="5"/>
  <c r="B2569" i="5"/>
  <c r="B2570" i="5"/>
  <c r="B2571" i="5"/>
  <c r="B2588" i="5"/>
  <c r="B2589" i="5"/>
  <c r="B2590" i="5"/>
  <c r="B2591" i="5"/>
  <c r="B2592" i="5"/>
  <c r="B2619" i="5"/>
  <c r="B2620" i="5"/>
  <c r="B2621" i="5"/>
  <c r="B2622" i="5"/>
  <c r="B2623" i="5"/>
  <c r="B2655" i="5"/>
  <c r="B2656" i="5"/>
  <c r="B2657" i="5"/>
  <c r="B2658" i="5"/>
  <c r="B2659" i="5"/>
  <c r="B2699" i="5"/>
  <c r="B2700" i="5"/>
  <c r="B2701" i="5"/>
  <c r="B2702" i="5"/>
  <c r="B2703" i="5"/>
  <c r="B2724" i="5"/>
  <c r="B2725" i="5"/>
  <c r="B2726" i="5"/>
  <c r="B2727" i="5"/>
  <c r="B2728" i="5"/>
  <c r="B2751" i="5"/>
  <c r="B2752" i="5"/>
  <c r="B2753" i="5"/>
  <c r="B2754" i="5"/>
  <c r="B2755" i="5"/>
  <c r="B2789" i="5"/>
  <c r="B2790" i="5"/>
  <c r="B2791" i="5"/>
  <c r="B2792" i="5"/>
  <c r="B2793" i="5"/>
  <c r="B2832" i="5"/>
  <c r="B2833" i="5"/>
  <c r="B2834" i="5"/>
  <c r="B2835" i="5"/>
  <c r="B2836" i="5"/>
  <c r="B2858" i="5"/>
  <c r="B2859" i="5"/>
  <c r="B2860" i="5"/>
  <c r="B2861" i="5"/>
  <c r="B2862" i="5"/>
  <c r="B2890" i="5"/>
  <c r="B2891" i="5"/>
  <c r="B2892" i="5"/>
  <c r="B2893" i="5"/>
  <c r="B2917" i="5"/>
  <c r="B2944" i="5"/>
  <c r="B2945" i="5"/>
  <c r="B2946" i="5"/>
  <c r="B2960" i="5"/>
  <c r="B2961" i="5"/>
  <c r="B2962" i="5"/>
  <c r="B2963" i="5"/>
  <c r="B2964" i="5"/>
  <c r="B2976" i="5"/>
  <c r="B2977" i="5"/>
  <c r="B2978" i="5"/>
  <c r="B2979" i="5"/>
  <c r="B2980" i="5"/>
  <c r="B3016" i="5"/>
  <c r="B3037" i="5"/>
  <c r="B3038" i="5"/>
  <c r="B3039" i="5"/>
  <c r="B3040" i="5"/>
  <c r="B3041" i="5"/>
  <c r="B3042" i="5"/>
  <c r="B3043" i="5"/>
  <c r="B3044" i="5"/>
  <c r="B3045" i="5"/>
  <c r="B3046" i="5"/>
  <c r="B3047" i="5"/>
  <c r="B3048" i="5"/>
  <c r="B3049" i="5"/>
  <c r="B3050" i="5"/>
  <c r="B3051" i="5"/>
  <c r="B3052" i="5"/>
  <c r="B3053" i="5"/>
  <c r="B3054" i="5"/>
  <c r="B3055" i="5"/>
  <c r="B3056" i="5"/>
  <c r="B3057" i="5"/>
  <c r="B3058" i="5"/>
  <c r="B3059" i="5"/>
  <c r="B3060" i="5"/>
  <c r="B3061" i="5"/>
  <c r="B3062" i="5"/>
  <c r="B3063" i="5"/>
  <c r="B3064" i="5"/>
  <c r="B3065" i="5"/>
  <c r="B3066" i="5"/>
  <c r="B3067" i="5"/>
  <c r="B3068" i="5"/>
  <c r="B3069" i="5"/>
  <c r="B3070" i="5"/>
  <c r="B3071" i="5"/>
  <c r="B3072" i="5"/>
  <c r="B3073" i="5"/>
  <c r="B3074" i="5"/>
  <c r="B3075" i="5"/>
  <c r="B3076" i="5"/>
  <c r="B3077" i="5"/>
  <c r="B3078" i="5"/>
  <c r="B3079" i="5"/>
  <c r="B3080" i="5"/>
  <c r="B3081" i="5"/>
  <c r="B3082" i="5"/>
  <c r="B3083" i="5"/>
  <c r="B3084" i="5"/>
  <c r="B3085" i="5"/>
  <c r="B3086" i="5"/>
  <c r="B3087" i="5"/>
  <c r="B3088" i="5"/>
  <c r="B3089" i="5"/>
  <c r="B3090" i="5"/>
  <c r="B3091" i="5"/>
  <c r="B3092" i="5"/>
  <c r="B3010" i="5"/>
  <c r="B1482" i="5"/>
  <c r="B628" i="5"/>
  <c r="B2443" i="5"/>
  <c r="B629" i="5"/>
  <c r="B630" i="5"/>
  <c r="B872" i="5"/>
  <c r="B2451" i="5"/>
  <c r="B892" i="5"/>
  <c r="B894" i="5"/>
  <c r="B3187" i="5"/>
  <c r="B2969" i="5"/>
  <c r="B3019" i="5"/>
  <c r="B2970" i="5"/>
  <c r="B2971" i="5"/>
  <c r="B2981" i="5"/>
  <c r="B2972" i="5"/>
  <c r="B2973" i="5"/>
  <c r="B2982" i="5"/>
  <c r="B2983" i="5"/>
  <c r="B2984" i="5"/>
  <c r="B2985" i="5"/>
  <c r="B2986" i="5"/>
  <c r="B2987" i="5"/>
  <c r="B2988" i="5"/>
  <c r="B2989" i="5"/>
  <c r="B2990" i="5"/>
  <c r="B2991" i="5"/>
  <c r="B2992" i="5"/>
  <c r="B2993" i="5"/>
  <c r="B2994" i="5"/>
  <c r="B2995" i="5"/>
  <c r="B2996" i="5"/>
  <c r="B2997" i="5"/>
  <c r="B2998" i="5"/>
  <c r="B2999" i="5"/>
  <c r="B3020" i="5"/>
  <c r="B3021" i="5"/>
  <c r="B3022" i="5"/>
  <c r="B3000" i="5"/>
  <c r="B3023" i="5"/>
  <c r="B3024" i="5"/>
  <c r="B3025" i="5"/>
  <c r="B3026" i="5"/>
  <c r="B3027" i="5"/>
  <c r="B3028" i="5"/>
  <c r="B3029" i="5"/>
  <c r="B2452" i="5"/>
  <c r="B893" i="5"/>
  <c r="B929" i="5"/>
  <c r="B3011" i="5"/>
  <c r="B1133" i="5"/>
  <c r="B3012" i="5"/>
  <c r="B81" i="5"/>
  <c r="B3013" i="5"/>
  <c r="B736" i="5"/>
  <c r="B365" i="5"/>
  <c r="B366" i="5"/>
  <c r="B1189" i="5"/>
  <c r="B1190" i="5"/>
  <c r="B1483" i="5"/>
  <c r="B1484" i="5"/>
  <c r="B663" i="5"/>
  <c r="B82" i="5"/>
  <c r="B1915" i="5"/>
  <c r="B83" i="5"/>
  <c r="B2004" i="5"/>
  <c r="B3093" i="5"/>
  <c r="B3094" i="5"/>
  <c r="B3095" i="5"/>
  <c r="B3096" i="5"/>
  <c r="B3097" i="5"/>
  <c r="B3098" i="5"/>
  <c r="B3099" i="5"/>
  <c r="B3100" i="5"/>
  <c r="B3101" i="5"/>
  <c r="B3102" i="5"/>
  <c r="B3103" i="5"/>
  <c r="B3104" i="5"/>
  <c r="B3105" i="5"/>
  <c r="B3106" i="5"/>
  <c r="B3107" i="5"/>
  <c r="B3108" i="5"/>
  <c r="B3109" i="5"/>
  <c r="B3112" i="5"/>
  <c r="B3113" i="5"/>
  <c r="B3114" i="5"/>
  <c r="B3115" i="5"/>
  <c r="B3116" i="5"/>
  <c r="B3117" i="5"/>
  <c r="B3118" i="5"/>
  <c r="B3119" i="5"/>
  <c r="B3120" i="5"/>
  <c r="B3121" i="5"/>
  <c r="B3122" i="5"/>
  <c r="B3123" i="5"/>
  <c r="B3124" i="5"/>
  <c r="B3125" i="5"/>
  <c r="B3126" i="5"/>
  <c r="B3127" i="5"/>
  <c r="B3128" i="5"/>
  <c r="B1134" i="5"/>
  <c r="B1485" i="5"/>
  <c r="B1486" i="5"/>
  <c r="B84" i="5"/>
  <c r="B3017" i="5"/>
  <c r="B3018" i="5"/>
  <c r="B3030" i="5"/>
  <c r="B3031" i="5"/>
  <c r="B3032" i="5"/>
  <c r="B3033" i="5"/>
  <c r="B283" i="5"/>
  <c r="B284" i="5"/>
  <c r="B1487" i="5"/>
  <c r="B3034" i="5"/>
  <c r="B3035" i="5"/>
  <c r="B3036" i="5"/>
  <c r="B3145" i="5"/>
  <c r="B3146" i="5"/>
  <c r="B3147" i="5"/>
  <c r="B3148" i="5"/>
  <c r="B3149" i="5"/>
  <c r="B3150" i="5"/>
  <c r="B3151" i="5"/>
  <c r="B3152" i="5"/>
  <c r="B3153" i="5"/>
  <c r="B3154" i="5"/>
  <c r="B3155" i="5"/>
  <c r="B3156" i="5"/>
  <c r="B3157" i="5"/>
  <c r="B3158" i="5"/>
  <c r="B3159" i="5"/>
  <c r="B3160" i="5"/>
  <c r="B3161" i="5"/>
  <c r="B3162" i="5"/>
  <c r="B3163" i="5"/>
  <c r="B3164" i="5"/>
  <c r="B3165" i="5"/>
  <c r="B3166" i="5"/>
  <c r="B3167" i="5"/>
  <c r="B3168" i="5"/>
  <c r="B3169" i="5"/>
  <c r="B3170" i="5"/>
  <c r="B3171" i="5"/>
  <c r="B3172" i="5"/>
  <c r="B285" i="5"/>
  <c r="B1655" i="5"/>
  <c r="B1191" i="5"/>
  <c r="B1488" i="5"/>
  <c r="B1489" i="5"/>
  <c r="B3129" i="5"/>
  <c r="B2127" i="5"/>
  <c r="B2159" i="5"/>
  <c r="B3130" i="5"/>
  <c r="B51" i="5"/>
  <c r="B1128" i="5"/>
  <c r="B2191" i="5"/>
  <c r="B2192" i="5"/>
  <c r="B461" i="5"/>
  <c r="B462" i="5"/>
  <c r="B1490" i="5"/>
  <c r="B1491" i="5"/>
  <c r="B85" i="5"/>
  <c r="B463" i="5"/>
  <c r="B3192" i="5"/>
  <c r="B3193" i="5"/>
  <c r="B3194" i="5"/>
  <c r="B3195" i="5"/>
  <c r="B3196" i="5"/>
  <c r="B3197" i="5"/>
  <c r="B3198" i="5"/>
  <c r="B3199" i="5"/>
  <c r="B3200" i="5"/>
  <c r="B3201" i="5"/>
  <c r="B3202" i="5"/>
  <c r="B3203" i="5"/>
  <c r="B3204" i="5"/>
  <c r="B3205" i="5"/>
  <c r="B3206" i="5"/>
  <c r="B3207" i="5"/>
  <c r="B3208" i="5"/>
  <c r="B3209" i="5"/>
  <c r="B3210" i="5"/>
  <c r="B3211" i="5"/>
  <c r="B3212" i="5"/>
  <c r="B3213" i="5"/>
  <c r="B3214" i="5"/>
  <c r="B3215" i="5"/>
  <c r="B3216" i="5"/>
  <c r="B3217" i="5"/>
  <c r="B3218" i="5"/>
  <c r="B3219" i="5"/>
  <c r="B3220" i="5"/>
  <c r="B3221" i="5"/>
  <c r="B3222" i="5"/>
  <c r="B3223" i="5"/>
  <c r="B3224" i="5"/>
  <c r="B3225" i="5"/>
  <c r="B3226" i="5"/>
  <c r="B3227" i="5"/>
  <c r="B3228" i="5"/>
  <c r="B3229" i="5"/>
  <c r="B3230" i="5"/>
  <c r="B3231" i="5"/>
  <c r="B3232" i="5"/>
  <c r="B3233" i="5"/>
  <c r="B3234" i="5"/>
  <c r="B3235" i="5"/>
  <c r="B3236" i="5"/>
  <c r="B3237" i="5"/>
  <c r="B3238" i="5"/>
  <c r="B3239" i="5"/>
  <c r="B3240" i="5"/>
  <c r="B3241" i="5"/>
  <c r="B3242" i="5"/>
  <c r="B3243" i="5"/>
  <c r="B3244" i="5"/>
  <c r="B3245" i="5"/>
  <c r="B3246" i="5"/>
  <c r="B3247" i="5"/>
  <c r="B3248" i="5"/>
  <c r="B86" i="5"/>
  <c r="B631" i="5"/>
  <c r="B2005" i="5"/>
  <c r="B3131" i="5"/>
  <c r="B1129" i="5"/>
  <c r="B2006" i="5"/>
  <c r="B3132" i="5"/>
  <c r="B3256" i="5"/>
  <c r="B3257" i="5"/>
  <c r="B3258" i="5"/>
  <c r="B3259" i="5"/>
  <c r="B3260" i="5"/>
  <c r="B3261" i="5"/>
  <c r="B3262" i="5"/>
  <c r="B3263" i="5"/>
  <c r="B3264" i="5"/>
  <c r="B3265" i="5"/>
  <c r="B3266" i="5"/>
  <c r="B3267" i="5"/>
  <c r="B3268" i="5"/>
  <c r="B3269" i="5"/>
  <c r="B3270" i="5"/>
  <c r="B3271" i="5"/>
  <c r="B3272" i="5"/>
  <c r="B3273" i="5"/>
  <c r="B3274" i="5"/>
  <c r="B3275" i="5"/>
  <c r="B3276" i="5"/>
  <c r="B3277" i="5"/>
  <c r="B3278" i="5"/>
  <c r="B3279" i="5"/>
  <c r="B3280" i="5"/>
  <c r="B3281" i="5"/>
  <c r="B3282" i="5"/>
  <c r="B3283" i="5"/>
  <c r="B3284" i="5"/>
  <c r="B3285" i="5"/>
  <c r="B3286" i="5"/>
  <c r="B3287" i="5"/>
  <c r="B3288" i="5"/>
  <c r="B3289" i="5"/>
  <c r="B3290" i="5"/>
  <c r="B3291" i="5"/>
  <c r="B3292" i="5"/>
  <c r="B3293" i="5"/>
  <c r="B3294" i="5"/>
  <c r="B3295" i="5"/>
  <c r="B3296" i="5"/>
  <c r="B3297" i="5"/>
  <c r="B3298" i="5"/>
  <c r="B3299" i="5"/>
  <c r="B3300" i="5"/>
  <c r="B3301" i="5"/>
  <c r="B3302" i="5"/>
  <c r="B3303" i="5"/>
  <c r="B3304" i="5"/>
  <c r="B3305" i="5"/>
  <c r="B3306" i="5"/>
  <c r="B3307" i="5"/>
  <c r="B3308" i="5"/>
  <c r="B3309" i="5"/>
  <c r="B3310" i="5"/>
  <c r="B3311" i="5"/>
  <c r="B3312" i="5"/>
  <c r="B3313" i="5"/>
  <c r="B3314" i="5"/>
  <c r="B3315" i="5"/>
  <c r="B3316" i="5"/>
  <c r="B3317" i="5"/>
  <c r="B3318" i="5"/>
  <c r="B3319" i="5"/>
  <c r="B3320" i="5"/>
  <c r="B3321" i="5"/>
  <c r="B3322" i="5"/>
  <c r="B3323" i="5"/>
  <c r="B3324" i="5"/>
  <c r="B3325" i="5"/>
  <c r="B3326" i="5"/>
  <c r="B3327" i="5"/>
  <c r="B3328" i="5"/>
  <c r="B3329" i="5"/>
  <c r="B3330" i="5"/>
  <c r="B3331" i="5"/>
  <c r="B3332" i="5"/>
  <c r="B3333" i="5"/>
  <c r="B3334" i="5"/>
  <c r="B3335" i="5"/>
  <c r="B3336" i="5"/>
  <c r="B3337" i="5"/>
  <c r="B3338" i="5"/>
  <c r="B3339" i="5"/>
  <c r="B3340" i="5"/>
  <c r="B3341" i="5"/>
  <c r="B3342" i="5"/>
  <c r="B3343" i="5"/>
  <c r="B3344" i="5"/>
  <c r="B3345" i="5"/>
  <c r="B3346" i="5"/>
  <c r="B3347" i="5"/>
  <c r="B3348" i="5"/>
  <c r="B3349" i="5"/>
  <c r="B3350" i="5"/>
  <c r="B3351" i="5"/>
  <c r="B3352" i="5"/>
  <c r="B3353" i="5"/>
  <c r="B3354" i="5"/>
  <c r="B3355" i="5"/>
  <c r="B3356" i="5"/>
  <c r="B3357" i="5"/>
  <c r="B3358" i="5"/>
  <c r="B3359" i="5"/>
  <c r="B3360" i="5"/>
  <c r="B3361" i="5"/>
  <c r="B3362" i="5"/>
  <c r="B3363" i="5"/>
  <c r="B3364" i="5"/>
  <c r="B3365" i="5"/>
  <c r="B3366" i="5"/>
  <c r="B3367" i="5"/>
  <c r="B3368" i="5"/>
  <c r="B3369" i="5"/>
  <c r="B3370" i="5"/>
  <c r="B3371" i="5"/>
  <c r="B3372" i="5"/>
  <c r="B3373" i="5"/>
  <c r="B3374" i="5"/>
  <c r="B3375" i="5"/>
  <c r="B3376" i="5"/>
  <c r="B3377" i="5"/>
  <c r="B3378" i="5"/>
  <c r="B3379" i="5"/>
  <c r="B3380" i="5"/>
  <c r="B3381" i="5"/>
  <c r="B3382" i="5"/>
  <c r="B3383" i="5"/>
  <c r="B3384" i="5"/>
  <c r="B3397" i="5"/>
  <c r="B3398" i="5"/>
  <c r="B3399" i="5"/>
  <c r="B3400" i="5"/>
  <c r="B3401" i="5"/>
  <c r="B3402" i="5"/>
  <c r="B3403" i="5"/>
  <c r="B3404" i="5"/>
  <c r="B3405" i="5"/>
  <c r="B3406" i="5"/>
  <c r="B3407" i="5"/>
  <c r="B3408" i="5"/>
  <c r="B3409" i="5"/>
  <c r="B3410" i="5"/>
  <c r="B3411" i="5"/>
  <c r="B3412" i="5"/>
  <c r="B3413" i="5"/>
  <c r="B3414" i="5"/>
  <c r="B3415" i="5"/>
  <c r="B3416" i="5"/>
  <c r="B3440" i="5"/>
  <c r="B3441" i="5"/>
  <c r="B3442" i="5"/>
  <c r="B3443" i="5"/>
  <c r="B3444" i="5"/>
  <c r="B3445" i="5"/>
  <c r="B3446" i="5"/>
  <c r="B3447" i="5"/>
  <c r="B3448" i="5"/>
  <c r="B3449" i="5"/>
  <c r="B3450" i="5"/>
  <c r="B3451" i="5"/>
  <c r="B3452" i="5"/>
  <c r="B3453" i="5"/>
  <c r="B3454" i="5"/>
  <c r="B3455" i="5"/>
  <c r="B3456" i="5"/>
  <c r="B3457" i="5"/>
  <c r="B3458" i="5"/>
  <c r="B3459" i="5"/>
  <c r="B3460" i="5"/>
  <c r="B3461" i="5"/>
  <c r="B3462" i="5"/>
  <c r="B3463" i="5"/>
  <c r="B3464" i="5"/>
  <c r="B3465" i="5"/>
  <c r="B3466" i="5"/>
  <c r="B3467" i="5"/>
  <c r="B3468" i="5"/>
  <c r="B3469" i="5"/>
  <c r="B3470" i="5"/>
  <c r="B3471" i="5"/>
  <c r="B3472" i="5"/>
  <c r="B3473" i="5"/>
  <c r="B3474" i="5"/>
  <c r="B3475" i="5"/>
  <c r="B3476" i="5"/>
  <c r="B3477" i="5"/>
  <c r="B3478" i="5"/>
  <c r="B3479" i="5"/>
  <c r="B3480" i="5"/>
  <c r="B3481" i="5"/>
  <c r="B3482" i="5"/>
  <c r="B3483" i="5"/>
  <c r="B3484" i="5"/>
  <c r="B3485" i="5"/>
  <c r="B3486" i="5"/>
  <c r="B3487" i="5"/>
  <c r="B3488" i="5"/>
  <c r="B3489" i="5"/>
  <c r="B3490" i="5"/>
  <c r="B3491" i="5"/>
  <c r="B3492" i="5"/>
  <c r="B3493" i="5"/>
  <c r="B3494" i="5"/>
  <c r="B3495" i="5"/>
  <c r="B3496" i="5"/>
  <c r="B3497" i="5"/>
  <c r="B3498" i="5"/>
  <c r="B3499" i="5"/>
  <c r="B3500" i="5"/>
  <c r="B3501" i="5"/>
  <c r="B3502" i="5"/>
  <c r="B3503" i="5"/>
  <c r="B3504" i="5"/>
  <c r="B3505" i="5"/>
  <c r="B3506" i="5"/>
  <c r="B3507" i="5"/>
  <c r="B3508" i="5"/>
  <c r="B3509" i="5"/>
  <c r="B3510" i="5"/>
  <c r="B3511" i="5"/>
  <c r="B3512" i="5"/>
  <c r="B3513" i="5"/>
  <c r="B3514" i="5"/>
  <c r="B3515" i="5"/>
  <c r="B3516" i="5"/>
  <c r="B3517" i="5"/>
  <c r="B3518" i="5"/>
  <c r="B3519" i="5"/>
  <c r="B3520" i="5"/>
  <c r="B3521" i="5"/>
  <c r="B3522" i="5"/>
  <c r="B3523" i="5"/>
  <c r="B3524" i="5"/>
  <c r="B3525" i="5"/>
  <c r="B3526" i="5"/>
  <c r="B3527" i="5"/>
  <c r="B3528" i="5"/>
  <c r="B3529" i="5"/>
  <c r="B3530" i="5"/>
  <c r="B3531" i="5"/>
  <c r="B3532" i="5"/>
  <c r="B3533" i="5"/>
  <c r="B3534" i="5"/>
  <c r="B3535" i="5"/>
  <c r="B3536" i="5"/>
  <c r="B3537" i="5"/>
  <c r="B3538" i="5"/>
  <c r="B3539" i="5"/>
  <c r="B3540" i="5"/>
  <c r="B3541" i="5"/>
  <c r="B3542" i="5"/>
  <c r="B3543" i="5"/>
  <c r="B3544" i="5"/>
  <c r="B3545" i="5"/>
  <c r="B3546" i="5"/>
  <c r="B3547" i="5"/>
  <c r="B3548" i="5"/>
  <c r="B3549" i="5"/>
  <c r="B3550" i="5"/>
  <c r="B3551" i="5"/>
  <c r="B3552" i="5"/>
  <c r="B3553" i="5"/>
  <c r="B3554" i="5"/>
  <c r="B3555" i="5"/>
  <c r="B3556" i="5"/>
  <c r="B3557" i="5"/>
  <c r="B3558" i="5"/>
  <c r="B3559" i="5"/>
  <c r="B3560" i="5"/>
  <c r="B3561" i="5"/>
  <c r="B3562" i="5"/>
  <c r="B3563" i="5"/>
  <c r="B3564" i="5"/>
  <c r="B3565" i="5"/>
  <c r="B3566" i="5"/>
  <c r="B3567" i="5"/>
  <c r="B3568" i="5"/>
  <c r="B3569" i="5"/>
  <c r="B3570" i="5"/>
  <c r="B3571" i="5"/>
  <c r="B3572" i="5"/>
  <c r="B3573" i="5"/>
  <c r="B3574" i="5"/>
  <c r="B3575" i="5"/>
  <c r="B3576" i="5"/>
  <c r="B3577" i="5"/>
  <c r="B3578" i="5"/>
  <c r="B3579" i="5"/>
  <c r="B3580" i="5"/>
  <c r="B3581" i="5"/>
  <c r="B3582" i="5"/>
  <c r="B3583" i="5"/>
  <c r="B3584" i="5"/>
  <c r="B3585" i="5"/>
  <c r="B3586" i="5"/>
  <c r="B3587" i="5"/>
  <c r="B3588" i="5"/>
  <c r="B3589" i="5"/>
  <c r="B3590" i="5"/>
  <c r="B3591" i="5"/>
  <c r="B3592" i="5"/>
  <c r="B3593" i="5"/>
  <c r="B3594" i="5"/>
  <c r="B3595" i="5"/>
  <c r="B3596" i="5"/>
  <c r="B3597" i="5"/>
  <c r="B3598" i="5"/>
  <c r="B3599" i="5"/>
  <c r="B3600" i="5"/>
  <c r="B3601" i="5"/>
  <c r="B3602" i="5"/>
  <c r="B3603" i="5"/>
  <c r="B3604" i="5"/>
  <c r="B3605" i="5"/>
  <c r="B3606" i="5"/>
  <c r="B3607" i="5"/>
  <c r="B3608" i="5"/>
  <c r="B3609" i="5"/>
  <c r="B3610" i="5"/>
  <c r="B3611" i="5"/>
  <c r="B3612" i="5"/>
  <c r="B3613" i="5"/>
  <c r="B3614" i="5"/>
  <c r="B3615" i="5"/>
  <c r="B3616" i="5"/>
  <c r="B3617" i="5"/>
  <c r="B3618" i="5"/>
  <c r="B3619" i="5"/>
  <c r="B3620" i="5"/>
  <c r="B3621" i="5"/>
  <c r="B3622" i="5"/>
  <c r="B3623" i="5"/>
  <c r="B3624" i="5"/>
  <c r="B3625" i="5"/>
  <c r="B3626" i="5"/>
  <c r="B3627" i="5"/>
  <c r="B3628" i="5"/>
  <c r="B3629" i="5"/>
  <c r="B3630" i="5"/>
  <c r="B3631" i="5"/>
  <c r="B3632" i="5"/>
  <c r="B3633" i="5"/>
  <c r="B3634" i="5"/>
  <c r="B3635" i="5"/>
  <c r="B3636" i="5"/>
  <c r="B3637" i="5"/>
  <c r="B3638" i="5"/>
  <c r="B3639" i="5"/>
  <c r="B3640" i="5"/>
  <c r="B3641" i="5"/>
  <c r="B3642" i="5"/>
  <c r="B3643" i="5"/>
  <c r="B3644" i="5"/>
  <c r="B3645" i="5"/>
  <c r="B3646" i="5"/>
  <c r="B3647" i="5"/>
  <c r="B3648" i="5"/>
  <c r="B3649" i="5"/>
  <c r="B3650" i="5"/>
  <c r="B3651" i="5"/>
  <c r="B3652" i="5"/>
  <c r="B3653" i="5"/>
  <c r="B3654" i="5"/>
  <c r="B3655" i="5"/>
  <c r="B3656" i="5"/>
  <c r="B3657" i="5"/>
  <c r="B3658" i="5"/>
  <c r="B3659" i="5"/>
  <c r="B3660" i="5"/>
  <c r="B3661" i="5"/>
  <c r="B3662" i="5"/>
  <c r="B3663" i="5"/>
  <c r="B3664" i="5"/>
  <c r="B3665" i="5"/>
  <c r="B3666" i="5"/>
  <c r="B3667" i="5"/>
  <c r="B3668" i="5"/>
  <c r="B3669" i="5"/>
  <c r="B3670" i="5"/>
  <c r="B3671" i="5"/>
  <c r="B3672" i="5"/>
  <c r="B3673" i="5"/>
  <c r="B3674" i="5"/>
  <c r="B3675" i="5"/>
  <c r="B3676" i="5"/>
  <c r="B3677" i="5"/>
  <c r="B3678" i="5"/>
  <c r="B3679" i="5"/>
  <c r="B3680" i="5"/>
  <c r="B3681" i="5"/>
  <c r="B3682" i="5"/>
  <c r="B3683" i="5"/>
  <c r="B3684" i="5"/>
  <c r="B3685" i="5"/>
  <c r="B3686" i="5"/>
  <c r="B3687" i="5"/>
  <c r="B3688" i="5"/>
  <c r="B3689" i="5"/>
  <c r="B3690" i="5"/>
  <c r="B3691" i="5"/>
  <c r="B3692" i="5"/>
  <c r="B3693" i="5"/>
  <c r="B3694" i="5"/>
  <c r="B3695" i="5"/>
  <c r="B3696" i="5"/>
  <c r="B3697" i="5"/>
  <c r="B3698" i="5"/>
  <c r="B3699" i="5"/>
  <c r="B3700" i="5"/>
  <c r="B3701" i="5"/>
  <c r="B3702" i="5"/>
  <c r="B3703" i="5"/>
  <c r="B3704" i="5"/>
  <c r="B3705" i="5"/>
  <c r="B3706" i="5"/>
  <c r="B3707" i="5"/>
  <c r="B3708" i="5"/>
  <c r="B3709" i="5"/>
  <c r="B3710" i="5"/>
  <c r="B3711" i="5"/>
  <c r="B3712" i="5"/>
  <c r="B3713" i="5"/>
  <c r="B3714" i="5"/>
  <c r="B3715" i="5"/>
  <c r="B3716" i="5"/>
  <c r="B3717" i="5"/>
  <c r="B3718" i="5"/>
  <c r="B3719" i="5"/>
  <c r="B3720" i="5"/>
  <c r="B3721" i="5"/>
  <c r="B3722" i="5"/>
  <c r="B3723" i="5"/>
  <c r="B3724" i="5"/>
  <c r="B3725" i="5"/>
  <c r="B3726" i="5"/>
  <c r="B3727" i="5"/>
  <c r="B3728" i="5"/>
  <c r="B3729" i="5"/>
  <c r="B3730" i="5"/>
  <c r="B3731" i="5"/>
  <c r="B3732" i="5"/>
  <c r="B3733" i="5"/>
  <c r="B3734" i="5"/>
  <c r="B3735" i="5"/>
  <c r="B3736" i="5"/>
  <c r="B3737" i="5"/>
  <c r="B3738" i="5"/>
  <c r="B3739" i="5"/>
  <c r="B3740" i="5"/>
  <c r="B3741" i="5"/>
  <c r="B3742" i="5"/>
  <c r="B3743" i="5"/>
  <c r="B3744" i="5"/>
  <c r="B3745" i="5"/>
  <c r="B3746" i="5"/>
  <c r="B3747" i="5"/>
  <c r="B3748" i="5"/>
  <c r="B3749" i="5"/>
  <c r="B3750" i="5"/>
  <c r="B3751" i="5"/>
  <c r="B3752" i="5"/>
  <c r="B3753" i="5"/>
  <c r="B3754" i="5"/>
  <c r="B3755" i="5"/>
  <c r="B3756" i="5"/>
  <c r="B3757" i="5"/>
  <c r="B3758" i="5"/>
  <c r="B3759" i="5"/>
  <c r="B3760" i="5"/>
  <c r="B3761" i="5"/>
  <c r="B3762" i="5"/>
  <c r="B3763" i="5"/>
  <c r="B3764" i="5"/>
  <c r="B3765" i="5"/>
  <c r="B3766" i="5"/>
  <c r="B3767" i="5"/>
  <c r="B3768" i="5"/>
  <c r="B3769" i="5"/>
  <c r="B3770" i="5"/>
  <c r="B3771" i="5"/>
  <c r="B3772" i="5"/>
  <c r="B3773" i="5"/>
  <c r="B3774" i="5"/>
  <c r="B3775" i="5"/>
  <c r="B3776" i="5"/>
  <c r="B3777" i="5"/>
  <c r="B3778" i="5"/>
  <c r="B3779" i="5"/>
  <c r="B3780" i="5"/>
  <c r="B3781" i="5"/>
  <c r="B3782" i="5"/>
  <c r="B3783" i="5"/>
  <c r="B3784" i="5"/>
  <c r="B3785" i="5"/>
  <c r="B3786" i="5"/>
  <c r="B3787" i="5"/>
  <c r="B3788" i="5"/>
  <c r="B3789" i="5"/>
  <c r="B3790" i="5"/>
  <c r="B3791" i="5"/>
  <c r="B3792" i="5"/>
  <c r="B3793" i="5"/>
  <c r="B3794" i="5"/>
  <c r="B3795" i="5"/>
  <c r="B3796" i="5"/>
  <c r="B3797" i="5"/>
  <c r="B3798" i="5"/>
  <c r="B3799" i="5"/>
  <c r="B3800" i="5"/>
  <c r="B3801" i="5"/>
  <c r="B3802" i="5"/>
  <c r="B3803" i="5"/>
  <c r="B3804" i="5"/>
  <c r="B3805" i="5"/>
  <c r="B3806" i="5"/>
  <c r="B3807" i="5"/>
  <c r="B3808" i="5"/>
  <c r="B3809" i="5"/>
  <c r="B3810" i="5"/>
  <c r="B3811" i="5"/>
  <c r="B3812" i="5"/>
  <c r="B3813" i="5"/>
  <c r="B3814" i="5"/>
  <c r="B3815" i="5"/>
  <c r="B3816" i="5"/>
  <c r="B3817" i="5"/>
  <c r="B3818" i="5"/>
  <c r="B3819" i="5"/>
  <c r="B3820" i="5"/>
  <c r="B3821" i="5"/>
  <c r="B3822" i="5"/>
  <c r="B3823" i="5"/>
  <c r="B3824" i="5"/>
  <c r="B3825" i="5"/>
  <c r="B3826" i="5"/>
  <c r="B3827" i="5"/>
  <c r="B3828" i="5"/>
  <c r="B3829" i="5"/>
  <c r="B3830" i="5"/>
  <c r="B3831" i="5"/>
  <c r="B3832" i="5"/>
  <c r="B3833" i="5"/>
  <c r="B3834" i="5"/>
  <c r="B3835" i="5"/>
  <c r="B3836" i="5"/>
  <c r="B3837" i="5"/>
  <c r="B3838" i="5"/>
  <c r="B3839" i="5"/>
  <c r="B3840" i="5"/>
  <c r="B3841" i="5"/>
  <c r="B3842" i="5"/>
  <c r="B3843" i="5"/>
  <c r="B3844" i="5"/>
  <c r="B3845" i="5"/>
  <c r="B3846" i="5"/>
  <c r="B3847" i="5"/>
  <c r="B3848" i="5"/>
  <c r="B3849" i="5"/>
  <c r="B3850" i="5"/>
  <c r="B3851" i="5"/>
  <c r="B3852" i="5"/>
  <c r="B3853" i="5"/>
  <c r="B3854" i="5"/>
  <c r="B3855" i="5"/>
  <c r="B3856" i="5"/>
  <c r="B3857" i="5"/>
  <c r="B3858" i="5"/>
  <c r="B3859" i="5"/>
  <c r="B3860" i="5"/>
  <c r="B3861" i="5"/>
  <c r="B3862" i="5"/>
  <c r="B3863" i="5"/>
  <c r="B3864" i="5"/>
  <c r="B3865" i="5"/>
  <c r="B3866" i="5"/>
  <c r="B3867" i="5"/>
  <c r="B3868" i="5"/>
  <c r="B3869" i="5"/>
  <c r="B3870" i="5"/>
  <c r="B3871" i="5"/>
  <c r="B3872" i="5"/>
  <c r="B3873" i="5"/>
  <c r="B3874" i="5"/>
  <c r="B3875" i="5"/>
  <c r="B3876" i="5"/>
  <c r="B3877" i="5"/>
  <c r="B3878" i="5"/>
  <c r="B3879" i="5"/>
  <c r="B3880" i="5"/>
  <c r="B3881" i="5"/>
  <c r="B3882" i="5"/>
  <c r="B3883" i="5"/>
  <c r="B3884" i="5"/>
  <c r="B3885" i="5"/>
  <c r="B3886" i="5"/>
  <c r="B3887" i="5"/>
  <c r="B3888" i="5"/>
  <c r="B3889" i="5"/>
  <c r="B3890" i="5"/>
  <c r="B3891" i="5"/>
  <c r="B3892" i="5"/>
  <c r="B3893" i="5"/>
  <c r="B3894" i="5"/>
  <c r="B3895" i="5"/>
  <c r="B3896" i="5"/>
  <c r="B3897" i="5"/>
  <c r="B3898" i="5"/>
  <c r="B3899" i="5"/>
  <c r="B3900" i="5"/>
  <c r="B3901" i="5"/>
  <c r="B3902" i="5"/>
  <c r="B3903" i="5"/>
  <c r="B3904" i="5"/>
  <c r="B3905" i="5"/>
  <c r="B3906" i="5"/>
  <c r="B3907" i="5"/>
  <c r="B3908" i="5"/>
  <c r="B3909" i="5"/>
  <c r="B3910" i="5"/>
  <c r="B3911" i="5"/>
  <c r="B3912" i="5"/>
  <c r="B3913" i="5"/>
  <c r="B3914" i="5"/>
  <c r="B3915" i="5"/>
  <c r="B3916" i="5"/>
  <c r="B3917" i="5"/>
  <c r="B3918" i="5"/>
  <c r="B3919" i="5"/>
  <c r="B3920" i="5"/>
  <c r="B3921" i="5"/>
  <c r="B3922" i="5"/>
  <c r="B3923" i="5"/>
  <c r="B3924" i="5"/>
  <c r="B3925" i="5"/>
  <c r="B3926" i="5"/>
  <c r="B3927" i="5"/>
  <c r="B3928" i="5"/>
  <c r="B3929" i="5"/>
  <c r="B3930" i="5"/>
  <c r="B3931" i="5"/>
  <c r="B3932" i="5"/>
  <c r="B3933" i="5"/>
  <c r="B3934" i="5"/>
  <c r="B3935" i="5"/>
  <c r="B3936" i="5"/>
  <c r="B3937" i="5"/>
  <c r="B3938" i="5"/>
  <c r="B3939" i="5"/>
  <c r="B3940" i="5"/>
  <c r="B3941" i="5"/>
  <c r="B3942" i="5"/>
  <c r="B3943" i="5"/>
  <c r="B3944" i="5"/>
  <c r="B3945" i="5"/>
  <c r="B3946" i="5"/>
  <c r="B3947" i="5"/>
  <c r="B3948" i="5"/>
  <c r="B3949" i="5"/>
  <c r="B3950" i="5"/>
  <c r="B3951" i="5"/>
  <c r="B3952" i="5"/>
  <c r="B3953" i="5"/>
  <c r="B3954" i="5"/>
  <c r="B3955" i="5"/>
  <c r="B3956" i="5"/>
  <c r="B3957" i="5"/>
  <c r="B3958" i="5"/>
  <c r="B3959" i="5"/>
  <c r="B3960" i="5"/>
  <c r="B3961" i="5"/>
  <c r="B3962" i="5"/>
  <c r="B3963" i="5"/>
  <c r="B3964" i="5"/>
  <c r="B3965" i="5"/>
  <c r="B3966" i="5"/>
  <c r="B3967" i="5"/>
  <c r="B3968" i="5"/>
  <c r="B3969" i="5"/>
  <c r="B3970" i="5"/>
  <c r="B3971" i="5"/>
  <c r="B3972" i="5"/>
  <c r="B3973" i="5"/>
  <c r="B3974" i="5"/>
  <c r="B3975" i="5"/>
  <c r="B3976" i="5"/>
  <c r="B3977" i="5"/>
  <c r="B3978" i="5"/>
  <c r="B3979" i="5"/>
  <c r="B3980" i="5"/>
  <c r="B3981" i="5"/>
  <c r="B3982" i="5"/>
  <c r="B3983" i="5"/>
  <c r="B3984" i="5"/>
  <c r="B3985" i="5"/>
  <c r="B3986" i="5"/>
  <c r="B3987" i="5"/>
  <c r="B3988" i="5"/>
  <c r="B3989" i="5"/>
  <c r="B3990" i="5"/>
  <c r="B3991" i="5"/>
  <c r="B3992" i="5"/>
  <c r="B3993" i="5"/>
  <c r="B3994" i="5"/>
  <c r="B3995" i="5"/>
  <c r="B3996" i="5"/>
  <c r="B3997" i="5"/>
  <c r="B3998" i="5"/>
  <c r="B3999" i="5"/>
  <c r="B4000" i="5"/>
  <c r="B4001" i="5"/>
  <c r="B4002" i="5"/>
  <c r="B4003" i="5"/>
  <c r="B4004" i="5"/>
  <c r="B4005" i="5"/>
  <c r="B4006" i="5"/>
  <c r="B4007" i="5"/>
  <c r="B4008" i="5"/>
  <c r="B4009" i="5"/>
  <c r="B4010" i="5"/>
  <c r="B4011" i="5"/>
  <c r="B4012" i="5"/>
  <c r="B4013" i="5"/>
  <c r="B4014" i="5"/>
  <c r="B4015" i="5"/>
  <c r="B4016" i="5"/>
  <c r="B4017" i="5"/>
  <c r="B4018" i="5"/>
  <c r="B4019" i="5"/>
  <c r="B4020" i="5"/>
  <c r="B4021" i="5"/>
  <c r="B4022" i="5"/>
  <c r="B4023" i="5"/>
  <c r="B4024" i="5"/>
  <c r="B4025" i="5"/>
  <c r="B4026" i="5"/>
  <c r="B4027" i="5"/>
  <c r="B4028" i="5"/>
  <c r="B4029" i="5"/>
  <c r="B4030" i="5"/>
  <c r="B4031" i="5"/>
  <c r="B4032" i="5"/>
  <c r="B4033" i="5"/>
  <c r="B4034" i="5"/>
  <c r="B4035" i="5"/>
  <c r="B4036" i="5"/>
  <c r="B4037" i="5"/>
  <c r="B4038" i="5"/>
  <c r="B4039" i="5"/>
  <c r="B4040" i="5"/>
  <c r="B4041" i="5"/>
  <c r="B4042" i="5"/>
  <c r="B4043" i="5"/>
  <c r="B4044" i="5"/>
  <c r="B4045" i="5"/>
  <c r="B4046" i="5"/>
  <c r="B4047" i="5"/>
  <c r="B4048" i="5"/>
  <c r="B4049" i="5"/>
  <c r="B4050" i="5"/>
  <c r="B4051" i="5"/>
  <c r="B4052" i="5"/>
  <c r="B4053" i="5"/>
  <c r="B4054" i="5"/>
  <c r="B4055" i="5"/>
  <c r="B4056" i="5"/>
  <c r="B4057" i="5"/>
  <c r="B4058" i="5"/>
  <c r="B4059" i="5"/>
  <c r="B4060" i="5"/>
  <c r="B4061" i="5"/>
  <c r="B4062" i="5"/>
  <c r="B4063" i="5"/>
  <c r="B4064" i="5"/>
  <c r="B4065" i="5"/>
  <c r="B4066" i="5"/>
  <c r="B4067" i="5"/>
  <c r="B4068" i="5"/>
  <c r="B4069" i="5"/>
  <c r="B4070" i="5"/>
  <c r="B4071" i="5"/>
  <c r="B4072" i="5"/>
  <c r="B4073" i="5"/>
  <c r="B4074" i="5"/>
  <c r="B4075" i="5"/>
  <c r="B4076" i="5"/>
  <c r="B4077" i="5"/>
  <c r="B4078" i="5"/>
  <c r="B4079" i="5"/>
  <c r="B4080" i="5"/>
  <c r="B4081" i="5"/>
  <c r="B4082" i="5"/>
  <c r="B4083" i="5"/>
  <c r="B4084" i="5"/>
  <c r="B4085" i="5"/>
  <c r="B4086" i="5"/>
  <c r="B4087" i="5"/>
  <c r="B4088" i="5"/>
  <c r="B4089" i="5"/>
  <c r="B4090" i="5"/>
  <c r="B4091" i="5"/>
  <c r="B4092" i="5"/>
  <c r="B4093" i="5"/>
  <c r="B4094" i="5"/>
  <c r="B4095" i="5"/>
  <c r="B4096" i="5"/>
  <c r="B4097" i="5"/>
  <c r="B4098" i="5"/>
  <c r="B4099" i="5"/>
  <c r="B4100" i="5"/>
  <c r="B4101" i="5"/>
  <c r="B4102" i="5"/>
  <c r="B4103" i="5"/>
  <c r="B4104" i="5"/>
  <c r="B4105" i="5"/>
  <c r="B4106" i="5"/>
  <c r="B4107" i="5"/>
  <c r="B4108" i="5"/>
  <c r="B4109" i="5"/>
  <c r="B4110" i="5"/>
  <c r="B4111" i="5"/>
  <c r="B4112" i="5"/>
  <c r="B4113" i="5"/>
  <c r="B4114" i="5"/>
  <c r="B4115" i="5"/>
  <c r="B4116" i="5"/>
  <c r="B4117" i="5"/>
  <c r="B4118" i="5"/>
  <c r="B4119" i="5"/>
  <c r="B4120" i="5"/>
  <c r="B4121" i="5"/>
  <c r="B4122" i="5"/>
  <c r="B4123" i="5"/>
  <c r="B4124" i="5"/>
  <c r="B4125" i="5"/>
  <c r="B4126" i="5"/>
  <c r="B4127" i="5"/>
  <c r="B4128" i="5"/>
  <c r="B4129" i="5"/>
  <c r="B4130" i="5"/>
  <c r="B4131" i="5"/>
  <c r="B4132" i="5"/>
  <c r="B4133" i="5"/>
  <c r="B4134" i="5"/>
  <c r="B4135" i="5"/>
  <c r="B4136" i="5"/>
  <c r="B4137" i="5"/>
  <c r="B4138" i="5"/>
  <c r="B4139" i="5"/>
  <c r="B4140" i="5"/>
  <c r="B4141" i="5"/>
  <c r="B4142" i="5"/>
  <c r="B4143" i="5"/>
  <c r="B4144" i="5"/>
  <c r="B4145" i="5"/>
  <c r="B4146" i="5"/>
  <c r="B4147" i="5"/>
  <c r="B4148" i="5"/>
  <c r="B4149" i="5"/>
  <c r="B4150" i="5"/>
  <c r="B4151" i="5"/>
  <c r="B4152" i="5"/>
  <c r="B4153" i="5"/>
  <c r="B4154" i="5"/>
  <c r="B4155" i="5"/>
  <c r="B4156" i="5"/>
  <c r="B4157" i="5"/>
  <c r="B4158" i="5"/>
  <c r="B4159" i="5"/>
  <c r="B4160" i="5"/>
  <c r="B4161" i="5"/>
  <c r="B4162" i="5"/>
  <c r="B4163" i="5"/>
  <c r="B4164" i="5"/>
  <c r="B4165" i="5"/>
  <c r="B4166" i="5"/>
  <c r="B4167" i="5"/>
  <c r="B4168" i="5"/>
  <c r="B4169" i="5"/>
  <c r="B4170" i="5"/>
  <c r="B4171" i="5"/>
  <c r="B4172" i="5"/>
  <c r="B4173" i="5"/>
  <c r="B4174" i="5"/>
  <c r="B4175" i="5"/>
  <c r="B4176" i="5"/>
  <c r="B4177" i="5"/>
  <c r="B4178" i="5"/>
  <c r="B4179" i="5"/>
  <c r="B4180" i="5"/>
  <c r="B4181" i="5"/>
  <c r="B4182" i="5"/>
  <c r="B4183" i="5"/>
  <c r="B4184" i="5"/>
  <c r="B4185" i="5"/>
  <c r="B4186" i="5"/>
  <c r="B4187" i="5"/>
  <c r="B4188" i="5"/>
  <c r="B4189" i="5"/>
  <c r="B4190" i="5"/>
  <c r="B4191" i="5"/>
  <c r="B4192" i="5"/>
  <c r="B4193" i="5"/>
  <c r="B4194" i="5"/>
  <c r="B4195" i="5"/>
  <c r="B4196" i="5"/>
  <c r="B4197" i="5"/>
  <c r="B4198" i="5"/>
  <c r="B4199" i="5"/>
  <c r="B4200" i="5"/>
  <c r="B4201" i="5"/>
  <c r="B4202" i="5"/>
  <c r="B4203" i="5"/>
  <c r="B4204" i="5"/>
  <c r="B4205" i="5"/>
  <c r="B4206" i="5"/>
  <c r="B4207" i="5"/>
  <c r="B4208" i="5"/>
  <c r="B4209" i="5"/>
  <c r="B4210" i="5"/>
  <c r="B4211" i="5"/>
  <c r="B4212" i="5"/>
  <c r="B4213" i="5"/>
  <c r="B4214" i="5"/>
  <c r="B4215" i="5"/>
  <c r="B4216" i="5"/>
  <c r="B4217" i="5"/>
  <c r="B4218" i="5"/>
  <c r="B4219" i="5"/>
  <c r="B4220" i="5"/>
  <c r="B4221" i="5"/>
  <c r="B4222" i="5"/>
  <c r="B4223" i="5"/>
  <c r="B4224" i="5"/>
  <c r="B4225" i="5"/>
  <c r="B4226" i="5"/>
  <c r="B4227" i="5"/>
  <c r="B4228" i="5"/>
  <c r="B4229" i="5"/>
  <c r="B4230" i="5"/>
  <c r="B4231" i="5"/>
  <c r="B4232" i="5"/>
  <c r="B4233" i="5"/>
  <c r="B4234" i="5"/>
  <c r="B4235" i="5"/>
  <c r="B4236" i="5"/>
  <c r="B4237" i="5"/>
  <c r="B4238" i="5"/>
  <c r="B4239" i="5"/>
  <c r="B4240" i="5"/>
  <c r="B4241" i="5"/>
  <c r="B4242" i="5"/>
  <c r="B4243" i="5"/>
  <c r="B4244" i="5"/>
  <c r="B4245" i="5"/>
  <c r="B4246" i="5"/>
  <c r="B4247" i="5"/>
  <c r="B4248" i="5"/>
  <c r="B4249" i="5"/>
  <c r="B4250" i="5"/>
  <c r="B4251" i="5"/>
  <c r="B4252" i="5"/>
  <c r="B4253" i="5"/>
  <c r="B4254" i="5"/>
  <c r="B4255" i="5"/>
  <c r="B4256" i="5"/>
  <c r="B4257" i="5"/>
  <c r="B4258" i="5"/>
  <c r="B4259" i="5"/>
  <c r="B4260" i="5"/>
  <c r="B4261" i="5"/>
  <c r="B4262" i="5"/>
  <c r="B4263" i="5"/>
  <c r="B4264" i="5"/>
  <c r="B4265" i="5"/>
  <c r="B4266" i="5"/>
  <c r="B4267" i="5"/>
  <c r="B4268" i="5"/>
  <c r="B4269" i="5"/>
  <c r="B4270" i="5"/>
  <c r="B4271" i="5"/>
  <c r="B4272" i="5"/>
  <c r="B4273" i="5"/>
  <c r="B4274" i="5"/>
  <c r="B4275" i="5"/>
  <c r="B4276" i="5"/>
  <c r="B4277" i="5"/>
  <c r="B4278" i="5"/>
  <c r="B4279" i="5"/>
  <c r="B4280" i="5"/>
  <c r="B4281" i="5"/>
  <c r="B4282" i="5"/>
  <c r="B4283" i="5"/>
  <c r="B4284" i="5"/>
  <c r="B4285" i="5"/>
  <c r="B4286" i="5"/>
  <c r="B4287" i="5"/>
  <c r="B4288" i="5"/>
  <c r="B4289" i="5"/>
  <c r="B4290" i="5"/>
  <c r="B4291" i="5"/>
  <c r="B4292" i="5"/>
  <c r="B4293" i="5"/>
  <c r="B4294" i="5"/>
  <c r="B4295" i="5"/>
  <c r="B4296" i="5"/>
  <c r="B4297" i="5"/>
  <c r="B4298" i="5"/>
  <c r="B4299" i="5"/>
  <c r="B4300" i="5"/>
  <c r="B4301" i="5"/>
  <c r="B4302" i="5"/>
  <c r="B4303" i="5"/>
  <c r="B4304" i="5"/>
  <c r="B4305" i="5"/>
  <c r="B4306" i="5"/>
  <c r="B4307" i="5"/>
  <c r="B4308" i="5"/>
  <c r="B4309" i="5"/>
  <c r="B4310" i="5"/>
  <c r="B4311" i="5"/>
  <c r="B4312" i="5"/>
  <c r="B4313" i="5"/>
  <c r="B4314" i="5"/>
  <c r="B4315" i="5"/>
  <c r="B4316" i="5"/>
  <c r="B4317" i="5"/>
  <c r="B4318" i="5"/>
  <c r="B4319" i="5"/>
  <c r="B4320" i="5"/>
  <c r="B4321" i="5"/>
  <c r="B4322" i="5"/>
  <c r="B4323" i="5"/>
  <c r="B4324" i="5"/>
  <c r="B4325" i="5"/>
  <c r="B4326" i="5"/>
  <c r="B4327" i="5"/>
  <c r="B4328" i="5"/>
  <c r="B4329" i="5"/>
  <c r="B4330" i="5"/>
  <c r="B4331" i="5"/>
  <c r="B4332" i="5"/>
  <c r="B4333" i="5"/>
  <c r="B4334" i="5"/>
  <c r="B4335" i="5"/>
  <c r="B4336" i="5"/>
  <c r="B4337" i="5"/>
  <c r="B4338" i="5"/>
  <c r="B4339" i="5"/>
  <c r="B4340" i="5"/>
  <c r="B4341" i="5"/>
  <c r="B4342" i="5"/>
  <c r="B4343" i="5"/>
  <c r="B4344" i="5"/>
  <c r="B4345" i="5"/>
  <c r="B4346" i="5"/>
  <c r="B4347" i="5"/>
  <c r="B4348" i="5"/>
  <c r="B4349" i="5"/>
  <c r="B4350" i="5"/>
  <c r="B4351" i="5"/>
  <c r="B4352" i="5"/>
  <c r="B4353" i="5"/>
  <c r="B4354" i="5"/>
  <c r="B4355" i="5"/>
  <c r="B4356" i="5"/>
  <c r="B4357" i="5"/>
  <c r="B4358" i="5"/>
  <c r="B4359" i="5"/>
  <c r="B4360" i="5"/>
  <c r="B4361" i="5"/>
  <c r="B4362" i="5"/>
  <c r="B4363" i="5"/>
  <c r="B4364" i="5"/>
  <c r="B4365" i="5"/>
  <c r="B4366" i="5"/>
  <c r="B4367" i="5"/>
  <c r="B4368" i="5"/>
  <c r="B4369" i="5"/>
  <c r="B4370" i="5"/>
  <c r="B4371" i="5"/>
  <c r="B4372" i="5"/>
  <c r="B4373" i="5"/>
  <c r="B4374" i="5"/>
  <c r="B4375" i="5"/>
  <c r="B4376" i="5"/>
  <c r="B4377" i="5"/>
  <c r="B4378" i="5"/>
  <c r="B4379" i="5"/>
  <c r="B4380" i="5"/>
  <c r="B4381" i="5"/>
  <c r="B4382" i="5"/>
  <c r="B4383" i="5"/>
  <c r="B4384" i="5"/>
  <c r="B4385" i="5"/>
  <c r="B4386" i="5"/>
  <c r="B4387" i="5"/>
  <c r="B4388" i="5"/>
  <c r="B4389" i="5"/>
  <c r="B4390" i="5"/>
  <c r="B4391" i="5"/>
  <c r="B4392" i="5"/>
  <c r="B4393" i="5"/>
  <c r="B4394" i="5"/>
  <c r="B4395" i="5"/>
  <c r="B4396" i="5"/>
  <c r="B4397" i="5"/>
  <c r="B4398" i="5"/>
  <c r="B4399" i="5"/>
  <c r="B4400" i="5"/>
  <c r="B4401" i="5"/>
  <c r="B4402" i="5"/>
  <c r="B4403" i="5"/>
  <c r="B4404" i="5"/>
  <c r="B4405" i="5"/>
  <c r="B4406" i="5"/>
  <c r="B4407" i="5"/>
  <c r="B4408" i="5"/>
  <c r="B4409" i="5"/>
  <c r="B4410" i="5"/>
  <c r="B4411" i="5"/>
  <c r="B4412" i="5"/>
  <c r="B4413" i="5"/>
  <c r="B4414" i="5"/>
  <c r="B4415" i="5"/>
  <c r="B4416" i="5"/>
  <c r="B4417" i="5"/>
  <c r="B4418" i="5"/>
  <c r="B4419" i="5"/>
  <c r="B4420" i="5"/>
  <c r="B4421" i="5"/>
  <c r="B4422" i="5"/>
  <c r="B4423" i="5"/>
  <c r="B4424" i="5"/>
  <c r="B4425" i="5"/>
  <c r="B4426" i="5"/>
  <c r="B4427" i="5"/>
  <c r="B4428" i="5"/>
  <c r="B4429" i="5"/>
  <c r="B4430" i="5"/>
  <c r="B4431" i="5"/>
  <c r="B4432" i="5"/>
  <c r="B4433" i="5"/>
  <c r="B4434" i="5"/>
  <c r="B4435" i="5"/>
  <c r="B4436" i="5"/>
  <c r="B4437" i="5"/>
  <c r="B4438" i="5"/>
  <c r="B4439" i="5"/>
  <c r="B4440" i="5"/>
  <c r="B4441" i="5"/>
  <c r="B4442" i="5"/>
  <c r="B4443" i="5"/>
  <c r="B4444" i="5"/>
  <c r="B4445" i="5"/>
  <c r="B4446" i="5"/>
  <c r="B4447" i="5"/>
  <c r="B4448" i="5"/>
  <c r="B4449" i="5"/>
  <c r="B4450" i="5"/>
  <c r="B4451" i="5"/>
  <c r="B4452" i="5"/>
  <c r="B4453" i="5"/>
  <c r="B4454" i="5"/>
  <c r="B4455" i="5"/>
  <c r="B4456" i="5"/>
  <c r="B4457" i="5"/>
  <c r="B4458" i="5"/>
  <c r="B4459" i="5"/>
  <c r="B4460" i="5"/>
  <c r="B4461" i="5"/>
  <c r="B4462" i="5"/>
  <c r="B4463" i="5"/>
  <c r="B4464" i="5"/>
  <c r="B4465" i="5"/>
  <c r="B4466" i="5"/>
  <c r="B4467" i="5"/>
  <c r="B4468" i="5"/>
  <c r="B4469" i="5"/>
  <c r="B4470" i="5"/>
  <c r="B4471" i="5"/>
  <c r="B4472" i="5"/>
  <c r="B4473" i="5"/>
  <c r="B4474" i="5"/>
  <c r="B4475" i="5"/>
  <c r="B4476" i="5"/>
  <c r="B4477" i="5"/>
  <c r="B4478" i="5"/>
  <c r="B4479" i="5"/>
  <c r="B4480" i="5"/>
  <c r="B4481" i="5"/>
  <c r="B4482" i="5"/>
  <c r="B4483" i="5"/>
  <c r="B4484" i="5"/>
  <c r="B4485" i="5"/>
  <c r="B4486" i="5"/>
  <c r="B4487" i="5"/>
  <c r="B4488" i="5"/>
  <c r="B4489" i="5"/>
  <c r="B4490" i="5"/>
  <c r="B4491" i="5"/>
  <c r="B4492" i="5"/>
  <c r="B4493" i="5"/>
  <c r="B4494" i="5"/>
  <c r="B4495" i="5"/>
  <c r="B4496" i="5"/>
  <c r="B4497" i="5"/>
  <c r="B4498" i="5"/>
  <c r="B4499" i="5"/>
  <c r="B4500" i="5"/>
  <c r="B4501" i="5"/>
  <c r="B4502" i="5"/>
  <c r="B4503" i="5"/>
  <c r="B4504" i="5"/>
  <c r="B4505" i="5"/>
  <c r="B4506" i="5"/>
  <c r="B4507" i="5"/>
  <c r="B4508" i="5"/>
  <c r="B4509" i="5"/>
  <c r="B4510" i="5"/>
  <c r="B4511" i="5"/>
  <c r="B4512" i="5"/>
  <c r="B4513" i="5"/>
  <c r="B4514" i="5"/>
  <c r="B4515" i="5"/>
  <c r="B4516" i="5"/>
  <c r="B4517" i="5"/>
  <c r="B4518" i="5"/>
  <c r="B4519" i="5"/>
  <c r="B4520" i="5"/>
  <c r="B4521" i="5"/>
  <c r="B4522" i="5"/>
  <c r="B4523" i="5"/>
  <c r="B4524" i="5"/>
  <c r="B4525" i="5"/>
  <c r="B4526" i="5"/>
  <c r="B4527" i="5"/>
  <c r="B4528" i="5"/>
  <c r="B4529" i="5"/>
  <c r="B4530" i="5"/>
  <c r="B4531" i="5"/>
  <c r="B4532" i="5"/>
  <c r="B4533" i="5"/>
  <c r="B4534" i="5"/>
  <c r="B4535" i="5"/>
  <c r="B4536" i="5"/>
  <c r="B4537" i="5"/>
  <c r="B4538" i="5"/>
  <c r="B4539" i="5"/>
  <c r="B4540" i="5"/>
  <c r="B4541" i="5"/>
  <c r="B4542" i="5"/>
  <c r="B4543" i="5"/>
  <c r="B4544" i="5"/>
  <c r="B4545" i="5"/>
  <c r="B4546" i="5"/>
  <c r="B4547" i="5"/>
  <c r="B4548" i="5"/>
  <c r="B4549" i="5"/>
  <c r="B4550" i="5"/>
  <c r="B4551" i="5"/>
  <c r="B4552" i="5"/>
  <c r="B4553" i="5"/>
  <c r="B4554" i="5"/>
  <c r="B4555" i="5"/>
  <c r="B4556" i="5"/>
  <c r="B4557" i="5"/>
  <c r="B4558" i="5"/>
  <c r="B4559" i="5"/>
  <c r="B4560" i="5"/>
  <c r="B4561" i="5"/>
  <c r="B4562" i="5"/>
  <c r="B4563" i="5"/>
  <c r="B4564" i="5"/>
  <c r="B4565" i="5"/>
  <c r="B4566" i="5"/>
  <c r="B4567" i="5"/>
  <c r="B4568" i="5"/>
  <c r="B4569" i="5"/>
  <c r="B4570" i="5"/>
  <c r="B4571" i="5"/>
  <c r="B4572" i="5"/>
  <c r="B4573" i="5"/>
  <c r="B4574" i="5"/>
  <c r="B4575" i="5"/>
  <c r="B4576" i="5"/>
  <c r="B4577" i="5"/>
  <c r="B4578" i="5"/>
  <c r="B4579" i="5"/>
  <c r="B4580" i="5"/>
  <c r="B4581" i="5"/>
  <c r="B4582" i="5"/>
  <c r="B4583" i="5"/>
  <c r="B4584" i="5"/>
  <c r="B4585" i="5"/>
  <c r="B4586" i="5"/>
  <c r="B4587" i="5"/>
  <c r="B4588" i="5"/>
  <c r="B4589" i="5"/>
  <c r="B4590" i="5"/>
  <c r="B4591" i="5"/>
  <c r="B4592" i="5"/>
  <c r="B4593" i="5"/>
  <c r="B4594" i="5"/>
  <c r="B4595" i="5"/>
  <c r="B4596" i="5"/>
  <c r="B4597" i="5"/>
  <c r="B4598" i="5"/>
  <c r="B4599" i="5"/>
  <c r="B4600" i="5"/>
  <c r="B4601" i="5"/>
  <c r="B4602" i="5"/>
  <c r="B4603" i="5"/>
  <c r="B4604" i="5"/>
  <c r="B4605" i="5"/>
  <c r="B4606" i="5"/>
  <c r="B4607" i="5"/>
  <c r="B4608" i="5"/>
  <c r="B4609" i="5"/>
  <c r="B4610" i="5"/>
  <c r="B4611" i="5"/>
  <c r="B4612" i="5"/>
  <c r="B4613" i="5"/>
  <c r="B4614" i="5"/>
  <c r="B4615" i="5"/>
  <c r="B4616" i="5"/>
  <c r="B4617" i="5"/>
  <c r="B4618" i="5"/>
  <c r="B4619" i="5"/>
  <c r="B4620" i="5"/>
  <c r="B4621" i="5"/>
  <c r="B4622" i="5"/>
  <c r="B4623" i="5"/>
  <c r="B4624" i="5"/>
  <c r="B4625" i="5"/>
  <c r="B4626" i="5"/>
  <c r="B4627" i="5"/>
  <c r="B4628" i="5"/>
  <c r="B4629" i="5"/>
  <c r="B4630" i="5"/>
  <c r="B4631" i="5"/>
  <c r="B4632" i="5"/>
  <c r="B4633" i="5"/>
  <c r="B4634" i="5"/>
  <c r="B4635" i="5"/>
  <c r="B4636" i="5"/>
  <c r="B4637" i="5"/>
  <c r="B4638" i="5"/>
  <c r="B4639" i="5"/>
  <c r="B4640" i="5"/>
  <c r="B4641" i="5"/>
  <c r="B4642" i="5"/>
  <c r="B4643" i="5"/>
  <c r="B4644" i="5"/>
  <c r="B4645" i="5"/>
  <c r="B4646" i="5"/>
  <c r="B4647" i="5"/>
  <c r="B4648" i="5"/>
  <c r="B4649" i="5"/>
  <c r="B4650" i="5"/>
  <c r="B4651" i="5"/>
  <c r="B4652" i="5"/>
  <c r="B4653" i="5"/>
  <c r="B4654" i="5"/>
  <c r="B4655" i="5"/>
  <c r="B4656" i="5"/>
  <c r="B4657" i="5"/>
  <c r="B4658" i="5"/>
  <c r="B4659" i="5"/>
  <c r="B4660" i="5"/>
  <c r="B4661" i="5"/>
  <c r="B4662" i="5"/>
  <c r="B4663" i="5"/>
  <c r="B4664" i="5"/>
  <c r="B4665" i="5"/>
  <c r="B4666" i="5"/>
  <c r="B4667" i="5"/>
  <c r="B4668" i="5"/>
  <c r="B4669" i="5"/>
  <c r="B4670" i="5"/>
  <c r="B4671" i="5"/>
  <c r="B4672" i="5"/>
  <c r="B4673" i="5"/>
  <c r="B4674" i="5"/>
  <c r="B4675" i="5"/>
  <c r="B4676" i="5"/>
  <c r="B4677" i="5"/>
  <c r="B4678" i="5"/>
  <c r="B4679" i="5"/>
  <c r="B4680" i="5"/>
  <c r="B4681" i="5"/>
  <c r="B4682" i="5"/>
  <c r="B4683" i="5"/>
  <c r="B4684" i="5"/>
  <c r="B4685" i="5"/>
  <c r="B4686" i="5"/>
  <c r="B4687" i="5"/>
  <c r="B4688" i="5"/>
  <c r="B4689" i="5"/>
  <c r="B4690" i="5"/>
  <c r="B4691" i="5"/>
  <c r="B4692" i="5"/>
  <c r="B4693" i="5"/>
  <c r="B4694" i="5"/>
  <c r="B4695" i="5"/>
  <c r="B4696" i="5"/>
  <c r="B4697" i="5"/>
  <c r="B4698" i="5"/>
  <c r="B4699" i="5"/>
  <c r="B4700" i="5"/>
  <c r="B4701" i="5"/>
  <c r="B4702" i="5"/>
  <c r="B4703" i="5"/>
  <c r="B4704" i="5"/>
  <c r="B4705" i="5"/>
  <c r="B4706" i="5"/>
  <c r="B4707" i="5"/>
  <c r="B4708" i="5"/>
  <c r="B4709" i="5"/>
  <c r="B4710" i="5"/>
  <c r="B4711" i="5"/>
  <c r="B4712" i="5"/>
  <c r="B4713" i="5"/>
  <c r="B4714" i="5"/>
  <c r="B4715" i="5"/>
  <c r="B4716" i="5"/>
  <c r="B4717" i="5"/>
  <c r="B4718" i="5"/>
  <c r="B4719" i="5"/>
  <c r="B4720" i="5"/>
  <c r="B4721" i="5"/>
  <c r="B4722" i="5"/>
  <c r="B4723" i="5"/>
  <c r="B4724" i="5"/>
  <c r="B4725" i="5"/>
  <c r="B4726" i="5"/>
  <c r="B4727" i="5"/>
  <c r="B4728" i="5"/>
  <c r="B4729" i="5"/>
  <c r="B4730" i="5"/>
  <c r="B4731" i="5"/>
  <c r="B4732" i="5"/>
  <c r="B4733" i="5"/>
  <c r="B4734" i="5"/>
  <c r="B4735" i="5"/>
  <c r="B4736" i="5"/>
  <c r="B4737" i="5"/>
  <c r="B4738" i="5"/>
  <c r="B4739" i="5"/>
  <c r="B4740" i="5"/>
  <c r="B4741" i="5"/>
  <c r="B4742" i="5"/>
  <c r="B4743" i="5"/>
  <c r="B4744" i="5"/>
  <c r="B4745" i="5"/>
  <c r="B4746" i="5"/>
  <c r="B4747" i="5"/>
  <c r="B4748" i="5"/>
  <c r="B4749" i="5"/>
  <c r="B4750" i="5"/>
  <c r="B4751" i="5"/>
  <c r="B4752" i="5"/>
  <c r="B4753" i="5"/>
  <c r="B4754" i="5"/>
  <c r="B4755" i="5"/>
  <c r="B4756" i="5"/>
  <c r="B4757" i="5"/>
  <c r="B4758" i="5"/>
  <c r="B4759" i="5"/>
  <c r="B4760" i="5"/>
  <c r="B4761" i="5"/>
  <c r="B4762" i="5"/>
  <c r="B4763" i="5"/>
  <c r="B4764" i="5"/>
  <c r="B4765" i="5"/>
  <c r="B4766" i="5"/>
  <c r="B4767" i="5"/>
  <c r="B4768" i="5"/>
  <c r="B4769" i="5"/>
  <c r="B4770" i="5"/>
  <c r="B4771" i="5"/>
  <c r="B4772" i="5"/>
  <c r="B4773" i="5"/>
  <c r="B4774" i="5"/>
  <c r="B4775" i="5"/>
  <c r="B4776" i="5"/>
  <c r="B4777" i="5"/>
  <c r="B4778" i="5"/>
  <c r="B4779" i="5"/>
  <c r="B4780" i="5"/>
  <c r="B4781" i="5"/>
  <c r="B4782" i="5"/>
  <c r="B4783" i="5"/>
  <c r="B4784" i="5"/>
  <c r="B4785" i="5"/>
  <c r="B4786" i="5"/>
  <c r="B4787" i="5"/>
  <c r="B4788" i="5"/>
  <c r="B4789" i="5"/>
  <c r="B4790" i="5"/>
  <c r="B4791" i="5"/>
  <c r="B4792" i="5"/>
  <c r="B4793" i="5"/>
  <c r="B4794" i="5"/>
  <c r="B4795" i="5"/>
  <c r="B4796" i="5"/>
  <c r="B4797" i="5"/>
  <c r="B4798" i="5"/>
  <c r="B4799" i="5"/>
  <c r="B4800" i="5"/>
  <c r="B4801" i="5"/>
  <c r="B4802" i="5"/>
  <c r="B4803" i="5"/>
  <c r="B4804" i="5"/>
  <c r="B4805" i="5"/>
  <c r="B4806" i="5"/>
  <c r="B4807" i="5"/>
  <c r="B4808" i="5"/>
  <c r="B4809" i="5"/>
  <c r="B4810" i="5"/>
  <c r="B4811" i="5"/>
  <c r="B4812" i="5"/>
  <c r="B4813" i="5"/>
  <c r="B4814" i="5"/>
  <c r="B4815" i="5"/>
  <c r="B4816" i="5"/>
  <c r="B4817" i="5"/>
  <c r="B4818" i="5"/>
  <c r="B4819" i="5"/>
  <c r="B4820" i="5"/>
  <c r="B4821" i="5"/>
  <c r="B4822" i="5"/>
  <c r="B4823" i="5"/>
  <c r="B4824" i="5"/>
  <c r="B4825" i="5"/>
  <c r="B4826" i="5"/>
  <c r="B4827" i="5"/>
  <c r="B4828" i="5"/>
  <c r="B4829" i="5"/>
  <c r="B4830" i="5"/>
  <c r="B4831" i="5"/>
  <c r="B4832" i="5"/>
  <c r="B4833" i="5"/>
  <c r="B4834" i="5"/>
  <c r="B4835" i="5"/>
  <c r="B4836" i="5"/>
  <c r="B4837" i="5"/>
  <c r="B4838" i="5"/>
  <c r="B4839" i="5"/>
  <c r="B4840" i="5"/>
  <c r="B4841" i="5"/>
  <c r="B4842" i="5"/>
  <c r="B4843" i="5"/>
  <c r="B4844" i="5"/>
  <c r="B4845" i="5"/>
  <c r="B4846" i="5"/>
  <c r="B4847" i="5"/>
  <c r="B4848" i="5"/>
  <c r="B4849" i="5"/>
  <c r="B4850" i="5"/>
  <c r="B4851" i="5"/>
  <c r="B4852" i="5"/>
  <c r="B4853" i="5"/>
  <c r="B4854" i="5"/>
  <c r="B4855" i="5"/>
  <c r="B4856" i="5"/>
  <c r="B4857" i="5"/>
  <c r="B4858" i="5"/>
  <c r="B4859" i="5"/>
  <c r="B4860" i="5"/>
  <c r="B4861" i="5"/>
  <c r="B4862" i="5"/>
  <c r="B4863" i="5"/>
  <c r="B4864" i="5"/>
  <c r="B4865" i="5"/>
  <c r="B4866" i="5"/>
  <c r="B4867" i="5"/>
  <c r="B4868" i="5"/>
  <c r="B4869" i="5"/>
  <c r="B4870" i="5"/>
  <c r="B4871" i="5"/>
  <c r="B4872" i="5"/>
  <c r="B4873" i="5"/>
  <c r="B4874" i="5"/>
  <c r="B4875" i="5"/>
  <c r="B4876" i="5"/>
  <c r="B4877" i="5"/>
  <c r="B4878" i="5"/>
  <c r="B4879" i="5"/>
  <c r="B4880" i="5"/>
  <c r="B4881" i="5"/>
  <c r="B4882" i="5"/>
  <c r="B4883" i="5"/>
  <c r="B4884" i="5"/>
  <c r="B4885" i="5"/>
  <c r="B4886" i="5"/>
  <c r="B4887" i="5"/>
  <c r="B4888" i="5"/>
  <c r="B4889" i="5"/>
  <c r="B4890" i="5"/>
  <c r="B4891" i="5"/>
  <c r="B4892" i="5"/>
  <c r="B4893" i="5"/>
  <c r="B4894" i="5"/>
  <c r="B4895" i="5"/>
  <c r="B4896" i="5"/>
  <c r="B4897" i="5"/>
  <c r="B4898" i="5"/>
  <c r="B4899" i="5"/>
  <c r="B4900" i="5"/>
  <c r="B4901" i="5"/>
  <c r="B4902" i="5"/>
  <c r="B4903" i="5"/>
  <c r="B4904" i="5"/>
  <c r="B4905" i="5"/>
  <c r="B4906" i="5"/>
  <c r="B4907" i="5"/>
  <c r="B4908" i="5"/>
  <c r="B4909" i="5"/>
  <c r="B4910" i="5"/>
  <c r="B4911" i="5"/>
  <c r="B4912" i="5"/>
  <c r="B4913" i="5"/>
  <c r="B4914" i="5"/>
  <c r="B4915" i="5"/>
  <c r="B4916" i="5"/>
  <c r="B4917" i="5"/>
  <c r="B4918" i="5"/>
  <c r="B4919" i="5"/>
  <c r="B4920" i="5"/>
  <c r="B4921" i="5"/>
  <c r="B4922" i="5"/>
  <c r="B4923" i="5"/>
  <c r="B4924" i="5"/>
  <c r="B4925" i="5"/>
  <c r="B4926" i="5"/>
  <c r="B4927" i="5"/>
  <c r="B4928" i="5"/>
  <c r="B4929" i="5"/>
  <c r="B4930" i="5"/>
  <c r="B4931" i="5"/>
  <c r="B4932" i="5"/>
  <c r="B4933" i="5"/>
  <c r="B4934" i="5"/>
  <c r="B4935" i="5"/>
  <c r="B4936" i="5"/>
  <c r="B4937" i="5"/>
  <c r="B4938" i="5"/>
  <c r="B4939" i="5"/>
  <c r="B4940" i="5"/>
  <c r="B4941" i="5"/>
  <c r="B4942" i="5"/>
  <c r="B4943" i="5"/>
  <c r="B4944" i="5"/>
  <c r="B4945" i="5"/>
  <c r="B4946" i="5"/>
  <c r="B4947" i="5"/>
  <c r="B4948" i="5"/>
  <c r="B4949" i="5"/>
  <c r="B4950" i="5"/>
  <c r="B4951" i="5"/>
  <c r="B4952" i="5"/>
  <c r="B4953" i="5"/>
  <c r="B4954" i="5"/>
  <c r="B4955" i="5"/>
  <c r="B4956" i="5"/>
  <c r="B4957" i="5"/>
  <c r="B4958" i="5"/>
  <c r="B4959" i="5"/>
  <c r="B4960" i="5"/>
  <c r="B4961" i="5"/>
  <c r="B4962" i="5"/>
  <c r="B4963" i="5"/>
  <c r="B4964" i="5"/>
  <c r="B4965" i="5"/>
  <c r="B4966" i="5"/>
  <c r="B4967" i="5"/>
  <c r="B4968" i="5"/>
  <c r="B4969" i="5"/>
  <c r="B4970" i="5"/>
  <c r="B4971" i="5"/>
  <c r="B4972" i="5"/>
  <c r="B4973" i="5"/>
  <c r="B4974" i="5"/>
  <c r="B4975" i="5"/>
  <c r="B4976" i="5"/>
  <c r="B4977" i="5"/>
  <c r="B4978" i="5"/>
  <c r="B4979" i="5"/>
  <c r="B4980" i="5"/>
  <c r="B4981" i="5"/>
  <c r="B4982" i="5"/>
  <c r="B4983" i="5"/>
  <c r="B4984" i="5"/>
  <c r="B4985" i="5"/>
  <c r="B4986" i="5"/>
  <c r="B4987" i="5"/>
  <c r="B4988" i="5"/>
  <c r="B4989" i="5"/>
  <c r="B4990" i="5"/>
  <c r="B4991" i="5"/>
  <c r="B4992" i="5"/>
  <c r="B4993" i="5"/>
  <c r="B4994" i="5"/>
  <c r="B4995" i="5"/>
  <c r="B4996" i="5"/>
  <c r="B4997" i="5"/>
  <c r="B4998" i="5"/>
  <c r="B4999" i="5"/>
  <c r="B5000" i="5"/>
  <c r="B5001" i="5"/>
  <c r="B5002" i="5"/>
  <c r="B5003" i="5"/>
  <c r="B5004" i="5"/>
  <c r="B5005" i="5"/>
  <c r="B5006" i="5"/>
  <c r="B5007" i="5"/>
  <c r="B5008" i="5"/>
  <c r="B5009" i="5"/>
  <c r="B5010" i="5"/>
  <c r="B5011" i="5"/>
  <c r="B5012" i="5"/>
  <c r="B5013" i="5"/>
  <c r="B5014" i="5"/>
  <c r="B5015" i="5"/>
  <c r="B5016" i="5"/>
  <c r="B5017" i="5"/>
  <c r="B5018" i="5"/>
  <c r="B5019" i="5"/>
  <c r="B5020" i="5"/>
  <c r="B5021" i="5"/>
  <c r="B5022" i="5"/>
  <c r="B5023" i="5"/>
  <c r="B5024" i="5"/>
  <c r="B5025" i="5"/>
  <c r="B5026" i="5"/>
  <c r="B5027" i="5"/>
  <c r="B5028" i="5"/>
  <c r="B5029" i="5"/>
  <c r="B5030" i="5"/>
  <c r="B5031" i="5"/>
  <c r="B5032" i="5"/>
  <c r="B5033" i="5"/>
  <c r="B5034" i="5"/>
  <c r="B5035" i="5"/>
  <c r="B5036" i="5"/>
  <c r="B5037" i="5"/>
  <c r="B5038" i="5"/>
  <c r="B5039" i="5"/>
  <c r="B5040" i="5"/>
  <c r="B5041" i="5"/>
  <c r="B5042" i="5"/>
  <c r="B5043" i="5"/>
  <c r="B5044" i="5"/>
  <c r="B5045" i="5"/>
  <c r="B5046" i="5"/>
  <c r="B5047" i="5"/>
  <c r="B5048" i="5"/>
  <c r="B5049" i="5"/>
  <c r="B5050" i="5"/>
  <c r="B5051" i="5"/>
  <c r="B5052" i="5"/>
  <c r="B5053" i="5"/>
  <c r="B5054" i="5"/>
  <c r="B5055" i="5"/>
  <c r="B5056" i="5"/>
  <c r="B5057" i="5"/>
  <c r="B5058" i="5"/>
  <c r="B5059" i="5"/>
  <c r="B5060" i="5"/>
  <c r="B5061" i="5"/>
  <c r="B5062" i="5"/>
  <c r="B5063" i="5"/>
  <c r="B5064" i="5"/>
  <c r="B5065" i="5"/>
  <c r="B5066" i="5"/>
  <c r="B5067" i="5"/>
  <c r="B5068" i="5"/>
  <c r="B5069" i="5"/>
  <c r="B5070" i="5"/>
  <c r="B5071" i="5"/>
  <c r="B5072" i="5"/>
  <c r="B5073" i="5"/>
  <c r="B5074" i="5"/>
  <c r="B5075" i="5"/>
  <c r="B5076" i="5"/>
  <c r="B5077" i="5"/>
  <c r="B5078" i="5"/>
  <c r="B5079" i="5"/>
  <c r="B5080" i="5"/>
  <c r="B5081" i="5"/>
  <c r="B5082" i="5"/>
  <c r="B5083" i="5"/>
  <c r="B5084" i="5"/>
  <c r="B5085" i="5"/>
  <c r="B5086" i="5"/>
  <c r="B5087" i="5"/>
  <c r="B5088" i="5"/>
  <c r="B5089" i="5"/>
  <c r="B5090" i="5"/>
  <c r="B5091" i="5"/>
  <c r="B5092" i="5"/>
  <c r="B5093" i="5"/>
  <c r="B5094" i="5"/>
  <c r="B5095" i="5"/>
  <c r="B5096" i="5"/>
  <c r="B5097" i="5"/>
  <c r="B5098" i="5"/>
  <c r="B5099" i="5"/>
  <c r="B5100" i="5"/>
  <c r="B5101" i="5"/>
  <c r="B5102" i="5"/>
  <c r="B5103" i="5"/>
  <c r="B5104" i="5"/>
  <c r="B5105" i="5"/>
  <c r="B5106" i="5"/>
  <c r="B5107" i="5"/>
  <c r="B5108" i="5"/>
  <c r="B5109" i="5"/>
  <c r="B5110" i="5"/>
  <c r="B5111" i="5"/>
  <c r="B5112" i="5"/>
  <c r="B5113" i="5"/>
  <c r="B5114" i="5"/>
  <c r="B5115" i="5"/>
  <c r="B5116" i="5"/>
  <c r="B5117" i="5"/>
  <c r="B5118" i="5"/>
  <c r="B5119" i="5"/>
  <c r="B5120" i="5"/>
  <c r="B5121" i="5"/>
  <c r="B5122" i="5"/>
  <c r="B5123" i="5"/>
  <c r="B5124" i="5"/>
  <c r="B5125" i="5"/>
  <c r="B5126" i="5"/>
  <c r="B5127" i="5"/>
  <c r="B5128" i="5"/>
  <c r="B5129" i="5"/>
  <c r="B5130" i="5"/>
  <c r="B5131" i="5"/>
  <c r="B5132" i="5"/>
  <c r="B5133" i="5"/>
  <c r="B5134" i="5"/>
  <c r="B5135" i="5"/>
  <c r="B5136" i="5"/>
  <c r="B5137" i="5"/>
  <c r="B5138" i="5"/>
  <c r="B5139" i="5"/>
  <c r="B5140" i="5"/>
  <c r="B5141" i="5"/>
  <c r="B5142" i="5"/>
  <c r="B5143" i="5"/>
  <c r="B5144" i="5"/>
  <c r="B5145" i="5"/>
  <c r="B5146" i="5"/>
  <c r="B5147" i="5"/>
  <c r="B5148" i="5"/>
  <c r="B5149" i="5"/>
  <c r="B5150" i="5"/>
  <c r="B5151" i="5"/>
  <c r="B5152" i="5"/>
  <c r="B5153" i="5"/>
  <c r="B5154" i="5"/>
  <c r="B5155" i="5"/>
  <c r="B5156" i="5"/>
  <c r="B5157" i="5"/>
  <c r="B5158" i="5"/>
  <c r="B5159" i="5"/>
  <c r="B5160" i="5"/>
  <c r="B5161" i="5"/>
  <c r="B5162" i="5"/>
  <c r="B5163" i="5"/>
  <c r="B5164" i="5"/>
  <c r="B5165" i="5"/>
  <c r="B5166" i="5"/>
  <c r="B5167" i="5"/>
  <c r="B5168" i="5"/>
  <c r="B5169" i="5"/>
  <c r="B5170" i="5"/>
  <c r="B5171" i="5"/>
  <c r="B5172" i="5"/>
  <c r="B5173" i="5"/>
  <c r="B5174" i="5"/>
  <c r="B5175" i="5"/>
  <c r="B5176" i="5"/>
  <c r="B5177" i="5"/>
  <c r="B5178" i="5"/>
  <c r="B5179" i="5"/>
  <c r="B5180" i="5"/>
  <c r="B5181" i="5"/>
  <c r="B5182" i="5"/>
  <c r="B5183" i="5"/>
  <c r="B5184" i="5"/>
  <c r="B5185" i="5"/>
  <c r="B5186" i="5"/>
  <c r="B5187" i="5"/>
  <c r="B5188" i="5"/>
  <c r="B5189" i="5"/>
  <c r="B5190" i="5"/>
  <c r="B5191" i="5"/>
  <c r="B5192" i="5"/>
  <c r="B5193" i="5"/>
  <c r="B5194" i="5"/>
  <c r="B5195" i="5"/>
  <c r="B5196" i="5"/>
  <c r="B5197" i="5"/>
  <c r="B5198" i="5"/>
  <c r="B5199" i="5"/>
  <c r="B5200" i="5"/>
  <c r="B5201" i="5"/>
  <c r="B5202" i="5"/>
  <c r="B5203" i="5"/>
  <c r="B5204" i="5"/>
  <c r="B5205" i="5"/>
  <c r="B5206" i="5"/>
  <c r="B5207" i="5"/>
  <c r="B5208" i="5"/>
  <c r="B5209" i="5"/>
  <c r="B5210" i="5"/>
  <c r="B5211" i="5"/>
  <c r="B5212" i="5"/>
  <c r="B5213" i="5"/>
  <c r="B5214" i="5"/>
  <c r="B5215" i="5"/>
  <c r="B5216" i="5"/>
  <c r="B5217" i="5"/>
  <c r="B5218" i="5"/>
  <c r="B5219" i="5"/>
  <c r="B5220" i="5"/>
  <c r="B5221" i="5"/>
  <c r="B5222" i="5"/>
  <c r="B5223" i="5"/>
  <c r="B5224" i="5"/>
  <c r="B5225" i="5"/>
  <c r="B5226" i="5"/>
  <c r="B5227" i="5"/>
  <c r="B5228" i="5"/>
  <c r="B5229" i="5"/>
  <c r="B5230" i="5"/>
  <c r="B5231" i="5"/>
  <c r="B5232" i="5"/>
  <c r="B5233" i="5"/>
  <c r="B5234" i="5"/>
  <c r="B5235" i="5"/>
  <c r="B5236" i="5"/>
  <c r="B5237" i="5"/>
  <c r="B5238" i="5"/>
  <c r="B5239" i="5"/>
  <c r="B5240" i="5"/>
  <c r="B5241" i="5"/>
  <c r="B5242" i="5"/>
  <c r="B5243" i="5"/>
  <c r="B5244" i="5"/>
  <c r="B5245" i="5"/>
  <c r="B5246" i="5"/>
  <c r="B5247" i="5"/>
  <c r="B5248" i="5"/>
  <c r="B5249" i="5"/>
  <c r="B5250" i="5"/>
  <c r="B5251" i="5"/>
  <c r="B5252" i="5"/>
  <c r="B5253" i="5"/>
  <c r="B5254" i="5"/>
  <c r="B5255" i="5"/>
  <c r="B5256" i="5"/>
  <c r="B5257" i="5"/>
  <c r="B5258" i="5"/>
  <c r="B5259" i="5"/>
  <c r="B5260" i="5"/>
  <c r="B5261" i="5"/>
  <c r="B5262" i="5"/>
  <c r="B5263" i="5"/>
  <c r="B5264" i="5"/>
  <c r="B5265" i="5"/>
  <c r="B5266" i="5"/>
  <c r="B5267" i="5"/>
  <c r="B5268" i="5"/>
  <c r="B5269" i="5"/>
  <c r="B5270" i="5"/>
  <c r="B5271" i="5"/>
  <c r="B5272" i="5"/>
  <c r="B5273" i="5"/>
  <c r="B5274" i="5"/>
  <c r="B5275" i="5"/>
  <c r="B5276" i="5"/>
  <c r="B5277" i="5"/>
  <c r="B5278" i="5"/>
  <c r="B5279" i="5"/>
  <c r="B5280" i="5"/>
  <c r="B5281" i="5"/>
  <c r="B5282" i="5"/>
  <c r="B5283" i="5"/>
  <c r="B5284" i="5"/>
  <c r="B5285" i="5"/>
  <c r="B5286" i="5"/>
  <c r="B5287" i="5"/>
  <c r="B5288" i="5"/>
  <c r="B5289" i="5"/>
  <c r="B5290" i="5"/>
  <c r="B5291" i="5"/>
  <c r="B5292" i="5"/>
  <c r="B5293" i="5"/>
  <c r="B5294" i="5"/>
  <c r="B5295" i="5"/>
  <c r="B5296" i="5"/>
  <c r="B5297" i="5"/>
  <c r="B5298" i="5"/>
  <c r="B5299" i="5"/>
  <c r="B5300" i="5"/>
  <c r="B5301" i="5"/>
  <c r="B5302" i="5"/>
  <c r="B5303" i="5"/>
  <c r="B5304" i="5"/>
  <c r="B5305" i="5"/>
  <c r="B5306" i="5"/>
  <c r="B5307" i="5"/>
  <c r="B5308" i="5"/>
  <c r="B5309" i="5"/>
  <c r="B5310" i="5"/>
  <c r="B5311" i="5"/>
  <c r="B5312" i="5"/>
  <c r="B5313" i="5"/>
  <c r="B5314" i="5"/>
  <c r="B5315" i="5"/>
  <c r="B5316" i="5"/>
  <c r="B5317" i="5"/>
  <c r="B5318" i="5"/>
  <c r="B5319" i="5"/>
  <c r="B5320" i="5"/>
  <c r="B5321" i="5"/>
  <c r="B5322" i="5"/>
  <c r="B5323" i="5"/>
  <c r="B5324" i="5"/>
  <c r="B5325" i="5"/>
  <c r="B5326" i="5"/>
  <c r="B5327" i="5"/>
  <c r="B5328" i="5"/>
  <c r="B5329" i="5"/>
  <c r="B5330" i="5"/>
  <c r="B5331" i="5"/>
  <c r="B5332" i="5"/>
  <c r="B5333" i="5"/>
  <c r="B5334" i="5"/>
  <c r="B5335" i="5"/>
  <c r="B5336" i="5"/>
  <c r="B5337" i="5"/>
  <c r="B5338" i="5"/>
  <c r="B5339" i="5"/>
  <c r="B5340" i="5"/>
  <c r="B5341" i="5"/>
  <c r="B5342" i="5"/>
  <c r="B5343" i="5"/>
  <c r="B5344" i="5"/>
  <c r="B5345" i="5"/>
  <c r="B5346" i="5"/>
  <c r="B5347" i="5"/>
  <c r="B5348" i="5"/>
  <c r="B5349" i="5"/>
  <c r="B5350" i="5"/>
  <c r="B5351" i="5"/>
  <c r="B5352" i="5"/>
  <c r="B5353" i="5"/>
  <c r="B5354" i="5"/>
  <c r="B5355" i="5"/>
  <c r="B5356" i="5"/>
  <c r="B5357" i="5"/>
  <c r="B5358" i="5"/>
  <c r="B5359" i="5"/>
  <c r="B5360" i="5"/>
  <c r="B5361" i="5"/>
  <c r="B5362" i="5"/>
  <c r="B5363" i="5"/>
  <c r="B5364" i="5"/>
  <c r="B5365" i="5"/>
  <c r="B5366" i="5"/>
  <c r="B5367" i="5"/>
  <c r="B5368" i="5"/>
  <c r="B5369" i="5"/>
  <c r="B5370" i="5"/>
  <c r="B5371" i="5"/>
  <c r="B5372" i="5"/>
  <c r="B5373" i="5"/>
  <c r="B5374" i="5"/>
  <c r="B5375" i="5"/>
  <c r="B5376" i="5"/>
  <c r="B5377" i="5"/>
  <c r="B5378" i="5"/>
  <c r="B5379" i="5"/>
  <c r="B5380" i="5"/>
  <c r="B5381" i="5"/>
  <c r="B5382" i="5"/>
  <c r="B5383" i="5"/>
  <c r="B5384" i="5"/>
  <c r="B5385" i="5"/>
  <c r="B5386" i="5"/>
  <c r="B5387" i="5"/>
  <c r="B5388" i="5"/>
  <c r="B5389" i="5"/>
  <c r="B5390" i="5"/>
  <c r="B5391" i="5"/>
  <c r="B5392" i="5"/>
  <c r="B5393" i="5"/>
  <c r="B5394" i="5"/>
  <c r="B5395" i="5"/>
  <c r="B5396" i="5"/>
  <c r="B5397" i="5"/>
  <c r="B5398" i="5"/>
  <c r="B5399" i="5"/>
  <c r="B5400" i="5"/>
  <c r="B5401" i="5"/>
  <c r="B5402" i="5"/>
  <c r="B5403" i="5"/>
  <c r="B5404" i="5"/>
  <c r="B5405" i="5"/>
  <c r="B5406" i="5"/>
  <c r="B5407" i="5"/>
  <c r="B5408" i="5"/>
  <c r="B5409" i="5"/>
  <c r="B5410" i="5"/>
  <c r="B5411" i="5"/>
  <c r="B5412" i="5"/>
  <c r="B5413" i="5"/>
  <c r="B5414" i="5"/>
  <c r="B5415" i="5"/>
  <c r="B5416" i="5"/>
  <c r="B5417" i="5"/>
  <c r="B5418" i="5"/>
  <c r="B5419" i="5"/>
  <c r="B5420" i="5"/>
  <c r="B5421" i="5"/>
  <c r="B5422" i="5"/>
  <c r="B5423" i="5"/>
  <c r="B5424" i="5"/>
  <c r="B5425" i="5"/>
  <c r="B5426" i="5"/>
  <c r="B5427" i="5"/>
  <c r="B5428" i="5"/>
  <c r="B5429" i="5"/>
  <c r="B5430" i="5"/>
  <c r="B5431" i="5"/>
  <c r="B5432" i="5"/>
  <c r="B5433" i="5"/>
  <c r="B5434" i="5"/>
  <c r="B5435" i="5"/>
  <c r="B5436" i="5"/>
  <c r="B5437" i="5"/>
  <c r="B5438" i="5"/>
  <c r="B5439" i="5"/>
  <c r="B5440" i="5"/>
  <c r="B5441" i="5"/>
  <c r="B5442" i="5"/>
  <c r="B5443" i="5"/>
  <c r="B5444" i="5"/>
  <c r="B5445" i="5"/>
  <c r="B5446" i="5"/>
  <c r="B5447" i="5"/>
  <c r="B5448" i="5"/>
  <c r="B5449" i="5"/>
  <c r="B5450" i="5"/>
  <c r="B5451" i="5"/>
  <c r="B5452" i="5"/>
  <c r="B5453" i="5"/>
  <c r="B5454" i="5"/>
  <c r="B5455" i="5"/>
  <c r="B5456" i="5"/>
  <c r="B5457" i="5"/>
  <c r="B5458" i="5"/>
  <c r="B5459" i="5"/>
  <c r="B5460" i="5"/>
  <c r="B5461" i="5"/>
  <c r="B5462" i="5"/>
  <c r="B5463" i="5"/>
  <c r="B5464" i="5"/>
  <c r="B5465" i="5"/>
  <c r="B5466" i="5"/>
  <c r="B5467" i="5"/>
  <c r="B5468" i="5"/>
  <c r="B5469" i="5"/>
  <c r="B5470" i="5"/>
  <c r="B5471" i="5"/>
  <c r="B5472" i="5"/>
  <c r="B5473" i="5"/>
  <c r="B5474" i="5"/>
  <c r="B5475" i="5"/>
  <c r="B5476" i="5"/>
  <c r="B5477" i="5"/>
  <c r="B5478" i="5"/>
  <c r="B5479" i="5"/>
  <c r="B5480" i="5"/>
  <c r="B5481" i="5"/>
  <c r="B5482" i="5"/>
  <c r="B5483" i="5"/>
  <c r="B5484" i="5"/>
  <c r="B5485" i="5"/>
  <c r="B5486" i="5"/>
  <c r="B5487" i="5"/>
  <c r="B5488" i="5"/>
  <c r="B5489" i="5"/>
  <c r="B5490" i="5"/>
  <c r="B5491" i="5"/>
  <c r="B5492" i="5"/>
  <c r="B5493" i="5"/>
  <c r="B5494" i="5"/>
  <c r="B5495" i="5"/>
  <c r="B5496" i="5"/>
  <c r="B5497" i="5"/>
  <c r="B5498" i="5"/>
  <c r="B5499" i="5"/>
  <c r="B5500" i="5"/>
  <c r="B5501" i="5"/>
  <c r="B5502" i="5"/>
  <c r="B5503" i="5"/>
  <c r="B5504" i="5"/>
  <c r="B5505" i="5"/>
  <c r="B5506" i="5"/>
  <c r="B5507" i="5"/>
  <c r="B5508" i="5"/>
  <c r="B5509" i="5"/>
  <c r="B5510" i="5"/>
  <c r="B5511" i="5"/>
  <c r="B5512" i="5"/>
  <c r="B5513" i="5"/>
  <c r="B5514" i="5"/>
  <c r="B5515" i="5"/>
  <c r="B5516" i="5"/>
  <c r="B5517" i="5"/>
  <c r="B5518" i="5"/>
  <c r="B5519" i="5"/>
  <c r="B5520" i="5"/>
  <c r="B5521" i="5"/>
  <c r="B5522" i="5"/>
  <c r="B5523" i="5"/>
  <c r="B5524" i="5"/>
  <c r="B5525" i="5"/>
  <c r="B5526" i="5"/>
  <c r="B5527" i="5"/>
  <c r="B5528" i="5"/>
  <c r="B5529" i="5"/>
  <c r="B5530" i="5"/>
  <c r="B5531" i="5"/>
  <c r="B5532" i="5"/>
  <c r="B5533" i="5"/>
  <c r="B5534" i="5"/>
  <c r="B5535" i="5"/>
  <c r="B5536" i="5"/>
  <c r="B5537" i="5"/>
  <c r="B5538" i="5"/>
  <c r="B5539" i="5"/>
  <c r="B5540" i="5"/>
  <c r="B5541" i="5"/>
  <c r="B5542" i="5"/>
  <c r="B5543" i="5"/>
  <c r="B5544" i="5"/>
  <c r="B5545" i="5"/>
  <c r="B5546" i="5"/>
  <c r="B5547" i="5"/>
  <c r="B5548" i="5"/>
  <c r="B5549" i="5"/>
  <c r="B5550" i="5"/>
  <c r="B5551" i="5"/>
  <c r="B5552" i="5"/>
  <c r="B5553" i="5"/>
  <c r="B5554" i="5"/>
  <c r="B5555" i="5"/>
  <c r="B5556" i="5"/>
  <c r="B5557" i="5"/>
  <c r="B5558" i="5"/>
  <c r="B5559" i="5"/>
  <c r="B5560" i="5"/>
  <c r="B5561" i="5"/>
  <c r="B5562" i="5"/>
  <c r="B5563" i="5"/>
  <c r="B5564" i="5"/>
  <c r="B5565" i="5"/>
  <c r="B5566" i="5"/>
  <c r="B5567" i="5"/>
  <c r="B5568" i="5"/>
  <c r="B5569" i="5"/>
  <c r="B5570" i="5"/>
  <c r="B5571" i="5"/>
  <c r="B5572" i="5"/>
  <c r="B5573" i="5"/>
  <c r="B5574" i="5"/>
  <c r="B5575" i="5"/>
  <c r="B5576" i="5"/>
  <c r="B5577" i="5"/>
  <c r="B5578" i="5"/>
  <c r="B5579" i="5"/>
  <c r="B5580" i="5"/>
  <c r="B5581" i="5"/>
  <c r="B5582" i="5"/>
  <c r="B5583" i="5"/>
  <c r="B5584" i="5"/>
  <c r="B5585" i="5"/>
  <c r="B5586" i="5"/>
  <c r="B5587" i="5"/>
  <c r="B5588" i="5"/>
  <c r="B5589" i="5"/>
  <c r="B5590" i="5"/>
  <c r="B5591" i="5"/>
  <c r="B5592" i="5"/>
  <c r="B5593" i="5"/>
  <c r="B5594" i="5"/>
  <c r="B5595" i="5"/>
  <c r="B5596" i="5"/>
  <c r="B5597" i="5"/>
  <c r="B5598" i="5"/>
  <c r="B5599" i="5"/>
  <c r="B5600" i="5"/>
  <c r="B5601" i="5"/>
  <c r="B5602" i="5"/>
  <c r="B5603" i="5"/>
  <c r="B5604" i="5"/>
  <c r="B5605" i="5"/>
  <c r="B5606" i="5"/>
  <c r="B5607" i="5"/>
  <c r="B5608" i="5"/>
  <c r="B5609" i="5"/>
  <c r="B5610" i="5"/>
  <c r="B5611" i="5"/>
  <c r="B5612" i="5"/>
  <c r="B5613" i="5"/>
  <c r="B5614" i="5"/>
  <c r="B5615" i="5"/>
  <c r="B5616" i="5"/>
  <c r="B5617" i="5"/>
  <c r="B5618" i="5"/>
  <c r="B5619" i="5"/>
  <c r="B5620" i="5"/>
  <c r="B5621" i="5"/>
  <c r="B5622" i="5"/>
  <c r="B5623" i="5"/>
  <c r="B5624" i="5"/>
  <c r="B5625" i="5"/>
  <c r="B5626" i="5"/>
  <c r="B5627" i="5"/>
  <c r="B5628" i="5"/>
  <c r="B5629" i="5"/>
  <c r="B5630" i="5"/>
  <c r="B5631" i="5"/>
  <c r="B5632" i="5"/>
  <c r="B5633" i="5"/>
  <c r="B5634" i="5"/>
  <c r="B5635" i="5"/>
  <c r="B5636" i="5"/>
  <c r="B5637" i="5"/>
  <c r="B5638" i="5"/>
  <c r="B5639" i="5"/>
  <c r="B5640" i="5"/>
  <c r="B5641" i="5"/>
  <c r="B5642" i="5"/>
  <c r="B5643" i="5"/>
  <c r="B5644" i="5"/>
  <c r="B5645" i="5"/>
  <c r="B5646" i="5"/>
  <c r="B5647" i="5"/>
  <c r="B5648" i="5"/>
  <c r="B5649" i="5"/>
  <c r="B5650" i="5"/>
  <c r="B5651" i="5"/>
  <c r="B5652" i="5"/>
  <c r="B5653" i="5"/>
  <c r="B5654" i="5"/>
  <c r="B5655" i="5"/>
  <c r="B5656" i="5"/>
  <c r="B5657" i="5"/>
  <c r="B5658" i="5"/>
  <c r="B5659" i="5"/>
  <c r="B5660" i="5"/>
  <c r="B5661" i="5"/>
  <c r="B5662" i="5"/>
  <c r="B5663" i="5"/>
  <c r="B5664" i="5"/>
  <c r="B5665" i="5"/>
  <c r="B5666" i="5"/>
  <c r="B5667" i="5"/>
  <c r="B5668" i="5"/>
  <c r="B5669" i="5"/>
  <c r="B5670" i="5"/>
  <c r="B5671" i="5"/>
  <c r="B5672" i="5"/>
  <c r="B5673" i="5"/>
  <c r="B5674" i="5"/>
  <c r="B5675" i="5"/>
  <c r="B5676" i="5"/>
  <c r="B5677" i="5"/>
  <c r="B5678" i="5"/>
  <c r="B5679" i="5"/>
  <c r="B5680" i="5"/>
  <c r="B5681" i="5"/>
  <c r="B5682" i="5"/>
  <c r="B5683" i="5"/>
  <c r="B5684" i="5"/>
  <c r="B5685" i="5"/>
  <c r="B5686" i="5"/>
  <c r="B5687" i="5"/>
  <c r="B5688" i="5"/>
  <c r="B5689" i="5"/>
  <c r="B5690" i="5"/>
  <c r="B5691" i="5"/>
  <c r="B5692" i="5"/>
  <c r="B5693" i="5"/>
  <c r="B5694" i="5"/>
  <c r="B5695" i="5"/>
  <c r="B5696" i="5"/>
  <c r="B5697" i="5"/>
  <c r="B5698" i="5"/>
  <c r="B5699" i="5"/>
  <c r="B5700" i="5"/>
  <c r="B5701" i="5"/>
  <c r="B5702" i="5"/>
  <c r="B5703" i="5"/>
  <c r="B5704" i="5"/>
  <c r="B5705" i="5"/>
  <c r="B5706" i="5"/>
  <c r="B5707" i="5"/>
  <c r="B5708" i="5"/>
  <c r="B5709" i="5"/>
  <c r="B5710" i="5"/>
  <c r="B5711" i="5"/>
  <c r="B5712" i="5"/>
  <c r="B5713" i="5"/>
  <c r="B5714" i="5"/>
  <c r="B5715" i="5"/>
  <c r="B5716" i="5"/>
  <c r="B5717" i="5"/>
  <c r="B5718" i="5"/>
  <c r="B5719" i="5"/>
  <c r="B5720" i="5"/>
  <c r="B5721" i="5"/>
  <c r="B5722" i="5"/>
  <c r="B5723" i="5"/>
  <c r="B5724" i="5"/>
  <c r="B5725" i="5"/>
  <c r="B5726" i="5"/>
  <c r="B5727" i="5"/>
  <c r="B5728" i="5"/>
  <c r="B5729" i="5"/>
  <c r="B5730" i="5"/>
  <c r="B5731" i="5"/>
  <c r="B5732" i="5"/>
  <c r="B5733" i="5"/>
  <c r="B5734" i="5"/>
  <c r="B5735" i="5"/>
  <c r="B5736" i="5"/>
  <c r="B5737" i="5"/>
  <c r="B5738" i="5"/>
  <c r="B5739" i="5"/>
  <c r="B5740" i="5"/>
  <c r="B5741" i="5"/>
  <c r="B5742" i="5"/>
  <c r="B5743" i="5"/>
  <c r="B5744" i="5"/>
  <c r="B5745" i="5"/>
  <c r="B5746" i="5"/>
  <c r="B5747" i="5"/>
  <c r="B5748" i="5"/>
  <c r="B5749" i="5"/>
  <c r="B5750" i="5"/>
  <c r="B5751" i="5"/>
  <c r="B5752" i="5"/>
  <c r="B5753" i="5"/>
  <c r="B5754" i="5"/>
  <c r="B5755" i="5"/>
  <c r="B5756" i="5"/>
  <c r="B5757" i="5"/>
  <c r="B5758" i="5"/>
  <c r="B5759" i="5"/>
  <c r="B5760" i="5"/>
  <c r="B5761" i="5"/>
  <c r="B5762" i="5"/>
  <c r="B5763" i="5"/>
  <c r="B5764" i="5"/>
  <c r="B5765" i="5"/>
  <c r="B5766" i="5"/>
  <c r="B5767" i="5"/>
  <c r="B5768" i="5"/>
  <c r="B5769" i="5"/>
  <c r="B5770" i="5"/>
  <c r="B5771" i="5"/>
  <c r="B5772" i="5"/>
  <c r="B5773" i="5"/>
  <c r="B5774" i="5"/>
  <c r="B5775" i="5"/>
  <c r="B5776" i="5"/>
  <c r="B5777" i="5"/>
  <c r="B5778" i="5"/>
  <c r="B5779" i="5"/>
  <c r="B5780" i="5"/>
  <c r="B5781" i="5"/>
  <c r="B5782" i="5"/>
  <c r="B5783" i="5"/>
  <c r="B5784" i="5"/>
  <c r="B5785" i="5"/>
  <c r="B5786" i="5"/>
  <c r="B5787" i="5"/>
  <c r="B5788" i="5"/>
  <c r="B5789" i="5"/>
  <c r="B5790" i="5"/>
  <c r="B5791" i="5"/>
  <c r="B5792" i="5"/>
  <c r="B5793" i="5"/>
  <c r="B5794" i="5"/>
  <c r="B5795" i="5"/>
  <c r="B5796" i="5"/>
  <c r="B5797" i="5"/>
  <c r="B5798" i="5"/>
  <c r="B5799" i="5"/>
  <c r="B5800" i="5"/>
  <c r="B5801" i="5"/>
  <c r="B5802" i="5"/>
  <c r="B5803" i="5"/>
  <c r="B5804" i="5"/>
  <c r="B5805" i="5"/>
  <c r="B5806" i="5"/>
  <c r="B5807" i="5"/>
  <c r="B5808" i="5"/>
  <c r="B5809" i="5"/>
  <c r="B5810" i="5"/>
  <c r="B5811" i="5"/>
  <c r="B5812" i="5"/>
  <c r="B5813" i="5"/>
  <c r="B5814" i="5"/>
  <c r="B5815" i="5"/>
  <c r="B5816" i="5"/>
  <c r="B5817" i="5"/>
  <c r="B5818" i="5"/>
  <c r="B5819" i="5"/>
  <c r="B5820" i="5"/>
  <c r="B5821" i="5"/>
  <c r="B5822" i="5"/>
  <c r="B5823" i="5"/>
  <c r="B5824" i="5"/>
  <c r="B5825" i="5"/>
  <c r="B5826" i="5"/>
  <c r="B5827" i="5"/>
  <c r="B5828" i="5"/>
  <c r="B5829" i="5"/>
  <c r="B5830" i="5"/>
  <c r="B5831" i="5"/>
  <c r="B5832" i="5"/>
  <c r="B5833" i="5"/>
  <c r="B5834" i="5"/>
  <c r="B5835" i="5"/>
  <c r="B5836" i="5"/>
  <c r="B5837" i="5"/>
  <c r="B5838" i="5"/>
  <c r="B5839" i="5"/>
  <c r="B5840" i="5"/>
  <c r="B5841" i="5"/>
  <c r="B5842" i="5"/>
  <c r="B5843" i="5"/>
  <c r="B5844" i="5"/>
  <c r="B5845" i="5"/>
  <c r="B5846" i="5"/>
  <c r="B5847" i="5"/>
  <c r="B5848" i="5"/>
  <c r="B5849" i="5"/>
  <c r="B5850" i="5"/>
  <c r="B5851" i="5"/>
  <c r="B5852" i="5"/>
  <c r="B5853" i="5"/>
  <c r="B5854" i="5"/>
  <c r="B5855" i="5"/>
  <c r="B5856" i="5"/>
  <c r="B5857" i="5"/>
  <c r="B5858" i="5"/>
  <c r="B5859" i="5"/>
  <c r="B5860" i="5"/>
  <c r="B5861" i="5"/>
  <c r="B5862" i="5"/>
  <c r="B5863" i="5"/>
  <c r="B5864" i="5"/>
  <c r="B5865" i="5"/>
  <c r="B5866" i="5"/>
  <c r="B5867" i="5"/>
  <c r="B5868" i="5"/>
  <c r="B5869" i="5"/>
  <c r="B5870" i="5"/>
  <c r="B5871" i="5"/>
  <c r="B5872" i="5"/>
  <c r="B5873" i="5"/>
  <c r="B5874" i="5"/>
  <c r="B5875" i="5"/>
  <c r="B5876" i="5"/>
  <c r="B5877" i="5"/>
  <c r="B5878" i="5"/>
  <c r="B5879" i="5"/>
  <c r="B5880" i="5"/>
  <c r="B5881" i="5"/>
  <c r="B5882" i="5"/>
  <c r="B5883" i="5"/>
  <c r="B5884" i="5"/>
  <c r="B5885" i="5"/>
  <c r="B5886" i="5"/>
  <c r="B5887" i="5"/>
  <c r="B5888" i="5"/>
  <c r="B5889" i="5"/>
  <c r="B5890" i="5"/>
  <c r="B5891" i="5"/>
  <c r="B5892" i="5"/>
  <c r="B5893" i="5"/>
  <c r="B5894" i="5"/>
  <c r="B5895" i="5"/>
  <c r="B5896" i="5"/>
  <c r="B5897" i="5"/>
  <c r="B5898" i="5"/>
  <c r="B5899" i="5"/>
  <c r="B5900" i="5"/>
  <c r="B5901" i="5"/>
  <c r="B5902" i="5"/>
  <c r="B5903" i="5"/>
  <c r="B5904" i="5"/>
  <c r="B5905" i="5"/>
  <c r="B5906" i="5"/>
  <c r="B5907" i="5"/>
  <c r="B5908" i="5"/>
  <c r="B5909" i="5"/>
  <c r="B5910" i="5"/>
  <c r="B5911" i="5"/>
  <c r="B5912" i="5"/>
  <c r="B5913" i="5"/>
  <c r="B5914" i="5"/>
  <c r="B5915" i="5"/>
  <c r="B5916" i="5"/>
  <c r="B5917" i="5"/>
  <c r="B5918" i="5"/>
  <c r="B5919" i="5"/>
  <c r="B5920" i="5"/>
  <c r="B5921" i="5"/>
  <c r="B5922" i="5"/>
  <c r="B5923" i="5"/>
  <c r="B5924" i="5"/>
  <c r="B5925" i="5"/>
  <c r="B5926" i="5"/>
  <c r="B5927" i="5"/>
  <c r="B5928" i="5"/>
  <c r="B5929" i="5"/>
  <c r="B5930" i="5"/>
  <c r="B5931" i="5"/>
  <c r="B5932" i="5"/>
  <c r="B5933" i="5"/>
  <c r="B5934" i="5"/>
  <c r="B5935" i="5"/>
  <c r="B5936" i="5"/>
  <c r="B5937" i="5"/>
  <c r="B5938" i="5"/>
  <c r="B5939" i="5"/>
  <c r="B5940" i="5"/>
  <c r="B5941" i="5"/>
  <c r="B5942" i="5"/>
  <c r="B5943" i="5"/>
  <c r="B5944" i="5"/>
  <c r="B5945" i="5"/>
  <c r="B5946" i="5"/>
  <c r="B5947" i="5"/>
  <c r="B5948" i="5"/>
  <c r="B5949" i="5"/>
  <c r="B5950" i="5"/>
  <c r="B5951" i="5"/>
  <c r="B5952" i="5"/>
  <c r="B5953" i="5"/>
  <c r="B5954" i="5"/>
  <c r="B5955" i="5"/>
  <c r="B5956" i="5"/>
  <c r="B5957" i="5"/>
  <c r="B5958" i="5"/>
  <c r="B5959" i="5"/>
  <c r="B5960" i="5"/>
  <c r="B5961" i="5"/>
  <c r="B5962" i="5"/>
  <c r="B5963" i="5"/>
  <c r="B5964" i="5"/>
  <c r="B5965" i="5"/>
  <c r="B5966" i="5"/>
  <c r="B5967" i="5"/>
  <c r="B5968" i="5"/>
  <c r="B5969" i="5"/>
  <c r="B5970" i="5"/>
  <c r="B5971" i="5"/>
  <c r="B5972" i="5"/>
  <c r="B5973" i="5"/>
  <c r="B5974" i="5"/>
  <c r="B5975" i="5"/>
  <c r="B5976" i="5"/>
  <c r="B5977" i="5"/>
  <c r="B5978" i="5"/>
  <c r="B5979" i="5"/>
  <c r="B5980" i="5"/>
  <c r="B5981" i="5"/>
  <c r="B5982" i="5"/>
  <c r="B5983" i="5"/>
  <c r="B5984" i="5"/>
  <c r="B5985" i="5"/>
  <c r="B5986" i="5"/>
  <c r="B5987" i="5"/>
  <c r="B5988" i="5"/>
  <c r="B5989" i="5"/>
  <c r="B5990" i="5"/>
  <c r="B5991" i="5"/>
  <c r="B5992" i="5"/>
  <c r="B5993" i="5"/>
  <c r="B5994" i="5"/>
  <c r="B5995" i="5"/>
  <c r="B5996" i="5"/>
  <c r="B5997" i="5"/>
  <c r="B5998" i="5"/>
  <c r="B5999" i="5"/>
  <c r="B6000" i="5"/>
  <c r="B6001" i="5"/>
  <c r="B6002" i="5"/>
  <c r="B6003" i="5"/>
  <c r="B6004" i="5"/>
  <c r="B6005" i="5"/>
  <c r="B6006" i="5"/>
  <c r="B6007" i="5"/>
  <c r="B6008" i="5"/>
  <c r="B6009" i="5"/>
  <c r="B6010" i="5"/>
  <c r="B6011" i="5"/>
  <c r="B6012" i="5"/>
  <c r="B6013" i="5"/>
  <c r="B6014" i="5"/>
  <c r="B6015" i="5"/>
  <c r="B6016" i="5"/>
  <c r="B6017" i="5"/>
  <c r="B6018" i="5"/>
  <c r="B6019" i="5"/>
  <c r="B6020" i="5"/>
  <c r="B6021" i="5"/>
  <c r="B6022" i="5"/>
  <c r="B6023" i="5"/>
  <c r="B6024" i="5"/>
  <c r="B6025" i="5"/>
  <c r="B6026" i="5"/>
  <c r="B6027" i="5"/>
  <c r="B6028" i="5"/>
  <c r="B6029" i="5"/>
  <c r="B6030" i="5"/>
  <c r="B6031" i="5"/>
  <c r="B6032" i="5"/>
  <c r="B6033" i="5"/>
  <c r="B6034" i="5"/>
  <c r="B6035" i="5"/>
  <c r="B6036" i="5"/>
  <c r="B6037" i="5"/>
  <c r="B6038" i="5"/>
  <c r="B6039" i="5"/>
  <c r="B6040" i="5"/>
  <c r="B6041" i="5"/>
  <c r="B6042" i="5"/>
  <c r="B6043" i="5"/>
  <c r="B6044" i="5"/>
  <c r="B6045" i="5"/>
  <c r="B6046" i="5"/>
  <c r="B6047" i="5"/>
  <c r="B6048" i="5"/>
  <c r="B6049" i="5"/>
  <c r="B6050" i="5"/>
  <c r="B6051" i="5"/>
  <c r="B6052" i="5"/>
  <c r="B6053" i="5"/>
  <c r="B6054" i="5"/>
  <c r="B6055" i="5"/>
  <c r="B6056" i="5"/>
  <c r="B6057" i="5"/>
  <c r="B6058" i="5"/>
  <c r="B6059" i="5"/>
  <c r="B6060" i="5"/>
  <c r="B6061" i="5"/>
  <c r="B6062" i="5"/>
  <c r="B6063" i="5"/>
  <c r="B6064" i="5"/>
  <c r="B6065" i="5"/>
  <c r="B6066" i="5"/>
  <c r="B6067" i="5"/>
  <c r="B6068" i="5"/>
  <c r="B6069" i="5"/>
  <c r="B6070" i="5"/>
  <c r="B6071" i="5"/>
  <c r="B6072" i="5"/>
  <c r="B6073" i="5"/>
  <c r="B6074" i="5"/>
  <c r="B6075" i="5"/>
  <c r="B6076" i="5"/>
  <c r="B6077" i="5"/>
  <c r="B6078" i="5"/>
  <c r="B6079" i="5"/>
  <c r="B6080" i="5"/>
  <c r="B6081" i="5"/>
  <c r="B6082" i="5"/>
  <c r="B6083" i="5"/>
  <c r="B6084" i="5"/>
  <c r="B6085" i="5"/>
  <c r="B6086" i="5"/>
  <c r="B6087" i="5"/>
  <c r="B6088" i="5"/>
  <c r="B6089" i="5"/>
  <c r="B6090" i="5"/>
  <c r="B6091" i="5"/>
  <c r="B6092" i="5"/>
  <c r="B6093" i="5"/>
  <c r="B6094" i="5"/>
  <c r="B6095" i="5"/>
  <c r="B6096" i="5"/>
  <c r="B6097" i="5"/>
  <c r="B6098" i="5"/>
  <c r="B6099" i="5"/>
  <c r="B6100" i="5"/>
  <c r="B6101" i="5"/>
  <c r="B6102" i="5"/>
  <c r="B6103" i="5"/>
  <c r="B6104" i="5"/>
  <c r="B6105" i="5"/>
  <c r="B6106" i="5"/>
  <c r="B6107" i="5"/>
  <c r="B6108" i="5"/>
  <c r="B6109" i="5"/>
  <c r="B6110" i="5"/>
  <c r="B6111" i="5"/>
  <c r="B6112" i="5"/>
  <c r="B6113" i="5"/>
  <c r="B6114" i="5"/>
  <c r="B6115" i="5"/>
  <c r="B6116" i="5"/>
  <c r="B6117" i="5"/>
  <c r="B6118" i="5"/>
  <c r="B6119" i="5"/>
  <c r="B6120" i="5"/>
  <c r="B6121" i="5"/>
  <c r="B6122" i="5"/>
  <c r="B6123" i="5"/>
  <c r="B6124" i="5"/>
  <c r="B6125" i="5"/>
  <c r="B6126" i="5"/>
  <c r="B6127" i="5"/>
  <c r="B6128" i="5"/>
  <c r="B6129" i="5"/>
  <c r="B6130" i="5"/>
  <c r="B6131" i="5"/>
  <c r="B6132" i="5"/>
  <c r="B6133" i="5"/>
  <c r="B6134" i="5"/>
  <c r="B6135" i="5"/>
  <c r="B6136" i="5"/>
  <c r="B6137" i="5"/>
  <c r="B6138" i="5"/>
  <c r="B6139" i="5"/>
  <c r="B6140" i="5"/>
  <c r="B6141" i="5"/>
  <c r="B6142" i="5"/>
  <c r="B6143" i="5"/>
  <c r="B6144" i="5"/>
  <c r="B6145" i="5"/>
  <c r="B6146" i="5"/>
  <c r="B6147" i="5"/>
  <c r="B6148" i="5"/>
  <c r="B6149" i="5"/>
  <c r="B6150" i="5"/>
  <c r="B6151" i="5"/>
  <c r="B6152" i="5"/>
  <c r="B6153" i="5"/>
  <c r="B6154" i="5"/>
  <c r="B6155" i="5"/>
  <c r="B6156" i="5"/>
  <c r="B6157" i="5"/>
  <c r="B6158" i="5"/>
  <c r="B6159" i="5"/>
  <c r="B6160" i="5"/>
  <c r="B6161" i="5"/>
  <c r="B6162" i="5"/>
  <c r="B6163" i="5"/>
  <c r="B6164" i="5"/>
  <c r="B6165" i="5"/>
  <c r="B6166" i="5"/>
  <c r="B6167" i="5"/>
  <c r="B6168" i="5"/>
  <c r="B6169" i="5"/>
  <c r="B6170" i="5"/>
  <c r="B6171" i="5"/>
  <c r="B6172" i="5"/>
  <c r="B6173" i="5"/>
  <c r="B6174" i="5"/>
  <c r="B6175" i="5"/>
  <c r="B6176" i="5"/>
  <c r="B6177" i="5"/>
  <c r="B6178" i="5"/>
  <c r="B6179" i="5"/>
  <c r="B6180" i="5"/>
  <c r="B6181" i="5"/>
  <c r="B6182" i="5"/>
  <c r="B6183" i="5"/>
  <c r="B6184" i="5"/>
  <c r="B6185" i="5"/>
  <c r="B6186" i="5"/>
  <c r="B6187" i="5"/>
  <c r="B6188" i="5"/>
  <c r="B6189" i="5"/>
  <c r="B6190" i="5"/>
  <c r="B6191" i="5"/>
  <c r="B6192" i="5"/>
  <c r="B6193" i="5"/>
  <c r="B6194" i="5"/>
  <c r="B6195" i="5"/>
  <c r="B6196" i="5"/>
  <c r="B6197" i="5"/>
  <c r="B6198" i="5"/>
  <c r="B6199" i="5"/>
  <c r="B6200" i="5"/>
  <c r="B6201" i="5"/>
  <c r="B6202" i="5"/>
  <c r="B6203" i="5"/>
  <c r="B6204" i="5"/>
  <c r="B6205" i="5"/>
  <c r="B6206" i="5"/>
  <c r="B6207" i="5"/>
  <c r="B6208" i="5"/>
  <c r="B6209" i="5"/>
  <c r="B6210" i="5"/>
  <c r="B6211" i="5"/>
  <c r="B6212" i="5"/>
  <c r="B6213" i="5"/>
  <c r="B6214" i="5"/>
  <c r="B6215" i="5"/>
  <c r="B6216" i="5"/>
  <c r="B6217" i="5"/>
  <c r="B6218" i="5"/>
  <c r="B6219" i="5"/>
  <c r="B6220" i="5"/>
  <c r="B6221" i="5"/>
  <c r="B6222" i="5"/>
  <c r="B6223" i="5"/>
  <c r="B6224" i="5"/>
  <c r="B6225" i="5"/>
  <c r="B6226" i="5"/>
  <c r="B6227" i="5"/>
  <c r="B6228" i="5"/>
  <c r="B6229" i="5"/>
  <c r="B6230" i="5"/>
  <c r="B6231" i="5"/>
  <c r="B6232" i="5"/>
  <c r="B6233" i="5"/>
  <c r="B6234" i="5"/>
  <c r="B6235" i="5"/>
  <c r="B6236" i="5"/>
  <c r="B6237" i="5"/>
  <c r="B6238" i="5"/>
  <c r="B6239" i="5"/>
  <c r="B6240" i="5"/>
  <c r="B6241" i="5"/>
  <c r="B6242" i="5"/>
  <c r="B6243" i="5"/>
  <c r="B6244" i="5"/>
  <c r="B6245" i="5"/>
  <c r="B6246" i="5"/>
  <c r="B6247" i="5"/>
  <c r="B6248" i="5"/>
  <c r="B6249" i="5"/>
  <c r="B6250" i="5"/>
  <c r="B6251" i="5"/>
  <c r="B6252" i="5"/>
  <c r="B6253" i="5"/>
  <c r="B6254" i="5"/>
  <c r="B6255" i="5"/>
  <c r="B6256" i="5"/>
  <c r="B6257" i="5"/>
  <c r="B6258" i="5"/>
  <c r="B6259" i="5"/>
  <c r="B6260" i="5"/>
  <c r="B6261" i="5"/>
  <c r="B6262" i="5"/>
  <c r="B6263" i="5"/>
  <c r="B6264" i="5"/>
  <c r="B6265" i="5"/>
  <c r="B6266" i="5"/>
  <c r="B6267" i="5"/>
  <c r="B6268" i="5"/>
  <c r="B6269" i="5"/>
  <c r="B6270" i="5"/>
  <c r="B6271" i="5"/>
  <c r="B6272" i="5"/>
  <c r="B6273" i="5"/>
  <c r="B6274" i="5"/>
  <c r="B6275" i="5"/>
  <c r="B6276" i="5"/>
  <c r="B6277" i="5"/>
  <c r="B6278" i="5"/>
  <c r="B6279" i="5"/>
  <c r="B6280" i="5"/>
  <c r="B6281" i="5"/>
  <c r="B6282" i="5"/>
  <c r="B6283" i="5"/>
  <c r="B6284" i="5"/>
  <c r="B6285" i="5"/>
  <c r="B6286" i="5"/>
  <c r="B6287" i="5"/>
  <c r="B6288" i="5"/>
  <c r="B6289" i="5"/>
  <c r="B6290" i="5"/>
  <c r="B6291" i="5"/>
  <c r="B6292" i="5"/>
  <c r="B6293" i="5"/>
  <c r="B6294" i="5"/>
  <c r="B6295" i="5"/>
  <c r="B6296" i="5"/>
  <c r="B6297" i="5"/>
  <c r="B6298" i="5"/>
  <c r="B6299" i="5"/>
  <c r="B6300" i="5"/>
  <c r="B6301" i="5"/>
  <c r="B6302" i="5"/>
  <c r="B6303" i="5"/>
  <c r="B6304" i="5"/>
  <c r="B6305" i="5"/>
  <c r="B6306" i="5"/>
  <c r="B6307" i="5"/>
  <c r="B6308" i="5"/>
  <c r="B6309" i="5"/>
  <c r="B6310" i="5"/>
  <c r="B6311" i="5"/>
  <c r="B6312" i="5"/>
  <c r="B6313" i="5"/>
  <c r="B6314" i="5"/>
  <c r="B6315" i="5"/>
  <c r="B6316" i="5"/>
  <c r="B6317" i="5"/>
  <c r="B6318" i="5"/>
  <c r="B6319" i="5"/>
  <c r="B6320" i="5"/>
  <c r="B6321" i="5"/>
  <c r="B6322" i="5"/>
  <c r="B6323" i="5"/>
  <c r="B6324" i="5"/>
  <c r="B6325" i="5"/>
  <c r="B6326" i="5"/>
  <c r="B6327" i="5"/>
  <c r="B6328" i="5"/>
  <c r="B6329" i="5"/>
  <c r="B6330" i="5"/>
  <c r="B6331" i="5"/>
  <c r="B6332" i="5"/>
  <c r="B6333" i="5"/>
  <c r="B6334" i="5"/>
  <c r="B6335" i="5"/>
  <c r="B6336" i="5"/>
  <c r="B6337" i="5"/>
  <c r="B6338" i="5"/>
  <c r="B6339" i="5"/>
  <c r="B6340" i="5"/>
  <c r="B6341" i="5"/>
  <c r="B6342" i="5"/>
  <c r="B6343" i="5"/>
  <c r="B6344" i="5"/>
  <c r="B6345" i="5"/>
  <c r="B6346" i="5"/>
  <c r="B6347" i="5"/>
  <c r="B6348" i="5"/>
  <c r="B6349" i="5"/>
  <c r="B6350" i="5"/>
  <c r="B6351" i="5"/>
  <c r="B6352" i="5"/>
  <c r="B6353" i="5"/>
  <c r="B6354" i="5"/>
  <c r="B6355" i="5"/>
  <c r="B6356" i="5"/>
  <c r="B6357" i="5"/>
  <c r="B6358" i="5"/>
  <c r="B6359" i="5"/>
  <c r="B6360" i="5"/>
  <c r="B6361" i="5"/>
  <c r="B6362" i="5"/>
  <c r="B6363" i="5"/>
  <c r="B6364" i="5"/>
  <c r="B6365" i="5"/>
  <c r="B6366" i="5"/>
  <c r="B6367" i="5"/>
  <c r="B6368" i="5"/>
  <c r="B6369" i="5"/>
  <c r="B6370" i="5"/>
  <c r="B6371" i="5"/>
  <c r="B6372" i="5"/>
  <c r="B6373" i="5"/>
  <c r="B6374" i="5"/>
  <c r="B6375" i="5"/>
  <c r="B6376" i="5"/>
  <c r="B6377" i="5"/>
  <c r="B6378" i="5"/>
  <c r="B6379" i="5"/>
  <c r="B6380" i="5"/>
  <c r="B6381" i="5"/>
  <c r="B6382" i="5"/>
  <c r="B6383" i="5"/>
  <c r="B6384" i="5"/>
  <c r="B6385" i="5"/>
  <c r="B6386" i="5"/>
  <c r="B6387" i="5"/>
  <c r="B6388" i="5"/>
  <c r="B6389" i="5"/>
  <c r="B6390" i="5"/>
  <c r="B6391" i="5"/>
  <c r="B6392" i="5"/>
  <c r="B6393" i="5"/>
  <c r="B6394" i="5"/>
  <c r="B6395" i="5"/>
  <c r="B6396" i="5"/>
  <c r="B6397" i="5"/>
  <c r="B6398" i="5"/>
  <c r="B6399" i="5"/>
  <c r="B6400" i="5"/>
  <c r="B6401" i="5"/>
  <c r="B6402" i="5"/>
  <c r="B6403" i="5"/>
  <c r="B6404" i="5"/>
  <c r="B6405" i="5"/>
  <c r="B6406" i="5"/>
  <c r="B6407" i="5"/>
  <c r="B6408" i="5"/>
  <c r="B6409" i="5"/>
  <c r="B6410" i="5"/>
  <c r="B6411" i="5"/>
  <c r="B6412" i="5"/>
  <c r="B6413" i="5"/>
  <c r="B6414" i="5"/>
  <c r="B6415" i="5"/>
  <c r="B6416" i="5"/>
  <c r="B6417" i="5"/>
  <c r="B6418" i="5"/>
  <c r="B6419" i="5"/>
  <c r="B6420" i="5"/>
  <c r="B6421" i="5"/>
  <c r="B6422" i="5"/>
  <c r="B6423" i="5"/>
  <c r="B6424" i="5"/>
  <c r="B6425" i="5"/>
  <c r="B6426" i="5"/>
  <c r="B6427" i="5"/>
  <c r="B6428" i="5"/>
  <c r="B6429" i="5"/>
  <c r="B6430" i="5"/>
  <c r="B6431" i="5"/>
  <c r="B6432" i="5"/>
  <c r="B6433" i="5"/>
  <c r="B6434" i="5"/>
  <c r="B6435" i="5"/>
  <c r="B6436" i="5"/>
  <c r="B6437" i="5"/>
  <c r="B6438" i="5"/>
  <c r="B6439" i="5"/>
  <c r="B6440" i="5"/>
  <c r="B6441" i="5"/>
  <c r="B6442" i="5"/>
  <c r="B6443" i="5"/>
  <c r="B6444" i="5"/>
  <c r="B6445" i="5"/>
  <c r="B6446" i="5"/>
  <c r="B6447" i="5"/>
  <c r="B6448" i="5"/>
  <c r="B6449" i="5"/>
  <c r="B6450" i="5"/>
  <c r="B6451" i="5"/>
  <c r="B6452" i="5"/>
  <c r="B6453" i="5"/>
  <c r="B6454" i="5"/>
  <c r="B6455" i="5"/>
  <c r="B6456" i="5"/>
  <c r="B6457" i="5"/>
  <c r="B6458" i="5"/>
  <c r="B6459" i="5"/>
  <c r="B6460" i="5"/>
  <c r="B6461" i="5"/>
  <c r="B6462" i="5"/>
  <c r="B6463" i="5"/>
  <c r="B6464" i="5"/>
  <c r="B6465" i="5"/>
  <c r="B6466" i="5"/>
  <c r="B6467" i="5"/>
  <c r="B6468" i="5"/>
  <c r="B6469" i="5"/>
  <c r="B6470" i="5"/>
  <c r="B6471" i="5"/>
  <c r="B6472" i="5"/>
  <c r="B6473" i="5"/>
  <c r="B6474" i="5"/>
  <c r="B6475" i="5"/>
  <c r="B6476" i="5"/>
  <c r="B6477" i="5"/>
  <c r="B6478" i="5"/>
  <c r="B6479" i="5"/>
  <c r="B6480" i="5"/>
  <c r="B6481" i="5"/>
  <c r="B6482" i="5"/>
  <c r="B6483" i="5"/>
  <c r="B6484" i="5"/>
  <c r="B6485" i="5"/>
  <c r="B6486" i="5"/>
  <c r="B6487" i="5"/>
  <c r="B6488" i="5"/>
  <c r="B6489" i="5"/>
  <c r="B6490" i="5"/>
  <c r="B6491" i="5"/>
  <c r="B6492" i="5"/>
  <c r="B6493" i="5"/>
  <c r="B6494" i="5"/>
  <c r="B6495" i="5"/>
  <c r="B6496" i="5"/>
  <c r="B6497" i="5"/>
  <c r="B6498" i="5"/>
  <c r="B6499" i="5"/>
  <c r="B6500" i="5"/>
  <c r="B6501" i="5"/>
  <c r="B6502" i="5"/>
  <c r="B6503" i="5"/>
  <c r="B6504" i="5"/>
  <c r="B6505" i="5"/>
  <c r="B6506" i="5"/>
  <c r="B6507" i="5"/>
  <c r="B6508" i="5"/>
  <c r="B6509" i="5"/>
  <c r="B6510" i="5"/>
  <c r="B6511" i="5"/>
  <c r="B6512" i="5"/>
  <c r="B6513" i="5"/>
  <c r="B6514" i="5"/>
  <c r="B6515" i="5"/>
  <c r="B6516" i="5"/>
  <c r="B6517" i="5"/>
  <c r="B6518" i="5"/>
  <c r="B6519" i="5"/>
  <c r="B6520" i="5"/>
  <c r="B6521" i="5"/>
  <c r="B6522" i="5"/>
  <c r="B6523" i="5"/>
  <c r="B6524" i="5"/>
  <c r="B6525" i="5"/>
  <c r="B6526" i="5"/>
  <c r="B6527" i="5"/>
  <c r="B6528" i="5"/>
  <c r="B6529" i="5"/>
  <c r="B6530" i="5"/>
  <c r="B6531" i="5"/>
  <c r="B6532" i="5"/>
  <c r="B6533" i="5"/>
  <c r="B6534" i="5"/>
  <c r="B6535" i="5"/>
  <c r="B6536" i="5"/>
  <c r="B6537" i="5"/>
  <c r="B6538" i="5"/>
  <c r="B6539" i="5"/>
  <c r="B6540" i="5"/>
  <c r="B6541" i="5"/>
  <c r="B6542" i="5"/>
  <c r="B6543" i="5"/>
  <c r="B6544" i="5"/>
  <c r="B6545" i="5"/>
  <c r="B6546" i="5"/>
  <c r="B6547" i="5"/>
  <c r="B6548" i="5"/>
  <c r="B6549" i="5"/>
  <c r="B6550" i="5"/>
  <c r="B6551" i="5"/>
  <c r="B6552" i="5"/>
  <c r="B6553" i="5"/>
  <c r="B6554" i="5"/>
  <c r="B6555" i="5"/>
  <c r="B6556" i="5"/>
  <c r="B6557" i="5"/>
  <c r="B6558" i="5"/>
  <c r="B6559" i="5"/>
  <c r="B6560" i="5"/>
  <c r="B6561" i="5"/>
  <c r="B6562" i="5"/>
  <c r="B6563" i="5"/>
  <c r="B6564" i="5"/>
  <c r="B6565" i="5"/>
  <c r="B6566" i="5"/>
  <c r="B6567" i="5"/>
  <c r="B6568" i="5"/>
  <c r="B6569" i="5"/>
  <c r="B6570" i="5"/>
  <c r="B6571" i="5"/>
  <c r="B6572" i="5"/>
  <c r="B6573" i="5"/>
  <c r="B6574" i="5"/>
  <c r="B6575" i="5"/>
  <c r="B6576" i="5"/>
  <c r="B6577" i="5"/>
  <c r="B6578" i="5"/>
  <c r="B6579" i="5"/>
  <c r="B6580" i="5"/>
  <c r="B6581" i="5"/>
  <c r="B6582" i="5"/>
  <c r="B6583" i="5"/>
  <c r="B6584" i="5"/>
  <c r="B6585" i="5"/>
  <c r="B6586" i="5"/>
  <c r="B6587" i="5"/>
  <c r="B6588" i="5"/>
  <c r="B6589" i="5"/>
  <c r="B6590" i="5"/>
  <c r="B6591" i="5"/>
  <c r="B6592" i="5"/>
  <c r="B6593" i="5"/>
  <c r="B6594" i="5"/>
  <c r="B6595" i="5"/>
  <c r="B6596" i="5"/>
  <c r="B6597" i="5"/>
  <c r="B6598" i="5"/>
  <c r="B6599" i="5"/>
  <c r="B6600" i="5"/>
  <c r="B6601" i="5"/>
  <c r="B6602" i="5"/>
  <c r="B6603" i="5"/>
  <c r="B6604" i="5"/>
  <c r="B6605" i="5"/>
  <c r="B6606" i="5"/>
  <c r="B6607" i="5"/>
  <c r="B6608" i="5"/>
  <c r="B6609" i="5"/>
  <c r="B6610" i="5"/>
  <c r="B6611" i="5"/>
  <c r="B6612" i="5"/>
  <c r="B6613" i="5"/>
  <c r="B6614" i="5"/>
  <c r="B6615" i="5"/>
  <c r="B6616" i="5"/>
  <c r="B6617" i="5"/>
  <c r="B6618" i="5"/>
  <c r="B6619" i="5"/>
  <c r="B6620" i="5"/>
  <c r="B6621" i="5"/>
  <c r="B6622" i="5"/>
  <c r="B6623" i="5"/>
  <c r="B6624" i="5"/>
  <c r="B6625" i="5"/>
  <c r="B6626" i="5"/>
  <c r="B6627" i="5"/>
  <c r="B6628" i="5"/>
  <c r="B6629" i="5"/>
  <c r="B6630" i="5"/>
  <c r="B6631" i="5"/>
  <c r="B6632" i="5"/>
  <c r="B6633" i="5"/>
  <c r="B6634" i="5"/>
  <c r="B6635" i="5"/>
  <c r="B6636" i="5"/>
  <c r="B6637" i="5"/>
  <c r="B6638" i="5"/>
  <c r="B6639" i="5"/>
  <c r="B6640" i="5"/>
  <c r="B6641" i="5"/>
  <c r="B6642" i="5"/>
  <c r="B6643" i="5"/>
  <c r="B6644" i="5"/>
  <c r="B6645" i="5"/>
  <c r="B6646" i="5"/>
  <c r="B6647" i="5"/>
  <c r="B6648" i="5"/>
  <c r="B6649" i="5"/>
  <c r="B6650" i="5"/>
  <c r="B6651" i="5"/>
  <c r="B6652" i="5"/>
  <c r="B6653" i="5"/>
  <c r="B6654" i="5"/>
  <c r="B6655" i="5"/>
  <c r="B6656" i="5"/>
  <c r="B6657" i="5"/>
  <c r="B6658" i="5"/>
  <c r="B6659" i="5"/>
  <c r="B6660" i="5"/>
  <c r="B6661" i="5"/>
  <c r="B6662" i="5"/>
  <c r="B6663" i="5"/>
  <c r="B6664" i="5"/>
  <c r="B6665" i="5"/>
  <c r="B6666" i="5"/>
  <c r="B6667" i="5"/>
  <c r="B6668" i="5"/>
  <c r="B6669" i="5"/>
  <c r="B6670" i="5"/>
  <c r="B6671" i="5"/>
  <c r="B6672" i="5"/>
  <c r="B6673" i="5"/>
  <c r="B6674" i="5"/>
  <c r="B6675" i="5"/>
  <c r="B6676" i="5"/>
  <c r="B6677" i="5"/>
  <c r="B6678" i="5"/>
  <c r="B6679" i="5"/>
  <c r="B6680" i="5"/>
  <c r="B6681" i="5"/>
  <c r="B6682" i="5"/>
  <c r="B6683" i="5"/>
  <c r="B6684" i="5"/>
  <c r="B6685" i="5"/>
  <c r="B6686" i="5"/>
  <c r="B6687" i="5"/>
  <c r="B6688" i="5"/>
  <c r="B6689" i="5"/>
  <c r="B6690" i="5"/>
  <c r="B6691" i="5"/>
  <c r="B6692" i="5"/>
  <c r="B6693" i="5"/>
  <c r="B6694" i="5"/>
  <c r="B6695" i="5"/>
  <c r="B6696" i="5"/>
  <c r="B6697" i="5"/>
  <c r="B6698" i="5"/>
  <c r="B6699" i="5"/>
  <c r="B6700" i="5"/>
  <c r="B6701" i="5"/>
  <c r="B6702" i="5"/>
  <c r="B6703" i="5"/>
  <c r="B6704" i="5"/>
  <c r="B6705" i="5"/>
  <c r="B6706" i="5"/>
  <c r="B6707" i="5"/>
  <c r="B6708" i="5"/>
  <c r="B6709" i="5"/>
  <c r="B6710" i="5"/>
  <c r="B6711" i="5"/>
  <c r="B6712" i="5"/>
  <c r="B6713" i="5"/>
  <c r="B6714" i="5"/>
  <c r="B6715" i="5"/>
  <c r="B6716" i="5"/>
  <c r="B6717" i="5"/>
  <c r="B6718" i="5"/>
  <c r="B6719" i="5"/>
  <c r="B6720" i="5"/>
  <c r="B6721" i="5"/>
  <c r="B6722" i="5"/>
  <c r="B6723" i="5"/>
  <c r="B6724" i="5"/>
  <c r="B6725" i="5"/>
  <c r="B6726" i="5"/>
  <c r="B6727" i="5"/>
  <c r="B6728" i="5"/>
  <c r="B6729" i="5"/>
  <c r="B6730" i="5"/>
  <c r="B6731" i="5"/>
  <c r="B6732" i="5"/>
  <c r="B6733" i="5"/>
  <c r="B6734" i="5"/>
  <c r="B6735" i="5"/>
  <c r="B6736" i="5"/>
  <c r="B6737" i="5"/>
  <c r="B6738" i="5"/>
  <c r="B6739" i="5"/>
  <c r="B6740" i="5"/>
  <c r="B6741" i="5"/>
  <c r="B6742" i="5"/>
  <c r="B6743" i="5"/>
  <c r="B6744" i="5"/>
  <c r="B6745" i="5"/>
  <c r="B6746" i="5"/>
  <c r="B6747" i="5"/>
  <c r="B6748" i="5"/>
  <c r="B6749" i="5"/>
  <c r="B6750" i="5"/>
  <c r="B6751" i="5"/>
  <c r="B6752" i="5"/>
  <c r="B6753" i="5"/>
  <c r="B6754" i="5"/>
  <c r="B6755" i="5"/>
  <c r="B6756" i="5"/>
  <c r="B6757" i="5"/>
  <c r="B6758" i="5"/>
  <c r="B6759" i="5"/>
  <c r="B6760" i="5"/>
  <c r="B6761" i="5"/>
  <c r="B6762" i="5"/>
  <c r="B6763" i="5"/>
  <c r="B6764" i="5"/>
  <c r="B6765" i="5"/>
  <c r="B6766" i="5"/>
  <c r="B6767" i="5"/>
  <c r="B6768" i="5"/>
  <c r="B6769" i="5"/>
  <c r="B6770" i="5"/>
  <c r="B6771" i="5"/>
  <c r="B6772" i="5"/>
  <c r="B6773" i="5"/>
  <c r="B6774" i="5"/>
  <c r="B6775" i="5"/>
  <c r="B6776" i="5"/>
  <c r="B6777" i="5"/>
  <c r="B6778" i="5"/>
  <c r="B6779" i="5"/>
  <c r="B6780" i="5"/>
  <c r="B6781" i="5"/>
  <c r="B6782" i="5"/>
  <c r="B6783" i="5"/>
  <c r="B6784" i="5"/>
  <c r="B6785" i="5"/>
  <c r="B6786" i="5"/>
  <c r="B6787" i="5"/>
  <c r="B6788" i="5"/>
  <c r="B6789" i="5"/>
  <c r="B6790" i="5"/>
  <c r="B6791" i="5"/>
  <c r="B6792" i="5"/>
  <c r="B6793" i="5"/>
  <c r="B6794" i="5"/>
  <c r="B6795" i="5"/>
  <c r="B6796" i="5"/>
  <c r="B6797" i="5"/>
  <c r="B6798" i="5"/>
  <c r="B6799" i="5"/>
  <c r="B6800" i="5"/>
  <c r="B6801" i="5"/>
  <c r="B6802" i="5"/>
  <c r="B6803" i="5"/>
  <c r="B6804" i="5"/>
  <c r="B6805" i="5"/>
  <c r="B6806" i="5"/>
  <c r="B6807" i="5"/>
  <c r="B6808" i="5"/>
  <c r="B6809" i="5"/>
  <c r="B6810" i="5"/>
  <c r="B6811" i="5"/>
  <c r="B6812" i="5"/>
  <c r="B6813" i="5"/>
  <c r="B6814" i="5"/>
  <c r="B6815" i="5"/>
  <c r="B6816" i="5"/>
  <c r="B6817" i="5"/>
  <c r="B6818" i="5"/>
  <c r="B6819" i="5"/>
  <c r="B6820" i="5"/>
  <c r="B6821" i="5"/>
  <c r="B6822" i="5"/>
  <c r="B6823" i="5"/>
  <c r="B6824" i="5"/>
  <c r="B6825" i="5"/>
  <c r="B6826" i="5"/>
  <c r="B6827" i="5"/>
  <c r="B6828" i="5"/>
  <c r="B6829" i="5"/>
  <c r="B6830" i="5"/>
  <c r="B6831" i="5"/>
  <c r="B6832" i="5"/>
  <c r="B6833" i="5"/>
  <c r="B6834" i="5"/>
  <c r="B6835" i="5"/>
  <c r="B6836" i="5"/>
  <c r="B6837" i="5"/>
  <c r="B6838" i="5"/>
  <c r="B6839" i="5"/>
  <c r="B6840" i="5"/>
  <c r="B6841" i="5"/>
  <c r="B6842" i="5"/>
  <c r="B6843" i="5"/>
  <c r="B6844" i="5"/>
  <c r="B6845" i="5"/>
  <c r="B6846" i="5"/>
  <c r="B6847" i="5"/>
  <c r="B6848" i="5"/>
  <c r="B6849" i="5"/>
  <c r="B6850" i="5"/>
  <c r="B6851" i="5"/>
  <c r="B6852" i="5"/>
  <c r="B6853" i="5"/>
  <c r="B6854" i="5"/>
  <c r="B6855" i="5"/>
  <c r="B6856" i="5"/>
  <c r="B6857" i="5"/>
  <c r="B6858" i="5"/>
  <c r="B6859" i="5"/>
  <c r="B6860" i="5"/>
  <c r="B6861" i="5"/>
  <c r="B6862" i="5"/>
  <c r="B6863" i="5"/>
  <c r="B6864" i="5"/>
  <c r="B6865" i="5"/>
  <c r="B6866" i="5"/>
  <c r="B6867" i="5"/>
  <c r="B6868" i="5"/>
  <c r="B6869" i="5"/>
  <c r="B6870" i="5"/>
  <c r="B6871" i="5"/>
  <c r="B6872" i="5"/>
  <c r="B6873" i="5"/>
  <c r="B6874" i="5"/>
  <c r="B6875" i="5"/>
  <c r="B6876" i="5"/>
  <c r="B6877" i="5"/>
  <c r="B6878" i="5"/>
  <c r="B6879" i="5"/>
  <c r="B6880" i="5"/>
  <c r="B6881" i="5"/>
  <c r="B6882" i="5"/>
  <c r="B6883" i="5"/>
  <c r="B6884" i="5"/>
  <c r="B6885" i="5"/>
  <c r="B6886" i="5"/>
  <c r="B6887" i="5"/>
  <c r="B6888" i="5"/>
  <c r="B6889" i="5"/>
  <c r="B6890" i="5"/>
  <c r="B6891" i="5"/>
  <c r="B6892" i="5"/>
  <c r="B6893" i="5"/>
  <c r="B6894" i="5"/>
  <c r="B6895" i="5"/>
  <c r="B6896" i="5"/>
  <c r="B6897" i="5"/>
  <c r="B6898" i="5"/>
  <c r="B6899" i="5"/>
  <c r="B6900" i="5"/>
  <c r="B6901" i="5"/>
  <c r="B6902" i="5"/>
  <c r="B6903" i="5"/>
  <c r="B6904" i="5"/>
  <c r="B6905" i="5"/>
  <c r="B6906" i="5"/>
  <c r="B6907" i="5"/>
  <c r="B6908" i="5"/>
  <c r="B6909" i="5"/>
  <c r="B6910" i="5"/>
  <c r="B6911" i="5"/>
  <c r="B6912" i="5"/>
  <c r="B6913" i="5"/>
  <c r="B6914" i="5"/>
  <c r="B6915" i="5"/>
  <c r="B6916" i="5"/>
  <c r="B6917" i="5"/>
  <c r="B6918" i="5"/>
  <c r="B6919" i="5"/>
  <c r="B6920" i="5"/>
  <c r="B6921" i="5"/>
  <c r="B6922" i="5"/>
  <c r="B6923" i="5"/>
  <c r="B6924" i="5"/>
  <c r="B6925" i="5"/>
  <c r="B6926" i="5"/>
  <c r="B6927" i="5"/>
  <c r="B6928" i="5"/>
  <c r="B6929" i="5"/>
  <c r="B6930" i="5"/>
  <c r="B6931" i="5"/>
  <c r="B6932" i="5"/>
  <c r="B6933" i="5"/>
  <c r="B6934" i="5"/>
  <c r="B6935" i="5"/>
  <c r="B6936" i="5"/>
  <c r="B6937" i="5"/>
  <c r="B6938" i="5"/>
  <c r="B6939" i="5"/>
  <c r="B6940" i="5"/>
  <c r="B6941" i="5"/>
  <c r="B6942" i="5"/>
  <c r="B6943" i="5"/>
  <c r="B6944" i="5"/>
  <c r="B6945" i="5"/>
  <c r="B6946" i="5"/>
  <c r="B6947" i="5"/>
  <c r="B6948" i="5"/>
  <c r="B6949" i="5"/>
  <c r="B6950" i="5"/>
  <c r="B6951" i="5"/>
  <c r="B6952" i="5"/>
  <c r="B6953" i="5"/>
  <c r="B6954" i="5"/>
  <c r="B6955" i="5"/>
  <c r="B6956" i="5"/>
  <c r="B6957" i="5"/>
  <c r="B6958" i="5"/>
  <c r="B6959" i="5"/>
  <c r="B6960" i="5"/>
  <c r="B6961" i="5"/>
  <c r="B6962" i="5"/>
  <c r="B6963" i="5"/>
  <c r="B6964" i="5"/>
  <c r="B6965" i="5"/>
  <c r="B6966" i="5"/>
  <c r="B6967" i="5"/>
  <c r="B6968" i="5"/>
  <c r="B6969" i="5"/>
  <c r="B6970" i="5"/>
  <c r="B6971" i="5"/>
  <c r="B6972" i="5"/>
  <c r="B6973" i="5"/>
  <c r="B6974" i="5"/>
  <c r="B6975" i="5"/>
  <c r="B6976" i="5"/>
  <c r="B6977" i="5"/>
  <c r="B6978" i="5"/>
  <c r="B6979" i="5"/>
  <c r="B6980" i="5"/>
  <c r="B6981" i="5"/>
  <c r="B6982" i="5"/>
  <c r="B6983" i="5"/>
  <c r="B6984" i="5"/>
  <c r="B6985" i="5"/>
  <c r="B6986" i="5"/>
  <c r="B6987" i="5"/>
  <c r="B6988" i="5"/>
  <c r="B6989" i="5"/>
  <c r="B6990" i="5"/>
  <c r="B6991" i="5"/>
  <c r="B6992" i="5"/>
  <c r="B6993" i="5"/>
  <c r="B6994" i="5"/>
  <c r="B6995" i="5"/>
  <c r="B6996" i="5"/>
  <c r="B6997" i="5"/>
  <c r="B6998" i="5"/>
  <c r="B6999" i="5"/>
  <c r="B7000" i="5"/>
  <c r="B7001" i="5"/>
  <c r="B7002" i="5"/>
  <c r="B7003" i="5"/>
  <c r="B7004" i="5"/>
  <c r="B7005" i="5"/>
  <c r="B7006" i="5"/>
  <c r="B7007" i="5"/>
  <c r="B7008" i="5"/>
  <c r="B7009" i="5"/>
  <c r="B7010" i="5"/>
  <c r="B7011" i="5"/>
  <c r="B7012" i="5"/>
  <c r="B7013" i="5"/>
  <c r="B7014" i="5"/>
  <c r="B7015" i="5"/>
  <c r="B7016" i="5"/>
  <c r="B7017" i="5"/>
  <c r="B7018" i="5"/>
  <c r="B7019" i="5"/>
  <c r="B7020" i="5"/>
  <c r="B7021" i="5"/>
  <c r="B7022" i="5"/>
  <c r="B7023" i="5"/>
  <c r="B7024" i="5"/>
  <c r="B7025" i="5"/>
  <c r="B7026" i="5"/>
  <c r="B7027" i="5"/>
  <c r="B7028" i="5"/>
  <c r="B7029" i="5"/>
  <c r="B7030" i="5"/>
  <c r="B7031" i="5"/>
  <c r="B7032" i="5"/>
  <c r="B7033" i="5"/>
  <c r="B7034" i="5"/>
  <c r="B7035" i="5"/>
  <c r="B7036" i="5"/>
  <c r="B7037" i="5"/>
  <c r="B7038" i="5"/>
  <c r="B7039" i="5"/>
  <c r="B7040" i="5"/>
  <c r="B7041" i="5"/>
  <c r="B7042" i="5"/>
  <c r="B7043" i="5"/>
  <c r="B7044" i="5"/>
  <c r="B7045" i="5"/>
  <c r="B7046" i="5"/>
  <c r="B7047" i="5"/>
  <c r="B7048" i="5"/>
  <c r="B7049" i="5"/>
  <c r="B7050" i="5"/>
  <c r="B7051" i="5"/>
  <c r="B7052" i="5"/>
  <c r="B7053" i="5"/>
  <c r="B7054" i="5"/>
  <c r="B7055" i="5"/>
  <c r="B7056" i="5"/>
  <c r="B7057" i="5"/>
  <c r="B7058" i="5"/>
  <c r="B7059" i="5"/>
  <c r="B7060" i="5"/>
  <c r="B7061" i="5"/>
  <c r="B7062" i="5"/>
  <c r="B7063" i="5"/>
  <c r="B7064" i="5"/>
  <c r="B7065" i="5"/>
  <c r="B7066" i="5"/>
  <c r="B7067" i="5"/>
  <c r="B7068" i="5"/>
  <c r="B7069" i="5"/>
  <c r="B7070" i="5"/>
  <c r="B7071" i="5"/>
  <c r="B7072" i="5"/>
  <c r="B7073" i="5"/>
  <c r="B7074" i="5"/>
  <c r="B7075" i="5"/>
  <c r="B7076" i="5"/>
  <c r="B7077" i="5"/>
  <c r="B7078" i="5"/>
  <c r="B7079" i="5"/>
  <c r="B7080" i="5"/>
  <c r="B7081" i="5"/>
  <c r="B7082" i="5"/>
  <c r="B7083" i="5"/>
  <c r="B7084" i="5"/>
  <c r="B7085" i="5"/>
  <c r="B7086" i="5"/>
  <c r="B7087" i="5"/>
  <c r="B7088" i="5"/>
  <c r="B7089" i="5"/>
  <c r="B7090" i="5"/>
  <c r="B7091" i="5"/>
  <c r="B7092" i="5"/>
  <c r="B7093" i="5"/>
  <c r="B7094" i="5"/>
  <c r="B7095" i="5"/>
  <c r="B7096" i="5"/>
  <c r="B7097" i="5"/>
  <c r="B7098" i="5"/>
  <c r="B7099" i="5"/>
  <c r="B7100" i="5"/>
  <c r="B7101" i="5"/>
  <c r="B7102" i="5"/>
  <c r="B7103" i="5"/>
  <c r="B7104" i="5"/>
  <c r="B7105" i="5"/>
  <c r="B7106" i="5"/>
  <c r="B7107" i="5"/>
  <c r="B7108" i="5"/>
  <c r="B7109" i="5"/>
  <c r="B7110" i="5"/>
  <c r="B7111" i="5"/>
  <c r="B7112" i="5"/>
  <c r="B7113" i="5"/>
  <c r="B7114" i="5"/>
  <c r="B7115" i="5"/>
  <c r="B7116" i="5"/>
  <c r="B7117" i="5"/>
  <c r="B7118" i="5"/>
  <c r="B7119" i="5"/>
  <c r="B7120" i="5"/>
  <c r="B7121" i="5"/>
  <c r="B7122" i="5"/>
  <c r="B7123" i="5"/>
  <c r="B7124" i="5"/>
  <c r="B7125" i="5"/>
  <c r="B7126" i="5"/>
  <c r="B7127" i="5"/>
  <c r="B7128" i="5"/>
  <c r="B7129" i="5"/>
  <c r="B7130" i="5"/>
  <c r="B7131" i="5"/>
  <c r="B7132" i="5"/>
  <c r="B7133" i="5"/>
  <c r="B7134" i="5"/>
  <c r="B7135" i="5"/>
  <c r="B7136" i="5"/>
  <c r="B7137" i="5"/>
  <c r="B7138" i="5"/>
  <c r="B7139" i="5"/>
  <c r="B7140" i="5"/>
  <c r="B7141" i="5"/>
  <c r="B7142" i="5"/>
  <c r="B7143" i="5"/>
  <c r="B7144" i="5"/>
  <c r="B7145" i="5"/>
  <c r="B7146" i="5"/>
  <c r="B7147" i="5"/>
  <c r="B7148" i="5"/>
  <c r="B7149" i="5"/>
  <c r="B7150" i="5"/>
  <c r="B7151" i="5"/>
  <c r="B7152" i="5"/>
  <c r="B7153" i="5"/>
  <c r="B7154" i="5"/>
  <c r="B7155" i="5"/>
  <c r="B7156" i="5"/>
  <c r="B7157" i="5"/>
  <c r="B7158" i="5"/>
  <c r="B7159" i="5"/>
  <c r="B7160" i="5"/>
  <c r="B7161" i="5"/>
  <c r="B7162" i="5"/>
  <c r="B7163" i="5"/>
  <c r="B7164" i="5"/>
  <c r="B7165" i="5"/>
  <c r="B7166" i="5"/>
  <c r="B7167" i="5"/>
  <c r="B7168" i="5"/>
  <c r="B7169" i="5"/>
  <c r="B7170" i="5"/>
  <c r="B7171" i="5"/>
  <c r="B7172" i="5"/>
  <c r="B7173" i="5"/>
  <c r="B7174" i="5"/>
  <c r="B7175" i="5"/>
  <c r="B7176" i="5"/>
  <c r="B7177" i="5"/>
  <c r="B7178" i="5"/>
  <c r="B7179" i="5"/>
  <c r="B7180" i="5"/>
  <c r="B7181" i="5"/>
  <c r="B7182" i="5"/>
  <c r="B7183" i="5"/>
  <c r="B7184" i="5"/>
  <c r="B7185" i="5"/>
  <c r="B7186" i="5"/>
  <c r="B7187" i="5"/>
  <c r="B7188" i="5"/>
  <c r="B7189" i="5"/>
  <c r="B7190" i="5"/>
  <c r="B7191" i="5"/>
  <c r="B7192" i="5"/>
  <c r="B7193" i="5"/>
  <c r="B7194" i="5"/>
  <c r="B7195" i="5"/>
  <c r="B7196" i="5"/>
  <c r="B7197" i="5"/>
  <c r="B7198" i="5"/>
  <c r="B7199" i="5"/>
  <c r="B7200" i="5"/>
  <c r="B7201" i="5"/>
  <c r="B7202" i="5"/>
  <c r="B7203" i="5"/>
  <c r="B7204" i="5"/>
  <c r="B7205" i="5"/>
  <c r="B7206" i="5"/>
  <c r="B7207" i="5"/>
  <c r="B7208" i="5"/>
  <c r="B7209" i="5"/>
  <c r="B7210" i="5"/>
  <c r="B7211" i="5"/>
  <c r="B7212" i="5"/>
  <c r="B7213" i="5"/>
  <c r="B7214" i="5"/>
  <c r="B7215" i="5"/>
  <c r="B7216" i="5"/>
  <c r="B7217" i="5"/>
  <c r="B7218" i="5"/>
  <c r="B7219" i="5"/>
  <c r="B7220" i="5"/>
  <c r="B7221" i="5"/>
  <c r="B7222" i="5"/>
  <c r="B7223" i="5"/>
  <c r="B7224" i="5"/>
  <c r="B7225" i="5"/>
  <c r="B7226" i="5"/>
  <c r="B7227" i="5"/>
  <c r="B7228" i="5"/>
  <c r="B7229" i="5"/>
  <c r="B7230" i="5"/>
  <c r="B7231" i="5"/>
  <c r="B7232" i="5"/>
  <c r="B7233" i="5"/>
  <c r="B7234" i="5"/>
  <c r="B7235" i="5"/>
  <c r="B7236" i="5"/>
  <c r="B7237" i="5"/>
  <c r="B7238" i="5"/>
  <c r="B7239" i="5"/>
  <c r="B7240" i="5"/>
  <c r="B7241" i="5"/>
  <c r="B7242" i="5"/>
  <c r="B7243" i="5"/>
  <c r="B7244" i="5"/>
  <c r="B7245" i="5"/>
  <c r="B7246" i="5"/>
  <c r="B7247" i="5"/>
  <c r="B7248" i="5"/>
  <c r="B7249" i="5"/>
  <c r="B7250" i="5"/>
  <c r="B7251" i="5"/>
  <c r="B7252" i="5"/>
  <c r="B7253" i="5"/>
  <c r="B7254" i="5"/>
  <c r="B7255" i="5"/>
  <c r="B7256" i="5"/>
  <c r="B7257" i="5"/>
  <c r="B7258" i="5"/>
  <c r="B7259" i="5"/>
  <c r="B7260" i="5"/>
  <c r="B7261" i="5"/>
  <c r="B7262" i="5"/>
  <c r="B7263" i="5"/>
  <c r="B7264" i="5"/>
  <c r="B7265" i="5"/>
  <c r="B7266" i="5"/>
  <c r="B7267" i="5"/>
  <c r="B7268" i="5"/>
  <c r="B7269" i="5"/>
  <c r="B7270" i="5"/>
  <c r="B7271" i="5"/>
  <c r="B7272" i="5"/>
  <c r="B7273" i="5"/>
  <c r="B7274" i="5"/>
  <c r="B7275" i="5"/>
  <c r="B7276" i="5"/>
  <c r="B7277" i="5"/>
  <c r="B7278" i="5"/>
  <c r="B7279" i="5"/>
  <c r="B7280" i="5"/>
  <c r="B7281" i="5"/>
  <c r="B7282" i="5"/>
  <c r="B7283" i="5"/>
  <c r="B7284" i="5"/>
  <c r="B7285" i="5"/>
  <c r="B7286" i="5"/>
  <c r="B7287" i="5"/>
  <c r="B7288" i="5"/>
  <c r="B7289" i="5"/>
  <c r="B7290" i="5"/>
  <c r="B7291" i="5"/>
  <c r="B7292" i="5"/>
  <c r="B7293" i="5"/>
  <c r="B7294" i="5"/>
  <c r="B7295" i="5"/>
  <c r="B7296" i="5"/>
  <c r="B7297" i="5"/>
  <c r="B7298" i="5"/>
  <c r="B7299" i="5"/>
  <c r="B7300" i="5"/>
  <c r="B7301" i="5"/>
  <c r="B7302" i="5"/>
  <c r="B7303" i="5"/>
  <c r="B7304" i="5"/>
  <c r="B7305" i="5"/>
  <c r="B7306" i="5"/>
  <c r="B7307" i="5"/>
  <c r="B7308" i="5"/>
  <c r="B7309" i="5"/>
  <c r="B7310" i="5"/>
  <c r="B7311" i="5"/>
  <c r="B7312" i="5"/>
  <c r="B7313" i="5"/>
  <c r="B7314" i="5"/>
  <c r="B7315" i="5"/>
  <c r="B7316" i="5"/>
  <c r="B7317" i="5"/>
  <c r="B7318" i="5"/>
  <c r="B7319" i="5"/>
  <c r="B7320" i="5"/>
  <c r="B7321" i="5"/>
  <c r="B7322" i="5"/>
  <c r="B7323" i="5"/>
  <c r="B7324" i="5"/>
  <c r="B7325" i="5"/>
  <c r="B7326" i="5"/>
  <c r="B7327" i="5"/>
  <c r="B7328" i="5"/>
  <c r="B7329" i="5"/>
  <c r="B7330" i="5"/>
  <c r="B7331" i="5"/>
  <c r="B7332" i="5"/>
  <c r="B7333" i="5"/>
  <c r="B7334" i="5"/>
  <c r="B7335" i="5"/>
  <c r="B7336" i="5"/>
  <c r="B7337" i="5"/>
  <c r="B7338" i="5"/>
  <c r="B7339" i="5"/>
  <c r="B7340" i="5"/>
  <c r="B7341" i="5"/>
  <c r="B7342" i="5"/>
  <c r="B7343" i="5"/>
  <c r="B7344" i="5"/>
  <c r="B7345" i="5"/>
  <c r="B7346" i="5"/>
  <c r="B7347" i="5"/>
  <c r="B7348" i="5"/>
  <c r="B7349" i="5"/>
  <c r="B7350" i="5"/>
  <c r="B7351" i="5"/>
  <c r="B7352" i="5"/>
  <c r="B7353" i="5"/>
  <c r="B7354" i="5"/>
  <c r="B7355" i="5"/>
  <c r="B7356" i="5"/>
  <c r="B7357" i="5"/>
  <c r="B7358" i="5"/>
  <c r="B7359" i="5"/>
  <c r="B7360" i="5"/>
  <c r="B7361" i="5"/>
  <c r="B7362" i="5"/>
  <c r="B7363" i="5"/>
  <c r="B7364" i="5"/>
  <c r="B7365" i="5"/>
  <c r="B7366" i="5"/>
  <c r="B7367" i="5"/>
  <c r="B7368" i="5"/>
  <c r="B7369" i="5"/>
  <c r="B7370" i="5"/>
  <c r="B7371" i="5"/>
  <c r="B7372" i="5"/>
  <c r="B7373" i="5"/>
  <c r="B7374" i="5"/>
  <c r="B7375" i="5"/>
  <c r="B7376" i="5"/>
  <c r="B7377" i="5"/>
  <c r="B7378" i="5"/>
  <c r="B7379" i="5"/>
  <c r="B7380" i="5"/>
  <c r="B7381" i="5"/>
  <c r="B7382" i="5"/>
  <c r="B7383" i="5"/>
  <c r="B7384" i="5"/>
  <c r="B7385" i="5"/>
  <c r="B7386" i="5"/>
  <c r="B7387" i="5"/>
  <c r="B7388" i="5"/>
  <c r="B7389" i="5"/>
  <c r="B7390" i="5"/>
  <c r="B7391" i="5"/>
  <c r="B7392" i="5"/>
  <c r="B7393" i="5"/>
  <c r="B7394" i="5"/>
  <c r="B7395" i="5"/>
  <c r="B7396" i="5"/>
  <c r="B7397" i="5"/>
  <c r="B7398" i="5"/>
  <c r="B7399" i="5"/>
  <c r="B7400" i="5"/>
  <c r="B7401" i="5"/>
  <c r="B7402" i="5"/>
  <c r="B7403" i="5"/>
  <c r="B7404" i="5"/>
  <c r="B7405" i="5"/>
  <c r="B7406" i="5"/>
  <c r="B7407" i="5"/>
  <c r="B7408" i="5"/>
  <c r="B7409" i="5"/>
  <c r="B7410" i="5"/>
  <c r="B7411" i="5"/>
  <c r="B7412" i="5"/>
  <c r="B7413" i="5"/>
  <c r="B7414" i="5"/>
  <c r="B7415" i="5"/>
  <c r="B7416" i="5"/>
  <c r="B7417" i="5"/>
  <c r="B7418" i="5"/>
  <c r="B7419" i="5"/>
  <c r="B7420" i="5"/>
  <c r="B7421" i="5"/>
  <c r="B7422" i="5"/>
  <c r="B7423" i="5"/>
  <c r="B7424" i="5"/>
  <c r="B7425" i="5"/>
  <c r="B7426" i="5"/>
  <c r="B7427" i="5"/>
  <c r="B7428" i="5"/>
  <c r="B7429" i="5"/>
  <c r="B7430" i="5"/>
  <c r="B7431" i="5"/>
  <c r="B7432" i="5"/>
  <c r="B7433" i="5"/>
  <c r="B7434" i="5"/>
  <c r="B7435" i="5"/>
  <c r="B7436" i="5"/>
  <c r="B7437" i="5"/>
  <c r="B7438" i="5"/>
  <c r="B7439" i="5"/>
  <c r="B7440" i="5"/>
  <c r="B7441" i="5"/>
  <c r="B7442" i="5"/>
  <c r="B7443" i="5"/>
  <c r="B7444" i="5"/>
  <c r="B7445" i="5"/>
  <c r="B7446" i="5"/>
  <c r="B7447" i="5"/>
  <c r="B7448" i="5"/>
  <c r="B7449" i="5"/>
  <c r="B7450" i="5"/>
  <c r="B7451" i="5"/>
  <c r="B7452" i="5"/>
  <c r="B7453" i="5"/>
  <c r="B7454" i="5"/>
  <c r="B7455" i="5"/>
  <c r="B7456" i="5"/>
  <c r="B7457" i="5"/>
  <c r="B7458" i="5"/>
  <c r="B7459" i="5"/>
  <c r="B7460" i="5"/>
  <c r="B7461" i="5"/>
  <c r="B7462" i="5"/>
  <c r="B7463" i="5"/>
  <c r="B7464" i="5"/>
  <c r="B7465" i="5"/>
  <c r="B7466" i="5"/>
  <c r="B7467" i="5"/>
  <c r="B7468" i="5"/>
  <c r="B7469" i="5"/>
  <c r="B7470" i="5"/>
  <c r="B7471" i="5"/>
  <c r="B7472" i="5"/>
  <c r="B7473" i="5"/>
  <c r="B7474" i="5"/>
  <c r="B7475" i="5"/>
  <c r="B7476" i="5"/>
  <c r="B7477" i="5"/>
  <c r="B7478" i="5"/>
  <c r="B7479" i="5"/>
  <c r="B7480" i="5"/>
  <c r="B7481" i="5"/>
  <c r="B7482" i="5"/>
  <c r="B7483" i="5"/>
  <c r="B7484" i="5"/>
  <c r="B7485" i="5"/>
  <c r="B7486" i="5"/>
  <c r="B7487" i="5"/>
  <c r="B7488" i="5"/>
  <c r="B7489" i="5"/>
  <c r="B7490" i="5"/>
  <c r="B7491" i="5"/>
  <c r="B7492" i="5"/>
  <c r="B7493" i="5"/>
  <c r="B7494" i="5"/>
  <c r="B7495" i="5"/>
  <c r="B7496" i="5"/>
  <c r="B7497" i="5"/>
  <c r="B7498" i="5"/>
  <c r="B7499" i="5"/>
  <c r="B7500" i="5"/>
  <c r="B7501" i="5"/>
  <c r="B7502" i="5"/>
  <c r="B7503" i="5"/>
  <c r="B7504" i="5"/>
  <c r="B7505" i="5"/>
  <c r="B7506" i="5"/>
  <c r="B7507" i="5"/>
  <c r="B7508" i="5"/>
  <c r="B7509" i="5"/>
  <c r="B7510" i="5"/>
  <c r="B7511" i="5"/>
  <c r="B7512" i="5"/>
  <c r="B7513" i="5"/>
  <c r="B7514" i="5"/>
  <c r="B7515" i="5"/>
  <c r="B7516" i="5"/>
  <c r="B7517" i="5"/>
  <c r="B7518" i="5"/>
  <c r="B7519" i="5"/>
  <c r="B7520" i="5"/>
  <c r="B7521" i="5"/>
  <c r="B7522" i="5"/>
  <c r="B7523" i="5"/>
  <c r="B7524" i="5"/>
  <c r="B7525" i="5"/>
  <c r="B7526" i="5"/>
  <c r="B7527" i="5"/>
  <c r="B7528" i="5"/>
  <c r="B7529" i="5"/>
  <c r="B7530" i="5"/>
  <c r="B7531" i="5"/>
  <c r="B7532" i="5"/>
  <c r="B7533" i="5"/>
  <c r="B7534" i="5"/>
  <c r="B7535" i="5"/>
  <c r="B7536" i="5"/>
  <c r="B7537" i="5"/>
  <c r="B7538" i="5"/>
  <c r="B7539" i="5"/>
  <c r="B7540" i="5"/>
  <c r="B7541" i="5"/>
  <c r="B7542" i="5"/>
  <c r="B7543" i="5"/>
  <c r="B7544" i="5"/>
  <c r="B7545" i="5"/>
  <c r="B7546" i="5"/>
  <c r="B7547" i="5"/>
  <c r="B7548" i="5"/>
  <c r="B7549" i="5"/>
  <c r="B7550" i="5"/>
  <c r="B7551" i="5"/>
  <c r="B7552" i="5"/>
  <c r="B7553" i="5"/>
  <c r="B7554" i="5"/>
  <c r="B7555" i="5"/>
  <c r="B7556" i="5"/>
  <c r="B7557" i="5"/>
  <c r="B7558" i="5"/>
  <c r="B7559" i="5"/>
  <c r="B7560" i="5"/>
  <c r="B7561" i="5"/>
  <c r="B7562" i="5"/>
  <c r="B7563" i="5"/>
  <c r="B7564" i="5"/>
  <c r="B7565" i="5"/>
  <c r="B7566" i="5"/>
  <c r="B7567" i="5"/>
  <c r="B7568" i="5"/>
  <c r="B7569" i="5"/>
  <c r="B7570" i="5"/>
  <c r="B7571" i="5"/>
  <c r="B7572" i="5"/>
  <c r="B7573" i="5"/>
  <c r="B7574" i="5"/>
  <c r="B7575" i="5"/>
  <c r="B7576" i="5"/>
  <c r="B7577" i="5"/>
  <c r="B7578" i="5"/>
  <c r="B7579" i="5"/>
  <c r="B7580" i="5"/>
  <c r="B7581" i="5"/>
  <c r="B7582" i="5"/>
  <c r="B7583" i="5"/>
  <c r="B7584" i="5"/>
  <c r="B7585" i="5"/>
  <c r="B7586" i="5"/>
  <c r="B7587" i="5"/>
  <c r="B7588" i="5"/>
  <c r="B7589" i="5"/>
  <c r="B7590" i="5"/>
  <c r="B7591" i="5"/>
  <c r="B7592" i="5"/>
  <c r="B7593" i="5"/>
  <c r="B7594" i="5"/>
  <c r="B7595" i="5"/>
  <c r="B7596" i="5"/>
  <c r="B7597" i="5"/>
  <c r="B7598" i="5"/>
  <c r="B7599" i="5"/>
  <c r="B7600" i="5"/>
  <c r="B7601" i="5"/>
  <c r="B7602" i="5"/>
  <c r="B7603" i="5"/>
  <c r="B7604" i="5"/>
  <c r="B7605" i="5"/>
  <c r="B7606" i="5"/>
  <c r="B7607" i="5"/>
  <c r="B7608" i="5"/>
  <c r="B7609" i="5"/>
  <c r="B7610" i="5"/>
  <c r="B7611" i="5"/>
  <c r="B7612" i="5"/>
  <c r="B7613" i="5"/>
  <c r="B7614" i="5"/>
  <c r="B7615" i="5"/>
  <c r="B7616" i="5"/>
  <c r="B7617" i="5"/>
  <c r="B7618" i="5"/>
  <c r="B7619" i="5"/>
  <c r="B7620" i="5"/>
  <c r="B7621" i="5"/>
  <c r="B7622" i="5"/>
  <c r="B7623" i="5"/>
  <c r="B7624" i="5"/>
  <c r="B7625" i="5"/>
  <c r="B7626" i="5"/>
  <c r="B7627" i="5"/>
  <c r="B7628" i="5"/>
  <c r="B7629" i="5"/>
  <c r="B7630" i="5"/>
  <c r="B7631" i="5"/>
  <c r="B7632" i="5"/>
  <c r="B7633" i="5"/>
  <c r="B7634" i="5"/>
  <c r="B7635" i="5"/>
  <c r="B7636" i="5"/>
  <c r="B7637" i="5"/>
  <c r="B7638" i="5"/>
  <c r="B7639" i="5"/>
  <c r="B7640" i="5"/>
  <c r="B7641" i="5"/>
  <c r="B7642" i="5"/>
  <c r="B7643" i="5"/>
  <c r="B7644" i="5"/>
  <c r="B7645" i="5"/>
  <c r="B7646" i="5"/>
  <c r="B7647" i="5"/>
  <c r="B7648" i="5"/>
  <c r="B7649" i="5"/>
  <c r="B7650" i="5"/>
  <c r="B7651" i="5"/>
  <c r="B7652" i="5"/>
  <c r="B7653" i="5"/>
  <c r="B7654" i="5"/>
  <c r="B7655" i="5"/>
  <c r="B7656" i="5"/>
  <c r="B7657" i="5"/>
  <c r="B7658" i="5"/>
  <c r="B7659" i="5"/>
  <c r="B7660" i="5"/>
  <c r="B7661" i="5"/>
  <c r="B7662" i="5"/>
  <c r="B7663" i="5"/>
  <c r="B7664" i="5"/>
  <c r="B7665" i="5"/>
  <c r="B7666" i="5"/>
  <c r="B7667" i="5"/>
  <c r="B7668" i="5"/>
  <c r="B7669" i="5"/>
  <c r="B7670" i="5"/>
  <c r="B7671" i="5"/>
  <c r="B7672" i="5"/>
  <c r="B7673" i="5"/>
  <c r="B7674" i="5"/>
  <c r="B7675" i="5"/>
  <c r="B7676" i="5"/>
  <c r="B7677" i="5"/>
  <c r="B7678" i="5"/>
  <c r="B7679" i="5"/>
  <c r="B7680" i="5"/>
  <c r="B7681" i="5"/>
  <c r="B7682" i="5"/>
  <c r="B7683" i="5"/>
  <c r="B7684" i="5"/>
  <c r="B7685" i="5"/>
  <c r="B7686" i="5"/>
  <c r="B7687" i="5"/>
  <c r="B7688" i="5"/>
  <c r="B7689" i="5"/>
  <c r="B7690" i="5"/>
  <c r="B7691" i="5"/>
  <c r="B7692" i="5"/>
  <c r="B7693" i="5"/>
  <c r="B7694" i="5"/>
  <c r="B7695" i="5"/>
  <c r="B7696" i="5"/>
  <c r="B7697" i="5"/>
  <c r="B7698" i="5"/>
  <c r="B7699" i="5"/>
  <c r="B7700" i="5"/>
  <c r="B7701" i="5"/>
  <c r="B7702" i="5"/>
  <c r="B7703" i="5"/>
  <c r="B7704" i="5"/>
  <c r="B7705" i="5"/>
  <c r="B7706" i="5"/>
  <c r="B7707" i="5"/>
  <c r="B7708" i="5"/>
  <c r="B7709" i="5"/>
  <c r="B7710" i="5"/>
  <c r="B7711" i="5"/>
  <c r="B7712" i="5"/>
  <c r="B7713" i="5"/>
  <c r="B7714" i="5"/>
  <c r="B7715" i="5"/>
  <c r="B7716" i="5"/>
  <c r="B7717" i="5"/>
  <c r="B7718" i="5"/>
  <c r="B7719" i="5"/>
  <c r="B7720" i="5"/>
  <c r="B7721" i="5"/>
  <c r="B7722" i="5"/>
  <c r="B7723" i="5"/>
  <c r="B7724" i="5"/>
  <c r="B7725" i="5"/>
  <c r="B7726" i="5"/>
  <c r="B7727" i="5"/>
  <c r="B7728" i="5"/>
  <c r="B7729" i="5"/>
  <c r="B7730" i="5"/>
  <c r="B7731" i="5"/>
  <c r="B7732" i="5"/>
  <c r="B7733" i="5"/>
  <c r="B7734" i="5"/>
  <c r="B7735" i="5"/>
  <c r="B7736" i="5"/>
  <c r="B7737" i="5"/>
  <c r="B7738" i="5"/>
  <c r="B7739" i="5"/>
  <c r="B7740" i="5"/>
  <c r="B7741" i="5"/>
  <c r="B7742" i="5"/>
  <c r="B7743" i="5"/>
  <c r="B7744" i="5"/>
  <c r="B7745" i="5"/>
  <c r="B7746" i="5"/>
  <c r="B7747" i="5"/>
  <c r="B7748" i="5"/>
  <c r="B7749" i="5"/>
  <c r="B7750" i="5"/>
  <c r="B7751" i="5"/>
  <c r="B7752" i="5"/>
  <c r="B7753" i="5"/>
  <c r="B7754" i="5"/>
  <c r="B7755" i="5"/>
  <c r="B7756" i="5"/>
  <c r="B7757" i="5"/>
  <c r="B7758" i="5"/>
  <c r="B7759" i="5"/>
  <c r="B7760" i="5"/>
  <c r="B7761" i="5"/>
  <c r="B7762" i="5"/>
  <c r="B7763" i="5"/>
  <c r="B7764" i="5"/>
  <c r="B7765" i="5"/>
  <c r="B7766" i="5"/>
  <c r="B7767" i="5"/>
  <c r="B7768" i="5"/>
  <c r="B7769" i="5"/>
  <c r="B7770" i="5"/>
  <c r="B7771" i="5"/>
  <c r="B7772" i="5"/>
  <c r="B7773" i="5"/>
  <c r="B7774" i="5"/>
  <c r="B7775" i="5"/>
  <c r="B7776" i="5"/>
  <c r="B7777" i="5"/>
  <c r="B7778" i="5"/>
  <c r="B7779" i="5"/>
  <c r="B7780" i="5"/>
  <c r="B7781" i="5"/>
  <c r="B7782" i="5"/>
  <c r="B7783" i="5"/>
  <c r="B7784" i="5"/>
  <c r="B7785" i="5"/>
  <c r="B7786" i="5"/>
  <c r="B7787" i="5"/>
  <c r="B7788" i="5"/>
  <c r="B7789" i="5"/>
  <c r="B7790" i="5"/>
  <c r="B7791" i="5"/>
  <c r="B7792" i="5"/>
  <c r="B7793" i="5"/>
  <c r="B7794" i="5"/>
  <c r="B7795" i="5"/>
  <c r="B7796" i="5"/>
  <c r="B7797" i="5"/>
  <c r="B7798" i="5"/>
  <c r="B7799" i="5"/>
  <c r="B7800" i="5"/>
  <c r="B7801" i="5"/>
  <c r="B7802" i="5"/>
  <c r="B7803" i="5"/>
  <c r="B7804" i="5"/>
  <c r="B7805" i="5"/>
  <c r="B7806" i="5"/>
  <c r="B7807" i="5"/>
  <c r="B7808" i="5"/>
  <c r="B7809" i="5"/>
  <c r="B7810" i="5"/>
  <c r="B7811" i="5"/>
  <c r="B7812" i="5"/>
  <c r="B7813" i="5"/>
  <c r="B7814" i="5"/>
  <c r="B7815" i="5"/>
  <c r="B7816" i="5"/>
  <c r="B7817" i="5"/>
  <c r="B7818" i="5"/>
  <c r="B7819" i="5"/>
  <c r="B7820" i="5"/>
  <c r="B7821" i="5"/>
  <c r="B7822" i="5"/>
  <c r="B7823" i="5"/>
  <c r="B7824" i="5"/>
  <c r="B7825" i="5"/>
  <c r="B7826" i="5"/>
  <c r="B7827" i="5"/>
  <c r="B7828" i="5"/>
  <c r="B7829" i="5"/>
  <c r="B7830" i="5"/>
  <c r="B7831" i="5"/>
  <c r="B7832" i="5"/>
  <c r="B7833" i="5"/>
  <c r="B7834" i="5"/>
  <c r="B7835" i="5"/>
  <c r="B7836" i="5"/>
  <c r="B7837" i="5"/>
  <c r="B7838" i="5"/>
  <c r="B7839" i="5"/>
  <c r="B7840" i="5"/>
  <c r="B7841" i="5"/>
  <c r="B7842" i="5"/>
  <c r="B7843" i="5"/>
  <c r="B7844" i="5"/>
  <c r="B7845" i="5"/>
  <c r="B7846" i="5"/>
  <c r="B7847" i="5"/>
  <c r="B7848" i="5"/>
  <c r="B7849" i="5"/>
  <c r="B7850" i="5"/>
  <c r="B7851" i="5"/>
  <c r="B7852" i="5"/>
  <c r="B7853" i="5"/>
  <c r="B7854" i="5"/>
  <c r="B7855" i="5"/>
  <c r="B7856" i="5"/>
  <c r="B7857" i="5"/>
  <c r="B7858" i="5"/>
  <c r="B7859" i="5"/>
  <c r="B7860" i="5"/>
  <c r="B7861" i="5"/>
  <c r="B7862" i="5"/>
  <c r="B7863" i="5"/>
  <c r="B7864" i="5"/>
  <c r="B7865" i="5"/>
  <c r="B7866" i="5"/>
  <c r="B7867" i="5"/>
  <c r="B7868" i="5"/>
  <c r="B7869" i="5"/>
  <c r="B7870" i="5"/>
  <c r="B7871" i="5"/>
  <c r="B7872" i="5"/>
  <c r="B7873" i="5"/>
  <c r="B7874" i="5"/>
  <c r="B7875" i="5"/>
  <c r="B7876" i="5"/>
  <c r="B7877" i="5"/>
  <c r="B7878" i="5"/>
  <c r="B7879" i="5"/>
  <c r="B7880" i="5"/>
  <c r="B7881" i="5"/>
  <c r="B7882" i="5"/>
  <c r="B7883" i="5"/>
  <c r="B7884" i="5"/>
  <c r="B7885" i="5"/>
  <c r="B7886" i="5"/>
  <c r="B7887" i="5"/>
  <c r="B7888" i="5"/>
  <c r="B7889" i="5"/>
  <c r="B7890" i="5"/>
  <c r="B7891" i="5"/>
  <c r="B7892" i="5"/>
  <c r="B7893" i="5"/>
  <c r="B7894" i="5"/>
  <c r="B7895" i="5"/>
  <c r="B7896" i="5"/>
  <c r="B7897" i="5"/>
  <c r="B7898" i="5"/>
  <c r="B7899" i="5"/>
  <c r="B7900" i="5"/>
  <c r="B7901" i="5"/>
  <c r="B7902" i="5"/>
  <c r="B7903" i="5"/>
  <c r="B7904" i="5"/>
  <c r="B7905" i="5"/>
  <c r="B7906" i="5"/>
  <c r="B7907" i="5"/>
  <c r="B7908" i="5"/>
  <c r="B7909" i="5"/>
  <c r="B7910" i="5"/>
  <c r="B7911" i="5"/>
  <c r="B7912" i="5"/>
  <c r="B7913" i="5"/>
  <c r="B7914" i="5"/>
  <c r="B7915" i="5"/>
  <c r="B7916" i="5"/>
  <c r="B7917" i="5"/>
  <c r="B7918" i="5"/>
  <c r="B7919" i="5"/>
  <c r="B7920" i="5"/>
  <c r="B7921" i="5"/>
  <c r="B7922" i="5"/>
  <c r="B7923" i="5"/>
  <c r="B7924" i="5"/>
  <c r="B7925" i="5"/>
  <c r="B7926" i="5"/>
  <c r="B7927" i="5"/>
  <c r="B7928" i="5"/>
  <c r="B7929" i="5"/>
  <c r="B7930" i="5"/>
  <c r="B7931" i="5"/>
  <c r="B7932" i="5"/>
  <c r="B7933" i="5"/>
  <c r="B7934" i="5"/>
  <c r="B7935" i="5"/>
  <c r="B7936" i="5"/>
  <c r="B7937" i="5"/>
  <c r="B7938" i="5"/>
  <c r="B7939" i="5"/>
  <c r="B7940" i="5"/>
  <c r="B7941" i="5"/>
  <c r="B7942" i="5"/>
  <c r="B7943" i="5"/>
  <c r="B7944" i="5"/>
  <c r="B7945" i="5"/>
  <c r="B7946" i="5"/>
  <c r="B7947" i="5"/>
  <c r="B7948" i="5"/>
  <c r="B7949" i="5"/>
  <c r="B7950" i="5"/>
  <c r="B7951" i="5"/>
  <c r="B7952" i="5"/>
  <c r="B7953" i="5"/>
  <c r="B7954" i="5"/>
  <c r="B7955" i="5"/>
  <c r="B7956" i="5"/>
  <c r="B7957" i="5"/>
  <c r="B7958" i="5"/>
  <c r="B7959" i="5"/>
  <c r="B7960" i="5"/>
  <c r="B7961" i="5"/>
  <c r="B7962" i="5"/>
  <c r="B7963" i="5"/>
  <c r="B7964" i="5"/>
  <c r="B7965" i="5"/>
  <c r="B7966" i="5"/>
  <c r="B7967" i="5"/>
  <c r="B7968" i="5"/>
  <c r="B7969" i="5"/>
  <c r="B7970" i="5"/>
  <c r="B7971" i="5"/>
  <c r="B7972" i="5"/>
  <c r="B7973" i="5"/>
  <c r="B7974" i="5"/>
  <c r="B7975" i="5"/>
  <c r="B7976" i="5"/>
  <c r="B7977" i="5"/>
  <c r="B7978" i="5"/>
  <c r="B7979" i="5"/>
  <c r="B7980" i="5"/>
  <c r="B7981" i="5"/>
  <c r="B7982" i="5"/>
  <c r="B7983" i="5"/>
  <c r="B7984" i="5"/>
  <c r="B7985" i="5"/>
  <c r="B7986" i="5"/>
  <c r="B7987" i="5"/>
  <c r="B7988" i="5"/>
  <c r="B7989" i="5"/>
  <c r="B7990" i="5"/>
  <c r="B7991" i="5"/>
  <c r="B7992" i="5"/>
  <c r="B7993" i="5"/>
  <c r="B7994" i="5"/>
  <c r="B7995" i="5"/>
  <c r="B7996" i="5"/>
  <c r="B7997" i="5"/>
  <c r="B7998" i="5"/>
  <c r="B7999" i="5"/>
  <c r="B8000" i="5"/>
  <c r="B8001" i="5"/>
  <c r="B8002" i="5"/>
  <c r="B8003" i="5"/>
  <c r="B8004" i="5"/>
  <c r="B8005" i="5"/>
  <c r="B8006" i="5"/>
  <c r="B8007" i="5"/>
  <c r="B8008" i="5"/>
  <c r="B8009" i="5"/>
  <c r="B8010" i="5"/>
  <c r="B8011" i="5"/>
  <c r="B8012" i="5"/>
  <c r="B8013" i="5"/>
  <c r="B8014" i="5"/>
  <c r="B8015" i="5"/>
  <c r="B8016" i="5"/>
  <c r="B8017" i="5"/>
  <c r="B8018" i="5"/>
  <c r="B8019" i="5"/>
  <c r="B8020" i="5"/>
  <c r="B8021" i="5"/>
  <c r="B8022" i="5"/>
  <c r="B8023" i="5"/>
  <c r="B8024" i="5"/>
  <c r="B8025" i="5"/>
  <c r="B8026" i="5"/>
  <c r="B8027" i="5"/>
  <c r="B8028" i="5"/>
  <c r="B8029" i="5"/>
  <c r="B8030" i="5"/>
  <c r="B8031" i="5"/>
  <c r="B8032" i="5"/>
  <c r="B8033" i="5"/>
  <c r="B8034" i="5"/>
  <c r="B8035" i="5"/>
  <c r="B8036" i="5"/>
  <c r="B8037" i="5"/>
  <c r="B8038" i="5"/>
  <c r="B8039" i="5"/>
  <c r="B8040" i="5"/>
  <c r="B8041" i="5"/>
  <c r="B8042" i="5"/>
  <c r="B8043" i="5"/>
  <c r="B8044" i="5"/>
  <c r="B8045" i="5"/>
  <c r="B8046" i="5"/>
  <c r="B8047" i="5"/>
  <c r="B8048" i="5"/>
  <c r="B8049" i="5"/>
  <c r="B8050" i="5"/>
  <c r="B8051" i="5"/>
  <c r="B8052" i="5"/>
  <c r="B8053" i="5"/>
  <c r="B8054" i="5"/>
  <c r="B8055" i="5"/>
  <c r="B8056" i="5"/>
  <c r="B8057" i="5"/>
  <c r="B8058" i="5"/>
  <c r="B8059" i="5"/>
  <c r="B8060" i="5"/>
  <c r="B8061" i="5"/>
  <c r="B8062" i="5"/>
  <c r="B8063" i="5"/>
  <c r="B8064" i="5"/>
  <c r="B8065" i="5"/>
  <c r="B8066" i="5"/>
  <c r="B8067" i="5"/>
  <c r="B8068" i="5"/>
  <c r="B8069" i="5"/>
  <c r="B8070" i="5"/>
  <c r="B8071" i="5"/>
  <c r="B8072" i="5"/>
  <c r="B8073" i="5"/>
  <c r="B8074" i="5"/>
  <c r="B8075" i="5"/>
  <c r="B8076" i="5"/>
  <c r="B8077" i="5"/>
  <c r="B8078" i="5"/>
  <c r="B8079" i="5"/>
  <c r="B8080" i="5"/>
  <c r="D2715" i="5"/>
  <c r="D10" i="5"/>
  <c r="D11" i="5"/>
  <c r="D12" i="5"/>
  <c r="D13" i="5"/>
  <c r="D14" i="5"/>
  <c r="D15" i="5"/>
  <c r="D16" i="5"/>
  <c r="D17" i="5"/>
  <c r="D18" i="5"/>
  <c r="D2716" i="5"/>
  <c r="D3142" i="5"/>
  <c r="D737" i="5"/>
  <c r="D738" i="5"/>
  <c r="D739" i="5"/>
  <c r="D1112" i="5"/>
  <c r="D2717" i="5"/>
  <c r="D26" i="5"/>
  <c r="D27" i="5"/>
  <c r="D28" i="5"/>
  <c r="D29" i="5"/>
  <c r="D30" i="5"/>
  <c r="D31" i="5"/>
  <c r="D32" i="5"/>
  <c r="D33" i="5"/>
  <c r="D34" i="5"/>
  <c r="D35" i="5"/>
  <c r="D36" i="5"/>
  <c r="D37" i="5"/>
  <c r="D38" i="5"/>
  <c r="D39" i="5"/>
  <c r="D40" i="5"/>
  <c r="D41" i="5"/>
  <c r="D42" i="5"/>
  <c r="D43" i="5"/>
  <c r="D740" i="5"/>
  <c r="D741" i="5"/>
  <c r="D2446" i="5"/>
  <c r="D2718" i="5"/>
  <c r="D3143" i="5"/>
  <c r="D742" i="5"/>
  <c r="D1155" i="5"/>
  <c r="D1184" i="5"/>
  <c r="D1185" i="5"/>
  <c r="D3134" i="5"/>
  <c r="D999" i="5"/>
  <c r="D1656" i="5"/>
  <c r="D1130" i="5"/>
  <c r="D430" i="5"/>
  <c r="D58" i="5"/>
  <c r="D59" i="5"/>
  <c r="D60" i="5"/>
  <c r="D61" i="5"/>
  <c r="D62" i="5"/>
  <c r="D63" i="5"/>
  <c r="D64" i="5"/>
  <c r="D65" i="5"/>
  <c r="D66" i="5"/>
  <c r="D67" i="5"/>
  <c r="D68" i="5"/>
  <c r="D69" i="5"/>
  <c r="D70" i="5"/>
  <c r="D71" i="5"/>
  <c r="D72" i="5"/>
  <c r="D73" i="5"/>
  <c r="D74" i="5"/>
  <c r="D75" i="5"/>
  <c r="D76" i="5"/>
  <c r="D1657" i="5"/>
  <c r="D2444" i="5"/>
  <c r="D2220" i="5"/>
  <c r="D2257" i="5"/>
  <c r="D2287" i="5"/>
  <c r="D91" i="5"/>
  <c r="D429" i="5"/>
  <c r="D931" i="5"/>
  <c r="D2445" i="5"/>
  <c r="D2312" i="5"/>
  <c r="D2694" i="5"/>
  <c r="D1127" i="5"/>
  <c r="D1091" i="5"/>
  <c r="D772" i="5"/>
  <c r="D1588" i="5"/>
  <c r="D1201" i="5"/>
  <c r="D2719" i="5"/>
  <c r="D94" i="5"/>
  <c r="D95" i="5"/>
  <c r="D96" i="5"/>
  <c r="D97" i="5"/>
  <c r="D98" i="5"/>
  <c r="D99" i="5"/>
  <c r="D100" i="5"/>
  <c r="D101" i="5"/>
  <c r="D102" i="5"/>
  <c r="D103" i="5"/>
  <c r="D104" i="5"/>
  <c r="D105" i="5"/>
  <c r="D106" i="5"/>
  <c r="D107" i="5"/>
  <c r="D108" i="5"/>
  <c r="D109" i="5"/>
  <c r="D110" i="5"/>
  <c r="D111" i="5"/>
  <c r="D112" i="5"/>
  <c r="D113" i="5"/>
  <c r="D114" i="5"/>
  <c r="D115" i="5"/>
  <c r="D116" i="5"/>
  <c r="D117" i="5"/>
  <c r="D118" i="5"/>
  <c r="D119" i="5"/>
  <c r="D120" i="5"/>
  <c r="D121" i="5"/>
  <c r="D122" i="5"/>
  <c r="D123" i="5"/>
  <c r="D124" i="5"/>
  <c r="D125" i="5"/>
  <c r="D126" i="5"/>
  <c r="D127" i="5"/>
  <c r="D128" i="5"/>
  <c r="D129" i="5"/>
  <c r="D130" i="5"/>
  <c r="D1589" i="5"/>
  <c r="D2733" i="5"/>
  <c r="D3135" i="5"/>
  <c r="D2734" i="5"/>
  <c r="D1234" i="5"/>
  <c r="D136" i="5"/>
  <c r="D137" i="5"/>
  <c r="D138" i="5"/>
  <c r="D139" i="5"/>
  <c r="D140" i="5"/>
  <c r="D141" i="5"/>
  <c r="D142" i="5"/>
  <c r="D143" i="5"/>
  <c r="D144" i="5"/>
  <c r="D145" i="5"/>
  <c r="D146" i="5"/>
  <c r="D147" i="5"/>
  <c r="D148" i="5"/>
  <c r="D149" i="5"/>
  <c r="D150" i="5"/>
  <c r="D1613" i="5"/>
  <c r="D151" i="5"/>
  <c r="D152" i="5"/>
  <c r="D153" i="5"/>
  <c r="D154" i="5"/>
  <c r="D155" i="5"/>
  <c r="D156" i="5"/>
  <c r="D157" i="5"/>
  <c r="D158" i="5"/>
  <c r="D159" i="5"/>
  <c r="D160" i="5"/>
  <c r="D161" i="5"/>
  <c r="D162" i="5"/>
  <c r="D163" i="5"/>
  <c r="D164" i="5"/>
  <c r="D165" i="5"/>
  <c r="D166" i="5"/>
  <c r="D167" i="5"/>
  <c r="D168" i="5"/>
  <c r="D169" i="5"/>
  <c r="D170" i="5"/>
  <c r="D171" i="5"/>
  <c r="D172" i="5"/>
  <c r="D173" i="5"/>
  <c r="D174" i="5"/>
  <c r="D175" i="5"/>
  <c r="D176" i="5"/>
  <c r="D177" i="5"/>
  <c r="D178" i="5"/>
  <c r="D179" i="5"/>
  <c r="D180" i="5"/>
  <c r="D181" i="5"/>
  <c r="D182" i="5"/>
  <c r="D183" i="5"/>
  <c r="D1494" i="5"/>
  <c r="D185" i="5"/>
  <c r="D186" i="5"/>
  <c r="D187" i="5"/>
  <c r="D188" i="5"/>
  <c r="D189" i="5"/>
  <c r="D190" i="5"/>
  <c r="D191" i="5"/>
  <c r="D192" i="5"/>
  <c r="D193" i="5"/>
  <c r="D194" i="5"/>
  <c r="D195" i="5"/>
  <c r="D196" i="5"/>
  <c r="D197" i="5"/>
  <c r="D198" i="5"/>
  <c r="D199" i="5"/>
  <c r="D200" i="5"/>
  <c r="D201" i="5"/>
  <c r="D202" i="5"/>
  <c r="D203" i="5"/>
  <c r="D204" i="5"/>
  <c r="D205" i="5"/>
  <c r="D206" i="5"/>
  <c r="D207" i="5"/>
  <c r="D208" i="5"/>
  <c r="D209" i="5"/>
  <c r="D210" i="5"/>
  <c r="D211" i="5"/>
  <c r="D212" i="5"/>
  <c r="D213" i="5"/>
  <c r="D214" i="5"/>
  <c r="D215" i="5"/>
  <c r="D216" i="5"/>
  <c r="D1520" i="5"/>
  <c r="D1236" i="5"/>
  <c r="D219" i="5"/>
  <c r="D220" i="5"/>
  <c r="D221" i="5"/>
  <c r="D222" i="5"/>
  <c r="D223" i="5"/>
  <c r="D224" i="5"/>
  <c r="D225" i="5"/>
  <c r="D226" i="5"/>
  <c r="D227" i="5"/>
  <c r="D228" i="5"/>
  <c r="D229" i="5"/>
  <c r="D230" i="5"/>
  <c r="D231" i="5"/>
  <c r="D232" i="5"/>
  <c r="D233" i="5"/>
  <c r="D234" i="5"/>
  <c r="D235" i="5"/>
  <c r="D236" i="5"/>
  <c r="D237" i="5"/>
  <c r="D238" i="5"/>
  <c r="D239" i="5"/>
  <c r="D240" i="5"/>
  <c r="D241" i="5"/>
  <c r="D242" i="5"/>
  <c r="D243" i="5"/>
  <c r="D244" i="5"/>
  <c r="D245" i="5"/>
  <c r="D246" i="5"/>
  <c r="D247" i="5"/>
  <c r="D930" i="5"/>
  <c r="D1235" i="5"/>
  <c r="D1521" i="5"/>
  <c r="D1658" i="5"/>
  <c r="D2735" i="5"/>
  <c r="D2007" i="5"/>
  <c r="D2019" i="5"/>
  <c r="D2020" i="5"/>
  <c r="D3136" i="5"/>
  <c r="D367" i="5"/>
  <c r="D258" i="5"/>
  <c r="D259" i="5"/>
  <c r="D260" i="5"/>
  <c r="D261" i="5"/>
  <c r="D262" i="5"/>
  <c r="D263" i="5"/>
  <c r="D264" i="5"/>
  <c r="D265" i="5"/>
  <c r="D266" i="5"/>
  <c r="D267" i="5"/>
  <c r="D268" i="5"/>
  <c r="D269" i="5"/>
  <c r="D270" i="5"/>
  <c r="D271" i="5"/>
  <c r="D272" i="5"/>
  <c r="D273" i="5"/>
  <c r="D274" i="5"/>
  <c r="D275" i="5"/>
  <c r="D276" i="5"/>
  <c r="D387" i="5"/>
  <c r="D3137" i="5"/>
  <c r="D388" i="5"/>
  <c r="D632" i="5"/>
  <c r="D633" i="5"/>
  <c r="D1522" i="5"/>
  <c r="D634" i="5"/>
  <c r="D1237" i="5"/>
  <c r="D2038" i="5"/>
  <c r="D286" i="5"/>
  <c r="D287" i="5"/>
  <c r="D288" i="5"/>
  <c r="D289" i="5"/>
  <c r="D290" i="5"/>
  <c r="D291" i="5"/>
  <c r="D292" i="5"/>
  <c r="D293" i="5"/>
  <c r="D294" i="5"/>
  <c r="D295" i="5"/>
  <c r="D296" i="5"/>
  <c r="D297" i="5"/>
  <c r="D298" i="5"/>
  <c r="D299" i="5"/>
  <c r="D2039" i="5"/>
  <c r="D2747" i="5"/>
  <c r="D484" i="5"/>
  <c r="D1523" i="5"/>
  <c r="D304" i="5"/>
  <c r="D305" i="5"/>
  <c r="D306" i="5"/>
  <c r="D307" i="5"/>
  <c r="D308" i="5"/>
  <c r="D309" i="5"/>
  <c r="D310" i="5"/>
  <c r="D311" i="5"/>
  <c r="D312" i="5"/>
  <c r="D313" i="5"/>
  <c r="D314" i="5"/>
  <c r="D315" i="5"/>
  <c r="D316" i="5"/>
  <c r="D317" i="5"/>
  <c r="D318" i="5"/>
  <c r="D1524" i="5"/>
  <c r="D320" i="5"/>
  <c r="D321" i="5"/>
  <c r="D322" i="5"/>
  <c r="D323" i="5"/>
  <c r="D324" i="5"/>
  <c r="D325" i="5"/>
  <c r="D326" i="5"/>
  <c r="D327" i="5"/>
  <c r="D328" i="5"/>
  <c r="D329" i="5"/>
  <c r="D330" i="5"/>
  <c r="D331" i="5"/>
  <c r="D332" i="5"/>
  <c r="D333" i="5"/>
  <c r="D334" i="5"/>
  <c r="D335" i="5"/>
  <c r="D1525" i="5"/>
  <c r="D337" i="5"/>
  <c r="D338" i="5"/>
  <c r="D339" i="5"/>
  <c r="D340" i="5"/>
  <c r="D341" i="5"/>
  <c r="D342" i="5"/>
  <c r="D343" i="5"/>
  <c r="D344" i="5"/>
  <c r="D345" i="5"/>
  <c r="D346" i="5"/>
  <c r="D347" i="5"/>
  <c r="D348" i="5"/>
  <c r="D349" i="5"/>
  <c r="D350" i="5"/>
  <c r="D351" i="5"/>
  <c r="D352" i="5"/>
  <c r="D3138" i="5"/>
  <c r="D354" i="5"/>
  <c r="D355" i="5"/>
  <c r="D356" i="5"/>
  <c r="D357" i="5"/>
  <c r="D358" i="5"/>
  <c r="D359" i="5"/>
  <c r="D360" i="5"/>
  <c r="D361" i="5"/>
  <c r="D362" i="5"/>
  <c r="D1560" i="5"/>
  <c r="D87" i="5"/>
  <c r="D635" i="5"/>
  <c r="D50" i="5"/>
  <c r="D2447" i="5"/>
  <c r="D368" i="5"/>
  <c r="D369" i="5"/>
  <c r="D370" i="5"/>
  <c r="D371" i="5"/>
  <c r="D372" i="5"/>
  <c r="D373" i="5"/>
  <c r="D374" i="5"/>
  <c r="D375" i="5"/>
  <c r="D376" i="5"/>
  <c r="D377" i="5"/>
  <c r="D378" i="5"/>
  <c r="D379" i="5"/>
  <c r="D380" i="5"/>
  <c r="D381" i="5"/>
  <c r="D382" i="5"/>
  <c r="D383" i="5"/>
  <c r="D384" i="5"/>
  <c r="D385" i="5"/>
  <c r="D386" i="5"/>
  <c r="D1238" i="5"/>
  <c r="D2040" i="5"/>
  <c r="D932" i="5"/>
  <c r="D3144" i="5"/>
  <c r="D2748" i="5"/>
  <c r="D392" i="5"/>
  <c r="D393" i="5"/>
  <c r="D394" i="5"/>
  <c r="D395" i="5"/>
  <c r="D396" i="5"/>
  <c r="D397" i="5"/>
  <c r="D398" i="5"/>
  <c r="D399" i="5"/>
  <c r="D400" i="5"/>
  <c r="D401" i="5"/>
  <c r="D402" i="5"/>
  <c r="D403" i="5"/>
  <c r="D404" i="5"/>
  <c r="D405" i="5"/>
  <c r="D406" i="5"/>
  <c r="D407" i="5"/>
  <c r="D408" i="5"/>
  <c r="D409" i="5"/>
  <c r="D410" i="5"/>
  <c r="D411" i="5"/>
  <c r="D412" i="5"/>
  <c r="D413" i="5"/>
  <c r="D414" i="5"/>
  <c r="D415" i="5"/>
  <c r="D416" i="5"/>
  <c r="D417" i="5"/>
  <c r="D418" i="5"/>
  <c r="D419" i="5"/>
  <c r="D420" i="5"/>
  <c r="D421" i="5"/>
  <c r="D422" i="5"/>
  <c r="D423" i="5"/>
  <c r="D424" i="5"/>
  <c r="D425" i="5"/>
  <c r="D1239" i="5"/>
  <c r="D1590" i="5"/>
  <c r="D1126" i="5"/>
  <c r="D2749" i="5"/>
  <c r="D1659" i="5"/>
  <c r="D664" i="5"/>
  <c r="D3133" i="5"/>
  <c r="D52" i="5"/>
  <c r="D434" i="5"/>
  <c r="D435" i="5"/>
  <c r="D436" i="5"/>
  <c r="D437" i="5"/>
  <c r="D438" i="5"/>
  <c r="D439" i="5"/>
  <c r="D440" i="5"/>
  <c r="D441" i="5"/>
  <c r="D442" i="5"/>
  <c r="D443" i="5"/>
  <c r="D444" i="5"/>
  <c r="D445" i="5"/>
  <c r="D446" i="5"/>
  <c r="D447" i="5"/>
  <c r="D448" i="5"/>
  <c r="D449" i="5"/>
  <c r="D450" i="5"/>
  <c r="D451" i="5"/>
  <c r="D452" i="5"/>
  <c r="D453" i="5"/>
  <c r="D454" i="5"/>
  <c r="D455" i="5"/>
  <c r="D456" i="5"/>
  <c r="D457" i="5"/>
  <c r="D933" i="5"/>
  <c r="D53" i="5"/>
  <c r="D2448" i="5"/>
  <c r="D1660" i="5"/>
  <c r="D1661" i="5"/>
  <c r="D1693" i="5"/>
  <c r="D1240" i="5"/>
  <c r="D465" i="5"/>
  <c r="D466" i="5"/>
  <c r="D467" i="5"/>
  <c r="D468" i="5"/>
  <c r="D469" i="5"/>
  <c r="D470" i="5"/>
  <c r="D471" i="5"/>
  <c r="D472" i="5"/>
  <c r="D473" i="5"/>
  <c r="D474" i="5"/>
  <c r="D475" i="5"/>
  <c r="D476" i="5"/>
  <c r="D477" i="5"/>
  <c r="D3139" i="5"/>
  <c r="D1694" i="5"/>
  <c r="D2750" i="5"/>
  <c r="D1695" i="5"/>
  <c r="D1733" i="5"/>
  <c r="D2785" i="5"/>
  <c r="D1241" i="5"/>
  <c r="D1278" i="5"/>
  <c r="D486" i="5"/>
  <c r="D487" i="5"/>
  <c r="D488" i="5"/>
  <c r="D489" i="5"/>
  <c r="D490" i="5"/>
  <c r="D491" i="5"/>
  <c r="D492" i="5"/>
  <c r="D493" i="5"/>
  <c r="D494" i="5"/>
  <c r="D495" i="5"/>
  <c r="D496" i="5"/>
  <c r="D497" i="5"/>
  <c r="D498" i="5"/>
  <c r="D499" i="5"/>
  <c r="D500" i="5"/>
  <c r="D501" i="5"/>
  <c r="D502" i="5"/>
  <c r="D2786" i="5"/>
  <c r="D504" i="5"/>
  <c r="D54" i="5"/>
  <c r="D506" i="5"/>
  <c r="D507" i="5"/>
  <c r="D508" i="5"/>
  <c r="D509" i="5"/>
  <c r="D510" i="5"/>
  <c r="D511" i="5"/>
  <c r="D512" i="5"/>
  <c r="D513" i="5"/>
  <c r="D514" i="5"/>
  <c r="D934" i="5"/>
  <c r="D2041" i="5"/>
  <c r="D2787" i="5"/>
  <c r="D1279" i="5"/>
  <c r="D1734" i="5"/>
  <c r="D1280" i="5"/>
  <c r="D1735" i="5"/>
  <c r="D55" i="5"/>
  <c r="D485" i="5"/>
  <c r="D524" i="5"/>
  <c r="D525" i="5"/>
  <c r="D526" i="5"/>
  <c r="D527" i="5"/>
  <c r="D528" i="5"/>
  <c r="D529" i="5"/>
  <c r="D530" i="5"/>
  <c r="D531" i="5"/>
  <c r="D532" i="5"/>
  <c r="D533" i="5"/>
  <c r="D534" i="5"/>
  <c r="D535" i="5"/>
  <c r="D536" i="5"/>
  <c r="D537" i="5"/>
  <c r="D538" i="5"/>
  <c r="D539" i="5"/>
  <c r="D540" i="5"/>
  <c r="D541" i="5"/>
  <c r="D542" i="5"/>
  <c r="D543" i="5"/>
  <c r="D544" i="5"/>
  <c r="D545" i="5"/>
  <c r="D546" i="5"/>
  <c r="D547" i="5"/>
  <c r="D548" i="5"/>
  <c r="D549" i="5"/>
  <c r="D550" i="5"/>
  <c r="D551" i="5"/>
  <c r="D552" i="5"/>
  <c r="D553" i="5"/>
  <c r="D554" i="5"/>
  <c r="D555" i="5"/>
  <c r="D556" i="5"/>
  <c r="D557" i="5"/>
  <c r="D558" i="5"/>
  <c r="D559" i="5"/>
  <c r="D2788" i="5"/>
  <c r="D2042" i="5"/>
  <c r="D1736" i="5"/>
  <c r="D2449" i="5"/>
  <c r="D1776" i="5"/>
  <c r="D811" i="5"/>
  <c r="D566" i="5"/>
  <c r="D567" i="5"/>
  <c r="D568" i="5"/>
  <c r="D569" i="5"/>
  <c r="D570" i="5"/>
  <c r="D571" i="5"/>
  <c r="D572" i="5"/>
  <c r="D573" i="5"/>
  <c r="D574" i="5"/>
  <c r="D575" i="5"/>
  <c r="D576" i="5"/>
  <c r="D577" i="5"/>
  <c r="D578" i="5"/>
  <c r="D579" i="5"/>
  <c r="D580" i="5"/>
  <c r="D581" i="5"/>
  <c r="D582" i="5"/>
  <c r="D583" i="5"/>
  <c r="D584" i="5"/>
  <c r="D585" i="5"/>
  <c r="D92" i="5"/>
  <c r="D1777" i="5"/>
  <c r="D503" i="5"/>
  <c r="D812" i="5"/>
  <c r="D590" i="5"/>
  <c r="D591" i="5"/>
  <c r="D592" i="5"/>
  <c r="D593" i="5"/>
  <c r="D594" i="5"/>
  <c r="D595" i="5"/>
  <c r="D596" i="5"/>
  <c r="D597" i="5"/>
  <c r="D598" i="5"/>
  <c r="D599" i="5"/>
  <c r="D600" i="5"/>
  <c r="D601" i="5"/>
  <c r="D602" i="5"/>
  <c r="D603" i="5"/>
  <c r="D604" i="5"/>
  <c r="D605" i="5"/>
  <c r="D606" i="5"/>
  <c r="D607" i="5"/>
  <c r="D608" i="5"/>
  <c r="D609" i="5"/>
  <c r="D610" i="5"/>
  <c r="D611" i="5"/>
  <c r="D612" i="5"/>
  <c r="D613" i="5"/>
  <c r="D614" i="5"/>
  <c r="D615" i="5"/>
  <c r="D616" i="5"/>
  <c r="D617" i="5"/>
  <c r="D618" i="5"/>
  <c r="D619" i="5"/>
  <c r="D620" i="5"/>
  <c r="D621" i="5"/>
  <c r="D622" i="5"/>
  <c r="D623" i="5"/>
  <c r="D624" i="5"/>
  <c r="D625" i="5"/>
  <c r="D626" i="5"/>
  <c r="D505" i="5"/>
  <c r="D431" i="5"/>
  <c r="D1791" i="5"/>
  <c r="D767" i="5"/>
  <c r="D478" i="5"/>
  <c r="D56" i="5"/>
  <c r="D813" i="5"/>
  <c r="D814" i="5"/>
  <c r="D2828" i="5"/>
  <c r="D2829" i="5"/>
  <c r="D637" i="5"/>
  <c r="D638" i="5"/>
  <c r="D639" i="5"/>
  <c r="D640" i="5"/>
  <c r="D641" i="5"/>
  <c r="D642" i="5"/>
  <c r="D643" i="5"/>
  <c r="D644" i="5"/>
  <c r="D645" i="5"/>
  <c r="D646" i="5"/>
  <c r="D647" i="5"/>
  <c r="D648" i="5"/>
  <c r="D649" i="5"/>
  <c r="D650" i="5"/>
  <c r="D651" i="5"/>
  <c r="D652" i="5"/>
  <c r="D653" i="5"/>
  <c r="D654" i="5"/>
  <c r="D655" i="5"/>
  <c r="D656" i="5"/>
  <c r="D657" i="5"/>
  <c r="D658" i="5"/>
  <c r="D659" i="5"/>
  <c r="D660" i="5"/>
  <c r="D2830" i="5"/>
  <c r="D464" i="5"/>
  <c r="D2474" i="5"/>
  <c r="D815" i="5"/>
  <c r="D1281" i="5"/>
  <c r="D479" i="5"/>
  <c r="D667" i="5"/>
  <c r="D668" i="5"/>
  <c r="D669" i="5"/>
  <c r="D670" i="5"/>
  <c r="D671" i="5"/>
  <c r="D672" i="5"/>
  <c r="D673" i="5"/>
  <c r="D674" i="5"/>
  <c r="D675" i="5"/>
  <c r="D676" i="5"/>
  <c r="D1816" i="5"/>
  <c r="D93" i="5"/>
  <c r="D679" i="5"/>
  <c r="D680" i="5"/>
  <c r="D681" i="5"/>
  <c r="D682" i="5"/>
  <c r="D683" i="5"/>
  <c r="D2831" i="5"/>
  <c r="D480" i="5"/>
  <c r="D2475" i="5"/>
  <c r="D1817" i="5"/>
  <c r="D88" i="5"/>
  <c r="D689" i="5"/>
  <c r="D690" i="5"/>
  <c r="D691" i="5"/>
  <c r="D692" i="5"/>
  <c r="D693" i="5"/>
  <c r="D694" i="5"/>
  <c r="D695" i="5"/>
  <c r="D696" i="5"/>
  <c r="D697" i="5"/>
  <c r="D698" i="5"/>
  <c r="D699" i="5"/>
  <c r="D700" i="5"/>
  <c r="D701" i="5"/>
  <c r="D702" i="5"/>
  <c r="D703" i="5"/>
  <c r="D704" i="5"/>
  <c r="D705" i="5"/>
  <c r="D706" i="5"/>
  <c r="D707" i="5"/>
  <c r="D708" i="5"/>
  <c r="D709" i="5"/>
  <c r="D710" i="5"/>
  <c r="D711" i="5"/>
  <c r="D712" i="5"/>
  <c r="D713" i="5"/>
  <c r="D714" i="5"/>
  <c r="D715" i="5"/>
  <c r="D716" i="5"/>
  <c r="D717" i="5"/>
  <c r="D718" i="5"/>
  <c r="D719" i="5"/>
  <c r="D720" i="5"/>
  <c r="D721" i="5"/>
  <c r="D722" i="5"/>
  <c r="D723" i="5"/>
  <c r="D724" i="5"/>
  <c r="D725" i="5"/>
  <c r="D726" i="5"/>
  <c r="D727" i="5"/>
  <c r="D728" i="5"/>
  <c r="D729" i="5"/>
  <c r="D730" i="5"/>
  <c r="D731" i="5"/>
  <c r="D732" i="5"/>
  <c r="D733" i="5"/>
  <c r="D734" i="5"/>
  <c r="D735" i="5"/>
  <c r="D2495" i="5"/>
  <c r="D816" i="5"/>
  <c r="D89" i="5"/>
  <c r="D300" i="5"/>
  <c r="D515" i="5"/>
  <c r="D935" i="5"/>
  <c r="D301" i="5"/>
  <c r="D743" i="5"/>
  <c r="D744" i="5"/>
  <c r="D745" i="5"/>
  <c r="D746" i="5"/>
  <c r="D748" i="5"/>
  <c r="D749" i="5"/>
  <c r="D750" i="5"/>
  <c r="D751" i="5"/>
  <c r="D752" i="5"/>
  <c r="D753" i="5"/>
  <c r="D754" i="5"/>
  <c r="D755" i="5"/>
  <c r="D756" i="5"/>
  <c r="D757" i="5"/>
  <c r="D758" i="5"/>
  <c r="D759" i="5"/>
  <c r="D760" i="5"/>
  <c r="D761" i="5"/>
  <c r="D762" i="5"/>
  <c r="D763" i="5"/>
  <c r="D764" i="5"/>
  <c r="D765" i="5"/>
  <c r="D766" i="5"/>
  <c r="D2509" i="5"/>
  <c r="D302" i="5"/>
  <c r="D969" i="5"/>
  <c r="D817" i="5"/>
  <c r="D1818" i="5"/>
  <c r="D20" i="5"/>
  <c r="D773" i="5"/>
  <c r="D774" i="5"/>
  <c r="D775" i="5"/>
  <c r="D779" i="5"/>
  <c r="D780" i="5"/>
  <c r="D781" i="5"/>
  <c r="D782" i="5"/>
  <c r="D783" i="5"/>
  <c r="D784" i="5"/>
  <c r="D785" i="5"/>
  <c r="D786" i="5"/>
  <c r="D787" i="5"/>
  <c r="D788" i="5"/>
  <c r="D789" i="5"/>
  <c r="D790" i="5"/>
  <c r="D791" i="5"/>
  <c r="D792" i="5"/>
  <c r="D793" i="5"/>
  <c r="D794" i="5"/>
  <c r="D795" i="5"/>
  <c r="D796" i="5"/>
  <c r="D797" i="5"/>
  <c r="D798" i="5"/>
  <c r="D799" i="5"/>
  <c r="D800" i="5"/>
  <c r="D801" i="5"/>
  <c r="D802" i="5"/>
  <c r="D803" i="5"/>
  <c r="D804" i="5"/>
  <c r="D805" i="5"/>
  <c r="D806" i="5"/>
  <c r="D807" i="5"/>
  <c r="D808" i="5"/>
  <c r="D809" i="5"/>
  <c r="D810" i="5"/>
  <c r="D303" i="5"/>
  <c r="D21" i="5"/>
  <c r="D22" i="5"/>
  <c r="D818" i="5"/>
  <c r="D389" i="5"/>
  <c r="D390" i="5"/>
  <c r="D2854" i="5"/>
  <c r="D2855" i="5"/>
  <c r="D2856" i="5"/>
  <c r="D1492" i="5"/>
  <c r="D1493" i="5"/>
  <c r="D2857" i="5"/>
  <c r="D823" i="5"/>
  <c r="D824" i="5"/>
  <c r="D825" i="5"/>
  <c r="D826" i="5"/>
  <c r="D829" i="5"/>
  <c r="D830" i="5"/>
  <c r="D831" i="5"/>
  <c r="D832" i="5"/>
  <c r="D833" i="5"/>
  <c r="D834" i="5"/>
  <c r="D835" i="5"/>
  <c r="D836" i="5"/>
  <c r="D837" i="5"/>
  <c r="D838" i="5"/>
  <c r="D839" i="5"/>
  <c r="D840" i="5"/>
  <c r="D841" i="5"/>
  <c r="D842" i="5"/>
  <c r="D843" i="5"/>
  <c r="D844" i="5"/>
  <c r="D845" i="5"/>
  <c r="D846" i="5"/>
  <c r="D847" i="5"/>
  <c r="D848" i="5"/>
  <c r="D849" i="5"/>
  <c r="D850" i="5"/>
  <c r="D851" i="5"/>
  <c r="D852" i="5"/>
  <c r="D853" i="5"/>
  <c r="D854" i="5"/>
  <c r="D855" i="5"/>
  <c r="D856" i="5"/>
  <c r="D23" i="5"/>
  <c r="D24" i="5"/>
  <c r="D2695" i="5"/>
  <c r="D2510" i="5"/>
  <c r="D2866" i="5"/>
  <c r="D254" i="5"/>
  <c r="D319" i="5"/>
  <c r="D864" i="5"/>
  <c r="D867" i="5"/>
  <c r="D868" i="5"/>
  <c r="D869" i="5"/>
  <c r="D870" i="5"/>
  <c r="D871" i="5"/>
  <c r="D2538" i="5"/>
  <c r="D873" i="5"/>
  <c r="D874" i="5"/>
  <c r="D875" i="5"/>
  <c r="D876" i="5"/>
  <c r="D877" i="5"/>
  <c r="D878" i="5"/>
  <c r="D879" i="5"/>
  <c r="D880" i="5"/>
  <c r="D881" i="5"/>
  <c r="D882" i="5"/>
  <c r="D883" i="5"/>
  <c r="D884" i="5"/>
  <c r="D885" i="5"/>
  <c r="D886" i="5"/>
  <c r="D887" i="5"/>
  <c r="D888" i="5"/>
  <c r="D889" i="5"/>
  <c r="D890" i="5"/>
  <c r="D891" i="5"/>
  <c r="D2563" i="5"/>
  <c r="D336" i="5"/>
  <c r="D2043" i="5"/>
  <c r="D895" i="5"/>
  <c r="D896" i="5"/>
  <c r="D897" i="5"/>
  <c r="D901" i="5"/>
  <c r="D902" i="5"/>
  <c r="D903" i="5"/>
  <c r="D904" i="5"/>
  <c r="D905" i="5"/>
  <c r="D906" i="5"/>
  <c r="D907" i="5"/>
  <c r="D908" i="5"/>
  <c r="D909" i="5"/>
  <c r="D910" i="5"/>
  <c r="D911" i="5"/>
  <c r="D912" i="5"/>
  <c r="D913" i="5"/>
  <c r="D914" i="5"/>
  <c r="D915" i="5"/>
  <c r="D916" i="5"/>
  <c r="D917" i="5"/>
  <c r="D918" i="5"/>
  <c r="D919" i="5"/>
  <c r="D920" i="5"/>
  <c r="D921" i="5"/>
  <c r="D922" i="5"/>
  <c r="D923" i="5"/>
  <c r="D924" i="5"/>
  <c r="D925" i="5"/>
  <c r="D926" i="5"/>
  <c r="D927" i="5"/>
  <c r="D928" i="5"/>
  <c r="D2077" i="5"/>
  <c r="D1282" i="5"/>
  <c r="D1330" i="5"/>
  <c r="D636" i="5"/>
  <c r="D1819" i="5"/>
  <c r="D2586" i="5"/>
  <c r="D353" i="5"/>
  <c r="D936" i="5"/>
  <c r="D937" i="5"/>
  <c r="D938" i="5"/>
  <c r="D939" i="5"/>
  <c r="D940" i="5"/>
  <c r="D947" i="5"/>
  <c r="D948" i="5"/>
  <c r="D949" i="5"/>
  <c r="D950" i="5"/>
  <c r="D951" i="5"/>
  <c r="D952" i="5"/>
  <c r="D953" i="5"/>
  <c r="D954" i="5"/>
  <c r="D955" i="5"/>
  <c r="D956" i="5"/>
  <c r="D957" i="5"/>
  <c r="D958" i="5"/>
  <c r="D959" i="5"/>
  <c r="D960" i="5"/>
  <c r="D961" i="5"/>
  <c r="D962" i="5"/>
  <c r="D963" i="5"/>
  <c r="D964" i="5"/>
  <c r="D965" i="5"/>
  <c r="D966" i="5"/>
  <c r="D967" i="5"/>
  <c r="D968" i="5"/>
  <c r="D1820" i="5"/>
  <c r="D1131" i="5"/>
  <c r="D665" i="5"/>
  <c r="D2472" i="5"/>
  <c r="D2867" i="5"/>
  <c r="D974" i="5"/>
  <c r="D984" i="5"/>
  <c r="D985" i="5"/>
  <c r="D986" i="5"/>
  <c r="D987" i="5"/>
  <c r="D988" i="5"/>
  <c r="D989" i="5"/>
  <c r="D990" i="5"/>
  <c r="D991" i="5"/>
  <c r="D992" i="5"/>
  <c r="D993" i="5"/>
  <c r="D994" i="5"/>
  <c r="D995" i="5"/>
  <c r="D996" i="5"/>
  <c r="D997" i="5"/>
  <c r="D998" i="5"/>
  <c r="D2616" i="5"/>
  <c r="D970" i="5"/>
  <c r="D1331" i="5"/>
  <c r="D1002" i="5"/>
  <c r="D1003" i="5"/>
  <c r="D1004" i="5"/>
  <c r="D1008" i="5"/>
  <c r="D1009" i="5"/>
  <c r="D1010" i="5"/>
  <c r="D1011" i="5"/>
  <c r="D1012" i="5"/>
  <c r="D1013" i="5"/>
  <c r="D1014" i="5"/>
  <c r="D1015" i="5"/>
  <c r="D1016" i="5"/>
  <c r="D1017" i="5"/>
  <c r="D1018" i="5"/>
  <c r="D1019" i="5"/>
  <c r="D1020" i="5"/>
  <c r="D1021" i="5"/>
  <c r="D1022" i="5"/>
  <c r="D1023" i="5"/>
  <c r="D1024" i="5"/>
  <c r="D1025" i="5"/>
  <c r="D1026" i="5"/>
  <c r="D1027" i="5"/>
  <c r="D1028" i="5"/>
  <c r="D1029" i="5"/>
  <c r="D2876" i="5"/>
  <c r="D1031" i="5"/>
  <c r="D1032" i="5"/>
  <c r="D1035" i="5"/>
  <c r="D1036" i="5"/>
  <c r="D1037" i="5"/>
  <c r="D1038" i="5"/>
  <c r="D1039" i="5"/>
  <c r="D1040" i="5"/>
  <c r="D1041" i="5"/>
  <c r="D1042" i="5"/>
  <c r="D1043" i="5"/>
  <c r="D1044" i="5"/>
  <c r="D1045" i="5"/>
  <c r="D1046" i="5"/>
  <c r="D1047" i="5"/>
  <c r="D1048" i="5"/>
  <c r="D1049" i="5"/>
  <c r="D1050" i="5"/>
  <c r="D1051" i="5"/>
  <c r="D1052" i="5"/>
  <c r="D1053" i="5"/>
  <c r="D1054" i="5"/>
  <c r="D1055" i="5"/>
  <c r="D1056" i="5"/>
  <c r="D1057" i="5"/>
  <c r="D1058" i="5"/>
  <c r="D2877" i="5"/>
  <c r="D1060" i="5"/>
  <c r="D1061" i="5"/>
  <c r="D1062" i="5"/>
  <c r="D1066" i="5"/>
  <c r="D1067" i="5"/>
  <c r="D1068" i="5"/>
  <c r="D1069" i="5"/>
  <c r="D1070" i="5"/>
  <c r="D1071" i="5"/>
  <c r="D1072" i="5"/>
  <c r="D1073" i="5"/>
  <c r="D1074" i="5"/>
  <c r="D1075" i="5"/>
  <c r="D1076" i="5"/>
  <c r="D1077" i="5"/>
  <c r="D1078" i="5"/>
  <c r="D391" i="5"/>
  <c r="D426" i="5"/>
  <c r="D2878" i="5"/>
  <c r="D971" i="5"/>
  <c r="D2642" i="5"/>
  <c r="D1084" i="5"/>
  <c r="D1085" i="5"/>
  <c r="D1086" i="5"/>
  <c r="D1087" i="5"/>
  <c r="D1088" i="5"/>
  <c r="D427" i="5"/>
  <c r="D2643" i="5"/>
  <c r="D1821" i="5"/>
  <c r="D1092" i="5"/>
  <c r="D1093" i="5"/>
  <c r="D1094" i="5"/>
  <c r="D1095" i="5"/>
  <c r="D1096" i="5"/>
  <c r="D1097" i="5"/>
  <c r="D1098" i="5"/>
  <c r="D1099" i="5"/>
  <c r="D1104" i="5"/>
  <c r="D1105" i="5"/>
  <c r="D1106" i="5"/>
  <c r="D1107" i="5"/>
  <c r="D1108" i="5"/>
  <c r="D1109" i="5"/>
  <c r="D1110" i="5"/>
  <c r="D1111" i="5"/>
  <c r="D428" i="5"/>
  <c r="D1113" i="5"/>
  <c r="D1114" i="5"/>
  <c r="D1115" i="5"/>
  <c r="D1116" i="5"/>
  <c r="D1117" i="5"/>
  <c r="D1118" i="5"/>
  <c r="D1119" i="5"/>
  <c r="D1120" i="5"/>
  <c r="D1121" i="5"/>
  <c r="D1122" i="5"/>
  <c r="D1123" i="5"/>
  <c r="D1124" i="5"/>
  <c r="D1125" i="5"/>
  <c r="D2879" i="5"/>
  <c r="D481" i="5"/>
  <c r="D3173" i="5"/>
  <c r="D2644" i="5"/>
  <c r="D2645" i="5"/>
  <c r="D2646" i="5"/>
  <c r="D1332" i="5"/>
  <c r="D2342" i="5"/>
  <c r="D2374" i="5"/>
  <c r="D1138" i="5"/>
  <c r="D1139" i="5"/>
  <c r="D1140" i="5"/>
  <c r="D1141" i="5"/>
  <c r="D1142" i="5"/>
  <c r="D1143" i="5"/>
  <c r="D1144" i="5"/>
  <c r="D1145" i="5"/>
  <c r="D1146" i="5"/>
  <c r="D1147" i="5"/>
  <c r="D1148" i="5"/>
  <c r="D1149" i="5"/>
  <c r="D1150" i="5"/>
  <c r="D1151" i="5"/>
  <c r="D1152" i="5"/>
  <c r="D1153" i="5"/>
  <c r="D1154" i="5"/>
  <c r="D1333" i="5"/>
  <c r="D1159" i="5"/>
  <c r="D1160" i="5"/>
  <c r="D1161" i="5"/>
  <c r="D1162" i="5"/>
  <c r="D1163" i="5"/>
  <c r="D1164" i="5"/>
  <c r="D1165" i="5"/>
  <c r="D1166" i="5"/>
  <c r="D1167" i="5"/>
  <c r="D1168" i="5"/>
  <c r="D1169" i="5"/>
  <c r="D1170" i="5"/>
  <c r="D1171" i="5"/>
  <c r="D1172" i="5"/>
  <c r="D1173" i="5"/>
  <c r="D1174" i="5"/>
  <c r="D1175" i="5"/>
  <c r="D1176" i="5"/>
  <c r="D1177" i="5"/>
  <c r="D1178" i="5"/>
  <c r="D1179" i="5"/>
  <c r="D1180" i="5"/>
  <c r="D1181" i="5"/>
  <c r="D1182" i="5"/>
  <c r="D1183" i="5"/>
  <c r="D819" i="5"/>
  <c r="D1371" i="5"/>
  <c r="D3174" i="5"/>
  <c r="D255" i="5"/>
  <c r="D131" i="5"/>
  <c r="D516" i="5"/>
  <c r="D2375" i="5"/>
  <c r="D2376" i="5"/>
  <c r="D1199" i="5"/>
  <c r="D1200" i="5"/>
  <c r="D2647" i="5"/>
  <c r="D1202" i="5"/>
  <c r="D1203" i="5"/>
  <c r="D1204" i="5"/>
  <c r="D1205" i="5"/>
  <c r="D1206" i="5"/>
  <c r="D1207" i="5"/>
  <c r="D1208" i="5"/>
  <c r="D1209" i="5"/>
  <c r="D1210" i="5"/>
  <c r="D1211" i="5"/>
  <c r="D1212" i="5"/>
  <c r="D1213" i="5"/>
  <c r="D1214" i="5"/>
  <c r="D1215" i="5"/>
  <c r="D1216" i="5"/>
  <c r="D1217" i="5"/>
  <c r="D1218" i="5"/>
  <c r="D1219" i="5"/>
  <c r="D1220" i="5"/>
  <c r="D1221" i="5"/>
  <c r="D1222" i="5"/>
  <c r="D1223" i="5"/>
  <c r="D1224" i="5"/>
  <c r="D1225" i="5"/>
  <c r="D1226" i="5"/>
  <c r="D1227" i="5"/>
  <c r="D1228" i="5"/>
  <c r="D1229" i="5"/>
  <c r="D1230" i="5"/>
  <c r="D1231" i="5"/>
  <c r="D1232" i="5"/>
  <c r="D1233" i="5"/>
  <c r="D1372" i="5"/>
  <c r="D517" i="5"/>
  <c r="D132" i="5"/>
  <c r="D2648" i="5"/>
  <c r="D2684" i="5"/>
  <c r="D2685" i="5"/>
  <c r="D2880" i="5"/>
  <c r="D2686" i="5"/>
  <c r="D1242" i="5"/>
  <c r="D1243" i="5"/>
  <c r="D1244" i="5"/>
  <c r="D1245" i="5"/>
  <c r="D1246" i="5"/>
  <c r="D1255" i="5"/>
  <c r="D1256" i="5"/>
  <c r="D1257" i="5"/>
  <c r="D1258" i="5"/>
  <c r="D1259" i="5"/>
  <c r="D1260" i="5"/>
  <c r="D1261" i="5"/>
  <c r="D1262" i="5"/>
  <c r="D1263" i="5"/>
  <c r="D1264" i="5"/>
  <c r="D1265" i="5"/>
  <c r="D1266" i="5"/>
  <c r="D1267" i="5"/>
  <c r="D1268" i="5"/>
  <c r="D1269" i="5"/>
  <c r="D1270" i="5"/>
  <c r="D1271" i="5"/>
  <c r="D1272" i="5"/>
  <c r="D1273" i="5"/>
  <c r="D1287" i="5"/>
  <c r="D1288" i="5"/>
  <c r="D1289" i="5"/>
  <c r="D1290" i="5"/>
  <c r="D1291" i="5"/>
  <c r="D1292" i="5"/>
  <c r="D1293" i="5"/>
  <c r="D1294" i="5"/>
  <c r="D1295" i="5"/>
  <c r="D1296" i="5"/>
  <c r="D1297" i="5"/>
  <c r="D1298" i="5"/>
  <c r="D1299" i="5"/>
  <c r="D1300" i="5"/>
  <c r="D1301" i="5"/>
  <c r="D1302" i="5"/>
  <c r="D1303" i="5"/>
  <c r="D1304" i="5"/>
  <c r="D1305" i="5"/>
  <c r="D1306" i="5"/>
  <c r="D1307" i="5"/>
  <c r="D1308" i="5"/>
  <c r="D1309" i="5"/>
  <c r="D1310" i="5"/>
  <c r="D1311" i="5"/>
  <c r="D1312" i="5"/>
  <c r="D1313" i="5"/>
  <c r="D1314" i="5"/>
  <c r="D1315" i="5"/>
  <c r="D1316" i="5"/>
  <c r="D1317" i="5"/>
  <c r="D1318" i="5"/>
  <c r="D1319" i="5"/>
  <c r="D1335" i="5"/>
  <c r="D1336" i="5"/>
  <c r="D1337" i="5"/>
  <c r="D1338" i="5"/>
  <c r="D1339" i="5"/>
  <c r="D1340" i="5"/>
  <c r="D1341" i="5"/>
  <c r="D1342" i="5"/>
  <c r="D1343" i="5"/>
  <c r="D1425" i="5"/>
  <c r="D1344" i="5"/>
  <c r="D1345" i="5"/>
  <c r="D1346" i="5"/>
  <c r="D1347" i="5"/>
  <c r="D1348" i="5"/>
  <c r="D1349" i="5"/>
  <c r="D1350" i="5"/>
  <c r="D1351" i="5"/>
  <c r="D1352" i="5"/>
  <c r="D1353" i="5"/>
  <c r="D1354" i="5"/>
  <c r="D1355" i="5"/>
  <c r="D1381" i="5"/>
  <c r="D1382" i="5"/>
  <c r="D1383" i="5"/>
  <c r="D1384" i="5"/>
  <c r="D1385" i="5"/>
  <c r="D1386" i="5"/>
  <c r="D1426" i="5"/>
  <c r="D1427" i="5"/>
  <c r="D1428" i="5"/>
  <c r="D1467" i="5"/>
  <c r="D1274" i="5"/>
  <c r="D1275" i="5"/>
  <c r="D1276" i="5"/>
  <c r="D1277" i="5"/>
  <c r="D1320" i="5"/>
  <c r="D1321" i="5"/>
  <c r="D1322" i="5"/>
  <c r="D1323" i="5"/>
  <c r="D1356" i="5"/>
  <c r="D1357" i="5"/>
  <c r="D1358" i="5"/>
  <c r="D1359" i="5"/>
  <c r="D1360" i="5"/>
  <c r="D1361" i="5"/>
  <c r="D1362" i="5"/>
  <c r="D1363" i="5"/>
  <c r="D1324" i="5"/>
  <c r="D898" i="5"/>
  <c r="D941" i="5"/>
  <c r="D975" i="5"/>
  <c r="D976" i="5"/>
  <c r="D977" i="5"/>
  <c r="D1005" i="5"/>
  <c r="D1006" i="5"/>
  <c r="D1135" i="5"/>
  <c r="D1136" i="5"/>
  <c r="D1364" i="5"/>
  <c r="D1192" i="5"/>
  <c r="D1247" i="5"/>
  <c r="D1193" i="5"/>
  <c r="D1248" i="5"/>
  <c r="D1249" i="5"/>
  <c r="D1365" i="5"/>
  <c r="D1387" i="5"/>
  <c r="D978" i="5"/>
  <c r="D1194" i="5"/>
  <c r="D1325" i="5"/>
  <c r="D1366" i="5"/>
  <c r="D1388" i="5"/>
  <c r="D1389" i="5"/>
  <c r="D1429" i="5"/>
  <c r="D865" i="5"/>
  <c r="D776" i="5"/>
  <c r="D1390" i="5"/>
  <c r="D1391" i="5"/>
  <c r="D1392" i="5"/>
  <c r="D1393" i="5"/>
  <c r="D1394" i="5"/>
  <c r="D1395" i="5"/>
  <c r="D1396" i="5"/>
  <c r="D1397" i="5"/>
  <c r="D1398" i="5"/>
  <c r="D1399" i="5"/>
  <c r="D1400" i="5"/>
  <c r="D1401" i="5"/>
  <c r="D1402" i="5"/>
  <c r="D1403" i="5"/>
  <c r="D1404" i="5"/>
  <c r="D1405" i="5"/>
  <c r="D1406" i="5"/>
  <c r="D1430" i="5"/>
  <c r="D1431" i="5"/>
  <c r="D1432" i="5"/>
  <c r="D1433" i="5"/>
  <c r="D1434" i="5"/>
  <c r="D1435" i="5"/>
  <c r="D1436" i="5"/>
  <c r="D1437" i="5"/>
  <c r="D1438" i="5"/>
  <c r="D777" i="5"/>
  <c r="D827" i="5"/>
  <c r="D899" i="5"/>
  <c r="D942" i="5"/>
  <c r="D979" i="5"/>
  <c r="D1033" i="5"/>
  <c r="D1063" i="5"/>
  <c r="D1100" i="5"/>
  <c r="D1195" i="5"/>
  <c r="D1326" i="5"/>
  <c r="D1250" i="5"/>
  <c r="D980" i="5"/>
  <c r="D1439" i="5"/>
  <c r="D1440" i="5"/>
  <c r="D1441" i="5"/>
  <c r="D1442" i="5"/>
  <c r="D1443" i="5"/>
  <c r="D1444" i="5"/>
  <c r="D1445" i="5"/>
  <c r="D1327" i="5"/>
  <c r="D1328" i="5"/>
  <c r="D1329" i="5"/>
  <c r="D1367" i="5"/>
  <c r="D1368" i="5"/>
  <c r="D1369" i="5"/>
  <c r="D1370" i="5"/>
  <c r="D1407" i="5"/>
  <c r="D1408" i="5"/>
  <c r="D1409" i="5"/>
  <c r="D1410" i="5"/>
  <c r="D1446" i="5"/>
  <c r="D1447" i="5"/>
  <c r="D1448" i="5"/>
  <c r="D518" i="5"/>
  <c r="D523" i="5"/>
  <c r="D133" i="5"/>
  <c r="D1869" i="5"/>
  <c r="D519" i="5"/>
  <c r="D363" i="5"/>
  <c r="D520" i="5"/>
  <c r="D134" i="5"/>
  <c r="D1561" i="5"/>
  <c r="D2687" i="5"/>
  <c r="D1562" i="5"/>
  <c r="D2473" i="5"/>
  <c r="D1373" i="5"/>
  <c r="D2688" i="5"/>
  <c r="D521" i="5"/>
  <c r="D1374" i="5"/>
  <c r="D364" i="5"/>
  <c r="D135" i="5"/>
  <c r="D1870" i="5"/>
  <c r="D522" i="5"/>
  <c r="D2881" i="5"/>
  <c r="D1871" i="5"/>
  <c r="D1591" i="5"/>
  <c r="D1468" i="5"/>
  <c r="D1469" i="5"/>
  <c r="D1470" i="5"/>
  <c r="D1614" i="5"/>
  <c r="D1471" i="5"/>
  <c r="D1472" i="5"/>
  <c r="D1509" i="5"/>
  <c r="D1510" i="5"/>
  <c r="D1511" i="5"/>
  <c r="D1512" i="5"/>
  <c r="D1473" i="5"/>
  <c r="D1474" i="5"/>
  <c r="D1475" i="5"/>
  <c r="D1476" i="5"/>
  <c r="D1477" i="5"/>
  <c r="D1478" i="5"/>
  <c r="D1513" i="5"/>
  <c r="D1514" i="5"/>
  <c r="D1515" i="5"/>
  <c r="D1516" i="5"/>
  <c r="D1517" i="5"/>
  <c r="D1518" i="5"/>
  <c r="D1519" i="5"/>
  <c r="D1453" i="5"/>
  <c r="D2689" i="5"/>
  <c r="D1554" i="5"/>
  <c r="D1555" i="5"/>
  <c r="D1556" i="5"/>
  <c r="D1557" i="5"/>
  <c r="D1558" i="5"/>
  <c r="D1559" i="5"/>
  <c r="D1578" i="5"/>
  <c r="D1579" i="5"/>
  <c r="D1580" i="5"/>
  <c r="D1581" i="5"/>
  <c r="D1582" i="5"/>
  <c r="D1583" i="5"/>
  <c r="D1592" i="5"/>
  <c r="D482" i="5"/>
  <c r="D184" i="5"/>
  <c r="D3188" i="5"/>
  <c r="D3189" i="5"/>
  <c r="D3190" i="5"/>
  <c r="D3191" i="5"/>
  <c r="D3249" i="5"/>
  <c r="D3250" i="5"/>
  <c r="D3251" i="5"/>
  <c r="D3252" i="5"/>
  <c r="D256" i="5"/>
  <c r="D257" i="5"/>
  <c r="D768" i="5"/>
  <c r="D769" i="5"/>
  <c r="D770" i="5"/>
  <c r="D771" i="5"/>
  <c r="D666" i="5"/>
  <c r="D25" i="5"/>
  <c r="D44" i="5"/>
  <c r="D1916" i="5"/>
  <c r="D1375" i="5"/>
  <c r="D820" i="5"/>
  <c r="D1593" i="5"/>
  <c r="D821" i="5"/>
  <c r="D9" i="5"/>
  <c r="D217" i="5"/>
  <c r="D1526" i="5"/>
  <c r="D1527" i="5"/>
  <c r="D1528" i="5"/>
  <c r="D1529" i="5"/>
  <c r="D1530" i="5"/>
  <c r="D1531" i="5"/>
  <c r="D1532" i="5"/>
  <c r="D1533" i="5"/>
  <c r="D1563" i="5"/>
  <c r="D1584" i="5"/>
  <c r="D1618" i="5"/>
  <c r="D1633" i="5"/>
  <c r="D1634" i="5"/>
  <c r="D1635" i="5"/>
  <c r="D1636" i="5"/>
  <c r="D1637" i="5"/>
  <c r="D1638" i="5"/>
  <c r="D1639" i="5"/>
  <c r="D1790" i="5"/>
  <c r="D1640" i="5"/>
  <c r="D1641" i="5"/>
  <c r="D1642" i="5"/>
  <c r="D1495" i="5"/>
  <c r="D1534" i="5"/>
  <c r="D1564" i="5"/>
  <c r="D1585" i="5"/>
  <c r="D1586" i="5"/>
  <c r="D1619" i="5"/>
  <c r="D1643" i="5"/>
  <c r="D1644" i="5"/>
  <c r="D1156" i="5"/>
  <c r="D1283" i="5"/>
  <c r="D1284" i="5"/>
  <c r="D1496" i="5"/>
  <c r="D1645" i="5"/>
  <c r="D1497" i="5"/>
  <c r="D1587" i="5"/>
  <c r="D1646" i="5"/>
  <c r="D1647" i="5"/>
  <c r="D1680" i="5"/>
  <c r="D1681" i="5"/>
  <c r="D1682" i="5"/>
  <c r="D1683" i="5"/>
  <c r="D1684" i="5"/>
  <c r="D1685" i="5"/>
  <c r="D1648" i="5"/>
  <c r="D1649" i="5"/>
  <c r="D1650" i="5"/>
  <c r="D1651" i="5"/>
  <c r="D1652" i="5"/>
  <c r="D1653" i="5"/>
  <c r="D1686" i="5"/>
  <c r="D1687" i="5"/>
  <c r="D1688" i="5"/>
  <c r="D1689" i="5"/>
  <c r="D1690" i="5"/>
  <c r="D1691" i="5"/>
  <c r="D1692" i="5"/>
  <c r="D1415" i="5"/>
  <c r="D1416" i="5"/>
  <c r="D1417" i="5"/>
  <c r="D1418" i="5"/>
  <c r="D1454" i="5"/>
  <c r="D1455" i="5"/>
  <c r="D1456" i="5"/>
  <c r="D1457" i="5"/>
  <c r="D1498" i="5"/>
  <c r="D822" i="5"/>
  <c r="D857" i="5"/>
  <c r="D1376" i="5"/>
  <c r="D677" i="5"/>
  <c r="D45" i="5"/>
  <c r="D2882" i="5"/>
  <c r="D2883" i="5"/>
  <c r="D46" i="5"/>
  <c r="D47" i="5"/>
  <c r="D678" i="5"/>
  <c r="D19" i="5"/>
  <c r="D560" i="5"/>
  <c r="D561" i="5"/>
  <c r="D48" i="5"/>
  <c r="D49" i="5"/>
  <c r="D1411" i="5"/>
  <c r="D684" i="5"/>
  <c r="D1000" i="5"/>
  <c r="D3253" i="5"/>
  <c r="D1412" i="5"/>
  <c r="D1001" i="5"/>
  <c r="D972" i="5"/>
  <c r="D1696" i="5"/>
  <c r="D1792" i="5"/>
  <c r="D1535" i="5"/>
  <c r="D1536" i="5"/>
  <c r="D1537" i="5"/>
  <c r="D1538" i="5"/>
  <c r="D1539" i="5"/>
  <c r="D1540" i="5"/>
  <c r="D1565" i="5"/>
  <c r="D1566" i="5"/>
  <c r="D1567" i="5"/>
  <c r="D1568" i="5"/>
  <c r="D1594" i="5"/>
  <c r="D1595" i="5"/>
  <c r="D1596" i="5"/>
  <c r="D1597" i="5"/>
  <c r="D1598" i="5"/>
  <c r="D1599" i="5"/>
  <c r="D1624" i="5"/>
  <c r="D1625" i="5"/>
  <c r="D1713" i="5"/>
  <c r="D1714" i="5"/>
  <c r="D1715" i="5"/>
  <c r="D1662" i="5"/>
  <c r="D1663" i="5"/>
  <c r="D1664" i="5"/>
  <c r="D1665" i="5"/>
  <c r="D1666" i="5"/>
  <c r="D1667" i="5"/>
  <c r="D1697" i="5"/>
  <c r="D1698" i="5"/>
  <c r="D1699" i="5"/>
  <c r="D1700" i="5"/>
  <c r="D1701" i="5"/>
  <c r="D1716" i="5"/>
  <c r="D1717" i="5"/>
  <c r="D1718" i="5"/>
  <c r="D1793" i="5"/>
  <c r="D1719" i="5"/>
  <c r="D1720" i="5"/>
  <c r="D1721" i="5"/>
  <c r="D1722" i="5"/>
  <c r="D1723" i="5"/>
  <c r="D1724" i="5"/>
  <c r="D1725" i="5"/>
  <c r="D1726" i="5"/>
  <c r="D1727" i="5"/>
  <c r="D1728" i="5"/>
  <c r="D1729" i="5"/>
  <c r="D1730" i="5"/>
  <c r="D1748" i="5"/>
  <c r="D1749" i="5"/>
  <c r="D1750" i="5"/>
  <c r="D1751" i="5"/>
  <c r="D1752" i="5"/>
  <c r="D1753" i="5"/>
  <c r="D1754" i="5"/>
  <c r="D1755" i="5"/>
  <c r="D1756" i="5"/>
  <c r="D1757" i="5"/>
  <c r="D1758" i="5"/>
  <c r="D1759" i="5"/>
  <c r="D1760" i="5"/>
  <c r="D1761" i="5"/>
  <c r="D1762" i="5"/>
  <c r="D1763" i="5"/>
  <c r="D1764" i="5"/>
  <c r="D1765" i="5"/>
  <c r="D1766" i="5"/>
  <c r="D1767" i="5"/>
  <c r="D1768" i="5"/>
  <c r="D1769" i="5"/>
  <c r="D1770" i="5"/>
  <c r="D1702" i="5"/>
  <c r="D1731" i="5"/>
  <c r="D1732" i="5"/>
  <c r="D1771" i="5"/>
  <c r="D1772" i="5"/>
  <c r="D1773" i="5"/>
  <c r="D1774" i="5"/>
  <c r="D1775" i="5"/>
  <c r="D1794" i="5"/>
  <c r="D1795" i="5"/>
  <c r="D1796" i="5"/>
  <c r="D1797" i="5"/>
  <c r="D1798" i="5"/>
  <c r="D1799" i="5"/>
  <c r="D1800" i="5"/>
  <c r="D1801" i="5"/>
  <c r="D1802" i="5"/>
  <c r="D1803" i="5"/>
  <c r="D1804" i="5"/>
  <c r="D1805" i="5"/>
  <c r="D1806" i="5"/>
  <c r="D1807" i="5"/>
  <c r="D1808" i="5"/>
  <c r="D1809" i="5"/>
  <c r="D1810" i="5"/>
  <c r="D1811" i="5"/>
  <c r="D1812" i="5"/>
  <c r="D1813" i="5"/>
  <c r="D1814" i="5"/>
  <c r="D1815" i="5"/>
  <c r="D3175" i="5"/>
  <c r="D1872" i="5"/>
  <c r="D1913" i="5"/>
  <c r="D1030" i="5"/>
  <c r="D1413" i="5"/>
  <c r="D3176" i="5"/>
  <c r="D3177" i="5"/>
  <c r="D3254" i="5"/>
  <c r="D3140" i="5"/>
  <c r="D858" i="5"/>
  <c r="D1132" i="5"/>
  <c r="D1414" i="5"/>
  <c r="D1840" i="5"/>
  <c r="D1841" i="5"/>
  <c r="D1842" i="5"/>
  <c r="D1843" i="5"/>
  <c r="D1844" i="5"/>
  <c r="D1845" i="5"/>
  <c r="D1846" i="5"/>
  <c r="D1847" i="5"/>
  <c r="D1848" i="5"/>
  <c r="D1849" i="5"/>
  <c r="D1850" i="5"/>
  <c r="D1851" i="5"/>
  <c r="D1852" i="5"/>
  <c r="D1853" i="5"/>
  <c r="D1854" i="5"/>
  <c r="D1855" i="5"/>
  <c r="D1856" i="5"/>
  <c r="D1857" i="5"/>
  <c r="D1858" i="5"/>
  <c r="D1859" i="5"/>
  <c r="D1860" i="5"/>
  <c r="D2319" i="5"/>
  <c r="D1600" i="5"/>
  <c r="D1601" i="5"/>
  <c r="D1668" i="5"/>
  <c r="D1669" i="5"/>
  <c r="D1737" i="5"/>
  <c r="D1778" i="5"/>
  <c r="D1779" i="5"/>
  <c r="D1822" i="5"/>
  <c r="D1823" i="5"/>
  <c r="D1824" i="5"/>
  <c r="D1861" i="5"/>
  <c r="D1878" i="5"/>
  <c r="D1458" i="5"/>
  <c r="D943" i="5"/>
  <c r="D981" i="5"/>
  <c r="D1137" i="5"/>
  <c r="D1101" i="5"/>
  <c r="D1541" i="5"/>
  <c r="D1780" i="5"/>
  <c r="D1862" i="5"/>
  <c r="D1879" i="5"/>
  <c r="D1102" i="5"/>
  <c r="D1285" i="5"/>
  <c r="D1459" i="5"/>
  <c r="D1157" i="5"/>
  <c r="D747" i="5"/>
  <c r="D778" i="5"/>
  <c r="D828" i="5"/>
  <c r="D866" i="5"/>
  <c r="D982" i="5"/>
  <c r="D1196" i="5"/>
  <c r="D1251" i="5"/>
  <c r="D1377" i="5"/>
  <c r="D1419" i="5"/>
  <c r="D1569" i="5"/>
  <c r="D1570" i="5"/>
  <c r="D1738" i="5"/>
  <c r="D1825" i="5"/>
  <c r="D1880" i="5"/>
  <c r="D1420" i="5"/>
  <c r="D1158" i="5"/>
  <c r="D1197" i="5"/>
  <c r="D1286" i="5"/>
  <c r="D1334" i="5"/>
  <c r="D1378" i="5"/>
  <c r="D1421" i="5"/>
  <c r="D1460" i="5"/>
  <c r="D1499" i="5"/>
  <c r="D1500" i="5"/>
  <c r="D1542" i="5"/>
  <c r="D1602" i="5"/>
  <c r="D1670" i="5"/>
  <c r="D1703" i="5"/>
  <c r="D1739" i="5"/>
  <c r="D1881" i="5"/>
  <c r="D1379" i="5"/>
  <c r="D1704" i="5"/>
  <c r="D1626" i="5"/>
  <c r="D1882" i="5"/>
  <c r="D1883" i="5"/>
  <c r="D1884" i="5"/>
  <c r="D1885" i="5"/>
  <c r="D1886" i="5"/>
  <c r="D1887" i="5"/>
  <c r="D1888" i="5"/>
  <c r="D1889" i="5"/>
  <c r="D1890" i="5"/>
  <c r="D1891" i="5"/>
  <c r="D1892" i="5"/>
  <c r="D1893" i="5"/>
  <c r="D1894" i="5"/>
  <c r="D1895" i="5"/>
  <c r="D1896" i="5"/>
  <c r="D1897" i="5"/>
  <c r="D1898" i="5"/>
  <c r="D2113" i="5"/>
  <c r="D1924" i="5"/>
  <c r="D1925" i="5"/>
  <c r="D1926" i="5"/>
  <c r="D1927" i="5"/>
  <c r="D1928" i="5"/>
  <c r="D1929" i="5"/>
  <c r="D1930" i="5"/>
  <c r="D1931" i="5"/>
  <c r="D1932" i="5"/>
  <c r="D1933" i="5"/>
  <c r="D1740" i="5"/>
  <c r="D1781" i="5"/>
  <c r="D1934" i="5"/>
  <c r="D1935" i="5"/>
  <c r="D1863" i="5"/>
  <c r="D1826" i="5"/>
  <c r="D1837" i="5"/>
  <c r="D1838" i="5"/>
  <c r="D1899" i="5"/>
  <c r="D1864" i="5"/>
  <c r="D1865" i="5"/>
  <c r="D1936" i="5"/>
  <c r="D1937" i="5"/>
  <c r="D1938" i="5"/>
  <c r="D2016" i="5"/>
  <c r="D1900" i="5"/>
  <c r="D1901" i="5"/>
  <c r="D1902" i="5"/>
  <c r="D1903" i="5"/>
  <c r="D1904" i="5"/>
  <c r="D1905" i="5"/>
  <c r="D1906" i="5"/>
  <c r="D1907" i="5"/>
  <c r="D1908" i="5"/>
  <c r="D1939" i="5"/>
  <c r="D1940" i="5"/>
  <c r="D1941" i="5"/>
  <c r="D1942" i="5"/>
  <c r="D1943" i="5"/>
  <c r="D1944" i="5"/>
  <c r="D1945" i="5"/>
  <c r="D1946" i="5"/>
  <c r="D1947" i="5"/>
  <c r="D1948" i="5"/>
  <c r="D1839" i="5"/>
  <c r="D1543" i="5"/>
  <c r="D1571" i="5"/>
  <c r="D1603" i="5"/>
  <c r="D1627" i="5"/>
  <c r="D1671" i="5"/>
  <c r="D1705" i="5"/>
  <c r="D1741" i="5"/>
  <c r="D1782" i="5"/>
  <c r="D1827" i="5"/>
  <c r="D1866" i="5"/>
  <c r="D1909" i="5"/>
  <c r="D1949" i="5"/>
  <c r="D1971" i="5"/>
  <c r="D2017" i="5"/>
  <c r="D2058" i="5"/>
  <c r="D2084" i="5"/>
  <c r="D2114" i="5"/>
  <c r="D2136" i="5"/>
  <c r="D2168" i="5"/>
  <c r="D900" i="5"/>
  <c r="D944" i="5"/>
  <c r="D945" i="5"/>
  <c r="D946" i="5"/>
  <c r="D983" i="5"/>
  <c r="D1007" i="5"/>
  <c r="D1034" i="5"/>
  <c r="D1064" i="5"/>
  <c r="D1065" i="5"/>
  <c r="D1103" i="5"/>
  <c r="D1198" i="5"/>
  <c r="D1252" i="5"/>
  <c r="D1253" i="5"/>
  <c r="D1254" i="5"/>
  <c r="D1380" i="5"/>
  <c r="D1461" i="5"/>
  <c r="D1422" i="5"/>
  <c r="D1423" i="5"/>
  <c r="D1424" i="5"/>
  <c r="D1501" i="5"/>
  <c r="D1502" i="5"/>
  <c r="D1503" i="5"/>
  <c r="D1544" i="5"/>
  <c r="D1545" i="5"/>
  <c r="D1546" i="5"/>
  <c r="D1547" i="5"/>
  <c r="D1548" i="5"/>
  <c r="D1572" i="5"/>
  <c r="D1604" i="5"/>
  <c r="D1605" i="5"/>
  <c r="D1606" i="5"/>
  <c r="D1607" i="5"/>
  <c r="D1672" i="5"/>
  <c r="D1673" i="5"/>
  <c r="D1674" i="5"/>
  <c r="D1706" i="5"/>
  <c r="D1707" i="5"/>
  <c r="D1742" i="5"/>
  <c r="D1783" i="5"/>
  <c r="D1784" i="5"/>
  <c r="D1828" i="5"/>
  <c r="D1829" i="5"/>
  <c r="D1830" i="5"/>
  <c r="D1831" i="5"/>
  <c r="D1867" i="5"/>
  <c r="D1868" i="5"/>
  <c r="D1910" i="5"/>
  <c r="D1911" i="5"/>
  <c r="D1912" i="5"/>
  <c r="D1950" i="5"/>
  <c r="D1951" i="5"/>
  <c r="D1972" i="5"/>
  <c r="D1973" i="5"/>
  <c r="D1974" i="5"/>
  <c r="D1975" i="5"/>
  <c r="D1976" i="5"/>
  <c r="D1977" i="5"/>
  <c r="D1978" i="5"/>
  <c r="D1979" i="5"/>
  <c r="D1980" i="5"/>
  <c r="D1981" i="5"/>
  <c r="D1982" i="5"/>
  <c r="D1983" i="5"/>
  <c r="D1984" i="5"/>
  <c r="D1985" i="5"/>
  <c r="D1986" i="5"/>
  <c r="D2018" i="5"/>
  <c r="D859" i="5"/>
  <c r="D1059" i="5"/>
  <c r="D2690" i="5"/>
  <c r="D2693" i="5"/>
  <c r="D860" i="5"/>
  <c r="D862" i="5"/>
  <c r="D2691" i="5"/>
  <c r="D1079" i="5"/>
  <c r="D2692" i="5"/>
  <c r="D1450" i="5"/>
  <c r="D1917" i="5"/>
  <c r="D1451" i="5"/>
  <c r="D562" i="5"/>
  <c r="D57" i="5"/>
  <c r="D1452" i="5"/>
  <c r="D1080" i="5"/>
  <c r="D3178" i="5"/>
  <c r="D1615" i="5"/>
  <c r="D1918" i="5"/>
  <c r="D1987" i="5"/>
  <c r="D1988" i="5"/>
  <c r="D2021" i="5"/>
  <c r="D2022" i="5"/>
  <c r="D2023" i="5"/>
  <c r="D2024" i="5"/>
  <c r="D2025" i="5"/>
  <c r="D2026" i="5"/>
  <c r="D2027" i="5"/>
  <c r="D2028" i="5"/>
  <c r="D2029" i="5"/>
  <c r="D2030" i="5"/>
  <c r="D1989" i="5"/>
  <c r="D1990" i="5"/>
  <c r="D1991" i="5"/>
  <c r="D1992" i="5"/>
  <c r="D1993" i="5"/>
  <c r="D1994" i="5"/>
  <c r="D1995" i="5"/>
  <c r="D2031" i="5"/>
  <c r="D2032" i="5"/>
  <c r="D2033" i="5"/>
  <c r="D2034" i="5"/>
  <c r="D2035" i="5"/>
  <c r="D2036" i="5"/>
  <c r="D2037" i="5"/>
  <c r="D1960" i="5"/>
  <c r="D1961" i="5"/>
  <c r="D1962" i="5"/>
  <c r="D1963" i="5"/>
  <c r="D1964" i="5"/>
  <c r="D1965" i="5"/>
  <c r="D1996" i="5"/>
  <c r="D1997" i="5"/>
  <c r="D1998" i="5"/>
  <c r="D1999" i="5"/>
  <c r="D2000" i="5"/>
  <c r="D2001" i="5"/>
  <c r="D2002" i="5"/>
  <c r="D2059" i="5"/>
  <c r="D2060" i="5"/>
  <c r="D2061" i="5"/>
  <c r="D2062" i="5"/>
  <c r="D2063" i="5"/>
  <c r="D2169" i="5"/>
  <c r="D2085" i="5"/>
  <c r="D2320" i="5"/>
  <c r="D2086" i="5"/>
  <c r="D2087" i="5"/>
  <c r="D2064" i="5"/>
  <c r="D2088" i="5"/>
  <c r="D2089" i="5"/>
  <c r="D2090" i="5"/>
  <c r="D2091" i="5"/>
  <c r="D2092" i="5"/>
  <c r="D2093" i="5"/>
  <c r="D2863" i="5"/>
  <c r="D2065" i="5"/>
  <c r="D2115" i="5"/>
  <c r="D2066" i="5"/>
  <c r="D2067" i="5"/>
  <c r="D2068" i="5"/>
  <c r="D2069" i="5"/>
  <c r="D2070" i="5"/>
  <c r="D2071" i="5"/>
  <c r="D2072" i="5"/>
  <c r="D2073" i="5"/>
  <c r="D2074" i="5"/>
  <c r="D2075" i="5"/>
  <c r="D2076" i="5"/>
  <c r="D2094" i="5"/>
  <c r="D2095" i="5"/>
  <c r="D2096" i="5"/>
  <c r="D2097" i="5"/>
  <c r="D2098" i="5"/>
  <c r="D2099" i="5"/>
  <c r="D2100" i="5"/>
  <c r="D2101" i="5"/>
  <c r="D2102" i="5"/>
  <c r="D2103" i="5"/>
  <c r="D2116" i="5"/>
  <c r="D2117" i="5"/>
  <c r="D2118" i="5"/>
  <c r="D2170" i="5"/>
  <c r="D2137" i="5"/>
  <c r="D2138" i="5"/>
  <c r="D2139" i="5"/>
  <c r="D2140" i="5"/>
  <c r="D2141" i="5"/>
  <c r="D2142" i="5"/>
  <c r="D2143" i="5"/>
  <c r="D2144" i="5"/>
  <c r="D2145" i="5"/>
  <c r="D2146" i="5"/>
  <c r="D2147" i="5"/>
  <c r="D2148" i="5"/>
  <c r="D2171" i="5"/>
  <c r="D2172" i="5"/>
  <c r="D2173" i="5"/>
  <c r="D2174" i="5"/>
  <c r="D2175" i="5"/>
  <c r="D2176" i="5"/>
  <c r="D2177" i="5"/>
  <c r="D2178" i="5"/>
  <c r="D2119" i="5"/>
  <c r="D2120" i="5"/>
  <c r="D2121" i="5"/>
  <c r="D2149" i="5"/>
  <c r="D2150" i="5"/>
  <c r="D2151" i="5"/>
  <c r="D2152" i="5"/>
  <c r="D2179" i="5"/>
  <c r="D2180" i="5"/>
  <c r="D2181" i="5"/>
  <c r="D2182" i="5"/>
  <c r="D2183" i="5"/>
  <c r="D2184" i="5"/>
  <c r="D2122" i="5"/>
  <c r="D2123" i="5"/>
  <c r="D2124" i="5"/>
  <c r="D2125" i="5"/>
  <c r="D2126" i="5"/>
  <c r="D2153" i="5"/>
  <c r="D2154" i="5"/>
  <c r="D2155" i="5"/>
  <c r="D2156" i="5"/>
  <c r="D2157" i="5"/>
  <c r="D2158" i="5"/>
  <c r="D2185" i="5"/>
  <c r="D2186" i="5"/>
  <c r="D2187" i="5"/>
  <c r="D2188" i="5"/>
  <c r="D2189" i="5"/>
  <c r="D2190" i="5"/>
  <c r="D2202" i="5"/>
  <c r="D2203" i="5"/>
  <c r="D2204" i="5"/>
  <c r="D2205" i="5"/>
  <c r="D2206" i="5"/>
  <c r="D2207" i="5"/>
  <c r="D2208" i="5"/>
  <c r="D2209" i="5"/>
  <c r="D2210" i="5"/>
  <c r="D2211" i="5"/>
  <c r="D2321" i="5"/>
  <c r="D2230" i="5"/>
  <c r="D2231" i="5"/>
  <c r="D2232" i="5"/>
  <c r="D2233" i="5"/>
  <c r="D2234" i="5"/>
  <c r="D2235" i="5"/>
  <c r="D2236" i="5"/>
  <c r="D2212" i="5"/>
  <c r="D2213" i="5"/>
  <c r="D2214" i="5"/>
  <c r="D2215" i="5"/>
  <c r="D2216" i="5"/>
  <c r="D2217" i="5"/>
  <c r="D2218" i="5"/>
  <c r="D2219" i="5"/>
  <c r="D2237" i="5"/>
  <c r="D2238" i="5"/>
  <c r="D2239" i="5"/>
  <c r="D2240" i="5"/>
  <c r="D2241" i="5"/>
  <c r="D2242" i="5"/>
  <c r="D2243" i="5"/>
  <c r="D2244" i="5"/>
  <c r="D2245" i="5"/>
  <c r="D2246" i="5"/>
  <c r="D2247" i="5"/>
  <c r="D2248" i="5"/>
  <c r="D2249" i="5"/>
  <c r="D2264" i="5"/>
  <c r="D2265" i="5"/>
  <c r="D2266" i="5"/>
  <c r="D2267" i="5"/>
  <c r="D2268" i="5"/>
  <c r="D2269" i="5"/>
  <c r="D2270" i="5"/>
  <c r="D2271" i="5"/>
  <c r="D2272" i="5"/>
  <c r="D2273" i="5"/>
  <c r="D2274" i="5"/>
  <c r="D2275" i="5"/>
  <c r="D2276" i="5"/>
  <c r="D2277" i="5"/>
  <c r="D2322" i="5"/>
  <c r="D2278" i="5"/>
  <c r="D2279" i="5"/>
  <c r="D2280" i="5"/>
  <c r="D2281" i="5"/>
  <c r="D2250" i="5"/>
  <c r="D2251" i="5"/>
  <c r="D2252" i="5"/>
  <c r="D2253" i="5"/>
  <c r="D2254" i="5"/>
  <c r="D2255" i="5"/>
  <c r="D2256" i="5"/>
  <c r="D2282" i="5"/>
  <c r="D2283" i="5"/>
  <c r="D2284" i="5"/>
  <c r="D2285" i="5"/>
  <c r="D2286" i="5"/>
  <c r="D2294" i="5"/>
  <c r="D2295" i="5"/>
  <c r="D2296" i="5"/>
  <c r="D2297" i="5"/>
  <c r="D2298" i="5"/>
  <c r="D2299" i="5"/>
  <c r="D2300" i="5"/>
  <c r="D2301" i="5"/>
  <c r="D2302" i="5"/>
  <c r="D2303" i="5"/>
  <c r="D2304" i="5"/>
  <c r="D2305" i="5"/>
  <c r="D2306" i="5"/>
  <c r="D2307" i="5"/>
  <c r="D2308" i="5"/>
  <c r="D2309" i="5"/>
  <c r="D2310" i="5"/>
  <c r="D2311" i="5"/>
  <c r="D2323" i="5"/>
  <c r="D2324" i="5"/>
  <c r="D2325" i="5"/>
  <c r="D2326" i="5"/>
  <c r="D2327" i="5"/>
  <c r="D2328" i="5"/>
  <c r="D2329" i="5"/>
  <c r="D2330" i="5"/>
  <c r="D2331" i="5"/>
  <c r="D2332" i="5"/>
  <c r="D2333" i="5"/>
  <c r="D2334" i="5"/>
  <c r="D2335" i="5"/>
  <c r="D2336" i="5"/>
  <c r="D2337" i="5"/>
  <c r="D2338" i="5"/>
  <c r="D2339" i="5"/>
  <c r="D2340" i="5"/>
  <c r="D2341" i="5"/>
  <c r="D1479" i="5"/>
  <c r="D1480" i="5"/>
  <c r="D563" i="5"/>
  <c r="D861" i="5"/>
  <c r="D3141" i="5"/>
  <c r="D1952" i="5"/>
  <c r="D863" i="5"/>
  <c r="D77" i="5"/>
  <c r="D1953" i="5"/>
  <c r="D973" i="5"/>
  <c r="D3179" i="5"/>
  <c r="D1081" i="5"/>
  <c r="D1082" i="5"/>
  <c r="D1616" i="5"/>
  <c r="D1617" i="5"/>
  <c r="D1083" i="5"/>
  <c r="D1620" i="5"/>
  <c r="D3180" i="5"/>
  <c r="D3181" i="5"/>
  <c r="D3182" i="5"/>
  <c r="D3183" i="5"/>
  <c r="D3184" i="5"/>
  <c r="D2350" i="5"/>
  <c r="D2490" i="5"/>
  <c r="D2351" i="5"/>
  <c r="D2352" i="5"/>
  <c r="D2353" i="5"/>
  <c r="D2354" i="5"/>
  <c r="D2355" i="5"/>
  <c r="D2356" i="5"/>
  <c r="D2357" i="5"/>
  <c r="D2358" i="5"/>
  <c r="D2359" i="5"/>
  <c r="D2360" i="5"/>
  <c r="D2361" i="5"/>
  <c r="D2362" i="5"/>
  <c r="D2363" i="5"/>
  <c r="D2364" i="5"/>
  <c r="D2365" i="5"/>
  <c r="D2366" i="5"/>
  <c r="D2367" i="5"/>
  <c r="D2369" i="5"/>
  <c r="D2370" i="5"/>
  <c r="D2371" i="5"/>
  <c r="D2372" i="5"/>
  <c r="D2373" i="5"/>
  <c r="D2386" i="5"/>
  <c r="D2387" i="5"/>
  <c r="D2388" i="5"/>
  <c r="D2389" i="5"/>
  <c r="D2390" i="5"/>
  <c r="D2391" i="5"/>
  <c r="D2392" i="5"/>
  <c r="D2393" i="5"/>
  <c r="D2394" i="5"/>
  <c r="D2395" i="5"/>
  <c r="D2396" i="5"/>
  <c r="D2397" i="5"/>
  <c r="D2398" i="5"/>
  <c r="D2399" i="5"/>
  <c r="D2400" i="5"/>
  <c r="D2401" i="5"/>
  <c r="D2402" i="5"/>
  <c r="D2403" i="5"/>
  <c r="D2404" i="5"/>
  <c r="D2405" i="5"/>
  <c r="D2406" i="5"/>
  <c r="D2491" i="5"/>
  <c r="D2428" i="5"/>
  <c r="D2429" i="5"/>
  <c r="D2430" i="5"/>
  <c r="D2431" i="5"/>
  <c r="D2432" i="5"/>
  <c r="D2492" i="5"/>
  <c r="D2407" i="5"/>
  <c r="D2408" i="5"/>
  <c r="D2409" i="5"/>
  <c r="D2410" i="5"/>
  <c r="D2411" i="5"/>
  <c r="D2412" i="5"/>
  <c r="D2413" i="5"/>
  <c r="D2414" i="5"/>
  <c r="D2433" i="5"/>
  <c r="D2434" i="5"/>
  <c r="D2435" i="5"/>
  <c r="D2436" i="5"/>
  <c r="D2437" i="5"/>
  <c r="D2438" i="5"/>
  <c r="D2439" i="5"/>
  <c r="D2440" i="5"/>
  <c r="D2466" i="5"/>
  <c r="D2467" i="5"/>
  <c r="D2468" i="5"/>
  <c r="D2469" i="5"/>
  <c r="D2470" i="5"/>
  <c r="D2471" i="5"/>
  <c r="D2494" i="5"/>
  <c r="D3185" i="5"/>
  <c r="D1621" i="5"/>
  <c r="D2918" i="5"/>
  <c r="D564" i="5"/>
  <c r="D218" i="5"/>
  <c r="D250" i="5"/>
  <c r="D565" i="5"/>
  <c r="D1622" i="5"/>
  <c r="D2919" i="5"/>
  <c r="D248" i="5"/>
  <c r="D2920" i="5"/>
  <c r="D586" i="5"/>
  <c r="D2921" i="5"/>
  <c r="D2922" i="5"/>
  <c r="D2923" i="5"/>
  <c r="D2947" i="5"/>
  <c r="D2948" i="5"/>
  <c r="D2949" i="5"/>
  <c r="D2950" i="5"/>
  <c r="D2951" i="5"/>
  <c r="D2965" i="5"/>
  <c r="D3001" i="5"/>
  <c r="D1623" i="5"/>
  <c r="D3002" i="5"/>
  <c r="D587" i="5"/>
  <c r="D3186" i="5"/>
  <c r="D249" i="5"/>
  <c r="D2496" i="5"/>
  <c r="D2497" i="5"/>
  <c r="D2498" i="5"/>
  <c r="D2499" i="5"/>
  <c r="D2500" i="5"/>
  <c r="D2501" i="5"/>
  <c r="D2517" i="5"/>
  <c r="D2518" i="5"/>
  <c r="D2519" i="5"/>
  <c r="D2520" i="5"/>
  <c r="D2476" i="5"/>
  <c r="D2477" i="5"/>
  <c r="D2478" i="5"/>
  <c r="D2479" i="5"/>
  <c r="D2480" i="5"/>
  <c r="D2481" i="5"/>
  <c r="D2482" i="5"/>
  <c r="D2502" i="5"/>
  <c r="D2503" i="5"/>
  <c r="D2504" i="5"/>
  <c r="D2505" i="5"/>
  <c r="D2506" i="5"/>
  <c r="D2507" i="5"/>
  <c r="D2508" i="5"/>
  <c r="D2521" i="5"/>
  <c r="D2522" i="5"/>
  <c r="D2523" i="5"/>
  <c r="D2524" i="5"/>
  <c r="D2525" i="5"/>
  <c r="D2526" i="5"/>
  <c r="D2527" i="5"/>
  <c r="D2528" i="5"/>
  <c r="D2529" i="5"/>
  <c r="D2530" i="5"/>
  <c r="D2531" i="5"/>
  <c r="D2532" i="5"/>
  <c r="D2533" i="5"/>
  <c r="D2534" i="5"/>
  <c r="D2535" i="5"/>
  <c r="D2536" i="5"/>
  <c r="D2537" i="5"/>
  <c r="D2547" i="5"/>
  <c r="D2548" i="5"/>
  <c r="D2549" i="5"/>
  <c r="D2550" i="5"/>
  <c r="D2551" i="5"/>
  <c r="D2552" i="5"/>
  <c r="D2553" i="5"/>
  <c r="D2554" i="5"/>
  <c r="D2555" i="5"/>
  <c r="D2729" i="5"/>
  <c r="D2556" i="5"/>
  <c r="D2557" i="5"/>
  <c r="D2558" i="5"/>
  <c r="D2559" i="5"/>
  <c r="D2560" i="5"/>
  <c r="D2561" i="5"/>
  <c r="D2562" i="5"/>
  <c r="D2572" i="5"/>
  <c r="D2573" i="5"/>
  <c r="D2574" i="5"/>
  <c r="D2575" i="5"/>
  <c r="D2576" i="5"/>
  <c r="D2593" i="5"/>
  <c r="D2577" i="5"/>
  <c r="D2578" i="5"/>
  <c r="D2594" i="5"/>
  <c r="D2579" i="5"/>
  <c r="D2580" i="5"/>
  <c r="D2581" i="5"/>
  <c r="D2595" i="5"/>
  <c r="D2596" i="5"/>
  <c r="D2597" i="5"/>
  <c r="D2598" i="5"/>
  <c r="D2599" i="5"/>
  <c r="D2600" i="5"/>
  <c r="D2601" i="5"/>
  <c r="D2602" i="5"/>
  <c r="D2582" i="5"/>
  <c r="D2583" i="5"/>
  <c r="D2584" i="5"/>
  <c r="D2585" i="5"/>
  <c r="D2603" i="5"/>
  <c r="D2604" i="5"/>
  <c r="D2605" i="5"/>
  <c r="D2606" i="5"/>
  <c r="D2607" i="5"/>
  <c r="D2608" i="5"/>
  <c r="D2609" i="5"/>
  <c r="D2610" i="5"/>
  <c r="D2611" i="5"/>
  <c r="D2612" i="5"/>
  <c r="D2613" i="5"/>
  <c r="D2614" i="5"/>
  <c r="D2615" i="5"/>
  <c r="D1954" i="5"/>
  <c r="D685" i="5"/>
  <c r="D1955" i="5"/>
  <c r="D1956" i="5"/>
  <c r="D686" i="5"/>
  <c r="D3255" i="5"/>
  <c r="D2008" i="5"/>
  <c r="D2009" i="5"/>
  <c r="D2010" i="5"/>
  <c r="D2044" i="5"/>
  <c r="D2045" i="5"/>
  <c r="D2046" i="5"/>
  <c r="D2047" i="5"/>
  <c r="D2048" i="5"/>
  <c r="D2049" i="5"/>
  <c r="D2050" i="5"/>
  <c r="D2051" i="5"/>
  <c r="D2052" i="5"/>
  <c r="D2078" i="5"/>
  <c r="D2105" i="5"/>
  <c r="D2106" i="5"/>
  <c r="D2107" i="5"/>
  <c r="D2128" i="5"/>
  <c r="D2129" i="5"/>
  <c r="D2130" i="5"/>
  <c r="D2160" i="5"/>
  <c r="D2161" i="5"/>
  <c r="D2162" i="5"/>
  <c r="D2193" i="5"/>
  <c r="D2194" i="5"/>
  <c r="D2195" i="5"/>
  <c r="D2196" i="5"/>
  <c r="D2221" i="5"/>
  <c r="D2258" i="5"/>
  <c r="D2288" i="5"/>
  <c r="D2289" i="5"/>
  <c r="D2313" i="5"/>
  <c r="D2343" i="5"/>
  <c r="D2344" i="5"/>
  <c r="D2379" i="5"/>
  <c r="D2380" i="5"/>
  <c r="D2420" i="5"/>
  <c r="D2421" i="5"/>
  <c r="D2422" i="5"/>
  <c r="D2453" i="5"/>
  <c r="D2454" i="5"/>
  <c r="D2455" i="5"/>
  <c r="D2456" i="5"/>
  <c r="D2483" i="5"/>
  <c r="D2484" i="5"/>
  <c r="D2539" i="5"/>
  <c r="D2540" i="5"/>
  <c r="D2541" i="5"/>
  <c r="D2511" i="5"/>
  <c r="D2564" i="5"/>
  <c r="D2565" i="5"/>
  <c r="D2566" i="5"/>
  <c r="D2587" i="5"/>
  <c r="D2617" i="5"/>
  <c r="D2618" i="5"/>
  <c r="D2624" i="5"/>
  <c r="D2625" i="5"/>
  <c r="D2626" i="5"/>
  <c r="D2627" i="5"/>
  <c r="D2628" i="5"/>
  <c r="D2629" i="5"/>
  <c r="D2630" i="5"/>
  <c r="D2631" i="5"/>
  <c r="D2632" i="5"/>
  <c r="D2633" i="5"/>
  <c r="D2634" i="5"/>
  <c r="D2635" i="5"/>
  <c r="D2636" i="5"/>
  <c r="D2637" i="5"/>
  <c r="D2638" i="5"/>
  <c r="D2639" i="5"/>
  <c r="D2730" i="5"/>
  <c r="D2640" i="5"/>
  <c r="D2641" i="5"/>
  <c r="D2660" i="5"/>
  <c r="D2661" i="5"/>
  <c r="D2662" i="5"/>
  <c r="D2663" i="5"/>
  <c r="D2664" i="5"/>
  <c r="D2665" i="5"/>
  <c r="D2666" i="5"/>
  <c r="D2667" i="5"/>
  <c r="D2668" i="5"/>
  <c r="D2669" i="5"/>
  <c r="D2670" i="5"/>
  <c r="D2671" i="5"/>
  <c r="D2672" i="5"/>
  <c r="D2673" i="5"/>
  <c r="D2674" i="5"/>
  <c r="D2675" i="5"/>
  <c r="D2676" i="5"/>
  <c r="D2677" i="5"/>
  <c r="D2678" i="5"/>
  <c r="D2679" i="5"/>
  <c r="D2680" i="5"/>
  <c r="D2681" i="5"/>
  <c r="D2682" i="5"/>
  <c r="D2731" i="5"/>
  <c r="D2683" i="5"/>
  <c r="D2704" i="5"/>
  <c r="D2705" i="5"/>
  <c r="D2706" i="5"/>
  <c r="D2707" i="5"/>
  <c r="D2708" i="5"/>
  <c r="D2709" i="5"/>
  <c r="D2710" i="5"/>
  <c r="D2732" i="5"/>
  <c r="D2711" i="5"/>
  <c r="D2712" i="5"/>
  <c r="D2713" i="5"/>
  <c r="D1957" i="5"/>
  <c r="D687" i="5"/>
  <c r="D1089" i="5"/>
  <c r="D1090" i="5"/>
  <c r="D78" i="5"/>
  <c r="D277" i="5"/>
  <c r="D688" i="5"/>
  <c r="D278" i="5"/>
  <c r="D79" i="5"/>
  <c r="D588" i="5"/>
  <c r="D589" i="5"/>
  <c r="D251" i="5"/>
  <c r="D661" i="5"/>
  <c r="D3003" i="5"/>
  <c r="D3004" i="5"/>
  <c r="D2714" i="5"/>
  <c r="D3005" i="5"/>
  <c r="D3006" i="5"/>
  <c r="D662" i="5"/>
  <c r="D90" i="5"/>
  <c r="D1958" i="5"/>
  <c r="D1959" i="5"/>
  <c r="D3007" i="5"/>
  <c r="D432" i="5"/>
  <c r="D2377" i="5"/>
  <c r="D1914" i="5"/>
  <c r="D2378" i="5"/>
  <c r="D2415" i="5"/>
  <c r="D2736" i="5"/>
  <c r="D2737" i="5"/>
  <c r="D2738" i="5"/>
  <c r="D2739" i="5"/>
  <c r="D2740" i="5"/>
  <c r="D2759" i="5"/>
  <c r="D2760" i="5"/>
  <c r="D2772" i="5"/>
  <c r="D2865" i="5"/>
  <c r="D2773" i="5"/>
  <c r="D2774" i="5"/>
  <c r="D2775" i="5"/>
  <c r="D2794" i="5"/>
  <c r="D2795" i="5"/>
  <c r="D2796" i="5"/>
  <c r="D2797" i="5"/>
  <c r="D2798" i="5"/>
  <c r="D2799" i="5"/>
  <c r="D2800" i="5"/>
  <c r="D2801" i="5"/>
  <c r="D2802" i="5"/>
  <c r="D2803" i="5"/>
  <c r="D2804" i="5"/>
  <c r="D2805" i="5"/>
  <c r="D2806" i="5"/>
  <c r="D2807" i="5"/>
  <c r="D2864" i="5"/>
  <c r="D2808" i="5"/>
  <c r="D2809" i="5"/>
  <c r="D2810" i="5"/>
  <c r="D2811" i="5"/>
  <c r="D2812" i="5"/>
  <c r="D2813" i="5"/>
  <c r="D2814" i="5"/>
  <c r="D2815" i="5"/>
  <c r="D2776" i="5"/>
  <c r="D2777" i="5"/>
  <c r="D2816" i="5"/>
  <c r="D2817" i="5"/>
  <c r="D2818" i="5"/>
  <c r="D2819" i="5"/>
  <c r="D2820" i="5"/>
  <c r="D2649" i="5"/>
  <c r="D2650" i="5"/>
  <c r="D2651" i="5"/>
  <c r="D2652" i="5"/>
  <c r="D2653" i="5"/>
  <c r="D2654" i="5"/>
  <c r="D2696" i="5"/>
  <c r="D2697" i="5"/>
  <c r="D2698" i="5"/>
  <c r="D2720" i="5"/>
  <c r="D2721" i="5"/>
  <c r="D2722" i="5"/>
  <c r="D2723" i="5"/>
  <c r="D2743" i="5"/>
  <c r="D2744" i="5"/>
  <c r="D2745" i="5"/>
  <c r="D2746" i="5"/>
  <c r="D2778" i="5"/>
  <c r="D2779" i="5"/>
  <c r="D2780" i="5"/>
  <c r="D2781" i="5"/>
  <c r="D2782" i="5"/>
  <c r="D2783" i="5"/>
  <c r="D2821" i="5"/>
  <c r="D2822" i="5"/>
  <c r="D2784" i="5"/>
  <c r="D2823" i="5"/>
  <c r="D2824" i="5"/>
  <c r="D2825" i="5"/>
  <c r="D2826" i="5"/>
  <c r="D2827" i="5"/>
  <c r="D279" i="5"/>
  <c r="D433" i="5"/>
  <c r="D2416" i="5"/>
  <c r="D252" i="5"/>
  <c r="D2417" i="5"/>
  <c r="D483" i="5"/>
  <c r="D2450" i="5"/>
  <c r="D253" i="5"/>
  <c r="D2418" i="5"/>
  <c r="D2419" i="5"/>
  <c r="D280" i="5"/>
  <c r="D282" i="5"/>
  <c r="D80" i="5"/>
  <c r="D2441" i="5"/>
  <c r="D2837" i="5"/>
  <c r="D2838" i="5"/>
  <c r="D2839" i="5"/>
  <c r="D2840" i="5"/>
  <c r="D2841" i="5"/>
  <c r="D2842" i="5"/>
  <c r="D2843" i="5"/>
  <c r="D2844" i="5"/>
  <c r="D2845" i="5"/>
  <c r="D2868" i="5"/>
  <c r="D2869" i="5"/>
  <c r="D2846" i="5"/>
  <c r="D2847" i="5"/>
  <c r="D2848" i="5"/>
  <c r="D2849" i="5"/>
  <c r="D2850" i="5"/>
  <c r="D2851" i="5"/>
  <c r="D2852" i="5"/>
  <c r="D2853" i="5"/>
  <c r="D2870" i="5"/>
  <c r="D2871" i="5"/>
  <c r="D2872" i="5"/>
  <c r="D2873" i="5"/>
  <c r="D2874" i="5"/>
  <c r="D2875" i="5"/>
  <c r="D2894" i="5"/>
  <c r="D2895" i="5"/>
  <c r="D2896" i="5"/>
  <c r="D2897" i="5"/>
  <c r="D281" i="5"/>
  <c r="D2442" i="5"/>
  <c r="D1186" i="5"/>
  <c r="D1187" i="5"/>
  <c r="D1654" i="5"/>
  <c r="D2104" i="5"/>
  <c r="D1188" i="5"/>
  <c r="D627" i="5"/>
  <c r="D1481" i="5"/>
  <c r="D3008" i="5"/>
  <c r="D3009" i="5"/>
  <c r="D2003" i="5"/>
  <c r="D2898" i="5"/>
  <c r="D2899" i="5"/>
  <c r="D2900" i="5"/>
  <c r="D2901" i="5"/>
  <c r="D2902" i="5"/>
  <c r="D2903" i="5"/>
  <c r="D2904" i="5"/>
  <c r="D2905" i="5"/>
  <c r="D2906" i="5"/>
  <c r="D2907" i="5"/>
  <c r="D2908" i="5"/>
  <c r="D3014" i="5"/>
  <c r="D2884" i="5"/>
  <c r="D2885" i="5"/>
  <c r="D2886" i="5"/>
  <c r="D2887" i="5"/>
  <c r="D2888" i="5"/>
  <c r="D2889" i="5"/>
  <c r="D2909" i="5"/>
  <c r="D2910" i="5"/>
  <c r="D2911" i="5"/>
  <c r="D2912" i="5"/>
  <c r="D2913" i="5"/>
  <c r="D2914" i="5"/>
  <c r="D2915" i="5"/>
  <c r="D2916" i="5"/>
  <c r="D2924" i="5"/>
  <c r="D2925" i="5"/>
  <c r="D2931" i="5"/>
  <c r="D2932" i="5"/>
  <c r="D2933" i="5"/>
  <c r="D2934" i="5"/>
  <c r="D2935" i="5"/>
  <c r="D2936" i="5"/>
  <c r="D3015" i="5"/>
  <c r="D2952" i="5"/>
  <c r="D2953" i="5"/>
  <c r="D2954" i="5"/>
  <c r="D2955" i="5"/>
  <c r="D2956" i="5"/>
  <c r="D2957" i="5"/>
  <c r="D2958" i="5"/>
  <c r="D2937" i="5"/>
  <c r="D2938" i="5"/>
  <c r="D2939" i="5"/>
  <c r="D2940" i="5"/>
  <c r="D2941" i="5"/>
  <c r="D2942" i="5"/>
  <c r="D2943" i="5"/>
  <c r="D2959" i="5"/>
  <c r="D2974" i="5"/>
  <c r="D2975" i="5"/>
  <c r="D1462" i="5"/>
  <c r="D1463" i="5"/>
  <c r="D1464" i="5"/>
  <c r="D1465" i="5"/>
  <c r="D1466" i="5"/>
  <c r="D1504" i="5"/>
  <c r="D1505" i="5"/>
  <c r="D1506" i="5"/>
  <c r="D1507" i="5"/>
  <c r="D1508" i="5"/>
  <c r="D1549" i="5"/>
  <c r="D1550" i="5"/>
  <c r="D1551" i="5"/>
  <c r="D1552" i="5"/>
  <c r="D1553" i="5"/>
  <c r="D1573" i="5"/>
  <c r="D1574" i="5"/>
  <c r="D1575" i="5"/>
  <c r="D1576" i="5"/>
  <c r="D1577" i="5"/>
  <c r="D1608" i="5"/>
  <c r="D1609" i="5"/>
  <c r="D1610" i="5"/>
  <c r="D1611" i="5"/>
  <c r="D1612" i="5"/>
  <c r="D1628" i="5"/>
  <c r="D1629" i="5"/>
  <c r="D1630" i="5"/>
  <c r="D1631" i="5"/>
  <c r="D1632" i="5"/>
  <c r="D1675" i="5"/>
  <c r="D1676" i="5"/>
  <c r="D1677" i="5"/>
  <c r="D1678" i="5"/>
  <c r="D1679" i="5"/>
  <c r="D1708" i="5"/>
  <c r="D1709" i="5"/>
  <c r="D1710" i="5"/>
  <c r="D1711" i="5"/>
  <c r="D1712" i="5"/>
  <c r="D1743" i="5"/>
  <c r="D1744" i="5"/>
  <c r="D1745" i="5"/>
  <c r="D1746" i="5"/>
  <c r="D1747" i="5"/>
  <c r="D1785" i="5"/>
  <c r="D1786" i="5"/>
  <c r="D1787" i="5"/>
  <c r="D1788" i="5"/>
  <c r="D1789" i="5"/>
  <c r="D1832" i="5"/>
  <c r="D1833" i="5"/>
  <c r="D1834" i="5"/>
  <c r="D1835" i="5"/>
  <c r="D1836" i="5"/>
  <c r="D1873" i="5"/>
  <c r="D1874" i="5"/>
  <c r="D1875" i="5"/>
  <c r="D1876" i="5"/>
  <c r="D1877" i="5"/>
  <c r="D1919" i="5"/>
  <c r="D1920" i="5"/>
  <c r="D1921" i="5"/>
  <c r="D1922" i="5"/>
  <c r="D1923" i="5"/>
  <c r="D1966" i="5"/>
  <c r="D1967" i="5"/>
  <c r="D1968" i="5"/>
  <c r="D1969" i="5"/>
  <c r="D1970" i="5"/>
  <c r="D2011" i="5"/>
  <c r="D2012" i="5"/>
  <c r="D2013" i="5"/>
  <c r="D2014" i="5"/>
  <c r="D2015" i="5"/>
  <c r="D2053" i="5"/>
  <c r="D2054" i="5"/>
  <c r="D2055" i="5"/>
  <c r="D2056" i="5"/>
  <c r="D2057" i="5"/>
  <c r="D2079" i="5"/>
  <c r="D2080" i="5"/>
  <c r="D2081" i="5"/>
  <c r="D2082" i="5"/>
  <c r="D2083" i="5"/>
  <c r="D2108" i="5"/>
  <c r="D2109" i="5"/>
  <c r="D2110" i="5"/>
  <c r="D2111" i="5"/>
  <c r="D2112" i="5"/>
  <c r="D2131" i="5"/>
  <c r="D2132" i="5"/>
  <c r="D2133" i="5"/>
  <c r="D2134" i="5"/>
  <c r="D2135" i="5"/>
  <c r="D2163" i="5"/>
  <c r="D2164" i="5"/>
  <c r="D2165" i="5"/>
  <c r="D2166" i="5"/>
  <c r="D2167" i="5"/>
  <c r="D2197" i="5"/>
  <c r="D2198" i="5"/>
  <c r="D2199" i="5"/>
  <c r="D2200" i="5"/>
  <c r="D2201" i="5"/>
  <c r="D2222" i="5"/>
  <c r="D2223" i="5"/>
  <c r="D2225" i="5"/>
  <c r="D2228" i="5"/>
  <c r="D2229" i="5"/>
  <c r="D2259" i="5"/>
  <c r="D2260" i="5"/>
  <c r="D2261" i="5"/>
  <c r="D2262" i="5"/>
  <c r="D2263" i="5"/>
  <c r="D2290" i="5"/>
  <c r="D2291" i="5"/>
  <c r="D2292" i="5"/>
  <c r="D2293" i="5"/>
  <c r="D2314" i="5"/>
  <c r="D2315" i="5"/>
  <c r="D2316" i="5"/>
  <c r="D2317" i="5"/>
  <c r="D2318" i="5"/>
  <c r="D2345" i="5"/>
  <c r="D2346" i="5"/>
  <c r="D2347" i="5"/>
  <c r="D2348" i="5"/>
  <c r="D2349" i="5"/>
  <c r="D2381" i="5"/>
  <c r="D2382" i="5"/>
  <c r="D2383" i="5"/>
  <c r="D2384" i="5"/>
  <c r="D2385" i="5"/>
  <c r="D2423" i="5"/>
  <c r="D2424" i="5"/>
  <c r="D2425" i="5"/>
  <c r="D2426" i="5"/>
  <c r="D2427" i="5"/>
  <c r="D2457" i="5"/>
  <c r="D2458" i="5"/>
  <c r="D2459" i="5"/>
  <c r="D2460" i="5"/>
  <c r="D2461" i="5"/>
  <c r="D2485" i="5"/>
  <c r="D2486" i="5"/>
  <c r="D2487" i="5"/>
  <c r="D2488" i="5"/>
  <c r="D2489" i="5"/>
  <c r="D2512" i="5"/>
  <c r="D2513" i="5"/>
  <c r="D2514" i="5"/>
  <c r="D2515" i="5"/>
  <c r="D2516" i="5"/>
  <c r="D2542" i="5"/>
  <c r="D2543" i="5"/>
  <c r="D2544" i="5"/>
  <c r="D2545" i="5"/>
  <c r="D2546" i="5"/>
  <c r="D2567" i="5"/>
  <c r="D2568" i="5"/>
  <c r="D2569" i="5"/>
  <c r="D2570" i="5"/>
  <c r="D2571" i="5"/>
  <c r="D2588" i="5"/>
  <c r="D2589" i="5"/>
  <c r="D2590" i="5"/>
  <c r="D2591" i="5"/>
  <c r="D2592" i="5"/>
  <c r="D2619" i="5"/>
  <c r="D2620" i="5"/>
  <c r="D2621" i="5"/>
  <c r="D2622" i="5"/>
  <c r="D2623" i="5"/>
  <c r="D2655" i="5"/>
  <c r="D2656" i="5"/>
  <c r="D2657" i="5"/>
  <c r="D2658" i="5"/>
  <c r="D2659" i="5"/>
  <c r="D2699" i="5"/>
  <c r="D2700" i="5"/>
  <c r="D2701" i="5"/>
  <c r="D2702" i="5"/>
  <c r="D2703" i="5"/>
  <c r="D2724" i="5"/>
  <c r="D2725" i="5"/>
  <c r="D2726" i="5"/>
  <c r="D2727" i="5"/>
  <c r="D2728" i="5"/>
  <c r="D2751" i="5"/>
  <c r="D2752" i="5"/>
  <c r="D2753" i="5"/>
  <c r="D2754" i="5"/>
  <c r="D2755" i="5"/>
  <c r="D2789" i="5"/>
  <c r="D2790" i="5"/>
  <c r="D2791" i="5"/>
  <c r="D2792" i="5"/>
  <c r="D2793" i="5"/>
  <c r="D2832" i="5"/>
  <c r="D2833" i="5"/>
  <c r="D2834" i="5"/>
  <c r="D2835" i="5"/>
  <c r="D2836" i="5"/>
  <c r="D2858" i="5"/>
  <c r="D2859" i="5"/>
  <c r="D2860" i="5"/>
  <c r="D2861" i="5"/>
  <c r="D2862" i="5"/>
  <c r="D2890" i="5"/>
  <c r="D2891" i="5"/>
  <c r="D2892" i="5"/>
  <c r="D2893" i="5"/>
  <c r="D2917" i="5"/>
  <c r="D2944" i="5"/>
  <c r="D2945" i="5"/>
  <c r="D2946" i="5"/>
  <c r="D2960" i="5"/>
  <c r="D2961" i="5"/>
  <c r="D2962" i="5"/>
  <c r="D2963" i="5"/>
  <c r="D2964" i="5"/>
  <c r="D2976" i="5"/>
  <c r="D2977" i="5"/>
  <c r="D2978" i="5"/>
  <c r="D2979" i="5"/>
  <c r="D2980" i="5"/>
  <c r="D3016" i="5"/>
  <c r="D3037" i="5"/>
  <c r="D3038" i="5"/>
  <c r="D3039" i="5"/>
  <c r="D3040" i="5"/>
  <c r="D3041" i="5"/>
  <c r="D3043" i="5"/>
  <c r="D3044" i="5"/>
  <c r="D3045" i="5"/>
  <c r="D3046" i="5"/>
  <c r="D3047" i="5"/>
  <c r="D3048" i="5"/>
  <c r="D3049" i="5"/>
  <c r="D3050" i="5"/>
  <c r="D3051" i="5"/>
  <c r="D3052" i="5"/>
  <c r="D3053" i="5"/>
  <c r="D3054" i="5"/>
  <c r="D3055" i="5"/>
  <c r="D3056" i="5"/>
  <c r="D3057" i="5"/>
  <c r="D3058" i="5"/>
  <c r="D3059" i="5"/>
  <c r="D3060" i="5"/>
  <c r="D3061" i="5"/>
  <c r="D3062" i="5"/>
  <c r="D3063" i="5"/>
  <c r="D3065" i="5"/>
  <c r="D3066" i="5"/>
  <c r="D3067" i="5"/>
  <c r="D3068" i="5"/>
  <c r="D3069" i="5"/>
  <c r="D3070" i="5"/>
  <c r="D3071" i="5"/>
  <c r="D3072" i="5"/>
  <c r="D3073" i="5"/>
  <c r="D3074" i="5"/>
  <c r="D3075" i="5"/>
  <c r="D3076" i="5"/>
  <c r="D3077" i="5"/>
  <c r="D3078" i="5"/>
  <c r="D3079" i="5"/>
  <c r="D3080" i="5"/>
  <c r="D3081" i="5"/>
  <c r="D3082" i="5"/>
  <c r="D3083" i="5"/>
  <c r="D3084" i="5"/>
  <c r="D3085" i="5"/>
  <c r="D3086" i="5"/>
  <c r="D3087" i="5"/>
  <c r="D3088" i="5"/>
  <c r="D3089" i="5"/>
  <c r="D3090" i="5"/>
  <c r="D3091" i="5"/>
  <c r="D3092" i="5"/>
  <c r="D3010" i="5"/>
  <c r="D1482" i="5"/>
  <c r="D628" i="5"/>
  <c r="D2443" i="5"/>
  <c r="D629" i="5"/>
  <c r="D630" i="5"/>
  <c r="D872" i="5"/>
  <c r="D2451" i="5"/>
  <c r="D892" i="5"/>
  <c r="D894" i="5"/>
  <c r="D3187" i="5"/>
  <c r="D2968" i="5"/>
  <c r="D2969" i="5"/>
  <c r="D3019" i="5"/>
  <c r="D2970" i="5"/>
  <c r="D2971" i="5"/>
  <c r="D2981" i="5"/>
  <c r="D2972" i="5"/>
  <c r="D2973" i="5"/>
  <c r="D2982" i="5"/>
  <c r="D2983" i="5"/>
  <c r="D2984" i="5"/>
  <c r="D2985" i="5"/>
  <c r="D2986" i="5"/>
  <c r="D2987" i="5"/>
  <c r="D2988" i="5"/>
  <c r="D2989" i="5"/>
  <c r="D2990" i="5"/>
  <c r="D2991" i="5"/>
  <c r="D2992" i="5"/>
  <c r="D2993" i="5"/>
  <c r="D2994" i="5"/>
  <c r="D2995" i="5"/>
  <c r="D2996" i="5"/>
  <c r="D2997" i="5"/>
  <c r="D2998" i="5"/>
  <c r="D2999" i="5"/>
  <c r="D3020" i="5"/>
  <c r="D3021" i="5"/>
  <c r="D3022" i="5"/>
  <c r="D3000" i="5"/>
  <c r="D3023" i="5"/>
  <c r="D3024" i="5"/>
  <c r="D3025" i="5"/>
  <c r="D3026" i="5"/>
  <c r="D3027" i="5"/>
  <c r="D3028" i="5"/>
  <c r="D3029" i="5"/>
  <c r="D2452" i="5"/>
  <c r="D893" i="5"/>
  <c r="D929" i="5"/>
  <c r="D3011" i="5"/>
  <c r="D1133" i="5"/>
  <c r="D3012" i="5"/>
  <c r="D81" i="5"/>
  <c r="D3013" i="5"/>
  <c r="D736" i="5"/>
  <c r="D365" i="5"/>
  <c r="D366" i="5"/>
  <c r="D1189" i="5"/>
  <c r="D1190" i="5"/>
  <c r="D1483" i="5"/>
  <c r="D1484" i="5"/>
  <c r="D663" i="5"/>
  <c r="D82" i="5"/>
  <c r="D1915" i="5"/>
  <c r="D83" i="5"/>
  <c r="D2004" i="5"/>
  <c r="D3093" i="5"/>
  <c r="D3094" i="5"/>
  <c r="D3095" i="5"/>
  <c r="D3096" i="5"/>
  <c r="D3097" i="5"/>
  <c r="D3098" i="5"/>
  <c r="D3099" i="5"/>
  <c r="D3100" i="5"/>
  <c r="D3101" i="5"/>
  <c r="D3102" i="5"/>
  <c r="D3103" i="5"/>
  <c r="D3104" i="5"/>
  <c r="D3105" i="5"/>
  <c r="D3106" i="5"/>
  <c r="D3107" i="5"/>
  <c r="D3108" i="5"/>
  <c r="D3109" i="5"/>
  <c r="D3112" i="5"/>
  <c r="D3113" i="5"/>
  <c r="D3114" i="5"/>
  <c r="D3115" i="5"/>
  <c r="D3116" i="5"/>
  <c r="D3117" i="5"/>
  <c r="D3118" i="5"/>
  <c r="D3119" i="5"/>
  <c r="D3120" i="5"/>
  <c r="D3121" i="5"/>
  <c r="D3122" i="5"/>
  <c r="D3123" i="5"/>
  <c r="D3124" i="5"/>
  <c r="D3125" i="5"/>
  <c r="D3126" i="5"/>
  <c r="D3127" i="5"/>
  <c r="D3128" i="5"/>
  <c r="D1134" i="5"/>
  <c r="D1485" i="5"/>
  <c r="D1486" i="5"/>
  <c r="D84" i="5"/>
  <c r="D3017" i="5"/>
  <c r="D3018" i="5"/>
  <c r="D3030" i="5"/>
  <c r="D3031" i="5"/>
  <c r="D3032" i="5"/>
  <c r="D3033" i="5"/>
  <c r="D283" i="5"/>
  <c r="D284" i="5"/>
  <c r="D1487" i="5"/>
  <c r="D3034" i="5"/>
  <c r="D3035" i="5"/>
  <c r="D3036" i="5"/>
  <c r="D3145" i="5"/>
  <c r="D3146" i="5"/>
  <c r="D3147" i="5"/>
  <c r="D3148" i="5"/>
  <c r="D3149" i="5"/>
  <c r="D3150" i="5"/>
  <c r="D3151" i="5"/>
  <c r="D3152" i="5"/>
  <c r="D3153" i="5"/>
  <c r="D3154" i="5"/>
  <c r="D3155" i="5"/>
  <c r="D3156" i="5"/>
  <c r="D3157" i="5"/>
  <c r="D3158" i="5"/>
  <c r="D3159" i="5"/>
  <c r="D3160" i="5"/>
  <c r="D3161" i="5"/>
  <c r="D3162" i="5"/>
  <c r="D3163" i="5"/>
  <c r="D3164" i="5"/>
  <c r="D3165" i="5"/>
  <c r="D3166" i="5"/>
  <c r="D3167" i="5"/>
  <c r="D3168" i="5"/>
  <c r="D3169" i="5"/>
  <c r="D3170" i="5"/>
  <c r="D3171" i="5"/>
  <c r="D3172" i="5"/>
  <c r="D285" i="5"/>
  <c r="D1655" i="5"/>
  <c r="D1191" i="5"/>
  <c r="D1488" i="5"/>
  <c r="D1489" i="5"/>
  <c r="D3129" i="5"/>
  <c r="D2127" i="5"/>
  <c r="D2159" i="5"/>
  <c r="D3130" i="5"/>
  <c r="D51" i="5"/>
  <c r="D1128" i="5"/>
  <c r="D2191" i="5"/>
  <c r="D2192" i="5"/>
  <c r="D461" i="5"/>
  <c r="D462" i="5"/>
  <c r="D1490" i="5"/>
  <c r="D1491" i="5"/>
  <c r="D85" i="5"/>
  <c r="D463" i="5"/>
  <c r="D3192" i="5"/>
  <c r="D3193" i="5"/>
  <c r="D3194" i="5"/>
  <c r="D3195" i="5"/>
  <c r="D3196" i="5"/>
  <c r="D3197" i="5"/>
  <c r="D3198" i="5"/>
  <c r="D3199" i="5"/>
  <c r="D3200" i="5"/>
  <c r="D3201" i="5"/>
  <c r="D3202" i="5"/>
  <c r="D3203" i="5"/>
  <c r="D3204" i="5"/>
  <c r="D3205" i="5"/>
  <c r="D3206" i="5"/>
  <c r="D3207" i="5"/>
  <c r="D3208" i="5"/>
  <c r="D3209" i="5"/>
  <c r="D3210" i="5"/>
  <c r="D3211" i="5"/>
  <c r="D3212" i="5"/>
  <c r="D3213" i="5"/>
  <c r="D3214" i="5"/>
  <c r="D3215" i="5"/>
  <c r="D3216" i="5"/>
  <c r="D3217" i="5"/>
  <c r="D3218" i="5"/>
  <c r="D3219" i="5"/>
  <c r="D3220" i="5"/>
  <c r="D3221" i="5"/>
  <c r="D3222" i="5"/>
  <c r="D3223" i="5"/>
  <c r="D3224" i="5"/>
  <c r="D3225" i="5"/>
  <c r="D3226" i="5"/>
  <c r="D3227" i="5"/>
  <c r="D3228" i="5"/>
  <c r="D3229" i="5"/>
  <c r="D3230" i="5"/>
  <c r="D3231" i="5"/>
  <c r="D3232" i="5"/>
  <c r="D3233" i="5"/>
  <c r="D3234" i="5"/>
  <c r="D3235" i="5"/>
  <c r="D3236" i="5"/>
  <c r="D3237" i="5"/>
  <c r="D3238" i="5"/>
  <c r="D3239" i="5"/>
  <c r="D3240" i="5"/>
  <c r="D3241" i="5"/>
  <c r="D3242" i="5"/>
  <c r="D3243" i="5"/>
  <c r="D3244" i="5"/>
  <c r="D3245" i="5"/>
  <c r="D3246" i="5"/>
  <c r="D3247" i="5"/>
  <c r="D3248" i="5"/>
  <c r="D86" i="5"/>
  <c r="D631" i="5"/>
  <c r="D2005" i="5"/>
  <c r="D3131" i="5"/>
  <c r="D1129" i="5"/>
  <c r="D2006" i="5"/>
  <c r="D3132" i="5"/>
  <c r="D3256" i="5"/>
  <c r="D3257" i="5"/>
  <c r="D3258" i="5"/>
  <c r="D3259" i="5"/>
  <c r="D3260" i="5"/>
  <c r="D3261" i="5"/>
  <c r="D3262" i="5"/>
  <c r="D3263" i="5"/>
  <c r="D3264" i="5"/>
  <c r="D3265" i="5"/>
  <c r="D3266" i="5"/>
  <c r="D3267" i="5"/>
  <c r="D3268" i="5"/>
  <c r="D3269" i="5"/>
  <c r="D3270" i="5"/>
  <c r="D3271" i="5"/>
  <c r="D3272" i="5"/>
  <c r="D3273" i="5"/>
  <c r="D3274" i="5"/>
  <c r="D3275" i="5"/>
  <c r="D3276" i="5"/>
  <c r="D3277" i="5"/>
  <c r="D3278" i="5"/>
  <c r="D3279" i="5"/>
  <c r="D3280" i="5"/>
  <c r="D3281" i="5"/>
  <c r="D3282" i="5"/>
  <c r="D3283" i="5"/>
  <c r="D3284" i="5"/>
  <c r="D3285" i="5"/>
  <c r="D3286" i="5"/>
  <c r="D3287" i="5"/>
  <c r="D3288" i="5"/>
  <c r="D3289" i="5"/>
  <c r="D3290" i="5"/>
  <c r="D3291" i="5"/>
  <c r="D3292" i="5"/>
  <c r="D3293" i="5"/>
  <c r="D3294" i="5"/>
  <c r="D3295" i="5"/>
  <c r="D3296" i="5"/>
  <c r="D3297" i="5"/>
  <c r="D3298" i="5"/>
  <c r="D3299" i="5"/>
  <c r="D3300" i="5"/>
  <c r="D3301" i="5"/>
  <c r="D3302" i="5"/>
  <c r="D3303" i="5"/>
  <c r="D3304" i="5"/>
  <c r="D3305" i="5"/>
  <c r="D3306" i="5"/>
  <c r="D3307" i="5"/>
  <c r="D3308" i="5"/>
  <c r="D3309" i="5"/>
  <c r="D3310" i="5"/>
  <c r="D3311" i="5"/>
  <c r="D3312" i="5"/>
  <c r="D3313" i="5"/>
  <c r="D3314" i="5"/>
  <c r="D3315" i="5"/>
  <c r="D3316" i="5"/>
  <c r="D3317" i="5"/>
  <c r="D3318" i="5"/>
  <c r="D3319" i="5"/>
  <c r="D3320" i="5"/>
  <c r="D3321" i="5"/>
  <c r="D3322" i="5"/>
  <c r="D3323" i="5"/>
  <c r="D3324" i="5"/>
  <c r="D3325" i="5"/>
  <c r="D3326" i="5"/>
  <c r="D3327" i="5"/>
  <c r="D3328" i="5"/>
  <c r="D3329" i="5"/>
  <c r="D3330" i="5"/>
  <c r="D3331" i="5"/>
  <c r="D3332" i="5"/>
  <c r="D3333" i="5"/>
  <c r="D3334" i="5"/>
  <c r="D3335" i="5"/>
  <c r="D3336" i="5"/>
  <c r="D3337" i="5"/>
  <c r="D3338" i="5"/>
  <c r="D3339" i="5"/>
  <c r="D3340" i="5"/>
  <c r="D3341" i="5"/>
  <c r="D3342" i="5"/>
  <c r="D3343" i="5"/>
  <c r="D3344" i="5"/>
  <c r="D3345" i="5"/>
  <c r="D3346" i="5"/>
  <c r="D3347" i="5"/>
  <c r="D3348" i="5"/>
  <c r="D3349" i="5"/>
  <c r="D3350" i="5"/>
  <c r="D3351" i="5"/>
  <c r="D3352" i="5"/>
  <c r="D3353" i="5"/>
  <c r="D3354" i="5"/>
  <c r="D3355" i="5"/>
  <c r="D3356" i="5"/>
  <c r="D3357" i="5"/>
  <c r="D3358" i="5"/>
  <c r="D3359" i="5"/>
  <c r="D3360" i="5"/>
  <c r="D3361" i="5"/>
  <c r="D3362" i="5"/>
  <c r="D3363" i="5"/>
  <c r="D3364" i="5"/>
  <c r="D3365" i="5"/>
  <c r="D3366" i="5"/>
  <c r="D3367" i="5"/>
  <c r="D3368" i="5"/>
  <c r="D3369" i="5"/>
  <c r="D3370" i="5"/>
  <c r="D3371" i="5"/>
  <c r="D3372" i="5"/>
  <c r="D3373" i="5"/>
  <c r="D3374" i="5"/>
  <c r="D3375" i="5"/>
  <c r="D3376" i="5"/>
  <c r="D3377" i="5"/>
  <c r="D3378" i="5"/>
  <c r="D3379" i="5"/>
  <c r="D3380" i="5"/>
  <c r="D3381" i="5"/>
  <c r="D3382" i="5"/>
  <c r="D3383" i="5"/>
  <c r="D3384" i="5"/>
  <c r="D3398" i="5"/>
  <c r="D3399" i="5"/>
  <c r="D3400" i="5"/>
  <c r="D3401" i="5"/>
  <c r="D3402" i="5"/>
  <c r="D3403" i="5"/>
  <c r="D3404" i="5"/>
  <c r="D3405" i="5"/>
  <c r="D3406" i="5"/>
  <c r="D3407" i="5"/>
  <c r="D3408" i="5"/>
  <c r="D3409" i="5"/>
  <c r="D3410" i="5"/>
  <c r="D3411" i="5"/>
  <c r="D3412" i="5"/>
  <c r="D3413" i="5"/>
  <c r="D3414" i="5"/>
  <c r="D3415" i="5"/>
  <c r="D3416" i="5"/>
  <c r="D3417" i="5"/>
  <c r="D3431" i="5"/>
  <c r="D3432" i="5"/>
  <c r="D3440" i="5"/>
  <c r="D3441" i="5"/>
  <c r="D3442" i="5"/>
  <c r="D3443" i="5"/>
  <c r="D3444" i="5"/>
  <c r="D3445" i="5"/>
  <c r="D3446" i="5"/>
  <c r="D3449" i="5"/>
  <c r="D3450" i="5"/>
  <c r="D3451" i="5"/>
  <c r="D3452" i="5"/>
  <c r="D3453" i="5"/>
  <c r="D3454" i="5"/>
  <c r="D3455" i="5"/>
  <c r="D3456" i="5"/>
  <c r="D3457" i="5"/>
  <c r="D3458" i="5"/>
  <c r="D3459" i="5"/>
  <c r="D3460" i="5"/>
  <c r="D3461" i="5"/>
  <c r="D3462" i="5"/>
  <c r="D3463" i="5"/>
  <c r="D3464" i="5"/>
  <c r="D3465" i="5"/>
  <c r="D3466" i="5"/>
  <c r="D3467" i="5"/>
  <c r="D3468" i="5"/>
  <c r="D3469" i="5"/>
  <c r="D3470" i="5"/>
  <c r="D3471" i="5"/>
  <c r="D3472" i="5"/>
  <c r="D3473" i="5"/>
  <c r="D3474" i="5"/>
  <c r="D3475" i="5"/>
  <c r="D3476" i="5"/>
  <c r="D3477" i="5"/>
  <c r="D3478" i="5"/>
  <c r="D3479" i="5"/>
  <c r="D3480" i="5"/>
  <c r="D3481" i="5"/>
  <c r="D3482" i="5"/>
  <c r="D3483" i="5"/>
  <c r="D3484" i="5"/>
  <c r="D3485" i="5"/>
  <c r="D3486" i="5"/>
  <c r="D3487" i="5"/>
  <c r="D3488" i="5"/>
  <c r="D3489" i="5"/>
  <c r="D3490" i="5"/>
  <c r="D3491" i="5"/>
  <c r="D3492" i="5"/>
  <c r="D3493" i="5"/>
  <c r="D3494" i="5"/>
  <c r="D3497" i="5"/>
  <c r="D3498" i="5"/>
  <c r="D3499" i="5"/>
  <c r="D3500" i="5"/>
  <c r="D3501" i="5"/>
  <c r="D3502" i="5"/>
  <c r="D3503" i="5"/>
  <c r="D3504" i="5"/>
  <c r="D3505" i="5"/>
  <c r="D3506" i="5"/>
  <c r="D3507" i="5"/>
  <c r="D3508" i="5"/>
  <c r="D3509" i="5"/>
  <c r="D3510" i="5"/>
  <c r="D3511" i="5"/>
  <c r="D3512" i="5"/>
  <c r="D3513" i="5"/>
  <c r="D3514" i="5"/>
  <c r="D3515" i="5"/>
  <c r="D3516" i="5"/>
  <c r="D3517" i="5"/>
  <c r="D3518" i="5"/>
  <c r="D3519" i="5"/>
  <c r="D3520" i="5"/>
  <c r="D3521" i="5"/>
  <c r="D3522" i="5"/>
  <c r="D3523" i="5"/>
  <c r="D3524" i="5"/>
  <c r="D3525" i="5"/>
  <c r="D3526" i="5"/>
  <c r="D3527" i="5"/>
  <c r="D3528" i="5"/>
  <c r="D3529" i="5"/>
  <c r="D3530" i="5"/>
  <c r="D3531" i="5"/>
  <c r="D3532" i="5"/>
  <c r="D3533" i="5"/>
  <c r="D3534" i="5"/>
  <c r="D3535" i="5"/>
  <c r="D3536" i="5"/>
  <c r="D3537" i="5"/>
  <c r="D3538" i="5"/>
  <c r="D3539" i="5"/>
  <c r="D3540" i="5"/>
  <c r="D3541" i="5"/>
  <c r="D3542" i="5"/>
  <c r="D3543" i="5"/>
  <c r="D3544" i="5"/>
  <c r="D3545" i="5"/>
  <c r="D3546" i="5"/>
  <c r="D3547" i="5"/>
  <c r="D3548" i="5"/>
  <c r="D3549" i="5"/>
  <c r="D3550" i="5"/>
  <c r="D3551" i="5"/>
  <c r="D3552" i="5"/>
  <c r="D3553" i="5"/>
  <c r="D3554" i="5"/>
  <c r="D3555" i="5"/>
  <c r="D3556" i="5"/>
  <c r="D3557" i="5"/>
  <c r="D3558" i="5"/>
  <c r="D3559" i="5"/>
  <c r="D3560" i="5"/>
  <c r="D3561" i="5"/>
  <c r="D3562" i="5"/>
  <c r="D3563" i="5"/>
  <c r="D3564" i="5"/>
  <c r="D3565" i="5"/>
  <c r="D3566" i="5"/>
  <c r="D3567" i="5"/>
  <c r="D3568" i="5"/>
  <c r="D3569" i="5"/>
  <c r="D3570" i="5"/>
  <c r="D3571" i="5"/>
  <c r="D3572" i="5"/>
  <c r="D3573" i="5"/>
  <c r="D3574" i="5"/>
  <c r="D3575" i="5"/>
  <c r="D3576" i="5"/>
  <c r="D3577" i="5"/>
  <c r="D3578" i="5"/>
  <c r="D3579" i="5"/>
  <c r="D3580" i="5"/>
  <c r="D3581" i="5"/>
  <c r="D3582" i="5"/>
  <c r="D3583" i="5"/>
  <c r="D3584" i="5"/>
  <c r="D3585" i="5"/>
  <c r="D3586" i="5"/>
  <c r="D3587" i="5"/>
  <c r="D3588" i="5"/>
  <c r="D3589" i="5"/>
  <c r="D3590" i="5"/>
  <c r="D3591" i="5"/>
  <c r="D3592" i="5"/>
  <c r="D3593" i="5"/>
  <c r="D3594" i="5"/>
  <c r="D3595" i="5"/>
  <c r="D3596" i="5"/>
  <c r="D3597" i="5"/>
  <c r="D3598" i="5"/>
  <c r="D3599" i="5"/>
  <c r="D3600" i="5"/>
  <c r="D3601" i="5"/>
  <c r="D3602" i="5"/>
  <c r="D3603" i="5"/>
  <c r="D3604" i="5"/>
  <c r="D3605" i="5"/>
  <c r="D3606" i="5"/>
  <c r="D3607" i="5"/>
  <c r="D3608" i="5"/>
  <c r="D3609" i="5"/>
  <c r="D3610" i="5"/>
  <c r="D3611" i="5"/>
  <c r="D3612" i="5"/>
  <c r="D3613" i="5"/>
  <c r="D3614" i="5"/>
  <c r="D3615" i="5"/>
  <c r="D3616" i="5"/>
  <c r="D3617" i="5"/>
  <c r="D3618" i="5"/>
  <c r="D3619" i="5"/>
  <c r="D3620" i="5"/>
  <c r="D3621" i="5"/>
  <c r="D3622" i="5"/>
  <c r="D3623" i="5"/>
  <c r="D3624" i="5"/>
  <c r="D3625" i="5"/>
  <c r="D3626" i="5"/>
  <c r="D3627" i="5"/>
  <c r="D3628" i="5"/>
  <c r="D3629" i="5"/>
  <c r="D3630" i="5"/>
  <c r="D3631" i="5"/>
  <c r="D3632" i="5"/>
  <c r="D3633" i="5"/>
  <c r="D3634" i="5"/>
  <c r="D3635" i="5"/>
  <c r="D3636" i="5"/>
  <c r="D3637" i="5"/>
  <c r="D3638" i="5"/>
  <c r="D3639" i="5"/>
  <c r="D3640" i="5"/>
  <c r="D3641" i="5"/>
  <c r="D3642" i="5"/>
  <c r="D3643" i="5"/>
  <c r="D3644" i="5"/>
  <c r="D3645" i="5"/>
  <c r="D3646" i="5"/>
  <c r="D3647" i="5"/>
  <c r="D3648" i="5"/>
  <c r="D3649" i="5"/>
  <c r="D3650" i="5"/>
  <c r="D3651" i="5"/>
  <c r="D3652" i="5"/>
  <c r="D3653" i="5"/>
  <c r="D3654" i="5"/>
  <c r="D3655" i="5"/>
  <c r="D3656" i="5"/>
  <c r="D3657" i="5"/>
  <c r="D3658" i="5"/>
  <c r="D3659" i="5"/>
  <c r="D3660" i="5"/>
  <c r="D3661" i="5"/>
  <c r="D3662" i="5"/>
  <c r="D3663" i="5"/>
  <c r="D3664" i="5"/>
  <c r="D3665" i="5"/>
  <c r="D3666" i="5"/>
  <c r="D3667" i="5"/>
  <c r="D3668" i="5"/>
  <c r="D3669" i="5"/>
  <c r="D3670" i="5"/>
  <c r="D3671" i="5"/>
  <c r="D3672" i="5"/>
  <c r="D3673" i="5"/>
  <c r="D3674" i="5"/>
  <c r="D3675" i="5"/>
  <c r="D3676" i="5"/>
  <c r="D3677" i="5"/>
  <c r="D3678" i="5"/>
  <c r="D3679" i="5"/>
  <c r="D3680" i="5"/>
  <c r="D3681" i="5"/>
  <c r="D3682" i="5"/>
  <c r="D3683" i="5"/>
  <c r="D3684" i="5"/>
  <c r="D3685" i="5"/>
  <c r="D3686" i="5"/>
  <c r="D3687" i="5"/>
  <c r="D3688" i="5"/>
  <c r="D3689" i="5"/>
  <c r="D3690" i="5"/>
  <c r="D3691" i="5"/>
  <c r="D3692" i="5"/>
  <c r="D3693" i="5"/>
  <c r="D3694" i="5"/>
  <c r="D3695" i="5"/>
  <c r="D3696" i="5"/>
  <c r="D3697" i="5"/>
  <c r="D3698" i="5"/>
  <c r="D3699" i="5"/>
  <c r="D3700" i="5"/>
  <c r="D3701" i="5"/>
  <c r="D3702" i="5"/>
  <c r="D3703" i="5"/>
  <c r="D3704" i="5"/>
  <c r="D3705" i="5"/>
  <c r="D3706" i="5"/>
  <c r="D3707" i="5"/>
  <c r="D3708" i="5"/>
  <c r="D3709" i="5"/>
  <c r="D3710" i="5"/>
  <c r="D3711" i="5"/>
  <c r="D3712" i="5"/>
  <c r="D3713" i="5"/>
  <c r="D3714" i="5"/>
  <c r="D3715" i="5"/>
  <c r="D3716" i="5"/>
  <c r="D3717" i="5"/>
  <c r="D3718" i="5"/>
  <c r="D3719" i="5"/>
  <c r="D3720" i="5"/>
  <c r="D3721" i="5"/>
  <c r="D3722" i="5"/>
  <c r="D3723" i="5"/>
  <c r="D3724" i="5"/>
  <c r="D3725" i="5"/>
  <c r="D3726" i="5"/>
  <c r="D3727" i="5"/>
  <c r="D3728" i="5"/>
  <c r="D3729" i="5"/>
  <c r="D3730" i="5"/>
  <c r="D3731" i="5"/>
  <c r="D3732" i="5"/>
  <c r="D3733" i="5"/>
  <c r="D3734" i="5"/>
  <c r="D3735" i="5"/>
  <c r="D3736" i="5"/>
  <c r="D3737" i="5"/>
  <c r="D3738" i="5"/>
  <c r="D3739" i="5"/>
  <c r="D3740" i="5"/>
  <c r="D3741" i="5"/>
  <c r="D3742" i="5"/>
  <c r="D3743" i="5"/>
  <c r="D3744" i="5"/>
  <c r="D3745" i="5"/>
  <c r="D3746" i="5"/>
  <c r="D3747" i="5"/>
  <c r="D3748" i="5"/>
  <c r="D3749" i="5"/>
  <c r="D3750" i="5"/>
  <c r="D3751" i="5"/>
  <c r="D3752" i="5"/>
  <c r="D3753" i="5"/>
  <c r="D3754" i="5"/>
  <c r="D3755" i="5"/>
  <c r="D3756" i="5"/>
  <c r="D3757" i="5"/>
  <c r="D3758" i="5"/>
  <c r="D3759" i="5"/>
  <c r="D3760" i="5"/>
  <c r="D3761" i="5"/>
  <c r="D3762" i="5"/>
  <c r="D3763" i="5"/>
  <c r="D3764" i="5"/>
  <c r="D3765" i="5"/>
  <c r="D3766" i="5"/>
  <c r="D3767" i="5"/>
  <c r="D3768" i="5"/>
  <c r="D3769" i="5"/>
  <c r="D3770" i="5"/>
  <c r="D3771" i="5"/>
  <c r="D3772" i="5"/>
  <c r="D3773" i="5"/>
  <c r="D3774" i="5"/>
  <c r="D3775" i="5"/>
  <c r="D3776" i="5"/>
  <c r="D3777" i="5"/>
  <c r="D3778" i="5"/>
  <c r="D3779" i="5"/>
  <c r="D3780" i="5"/>
  <c r="D3781" i="5"/>
  <c r="D3782" i="5"/>
  <c r="D3783" i="5"/>
  <c r="D3784" i="5"/>
  <c r="D3785" i="5"/>
  <c r="D3786" i="5"/>
  <c r="D3787" i="5"/>
  <c r="D3788" i="5"/>
  <c r="D3789" i="5"/>
  <c r="D3790" i="5"/>
  <c r="D3791" i="5"/>
  <c r="D3792" i="5"/>
  <c r="D3793" i="5"/>
  <c r="D3794" i="5"/>
  <c r="D3795" i="5"/>
  <c r="D3796" i="5"/>
  <c r="D3797" i="5"/>
  <c r="D3798" i="5"/>
  <c r="D3799" i="5"/>
  <c r="D3800" i="5"/>
  <c r="D3801" i="5"/>
  <c r="D3802" i="5"/>
  <c r="D3803" i="5"/>
  <c r="D3804" i="5"/>
  <c r="D3805" i="5"/>
  <c r="D3806" i="5"/>
  <c r="D3807" i="5"/>
  <c r="D3808" i="5"/>
  <c r="D3809" i="5"/>
  <c r="D3810" i="5"/>
  <c r="D3811" i="5"/>
  <c r="D3812" i="5"/>
  <c r="D3813" i="5"/>
  <c r="D3814" i="5"/>
  <c r="D3815" i="5"/>
  <c r="D3816" i="5"/>
  <c r="D3817" i="5"/>
  <c r="D3818" i="5"/>
  <c r="D3819" i="5"/>
  <c r="D3820" i="5"/>
  <c r="D3821" i="5"/>
  <c r="D3822" i="5"/>
  <c r="D3823" i="5"/>
  <c r="D3824" i="5"/>
  <c r="D3825" i="5"/>
  <c r="D3826" i="5"/>
  <c r="D3827" i="5"/>
  <c r="D3828" i="5"/>
  <c r="D3829" i="5"/>
  <c r="D3830" i="5"/>
  <c r="D3831" i="5"/>
  <c r="D3832" i="5"/>
  <c r="D3833" i="5"/>
  <c r="D3834" i="5"/>
  <c r="D3835" i="5"/>
  <c r="D3836" i="5"/>
  <c r="D3837" i="5"/>
  <c r="D3838" i="5"/>
  <c r="D3839" i="5"/>
  <c r="D3840" i="5"/>
  <c r="D3841" i="5"/>
  <c r="D3842" i="5"/>
  <c r="D3843" i="5"/>
  <c r="D3844" i="5"/>
  <c r="D3845" i="5"/>
  <c r="D3846" i="5"/>
  <c r="D3847" i="5"/>
  <c r="D3848" i="5"/>
  <c r="D3849" i="5"/>
  <c r="D3850" i="5"/>
  <c r="D3851" i="5"/>
  <c r="D3852" i="5"/>
  <c r="D3853" i="5"/>
  <c r="D3854" i="5"/>
  <c r="D3855" i="5"/>
  <c r="D3856" i="5"/>
  <c r="D3857" i="5"/>
  <c r="D3858" i="5"/>
  <c r="D3859" i="5"/>
  <c r="D3860" i="5"/>
  <c r="D3861" i="5"/>
  <c r="D3862" i="5"/>
  <c r="D3863" i="5"/>
  <c r="D3864" i="5"/>
  <c r="D3865" i="5"/>
  <c r="D3866" i="5"/>
  <c r="D3867" i="5"/>
  <c r="D3868" i="5"/>
  <c r="D3869" i="5"/>
  <c r="D3870" i="5"/>
  <c r="D3871" i="5"/>
  <c r="D3872" i="5"/>
  <c r="D3873" i="5"/>
  <c r="D3874" i="5"/>
  <c r="D3875" i="5"/>
  <c r="D3876" i="5"/>
  <c r="D3877" i="5"/>
  <c r="D3878" i="5"/>
  <c r="D3879" i="5"/>
  <c r="D3880" i="5"/>
  <c r="D3881" i="5"/>
  <c r="D3882" i="5"/>
  <c r="D3883" i="5"/>
  <c r="D3884" i="5"/>
  <c r="D3885" i="5"/>
  <c r="D3886" i="5"/>
  <c r="D3887" i="5"/>
  <c r="D3888" i="5"/>
  <c r="D3889" i="5"/>
  <c r="D3890" i="5"/>
  <c r="D3891" i="5"/>
  <c r="D3892" i="5"/>
  <c r="D3893" i="5"/>
  <c r="D3894" i="5"/>
  <c r="D3895" i="5"/>
  <c r="D3896" i="5"/>
  <c r="D3897" i="5"/>
  <c r="D3898" i="5"/>
  <c r="D3899" i="5"/>
  <c r="D3900" i="5"/>
  <c r="D3901" i="5"/>
  <c r="D3902" i="5"/>
  <c r="D3903" i="5"/>
  <c r="D3904" i="5"/>
  <c r="D3905" i="5"/>
  <c r="D3906" i="5"/>
  <c r="D3907" i="5"/>
  <c r="D3908" i="5"/>
  <c r="D3909" i="5"/>
  <c r="D3910" i="5"/>
  <c r="D3911" i="5"/>
  <c r="D3912" i="5"/>
  <c r="D3913" i="5"/>
  <c r="D3914" i="5"/>
  <c r="D3915" i="5"/>
  <c r="D3916" i="5"/>
  <c r="D3917" i="5"/>
  <c r="D3918" i="5"/>
  <c r="D3919" i="5"/>
  <c r="D3920" i="5"/>
  <c r="D3921" i="5"/>
  <c r="D3922" i="5"/>
  <c r="D3923" i="5"/>
  <c r="D3924" i="5"/>
  <c r="D3925" i="5"/>
  <c r="D3926" i="5"/>
  <c r="D3927" i="5"/>
  <c r="D3928" i="5"/>
  <c r="D3929" i="5"/>
  <c r="D3930" i="5"/>
  <c r="D3931" i="5"/>
  <c r="D3932" i="5"/>
  <c r="D3933" i="5"/>
  <c r="D3934" i="5"/>
  <c r="D3935" i="5"/>
  <c r="D3936" i="5"/>
  <c r="D3937" i="5"/>
  <c r="D3938" i="5"/>
  <c r="D3939" i="5"/>
  <c r="D3940" i="5"/>
  <c r="D3941" i="5"/>
  <c r="D3942" i="5"/>
  <c r="D3943" i="5"/>
  <c r="D3944" i="5"/>
  <c r="D3945" i="5"/>
  <c r="D3946" i="5"/>
  <c r="D3947" i="5"/>
  <c r="D3948" i="5"/>
  <c r="D3949" i="5"/>
  <c r="D3950" i="5"/>
  <c r="D3951" i="5"/>
  <c r="D3952" i="5"/>
  <c r="D3953" i="5"/>
  <c r="D3954" i="5"/>
  <c r="D3955" i="5"/>
  <c r="D3956" i="5"/>
  <c r="D3957" i="5"/>
  <c r="D3958" i="5"/>
  <c r="D3959" i="5"/>
  <c r="D3960" i="5"/>
  <c r="D3961" i="5"/>
  <c r="D3962" i="5"/>
  <c r="D3963" i="5"/>
  <c r="D3964" i="5"/>
  <c r="D3965" i="5"/>
  <c r="D3966" i="5"/>
  <c r="D3967" i="5"/>
  <c r="D3968" i="5"/>
  <c r="D3969" i="5"/>
  <c r="D3970" i="5"/>
  <c r="D3971" i="5"/>
  <c r="D3972" i="5"/>
  <c r="D3973" i="5"/>
  <c r="D3974" i="5"/>
  <c r="D3975" i="5"/>
  <c r="D3976" i="5"/>
  <c r="D3977" i="5"/>
  <c r="D3978" i="5"/>
  <c r="D3979" i="5"/>
  <c r="D3980" i="5"/>
  <c r="D3981" i="5"/>
  <c r="D3982" i="5"/>
  <c r="D3983" i="5"/>
  <c r="D3984" i="5"/>
  <c r="D3985" i="5"/>
  <c r="D3986" i="5"/>
  <c r="D3987" i="5"/>
  <c r="D3988" i="5"/>
  <c r="D3989" i="5"/>
  <c r="D3990" i="5"/>
  <c r="D3991" i="5"/>
  <c r="D3992" i="5"/>
  <c r="D3993" i="5"/>
  <c r="D3994" i="5"/>
  <c r="D3995" i="5"/>
  <c r="D3996" i="5"/>
  <c r="D3997" i="5"/>
  <c r="D3998" i="5"/>
  <c r="D3999" i="5"/>
  <c r="D4000" i="5"/>
  <c r="D4001" i="5"/>
  <c r="D4002" i="5"/>
  <c r="D4003" i="5"/>
  <c r="D4004" i="5"/>
  <c r="D4005" i="5"/>
  <c r="D4006" i="5"/>
  <c r="D4007" i="5"/>
  <c r="D4008" i="5"/>
  <c r="D4009" i="5"/>
  <c r="D4010" i="5"/>
  <c r="D4011" i="5"/>
  <c r="D4012" i="5"/>
  <c r="D4013" i="5"/>
  <c r="D4014" i="5"/>
  <c r="D4015" i="5"/>
  <c r="D4016" i="5"/>
  <c r="D4017" i="5"/>
  <c r="D4018" i="5"/>
  <c r="D4019" i="5"/>
  <c r="D4020" i="5"/>
  <c r="D4021" i="5"/>
  <c r="D4022" i="5"/>
  <c r="D4023" i="5"/>
  <c r="D4024" i="5"/>
  <c r="D4025" i="5"/>
  <c r="D4026" i="5"/>
  <c r="D4027" i="5"/>
  <c r="D4028" i="5"/>
  <c r="D4029" i="5"/>
  <c r="D4030" i="5"/>
  <c r="D4031" i="5"/>
  <c r="D4032" i="5"/>
  <c r="D4033" i="5"/>
  <c r="D4034" i="5"/>
  <c r="D4035" i="5"/>
  <c r="D4036" i="5"/>
  <c r="D4037" i="5"/>
  <c r="D4038" i="5"/>
  <c r="D4039" i="5"/>
  <c r="D4040" i="5"/>
  <c r="D4041" i="5"/>
  <c r="D4042" i="5"/>
  <c r="D4043" i="5"/>
  <c r="D4044" i="5"/>
  <c r="D4045" i="5"/>
  <c r="D4046" i="5"/>
  <c r="D4047" i="5"/>
  <c r="D4048" i="5"/>
  <c r="D4049" i="5"/>
  <c r="D4050" i="5"/>
  <c r="D4051" i="5"/>
  <c r="D4052" i="5"/>
  <c r="D4053" i="5"/>
  <c r="D4054" i="5"/>
  <c r="D4055" i="5"/>
  <c r="D4056" i="5"/>
  <c r="D4057" i="5"/>
  <c r="D4058" i="5"/>
  <c r="D4059" i="5"/>
  <c r="D4060" i="5"/>
  <c r="D4061" i="5"/>
  <c r="D4062" i="5"/>
  <c r="D4063" i="5"/>
  <c r="D4064" i="5"/>
  <c r="D4065" i="5"/>
  <c r="D4066" i="5"/>
  <c r="D4067" i="5"/>
  <c r="D4068" i="5"/>
  <c r="D4069" i="5"/>
  <c r="D4070" i="5"/>
  <c r="D4071" i="5"/>
  <c r="D4072" i="5"/>
  <c r="D4073" i="5"/>
  <c r="D4074" i="5"/>
  <c r="D4075" i="5"/>
  <c r="D4076" i="5"/>
  <c r="D4077" i="5"/>
  <c r="D4078" i="5"/>
  <c r="D4079" i="5"/>
  <c r="D4080" i="5"/>
  <c r="D4081" i="5"/>
  <c r="D4082" i="5"/>
  <c r="D4083" i="5"/>
  <c r="D4084" i="5"/>
  <c r="D4085" i="5"/>
  <c r="D4086" i="5"/>
  <c r="D4087" i="5"/>
  <c r="D4088" i="5"/>
  <c r="D4089" i="5"/>
  <c r="D4090" i="5"/>
  <c r="D4091" i="5"/>
  <c r="D4092" i="5"/>
  <c r="D4093" i="5"/>
  <c r="D4094" i="5"/>
  <c r="D4095" i="5"/>
  <c r="D4096" i="5"/>
  <c r="D4097" i="5"/>
  <c r="D4098" i="5"/>
  <c r="D4099" i="5"/>
  <c r="D4100" i="5"/>
  <c r="D4101" i="5"/>
  <c r="D4102" i="5"/>
  <c r="D4103" i="5"/>
  <c r="D4104" i="5"/>
  <c r="D4105" i="5"/>
  <c r="D4106" i="5"/>
  <c r="D4107" i="5"/>
  <c r="D4108" i="5"/>
  <c r="D4109" i="5"/>
  <c r="D4110" i="5"/>
  <c r="D4111" i="5"/>
  <c r="D4112" i="5"/>
  <c r="D4113" i="5"/>
  <c r="D4114" i="5"/>
  <c r="D4115" i="5"/>
  <c r="D4116" i="5"/>
  <c r="D4117" i="5"/>
  <c r="D4118" i="5"/>
  <c r="D4119" i="5"/>
  <c r="D4120" i="5"/>
  <c r="D4121" i="5"/>
  <c r="D4122" i="5"/>
  <c r="D4123" i="5"/>
  <c r="D4124" i="5"/>
  <c r="D4125" i="5"/>
  <c r="D4126" i="5"/>
  <c r="D4127" i="5"/>
  <c r="D4128" i="5"/>
  <c r="D4129" i="5"/>
  <c r="D4130" i="5"/>
  <c r="D4131" i="5"/>
  <c r="D4132" i="5"/>
  <c r="D4133" i="5"/>
  <c r="D4134" i="5"/>
  <c r="D4135" i="5"/>
  <c r="D4136" i="5"/>
  <c r="D4137" i="5"/>
  <c r="D4138" i="5"/>
  <c r="D4139" i="5"/>
  <c r="D4140" i="5"/>
  <c r="D4141" i="5"/>
  <c r="D4142" i="5"/>
  <c r="D4143" i="5"/>
  <c r="D4144" i="5"/>
  <c r="D4145" i="5"/>
  <c r="D4146" i="5"/>
  <c r="D4147" i="5"/>
  <c r="D4148" i="5"/>
  <c r="D4149" i="5"/>
  <c r="D4150" i="5"/>
  <c r="D4151" i="5"/>
  <c r="D4152" i="5"/>
  <c r="D4153" i="5"/>
  <c r="D4154" i="5"/>
  <c r="D4155" i="5"/>
  <c r="D4156" i="5"/>
  <c r="D4157" i="5"/>
  <c r="D4158" i="5"/>
  <c r="D4159" i="5"/>
  <c r="D4160" i="5"/>
  <c r="D4161" i="5"/>
  <c r="D4162" i="5"/>
  <c r="D4163" i="5"/>
  <c r="D4164" i="5"/>
  <c r="D4165" i="5"/>
  <c r="D4166" i="5"/>
  <c r="D4167" i="5"/>
  <c r="D4168" i="5"/>
  <c r="D4169" i="5"/>
  <c r="D4170" i="5"/>
  <c r="D4171" i="5"/>
  <c r="D4172" i="5"/>
  <c r="D4173" i="5"/>
  <c r="D4174" i="5"/>
  <c r="D4175" i="5"/>
  <c r="D4176" i="5"/>
  <c r="D4177" i="5"/>
  <c r="D4178" i="5"/>
  <c r="D4179" i="5"/>
  <c r="D4180" i="5"/>
  <c r="D4181" i="5"/>
  <c r="D4182" i="5"/>
  <c r="D4183" i="5"/>
  <c r="D4184" i="5"/>
  <c r="D4185" i="5"/>
  <c r="D4186" i="5"/>
  <c r="D4187" i="5"/>
  <c r="D4188" i="5"/>
  <c r="D4189" i="5"/>
  <c r="D4190" i="5"/>
  <c r="D4191" i="5"/>
  <c r="D4192" i="5"/>
  <c r="D4193" i="5"/>
  <c r="D4194" i="5"/>
  <c r="D4195" i="5"/>
  <c r="D4196" i="5"/>
  <c r="D4197" i="5"/>
  <c r="D4198" i="5"/>
  <c r="D4199" i="5"/>
  <c r="D4200" i="5"/>
  <c r="D4201" i="5"/>
  <c r="D4202" i="5"/>
  <c r="D4203" i="5"/>
  <c r="D4204" i="5"/>
  <c r="D4205" i="5"/>
  <c r="D4206" i="5"/>
  <c r="D4207" i="5"/>
  <c r="D4208" i="5"/>
  <c r="D4209" i="5"/>
  <c r="D4210" i="5"/>
  <c r="D4211" i="5"/>
  <c r="D4212" i="5"/>
  <c r="D4213" i="5"/>
  <c r="D4214" i="5"/>
  <c r="D4215" i="5"/>
  <c r="D4216" i="5"/>
  <c r="D4217" i="5"/>
  <c r="D4218" i="5"/>
  <c r="D4219" i="5"/>
  <c r="D4220" i="5"/>
  <c r="D4221" i="5"/>
  <c r="D4222" i="5"/>
  <c r="D4223" i="5"/>
  <c r="D4224" i="5"/>
  <c r="D4225" i="5"/>
  <c r="D4226" i="5"/>
  <c r="D4227" i="5"/>
  <c r="D4228" i="5"/>
  <c r="D4229" i="5"/>
  <c r="D4230" i="5"/>
  <c r="D4231" i="5"/>
  <c r="D4232" i="5"/>
  <c r="D4233" i="5"/>
  <c r="D4234" i="5"/>
  <c r="D4235" i="5"/>
  <c r="D4236" i="5"/>
  <c r="D4237" i="5"/>
  <c r="D4238" i="5"/>
  <c r="D4239" i="5"/>
  <c r="D4240" i="5"/>
  <c r="D4241" i="5"/>
  <c r="D4242" i="5"/>
  <c r="D4243" i="5"/>
  <c r="D4244" i="5"/>
  <c r="D4245" i="5"/>
  <c r="D4246" i="5"/>
  <c r="D4247" i="5"/>
  <c r="D4248" i="5"/>
  <c r="D4249" i="5"/>
  <c r="D4250" i="5"/>
  <c r="D4251" i="5"/>
  <c r="D4252" i="5"/>
  <c r="D4253" i="5"/>
  <c r="D4254" i="5"/>
  <c r="D4255" i="5"/>
  <c r="D4256" i="5"/>
  <c r="D4257" i="5"/>
  <c r="D4258" i="5"/>
  <c r="D4259" i="5"/>
  <c r="D4260" i="5"/>
  <c r="D4261" i="5"/>
  <c r="D4262" i="5"/>
  <c r="D4263" i="5"/>
  <c r="D4264" i="5"/>
  <c r="D4265" i="5"/>
  <c r="D4266" i="5"/>
  <c r="D4267" i="5"/>
  <c r="D4268" i="5"/>
  <c r="D4269" i="5"/>
  <c r="D4270" i="5"/>
  <c r="D4271" i="5"/>
  <c r="D4272" i="5"/>
  <c r="D4273" i="5"/>
  <c r="D4274" i="5"/>
  <c r="D4275" i="5"/>
  <c r="D4276" i="5"/>
  <c r="D4277" i="5"/>
  <c r="D4278" i="5"/>
  <c r="D4279" i="5"/>
  <c r="D4280" i="5"/>
  <c r="D4281" i="5"/>
  <c r="D4282" i="5"/>
  <c r="D4283" i="5"/>
  <c r="D4284" i="5"/>
  <c r="D4285" i="5"/>
  <c r="D4286" i="5"/>
  <c r="D4287" i="5"/>
  <c r="D4288" i="5"/>
  <c r="D4289" i="5"/>
  <c r="D4290" i="5"/>
  <c r="D4291" i="5"/>
  <c r="D4292" i="5"/>
  <c r="D4293" i="5"/>
  <c r="D4294" i="5"/>
  <c r="D4295" i="5"/>
  <c r="D4296" i="5"/>
  <c r="D4297" i="5"/>
  <c r="D4298" i="5"/>
  <c r="D4299" i="5"/>
  <c r="D4300" i="5"/>
  <c r="D4301" i="5"/>
  <c r="D4302" i="5"/>
  <c r="D4303" i="5"/>
  <c r="D4304" i="5"/>
  <c r="D4305" i="5"/>
  <c r="D4306" i="5"/>
  <c r="D4307" i="5"/>
  <c r="D4308" i="5"/>
  <c r="D4309" i="5"/>
  <c r="D4310" i="5"/>
  <c r="D4311" i="5"/>
  <c r="D4312" i="5"/>
  <c r="D4313" i="5"/>
  <c r="D4314" i="5"/>
  <c r="D4315" i="5"/>
  <c r="D4316" i="5"/>
  <c r="D4317" i="5"/>
  <c r="D4318" i="5"/>
  <c r="D4319" i="5"/>
  <c r="D4320" i="5"/>
  <c r="D4321" i="5"/>
  <c r="D4322" i="5"/>
  <c r="D4323" i="5"/>
  <c r="D4324" i="5"/>
  <c r="D4325" i="5"/>
  <c r="D4326" i="5"/>
  <c r="D4327" i="5"/>
  <c r="D4328" i="5"/>
  <c r="D4329" i="5"/>
  <c r="D4330" i="5"/>
  <c r="D4331" i="5"/>
  <c r="D4332" i="5"/>
  <c r="D4333" i="5"/>
  <c r="D4334" i="5"/>
  <c r="D4335" i="5"/>
  <c r="D4336" i="5"/>
  <c r="D4337" i="5"/>
  <c r="D4338" i="5"/>
  <c r="D4339" i="5"/>
  <c r="D4340" i="5"/>
  <c r="D4341" i="5"/>
  <c r="D4342" i="5"/>
  <c r="D4343" i="5"/>
  <c r="D4344" i="5"/>
  <c r="D4345" i="5"/>
  <c r="D4346" i="5"/>
  <c r="D4347" i="5"/>
  <c r="D4348" i="5"/>
  <c r="D4349" i="5"/>
  <c r="D4350" i="5"/>
  <c r="D4351" i="5"/>
  <c r="D4352" i="5"/>
  <c r="D4353" i="5"/>
  <c r="D4354" i="5"/>
  <c r="D4355" i="5"/>
  <c r="D4356" i="5"/>
  <c r="D4357" i="5"/>
  <c r="D4358" i="5"/>
  <c r="D4359" i="5"/>
  <c r="D4360" i="5"/>
  <c r="D4361" i="5"/>
  <c r="D4362" i="5"/>
  <c r="D4363" i="5"/>
  <c r="D4364" i="5"/>
  <c r="D4365" i="5"/>
  <c r="D4366" i="5"/>
  <c r="D4367" i="5"/>
  <c r="D4368" i="5"/>
  <c r="D4369" i="5"/>
  <c r="D4370" i="5"/>
  <c r="D4371" i="5"/>
  <c r="D4372" i="5"/>
  <c r="D4373" i="5"/>
  <c r="D4374" i="5"/>
  <c r="D4375" i="5"/>
  <c r="D4376" i="5"/>
  <c r="D4377" i="5"/>
  <c r="D4378" i="5"/>
  <c r="D4379" i="5"/>
  <c r="D4380" i="5"/>
  <c r="D4381" i="5"/>
  <c r="D4382" i="5"/>
  <c r="D4383" i="5"/>
  <c r="D4384" i="5"/>
  <c r="D4385" i="5"/>
  <c r="D4386" i="5"/>
  <c r="D4387" i="5"/>
  <c r="D4388" i="5"/>
  <c r="D4389" i="5"/>
  <c r="D4390" i="5"/>
  <c r="D4391" i="5"/>
  <c r="D4392" i="5"/>
  <c r="D4393" i="5"/>
  <c r="D4394" i="5"/>
  <c r="D4395" i="5"/>
  <c r="D4396" i="5"/>
  <c r="D4397" i="5"/>
  <c r="D4398" i="5"/>
  <c r="D4399" i="5"/>
  <c r="D4400" i="5"/>
  <c r="D4401" i="5"/>
  <c r="D4402" i="5"/>
  <c r="D4403" i="5"/>
  <c r="D4404" i="5"/>
  <c r="D4405" i="5"/>
  <c r="D4406" i="5"/>
  <c r="D4407" i="5"/>
  <c r="D4408" i="5"/>
  <c r="D4409" i="5"/>
  <c r="D4410" i="5"/>
  <c r="D4411" i="5"/>
  <c r="D4412" i="5"/>
  <c r="D4413" i="5"/>
  <c r="D4414" i="5"/>
  <c r="D4415" i="5"/>
  <c r="D4416" i="5"/>
  <c r="D4417" i="5"/>
  <c r="D4418" i="5"/>
  <c r="D4419" i="5"/>
  <c r="D4420" i="5"/>
  <c r="D4421" i="5"/>
  <c r="D4422" i="5"/>
  <c r="D4423" i="5"/>
  <c r="D4424" i="5"/>
  <c r="D4425" i="5"/>
  <c r="D4426" i="5"/>
  <c r="D4427" i="5"/>
  <c r="D4428" i="5"/>
  <c r="D4429" i="5"/>
  <c r="D4430" i="5"/>
  <c r="D4431" i="5"/>
  <c r="D4432" i="5"/>
  <c r="D4433" i="5"/>
  <c r="D4434" i="5"/>
  <c r="D4435" i="5"/>
  <c r="D4436" i="5"/>
  <c r="D4437" i="5"/>
  <c r="D4438" i="5"/>
  <c r="D4439" i="5"/>
  <c r="D4440" i="5"/>
  <c r="D4441" i="5"/>
  <c r="D4442" i="5"/>
  <c r="D4443" i="5"/>
  <c r="D4444" i="5"/>
  <c r="D4445" i="5"/>
  <c r="D4446" i="5"/>
  <c r="D4447" i="5"/>
  <c r="D4448" i="5"/>
  <c r="D4449" i="5"/>
  <c r="D4450" i="5"/>
  <c r="D4451" i="5"/>
  <c r="D4452" i="5"/>
  <c r="D4453" i="5"/>
  <c r="D4454" i="5"/>
  <c r="D4455" i="5"/>
  <c r="D4456" i="5"/>
  <c r="D4457" i="5"/>
  <c r="D4458" i="5"/>
  <c r="D4459" i="5"/>
  <c r="D4460" i="5"/>
  <c r="D4461" i="5"/>
  <c r="D4462" i="5"/>
  <c r="D4463" i="5"/>
  <c r="D4464" i="5"/>
  <c r="D4465" i="5"/>
  <c r="D4466" i="5"/>
  <c r="D4467" i="5"/>
  <c r="D4468" i="5"/>
  <c r="D4469" i="5"/>
  <c r="D4470" i="5"/>
  <c r="D4471" i="5"/>
  <c r="D4472" i="5"/>
  <c r="D4473" i="5"/>
  <c r="D4474" i="5"/>
  <c r="D4475" i="5"/>
  <c r="D4476" i="5"/>
  <c r="D4477" i="5"/>
  <c r="D4478" i="5"/>
  <c r="D4479" i="5"/>
  <c r="D4480" i="5"/>
  <c r="D4481" i="5"/>
  <c r="D4482" i="5"/>
  <c r="D4483" i="5"/>
  <c r="D4484" i="5"/>
  <c r="D4485" i="5"/>
  <c r="D4486" i="5"/>
  <c r="D4487" i="5"/>
  <c r="D4488" i="5"/>
  <c r="D4489" i="5"/>
  <c r="D4490" i="5"/>
  <c r="D4491" i="5"/>
  <c r="D4492" i="5"/>
  <c r="D4493" i="5"/>
  <c r="D4494" i="5"/>
  <c r="D4495" i="5"/>
  <c r="D4496" i="5"/>
  <c r="D4497" i="5"/>
  <c r="D4498" i="5"/>
  <c r="D4499" i="5"/>
  <c r="D4500" i="5"/>
  <c r="D4501" i="5"/>
  <c r="D4502" i="5"/>
  <c r="D4503" i="5"/>
  <c r="D4504" i="5"/>
  <c r="D4505" i="5"/>
  <c r="D4506" i="5"/>
  <c r="D4507" i="5"/>
  <c r="D4508" i="5"/>
  <c r="D4509" i="5"/>
  <c r="D4510" i="5"/>
  <c r="D4511" i="5"/>
  <c r="D4512" i="5"/>
  <c r="D4513" i="5"/>
  <c r="D4514" i="5"/>
  <c r="D4515" i="5"/>
  <c r="D4516" i="5"/>
  <c r="D4517" i="5"/>
  <c r="D4518" i="5"/>
  <c r="D4519" i="5"/>
  <c r="D4520" i="5"/>
  <c r="D4521" i="5"/>
  <c r="D4522" i="5"/>
  <c r="D4523" i="5"/>
  <c r="D4524" i="5"/>
  <c r="D4525" i="5"/>
  <c r="D4526" i="5"/>
  <c r="D4527" i="5"/>
  <c r="D4528" i="5"/>
  <c r="D4529" i="5"/>
  <c r="D4530" i="5"/>
  <c r="D4531" i="5"/>
  <c r="D4532" i="5"/>
  <c r="D4533" i="5"/>
  <c r="D4534" i="5"/>
  <c r="D4535" i="5"/>
  <c r="D4536" i="5"/>
  <c r="D4537" i="5"/>
  <c r="D4538" i="5"/>
  <c r="D4539" i="5"/>
  <c r="D4540" i="5"/>
  <c r="D4541" i="5"/>
  <c r="D4542" i="5"/>
  <c r="D4543" i="5"/>
  <c r="D4544" i="5"/>
  <c r="D4545" i="5"/>
  <c r="D4546" i="5"/>
  <c r="D4547" i="5"/>
  <c r="D4548" i="5"/>
  <c r="D4549" i="5"/>
  <c r="D4550" i="5"/>
  <c r="D4551" i="5"/>
  <c r="D4552" i="5"/>
  <c r="D4553" i="5"/>
  <c r="D4554" i="5"/>
  <c r="D4555" i="5"/>
  <c r="D4556" i="5"/>
  <c r="D4557" i="5"/>
  <c r="D4558" i="5"/>
  <c r="D4559" i="5"/>
  <c r="D4560" i="5"/>
  <c r="D4561" i="5"/>
  <c r="D4562" i="5"/>
  <c r="D4563" i="5"/>
  <c r="D4564" i="5"/>
  <c r="D4565" i="5"/>
  <c r="D4566" i="5"/>
  <c r="D4567" i="5"/>
  <c r="D4568" i="5"/>
  <c r="D4569" i="5"/>
  <c r="D4570" i="5"/>
  <c r="D4571" i="5"/>
  <c r="D4572" i="5"/>
  <c r="D4573" i="5"/>
  <c r="D4574" i="5"/>
  <c r="D4575" i="5"/>
  <c r="D4576" i="5"/>
  <c r="D4577" i="5"/>
  <c r="D4578" i="5"/>
  <c r="D4579" i="5"/>
  <c r="D4580" i="5"/>
  <c r="D4581" i="5"/>
  <c r="D4582" i="5"/>
  <c r="D4583" i="5"/>
  <c r="D4584" i="5"/>
  <c r="D4585" i="5"/>
  <c r="D4586" i="5"/>
  <c r="D4587" i="5"/>
  <c r="D4588" i="5"/>
  <c r="D4589" i="5"/>
  <c r="D4590" i="5"/>
  <c r="D4591" i="5"/>
  <c r="D4592" i="5"/>
  <c r="D4593" i="5"/>
  <c r="D4594" i="5"/>
  <c r="D4595" i="5"/>
  <c r="D4596" i="5"/>
  <c r="D4597" i="5"/>
  <c r="D4598" i="5"/>
  <c r="D4599" i="5"/>
  <c r="D4600" i="5"/>
  <c r="D4601" i="5"/>
  <c r="D4602" i="5"/>
  <c r="D4603" i="5"/>
  <c r="D4604" i="5"/>
  <c r="D4605" i="5"/>
  <c r="D4606" i="5"/>
  <c r="D4607" i="5"/>
  <c r="D4608" i="5"/>
  <c r="D4609" i="5"/>
  <c r="D4610" i="5"/>
  <c r="D4611" i="5"/>
  <c r="D4612" i="5"/>
  <c r="D4613" i="5"/>
  <c r="D4614" i="5"/>
  <c r="D4615" i="5"/>
  <c r="D4616" i="5"/>
  <c r="D4617" i="5"/>
  <c r="D4618" i="5"/>
  <c r="D4619" i="5"/>
  <c r="D4620" i="5"/>
  <c r="D4621" i="5"/>
  <c r="D4622" i="5"/>
  <c r="D4623" i="5"/>
  <c r="D4624" i="5"/>
  <c r="D4625" i="5"/>
  <c r="D4626" i="5"/>
  <c r="D4627" i="5"/>
  <c r="D4628" i="5"/>
  <c r="D4629" i="5"/>
  <c r="D4630" i="5"/>
  <c r="D4631" i="5"/>
  <c r="D4632" i="5"/>
  <c r="D4633" i="5"/>
  <c r="D4634" i="5"/>
  <c r="D4635" i="5"/>
  <c r="D4636" i="5"/>
  <c r="D4637" i="5"/>
  <c r="D4638" i="5"/>
  <c r="D4639" i="5"/>
  <c r="D4640" i="5"/>
  <c r="D4641" i="5"/>
  <c r="D4642" i="5"/>
  <c r="D4643" i="5"/>
  <c r="D4644" i="5"/>
  <c r="D4645" i="5"/>
  <c r="D4646" i="5"/>
  <c r="D4647" i="5"/>
  <c r="D4648" i="5"/>
  <c r="D4649" i="5"/>
  <c r="D4650" i="5"/>
  <c r="D4651" i="5"/>
  <c r="D4652" i="5"/>
  <c r="D4653" i="5"/>
  <c r="D4654" i="5"/>
  <c r="D4655" i="5"/>
  <c r="D4656" i="5"/>
  <c r="D4657" i="5"/>
  <c r="D4658" i="5"/>
  <c r="D4659" i="5"/>
  <c r="D4660" i="5"/>
  <c r="D4661" i="5"/>
  <c r="D4662" i="5"/>
  <c r="D4663" i="5"/>
  <c r="D4664" i="5"/>
  <c r="D4665" i="5"/>
  <c r="D4666" i="5"/>
  <c r="D4667" i="5"/>
  <c r="D4668" i="5"/>
  <c r="D4669" i="5"/>
  <c r="D4670" i="5"/>
  <c r="D4671" i="5"/>
  <c r="D4672" i="5"/>
  <c r="D4673" i="5"/>
  <c r="D4674" i="5"/>
  <c r="D4675" i="5"/>
  <c r="D4676" i="5"/>
  <c r="D4677" i="5"/>
  <c r="D4678" i="5"/>
  <c r="D4679" i="5"/>
  <c r="D4680" i="5"/>
  <c r="D4681" i="5"/>
  <c r="D4682" i="5"/>
  <c r="D4683" i="5"/>
  <c r="D4684" i="5"/>
  <c r="D4685" i="5"/>
  <c r="D4686" i="5"/>
  <c r="D4687" i="5"/>
  <c r="D4688" i="5"/>
  <c r="D4689" i="5"/>
  <c r="D4690" i="5"/>
  <c r="D4691" i="5"/>
  <c r="D4692" i="5"/>
  <c r="D4693" i="5"/>
  <c r="D4694" i="5"/>
  <c r="D4695" i="5"/>
  <c r="D4696" i="5"/>
  <c r="D4697" i="5"/>
  <c r="D4698" i="5"/>
  <c r="D4699" i="5"/>
  <c r="D4700" i="5"/>
  <c r="D4701" i="5"/>
  <c r="D4702" i="5"/>
  <c r="D4703" i="5"/>
  <c r="D4704" i="5"/>
  <c r="D4705" i="5"/>
  <c r="D4706" i="5"/>
  <c r="D4707" i="5"/>
  <c r="D4708" i="5"/>
  <c r="D4709" i="5"/>
  <c r="D4710" i="5"/>
  <c r="D4711" i="5"/>
  <c r="D4712" i="5"/>
  <c r="D4713" i="5"/>
  <c r="D4714" i="5"/>
  <c r="D4715" i="5"/>
  <c r="D4716" i="5"/>
  <c r="D4717" i="5"/>
  <c r="D4718" i="5"/>
  <c r="D4719" i="5"/>
  <c r="D4720" i="5"/>
  <c r="D4721" i="5"/>
  <c r="D4722" i="5"/>
  <c r="D4723" i="5"/>
  <c r="D4724" i="5"/>
  <c r="D4725" i="5"/>
  <c r="D4726" i="5"/>
  <c r="D4727" i="5"/>
  <c r="D4728" i="5"/>
  <c r="D4729" i="5"/>
  <c r="D4730" i="5"/>
  <c r="D4731" i="5"/>
  <c r="D4732" i="5"/>
  <c r="D4733" i="5"/>
  <c r="D4734" i="5"/>
  <c r="D4735" i="5"/>
  <c r="D4736" i="5"/>
  <c r="D4737" i="5"/>
  <c r="D4738" i="5"/>
  <c r="D4739" i="5"/>
  <c r="D4740" i="5"/>
  <c r="D4741" i="5"/>
  <c r="D4742" i="5"/>
  <c r="D4743" i="5"/>
  <c r="D4744" i="5"/>
  <c r="D4745" i="5"/>
  <c r="D4746" i="5"/>
  <c r="D4747" i="5"/>
  <c r="D4748" i="5"/>
  <c r="D4749" i="5"/>
  <c r="D4750" i="5"/>
  <c r="D4751" i="5"/>
  <c r="D4752" i="5"/>
  <c r="D4753" i="5"/>
  <c r="D4754" i="5"/>
  <c r="D4755" i="5"/>
  <c r="D4756" i="5"/>
  <c r="D4757" i="5"/>
  <c r="D4758" i="5"/>
  <c r="D4759" i="5"/>
  <c r="D4760" i="5"/>
  <c r="D4761" i="5"/>
  <c r="D4762" i="5"/>
  <c r="D4763" i="5"/>
  <c r="D4764" i="5"/>
  <c r="D4765" i="5"/>
  <c r="D4766" i="5"/>
  <c r="D4767" i="5"/>
  <c r="D4768" i="5"/>
  <c r="D4769" i="5"/>
  <c r="D4770" i="5"/>
  <c r="D4771" i="5"/>
  <c r="D4772" i="5"/>
  <c r="D4773" i="5"/>
  <c r="D4774" i="5"/>
  <c r="D4775" i="5"/>
  <c r="D4776" i="5"/>
  <c r="D4777" i="5"/>
  <c r="D4778" i="5"/>
  <c r="D4779" i="5"/>
  <c r="D4780" i="5"/>
  <c r="D4781" i="5"/>
  <c r="D4782" i="5"/>
  <c r="D4783" i="5"/>
  <c r="D4784" i="5"/>
  <c r="D4785" i="5"/>
  <c r="D4786" i="5"/>
  <c r="D4787" i="5"/>
  <c r="D4788" i="5"/>
  <c r="D4789" i="5"/>
  <c r="D4790" i="5"/>
  <c r="D4791" i="5"/>
  <c r="D4792" i="5"/>
  <c r="D4793" i="5"/>
  <c r="D4794" i="5"/>
  <c r="D4795" i="5"/>
  <c r="D4796" i="5"/>
  <c r="D4797" i="5"/>
  <c r="D4798" i="5"/>
  <c r="D4799" i="5"/>
  <c r="D4800" i="5"/>
  <c r="D4801" i="5"/>
  <c r="D4802" i="5"/>
  <c r="D4803" i="5"/>
  <c r="D4804" i="5"/>
  <c r="D4805" i="5"/>
  <c r="D4806" i="5"/>
  <c r="D4807" i="5"/>
  <c r="D4808" i="5"/>
  <c r="D4809" i="5"/>
  <c r="D4810" i="5"/>
  <c r="D4811" i="5"/>
  <c r="D4812" i="5"/>
  <c r="D4813" i="5"/>
  <c r="D4814" i="5"/>
  <c r="D4815" i="5"/>
  <c r="D4816" i="5"/>
  <c r="D4817" i="5"/>
  <c r="D4818" i="5"/>
  <c r="D4819" i="5"/>
  <c r="D4820" i="5"/>
  <c r="D4821" i="5"/>
  <c r="D4822" i="5"/>
  <c r="D4823" i="5"/>
  <c r="D4824" i="5"/>
  <c r="D4825" i="5"/>
  <c r="D4826" i="5"/>
  <c r="D4827" i="5"/>
  <c r="D4828" i="5"/>
  <c r="D4829" i="5"/>
  <c r="D4830" i="5"/>
  <c r="D4831" i="5"/>
  <c r="D4832" i="5"/>
  <c r="D4833" i="5"/>
  <c r="D4834" i="5"/>
  <c r="D4835" i="5"/>
  <c r="D4836" i="5"/>
  <c r="D4837" i="5"/>
  <c r="D4838" i="5"/>
  <c r="D4839" i="5"/>
  <c r="D4840" i="5"/>
  <c r="D4841" i="5"/>
  <c r="D4842" i="5"/>
  <c r="D4843" i="5"/>
  <c r="D4844" i="5"/>
  <c r="D4845" i="5"/>
  <c r="D4846" i="5"/>
  <c r="D4847" i="5"/>
  <c r="D4848" i="5"/>
  <c r="D4849" i="5"/>
  <c r="D4850" i="5"/>
  <c r="D4851" i="5"/>
  <c r="D4852" i="5"/>
  <c r="D4853" i="5"/>
  <c r="D4854" i="5"/>
  <c r="D4855" i="5"/>
  <c r="D4856" i="5"/>
  <c r="D4857" i="5"/>
  <c r="D4858" i="5"/>
  <c r="D4859" i="5"/>
  <c r="D4860" i="5"/>
  <c r="D4861" i="5"/>
  <c r="D4862" i="5"/>
  <c r="D4863" i="5"/>
  <c r="D4864" i="5"/>
  <c r="D4865" i="5"/>
  <c r="D4866" i="5"/>
  <c r="D4867" i="5"/>
  <c r="D4868" i="5"/>
  <c r="D4869" i="5"/>
  <c r="D4870" i="5"/>
  <c r="D4871" i="5"/>
  <c r="D4872" i="5"/>
  <c r="D4873" i="5"/>
  <c r="D4874" i="5"/>
  <c r="D4875" i="5"/>
  <c r="D4876" i="5"/>
  <c r="D4877" i="5"/>
  <c r="D4878" i="5"/>
  <c r="D4879" i="5"/>
  <c r="D4880" i="5"/>
  <c r="D4881" i="5"/>
  <c r="D4882" i="5"/>
  <c r="D4883" i="5"/>
  <c r="D4884" i="5"/>
  <c r="D4885" i="5"/>
  <c r="D4886" i="5"/>
  <c r="D4887" i="5"/>
  <c r="D4888" i="5"/>
  <c r="D4889" i="5"/>
  <c r="D4890" i="5"/>
  <c r="D4891" i="5"/>
  <c r="D4892" i="5"/>
  <c r="D4893" i="5"/>
  <c r="D4894" i="5"/>
  <c r="D4895" i="5"/>
  <c r="D4896" i="5"/>
  <c r="D4897" i="5"/>
  <c r="D4898" i="5"/>
  <c r="D4899" i="5"/>
  <c r="D4900" i="5"/>
  <c r="D4901" i="5"/>
  <c r="D4902" i="5"/>
  <c r="D4903" i="5"/>
  <c r="D4904" i="5"/>
  <c r="D4905" i="5"/>
  <c r="D4906" i="5"/>
  <c r="D4907" i="5"/>
  <c r="D4908" i="5"/>
  <c r="D4909" i="5"/>
  <c r="D4910" i="5"/>
  <c r="D4911" i="5"/>
  <c r="D4912" i="5"/>
  <c r="D4913" i="5"/>
  <c r="D4914" i="5"/>
  <c r="D4915" i="5"/>
  <c r="D4916" i="5"/>
  <c r="D4917" i="5"/>
  <c r="D4918" i="5"/>
  <c r="D4919" i="5"/>
  <c r="D4920" i="5"/>
  <c r="D4921" i="5"/>
  <c r="D4922" i="5"/>
  <c r="D4923" i="5"/>
  <c r="D4924" i="5"/>
  <c r="D4925" i="5"/>
  <c r="D4926" i="5"/>
  <c r="D4927" i="5"/>
  <c r="D4928" i="5"/>
  <c r="D4929" i="5"/>
  <c r="D4930" i="5"/>
  <c r="D4931" i="5"/>
  <c r="D4932" i="5"/>
  <c r="D4933" i="5"/>
  <c r="D4934" i="5"/>
  <c r="D4935" i="5"/>
  <c r="D4936" i="5"/>
  <c r="D4937" i="5"/>
  <c r="D4938" i="5"/>
  <c r="D4939" i="5"/>
  <c r="D4940" i="5"/>
  <c r="D4941" i="5"/>
  <c r="D4942" i="5"/>
  <c r="D4943" i="5"/>
  <c r="D4944" i="5"/>
  <c r="D4945" i="5"/>
  <c r="D4946" i="5"/>
  <c r="D4947" i="5"/>
  <c r="D4948" i="5"/>
  <c r="D4949" i="5"/>
  <c r="D4950" i="5"/>
  <c r="D4951" i="5"/>
  <c r="D4952" i="5"/>
  <c r="D4953" i="5"/>
  <c r="D4954" i="5"/>
  <c r="D4955" i="5"/>
  <c r="D4956" i="5"/>
  <c r="D4957" i="5"/>
  <c r="D4958" i="5"/>
  <c r="D4959" i="5"/>
  <c r="D4960" i="5"/>
  <c r="D4961" i="5"/>
  <c r="D4962" i="5"/>
  <c r="D4963" i="5"/>
  <c r="D4964" i="5"/>
  <c r="D4965" i="5"/>
  <c r="D4966" i="5"/>
  <c r="D4967" i="5"/>
  <c r="D4968" i="5"/>
  <c r="D4969" i="5"/>
  <c r="D4970" i="5"/>
  <c r="D4971" i="5"/>
  <c r="D4972" i="5"/>
  <c r="D4973" i="5"/>
  <c r="D4974" i="5"/>
  <c r="D4975" i="5"/>
  <c r="D4976" i="5"/>
  <c r="D4977" i="5"/>
  <c r="D4978" i="5"/>
  <c r="D4979" i="5"/>
  <c r="D4980" i="5"/>
  <c r="D4981" i="5"/>
  <c r="D4982" i="5"/>
  <c r="D4983" i="5"/>
  <c r="D4984" i="5"/>
  <c r="D4985" i="5"/>
  <c r="D4986" i="5"/>
  <c r="D4987" i="5"/>
  <c r="D4988" i="5"/>
  <c r="D4989" i="5"/>
  <c r="D4990" i="5"/>
  <c r="D4991" i="5"/>
  <c r="D4992" i="5"/>
  <c r="D4993" i="5"/>
  <c r="D4994" i="5"/>
  <c r="D4995" i="5"/>
  <c r="D4996" i="5"/>
  <c r="D4997" i="5"/>
  <c r="D4998" i="5"/>
  <c r="D4999" i="5"/>
  <c r="D5000" i="5"/>
  <c r="D5001" i="5"/>
  <c r="D5002" i="5"/>
  <c r="D5003" i="5"/>
  <c r="D5004" i="5"/>
  <c r="D5005" i="5"/>
  <c r="D5006" i="5"/>
  <c r="D5007" i="5"/>
  <c r="D5008" i="5"/>
  <c r="D5009" i="5"/>
  <c r="D5010" i="5"/>
  <c r="D5011" i="5"/>
  <c r="D5012" i="5"/>
  <c r="D5013" i="5"/>
  <c r="D5014" i="5"/>
  <c r="D5015" i="5"/>
  <c r="D5016" i="5"/>
  <c r="D5017" i="5"/>
  <c r="D5018" i="5"/>
  <c r="D5019" i="5"/>
  <c r="D5020" i="5"/>
  <c r="D5021" i="5"/>
  <c r="D5022" i="5"/>
  <c r="D5023" i="5"/>
  <c r="D5024" i="5"/>
  <c r="D5025" i="5"/>
  <c r="D5026" i="5"/>
  <c r="D5027" i="5"/>
  <c r="D5028" i="5"/>
  <c r="D5029" i="5"/>
  <c r="D5030" i="5"/>
  <c r="D5031" i="5"/>
  <c r="D5032" i="5"/>
  <c r="D5033" i="5"/>
  <c r="D5034" i="5"/>
  <c r="D5035" i="5"/>
  <c r="D5036" i="5"/>
  <c r="D5037" i="5"/>
  <c r="D5038" i="5"/>
  <c r="D5039" i="5"/>
  <c r="D5040" i="5"/>
  <c r="D5041" i="5"/>
  <c r="D5042" i="5"/>
  <c r="D5043" i="5"/>
  <c r="D5044" i="5"/>
  <c r="D5045" i="5"/>
  <c r="D5046" i="5"/>
  <c r="D5047" i="5"/>
  <c r="D5048" i="5"/>
  <c r="D5049" i="5"/>
  <c r="D5050" i="5"/>
  <c r="D5051" i="5"/>
  <c r="D5052" i="5"/>
  <c r="D5053" i="5"/>
  <c r="D5054" i="5"/>
  <c r="D5055" i="5"/>
  <c r="D5056" i="5"/>
  <c r="D5057" i="5"/>
  <c r="D5058" i="5"/>
  <c r="D5059" i="5"/>
  <c r="D5060" i="5"/>
  <c r="D5061" i="5"/>
  <c r="D5062" i="5"/>
  <c r="D5063" i="5"/>
  <c r="D5064" i="5"/>
  <c r="D5065" i="5"/>
  <c r="D5066" i="5"/>
  <c r="D5067" i="5"/>
  <c r="D5068" i="5"/>
  <c r="D5069" i="5"/>
  <c r="D5070" i="5"/>
  <c r="D5071" i="5"/>
  <c r="D5072" i="5"/>
  <c r="D5073" i="5"/>
  <c r="D5074" i="5"/>
  <c r="D5075" i="5"/>
  <c r="D5076" i="5"/>
  <c r="D5077" i="5"/>
  <c r="D5078" i="5"/>
  <c r="D5079" i="5"/>
  <c r="D5080" i="5"/>
  <c r="D5081" i="5"/>
  <c r="D5082" i="5"/>
  <c r="D5083" i="5"/>
  <c r="D5084" i="5"/>
  <c r="D5085" i="5"/>
  <c r="D5086" i="5"/>
  <c r="D5087" i="5"/>
  <c r="D5088" i="5"/>
  <c r="D5089" i="5"/>
  <c r="D5090" i="5"/>
  <c r="D5091" i="5"/>
  <c r="D5092" i="5"/>
  <c r="D5093" i="5"/>
  <c r="D5094" i="5"/>
  <c r="D5095" i="5"/>
  <c r="D5096" i="5"/>
  <c r="D5097" i="5"/>
  <c r="D5098" i="5"/>
  <c r="D5099" i="5"/>
  <c r="D5100" i="5"/>
  <c r="D5101" i="5"/>
  <c r="D5102" i="5"/>
  <c r="D5103" i="5"/>
  <c r="D5104" i="5"/>
  <c r="D5105" i="5"/>
  <c r="D5106" i="5"/>
  <c r="D5107" i="5"/>
  <c r="D5108" i="5"/>
  <c r="D5109" i="5"/>
  <c r="D5110" i="5"/>
  <c r="D5111" i="5"/>
  <c r="D5112" i="5"/>
  <c r="D5113" i="5"/>
  <c r="D5114" i="5"/>
  <c r="D5115" i="5"/>
  <c r="D5116" i="5"/>
  <c r="D5117" i="5"/>
  <c r="D5118" i="5"/>
  <c r="D5119" i="5"/>
  <c r="D5120" i="5"/>
  <c r="D5121" i="5"/>
  <c r="D5122" i="5"/>
  <c r="D5123" i="5"/>
  <c r="D5124" i="5"/>
  <c r="D5125" i="5"/>
  <c r="D5126" i="5"/>
  <c r="D5127" i="5"/>
  <c r="D5128" i="5"/>
  <c r="D5129" i="5"/>
  <c r="D5130" i="5"/>
  <c r="D5131" i="5"/>
  <c r="D5132" i="5"/>
  <c r="D5133" i="5"/>
  <c r="D5134" i="5"/>
  <c r="D5135" i="5"/>
  <c r="D5136" i="5"/>
  <c r="D5137" i="5"/>
  <c r="D5138" i="5"/>
  <c r="D5139" i="5"/>
  <c r="D5140" i="5"/>
  <c r="D5141" i="5"/>
  <c r="D5142" i="5"/>
  <c r="D5143" i="5"/>
  <c r="D5144" i="5"/>
  <c r="D5145" i="5"/>
  <c r="D5146" i="5"/>
  <c r="D5147" i="5"/>
  <c r="D5148" i="5"/>
  <c r="D5149" i="5"/>
  <c r="D5150" i="5"/>
  <c r="D5151" i="5"/>
  <c r="D5152" i="5"/>
  <c r="D5153" i="5"/>
  <c r="D5154" i="5"/>
  <c r="D5155" i="5"/>
  <c r="D5156" i="5"/>
  <c r="D5157" i="5"/>
  <c r="D5158" i="5"/>
  <c r="D5159" i="5"/>
  <c r="D5160" i="5"/>
  <c r="D5161" i="5"/>
  <c r="D5162" i="5"/>
  <c r="D5163" i="5"/>
  <c r="D5164" i="5"/>
  <c r="D5165" i="5"/>
  <c r="D5166" i="5"/>
  <c r="D5167" i="5"/>
  <c r="D5168" i="5"/>
  <c r="D5169" i="5"/>
  <c r="D5170" i="5"/>
  <c r="D5171" i="5"/>
  <c r="D5172" i="5"/>
  <c r="D5173" i="5"/>
  <c r="D5174" i="5"/>
  <c r="D5175" i="5"/>
  <c r="D5176" i="5"/>
  <c r="D5177" i="5"/>
  <c r="D5178" i="5"/>
  <c r="D5179" i="5"/>
  <c r="D5180" i="5"/>
  <c r="D5181" i="5"/>
  <c r="D5182" i="5"/>
  <c r="D5183" i="5"/>
  <c r="D5184" i="5"/>
  <c r="D5185" i="5"/>
  <c r="D5186" i="5"/>
  <c r="D5187" i="5"/>
  <c r="D5188" i="5"/>
  <c r="D5189" i="5"/>
  <c r="D5190" i="5"/>
  <c r="D5191" i="5"/>
  <c r="D5192" i="5"/>
  <c r="D5193" i="5"/>
  <c r="D5194" i="5"/>
  <c r="D5195" i="5"/>
  <c r="D5196" i="5"/>
  <c r="D5197" i="5"/>
  <c r="D5198" i="5"/>
  <c r="D5199" i="5"/>
  <c r="D5200" i="5"/>
  <c r="D5201" i="5"/>
  <c r="D5202" i="5"/>
  <c r="D5203" i="5"/>
  <c r="D5204" i="5"/>
  <c r="D5205" i="5"/>
  <c r="D5206" i="5"/>
  <c r="D5207" i="5"/>
  <c r="D5208" i="5"/>
  <c r="D5209" i="5"/>
  <c r="D5210" i="5"/>
  <c r="D5211" i="5"/>
  <c r="D5212" i="5"/>
  <c r="D5213" i="5"/>
  <c r="D5214" i="5"/>
  <c r="D5215" i="5"/>
  <c r="D5216" i="5"/>
  <c r="D5217" i="5"/>
  <c r="D5218" i="5"/>
  <c r="D5219" i="5"/>
  <c r="D5220" i="5"/>
  <c r="D5221" i="5"/>
  <c r="D5222" i="5"/>
  <c r="D5223" i="5"/>
  <c r="D5224" i="5"/>
  <c r="D5225" i="5"/>
  <c r="D5226" i="5"/>
  <c r="D5227" i="5"/>
  <c r="D5228" i="5"/>
  <c r="D5229" i="5"/>
  <c r="D5230" i="5"/>
  <c r="D5231" i="5"/>
  <c r="D5232" i="5"/>
  <c r="D5233" i="5"/>
  <c r="D5234" i="5"/>
  <c r="D5235" i="5"/>
  <c r="D5236" i="5"/>
  <c r="D5237" i="5"/>
  <c r="D5238" i="5"/>
  <c r="D5239" i="5"/>
  <c r="D5240" i="5"/>
  <c r="D5241" i="5"/>
  <c r="D5242" i="5"/>
  <c r="D5243" i="5"/>
  <c r="D5244" i="5"/>
  <c r="D5245" i="5"/>
  <c r="D5246" i="5"/>
  <c r="D5247" i="5"/>
  <c r="D5248" i="5"/>
  <c r="D5249" i="5"/>
  <c r="D5250" i="5"/>
  <c r="D5251" i="5"/>
  <c r="D5252" i="5"/>
  <c r="D5253" i="5"/>
  <c r="D5254" i="5"/>
  <c r="D5255" i="5"/>
  <c r="D5256" i="5"/>
  <c r="D5257" i="5"/>
  <c r="D5258" i="5"/>
  <c r="D5259" i="5"/>
  <c r="D5260" i="5"/>
  <c r="D5261" i="5"/>
  <c r="D5262" i="5"/>
  <c r="D5263" i="5"/>
  <c r="D5264" i="5"/>
  <c r="D5265" i="5"/>
  <c r="D5266" i="5"/>
  <c r="D5267" i="5"/>
  <c r="D5268" i="5"/>
  <c r="D5269" i="5"/>
  <c r="D5270" i="5"/>
  <c r="D5271" i="5"/>
  <c r="D5272" i="5"/>
  <c r="D5273" i="5"/>
  <c r="D5274" i="5"/>
  <c r="D5275" i="5"/>
  <c r="D5276" i="5"/>
  <c r="D5277" i="5"/>
  <c r="D5278" i="5"/>
  <c r="D5279" i="5"/>
  <c r="D5280" i="5"/>
  <c r="D5281" i="5"/>
  <c r="D5282" i="5"/>
  <c r="D5283" i="5"/>
  <c r="D5284" i="5"/>
  <c r="D5285" i="5"/>
  <c r="D5286" i="5"/>
  <c r="D5287" i="5"/>
  <c r="D5288" i="5"/>
  <c r="D5289" i="5"/>
  <c r="D5290" i="5"/>
  <c r="D5291" i="5"/>
  <c r="D5292" i="5"/>
  <c r="D5293" i="5"/>
  <c r="D5294" i="5"/>
  <c r="D5295" i="5"/>
  <c r="D5296" i="5"/>
  <c r="D5297" i="5"/>
  <c r="D5298" i="5"/>
  <c r="D5299" i="5"/>
  <c r="D5300" i="5"/>
  <c r="D5301" i="5"/>
  <c r="D5302" i="5"/>
  <c r="D5303" i="5"/>
  <c r="D5304" i="5"/>
  <c r="D5305" i="5"/>
  <c r="D5306" i="5"/>
  <c r="D5307" i="5"/>
  <c r="D5308" i="5"/>
  <c r="D5309" i="5"/>
  <c r="D5310" i="5"/>
  <c r="D5311" i="5"/>
  <c r="D5312" i="5"/>
  <c r="D5313" i="5"/>
  <c r="D5314" i="5"/>
  <c r="D5315" i="5"/>
  <c r="D5316" i="5"/>
  <c r="D5317" i="5"/>
  <c r="D5318" i="5"/>
  <c r="D5319" i="5"/>
  <c r="D5320" i="5"/>
  <c r="D5321" i="5"/>
  <c r="D5322" i="5"/>
  <c r="D5323" i="5"/>
  <c r="D5324" i="5"/>
  <c r="D5325" i="5"/>
  <c r="D5326" i="5"/>
  <c r="D5327" i="5"/>
  <c r="D5328" i="5"/>
  <c r="D5329" i="5"/>
  <c r="D5330" i="5"/>
  <c r="D5331" i="5"/>
  <c r="D5332" i="5"/>
  <c r="D5333" i="5"/>
  <c r="D5334" i="5"/>
  <c r="D5335" i="5"/>
  <c r="D5336" i="5"/>
  <c r="D5337" i="5"/>
  <c r="D5338" i="5"/>
  <c r="D5339" i="5"/>
  <c r="D5340" i="5"/>
  <c r="D5341" i="5"/>
  <c r="D5342" i="5"/>
  <c r="D5343" i="5"/>
  <c r="D5344" i="5"/>
  <c r="D5345" i="5"/>
  <c r="D5346" i="5"/>
  <c r="D5347" i="5"/>
  <c r="D5348" i="5"/>
  <c r="D5349" i="5"/>
  <c r="D5350" i="5"/>
  <c r="D5351" i="5"/>
  <c r="D5352" i="5"/>
  <c r="D5353" i="5"/>
  <c r="D5354" i="5"/>
  <c r="D5355" i="5"/>
  <c r="D5356" i="5"/>
  <c r="D5357" i="5"/>
  <c r="D5358" i="5"/>
  <c r="D5359" i="5"/>
  <c r="D5360" i="5"/>
  <c r="D5361" i="5"/>
  <c r="D5362" i="5"/>
  <c r="D5363" i="5"/>
  <c r="D5364" i="5"/>
  <c r="D5365" i="5"/>
  <c r="D5366" i="5"/>
  <c r="D5367" i="5"/>
  <c r="D5368" i="5"/>
  <c r="D5369" i="5"/>
  <c r="D5370" i="5"/>
  <c r="D5371" i="5"/>
  <c r="D5372" i="5"/>
  <c r="D5373" i="5"/>
  <c r="D5374" i="5"/>
  <c r="D5375" i="5"/>
  <c r="D5376" i="5"/>
  <c r="D5377" i="5"/>
  <c r="D5378" i="5"/>
  <c r="D5379" i="5"/>
  <c r="D5380" i="5"/>
  <c r="D5381" i="5"/>
  <c r="D5382" i="5"/>
  <c r="D5383" i="5"/>
  <c r="D5384" i="5"/>
  <c r="D5385" i="5"/>
  <c r="D5386" i="5"/>
  <c r="D5387" i="5"/>
  <c r="D5388" i="5"/>
  <c r="D5389" i="5"/>
  <c r="D5390" i="5"/>
  <c r="D5391" i="5"/>
  <c r="D5392" i="5"/>
  <c r="D5393" i="5"/>
  <c r="D5394" i="5"/>
  <c r="D5395" i="5"/>
  <c r="D5396" i="5"/>
  <c r="D5397" i="5"/>
  <c r="D5398" i="5"/>
  <c r="D5399" i="5"/>
  <c r="D5400" i="5"/>
  <c r="D5401" i="5"/>
  <c r="D5402" i="5"/>
  <c r="D5403" i="5"/>
  <c r="D5404" i="5"/>
  <c r="D5405" i="5"/>
  <c r="D5406" i="5"/>
  <c r="D5407" i="5"/>
  <c r="D5408" i="5"/>
  <c r="D5409" i="5"/>
  <c r="D5410" i="5"/>
  <c r="D5411" i="5"/>
  <c r="D5412" i="5"/>
  <c r="D5413" i="5"/>
  <c r="D5414" i="5"/>
  <c r="D5415" i="5"/>
  <c r="D5416" i="5"/>
  <c r="D5417" i="5"/>
  <c r="D5418" i="5"/>
  <c r="D5419" i="5"/>
  <c r="D5420" i="5"/>
  <c r="D5421" i="5"/>
  <c r="D5422" i="5"/>
  <c r="D5423" i="5"/>
  <c r="D5424" i="5"/>
  <c r="D5425" i="5"/>
  <c r="D5426" i="5"/>
  <c r="D5427" i="5"/>
  <c r="D5428" i="5"/>
  <c r="D5429" i="5"/>
  <c r="D5430" i="5"/>
  <c r="D5431" i="5"/>
  <c r="D5432" i="5"/>
  <c r="D5433" i="5"/>
  <c r="D5434" i="5"/>
  <c r="D5435" i="5"/>
  <c r="D5436" i="5"/>
  <c r="D5437" i="5"/>
  <c r="D5438" i="5"/>
  <c r="D5439" i="5"/>
  <c r="D5440" i="5"/>
  <c r="D5441" i="5"/>
  <c r="D5442" i="5"/>
  <c r="D5443" i="5"/>
  <c r="D5444" i="5"/>
  <c r="D5445" i="5"/>
  <c r="D5446" i="5"/>
  <c r="D5447" i="5"/>
  <c r="D5448" i="5"/>
  <c r="D5449" i="5"/>
  <c r="D5450" i="5"/>
  <c r="D5451" i="5"/>
  <c r="D5452" i="5"/>
  <c r="D5453" i="5"/>
  <c r="D5454" i="5"/>
  <c r="D5455" i="5"/>
  <c r="D5456" i="5"/>
  <c r="D5457" i="5"/>
  <c r="D5458" i="5"/>
  <c r="D5459" i="5"/>
  <c r="D5460" i="5"/>
  <c r="D5461" i="5"/>
  <c r="D5462" i="5"/>
  <c r="D5463" i="5"/>
  <c r="D5464" i="5"/>
  <c r="D5465" i="5"/>
  <c r="D5466" i="5"/>
  <c r="D5467" i="5"/>
  <c r="D5468" i="5"/>
  <c r="D5469" i="5"/>
  <c r="D5470" i="5"/>
  <c r="D5471" i="5"/>
  <c r="D5472" i="5"/>
  <c r="D5473" i="5"/>
  <c r="D5474" i="5"/>
  <c r="D5475" i="5"/>
  <c r="D5476" i="5"/>
  <c r="D5477" i="5"/>
  <c r="D5478" i="5"/>
  <c r="D5479" i="5"/>
  <c r="D5480" i="5"/>
  <c r="D5481" i="5"/>
  <c r="D5482" i="5"/>
  <c r="D5483" i="5"/>
  <c r="D5484" i="5"/>
  <c r="D5485" i="5"/>
  <c r="D5486" i="5"/>
  <c r="D5487" i="5"/>
  <c r="D5488" i="5"/>
  <c r="D5489" i="5"/>
  <c r="D5490" i="5"/>
  <c r="D5491" i="5"/>
  <c r="D5492" i="5"/>
  <c r="D5493" i="5"/>
  <c r="D5494" i="5"/>
  <c r="D5495" i="5"/>
  <c r="D5496" i="5"/>
  <c r="D5497" i="5"/>
  <c r="D5498" i="5"/>
  <c r="D5499" i="5"/>
  <c r="D5500" i="5"/>
  <c r="D5501" i="5"/>
  <c r="D5502" i="5"/>
  <c r="D5503" i="5"/>
  <c r="D5504" i="5"/>
  <c r="D5505" i="5"/>
  <c r="D5506" i="5"/>
  <c r="D5507" i="5"/>
  <c r="D5508" i="5"/>
  <c r="D5509" i="5"/>
  <c r="D5510" i="5"/>
  <c r="D5511" i="5"/>
  <c r="D5512" i="5"/>
  <c r="D5513" i="5"/>
  <c r="D5514" i="5"/>
  <c r="D5515" i="5"/>
  <c r="D5516" i="5"/>
  <c r="D5517" i="5"/>
  <c r="D5518" i="5"/>
  <c r="D5519" i="5"/>
  <c r="D5520" i="5"/>
  <c r="D5521" i="5"/>
  <c r="D5522" i="5"/>
  <c r="D5523" i="5"/>
  <c r="D5524" i="5"/>
  <c r="D5525" i="5"/>
  <c r="D5526" i="5"/>
  <c r="D5527" i="5"/>
  <c r="D5528" i="5"/>
  <c r="D5529" i="5"/>
  <c r="D5530" i="5"/>
  <c r="D5531" i="5"/>
  <c r="D5532" i="5"/>
  <c r="D5533" i="5"/>
  <c r="D5534" i="5"/>
  <c r="D5535" i="5"/>
  <c r="D5536" i="5"/>
  <c r="D5537" i="5"/>
  <c r="D5538" i="5"/>
  <c r="D5539" i="5"/>
  <c r="D5540" i="5"/>
  <c r="D5541" i="5"/>
  <c r="D5542" i="5"/>
  <c r="D5543" i="5"/>
  <c r="D5544" i="5"/>
  <c r="D5545" i="5"/>
  <c r="D5546" i="5"/>
  <c r="D5547" i="5"/>
  <c r="D5548" i="5"/>
  <c r="D5549" i="5"/>
  <c r="D5550" i="5"/>
  <c r="D5551" i="5"/>
  <c r="D5552" i="5"/>
  <c r="D5553" i="5"/>
  <c r="D5554" i="5"/>
  <c r="D5555" i="5"/>
  <c r="D5556" i="5"/>
  <c r="D5557" i="5"/>
  <c r="D5558" i="5"/>
  <c r="D5559" i="5"/>
  <c r="D5560" i="5"/>
  <c r="D5561" i="5"/>
  <c r="D5562" i="5"/>
  <c r="D5563" i="5"/>
  <c r="D5564" i="5"/>
  <c r="D5565" i="5"/>
  <c r="D5566" i="5"/>
  <c r="D5567" i="5"/>
  <c r="D5568" i="5"/>
  <c r="D5569" i="5"/>
  <c r="D5570" i="5"/>
  <c r="D5571" i="5"/>
  <c r="D5572" i="5"/>
  <c r="D5573" i="5"/>
  <c r="D5574" i="5"/>
  <c r="D5575" i="5"/>
  <c r="D5576" i="5"/>
  <c r="D5577" i="5"/>
  <c r="D5578" i="5"/>
  <c r="D5579" i="5"/>
  <c r="D5580" i="5"/>
  <c r="D5581" i="5"/>
  <c r="D5582" i="5"/>
  <c r="D5583" i="5"/>
  <c r="D5584" i="5"/>
  <c r="D5585" i="5"/>
  <c r="D5586" i="5"/>
  <c r="D5587" i="5"/>
  <c r="D5588" i="5"/>
  <c r="D5589" i="5"/>
  <c r="D5590" i="5"/>
  <c r="D5591" i="5"/>
  <c r="D5592" i="5"/>
  <c r="D5593" i="5"/>
  <c r="D5594" i="5"/>
  <c r="D5595" i="5"/>
  <c r="D5596" i="5"/>
  <c r="D5597" i="5"/>
  <c r="D5598" i="5"/>
  <c r="D5599" i="5"/>
  <c r="D5600" i="5"/>
  <c r="D5601" i="5"/>
  <c r="D5602" i="5"/>
  <c r="D5603" i="5"/>
  <c r="D5604" i="5"/>
  <c r="D5605" i="5"/>
  <c r="D5606" i="5"/>
  <c r="D5607" i="5"/>
  <c r="D5608" i="5"/>
  <c r="D5609" i="5"/>
  <c r="D5610" i="5"/>
  <c r="D5611" i="5"/>
  <c r="D5612" i="5"/>
  <c r="D5613" i="5"/>
  <c r="D5614" i="5"/>
  <c r="D5615" i="5"/>
  <c r="D5616" i="5"/>
  <c r="D5617" i="5"/>
  <c r="D5618" i="5"/>
  <c r="D5619" i="5"/>
  <c r="D5620" i="5"/>
  <c r="D5621" i="5"/>
  <c r="D5622" i="5"/>
  <c r="D5623" i="5"/>
  <c r="D5624" i="5"/>
  <c r="D5625" i="5"/>
  <c r="D5626" i="5"/>
  <c r="D5627" i="5"/>
  <c r="D5628" i="5"/>
  <c r="D5629" i="5"/>
  <c r="D5630" i="5"/>
  <c r="D5631" i="5"/>
  <c r="D5632" i="5"/>
  <c r="D5633" i="5"/>
  <c r="D5634" i="5"/>
  <c r="D5635" i="5"/>
  <c r="D5636" i="5"/>
  <c r="D5637" i="5"/>
  <c r="D5638" i="5"/>
  <c r="D5639" i="5"/>
  <c r="D5640" i="5"/>
  <c r="D5641" i="5"/>
  <c r="D5642" i="5"/>
  <c r="D5643" i="5"/>
  <c r="D5644" i="5"/>
  <c r="D5645" i="5"/>
  <c r="D5646" i="5"/>
  <c r="D5647" i="5"/>
  <c r="D5648" i="5"/>
  <c r="D5649" i="5"/>
  <c r="D5650" i="5"/>
  <c r="D5651" i="5"/>
  <c r="D5652" i="5"/>
  <c r="D5653" i="5"/>
  <c r="D5654" i="5"/>
  <c r="D5655" i="5"/>
  <c r="D5656" i="5"/>
  <c r="D5657" i="5"/>
  <c r="D5658" i="5"/>
  <c r="D5659" i="5"/>
  <c r="D5660" i="5"/>
  <c r="D5661" i="5"/>
  <c r="D5662" i="5"/>
  <c r="D5663" i="5"/>
  <c r="D5664" i="5"/>
  <c r="D5665" i="5"/>
  <c r="D5666" i="5"/>
  <c r="D5667" i="5"/>
  <c r="D5668" i="5"/>
  <c r="D5669" i="5"/>
  <c r="D5670" i="5"/>
  <c r="D5671" i="5"/>
  <c r="D5672" i="5"/>
  <c r="D5673" i="5"/>
  <c r="D5674" i="5"/>
  <c r="D5675" i="5"/>
  <c r="D5676" i="5"/>
  <c r="D5677" i="5"/>
  <c r="D5678" i="5"/>
  <c r="D5679" i="5"/>
  <c r="D5680" i="5"/>
  <c r="D5681" i="5"/>
  <c r="D5682" i="5"/>
  <c r="D5683" i="5"/>
  <c r="D5684" i="5"/>
  <c r="D5685" i="5"/>
  <c r="D5686" i="5"/>
  <c r="D5687" i="5"/>
  <c r="D5688" i="5"/>
  <c r="D5689" i="5"/>
  <c r="D5690" i="5"/>
  <c r="D5691" i="5"/>
  <c r="D5692" i="5"/>
  <c r="D5693" i="5"/>
  <c r="D5694" i="5"/>
  <c r="D5695" i="5"/>
  <c r="D5696" i="5"/>
  <c r="D5697" i="5"/>
  <c r="D5698" i="5"/>
  <c r="D5699" i="5"/>
  <c r="D5700" i="5"/>
  <c r="D5701" i="5"/>
  <c r="D5702" i="5"/>
  <c r="D5703" i="5"/>
  <c r="D5704" i="5"/>
  <c r="D5705" i="5"/>
  <c r="D5706" i="5"/>
  <c r="D5707" i="5"/>
  <c r="D5708" i="5"/>
  <c r="D5709" i="5"/>
  <c r="D5710" i="5"/>
  <c r="D5711" i="5"/>
  <c r="D5712" i="5"/>
  <c r="D5713" i="5"/>
  <c r="D5714" i="5"/>
  <c r="D5715" i="5"/>
  <c r="D5716" i="5"/>
  <c r="D5717" i="5"/>
  <c r="D5718" i="5"/>
  <c r="D5719" i="5"/>
  <c r="D5720" i="5"/>
  <c r="D5721" i="5"/>
  <c r="D5722" i="5"/>
  <c r="D5723" i="5"/>
  <c r="D5724" i="5"/>
  <c r="D5725" i="5"/>
  <c r="D5726" i="5"/>
  <c r="D5727" i="5"/>
  <c r="D5728" i="5"/>
  <c r="D5729" i="5"/>
  <c r="D5730" i="5"/>
  <c r="D5731" i="5"/>
  <c r="D5732" i="5"/>
  <c r="D5733" i="5"/>
  <c r="D5734" i="5"/>
  <c r="D5735" i="5"/>
  <c r="D5736" i="5"/>
  <c r="D5737" i="5"/>
  <c r="D5738" i="5"/>
  <c r="D5739" i="5"/>
  <c r="D5740" i="5"/>
  <c r="D5741" i="5"/>
  <c r="D5742" i="5"/>
  <c r="D5743" i="5"/>
  <c r="D5744" i="5"/>
  <c r="D5745" i="5"/>
  <c r="D5746" i="5"/>
  <c r="D5747" i="5"/>
  <c r="D5748" i="5"/>
  <c r="D5749" i="5"/>
  <c r="D5750" i="5"/>
  <c r="D5751" i="5"/>
  <c r="D5752" i="5"/>
  <c r="D5753" i="5"/>
  <c r="D5754" i="5"/>
  <c r="D5755" i="5"/>
  <c r="D5756" i="5"/>
  <c r="D5757" i="5"/>
  <c r="D5758" i="5"/>
  <c r="D5759" i="5"/>
  <c r="D5760" i="5"/>
  <c r="D5761" i="5"/>
  <c r="D5762" i="5"/>
  <c r="D5763" i="5"/>
  <c r="D5764" i="5"/>
  <c r="D5765" i="5"/>
  <c r="D5766" i="5"/>
  <c r="D5767" i="5"/>
  <c r="D5768" i="5"/>
  <c r="D5769" i="5"/>
  <c r="D5770" i="5"/>
  <c r="D5771" i="5"/>
  <c r="D5772" i="5"/>
  <c r="D5773" i="5"/>
  <c r="D5774" i="5"/>
  <c r="D5775" i="5"/>
  <c r="D5776" i="5"/>
  <c r="D5777" i="5"/>
  <c r="D5778" i="5"/>
  <c r="D5779" i="5"/>
  <c r="D5780" i="5"/>
  <c r="D5781" i="5"/>
  <c r="D5782" i="5"/>
  <c r="D5783" i="5"/>
  <c r="D5784" i="5"/>
  <c r="D5785" i="5"/>
  <c r="D5786" i="5"/>
  <c r="D5787" i="5"/>
  <c r="D5788" i="5"/>
  <c r="D5789" i="5"/>
  <c r="D5790" i="5"/>
  <c r="D5791" i="5"/>
  <c r="D5792" i="5"/>
  <c r="D5793" i="5"/>
  <c r="D5794" i="5"/>
  <c r="D5795" i="5"/>
  <c r="D5796" i="5"/>
  <c r="D5797" i="5"/>
  <c r="D5798" i="5"/>
  <c r="D5799" i="5"/>
  <c r="D5800" i="5"/>
  <c r="D5801" i="5"/>
  <c r="D5802" i="5"/>
  <c r="D5803" i="5"/>
  <c r="D5804" i="5"/>
  <c r="D5805" i="5"/>
  <c r="D5806" i="5"/>
  <c r="D5807" i="5"/>
  <c r="D5808" i="5"/>
  <c r="D5809" i="5"/>
  <c r="D5810" i="5"/>
  <c r="D5811" i="5"/>
  <c r="D5812" i="5"/>
  <c r="D5813" i="5"/>
  <c r="D5814" i="5"/>
  <c r="D5815" i="5"/>
  <c r="D5816" i="5"/>
  <c r="D5817" i="5"/>
  <c r="D5818" i="5"/>
  <c r="D5819" i="5"/>
  <c r="D5820" i="5"/>
  <c r="D5821" i="5"/>
  <c r="D5822" i="5"/>
  <c r="D5823" i="5"/>
  <c r="D5824" i="5"/>
  <c r="D5825" i="5"/>
  <c r="D5826" i="5"/>
  <c r="D5827" i="5"/>
  <c r="D5828" i="5"/>
  <c r="D5829" i="5"/>
  <c r="D5830" i="5"/>
  <c r="D5831" i="5"/>
  <c r="D5832" i="5"/>
  <c r="D5833" i="5"/>
  <c r="D5834" i="5"/>
  <c r="D5835" i="5"/>
  <c r="D5836" i="5"/>
  <c r="D5837" i="5"/>
  <c r="D5838" i="5"/>
  <c r="D5839" i="5"/>
  <c r="D5840" i="5"/>
  <c r="D5841" i="5"/>
  <c r="D5842" i="5"/>
  <c r="D5843" i="5"/>
  <c r="D5844" i="5"/>
  <c r="D5845" i="5"/>
  <c r="D5846" i="5"/>
  <c r="D5847" i="5"/>
  <c r="D5848" i="5"/>
  <c r="D5849" i="5"/>
  <c r="D5850" i="5"/>
  <c r="D5851" i="5"/>
  <c r="D5852" i="5"/>
  <c r="D5853" i="5"/>
  <c r="D5854" i="5"/>
  <c r="D5855" i="5"/>
  <c r="D5856" i="5"/>
  <c r="D5857" i="5"/>
  <c r="D5858" i="5"/>
  <c r="D5859" i="5"/>
  <c r="D5860" i="5"/>
  <c r="D5861" i="5"/>
  <c r="D5862" i="5"/>
  <c r="D5863" i="5"/>
  <c r="D5864" i="5"/>
  <c r="D5865" i="5"/>
  <c r="D5866" i="5"/>
  <c r="D5867" i="5"/>
  <c r="D5868" i="5"/>
  <c r="D5869" i="5"/>
  <c r="D5870" i="5"/>
  <c r="D5871" i="5"/>
  <c r="D5872" i="5"/>
  <c r="D5873" i="5"/>
  <c r="D5874" i="5"/>
  <c r="D5875" i="5"/>
  <c r="D5876" i="5"/>
  <c r="D5877" i="5"/>
  <c r="D5878" i="5"/>
  <c r="D5879" i="5"/>
  <c r="D5880" i="5"/>
  <c r="D5881" i="5"/>
  <c r="D5882" i="5"/>
  <c r="D5883" i="5"/>
  <c r="D5884" i="5"/>
  <c r="D5885" i="5"/>
  <c r="D5886" i="5"/>
  <c r="D5887" i="5"/>
  <c r="D5888" i="5"/>
  <c r="D5889" i="5"/>
  <c r="D5890" i="5"/>
  <c r="D5891" i="5"/>
  <c r="D5892" i="5"/>
  <c r="D5893" i="5"/>
  <c r="D5894" i="5"/>
  <c r="D5895" i="5"/>
  <c r="D5896" i="5"/>
  <c r="D5897" i="5"/>
  <c r="D5898" i="5"/>
  <c r="D5899" i="5"/>
  <c r="D5900" i="5"/>
  <c r="D5901" i="5"/>
  <c r="D5902" i="5"/>
  <c r="D5903" i="5"/>
  <c r="D5904" i="5"/>
  <c r="D5905" i="5"/>
  <c r="D5906" i="5"/>
  <c r="D5907" i="5"/>
  <c r="D5908" i="5"/>
  <c r="D5909" i="5"/>
  <c r="D5910" i="5"/>
  <c r="D5911" i="5"/>
  <c r="D5912" i="5"/>
  <c r="D5913" i="5"/>
  <c r="D5914" i="5"/>
  <c r="D5915" i="5"/>
  <c r="D5916" i="5"/>
  <c r="D5917" i="5"/>
  <c r="D5918" i="5"/>
  <c r="D5919" i="5"/>
  <c r="D5920" i="5"/>
  <c r="D5921" i="5"/>
  <c r="D5922" i="5"/>
  <c r="D5923" i="5"/>
  <c r="D5924" i="5"/>
  <c r="D5925" i="5"/>
  <c r="D5926" i="5"/>
  <c r="D5927" i="5"/>
  <c r="D5928" i="5"/>
  <c r="D5929" i="5"/>
  <c r="D5930" i="5"/>
  <c r="D5931" i="5"/>
  <c r="D5932" i="5"/>
  <c r="D5933" i="5"/>
  <c r="D5934" i="5"/>
  <c r="D5935" i="5"/>
  <c r="D5936" i="5"/>
  <c r="D5937" i="5"/>
  <c r="D5938" i="5"/>
  <c r="D5939" i="5"/>
  <c r="D5940" i="5"/>
  <c r="D5941" i="5"/>
  <c r="D5942" i="5"/>
  <c r="D5943" i="5"/>
  <c r="D5944" i="5"/>
  <c r="D5945" i="5"/>
  <c r="D5946" i="5"/>
  <c r="D5947" i="5"/>
  <c r="D5948" i="5"/>
  <c r="D5949" i="5"/>
  <c r="D5950" i="5"/>
  <c r="D5951" i="5"/>
  <c r="D5952" i="5"/>
  <c r="D5953" i="5"/>
  <c r="D5954" i="5"/>
  <c r="D5955" i="5"/>
  <c r="D5956" i="5"/>
  <c r="D5957" i="5"/>
  <c r="D5958" i="5"/>
  <c r="D5959" i="5"/>
  <c r="D5960" i="5"/>
  <c r="D5961" i="5"/>
  <c r="D5962" i="5"/>
  <c r="D5963" i="5"/>
  <c r="D5964" i="5"/>
  <c r="D5965" i="5"/>
  <c r="D5966" i="5"/>
  <c r="D5967" i="5"/>
  <c r="D5968" i="5"/>
  <c r="D5969" i="5"/>
  <c r="D5970" i="5"/>
  <c r="D5971" i="5"/>
  <c r="D5972" i="5"/>
  <c r="D5973" i="5"/>
  <c r="D5974" i="5"/>
  <c r="D5975" i="5"/>
  <c r="D5976" i="5"/>
  <c r="D5977" i="5"/>
  <c r="D5978" i="5"/>
  <c r="D5979" i="5"/>
  <c r="D5980" i="5"/>
  <c r="D5981" i="5"/>
  <c r="D5982" i="5"/>
  <c r="D5983" i="5"/>
  <c r="D5984" i="5"/>
  <c r="D5985" i="5"/>
  <c r="D5986" i="5"/>
  <c r="D5987" i="5"/>
  <c r="D5988" i="5"/>
  <c r="D5989" i="5"/>
  <c r="D5990" i="5"/>
  <c r="D5991" i="5"/>
  <c r="D5992" i="5"/>
  <c r="D5993" i="5"/>
  <c r="D5994" i="5"/>
  <c r="D5995" i="5"/>
  <c r="D5996" i="5"/>
  <c r="D5997" i="5"/>
  <c r="D5998" i="5"/>
  <c r="D5999" i="5"/>
  <c r="D6000" i="5"/>
  <c r="D6001" i="5"/>
  <c r="D6002" i="5"/>
  <c r="D6003" i="5"/>
  <c r="D6004" i="5"/>
  <c r="D6005" i="5"/>
  <c r="D6006" i="5"/>
  <c r="D6007" i="5"/>
  <c r="D6008" i="5"/>
  <c r="D6009" i="5"/>
  <c r="D6010" i="5"/>
  <c r="D6011" i="5"/>
  <c r="D6012" i="5"/>
  <c r="D6013" i="5"/>
  <c r="D6014" i="5"/>
  <c r="D6015" i="5"/>
  <c r="D6016" i="5"/>
  <c r="D6017" i="5"/>
  <c r="D6018" i="5"/>
  <c r="D6019" i="5"/>
  <c r="D6020" i="5"/>
  <c r="D6021" i="5"/>
  <c r="D6022" i="5"/>
  <c r="D6023" i="5"/>
  <c r="D6024" i="5"/>
  <c r="D6025" i="5"/>
  <c r="D6026" i="5"/>
  <c r="D6027" i="5"/>
  <c r="D6028" i="5"/>
  <c r="D6029" i="5"/>
  <c r="D6030" i="5"/>
  <c r="D6031" i="5"/>
  <c r="D6032" i="5"/>
  <c r="D6033" i="5"/>
  <c r="D6034" i="5"/>
  <c r="D6035" i="5"/>
  <c r="D6036" i="5"/>
  <c r="D6037" i="5"/>
  <c r="D6038" i="5"/>
  <c r="D6039" i="5"/>
  <c r="D6040" i="5"/>
  <c r="D6041" i="5"/>
  <c r="D6042" i="5"/>
  <c r="D6043" i="5"/>
  <c r="D6044" i="5"/>
  <c r="D6045" i="5"/>
  <c r="D6046" i="5"/>
  <c r="D6047" i="5"/>
  <c r="D6048" i="5"/>
  <c r="D6049" i="5"/>
  <c r="D6050" i="5"/>
  <c r="D6051" i="5"/>
  <c r="D6052" i="5"/>
  <c r="D6053" i="5"/>
  <c r="D6054" i="5"/>
  <c r="D6055" i="5"/>
  <c r="D6056" i="5"/>
  <c r="D6057" i="5"/>
  <c r="D6058" i="5"/>
  <c r="D6059" i="5"/>
  <c r="D6060" i="5"/>
  <c r="D6061" i="5"/>
  <c r="D6062" i="5"/>
  <c r="D6063" i="5"/>
  <c r="D6064" i="5"/>
  <c r="D6065" i="5"/>
  <c r="D6066" i="5"/>
  <c r="D6067" i="5"/>
  <c r="D6068" i="5"/>
  <c r="D6069" i="5"/>
  <c r="D6070" i="5"/>
  <c r="D6071" i="5"/>
  <c r="D6072" i="5"/>
  <c r="D6073" i="5"/>
  <c r="D6074" i="5"/>
  <c r="D6075" i="5"/>
  <c r="D6076" i="5"/>
  <c r="D6077" i="5"/>
  <c r="D6078" i="5"/>
  <c r="D6079" i="5"/>
  <c r="D6080" i="5"/>
  <c r="D6081" i="5"/>
  <c r="D6082" i="5"/>
  <c r="D6083" i="5"/>
  <c r="D6084" i="5"/>
  <c r="D6085" i="5"/>
  <c r="D6086" i="5"/>
  <c r="D6087" i="5"/>
  <c r="D6088" i="5"/>
  <c r="D6089" i="5"/>
  <c r="D6090" i="5"/>
  <c r="D6091" i="5"/>
  <c r="D6092" i="5"/>
  <c r="D6093" i="5"/>
  <c r="D6094" i="5"/>
  <c r="D6095" i="5"/>
  <c r="D6096" i="5"/>
  <c r="D6097" i="5"/>
  <c r="D6098" i="5"/>
  <c r="D6099" i="5"/>
  <c r="D6100" i="5"/>
  <c r="D6101" i="5"/>
  <c r="D6102" i="5"/>
  <c r="D6103" i="5"/>
  <c r="D6104" i="5"/>
  <c r="D6105" i="5"/>
  <c r="D6106" i="5"/>
  <c r="D6107" i="5"/>
  <c r="D6108" i="5"/>
  <c r="D6109" i="5"/>
  <c r="D6110" i="5"/>
  <c r="D6111" i="5"/>
  <c r="D6112" i="5"/>
  <c r="D6113" i="5"/>
  <c r="D6114" i="5"/>
  <c r="D6115" i="5"/>
  <c r="D6116" i="5"/>
  <c r="D6117" i="5"/>
  <c r="D6118" i="5"/>
  <c r="D6119" i="5"/>
  <c r="D6120" i="5"/>
  <c r="D6121" i="5"/>
  <c r="D6122" i="5"/>
  <c r="D6123" i="5"/>
  <c r="D6124" i="5"/>
  <c r="D6125" i="5"/>
  <c r="D6126" i="5"/>
  <c r="D6127" i="5"/>
  <c r="D6128" i="5"/>
  <c r="D6129" i="5"/>
  <c r="D6130" i="5"/>
  <c r="D6131" i="5"/>
  <c r="D6132" i="5"/>
  <c r="D6133" i="5"/>
  <c r="D6134" i="5"/>
  <c r="D6135" i="5"/>
  <c r="D6136" i="5"/>
  <c r="D6137" i="5"/>
  <c r="D6138" i="5"/>
  <c r="D6139" i="5"/>
  <c r="D6140" i="5"/>
  <c r="D6141" i="5"/>
  <c r="D6142" i="5"/>
  <c r="D6143" i="5"/>
  <c r="D6144" i="5"/>
  <c r="D6145" i="5"/>
  <c r="D6146" i="5"/>
  <c r="D6147" i="5"/>
  <c r="D6148" i="5"/>
  <c r="D6149" i="5"/>
  <c r="D6150" i="5"/>
  <c r="D6151" i="5"/>
  <c r="D6152" i="5"/>
  <c r="D6153" i="5"/>
  <c r="D6154" i="5"/>
  <c r="D6155" i="5"/>
  <c r="D6156" i="5"/>
  <c r="D6157" i="5"/>
  <c r="D6158" i="5"/>
  <c r="D6159" i="5"/>
  <c r="D6160" i="5"/>
  <c r="D6161" i="5"/>
  <c r="D6162" i="5"/>
  <c r="D6163" i="5"/>
  <c r="D6164" i="5"/>
  <c r="D6165" i="5"/>
  <c r="D6166" i="5"/>
  <c r="D6167" i="5"/>
  <c r="D6168" i="5"/>
  <c r="D6169" i="5"/>
  <c r="D6170" i="5"/>
  <c r="D6171" i="5"/>
  <c r="D6172" i="5"/>
  <c r="D6173" i="5"/>
  <c r="D6174" i="5"/>
  <c r="D6175" i="5"/>
  <c r="D6176" i="5"/>
  <c r="D6177" i="5"/>
  <c r="D6178" i="5"/>
  <c r="D6179" i="5"/>
  <c r="D6180" i="5"/>
  <c r="D6181" i="5"/>
  <c r="D6182" i="5"/>
  <c r="D6183" i="5"/>
  <c r="D6184" i="5"/>
  <c r="D6185" i="5"/>
  <c r="D6186" i="5"/>
  <c r="D6187" i="5"/>
  <c r="D6188" i="5"/>
  <c r="D6189" i="5"/>
  <c r="D6190" i="5"/>
  <c r="D6191" i="5"/>
  <c r="D6192" i="5"/>
  <c r="D6193" i="5"/>
  <c r="D6194" i="5"/>
  <c r="D6195" i="5"/>
  <c r="D6196" i="5"/>
  <c r="D6197" i="5"/>
  <c r="D6198" i="5"/>
  <c r="D6199" i="5"/>
  <c r="D6200" i="5"/>
  <c r="D6201" i="5"/>
  <c r="D6202" i="5"/>
  <c r="D6203" i="5"/>
  <c r="D6204" i="5"/>
  <c r="D6205" i="5"/>
  <c r="D6206" i="5"/>
  <c r="D6207" i="5"/>
  <c r="D6208" i="5"/>
  <c r="D6209" i="5"/>
  <c r="D6210" i="5"/>
  <c r="D6211" i="5"/>
  <c r="D6212" i="5"/>
  <c r="D6213" i="5"/>
  <c r="D6214" i="5"/>
  <c r="D6215" i="5"/>
  <c r="D6216" i="5"/>
  <c r="D6217" i="5"/>
  <c r="D6218" i="5"/>
  <c r="D6219" i="5"/>
  <c r="D6220" i="5"/>
  <c r="D6221" i="5"/>
  <c r="D6222" i="5"/>
  <c r="D6223" i="5"/>
  <c r="D6224" i="5"/>
  <c r="D6225" i="5"/>
  <c r="D6226" i="5"/>
  <c r="D6227" i="5"/>
  <c r="D6228" i="5"/>
  <c r="D6229" i="5"/>
  <c r="D6230" i="5"/>
  <c r="D6231" i="5"/>
  <c r="D6232" i="5"/>
  <c r="D6233" i="5"/>
  <c r="D6234" i="5"/>
  <c r="D6235" i="5"/>
  <c r="D6236" i="5"/>
  <c r="D6237" i="5"/>
  <c r="D6238" i="5"/>
  <c r="D6239" i="5"/>
  <c r="D6240" i="5"/>
  <c r="D6241" i="5"/>
  <c r="D6242" i="5"/>
  <c r="D6243" i="5"/>
  <c r="D6244" i="5"/>
  <c r="D6245" i="5"/>
  <c r="D6246" i="5"/>
  <c r="D6247" i="5"/>
  <c r="D6248" i="5"/>
  <c r="D6249" i="5"/>
  <c r="D6250" i="5"/>
  <c r="D6251" i="5"/>
  <c r="D6252" i="5"/>
  <c r="D6253" i="5"/>
  <c r="D6254" i="5"/>
  <c r="D6255" i="5"/>
  <c r="D6256" i="5"/>
  <c r="D6257" i="5"/>
  <c r="D6258" i="5"/>
  <c r="D6259" i="5"/>
  <c r="D6260" i="5"/>
  <c r="D6261" i="5"/>
  <c r="D6262" i="5"/>
  <c r="D6263" i="5"/>
  <c r="D6264" i="5"/>
  <c r="D6265" i="5"/>
  <c r="D6266" i="5"/>
  <c r="D6267" i="5"/>
  <c r="D6268" i="5"/>
  <c r="D6269" i="5"/>
  <c r="D6270" i="5"/>
  <c r="D6271" i="5"/>
  <c r="D6272" i="5"/>
  <c r="D6273" i="5"/>
  <c r="D6274" i="5"/>
  <c r="D6275" i="5"/>
  <c r="D6276" i="5"/>
  <c r="D6277" i="5"/>
  <c r="D6278" i="5"/>
  <c r="D6279" i="5"/>
  <c r="D6280" i="5"/>
  <c r="D6281" i="5"/>
  <c r="D6282" i="5"/>
  <c r="D6283" i="5"/>
  <c r="D6284" i="5"/>
  <c r="D6285" i="5"/>
  <c r="D6286" i="5"/>
  <c r="D6287" i="5"/>
  <c r="D6288" i="5"/>
  <c r="D6289" i="5"/>
  <c r="D6290" i="5"/>
  <c r="D6291" i="5"/>
  <c r="D6292" i="5"/>
  <c r="D6293" i="5"/>
  <c r="D6294" i="5"/>
  <c r="D6295" i="5"/>
  <c r="D6296" i="5"/>
  <c r="D6297" i="5"/>
  <c r="D6298" i="5"/>
  <c r="D6299" i="5"/>
  <c r="D6300" i="5"/>
  <c r="D6301" i="5"/>
  <c r="D6302" i="5"/>
  <c r="D6303" i="5"/>
  <c r="D6304" i="5"/>
  <c r="D6305" i="5"/>
  <c r="D6306" i="5"/>
  <c r="D6307" i="5"/>
  <c r="D6308" i="5"/>
  <c r="D6309" i="5"/>
  <c r="D6310" i="5"/>
  <c r="D6311" i="5"/>
  <c r="D6312" i="5"/>
  <c r="D6313" i="5"/>
  <c r="D6314" i="5"/>
  <c r="D6315" i="5"/>
  <c r="D6316" i="5"/>
  <c r="D6317" i="5"/>
  <c r="D6318" i="5"/>
  <c r="D6319" i="5"/>
  <c r="D6320" i="5"/>
  <c r="D6321" i="5"/>
  <c r="D6322" i="5"/>
  <c r="D6323" i="5"/>
  <c r="D6324" i="5"/>
  <c r="D6325" i="5"/>
  <c r="D6326" i="5"/>
  <c r="D6327" i="5"/>
  <c r="D6328" i="5"/>
  <c r="D6329" i="5"/>
  <c r="D6330" i="5"/>
  <c r="D6331" i="5"/>
  <c r="D6332" i="5"/>
  <c r="D6333" i="5"/>
  <c r="D6334" i="5"/>
  <c r="D6335" i="5"/>
  <c r="D6336" i="5"/>
  <c r="D6337" i="5"/>
  <c r="D6338" i="5"/>
  <c r="D6339" i="5"/>
  <c r="D6340" i="5"/>
  <c r="D6341" i="5"/>
  <c r="D6342" i="5"/>
  <c r="D6343" i="5"/>
  <c r="D6344" i="5"/>
  <c r="D6345" i="5"/>
  <c r="D6346" i="5"/>
  <c r="D6347" i="5"/>
  <c r="D6348" i="5"/>
  <c r="D6349" i="5"/>
  <c r="D6350" i="5"/>
  <c r="D6351" i="5"/>
  <c r="D6352" i="5"/>
  <c r="D6353" i="5"/>
  <c r="D6354" i="5"/>
  <c r="D6355" i="5"/>
  <c r="D6356" i="5"/>
  <c r="D6357" i="5"/>
  <c r="D6358" i="5"/>
  <c r="D6359" i="5"/>
  <c r="D6360" i="5"/>
  <c r="D6361" i="5"/>
  <c r="D6362" i="5"/>
  <c r="D6363" i="5"/>
  <c r="D6364" i="5"/>
  <c r="D6365" i="5"/>
  <c r="D6366" i="5"/>
  <c r="D6367" i="5"/>
  <c r="D6368" i="5"/>
  <c r="D6369" i="5"/>
  <c r="D6370" i="5"/>
  <c r="D6371" i="5"/>
  <c r="D6372" i="5"/>
  <c r="D6373" i="5"/>
  <c r="D6374" i="5"/>
  <c r="D6375" i="5"/>
  <c r="D6376" i="5"/>
  <c r="D6377" i="5"/>
  <c r="D6378" i="5"/>
  <c r="D6379" i="5"/>
  <c r="D6380" i="5"/>
  <c r="D6381" i="5"/>
  <c r="D6382" i="5"/>
  <c r="D6383" i="5"/>
  <c r="D6384" i="5"/>
  <c r="D6385" i="5"/>
  <c r="D6386" i="5"/>
  <c r="D6387" i="5"/>
  <c r="D6388" i="5"/>
  <c r="D6389" i="5"/>
  <c r="D6390" i="5"/>
  <c r="D6391" i="5"/>
  <c r="D6392" i="5"/>
  <c r="D6393" i="5"/>
  <c r="D6394" i="5"/>
  <c r="D6395" i="5"/>
  <c r="D6396" i="5"/>
  <c r="D6397" i="5"/>
  <c r="D6398" i="5"/>
  <c r="D6399" i="5"/>
  <c r="D6400" i="5"/>
  <c r="D6401" i="5"/>
  <c r="D6402" i="5"/>
  <c r="D6403" i="5"/>
  <c r="D6404" i="5"/>
  <c r="D6405" i="5"/>
  <c r="D6406" i="5"/>
  <c r="D6407" i="5"/>
  <c r="D6408" i="5"/>
  <c r="D6409" i="5"/>
  <c r="D6410" i="5"/>
  <c r="D6411" i="5"/>
  <c r="D6412" i="5"/>
  <c r="D6413" i="5"/>
  <c r="D6414" i="5"/>
  <c r="D6415" i="5"/>
  <c r="D6416" i="5"/>
  <c r="D6417" i="5"/>
  <c r="D6418" i="5"/>
  <c r="D6419" i="5"/>
  <c r="D6420" i="5"/>
  <c r="D6421" i="5"/>
  <c r="D6422" i="5"/>
  <c r="D6423" i="5"/>
  <c r="D6424" i="5"/>
  <c r="D6425" i="5"/>
  <c r="D6426" i="5"/>
  <c r="D6427" i="5"/>
  <c r="D6428" i="5"/>
  <c r="D6429" i="5"/>
  <c r="D6430" i="5"/>
  <c r="D6431" i="5"/>
  <c r="D6432" i="5"/>
  <c r="D6433" i="5"/>
  <c r="D6434" i="5"/>
  <c r="D6435" i="5"/>
  <c r="D6436" i="5"/>
  <c r="D6437" i="5"/>
  <c r="D6438" i="5"/>
  <c r="D6439" i="5"/>
  <c r="D6440" i="5"/>
  <c r="D6441" i="5"/>
  <c r="D6442" i="5"/>
  <c r="D6443" i="5"/>
  <c r="D6444" i="5"/>
  <c r="D6445" i="5"/>
  <c r="D6446" i="5"/>
  <c r="D6447" i="5"/>
  <c r="D6448" i="5"/>
  <c r="D6449" i="5"/>
  <c r="D6450" i="5"/>
  <c r="D6451" i="5"/>
  <c r="D6452" i="5"/>
  <c r="D6453" i="5"/>
  <c r="D6454" i="5"/>
  <c r="D6455" i="5"/>
  <c r="D6456" i="5"/>
  <c r="D6457" i="5"/>
  <c r="D6458" i="5"/>
  <c r="D6459" i="5"/>
  <c r="D6460" i="5"/>
  <c r="D6461" i="5"/>
  <c r="D6462" i="5"/>
  <c r="D6463" i="5"/>
  <c r="D6464" i="5"/>
  <c r="D6465" i="5"/>
  <c r="D6466" i="5"/>
  <c r="D6467" i="5"/>
  <c r="D6468" i="5"/>
  <c r="D6469" i="5"/>
  <c r="D6470" i="5"/>
  <c r="D6471" i="5"/>
  <c r="D6472" i="5"/>
  <c r="D6473" i="5"/>
  <c r="D6474" i="5"/>
  <c r="D6475" i="5"/>
  <c r="D6476" i="5"/>
  <c r="D6477" i="5"/>
  <c r="D6478" i="5"/>
  <c r="D6479" i="5"/>
  <c r="D6480" i="5"/>
  <c r="D6481" i="5"/>
  <c r="D6482" i="5"/>
  <c r="D6483" i="5"/>
  <c r="D6484" i="5"/>
  <c r="D6485" i="5"/>
  <c r="D6486" i="5"/>
  <c r="D6487" i="5"/>
  <c r="D6488" i="5"/>
  <c r="D6489" i="5"/>
  <c r="D6490" i="5"/>
  <c r="D6491" i="5"/>
  <c r="D6492" i="5"/>
  <c r="D6493" i="5"/>
  <c r="D6494" i="5"/>
  <c r="D6495" i="5"/>
  <c r="D6496" i="5"/>
  <c r="D6497" i="5"/>
  <c r="D6498" i="5"/>
  <c r="D6499" i="5"/>
  <c r="D6500" i="5"/>
  <c r="D6501" i="5"/>
  <c r="D6502" i="5"/>
  <c r="D6503" i="5"/>
  <c r="D6504" i="5"/>
  <c r="D6505" i="5"/>
  <c r="D6506" i="5"/>
  <c r="D6507" i="5"/>
  <c r="D6508" i="5"/>
  <c r="D6509" i="5"/>
  <c r="D6510" i="5"/>
  <c r="D6511" i="5"/>
  <c r="D6512" i="5"/>
  <c r="D6513" i="5"/>
  <c r="D6514" i="5"/>
  <c r="D6515" i="5"/>
  <c r="D6516" i="5"/>
  <c r="D6517" i="5"/>
  <c r="D6518" i="5"/>
  <c r="D6519" i="5"/>
  <c r="D6520" i="5"/>
  <c r="D6521" i="5"/>
  <c r="D6522" i="5"/>
  <c r="D6523" i="5"/>
  <c r="D6524" i="5"/>
  <c r="D6525" i="5"/>
  <c r="D6526" i="5"/>
  <c r="D6527" i="5"/>
  <c r="D6528" i="5"/>
  <c r="D6529" i="5"/>
  <c r="D6530" i="5"/>
  <c r="D6531" i="5"/>
  <c r="D6532" i="5"/>
  <c r="D6533" i="5"/>
  <c r="D6534" i="5"/>
  <c r="D6535" i="5"/>
  <c r="D6536" i="5"/>
  <c r="D6537" i="5"/>
  <c r="D6538" i="5"/>
  <c r="D6539" i="5"/>
  <c r="D6540" i="5"/>
  <c r="D6541" i="5"/>
  <c r="D6542" i="5"/>
  <c r="D6543" i="5"/>
  <c r="D6544" i="5"/>
  <c r="D6545" i="5"/>
  <c r="D6546" i="5"/>
  <c r="D6547" i="5"/>
  <c r="D6548" i="5"/>
  <c r="D6549" i="5"/>
  <c r="D6550" i="5"/>
  <c r="D6551" i="5"/>
  <c r="D6552" i="5"/>
  <c r="D6553" i="5"/>
  <c r="D6554" i="5"/>
  <c r="D6555" i="5"/>
  <c r="D6556" i="5"/>
  <c r="D6557" i="5"/>
  <c r="D6558" i="5"/>
  <c r="D6559" i="5"/>
  <c r="D6560" i="5"/>
  <c r="D6561" i="5"/>
  <c r="D6562" i="5"/>
  <c r="D6563" i="5"/>
  <c r="D6564" i="5"/>
  <c r="D6565" i="5"/>
  <c r="D6566" i="5"/>
  <c r="D6567" i="5"/>
  <c r="D6568" i="5"/>
  <c r="D6569" i="5"/>
  <c r="D6570" i="5"/>
  <c r="D6571" i="5"/>
  <c r="D6572" i="5"/>
  <c r="D6573" i="5"/>
  <c r="D6574" i="5"/>
  <c r="D6575" i="5"/>
  <c r="D6576" i="5"/>
  <c r="D6577" i="5"/>
  <c r="D6578" i="5"/>
  <c r="D6579" i="5"/>
  <c r="D6580" i="5"/>
  <c r="D6581" i="5"/>
  <c r="D6582" i="5"/>
  <c r="D6583" i="5"/>
  <c r="D6584" i="5"/>
  <c r="D6585" i="5"/>
  <c r="D6586" i="5"/>
  <c r="D6587" i="5"/>
  <c r="D6588" i="5"/>
  <c r="D6589" i="5"/>
  <c r="D6590" i="5"/>
  <c r="D6591" i="5"/>
  <c r="D6592" i="5"/>
  <c r="D6593" i="5"/>
  <c r="D6594" i="5"/>
  <c r="D6595" i="5"/>
  <c r="D6596" i="5"/>
  <c r="D6597" i="5"/>
  <c r="D6598" i="5"/>
  <c r="D6599" i="5"/>
  <c r="D6600" i="5"/>
  <c r="D6601" i="5"/>
  <c r="D6602" i="5"/>
  <c r="D6603" i="5"/>
  <c r="D6604" i="5"/>
  <c r="D6605" i="5"/>
  <c r="D6606" i="5"/>
  <c r="D6607" i="5"/>
  <c r="D6608" i="5"/>
  <c r="D6609" i="5"/>
  <c r="D6610" i="5"/>
  <c r="D6611" i="5"/>
  <c r="D6612" i="5"/>
  <c r="D6613" i="5"/>
  <c r="D6614" i="5"/>
  <c r="D6615" i="5"/>
  <c r="D6616" i="5"/>
  <c r="D6617" i="5"/>
  <c r="D6618" i="5"/>
  <c r="D6619" i="5"/>
  <c r="D6620" i="5"/>
  <c r="D6621" i="5"/>
  <c r="D6622" i="5"/>
  <c r="D6623" i="5"/>
  <c r="D6624" i="5"/>
  <c r="D6625" i="5"/>
  <c r="D6626" i="5"/>
  <c r="D6627" i="5"/>
  <c r="D6628" i="5"/>
  <c r="D6629" i="5"/>
  <c r="D6630" i="5"/>
  <c r="D6631" i="5"/>
  <c r="D6632" i="5"/>
  <c r="D6633" i="5"/>
  <c r="D6634" i="5"/>
  <c r="D6635" i="5"/>
  <c r="D6636" i="5"/>
  <c r="D6637" i="5"/>
  <c r="D6638" i="5"/>
  <c r="D6639" i="5"/>
  <c r="D6640" i="5"/>
  <c r="D6641" i="5"/>
  <c r="D6642" i="5"/>
  <c r="D6643" i="5"/>
  <c r="D6644" i="5"/>
  <c r="D6645" i="5"/>
  <c r="D6646" i="5"/>
  <c r="D6647" i="5"/>
  <c r="D6648" i="5"/>
  <c r="D6649" i="5"/>
  <c r="D6650" i="5"/>
  <c r="D6651" i="5"/>
  <c r="D6652" i="5"/>
  <c r="D6653" i="5"/>
  <c r="D6654" i="5"/>
  <c r="D6655" i="5"/>
  <c r="D6656" i="5"/>
  <c r="D6657" i="5"/>
  <c r="D6658" i="5"/>
  <c r="D6659" i="5"/>
  <c r="D6660" i="5"/>
  <c r="D6661" i="5"/>
  <c r="D6662" i="5"/>
  <c r="D6663" i="5"/>
  <c r="D6664" i="5"/>
  <c r="D6665" i="5"/>
  <c r="D6666" i="5"/>
  <c r="D6667" i="5"/>
  <c r="D6668" i="5"/>
  <c r="D6669" i="5"/>
  <c r="D6670" i="5"/>
  <c r="D6671" i="5"/>
  <c r="D6672" i="5"/>
  <c r="D6673" i="5"/>
  <c r="D6674" i="5"/>
  <c r="D6675" i="5"/>
  <c r="D6676" i="5"/>
  <c r="D6677" i="5"/>
  <c r="D6678" i="5"/>
  <c r="D6679" i="5"/>
  <c r="D6680" i="5"/>
  <c r="D6681" i="5"/>
  <c r="D6682" i="5"/>
  <c r="D6683" i="5"/>
  <c r="D6684" i="5"/>
  <c r="D6685" i="5"/>
  <c r="D6686" i="5"/>
  <c r="D6687" i="5"/>
  <c r="D6688" i="5"/>
  <c r="D6689" i="5"/>
  <c r="D6690" i="5"/>
  <c r="D6691" i="5"/>
  <c r="D6692" i="5"/>
  <c r="D6693" i="5"/>
  <c r="D6694" i="5"/>
  <c r="D6695" i="5"/>
  <c r="D6696" i="5"/>
  <c r="D6697" i="5"/>
  <c r="D6698" i="5"/>
  <c r="D6699" i="5"/>
  <c r="D6700" i="5"/>
  <c r="D6701" i="5"/>
  <c r="D6702" i="5"/>
  <c r="D6703" i="5"/>
  <c r="D6704" i="5"/>
  <c r="D6705" i="5"/>
  <c r="D6706" i="5"/>
  <c r="D6707" i="5"/>
  <c r="D6708" i="5"/>
  <c r="D6709" i="5"/>
  <c r="D6710" i="5"/>
  <c r="D6711" i="5"/>
  <c r="D6712" i="5"/>
  <c r="D6713" i="5"/>
  <c r="D6714" i="5"/>
  <c r="D6715" i="5"/>
  <c r="D6716" i="5"/>
  <c r="D6717" i="5"/>
  <c r="D6718" i="5"/>
  <c r="D6719" i="5"/>
  <c r="D6720" i="5"/>
  <c r="D6721" i="5"/>
  <c r="D6722" i="5"/>
  <c r="D6723" i="5"/>
  <c r="D6724" i="5"/>
  <c r="D6725" i="5"/>
  <c r="D6726" i="5"/>
  <c r="D6727" i="5"/>
  <c r="D6728" i="5"/>
  <c r="D6729" i="5"/>
  <c r="D6730" i="5"/>
  <c r="D6731" i="5"/>
  <c r="D6732" i="5"/>
  <c r="D6733" i="5"/>
  <c r="D6734" i="5"/>
  <c r="D6735" i="5"/>
  <c r="D6736" i="5"/>
  <c r="D6737" i="5"/>
  <c r="D6738" i="5"/>
  <c r="D6739" i="5"/>
  <c r="D6740" i="5"/>
  <c r="D6741" i="5"/>
  <c r="D6742" i="5"/>
  <c r="D6743" i="5"/>
  <c r="D6744" i="5"/>
  <c r="D6745" i="5"/>
  <c r="D6746" i="5"/>
  <c r="D6747" i="5"/>
  <c r="D6748" i="5"/>
  <c r="D6749" i="5"/>
  <c r="D6750" i="5"/>
  <c r="D6751" i="5"/>
  <c r="D6752" i="5"/>
  <c r="D6753" i="5"/>
  <c r="D6754" i="5"/>
  <c r="D6755" i="5"/>
  <c r="D6756" i="5"/>
  <c r="D6757" i="5"/>
  <c r="D6758" i="5"/>
  <c r="D6759" i="5"/>
  <c r="D6760" i="5"/>
  <c r="D6761" i="5"/>
  <c r="D6762" i="5"/>
  <c r="D6763" i="5"/>
  <c r="D6764" i="5"/>
  <c r="D6765" i="5"/>
  <c r="D6766" i="5"/>
  <c r="D6767" i="5"/>
  <c r="D6768" i="5"/>
  <c r="D6769" i="5"/>
  <c r="D6770" i="5"/>
  <c r="D6771" i="5"/>
  <c r="D6772" i="5"/>
  <c r="D6773" i="5"/>
  <c r="D6774" i="5"/>
  <c r="D6775" i="5"/>
  <c r="D6776" i="5"/>
  <c r="D6777" i="5"/>
  <c r="D6778" i="5"/>
  <c r="D6779" i="5"/>
  <c r="D6780" i="5"/>
  <c r="D6781" i="5"/>
  <c r="D6782" i="5"/>
  <c r="D6783" i="5"/>
  <c r="D6784" i="5"/>
  <c r="D6785" i="5"/>
  <c r="D6786" i="5"/>
  <c r="D6787" i="5"/>
  <c r="D6788" i="5"/>
  <c r="D6789" i="5"/>
  <c r="D6790" i="5"/>
  <c r="D6791" i="5"/>
  <c r="D6792" i="5"/>
  <c r="D6793" i="5"/>
  <c r="D6794" i="5"/>
  <c r="D6795" i="5"/>
  <c r="D6796" i="5"/>
  <c r="D6797" i="5"/>
  <c r="D6798" i="5"/>
  <c r="D6799" i="5"/>
  <c r="D6800" i="5"/>
  <c r="D6801" i="5"/>
  <c r="D6802" i="5"/>
  <c r="D6803" i="5"/>
  <c r="D6804" i="5"/>
  <c r="D6805" i="5"/>
  <c r="D6806" i="5"/>
  <c r="D6807" i="5"/>
  <c r="D6808" i="5"/>
  <c r="D6809" i="5"/>
  <c r="D6810" i="5"/>
  <c r="D6811" i="5"/>
  <c r="D6812" i="5"/>
  <c r="D6813" i="5"/>
  <c r="D6814" i="5"/>
  <c r="D6815" i="5"/>
  <c r="D6816" i="5"/>
  <c r="D6817" i="5"/>
  <c r="D6818" i="5"/>
  <c r="D6819" i="5"/>
  <c r="D6820" i="5"/>
  <c r="D6821" i="5"/>
  <c r="D6822" i="5"/>
  <c r="D6823" i="5"/>
  <c r="D6824" i="5"/>
  <c r="D6825" i="5"/>
  <c r="D6826" i="5"/>
  <c r="D6827" i="5"/>
  <c r="D6828" i="5"/>
  <c r="D6829" i="5"/>
  <c r="D6830" i="5"/>
  <c r="D6831" i="5"/>
  <c r="D6832" i="5"/>
  <c r="D6833" i="5"/>
  <c r="D6834" i="5"/>
  <c r="D6835" i="5"/>
  <c r="D6836" i="5"/>
  <c r="D6837" i="5"/>
  <c r="D6838" i="5"/>
  <c r="D6839" i="5"/>
  <c r="D6840" i="5"/>
  <c r="D6841" i="5"/>
  <c r="D6842" i="5"/>
  <c r="D6843" i="5"/>
  <c r="D6844" i="5"/>
  <c r="D6845" i="5"/>
  <c r="D6846" i="5"/>
  <c r="D6847" i="5"/>
  <c r="D6848" i="5"/>
  <c r="D6849" i="5"/>
  <c r="D6850" i="5"/>
  <c r="D6851" i="5"/>
  <c r="D6852" i="5"/>
  <c r="D6853" i="5"/>
  <c r="D6854" i="5"/>
  <c r="D6855" i="5"/>
  <c r="D6856" i="5"/>
  <c r="D6857" i="5"/>
  <c r="D6858" i="5"/>
  <c r="D6859" i="5"/>
  <c r="D6860" i="5"/>
  <c r="D6861" i="5"/>
  <c r="D6862" i="5"/>
  <c r="D6863" i="5"/>
  <c r="D6864" i="5"/>
  <c r="D6865" i="5"/>
  <c r="D6866" i="5"/>
  <c r="D6867" i="5"/>
  <c r="D6868" i="5"/>
  <c r="D6869" i="5"/>
  <c r="D6870" i="5"/>
  <c r="D6871" i="5"/>
  <c r="D6872" i="5"/>
  <c r="D6873" i="5"/>
  <c r="D6874" i="5"/>
  <c r="D6875" i="5"/>
  <c r="D6876" i="5"/>
  <c r="D6877" i="5"/>
  <c r="D6878" i="5"/>
  <c r="D6879" i="5"/>
  <c r="D6880" i="5"/>
  <c r="D6881" i="5"/>
  <c r="D6882" i="5"/>
  <c r="D6883" i="5"/>
  <c r="D6884" i="5"/>
  <c r="D6885" i="5"/>
  <c r="D6886" i="5"/>
  <c r="D6887" i="5"/>
  <c r="D6888" i="5"/>
  <c r="D6889" i="5"/>
  <c r="D6890" i="5"/>
  <c r="D6891" i="5"/>
  <c r="D6892" i="5"/>
  <c r="D6893" i="5"/>
  <c r="D6894" i="5"/>
  <c r="D6895" i="5"/>
  <c r="D6896" i="5"/>
  <c r="D6897" i="5"/>
  <c r="D6898" i="5"/>
  <c r="D6899" i="5"/>
  <c r="D6900" i="5"/>
  <c r="D6901" i="5"/>
  <c r="D6902" i="5"/>
  <c r="D6903" i="5"/>
  <c r="D6904" i="5"/>
  <c r="D6905" i="5"/>
  <c r="D6906" i="5"/>
  <c r="D6907" i="5"/>
  <c r="D6908" i="5"/>
  <c r="D6909" i="5"/>
  <c r="D6910" i="5"/>
  <c r="D6911" i="5"/>
  <c r="D6912" i="5"/>
  <c r="D6913" i="5"/>
  <c r="D6914" i="5"/>
  <c r="D6915" i="5"/>
  <c r="D6916" i="5"/>
  <c r="D6917" i="5"/>
  <c r="D6918" i="5"/>
  <c r="D6919" i="5"/>
  <c r="D6920" i="5"/>
  <c r="D6921" i="5"/>
  <c r="D6922" i="5"/>
  <c r="D6923" i="5"/>
  <c r="D6924" i="5"/>
  <c r="D6925" i="5"/>
  <c r="D6926" i="5"/>
  <c r="D6927" i="5"/>
  <c r="D6928" i="5"/>
  <c r="D6929" i="5"/>
  <c r="D6930" i="5"/>
  <c r="D6931" i="5"/>
  <c r="D6932" i="5"/>
  <c r="D6933" i="5"/>
  <c r="D6934" i="5"/>
  <c r="D6935" i="5"/>
  <c r="D6936" i="5"/>
  <c r="D6937" i="5"/>
  <c r="D6938" i="5"/>
  <c r="D6939" i="5"/>
  <c r="D6940" i="5"/>
  <c r="D6941" i="5"/>
  <c r="D6942" i="5"/>
  <c r="D6943" i="5"/>
  <c r="D6944" i="5"/>
  <c r="D6945" i="5"/>
  <c r="D6946" i="5"/>
  <c r="D6947" i="5"/>
  <c r="D6948" i="5"/>
  <c r="D6949" i="5"/>
  <c r="D6950" i="5"/>
  <c r="D6951" i="5"/>
  <c r="D6952" i="5"/>
  <c r="D6953" i="5"/>
  <c r="D6954" i="5"/>
  <c r="D6955" i="5"/>
  <c r="D6956" i="5"/>
  <c r="D6957" i="5"/>
  <c r="D6958" i="5"/>
  <c r="D6959" i="5"/>
  <c r="D6960" i="5"/>
  <c r="D6961" i="5"/>
  <c r="D6962" i="5"/>
  <c r="D6963" i="5"/>
  <c r="D6964" i="5"/>
  <c r="D6965" i="5"/>
  <c r="D6966" i="5"/>
  <c r="D6967" i="5"/>
  <c r="D6968" i="5"/>
  <c r="D6969" i="5"/>
  <c r="D6970" i="5"/>
  <c r="D6971" i="5"/>
  <c r="D6972" i="5"/>
  <c r="D6973" i="5"/>
  <c r="D6974" i="5"/>
  <c r="D6975" i="5"/>
  <c r="D6976" i="5"/>
  <c r="D6977" i="5"/>
  <c r="D6978" i="5"/>
  <c r="D6979" i="5"/>
  <c r="D6980" i="5"/>
  <c r="D6981" i="5"/>
  <c r="D6982" i="5"/>
  <c r="D6983" i="5"/>
  <c r="D6984" i="5"/>
  <c r="D6985" i="5"/>
  <c r="D6986" i="5"/>
  <c r="D6987" i="5"/>
  <c r="D6988" i="5"/>
  <c r="D6989" i="5"/>
  <c r="D6990" i="5"/>
  <c r="D6991" i="5"/>
  <c r="D6992" i="5"/>
  <c r="D6993" i="5"/>
  <c r="D6994" i="5"/>
  <c r="D6995" i="5"/>
  <c r="D6996" i="5"/>
  <c r="D6997" i="5"/>
  <c r="D6998" i="5"/>
  <c r="D6999" i="5"/>
  <c r="D7000" i="5"/>
  <c r="D7001" i="5"/>
  <c r="D7002" i="5"/>
  <c r="D7003" i="5"/>
  <c r="D7004" i="5"/>
  <c r="D7005" i="5"/>
  <c r="D7006" i="5"/>
  <c r="D7007" i="5"/>
  <c r="D7008" i="5"/>
  <c r="D7009" i="5"/>
  <c r="D7010" i="5"/>
  <c r="D7011" i="5"/>
  <c r="D7012" i="5"/>
  <c r="D7013" i="5"/>
  <c r="D7014" i="5"/>
  <c r="D7015" i="5"/>
  <c r="D7016" i="5"/>
  <c r="D7017" i="5"/>
  <c r="D7018" i="5"/>
  <c r="D7019" i="5"/>
  <c r="D7020" i="5"/>
  <c r="D7021" i="5"/>
  <c r="D7022" i="5"/>
  <c r="D7023" i="5"/>
  <c r="D7024" i="5"/>
  <c r="D7025" i="5"/>
  <c r="D7026" i="5"/>
  <c r="D7027" i="5"/>
  <c r="D7028" i="5"/>
  <c r="D7029" i="5"/>
  <c r="D7030" i="5"/>
  <c r="D7031" i="5"/>
  <c r="D7032" i="5"/>
  <c r="D7033" i="5"/>
  <c r="D7034" i="5"/>
  <c r="D7035" i="5"/>
  <c r="D7036" i="5"/>
  <c r="D7037" i="5"/>
  <c r="D7038" i="5"/>
  <c r="D7039" i="5"/>
  <c r="D7040" i="5"/>
  <c r="D7041" i="5"/>
  <c r="D7042" i="5"/>
  <c r="D7043" i="5"/>
  <c r="D7044" i="5"/>
  <c r="D7045" i="5"/>
  <c r="D7046" i="5"/>
  <c r="D7047" i="5"/>
  <c r="D7048" i="5"/>
  <c r="D7049" i="5"/>
  <c r="D7050" i="5"/>
  <c r="D7051" i="5"/>
  <c r="D7052" i="5"/>
  <c r="D7053" i="5"/>
  <c r="D7054" i="5"/>
  <c r="D7055" i="5"/>
  <c r="D7056" i="5"/>
  <c r="D7057" i="5"/>
  <c r="D7058" i="5"/>
  <c r="D7059" i="5"/>
  <c r="D7060" i="5"/>
  <c r="D7061" i="5"/>
  <c r="D7062" i="5"/>
  <c r="D7063" i="5"/>
  <c r="D7064" i="5"/>
  <c r="D7065" i="5"/>
  <c r="D7066" i="5"/>
  <c r="D7067" i="5"/>
  <c r="D7068" i="5"/>
  <c r="D7069" i="5"/>
  <c r="D7070" i="5"/>
  <c r="D7071" i="5"/>
  <c r="D7072" i="5"/>
  <c r="D7073" i="5"/>
  <c r="D7074" i="5"/>
  <c r="D7075" i="5"/>
  <c r="D7076" i="5"/>
  <c r="D7077" i="5"/>
  <c r="D7078" i="5"/>
  <c r="D7079" i="5"/>
  <c r="D7080" i="5"/>
  <c r="D7081" i="5"/>
  <c r="D7082" i="5"/>
  <c r="D7083" i="5"/>
  <c r="D7084" i="5"/>
  <c r="D7085" i="5"/>
  <c r="D7086" i="5"/>
  <c r="D7087" i="5"/>
  <c r="D7088" i="5"/>
  <c r="D7089" i="5"/>
  <c r="D7090" i="5"/>
  <c r="D7091" i="5"/>
  <c r="D7092" i="5"/>
  <c r="D7093" i="5"/>
  <c r="D7094" i="5"/>
  <c r="D7095" i="5"/>
  <c r="D7096" i="5"/>
  <c r="D7097" i="5"/>
  <c r="D7098" i="5"/>
  <c r="D7099" i="5"/>
  <c r="D7100" i="5"/>
  <c r="D7101" i="5"/>
  <c r="D7102" i="5"/>
  <c r="D7103" i="5"/>
  <c r="D7104" i="5"/>
  <c r="D7105" i="5"/>
  <c r="D7106" i="5"/>
  <c r="D7107" i="5"/>
  <c r="D7108" i="5"/>
  <c r="D7109" i="5"/>
  <c r="D7110" i="5"/>
  <c r="D7111" i="5"/>
  <c r="D7112" i="5"/>
  <c r="D7113" i="5"/>
  <c r="D7114" i="5"/>
  <c r="D7115" i="5"/>
  <c r="D7116" i="5"/>
  <c r="D7117" i="5"/>
  <c r="D7118" i="5"/>
  <c r="D7119" i="5"/>
  <c r="D7120" i="5"/>
  <c r="D7121" i="5"/>
  <c r="D7122" i="5"/>
  <c r="D7123" i="5"/>
  <c r="D7124" i="5"/>
  <c r="D7125" i="5"/>
  <c r="D7126" i="5"/>
  <c r="D7127" i="5"/>
  <c r="D7128" i="5"/>
  <c r="D7129" i="5"/>
  <c r="D7130" i="5"/>
  <c r="D7131" i="5"/>
  <c r="D7132" i="5"/>
  <c r="D7133" i="5"/>
  <c r="D7134" i="5"/>
  <c r="D7135" i="5"/>
  <c r="D7136" i="5"/>
  <c r="D7137" i="5"/>
  <c r="D7138" i="5"/>
  <c r="D7139" i="5"/>
  <c r="D7140" i="5"/>
  <c r="D7141" i="5"/>
  <c r="D7142" i="5"/>
  <c r="D7143" i="5"/>
  <c r="D7144" i="5"/>
  <c r="D7145" i="5"/>
  <c r="D7146" i="5"/>
  <c r="D7147" i="5"/>
  <c r="D7148" i="5"/>
  <c r="D7149" i="5"/>
  <c r="D7150" i="5"/>
  <c r="D7151" i="5"/>
  <c r="D7152" i="5"/>
  <c r="D7153" i="5"/>
  <c r="D7154" i="5"/>
  <c r="D7155" i="5"/>
  <c r="D7156" i="5"/>
  <c r="D7157" i="5"/>
  <c r="D7158" i="5"/>
  <c r="D7159" i="5"/>
  <c r="D7160" i="5"/>
  <c r="D7161" i="5"/>
  <c r="D7162" i="5"/>
  <c r="D7163" i="5"/>
  <c r="D7164" i="5"/>
  <c r="D7165" i="5"/>
  <c r="D7166" i="5"/>
  <c r="D7167" i="5"/>
  <c r="D7168" i="5"/>
  <c r="D7169" i="5"/>
  <c r="D7170" i="5"/>
  <c r="D7171" i="5"/>
  <c r="D7172" i="5"/>
  <c r="D7173" i="5"/>
  <c r="D7174" i="5"/>
  <c r="D7175" i="5"/>
  <c r="D7176" i="5"/>
  <c r="D7177" i="5"/>
  <c r="D7178" i="5"/>
  <c r="D7179" i="5"/>
  <c r="D7180" i="5"/>
  <c r="D7181" i="5"/>
  <c r="D7182" i="5"/>
  <c r="D7183" i="5"/>
  <c r="D7184" i="5"/>
  <c r="D7185" i="5"/>
  <c r="D7186" i="5"/>
  <c r="D7187" i="5"/>
  <c r="D7188" i="5"/>
  <c r="D7189" i="5"/>
  <c r="D7190" i="5"/>
  <c r="D7191" i="5"/>
  <c r="D7192" i="5"/>
  <c r="D7193" i="5"/>
  <c r="D7194" i="5"/>
  <c r="D7195" i="5"/>
  <c r="D7196" i="5"/>
  <c r="D7197" i="5"/>
  <c r="D7198" i="5"/>
  <c r="D7199" i="5"/>
  <c r="D7200" i="5"/>
  <c r="D7201" i="5"/>
  <c r="D7202" i="5"/>
  <c r="D7203" i="5"/>
  <c r="D7204" i="5"/>
  <c r="D7205" i="5"/>
  <c r="D7206" i="5"/>
  <c r="D7207" i="5"/>
  <c r="D7208" i="5"/>
  <c r="D7209" i="5"/>
  <c r="D7210" i="5"/>
  <c r="D7211" i="5"/>
  <c r="D7212" i="5"/>
  <c r="D7213" i="5"/>
  <c r="D7214" i="5"/>
  <c r="D7215" i="5"/>
  <c r="D7216" i="5"/>
  <c r="D7217" i="5"/>
  <c r="D7218" i="5"/>
  <c r="D7219" i="5"/>
  <c r="D7220" i="5"/>
  <c r="D7221" i="5"/>
  <c r="D7222" i="5"/>
  <c r="D7223" i="5"/>
  <c r="D7224" i="5"/>
  <c r="D7225" i="5"/>
  <c r="D7226" i="5"/>
  <c r="D7227" i="5"/>
  <c r="D7228" i="5"/>
  <c r="D7229" i="5"/>
  <c r="D7230" i="5"/>
  <c r="D7231" i="5"/>
  <c r="D7232" i="5"/>
  <c r="D7233" i="5"/>
  <c r="D7234" i="5"/>
  <c r="D7235" i="5"/>
  <c r="D7236" i="5"/>
  <c r="D7237" i="5"/>
  <c r="D7238" i="5"/>
  <c r="D7239" i="5"/>
  <c r="D7240" i="5"/>
  <c r="D7241" i="5"/>
  <c r="D7242" i="5"/>
  <c r="D7243" i="5"/>
  <c r="D7244" i="5"/>
  <c r="D7245" i="5"/>
  <c r="D7246" i="5"/>
  <c r="D7247" i="5"/>
  <c r="D7248" i="5"/>
  <c r="D7249" i="5"/>
  <c r="D7250" i="5"/>
  <c r="D7251" i="5"/>
  <c r="D7252" i="5"/>
  <c r="D7253" i="5"/>
  <c r="D7254" i="5"/>
  <c r="D7255" i="5"/>
  <c r="D7256" i="5"/>
  <c r="D7257" i="5"/>
  <c r="D7258" i="5"/>
  <c r="D7259" i="5"/>
  <c r="D7260" i="5"/>
  <c r="D7261" i="5"/>
  <c r="D7262" i="5"/>
  <c r="D7263" i="5"/>
  <c r="D7264" i="5"/>
  <c r="D7265" i="5"/>
  <c r="D7266" i="5"/>
  <c r="D7267" i="5"/>
  <c r="D7268" i="5"/>
  <c r="D7269" i="5"/>
  <c r="D7270" i="5"/>
  <c r="D7271" i="5"/>
  <c r="D7272" i="5"/>
  <c r="D7273" i="5"/>
  <c r="D7274" i="5"/>
  <c r="D7275" i="5"/>
  <c r="D7276" i="5"/>
  <c r="D7277" i="5"/>
  <c r="D7278" i="5"/>
  <c r="D7279" i="5"/>
  <c r="D7280" i="5"/>
  <c r="D7281" i="5"/>
  <c r="D7282" i="5"/>
  <c r="D7283" i="5"/>
  <c r="D7284" i="5"/>
  <c r="D7285" i="5"/>
  <c r="D7286" i="5"/>
  <c r="D7287" i="5"/>
  <c r="D7288" i="5"/>
  <c r="D7289" i="5"/>
  <c r="D7290" i="5"/>
  <c r="D7291" i="5"/>
  <c r="D7292" i="5"/>
  <c r="D7293" i="5"/>
  <c r="D7294" i="5"/>
  <c r="D7295" i="5"/>
  <c r="D7296" i="5"/>
  <c r="D7297" i="5"/>
  <c r="D7298" i="5"/>
  <c r="D7299" i="5"/>
  <c r="D7300" i="5"/>
  <c r="D7301" i="5"/>
  <c r="D7302" i="5"/>
  <c r="D7303" i="5"/>
  <c r="D7304" i="5"/>
  <c r="D7305" i="5"/>
  <c r="D7306" i="5"/>
  <c r="D7307" i="5"/>
  <c r="D7308" i="5"/>
  <c r="D7309" i="5"/>
  <c r="D7310" i="5"/>
  <c r="D7311" i="5"/>
  <c r="D7312" i="5"/>
  <c r="D7313" i="5"/>
  <c r="D7314" i="5"/>
  <c r="D7315" i="5"/>
  <c r="D7316" i="5"/>
  <c r="D7317" i="5"/>
  <c r="D7318" i="5"/>
  <c r="D7319" i="5"/>
  <c r="D7320" i="5"/>
  <c r="D7321" i="5"/>
  <c r="D7322" i="5"/>
  <c r="D7323" i="5"/>
  <c r="D7324" i="5"/>
  <c r="D7325" i="5"/>
  <c r="D7326" i="5"/>
  <c r="D7327" i="5"/>
  <c r="D7328" i="5"/>
  <c r="D7329" i="5"/>
  <c r="D7330" i="5"/>
  <c r="D7331" i="5"/>
  <c r="D7332" i="5"/>
  <c r="D7333" i="5"/>
  <c r="D7334" i="5"/>
  <c r="D7335" i="5"/>
  <c r="D7336" i="5"/>
  <c r="D7337" i="5"/>
  <c r="D7338" i="5"/>
  <c r="D7339" i="5"/>
  <c r="D7340" i="5"/>
  <c r="D7341" i="5"/>
  <c r="D7342" i="5"/>
  <c r="D7343" i="5"/>
  <c r="D7344" i="5"/>
  <c r="D7345" i="5"/>
  <c r="D7346" i="5"/>
  <c r="D7347" i="5"/>
  <c r="D7348" i="5"/>
  <c r="D7349" i="5"/>
  <c r="D7350" i="5"/>
  <c r="D7351" i="5"/>
  <c r="D7352" i="5"/>
  <c r="D7353" i="5"/>
  <c r="D7354" i="5"/>
  <c r="D7355" i="5"/>
  <c r="D7356" i="5"/>
  <c r="D7357" i="5"/>
  <c r="D7358" i="5"/>
  <c r="D7359" i="5"/>
  <c r="D7360" i="5"/>
  <c r="D7361" i="5"/>
  <c r="D7362" i="5"/>
  <c r="D7363" i="5"/>
  <c r="D7364" i="5"/>
  <c r="D7365" i="5"/>
  <c r="D7366" i="5"/>
  <c r="D7367" i="5"/>
  <c r="D7368" i="5"/>
  <c r="D7369" i="5"/>
  <c r="D7370" i="5"/>
  <c r="D7371" i="5"/>
  <c r="D7372" i="5"/>
  <c r="D7373" i="5"/>
  <c r="D7374" i="5"/>
  <c r="D7375" i="5"/>
  <c r="D7376" i="5"/>
  <c r="D7377" i="5"/>
  <c r="D7378" i="5"/>
  <c r="D7379" i="5"/>
  <c r="D7380" i="5"/>
  <c r="D7381" i="5"/>
  <c r="D7382" i="5"/>
  <c r="D7383" i="5"/>
  <c r="D7384" i="5"/>
  <c r="D7385" i="5"/>
  <c r="D7386" i="5"/>
  <c r="D7387" i="5"/>
  <c r="D7388" i="5"/>
  <c r="D7389" i="5"/>
  <c r="D7390" i="5"/>
  <c r="D7391" i="5"/>
  <c r="D7392" i="5"/>
  <c r="D7393" i="5"/>
  <c r="D7394" i="5"/>
  <c r="D7395" i="5"/>
  <c r="D7396" i="5"/>
  <c r="D7397" i="5"/>
  <c r="D7398" i="5"/>
  <c r="D7399" i="5"/>
  <c r="D7400" i="5"/>
  <c r="D7401" i="5"/>
  <c r="D7402" i="5"/>
  <c r="D7403" i="5"/>
  <c r="D7404" i="5"/>
  <c r="D7405" i="5"/>
  <c r="D7406" i="5"/>
  <c r="D7407" i="5"/>
  <c r="D7408" i="5"/>
  <c r="D7409" i="5"/>
  <c r="D7410" i="5"/>
  <c r="D7411" i="5"/>
  <c r="D7412" i="5"/>
  <c r="D7413" i="5"/>
  <c r="D7414" i="5"/>
  <c r="D7415" i="5"/>
  <c r="D7416" i="5"/>
  <c r="D7417" i="5"/>
  <c r="D7418" i="5"/>
  <c r="D7419" i="5"/>
  <c r="D7420" i="5"/>
  <c r="D7421" i="5"/>
  <c r="D7422" i="5"/>
  <c r="D7423" i="5"/>
  <c r="D7424" i="5"/>
  <c r="D7425" i="5"/>
  <c r="D7426" i="5"/>
  <c r="D7427" i="5"/>
  <c r="D7428" i="5"/>
  <c r="D7429" i="5"/>
  <c r="D7430" i="5"/>
  <c r="D7431" i="5"/>
  <c r="D7432" i="5"/>
  <c r="D7433" i="5"/>
  <c r="D7434" i="5"/>
  <c r="D7435" i="5"/>
  <c r="D7436" i="5"/>
  <c r="D7437" i="5"/>
  <c r="D7438" i="5"/>
  <c r="D7439" i="5"/>
  <c r="D7440" i="5"/>
  <c r="D7441" i="5"/>
  <c r="D7442" i="5"/>
  <c r="D7443" i="5"/>
  <c r="D7444" i="5"/>
  <c r="D7445" i="5"/>
  <c r="D7446" i="5"/>
  <c r="D7447" i="5"/>
  <c r="D7448" i="5"/>
  <c r="D7449" i="5"/>
  <c r="D7450" i="5"/>
  <c r="D7451" i="5"/>
  <c r="D7452" i="5"/>
  <c r="D7453" i="5"/>
  <c r="D7454" i="5"/>
  <c r="D7455" i="5"/>
  <c r="D7456" i="5"/>
  <c r="D7457" i="5"/>
  <c r="D7458" i="5"/>
  <c r="D7459" i="5"/>
  <c r="D7460" i="5"/>
  <c r="D7461" i="5"/>
  <c r="D7462" i="5"/>
  <c r="D7463" i="5"/>
  <c r="D7464" i="5"/>
  <c r="D7465" i="5"/>
  <c r="D7466" i="5"/>
  <c r="D7467" i="5"/>
  <c r="D7468" i="5"/>
  <c r="D7469" i="5"/>
  <c r="D7470" i="5"/>
  <c r="D7471" i="5"/>
  <c r="D7472" i="5"/>
  <c r="D7473" i="5"/>
  <c r="D7474" i="5"/>
  <c r="D7475" i="5"/>
  <c r="D7476" i="5"/>
  <c r="D7477" i="5"/>
  <c r="D7478" i="5"/>
  <c r="D7479" i="5"/>
  <c r="D7480" i="5"/>
  <c r="D7481" i="5"/>
  <c r="D7482" i="5"/>
  <c r="D7483" i="5"/>
  <c r="D7484" i="5"/>
  <c r="D7485" i="5"/>
  <c r="D7486" i="5"/>
  <c r="D7487" i="5"/>
  <c r="D7488" i="5"/>
  <c r="D7489" i="5"/>
  <c r="D7490" i="5"/>
  <c r="D7491" i="5"/>
  <c r="D7492" i="5"/>
  <c r="D7493" i="5"/>
  <c r="D7494" i="5"/>
  <c r="D7495" i="5"/>
  <c r="D7496" i="5"/>
  <c r="D7497" i="5"/>
  <c r="D7498" i="5"/>
  <c r="D7499" i="5"/>
  <c r="D7500" i="5"/>
  <c r="D7501" i="5"/>
  <c r="D7502" i="5"/>
  <c r="D7503" i="5"/>
  <c r="D7504" i="5"/>
  <c r="D7505" i="5"/>
  <c r="D7506" i="5"/>
  <c r="D7507" i="5"/>
  <c r="D7508" i="5"/>
  <c r="D7509" i="5"/>
  <c r="D7510" i="5"/>
  <c r="D7511" i="5"/>
  <c r="D7512" i="5"/>
  <c r="D7513" i="5"/>
  <c r="D7514" i="5"/>
  <c r="D7515" i="5"/>
  <c r="D7516" i="5"/>
  <c r="D7517" i="5"/>
  <c r="D7518" i="5"/>
  <c r="D7519" i="5"/>
  <c r="D7520" i="5"/>
  <c r="D7521" i="5"/>
  <c r="D7522" i="5"/>
  <c r="D7523" i="5"/>
  <c r="D7524" i="5"/>
  <c r="D7525" i="5"/>
  <c r="D7526" i="5"/>
  <c r="D7527" i="5"/>
  <c r="D7528" i="5"/>
  <c r="D7529" i="5"/>
  <c r="D7530" i="5"/>
  <c r="D7531" i="5"/>
  <c r="D7532" i="5"/>
  <c r="D7533" i="5"/>
  <c r="D7534" i="5"/>
  <c r="D7535" i="5"/>
  <c r="D7536" i="5"/>
  <c r="D7537" i="5"/>
  <c r="D7538" i="5"/>
  <c r="D7539" i="5"/>
  <c r="D7540" i="5"/>
  <c r="D7541" i="5"/>
  <c r="D7542" i="5"/>
  <c r="D7543" i="5"/>
  <c r="D7544" i="5"/>
  <c r="D7545" i="5"/>
  <c r="D7546" i="5"/>
  <c r="D7547" i="5"/>
  <c r="D7548" i="5"/>
  <c r="D7549" i="5"/>
  <c r="D7550" i="5"/>
  <c r="D7551" i="5"/>
  <c r="D7552" i="5"/>
  <c r="D7553" i="5"/>
  <c r="D7554" i="5"/>
  <c r="D7555" i="5"/>
  <c r="D7556" i="5"/>
  <c r="D7557" i="5"/>
  <c r="D7558" i="5"/>
  <c r="D7559" i="5"/>
  <c r="D7560" i="5"/>
  <c r="D7561" i="5"/>
  <c r="D7562" i="5"/>
  <c r="D7563" i="5"/>
  <c r="D7564" i="5"/>
  <c r="D7565" i="5"/>
  <c r="D7566" i="5"/>
  <c r="D7567" i="5"/>
  <c r="D7568" i="5"/>
  <c r="D7569" i="5"/>
  <c r="D7570" i="5"/>
  <c r="D7571" i="5"/>
  <c r="D7572" i="5"/>
  <c r="D7573" i="5"/>
  <c r="D7574" i="5"/>
  <c r="D7575" i="5"/>
  <c r="D7576" i="5"/>
  <c r="D7577" i="5"/>
  <c r="D7578" i="5"/>
  <c r="D7579" i="5"/>
  <c r="D7580" i="5"/>
  <c r="D7581" i="5"/>
  <c r="D7582" i="5"/>
  <c r="D7583" i="5"/>
  <c r="D7584" i="5"/>
  <c r="D7585" i="5"/>
  <c r="D7586" i="5"/>
  <c r="D7587" i="5"/>
  <c r="D7588" i="5"/>
  <c r="D7589" i="5"/>
  <c r="D7590" i="5"/>
  <c r="D7591" i="5"/>
  <c r="D7592" i="5"/>
  <c r="D7593" i="5"/>
  <c r="D7594" i="5"/>
  <c r="D7595" i="5"/>
  <c r="D7596" i="5"/>
  <c r="D7597" i="5"/>
  <c r="D7598" i="5"/>
  <c r="D7599" i="5"/>
  <c r="D7600" i="5"/>
  <c r="D7601" i="5"/>
  <c r="D7602" i="5"/>
  <c r="D7603" i="5"/>
  <c r="D7604" i="5"/>
  <c r="D7605" i="5"/>
  <c r="D7606" i="5"/>
  <c r="D7607" i="5"/>
  <c r="D7608" i="5"/>
  <c r="D7609" i="5"/>
  <c r="D7610" i="5"/>
  <c r="D7611" i="5"/>
  <c r="D7612" i="5"/>
  <c r="D7613" i="5"/>
  <c r="D7614" i="5"/>
  <c r="D7615" i="5"/>
  <c r="D7616" i="5"/>
  <c r="D7617" i="5"/>
  <c r="D7618" i="5"/>
  <c r="D7619" i="5"/>
  <c r="D7620" i="5"/>
  <c r="D7621" i="5"/>
  <c r="D7622" i="5"/>
  <c r="D7623" i="5"/>
  <c r="D7624" i="5"/>
  <c r="D7625" i="5"/>
  <c r="D7626" i="5"/>
  <c r="D7627" i="5"/>
  <c r="D7628" i="5"/>
  <c r="D7629" i="5"/>
  <c r="D7630" i="5"/>
  <c r="D7631" i="5"/>
  <c r="D7632" i="5"/>
  <c r="D7633" i="5"/>
  <c r="D7634" i="5"/>
  <c r="D7635" i="5"/>
  <c r="D7636" i="5"/>
  <c r="D7637" i="5"/>
  <c r="D7638" i="5"/>
  <c r="D7639" i="5"/>
  <c r="D7640" i="5"/>
  <c r="D7641" i="5"/>
  <c r="D7642" i="5"/>
  <c r="D7643" i="5"/>
  <c r="D7644" i="5"/>
  <c r="D7645" i="5"/>
  <c r="D7646" i="5"/>
  <c r="D7647" i="5"/>
  <c r="D7648" i="5"/>
  <c r="D7649" i="5"/>
  <c r="D7650" i="5"/>
  <c r="D7651" i="5"/>
  <c r="D7652" i="5"/>
  <c r="D7653" i="5"/>
  <c r="D7654" i="5"/>
  <c r="D7655" i="5"/>
  <c r="D7656" i="5"/>
  <c r="D7657" i="5"/>
  <c r="D7658" i="5"/>
  <c r="D7659" i="5"/>
  <c r="D7660" i="5"/>
  <c r="D7661" i="5"/>
  <c r="D7662" i="5"/>
  <c r="D7663" i="5"/>
  <c r="D7664" i="5"/>
  <c r="D7665" i="5"/>
  <c r="D7666" i="5"/>
  <c r="D7667" i="5"/>
  <c r="D7668" i="5"/>
  <c r="D7669" i="5"/>
  <c r="D7670" i="5"/>
  <c r="D7671" i="5"/>
  <c r="D7672" i="5"/>
  <c r="D7673" i="5"/>
  <c r="D7674" i="5"/>
  <c r="D7675" i="5"/>
  <c r="D7676" i="5"/>
  <c r="D7677" i="5"/>
  <c r="D7678" i="5"/>
  <c r="D7679" i="5"/>
  <c r="D7680" i="5"/>
  <c r="D7681" i="5"/>
  <c r="D7682" i="5"/>
  <c r="D7683" i="5"/>
  <c r="D7684" i="5"/>
  <c r="D7685" i="5"/>
  <c r="D7686" i="5"/>
  <c r="D7687" i="5"/>
  <c r="D7688" i="5"/>
  <c r="D7689" i="5"/>
  <c r="D7690" i="5"/>
  <c r="D7691" i="5"/>
  <c r="D7692" i="5"/>
  <c r="D7693" i="5"/>
  <c r="D7694" i="5"/>
  <c r="D7695" i="5"/>
  <c r="D7696" i="5"/>
  <c r="D7697" i="5"/>
  <c r="D7698" i="5"/>
  <c r="D7699" i="5"/>
  <c r="D7700" i="5"/>
  <c r="D7701" i="5"/>
  <c r="D7702" i="5"/>
  <c r="D7703" i="5"/>
  <c r="D7704" i="5"/>
  <c r="D7705" i="5"/>
  <c r="D7706" i="5"/>
  <c r="D7707" i="5"/>
  <c r="D7708" i="5"/>
  <c r="D7709" i="5"/>
  <c r="D7710" i="5"/>
  <c r="D7711" i="5"/>
  <c r="D7712" i="5"/>
  <c r="D7713" i="5"/>
  <c r="D7714" i="5"/>
  <c r="D7715" i="5"/>
  <c r="D7716" i="5"/>
  <c r="D7717" i="5"/>
  <c r="D7718" i="5"/>
  <c r="D7719" i="5"/>
  <c r="D7720" i="5"/>
  <c r="D7721" i="5"/>
  <c r="D7722" i="5"/>
  <c r="D7723" i="5"/>
  <c r="D7724" i="5"/>
  <c r="D7725" i="5"/>
  <c r="D7726" i="5"/>
  <c r="D7727" i="5"/>
  <c r="D7728" i="5"/>
  <c r="D7729" i="5"/>
  <c r="D7730" i="5"/>
  <c r="D7731" i="5"/>
  <c r="D7732" i="5"/>
  <c r="D7733" i="5"/>
  <c r="D7734" i="5"/>
  <c r="D7735" i="5"/>
  <c r="D7736" i="5"/>
  <c r="D7737" i="5"/>
  <c r="D7738" i="5"/>
  <c r="D7739" i="5"/>
  <c r="D7740" i="5"/>
  <c r="D7741" i="5"/>
  <c r="D7742" i="5"/>
  <c r="D7743" i="5"/>
  <c r="D7744" i="5"/>
  <c r="D7745" i="5"/>
  <c r="D7746" i="5"/>
  <c r="D7747" i="5"/>
  <c r="D7748" i="5"/>
  <c r="D7749" i="5"/>
  <c r="D7750" i="5"/>
  <c r="D7751" i="5"/>
  <c r="D7752" i="5"/>
  <c r="D7753" i="5"/>
  <c r="D7754" i="5"/>
  <c r="D7755" i="5"/>
  <c r="D7756" i="5"/>
  <c r="D7757" i="5"/>
  <c r="D7758" i="5"/>
  <c r="D7759" i="5"/>
  <c r="D7760" i="5"/>
  <c r="D7761" i="5"/>
  <c r="D7762" i="5"/>
  <c r="D7763" i="5"/>
  <c r="D7764" i="5"/>
  <c r="D7765" i="5"/>
  <c r="D7766" i="5"/>
  <c r="D7767" i="5"/>
  <c r="D7768" i="5"/>
  <c r="D7769" i="5"/>
  <c r="D7770" i="5"/>
  <c r="D7771" i="5"/>
  <c r="D7772" i="5"/>
  <c r="D7773" i="5"/>
  <c r="D7774" i="5"/>
  <c r="D7775" i="5"/>
  <c r="D7776" i="5"/>
  <c r="D7777" i="5"/>
  <c r="D7778" i="5"/>
  <c r="D7779" i="5"/>
  <c r="D7780" i="5"/>
  <c r="D7781" i="5"/>
  <c r="D7782" i="5"/>
  <c r="D7783" i="5"/>
  <c r="D7784" i="5"/>
  <c r="D7785" i="5"/>
  <c r="D7786" i="5"/>
  <c r="D7787" i="5"/>
  <c r="D7788" i="5"/>
  <c r="D7789" i="5"/>
  <c r="D7790" i="5"/>
  <c r="D7791" i="5"/>
  <c r="D7792" i="5"/>
  <c r="D7793" i="5"/>
  <c r="D7794" i="5"/>
  <c r="D7795" i="5"/>
  <c r="D7796" i="5"/>
  <c r="D7797" i="5"/>
  <c r="D7798" i="5"/>
  <c r="D7799" i="5"/>
  <c r="D7800" i="5"/>
  <c r="D7801" i="5"/>
  <c r="D7802" i="5"/>
  <c r="D7803" i="5"/>
  <c r="D7804" i="5"/>
  <c r="D7805" i="5"/>
  <c r="D7806" i="5"/>
  <c r="D7807" i="5"/>
  <c r="D7808" i="5"/>
  <c r="D7809" i="5"/>
  <c r="D7810" i="5"/>
  <c r="D7811" i="5"/>
  <c r="D7812" i="5"/>
  <c r="D7813" i="5"/>
  <c r="D7814" i="5"/>
  <c r="D7815" i="5"/>
  <c r="D7816" i="5"/>
  <c r="D7817" i="5"/>
  <c r="D7818" i="5"/>
  <c r="D7819" i="5"/>
  <c r="D7820" i="5"/>
  <c r="D7821" i="5"/>
  <c r="D7822" i="5"/>
  <c r="D7823" i="5"/>
  <c r="D7824" i="5"/>
  <c r="D7825" i="5"/>
  <c r="D7826" i="5"/>
  <c r="D7827" i="5"/>
  <c r="D7828" i="5"/>
  <c r="D7829" i="5"/>
  <c r="D7830" i="5"/>
  <c r="D7831" i="5"/>
  <c r="D7832" i="5"/>
  <c r="D7833" i="5"/>
  <c r="D7834" i="5"/>
  <c r="D7835" i="5"/>
  <c r="D7836" i="5"/>
  <c r="D7837" i="5"/>
  <c r="D7838" i="5"/>
  <c r="D7839" i="5"/>
  <c r="D7840" i="5"/>
  <c r="D7841" i="5"/>
  <c r="D7842" i="5"/>
  <c r="D7843" i="5"/>
  <c r="D7844" i="5"/>
  <c r="D7845" i="5"/>
  <c r="D7846" i="5"/>
  <c r="D7847" i="5"/>
  <c r="D7848" i="5"/>
  <c r="D7849" i="5"/>
  <c r="D7850" i="5"/>
  <c r="D7851" i="5"/>
  <c r="D7852" i="5"/>
  <c r="D7853" i="5"/>
  <c r="D7854" i="5"/>
  <c r="D7855" i="5"/>
  <c r="D7856" i="5"/>
  <c r="D7857" i="5"/>
  <c r="D7858" i="5"/>
  <c r="D7859" i="5"/>
  <c r="D7860" i="5"/>
  <c r="D7861" i="5"/>
  <c r="D7862" i="5"/>
  <c r="D7863" i="5"/>
  <c r="D7864" i="5"/>
  <c r="D7865" i="5"/>
  <c r="D7866" i="5"/>
  <c r="D7867" i="5"/>
  <c r="D7868" i="5"/>
  <c r="D7869" i="5"/>
  <c r="D7870" i="5"/>
  <c r="D7871" i="5"/>
  <c r="D7872" i="5"/>
  <c r="D7873" i="5"/>
  <c r="D7874" i="5"/>
  <c r="D7875" i="5"/>
  <c r="D7876" i="5"/>
  <c r="D7877" i="5"/>
  <c r="D7878" i="5"/>
  <c r="D7879" i="5"/>
  <c r="D7880" i="5"/>
  <c r="D7881" i="5"/>
  <c r="D7882" i="5"/>
  <c r="D7883" i="5"/>
  <c r="D7884" i="5"/>
  <c r="D7885" i="5"/>
  <c r="D7886" i="5"/>
  <c r="D7887" i="5"/>
  <c r="D7888" i="5"/>
  <c r="D7889" i="5"/>
  <c r="D7890" i="5"/>
  <c r="D7891" i="5"/>
  <c r="D7892" i="5"/>
  <c r="D7893" i="5"/>
  <c r="D7894" i="5"/>
  <c r="D7895" i="5"/>
  <c r="D7896" i="5"/>
  <c r="D7897" i="5"/>
  <c r="D7898" i="5"/>
  <c r="D7899" i="5"/>
  <c r="D7900" i="5"/>
  <c r="D7901" i="5"/>
  <c r="D7902" i="5"/>
  <c r="D7903" i="5"/>
  <c r="D7904" i="5"/>
  <c r="D7905" i="5"/>
  <c r="D7906" i="5"/>
  <c r="D7907" i="5"/>
  <c r="D7908" i="5"/>
  <c r="D7909" i="5"/>
  <c r="D7910" i="5"/>
  <c r="D7911" i="5"/>
  <c r="D7912" i="5"/>
  <c r="D7913" i="5"/>
  <c r="D7914" i="5"/>
  <c r="D7915" i="5"/>
  <c r="D7916" i="5"/>
  <c r="D7917" i="5"/>
  <c r="D7918" i="5"/>
  <c r="D7919" i="5"/>
  <c r="D7920" i="5"/>
  <c r="D7921" i="5"/>
  <c r="D7922" i="5"/>
  <c r="D7923" i="5"/>
  <c r="D7924" i="5"/>
  <c r="D7925" i="5"/>
  <c r="D7926" i="5"/>
  <c r="D7927" i="5"/>
  <c r="D7928" i="5"/>
  <c r="D7929" i="5"/>
  <c r="D7930" i="5"/>
  <c r="D7931" i="5"/>
  <c r="D7932" i="5"/>
  <c r="D7933" i="5"/>
  <c r="D7934" i="5"/>
  <c r="D7935" i="5"/>
  <c r="D7936" i="5"/>
  <c r="D7937" i="5"/>
  <c r="D7938" i="5"/>
  <c r="D7939" i="5"/>
  <c r="D7940" i="5"/>
  <c r="D7941" i="5"/>
  <c r="D7942" i="5"/>
  <c r="D7943" i="5"/>
  <c r="D7944" i="5"/>
  <c r="D7945" i="5"/>
  <c r="D7946" i="5"/>
  <c r="D7947" i="5"/>
  <c r="D7948" i="5"/>
  <c r="D7949" i="5"/>
  <c r="D7950" i="5"/>
  <c r="D7951" i="5"/>
  <c r="D7952" i="5"/>
  <c r="D7953" i="5"/>
  <c r="D7954" i="5"/>
  <c r="D7955" i="5"/>
  <c r="D7956" i="5"/>
  <c r="D7957" i="5"/>
  <c r="D7958" i="5"/>
  <c r="D7959" i="5"/>
  <c r="D7960" i="5"/>
  <c r="D7961" i="5"/>
  <c r="D7962" i="5"/>
  <c r="D7963" i="5"/>
  <c r="D7964" i="5"/>
  <c r="D7965" i="5"/>
  <c r="D7966" i="5"/>
  <c r="D7967" i="5"/>
  <c r="D7968" i="5"/>
  <c r="D7969" i="5"/>
  <c r="D7970" i="5"/>
  <c r="D7971" i="5"/>
  <c r="D7972" i="5"/>
  <c r="D7973" i="5"/>
  <c r="D7974" i="5"/>
  <c r="D7975" i="5"/>
  <c r="D7976" i="5"/>
  <c r="D7977" i="5"/>
  <c r="D7978" i="5"/>
  <c r="D7979" i="5"/>
  <c r="D7980" i="5"/>
  <c r="D7981" i="5"/>
  <c r="D7982" i="5"/>
  <c r="D7983" i="5"/>
  <c r="D7984" i="5"/>
  <c r="D7985" i="5"/>
  <c r="D7986" i="5"/>
  <c r="D7987" i="5"/>
  <c r="D7988" i="5"/>
  <c r="D7989" i="5"/>
  <c r="D7990" i="5"/>
  <c r="D7991" i="5"/>
  <c r="D7992" i="5"/>
  <c r="D7993" i="5"/>
  <c r="D7994" i="5"/>
  <c r="D7995" i="5"/>
  <c r="D7996" i="5"/>
  <c r="D7997" i="5"/>
  <c r="D7998" i="5"/>
  <c r="D7999" i="5"/>
  <c r="D8000" i="5"/>
  <c r="D8001" i="5"/>
  <c r="D8002" i="5"/>
  <c r="D8003" i="5"/>
  <c r="D8004" i="5"/>
  <c r="D8005" i="5"/>
  <c r="D8006" i="5"/>
  <c r="D8007" i="5"/>
  <c r="D8008" i="5"/>
  <c r="D8009" i="5"/>
  <c r="D8010" i="5"/>
  <c r="D8011" i="5"/>
  <c r="D8012" i="5"/>
  <c r="D8013" i="5"/>
  <c r="D8014" i="5"/>
  <c r="D8015" i="5"/>
  <c r="D8016" i="5"/>
  <c r="D8017" i="5"/>
  <c r="D8018" i="5"/>
  <c r="D8019" i="5"/>
  <c r="D8020" i="5"/>
  <c r="D8021" i="5"/>
  <c r="D8022" i="5"/>
  <c r="D8023" i="5"/>
  <c r="D8024" i="5"/>
  <c r="D8025" i="5"/>
  <c r="D8026" i="5"/>
  <c r="D8027" i="5"/>
  <c r="D8028" i="5"/>
  <c r="D8029" i="5"/>
  <c r="D8030" i="5"/>
  <c r="D8031" i="5"/>
  <c r="D8032" i="5"/>
  <c r="D8033" i="5"/>
  <c r="D8034" i="5"/>
  <c r="D8035" i="5"/>
  <c r="D8036" i="5"/>
  <c r="D8037" i="5"/>
  <c r="D8038" i="5"/>
  <c r="D8039" i="5"/>
  <c r="D8040" i="5"/>
  <c r="D8041" i="5"/>
  <c r="D8042" i="5"/>
  <c r="D8043" i="5"/>
  <c r="D8044" i="5"/>
  <c r="D8045" i="5"/>
  <c r="D8046" i="5"/>
  <c r="D8047" i="5"/>
  <c r="D8048" i="5"/>
  <c r="D8049" i="5"/>
  <c r="D8050" i="5"/>
  <c r="D8051" i="5"/>
  <c r="D8052" i="5"/>
  <c r="D8053" i="5"/>
  <c r="D8054" i="5"/>
  <c r="D8055" i="5"/>
  <c r="D8056" i="5"/>
  <c r="D8057" i="5"/>
  <c r="D8058" i="5"/>
  <c r="D8059" i="5"/>
  <c r="D8060" i="5"/>
  <c r="D8061" i="5"/>
  <c r="D8062" i="5"/>
  <c r="D8063" i="5"/>
  <c r="D8064" i="5"/>
  <c r="D8065" i="5"/>
  <c r="D8066" i="5"/>
  <c r="D8067" i="5"/>
  <c r="D8068" i="5"/>
  <c r="D8069" i="5"/>
  <c r="D8070" i="5"/>
  <c r="D8071" i="5"/>
  <c r="D8072" i="5"/>
  <c r="D8073" i="5"/>
  <c r="D8074" i="5"/>
  <c r="D8075" i="5"/>
  <c r="D8076" i="5"/>
  <c r="D8077" i="5"/>
  <c r="D8078" i="5"/>
  <c r="D8079" i="5"/>
  <c r="D8080" i="5"/>
  <c r="I8041" i="5"/>
  <c r="I8042" i="5"/>
  <c r="I8043" i="5"/>
  <c r="I8044" i="5"/>
  <c r="I8045" i="5"/>
  <c r="I8046" i="5"/>
  <c r="I8047" i="5"/>
  <c r="I8048" i="5"/>
  <c r="I8049" i="5"/>
  <c r="I8050" i="5"/>
  <c r="I8051" i="5"/>
  <c r="I8052" i="5"/>
  <c r="I8053" i="5"/>
  <c r="I8054" i="5"/>
  <c r="I8055" i="5"/>
  <c r="I8056" i="5"/>
  <c r="I8057" i="5"/>
  <c r="I8058" i="5"/>
  <c r="I8059" i="5"/>
  <c r="I8060" i="5"/>
  <c r="I8061" i="5"/>
  <c r="I8062" i="5"/>
  <c r="I8063" i="5"/>
  <c r="I8064" i="5"/>
  <c r="I8065" i="5"/>
  <c r="I8066" i="5"/>
  <c r="I8067" i="5"/>
  <c r="I8068" i="5"/>
  <c r="I8069" i="5"/>
  <c r="I8070" i="5"/>
  <c r="I8071" i="5"/>
  <c r="I8072" i="5"/>
  <c r="I8073" i="5"/>
  <c r="I8074" i="5"/>
  <c r="I8075" i="5"/>
  <c r="I8076" i="5"/>
  <c r="I8077" i="5"/>
  <c r="I8078" i="5"/>
  <c r="I8079" i="5"/>
  <c r="I8080" i="5"/>
  <c r="G2715" i="5" l="1"/>
  <c r="G10" i="5"/>
  <c r="G11" i="5"/>
  <c r="G12" i="5"/>
  <c r="G13" i="5"/>
  <c r="G14" i="5"/>
  <c r="G15" i="5"/>
  <c r="G16" i="5"/>
  <c r="G17" i="5"/>
  <c r="G18" i="5"/>
  <c r="G2716" i="5"/>
  <c r="G3142" i="5"/>
  <c r="G737" i="5"/>
  <c r="G738" i="5"/>
  <c r="G739" i="5"/>
  <c r="G1112" i="5"/>
  <c r="G2717" i="5"/>
  <c r="G26" i="5"/>
  <c r="G27" i="5"/>
  <c r="G28" i="5"/>
  <c r="G29" i="5"/>
  <c r="G30" i="5"/>
  <c r="G31" i="5"/>
  <c r="G32" i="5"/>
  <c r="G33" i="5"/>
  <c r="G34" i="5"/>
  <c r="G35" i="5"/>
  <c r="G36" i="5"/>
  <c r="G37" i="5"/>
  <c r="G38" i="5"/>
  <c r="G39" i="5"/>
  <c r="G40" i="5"/>
  <c r="G41" i="5"/>
  <c r="G42" i="5"/>
  <c r="G43" i="5"/>
  <c r="G740" i="5"/>
  <c r="G741" i="5"/>
  <c r="G2446" i="5"/>
  <c r="G2718" i="5"/>
  <c r="G3143" i="5"/>
  <c r="G742" i="5"/>
  <c r="G1155" i="5"/>
  <c r="G1184" i="5"/>
  <c r="G1185" i="5"/>
  <c r="G3134" i="5"/>
  <c r="G999" i="5"/>
  <c r="G1656" i="5"/>
  <c r="G1130" i="5"/>
  <c r="G430" i="5"/>
  <c r="G58" i="5"/>
  <c r="G59" i="5"/>
  <c r="G60" i="5"/>
  <c r="G61" i="5"/>
  <c r="G62" i="5"/>
  <c r="G63" i="5"/>
  <c r="G64" i="5"/>
  <c r="G65" i="5"/>
  <c r="G66" i="5"/>
  <c r="G67" i="5"/>
  <c r="G68" i="5"/>
  <c r="G69" i="5"/>
  <c r="G70" i="5"/>
  <c r="G71" i="5"/>
  <c r="G72" i="5"/>
  <c r="G73" i="5"/>
  <c r="G74" i="5"/>
  <c r="G75" i="5"/>
  <c r="G76" i="5"/>
  <c r="G1657" i="5"/>
  <c r="G2444" i="5"/>
  <c r="G2220" i="5"/>
  <c r="G2257" i="5"/>
  <c r="G2287" i="5"/>
  <c r="G91" i="5"/>
  <c r="G429" i="5"/>
  <c r="G931" i="5"/>
  <c r="G2445" i="5"/>
  <c r="G2312" i="5"/>
  <c r="G2694" i="5"/>
  <c r="G1127" i="5"/>
  <c r="G1091" i="5"/>
  <c r="G772" i="5"/>
  <c r="G1588" i="5"/>
  <c r="G1201" i="5"/>
  <c r="G2719" i="5"/>
  <c r="G94" i="5"/>
  <c r="G95" i="5"/>
  <c r="G96" i="5"/>
  <c r="G97" i="5"/>
  <c r="G98" i="5"/>
  <c r="G99" i="5"/>
  <c r="G100" i="5"/>
  <c r="G101" i="5"/>
  <c r="G102" i="5"/>
  <c r="G103" i="5"/>
  <c r="G104" i="5"/>
  <c r="G105" i="5"/>
  <c r="G106" i="5"/>
  <c r="G107" i="5"/>
  <c r="G108" i="5"/>
  <c r="G109" i="5"/>
  <c r="G110" i="5"/>
  <c r="G111" i="5"/>
  <c r="G112" i="5"/>
  <c r="G113" i="5"/>
  <c r="G114" i="5"/>
  <c r="G115" i="5"/>
  <c r="G116" i="5"/>
  <c r="G117" i="5"/>
  <c r="G118" i="5"/>
  <c r="G119" i="5"/>
  <c r="G120" i="5"/>
  <c r="G121" i="5"/>
  <c r="G122" i="5"/>
  <c r="G123" i="5"/>
  <c r="G124" i="5"/>
  <c r="G125" i="5"/>
  <c r="G126" i="5"/>
  <c r="G127" i="5"/>
  <c r="G128" i="5"/>
  <c r="G129" i="5"/>
  <c r="G130" i="5"/>
  <c r="G1589" i="5"/>
  <c r="G2733" i="5"/>
  <c r="G3135" i="5"/>
  <c r="G2734" i="5"/>
  <c r="G1234" i="5"/>
  <c r="G136" i="5"/>
  <c r="G137" i="5"/>
  <c r="G138" i="5"/>
  <c r="G139" i="5"/>
  <c r="G140" i="5"/>
  <c r="G141" i="5"/>
  <c r="G142" i="5"/>
  <c r="G143" i="5"/>
  <c r="G144" i="5"/>
  <c r="G145" i="5"/>
  <c r="G146" i="5"/>
  <c r="G147" i="5"/>
  <c r="G148" i="5"/>
  <c r="G149" i="5"/>
  <c r="G150" i="5"/>
  <c r="G1613" i="5"/>
  <c r="G151" i="5"/>
  <c r="G152" i="5"/>
  <c r="G153" i="5"/>
  <c r="G154" i="5"/>
  <c r="G155" i="5"/>
  <c r="G156" i="5"/>
  <c r="G157" i="5"/>
  <c r="G158" i="5"/>
  <c r="G159" i="5"/>
  <c r="G160" i="5"/>
  <c r="G161" i="5"/>
  <c r="G162" i="5"/>
  <c r="G163" i="5"/>
  <c r="G164" i="5"/>
  <c r="G165" i="5"/>
  <c r="G166" i="5"/>
  <c r="G167" i="5"/>
  <c r="G168" i="5"/>
  <c r="G169" i="5"/>
  <c r="G170" i="5"/>
  <c r="G171" i="5"/>
  <c r="G172" i="5"/>
  <c r="G173" i="5"/>
  <c r="G174" i="5"/>
  <c r="G175" i="5"/>
  <c r="G176" i="5"/>
  <c r="G177" i="5"/>
  <c r="G178" i="5"/>
  <c r="G179" i="5"/>
  <c r="G180" i="5"/>
  <c r="G181" i="5"/>
  <c r="G182" i="5"/>
  <c r="G183" i="5"/>
  <c r="G1494" i="5"/>
  <c r="G185" i="5"/>
  <c r="G186" i="5"/>
  <c r="G187" i="5"/>
  <c r="G188" i="5"/>
  <c r="G189" i="5"/>
  <c r="G190" i="5"/>
  <c r="G191" i="5"/>
  <c r="G192" i="5"/>
  <c r="G193" i="5"/>
  <c r="G194" i="5"/>
  <c r="G195" i="5"/>
  <c r="G196" i="5"/>
  <c r="G197" i="5"/>
  <c r="G198" i="5"/>
  <c r="G199" i="5"/>
  <c r="G200" i="5"/>
  <c r="G201" i="5"/>
  <c r="G202" i="5"/>
  <c r="G203" i="5"/>
  <c r="G204" i="5"/>
  <c r="G205" i="5"/>
  <c r="G206" i="5"/>
  <c r="G207" i="5"/>
  <c r="G208" i="5"/>
  <c r="G209" i="5"/>
  <c r="G210" i="5"/>
  <c r="G211" i="5"/>
  <c r="G212" i="5"/>
  <c r="G213" i="5"/>
  <c r="G214" i="5"/>
  <c r="G215" i="5"/>
  <c r="G216" i="5"/>
  <c r="G1520" i="5"/>
  <c r="G1236" i="5"/>
  <c r="G219" i="5"/>
  <c r="G220" i="5"/>
  <c r="G221" i="5"/>
  <c r="G222" i="5"/>
  <c r="G223" i="5"/>
  <c r="G224" i="5"/>
  <c r="G225" i="5"/>
  <c r="G226" i="5"/>
  <c r="G227" i="5"/>
  <c r="G228" i="5"/>
  <c r="G229" i="5"/>
  <c r="G230" i="5"/>
  <c r="G231" i="5"/>
  <c r="G232" i="5"/>
  <c r="G233" i="5"/>
  <c r="G234" i="5"/>
  <c r="G235" i="5"/>
  <c r="G236" i="5"/>
  <c r="G237" i="5"/>
  <c r="G238" i="5"/>
  <c r="G239" i="5"/>
  <c r="G240" i="5"/>
  <c r="G241" i="5"/>
  <c r="G242" i="5"/>
  <c r="G243" i="5"/>
  <c r="G244" i="5"/>
  <c r="G245" i="5"/>
  <c r="G246" i="5"/>
  <c r="G247" i="5"/>
  <c r="G930" i="5"/>
  <c r="G1235" i="5"/>
  <c r="G1521" i="5"/>
  <c r="G1658" i="5"/>
  <c r="G2735" i="5"/>
  <c r="G2007" i="5"/>
  <c r="G2019" i="5"/>
  <c r="G2020" i="5"/>
  <c r="G3136" i="5"/>
  <c r="G367" i="5"/>
  <c r="G258" i="5"/>
  <c r="G259" i="5"/>
  <c r="G260" i="5"/>
  <c r="G261" i="5"/>
  <c r="G262" i="5"/>
  <c r="G263" i="5"/>
  <c r="G264" i="5"/>
  <c r="G265" i="5"/>
  <c r="G266" i="5"/>
  <c r="G267" i="5"/>
  <c r="G268" i="5"/>
  <c r="G269" i="5"/>
  <c r="G270" i="5"/>
  <c r="G271" i="5"/>
  <c r="G272" i="5"/>
  <c r="G273" i="5"/>
  <c r="G274" i="5"/>
  <c r="G275" i="5"/>
  <c r="G276" i="5"/>
  <c r="G387" i="5"/>
  <c r="G3137" i="5"/>
  <c r="G388" i="5"/>
  <c r="G632" i="5"/>
  <c r="G633" i="5"/>
  <c r="G1522" i="5"/>
  <c r="G634" i="5"/>
  <c r="G1237" i="5"/>
  <c r="G2038" i="5"/>
  <c r="G286" i="5"/>
  <c r="G287" i="5"/>
  <c r="G288" i="5"/>
  <c r="G289" i="5"/>
  <c r="G290" i="5"/>
  <c r="G291" i="5"/>
  <c r="G292" i="5"/>
  <c r="G293" i="5"/>
  <c r="G294" i="5"/>
  <c r="G295" i="5"/>
  <c r="G296" i="5"/>
  <c r="G297" i="5"/>
  <c r="G298" i="5"/>
  <c r="G299" i="5"/>
  <c r="G2039" i="5"/>
  <c r="G2747" i="5"/>
  <c r="G484" i="5"/>
  <c r="G1523" i="5"/>
  <c r="G304" i="5"/>
  <c r="G305" i="5"/>
  <c r="G306" i="5"/>
  <c r="G307" i="5"/>
  <c r="G308" i="5"/>
  <c r="G309" i="5"/>
  <c r="G310" i="5"/>
  <c r="G311" i="5"/>
  <c r="G312" i="5"/>
  <c r="G313" i="5"/>
  <c r="G314" i="5"/>
  <c r="G315" i="5"/>
  <c r="G316" i="5"/>
  <c r="G317" i="5"/>
  <c r="G318" i="5"/>
  <c r="G1524" i="5"/>
  <c r="G320" i="5"/>
  <c r="G321" i="5"/>
  <c r="G322" i="5"/>
  <c r="G323" i="5"/>
  <c r="G324" i="5"/>
  <c r="G325" i="5"/>
  <c r="G326" i="5"/>
  <c r="G327" i="5"/>
  <c r="G328" i="5"/>
  <c r="G329" i="5"/>
  <c r="G330" i="5"/>
  <c r="G331" i="5"/>
  <c r="G332" i="5"/>
  <c r="G333" i="5"/>
  <c r="G334" i="5"/>
  <c r="G335" i="5"/>
  <c r="G1525" i="5"/>
  <c r="G337" i="5"/>
  <c r="G338" i="5"/>
  <c r="G339" i="5"/>
  <c r="G340" i="5"/>
  <c r="G341" i="5"/>
  <c r="G342" i="5"/>
  <c r="G343" i="5"/>
  <c r="G344" i="5"/>
  <c r="G345" i="5"/>
  <c r="G346" i="5"/>
  <c r="G347" i="5"/>
  <c r="G348" i="5"/>
  <c r="G349" i="5"/>
  <c r="G350" i="5"/>
  <c r="G351" i="5"/>
  <c r="G352" i="5"/>
  <c r="G3138" i="5"/>
  <c r="G354" i="5"/>
  <c r="G355" i="5"/>
  <c r="G356" i="5"/>
  <c r="G357" i="5"/>
  <c r="G358" i="5"/>
  <c r="G359" i="5"/>
  <c r="G360" i="5"/>
  <c r="G361" i="5"/>
  <c r="G362" i="5"/>
  <c r="G1560" i="5"/>
  <c r="G87" i="5"/>
  <c r="G635" i="5"/>
  <c r="G50" i="5"/>
  <c r="G2447" i="5"/>
  <c r="G368" i="5"/>
  <c r="G369" i="5"/>
  <c r="G370" i="5"/>
  <c r="G371" i="5"/>
  <c r="G372" i="5"/>
  <c r="G373" i="5"/>
  <c r="G374" i="5"/>
  <c r="G375" i="5"/>
  <c r="G376" i="5"/>
  <c r="G377" i="5"/>
  <c r="G378" i="5"/>
  <c r="G379" i="5"/>
  <c r="G380" i="5"/>
  <c r="G381" i="5"/>
  <c r="G382" i="5"/>
  <c r="G383" i="5"/>
  <c r="G384" i="5"/>
  <c r="G385" i="5"/>
  <c r="G386" i="5"/>
  <c r="G1238" i="5"/>
  <c r="G2040" i="5"/>
  <c r="G932" i="5"/>
  <c r="G3144" i="5"/>
  <c r="G2748" i="5"/>
  <c r="G392" i="5"/>
  <c r="G393" i="5"/>
  <c r="G394" i="5"/>
  <c r="G395" i="5"/>
  <c r="G396" i="5"/>
  <c r="G397" i="5"/>
  <c r="G398" i="5"/>
  <c r="G399" i="5"/>
  <c r="G400" i="5"/>
  <c r="G401" i="5"/>
  <c r="G402" i="5"/>
  <c r="G403" i="5"/>
  <c r="G404" i="5"/>
  <c r="G405" i="5"/>
  <c r="G406" i="5"/>
  <c r="G407" i="5"/>
  <c r="G408" i="5"/>
  <c r="G409" i="5"/>
  <c r="G410" i="5"/>
  <c r="G411" i="5"/>
  <c r="G412" i="5"/>
  <c r="G413" i="5"/>
  <c r="G414" i="5"/>
  <c r="G415" i="5"/>
  <c r="G416" i="5"/>
  <c r="G417" i="5"/>
  <c r="G418" i="5"/>
  <c r="G419" i="5"/>
  <c r="G420" i="5"/>
  <c r="G421" i="5"/>
  <c r="G422" i="5"/>
  <c r="G423" i="5"/>
  <c r="G424" i="5"/>
  <c r="G425" i="5"/>
  <c r="G1239" i="5"/>
  <c r="G1590" i="5"/>
  <c r="G1126" i="5"/>
  <c r="G2749" i="5"/>
  <c r="G1659" i="5"/>
  <c r="G664" i="5"/>
  <c r="G3133" i="5"/>
  <c r="G52" i="5"/>
  <c r="G434" i="5"/>
  <c r="G435" i="5"/>
  <c r="G436" i="5"/>
  <c r="G437" i="5"/>
  <c r="G438" i="5"/>
  <c r="G439" i="5"/>
  <c r="G440" i="5"/>
  <c r="G441" i="5"/>
  <c r="G442" i="5"/>
  <c r="G443" i="5"/>
  <c r="G444" i="5"/>
  <c r="G445" i="5"/>
  <c r="G446" i="5"/>
  <c r="G447" i="5"/>
  <c r="G448" i="5"/>
  <c r="G449" i="5"/>
  <c r="G450" i="5"/>
  <c r="G451" i="5"/>
  <c r="G452" i="5"/>
  <c r="G453" i="5"/>
  <c r="G454" i="5"/>
  <c r="G455" i="5"/>
  <c r="G456" i="5"/>
  <c r="G457" i="5"/>
  <c r="G933" i="5"/>
  <c r="G53" i="5"/>
  <c r="G2448" i="5"/>
  <c r="G1660" i="5"/>
  <c r="G1661" i="5"/>
  <c r="G1693" i="5"/>
  <c r="G1240" i="5"/>
  <c r="G465" i="5"/>
  <c r="G466" i="5"/>
  <c r="G467" i="5"/>
  <c r="G468" i="5"/>
  <c r="G469" i="5"/>
  <c r="G470" i="5"/>
  <c r="G471" i="5"/>
  <c r="G472" i="5"/>
  <c r="G473" i="5"/>
  <c r="G474" i="5"/>
  <c r="G475" i="5"/>
  <c r="G476" i="5"/>
  <c r="G477" i="5"/>
  <c r="G3139" i="5"/>
  <c r="G1694" i="5"/>
  <c r="G2750" i="5"/>
  <c r="G1695" i="5"/>
  <c r="G1733" i="5"/>
  <c r="G2785" i="5"/>
  <c r="G1241" i="5"/>
  <c r="G1278" i="5"/>
  <c r="G486" i="5"/>
  <c r="G487" i="5"/>
  <c r="G488" i="5"/>
  <c r="G489" i="5"/>
  <c r="G490" i="5"/>
  <c r="G491" i="5"/>
  <c r="G492" i="5"/>
  <c r="G493" i="5"/>
  <c r="G494" i="5"/>
  <c r="G495" i="5"/>
  <c r="G496" i="5"/>
  <c r="G497" i="5"/>
  <c r="G498" i="5"/>
  <c r="G499" i="5"/>
  <c r="G500" i="5"/>
  <c r="G501" i="5"/>
  <c r="G502" i="5"/>
  <c r="G2786" i="5"/>
  <c r="G504" i="5"/>
  <c r="G54" i="5"/>
  <c r="G506" i="5"/>
  <c r="G507" i="5"/>
  <c r="G508" i="5"/>
  <c r="G509" i="5"/>
  <c r="G510" i="5"/>
  <c r="G511" i="5"/>
  <c r="G512" i="5"/>
  <c r="G513" i="5"/>
  <c r="G514" i="5"/>
  <c r="G934" i="5"/>
  <c r="G2041" i="5"/>
  <c r="G2787" i="5"/>
  <c r="G1279" i="5"/>
  <c r="G1734" i="5"/>
  <c r="G1280" i="5"/>
  <c r="G1735" i="5"/>
  <c r="G55" i="5"/>
  <c r="G485" i="5"/>
  <c r="G524" i="5"/>
  <c r="G525" i="5"/>
  <c r="G526" i="5"/>
  <c r="G527" i="5"/>
  <c r="G528" i="5"/>
  <c r="G529" i="5"/>
  <c r="G530" i="5"/>
  <c r="G531" i="5"/>
  <c r="G532" i="5"/>
  <c r="G533" i="5"/>
  <c r="G534" i="5"/>
  <c r="G535" i="5"/>
  <c r="G536" i="5"/>
  <c r="G537" i="5"/>
  <c r="G538" i="5"/>
  <c r="G539" i="5"/>
  <c r="G540" i="5"/>
  <c r="G541" i="5"/>
  <c r="G542" i="5"/>
  <c r="G543" i="5"/>
  <c r="G544" i="5"/>
  <c r="G545" i="5"/>
  <c r="G546" i="5"/>
  <c r="G547" i="5"/>
  <c r="G548" i="5"/>
  <c r="G549" i="5"/>
  <c r="G550" i="5"/>
  <c r="G551" i="5"/>
  <c r="G552" i="5"/>
  <c r="G553" i="5"/>
  <c r="G554" i="5"/>
  <c r="G555" i="5"/>
  <c r="G556" i="5"/>
  <c r="G557" i="5"/>
  <c r="G558" i="5"/>
  <c r="G559" i="5"/>
  <c r="G2788" i="5"/>
  <c r="G2042" i="5"/>
  <c r="G1736" i="5"/>
  <c r="G2449" i="5"/>
  <c r="G1776" i="5"/>
  <c r="G811" i="5"/>
  <c r="G566" i="5"/>
  <c r="G567" i="5"/>
  <c r="G568" i="5"/>
  <c r="G569" i="5"/>
  <c r="G570" i="5"/>
  <c r="G571" i="5"/>
  <c r="G572" i="5"/>
  <c r="G573" i="5"/>
  <c r="G574" i="5"/>
  <c r="G575" i="5"/>
  <c r="G576" i="5"/>
  <c r="G577" i="5"/>
  <c r="G578" i="5"/>
  <c r="G579" i="5"/>
  <c r="G580" i="5"/>
  <c r="G581" i="5"/>
  <c r="G582" i="5"/>
  <c r="G583" i="5"/>
  <c r="G584" i="5"/>
  <c r="G585" i="5"/>
  <c r="G92" i="5"/>
  <c r="G1777" i="5"/>
  <c r="G503" i="5"/>
  <c r="G812" i="5"/>
  <c r="G590" i="5"/>
  <c r="G591" i="5"/>
  <c r="G592" i="5"/>
  <c r="G593" i="5"/>
  <c r="G594" i="5"/>
  <c r="G595" i="5"/>
  <c r="G596" i="5"/>
  <c r="G597" i="5"/>
  <c r="G598" i="5"/>
  <c r="G599" i="5"/>
  <c r="G600" i="5"/>
  <c r="G601" i="5"/>
  <c r="G602" i="5"/>
  <c r="G603" i="5"/>
  <c r="G604" i="5"/>
  <c r="G605" i="5"/>
  <c r="G606" i="5"/>
  <c r="G607" i="5"/>
  <c r="G608" i="5"/>
  <c r="G609" i="5"/>
  <c r="G610" i="5"/>
  <c r="G611" i="5"/>
  <c r="G612" i="5"/>
  <c r="G613" i="5"/>
  <c r="G614" i="5"/>
  <c r="G615" i="5"/>
  <c r="G616" i="5"/>
  <c r="G617" i="5"/>
  <c r="G618" i="5"/>
  <c r="G619" i="5"/>
  <c r="G620" i="5"/>
  <c r="G621" i="5"/>
  <c r="G622" i="5"/>
  <c r="G623" i="5"/>
  <c r="G624" i="5"/>
  <c r="G625" i="5"/>
  <c r="G626" i="5"/>
  <c r="G505" i="5"/>
  <c r="G431" i="5"/>
  <c r="G1791" i="5"/>
  <c r="G767" i="5"/>
  <c r="G478" i="5"/>
  <c r="G56" i="5"/>
  <c r="G813" i="5"/>
  <c r="G814" i="5"/>
  <c r="G2828" i="5"/>
  <c r="G2829" i="5"/>
  <c r="G637" i="5"/>
  <c r="G638" i="5"/>
  <c r="G639" i="5"/>
  <c r="G640" i="5"/>
  <c r="G641" i="5"/>
  <c r="G642" i="5"/>
  <c r="G643" i="5"/>
  <c r="G644" i="5"/>
  <c r="G645" i="5"/>
  <c r="G646" i="5"/>
  <c r="G647" i="5"/>
  <c r="G648" i="5"/>
  <c r="G649" i="5"/>
  <c r="G650" i="5"/>
  <c r="G651" i="5"/>
  <c r="G652" i="5"/>
  <c r="G653" i="5"/>
  <c r="G654" i="5"/>
  <c r="G655" i="5"/>
  <c r="G656" i="5"/>
  <c r="G657" i="5"/>
  <c r="G658" i="5"/>
  <c r="G659" i="5"/>
  <c r="G660" i="5"/>
  <c r="G2830" i="5"/>
  <c r="G464" i="5"/>
  <c r="G2474" i="5"/>
  <c r="G815" i="5"/>
  <c r="G1281" i="5"/>
  <c r="G479" i="5"/>
  <c r="G667" i="5"/>
  <c r="G668" i="5"/>
  <c r="G669" i="5"/>
  <c r="G670" i="5"/>
  <c r="G671" i="5"/>
  <c r="G672" i="5"/>
  <c r="G673" i="5"/>
  <c r="G674" i="5"/>
  <c r="G675" i="5"/>
  <c r="G676" i="5"/>
  <c r="G1816" i="5"/>
  <c r="G93" i="5"/>
  <c r="G679" i="5"/>
  <c r="G680" i="5"/>
  <c r="G681" i="5"/>
  <c r="G682" i="5"/>
  <c r="G683" i="5"/>
  <c r="G2831" i="5"/>
  <c r="G480" i="5"/>
  <c r="G2475" i="5"/>
  <c r="G1817" i="5"/>
  <c r="G88" i="5"/>
  <c r="G689" i="5"/>
  <c r="G690" i="5"/>
  <c r="G691" i="5"/>
  <c r="G692" i="5"/>
  <c r="G693" i="5"/>
  <c r="G694" i="5"/>
  <c r="G695" i="5"/>
  <c r="G696" i="5"/>
  <c r="G697" i="5"/>
  <c r="G698" i="5"/>
  <c r="G699" i="5"/>
  <c r="G700" i="5"/>
  <c r="G701" i="5"/>
  <c r="G702" i="5"/>
  <c r="G703" i="5"/>
  <c r="G704" i="5"/>
  <c r="G705" i="5"/>
  <c r="G706" i="5"/>
  <c r="G707" i="5"/>
  <c r="G708" i="5"/>
  <c r="G709" i="5"/>
  <c r="G710" i="5"/>
  <c r="G711" i="5"/>
  <c r="G712" i="5"/>
  <c r="G713" i="5"/>
  <c r="G714" i="5"/>
  <c r="G715" i="5"/>
  <c r="G716" i="5"/>
  <c r="G717" i="5"/>
  <c r="G718" i="5"/>
  <c r="G719" i="5"/>
  <c r="G720" i="5"/>
  <c r="G721" i="5"/>
  <c r="G722" i="5"/>
  <c r="G723" i="5"/>
  <c r="G724" i="5"/>
  <c r="G725" i="5"/>
  <c r="G726" i="5"/>
  <c r="G727" i="5"/>
  <c r="G728" i="5"/>
  <c r="G729" i="5"/>
  <c r="G730" i="5"/>
  <c r="G731" i="5"/>
  <c r="G732" i="5"/>
  <c r="G733" i="5"/>
  <c r="G734" i="5"/>
  <c r="G735" i="5"/>
  <c r="G2495" i="5"/>
  <c r="G816" i="5"/>
  <c r="G89" i="5"/>
  <c r="G300" i="5"/>
  <c r="G515" i="5"/>
  <c r="G935" i="5"/>
  <c r="G301" i="5"/>
  <c r="G743" i="5"/>
  <c r="G744" i="5"/>
  <c r="G745" i="5"/>
  <c r="G746" i="5"/>
  <c r="G748" i="5"/>
  <c r="G749" i="5"/>
  <c r="G750" i="5"/>
  <c r="G751" i="5"/>
  <c r="G752" i="5"/>
  <c r="G753" i="5"/>
  <c r="G754" i="5"/>
  <c r="G755" i="5"/>
  <c r="G756" i="5"/>
  <c r="G757" i="5"/>
  <c r="G758" i="5"/>
  <c r="G759" i="5"/>
  <c r="G760" i="5"/>
  <c r="G761" i="5"/>
  <c r="G762" i="5"/>
  <c r="G763" i="5"/>
  <c r="G764" i="5"/>
  <c r="G765" i="5"/>
  <c r="G766" i="5"/>
  <c r="G2509" i="5"/>
  <c r="G302" i="5"/>
  <c r="G969" i="5"/>
  <c r="G817" i="5"/>
  <c r="G1818" i="5"/>
  <c r="G20" i="5"/>
  <c r="G773" i="5"/>
  <c r="G774" i="5"/>
  <c r="G775" i="5"/>
  <c r="G779" i="5"/>
  <c r="G780" i="5"/>
  <c r="G781" i="5"/>
  <c r="G782" i="5"/>
  <c r="G783" i="5"/>
  <c r="G784" i="5"/>
  <c r="G785" i="5"/>
  <c r="G786" i="5"/>
  <c r="G787" i="5"/>
  <c r="G788" i="5"/>
  <c r="G789" i="5"/>
  <c r="G790" i="5"/>
  <c r="G791" i="5"/>
  <c r="G792" i="5"/>
  <c r="G793" i="5"/>
  <c r="G794" i="5"/>
  <c r="G795" i="5"/>
  <c r="G796" i="5"/>
  <c r="G797" i="5"/>
  <c r="G798" i="5"/>
  <c r="G799" i="5"/>
  <c r="G800" i="5"/>
  <c r="G801" i="5"/>
  <c r="G802" i="5"/>
  <c r="G803" i="5"/>
  <c r="G804" i="5"/>
  <c r="G805" i="5"/>
  <c r="G806" i="5"/>
  <c r="G807" i="5"/>
  <c r="G808" i="5"/>
  <c r="G809" i="5"/>
  <c r="G810" i="5"/>
  <c r="G303" i="5"/>
  <c r="G21" i="5"/>
  <c r="G22" i="5"/>
  <c r="G818" i="5"/>
  <c r="G389" i="5"/>
  <c r="G390" i="5"/>
  <c r="G2854" i="5"/>
  <c r="G2855" i="5"/>
  <c r="G2856" i="5"/>
  <c r="G1492" i="5"/>
  <c r="G1493" i="5"/>
  <c r="G2857" i="5"/>
  <c r="G823" i="5"/>
  <c r="G824" i="5"/>
  <c r="G825" i="5"/>
  <c r="G826" i="5"/>
  <c r="G829" i="5"/>
  <c r="G830" i="5"/>
  <c r="G831" i="5"/>
  <c r="G832" i="5"/>
  <c r="G833" i="5"/>
  <c r="G834" i="5"/>
  <c r="G835" i="5"/>
  <c r="G836" i="5"/>
  <c r="G837" i="5"/>
  <c r="G838" i="5"/>
  <c r="G839" i="5"/>
  <c r="G840" i="5"/>
  <c r="G841" i="5"/>
  <c r="G842" i="5"/>
  <c r="G843" i="5"/>
  <c r="G844" i="5"/>
  <c r="G845" i="5"/>
  <c r="G846" i="5"/>
  <c r="G847" i="5"/>
  <c r="G848" i="5"/>
  <c r="G849" i="5"/>
  <c r="G850" i="5"/>
  <c r="G851" i="5"/>
  <c r="G852" i="5"/>
  <c r="G853" i="5"/>
  <c r="G854" i="5"/>
  <c r="G855" i="5"/>
  <c r="G856" i="5"/>
  <c r="G23" i="5"/>
  <c r="G24" i="5"/>
  <c r="G2695" i="5"/>
  <c r="G2510" i="5"/>
  <c r="G2866" i="5"/>
  <c r="G254" i="5"/>
  <c r="G319" i="5"/>
  <c r="G864" i="5"/>
  <c r="G867" i="5"/>
  <c r="G868" i="5"/>
  <c r="G869" i="5"/>
  <c r="G870" i="5"/>
  <c r="G871" i="5"/>
  <c r="G2538" i="5"/>
  <c r="G873" i="5"/>
  <c r="G874" i="5"/>
  <c r="G875" i="5"/>
  <c r="G876" i="5"/>
  <c r="G877" i="5"/>
  <c r="G878" i="5"/>
  <c r="G879" i="5"/>
  <c r="G880" i="5"/>
  <c r="G881" i="5"/>
  <c r="G882" i="5"/>
  <c r="G883" i="5"/>
  <c r="G884" i="5"/>
  <c r="G885" i="5"/>
  <c r="G886" i="5"/>
  <c r="G887" i="5"/>
  <c r="G888" i="5"/>
  <c r="G889" i="5"/>
  <c r="G890" i="5"/>
  <c r="G891" i="5"/>
  <c r="G2563" i="5"/>
  <c r="G336" i="5"/>
  <c r="G2043" i="5"/>
  <c r="G895" i="5"/>
  <c r="G896" i="5"/>
  <c r="G897" i="5"/>
  <c r="G901" i="5"/>
  <c r="G902" i="5"/>
  <c r="G903" i="5"/>
  <c r="G904" i="5"/>
  <c r="G905" i="5"/>
  <c r="G906" i="5"/>
  <c r="G907" i="5"/>
  <c r="G908" i="5"/>
  <c r="G909" i="5"/>
  <c r="G910" i="5"/>
  <c r="G911" i="5"/>
  <c r="G912" i="5"/>
  <c r="G913" i="5"/>
  <c r="G914" i="5"/>
  <c r="G915" i="5"/>
  <c r="G916" i="5"/>
  <c r="G917" i="5"/>
  <c r="G918" i="5"/>
  <c r="G919" i="5"/>
  <c r="G920" i="5"/>
  <c r="G921" i="5"/>
  <c r="G922" i="5"/>
  <c r="G923" i="5"/>
  <c r="G924" i="5"/>
  <c r="G925" i="5"/>
  <c r="G926" i="5"/>
  <c r="G927" i="5"/>
  <c r="G928" i="5"/>
  <c r="G2077" i="5"/>
  <c r="G1282" i="5"/>
  <c r="G1330" i="5"/>
  <c r="G636" i="5"/>
  <c r="G1819" i="5"/>
  <c r="G2586" i="5"/>
  <c r="G353" i="5"/>
  <c r="G936" i="5"/>
  <c r="G937" i="5"/>
  <c r="G938" i="5"/>
  <c r="G939" i="5"/>
  <c r="G940" i="5"/>
  <c r="G947" i="5"/>
  <c r="G948" i="5"/>
  <c r="G949" i="5"/>
  <c r="G950" i="5"/>
  <c r="G951" i="5"/>
  <c r="G952" i="5"/>
  <c r="G953" i="5"/>
  <c r="G954" i="5"/>
  <c r="G955" i="5"/>
  <c r="G956" i="5"/>
  <c r="G957" i="5"/>
  <c r="G958" i="5"/>
  <c r="G959" i="5"/>
  <c r="G960" i="5"/>
  <c r="G961" i="5"/>
  <c r="G962" i="5"/>
  <c r="G963" i="5"/>
  <c r="G964" i="5"/>
  <c r="G965" i="5"/>
  <c r="G966" i="5"/>
  <c r="G967" i="5"/>
  <c r="G968" i="5"/>
  <c r="G1820" i="5"/>
  <c r="G1131" i="5"/>
  <c r="G665" i="5"/>
  <c r="G2472" i="5"/>
  <c r="G2867" i="5"/>
  <c r="G974" i="5"/>
  <c r="G984" i="5"/>
  <c r="G985" i="5"/>
  <c r="G986" i="5"/>
  <c r="G987" i="5"/>
  <c r="G988" i="5"/>
  <c r="G989" i="5"/>
  <c r="G990" i="5"/>
  <c r="G991" i="5"/>
  <c r="G992" i="5"/>
  <c r="G993" i="5"/>
  <c r="G994" i="5"/>
  <c r="G995" i="5"/>
  <c r="G996" i="5"/>
  <c r="G997" i="5"/>
  <c r="G998" i="5"/>
  <c r="G2616" i="5"/>
  <c r="G970" i="5"/>
  <c r="G1331" i="5"/>
  <c r="G1002" i="5"/>
  <c r="G1003" i="5"/>
  <c r="G1004" i="5"/>
  <c r="G1008" i="5"/>
  <c r="G1009" i="5"/>
  <c r="G1010" i="5"/>
  <c r="G1011" i="5"/>
  <c r="G1012" i="5"/>
  <c r="G1013" i="5"/>
  <c r="G1014" i="5"/>
  <c r="G1015" i="5"/>
  <c r="G1016" i="5"/>
  <c r="G1017" i="5"/>
  <c r="G1018" i="5"/>
  <c r="G1019" i="5"/>
  <c r="G1020" i="5"/>
  <c r="G1021" i="5"/>
  <c r="G1022" i="5"/>
  <c r="G1023" i="5"/>
  <c r="G1024" i="5"/>
  <c r="G1025" i="5"/>
  <c r="G1026" i="5"/>
  <c r="G1027" i="5"/>
  <c r="G1028" i="5"/>
  <c r="G1029" i="5"/>
  <c r="G2876" i="5"/>
  <c r="G1031" i="5"/>
  <c r="G1032" i="5"/>
  <c r="G1035" i="5"/>
  <c r="G1036" i="5"/>
  <c r="G1037" i="5"/>
  <c r="G1038" i="5"/>
  <c r="G1039" i="5"/>
  <c r="G1040" i="5"/>
  <c r="G1041" i="5"/>
  <c r="G1042" i="5"/>
  <c r="G1043" i="5"/>
  <c r="G1044" i="5"/>
  <c r="G1045" i="5"/>
  <c r="G1046" i="5"/>
  <c r="G1047" i="5"/>
  <c r="G1048" i="5"/>
  <c r="G1049" i="5"/>
  <c r="G1050" i="5"/>
  <c r="G1051" i="5"/>
  <c r="G1052" i="5"/>
  <c r="G1053" i="5"/>
  <c r="G1054" i="5"/>
  <c r="G1055" i="5"/>
  <c r="G1056" i="5"/>
  <c r="G1057" i="5"/>
  <c r="G1058" i="5"/>
  <c r="G2877" i="5"/>
  <c r="G1060" i="5"/>
  <c r="G1061" i="5"/>
  <c r="G1062" i="5"/>
  <c r="G1066" i="5"/>
  <c r="G1067" i="5"/>
  <c r="G1068" i="5"/>
  <c r="G1069" i="5"/>
  <c r="G1070" i="5"/>
  <c r="G1071" i="5"/>
  <c r="G1072" i="5"/>
  <c r="G1073" i="5"/>
  <c r="G1074" i="5"/>
  <c r="G1075" i="5"/>
  <c r="G1076" i="5"/>
  <c r="G1077" i="5"/>
  <c r="G1078" i="5"/>
  <c r="G391" i="5"/>
  <c r="G426" i="5"/>
  <c r="G2878" i="5"/>
  <c r="G971" i="5"/>
  <c r="G2642" i="5"/>
  <c r="G1084" i="5"/>
  <c r="G1085" i="5"/>
  <c r="G1086" i="5"/>
  <c r="G1087" i="5"/>
  <c r="G1088" i="5"/>
  <c r="G427" i="5"/>
  <c r="G2643" i="5"/>
  <c r="G1821" i="5"/>
  <c r="G1092" i="5"/>
  <c r="G1093" i="5"/>
  <c r="G1094" i="5"/>
  <c r="G1095" i="5"/>
  <c r="G1096" i="5"/>
  <c r="G1097" i="5"/>
  <c r="G1098" i="5"/>
  <c r="G1099" i="5"/>
  <c r="G1104" i="5"/>
  <c r="G1105" i="5"/>
  <c r="G1106" i="5"/>
  <c r="G1107" i="5"/>
  <c r="G1108" i="5"/>
  <c r="G1109" i="5"/>
  <c r="G1110" i="5"/>
  <c r="G1111" i="5"/>
  <c r="G428" i="5"/>
  <c r="G1113" i="5"/>
  <c r="G1114" i="5"/>
  <c r="G1115" i="5"/>
  <c r="G1116" i="5"/>
  <c r="G1117" i="5"/>
  <c r="G1118" i="5"/>
  <c r="G1119" i="5"/>
  <c r="G1120" i="5"/>
  <c r="G1121" i="5"/>
  <c r="G1122" i="5"/>
  <c r="G1123" i="5"/>
  <c r="G1124" i="5"/>
  <c r="G1125" i="5"/>
  <c r="G2879" i="5"/>
  <c r="G481" i="5"/>
  <c r="G3173" i="5"/>
  <c r="G2644" i="5"/>
  <c r="G2645" i="5"/>
  <c r="G2646" i="5"/>
  <c r="G1332" i="5"/>
  <c r="G2342" i="5"/>
  <c r="G2374" i="5"/>
  <c r="G1138" i="5"/>
  <c r="G1139" i="5"/>
  <c r="G1140" i="5"/>
  <c r="G1141" i="5"/>
  <c r="G1142" i="5"/>
  <c r="G1143" i="5"/>
  <c r="G1144" i="5"/>
  <c r="G1145" i="5"/>
  <c r="G1146" i="5"/>
  <c r="G1147" i="5"/>
  <c r="G1148" i="5"/>
  <c r="G1149" i="5"/>
  <c r="G1150" i="5"/>
  <c r="G1151" i="5"/>
  <c r="G1152" i="5"/>
  <c r="G1153" i="5"/>
  <c r="G1154" i="5"/>
  <c r="G1333" i="5"/>
  <c r="G1159" i="5"/>
  <c r="G1160" i="5"/>
  <c r="G1161" i="5"/>
  <c r="G1162" i="5"/>
  <c r="G1163" i="5"/>
  <c r="G1164" i="5"/>
  <c r="G1165" i="5"/>
  <c r="G1166" i="5"/>
  <c r="G1167" i="5"/>
  <c r="G1168" i="5"/>
  <c r="G1169" i="5"/>
  <c r="G1170" i="5"/>
  <c r="G1171" i="5"/>
  <c r="G1172" i="5"/>
  <c r="G1173" i="5"/>
  <c r="G1174" i="5"/>
  <c r="G1175" i="5"/>
  <c r="G1176" i="5"/>
  <c r="G1177" i="5"/>
  <c r="G1178" i="5"/>
  <c r="G1179" i="5"/>
  <c r="G1180" i="5"/>
  <c r="G1181" i="5"/>
  <c r="G1182" i="5"/>
  <c r="G1183" i="5"/>
  <c r="G819" i="5"/>
  <c r="G1371" i="5"/>
  <c r="G3174" i="5"/>
  <c r="G255" i="5"/>
  <c r="G131" i="5"/>
  <c r="G516" i="5"/>
  <c r="G2375" i="5"/>
  <c r="G2376" i="5"/>
  <c r="G1199" i="5"/>
  <c r="G1200" i="5"/>
  <c r="G2647" i="5"/>
  <c r="G1202" i="5"/>
  <c r="G1203" i="5"/>
  <c r="G1204" i="5"/>
  <c r="G1205" i="5"/>
  <c r="G1206" i="5"/>
  <c r="G1207" i="5"/>
  <c r="G1208" i="5"/>
  <c r="G1209" i="5"/>
  <c r="G1210" i="5"/>
  <c r="G1211" i="5"/>
  <c r="G1212" i="5"/>
  <c r="G1213" i="5"/>
  <c r="G1214" i="5"/>
  <c r="G1215" i="5"/>
  <c r="G1216" i="5"/>
  <c r="G1217" i="5"/>
  <c r="G1218" i="5"/>
  <c r="G1219" i="5"/>
  <c r="G1220" i="5"/>
  <c r="G1221" i="5"/>
  <c r="G1222" i="5"/>
  <c r="G1223" i="5"/>
  <c r="G1224" i="5"/>
  <c r="G1225" i="5"/>
  <c r="G1226" i="5"/>
  <c r="G1227" i="5"/>
  <c r="G1228" i="5"/>
  <c r="G1229" i="5"/>
  <c r="G1230" i="5"/>
  <c r="G1231" i="5"/>
  <c r="G1232" i="5"/>
  <c r="G1233" i="5"/>
  <c r="G1372" i="5"/>
  <c r="G517" i="5"/>
  <c r="G132" i="5"/>
  <c r="G2648" i="5"/>
  <c r="G2684" i="5"/>
  <c r="G2685" i="5"/>
  <c r="G2880" i="5"/>
  <c r="G2686" i="5"/>
  <c r="G1242" i="5"/>
  <c r="G1243" i="5"/>
  <c r="G1244" i="5"/>
  <c r="G1245" i="5"/>
  <c r="G1246" i="5"/>
  <c r="G1255" i="5"/>
  <c r="G1256" i="5"/>
  <c r="G1257" i="5"/>
  <c r="G1258" i="5"/>
  <c r="G1259" i="5"/>
  <c r="G1260" i="5"/>
  <c r="G1261" i="5"/>
  <c r="G1262" i="5"/>
  <c r="G1263" i="5"/>
  <c r="G1264" i="5"/>
  <c r="G1265" i="5"/>
  <c r="G1266" i="5"/>
  <c r="G1267" i="5"/>
  <c r="G1268" i="5"/>
  <c r="G1269" i="5"/>
  <c r="G1270" i="5"/>
  <c r="G1271" i="5"/>
  <c r="G1272" i="5"/>
  <c r="G1273" i="5"/>
  <c r="G1287" i="5"/>
  <c r="G1288" i="5"/>
  <c r="G1289" i="5"/>
  <c r="G1290" i="5"/>
  <c r="G1291" i="5"/>
  <c r="G1292" i="5"/>
  <c r="G1293" i="5"/>
  <c r="G1294" i="5"/>
  <c r="G1295" i="5"/>
  <c r="G1296" i="5"/>
  <c r="G1297" i="5"/>
  <c r="G1298" i="5"/>
  <c r="G1299" i="5"/>
  <c r="G1300" i="5"/>
  <c r="G1301" i="5"/>
  <c r="G1302" i="5"/>
  <c r="G1303" i="5"/>
  <c r="G1304" i="5"/>
  <c r="G1305" i="5"/>
  <c r="G1306" i="5"/>
  <c r="G1307" i="5"/>
  <c r="G1308" i="5"/>
  <c r="G1309" i="5"/>
  <c r="G1310" i="5"/>
  <c r="G1311" i="5"/>
  <c r="G1312" i="5"/>
  <c r="G1313" i="5"/>
  <c r="G1314" i="5"/>
  <c r="G1315" i="5"/>
  <c r="G1316" i="5"/>
  <c r="G1317" i="5"/>
  <c r="G1318" i="5"/>
  <c r="G1319" i="5"/>
  <c r="G1335" i="5"/>
  <c r="G1336" i="5"/>
  <c r="G1337" i="5"/>
  <c r="G1338" i="5"/>
  <c r="G1339" i="5"/>
  <c r="G1340" i="5"/>
  <c r="G1341" i="5"/>
  <c r="G1342" i="5"/>
  <c r="G1343" i="5"/>
  <c r="G1425" i="5"/>
  <c r="G1344" i="5"/>
  <c r="G1345" i="5"/>
  <c r="G1346" i="5"/>
  <c r="G1347" i="5"/>
  <c r="G1348" i="5"/>
  <c r="G1349" i="5"/>
  <c r="G1350" i="5"/>
  <c r="G1351" i="5"/>
  <c r="G1352" i="5"/>
  <c r="G1353" i="5"/>
  <c r="G1354" i="5"/>
  <c r="G1355" i="5"/>
  <c r="G1381" i="5"/>
  <c r="G1382" i="5"/>
  <c r="G1383" i="5"/>
  <c r="G1384" i="5"/>
  <c r="G1385" i="5"/>
  <c r="G1386" i="5"/>
  <c r="G1426" i="5"/>
  <c r="G1427" i="5"/>
  <c r="G1428" i="5"/>
  <c r="G1467" i="5"/>
  <c r="G1274" i="5"/>
  <c r="G1275" i="5"/>
  <c r="G1276" i="5"/>
  <c r="G1277" i="5"/>
  <c r="G1320" i="5"/>
  <c r="G1321" i="5"/>
  <c r="G1322" i="5"/>
  <c r="G1323" i="5"/>
  <c r="G1356" i="5"/>
  <c r="G1357" i="5"/>
  <c r="G1358" i="5"/>
  <c r="G1359" i="5"/>
  <c r="G1360" i="5"/>
  <c r="G1361" i="5"/>
  <c r="G1362" i="5"/>
  <c r="G1363" i="5"/>
  <c r="G1324" i="5"/>
  <c r="G898" i="5"/>
  <c r="G941" i="5"/>
  <c r="G975" i="5"/>
  <c r="G976" i="5"/>
  <c r="G977" i="5"/>
  <c r="G1005" i="5"/>
  <c r="G1006" i="5"/>
  <c r="G1135" i="5"/>
  <c r="G1136" i="5"/>
  <c r="G1364" i="5"/>
  <c r="G1192" i="5"/>
  <c r="G1247" i="5"/>
  <c r="G1193" i="5"/>
  <c r="G1248" i="5"/>
  <c r="G1249" i="5"/>
  <c r="G1365" i="5"/>
  <c r="G1387" i="5"/>
  <c r="G978" i="5"/>
  <c r="G1194" i="5"/>
  <c r="G1325" i="5"/>
  <c r="G1366" i="5"/>
  <c r="G1388" i="5"/>
  <c r="G1389" i="5"/>
  <c r="G1429" i="5"/>
  <c r="G865" i="5"/>
  <c r="G776" i="5"/>
  <c r="G1390" i="5"/>
  <c r="G1391" i="5"/>
  <c r="G1392" i="5"/>
  <c r="G1393" i="5"/>
  <c r="G1394" i="5"/>
  <c r="G1395" i="5"/>
  <c r="G1396" i="5"/>
  <c r="G1397" i="5"/>
  <c r="G1398" i="5"/>
  <c r="G1399" i="5"/>
  <c r="G1400" i="5"/>
  <c r="G1401" i="5"/>
  <c r="G1402" i="5"/>
  <c r="G1403" i="5"/>
  <c r="G1404" i="5"/>
  <c r="G1405" i="5"/>
  <c r="G1406" i="5"/>
  <c r="G1430" i="5"/>
  <c r="G1431" i="5"/>
  <c r="G1432" i="5"/>
  <c r="G1433" i="5"/>
  <c r="G1434" i="5"/>
  <c r="G1435" i="5"/>
  <c r="G1436" i="5"/>
  <c r="G1437" i="5"/>
  <c r="G1438" i="5"/>
  <c r="G777" i="5"/>
  <c r="G827" i="5"/>
  <c r="G899" i="5"/>
  <c r="G942" i="5"/>
  <c r="G979" i="5"/>
  <c r="G1033" i="5"/>
  <c r="G1063" i="5"/>
  <c r="G1100" i="5"/>
  <c r="G1195" i="5"/>
  <c r="G1326" i="5"/>
  <c r="G1250" i="5"/>
  <c r="G980" i="5"/>
  <c r="G1439" i="5"/>
  <c r="G1440" i="5"/>
  <c r="G1441" i="5"/>
  <c r="G1442" i="5"/>
  <c r="G1443" i="5"/>
  <c r="G1444" i="5"/>
  <c r="G1445" i="5"/>
  <c r="G1327" i="5"/>
  <c r="G1328" i="5"/>
  <c r="G1329" i="5"/>
  <c r="G1367" i="5"/>
  <c r="G1368" i="5"/>
  <c r="G1369" i="5"/>
  <c r="G1370" i="5"/>
  <c r="G1407" i="5"/>
  <c r="G1408" i="5"/>
  <c r="G1409" i="5"/>
  <c r="G1410" i="5"/>
  <c r="G1446" i="5"/>
  <c r="G1447" i="5"/>
  <c r="G1448" i="5"/>
  <c r="G518" i="5"/>
  <c r="G523" i="5"/>
  <c r="G133" i="5"/>
  <c r="G1869" i="5"/>
  <c r="G519" i="5"/>
  <c r="G363" i="5"/>
  <c r="G520" i="5"/>
  <c r="G134" i="5"/>
  <c r="G1561" i="5"/>
  <c r="G2687" i="5"/>
  <c r="G1562" i="5"/>
  <c r="G2473" i="5"/>
  <c r="G1373" i="5"/>
  <c r="G2688" i="5"/>
  <c r="G521" i="5"/>
  <c r="G1374" i="5"/>
  <c r="G364" i="5"/>
  <c r="G135" i="5"/>
  <c r="G1870" i="5"/>
  <c r="G522" i="5"/>
  <c r="G2881" i="5"/>
  <c r="G1871" i="5"/>
  <c r="G1591" i="5"/>
  <c r="G1468" i="5"/>
  <c r="G1469" i="5"/>
  <c r="G1470" i="5"/>
  <c r="G1614" i="5"/>
  <c r="G1471" i="5"/>
  <c r="G1472" i="5"/>
  <c r="G1509" i="5"/>
  <c r="G1510" i="5"/>
  <c r="G1511" i="5"/>
  <c r="G1512" i="5"/>
  <c r="G1473" i="5"/>
  <c r="G1474" i="5"/>
  <c r="G1475" i="5"/>
  <c r="G1476" i="5"/>
  <c r="G1477" i="5"/>
  <c r="G1478" i="5"/>
  <c r="G1513" i="5"/>
  <c r="G1514" i="5"/>
  <c r="G1515" i="5"/>
  <c r="G1516" i="5"/>
  <c r="G1517" i="5"/>
  <c r="G1518" i="5"/>
  <c r="G1519" i="5"/>
  <c r="G1453" i="5"/>
  <c r="G2689" i="5"/>
  <c r="G1554" i="5"/>
  <c r="G1555" i="5"/>
  <c r="G1556" i="5"/>
  <c r="G1557" i="5"/>
  <c r="G1558" i="5"/>
  <c r="G1559" i="5"/>
  <c r="G1578" i="5"/>
  <c r="G1579" i="5"/>
  <c r="G1580" i="5"/>
  <c r="G1581" i="5"/>
  <c r="G1582" i="5"/>
  <c r="G1583" i="5"/>
  <c r="G1592" i="5"/>
  <c r="G482" i="5"/>
  <c r="G184" i="5"/>
  <c r="G3188" i="5"/>
  <c r="G3189" i="5"/>
  <c r="G3190" i="5"/>
  <c r="G3191" i="5"/>
  <c r="G3249" i="5"/>
  <c r="G3250" i="5"/>
  <c r="G3251" i="5"/>
  <c r="G3252" i="5"/>
  <c r="G256" i="5"/>
  <c r="G257" i="5"/>
  <c r="G768" i="5"/>
  <c r="G769" i="5"/>
  <c r="G770" i="5"/>
  <c r="G771" i="5"/>
  <c r="G666" i="5"/>
  <c r="G25" i="5"/>
  <c r="G44" i="5"/>
  <c r="G1916" i="5"/>
  <c r="G1375" i="5"/>
  <c r="G820" i="5"/>
  <c r="G1593" i="5"/>
  <c r="G821" i="5"/>
  <c r="G9" i="5"/>
  <c r="G217" i="5"/>
  <c r="G1526" i="5"/>
  <c r="G1527" i="5"/>
  <c r="G1528" i="5"/>
  <c r="G1529" i="5"/>
  <c r="G1530" i="5"/>
  <c r="G1531" i="5"/>
  <c r="G1532" i="5"/>
  <c r="G1533" i="5"/>
  <c r="G1563" i="5"/>
  <c r="G1584" i="5"/>
  <c r="G1618" i="5"/>
  <c r="G1633" i="5"/>
  <c r="G1634" i="5"/>
  <c r="G1635" i="5"/>
  <c r="G1636" i="5"/>
  <c r="G1637" i="5"/>
  <c r="G1638" i="5"/>
  <c r="G1639" i="5"/>
  <c r="G1790" i="5"/>
  <c r="G1640" i="5"/>
  <c r="G1641" i="5"/>
  <c r="G1642" i="5"/>
  <c r="G1495" i="5"/>
  <c r="G1534" i="5"/>
  <c r="G1564" i="5"/>
  <c r="G1585" i="5"/>
  <c r="G1586" i="5"/>
  <c r="G1619" i="5"/>
  <c r="G1643" i="5"/>
  <c r="G1644" i="5"/>
  <c r="G1156" i="5"/>
  <c r="G1283" i="5"/>
  <c r="G1284" i="5"/>
  <c r="G1496" i="5"/>
  <c r="G1645" i="5"/>
  <c r="G1497" i="5"/>
  <c r="G1587" i="5"/>
  <c r="G1646" i="5"/>
  <c r="G1647" i="5"/>
  <c r="G1680" i="5"/>
  <c r="G1681" i="5"/>
  <c r="G1682" i="5"/>
  <c r="G1683" i="5"/>
  <c r="G1684" i="5"/>
  <c r="G1685" i="5"/>
  <c r="G1648" i="5"/>
  <c r="G1649" i="5"/>
  <c r="G1650" i="5"/>
  <c r="G1651" i="5"/>
  <c r="G1652" i="5"/>
  <c r="G1653" i="5"/>
  <c r="G1686" i="5"/>
  <c r="G1687" i="5"/>
  <c r="G1688" i="5"/>
  <c r="G1689" i="5"/>
  <c r="G1690" i="5"/>
  <c r="G1691" i="5"/>
  <c r="G1692" i="5"/>
  <c r="G1415" i="5"/>
  <c r="G1416" i="5"/>
  <c r="G1417" i="5"/>
  <c r="G1418" i="5"/>
  <c r="G1454" i="5"/>
  <c r="G1455" i="5"/>
  <c r="G1456" i="5"/>
  <c r="G1457" i="5"/>
  <c r="G1498" i="5"/>
  <c r="G822" i="5"/>
  <c r="G857" i="5"/>
  <c r="G1376" i="5"/>
  <c r="G677" i="5"/>
  <c r="G45" i="5"/>
  <c r="G2882" i="5"/>
  <c r="G2883" i="5"/>
  <c r="G46" i="5"/>
  <c r="G47" i="5"/>
  <c r="G678" i="5"/>
  <c r="G19" i="5"/>
  <c r="G560" i="5"/>
  <c r="G561" i="5"/>
  <c r="G48" i="5"/>
  <c r="G49" i="5"/>
  <c r="G1411" i="5"/>
  <c r="G684" i="5"/>
  <c r="G1000" i="5"/>
  <c r="G3253" i="5"/>
  <c r="G1412" i="5"/>
  <c r="G1001" i="5"/>
  <c r="G972" i="5"/>
  <c r="G1696" i="5"/>
  <c r="G1792" i="5"/>
  <c r="G1535" i="5"/>
  <c r="G1536" i="5"/>
  <c r="G1537" i="5"/>
  <c r="G1538" i="5"/>
  <c r="G1539" i="5"/>
  <c r="G1540" i="5"/>
  <c r="G1565" i="5"/>
  <c r="G1566" i="5"/>
  <c r="G1567" i="5"/>
  <c r="G1568" i="5"/>
  <c r="G1594" i="5"/>
  <c r="G1595" i="5"/>
  <c r="G1596" i="5"/>
  <c r="G1597" i="5"/>
  <c r="G1598" i="5"/>
  <c r="G1599" i="5"/>
  <c r="G1624" i="5"/>
  <c r="G1625" i="5"/>
  <c r="G1713" i="5"/>
  <c r="G1714" i="5"/>
  <c r="G1715" i="5"/>
  <c r="G1662" i="5"/>
  <c r="G1663" i="5"/>
  <c r="G1664" i="5"/>
  <c r="G1665" i="5"/>
  <c r="G1666" i="5"/>
  <c r="G1667" i="5"/>
  <c r="G1697" i="5"/>
  <c r="G1698" i="5"/>
  <c r="G1699" i="5"/>
  <c r="G1700" i="5"/>
  <c r="G1701" i="5"/>
  <c r="G1716" i="5"/>
  <c r="G1717" i="5"/>
  <c r="G1718" i="5"/>
  <c r="G1793" i="5"/>
  <c r="G1719" i="5"/>
  <c r="G1720" i="5"/>
  <c r="G1721" i="5"/>
  <c r="G1722" i="5"/>
  <c r="G1723" i="5"/>
  <c r="G1724" i="5"/>
  <c r="G1725" i="5"/>
  <c r="G1726" i="5"/>
  <c r="G1727" i="5"/>
  <c r="G1728" i="5"/>
  <c r="G1729" i="5"/>
  <c r="G1730" i="5"/>
  <c r="G1748" i="5"/>
  <c r="G1749" i="5"/>
  <c r="G1750" i="5"/>
  <c r="G1751" i="5"/>
  <c r="G1752" i="5"/>
  <c r="G1753" i="5"/>
  <c r="G1754" i="5"/>
  <c r="G1755" i="5"/>
  <c r="G1756" i="5"/>
  <c r="G1757" i="5"/>
  <c r="G1758" i="5"/>
  <c r="G1759" i="5"/>
  <c r="G1760" i="5"/>
  <c r="G1761" i="5"/>
  <c r="G1762" i="5"/>
  <c r="G1763" i="5"/>
  <c r="G1764" i="5"/>
  <c r="G1765" i="5"/>
  <c r="G1766" i="5"/>
  <c r="G1767" i="5"/>
  <c r="G1768" i="5"/>
  <c r="G1769" i="5"/>
  <c r="G1770" i="5"/>
  <c r="G1702" i="5"/>
  <c r="G1731" i="5"/>
  <c r="G1732" i="5"/>
  <c r="G1771" i="5"/>
  <c r="G1772" i="5"/>
  <c r="G1773" i="5"/>
  <c r="G1774" i="5"/>
  <c r="G1775" i="5"/>
  <c r="G1794" i="5"/>
  <c r="G1795" i="5"/>
  <c r="G1796" i="5"/>
  <c r="G1797" i="5"/>
  <c r="G1798" i="5"/>
  <c r="G1799" i="5"/>
  <c r="G1800" i="5"/>
  <c r="G1801" i="5"/>
  <c r="G1802" i="5"/>
  <c r="G1803" i="5"/>
  <c r="G1804" i="5"/>
  <c r="G1805" i="5"/>
  <c r="G1806" i="5"/>
  <c r="G1807" i="5"/>
  <c r="G1808" i="5"/>
  <c r="G1809" i="5"/>
  <c r="G1810" i="5"/>
  <c r="G1811" i="5"/>
  <c r="G1812" i="5"/>
  <c r="G1813" i="5"/>
  <c r="G1814" i="5"/>
  <c r="G1815" i="5"/>
  <c r="G3175" i="5"/>
  <c r="G1872" i="5"/>
  <c r="G1913" i="5"/>
  <c r="G1030" i="5"/>
  <c r="G1413" i="5"/>
  <c r="G3176" i="5"/>
  <c r="G3177" i="5"/>
  <c r="G3254" i="5"/>
  <c r="G3140" i="5"/>
  <c r="G858" i="5"/>
  <c r="G1132" i="5"/>
  <c r="G1414" i="5"/>
  <c r="G1840" i="5"/>
  <c r="G1841" i="5"/>
  <c r="G1842" i="5"/>
  <c r="G1843" i="5"/>
  <c r="G1844" i="5"/>
  <c r="G1845" i="5"/>
  <c r="G1846" i="5"/>
  <c r="G1847" i="5"/>
  <c r="G1848" i="5"/>
  <c r="G1849" i="5"/>
  <c r="G1850" i="5"/>
  <c r="G1851" i="5"/>
  <c r="G1852" i="5"/>
  <c r="G1853" i="5"/>
  <c r="G1854" i="5"/>
  <c r="G1855" i="5"/>
  <c r="G1856" i="5"/>
  <c r="G1857" i="5"/>
  <c r="G1858" i="5"/>
  <c r="G1859" i="5"/>
  <c r="G1860" i="5"/>
  <c r="G2319" i="5"/>
  <c r="G1600" i="5"/>
  <c r="G1601" i="5"/>
  <c r="G1668" i="5"/>
  <c r="G1669" i="5"/>
  <c r="G1737" i="5"/>
  <c r="G1778" i="5"/>
  <c r="G1779" i="5"/>
  <c r="G1822" i="5"/>
  <c r="G1823" i="5"/>
  <c r="G1824" i="5"/>
  <c r="G1861" i="5"/>
  <c r="G1878" i="5"/>
  <c r="G1458" i="5"/>
  <c r="G943" i="5"/>
  <c r="G981" i="5"/>
  <c r="G1137" i="5"/>
  <c r="G1101" i="5"/>
  <c r="G1541" i="5"/>
  <c r="G1780" i="5"/>
  <c r="G1862" i="5"/>
  <c r="G1879" i="5"/>
  <c r="G1102" i="5"/>
  <c r="G1285" i="5"/>
  <c r="G1459" i="5"/>
  <c r="G1157" i="5"/>
  <c r="G747" i="5"/>
  <c r="G778" i="5"/>
  <c r="G828" i="5"/>
  <c r="G866" i="5"/>
  <c r="G982" i="5"/>
  <c r="G1196" i="5"/>
  <c r="G1251" i="5"/>
  <c r="G1377" i="5"/>
  <c r="G1419" i="5"/>
  <c r="G1569" i="5"/>
  <c r="G1570" i="5"/>
  <c r="G1738" i="5"/>
  <c r="G1825" i="5"/>
  <c r="G1880" i="5"/>
  <c r="G1420" i="5"/>
  <c r="G1158" i="5"/>
  <c r="G1197" i="5"/>
  <c r="G1286" i="5"/>
  <c r="G1334" i="5"/>
  <c r="G1378" i="5"/>
  <c r="G1421" i="5"/>
  <c r="G1460" i="5"/>
  <c r="G1499" i="5"/>
  <c r="G1500" i="5"/>
  <c r="G1542" i="5"/>
  <c r="G1602" i="5"/>
  <c r="G1670" i="5"/>
  <c r="G1703" i="5"/>
  <c r="G1739" i="5"/>
  <c r="G1881" i="5"/>
  <c r="G1379" i="5"/>
  <c r="G1704" i="5"/>
  <c r="G1626" i="5"/>
  <c r="G1882" i="5"/>
  <c r="G1883" i="5"/>
  <c r="G1884" i="5"/>
  <c r="G1885" i="5"/>
  <c r="G1886" i="5"/>
  <c r="G1887" i="5"/>
  <c r="G1888" i="5"/>
  <c r="G1889" i="5"/>
  <c r="G1890" i="5"/>
  <c r="G1891" i="5"/>
  <c r="G1892" i="5"/>
  <c r="G1893" i="5"/>
  <c r="G1894" i="5"/>
  <c r="G1895" i="5"/>
  <c r="G1896" i="5"/>
  <c r="G1897" i="5"/>
  <c r="G1898" i="5"/>
  <c r="G2113" i="5"/>
  <c r="G1924" i="5"/>
  <c r="G1925" i="5"/>
  <c r="G1926" i="5"/>
  <c r="G1927" i="5"/>
  <c r="G1928" i="5"/>
  <c r="G1929" i="5"/>
  <c r="G1930" i="5"/>
  <c r="G1931" i="5"/>
  <c r="G1932" i="5"/>
  <c r="G1933" i="5"/>
  <c r="G1740" i="5"/>
  <c r="G1781" i="5"/>
  <c r="G1934" i="5"/>
  <c r="G1935" i="5"/>
  <c r="G1863" i="5"/>
  <c r="G1826" i="5"/>
  <c r="G1837" i="5"/>
  <c r="G1838" i="5"/>
  <c r="G1899" i="5"/>
  <c r="G1864" i="5"/>
  <c r="G1865" i="5"/>
  <c r="G1936" i="5"/>
  <c r="G1937" i="5"/>
  <c r="G1938" i="5"/>
  <c r="G2016" i="5"/>
  <c r="G1900" i="5"/>
  <c r="G1901" i="5"/>
  <c r="G1902" i="5"/>
  <c r="G1903" i="5"/>
  <c r="G1904" i="5"/>
  <c r="G1905" i="5"/>
  <c r="G1906" i="5"/>
  <c r="G1907" i="5"/>
  <c r="G1908" i="5"/>
  <c r="G1939" i="5"/>
  <c r="G1940" i="5"/>
  <c r="G1941" i="5"/>
  <c r="G1942" i="5"/>
  <c r="G1943" i="5"/>
  <c r="G1944" i="5"/>
  <c r="G1945" i="5"/>
  <c r="G1946" i="5"/>
  <c r="G1947" i="5"/>
  <c r="G1948" i="5"/>
  <c r="G1839" i="5"/>
  <c r="G1543" i="5"/>
  <c r="G1571" i="5"/>
  <c r="G1603" i="5"/>
  <c r="G1627" i="5"/>
  <c r="G1671" i="5"/>
  <c r="G1705" i="5"/>
  <c r="G1741" i="5"/>
  <c r="G1782" i="5"/>
  <c r="G1827" i="5"/>
  <c r="G1866" i="5"/>
  <c r="G1909" i="5"/>
  <c r="G1949" i="5"/>
  <c r="G1971" i="5"/>
  <c r="G2017" i="5"/>
  <c r="G2058" i="5"/>
  <c r="G2084" i="5"/>
  <c r="G2114" i="5"/>
  <c r="G2136" i="5"/>
  <c r="G2168" i="5"/>
  <c r="G900" i="5"/>
  <c r="G944" i="5"/>
  <c r="G945" i="5"/>
  <c r="G946" i="5"/>
  <c r="G983" i="5"/>
  <c r="G1007" i="5"/>
  <c r="G1034" i="5"/>
  <c r="G1064" i="5"/>
  <c r="G1065" i="5"/>
  <c r="G1103" i="5"/>
  <c r="G1198" i="5"/>
  <c r="G1252" i="5"/>
  <c r="G1253" i="5"/>
  <c r="G1254" i="5"/>
  <c r="G1380" i="5"/>
  <c r="G1461" i="5"/>
  <c r="G1422" i="5"/>
  <c r="G1423" i="5"/>
  <c r="G1424" i="5"/>
  <c r="G1501" i="5"/>
  <c r="G1502" i="5"/>
  <c r="G1503" i="5"/>
  <c r="G1544" i="5"/>
  <c r="G1545" i="5"/>
  <c r="G1546" i="5"/>
  <c r="G1547" i="5"/>
  <c r="G1548" i="5"/>
  <c r="G1572" i="5"/>
  <c r="G1604" i="5"/>
  <c r="G1605" i="5"/>
  <c r="G1606" i="5"/>
  <c r="G1607" i="5"/>
  <c r="G1672" i="5"/>
  <c r="G1673" i="5"/>
  <c r="G1674" i="5"/>
  <c r="G1706" i="5"/>
  <c r="G1707" i="5"/>
  <c r="G1742" i="5"/>
  <c r="G1783" i="5"/>
  <c r="G1784" i="5"/>
  <c r="G1828" i="5"/>
  <c r="G1829" i="5"/>
  <c r="G1830" i="5"/>
  <c r="G1831" i="5"/>
  <c r="G1867" i="5"/>
  <c r="G1868" i="5"/>
  <c r="G1910" i="5"/>
  <c r="G1911" i="5"/>
  <c r="G1912" i="5"/>
  <c r="G1950" i="5"/>
  <c r="G1951" i="5"/>
  <c r="G1972" i="5"/>
  <c r="G1973" i="5"/>
  <c r="G1974" i="5"/>
  <c r="G1975" i="5"/>
  <c r="G1976" i="5"/>
  <c r="G1977" i="5"/>
  <c r="G1978" i="5"/>
  <c r="G1979" i="5"/>
  <c r="G1980" i="5"/>
  <c r="G1981" i="5"/>
  <c r="G1982" i="5"/>
  <c r="G1983" i="5"/>
  <c r="G1984" i="5"/>
  <c r="G1985" i="5"/>
  <c r="G1986" i="5"/>
  <c r="G2018" i="5"/>
  <c r="G859" i="5"/>
  <c r="G1059" i="5"/>
  <c r="G2690" i="5"/>
  <c r="G2693" i="5"/>
  <c r="G1449" i="5"/>
  <c r="G860" i="5"/>
  <c r="G862" i="5"/>
  <c r="G2691" i="5"/>
  <c r="G1079" i="5"/>
  <c r="G2692" i="5"/>
  <c r="G1450" i="5"/>
  <c r="G1917" i="5"/>
  <c r="G1451" i="5"/>
  <c r="G562" i="5"/>
  <c r="G57" i="5"/>
  <c r="G1452" i="5"/>
  <c r="G1080" i="5"/>
  <c r="G3178" i="5"/>
  <c r="G1615" i="5"/>
  <c r="G1918" i="5"/>
  <c r="G1987" i="5"/>
  <c r="G1988" i="5"/>
  <c r="G2021" i="5"/>
  <c r="G2022" i="5"/>
  <c r="G2023" i="5"/>
  <c r="G2024" i="5"/>
  <c r="G2025" i="5"/>
  <c r="G2026" i="5"/>
  <c r="G2027" i="5"/>
  <c r="G2028" i="5"/>
  <c r="G2029" i="5"/>
  <c r="G2030" i="5"/>
  <c r="G1989" i="5"/>
  <c r="G1990" i="5"/>
  <c r="G1991" i="5"/>
  <c r="G1992" i="5"/>
  <c r="G1993" i="5"/>
  <c r="G1994" i="5"/>
  <c r="G1995" i="5"/>
  <c r="G2031" i="5"/>
  <c r="G2032" i="5"/>
  <c r="G2033" i="5"/>
  <c r="G2034" i="5"/>
  <c r="G2035" i="5"/>
  <c r="G2036" i="5"/>
  <c r="G2037" i="5"/>
  <c r="G1960" i="5"/>
  <c r="G1961" i="5"/>
  <c r="G1962" i="5"/>
  <c r="G1963" i="5"/>
  <c r="G1964" i="5"/>
  <c r="G1965" i="5"/>
  <c r="G1996" i="5"/>
  <c r="G1997" i="5"/>
  <c r="G1998" i="5"/>
  <c r="G1999" i="5"/>
  <c r="G2000" i="5"/>
  <c r="G2001" i="5"/>
  <c r="G2002" i="5"/>
  <c r="G2059" i="5"/>
  <c r="G2060" i="5"/>
  <c r="G2061" i="5"/>
  <c r="G2062" i="5"/>
  <c r="G2063" i="5"/>
  <c r="G2169" i="5"/>
  <c r="G2085" i="5"/>
  <c r="G2320" i="5"/>
  <c r="G2086" i="5"/>
  <c r="G2087" i="5"/>
  <c r="G2064" i="5"/>
  <c r="G2088" i="5"/>
  <c r="G2089" i="5"/>
  <c r="G2090" i="5"/>
  <c r="G2091" i="5"/>
  <c r="G2092" i="5"/>
  <c r="G2093" i="5"/>
  <c r="G2863" i="5"/>
  <c r="G2065" i="5"/>
  <c r="G2115" i="5"/>
  <c r="G2066" i="5"/>
  <c r="G2067" i="5"/>
  <c r="G2068" i="5"/>
  <c r="G2069" i="5"/>
  <c r="G2070" i="5"/>
  <c r="G2071" i="5"/>
  <c r="G2072" i="5"/>
  <c r="G2073" i="5"/>
  <c r="G2074" i="5"/>
  <c r="G2075" i="5"/>
  <c r="G2076" i="5"/>
  <c r="G2094" i="5"/>
  <c r="G2095" i="5"/>
  <c r="G2096" i="5"/>
  <c r="G2097" i="5"/>
  <c r="G2098" i="5"/>
  <c r="G2099" i="5"/>
  <c r="G2100" i="5"/>
  <c r="G2101" i="5"/>
  <c r="G2102" i="5"/>
  <c r="G2103" i="5"/>
  <c r="G2116" i="5"/>
  <c r="G2117" i="5"/>
  <c r="G2118" i="5"/>
  <c r="G2170" i="5"/>
  <c r="G2137" i="5"/>
  <c r="G2138" i="5"/>
  <c r="G2139" i="5"/>
  <c r="G2140" i="5"/>
  <c r="G2141" i="5"/>
  <c r="G2142" i="5"/>
  <c r="G2143" i="5"/>
  <c r="G2144" i="5"/>
  <c r="G2145" i="5"/>
  <c r="G2146" i="5"/>
  <c r="G2147" i="5"/>
  <c r="G2148" i="5"/>
  <c r="G2171" i="5"/>
  <c r="G2172" i="5"/>
  <c r="G2173" i="5"/>
  <c r="G2174" i="5"/>
  <c r="G2175" i="5"/>
  <c r="G2176" i="5"/>
  <c r="G2177" i="5"/>
  <c r="G2178" i="5"/>
  <c r="G2119" i="5"/>
  <c r="G2120" i="5"/>
  <c r="G2121" i="5"/>
  <c r="G2149" i="5"/>
  <c r="G2150" i="5"/>
  <c r="G2151" i="5"/>
  <c r="G2152" i="5"/>
  <c r="G2179" i="5"/>
  <c r="G2180" i="5"/>
  <c r="G2181" i="5"/>
  <c r="G2182" i="5"/>
  <c r="G2183" i="5"/>
  <c r="G2184" i="5"/>
  <c r="G2122" i="5"/>
  <c r="G2123" i="5"/>
  <c r="G2124" i="5"/>
  <c r="G2125" i="5"/>
  <c r="G2126" i="5"/>
  <c r="G2153" i="5"/>
  <c r="G2154" i="5"/>
  <c r="G2155" i="5"/>
  <c r="G2156" i="5"/>
  <c r="G2157" i="5"/>
  <c r="G2158" i="5"/>
  <c r="G2185" i="5"/>
  <c r="G2186" i="5"/>
  <c r="G2187" i="5"/>
  <c r="G2188" i="5"/>
  <c r="G2189" i="5"/>
  <c r="G2190" i="5"/>
  <c r="G2202" i="5"/>
  <c r="G2203" i="5"/>
  <c r="G2204" i="5"/>
  <c r="G2205" i="5"/>
  <c r="G2206" i="5"/>
  <c r="G2207" i="5"/>
  <c r="G2208" i="5"/>
  <c r="G2209" i="5"/>
  <c r="G2210" i="5"/>
  <c r="G2211" i="5"/>
  <c r="G2321" i="5"/>
  <c r="G2230" i="5"/>
  <c r="G2231" i="5"/>
  <c r="G2232" i="5"/>
  <c r="G2233" i="5"/>
  <c r="G2234" i="5"/>
  <c r="G2235" i="5"/>
  <c r="G2236" i="5"/>
  <c r="G2212" i="5"/>
  <c r="G2213" i="5"/>
  <c r="G2214" i="5"/>
  <c r="G2215" i="5"/>
  <c r="G2216" i="5"/>
  <c r="G2217" i="5"/>
  <c r="G2218" i="5"/>
  <c r="G2219" i="5"/>
  <c r="G2237" i="5"/>
  <c r="G2238" i="5"/>
  <c r="G2239" i="5"/>
  <c r="G2240" i="5"/>
  <c r="G2241" i="5"/>
  <c r="G2242" i="5"/>
  <c r="G2243" i="5"/>
  <c r="G2244" i="5"/>
  <c r="G2245" i="5"/>
  <c r="G2246" i="5"/>
  <c r="G2247" i="5"/>
  <c r="G2248" i="5"/>
  <c r="G2249" i="5"/>
  <c r="G2264" i="5"/>
  <c r="G2265" i="5"/>
  <c r="G2266" i="5"/>
  <c r="G2267" i="5"/>
  <c r="G2268" i="5"/>
  <c r="G2269" i="5"/>
  <c r="G2270" i="5"/>
  <c r="G2271" i="5"/>
  <c r="G2272" i="5"/>
  <c r="G2273" i="5"/>
  <c r="G2274" i="5"/>
  <c r="G2275" i="5"/>
  <c r="G2276" i="5"/>
  <c r="G2277" i="5"/>
  <c r="G2322" i="5"/>
  <c r="G2278" i="5"/>
  <c r="G2279" i="5"/>
  <c r="G2280" i="5"/>
  <c r="G2281" i="5"/>
  <c r="G2250" i="5"/>
  <c r="G2251" i="5"/>
  <c r="G2252" i="5"/>
  <c r="G2253" i="5"/>
  <c r="G2254" i="5"/>
  <c r="G2255" i="5"/>
  <c r="G2256" i="5"/>
  <c r="G2282" i="5"/>
  <c r="G2283" i="5"/>
  <c r="G2284" i="5"/>
  <c r="G2285" i="5"/>
  <c r="G2286" i="5"/>
  <c r="G2294" i="5"/>
  <c r="G2295" i="5"/>
  <c r="G2296" i="5"/>
  <c r="G2297" i="5"/>
  <c r="G2298" i="5"/>
  <c r="G2299" i="5"/>
  <c r="G2300" i="5"/>
  <c r="G2301" i="5"/>
  <c r="G2302" i="5"/>
  <c r="G2303" i="5"/>
  <c r="G2304" i="5"/>
  <c r="G2305" i="5"/>
  <c r="G2306" i="5"/>
  <c r="G2307" i="5"/>
  <c r="G2308" i="5"/>
  <c r="G2309" i="5"/>
  <c r="G2310" i="5"/>
  <c r="G2311" i="5"/>
  <c r="G2323" i="5"/>
  <c r="G2324" i="5"/>
  <c r="G2325" i="5"/>
  <c r="G2326" i="5"/>
  <c r="G2327" i="5"/>
  <c r="G2328" i="5"/>
  <c r="G2329" i="5"/>
  <c r="G2330" i="5"/>
  <c r="G2331" i="5"/>
  <c r="G2332" i="5"/>
  <c r="G2333" i="5"/>
  <c r="G2334" i="5"/>
  <c r="G2335" i="5"/>
  <c r="G2336" i="5"/>
  <c r="G2337" i="5"/>
  <c r="G2338" i="5"/>
  <c r="G2339" i="5"/>
  <c r="G2340" i="5"/>
  <c r="G2341" i="5"/>
  <c r="G1479" i="5"/>
  <c r="G1480" i="5"/>
  <c r="G563" i="5"/>
  <c r="G861" i="5"/>
  <c r="G3141" i="5"/>
  <c r="G1952" i="5"/>
  <c r="G863" i="5"/>
  <c r="G77" i="5"/>
  <c r="G1953" i="5"/>
  <c r="G973" i="5"/>
  <c r="G3179" i="5"/>
  <c r="G1081" i="5"/>
  <c r="G1082" i="5"/>
  <c r="G1616" i="5"/>
  <c r="G1617" i="5"/>
  <c r="G1083" i="5"/>
  <c r="G1620" i="5"/>
  <c r="G3180" i="5"/>
  <c r="G3181" i="5"/>
  <c r="G3182" i="5"/>
  <c r="G3183" i="5"/>
  <c r="G3184" i="5"/>
  <c r="G2350" i="5"/>
  <c r="G2490" i="5"/>
  <c r="G2351" i="5"/>
  <c r="G2352" i="5"/>
  <c r="G2353" i="5"/>
  <c r="G2354" i="5"/>
  <c r="G2355" i="5"/>
  <c r="G2356" i="5"/>
  <c r="G2357" i="5"/>
  <c r="G2358" i="5"/>
  <c r="G2359" i="5"/>
  <c r="G2360" i="5"/>
  <c r="G2361" i="5"/>
  <c r="G2362" i="5"/>
  <c r="G2363" i="5"/>
  <c r="G2364" i="5"/>
  <c r="G2365" i="5"/>
  <c r="G2366" i="5"/>
  <c r="G2367" i="5"/>
  <c r="G2368" i="5"/>
  <c r="G2369" i="5"/>
  <c r="G2370" i="5"/>
  <c r="G2371" i="5"/>
  <c r="G2372" i="5"/>
  <c r="G2373" i="5"/>
  <c r="G2386" i="5"/>
  <c r="G2387" i="5"/>
  <c r="G2388" i="5"/>
  <c r="G2389" i="5"/>
  <c r="G2390" i="5"/>
  <c r="G2391" i="5"/>
  <c r="G2392" i="5"/>
  <c r="G2393" i="5"/>
  <c r="G2394" i="5"/>
  <c r="G2395" i="5"/>
  <c r="G2396" i="5"/>
  <c r="G2397" i="5"/>
  <c r="G2398" i="5"/>
  <c r="G2399" i="5"/>
  <c r="G2400" i="5"/>
  <c r="G2401" i="5"/>
  <c r="G2402" i="5"/>
  <c r="G2403" i="5"/>
  <c r="G2404" i="5"/>
  <c r="G2405" i="5"/>
  <c r="G2406" i="5"/>
  <c r="G2491" i="5"/>
  <c r="G2428" i="5"/>
  <c r="G2429" i="5"/>
  <c r="G2430" i="5"/>
  <c r="G2431" i="5"/>
  <c r="G2432" i="5"/>
  <c r="G2492" i="5"/>
  <c r="G2462" i="5"/>
  <c r="L2462" i="5" s="1"/>
  <c r="G2463" i="5"/>
  <c r="L2463" i="5" s="1"/>
  <c r="G2464" i="5"/>
  <c r="L2464" i="5" s="1"/>
  <c r="G2465" i="5"/>
  <c r="L2465" i="5" s="1"/>
  <c r="G2493" i="5"/>
  <c r="L2493" i="5" s="1"/>
  <c r="G2407" i="5"/>
  <c r="G2408" i="5"/>
  <c r="G2409" i="5"/>
  <c r="G2410" i="5"/>
  <c r="G2411" i="5"/>
  <c r="G2412" i="5"/>
  <c r="G2413" i="5"/>
  <c r="G2414" i="5"/>
  <c r="G2433" i="5"/>
  <c r="G2434" i="5"/>
  <c r="G2435" i="5"/>
  <c r="G2436" i="5"/>
  <c r="G2437" i="5"/>
  <c r="G2438" i="5"/>
  <c r="G2439" i="5"/>
  <c r="G2440" i="5"/>
  <c r="G2466" i="5"/>
  <c r="G2467" i="5"/>
  <c r="G2468" i="5"/>
  <c r="G2469" i="5"/>
  <c r="G2470" i="5"/>
  <c r="G2471" i="5"/>
  <c r="G2494" i="5"/>
  <c r="G3185" i="5"/>
  <c r="G1621" i="5"/>
  <c r="G2918" i="5"/>
  <c r="G564" i="5"/>
  <c r="G218" i="5"/>
  <c r="G250" i="5"/>
  <c r="G565" i="5"/>
  <c r="G1622" i="5"/>
  <c r="G2919" i="5"/>
  <c r="G248" i="5"/>
  <c r="G2920" i="5"/>
  <c r="G586" i="5"/>
  <c r="G2921" i="5"/>
  <c r="G2922" i="5"/>
  <c r="G2923" i="5"/>
  <c r="G2947" i="5"/>
  <c r="G2948" i="5"/>
  <c r="G2949" i="5"/>
  <c r="G2950" i="5"/>
  <c r="G2951" i="5"/>
  <c r="G2965" i="5"/>
  <c r="G3001" i="5"/>
  <c r="G1623" i="5"/>
  <c r="G3002" i="5"/>
  <c r="G587" i="5"/>
  <c r="G3186" i="5"/>
  <c r="G249" i="5"/>
  <c r="G2496" i="5"/>
  <c r="G2497" i="5"/>
  <c r="G2498" i="5"/>
  <c r="G2499" i="5"/>
  <c r="G2500" i="5"/>
  <c r="G2501" i="5"/>
  <c r="G2517" i="5"/>
  <c r="G2518" i="5"/>
  <c r="G2519" i="5"/>
  <c r="G2520" i="5"/>
  <c r="G2476" i="5"/>
  <c r="G2477" i="5"/>
  <c r="G2478" i="5"/>
  <c r="G2479" i="5"/>
  <c r="G2480" i="5"/>
  <c r="G2481" i="5"/>
  <c r="G2482" i="5"/>
  <c r="G2502" i="5"/>
  <c r="G2503" i="5"/>
  <c r="G2504" i="5"/>
  <c r="G2505" i="5"/>
  <c r="G2506" i="5"/>
  <c r="G2507" i="5"/>
  <c r="G2508" i="5"/>
  <c r="G2521" i="5"/>
  <c r="G2522" i="5"/>
  <c r="G2523" i="5"/>
  <c r="G2524" i="5"/>
  <c r="G2525" i="5"/>
  <c r="G2526" i="5"/>
  <c r="G2527" i="5"/>
  <c r="G2528" i="5"/>
  <c r="G2529" i="5"/>
  <c r="G2530" i="5"/>
  <c r="G2531" i="5"/>
  <c r="G2532" i="5"/>
  <c r="G2533" i="5"/>
  <c r="G2534" i="5"/>
  <c r="G2535" i="5"/>
  <c r="G2536" i="5"/>
  <c r="G2537" i="5"/>
  <c r="G2547" i="5"/>
  <c r="G2548" i="5"/>
  <c r="G2549" i="5"/>
  <c r="G2550" i="5"/>
  <c r="G2551" i="5"/>
  <c r="G2552" i="5"/>
  <c r="G2553" i="5"/>
  <c r="G2554" i="5"/>
  <c r="G2555" i="5"/>
  <c r="G2729" i="5"/>
  <c r="G2556" i="5"/>
  <c r="G2557" i="5"/>
  <c r="G2558" i="5"/>
  <c r="G2559" i="5"/>
  <c r="G2560" i="5"/>
  <c r="G2561" i="5"/>
  <c r="G2562" i="5"/>
  <c r="G2572" i="5"/>
  <c r="G2573" i="5"/>
  <c r="G2574" i="5"/>
  <c r="G2575" i="5"/>
  <c r="G2576" i="5"/>
  <c r="G2593" i="5"/>
  <c r="G2577" i="5"/>
  <c r="G2578" i="5"/>
  <c r="G2594" i="5"/>
  <c r="G2579" i="5"/>
  <c r="G2580" i="5"/>
  <c r="G2581" i="5"/>
  <c r="G2595" i="5"/>
  <c r="G2596" i="5"/>
  <c r="G2597" i="5"/>
  <c r="G2598" i="5"/>
  <c r="G2599" i="5"/>
  <c r="G2600" i="5"/>
  <c r="G2601" i="5"/>
  <c r="G2602" i="5"/>
  <c r="G2582" i="5"/>
  <c r="G2583" i="5"/>
  <c r="G2584" i="5"/>
  <c r="G2585" i="5"/>
  <c r="G2603" i="5"/>
  <c r="G2604" i="5"/>
  <c r="G2605" i="5"/>
  <c r="G2606" i="5"/>
  <c r="G2607" i="5"/>
  <c r="G2608" i="5"/>
  <c r="G2609" i="5"/>
  <c r="G2610" i="5"/>
  <c r="G2611" i="5"/>
  <c r="G2612" i="5"/>
  <c r="G2613" i="5"/>
  <c r="G2614" i="5"/>
  <c r="G2615" i="5"/>
  <c r="G1954" i="5"/>
  <c r="G685" i="5"/>
  <c r="G1955" i="5"/>
  <c r="G1956" i="5"/>
  <c r="G686" i="5"/>
  <c r="G3255" i="5"/>
  <c r="G2008" i="5"/>
  <c r="G2009" i="5"/>
  <c r="G2010" i="5"/>
  <c r="G2044" i="5"/>
  <c r="G2045" i="5"/>
  <c r="G2046" i="5"/>
  <c r="G2047" i="5"/>
  <c r="G2048" i="5"/>
  <c r="G2049" i="5"/>
  <c r="G2050" i="5"/>
  <c r="G2051" i="5"/>
  <c r="G2052" i="5"/>
  <c r="G2078" i="5"/>
  <c r="G2105" i="5"/>
  <c r="G2106" i="5"/>
  <c r="G2107" i="5"/>
  <c r="G2128" i="5"/>
  <c r="G2129" i="5"/>
  <c r="G2130" i="5"/>
  <c r="G2160" i="5"/>
  <c r="G2161" i="5"/>
  <c r="G2162" i="5"/>
  <c r="G2193" i="5"/>
  <c r="G2194" i="5"/>
  <c r="G2195" i="5"/>
  <c r="G2196" i="5"/>
  <c r="G2221" i="5"/>
  <c r="G2258" i="5"/>
  <c r="G2288" i="5"/>
  <c r="G2289" i="5"/>
  <c r="G2313" i="5"/>
  <c r="G2343" i="5"/>
  <c r="G2344" i="5"/>
  <c r="G2379" i="5"/>
  <c r="G2380" i="5"/>
  <c r="G2420" i="5"/>
  <c r="G2421" i="5"/>
  <c r="G2422" i="5"/>
  <c r="G2453" i="5"/>
  <c r="G2454" i="5"/>
  <c r="G2455" i="5"/>
  <c r="G2456" i="5"/>
  <c r="G2483" i="5"/>
  <c r="G2484" i="5"/>
  <c r="G2539" i="5"/>
  <c r="G2540" i="5"/>
  <c r="G2541" i="5"/>
  <c r="G2511" i="5"/>
  <c r="G2564" i="5"/>
  <c r="G2565" i="5"/>
  <c r="G2566" i="5"/>
  <c r="G2587" i="5"/>
  <c r="G2617" i="5"/>
  <c r="G2618" i="5"/>
  <c r="G2624" i="5"/>
  <c r="G2625" i="5"/>
  <c r="G2626" i="5"/>
  <c r="G2627" i="5"/>
  <c r="G2628" i="5"/>
  <c r="G2629" i="5"/>
  <c r="G2630" i="5"/>
  <c r="G2631" i="5"/>
  <c r="G2632" i="5"/>
  <c r="G2633" i="5"/>
  <c r="G2634" i="5"/>
  <c r="G2635" i="5"/>
  <c r="G2636" i="5"/>
  <c r="G2637" i="5"/>
  <c r="G2638" i="5"/>
  <c r="G2639" i="5"/>
  <c r="G2730" i="5"/>
  <c r="G2640" i="5"/>
  <c r="G2641" i="5"/>
  <c r="G2660" i="5"/>
  <c r="G2661" i="5"/>
  <c r="G2662" i="5"/>
  <c r="G2663" i="5"/>
  <c r="G2664" i="5"/>
  <c r="G2665" i="5"/>
  <c r="G2666" i="5"/>
  <c r="G2667" i="5"/>
  <c r="G2668" i="5"/>
  <c r="G2669" i="5"/>
  <c r="G2670" i="5"/>
  <c r="G2671" i="5"/>
  <c r="G2672" i="5"/>
  <c r="G2673" i="5"/>
  <c r="G2674" i="5"/>
  <c r="G2675" i="5"/>
  <c r="G2676" i="5"/>
  <c r="G2677" i="5"/>
  <c r="G2678" i="5"/>
  <c r="G2679" i="5"/>
  <c r="G2680" i="5"/>
  <c r="G2681" i="5"/>
  <c r="G2682" i="5"/>
  <c r="G2731" i="5"/>
  <c r="G2683" i="5"/>
  <c r="G2704" i="5"/>
  <c r="G2705" i="5"/>
  <c r="G2706" i="5"/>
  <c r="G2707" i="5"/>
  <c r="G2708" i="5"/>
  <c r="G2709" i="5"/>
  <c r="G2710" i="5"/>
  <c r="G2732" i="5"/>
  <c r="G2711" i="5"/>
  <c r="G2712" i="5"/>
  <c r="G2713" i="5"/>
  <c r="G1957" i="5"/>
  <c r="G687" i="5"/>
  <c r="G1089" i="5"/>
  <c r="G1090" i="5"/>
  <c r="G78" i="5"/>
  <c r="G277" i="5"/>
  <c r="G688" i="5"/>
  <c r="G278" i="5"/>
  <c r="G79" i="5"/>
  <c r="G588" i="5"/>
  <c r="G589" i="5"/>
  <c r="G251" i="5"/>
  <c r="G661" i="5"/>
  <c r="G3003" i="5"/>
  <c r="G3004" i="5"/>
  <c r="G2714" i="5"/>
  <c r="G3005" i="5"/>
  <c r="G3006" i="5"/>
  <c r="G662" i="5"/>
  <c r="G90" i="5"/>
  <c r="G1958" i="5"/>
  <c r="G1959" i="5"/>
  <c r="G3007" i="5"/>
  <c r="G432" i="5"/>
  <c r="G2377" i="5"/>
  <c r="G1914" i="5"/>
  <c r="G2378" i="5"/>
  <c r="G2415" i="5"/>
  <c r="G2736" i="5"/>
  <c r="G2737" i="5"/>
  <c r="G2738" i="5"/>
  <c r="G2739" i="5"/>
  <c r="G2740" i="5"/>
  <c r="G2741" i="5"/>
  <c r="L2741" i="5" s="1"/>
  <c r="G2742" i="5"/>
  <c r="L2742" i="5" s="1"/>
  <c r="G2756" i="5"/>
  <c r="L2756" i="5" s="1"/>
  <c r="G2757" i="5"/>
  <c r="L2757" i="5" s="1"/>
  <c r="G2758" i="5"/>
  <c r="L2758" i="5" s="1"/>
  <c r="G2759" i="5"/>
  <c r="L2759" i="5" s="1"/>
  <c r="G2760" i="5"/>
  <c r="L2760" i="5" s="1"/>
  <c r="G2761" i="5"/>
  <c r="L2761" i="5" s="1"/>
  <c r="G2762" i="5"/>
  <c r="L2762" i="5" s="1"/>
  <c r="G2763" i="5"/>
  <c r="L2763" i="5" s="1"/>
  <c r="G2764" i="5"/>
  <c r="L2764" i="5" s="1"/>
  <c r="G2765" i="5"/>
  <c r="L2765" i="5" s="1"/>
  <c r="G2766" i="5"/>
  <c r="L2766" i="5" s="1"/>
  <c r="G2767" i="5"/>
  <c r="L2767" i="5" s="1"/>
  <c r="G2768" i="5"/>
  <c r="L2768" i="5" s="1"/>
  <c r="G2769" i="5"/>
  <c r="L2769" i="5" s="1"/>
  <c r="G2770" i="5"/>
  <c r="L2770" i="5" s="1"/>
  <c r="G2771" i="5"/>
  <c r="G2772" i="5"/>
  <c r="G2865" i="5"/>
  <c r="G2773" i="5"/>
  <c r="G2774" i="5"/>
  <c r="G2775" i="5"/>
  <c r="G2794" i="5"/>
  <c r="G2795" i="5"/>
  <c r="G2796" i="5"/>
  <c r="G2797" i="5"/>
  <c r="G2798" i="5"/>
  <c r="G2799" i="5"/>
  <c r="G2800" i="5"/>
  <c r="G2801" i="5"/>
  <c r="G2802" i="5"/>
  <c r="G2803" i="5"/>
  <c r="G2804" i="5"/>
  <c r="G2805" i="5"/>
  <c r="G2806" i="5"/>
  <c r="G2807" i="5"/>
  <c r="G2864" i="5"/>
  <c r="G2808" i="5"/>
  <c r="G2809" i="5"/>
  <c r="G2810" i="5"/>
  <c r="G2811" i="5"/>
  <c r="G2812" i="5"/>
  <c r="G2813" i="5"/>
  <c r="G2814" i="5"/>
  <c r="G2815" i="5"/>
  <c r="G2776" i="5"/>
  <c r="G2777" i="5"/>
  <c r="G2816" i="5"/>
  <c r="G2817" i="5"/>
  <c r="G2818" i="5"/>
  <c r="G2819" i="5"/>
  <c r="G2820" i="5"/>
  <c r="G2649" i="5"/>
  <c r="G2650" i="5"/>
  <c r="G2651" i="5"/>
  <c r="G2652" i="5"/>
  <c r="G2653" i="5"/>
  <c r="G2654" i="5"/>
  <c r="G2696" i="5"/>
  <c r="G2697" i="5"/>
  <c r="G2698" i="5"/>
  <c r="G2720" i="5"/>
  <c r="G2721" i="5"/>
  <c r="G2722" i="5"/>
  <c r="G2723" i="5"/>
  <c r="G2743" i="5"/>
  <c r="G2744" i="5"/>
  <c r="G2745" i="5"/>
  <c r="G2746" i="5"/>
  <c r="G2778" i="5"/>
  <c r="G2779" i="5"/>
  <c r="G2780" i="5"/>
  <c r="G2781" i="5"/>
  <c r="G2782" i="5"/>
  <c r="G2783" i="5"/>
  <c r="G2821" i="5"/>
  <c r="G2822" i="5"/>
  <c r="G2784" i="5"/>
  <c r="G2823" i="5"/>
  <c r="G2824" i="5"/>
  <c r="G2825" i="5"/>
  <c r="G2826" i="5"/>
  <c r="G2827" i="5"/>
  <c r="G279" i="5"/>
  <c r="G433" i="5"/>
  <c r="G2416" i="5"/>
  <c r="G252" i="5"/>
  <c r="G2417" i="5"/>
  <c r="G483" i="5"/>
  <c r="G2450" i="5"/>
  <c r="G253" i="5"/>
  <c r="G2418" i="5"/>
  <c r="G2419" i="5"/>
  <c r="G280" i="5"/>
  <c r="G282" i="5"/>
  <c r="G80" i="5"/>
  <c r="G2441" i="5"/>
  <c r="G2837" i="5"/>
  <c r="G2838" i="5"/>
  <c r="G2839" i="5"/>
  <c r="G2840" i="5"/>
  <c r="G2841" i="5"/>
  <c r="G2842" i="5"/>
  <c r="G2843" i="5"/>
  <c r="G2844" i="5"/>
  <c r="G2845" i="5"/>
  <c r="G2868" i="5"/>
  <c r="G2869" i="5"/>
  <c r="G2846" i="5"/>
  <c r="G2847" i="5"/>
  <c r="G2848" i="5"/>
  <c r="G2849" i="5"/>
  <c r="G2850" i="5"/>
  <c r="G2851" i="5"/>
  <c r="G2852" i="5"/>
  <c r="G2853" i="5"/>
  <c r="G2870" i="5"/>
  <c r="G2871" i="5"/>
  <c r="G2872" i="5"/>
  <c r="G2873" i="5"/>
  <c r="G2874" i="5"/>
  <c r="G2875" i="5"/>
  <c r="G2894" i="5"/>
  <c r="G2895" i="5"/>
  <c r="G2896" i="5"/>
  <c r="G2897" i="5"/>
  <c r="G281" i="5"/>
  <c r="G2442" i="5"/>
  <c r="G1186" i="5"/>
  <c r="G1187" i="5"/>
  <c r="G1654" i="5"/>
  <c r="G2104" i="5"/>
  <c r="G1188" i="5"/>
  <c r="G627" i="5"/>
  <c r="G1481" i="5"/>
  <c r="G3008" i="5"/>
  <c r="G3009" i="5"/>
  <c r="G2003" i="5"/>
  <c r="G2898" i="5"/>
  <c r="G2899" i="5"/>
  <c r="G2900" i="5"/>
  <c r="G2901" i="5"/>
  <c r="G2902" i="5"/>
  <c r="G2903" i="5"/>
  <c r="G2904" i="5"/>
  <c r="G2905" i="5"/>
  <c r="G2906" i="5"/>
  <c r="G2907" i="5"/>
  <c r="G2908" i="5"/>
  <c r="G3014" i="5"/>
  <c r="G2884" i="5"/>
  <c r="G2885" i="5"/>
  <c r="G2886" i="5"/>
  <c r="G2887" i="5"/>
  <c r="G2888" i="5"/>
  <c r="G2889" i="5"/>
  <c r="G2909" i="5"/>
  <c r="G2910" i="5"/>
  <c r="G2911" i="5"/>
  <c r="G2912" i="5"/>
  <c r="G2913" i="5"/>
  <c r="G2914" i="5"/>
  <c r="G2915" i="5"/>
  <c r="G2916" i="5"/>
  <c r="G2924" i="5"/>
  <c r="G2925" i="5"/>
  <c r="G2926" i="5"/>
  <c r="G2927" i="5"/>
  <c r="G2928" i="5"/>
  <c r="G2929" i="5"/>
  <c r="G2930" i="5"/>
  <c r="G2931" i="5"/>
  <c r="G2932" i="5"/>
  <c r="G2933" i="5"/>
  <c r="G2934" i="5"/>
  <c r="G2935" i="5"/>
  <c r="G2936" i="5"/>
  <c r="G3015" i="5"/>
  <c r="G2952" i="5"/>
  <c r="G2953" i="5"/>
  <c r="G2954" i="5"/>
  <c r="G2955" i="5"/>
  <c r="G2956" i="5"/>
  <c r="G2957" i="5"/>
  <c r="G2958" i="5"/>
  <c r="G2937" i="5"/>
  <c r="G2938" i="5"/>
  <c r="G2939" i="5"/>
  <c r="G2940" i="5"/>
  <c r="G2941" i="5"/>
  <c r="G2942" i="5"/>
  <c r="G2943" i="5"/>
  <c r="G2959" i="5"/>
  <c r="G2974" i="5"/>
  <c r="G2975" i="5"/>
  <c r="G1462" i="5"/>
  <c r="G1463" i="5"/>
  <c r="G1464" i="5"/>
  <c r="G1465" i="5"/>
  <c r="G1466" i="5"/>
  <c r="G1504" i="5"/>
  <c r="G1505" i="5"/>
  <c r="G1506" i="5"/>
  <c r="G1507" i="5"/>
  <c r="G1508" i="5"/>
  <c r="G1549" i="5"/>
  <c r="G1550" i="5"/>
  <c r="G1551" i="5"/>
  <c r="G1552" i="5"/>
  <c r="G1553" i="5"/>
  <c r="G1573" i="5"/>
  <c r="G1574" i="5"/>
  <c r="G1575" i="5"/>
  <c r="G1576" i="5"/>
  <c r="G1577" i="5"/>
  <c r="G1608" i="5"/>
  <c r="G1609" i="5"/>
  <c r="G1610" i="5"/>
  <c r="G1611" i="5"/>
  <c r="G1612" i="5"/>
  <c r="G1628" i="5"/>
  <c r="G1629" i="5"/>
  <c r="G1630" i="5"/>
  <c r="G1631" i="5"/>
  <c r="G1632" i="5"/>
  <c r="G1675" i="5"/>
  <c r="G1676" i="5"/>
  <c r="G1677" i="5"/>
  <c r="G1678" i="5"/>
  <c r="G1679" i="5"/>
  <c r="G1708" i="5"/>
  <c r="G1709" i="5"/>
  <c r="G1710" i="5"/>
  <c r="G1711" i="5"/>
  <c r="G1712" i="5"/>
  <c r="G1743" i="5"/>
  <c r="G1744" i="5"/>
  <c r="G1745" i="5"/>
  <c r="G1746" i="5"/>
  <c r="G1747" i="5"/>
  <c r="G1785" i="5"/>
  <c r="G1786" i="5"/>
  <c r="G1787" i="5"/>
  <c r="G1788" i="5"/>
  <c r="G1789" i="5"/>
  <c r="G1832" i="5"/>
  <c r="G1833" i="5"/>
  <c r="G1834" i="5"/>
  <c r="G1835" i="5"/>
  <c r="G1836" i="5"/>
  <c r="G1873" i="5"/>
  <c r="G1874" i="5"/>
  <c r="G1875" i="5"/>
  <c r="G1876" i="5"/>
  <c r="G1877" i="5"/>
  <c r="G1919" i="5"/>
  <c r="G1920" i="5"/>
  <c r="G1921" i="5"/>
  <c r="G1922" i="5"/>
  <c r="G1923" i="5"/>
  <c r="G1966" i="5"/>
  <c r="G1967" i="5"/>
  <c r="G1968" i="5"/>
  <c r="G1969" i="5"/>
  <c r="G1970" i="5"/>
  <c r="G2011" i="5"/>
  <c r="G2012" i="5"/>
  <c r="G2013" i="5"/>
  <c r="G2014" i="5"/>
  <c r="G2015" i="5"/>
  <c r="G2053" i="5"/>
  <c r="G2054" i="5"/>
  <c r="G2055" i="5"/>
  <c r="G2056" i="5"/>
  <c r="G2057" i="5"/>
  <c r="G2079" i="5"/>
  <c r="G2080" i="5"/>
  <c r="G2081" i="5"/>
  <c r="G2082" i="5"/>
  <c r="G2083" i="5"/>
  <c r="G2108" i="5"/>
  <c r="G2109" i="5"/>
  <c r="G2110" i="5"/>
  <c r="G2111" i="5"/>
  <c r="G2112" i="5"/>
  <c r="G2131" i="5"/>
  <c r="G2132" i="5"/>
  <c r="G2133" i="5"/>
  <c r="G2134" i="5"/>
  <c r="G2135" i="5"/>
  <c r="G2163" i="5"/>
  <c r="G2164" i="5"/>
  <c r="G2165" i="5"/>
  <c r="G2166" i="5"/>
  <c r="G2167" i="5"/>
  <c r="G2197" i="5"/>
  <c r="G2198" i="5"/>
  <c r="G2199" i="5"/>
  <c r="G2200" i="5"/>
  <c r="G2201" i="5"/>
  <c r="G2222" i="5"/>
  <c r="G2223" i="5"/>
  <c r="G2225" i="5"/>
  <c r="G2228" i="5"/>
  <c r="G2229" i="5"/>
  <c r="G2259" i="5"/>
  <c r="G2260" i="5"/>
  <c r="G2261" i="5"/>
  <c r="G2262" i="5"/>
  <c r="G2263" i="5"/>
  <c r="G2290" i="5"/>
  <c r="G2291" i="5"/>
  <c r="G2292" i="5"/>
  <c r="G2293" i="5"/>
  <c r="G2314" i="5"/>
  <c r="G2315" i="5"/>
  <c r="G2316" i="5"/>
  <c r="G2317" i="5"/>
  <c r="G2318" i="5"/>
  <c r="G2345" i="5"/>
  <c r="G2346" i="5"/>
  <c r="G2347" i="5"/>
  <c r="G2348" i="5"/>
  <c r="G2349" i="5"/>
  <c r="G2381" i="5"/>
  <c r="G2382" i="5"/>
  <c r="G2383" i="5"/>
  <c r="G2384" i="5"/>
  <c r="G2385" i="5"/>
  <c r="G2423" i="5"/>
  <c r="G2424" i="5"/>
  <c r="G2425" i="5"/>
  <c r="G2426" i="5"/>
  <c r="G2427" i="5"/>
  <c r="G2457" i="5"/>
  <c r="G2458" i="5"/>
  <c r="G2459" i="5"/>
  <c r="G2460" i="5"/>
  <c r="G2461" i="5"/>
  <c r="G2485" i="5"/>
  <c r="G2486" i="5"/>
  <c r="G2487" i="5"/>
  <c r="G2488" i="5"/>
  <c r="G2489" i="5"/>
  <c r="G2512" i="5"/>
  <c r="G2513" i="5"/>
  <c r="G2514" i="5"/>
  <c r="G2515" i="5"/>
  <c r="G2516" i="5"/>
  <c r="G2542" i="5"/>
  <c r="G2543" i="5"/>
  <c r="G2544" i="5"/>
  <c r="G2545" i="5"/>
  <c r="G2546" i="5"/>
  <c r="G2567" i="5"/>
  <c r="G2568" i="5"/>
  <c r="G2569" i="5"/>
  <c r="G2570" i="5"/>
  <c r="G2571" i="5"/>
  <c r="G2588" i="5"/>
  <c r="G2589" i="5"/>
  <c r="G2590" i="5"/>
  <c r="G2591" i="5"/>
  <c r="G2592" i="5"/>
  <c r="G2619" i="5"/>
  <c r="G2620" i="5"/>
  <c r="G2621" i="5"/>
  <c r="G2622" i="5"/>
  <c r="G2623" i="5"/>
  <c r="G2655" i="5"/>
  <c r="G2656" i="5"/>
  <c r="G2657" i="5"/>
  <c r="G2658" i="5"/>
  <c r="G2659" i="5"/>
  <c r="G2699" i="5"/>
  <c r="G2700" i="5"/>
  <c r="G2701" i="5"/>
  <c r="G2702" i="5"/>
  <c r="G2703" i="5"/>
  <c r="G2724" i="5"/>
  <c r="G2725" i="5"/>
  <c r="G2726" i="5"/>
  <c r="G2727" i="5"/>
  <c r="G2728" i="5"/>
  <c r="G2751" i="5"/>
  <c r="G2752" i="5"/>
  <c r="G2753" i="5"/>
  <c r="G2754" i="5"/>
  <c r="G2755" i="5"/>
  <c r="G2789" i="5"/>
  <c r="G2790" i="5"/>
  <c r="G2791" i="5"/>
  <c r="G2792" i="5"/>
  <c r="G2793" i="5"/>
  <c r="G2832" i="5"/>
  <c r="G2833" i="5"/>
  <c r="G2834" i="5"/>
  <c r="G2835" i="5"/>
  <c r="G2836" i="5"/>
  <c r="G2858" i="5"/>
  <c r="G2859" i="5"/>
  <c r="G2860" i="5"/>
  <c r="G2861" i="5"/>
  <c r="G2862" i="5"/>
  <c r="G2890" i="5"/>
  <c r="G2891" i="5"/>
  <c r="G2892" i="5"/>
  <c r="G2960" i="5"/>
  <c r="G2961" i="5"/>
  <c r="G2962" i="5"/>
  <c r="G2963" i="5"/>
  <c r="G2964" i="5"/>
  <c r="G2976" i="5"/>
  <c r="G2977" i="5"/>
  <c r="G2978" i="5"/>
  <c r="G2979" i="5"/>
  <c r="G2980" i="5"/>
  <c r="G3016" i="5"/>
  <c r="G3037" i="5"/>
  <c r="G3038" i="5"/>
  <c r="G3039" i="5"/>
  <c r="G3040" i="5"/>
  <c r="G3041" i="5"/>
  <c r="G3042" i="5"/>
  <c r="G3043" i="5"/>
  <c r="G3044" i="5"/>
  <c r="G3045" i="5"/>
  <c r="G3046" i="5"/>
  <c r="G3047" i="5"/>
  <c r="G3048" i="5"/>
  <c r="G3049" i="5"/>
  <c r="G3050" i="5"/>
  <c r="G3051" i="5"/>
  <c r="G3052" i="5"/>
  <c r="G3053" i="5"/>
  <c r="G3054" i="5"/>
  <c r="G3055" i="5"/>
  <c r="G3056" i="5"/>
  <c r="G3057" i="5"/>
  <c r="G3058" i="5"/>
  <c r="G3059" i="5"/>
  <c r="G3060" i="5"/>
  <c r="G3061" i="5"/>
  <c r="G3062" i="5"/>
  <c r="G3063" i="5"/>
  <c r="G3064" i="5"/>
  <c r="G3065" i="5"/>
  <c r="G3066" i="5"/>
  <c r="G3067" i="5"/>
  <c r="G3068" i="5"/>
  <c r="G3069" i="5"/>
  <c r="G3070" i="5"/>
  <c r="G3071" i="5"/>
  <c r="G3072" i="5"/>
  <c r="G3073" i="5"/>
  <c r="G3074" i="5"/>
  <c r="G3075" i="5"/>
  <c r="G3076" i="5"/>
  <c r="G3077" i="5"/>
  <c r="G3078" i="5"/>
  <c r="G3079" i="5"/>
  <c r="G3080" i="5"/>
  <c r="G3081" i="5"/>
  <c r="G3082" i="5"/>
  <c r="G3083" i="5"/>
  <c r="G3084" i="5"/>
  <c r="G3085" i="5"/>
  <c r="G3086" i="5"/>
  <c r="G3087" i="5"/>
  <c r="G3088" i="5"/>
  <c r="G3089" i="5"/>
  <c r="G3090" i="5"/>
  <c r="G3091" i="5"/>
  <c r="G3092" i="5"/>
  <c r="G3010" i="5"/>
  <c r="G1482" i="5"/>
  <c r="G628" i="5"/>
  <c r="G2443" i="5"/>
  <c r="G629" i="5"/>
  <c r="G630" i="5"/>
  <c r="G872" i="5"/>
  <c r="G2451" i="5"/>
  <c r="G892" i="5"/>
  <c r="G894" i="5"/>
  <c r="G3187" i="5"/>
  <c r="G458" i="5"/>
  <c r="L458" i="5" s="1"/>
  <c r="G459" i="5"/>
  <c r="L459" i="5" s="1"/>
  <c r="G460" i="5"/>
  <c r="L460" i="5" s="1"/>
  <c r="G2966" i="5"/>
  <c r="G2967" i="5"/>
  <c r="G2968" i="5"/>
  <c r="G2969" i="5"/>
  <c r="G3019" i="5"/>
  <c r="G2970" i="5"/>
  <c r="G2971" i="5"/>
  <c r="G2981" i="5"/>
  <c r="G2972" i="5"/>
  <c r="G2973" i="5"/>
  <c r="G2982" i="5"/>
  <c r="G2983" i="5"/>
  <c r="G2984" i="5"/>
  <c r="G2985" i="5"/>
  <c r="G2986" i="5"/>
  <c r="G2987" i="5"/>
  <c r="G2988" i="5"/>
  <c r="G2989" i="5"/>
  <c r="G2990" i="5"/>
  <c r="G2991" i="5"/>
  <c r="G2992" i="5"/>
  <c r="G2993" i="5"/>
  <c r="G2994" i="5"/>
  <c r="G2995" i="5"/>
  <c r="G2996" i="5"/>
  <c r="G2997" i="5"/>
  <c r="G2998" i="5"/>
  <c r="G2999" i="5"/>
  <c r="G3020" i="5"/>
  <c r="G3021" i="5"/>
  <c r="G3022" i="5"/>
  <c r="G3000" i="5"/>
  <c r="G3023" i="5"/>
  <c r="G3024" i="5"/>
  <c r="G3025" i="5"/>
  <c r="G3026" i="5"/>
  <c r="G3027" i="5"/>
  <c r="G3028" i="5"/>
  <c r="G3029" i="5"/>
  <c r="G2452" i="5"/>
  <c r="G893" i="5"/>
  <c r="G929" i="5"/>
  <c r="G3011" i="5"/>
  <c r="G1133" i="5"/>
  <c r="G3012" i="5"/>
  <c r="G81" i="5"/>
  <c r="G3013" i="5"/>
  <c r="G736" i="5"/>
  <c r="G365" i="5"/>
  <c r="G366" i="5"/>
  <c r="G1189" i="5"/>
  <c r="G1190" i="5"/>
  <c r="G1483" i="5"/>
  <c r="G1484" i="5"/>
  <c r="G663" i="5"/>
  <c r="G82" i="5"/>
  <c r="G1915" i="5"/>
  <c r="G83" i="5"/>
  <c r="G2004" i="5"/>
  <c r="G3093" i="5"/>
  <c r="G3094" i="5"/>
  <c r="G3095" i="5"/>
  <c r="G3096" i="5"/>
  <c r="G3097" i="5"/>
  <c r="G3098" i="5"/>
  <c r="G3099" i="5"/>
  <c r="G3100" i="5"/>
  <c r="G3101" i="5"/>
  <c r="G3102" i="5"/>
  <c r="G3103" i="5"/>
  <c r="G3104" i="5"/>
  <c r="G3105" i="5"/>
  <c r="G3106" i="5"/>
  <c r="G3107" i="5"/>
  <c r="G3108" i="5"/>
  <c r="G3109" i="5"/>
  <c r="G3110" i="5"/>
  <c r="L3110" i="5" s="1"/>
  <c r="G3111" i="5"/>
  <c r="L3111" i="5" s="1"/>
  <c r="G3112" i="5"/>
  <c r="G3113" i="5"/>
  <c r="G3114" i="5"/>
  <c r="G3115" i="5"/>
  <c r="G3116" i="5"/>
  <c r="G3117" i="5"/>
  <c r="G3118" i="5"/>
  <c r="G3119" i="5"/>
  <c r="G3120" i="5"/>
  <c r="G3121" i="5"/>
  <c r="G3122" i="5"/>
  <c r="G3123" i="5"/>
  <c r="G3124" i="5"/>
  <c r="G3125" i="5"/>
  <c r="G3126" i="5"/>
  <c r="G3127" i="5"/>
  <c r="G3128" i="5"/>
  <c r="G1134" i="5"/>
  <c r="G1485" i="5"/>
  <c r="G1486" i="5"/>
  <c r="G84" i="5"/>
  <c r="G3017" i="5"/>
  <c r="G3018" i="5"/>
  <c r="G3030" i="5"/>
  <c r="G3031" i="5"/>
  <c r="G3032" i="5"/>
  <c r="G3033" i="5"/>
  <c r="G283" i="5"/>
  <c r="G284" i="5"/>
  <c r="G1487" i="5"/>
  <c r="G3034" i="5"/>
  <c r="G3035" i="5"/>
  <c r="G3036" i="5"/>
  <c r="G3145" i="5"/>
  <c r="G3146" i="5"/>
  <c r="G3147" i="5"/>
  <c r="G3148" i="5"/>
  <c r="G3149" i="5"/>
  <c r="G3150" i="5"/>
  <c r="G3151" i="5"/>
  <c r="G3152" i="5"/>
  <c r="G3153" i="5"/>
  <c r="G3154" i="5"/>
  <c r="G3155" i="5"/>
  <c r="G3156" i="5"/>
  <c r="G3157" i="5"/>
  <c r="G3158" i="5"/>
  <c r="G3159" i="5"/>
  <c r="G3160" i="5"/>
  <c r="G3161" i="5"/>
  <c r="G3162" i="5"/>
  <c r="G3163" i="5"/>
  <c r="G3164" i="5"/>
  <c r="G3165" i="5"/>
  <c r="G3166" i="5"/>
  <c r="G3167" i="5"/>
  <c r="G3168" i="5"/>
  <c r="G3169" i="5"/>
  <c r="G3170" i="5"/>
  <c r="G3171" i="5"/>
  <c r="G3172" i="5"/>
  <c r="G285" i="5"/>
  <c r="G1655" i="5"/>
  <c r="G1191" i="5"/>
  <c r="G1488" i="5"/>
  <c r="G1489" i="5"/>
  <c r="G3129" i="5"/>
  <c r="G2127" i="5"/>
  <c r="G2159" i="5"/>
  <c r="G3130" i="5"/>
  <c r="G51" i="5"/>
  <c r="G1128" i="5"/>
  <c r="G2191" i="5"/>
  <c r="G2192" i="5"/>
  <c r="G461" i="5"/>
  <c r="G462" i="5"/>
  <c r="G1490" i="5"/>
  <c r="G1491" i="5"/>
  <c r="G85" i="5"/>
  <c r="G463" i="5"/>
  <c r="G3192" i="5"/>
  <c r="G3193" i="5"/>
  <c r="G3194" i="5"/>
  <c r="G3195" i="5"/>
  <c r="G3196" i="5"/>
  <c r="G3197" i="5"/>
  <c r="G3198" i="5"/>
  <c r="G3199" i="5"/>
  <c r="G3200" i="5"/>
  <c r="G3201" i="5"/>
  <c r="G3202" i="5"/>
  <c r="G3203" i="5"/>
  <c r="G3204" i="5"/>
  <c r="G3205" i="5"/>
  <c r="G3206" i="5"/>
  <c r="G3207" i="5"/>
  <c r="G3208" i="5"/>
  <c r="G3209" i="5"/>
  <c r="G3210" i="5"/>
  <c r="G3211" i="5"/>
  <c r="G3212" i="5"/>
  <c r="G3213" i="5"/>
  <c r="G3214" i="5"/>
  <c r="G3215" i="5"/>
  <c r="G3216" i="5"/>
  <c r="G3217" i="5"/>
  <c r="G3218" i="5"/>
  <c r="G3219" i="5"/>
  <c r="G3220" i="5"/>
  <c r="G3221" i="5"/>
  <c r="G3222" i="5"/>
  <c r="G3223" i="5"/>
  <c r="G3224" i="5"/>
  <c r="G3225" i="5"/>
  <c r="G3226" i="5"/>
  <c r="G3227" i="5"/>
  <c r="G3228" i="5"/>
  <c r="G3229" i="5"/>
  <c r="G3230" i="5"/>
  <c r="G3231" i="5"/>
  <c r="G3232" i="5"/>
  <c r="G3233" i="5"/>
  <c r="G3234" i="5"/>
  <c r="G3235" i="5"/>
  <c r="G3236" i="5"/>
  <c r="G3237" i="5"/>
  <c r="G3238" i="5"/>
  <c r="G3239" i="5"/>
  <c r="G3240" i="5"/>
  <c r="G3241" i="5"/>
  <c r="G3242" i="5"/>
  <c r="G3243" i="5"/>
  <c r="G3244" i="5"/>
  <c r="G3245" i="5"/>
  <c r="G3246" i="5"/>
  <c r="G3247" i="5"/>
  <c r="G3248" i="5"/>
  <c r="G86" i="5"/>
  <c r="G631" i="5"/>
  <c r="G2005" i="5"/>
  <c r="G3131" i="5"/>
  <c r="G1129" i="5"/>
  <c r="G2006" i="5"/>
  <c r="G3132" i="5"/>
  <c r="G3256" i="5"/>
  <c r="G3257" i="5"/>
  <c r="G3258" i="5"/>
  <c r="G3259" i="5"/>
  <c r="G3260" i="5"/>
  <c r="G3261" i="5"/>
  <c r="G3262" i="5"/>
  <c r="G3263" i="5"/>
  <c r="G3264" i="5"/>
  <c r="G3265" i="5"/>
  <c r="G3266" i="5"/>
  <c r="G3267" i="5"/>
  <c r="G3268" i="5"/>
  <c r="G3269" i="5"/>
  <c r="G3270" i="5"/>
  <c r="G3271" i="5"/>
  <c r="G3272" i="5"/>
  <c r="G3273" i="5"/>
  <c r="G3274" i="5"/>
  <c r="G3275" i="5"/>
  <c r="G3276" i="5"/>
  <c r="G3277" i="5"/>
  <c r="G3278" i="5"/>
  <c r="G3279" i="5"/>
  <c r="G3280" i="5"/>
  <c r="G3281" i="5"/>
  <c r="G3282" i="5"/>
  <c r="G3283" i="5"/>
  <c r="G3284" i="5"/>
  <c r="G3285" i="5"/>
  <c r="G3286" i="5"/>
  <c r="G3287" i="5"/>
  <c r="G3288" i="5"/>
  <c r="G3289" i="5"/>
  <c r="G3290" i="5"/>
  <c r="G3291" i="5"/>
  <c r="G3292" i="5"/>
  <c r="G3293" i="5"/>
  <c r="G3294" i="5"/>
  <c r="G3295" i="5"/>
  <c r="G3296" i="5"/>
  <c r="G3297" i="5"/>
  <c r="G3298" i="5"/>
  <c r="G3299" i="5"/>
  <c r="G3300" i="5"/>
  <c r="G3301" i="5"/>
  <c r="G3302" i="5"/>
  <c r="G3303" i="5"/>
  <c r="G3304" i="5"/>
  <c r="G3305" i="5"/>
  <c r="G3306" i="5"/>
  <c r="G3307" i="5"/>
  <c r="G3308" i="5"/>
  <c r="G3309" i="5"/>
  <c r="G3310" i="5"/>
  <c r="G3311" i="5"/>
  <c r="G3312" i="5"/>
  <c r="G3313" i="5"/>
  <c r="G3314" i="5"/>
  <c r="G3315" i="5"/>
  <c r="G3316" i="5"/>
  <c r="G3317" i="5"/>
  <c r="G3318" i="5"/>
  <c r="G3319" i="5"/>
  <c r="G3320" i="5"/>
  <c r="G3321" i="5"/>
  <c r="G3322" i="5"/>
  <c r="G3323" i="5"/>
  <c r="G3324" i="5"/>
  <c r="G3325" i="5"/>
  <c r="G3326" i="5"/>
  <c r="G3327" i="5"/>
  <c r="G3328" i="5"/>
  <c r="G3329" i="5"/>
  <c r="G3330" i="5"/>
  <c r="G3331" i="5"/>
  <c r="G3332" i="5"/>
  <c r="G3333" i="5"/>
  <c r="G3334" i="5"/>
  <c r="G3335" i="5"/>
  <c r="G3336" i="5"/>
  <c r="G3337" i="5"/>
  <c r="G3338" i="5"/>
  <c r="G3339" i="5"/>
  <c r="G3340" i="5"/>
  <c r="G3341" i="5"/>
  <c r="G3342" i="5"/>
  <c r="G3343" i="5"/>
  <c r="G3344" i="5"/>
  <c r="G3345" i="5"/>
  <c r="G3346" i="5"/>
  <c r="G3347" i="5"/>
  <c r="G3348" i="5"/>
  <c r="G3349" i="5"/>
  <c r="G3350" i="5"/>
  <c r="G3351" i="5"/>
  <c r="G3352" i="5"/>
  <c r="G3353" i="5"/>
  <c r="G3354" i="5"/>
  <c r="G3355" i="5"/>
  <c r="G3356" i="5"/>
  <c r="G3357" i="5"/>
  <c r="G3358" i="5"/>
  <c r="G3359" i="5"/>
  <c r="G3360" i="5"/>
  <c r="G3361" i="5"/>
  <c r="G3362" i="5"/>
  <c r="G3363" i="5"/>
  <c r="G3364" i="5"/>
  <c r="G3365" i="5"/>
  <c r="G3366" i="5"/>
  <c r="G3367" i="5"/>
  <c r="G3368" i="5"/>
  <c r="G3369" i="5"/>
  <c r="G3370" i="5"/>
  <c r="G3371" i="5"/>
  <c r="G3372" i="5"/>
  <c r="G3373" i="5"/>
  <c r="G3374" i="5"/>
  <c r="G3375" i="5"/>
  <c r="G3376" i="5"/>
  <c r="G3377" i="5"/>
  <c r="G3378" i="5"/>
  <c r="G3379" i="5"/>
  <c r="G3380" i="5"/>
  <c r="G3381" i="5"/>
  <c r="G3382" i="5"/>
  <c r="G3383" i="5"/>
  <c r="G3384" i="5"/>
  <c r="G3385" i="5"/>
  <c r="L3385" i="5" s="1"/>
  <c r="G3386" i="5"/>
  <c r="L3386" i="5" s="1"/>
  <c r="G3387" i="5"/>
  <c r="L3387" i="5" s="1"/>
  <c r="G3388" i="5"/>
  <c r="L3388" i="5" s="1"/>
  <c r="G3389" i="5"/>
  <c r="L3389" i="5" s="1"/>
  <c r="G3390" i="5"/>
  <c r="L3390" i="5" s="1"/>
  <c r="G3391" i="5"/>
  <c r="L3391" i="5" s="1"/>
  <c r="G3392" i="5"/>
  <c r="L3392" i="5" s="1"/>
  <c r="G3393" i="5"/>
  <c r="L3393" i="5" s="1"/>
  <c r="G3394" i="5"/>
  <c r="L3394" i="5" s="1"/>
  <c r="G3395" i="5"/>
  <c r="L3395" i="5" s="1"/>
  <c r="G3396" i="5"/>
  <c r="G3397" i="5"/>
  <c r="G3398" i="5"/>
  <c r="G3399" i="5"/>
  <c r="G3400" i="5"/>
  <c r="G3401" i="5"/>
  <c r="G3402" i="5"/>
  <c r="G3403" i="5"/>
  <c r="G3404" i="5"/>
  <c r="G3405" i="5"/>
  <c r="G3406" i="5"/>
  <c r="G3407" i="5"/>
  <c r="G3408" i="5"/>
  <c r="G3409" i="5"/>
  <c r="G3410" i="5"/>
  <c r="G3411" i="5"/>
  <c r="G3412" i="5"/>
  <c r="G3413" i="5"/>
  <c r="G3414" i="5"/>
  <c r="G3415" i="5"/>
  <c r="G3416" i="5"/>
  <c r="G3417" i="5"/>
  <c r="G3418" i="5"/>
  <c r="L3418" i="5" s="1"/>
  <c r="G3419" i="5"/>
  <c r="L3419" i="5" s="1"/>
  <c r="G3420" i="5"/>
  <c r="L3420" i="5" s="1"/>
  <c r="G3421" i="5"/>
  <c r="L3421" i="5" s="1"/>
  <c r="G3422" i="5"/>
  <c r="L3422" i="5" s="1"/>
  <c r="G3423" i="5"/>
  <c r="L3423" i="5" s="1"/>
  <c r="G3424" i="5"/>
  <c r="L3424" i="5" s="1"/>
  <c r="G3425" i="5"/>
  <c r="L3425" i="5" s="1"/>
  <c r="G3426" i="5"/>
  <c r="L3426" i="5" s="1"/>
  <c r="G3427" i="5"/>
  <c r="L3427" i="5" s="1"/>
  <c r="G3428" i="5"/>
  <c r="L3428" i="5" s="1"/>
  <c r="G3429" i="5"/>
  <c r="L3429" i="5" s="1"/>
  <c r="G3430" i="5"/>
  <c r="L3430" i="5" s="1"/>
  <c r="G3431" i="5"/>
  <c r="L3431" i="5" s="1"/>
  <c r="G3432" i="5"/>
  <c r="L3432" i="5" s="1"/>
  <c r="G3433" i="5"/>
  <c r="L3433" i="5" s="1"/>
  <c r="G3434" i="5"/>
  <c r="L3434" i="5" s="1"/>
  <c r="G3435" i="5"/>
  <c r="L3435" i="5" s="1"/>
  <c r="G3436" i="5"/>
  <c r="L3436" i="5" s="1"/>
  <c r="G3437" i="5"/>
  <c r="L3437" i="5" s="1"/>
  <c r="G3438" i="5"/>
  <c r="L3438" i="5" s="1"/>
  <c r="G3439" i="5"/>
  <c r="L3439" i="5" s="1"/>
  <c r="G3440" i="5"/>
  <c r="G3441" i="5"/>
  <c r="G3442" i="5"/>
  <c r="G3443" i="5"/>
  <c r="G3444" i="5"/>
  <c r="G3445" i="5"/>
  <c r="G3446" i="5"/>
  <c r="G3447" i="5"/>
  <c r="G3448" i="5"/>
  <c r="G3449" i="5"/>
  <c r="G3450" i="5"/>
  <c r="G3451" i="5"/>
  <c r="G3452" i="5"/>
  <c r="G3453" i="5"/>
  <c r="G3454" i="5"/>
  <c r="G3455" i="5"/>
  <c r="G3456" i="5"/>
  <c r="G3457" i="5"/>
  <c r="G3458" i="5"/>
  <c r="G3459" i="5"/>
  <c r="G3460" i="5"/>
  <c r="G3461" i="5"/>
  <c r="G3462" i="5"/>
  <c r="G3463" i="5"/>
  <c r="G3464" i="5"/>
  <c r="G3465" i="5"/>
  <c r="G3466" i="5"/>
  <c r="G3467" i="5"/>
  <c r="G3468" i="5"/>
  <c r="L3468" i="5" s="1"/>
  <c r="G3469" i="5"/>
  <c r="G3470" i="5"/>
  <c r="G3471" i="5"/>
  <c r="G3472" i="5"/>
  <c r="G3473" i="5"/>
  <c r="G3474" i="5"/>
  <c r="G3475" i="5"/>
  <c r="G3476" i="5"/>
  <c r="G3477" i="5"/>
  <c r="G3478" i="5"/>
  <c r="G3479" i="5"/>
  <c r="G3480" i="5"/>
  <c r="G3481" i="5"/>
  <c r="G3482" i="5"/>
  <c r="G3483" i="5"/>
  <c r="G3484" i="5"/>
  <c r="G3485" i="5"/>
  <c r="G3486" i="5"/>
  <c r="G3487" i="5"/>
  <c r="G3488" i="5"/>
  <c r="G3489" i="5"/>
  <c r="G3490" i="5"/>
  <c r="G3491" i="5"/>
  <c r="G3492" i="5"/>
  <c r="G3493" i="5"/>
  <c r="G3497" i="5"/>
  <c r="G3498" i="5"/>
  <c r="G3499" i="5"/>
  <c r="G3500" i="5"/>
  <c r="G3501" i="5"/>
  <c r="G3502" i="5"/>
  <c r="G3503" i="5"/>
  <c r="G3504" i="5"/>
  <c r="G3505" i="5"/>
  <c r="G3506" i="5"/>
  <c r="G3507" i="5"/>
  <c r="G3508" i="5"/>
  <c r="G3509" i="5"/>
  <c r="G3510" i="5"/>
  <c r="G3511" i="5"/>
  <c r="G3512" i="5"/>
  <c r="G3513" i="5"/>
  <c r="G3514" i="5"/>
  <c r="G3515" i="5"/>
  <c r="G3516" i="5"/>
  <c r="G3517" i="5"/>
  <c r="G3518" i="5"/>
  <c r="G3519" i="5"/>
  <c r="G3520" i="5"/>
  <c r="G3521" i="5"/>
  <c r="G3522" i="5"/>
  <c r="G3523" i="5"/>
  <c r="G3524" i="5"/>
  <c r="G3525" i="5"/>
  <c r="G3526" i="5"/>
  <c r="G3527" i="5"/>
  <c r="G3528" i="5"/>
  <c r="G3529" i="5"/>
  <c r="G3530" i="5"/>
  <c r="G3531" i="5"/>
  <c r="G3532" i="5"/>
  <c r="G3533" i="5"/>
  <c r="G3534" i="5"/>
  <c r="G3535" i="5"/>
  <c r="G3536" i="5"/>
  <c r="G3537" i="5"/>
  <c r="G3538" i="5"/>
  <c r="G3539" i="5"/>
  <c r="G3540" i="5"/>
  <c r="G3541" i="5"/>
  <c r="G3542" i="5"/>
  <c r="G3543" i="5"/>
  <c r="G3544" i="5"/>
  <c r="G3545" i="5"/>
  <c r="G3546" i="5"/>
  <c r="G3547" i="5"/>
  <c r="G3548" i="5"/>
  <c r="G3549" i="5"/>
  <c r="G3550" i="5"/>
  <c r="G3551" i="5"/>
  <c r="G3552" i="5"/>
  <c r="G3553" i="5"/>
  <c r="G3554" i="5"/>
  <c r="G3555" i="5"/>
  <c r="G3556" i="5"/>
  <c r="G3557" i="5"/>
  <c r="G3558" i="5"/>
  <c r="G3559" i="5"/>
  <c r="G3560" i="5"/>
  <c r="G3561" i="5"/>
  <c r="G3562" i="5"/>
  <c r="G3563" i="5"/>
  <c r="G3564" i="5"/>
  <c r="G3565" i="5"/>
  <c r="G3566" i="5"/>
  <c r="G3567" i="5"/>
  <c r="G3568" i="5"/>
  <c r="G3569" i="5"/>
  <c r="G3570" i="5"/>
  <c r="G3571" i="5"/>
  <c r="G3572" i="5"/>
  <c r="G3573" i="5"/>
  <c r="G3574" i="5"/>
  <c r="G3575" i="5"/>
  <c r="G3576" i="5"/>
  <c r="G3577" i="5"/>
  <c r="G3578" i="5"/>
  <c r="G3579" i="5"/>
  <c r="G3580" i="5"/>
  <c r="G3581" i="5"/>
  <c r="G3582" i="5"/>
  <c r="G3583" i="5"/>
  <c r="G3584" i="5"/>
  <c r="G3585" i="5"/>
  <c r="G3586" i="5"/>
  <c r="G3587" i="5"/>
  <c r="G3588" i="5"/>
  <c r="G3589" i="5"/>
  <c r="G3590" i="5"/>
  <c r="G3591" i="5"/>
  <c r="G3592" i="5"/>
  <c r="G3593" i="5"/>
  <c r="G3594" i="5"/>
  <c r="G3595" i="5"/>
  <c r="G3596" i="5"/>
  <c r="G3597" i="5"/>
  <c r="G3598" i="5"/>
  <c r="G3599" i="5"/>
  <c r="G3600" i="5"/>
  <c r="G3601" i="5"/>
  <c r="G3602" i="5"/>
  <c r="G3603" i="5"/>
  <c r="G3604" i="5"/>
  <c r="G3605" i="5"/>
  <c r="G3606" i="5"/>
  <c r="G3607" i="5"/>
  <c r="G3608" i="5"/>
  <c r="G3609" i="5"/>
  <c r="G3610" i="5"/>
  <c r="G3611" i="5"/>
  <c r="G3612" i="5"/>
  <c r="G3613" i="5"/>
  <c r="G3614" i="5"/>
  <c r="G3615" i="5"/>
  <c r="G3616" i="5"/>
  <c r="G3617" i="5"/>
  <c r="G3618" i="5"/>
  <c r="G3619" i="5"/>
  <c r="G3620" i="5"/>
  <c r="G3621" i="5"/>
  <c r="G3622" i="5"/>
  <c r="G3623" i="5"/>
  <c r="G3624" i="5"/>
  <c r="G3625" i="5"/>
  <c r="G3626" i="5"/>
  <c r="G3627" i="5"/>
  <c r="G3628" i="5"/>
  <c r="G3629" i="5"/>
  <c r="G3630" i="5"/>
  <c r="G3631" i="5"/>
  <c r="G3632" i="5"/>
  <c r="G3633" i="5"/>
  <c r="G3634" i="5"/>
  <c r="G3635" i="5"/>
  <c r="G3636" i="5"/>
  <c r="G3637" i="5"/>
  <c r="G3638" i="5"/>
  <c r="G3639" i="5"/>
  <c r="G3640" i="5"/>
  <c r="G3641" i="5"/>
  <c r="G3642" i="5"/>
  <c r="G3643" i="5"/>
  <c r="G3644" i="5"/>
  <c r="G3645" i="5"/>
  <c r="G3646" i="5"/>
  <c r="G3647" i="5"/>
  <c r="G3648" i="5"/>
  <c r="G3649" i="5"/>
  <c r="G3650" i="5"/>
  <c r="G3651" i="5"/>
  <c r="G3652" i="5"/>
  <c r="G3653" i="5"/>
  <c r="G3654" i="5"/>
  <c r="G3655" i="5"/>
  <c r="G3656" i="5"/>
  <c r="G3657" i="5"/>
  <c r="G3658" i="5"/>
  <c r="G3659" i="5"/>
  <c r="G3660" i="5"/>
  <c r="G3661" i="5"/>
  <c r="G3662" i="5"/>
  <c r="G3663" i="5"/>
  <c r="G3664" i="5"/>
  <c r="G3665" i="5"/>
  <c r="G3666" i="5"/>
  <c r="G3667" i="5"/>
  <c r="G3668" i="5"/>
  <c r="G3669" i="5"/>
  <c r="G3670" i="5"/>
  <c r="G3671" i="5"/>
  <c r="G3672" i="5"/>
  <c r="G3673" i="5"/>
  <c r="G3674" i="5"/>
  <c r="G3675" i="5"/>
  <c r="G3676" i="5"/>
  <c r="G3677" i="5"/>
  <c r="G3678" i="5"/>
  <c r="G3679" i="5"/>
  <c r="G3680" i="5"/>
  <c r="G3681" i="5"/>
  <c r="G3682" i="5"/>
  <c r="G3683" i="5"/>
  <c r="G3684" i="5"/>
  <c r="G3685" i="5"/>
  <c r="G3686" i="5"/>
  <c r="G3687" i="5"/>
  <c r="G3688" i="5"/>
  <c r="G3689" i="5"/>
  <c r="G3690" i="5"/>
  <c r="G3691" i="5"/>
  <c r="G3692" i="5"/>
  <c r="G3693" i="5"/>
  <c r="G3694" i="5"/>
  <c r="G3695" i="5"/>
  <c r="G3696" i="5"/>
  <c r="G3697" i="5"/>
  <c r="G3698" i="5"/>
  <c r="G3699" i="5"/>
  <c r="G3700" i="5"/>
  <c r="G3701" i="5"/>
  <c r="G3702" i="5"/>
  <c r="G3703" i="5"/>
  <c r="G3704" i="5"/>
  <c r="G3705" i="5"/>
  <c r="G3706" i="5"/>
  <c r="G3707" i="5"/>
  <c r="G3708" i="5"/>
  <c r="G3709" i="5"/>
  <c r="G3710" i="5"/>
  <c r="G3711" i="5"/>
  <c r="G3712" i="5"/>
  <c r="G3713" i="5"/>
  <c r="G3714" i="5"/>
  <c r="G3715" i="5"/>
  <c r="G3716" i="5"/>
  <c r="G3717" i="5"/>
  <c r="G3718" i="5"/>
  <c r="G3719" i="5"/>
  <c r="G3720" i="5"/>
  <c r="G3721" i="5"/>
  <c r="G3722" i="5"/>
  <c r="G3723" i="5"/>
  <c r="G3724" i="5"/>
  <c r="G3725" i="5"/>
  <c r="G3726" i="5"/>
  <c r="G3727" i="5"/>
  <c r="G3728" i="5"/>
  <c r="G3729" i="5"/>
  <c r="G3730" i="5"/>
  <c r="G3731" i="5"/>
  <c r="G3732" i="5"/>
  <c r="G3733" i="5"/>
  <c r="G3734" i="5"/>
  <c r="G3735" i="5"/>
  <c r="G3736" i="5"/>
  <c r="G3737" i="5"/>
  <c r="G3738" i="5"/>
  <c r="G3739" i="5"/>
  <c r="G3740" i="5"/>
  <c r="G3741" i="5"/>
  <c r="G3742" i="5"/>
  <c r="G3743" i="5"/>
  <c r="G3744" i="5"/>
  <c r="G3745" i="5"/>
  <c r="G3746" i="5"/>
  <c r="G3747" i="5"/>
  <c r="G3748" i="5"/>
  <c r="G3749" i="5"/>
  <c r="G3750" i="5"/>
  <c r="G3751" i="5"/>
  <c r="G3752" i="5"/>
  <c r="G3753" i="5"/>
  <c r="G3754" i="5"/>
  <c r="G3755" i="5"/>
  <c r="G3756" i="5"/>
  <c r="G3757" i="5"/>
  <c r="G3758" i="5"/>
  <c r="G3759" i="5"/>
  <c r="G3760" i="5"/>
  <c r="G3761" i="5"/>
  <c r="G3762" i="5"/>
  <c r="G3763" i="5"/>
  <c r="G3764" i="5"/>
  <c r="G3765" i="5"/>
  <c r="G3766" i="5"/>
  <c r="G3767" i="5"/>
  <c r="G3768" i="5"/>
  <c r="G3769" i="5"/>
  <c r="G3770" i="5"/>
  <c r="G3771" i="5"/>
  <c r="G3772" i="5"/>
  <c r="G3773" i="5"/>
  <c r="G3774" i="5"/>
  <c r="G3775" i="5"/>
  <c r="G3776" i="5"/>
  <c r="G3777" i="5"/>
  <c r="G3778" i="5"/>
  <c r="G3779" i="5"/>
  <c r="G3780" i="5"/>
  <c r="G3781" i="5"/>
  <c r="G3782" i="5"/>
  <c r="G3783" i="5"/>
  <c r="G3784" i="5"/>
  <c r="G3785" i="5"/>
  <c r="G3786" i="5"/>
  <c r="G3787" i="5"/>
  <c r="G3788" i="5"/>
  <c r="G3789" i="5"/>
  <c r="G3790" i="5"/>
  <c r="G3791" i="5"/>
  <c r="G3792" i="5"/>
  <c r="G3793" i="5"/>
  <c r="G3794" i="5"/>
  <c r="G3795" i="5"/>
  <c r="G3796" i="5"/>
  <c r="G3797" i="5"/>
  <c r="G3798" i="5"/>
  <c r="G3799" i="5"/>
  <c r="G3800" i="5"/>
  <c r="G3801" i="5"/>
  <c r="G3802" i="5"/>
  <c r="G3803" i="5"/>
  <c r="G3804" i="5"/>
  <c r="G3805" i="5"/>
  <c r="G3806" i="5"/>
  <c r="G3807" i="5"/>
  <c r="G3808" i="5"/>
  <c r="G3809" i="5"/>
  <c r="G3810" i="5"/>
  <c r="G3811" i="5"/>
  <c r="G3812" i="5"/>
  <c r="G3813" i="5"/>
  <c r="G3814" i="5"/>
  <c r="G3815" i="5"/>
  <c r="G3816" i="5"/>
  <c r="G3817" i="5"/>
  <c r="G3818" i="5"/>
  <c r="G3819" i="5"/>
  <c r="G3820" i="5"/>
  <c r="G3821" i="5"/>
  <c r="G3822" i="5"/>
  <c r="G3823" i="5"/>
  <c r="G3824" i="5"/>
  <c r="G3825" i="5"/>
  <c r="G3826" i="5"/>
  <c r="G3827" i="5"/>
  <c r="G3828" i="5"/>
  <c r="G3829" i="5"/>
  <c r="G3830" i="5"/>
  <c r="G3831" i="5"/>
  <c r="G3832" i="5"/>
  <c r="G3833" i="5"/>
  <c r="G3834" i="5"/>
  <c r="G3835" i="5"/>
  <c r="G3836" i="5"/>
  <c r="G3837" i="5"/>
  <c r="G3838" i="5"/>
  <c r="G3839" i="5"/>
  <c r="G3840" i="5"/>
  <c r="G3841" i="5"/>
  <c r="G3842" i="5"/>
  <c r="G3843" i="5"/>
  <c r="G3844" i="5"/>
  <c r="G3845" i="5"/>
  <c r="G3846" i="5"/>
  <c r="G3847" i="5"/>
  <c r="G3848" i="5"/>
  <c r="G3849" i="5"/>
  <c r="G3850" i="5"/>
  <c r="G3851" i="5"/>
  <c r="G3852" i="5"/>
  <c r="G3853" i="5"/>
  <c r="G3854" i="5"/>
  <c r="G3855" i="5"/>
  <c r="G3856" i="5"/>
  <c r="G3857" i="5"/>
  <c r="G3858" i="5"/>
  <c r="G3859" i="5"/>
  <c r="G3860" i="5"/>
  <c r="G3861" i="5"/>
  <c r="G3862" i="5"/>
  <c r="G3863" i="5"/>
  <c r="G3864" i="5"/>
  <c r="G3865" i="5"/>
  <c r="G3866" i="5"/>
  <c r="G3867" i="5"/>
  <c r="G3868" i="5"/>
  <c r="G3869" i="5"/>
  <c r="G3870" i="5"/>
  <c r="G3871" i="5"/>
  <c r="G3872" i="5"/>
  <c r="G3873" i="5"/>
  <c r="G3874" i="5"/>
  <c r="G3875" i="5"/>
  <c r="G3876" i="5"/>
  <c r="G3877" i="5"/>
  <c r="G3878" i="5"/>
  <c r="G3879" i="5"/>
  <c r="G3880" i="5"/>
  <c r="G3881" i="5"/>
  <c r="G3882" i="5"/>
  <c r="G3883" i="5"/>
  <c r="G3884" i="5"/>
  <c r="G3885" i="5"/>
  <c r="G3886" i="5"/>
  <c r="G3887" i="5"/>
  <c r="G3888" i="5"/>
  <c r="G3889" i="5"/>
  <c r="G3890" i="5"/>
  <c r="G3891" i="5"/>
  <c r="G3892" i="5"/>
  <c r="G3893" i="5"/>
  <c r="G3894" i="5"/>
  <c r="G3895" i="5"/>
  <c r="G3896" i="5"/>
  <c r="G3897" i="5"/>
  <c r="G3898" i="5"/>
  <c r="G3899" i="5"/>
  <c r="G3900" i="5"/>
  <c r="G3901" i="5"/>
  <c r="G3902" i="5"/>
  <c r="G3903" i="5"/>
  <c r="G3904" i="5"/>
  <c r="G3905" i="5"/>
  <c r="G3906" i="5"/>
  <c r="G3907" i="5"/>
  <c r="G3908" i="5"/>
  <c r="G3909" i="5"/>
  <c r="G3910" i="5"/>
  <c r="G3911" i="5"/>
  <c r="G3912" i="5"/>
  <c r="G3913" i="5"/>
  <c r="G3914" i="5"/>
  <c r="G3915" i="5"/>
  <c r="G3916" i="5"/>
  <c r="G3917" i="5"/>
  <c r="G3918" i="5"/>
  <c r="G3919" i="5"/>
  <c r="G3920" i="5"/>
  <c r="G3921" i="5"/>
  <c r="G3922" i="5"/>
  <c r="G3923" i="5"/>
  <c r="G3924" i="5"/>
  <c r="G3925" i="5"/>
  <c r="G3926" i="5"/>
  <c r="G3927" i="5"/>
  <c r="G3928" i="5"/>
  <c r="G3929" i="5"/>
  <c r="G3930" i="5"/>
  <c r="G3931" i="5"/>
  <c r="G3932" i="5"/>
  <c r="G3933" i="5"/>
  <c r="G3934" i="5"/>
  <c r="G3935" i="5"/>
  <c r="G3936" i="5"/>
  <c r="G3937" i="5"/>
  <c r="G3938" i="5"/>
  <c r="G3939" i="5"/>
  <c r="G3940" i="5"/>
  <c r="G3941" i="5"/>
  <c r="G3942" i="5"/>
  <c r="G3943" i="5"/>
  <c r="G3944" i="5"/>
  <c r="G3945" i="5"/>
  <c r="G3946" i="5"/>
  <c r="G3947" i="5"/>
  <c r="G3948" i="5"/>
  <c r="G3949" i="5"/>
  <c r="G3950" i="5"/>
  <c r="G3951" i="5"/>
  <c r="G3952" i="5"/>
  <c r="G3953" i="5"/>
  <c r="G3954" i="5"/>
  <c r="G3955" i="5"/>
  <c r="G3956" i="5"/>
  <c r="G3957" i="5"/>
  <c r="G3958" i="5"/>
  <c r="G3959" i="5"/>
  <c r="G3960" i="5"/>
  <c r="G3961" i="5"/>
  <c r="G3962" i="5"/>
  <c r="G3963" i="5"/>
  <c r="G3964" i="5"/>
  <c r="G3965" i="5"/>
  <c r="G3966" i="5"/>
  <c r="G3967" i="5"/>
  <c r="G3968" i="5"/>
  <c r="G3969" i="5"/>
  <c r="G3970" i="5"/>
  <c r="G3971" i="5"/>
  <c r="G3972" i="5"/>
  <c r="G3973" i="5"/>
  <c r="G3974" i="5"/>
  <c r="G3975" i="5"/>
  <c r="G3976" i="5"/>
  <c r="G3977" i="5"/>
  <c r="G3978" i="5"/>
  <c r="G3979" i="5"/>
  <c r="G3980" i="5"/>
  <c r="G3981" i="5"/>
  <c r="G3982" i="5"/>
  <c r="G3983" i="5"/>
  <c r="G3984" i="5"/>
  <c r="G3985" i="5"/>
  <c r="G3986" i="5"/>
  <c r="G3987" i="5"/>
  <c r="G3988" i="5"/>
  <c r="G3989" i="5"/>
  <c r="G3990" i="5"/>
  <c r="G3991" i="5"/>
  <c r="G3992" i="5"/>
  <c r="G3993" i="5"/>
  <c r="G3994" i="5"/>
  <c r="G3995" i="5"/>
  <c r="G3996" i="5"/>
  <c r="G3997" i="5"/>
  <c r="G3998" i="5"/>
  <c r="G3999" i="5"/>
  <c r="G4000" i="5"/>
  <c r="G4001" i="5"/>
  <c r="G4002" i="5"/>
  <c r="G4003" i="5"/>
  <c r="G4004" i="5"/>
  <c r="G4005" i="5"/>
  <c r="G4006" i="5"/>
  <c r="G4007" i="5"/>
  <c r="G4008" i="5"/>
  <c r="G4009" i="5"/>
  <c r="G4010" i="5"/>
  <c r="G4011" i="5"/>
  <c r="G4012" i="5"/>
  <c r="G4013" i="5"/>
  <c r="G4014" i="5"/>
  <c r="G4015" i="5"/>
  <c r="G4016" i="5"/>
  <c r="G4017" i="5"/>
  <c r="G4018" i="5"/>
  <c r="G4019" i="5"/>
  <c r="G4020" i="5"/>
  <c r="G4021" i="5"/>
  <c r="G4022" i="5"/>
  <c r="G4023" i="5"/>
  <c r="G4024" i="5"/>
  <c r="G4025" i="5"/>
  <c r="G4026" i="5"/>
  <c r="G4027" i="5"/>
  <c r="G4028" i="5"/>
  <c r="G4029" i="5"/>
  <c r="G4030" i="5"/>
  <c r="G4031" i="5"/>
  <c r="G4032" i="5"/>
  <c r="G4033" i="5"/>
  <c r="G4034" i="5"/>
  <c r="G4035" i="5"/>
  <c r="G4036" i="5"/>
  <c r="G4037" i="5"/>
  <c r="G4038" i="5"/>
  <c r="G4039" i="5"/>
  <c r="G4040" i="5"/>
  <c r="G4041" i="5"/>
  <c r="G4042" i="5"/>
  <c r="G4043" i="5"/>
  <c r="G4044" i="5"/>
  <c r="G4045" i="5"/>
  <c r="G4046" i="5"/>
  <c r="G4047" i="5"/>
  <c r="G4048" i="5"/>
  <c r="G4049" i="5"/>
  <c r="G4050" i="5"/>
  <c r="G4051" i="5"/>
  <c r="G4052" i="5"/>
  <c r="G4053" i="5"/>
  <c r="G4054" i="5"/>
  <c r="G4055" i="5"/>
  <c r="G4056" i="5"/>
  <c r="G4057" i="5"/>
  <c r="G4058" i="5"/>
  <c r="G4059" i="5"/>
  <c r="G4060" i="5"/>
  <c r="G4061" i="5"/>
  <c r="G4062" i="5"/>
  <c r="G4063" i="5"/>
  <c r="G4064" i="5"/>
  <c r="G4065" i="5"/>
  <c r="G4066" i="5"/>
  <c r="G4067" i="5"/>
  <c r="G4068" i="5"/>
  <c r="G4069" i="5"/>
  <c r="G4070" i="5"/>
  <c r="G4071" i="5"/>
  <c r="G4072" i="5"/>
  <c r="G4073" i="5"/>
  <c r="G4074" i="5"/>
  <c r="G4075" i="5"/>
  <c r="G4076" i="5"/>
  <c r="G4077" i="5"/>
  <c r="G4078" i="5"/>
  <c r="G4079" i="5"/>
  <c r="G4080" i="5"/>
  <c r="G4081" i="5"/>
  <c r="G4082" i="5"/>
  <c r="G4083" i="5"/>
  <c r="G4084" i="5"/>
  <c r="G4085" i="5"/>
  <c r="G4086" i="5"/>
  <c r="G4087" i="5"/>
  <c r="G4088" i="5"/>
  <c r="G4089" i="5"/>
  <c r="G4090" i="5"/>
  <c r="G4091" i="5"/>
  <c r="G4092" i="5"/>
  <c r="G4093" i="5"/>
  <c r="G4094" i="5"/>
  <c r="G4095" i="5"/>
  <c r="G4096" i="5"/>
  <c r="G4097" i="5"/>
  <c r="G4098" i="5"/>
  <c r="G4099" i="5"/>
  <c r="G4100" i="5"/>
  <c r="G4101" i="5"/>
  <c r="G4102" i="5"/>
  <c r="G4103" i="5"/>
  <c r="G4104" i="5"/>
  <c r="G4105" i="5"/>
  <c r="G4106" i="5"/>
  <c r="G4107" i="5"/>
  <c r="G4108" i="5"/>
  <c r="G4109" i="5"/>
  <c r="G4110" i="5"/>
  <c r="G4111" i="5"/>
  <c r="G4112" i="5"/>
  <c r="G4113" i="5"/>
  <c r="G4114" i="5"/>
  <c r="G4115" i="5"/>
  <c r="G4116" i="5"/>
  <c r="G4117" i="5"/>
  <c r="G4118" i="5"/>
  <c r="G4119" i="5"/>
  <c r="G4120" i="5"/>
  <c r="G4121" i="5"/>
  <c r="G4122" i="5"/>
  <c r="G4123" i="5"/>
  <c r="G4124" i="5"/>
  <c r="G4125" i="5"/>
  <c r="G4126" i="5"/>
  <c r="G4127" i="5"/>
  <c r="G4128" i="5"/>
  <c r="G4129" i="5"/>
  <c r="G4130" i="5"/>
  <c r="G4131" i="5"/>
  <c r="G4132" i="5"/>
  <c r="G4133" i="5"/>
  <c r="G4134" i="5"/>
  <c r="G4135" i="5"/>
  <c r="G4136" i="5"/>
  <c r="G4137" i="5"/>
  <c r="G4138" i="5"/>
  <c r="G4139" i="5"/>
  <c r="G4140" i="5"/>
  <c r="G4141" i="5"/>
  <c r="G4142" i="5"/>
  <c r="G4143" i="5"/>
  <c r="G4144" i="5"/>
  <c r="G4145" i="5"/>
  <c r="G4146" i="5"/>
  <c r="G4147" i="5"/>
  <c r="G4148" i="5"/>
  <c r="G4149" i="5"/>
  <c r="G4150" i="5"/>
  <c r="G4151" i="5"/>
  <c r="G4152" i="5"/>
  <c r="G4153" i="5"/>
  <c r="G4154" i="5"/>
  <c r="G4155" i="5"/>
  <c r="G4156" i="5"/>
  <c r="G4157" i="5"/>
  <c r="G4158" i="5"/>
  <c r="G4159" i="5"/>
  <c r="G4160" i="5"/>
  <c r="G4161" i="5"/>
  <c r="G4162" i="5"/>
  <c r="G4163" i="5"/>
  <c r="G4164" i="5"/>
  <c r="G4165" i="5"/>
  <c r="G4166" i="5"/>
  <c r="G4167" i="5"/>
  <c r="G4168" i="5"/>
  <c r="G4169" i="5"/>
  <c r="G4170" i="5"/>
  <c r="G4171" i="5"/>
  <c r="G4172" i="5"/>
  <c r="G4173" i="5"/>
  <c r="G4174" i="5"/>
  <c r="G4175" i="5"/>
  <c r="G4176" i="5"/>
  <c r="G4177" i="5"/>
  <c r="G4178" i="5"/>
  <c r="G4179" i="5"/>
  <c r="G4180" i="5"/>
  <c r="G4181" i="5"/>
  <c r="G4182" i="5"/>
  <c r="G4183" i="5"/>
  <c r="G4184" i="5"/>
  <c r="G4185" i="5"/>
  <c r="G4186" i="5"/>
  <c r="G4187" i="5"/>
  <c r="G4188" i="5"/>
  <c r="G4189" i="5"/>
  <c r="G4190" i="5"/>
  <c r="G4191" i="5"/>
  <c r="G4192" i="5"/>
  <c r="G4193" i="5"/>
  <c r="G4194" i="5"/>
  <c r="G4195" i="5"/>
  <c r="G4196" i="5"/>
  <c r="G4197" i="5"/>
  <c r="G4198" i="5"/>
  <c r="G4199" i="5"/>
  <c r="G4200" i="5"/>
  <c r="G4201" i="5"/>
  <c r="G4202" i="5"/>
  <c r="G4203" i="5"/>
  <c r="G4204" i="5"/>
  <c r="G4205" i="5"/>
  <c r="G4206" i="5"/>
  <c r="G4207" i="5"/>
  <c r="G4208" i="5"/>
  <c r="G4209" i="5"/>
  <c r="G4210" i="5"/>
  <c r="G4211" i="5"/>
  <c r="G4212" i="5"/>
  <c r="G4213" i="5"/>
  <c r="G4214" i="5"/>
  <c r="G4215" i="5"/>
  <c r="G4216" i="5"/>
  <c r="G4217" i="5"/>
  <c r="G4218" i="5"/>
  <c r="G4219" i="5"/>
  <c r="G4220" i="5"/>
  <c r="G4221" i="5"/>
  <c r="G4222" i="5"/>
  <c r="G4223" i="5"/>
  <c r="G4224" i="5"/>
  <c r="G4225" i="5"/>
  <c r="G4226" i="5"/>
  <c r="G4227" i="5"/>
  <c r="G4228" i="5"/>
  <c r="G4229" i="5"/>
  <c r="G4230" i="5"/>
  <c r="G4231" i="5"/>
  <c r="G4232" i="5"/>
  <c r="G4233" i="5"/>
  <c r="G4234" i="5"/>
  <c r="G4235" i="5"/>
  <c r="G4236" i="5"/>
  <c r="G4237" i="5"/>
  <c r="G4238" i="5"/>
  <c r="G4239" i="5"/>
  <c r="G4240" i="5"/>
  <c r="G4241" i="5"/>
  <c r="G4242" i="5"/>
  <c r="G4243" i="5"/>
  <c r="G4244" i="5"/>
  <c r="G4245" i="5"/>
  <c r="G4246" i="5"/>
  <c r="G4247" i="5"/>
  <c r="G4248" i="5"/>
  <c r="G4249" i="5"/>
  <c r="G4250" i="5"/>
  <c r="G4251" i="5"/>
  <c r="G4252" i="5"/>
  <c r="G4253" i="5"/>
  <c r="G4254" i="5"/>
  <c r="G4255" i="5"/>
  <c r="G4256" i="5"/>
  <c r="G4257" i="5"/>
  <c r="G4258" i="5"/>
  <c r="G4259" i="5"/>
  <c r="G4260" i="5"/>
  <c r="G4261" i="5"/>
  <c r="G4262" i="5"/>
  <c r="G4263" i="5"/>
  <c r="G4264" i="5"/>
  <c r="G4265" i="5"/>
  <c r="G4266" i="5"/>
  <c r="G4267" i="5"/>
  <c r="G4268" i="5"/>
  <c r="G4269" i="5"/>
  <c r="G4270" i="5"/>
  <c r="G4271" i="5"/>
  <c r="G4272" i="5"/>
  <c r="G4273" i="5"/>
  <c r="G4274" i="5"/>
  <c r="G4275" i="5"/>
  <c r="G4276" i="5"/>
  <c r="G4277" i="5"/>
  <c r="G4278" i="5"/>
  <c r="G4279" i="5"/>
  <c r="G4280" i="5"/>
  <c r="G4281" i="5"/>
  <c r="G4282" i="5"/>
  <c r="G4283" i="5"/>
  <c r="G4284" i="5"/>
  <c r="G4285" i="5"/>
  <c r="G4286" i="5"/>
  <c r="G4287" i="5"/>
  <c r="G4288" i="5"/>
  <c r="G4289" i="5"/>
  <c r="G4290" i="5"/>
  <c r="G4291" i="5"/>
  <c r="G4292" i="5"/>
  <c r="G4293" i="5"/>
  <c r="G4294" i="5"/>
  <c r="G4295" i="5"/>
  <c r="G4296" i="5"/>
  <c r="G4297" i="5"/>
  <c r="G4298" i="5"/>
  <c r="G4299" i="5"/>
  <c r="G4300" i="5"/>
  <c r="G4301" i="5"/>
  <c r="G4302" i="5"/>
  <c r="G4303" i="5"/>
  <c r="G4304" i="5"/>
  <c r="G4305" i="5"/>
  <c r="G4306" i="5"/>
  <c r="G4307" i="5"/>
  <c r="G4308" i="5"/>
  <c r="G4309" i="5"/>
  <c r="G4310" i="5"/>
  <c r="G4311" i="5"/>
  <c r="G4312" i="5"/>
  <c r="G4313" i="5"/>
  <c r="G4314" i="5"/>
  <c r="G4315" i="5"/>
  <c r="G4316" i="5"/>
  <c r="G4317" i="5"/>
  <c r="G4318" i="5"/>
  <c r="G4319" i="5"/>
  <c r="G4320" i="5"/>
  <c r="G4321" i="5"/>
  <c r="G4322" i="5"/>
  <c r="G4323" i="5"/>
  <c r="G4324" i="5"/>
  <c r="G4325" i="5"/>
  <c r="G4326" i="5"/>
  <c r="G4327" i="5"/>
  <c r="G4328" i="5"/>
  <c r="G4329" i="5"/>
  <c r="G4330" i="5"/>
  <c r="G4331" i="5"/>
  <c r="G4332" i="5"/>
  <c r="G4333" i="5"/>
  <c r="G4334" i="5"/>
  <c r="G4335" i="5"/>
  <c r="G4336" i="5"/>
  <c r="G4337" i="5"/>
  <c r="G4338" i="5"/>
  <c r="G4339" i="5"/>
  <c r="G4340" i="5"/>
  <c r="G4341" i="5"/>
  <c r="G4342" i="5"/>
  <c r="G4343" i="5"/>
  <c r="G4344" i="5"/>
  <c r="G4345" i="5"/>
  <c r="G4346" i="5"/>
  <c r="G4347" i="5"/>
  <c r="G4348" i="5"/>
  <c r="G4349" i="5"/>
  <c r="G4350" i="5"/>
  <c r="G4351" i="5"/>
  <c r="G4352" i="5"/>
  <c r="G4353" i="5"/>
  <c r="G4354" i="5"/>
  <c r="G4355" i="5"/>
  <c r="G4356" i="5"/>
  <c r="G4357" i="5"/>
  <c r="G4358" i="5"/>
  <c r="G4359" i="5"/>
  <c r="G4360" i="5"/>
  <c r="G4361" i="5"/>
  <c r="G4362" i="5"/>
  <c r="G4363" i="5"/>
  <c r="G4364" i="5"/>
  <c r="G4365" i="5"/>
  <c r="G4366" i="5"/>
  <c r="G4367" i="5"/>
  <c r="G4368" i="5"/>
  <c r="G4369" i="5"/>
  <c r="G4370" i="5"/>
  <c r="G4371" i="5"/>
  <c r="G4372" i="5"/>
  <c r="G4373" i="5"/>
  <c r="G4374" i="5"/>
  <c r="G4375" i="5"/>
  <c r="G4376" i="5"/>
  <c r="G4377" i="5"/>
  <c r="G4378" i="5"/>
  <c r="G4379" i="5"/>
  <c r="G4380" i="5"/>
  <c r="G4381" i="5"/>
  <c r="G4382" i="5"/>
  <c r="G4383" i="5"/>
  <c r="G4384" i="5"/>
  <c r="G4385" i="5"/>
  <c r="G4386" i="5"/>
  <c r="G4387" i="5"/>
  <c r="G4388" i="5"/>
  <c r="G4389" i="5"/>
  <c r="G4390" i="5"/>
  <c r="G4391" i="5"/>
  <c r="G4392" i="5"/>
  <c r="G4393" i="5"/>
  <c r="G4394" i="5"/>
  <c r="G4395" i="5"/>
  <c r="G4396" i="5"/>
  <c r="G4397" i="5"/>
  <c r="G4398" i="5"/>
  <c r="G4399" i="5"/>
  <c r="G4400" i="5"/>
  <c r="G4401" i="5"/>
  <c r="G4402" i="5"/>
  <c r="G4403" i="5"/>
  <c r="G4404" i="5"/>
  <c r="G4405" i="5"/>
  <c r="G4406" i="5"/>
  <c r="G4407" i="5"/>
  <c r="G4408" i="5"/>
  <c r="G4409" i="5"/>
  <c r="G4410" i="5"/>
  <c r="G4411" i="5"/>
  <c r="G4412" i="5"/>
  <c r="G4413" i="5"/>
  <c r="G4414" i="5"/>
  <c r="G4415" i="5"/>
  <c r="G4416" i="5"/>
  <c r="G4417" i="5"/>
  <c r="G4418" i="5"/>
  <c r="G4419" i="5"/>
  <c r="G4420" i="5"/>
  <c r="G4421" i="5"/>
  <c r="G4422" i="5"/>
  <c r="G4423" i="5"/>
  <c r="G4424" i="5"/>
  <c r="G4425" i="5"/>
  <c r="G4426" i="5"/>
  <c r="G4427" i="5"/>
  <c r="G4428" i="5"/>
  <c r="G4429" i="5"/>
  <c r="G4430" i="5"/>
  <c r="G4431" i="5"/>
  <c r="G4432" i="5"/>
  <c r="G4433" i="5"/>
  <c r="G4434" i="5"/>
  <c r="G4435" i="5"/>
  <c r="G4436" i="5"/>
  <c r="G4437" i="5"/>
  <c r="G4438" i="5"/>
  <c r="G4439" i="5"/>
  <c r="G4440" i="5"/>
  <c r="G4441" i="5"/>
  <c r="G4442" i="5"/>
  <c r="G4443" i="5"/>
  <c r="G4444" i="5"/>
  <c r="G4445" i="5"/>
  <c r="G4446" i="5"/>
  <c r="G4447" i="5"/>
  <c r="G4448" i="5"/>
  <c r="G4449" i="5"/>
  <c r="G4450" i="5"/>
  <c r="G4451" i="5"/>
  <c r="G4452" i="5"/>
  <c r="G4453" i="5"/>
  <c r="G4454" i="5"/>
  <c r="G4455" i="5"/>
  <c r="G4456" i="5"/>
  <c r="G4457" i="5"/>
  <c r="G4458" i="5"/>
  <c r="G4459" i="5"/>
  <c r="G4460" i="5"/>
  <c r="G4461" i="5"/>
  <c r="G4462" i="5"/>
  <c r="G4463" i="5"/>
  <c r="G4464" i="5"/>
  <c r="G4465" i="5"/>
  <c r="G4466" i="5"/>
  <c r="G4467" i="5"/>
  <c r="G4468" i="5"/>
  <c r="G4469" i="5"/>
  <c r="G4470" i="5"/>
  <c r="G4471" i="5"/>
  <c r="G4472" i="5"/>
  <c r="G4473" i="5"/>
  <c r="G4474" i="5"/>
  <c r="G4475" i="5"/>
  <c r="G4476" i="5"/>
  <c r="G4477" i="5"/>
  <c r="G4478" i="5"/>
  <c r="G4479" i="5"/>
  <c r="G4480" i="5"/>
  <c r="G4481" i="5"/>
  <c r="G4482" i="5"/>
  <c r="G4483" i="5"/>
  <c r="G4484" i="5"/>
  <c r="G4485" i="5"/>
  <c r="G4486" i="5"/>
  <c r="G4487" i="5"/>
  <c r="G4488" i="5"/>
  <c r="G4489" i="5"/>
  <c r="G4490" i="5"/>
  <c r="G4491" i="5"/>
  <c r="G4492" i="5"/>
  <c r="G4493" i="5"/>
  <c r="G4494" i="5"/>
  <c r="G4495" i="5"/>
  <c r="G4496" i="5"/>
  <c r="G4497" i="5"/>
  <c r="G4498" i="5"/>
  <c r="G4499" i="5"/>
  <c r="G4500" i="5"/>
  <c r="G4501" i="5"/>
  <c r="G4502" i="5"/>
  <c r="G4503" i="5"/>
  <c r="G4504" i="5"/>
  <c r="G4505" i="5"/>
  <c r="G4506" i="5"/>
  <c r="G4507" i="5"/>
  <c r="G4508" i="5"/>
  <c r="G4509" i="5"/>
  <c r="G4510" i="5"/>
  <c r="G4511" i="5"/>
  <c r="G4512" i="5"/>
  <c r="G4513" i="5"/>
  <c r="G4514" i="5"/>
  <c r="G4515" i="5"/>
  <c r="G4516" i="5"/>
  <c r="G4517" i="5"/>
  <c r="G4518" i="5"/>
  <c r="G4519" i="5"/>
  <c r="G4520" i="5"/>
  <c r="G4521" i="5"/>
  <c r="G4522" i="5"/>
  <c r="G4523" i="5"/>
  <c r="G4524" i="5"/>
  <c r="G4525" i="5"/>
  <c r="G4526" i="5"/>
  <c r="G4527" i="5"/>
  <c r="G4528" i="5"/>
  <c r="G4529" i="5"/>
  <c r="G4530" i="5"/>
  <c r="G4531" i="5"/>
  <c r="G4532" i="5"/>
  <c r="G4533" i="5"/>
  <c r="G4534" i="5"/>
  <c r="G4535" i="5"/>
  <c r="G4536" i="5"/>
  <c r="G4537" i="5"/>
  <c r="G4538" i="5"/>
  <c r="G4539" i="5"/>
  <c r="G4540" i="5"/>
  <c r="G4541" i="5"/>
  <c r="G4542" i="5"/>
  <c r="G4543" i="5"/>
  <c r="G4544" i="5"/>
  <c r="G4545" i="5"/>
  <c r="G4546" i="5"/>
  <c r="G4547" i="5"/>
  <c r="G4548" i="5"/>
  <c r="G4549" i="5"/>
  <c r="G4550" i="5"/>
  <c r="G4551" i="5"/>
  <c r="G4552" i="5"/>
  <c r="G4553" i="5"/>
  <c r="G4554" i="5"/>
  <c r="G4555" i="5"/>
  <c r="G4556" i="5"/>
  <c r="G4557" i="5"/>
  <c r="G4558" i="5"/>
  <c r="G4559" i="5"/>
  <c r="G4560" i="5"/>
  <c r="G4561" i="5"/>
  <c r="G4562" i="5"/>
  <c r="G4563" i="5"/>
  <c r="G4564" i="5"/>
  <c r="G4565" i="5"/>
  <c r="G4566" i="5"/>
  <c r="G4567" i="5"/>
  <c r="G4568" i="5"/>
  <c r="G4569" i="5"/>
  <c r="G4570" i="5"/>
  <c r="G4571" i="5"/>
  <c r="G4572" i="5"/>
  <c r="G4573" i="5"/>
  <c r="G4574" i="5"/>
  <c r="G4575" i="5"/>
  <c r="G4576" i="5"/>
  <c r="G4577" i="5"/>
  <c r="G4578" i="5"/>
  <c r="G4579" i="5"/>
  <c r="G4580" i="5"/>
  <c r="G4581" i="5"/>
  <c r="G4582" i="5"/>
  <c r="G4583" i="5"/>
  <c r="G4584" i="5"/>
  <c r="G4585" i="5"/>
  <c r="G4586" i="5"/>
  <c r="G4587" i="5"/>
  <c r="G4588" i="5"/>
  <c r="G4589" i="5"/>
  <c r="G4590" i="5"/>
  <c r="G4591" i="5"/>
  <c r="G4592" i="5"/>
  <c r="G4593" i="5"/>
  <c r="G4594" i="5"/>
  <c r="G4595" i="5"/>
  <c r="G4596" i="5"/>
  <c r="G4597" i="5"/>
  <c r="G4598" i="5"/>
  <c r="G4599" i="5"/>
  <c r="G4600" i="5"/>
  <c r="G4601" i="5"/>
  <c r="G4602" i="5"/>
  <c r="G4603" i="5"/>
  <c r="G4604" i="5"/>
  <c r="G4605" i="5"/>
  <c r="G4606" i="5"/>
  <c r="G4607" i="5"/>
  <c r="G4608" i="5"/>
  <c r="G4609" i="5"/>
  <c r="G4610" i="5"/>
  <c r="G4611" i="5"/>
  <c r="G4612" i="5"/>
  <c r="G4613" i="5"/>
  <c r="G4614" i="5"/>
  <c r="G4615" i="5"/>
  <c r="G4616" i="5"/>
  <c r="G4617" i="5"/>
  <c r="G4618" i="5"/>
  <c r="G4619" i="5"/>
  <c r="G4620" i="5"/>
  <c r="G4621" i="5"/>
  <c r="G4622" i="5"/>
  <c r="G4623" i="5"/>
  <c r="G4624" i="5"/>
  <c r="G4625" i="5"/>
  <c r="G4626" i="5"/>
  <c r="G4627" i="5"/>
  <c r="G4628" i="5"/>
  <c r="G4629" i="5"/>
  <c r="G4630" i="5"/>
  <c r="G4631" i="5"/>
  <c r="G4632" i="5"/>
  <c r="G4633" i="5"/>
  <c r="G4634" i="5"/>
  <c r="G4635" i="5"/>
  <c r="G4636" i="5"/>
  <c r="G4637" i="5"/>
  <c r="G4638" i="5"/>
  <c r="G4639" i="5"/>
  <c r="G4640" i="5"/>
  <c r="G4641" i="5"/>
  <c r="G4642" i="5"/>
  <c r="G4643" i="5"/>
  <c r="G4644" i="5"/>
  <c r="G4645" i="5"/>
  <c r="G4646" i="5"/>
  <c r="G4647" i="5"/>
  <c r="G4648" i="5"/>
  <c r="G4649" i="5"/>
  <c r="G4650" i="5"/>
  <c r="G4651" i="5"/>
  <c r="G4652" i="5"/>
  <c r="G4653" i="5"/>
  <c r="G4654" i="5"/>
  <c r="G4655" i="5"/>
  <c r="G4656" i="5"/>
  <c r="G4657" i="5"/>
  <c r="G4658" i="5"/>
  <c r="G4659" i="5"/>
  <c r="G4660" i="5"/>
  <c r="G4661" i="5"/>
  <c r="G4662" i="5"/>
  <c r="G4663" i="5"/>
  <c r="G4664" i="5"/>
  <c r="G4665" i="5"/>
  <c r="G4666" i="5"/>
  <c r="G4667" i="5"/>
  <c r="G4668" i="5"/>
  <c r="G4669" i="5"/>
  <c r="G4670" i="5"/>
  <c r="G4671" i="5"/>
  <c r="G4672" i="5"/>
  <c r="G4673" i="5"/>
  <c r="G4674" i="5"/>
  <c r="G4675" i="5"/>
  <c r="G4676" i="5"/>
  <c r="G4677" i="5"/>
  <c r="G4678" i="5"/>
  <c r="G4679" i="5"/>
  <c r="G4680" i="5"/>
  <c r="G4681" i="5"/>
  <c r="G4682" i="5"/>
  <c r="G4683" i="5"/>
  <c r="G4684" i="5"/>
  <c r="G4685" i="5"/>
  <c r="G4686" i="5"/>
  <c r="G4687" i="5"/>
  <c r="G4688" i="5"/>
  <c r="G4689" i="5"/>
  <c r="G4690" i="5"/>
  <c r="G4691" i="5"/>
  <c r="G4692" i="5"/>
  <c r="G4693" i="5"/>
  <c r="G4694" i="5"/>
  <c r="G4695" i="5"/>
  <c r="G4696" i="5"/>
  <c r="G4697" i="5"/>
  <c r="G4698" i="5"/>
  <c r="G4699" i="5"/>
  <c r="G4700" i="5"/>
  <c r="G4701" i="5"/>
  <c r="G4702" i="5"/>
  <c r="G4703" i="5"/>
  <c r="G4704" i="5"/>
  <c r="G4705" i="5"/>
  <c r="G4706" i="5"/>
  <c r="G4707" i="5"/>
  <c r="G4708" i="5"/>
  <c r="G4709" i="5"/>
  <c r="G4710" i="5"/>
  <c r="G4711" i="5"/>
  <c r="G4712" i="5"/>
  <c r="G4713" i="5"/>
  <c r="G4714" i="5"/>
  <c r="G4715" i="5"/>
  <c r="G4716" i="5"/>
  <c r="G4717" i="5"/>
  <c r="G4718" i="5"/>
  <c r="G4719" i="5"/>
  <c r="G4720" i="5"/>
  <c r="G4721" i="5"/>
  <c r="G4722" i="5"/>
  <c r="G4723" i="5"/>
  <c r="G4724" i="5"/>
  <c r="G4725" i="5"/>
  <c r="G4726" i="5"/>
  <c r="G4727" i="5"/>
  <c r="G4728" i="5"/>
  <c r="G4729" i="5"/>
  <c r="G4730" i="5"/>
  <c r="G4731" i="5"/>
  <c r="G4732" i="5"/>
  <c r="G4733" i="5"/>
  <c r="G4734" i="5"/>
  <c r="G4735" i="5"/>
  <c r="G4736" i="5"/>
  <c r="G4737" i="5"/>
  <c r="G4738" i="5"/>
  <c r="G4739" i="5"/>
  <c r="G4740" i="5"/>
  <c r="G4741" i="5"/>
  <c r="G4742" i="5"/>
  <c r="G4743" i="5"/>
  <c r="G4744" i="5"/>
  <c r="G4745" i="5"/>
  <c r="G4746" i="5"/>
  <c r="G4747" i="5"/>
  <c r="G4748" i="5"/>
  <c r="G4749" i="5"/>
  <c r="G4750" i="5"/>
  <c r="G4751" i="5"/>
  <c r="G4752" i="5"/>
  <c r="G4753" i="5"/>
  <c r="G4754" i="5"/>
  <c r="G4755" i="5"/>
  <c r="G4756" i="5"/>
  <c r="G4757" i="5"/>
  <c r="G4758" i="5"/>
  <c r="G4759" i="5"/>
  <c r="G4760" i="5"/>
  <c r="G4761" i="5"/>
  <c r="G4762" i="5"/>
  <c r="G4763" i="5"/>
  <c r="G4764" i="5"/>
  <c r="G4765" i="5"/>
  <c r="G4766" i="5"/>
  <c r="G4767" i="5"/>
  <c r="G4768" i="5"/>
  <c r="G4769" i="5"/>
  <c r="G4770" i="5"/>
  <c r="G4771" i="5"/>
  <c r="G4772" i="5"/>
  <c r="G4773" i="5"/>
  <c r="G4774" i="5"/>
  <c r="G4775" i="5"/>
  <c r="G4776" i="5"/>
  <c r="G4777" i="5"/>
  <c r="G4778" i="5"/>
  <c r="G4779" i="5"/>
  <c r="G4780" i="5"/>
  <c r="G4781" i="5"/>
  <c r="G4782" i="5"/>
  <c r="G4783" i="5"/>
  <c r="G4784" i="5"/>
  <c r="G4785" i="5"/>
  <c r="G4786" i="5"/>
  <c r="G4787" i="5"/>
  <c r="G4788" i="5"/>
  <c r="G4789" i="5"/>
  <c r="G4790" i="5"/>
  <c r="G4791" i="5"/>
  <c r="G4792" i="5"/>
  <c r="G4793" i="5"/>
  <c r="G4794" i="5"/>
  <c r="G4795" i="5"/>
  <c r="G4796" i="5"/>
  <c r="G4797" i="5"/>
  <c r="G4798" i="5"/>
  <c r="G4799" i="5"/>
  <c r="G4800" i="5"/>
  <c r="G4801" i="5"/>
  <c r="G4802" i="5"/>
  <c r="G4803" i="5"/>
  <c r="G4804" i="5"/>
  <c r="G4805" i="5"/>
  <c r="G4806" i="5"/>
  <c r="G4807" i="5"/>
  <c r="G4808" i="5"/>
  <c r="G4809" i="5"/>
  <c r="G4810" i="5"/>
  <c r="G4811" i="5"/>
  <c r="G4812" i="5"/>
  <c r="G4813" i="5"/>
  <c r="G4814" i="5"/>
  <c r="G4815" i="5"/>
  <c r="G4816" i="5"/>
  <c r="G4817" i="5"/>
  <c r="G4818" i="5"/>
  <c r="G4819" i="5"/>
  <c r="G4820" i="5"/>
  <c r="G4821" i="5"/>
  <c r="G4822" i="5"/>
  <c r="G4823" i="5"/>
  <c r="G4824" i="5"/>
  <c r="G4825" i="5"/>
  <c r="G4826" i="5"/>
  <c r="G4827" i="5"/>
  <c r="G4828" i="5"/>
  <c r="G4829" i="5"/>
  <c r="G4830" i="5"/>
  <c r="G4831" i="5"/>
  <c r="G4832" i="5"/>
  <c r="G4833" i="5"/>
  <c r="G4834" i="5"/>
  <c r="G4835" i="5"/>
  <c r="G4836" i="5"/>
  <c r="G4837" i="5"/>
  <c r="G4838" i="5"/>
  <c r="G4839" i="5"/>
  <c r="G4840" i="5"/>
  <c r="G4841" i="5"/>
  <c r="G4842" i="5"/>
  <c r="G4843" i="5"/>
  <c r="G4844" i="5"/>
  <c r="G4845" i="5"/>
  <c r="G4846" i="5"/>
  <c r="G4847" i="5"/>
  <c r="G4848" i="5"/>
  <c r="G4849" i="5"/>
  <c r="G4850" i="5"/>
  <c r="G4851" i="5"/>
  <c r="G4852" i="5"/>
  <c r="G4853" i="5"/>
  <c r="G4854" i="5"/>
  <c r="G4855" i="5"/>
  <c r="G4856" i="5"/>
  <c r="G4857" i="5"/>
  <c r="G4858" i="5"/>
  <c r="G4859" i="5"/>
  <c r="G4860" i="5"/>
  <c r="G4861" i="5"/>
  <c r="G4862" i="5"/>
  <c r="G4863" i="5"/>
  <c r="G4864" i="5"/>
  <c r="G4865" i="5"/>
  <c r="G4866" i="5"/>
  <c r="G4867" i="5"/>
  <c r="G4868" i="5"/>
  <c r="G4869" i="5"/>
  <c r="G4870" i="5"/>
  <c r="G4871" i="5"/>
  <c r="G4872" i="5"/>
  <c r="G4873" i="5"/>
  <c r="G4874" i="5"/>
  <c r="G4875" i="5"/>
  <c r="G4876" i="5"/>
  <c r="G4877" i="5"/>
  <c r="G4878" i="5"/>
  <c r="G4879" i="5"/>
  <c r="G4880" i="5"/>
  <c r="G4881" i="5"/>
  <c r="G4882" i="5"/>
  <c r="G4883" i="5"/>
  <c r="G4884" i="5"/>
  <c r="G4885" i="5"/>
  <c r="G4886" i="5"/>
  <c r="G4887" i="5"/>
  <c r="G4888" i="5"/>
  <c r="G4889" i="5"/>
  <c r="G4890" i="5"/>
  <c r="G4891" i="5"/>
  <c r="G4892" i="5"/>
  <c r="G4893" i="5"/>
  <c r="G4894" i="5"/>
  <c r="G4895" i="5"/>
  <c r="G4896" i="5"/>
  <c r="G4897" i="5"/>
  <c r="G4898" i="5"/>
  <c r="G4899" i="5"/>
  <c r="G4900" i="5"/>
  <c r="G4901" i="5"/>
  <c r="G4902" i="5"/>
  <c r="G4903" i="5"/>
  <c r="G4904" i="5"/>
  <c r="G4905" i="5"/>
  <c r="G4906" i="5"/>
  <c r="G4907" i="5"/>
  <c r="G4908" i="5"/>
  <c r="G4909" i="5"/>
  <c r="G4910" i="5"/>
  <c r="G4911" i="5"/>
  <c r="G4912" i="5"/>
  <c r="G4913" i="5"/>
  <c r="G4914" i="5"/>
  <c r="G4915" i="5"/>
  <c r="G4916" i="5"/>
  <c r="G4917" i="5"/>
  <c r="G4918" i="5"/>
  <c r="G4919" i="5"/>
  <c r="G4920" i="5"/>
  <c r="G4921" i="5"/>
  <c r="G4922" i="5"/>
  <c r="G4923" i="5"/>
  <c r="G4924" i="5"/>
  <c r="G4925" i="5"/>
  <c r="G4926" i="5"/>
  <c r="G4927" i="5"/>
  <c r="G4928" i="5"/>
  <c r="G4929" i="5"/>
  <c r="G4930" i="5"/>
  <c r="G4931" i="5"/>
  <c r="G4932" i="5"/>
  <c r="G4933" i="5"/>
  <c r="G4934" i="5"/>
  <c r="G4935" i="5"/>
  <c r="G4936" i="5"/>
  <c r="G4937" i="5"/>
  <c r="G4938" i="5"/>
  <c r="G4939" i="5"/>
  <c r="G4940" i="5"/>
  <c r="G4941" i="5"/>
  <c r="G4942" i="5"/>
  <c r="G4943" i="5"/>
  <c r="G4944" i="5"/>
  <c r="G4945" i="5"/>
  <c r="G4946" i="5"/>
  <c r="G4947" i="5"/>
  <c r="G4948" i="5"/>
  <c r="G4949" i="5"/>
  <c r="G4950" i="5"/>
  <c r="G4951" i="5"/>
  <c r="G4952" i="5"/>
  <c r="G4953" i="5"/>
  <c r="G4954" i="5"/>
  <c r="G4955" i="5"/>
  <c r="G4956" i="5"/>
  <c r="G4957" i="5"/>
  <c r="G4958" i="5"/>
  <c r="G4959" i="5"/>
  <c r="G4960" i="5"/>
  <c r="G4961" i="5"/>
  <c r="G4962" i="5"/>
  <c r="G4963" i="5"/>
  <c r="G4964" i="5"/>
  <c r="G4965" i="5"/>
  <c r="G4966" i="5"/>
  <c r="G4967" i="5"/>
  <c r="G4968" i="5"/>
  <c r="G4969" i="5"/>
  <c r="G4970" i="5"/>
  <c r="G4971" i="5"/>
  <c r="G4972" i="5"/>
  <c r="G4973" i="5"/>
  <c r="G4974" i="5"/>
  <c r="G4975" i="5"/>
  <c r="G4976" i="5"/>
  <c r="G4977" i="5"/>
  <c r="G4978" i="5"/>
  <c r="G4979" i="5"/>
  <c r="G4980" i="5"/>
  <c r="G4981" i="5"/>
  <c r="G4982" i="5"/>
  <c r="G4983" i="5"/>
  <c r="G4984" i="5"/>
  <c r="G4985" i="5"/>
  <c r="G4986" i="5"/>
  <c r="G4987" i="5"/>
  <c r="G4988" i="5"/>
  <c r="G4989" i="5"/>
  <c r="G4990" i="5"/>
  <c r="G4991" i="5"/>
  <c r="G4992" i="5"/>
  <c r="G4993" i="5"/>
  <c r="G4994" i="5"/>
  <c r="G4995" i="5"/>
  <c r="G4996" i="5"/>
  <c r="G4997" i="5"/>
  <c r="G4998" i="5"/>
  <c r="G4999" i="5"/>
  <c r="G5000" i="5"/>
  <c r="G5001" i="5"/>
  <c r="G5002" i="5"/>
  <c r="G5003" i="5"/>
  <c r="G5004" i="5"/>
  <c r="G5005" i="5"/>
  <c r="G5006" i="5"/>
  <c r="G5007" i="5"/>
  <c r="G5008" i="5"/>
  <c r="G5009" i="5"/>
  <c r="G5010" i="5"/>
  <c r="G5011" i="5"/>
  <c r="G5012" i="5"/>
  <c r="G5013" i="5"/>
  <c r="G5014" i="5"/>
  <c r="G5015" i="5"/>
  <c r="G5016" i="5"/>
  <c r="G5017" i="5"/>
  <c r="G5018" i="5"/>
  <c r="G5019" i="5"/>
  <c r="G5020" i="5"/>
  <c r="G5021" i="5"/>
  <c r="G5022" i="5"/>
  <c r="G5023" i="5"/>
  <c r="G5024" i="5"/>
  <c r="G5025" i="5"/>
  <c r="G5026" i="5"/>
  <c r="G5027" i="5"/>
  <c r="G5028" i="5"/>
  <c r="G5029" i="5"/>
  <c r="G5030" i="5"/>
  <c r="G5031" i="5"/>
  <c r="G5032" i="5"/>
  <c r="G5033" i="5"/>
  <c r="G5034" i="5"/>
  <c r="G5035" i="5"/>
  <c r="G5036" i="5"/>
  <c r="G5037" i="5"/>
  <c r="G5038" i="5"/>
  <c r="G5039" i="5"/>
  <c r="G5040" i="5"/>
  <c r="G5041" i="5"/>
  <c r="G5042" i="5"/>
  <c r="G5043" i="5"/>
  <c r="G5044" i="5"/>
  <c r="G5045" i="5"/>
  <c r="G5046" i="5"/>
  <c r="G5047" i="5"/>
  <c r="G5048" i="5"/>
  <c r="G5049" i="5"/>
  <c r="G5050" i="5"/>
  <c r="G5051" i="5"/>
  <c r="G5052" i="5"/>
  <c r="G5053" i="5"/>
  <c r="G5054" i="5"/>
  <c r="G5055" i="5"/>
  <c r="G5056" i="5"/>
  <c r="G5057" i="5"/>
  <c r="G5058" i="5"/>
  <c r="G5059" i="5"/>
  <c r="G5060" i="5"/>
  <c r="G5061" i="5"/>
  <c r="G5062" i="5"/>
  <c r="G5063" i="5"/>
  <c r="G5064" i="5"/>
  <c r="G5065" i="5"/>
  <c r="G5066" i="5"/>
  <c r="G5067" i="5"/>
  <c r="G5068" i="5"/>
  <c r="G5069" i="5"/>
  <c r="G5070" i="5"/>
  <c r="G5071" i="5"/>
  <c r="G5072" i="5"/>
  <c r="G5073" i="5"/>
  <c r="G5074" i="5"/>
  <c r="G5075" i="5"/>
  <c r="G5076" i="5"/>
  <c r="G5077" i="5"/>
  <c r="G5078" i="5"/>
  <c r="G5079" i="5"/>
  <c r="G5080" i="5"/>
  <c r="G5081" i="5"/>
  <c r="G5082" i="5"/>
  <c r="G5083" i="5"/>
  <c r="G5084" i="5"/>
  <c r="G5085" i="5"/>
  <c r="G5086" i="5"/>
  <c r="G5087" i="5"/>
  <c r="G5088" i="5"/>
  <c r="G5089" i="5"/>
  <c r="G5090" i="5"/>
  <c r="G5091" i="5"/>
  <c r="G5092" i="5"/>
  <c r="G5093" i="5"/>
  <c r="G5094" i="5"/>
  <c r="G5095" i="5"/>
  <c r="G5096" i="5"/>
  <c r="G5097" i="5"/>
  <c r="G5098" i="5"/>
  <c r="G5099" i="5"/>
  <c r="G5100" i="5"/>
  <c r="G5101" i="5"/>
  <c r="G5102" i="5"/>
  <c r="G5103" i="5"/>
  <c r="G5104" i="5"/>
  <c r="G5105" i="5"/>
  <c r="G5106" i="5"/>
  <c r="G5107" i="5"/>
  <c r="G5108" i="5"/>
  <c r="G5109" i="5"/>
  <c r="G5110" i="5"/>
  <c r="G5111" i="5"/>
  <c r="G5112" i="5"/>
  <c r="G5113" i="5"/>
  <c r="G5114" i="5"/>
  <c r="G5115" i="5"/>
  <c r="G5116" i="5"/>
  <c r="G5117" i="5"/>
  <c r="G5118" i="5"/>
  <c r="G5119" i="5"/>
  <c r="G5120" i="5"/>
  <c r="G5121" i="5"/>
  <c r="G5122" i="5"/>
  <c r="G5123" i="5"/>
  <c r="G5124" i="5"/>
  <c r="G5125" i="5"/>
  <c r="G5126" i="5"/>
  <c r="G5127" i="5"/>
  <c r="G5128" i="5"/>
  <c r="G5129" i="5"/>
  <c r="G5130" i="5"/>
  <c r="G5131" i="5"/>
  <c r="G5132" i="5"/>
  <c r="G5133" i="5"/>
  <c r="G5134" i="5"/>
  <c r="G5135" i="5"/>
  <c r="G5136" i="5"/>
  <c r="G5137" i="5"/>
  <c r="G5138" i="5"/>
  <c r="G5139" i="5"/>
  <c r="G5140" i="5"/>
  <c r="G5141" i="5"/>
  <c r="G5142" i="5"/>
  <c r="G5143" i="5"/>
  <c r="G5144" i="5"/>
  <c r="G5145" i="5"/>
  <c r="G5146" i="5"/>
  <c r="G5147" i="5"/>
  <c r="G5148" i="5"/>
  <c r="G5149" i="5"/>
  <c r="G5150" i="5"/>
  <c r="G5151" i="5"/>
  <c r="G5152" i="5"/>
  <c r="G5153" i="5"/>
  <c r="G5154" i="5"/>
  <c r="G5155" i="5"/>
  <c r="G5156" i="5"/>
  <c r="G5157" i="5"/>
  <c r="G5158" i="5"/>
  <c r="G5159" i="5"/>
  <c r="G5160" i="5"/>
  <c r="G5161" i="5"/>
  <c r="G5162" i="5"/>
  <c r="G5163" i="5"/>
  <c r="G5164" i="5"/>
  <c r="G5165" i="5"/>
  <c r="G5166" i="5"/>
  <c r="G5167" i="5"/>
  <c r="G5168" i="5"/>
  <c r="G5169" i="5"/>
  <c r="G5170" i="5"/>
  <c r="G5171" i="5"/>
  <c r="G5172" i="5"/>
  <c r="G5173" i="5"/>
  <c r="G5174" i="5"/>
  <c r="G5175" i="5"/>
  <c r="G5176" i="5"/>
  <c r="G5177" i="5"/>
  <c r="G5178" i="5"/>
  <c r="G5179" i="5"/>
  <c r="G5180" i="5"/>
  <c r="G5181" i="5"/>
  <c r="G5182" i="5"/>
  <c r="G5183" i="5"/>
  <c r="G5184" i="5"/>
  <c r="G5185" i="5"/>
  <c r="G5186" i="5"/>
  <c r="G5187" i="5"/>
  <c r="G5188" i="5"/>
  <c r="G5189" i="5"/>
  <c r="G5190" i="5"/>
  <c r="G5191" i="5"/>
  <c r="G5192" i="5"/>
  <c r="G5193" i="5"/>
  <c r="G5194" i="5"/>
  <c r="G5195" i="5"/>
  <c r="G5196" i="5"/>
  <c r="G5197" i="5"/>
  <c r="G5198" i="5"/>
  <c r="G5199" i="5"/>
  <c r="G5200" i="5"/>
  <c r="G5201" i="5"/>
  <c r="G5202" i="5"/>
  <c r="G5203" i="5"/>
  <c r="G5204" i="5"/>
  <c r="G5205" i="5"/>
  <c r="G5206" i="5"/>
  <c r="G5207" i="5"/>
  <c r="G5208" i="5"/>
  <c r="G5209" i="5"/>
  <c r="G5210" i="5"/>
  <c r="G5211" i="5"/>
  <c r="G5212" i="5"/>
  <c r="G5213" i="5"/>
  <c r="G5214" i="5"/>
  <c r="G5215" i="5"/>
  <c r="G5216" i="5"/>
  <c r="G5217" i="5"/>
  <c r="G5218" i="5"/>
  <c r="G5219" i="5"/>
  <c r="G5220" i="5"/>
  <c r="G5221" i="5"/>
  <c r="G5222" i="5"/>
  <c r="G5223" i="5"/>
  <c r="G5224" i="5"/>
  <c r="G5225" i="5"/>
  <c r="G5226" i="5"/>
  <c r="G5227" i="5"/>
  <c r="G5228" i="5"/>
  <c r="G5229" i="5"/>
  <c r="G5230" i="5"/>
  <c r="G5231" i="5"/>
  <c r="G5232" i="5"/>
  <c r="G5233" i="5"/>
  <c r="G5234" i="5"/>
  <c r="G5235" i="5"/>
  <c r="G5236" i="5"/>
  <c r="G5237" i="5"/>
  <c r="G5238" i="5"/>
  <c r="G5239" i="5"/>
  <c r="G5240" i="5"/>
  <c r="G5241" i="5"/>
  <c r="G5242" i="5"/>
  <c r="G5243" i="5"/>
  <c r="G5244" i="5"/>
  <c r="G5245" i="5"/>
  <c r="G5246" i="5"/>
  <c r="G5247" i="5"/>
  <c r="G5248" i="5"/>
  <c r="G5249" i="5"/>
  <c r="G5250" i="5"/>
  <c r="G5251" i="5"/>
  <c r="G5252" i="5"/>
  <c r="G5253" i="5"/>
  <c r="G5254" i="5"/>
  <c r="G5255" i="5"/>
  <c r="G5256" i="5"/>
  <c r="G5257" i="5"/>
  <c r="G5258" i="5"/>
  <c r="G5259" i="5"/>
  <c r="G5260" i="5"/>
  <c r="G5261" i="5"/>
  <c r="G5262" i="5"/>
  <c r="G5263" i="5"/>
  <c r="G5264" i="5"/>
  <c r="G5265" i="5"/>
  <c r="G5266" i="5"/>
  <c r="G5267" i="5"/>
  <c r="G5268" i="5"/>
  <c r="G5269" i="5"/>
  <c r="G5270" i="5"/>
  <c r="G5271" i="5"/>
  <c r="G5272" i="5"/>
  <c r="G5273" i="5"/>
  <c r="G5274" i="5"/>
  <c r="G5275" i="5"/>
  <c r="G5276" i="5"/>
  <c r="G5277" i="5"/>
  <c r="G5278" i="5"/>
  <c r="G5279" i="5"/>
  <c r="G5280" i="5"/>
  <c r="G5281" i="5"/>
  <c r="G5282" i="5"/>
  <c r="G5283" i="5"/>
  <c r="G5284" i="5"/>
  <c r="G5285" i="5"/>
  <c r="G5286" i="5"/>
  <c r="G5287" i="5"/>
  <c r="G5288" i="5"/>
  <c r="G5289" i="5"/>
  <c r="G5290" i="5"/>
  <c r="G5291" i="5"/>
  <c r="G5292" i="5"/>
  <c r="G5293" i="5"/>
  <c r="G5294" i="5"/>
  <c r="G5295" i="5"/>
  <c r="G5296" i="5"/>
  <c r="G5297" i="5"/>
  <c r="G5298" i="5"/>
  <c r="G5299" i="5"/>
  <c r="G5300" i="5"/>
  <c r="G5301" i="5"/>
  <c r="G5302" i="5"/>
  <c r="G5303" i="5"/>
  <c r="G5304" i="5"/>
  <c r="G5305" i="5"/>
  <c r="G5306" i="5"/>
  <c r="G5307" i="5"/>
  <c r="G5308" i="5"/>
  <c r="G5309" i="5"/>
  <c r="G5310" i="5"/>
  <c r="G5311" i="5"/>
  <c r="G5312" i="5"/>
  <c r="G5313" i="5"/>
  <c r="G5314" i="5"/>
  <c r="G5315" i="5"/>
  <c r="G5316" i="5"/>
  <c r="G5317" i="5"/>
  <c r="G5318" i="5"/>
  <c r="G5319" i="5"/>
  <c r="G5320" i="5"/>
  <c r="G5321" i="5"/>
  <c r="G5322" i="5"/>
  <c r="G5323" i="5"/>
  <c r="G5324" i="5"/>
  <c r="G5325" i="5"/>
  <c r="G5326" i="5"/>
  <c r="G5327" i="5"/>
  <c r="G5328" i="5"/>
  <c r="G5329" i="5"/>
  <c r="G5330" i="5"/>
  <c r="G5331" i="5"/>
  <c r="G5332" i="5"/>
  <c r="G5333" i="5"/>
  <c r="G5334" i="5"/>
  <c r="G5335" i="5"/>
  <c r="G5336" i="5"/>
  <c r="G5337" i="5"/>
  <c r="G5338" i="5"/>
  <c r="G5339" i="5"/>
  <c r="G5340" i="5"/>
  <c r="G5341" i="5"/>
  <c r="G5342" i="5"/>
  <c r="G5343" i="5"/>
  <c r="G5344" i="5"/>
  <c r="G5345" i="5"/>
  <c r="G5346" i="5"/>
  <c r="G5347" i="5"/>
  <c r="G5348" i="5"/>
  <c r="G5349" i="5"/>
  <c r="G5350" i="5"/>
  <c r="G5351" i="5"/>
  <c r="G5352" i="5"/>
  <c r="G5353" i="5"/>
  <c r="G5354" i="5"/>
  <c r="G5355" i="5"/>
  <c r="G5356" i="5"/>
  <c r="G5357" i="5"/>
  <c r="G5358" i="5"/>
  <c r="G5359" i="5"/>
  <c r="G5360" i="5"/>
  <c r="G5361" i="5"/>
  <c r="G5362" i="5"/>
  <c r="G5363" i="5"/>
  <c r="G5364" i="5"/>
  <c r="G5365" i="5"/>
  <c r="G5366" i="5"/>
  <c r="G5367" i="5"/>
  <c r="G5368" i="5"/>
  <c r="G5369" i="5"/>
  <c r="G5370" i="5"/>
  <c r="G5371" i="5"/>
  <c r="G5372" i="5"/>
  <c r="G5373" i="5"/>
  <c r="G5374" i="5"/>
  <c r="G5375" i="5"/>
  <c r="G5376" i="5"/>
  <c r="G5377" i="5"/>
  <c r="G5378" i="5"/>
  <c r="G5379" i="5"/>
  <c r="G5380" i="5"/>
  <c r="G5381" i="5"/>
  <c r="G5382" i="5"/>
  <c r="G5383" i="5"/>
  <c r="G5384" i="5"/>
  <c r="G5385" i="5"/>
  <c r="G5386" i="5"/>
  <c r="G5387" i="5"/>
  <c r="G5388" i="5"/>
  <c r="G5389" i="5"/>
  <c r="G5390" i="5"/>
  <c r="G5391" i="5"/>
  <c r="G5392" i="5"/>
  <c r="G5393" i="5"/>
  <c r="G5394" i="5"/>
  <c r="G5395" i="5"/>
  <c r="G5396" i="5"/>
  <c r="G5397" i="5"/>
  <c r="G5398" i="5"/>
  <c r="G5399" i="5"/>
  <c r="G5400" i="5"/>
  <c r="G5401" i="5"/>
  <c r="G5402" i="5"/>
  <c r="G5403" i="5"/>
  <c r="G5404" i="5"/>
  <c r="G5405" i="5"/>
  <c r="G5406" i="5"/>
  <c r="G5407" i="5"/>
  <c r="G5408" i="5"/>
  <c r="G5409" i="5"/>
  <c r="G5410" i="5"/>
  <c r="G5411" i="5"/>
  <c r="G5412" i="5"/>
  <c r="G5413" i="5"/>
  <c r="G5414" i="5"/>
  <c r="G5415" i="5"/>
  <c r="G5416" i="5"/>
  <c r="G5417" i="5"/>
  <c r="G5418" i="5"/>
  <c r="G5419" i="5"/>
  <c r="G5420" i="5"/>
  <c r="G5421" i="5"/>
  <c r="G5422" i="5"/>
  <c r="G5423" i="5"/>
  <c r="G5424" i="5"/>
  <c r="G5425" i="5"/>
  <c r="G5426" i="5"/>
  <c r="G5427" i="5"/>
  <c r="G5428" i="5"/>
  <c r="G5429" i="5"/>
  <c r="G5430" i="5"/>
  <c r="G5431" i="5"/>
  <c r="G5432" i="5"/>
  <c r="G5433" i="5"/>
  <c r="G5434" i="5"/>
  <c r="G5435" i="5"/>
  <c r="G5436" i="5"/>
  <c r="G5437" i="5"/>
  <c r="G5438" i="5"/>
  <c r="G5439" i="5"/>
  <c r="G5440" i="5"/>
  <c r="G5441" i="5"/>
  <c r="G5442" i="5"/>
  <c r="G5443" i="5"/>
  <c r="G5444" i="5"/>
  <c r="G5445" i="5"/>
  <c r="G5446" i="5"/>
  <c r="G5447" i="5"/>
  <c r="G5448" i="5"/>
  <c r="G5449" i="5"/>
  <c r="G5450" i="5"/>
  <c r="G5451" i="5"/>
  <c r="G5452" i="5"/>
  <c r="G5453" i="5"/>
  <c r="G5454" i="5"/>
  <c r="G5455" i="5"/>
  <c r="G5456" i="5"/>
  <c r="G5457" i="5"/>
  <c r="G5458" i="5"/>
  <c r="G5459" i="5"/>
  <c r="G5460" i="5"/>
  <c r="G5461" i="5"/>
  <c r="G5462" i="5"/>
  <c r="G5463" i="5"/>
  <c r="G5464" i="5"/>
  <c r="G5465" i="5"/>
  <c r="G5466" i="5"/>
  <c r="G5467" i="5"/>
  <c r="G5468" i="5"/>
  <c r="G5469" i="5"/>
  <c r="G5470" i="5"/>
  <c r="G5471" i="5"/>
  <c r="G5472" i="5"/>
  <c r="G5473" i="5"/>
  <c r="G5474" i="5"/>
  <c r="G5475" i="5"/>
  <c r="G5476" i="5"/>
  <c r="G5477" i="5"/>
  <c r="G5478" i="5"/>
  <c r="G5479" i="5"/>
  <c r="G5480" i="5"/>
  <c r="G5481" i="5"/>
  <c r="G5482" i="5"/>
  <c r="G5483" i="5"/>
  <c r="G5484" i="5"/>
  <c r="G5485" i="5"/>
  <c r="G5486" i="5"/>
  <c r="G5487" i="5"/>
  <c r="G5488" i="5"/>
  <c r="G5489" i="5"/>
  <c r="G5490" i="5"/>
  <c r="G5491" i="5"/>
  <c r="G5492" i="5"/>
  <c r="G5493" i="5"/>
  <c r="G5494" i="5"/>
  <c r="G5495" i="5"/>
  <c r="G5496" i="5"/>
  <c r="G5497" i="5"/>
  <c r="G5498" i="5"/>
  <c r="G5499" i="5"/>
  <c r="G5500" i="5"/>
  <c r="G5501" i="5"/>
  <c r="G5502" i="5"/>
  <c r="G5503" i="5"/>
  <c r="G5504" i="5"/>
  <c r="G5505" i="5"/>
  <c r="G5506" i="5"/>
  <c r="G5507" i="5"/>
  <c r="G5508" i="5"/>
  <c r="G5509" i="5"/>
  <c r="G5510" i="5"/>
  <c r="G5511" i="5"/>
  <c r="G5512" i="5"/>
  <c r="G5513" i="5"/>
  <c r="G5514" i="5"/>
  <c r="G5515" i="5"/>
  <c r="G5516" i="5"/>
  <c r="G5517" i="5"/>
  <c r="G5518" i="5"/>
  <c r="G5519" i="5"/>
  <c r="G5520" i="5"/>
  <c r="G5521" i="5"/>
  <c r="G5522" i="5"/>
  <c r="G5523" i="5"/>
  <c r="G5524" i="5"/>
  <c r="G5525" i="5"/>
  <c r="G5526" i="5"/>
  <c r="G5527" i="5"/>
  <c r="G5528" i="5"/>
  <c r="G5529" i="5"/>
  <c r="G5530" i="5"/>
  <c r="G5531" i="5"/>
  <c r="G5532" i="5"/>
  <c r="G5533" i="5"/>
  <c r="G5534" i="5"/>
  <c r="G5535" i="5"/>
  <c r="G5536" i="5"/>
  <c r="G5537" i="5"/>
  <c r="G5538" i="5"/>
  <c r="G5539" i="5"/>
  <c r="G5540" i="5"/>
  <c r="G5541" i="5"/>
  <c r="G5542" i="5"/>
  <c r="G5543" i="5"/>
  <c r="G5544" i="5"/>
  <c r="G5545" i="5"/>
  <c r="G5546" i="5"/>
  <c r="G5547" i="5"/>
  <c r="G5548" i="5"/>
  <c r="G5549" i="5"/>
  <c r="G5550" i="5"/>
  <c r="G5551" i="5"/>
  <c r="G5552" i="5"/>
  <c r="G5553" i="5"/>
  <c r="G5554" i="5"/>
  <c r="G5555" i="5"/>
  <c r="G5556" i="5"/>
  <c r="G5557" i="5"/>
  <c r="G5558" i="5"/>
  <c r="G5559" i="5"/>
  <c r="G5560" i="5"/>
  <c r="G5561" i="5"/>
  <c r="G5562" i="5"/>
  <c r="G5563" i="5"/>
  <c r="G5564" i="5"/>
  <c r="G5565" i="5"/>
  <c r="G5566" i="5"/>
  <c r="G5567" i="5"/>
  <c r="G5568" i="5"/>
  <c r="G5569" i="5"/>
  <c r="G5570" i="5"/>
  <c r="G5571" i="5"/>
  <c r="G5572" i="5"/>
  <c r="G5573" i="5"/>
  <c r="G5574" i="5"/>
  <c r="G5575" i="5"/>
  <c r="G5576" i="5"/>
  <c r="G5577" i="5"/>
  <c r="G5578" i="5"/>
  <c r="G5579" i="5"/>
  <c r="G5580" i="5"/>
  <c r="G5581" i="5"/>
  <c r="G5582" i="5"/>
  <c r="G5583" i="5"/>
  <c r="G5584" i="5"/>
  <c r="G5585" i="5"/>
  <c r="G5586" i="5"/>
  <c r="G5587" i="5"/>
  <c r="G5588" i="5"/>
  <c r="G5589" i="5"/>
  <c r="G5590" i="5"/>
  <c r="G5591" i="5"/>
  <c r="G5592" i="5"/>
  <c r="G5593" i="5"/>
  <c r="G5594" i="5"/>
  <c r="G5595" i="5"/>
  <c r="G5596" i="5"/>
  <c r="G5597" i="5"/>
  <c r="G5598" i="5"/>
  <c r="G5599" i="5"/>
  <c r="G5600" i="5"/>
  <c r="G5601" i="5"/>
  <c r="G5602" i="5"/>
  <c r="G5603" i="5"/>
  <c r="G5604" i="5"/>
  <c r="G5605" i="5"/>
  <c r="G5606" i="5"/>
  <c r="G5607" i="5"/>
  <c r="G5608" i="5"/>
  <c r="G5609" i="5"/>
  <c r="G5610" i="5"/>
  <c r="G5611" i="5"/>
  <c r="G5612" i="5"/>
  <c r="G5613" i="5"/>
  <c r="G5614" i="5"/>
  <c r="G5615" i="5"/>
  <c r="G5616" i="5"/>
  <c r="G5617" i="5"/>
  <c r="G5618" i="5"/>
  <c r="G5619" i="5"/>
  <c r="G5620" i="5"/>
  <c r="G5621" i="5"/>
  <c r="G5622" i="5"/>
  <c r="G5623" i="5"/>
  <c r="G5624" i="5"/>
  <c r="G5625" i="5"/>
  <c r="G5626" i="5"/>
  <c r="G5627" i="5"/>
  <c r="G5628" i="5"/>
  <c r="G5629" i="5"/>
  <c r="G5630" i="5"/>
  <c r="G5631" i="5"/>
  <c r="G5632" i="5"/>
  <c r="G5633" i="5"/>
  <c r="G5634" i="5"/>
  <c r="G5635" i="5"/>
  <c r="G5636" i="5"/>
  <c r="G5637" i="5"/>
  <c r="G5638" i="5"/>
  <c r="G5639" i="5"/>
  <c r="G5640" i="5"/>
  <c r="G5641" i="5"/>
  <c r="G5642" i="5"/>
  <c r="G5643" i="5"/>
  <c r="G5644" i="5"/>
  <c r="G5645" i="5"/>
  <c r="G5646" i="5"/>
  <c r="G5647" i="5"/>
  <c r="G5648" i="5"/>
  <c r="G5649" i="5"/>
  <c r="G5650" i="5"/>
  <c r="G5651" i="5"/>
  <c r="G5652" i="5"/>
  <c r="G5653" i="5"/>
  <c r="G5654" i="5"/>
  <c r="G5655" i="5"/>
  <c r="G5656" i="5"/>
  <c r="G5657" i="5"/>
  <c r="G5658" i="5"/>
  <c r="G5659" i="5"/>
  <c r="G5660" i="5"/>
  <c r="G5661" i="5"/>
  <c r="G5662" i="5"/>
  <c r="G5663" i="5"/>
  <c r="G5664" i="5"/>
  <c r="G5665" i="5"/>
  <c r="G5666" i="5"/>
  <c r="G5667" i="5"/>
  <c r="G5668" i="5"/>
  <c r="G5669" i="5"/>
  <c r="G5670" i="5"/>
  <c r="G5671" i="5"/>
  <c r="G5672" i="5"/>
  <c r="G5673" i="5"/>
  <c r="G5674" i="5"/>
  <c r="G5675" i="5"/>
  <c r="G5676" i="5"/>
  <c r="G5677" i="5"/>
  <c r="G5678" i="5"/>
  <c r="G5679" i="5"/>
  <c r="G5680" i="5"/>
  <c r="G5681" i="5"/>
  <c r="G5682" i="5"/>
  <c r="G5683" i="5"/>
  <c r="G5684" i="5"/>
  <c r="G5685" i="5"/>
  <c r="G5686" i="5"/>
  <c r="G5687" i="5"/>
  <c r="G5688" i="5"/>
  <c r="G5689" i="5"/>
  <c r="G5690" i="5"/>
  <c r="G5691" i="5"/>
  <c r="G5692" i="5"/>
  <c r="G5693" i="5"/>
  <c r="G5694" i="5"/>
  <c r="G5695" i="5"/>
  <c r="G5696" i="5"/>
  <c r="G5697" i="5"/>
  <c r="G5698" i="5"/>
  <c r="G5699" i="5"/>
  <c r="G5700" i="5"/>
  <c r="G5701" i="5"/>
  <c r="G5702" i="5"/>
  <c r="G5703" i="5"/>
  <c r="G5704" i="5"/>
  <c r="G5705" i="5"/>
  <c r="G5706" i="5"/>
  <c r="G5707" i="5"/>
  <c r="G5708" i="5"/>
  <c r="G5709" i="5"/>
  <c r="G5710" i="5"/>
  <c r="G5711" i="5"/>
  <c r="G5712" i="5"/>
  <c r="G5713" i="5"/>
  <c r="G5714" i="5"/>
  <c r="G5715" i="5"/>
  <c r="G5716" i="5"/>
  <c r="G5717" i="5"/>
  <c r="G5718" i="5"/>
  <c r="G5719" i="5"/>
  <c r="G5720" i="5"/>
  <c r="G5721" i="5"/>
  <c r="G5722" i="5"/>
  <c r="G5723" i="5"/>
  <c r="G5724" i="5"/>
  <c r="G5725" i="5"/>
  <c r="G5726" i="5"/>
  <c r="G5727" i="5"/>
  <c r="G5728" i="5"/>
  <c r="G5729" i="5"/>
  <c r="G5730" i="5"/>
  <c r="G5731" i="5"/>
  <c r="G5732" i="5"/>
  <c r="G5733" i="5"/>
  <c r="G5734" i="5"/>
  <c r="G5735" i="5"/>
  <c r="G5736" i="5"/>
  <c r="G5737" i="5"/>
  <c r="G5738" i="5"/>
  <c r="G5739" i="5"/>
  <c r="G5740" i="5"/>
  <c r="G5741" i="5"/>
  <c r="G5742" i="5"/>
  <c r="G5743" i="5"/>
  <c r="G5744" i="5"/>
  <c r="G5745" i="5"/>
  <c r="G5746" i="5"/>
  <c r="G5747" i="5"/>
  <c r="G5748" i="5"/>
  <c r="G5749" i="5"/>
  <c r="G5750" i="5"/>
  <c r="G5751" i="5"/>
  <c r="G5752" i="5"/>
  <c r="G5753" i="5"/>
  <c r="G5754" i="5"/>
  <c r="G5755" i="5"/>
  <c r="G5756" i="5"/>
  <c r="G5757" i="5"/>
  <c r="G5758" i="5"/>
  <c r="G5759" i="5"/>
  <c r="G5760" i="5"/>
  <c r="G5761" i="5"/>
  <c r="G5762" i="5"/>
  <c r="G5763" i="5"/>
  <c r="G5764" i="5"/>
  <c r="G5765" i="5"/>
  <c r="G5766" i="5"/>
  <c r="G5767" i="5"/>
  <c r="G5768" i="5"/>
  <c r="G5769" i="5"/>
  <c r="G5770" i="5"/>
  <c r="G5771" i="5"/>
  <c r="G5772" i="5"/>
  <c r="G5773" i="5"/>
  <c r="G5774" i="5"/>
  <c r="G5775" i="5"/>
  <c r="G5776" i="5"/>
  <c r="G5777" i="5"/>
  <c r="G5778" i="5"/>
  <c r="G5779" i="5"/>
  <c r="G5780" i="5"/>
  <c r="G5781" i="5"/>
  <c r="G5782" i="5"/>
  <c r="G5783" i="5"/>
  <c r="G5784" i="5"/>
  <c r="G5785" i="5"/>
  <c r="G5786" i="5"/>
  <c r="G5787" i="5"/>
  <c r="G5788" i="5"/>
  <c r="G5789" i="5"/>
  <c r="G5790" i="5"/>
  <c r="G5791" i="5"/>
  <c r="G5792" i="5"/>
  <c r="G5793" i="5"/>
  <c r="G5794" i="5"/>
  <c r="G5795" i="5"/>
  <c r="G5796" i="5"/>
  <c r="G5797" i="5"/>
  <c r="G5798" i="5"/>
  <c r="G5799" i="5"/>
  <c r="G5800" i="5"/>
  <c r="G5801" i="5"/>
  <c r="G5802" i="5"/>
  <c r="G5803" i="5"/>
  <c r="G5804" i="5"/>
  <c r="G5805" i="5"/>
  <c r="G5806" i="5"/>
  <c r="G5807" i="5"/>
  <c r="G5808" i="5"/>
  <c r="G5809" i="5"/>
  <c r="G5810" i="5"/>
  <c r="G5811" i="5"/>
  <c r="G5812" i="5"/>
  <c r="G5813" i="5"/>
  <c r="G5814" i="5"/>
  <c r="G5815" i="5"/>
  <c r="G5816" i="5"/>
  <c r="G5817" i="5"/>
  <c r="G5818" i="5"/>
  <c r="G5819" i="5"/>
  <c r="G5820" i="5"/>
  <c r="G5821" i="5"/>
  <c r="G5822" i="5"/>
  <c r="G5823" i="5"/>
  <c r="G5824" i="5"/>
  <c r="G5825" i="5"/>
  <c r="G5826" i="5"/>
  <c r="G5827" i="5"/>
  <c r="G5828" i="5"/>
  <c r="G5829" i="5"/>
  <c r="G5830" i="5"/>
  <c r="G5831" i="5"/>
  <c r="G5832" i="5"/>
  <c r="G5833" i="5"/>
  <c r="G5834" i="5"/>
  <c r="G5835" i="5"/>
  <c r="G5836" i="5"/>
  <c r="G5837" i="5"/>
  <c r="G5838" i="5"/>
  <c r="G5839" i="5"/>
  <c r="G5840" i="5"/>
  <c r="G5841" i="5"/>
  <c r="G5842" i="5"/>
  <c r="G5843" i="5"/>
  <c r="G5844" i="5"/>
  <c r="G5845" i="5"/>
  <c r="G5846" i="5"/>
  <c r="G5847" i="5"/>
  <c r="G5848" i="5"/>
  <c r="G5849" i="5"/>
  <c r="G5850" i="5"/>
  <c r="G5851" i="5"/>
  <c r="G5852" i="5"/>
  <c r="G5853" i="5"/>
  <c r="G5854" i="5"/>
  <c r="G5855" i="5"/>
  <c r="G5856" i="5"/>
  <c r="G5857" i="5"/>
  <c r="G5858" i="5"/>
  <c r="G5859" i="5"/>
  <c r="G5860" i="5"/>
  <c r="G5861" i="5"/>
  <c r="G5862" i="5"/>
  <c r="G5863" i="5"/>
  <c r="G5864" i="5"/>
  <c r="G5865" i="5"/>
  <c r="G5866" i="5"/>
  <c r="G5867" i="5"/>
  <c r="G5868" i="5"/>
  <c r="G5869" i="5"/>
  <c r="G5870" i="5"/>
  <c r="G5871" i="5"/>
  <c r="G5872" i="5"/>
  <c r="G5873" i="5"/>
  <c r="G5874" i="5"/>
  <c r="G5875" i="5"/>
  <c r="G5876" i="5"/>
  <c r="G5877" i="5"/>
  <c r="G5878" i="5"/>
  <c r="G5879" i="5"/>
  <c r="G5880" i="5"/>
  <c r="G5881" i="5"/>
  <c r="G5882" i="5"/>
  <c r="G5883" i="5"/>
  <c r="G5884" i="5"/>
  <c r="G5885" i="5"/>
  <c r="G5886" i="5"/>
  <c r="G5887" i="5"/>
  <c r="G5888" i="5"/>
  <c r="G5889" i="5"/>
  <c r="G5890" i="5"/>
  <c r="G5891" i="5"/>
  <c r="G5892" i="5"/>
  <c r="G5893" i="5"/>
  <c r="G5894" i="5"/>
  <c r="G5895" i="5"/>
  <c r="G5896" i="5"/>
  <c r="G5897" i="5"/>
  <c r="G5898" i="5"/>
  <c r="G5899" i="5"/>
  <c r="G5900" i="5"/>
  <c r="G5901" i="5"/>
  <c r="G5902" i="5"/>
  <c r="G5903" i="5"/>
  <c r="G5904" i="5"/>
  <c r="G5905" i="5"/>
  <c r="G5906" i="5"/>
  <c r="G5907" i="5"/>
  <c r="G5908" i="5"/>
  <c r="G5909" i="5"/>
  <c r="G5910" i="5"/>
  <c r="G5911" i="5"/>
  <c r="G5912" i="5"/>
  <c r="G5913" i="5"/>
  <c r="G5914" i="5"/>
  <c r="G5915" i="5"/>
  <c r="G5916" i="5"/>
  <c r="G5917" i="5"/>
  <c r="G5918" i="5"/>
  <c r="G5919" i="5"/>
  <c r="G5920" i="5"/>
  <c r="G5921" i="5"/>
  <c r="G5922" i="5"/>
  <c r="G5923" i="5"/>
  <c r="G5924" i="5"/>
  <c r="G5925" i="5"/>
  <c r="G5926" i="5"/>
  <c r="G5927" i="5"/>
  <c r="G5928" i="5"/>
  <c r="G5929" i="5"/>
  <c r="G5930" i="5"/>
  <c r="G5931" i="5"/>
  <c r="G5932" i="5"/>
  <c r="G5933" i="5"/>
  <c r="G5934" i="5"/>
  <c r="G5935" i="5"/>
  <c r="G5936" i="5"/>
  <c r="G5937" i="5"/>
  <c r="G5938" i="5"/>
  <c r="G5939" i="5"/>
  <c r="G5940" i="5"/>
  <c r="G5941" i="5"/>
  <c r="G5942" i="5"/>
  <c r="G5943" i="5"/>
  <c r="G5944" i="5"/>
  <c r="G5945" i="5"/>
  <c r="G5946" i="5"/>
  <c r="G5947" i="5"/>
  <c r="G5948" i="5"/>
  <c r="G5949" i="5"/>
  <c r="G5950" i="5"/>
  <c r="G5951" i="5"/>
  <c r="G5952" i="5"/>
  <c r="G5953" i="5"/>
  <c r="G5954" i="5"/>
  <c r="G5955" i="5"/>
  <c r="G5956" i="5"/>
  <c r="G5957" i="5"/>
  <c r="G5958" i="5"/>
  <c r="G5959" i="5"/>
  <c r="G5960" i="5"/>
  <c r="G5961" i="5"/>
  <c r="G5962" i="5"/>
  <c r="G5963" i="5"/>
  <c r="G5964" i="5"/>
  <c r="G5965" i="5"/>
  <c r="G5966" i="5"/>
  <c r="G5967" i="5"/>
  <c r="G5968" i="5"/>
  <c r="G5969" i="5"/>
  <c r="G5970" i="5"/>
  <c r="G5971" i="5"/>
  <c r="G5972" i="5"/>
  <c r="G5973" i="5"/>
  <c r="G5974" i="5"/>
  <c r="G5975" i="5"/>
  <c r="G5976" i="5"/>
  <c r="G5977" i="5"/>
  <c r="G5978" i="5"/>
  <c r="G5979" i="5"/>
  <c r="G5980" i="5"/>
  <c r="G5981" i="5"/>
  <c r="G5982" i="5"/>
  <c r="G5983" i="5"/>
  <c r="G5984" i="5"/>
  <c r="G5985" i="5"/>
  <c r="G5986" i="5"/>
  <c r="G5987" i="5"/>
  <c r="G5988" i="5"/>
  <c r="G5989" i="5"/>
  <c r="G5990" i="5"/>
  <c r="G5991" i="5"/>
  <c r="G5992" i="5"/>
  <c r="G5993" i="5"/>
  <c r="G5994" i="5"/>
  <c r="G5995" i="5"/>
  <c r="G5996" i="5"/>
  <c r="G5997" i="5"/>
  <c r="G5998" i="5"/>
  <c r="G5999" i="5"/>
  <c r="G6000" i="5"/>
  <c r="G6001" i="5"/>
  <c r="G6002" i="5"/>
  <c r="G6003" i="5"/>
  <c r="G6004" i="5"/>
  <c r="G6005" i="5"/>
  <c r="G6006" i="5"/>
  <c r="G6007" i="5"/>
  <c r="G6008" i="5"/>
  <c r="G6009" i="5"/>
  <c r="G6010" i="5"/>
  <c r="G6011" i="5"/>
  <c r="G6012" i="5"/>
  <c r="G6013" i="5"/>
  <c r="G6014" i="5"/>
  <c r="G6015" i="5"/>
  <c r="G6016" i="5"/>
  <c r="G6017" i="5"/>
  <c r="G6018" i="5"/>
  <c r="G6019" i="5"/>
  <c r="G6020" i="5"/>
  <c r="G6021" i="5"/>
  <c r="G6022" i="5"/>
  <c r="G6023" i="5"/>
  <c r="G6024" i="5"/>
  <c r="G6025" i="5"/>
  <c r="G6026" i="5"/>
  <c r="G6027" i="5"/>
  <c r="G6028" i="5"/>
  <c r="G6029" i="5"/>
  <c r="G6030" i="5"/>
  <c r="G6031" i="5"/>
  <c r="G6032" i="5"/>
  <c r="G6033" i="5"/>
  <c r="G6034" i="5"/>
  <c r="G6035" i="5"/>
  <c r="G6036" i="5"/>
  <c r="G6037" i="5"/>
  <c r="G6038" i="5"/>
  <c r="G6039" i="5"/>
  <c r="G6040" i="5"/>
  <c r="G6041" i="5"/>
  <c r="G6042" i="5"/>
  <c r="G6043" i="5"/>
  <c r="G6044" i="5"/>
  <c r="G6045" i="5"/>
  <c r="G6046" i="5"/>
  <c r="G6047" i="5"/>
  <c r="G6048" i="5"/>
  <c r="G6049" i="5"/>
  <c r="G6050" i="5"/>
  <c r="G6051" i="5"/>
  <c r="G6052" i="5"/>
  <c r="G6053" i="5"/>
  <c r="G6054" i="5"/>
  <c r="G6055" i="5"/>
  <c r="G6056" i="5"/>
  <c r="G6057" i="5"/>
  <c r="G6058" i="5"/>
  <c r="G6059" i="5"/>
  <c r="G6060" i="5"/>
  <c r="G6061" i="5"/>
  <c r="G6062" i="5"/>
  <c r="G6063" i="5"/>
  <c r="G6064" i="5"/>
  <c r="G6065" i="5"/>
  <c r="G6066" i="5"/>
  <c r="G6067" i="5"/>
  <c r="G6068" i="5"/>
  <c r="G6069" i="5"/>
  <c r="G6070" i="5"/>
  <c r="G6071" i="5"/>
  <c r="G6072" i="5"/>
  <c r="G6073" i="5"/>
  <c r="G6074" i="5"/>
  <c r="G6075" i="5"/>
  <c r="G6076" i="5"/>
  <c r="G6077" i="5"/>
  <c r="G6078" i="5"/>
  <c r="G6079" i="5"/>
  <c r="G6080" i="5"/>
  <c r="G6081" i="5"/>
  <c r="G6082" i="5"/>
  <c r="G6083" i="5"/>
  <c r="G6084" i="5"/>
  <c r="G6085" i="5"/>
  <c r="G6086" i="5"/>
  <c r="G6087" i="5"/>
  <c r="G6088" i="5"/>
  <c r="G6089" i="5"/>
  <c r="G6090" i="5"/>
  <c r="G6091" i="5"/>
  <c r="G6092" i="5"/>
  <c r="G6093" i="5"/>
  <c r="G6094" i="5"/>
  <c r="G6095" i="5"/>
  <c r="G6096" i="5"/>
  <c r="G6097" i="5"/>
  <c r="G6098" i="5"/>
  <c r="G6099" i="5"/>
  <c r="G6100" i="5"/>
  <c r="G6101" i="5"/>
  <c r="G6102" i="5"/>
  <c r="G6103" i="5"/>
  <c r="G6104" i="5"/>
  <c r="G6105" i="5"/>
  <c r="G6106" i="5"/>
  <c r="G6107" i="5"/>
  <c r="G6108" i="5"/>
  <c r="G6109" i="5"/>
  <c r="G6110" i="5"/>
  <c r="G6111" i="5"/>
  <c r="G6112" i="5"/>
  <c r="G6113" i="5"/>
  <c r="G6114" i="5"/>
  <c r="G6115" i="5"/>
  <c r="G6116" i="5"/>
  <c r="G6117" i="5"/>
  <c r="G6118" i="5"/>
  <c r="G6119" i="5"/>
  <c r="G6120" i="5"/>
  <c r="G6121" i="5"/>
  <c r="G6122" i="5"/>
  <c r="G6123" i="5"/>
  <c r="G6124" i="5"/>
  <c r="G6125" i="5"/>
  <c r="G6126" i="5"/>
  <c r="G6127" i="5"/>
  <c r="G6128" i="5"/>
  <c r="G6129" i="5"/>
  <c r="G6130" i="5"/>
  <c r="G6131" i="5"/>
  <c r="G6132" i="5"/>
  <c r="G6133" i="5"/>
  <c r="G6134" i="5"/>
  <c r="G6135" i="5"/>
  <c r="G6136" i="5"/>
  <c r="G6137" i="5"/>
  <c r="G6138" i="5"/>
  <c r="G6139" i="5"/>
  <c r="G6140" i="5"/>
  <c r="G6141" i="5"/>
  <c r="G6142" i="5"/>
  <c r="G6143" i="5"/>
  <c r="G6144" i="5"/>
  <c r="G6145" i="5"/>
  <c r="G6146" i="5"/>
  <c r="G6147" i="5"/>
  <c r="G6148" i="5"/>
  <c r="G6149" i="5"/>
  <c r="G6150" i="5"/>
  <c r="G6151" i="5"/>
  <c r="G6152" i="5"/>
  <c r="G6153" i="5"/>
  <c r="G6154" i="5"/>
  <c r="G6155" i="5"/>
  <c r="G6156" i="5"/>
  <c r="G6157" i="5"/>
  <c r="G6158" i="5"/>
  <c r="G6159" i="5"/>
  <c r="G6160" i="5"/>
  <c r="G6161" i="5"/>
  <c r="G6162" i="5"/>
  <c r="G6163" i="5"/>
  <c r="G6164" i="5"/>
  <c r="G6165" i="5"/>
  <c r="G6166" i="5"/>
  <c r="G6167" i="5"/>
  <c r="G6168" i="5"/>
  <c r="G6169" i="5"/>
  <c r="G6170" i="5"/>
  <c r="G6171" i="5"/>
  <c r="G6172" i="5"/>
  <c r="G6173" i="5"/>
  <c r="G6174" i="5"/>
  <c r="G6175" i="5"/>
  <c r="G6176" i="5"/>
  <c r="G6177" i="5"/>
  <c r="G6178" i="5"/>
  <c r="G6179" i="5"/>
  <c r="G6180" i="5"/>
  <c r="G6181" i="5"/>
  <c r="G6182" i="5"/>
  <c r="G6183" i="5"/>
  <c r="G6184" i="5"/>
  <c r="G6185" i="5"/>
  <c r="G6186" i="5"/>
  <c r="G6187" i="5"/>
  <c r="G6188" i="5"/>
  <c r="G6189" i="5"/>
  <c r="G6190" i="5"/>
  <c r="G6191" i="5"/>
  <c r="G6192" i="5"/>
  <c r="G6193" i="5"/>
  <c r="G6194" i="5"/>
  <c r="G6195" i="5"/>
  <c r="G6196" i="5"/>
  <c r="G6197" i="5"/>
  <c r="G6198" i="5"/>
  <c r="G6199" i="5"/>
  <c r="G6200" i="5"/>
  <c r="G6201" i="5"/>
  <c r="G6202" i="5"/>
  <c r="G6203" i="5"/>
  <c r="G6204" i="5"/>
  <c r="G6205" i="5"/>
  <c r="G6206" i="5"/>
  <c r="G6207" i="5"/>
  <c r="G6208" i="5"/>
  <c r="G6209" i="5"/>
  <c r="G6210" i="5"/>
  <c r="G6211" i="5"/>
  <c r="G6212" i="5"/>
  <c r="G6213" i="5"/>
  <c r="G6214" i="5"/>
  <c r="G6215" i="5"/>
  <c r="G6216" i="5"/>
  <c r="G6217" i="5"/>
  <c r="G6218" i="5"/>
  <c r="G6219" i="5"/>
  <c r="G6220" i="5"/>
  <c r="G6221" i="5"/>
  <c r="G6222" i="5"/>
  <c r="G6223" i="5"/>
  <c r="G6224" i="5"/>
  <c r="G6225" i="5"/>
  <c r="G6226" i="5"/>
  <c r="G6227" i="5"/>
  <c r="G6228" i="5"/>
  <c r="G6229" i="5"/>
  <c r="G6230" i="5"/>
  <c r="G6231" i="5"/>
  <c r="G6232" i="5"/>
  <c r="G6233" i="5"/>
  <c r="G6234" i="5"/>
  <c r="G6235" i="5"/>
  <c r="G6236" i="5"/>
  <c r="G6237" i="5"/>
  <c r="G6238" i="5"/>
  <c r="G6239" i="5"/>
  <c r="G6240" i="5"/>
  <c r="G6241" i="5"/>
  <c r="G6242" i="5"/>
  <c r="G6243" i="5"/>
  <c r="G6244" i="5"/>
  <c r="G6245" i="5"/>
  <c r="G6246" i="5"/>
  <c r="G6247" i="5"/>
  <c r="G6248" i="5"/>
  <c r="G6249" i="5"/>
  <c r="G6250" i="5"/>
  <c r="G6251" i="5"/>
  <c r="G6252" i="5"/>
  <c r="G6253" i="5"/>
  <c r="G6254" i="5"/>
  <c r="G6255" i="5"/>
  <c r="G6256" i="5"/>
  <c r="G6257" i="5"/>
  <c r="G6258" i="5"/>
  <c r="G6259" i="5"/>
  <c r="G6260" i="5"/>
  <c r="G6261" i="5"/>
  <c r="G6262" i="5"/>
  <c r="G6263" i="5"/>
  <c r="G6264" i="5"/>
  <c r="G6265" i="5"/>
  <c r="G6266" i="5"/>
  <c r="G6267" i="5"/>
  <c r="G6268" i="5"/>
  <c r="G6269" i="5"/>
  <c r="G6270" i="5"/>
  <c r="G6271" i="5"/>
  <c r="G6272" i="5"/>
  <c r="G6273" i="5"/>
  <c r="G6274" i="5"/>
  <c r="G6275" i="5"/>
  <c r="G6276" i="5"/>
  <c r="G6277" i="5"/>
  <c r="G6278" i="5"/>
  <c r="G6279" i="5"/>
  <c r="G6280" i="5"/>
  <c r="G6281" i="5"/>
  <c r="G6282" i="5"/>
  <c r="G6283" i="5"/>
  <c r="G6284" i="5"/>
  <c r="G6285" i="5"/>
  <c r="G6286" i="5"/>
  <c r="G6287" i="5"/>
  <c r="G6288" i="5"/>
  <c r="G6289" i="5"/>
  <c r="G6290" i="5"/>
  <c r="G6291" i="5"/>
  <c r="G6292" i="5"/>
  <c r="G6293" i="5"/>
  <c r="G6294" i="5"/>
  <c r="G6295" i="5"/>
  <c r="G6296" i="5"/>
  <c r="G6297" i="5"/>
  <c r="G6298" i="5"/>
  <c r="G6299" i="5"/>
  <c r="G6300" i="5"/>
  <c r="G6301" i="5"/>
  <c r="G6302" i="5"/>
  <c r="G6303" i="5"/>
  <c r="G6304" i="5"/>
  <c r="G6305" i="5"/>
  <c r="G6306" i="5"/>
  <c r="G6307" i="5"/>
  <c r="G6308" i="5"/>
  <c r="G6309" i="5"/>
  <c r="G6310" i="5"/>
  <c r="G6311" i="5"/>
  <c r="G6312" i="5"/>
  <c r="G6313" i="5"/>
  <c r="G6314" i="5"/>
  <c r="G6315" i="5"/>
  <c r="G6316" i="5"/>
  <c r="G6317" i="5"/>
  <c r="G6318" i="5"/>
  <c r="G6319" i="5"/>
  <c r="G6320" i="5"/>
  <c r="G6321" i="5"/>
  <c r="G6322" i="5"/>
  <c r="G6323" i="5"/>
  <c r="G6324" i="5"/>
  <c r="G6325" i="5"/>
  <c r="G6326" i="5"/>
  <c r="G6327" i="5"/>
  <c r="G6328" i="5"/>
  <c r="G6329" i="5"/>
  <c r="G6330" i="5"/>
  <c r="G6331" i="5"/>
  <c r="G6332" i="5"/>
  <c r="G6333" i="5"/>
  <c r="G6334" i="5"/>
  <c r="G6335" i="5"/>
  <c r="G6336" i="5"/>
  <c r="G6337" i="5"/>
  <c r="G6338" i="5"/>
  <c r="G6339" i="5"/>
  <c r="G6340" i="5"/>
  <c r="G6341" i="5"/>
  <c r="G6342" i="5"/>
  <c r="G6343" i="5"/>
  <c r="G6344" i="5"/>
  <c r="G6345" i="5"/>
  <c r="G6346" i="5"/>
  <c r="G6347" i="5"/>
  <c r="G6348" i="5"/>
  <c r="G6349" i="5"/>
  <c r="G6350" i="5"/>
  <c r="G6351" i="5"/>
  <c r="G6352" i="5"/>
  <c r="G6353" i="5"/>
  <c r="G6354" i="5"/>
  <c r="G6355" i="5"/>
  <c r="G6356" i="5"/>
  <c r="G6357" i="5"/>
  <c r="G6358" i="5"/>
  <c r="G6359" i="5"/>
  <c r="G6360" i="5"/>
  <c r="G6361" i="5"/>
  <c r="G6362" i="5"/>
  <c r="G6363" i="5"/>
  <c r="G6364" i="5"/>
  <c r="G6365" i="5"/>
  <c r="G6366" i="5"/>
  <c r="G6367" i="5"/>
  <c r="G6368" i="5"/>
  <c r="G6369" i="5"/>
  <c r="G6370" i="5"/>
  <c r="G6371" i="5"/>
  <c r="G6372" i="5"/>
  <c r="G6373" i="5"/>
  <c r="G6374" i="5"/>
  <c r="G6375" i="5"/>
  <c r="G6376" i="5"/>
  <c r="G6377" i="5"/>
  <c r="G6378" i="5"/>
  <c r="G6379" i="5"/>
  <c r="G6380" i="5"/>
  <c r="G6381" i="5"/>
  <c r="G6382" i="5"/>
  <c r="G6383" i="5"/>
  <c r="G6384" i="5"/>
  <c r="G6385" i="5"/>
  <c r="G6386" i="5"/>
  <c r="G6387" i="5"/>
  <c r="G6388" i="5"/>
  <c r="G6389" i="5"/>
  <c r="G6390" i="5"/>
  <c r="G6391" i="5"/>
  <c r="G6392" i="5"/>
  <c r="G6393" i="5"/>
  <c r="G6394" i="5"/>
  <c r="G6395" i="5"/>
  <c r="G6396" i="5"/>
  <c r="G6397" i="5"/>
  <c r="G6398" i="5"/>
  <c r="G6399" i="5"/>
  <c r="G6400" i="5"/>
  <c r="G6401" i="5"/>
  <c r="G6402" i="5"/>
  <c r="G6403" i="5"/>
  <c r="G6404" i="5"/>
  <c r="G6405" i="5"/>
  <c r="G6406" i="5"/>
  <c r="G6407" i="5"/>
  <c r="G6408" i="5"/>
  <c r="G6409" i="5"/>
  <c r="G6410" i="5"/>
  <c r="G6411" i="5"/>
  <c r="G6412" i="5"/>
  <c r="G6413" i="5"/>
  <c r="G6414" i="5"/>
  <c r="G6415" i="5"/>
  <c r="G6416" i="5"/>
  <c r="G6417" i="5"/>
  <c r="G6418" i="5"/>
  <c r="G6419" i="5"/>
  <c r="G6420" i="5"/>
  <c r="G6421" i="5"/>
  <c r="G6422" i="5"/>
  <c r="G6423" i="5"/>
  <c r="G6424" i="5"/>
  <c r="G6425" i="5"/>
  <c r="G6426" i="5"/>
  <c r="G6427" i="5"/>
  <c r="G6428" i="5"/>
  <c r="G6429" i="5"/>
  <c r="G6430" i="5"/>
  <c r="G6431" i="5"/>
  <c r="G6432" i="5"/>
  <c r="G6433" i="5"/>
  <c r="G6434" i="5"/>
  <c r="G6435" i="5"/>
  <c r="G6436" i="5"/>
  <c r="G6437" i="5"/>
  <c r="G6438" i="5"/>
  <c r="G6439" i="5"/>
  <c r="G6440" i="5"/>
  <c r="G6441" i="5"/>
  <c r="G6442" i="5"/>
  <c r="G6443" i="5"/>
  <c r="G6444" i="5"/>
  <c r="G6445" i="5"/>
  <c r="G6446" i="5"/>
  <c r="G6447" i="5"/>
  <c r="G6448" i="5"/>
  <c r="G6449" i="5"/>
  <c r="G6450" i="5"/>
  <c r="G6451" i="5"/>
  <c r="G6452" i="5"/>
  <c r="G6453" i="5"/>
  <c r="G6454" i="5"/>
  <c r="G6455" i="5"/>
  <c r="G6456" i="5"/>
  <c r="G6457" i="5"/>
  <c r="G6458" i="5"/>
  <c r="G6459" i="5"/>
  <c r="G6460" i="5"/>
  <c r="G6461" i="5"/>
  <c r="G6462" i="5"/>
  <c r="G6463" i="5"/>
  <c r="G6464" i="5"/>
  <c r="G6465" i="5"/>
  <c r="G6466" i="5"/>
  <c r="G6467" i="5"/>
  <c r="G6468" i="5"/>
  <c r="G6469" i="5"/>
  <c r="G6470" i="5"/>
  <c r="G6471" i="5"/>
  <c r="G6472" i="5"/>
  <c r="G6473" i="5"/>
  <c r="G6474" i="5"/>
  <c r="G6475" i="5"/>
  <c r="G6476" i="5"/>
  <c r="G6477" i="5"/>
  <c r="G6478" i="5"/>
  <c r="G6479" i="5"/>
  <c r="G6480" i="5"/>
  <c r="G6481" i="5"/>
  <c r="G6482" i="5"/>
  <c r="G6483" i="5"/>
  <c r="G6484" i="5"/>
  <c r="G6485" i="5"/>
  <c r="G6486" i="5"/>
  <c r="G6487" i="5"/>
  <c r="G6488" i="5"/>
  <c r="G6489" i="5"/>
  <c r="G6490" i="5"/>
  <c r="G6491" i="5"/>
  <c r="G6492" i="5"/>
  <c r="G6493" i="5"/>
  <c r="G6494" i="5"/>
  <c r="G6495" i="5"/>
  <c r="G6496" i="5"/>
  <c r="G6497" i="5"/>
  <c r="G6498" i="5"/>
  <c r="G6499" i="5"/>
  <c r="G6500" i="5"/>
  <c r="G6501" i="5"/>
  <c r="G6502" i="5"/>
  <c r="G6503" i="5"/>
  <c r="G6504" i="5"/>
  <c r="G6505" i="5"/>
  <c r="G6506" i="5"/>
  <c r="G6507" i="5"/>
  <c r="G6508" i="5"/>
  <c r="G6509" i="5"/>
  <c r="G6510" i="5"/>
  <c r="G6511" i="5"/>
  <c r="G6512" i="5"/>
  <c r="G6513" i="5"/>
  <c r="G6514" i="5"/>
  <c r="G6515" i="5"/>
  <c r="G6516" i="5"/>
  <c r="G6517" i="5"/>
  <c r="G6518" i="5"/>
  <c r="G6519" i="5"/>
  <c r="G6520" i="5"/>
  <c r="G6521" i="5"/>
  <c r="G6522" i="5"/>
  <c r="G6523" i="5"/>
  <c r="G6524" i="5"/>
  <c r="G6525" i="5"/>
  <c r="G6526" i="5"/>
  <c r="G6527" i="5"/>
  <c r="G6528" i="5"/>
  <c r="G6529" i="5"/>
  <c r="G6530" i="5"/>
  <c r="G6531" i="5"/>
  <c r="G6532" i="5"/>
  <c r="G6533" i="5"/>
  <c r="G6534" i="5"/>
  <c r="G6535" i="5"/>
  <c r="G6536" i="5"/>
  <c r="G6537" i="5"/>
  <c r="G6538" i="5"/>
  <c r="G6539" i="5"/>
  <c r="G6540" i="5"/>
  <c r="G6541" i="5"/>
  <c r="G6542" i="5"/>
  <c r="G6543" i="5"/>
  <c r="G6544" i="5"/>
  <c r="G6545" i="5"/>
  <c r="G6546" i="5"/>
  <c r="G6547" i="5"/>
  <c r="G6548" i="5"/>
  <c r="G6549" i="5"/>
  <c r="G6550" i="5"/>
  <c r="G6551" i="5"/>
  <c r="G6552" i="5"/>
  <c r="G6553" i="5"/>
  <c r="G6554" i="5"/>
  <c r="G6555" i="5"/>
  <c r="G6556" i="5"/>
  <c r="G6557" i="5"/>
  <c r="G6558" i="5"/>
  <c r="G6559" i="5"/>
  <c r="G6560" i="5"/>
  <c r="G6561" i="5"/>
  <c r="G6562" i="5"/>
  <c r="G6563" i="5"/>
  <c r="G6564" i="5"/>
  <c r="G6565" i="5"/>
  <c r="G6566" i="5"/>
  <c r="G6567" i="5"/>
  <c r="G6568" i="5"/>
  <c r="G6569" i="5"/>
  <c r="G6570" i="5"/>
  <c r="G6571" i="5"/>
  <c r="G6572" i="5"/>
  <c r="G6573" i="5"/>
  <c r="G6574" i="5"/>
  <c r="G6575" i="5"/>
  <c r="G6576" i="5"/>
  <c r="G6577" i="5"/>
  <c r="G6578" i="5"/>
  <c r="G6579" i="5"/>
  <c r="G6580" i="5"/>
  <c r="G6581" i="5"/>
  <c r="G6582" i="5"/>
  <c r="G6583" i="5"/>
  <c r="G6584" i="5"/>
  <c r="G6585" i="5"/>
  <c r="G6586" i="5"/>
  <c r="G6587" i="5"/>
  <c r="G6588" i="5"/>
  <c r="G6589" i="5"/>
  <c r="G6590" i="5"/>
  <c r="G6591" i="5"/>
  <c r="G6592" i="5"/>
  <c r="G6593" i="5"/>
  <c r="G6594" i="5"/>
  <c r="G6595" i="5"/>
  <c r="G6596" i="5"/>
  <c r="G6597" i="5"/>
  <c r="G6598" i="5"/>
  <c r="G6599" i="5"/>
  <c r="G6600" i="5"/>
  <c r="G6601" i="5"/>
  <c r="G6602" i="5"/>
  <c r="G6603" i="5"/>
  <c r="G6604" i="5"/>
  <c r="G6605" i="5"/>
  <c r="G6606" i="5"/>
  <c r="G6607" i="5"/>
  <c r="G6608" i="5"/>
  <c r="G6609" i="5"/>
  <c r="G6610" i="5"/>
  <c r="G6611" i="5"/>
  <c r="G6612" i="5"/>
  <c r="G6613" i="5"/>
  <c r="G6614" i="5"/>
  <c r="G6615" i="5"/>
  <c r="G6616" i="5"/>
  <c r="G6617" i="5"/>
  <c r="G6618" i="5"/>
  <c r="G6619" i="5"/>
  <c r="G6620" i="5"/>
  <c r="G6621" i="5"/>
  <c r="G6622" i="5"/>
  <c r="G6623" i="5"/>
  <c r="G6624" i="5"/>
  <c r="G6625" i="5"/>
  <c r="G6626" i="5"/>
  <c r="G6627" i="5"/>
  <c r="G6628" i="5"/>
  <c r="G6629" i="5"/>
  <c r="G6630" i="5"/>
  <c r="G6631" i="5"/>
  <c r="G6632" i="5"/>
  <c r="G6633" i="5"/>
  <c r="G6634" i="5"/>
  <c r="G6635" i="5"/>
  <c r="G6636" i="5"/>
  <c r="G6637" i="5"/>
  <c r="G6638" i="5"/>
  <c r="G6639" i="5"/>
  <c r="G6640" i="5"/>
  <c r="G6641" i="5"/>
  <c r="G6642" i="5"/>
  <c r="G6643" i="5"/>
  <c r="G6644" i="5"/>
  <c r="G6645" i="5"/>
  <c r="G6646" i="5"/>
  <c r="G6647" i="5"/>
  <c r="G6648" i="5"/>
  <c r="G6649" i="5"/>
  <c r="G6650" i="5"/>
  <c r="G6651" i="5"/>
  <c r="G6652" i="5"/>
  <c r="G6653" i="5"/>
  <c r="G6654" i="5"/>
  <c r="G6655" i="5"/>
  <c r="G6656" i="5"/>
  <c r="G6657" i="5"/>
  <c r="G6658" i="5"/>
  <c r="G6659" i="5"/>
  <c r="G6660" i="5"/>
  <c r="G6661" i="5"/>
  <c r="G6662" i="5"/>
  <c r="G6663" i="5"/>
  <c r="G6664" i="5"/>
  <c r="G6665" i="5"/>
  <c r="G6666" i="5"/>
  <c r="G6667" i="5"/>
  <c r="G6668" i="5"/>
  <c r="G6669" i="5"/>
  <c r="G6670" i="5"/>
  <c r="G6671" i="5"/>
  <c r="G6672" i="5"/>
  <c r="G6673" i="5"/>
  <c r="G6674" i="5"/>
  <c r="G6675" i="5"/>
  <c r="G6676" i="5"/>
  <c r="G6677" i="5"/>
  <c r="G6678" i="5"/>
  <c r="G6679" i="5"/>
  <c r="G6680" i="5"/>
  <c r="G6681" i="5"/>
  <c r="G6682" i="5"/>
  <c r="G6683" i="5"/>
  <c r="G6684" i="5"/>
  <c r="G6685" i="5"/>
  <c r="G6686" i="5"/>
  <c r="G6687" i="5"/>
  <c r="G6688" i="5"/>
  <c r="G6689" i="5"/>
  <c r="G6690" i="5"/>
  <c r="G6691" i="5"/>
  <c r="G6692" i="5"/>
  <c r="G6693" i="5"/>
  <c r="G6694" i="5"/>
  <c r="G6695" i="5"/>
  <c r="G6696" i="5"/>
  <c r="G6697" i="5"/>
  <c r="G6698" i="5"/>
  <c r="G6699" i="5"/>
  <c r="G6700" i="5"/>
  <c r="G6701" i="5"/>
  <c r="G6702" i="5"/>
  <c r="G6703" i="5"/>
  <c r="G6704" i="5"/>
  <c r="G6705" i="5"/>
  <c r="G6706" i="5"/>
  <c r="G6707" i="5"/>
  <c r="G6708" i="5"/>
  <c r="G6709" i="5"/>
  <c r="G6710" i="5"/>
  <c r="G6711" i="5"/>
  <c r="G6712" i="5"/>
  <c r="G6713" i="5"/>
  <c r="G6714" i="5"/>
  <c r="G6715" i="5"/>
  <c r="G6716" i="5"/>
  <c r="G6717" i="5"/>
  <c r="G6718" i="5"/>
  <c r="G6719" i="5"/>
  <c r="G6720" i="5"/>
  <c r="G6721" i="5"/>
  <c r="G6722" i="5"/>
  <c r="G6723" i="5"/>
  <c r="G6724" i="5"/>
  <c r="G6725" i="5"/>
  <c r="G6726" i="5"/>
  <c r="G6727" i="5"/>
  <c r="G6728" i="5"/>
  <c r="G6729" i="5"/>
  <c r="G6730" i="5"/>
  <c r="G6731" i="5"/>
  <c r="G6732" i="5"/>
  <c r="G6733" i="5"/>
  <c r="G6734" i="5"/>
  <c r="G6735" i="5"/>
  <c r="G6736" i="5"/>
  <c r="G6737" i="5"/>
  <c r="G6738" i="5"/>
  <c r="G6739" i="5"/>
  <c r="G6740" i="5"/>
  <c r="G6741" i="5"/>
  <c r="G6742" i="5"/>
  <c r="G6743" i="5"/>
  <c r="G6744" i="5"/>
  <c r="G6745" i="5"/>
  <c r="G6746" i="5"/>
  <c r="G6747" i="5"/>
  <c r="G6748" i="5"/>
  <c r="G6749" i="5"/>
  <c r="G6750" i="5"/>
  <c r="G6751" i="5"/>
  <c r="G6752" i="5"/>
  <c r="G6753" i="5"/>
  <c r="G6754" i="5"/>
  <c r="G6755" i="5"/>
  <c r="G6756" i="5"/>
  <c r="G6757" i="5"/>
  <c r="G6758" i="5"/>
  <c r="G6759" i="5"/>
  <c r="G6760" i="5"/>
  <c r="G6761" i="5"/>
  <c r="G6762" i="5"/>
  <c r="G6763" i="5"/>
  <c r="G6764" i="5"/>
  <c r="G6765" i="5"/>
  <c r="G6766" i="5"/>
  <c r="G6767" i="5"/>
  <c r="G6768" i="5"/>
  <c r="G6769" i="5"/>
  <c r="G6770" i="5"/>
  <c r="G6771" i="5"/>
  <c r="G6772" i="5"/>
  <c r="G6773" i="5"/>
  <c r="G6774" i="5"/>
  <c r="G6775" i="5"/>
  <c r="G6776" i="5"/>
  <c r="G6777" i="5"/>
  <c r="G6778" i="5"/>
  <c r="G6779" i="5"/>
  <c r="G6780" i="5"/>
  <c r="G6781" i="5"/>
  <c r="G6782" i="5"/>
  <c r="G6783" i="5"/>
  <c r="G6784" i="5"/>
  <c r="G6785" i="5"/>
  <c r="G6786" i="5"/>
  <c r="G6787" i="5"/>
  <c r="G6788" i="5"/>
  <c r="G6789" i="5"/>
  <c r="G6790" i="5"/>
  <c r="G6791" i="5"/>
  <c r="G6792" i="5"/>
  <c r="G6793" i="5"/>
  <c r="G6794" i="5"/>
  <c r="G6795" i="5"/>
  <c r="G6796" i="5"/>
  <c r="G6797" i="5"/>
  <c r="G6798" i="5"/>
  <c r="G6799" i="5"/>
  <c r="G6800" i="5"/>
  <c r="G6801" i="5"/>
  <c r="G6802" i="5"/>
  <c r="G6803" i="5"/>
  <c r="G6804" i="5"/>
  <c r="G6805" i="5"/>
  <c r="G6806" i="5"/>
  <c r="G6807" i="5"/>
  <c r="G6808" i="5"/>
  <c r="G6809" i="5"/>
  <c r="G6810" i="5"/>
  <c r="G6811" i="5"/>
  <c r="G6812" i="5"/>
  <c r="G6813" i="5"/>
  <c r="G6814" i="5"/>
  <c r="G6815" i="5"/>
  <c r="G6816" i="5"/>
  <c r="G6817" i="5"/>
  <c r="G6818" i="5"/>
  <c r="G6819" i="5"/>
  <c r="G6820" i="5"/>
  <c r="G6821" i="5"/>
  <c r="G6822" i="5"/>
  <c r="G6823" i="5"/>
  <c r="G6824" i="5"/>
  <c r="G6825" i="5"/>
  <c r="G6826" i="5"/>
  <c r="G6827" i="5"/>
  <c r="G6828" i="5"/>
  <c r="G6829" i="5"/>
  <c r="G6830" i="5"/>
  <c r="G6831" i="5"/>
  <c r="G6832" i="5"/>
  <c r="G6833" i="5"/>
  <c r="G6834" i="5"/>
  <c r="G6835" i="5"/>
  <c r="G6836" i="5"/>
  <c r="G6837" i="5"/>
  <c r="G6838" i="5"/>
  <c r="G6839" i="5"/>
  <c r="G6840" i="5"/>
  <c r="G6841" i="5"/>
  <c r="G6842" i="5"/>
  <c r="G6843" i="5"/>
  <c r="G6844" i="5"/>
  <c r="G6845" i="5"/>
  <c r="G6846" i="5"/>
  <c r="G6847" i="5"/>
  <c r="G6848" i="5"/>
  <c r="G6849" i="5"/>
  <c r="G6850" i="5"/>
  <c r="G6851" i="5"/>
  <c r="G6852" i="5"/>
  <c r="G6853" i="5"/>
  <c r="G6854" i="5"/>
  <c r="G6855" i="5"/>
  <c r="G6856" i="5"/>
  <c r="G6857" i="5"/>
  <c r="G6858" i="5"/>
  <c r="G6859" i="5"/>
  <c r="G6860" i="5"/>
  <c r="G6861" i="5"/>
  <c r="G6862" i="5"/>
  <c r="G6863" i="5"/>
  <c r="G6864" i="5"/>
  <c r="G6865" i="5"/>
  <c r="G6866" i="5"/>
  <c r="G6867" i="5"/>
  <c r="G6868" i="5"/>
  <c r="G6869" i="5"/>
  <c r="G6870" i="5"/>
  <c r="G6871" i="5"/>
  <c r="G6872" i="5"/>
  <c r="G6873" i="5"/>
  <c r="G6874" i="5"/>
  <c r="G6875" i="5"/>
  <c r="G6876" i="5"/>
  <c r="G6877" i="5"/>
  <c r="G6878" i="5"/>
  <c r="G6879" i="5"/>
  <c r="G6880" i="5"/>
  <c r="G6881" i="5"/>
  <c r="G6882" i="5"/>
  <c r="G6883" i="5"/>
  <c r="G6884" i="5"/>
  <c r="G6885" i="5"/>
  <c r="G6886" i="5"/>
  <c r="G6887" i="5"/>
  <c r="G6888" i="5"/>
  <c r="G6889" i="5"/>
  <c r="G6890" i="5"/>
  <c r="G6891" i="5"/>
  <c r="G6892" i="5"/>
  <c r="G6893" i="5"/>
  <c r="G6894" i="5"/>
  <c r="G6895" i="5"/>
  <c r="G6896" i="5"/>
  <c r="G6897" i="5"/>
  <c r="G6898" i="5"/>
  <c r="G6899" i="5"/>
  <c r="G6900" i="5"/>
  <c r="G6901" i="5"/>
  <c r="G6902" i="5"/>
  <c r="G6903" i="5"/>
  <c r="G6904" i="5"/>
  <c r="G6905" i="5"/>
  <c r="G6906" i="5"/>
  <c r="G6907" i="5"/>
  <c r="G6908" i="5"/>
  <c r="G6909" i="5"/>
  <c r="G6910" i="5"/>
  <c r="G6911" i="5"/>
  <c r="G6912" i="5"/>
  <c r="G6913" i="5"/>
  <c r="G6914" i="5"/>
  <c r="G6915" i="5"/>
  <c r="G6916" i="5"/>
  <c r="G6917" i="5"/>
  <c r="G6918" i="5"/>
  <c r="G6919" i="5"/>
  <c r="G6920" i="5"/>
  <c r="G6921" i="5"/>
  <c r="G6922" i="5"/>
  <c r="G6923" i="5"/>
  <c r="G6924" i="5"/>
  <c r="G6925" i="5"/>
  <c r="G6926" i="5"/>
  <c r="G6927" i="5"/>
  <c r="G6928" i="5"/>
  <c r="G6929" i="5"/>
  <c r="G6930" i="5"/>
  <c r="G6931" i="5"/>
  <c r="G6932" i="5"/>
  <c r="G6933" i="5"/>
  <c r="G6934" i="5"/>
  <c r="G6935" i="5"/>
  <c r="G6936" i="5"/>
  <c r="G6937" i="5"/>
  <c r="G6938" i="5"/>
  <c r="G6939" i="5"/>
  <c r="G6940" i="5"/>
  <c r="G6941" i="5"/>
  <c r="G6942" i="5"/>
  <c r="G6943" i="5"/>
  <c r="G6944" i="5"/>
  <c r="G6945" i="5"/>
  <c r="G6946" i="5"/>
  <c r="G6947" i="5"/>
  <c r="G6948" i="5"/>
  <c r="G6949" i="5"/>
  <c r="G6950" i="5"/>
  <c r="G6951" i="5"/>
  <c r="G6952" i="5"/>
  <c r="G6953" i="5"/>
  <c r="G6954" i="5"/>
  <c r="G6955" i="5"/>
  <c r="G6956" i="5"/>
  <c r="G6957" i="5"/>
  <c r="G6958" i="5"/>
  <c r="G6959" i="5"/>
  <c r="G6960" i="5"/>
  <c r="G6961" i="5"/>
  <c r="G6962" i="5"/>
  <c r="G6963" i="5"/>
  <c r="G6964" i="5"/>
  <c r="G6965" i="5"/>
  <c r="G6966" i="5"/>
  <c r="G6967" i="5"/>
  <c r="G6968" i="5"/>
  <c r="G6969" i="5"/>
  <c r="G6970" i="5"/>
  <c r="G6971" i="5"/>
  <c r="G6972" i="5"/>
  <c r="G6973" i="5"/>
  <c r="G6974" i="5"/>
  <c r="G6975" i="5"/>
  <c r="G6976" i="5"/>
  <c r="G6977" i="5"/>
  <c r="G6978" i="5"/>
  <c r="G6979" i="5"/>
  <c r="G6980" i="5"/>
  <c r="G6981" i="5"/>
  <c r="G6982" i="5"/>
  <c r="G6983" i="5"/>
  <c r="G6984" i="5"/>
  <c r="G6985" i="5"/>
  <c r="G6986" i="5"/>
  <c r="G6987" i="5"/>
  <c r="G6988" i="5"/>
  <c r="G6989" i="5"/>
  <c r="G6990" i="5"/>
  <c r="G6991" i="5"/>
  <c r="G6992" i="5"/>
  <c r="G6993" i="5"/>
  <c r="G6994" i="5"/>
  <c r="G6995" i="5"/>
  <c r="G6996" i="5"/>
  <c r="G6997" i="5"/>
  <c r="G6998" i="5"/>
  <c r="G6999" i="5"/>
  <c r="G7000" i="5"/>
  <c r="G7001" i="5"/>
  <c r="G7002" i="5"/>
  <c r="G7003" i="5"/>
  <c r="G7004" i="5"/>
  <c r="G7005" i="5"/>
  <c r="G7006" i="5"/>
  <c r="G7007" i="5"/>
  <c r="G7008" i="5"/>
  <c r="G7009" i="5"/>
  <c r="G7010" i="5"/>
  <c r="G7011" i="5"/>
  <c r="G7012" i="5"/>
  <c r="G7013" i="5"/>
  <c r="G7014" i="5"/>
  <c r="G7015" i="5"/>
  <c r="G7016" i="5"/>
  <c r="G7017" i="5"/>
  <c r="G7018" i="5"/>
  <c r="G7019" i="5"/>
  <c r="G7020" i="5"/>
  <c r="G7021" i="5"/>
  <c r="G7022" i="5"/>
  <c r="G7023" i="5"/>
  <c r="G7024" i="5"/>
  <c r="G7025" i="5"/>
  <c r="G7026" i="5"/>
  <c r="G7027" i="5"/>
  <c r="G7028" i="5"/>
  <c r="G7029" i="5"/>
  <c r="G7030" i="5"/>
  <c r="G7031" i="5"/>
  <c r="G7032" i="5"/>
  <c r="G7033" i="5"/>
  <c r="G7034" i="5"/>
  <c r="G7035" i="5"/>
  <c r="G7036" i="5"/>
  <c r="G7037" i="5"/>
  <c r="G7038" i="5"/>
  <c r="G7039" i="5"/>
  <c r="G7040" i="5"/>
  <c r="G7041" i="5"/>
  <c r="G7042" i="5"/>
  <c r="G7043" i="5"/>
  <c r="G7044" i="5"/>
  <c r="G7045" i="5"/>
  <c r="G7046" i="5"/>
  <c r="G7047" i="5"/>
  <c r="G7048" i="5"/>
  <c r="G7049" i="5"/>
  <c r="G7050" i="5"/>
  <c r="G7051" i="5"/>
  <c r="G7052" i="5"/>
  <c r="G7053" i="5"/>
  <c r="G7054" i="5"/>
  <c r="G7055" i="5"/>
  <c r="G7056" i="5"/>
  <c r="G7057" i="5"/>
  <c r="G7058" i="5"/>
  <c r="G7059" i="5"/>
  <c r="G7060" i="5"/>
  <c r="G7061" i="5"/>
  <c r="G7062" i="5"/>
  <c r="G7063" i="5"/>
  <c r="G7064" i="5"/>
  <c r="G7065" i="5"/>
  <c r="G7066" i="5"/>
  <c r="G7067" i="5"/>
  <c r="G7068" i="5"/>
  <c r="G7069" i="5"/>
  <c r="G7070" i="5"/>
  <c r="G7071" i="5"/>
  <c r="G7072" i="5"/>
  <c r="G7073" i="5"/>
  <c r="G7074" i="5"/>
  <c r="G7075" i="5"/>
  <c r="G7076" i="5"/>
  <c r="G7077" i="5"/>
  <c r="G7078" i="5"/>
  <c r="G7079" i="5"/>
  <c r="G7080" i="5"/>
  <c r="G7081" i="5"/>
  <c r="G7082" i="5"/>
  <c r="G7083" i="5"/>
  <c r="G7084" i="5"/>
  <c r="G7085" i="5"/>
  <c r="G7086" i="5"/>
  <c r="G7087" i="5"/>
  <c r="G7088" i="5"/>
  <c r="G7089" i="5"/>
  <c r="G7090" i="5"/>
  <c r="G7091" i="5"/>
  <c r="G7092" i="5"/>
  <c r="G7093" i="5"/>
  <c r="G7094" i="5"/>
  <c r="G7095" i="5"/>
  <c r="G7096" i="5"/>
  <c r="G7097" i="5"/>
  <c r="G7098" i="5"/>
  <c r="G7099" i="5"/>
  <c r="G7100" i="5"/>
  <c r="G7101" i="5"/>
  <c r="G7102" i="5"/>
  <c r="G7103" i="5"/>
  <c r="G7104" i="5"/>
  <c r="G7105" i="5"/>
  <c r="G7106" i="5"/>
  <c r="G7107" i="5"/>
  <c r="G7108" i="5"/>
  <c r="G7109" i="5"/>
  <c r="G7110" i="5"/>
  <c r="G7111" i="5"/>
  <c r="G7112" i="5"/>
  <c r="G7113" i="5"/>
  <c r="G7114" i="5"/>
  <c r="G7115" i="5"/>
  <c r="G7116" i="5"/>
  <c r="G7117" i="5"/>
  <c r="G7118" i="5"/>
  <c r="G7119" i="5"/>
  <c r="G7120" i="5"/>
  <c r="G7121" i="5"/>
  <c r="G7122" i="5"/>
  <c r="G7123" i="5"/>
  <c r="G7124" i="5"/>
  <c r="G7125" i="5"/>
  <c r="G7126" i="5"/>
  <c r="G7127" i="5"/>
  <c r="G7128" i="5"/>
  <c r="G7129" i="5"/>
  <c r="G7130" i="5"/>
  <c r="G7131" i="5"/>
  <c r="G7132" i="5"/>
  <c r="G7133" i="5"/>
  <c r="G7134" i="5"/>
  <c r="G7135" i="5"/>
  <c r="G7136" i="5"/>
  <c r="G7137" i="5"/>
  <c r="G7138" i="5"/>
  <c r="G7139" i="5"/>
  <c r="G7140" i="5"/>
  <c r="G7141" i="5"/>
  <c r="G7142" i="5"/>
  <c r="G7143" i="5"/>
  <c r="G7144" i="5"/>
  <c r="G7145" i="5"/>
  <c r="G7146" i="5"/>
  <c r="G7147" i="5"/>
  <c r="G7148" i="5"/>
  <c r="G7149" i="5"/>
  <c r="G7150" i="5"/>
  <c r="G7151" i="5"/>
  <c r="G7152" i="5"/>
  <c r="G7153" i="5"/>
  <c r="G7154" i="5"/>
  <c r="G7155" i="5"/>
  <c r="G7156" i="5"/>
  <c r="G7157" i="5"/>
  <c r="G7158" i="5"/>
  <c r="G7159" i="5"/>
  <c r="G7160" i="5"/>
  <c r="G7161" i="5"/>
  <c r="G7162" i="5"/>
  <c r="G7163" i="5"/>
  <c r="G7164" i="5"/>
  <c r="G7165" i="5"/>
  <c r="G7166" i="5"/>
  <c r="G7167" i="5"/>
  <c r="G7168" i="5"/>
  <c r="G7169" i="5"/>
  <c r="G7170" i="5"/>
  <c r="G7171" i="5"/>
  <c r="G7172" i="5"/>
  <c r="G7173" i="5"/>
  <c r="G7174" i="5"/>
  <c r="G7175" i="5"/>
  <c r="G7176" i="5"/>
  <c r="G7177" i="5"/>
  <c r="G7178" i="5"/>
  <c r="G7179" i="5"/>
  <c r="G7180" i="5"/>
  <c r="G7181" i="5"/>
  <c r="G7182" i="5"/>
  <c r="G7183" i="5"/>
  <c r="G7184" i="5"/>
  <c r="G7185" i="5"/>
  <c r="G7186" i="5"/>
  <c r="G7187" i="5"/>
  <c r="G7188" i="5"/>
  <c r="G7189" i="5"/>
  <c r="G7190" i="5"/>
  <c r="G7191" i="5"/>
  <c r="G7192" i="5"/>
  <c r="G7193" i="5"/>
  <c r="G7194" i="5"/>
  <c r="G7195" i="5"/>
  <c r="G7196" i="5"/>
  <c r="G7197" i="5"/>
  <c r="G7198" i="5"/>
  <c r="G7199" i="5"/>
  <c r="G7200" i="5"/>
  <c r="G7201" i="5"/>
  <c r="G7202" i="5"/>
  <c r="G7203" i="5"/>
  <c r="G7204" i="5"/>
  <c r="G7205" i="5"/>
  <c r="G7206" i="5"/>
  <c r="G7207" i="5"/>
  <c r="G7208" i="5"/>
  <c r="G7209" i="5"/>
  <c r="G7210" i="5"/>
  <c r="G7211" i="5"/>
  <c r="G7212" i="5"/>
  <c r="G7213" i="5"/>
  <c r="G7214" i="5"/>
  <c r="G7215" i="5"/>
  <c r="G7216" i="5"/>
  <c r="G7217" i="5"/>
  <c r="G7218" i="5"/>
  <c r="G7219" i="5"/>
  <c r="G7220" i="5"/>
  <c r="G7221" i="5"/>
  <c r="G7222" i="5"/>
  <c r="G7223" i="5"/>
  <c r="G7224" i="5"/>
  <c r="G7225" i="5"/>
  <c r="G7226" i="5"/>
  <c r="G7227" i="5"/>
  <c r="G7228" i="5"/>
  <c r="G7229" i="5"/>
  <c r="G7230" i="5"/>
  <c r="G7231" i="5"/>
  <c r="G7232" i="5"/>
  <c r="G7233" i="5"/>
  <c r="G7234" i="5"/>
  <c r="G7235" i="5"/>
  <c r="G7236" i="5"/>
  <c r="G7237" i="5"/>
  <c r="G7238" i="5"/>
  <c r="G7239" i="5"/>
  <c r="G7240" i="5"/>
  <c r="G7241" i="5"/>
  <c r="G7242" i="5"/>
  <c r="G7243" i="5"/>
  <c r="G7244" i="5"/>
  <c r="G7245" i="5"/>
  <c r="G7246" i="5"/>
  <c r="G7247" i="5"/>
  <c r="G7248" i="5"/>
  <c r="G7249" i="5"/>
  <c r="G7250" i="5"/>
  <c r="G7251" i="5"/>
  <c r="G7252" i="5"/>
  <c r="G7253" i="5"/>
  <c r="G7254" i="5"/>
  <c r="G7255" i="5"/>
  <c r="G7256" i="5"/>
  <c r="G7257" i="5"/>
  <c r="G7258" i="5"/>
  <c r="G7259" i="5"/>
  <c r="G7260" i="5"/>
  <c r="G7261" i="5"/>
  <c r="G7262" i="5"/>
  <c r="G7263" i="5"/>
  <c r="G7264" i="5"/>
  <c r="G7265" i="5"/>
  <c r="G7266" i="5"/>
  <c r="G7267" i="5"/>
  <c r="G7268" i="5"/>
  <c r="G7269" i="5"/>
  <c r="G7270" i="5"/>
  <c r="G7271" i="5"/>
  <c r="G7272" i="5"/>
  <c r="G7273" i="5"/>
  <c r="G7274" i="5"/>
  <c r="G7275" i="5"/>
  <c r="G7276" i="5"/>
  <c r="G7277" i="5"/>
  <c r="G7278" i="5"/>
  <c r="G7279" i="5"/>
  <c r="G7280" i="5"/>
  <c r="G7281" i="5"/>
  <c r="G7282" i="5"/>
  <c r="G7283" i="5"/>
  <c r="G7284" i="5"/>
  <c r="G7285" i="5"/>
  <c r="G7286" i="5"/>
  <c r="G7287" i="5"/>
  <c r="G7288" i="5"/>
  <c r="G7289" i="5"/>
  <c r="G7290" i="5"/>
  <c r="G7291" i="5"/>
  <c r="G7292" i="5"/>
  <c r="G7293" i="5"/>
  <c r="G7294" i="5"/>
  <c r="G7295" i="5"/>
  <c r="G7296" i="5"/>
  <c r="G7297" i="5"/>
  <c r="G7298" i="5"/>
  <c r="G7299" i="5"/>
  <c r="G7300" i="5"/>
  <c r="G7301" i="5"/>
  <c r="G7302" i="5"/>
  <c r="G7303" i="5"/>
  <c r="G7304" i="5"/>
  <c r="G7305" i="5"/>
  <c r="G7306" i="5"/>
  <c r="G7307" i="5"/>
  <c r="G7308" i="5"/>
  <c r="G7309" i="5"/>
  <c r="G7310" i="5"/>
  <c r="G7311" i="5"/>
  <c r="G7312" i="5"/>
  <c r="G7313" i="5"/>
  <c r="G7314" i="5"/>
  <c r="G7315" i="5"/>
  <c r="G7316" i="5"/>
  <c r="G7317" i="5"/>
  <c r="G7318" i="5"/>
  <c r="G7319" i="5"/>
  <c r="G7320" i="5"/>
  <c r="G7321" i="5"/>
  <c r="G7322" i="5"/>
  <c r="G7323" i="5"/>
  <c r="G7324" i="5"/>
  <c r="G7325" i="5"/>
  <c r="G7326" i="5"/>
  <c r="G7327" i="5"/>
  <c r="G7328" i="5"/>
  <c r="G7329" i="5"/>
  <c r="G7330" i="5"/>
  <c r="G7331" i="5"/>
  <c r="G7332" i="5"/>
  <c r="G7333" i="5"/>
  <c r="G7334" i="5"/>
  <c r="G7335" i="5"/>
  <c r="G7336" i="5"/>
  <c r="G7337" i="5"/>
  <c r="G7338" i="5"/>
  <c r="G7339" i="5"/>
  <c r="G7340" i="5"/>
  <c r="G7341" i="5"/>
  <c r="G7342" i="5"/>
  <c r="G7343" i="5"/>
  <c r="G7344" i="5"/>
  <c r="G7345" i="5"/>
  <c r="G7346" i="5"/>
  <c r="G7347" i="5"/>
  <c r="G7348" i="5"/>
  <c r="G7349" i="5"/>
  <c r="G7350" i="5"/>
  <c r="G7351" i="5"/>
  <c r="G7352" i="5"/>
  <c r="G7353" i="5"/>
  <c r="G7354" i="5"/>
  <c r="G7355" i="5"/>
  <c r="G7356" i="5"/>
  <c r="G7357" i="5"/>
  <c r="G7358" i="5"/>
  <c r="G7359" i="5"/>
  <c r="G7360" i="5"/>
  <c r="G7361" i="5"/>
  <c r="G7362" i="5"/>
  <c r="G7363" i="5"/>
  <c r="G7364" i="5"/>
  <c r="G7365" i="5"/>
  <c r="G7366" i="5"/>
  <c r="G7367" i="5"/>
  <c r="G7368" i="5"/>
  <c r="G7369" i="5"/>
  <c r="G7370" i="5"/>
  <c r="G7371" i="5"/>
  <c r="G7372" i="5"/>
  <c r="G7373" i="5"/>
  <c r="G7374" i="5"/>
  <c r="G7375" i="5"/>
  <c r="G7376" i="5"/>
  <c r="G7377" i="5"/>
  <c r="G7378" i="5"/>
  <c r="G7379" i="5"/>
  <c r="G7380" i="5"/>
  <c r="G7381" i="5"/>
  <c r="G7382" i="5"/>
  <c r="G7383" i="5"/>
  <c r="G7384" i="5"/>
  <c r="G7385" i="5"/>
  <c r="G7386" i="5"/>
  <c r="G7387" i="5"/>
  <c r="G7388" i="5"/>
  <c r="G7389" i="5"/>
  <c r="G7390" i="5"/>
  <c r="G7391" i="5"/>
  <c r="G7392" i="5"/>
  <c r="G7393" i="5"/>
  <c r="G7394" i="5"/>
  <c r="G7395" i="5"/>
  <c r="G7396" i="5"/>
  <c r="G7397" i="5"/>
  <c r="G7398" i="5"/>
  <c r="G7399" i="5"/>
  <c r="G7400" i="5"/>
  <c r="G7401" i="5"/>
  <c r="G7402" i="5"/>
  <c r="G7403" i="5"/>
  <c r="G7404" i="5"/>
  <c r="G7405" i="5"/>
  <c r="G7406" i="5"/>
  <c r="G7407" i="5"/>
  <c r="G7408" i="5"/>
  <c r="G7409" i="5"/>
  <c r="G7410" i="5"/>
  <c r="G7411" i="5"/>
  <c r="G7412" i="5"/>
  <c r="G7413" i="5"/>
  <c r="G7414" i="5"/>
  <c r="G7415" i="5"/>
  <c r="G7416" i="5"/>
  <c r="G7417" i="5"/>
  <c r="G7418" i="5"/>
  <c r="G7419" i="5"/>
  <c r="G7420" i="5"/>
  <c r="G7421" i="5"/>
  <c r="G7422" i="5"/>
  <c r="G7423" i="5"/>
  <c r="G7424" i="5"/>
  <c r="G7425" i="5"/>
  <c r="G7426" i="5"/>
  <c r="G7427" i="5"/>
  <c r="G7428" i="5"/>
  <c r="G7429" i="5"/>
  <c r="G7430" i="5"/>
  <c r="G7431" i="5"/>
  <c r="G7432" i="5"/>
  <c r="G7433" i="5"/>
  <c r="G7434" i="5"/>
  <c r="G7435" i="5"/>
  <c r="G7436" i="5"/>
  <c r="G7437" i="5"/>
  <c r="G7438" i="5"/>
  <c r="G7439" i="5"/>
  <c r="G7440" i="5"/>
  <c r="G7441" i="5"/>
  <c r="G7442" i="5"/>
  <c r="G7443" i="5"/>
  <c r="G7444" i="5"/>
  <c r="G7445" i="5"/>
  <c r="G7446" i="5"/>
  <c r="G7447" i="5"/>
  <c r="G7448" i="5"/>
  <c r="G7449" i="5"/>
  <c r="G7450" i="5"/>
  <c r="G7451" i="5"/>
  <c r="G7452" i="5"/>
  <c r="G7453" i="5"/>
  <c r="G7454" i="5"/>
  <c r="G7455" i="5"/>
  <c r="G7456" i="5"/>
  <c r="G7457" i="5"/>
  <c r="G7458" i="5"/>
  <c r="G7459" i="5"/>
  <c r="G7460" i="5"/>
  <c r="G7461" i="5"/>
  <c r="G7462" i="5"/>
  <c r="G7463" i="5"/>
  <c r="G7464" i="5"/>
  <c r="G7465" i="5"/>
  <c r="G7466" i="5"/>
  <c r="G7467" i="5"/>
  <c r="G7468" i="5"/>
  <c r="G7469" i="5"/>
  <c r="G7470" i="5"/>
  <c r="G7471" i="5"/>
  <c r="G7472" i="5"/>
  <c r="G7473" i="5"/>
  <c r="G7474" i="5"/>
  <c r="G7475" i="5"/>
  <c r="G7476" i="5"/>
  <c r="G7477" i="5"/>
  <c r="G7478" i="5"/>
  <c r="G7479" i="5"/>
  <c r="G7480" i="5"/>
  <c r="G7481" i="5"/>
  <c r="G7482" i="5"/>
  <c r="G7483" i="5"/>
  <c r="G7484" i="5"/>
  <c r="G7485" i="5"/>
  <c r="G7486" i="5"/>
  <c r="G7487" i="5"/>
  <c r="G7488" i="5"/>
  <c r="G7489" i="5"/>
  <c r="G7490" i="5"/>
  <c r="G7491" i="5"/>
  <c r="G7492" i="5"/>
  <c r="G7493" i="5"/>
  <c r="G7494" i="5"/>
  <c r="G7495" i="5"/>
  <c r="G7496" i="5"/>
  <c r="G7497" i="5"/>
  <c r="G7498" i="5"/>
  <c r="G7499" i="5"/>
  <c r="G7500" i="5"/>
  <c r="G7501" i="5"/>
  <c r="G7502" i="5"/>
  <c r="G7503" i="5"/>
  <c r="G7504" i="5"/>
  <c r="G7505" i="5"/>
  <c r="G7506" i="5"/>
  <c r="G7507" i="5"/>
  <c r="G7508" i="5"/>
  <c r="G7509" i="5"/>
  <c r="G7510" i="5"/>
  <c r="G7511" i="5"/>
  <c r="G7512" i="5"/>
  <c r="G7513" i="5"/>
  <c r="G7514" i="5"/>
  <c r="G7515" i="5"/>
  <c r="G7516" i="5"/>
  <c r="G7517" i="5"/>
  <c r="G7518" i="5"/>
  <c r="G7519" i="5"/>
  <c r="G7520" i="5"/>
  <c r="G7521" i="5"/>
  <c r="G7522" i="5"/>
  <c r="G7523" i="5"/>
  <c r="G7524" i="5"/>
  <c r="G7525" i="5"/>
  <c r="G7526" i="5"/>
  <c r="G7527" i="5"/>
  <c r="G7528" i="5"/>
  <c r="G7529" i="5"/>
  <c r="G7530" i="5"/>
  <c r="G7531" i="5"/>
  <c r="G7532" i="5"/>
  <c r="G7533" i="5"/>
  <c r="G7534" i="5"/>
  <c r="G7535" i="5"/>
  <c r="G7536" i="5"/>
  <c r="G7537" i="5"/>
  <c r="G7538" i="5"/>
  <c r="G7539" i="5"/>
  <c r="G7540" i="5"/>
  <c r="G7541" i="5"/>
  <c r="G7542" i="5"/>
  <c r="G7543" i="5"/>
  <c r="G7544" i="5"/>
  <c r="G7545" i="5"/>
  <c r="G7546" i="5"/>
  <c r="G7547" i="5"/>
  <c r="G7548" i="5"/>
  <c r="G7549" i="5"/>
  <c r="G7550" i="5"/>
  <c r="G7551" i="5"/>
  <c r="G7552" i="5"/>
  <c r="G7553" i="5"/>
  <c r="G7554" i="5"/>
  <c r="G7555" i="5"/>
  <c r="G7556" i="5"/>
  <c r="G7557" i="5"/>
  <c r="G7558" i="5"/>
  <c r="G7559" i="5"/>
  <c r="G7560" i="5"/>
  <c r="G7561" i="5"/>
  <c r="G7562" i="5"/>
  <c r="G7563" i="5"/>
  <c r="G7564" i="5"/>
  <c r="G7565" i="5"/>
  <c r="G7566" i="5"/>
  <c r="G7567" i="5"/>
  <c r="G7568" i="5"/>
  <c r="G7569" i="5"/>
  <c r="G7570" i="5"/>
  <c r="G7571" i="5"/>
  <c r="G7572" i="5"/>
  <c r="G7573" i="5"/>
  <c r="G7574" i="5"/>
  <c r="G7575" i="5"/>
  <c r="G7576" i="5"/>
  <c r="G7577" i="5"/>
  <c r="G7578" i="5"/>
  <c r="G7579" i="5"/>
  <c r="G7580" i="5"/>
  <c r="G7581" i="5"/>
  <c r="G7582" i="5"/>
  <c r="G7583" i="5"/>
  <c r="G7584" i="5"/>
  <c r="G7585" i="5"/>
  <c r="G7586" i="5"/>
  <c r="G7587" i="5"/>
  <c r="G7588" i="5"/>
  <c r="G7589" i="5"/>
  <c r="G7590" i="5"/>
  <c r="G7591" i="5"/>
  <c r="G7592" i="5"/>
  <c r="G7593" i="5"/>
  <c r="G7594" i="5"/>
  <c r="G7595" i="5"/>
  <c r="G7596" i="5"/>
  <c r="G7597" i="5"/>
  <c r="G7598" i="5"/>
  <c r="G7599" i="5"/>
  <c r="G7600" i="5"/>
  <c r="G7601" i="5"/>
  <c r="G7602" i="5"/>
  <c r="G7603" i="5"/>
  <c r="G7604" i="5"/>
  <c r="G7605" i="5"/>
  <c r="G7606" i="5"/>
  <c r="G7607" i="5"/>
  <c r="G7608" i="5"/>
  <c r="G7609" i="5"/>
  <c r="G7610" i="5"/>
  <c r="G7611" i="5"/>
  <c r="G7612" i="5"/>
  <c r="G7613" i="5"/>
  <c r="G7614" i="5"/>
  <c r="G7615" i="5"/>
  <c r="G7616" i="5"/>
  <c r="G7617" i="5"/>
  <c r="G7618" i="5"/>
  <c r="G7619" i="5"/>
  <c r="G7620" i="5"/>
  <c r="G7621" i="5"/>
  <c r="G7622" i="5"/>
  <c r="G7623" i="5"/>
  <c r="G7624" i="5"/>
  <c r="G7625" i="5"/>
  <c r="G7626" i="5"/>
  <c r="G7627" i="5"/>
  <c r="G7628" i="5"/>
  <c r="G7629" i="5"/>
  <c r="G7630" i="5"/>
  <c r="G7631" i="5"/>
  <c r="G7632" i="5"/>
  <c r="G7633" i="5"/>
  <c r="G7634" i="5"/>
  <c r="G7635" i="5"/>
  <c r="G7636" i="5"/>
  <c r="G7637" i="5"/>
  <c r="G7638" i="5"/>
  <c r="G7639" i="5"/>
  <c r="G7640" i="5"/>
  <c r="G7641" i="5"/>
  <c r="G7642" i="5"/>
  <c r="G7643" i="5"/>
  <c r="G7644" i="5"/>
  <c r="G7645" i="5"/>
  <c r="G7646" i="5"/>
  <c r="G7647" i="5"/>
  <c r="G7648" i="5"/>
  <c r="G7649" i="5"/>
  <c r="G7650" i="5"/>
  <c r="G7651" i="5"/>
  <c r="G7652" i="5"/>
  <c r="G7653" i="5"/>
  <c r="G7654" i="5"/>
  <c r="G7655" i="5"/>
  <c r="G7656" i="5"/>
  <c r="G7657" i="5"/>
  <c r="G7658" i="5"/>
  <c r="G7659" i="5"/>
  <c r="G7660" i="5"/>
  <c r="G7661" i="5"/>
  <c r="G7662" i="5"/>
  <c r="G7663" i="5"/>
  <c r="G7664" i="5"/>
  <c r="G7665" i="5"/>
  <c r="G7666" i="5"/>
  <c r="G7667" i="5"/>
  <c r="G7668" i="5"/>
  <c r="G7669" i="5"/>
  <c r="G7670" i="5"/>
  <c r="G7671" i="5"/>
  <c r="G7672" i="5"/>
  <c r="G7673" i="5"/>
  <c r="G7674" i="5"/>
  <c r="G7675" i="5"/>
  <c r="G7676" i="5"/>
  <c r="G7677" i="5"/>
  <c r="G7678" i="5"/>
  <c r="G7679" i="5"/>
  <c r="G7680" i="5"/>
  <c r="G7681" i="5"/>
  <c r="G7682" i="5"/>
  <c r="G7683" i="5"/>
  <c r="G7684" i="5"/>
  <c r="G7685" i="5"/>
  <c r="G7686" i="5"/>
  <c r="G7687" i="5"/>
  <c r="G7688" i="5"/>
  <c r="G7689" i="5"/>
  <c r="G7690" i="5"/>
  <c r="G7691" i="5"/>
  <c r="G7692" i="5"/>
  <c r="G7693" i="5"/>
  <c r="G7694" i="5"/>
  <c r="G7695" i="5"/>
  <c r="G7696" i="5"/>
  <c r="G7697" i="5"/>
  <c r="G7698" i="5"/>
  <c r="G7699" i="5"/>
  <c r="G7700" i="5"/>
  <c r="G7701" i="5"/>
  <c r="G7702" i="5"/>
  <c r="G7703" i="5"/>
  <c r="G7704" i="5"/>
  <c r="G7705" i="5"/>
  <c r="G7706" i="5"/>
  <c r="G7707" i="5"/>
  <c r="G7708" i="5"/>
  <c r="G7709" i="5"/>
  <c r="G7710" i="5"/>
  <c r="G7711" i="5"/>
  <c r="G7712" i="5"/>
  <c r="G7713" i="5"/>
  <c r="G7714" i="5"/>
  <c r="G7715" i="5"/>
  <c r="G7716" i="5"/>
  <c r="G7717" i="5"/>
  <c r="G7718" i="5"/>
  <c r="G7719" i="5"/>
  <c r="G7720" i="5"/>
  <c r="G7721" i="5"/>
  <c r="G7722" i="5"/>
  <c r="G7723" i="5"/>
  <c r="G7724" i="5"/>
  <c r="G7725" i="5"/>
  <c r="G7726" i="5"/>
  <c r="G7727" i="5"/>
  <c r="G7728" i="5"/>
  <c r="G7729" i="5"/>
  <c r="G7730" i="5"/>
  <c r="G7731" i="5"/>
  <c r="G7732" i="5"/>
  <c r="G7733" i="5"/>
  <c r="G7734" i="5"/>
  <c r="G7735" i="5"/>
  <c r="G7736" i="5"/>
  <c r="G7737" i="5"/>
  <c r="G7738" i="5"/>
  <c r="G7739" i="5"/>
  <c r="G7740" i="5"/>
  <c r="G7741" i="5"/>
  <c r="G7742" i="5"/>
  <c r="G7743" i="5"/>
  <c r="G7744" i="5"/>
  <c r="G7745" i="5"/>
  <c r="G7746" i="5"/>
  <c r="G7747" i="5"/>
  <c r="G7748" i="5"/>
  <c r="G7749" i="5"/>
  <c r="G7750" i="5"/>
  <c r="G7751" i="5"/>
  <c r="G7752" i="5"/>
  <c r="G7753" i="5"/>
  <c r="G7754" i="5"/>
  <c r="G7755" i="5"/>
  <c r="G7756" i="5"/>
  <c r="G7757" i="5"/>
  <c r="G7758" i="5"/>
  <c r="G7759" i="5"/>
  <c r="G7760" i="5"/>
  <c r="G7761" i="5"/>
  <c r="G7762" i="5"/>
  <c r="G7763" i="5"/>
  <c r="G7764" i="5"/>
  <c r="G7765" i="5"/>
  <c r="G7766" i="5"/>
  <c r="G7767" i="5"/>
  <c r="G7768" i="5"/>
  <c r="G7769" i="5"/>
  <c r="G7770" i="5"/>
  <c r="G7771" i="5"/>
  <c r="G7772" i="5"/>
  <c r="G7773" i="5"/>
  <c r="G7774" i="5"/>
  <c r="G7775" i="5"/>
  <c r="G7776" i="5"/>
  <c r="G7777" i="5"/>
  <c r="G7778" i="5"/>
  <c r="G7779" i="5"/>
  <c r="G7780" i="5"/>
  <c r="G7781" i="5"/>
  <c r="G7782" i="5"/>
  <c r="G7783" i="5"/>
  <c r="G7784" i="5"/>
  <c r="G7785" i="5"/>
  <c r="G7786" i="5"/>
  <c r="G7787" i="5"/>
  <c r="G7788" i="5"/>
  <c r="G7789" i="5"/>
  <c r="G7790" i="5"/>
  <c r="G7791" i="5"/>
  <c r="G7792" i="5"/>
  <c r="G7793" i="5"/>
  <c r="G7794" i="5"/>
  <c r="G7795" i="5"/>
  <c r="G7796" i="5"/>
  <c r="G7797" i="5"/>
  <c r="G7798" i="5"/>
  <c r="G7799" i="5"/>
  <c r="G7800" i="5"/>
  <c r="G7801" i="5"/>
  <c r="G7802" i="5"/>
  <c r="G7803" i="5"/>
  <c r="G7804" i="5"/>
  <c r="G7805" i="5"/>
  <c r="G7806" i="5"/>
  <c r="G7807" i="5"/>
  <c r="G7808" i="5"/>
  <c r="G7809" i="5"/>
  <c r="G7810" i="5"/>
  <c r="G7811" i="5"/>
  <c r="G7812" i="5"/>
  <c r="G7813" i="5"/>
  <c r="G7814" i="5"/>
  <c r="G7815" i="5"/>
  <c r="G7816" i="5"/>
  <c r="G7817" i="5"/>
  <c r="G7818" i="5"/>
  <c r="G7819" i="5"/>
  <c r="G7820" i="5"/>
  <c r="G7821" i="5"/>
  <c r="G7822" i="5"/>
  <c r="G7823" i="5"/>
  <c r="G7824" i="5"/>
  <c r="G7825" i="5"/>
  <c r="G7826" i="5"/>
  <c r="G7827" i="5"/>
  <c r="G7828" i="5"/>
  <c r="G7829" i="5"/>
  <c r="G7830" i="5"/>
  <c r="G7831" i="5"/>
  <c r="G7832" i="5"/>
  <c r="G7833" i="5"/>
  <c r="G7834" i="5"/>
  <c r="G7835" i="5"/>
  <c r="G7836" i="5"/>
  <c r="G7837" i="5"/>
  <c r="G7838" i="5"/>
  <c r="G7839" i="5"/>
  <c r="G7840" i="5"/>
  <c r="G7841" i="5"/>
  <c r="G7842" i="5"/>
  <c r="G7843" i="5"/>
  <c r="G7844" i="5"/>
  <c r="G7845" i="5"/>
  <c r="G7846" i="5"/>
  <c r="G7847" i="5"/>
  <c r="G7848" i="5"/>
  <c r="G7849" i="5"/>
  <c r="G7850" i="5"/>
  <c r="G7851" i="5"/>
  <c r="G7852" i="5"/>
  <c r="G7853" i="5"/>
  <c r="G7854" i="5"/>
  <c r="G7855" i="5"/>
  <c r="G7856" i="5"/>
  <c r="G7857" i="5"/>
  <c r="G7858" i="5"/>
  <c r="G7859" i="5"/>
  <c r="G7860" i="5"/>
  <c r="G7861" i="5"/>
  <c r="G7862" i="5"/>
  <c r="G7863" i="5"/>
  <c r="G7864" i="5"/>
  <c r="G7865" i="5"/>
  <c r="G7866" i="5"/>
  <c r="G7867" i="5"/>
  <c r="G7868" i="5"/>
  <c r="G7869" i="5"/>
  <c r="G7870" i="5"/>
  <c r="G7871" i="5"/>
  <c r="G7872" i="5"/>
  <c r="G7873" i="5"/>
  <c r="G7874" i="5"/>
  <c r="G7875" i="5"/>
  <c r="G7876" i="5"/>
  <c r="G7877" i="5"/>
  <c r="G7878" i="5"/>
  <c r="G7879" i="5"/>
  <c r="G7880" i="5"/>
  <c r="G7881" i="5"/>
  <c r="G7882" i="5"/>
  <c r="G7883" i="5"/>
  <c r="G7884" i="5"/>
  <c r="G7885" i="5"/>
  <c r="G7886" i="5"/>
  <c r="G7887" i="5"/>
  <c r="G7888" i="5"/>
  <c r="G7889" i="5"/>
  <c r="G7890" i="5"/>
  <c r="G7891" i="5"/>
  <c r="G7892" i="5"/>
  <c r="G7893" i="5"/>
  <c r="G7894" i="5"/>
  <c r="G7895" i="5"/>
  <c r="G7896" i="5"/>
  <c r="G7897" i="5"/>
  <c r="G7898" i="5"/>
  <c r="G7899" i="5"/>
  <c r="G7900" i="5"/>
  <c r="G7901" i="5"/>
  <c r="G7902" i="5"/>
  <c r="G7903" i="5"/>
  <c r="G7904" i="5"/>
  <c r="G7905" i="5"/>
  <c r="G7906" i="5"/>
  <c r="G7907" i="5"/>
  <c r="G7908" i="5"/>
  <c r="G7909" i="5"/>
  <c r="G7910" i="5"/>
  <c r="G7911" i="5"/>
  <c r="G7912" i="5"/>
  <c r="G7913" i="5"/>
  <c r="G7914" i="5"/>
  <c r="G7915" i="5"/>
  <c r="G7916" i="5"/>
  <c r="G7917" i="5"/>
  <c r="G7918" i="5"/>
  <c r="G7919" i="5"/>
  <c r="G7920" i="5"/>
  <c r="G7921" i="5"/>
  <c r="G7922" i="5"/>
  <c r="G7923" i="5"/>
  <c r="G7924" i="5"/>
  <c r="G7925" i="5"/>
  <c r="G7926" i="5"/>
  <c r="G7927" i="5"/>
  <c r="G7928" i="5"/>
  <c r="G7929" i="5"/>
  <c r="G7930" i="5"/>
  <c r="G7931" i="5"/>
  <c r="G7932" i="5"/>
  <c r="G7933" i="5"/>
  <c r="G7934" i="5"/>
  <c r="G7935" i="5"/>
  <c r="G7936" i="5"/>
  <c r="G7937" i="5"/>
  <c r="G7938" i="5"/>
  <c r="G7939" i="5"/>
  <c r="G7940" i="5"/>
  <c r="G7941" i="5"/>
  <c r="G7942" i="5"/>
  <c r="G7943" i="5"/>
  <c r="G7944" i="5"/>
  <c r="G7945" i="5"/>
  <c r="G7946" i="5"/>
  <c r="G7947" i="5"/>
  <c r="G7948" i="5"/>
  <c r="G7949" i="5"/>
  <c r="G7950" i="5"/>
  <c r="G7951" i="5"/>
  <c r="G7952" i="5"/>
  <c r="G7953" i="5"/>
  <c r="G7954" i="5"/>
  <c r="G7955" i="5"/>
  <c r="G7956" i="5"/>
  <c r="G7957" i="5"/>
  <c r="G7958" i="5"/>
  <c r="G7959" i="5"/>
  <c r="G7960" i="5"/>
  <c r="G7961" i="5"/>
  <c r="G7962" i="5"/>
  <c r="G7963" i="5"/>
  <c r="G7964" i="5"/>
  <c r="G7965" i="5"/>
  <c r="G7966" i="5"/>
  <c r="G7967" i="5"/>
  <c r="G7968" i="5"/>
  <c r="G7969" i="5"/>
  <c r="G7970" i="5"/>
  <c r="G7971" i="5"/>
  <c r="G7972" i="5"/>
  <c r="G7973" i="5"/>
  <c r="G7974" i="5"/>
  <c r="G7975" i="5"/>
  <c r="G7976" i="5"/>
  <c r="G7977" i="5"/>
  <c r="G7978" i="5"/>
  <c r="G7979" i="5"/>
  <c r="G7980" i="5"/>
  <c r="G7981" i="5"/>
  <c r="G7982" i="5"/>
  <c r="G7983" i="5"/>
  <c r="G7984" i="5"/>
  <c r="G7985" i="5"/>
  <c r="G7986" i="5"/>
  <c r="G7987" i="5"/>
  <c r="G7988" i="5"/>
  <c r="G7989" i="5"/>
  <c r="G7990" i="5"/>
  <c r="G7991" i="5"/>
  <c r="G7992" i="5"/>
  <c r="G7993" i="5"/>
  <c r="G7994" i="5"/>
  <c r="G7995" i="5"/>
  <c r="G7996" i="5"/>
  <c r="G7997" i="5"/>
  <c r="G7998" i="5"/>
  <c r="G7999" i="5"/>
  <c r="G8000" i="5"/>
  <c r="G8001" i="5"/>
  <c r="G8002" i="5"/>
  <c r="G8003" i="5"/>
  <c r="G8004" i="5"/>
  <c r="G8005" i="5"/>
  <c r="G8006" i="5"/>
  <c r="G8007" i="5"/>
  <c r="G8008" i="5"/>
  <c r="G8009" i="5"/>
  <c r="G8010" i="5"/>
  <c r="G8011" i="5"/>
  <c r="G8012" i="5"/>
  <c r="G8013" i="5"/>
  <c r="G8014" i="5"/>
  <c r="G8015" i="5"/>
  <c r="G8016" i="5"/>
  <c r="G8017" i="5"/>
  <c r="G8018" i="5"/>
  <c r="G8019" i="5"/>
  <c r="G8020" i="5"/>
  <c r="G8021" i="5"/>
  <c r="G8022" i="5"/>
  <c r="G8023" i="5"/>
  <c r="G8024" i="5"/>
  <c r="G8025" i="5"/>
  <c r="G8026" i="5"/>
  <c r="G8027" i="5"/>
  <c r="G8028" i="5"/>
  <c r="G8029" i="5"/>
  <c r="G8030" i="5"/>
  <c r="G8031" i="5"/>
  <c r="G8032" i="5"/>
  <c r="G8033" i="5"/>
  <c r="G8034" i="5"/>
  <c r="G8035" i="5"/>
  <c r="G8036" i="5"/>
  <c r="G8037" i="5"/>
  <c r="G8038" i="5"/>
  <c r="G8039" i="5"/>
  <c r="G8040" i="5"/>
  <c r="G8041" i="5"/>
  <c r="G8042" i="5"/>
  <c r="G8043" i="5"/>
  <c r="G8044" i="5"/>
  <c r="G8045" i="5"/>
  <c r="G8046" i="5"/>
  <c r="G8047" i="5"/>
  <c r="G8048" i="5"/>
  <c r="G8049" i="5"/>
  <c r="G8050" i="5"/>
  <c r="G8051" i="5"/>
  <c r="G8052" i="5"/>
  <c r="G8053" i="5"/>
  <c r="G8054" i="5"/>
  <c r="G8055" i="5"/>
  <c r="G8056" i="5"/>
  <c r="G8057" i="5"/>
  <c r="G8058" i="5"/>
  <c r="G8059" i="5"/>
  <c r="G8060" i="5"/>
  <c r="G8061" i="5"/>
  <c r="G8062" i="5"/>
  <c r="G8063" i="5"/>
  <c r="G8064" i="5"/>
  <c r="G8065" i="5"/>
  <c r="G8066" i="5"/>
  <c r="G8067" i="5"/>
  <c r="G8068" i="5"/>
  <c r="G8069" i="5"/>
  <c r="G8070" i="5"/>
  <c r="G8071" i="5"/>
  <c r="G8072" i="5"/>
  <c r="G8073" i="5"/>
  <c r="G8074" i="5"/>
  <c r="G8075" i="5"/>
  <c r="G8076" i="5"/>
  <c r="G8077" i="5"/>
  <c r="G8078" i="5"/>
  <c r="G8079" i="5"/>
  <c r="G8080" i="5"/>
  <c r="K2715" i="5"/>
  <c r="M2715" i="5"/>
  <c r="L2715" i="5" s="1"/>
  <c r="K10" i="5"/>
  <c r="M10" i="5"/>
  <c r="L10" i="5" s="1"/>
  <c r="K11" i="5"/>
  <c r="M11" i="5"/>
  <c r="L11" i="5" s="1"/>
  <c r="K12" i="5"/>
  <c r="M12" i="5"/>
  <c r="L12" i="5" s="1"/>
  <c r="K13" i="5"/>
  <c r="M13" i="5"/>
  <c r="L13" i="5" s="1"/>
  <c r="K14" i="5"/>
  <c r="M14" i="5"/>
  <c r="L14" i="5" s="1"/>
  <c r="K15" i="5"/>
  <c r="M15" i="5"/>
  <c r="L15" i="5" s="1"/>
  <c r="K16" i="5"/>
  <c r="M16" i="5"/>
  <c r="K17" i="5"/>
  <c r="M17" i="5"/>
  <c r="L17" i="5" s="1"/>
  <c r="K18" i="5"/>
  <c r="M18" i="5"/>
  <c r="L18" i="5" s="1"/>
  <c r="K2716" i="5"/>
  <c r="M2716" i="5"/>
  <c r="L2716" i="5" s="1"/>
  <c r="K3142" i="5"/>
  <c r="M3142" i="5"/>
  <c r="L3142" i="5" s="1"/>
  <c r="K737" i="5"/>
  <c r="M737" i="5"/>
  <c r="L737" i="5" s="1"/>
  <c r="K738" i="5"/>
  <c r="M738" i="5"/>
  <c r="L738" i="5" s="1"/>
  <c r="K739" i="5"/>
  <c r="M739" i="5"/>
  <c r="K1112" i="5"/>
  <c r="M1112" i="5"/>
  <c r="K2717" i="5"/>
  <c r="M2717" i="5"/>
  <c r="L2717" i="5" s="1"/>
  <c r="K26" i="5"/>
  <c r="M26" i="5"/>
  <c r="L26" i="5" s="1"/>
  <c r="K27" i="5"/>
  <c r="M27" i="5"/>
  <c r="L27" i="5" s="1"/>
  <c r="K28" i="5"/>
  <c r="M28" i="5"/>
  <c r="K29" i="5"/>
  <c r="M29" i="5"/>
  <c r="L29" i="5" s="1"/>
  <c r="K30" i="5"/>
  <c r="M30" i="5"/>
  <c r="L30" i="5" s="1"/>
  <c r="K31" i="5"/>
  <c r="M31" i="5"/>
  <c r="K32" i="5"/>
  <c r="M32" i="5"/>
  <c r="K33" i="5"/>
  <c r="M33" i="5"/>
  <c r="L33" i="5" s="1"/>
  <c r="K34" i="5"/>
  <c r="M34" i="5"/>
  <c r="L34" i="5" s="1"/>
  <c r="K35" i="5"/>
  <c r="M35" i="5"/>
  <c r="L35" i="5" s="1"/>
  <c r="K36" i="5"/>
  <c r="M36" i="5"/>
  <c r="K37" i="5"/>
  <c r="M37" i="5"/>
  <c r="L37" i="5" s="1"/>
  <c r="K38" i="5"/>
  <c r="M38" i="5"/>
  <c r="L38" i="5" s="1"/>
  <c r="K39" i="5"/>
  <c r="M39" i="5"/>
  <c r="K40" i="5"/>
  <c r="M40" i="5"/>
  <c r="K41" i="5"/>
  <c r="M41" i="5"/>
  <c r="L41" i="5" s="1"/>
  <c r="K42" i="5"/>
  <c r="M42" i="5"/>
  <c r="L42" i="5" s="1"/>
  <c r="K43" i="5"/>
  <c r="M43" i="5"/>
  <c r="L43" i="5" s="1"/>
  <c r="K740" i="5"/>
  <c r="M740" i="5"/>
  <c r="K741" i="5"/>
  <c r="M741" i="5"/>
  <c r="L741" i="5" s="1"/>
  <c r="K2446" i="5"/>
  <c r="M2446" i="5"/>
  <c r="L2446" i="5" s="1"/>
  <c r="K2718" i="5"/>
  <c r="M2718" i="5"/>
  <c r="K3143" i="5"/>
  <c r="M3143" i="5"/>
  <c r="K742" i="5"/>
  <c r="M742" i="5"/>
  <c r="L742" i="5" s="1"/>
  <c r="K1155" i="5"/>
  <c r="M1155" i="5"/>
  <c r="L1155" i="5" s="1"/>
  <c r="K1184" i="5"/>
  <c r="M1184" i="5"/>
  <c r="L1184" i="5" s="1"/>
  <c r="K1185" i="5"/>
  <c r="M1185" i="5"/>
  <c r="K3134" i="5"/>
  <c r="M3134" i="5"/>
  <c r="L3134" i="5" s="1"/>
  <c r="K999" i="5"/>
  <c r="M999" i="5"/>
  <c r="L999" i="5" s="1"/>
  <c r="K1656" i="5"/>
  <c r="M1656" i="5"/>
  <c r="K1130" i="5"/>
  <c r="M1130" i="5"/>
  <c r="K430" i="5"/>
  <c r="M430" i="5"/>
  <c r="L430" i="5" s="1"/>
  <c r="K58" i="5"/>
  <c r="M58" i="5"/>
  <c r="L58" i="5" s="1"/>
  <c r="K59" i="5"/>
  <c r="M59" i="5"/>
  <c r="L59" i="5" s="1"/>
  <c r="K60" i="5"/>
  <c r="M60" i="5"/>
  <c r="K61" i="5"/>
  <c r="M61" i="5"/>
  <c r="L61" i="5" s="1"/>
  <c r="K62" i="5"/>
  <c r="M62" i="5"/>
  <c r="L62" i="5" s="1"/>
  <c r="K63" i="5"/>
  <c r="M63" i="5"/>
  <c r="K64" i="5"/>
  <c r="M64" i="5"/>
  <c r="K65" i="5"/>
  <c r="M65" i="5"/>
  <c r="L65" i="5" s="1"/>
  <c r="K66" i="5"/>
  <c r="M66" i="5"/>
  <c r="L66" i="5" s="1"/>
  <c r="K67" i="5"/>
  <c r="M67" i="5"/>
  <c r="L67" i="5" s="1"/>
  <c r="K68" i="5"/>
  <c r="M68" i="5"/>
  <c r="K69" i="5"/>
  <c r="M69" i="5"/>
  <c r="L69" i="5" s="1"/>
  <c r="K70" i="5"/>
  <c r="M70" i="5"/>
  <c r="L70" i="5" s="1"/>
  <c r="K71" i="5"/>
  <c r="M71" i="5"/>
  <c r="K72" i="5"/>
  <c r="M72" i="5"/>
  <c r="K73" i="5"/>
  <c r="M73" i="5"/>
  <c r="L73" i="5" s="1"/>
  <c r="K74" i="5"/>
  <c r="M74" i="5"/>
  <c r="L74" i="5" s="1"/>
  <c r="K75" i="5"/>
  <c r="M75" i="5"/>
  <c r="L75" i="5" s="1"/>
  <c r="K76" i="5"/>
  <c r="M76" i="5"/>
  <c r="K1657" i="5"/>
  <c r="M1657" i="5"/>
  <c r="L1657" i="5" s="1"/>
  <c r="K2444" i="5"/>
  <c r="M2444" i="5"/>
  <c r="L2444" i="5" s="1"/>
  <c r="K2220" i="5"/>
  <c r="M2220" i="5"/>
  <c r="K2257" i="5"/>
  <c r="M2257" i="5"/>
  <c r="K2287" i="5"/>
  <c r="M2287" i="5"/>
  <c r="L2287" i="5" s="1"/>
  <c r="K91" i="5"/>
  <c r="M91" i="5"/>
  <c r="L91" i="5" s="1"/>
  <c r="K429" i="5"/>
  <c r="M429" i="5"/>
  <c r="L429" i="5" s="1"/>
  <c r="K931" i="5"/>
  <c r="M931" i="5"/>
  <c r="K2445" i="5"/>
  <c r="M2445" i="5"/>
  <c r="L2445" i="5" s="1"/>
  <c r="K2312" i="5"/>
  <c r="M2312" i="5"/>
  <c r="L2312" i="5" s="1"/>
  <c r="K2694" i="5"/>
  <c r="M2694" i="5"/>
  <c r="K1127" i="5"/>
  <c r="M1127" i="5"/>
  <c r="K1091" i="5"/>
  <c r="M1091" i="5"/>
  <c r="L1091" i="5" s="1"/>
  <c r="K772" i="5"/>
  <c r="M772" i="5"/>
  <c r="L772" i="5" s="1"/>
  <c r="K1588" i="5"/>
  <c r="M1588" i="5"/>
  <c r="L1588" i="5" s="1"/>
  <c r="K1201" i="5"/>
  <c r="M1201" i="5"/>
  <c r="K2719" i="5"/>
  <c r="M2719" i="5"/>
  <c r="L2719" i="5" s="1"/>
  <c r="K94" i="5"/>
  <c r="M94" i="5"/>
  <c r="L94" i="5" s="1"/>
  <c r="K95" i="5"/>
  <c r="M95" i="5"/>
  <c r="K96" i="5"/>
  <c r="M96" i="5"/>
  <c r="K97" i="5"/>
  <c r="M97" i="5"/>
  <c r="L97" i="5" s="1"/>
  <c r="K98" i="5"/>
  <c r="M98" i="5"/>
  <c r="L98" i="5" s="1"/>
  <c r="K99" i="5"/>
  <c r="M99" i="5"/>
  <c r="L99" i="5" s="1"/>
  <c r="K100" i="5"/>
  <c r="M100" i="5"/>
  <c r="K101" i="5"/>
  <c r="M101" i="5"/>
  <c r="L101" i="5" s="1"/>
  <c r="K102" i="5"/>
  <c r="M102" i="5"/>
  <c r="L102" i="5" s="1"/>
  <c r="K103" i="5"/>
  <c r="M103" i="5"/>
  <c r="K104" i="5"/>
  <c r="M104" i="5"/>
  <c r="K105" i="5"/>
  <c r="M105" i="5"/>
  <c r="L105" i="5" s="1"/>
  <c r="K106" i="5"/>
  <c r="M106" i="5"/>
  <c r="L106" i="5" s="1"/>
  <c r="K107" i="5"/>
  <c r="M107" i="5"/>
  <c r="L107" i="5" s="1"/>
  <c r="K108" i="5"/>
  <c r="M108" i="5"/>
  <c r="K109" i="5"/>
  <c r="M109" i="5"/>
  <c r="L109" i="5" s="1"/>
  <c r="K110" i="5"/>
  <c r="M110" i="5"/>
  <c r="L110" i="5" s="1"/>
  <c r="K111" i="5"/>
  <c r="M111" i="5"/>
  <c r="K112" i="5"/>
  <c r="M112" i="5"/>
  <c r="K113" i="5"/>
  <c r="M113" i="5"/>
  <c r="L113" i="5" s="1"/>
  <c r="K114" i="5"/>
  <c r="M114" i="5"/>
  <c r="L114" i="5" s="1"/>
  <c r="K115" i="5"/>
  <c r="M115" i="5"/>
  <c r="L115" i="5" s="1"/>
  <c r="K116" i="5"/>
  <c r="M116" i="5"/>
  <c r="K117" i="5"/>
  <c r="M117" i="5"/>
  <c r="L117" i="5" s="1"/>
  <c r="K118" i="5"/>
  <c r="M118" i="5"/>
  <c r="L118" i="5" s="1"/>
  <c r="K119" i="5"/>
  <c r="M119" i="5"/>
  <c r="K120" i="5"/>
  <c r="M120" i="5"/>
  <c r="K121" i="5"/>
  <c r="M121" i="5"/>
  <c r="L121" i="5" s="1"/>
  <c r="K122" i="5"/>
  <c r="M122" i="5"/>
  <c r="L122" i="5" s="1"/>
  <c r="K123" i="5"/>
  <c r="M123" i="5"/>
  <c r="L123" i="5" s="1"/>
  <c r="K124" i="5"/>
  <c r="M124" i="5"/>
  <c r="K125" i="5"/>
  <c r="M125" i="5"/>
  <c r="L125" i="5" s="1"/>
  <c r="K126" i="5"/>
  <c r="M126" i="5"/>
  <c r="L126" i="5" s="1"/>
  <c r="K127" i="5"/>
  <c r="M127" i="5"/>
  <c r="K128" i="5"/>
  <c r="M128" i="5"/>
  <c r="K129" i="5"/>
  <c r="M129" i="5"/>
  <c r="L129" i="5" s="1"/>
  <c r="K130" i="5"/>
  <c r="M130" i="5"/>
  <c r="L130" i="5" s="1"/>
  <c r="K1589" i="5"/>
  <c r="M1589" i="5"/>
  <c r="L1589" i="5" s="1"/>
  <c r="K2733" i="5"/>
  <c r="M2733" i="5"/>
  <c r="K3135" i="5"/>
  <c r="M3135" i="5"/>
  <c r="L3135" i="5" s="1"/>
  <c r="K2734" i="5"/>
  <c r="M2734" i="5"/>
  <c r="L2734" i="5" s="1"/>
  <c r="K1234" i="5"/>
  <c r="M1234" i="5"/>
  <c r="K136" i="5"/>
  <c r="M136" i="5"/>
  <c r="K137" i="5"/>
  <c r="M137" i="5"/>
  <c r="L137" i="5" s="1"/>
  <c r="K138" i="5"/>
  <c r="M138" i="5"/>
  <c r="L138" i="5" s="1"/>
  <c r="K139" i="5"/>
  <c r="M139" i="5"/>
  <c r="L139" i="5" s="1"/>
  <c r="K140" i="5"/>
  <c r="M140" i="5"/>
  <c r="K141" i="5"/>
  <c r="M141" i="5"/>
  <c r="L141" i="5" s="1"/>
  <c r="K142" i="5"/>
  <c r="M142" i="5"/>
  <c r="L142" i="5" s="1"/>
  <c r="K143" i="5"/>
  <c r="M143" i="5"/>
  <c r="K144" i="5"/>
  <c r="M144" i="5"/>
  <c r="K145" i="5"/>
  <c r="M145" i="5"/>
  <c r="L145" i="5" s="1"/>
  <c r="K146" i="5"/>
  <c r="M146" i="5"/>
  <c r="L146" i="5" s="1"/>
  <c r="K147" i="5"/>
  <c r="M147" i="5"/>
  <c r="L147" i="5" s="1"/>
  <c r="K148" i="5"/>
  <c r="M148" i="5"/>
  <c r="K149" i="5"/>
  <c r="M149" i="5"/>
  <c r="L149" i="5" s="1"/>
  <c r="K150" i="5"/>
  <c r="M150" i="5"/>
  <c r="L150" i="5" s="1"/>
  <c r="K1613" i="5"/>
  <c r="M1613" i="5"/>
  <c r="K151" i="5"/>
  <c r="M151" i="5"/>
  <c r="K152" i="5"/>
  <c r="M152" i="5"/>
  <c r="L152" i="5" s="1"/>
  <c r="K153" i="5"/>
  <c r="M153" i="5"/>
  <c r="L153" i="5" s="1"/>
  <c r="K154" i="5"/>
  <c r="M154" i="5"/>
  <c r="L154" i="5" s="1"/>
  <c r="K155" i="5"/>
  <c r="M155" i="5"/>
  <c r="K156" i="5"/>
  <c r="M156" i="5"/>
  <c r="L156" i="5" s="1"/>
  <c r="K157" i="5"/>
  <c r="M157" i="5"/>
  <c r="L157" i="5" s="1"/>
  <c r="K158" i="5"/>
  <c r="M158" i="5"/>
  <c r="K159" i="5"/>
  <c r="M159" i="5"/>
  <c r="K160" i="5"/>
  <c r="M160" i="5"/>
  <c r="L160" i="5" s="1"/>
  <c r="K161" i="5"/>
  <c r="M161" i="5"/>
  <c r="L161" i="5" s="1"/>
  <c r="K162" i="5"/>
  <c r="M162" i="5"/>
  <c r="L162" i="5" s="1"/>
  <c r="K163" i="5"/>
  <c r="M163" i="5"/>
  <c r="K164" i="5"/>
  <c r="M164" i="5"/>
  <c r="L164" i="5" s="1"/>
  <c r="K165" i="5"/>
  <c r="M165" i="5"/>
  <c r="L165" i="5" s="1"/>
  <c r="K166" i="5"/>
  <c r="M166" i="5"/>
  <c r="K167" i="5"/>
  <c r="M167" i="5"/>
  <c r="K168" i="5"/>
  <c r="M168" i="5"/>
  <c r="L168" i="5" s="1"/>
  <c r="K169" i="5"/>
  <c r="M169" i="5"/>
  <c r="L169" i="5" s="1"/>
  <c r="K170" i="5"/>
  <c r="M170" i="5"/>
  <c r="L170" i="5" s="1"/>
  <c r="K171" i="5"/>
  <c r="M171" i="5"/>
  <c r="K172" i="5"/>
  <c r="M172" i="5"/>
  <c r="L172" i="5" s="1"/>
  <c r="K173" i="5"/>
  <c r="M173" i="5"/>
  <c r="L173" i="5" s="1"/>
  <c r="K174" i="5"/>
  <c r="M174" i="5"/>
  <c r="K175" i="5"/>
  <c r="M175" i="5"/>
  <c r="K176" i="5"/>
  <c r="M176" i="5"/>
  <c r="L176" i="5" s="1"/>
  <c r="K177" i="5"/>
  <c r="M177" i="5"/>
  <c r="L177" i="5" s="1"/>
  <c r="K178" i="5"/>
  <c r="M178" i="5"/>
  <c r="L178" i="5" s="1"/>
  <c r="K179" i="5"/>
  <c r="M179" i="5"/>
  <c r="K180" i="5"/>
  <c r="M180" i="5"/>
  <c r="L180" i="5" s="1"/>
  <c r="K181" i="5"/>
  <c r="M181" i="5"/>
  <c r="L181" i="5" s="1"/>
  <c r="K182" i="5"/>
  <c r="M182" i="5"/>
  <c r="K183" i="5"/>
  <c r="M183" i="5"/>
  <c r="K1494" i="5"/>
  <c r="M1494" i="5"/>
  <c r="L1494" i="5" s="1"/>
  <c r="K185" i="5"/>
  <c r="M185" i="5"/>
  <c r="L185" i="5" s="1"/>
  <c r="K186" i="5"/>
  <c r="M186" i="5"/>
  <c r="L186" i="5" s="1"/>
  <c r="K187" i="5"/>
  <c r="M187" i="5"/>
  <c r="K188" i="5"/>
  <c r="M188" i="5"/>
  <c r="L188" i="5" s="1"/>
  <c r="K189" i="5"/>
  <c r="M189" i="5"/>
  <c r="L189" i="5" s="1"/>
  <c r="K190" i="5"/>
  <c r="M190" i="5"/>
  <c r="K191" i="5"/>
  <c r="M191" i="5"/>
  <c r="K192" i="5"/>
  <c r="M192" i="5"/>
  <c r="L192" i="5" s="1"/>
  <c r="K193" i="5"/>
  <c r="M193" i="5"/>
  <c r="L193" i="5" s="1"/>
  <c r="K194" i="5"/>
  <c r="M194" i="5"/>
  <c r="L194" i="5" s="1"/>
  <c r="K195" i="5"/>
  <c r="M195" i="5"/>
  <c r="K196" i="5"/>
  <c r="M196" i="5"/>
  <c r="L196" i="5" s="1"/>
  <c r="K197" i="5"/>
  <c r="M197" i="5"/>
  <c r="L197" i="5" s="1"/>
  <c r="K198" i="5"/>
  <c r="M198" i="5"/>
  <c r="K199" i="5"/>
  <c r="M199" i="5"/>
  <c r="K200" i="5"/>
  <c r="M200" i="5"/>
  <c r="L200" i="5" s="1"/>
  <c r="K201" i="5"/>
  <c r="M201" i="5"/>
  <c r="L201" i="5" s="1"/>
  <c r="K202" i="5"/>
  <c r="M202" i="5"/>
  <c r="L202" i="5" s="1"/>
  <c r="K203" i="5"/>
  <c r="M203" i="5"/>
  <c r="K204" i="5"/>
  <c r="M204" i="5"/>
  <c r="L204" i="5" s="1"/>
  <c r="K205" i="5"/>
  <c r="M205" i="5"/>
  <c r="L205" i="5" s="1"/>
  <c r="K206" i="5"/>
  <c r="M206" i="5"/>
  <c r="K207" i="5"/>
  <c r="M207" i="5"/>
  <c r="K208" i="5"/>
  <c r="M208" i="5"/>
  <c r="L208" i="5" s="1"/>
  <c r="K209" i="5"/>
  <c r="M209" i="5"/>
  <c r="L209" i="5" s="1"/>
  <c r="K210" i="5"/>
  <c r="M210" i="5"/>
  <c r="L210" i="5" s="1"/>
  <c r="K211" i="5"/>
  <c r="M211" i="5"/>
  <c r="K212" i="5"/>
  <c r="M212" i="5"/>
  <c r="L212" i="5" s="1"/>
  <c r="K213" i="5"/>
  <c r="M213" i="5"/>
  <c r="L213" i="5" s="1"/>
  <c r="K214" i="5"/>
  <c r="M214" i="5"/>
  <c r="K215" i="5"/>
  <c r="M215" i="5"/>
  <c r="K216" i="5"/>
  <c r="M216" i="5"/>
  <c r="L216" i="5" s="1"/>
  <c r="K1520" i="5"/>
  <c r="M1520" i="5"/>
  <c r="L1520" i="5" s="1"/>
  <c r="K1236" i="5"/>
  <c r="M1236" i="5"/>
  <c r="L1236" i="5" s="1"/>
  <c r="K219" i="5"/>
  <c r="M219" i="5"/>
  <c r="K220" i="5"/>
  <c r="M220" i="5"/>
  <c r="L220" i="5" s="1"/>
  <c r="K221" i="5"/>
  <c r="M221" i="5"/>
  <c r="L221" i="5" s="1"/>
  <c r="K222" i="5"/>
  <c r="M222" i="5"/>
  <c r="K223" i="5"/>
  <c r="M223" i="5"/>
  <c r="K224" i="5"/>
  <c r="M224" i="5"/>
  <c r="L224" i="5" s="1"/>
  <c r="K225" i="5"/>
  <c r="M225" i="5"/>
  <c r="L225" i="5" s="1"/>
  <c r="K226" i="5"/>
  <c r="M226" i="5"/>
  <c r="L226" i="5" s="1"/>
  <c r="K227" i="5"/>
  <c r="M227" i="5"/>
  <c r="K228" i="5"/>
  <c r="M228" i="5"/>
  <c r="L228" i="5" s="1"/>
  <c r="K229" i="5"/>
  <c r="M229" i="5"/>
  <c r="L229" i="5" s="1"/>
  <c r="K230" i="5"/>
  <c r="M230" i="5"/>
  <c r="K231" i="5"/>
  <c r="M231" i="5"/>
  <c r="K232" i="5"/>
  <c r="M232" i="5"/>
  <c r="L232" i="5" s="1"/>
  <c r="K233" i="5"/>
  <c r="M233" i="5"/>
  <c r="L233" i="5" s="1"/>
  <c r="K234" i="5"/>
  <c r="M234" i="5"/>
  <c r="L234" i="5" s="1"/>
  <c r="K235" i="5"/>
  <c r="M235" i="5"/>
  <c r="K236" i="5"/>
  <c r="M236" i="5"/>
  <c r="L236" i="5" s="1"/>
  <c r="K237" i="5"/>
  <c r="M237" i="5"/>
  <c r="L237" i="5" s="1"/>
  <c r="K238" i="5"/>
  <c r="M238" i="5"/>
  <c r="K239" i="5"/>
  <c r="M239" i="5"/>
  <c r="K240" i="5"/>
  <c r="M240" i="5"/>
  <c r="L240" i="5" s="1"/>
  <c r="K241" i="5"/>
  <c r="M241" i="5"/>
  <c r="L241" i="5" s="1"/>
  <c r="K242" i="5"/>
  <c r="M242" i="5"/>
  <c r="L242" i="5" s="1"/>
  <c r="K243" i="5"/>
  <c r="M243" i="5"/>
  <c r="K244" i="5"/>
  <c r="M244" i="5"/>
  <c r="L244" i="5" s="1"/>
  <c r="K245" i="5"/>
  <c r="M245" i="5"/>
  <c r="L245" i="5" s="1"/>
  <c r="K246" i="5"/>
  <c r="M246" i="5"/>
  <c r="K247" i="5"/>
  <c r="M247" i="5"/>
  <c r="K930" i="5"/>
  <c r="M930" i="5"/>
  <c r="L930" i="5" s="1"/>
  <c r="K1235" i="5"/>
  <c r="M1235" i="5"/>
  <c r="L1235" i="5" s="1"/>
  <c r="K1521" i="5"/>
  <c r="M1521" i="5"/>
  <c r="L1521" i="5" s="1"/>
  <c r="K1658" i="5"/>
  <c r="M1658" i="5"/>
  <c r="K2735" i="5"/>
  <c r="M2735" i="5"/>
  <c r="L2735" i="5" s="1"/>
  <c r="K2007" i="5"/>
  <c r="M2007" i="5"/>
  <c r="L2007" i="5" s="1"/>
  <c r="K2019" i="5"/>
  <c r="M2019" i="5"/>
  <c r="K2020" i="5"/>
  <c r="M2020" i="5"/>
  <c r="K3136" i="5"/>
  <c r="M3136" i="5"/>
  <c r="L3136" i="5" s="1"/>
  <c r="K367" i="5"/>
  <c r="M367" i="5"/>
  <c r="L367" i="5" s="1"/>
  <c r="K258" i="5"/>
  <c r="M258" i="5"/>
  <c r="L258" i="5" s="1"/>
  <c r="K259" i="5"/>
  <c r="M259" i="5"/>
  <c r="K260" i="5"/>
  <c r="M260" i="5"/>
  <c r="L260" i="5" s="1"/>
  <c r="K261" i="5"/>
  <c r="M261" i="5"/>
  <c r="L261" i="5" s="1"/>
  <c r="K262" i="5"/>
  <c r="M262" i="5"/>
  <c r="K263" i="5"/>
  <c r="M263" i="5"/>
  <c r="K264" i="5"/>
  <c r="M264" i="5"/>
  <c r="L264" i="5" s="1"/>
  <c r="K265" i="5"/>
  <c r="M265" i="5"/>
  <c r="L265" i="5" s="1"/>
  <c r="K266" i="5"/>
  <c r="M266" i="5"/>
  <c r="L266" i="5" s="1"/>
  <c r="K267" i="5"/>
  <c r="M267" i="5"/>
  <c r="K268" i="5"/>
  <c r="M268" i="5"/>
  <c r="L268" i="5" s="1"/>
  <c r="K269" i="5"/>
  <c r="M269" i="5"/>
  <c r="L269" i="5" s="1"/>
  <c r="K270" i="5"/>
  <c r="M270" i="5"/>
  <c r="K271" i="5"/>
  <c r="M271" i="5"/>
  <c r="K272" i="5"/>
  <c r="M272" i="5"/>
  <c r="L272" i="5" s="1"/>
  <c r="K273" i="5"/>
  <c r="M273" i="5"/>
  <c r="L273" i="5" s="1"/>
  <c r="K274" i="5"/>
  <c r="M274" i="5"/>
  <c r="L274" i="5" s="1"/>
  <c r="K275" i="5"/>
  <c r="M275" i="5"/>
  <c r="K276" i="5"/>
  <c r="M276" i="5"/>
  <c r="L276" i="5" s="1"/>
  <c r="K387" i="5"/>
  <c r="M387" i="5"/>
  <c r="L387" i="5" s="1"/>
  <c r="K3137" i="5"/>
  <c r="M3137" i="5"/>
  <c r="K388" i="5"/>
  <c r="M388" i="5"/>
  <c r="K632" i="5"/>
  <c r="M632" i="5"/>
  <c r="L632" i="5" s="1"/>
  <c r="K633" i="5"/>
  <c r="M633" i="5"/>
  <c r="L633" i="5" s="1"/>
  <c r="K1522" i="5"/>
  <c r="M1522" i="5"/>
  <c r="L1522" i="5" s="1"/>
  <c r="K634" i="5"/>
  <c r="M634" i="5"/>
  <c r="K1237" i="5"/>
  <c r="M1237" i="5"/>
  <c r="L1237" i="5" s="1"/>
  <c r="K2038" i="5"/>
  <c r="M2038" i="5"/>
  <c r="L2038" i="5" s="1"/>
  <c r="K286" i="5"/>
  <c r="M286" i="5"/>
  <c r="K287" i="5"/>
  <c r="M287" i="5"/>
  <c r="K288" i="5"/>
  <c r="M288" i="5"/>
  <c r="L288" i="5" s="1"/>
  <c r="K289" i="5"/>
  <c r="M289" i="5"/>
  <c r="L289" i="5" s="1"/>
  <c r="K290" i="5"/>
  <c r="M290" i="5"/>
  <c r="L290" i="5" s="1"/>
  <c r="K291" i="5"/>
  <c r="M291" i="5"/>
  <c r="K292" i="5"/>
  <c r="M292" i="5"/>
  <c r="L292" i="5" s="1"/>
  <c r="K293" i="5"/>
  <c r="M293" i="5"/>
  <c r="L293" i="5" s="1"/>
  <c r="K294" i="5"/>
  <c r="M294" i="5"/>
  <c r="K295" i="5"/>
  <c r="M295" i="5"/>
  <c r="K296" i="5"/>
  <c r="M296" i="5"/>
  <c r="L296" i="5" s="1"/>
  <c r="K297" i="5"/>
  <c r="M297" i="5"/>
  <c r="L297" i="5" s="1"/>
  <c r="K298" i="5"/>
  <c r="M298" i="5"/>
  <c r="L298" i="5" s="1"/>
  <c r="K299" i="5"/>
  <c r="M299" i="5"/>
  <c r="K2039" i="5"/>
  <c r="M2039" i="5"/>
  <c r="L2039" i="5" s="1"/>
  <c r="K2747" i="5"/>
  <c r="M2747" i="5"/>
  <c r="L2747" i="5" s="1"/>
  <c r="K484" i="5"/>
  <c r="M484" i="5"/>
  <c r="K1523" i="5"/>
  <c r="M1523" i="5"/>
  <c r="K304" i="5"/>
  <c r="M304" i="5"/>
  <c r="L304" i="5" s="1"/>
  <c r="K305" i="5"/>
  <c r="M305" i="5"/>
  <c r="L305" i="5" s="1"/>
  <c r="K306" i="5"/>
  <c r="M306" i="5"/>
  <c r="L306" i="5" s="1"/>
  <c r="K307" i="5"/>
  <c r="M307" i="5"/>
  <c r="K308" i="5"/>
  <c r="M308" i="5"/>
  <c r="L308" i="5" s="1"/>
  <c r="K309" i="5"/>
  <c r="M309" i="5"/>
  <c r="L309" i="5" s="1"/>
  <c r="K310" i="5"/>
  <c r="M310" i="5"/>
  <c r="K311" i="5"/>
  <c r="M311" i="5"/>
  <c r="K312" i="5"/>
  <c r="M312" i="5"/>
  <c r="L312" i="5" s="1"/>
  <c r="K313" i="5"/>
  <c r="M313" i="5"/>
  <c r="L313" i="5" s="1"/>
  <c r="K314" i="5"/>
  <c r="M314" i="5"/>
  <c r="L314" i="5" s="1"/>
  <c r="K315" i="5"/>
  <c r="M315" i="5"/>
  <c r="K316" i="5"/>
  <c r="M316" i="5"/>
  <c r="L316" i="5" s="1"/>
  <c r="K317" i="5"/>
  <c r="M317" i="5"/>
  <c r="L317" i="5" s="1"/>
  <c r="K318" i="5"/>
  <c r="M318" i="5"/>
  <c r="K1524" i="5"/>
  <c r="M1524" i="5"/>
  <c r="K320" i="5"/>
  <c r="M320" i="5"/>
  <c r="L320" i="5" s="1"/>
  <c r="K321" i="5"/>
  <c r="M321" i="5"/>
  <c r="L321" i="5" s="1"/>
  <c r="K322" i="5"/>
  <c r="M322" i="5"/>
  <c r="L322" i="5" s="1"/>
  <c r="K323" i="5"/>
  <c r="M323" i="5"/>
  <c r="K324" i="5"/>
  <c r="M324" i="5"/>
  <c r="L324" i="5" s="1"/>
  <c r="K325" i="5"/>
  <c r="M325" i="5"/>
  <c r="L325" i="5" s="1"/>
  <c r="K326" i="5"/>
  <c r="M326" i="5"/>
  <c r="K327" i="5"/>
  <c r="M327" i="5"/>
  <c r="K328" i="5"/>
  <c r="M328" i="5"/>
  <c r="L328" i="5" s="1"/>
  <c r="K329" i="5"/>
  <c r="M329" i="5"/>
  <c r="L329" i="5" s="1"/>
  <c r="K330" i="5"/>
  <c r="M330" i="5"/>
  <c r="L330" i="5" s="1"/>
  <c r="K331" i="5"/>
  <c r="M331" i="5"/>
  <c r="K332" i="5"/>
  <c r="M332" i="5"/>
  <c r="L332" i="5" s="1"/>
  <c r="K333" i="5"/>
  <c r="M333" i="5"/>
  <c r="L333" i="5" s="1"/>
  <c r="K334" i="5"/>
  <c r="M334" i="5"/>
  <c r="K335" i="5"/>
  <c r="M335" i="5"/>
  <c r="K1525" i="5"/>
  <c r="M1525" i="5"/>
  <c r="L1525" i="5" s="1"/>
  <c r="K337" i="5"/>
  <c r="M337" i="5"/>
  <c r="L337" i="5" s="1"/>
  <c r="K338" i="5"/>
  <c r="M338" i="5"/>
  <c r="L338" i="5" s="1"/>
  <c r="K339" i="5"/>
  <c r="M339" i="5"/>
  <c r="K340" i="5"/>
  <c r="M340" i="5"/>
  <c r="L340" i="5" s="1"/>
  <c r="K341" i="5"/>
  <c r="M341" i="5"/>
  <c r="L341" i="5" s="1"/>
  <c r="K342" i="5"/>
  <c r="M342" i="5"/>
  <c r="K343" i="5"/>
  <c r="M343" i="5"/>
  <c r="K344" i="5"/>
  <c r="M344" i="5"/>
  <c r="L344" i="5" s="1"/>
  <c r="K345" i="5"/>
  <c r="M345" i="5"/>
  <c r="L345" i="5" s="1"/>
  <c r="K346" i="5"/>
  <c r="M346" i="5"/>
  <c r="L346" i="5" s="1"/>
  <c r="K347" i="5"/>
  <c r="M347" i="5"/>
  <c r="K348" i="5"/>
  <c r="M348" i="5"/>
  <c r="L348" i="5" s="1"/>
  <c r="K349" i="5"/>
  <c r="M349" i="5"/>
  <c r="L349" i="5" s="1"/>
  <c r="K350" i="5"/>
  <c r="M350" i="5"/>
  <c r="K351" i="5"/>
  <c r="M351" i="5"/>
  <c r="K352" i="5"/>
  <c r="M352" i="5"/>
  <c r="L352" i="5" s="1"/>
  <c r="K3138" i="5"/>
  <c r="M3138" i="5"/>
  <c r="L3138" i="5" s="1"/>
  <c r="K354" i="5"/>
  <c r="M354" i="5"/>
  <c r="L354" i="5" s="1"/>
  <c r="K355" i="5"/>
  <c r="M355" i="5"/>
  <c r="K356" i="5"/>
  <c r="M356" i="5"/>
  <c r="L356" i="5" s="1"/>
  <c r="K357" i="5"/>
  <c r="M357" i="5"/>
  <c r="L357" i="5" s="1"/>
  <c r="K358" i="5"/>
  <c r="M358" i="5"/>
  <c r="K359" i="5"/>
  <c r="M359" i="5"/>
  <c r="K360" i="5"/>
  <c r="M360" i="5"/>
  <c r="L360" i="5" s="1"/>
  <c r="K361" i="5"/>
  <c r="M361" i="5"/>
  <c r="L361" i="5" s="1"/>
  <c r="K362" i="5"/>
  <c r="M362" i="5"/>
  <c r="L362" i="5" s="1"/>
  <c r="K1560" i="5"/>
  <c r="M1560" i="5"/>
  <c r="K87" i="5"/>
  <c r="M87" i="5"/>
  <c r="L87" i="5" s="1"/>
  <c r="K635" i="5"/>
  <c r="M635" i="5"/>
  <c r="L635" i="5" s="1"/>
  <c r="K50" i="5"/>
  <c r="M50" i="5"/>
  <c r="K2447" i="5"/>
  <c r="M2447" i="5"/>
  <c r="K368" i="5"/>
  <c r="M368" i="5"/>
  <c r="L368" i="5" s="1"/>
  <c r="K369" i="5"/>
  <c r="M369" i="5"/>
  <c r="L369" i="5" s="1"/>
  <c r="K370" i="5"/>
  <c r="M370" i="5"/>
  <c r="L370" i="5" s="1"/>
  <c r="K371" i="5"/>
  <c r="M371" i="5"/>
  <c r="K372" i="5"/>
  <c r="M372" i="5"/>
  <c r="L372" i="5" s="1"/>
  <c r="K373" i="5"/>
  <c r="M373" i="5"/>
  <c r="L373" i="5" s="1"/>
  <c r="K374" i="5"/>
  <c r="M374" i="5"/>
  <c r="K375" i="5"/>
  <c r="M375" i="5"/>
  <c r="K376" i="5"/>
  <c r="M376" i="5"/>
  <c r="L376" i="5" s="1"/>
  <c r="K377" i="5"/>
  <c r="M377" i="5"/>
  <c r="L377" i="5" s="1"/>
  <c r="K378" i="5"/>
  <c r="M378" i="5"/>
  <c r="L378" i="5" s="1"/>
  <c r="K379" i="5"/>
  <c r="M379" i="5"/>
  <c r="K380" i="5"/>
  <c r="M380" i="5"/>
  <c r="L380" i="5" s="1"/>
  <c r="K381" i="5"/>
  <c r="M381" i="5"/>
  <c r="L381" i="5" s="1"/>
  <c r="K382" i="5"/>
  <c r="M382" i="5"/>
  <c r="K383" i="5"/>
  <c r="M383" i="5"/>
  <c r="K384" i="5"/>
  <c r="M384" i="5"/>
  <c r="L384" i="5" s="1"/>
  <c r="K385" i="5"/>
  <c r="M385" i="5"/>
  <c r="L385" i="5" s="1"/>
  <c r="K386" i="5"/>
  <c r="M386" i="5"/>
  <c r="L386" i="5" s="1"/>
  <c r="K1238" i="5"/>
  <c r="M1238" i="5"/>
  <c r="K2040" i="5"/>
  <c r="M2040" i="5"/>
  <c r="L2040" i="5" s="1"/>
  <c r="K932" i="5"/>
  <c r="M932" i="5"/>
  <c r="L932" i="5" s="1"/>
  <c r="K3144" i="5"/>
  <c r="M3144" i="5"/>
  <c r="K2748" i="5"/>
  <c r="M2748" i="5"/>
  <c r="K392" i="5"/>
  <c r="M392" i="5"/>
  <c r="L392" i="5" s="1"/>
  <c r="K393" i="5"/>
  <c r="M393" i="5"/>
  <c r="L393" i="5" s="1"/>
  <c r="K394" i="5"/>
  <c r="M394" i="5"/>
  <c r="L394" i="5" s="1"/>
  <c r="K395" i="5"/>
  <c r="M395" i="5"/>
  <c r="K396" i="5"/>
  <c r="M396" i="5"/>
  <c r="L396" i="5" s="1"/>
  <c r="K397" i="5"/>
  <c r="M397" i="5"/>
  <c r="L397" i="5" s="1"/>
  <c r="K398" i="5"/>
  <c r="M398" i="5"/>
  <c r="K399" i="5"/>
  <c r="M399" i="5"/>
  <c r="K400" i="5"/>
  <c r="M400" i="5"/>
  <c r="L400" i="5" s="1"/>
  <c r="K401" i="5"/>
  <c r="M401" i="5"/>
  <c r="L401" i="5" s="1"/>
  <c r="K402" i="5"/>
  <c r="M402" i="5"/>
  <c r="L402" i="5" s="1"/>
  <c r="K403" i="5"/>
  <c r="M403" i="5"/>
  <c r="K404" i="5"/>
  <c r="M404" i="5"/>
  <c r="L404" i="5" s="1"/>
  <c r="K405" i="5"/>
  <c r="M405" i="5"/>
  <c r="L405" i="5" s="1"/>
  <c r="K406" i="5"/>
  <c r="M406" i="5"/>
  <c r="K407" i="5"/>
  <c r="M407" i="5"/>
  <c r="K408" i="5"/>
  <c r="M408" i="5"/>
  <c r="L408" i="5" s="1"/>
  <c r="K409" i="5"/>
  <c r="M409" i="5"/>
  <c r="L409" i="5" s="1"/>
  <c r="K410" i="5"/>
  <c r="M410" i="5"/>
  <c r="L410" i="5" s="1"/>
  <c r="K411" i="5"/>
  <c r="M411" i="5"/>
  <c r="K412" i="5"/>
  <c r="M412" i="5"/>
  <c r="L412" i="5" s="1"/>
  <c r="K413" i="5"/>
  <c r="M413" i="5"/>
  <c r="L413" i="5" s="1"/>
  <c r="K414" i="5"/>
  <c r="M414" i="5"/>
  <c r="K415" i="5"/>
  <c r="M415" i="5"/>
  <c r="K416" i="5"/>
  <c r="M416" i="5"/>
  <c r="L416" i="5" s="1"/>
  <c r="K417" i="5"/>
  <c r="M417" i="5"/>
  <c r="L417" i="5" s="1"/>
  <c r="K418" i="5"/>
  <c r="M418" i="5"/>
  <c r="L418" i="5" s="1"/>
  <c r="K419" i="5"/>
  <c r="M419" i="5"/>
  <c r="K420" i="5"/>
  <c r="M420" i="5"/>
  <c r="L420" i="5" s="1"/>
  <c r="K421" i="5"/>
  <c r="M421" i="5"/>
  <c r="L421" i="5" s="1"/>
  <c r="K422" i="5"/>
  <c r="M422" i="5"/>
  <c r="K423" i="5"/>
  <c r="M423" i="5"/>
  <c r="K424" i="5"/>
  <c r="M424" i="5"/>
  <c r="L424" i="5" s="1"/>
  <c r="K425" i="5"/>
  <c r="M425" i="5"/>
  <c r="L425" i="5" s="1"/>
  <c r="K1239" i="5"/>
  <c r="M1239" i="5"/>
  <c r="L1239" i="5" s="1"/>
  <c r="K1590" i="5"/>
  <c r="M1590" i="5"/>
  <c r="K1126" i="5"/>
  <c r="M1126" i="5"/>
  <c r="L1126" i="5" s="1"/>
  <c r="K2749" i="5"/>
  <c r="M2749" i="5"/>
  <c r="L2749" i="5" s="1"/>
  <c r="K1659" i="5"/>
  <c r="M1659" i="5"/>
  <c r="K664" i="5"/>
  <c r="M664" i="5"/>
  <c r="K3133" i="5"/>
  <c r="M3133" i="5"/>
  <c r="L3133" i="5" s="1"/>
  <c r="K52" i="5"/>
  <c r="M52" i="5"/>
  <c r="L52" i="5" s="1"/>
  <c r="K434" i="5"/>
  <c r="M434" i="5"/>
  <c r="L434" i="5" s="1"/>
  <c r="K435" i="5"/>
  <c r="M435" i="5"/>
  <c r="K436" i="5"/>
  <c r="M436" i="5"/>
  <c r="L436" i="5" s="1"/>
  <c r="K437" i="5"/>
  <c r="M437" i="5"/>
  <c r="L437" i="5" s="1"/>
  <c r="K438" i="5"/>
  <c r="M438" i="5"/>
  <c r="K439" i="5"/>
  <c r="M439" i="5"/>
  <c r="K440" i="5"/>
  <c r="M440" i="5"/>
  <c r="L440" i="5" s="1"/>
  <c r="K441" i="5"/>
  <c r="M441" i="5"/>
  <c r="L441" i="5" s="1"/>
  <c r="K442" i="5"/>
  <c r="M442" i="5"/>
  <c r="L442" i="5" s="1"/>
  <c r="K443" i="5"/>
  <c r="M443" i="5"/>
  <c r="K444" i="5"/>
  <c r="M444" i="5"/>
  <c r="L444" i="5" s="1"/>
  <c r="K445" i="5"/>
  <c r="M445" i="5"/>
  <c r="L445" i="5" s="1"/>
  <c r="K446" i="5"/>
  <c r="M446" i="5"/>
  <c r="K447" i="5"/>
  <c r="M447" i="5"/>
  <c r="K448" i="5"/>
  <c r="M448" i="5"/>
  <c r="L448" i="5" s="1"/>
  <c r="K449" i="5"/>
  <c r="M449" i="5"/>
  <c r="L449" i="5" s="1"/>
  <c r="K450" i="5"/>
  <c r="M450" i="5"/>
  <c r="L450" i="5" s="1"/>
  <c r="K451" i="5"/>
  <c r="M451" i="5"/>
  <c r="K452" i="5"/>
  <c r="M452" i="5"/>
  <c r="L452" i="5" s="1"/>
  <c r="K453" i="5"/>
  <c r="M453" i="5"/>
  <c r="L453" i="5" s="1"/>
  <c r="K454" i="5"/>
  <c r="M454" i="5"/>
  <c r="K455" i="5"/>
  <c r="M455" i="5"/>
  <c r="K456" i="5"/>
  <c r="M456" i="5"/>
  <c r="L456" i="5" s="1"/>
  <c r="K457" i="5"/>
  <c r="M457" i="5"/>
  <c r="L457" i="5" s="1"/>
  <c r="K933" i="5"/>
  <c r="M933" i="5"/>
  <c r="L933" i="5" s="1"/>
  <c r="K53" i="5"/>
  <c r="M53" i="5"/>
  <c r="K2448" i="5"/>
  <c r="M2448" i="5"/>
  <c r="L2448" i="5" s="1"/>
  <c r="K1660" i="5"/>
  <c r="M1660" i="5"/>
  <c r="L1660" i="5" s="1"/>
  <c r="K1661" i="5"/>
  <c r="M1661" i="5"/>
  <c r="K1693" i="5"/>
  <c r="M1693" i="5"/>
  <c r="K1240" i="5"/>
  <c r="M1240" i="5"/>
  <c r="L1240" i="5" s="1"/>
  <c r="K465" i="5"/>
  <c r="M465" i="5"/>
  <c r="L465" i="5" s="1"/>
  <c r="K466" i="5"/>
  <c r="M466" i="5"/>
  <c r="L466" i="5" s="1"/>
  <c r="K467" i="5"/>
  <c r="M467" i="5"/>
  <c r="K468" i="5"/>
  <c r="M468" i="5"/>
  <c r="L468" i="5" s="1"/>
  <c r="K469" i="5"/>
  <c r="M469" i="5"/>
  <c r="L469" i="5" s="1"/>
  <c r="K470" i="5"/>
  <c r="M470" i="5"/>
  <c r="K471" i="5"/>
  <c r="M471" i="5"/>
  <c r="K472" i="5"/>
  <c r="M472" i="5"/>
  <c r="L472" i="5" s="1"/>
  <c r="K473" i="5"/>
  <c r="M473" i="5"/>
  <c r="L473" i="5" s="1"/>
  <c r="K474" i="5"/>
  <c r="M474" i="5"/>
  <c r="L474" i="5" s="1"/>
  <c r="K475" i="5"/>
  <c r="M475" i="5"/>
  <c r="K476" i="5"/>
  <c r="M476" i="5"/>
  <c r="L476" i="5" s="1"/>
  <c r="K477" i="5"/>
  <c r="M477" i="5"/>
  <c r="L477" i="5" s="1"/>
  <c r="K3139" i="5"/>
  <c r="M3139" i="5"/>
  <c r="K1694" i="5"/>
  <c r="M1694" i="5"/>
  <c r="K2750" i="5"/>
  <c r="M2750" i="5"/>
  <c r="L2750" i="5" s="1"/>
  <c r="K1695" i="5"/>
  <c r="M1695" i="5"/>
  <c r="L1695" i="5" s="1"/>
  <c r="K1733" i="5"/>
  <c r="M1733" i="5"/>
  <c r="L1733" i="5" s="1"/>
  <c r="K2785" i="5"/>
  <c r="M2785" i="5"/>
  <c r="K1241" i="5"/>
  <c r="M1241" i="5"/>
  <c r="L1241" i="5" s="1"/>
  <c r="K1278" i="5"/>
  <c r="M1278" i="5"/>
  <c r="L1278" i="5" s="1"/>
  <c r="K486" i="5"/>
  <c r="M486" i="5"/>
  <c r="K487" i="5"/>
  <c r="M487" i="5"/>
  <c r="K488" i="5"/>
  <c r="M488" i="5"/>
  <c r="L488" i="5" s="1"/>
  <c r="K489" i="5"/>
  <c r="M489" i="5"/>
  <c r="L489" i="5" s="1"/>
  <c r="K490" i="5"/>
  <c r="M490" i="5"/>
  <c r="L490" i="5" s="1"/>
  <c r="K491" i="5"/>
  <c r="M491" i="5"/>
  <c r="K492" i="5"/>
  <c r="M492" i="5"/>
  <c r="L492" i="5" s="1"/>
  <c r="K493" i="5"/>
  <c r="M493" i="5"/>
  <c r="L493" i="5" s="1"/>
  <c r="K494" i="5"/>
  <c r="M494" i="5"/>
  <c r="K495" i="5"/>
  <c r="M495" i="5"/>
  <c r="K496" i="5"/>
  <c r="M496" i="5"/>
  <c r="L496" i="5" s="1"/>
  <c r="K497" i="5"/>
  <c r="M497" i="5"/>
  <c r="L497" i="5" s="1"/>
  <c r="K498" i="5"/>
  <c r="M498" i="5"/>
  <c r="L498" i="5" s="1"/>
  <c r="K499" i="5"/>
  <c r="M499" i="5"/>
  <c r="K500" i="5"/>
  <c r="M500" i="5"/>
  <c r="L500" i="5" s="1"/>
  <c r="K501" i="5"/>
  <c r="M501" i="5"/>
  <c r="L501" i="5" s="1"/>
  <c r="K502" i="5"/>
  <c r="M502" i="5"/>
  <c r="K2786" i="5"/>
  <c r="M2786" i="5"/>
  <c r="K504" i="5"/>
  <c r="M504" i="5"/>
  <c r="L504" i="5" s="1"/>
  <c r="K54" i="5"/>
  <c r="M54" i="5"/>
  <c r="L54" i="5" s="1"/>
  <c r="K506" i="5"/>
  <c r="M506" i="5"/>
  <c r="L506" i="5" s="1"/>
  <c r="K507" i="5"/>
  <c r="M507" i="5"/>
  <c r="K508" i="5"/>
  <c r="M508" i="5"/>
  <c r="L508" i="5" s="1"/>
  <c r="K509" i="5"/>
  <c r="M509" i="5"/>
  <c r="L509" i="5" s="1"/>
  <c r="K510" i="5"/>
  <c r="M510" i="5"/>
  <c r="K511" i="5"/>
  <c r="M511" i="5"/>
  <c r="K512" i="5"/>
  <c r="M512" i="5"/>
  <c r="L512" i="5" s="1"/>
  <c r="K513" i="5"/>
  <c r="M513" i="5"/>
  <c r="L513" i="5" s="1"/>
  <c r="K514" i="5"/>
  <c r="M514" i="5"/>
  <c r="L514" i="5" s="1"/>
  <c r="K934" i="5"/>
  <c r="M934" i="5"/>
  <c r="K2041" i="5"/>
  <c r="M2041" i="5"/>
  <c r="L2041" i="5" s="1"/>
  <c r="K2787" i="5"/>
  <c r="M2787" i="5"/>
  <c r="L2787" i="5" s="1"/>
  <c r="K1279" i="5"/>
  <c r="M1279" i="5"/>
  <c r="K1734" i="5"/>
  <c r="M1734" i="5"/>
  <c r="K1280" i="5"/>
  <c r="M1280" i="5"/>
  <c r="L1280" i="5" s="1"/>
  <c r="K1735" i="5"/>
  <c r="M1735" i="5"/>
  <c r="L1735" i="5" s="1"/>
  <c r="K55" i="5"/>
  <c r="M55" i="5"/>
  <c r="L55" i="5" s="1"/>
  <c r="K485" i="5"/>
  <c r="M485" i="5"/>
  <c r="K524" i="5"/>
  <c r="M524" i="5"/>
  <c r="L524" i="5" s="1"/>
  <c r="K525" i="5"/>
  <c r="M525" i="5"/>
  <c r="L525" i="5" s="1"/>
  <c r="K526" i="5"/>
  <c r="M526" i="5"/>
  <c r="K527" i="5"/>
  <c r="M527" i="5"/>
  <c r="K528" i="5"/>
  <c r="M528" i="5"/>
  <c r="L528" i="5" s="1"/>
  <c r="K529" i="5"/>
  <c r="M529" i="5"/>
  <c r="L529" i="5" s="1"/>
  <c r="K530" i="5"/>
  <c r="M530" i="5"/>
  <c r="L530" i="5" s="1"/>
  <c r="K531" i="5"/>
  <c r="M531" i="5"/>
  <c r="K532" i="5"/>
  <c r="M532" i="5"/>
  <c r="L532" i="5" s="1"/>
  <c r="K533" i="5"/>
  <c r="M533" i="5"/>
  <c r="L533" i="5" s="1"/>
  <c r="K534" i="5"/>
  <c r="M534" i="5"/>
  <c r="K535" i="5"/>
  <c r="M535" i="5"/>
  <c r="K536" i="5"/>
  <c r="M536" i="5"/>
  <c r="L536" i="5" s="1"/>
  <c r="K537" i="5"/>
  <c r="M537" i="5"/>
  <c r="L537" i="5" s="1"/>
  <c r="K538" i="5"/>
  <c r="M538" i="5"/>
  <c r="L538" i="5" s="1"/>
  <c r="K539" i="5"/>
  <c r="M539" i="5"/>
  <c r="K540" i="5"/>
  <c r="M540" i="5"/>
  <c r="L540" i="5" s="1"/>
  <c r="K541" i="5"/>
  <c r="M541" i="5"/>
  <c r="L541" i="5" s="1"/>
  <c r="K542" i="5"/>
  <c r="M542" i="5"/>
  <c r="K543" i="5"/>
  <c r="M543" i="5"/>
  <c r="K544" i="5"/>
  <c r="M544" i="5"/>
  <c r="L544" i="5" s="1"/>
  <c r="K545" i="5"/>
  <c r="M545" i="5"/>
  <c r="L545" i="5" s="1"/>
  <c r="K546" i="5"/>
  <c r="M546" i="5"/>
  <c r="L546" i="5" s="1"/>
  <c r="K547" i="5"/>
  <c r="M547" i="5"/>
  <c r="K548" i="5"/>
  <c r="M548" i="5"/>
  <c r="L548" i="5" s="1"/>
  <c r="K549" i="5"/>
  <c r="M549" i="5"/>
  <c r="L549" i="5" s="1"/>
  <c r="K550" i="5"/>
  <c r="M550" i="5"/>
  <c r="K551" i="5"/>
  <c r="M551" i="5"/>
  <c r="K552" i="5"/>
  <c r="M552" i="5"/>
  <c r="L552" i="5" s="1"/>
  <c r="K553" i="5"/>
  <c r="M553" i="5"/>
  <c r="L553" i="5" s="1"/>
  <c r="K554" i="5"/>
  <c r="M554" i="5"/>
  <c r="L554" i="5" s="1"/>
  <c r="K555" i="5"/>
  <c r="M555" i="5"/>
  <c r="K556" i="5"/>
  <c r="M556" i="5"/>
  <c r="L556" i="5" s="1"/>
  <c r="K557" i="5"/>
  <c r="M557" i="5"/>
  <c r="L557" i="5" s="1"/>
  <c r="K558" i="5"/>
  <c r="M558" i="5"/>
  <c r="K559" i="5"/>
  <c r="M559" i="5"/>
  <c r="K2788" i="5"/>
  <c r="M2788" i="5"/>
  <c r="L2788" i="5" s="1"/>
  <c r="K2042" i="5"/>
  <c r="M2042" i="5"/>
  <c r="L2042" i="5" s="1"/>
  <c r="K1736" i="5"/>
  <c r="M1736" i="5"/>
  <c r="L1736" i="5" s="1"/>
  <c r="K2449" i="5"/>
  <c r="M2449" i="5"/>
  <c r="K1776" i="5"/>
  <c r="M1776" i="5"/>
  <c r="L1776" i="5" s="1"/>
  <c r="K811" i="5"/>
  <c r="M811" i="5"/>
  <c r="L811" i="5" s="1"/>
  <c r="K566" i="5"/>
  <c r="M566" i="5"/>
  <c r="K567" i="5"/>
  <c r="M567" i="5"/>
  <c r="K568" i="5"/>
  <c r="M568" i="5"/>
  <c r="L568" i="5" s="1"/>
  <c r="K569" i="5"/>
  <c r="M569" i="5"/>
  <c r="L569" i="5" s="1"/>
  <c r="K570" i="5"/>
  <c r="M570" i="5"/>
  <c r="L570" i="5" s="1"/>
  <c r="K571" i="5"/>
  <c r="M571" i="5"/>
  <c r="K572" i="5"/>
  <c r="M572" i="5"/>
  <c r="L572" i="5" s="1"/>
  <c r="K573" i="5"/>
  <c r="M573" i="5"/>
  <c r="L573" i="5" s="1"/>
  <c r="K574" i="5"/>
  <c r="M574" i="5"/>
  <c r="K575" i="5"/>
  <c r="M575" i="5"/>
  <c r="K576" i="5"/>
  <c r="M576" i="5"/>
  <c r="L576" i="5" s="1"/>
  <c r="K577" i="5"/>
  <c r="M577" i="5"/>
  <c r="L577" i="5" s="1"/>
  <c r="K578" i="5"/>
  <c r="M578" i="5"/>
  <c r="L578" i="5" s="1"/>
  <c r="K579" i="5"/>
  <c r="M579" i="5"/>
  <c r="K580" i="5"/>
  <c r="M580" i="5"/>
  <c r="L580" i="5" s="1"/>
  <c r="K581" i="5"/>
  <c r="M581" i="5"/>
  <c r="L581" i="5" s="1"/>
  <c r="K582" i="5"/>
  <c r="M582" i="5"/>
  <c r="K583" i="5"/>
  <c r="M583" i="5"/>
  <c r="K584" i="5"/>
  <c r="M584" i="5"/>
  <c r="L584" i="5" s="1"/>
  <c r="K585" i="5"/>
  <c r="M585" i="5"/>
  <c r="L585" i="5" s="1"/>
  <c r="K92" i="5"/>
  <c r="M92" i="5"/>
  <c r="L92" i="5" s="1"/>
  <c r="K1777" i="5"/>
  <c r="M1777" i="5"/>
  <c r="K503" i="5"/>
  <c r="M503" i="5"/>
  <c r="L503" i="5" s="1"/>
  <c r="K812" i="5"/>
  <c r="M812" i="5"/>
  <c r="L812" i="5" s="1"/>
  <c r="K590" i="5"/>
  <c r="M590" i="5"/>
  <c r="K591" i="5"/>
  <c r="M591" i="5"/>
  <c r="K592" i="5"/>
  <c r="M592" i="5"/>
  <c r="L592" i="5" s="1"/>
  <c r="K593" i="5"/>
  <c r="M593" i="5"/>
  <c r="L593" i="5" s="1"/>
  <c r="K594" i="5"/>
  <c r="M594" i="5"/>
  <c r="L594" i="5" s="1"/>
  <c r="K595" i="5"/>
  <c r="M595" i="5"/>
  <c r="K596" i="5"/>
  <c r="M596" i="5"/>
  <c r="L596" i="5" s="1"/>
  <c r="K597" i="5"/>
  <c r="M597" i="5"/>
  <c r="L597" i="5" s="1"/>
  <c r="K598" i="5"/>
  <c r="M598" i="5"/>
  <c r="K599" i="5"/>
  <c r="M599" i="5"/>
  <c r="K600" i="5"/>
  <c r="M600" i="5"/>
  <c r="L600" i="5" s="1"/>
  <c r="K601" i="5"/>
  <c r="M601" i="5"/>
  <c r="L601" i="5" s="1"/>
  <c r="K602" i="5"/>
  <c r="M602" i="5"/>
  <c r="L602" i="5" s="1"/>
  <c r="K603" i="5"/>
  <c r="M603" i="5"/>
  <c r="K604" i="5"/>
  <c r="M604" i="5"/>
  <c r="L604" i="5" s="1"/>
  <c r="K605" i="5"/>
  <c r="M605" i="5"/>
  <c r="L605" i="5" s="1"/>
  <c r="K606" i="5"/>
  <c r="M606" i="5"/>
  <c r="K607" i="5"/>
  <c r="M607" i="5"/>
  <c r="K608" i="5"/>
  <c r="M608" i="5"/>
  <c r="L608" i="5" s="1"/>
  <c r="K609" i="5"/>
  <c r="M609" i="5"/>
  <c r="L609" i="5" s="1"/>
  <c r="K610" i="5"/>
  <c r="M610" i="5"/>
  <c r="L610" i="5" s="1"/>
  <c r="K611" i="5"/>
  <c r="M611" i="5"/>
  <c r="K612" i="5"/>
  <c r="M612" i="5"/>
  <c r="L612" i="5" s="1"/>
  <c r="K613" i="5"/>
  <c r="M613" i="5"/>
  <c r="L613" i="5" s="1"/>
  <c r="K614" i="5"/>
  <c r="M614" i="5"/>
  <c r="K615" i="5"/>
  <c r="M615" i="5"/>
  <c r="K616" i="5"/>
  <c r="M616" i="5"/>
  <c r="L616" i="5" s="1"/>
  <c r="K617" i="5"/>
  <c r="M617" i="5"/>
  <c r="L617" i="5" s="1"/>
  <c r="K618" i="5"/>
  <c r="M618" i="5"/>
  <c r="L618" i="5" s="1"/>
  <c r="K619" i="5"/>
  <c r="M619" i="5"/>
  <c r="K620" i="5"/>
  <c r="M620" i="5"/>
  <c r="L620" i="5" s="1"/>
  <c r="K621" i="5"/>
  <c r="M621" i="5"/>
  <c r="L621" i="5" s="1"/>
  <c r="K622" i="5"/>
  <c r="M622" i="5"/>
  <c r="K623" i="5"/>
  <c r="M623" i="5"/>
  <c r="K624" i="5"/>
  <c r="M624" i="5"/>
  <c r="L624" i="5" s="1"/>
  <c r="K625" i="5"/>
  <c r="M625" i="5"/>
  <c r="L625" i="5" s="1"/>
  <c r="K626" i="5"/>
  <c r="M626" i="5"/>
  <c r="L626" i="5" s="1"/>
  <c r="K505" i="5"/>
  <c r="M505" i="5"/>
  <c r="K431" i="5"/>
  <c r="M431" i="5"/>
  <c r="L431" i="5" s="1"/>
  <c r="K1791" i="5"/>
  <c r="M1791" i="5"/>
  <c r="L1791" i="5" s="1"/>
  <c r="K767" i="5"/>
  <c r="M767" i="5"/>
  <c r="K478" i="5"/>
  <c r="M478" i="5"/>
  <c r="K56" i="5"/>
  <c r="M56" i="5"/>
  <c r="L56" i="5" s="1"/>
  <c r="K813" i="5"/>
  <c r="M813" i="5"/>
  <c r="L813" i="5" s="1"/>
  <c r="K814" i="5"/>
  <c r="M814" i="5"/>
  <c r="L814" i="5" s="1"/>
  <c r="K2828" i="5"/>
  <c r="M2828" i="5"/>
  <c r="K2829" i="5"/>
  <c r="M2829" i="5"/>
  <c r="L2829" i="5" s="1"/>
  <c r="K637" i="5"/>
  <c r="M637" i="5"/>
  <c r="L637" i="5" s="1"/>
  <c r="K638" i="5"/>
  <c r="M638" i="5"/>
  <c r="K639" i="5"/>
  <c r="M639" i="5"/>
  <c r="K640" i="5"/>
  <c r="M640" i="5"/>
  <c r="L640" i="5" s="1"/>
  <c r="K641" i="5"/>
  <c r="M641" i="5"/>
  <c r="L641" i="5" s="1"/>
  <c r="K642" i="5"/>
  <c r="M642" i="5"/>
  <c r="L642" i="5" s="1"/>
  <c r="K643" i="5"/>
  <c r="M643" i="5"/>
  <c r="K644" i="5"/>
  <c r="M644" i="5"/>
  <c r="L644" i="5" s="1"/>
  <c r="K645" i="5"/>
  <c r="M645" i="5"/>
  <c r="L645" i="5" s="1"/>
  <c r="K646" i="5"/>
  <c r="M646" i="5"/>
  <c r="K647" i="5"/>
  <c r="M647" i="5"/>
  <c r="K648" i="5"/>
  <c r="M648" i="5"/>
  <c r="L648" i="5" s="1"/>
  <c r="K649" i="5"/>
  <c r="M649" i="5"/>
  <c r="L649" i="5" s="1"/>
  <c r="K650" i="5"/>
  <c r="M650" i="5"/>
  <c r="L650" i="5" s="1"/>
  <c r="K651" i="5"/>
  <c r="M651" i="5"/>
  <c r="K652" i="5"/>
  <c r="M652" i="5"/>
  <c r="L652" i="5" s="1"/>
  <c r="K653" i="5"/>
  <c r="M653" i="5"/>
  <c r="L653" i="5" s="1"/>
  <c r="K654" i="5"/>
  <c r="M654" i="5"/>
  <c r="K655" i="5"/>
  <c r="M655" i="5"/>
  <c r="K656" i="5"/>
  <c r="M656" i="5"/>
  <c r="L656" i="5" s="1"/>
  <c r="K657" i="5"/>
  <c r="M657" i="5"/>
  <c r="L657" i="5" s="1"/>
  <c r="K658" i="5"/>
  <c r="M658" i="5"/>
  <c r="L658" i="5" s="1"/>
  <c r="K659" i="5"/>
  <c r="M659" i="5"/>
  <c r="K660" i="5"/>
  <c r="M660" i="5"/>
  <c r="L660" i="5" s="1"/>
  <c r="K2830" i="5"/>
  <c r="M2830" i="5"/>
  <c r="L2830" i="5" s="1"/>
  <c r="K464" i="5"/>
  <c r="M464" i="5"/>
  <c r="K2474" i="5"/>
  <c r="M2474" i="5"/>
  <c r="K815" i="5"/>
  <c r="M815" i="5"/>
  <c r="L815" i="5" s="1"/>
  <c r="K1281" i="5"/>
  <c r="M1281" i="5"/>
  <c r="L1281" i="5" s="1"/>
  <c r="K479" i="5"/>
  <c r="M479" i="5"/>
  <c r="L479" i="5" s="1"/>
  <c r="K667" i="5"/>
  <c r="M667" i="5"/>
  <c r="K668" i="5"/>
  <c r="M668" i="5"/>
  <c r="L668" i="5" s="1"/>
  <c r="K669" i="5"/>
  <c r="M669" i="5"/>
  <c r="L669" i="5" s="1"/>
  <c r="K670" i="5"/>
  <c r="M670" i="5"/>
  <c r="K671" i="5"/>
  <c r="M671" i="5"/>
  <c r="K672" i="5"/>
  <c r="M672" i="5"/>
  <c r="L672" i="5" s="1"/>
  <c r="K673" i="5"/>
  <c r="M673" i="5"/>
  <c r="L673" i="5" s="1"/>
  <c r="K674" i="5"/>
  <c r="M674" i="5"/>
  <c r="L674" i="5" s="1"/>
  <c r="K675" i="5"/>
  <c r="M675" i="5"/>
  <c r="K676" i="5"/>
  <c r="M676" i="5"/>
  <c r="L676" i="5" s="1"/>
  <c r="K1816" i="5"/>
  <c r="M1816" i="5"/>
  <c r="L1816" i="5" s="1"/>
  <c r="K93" i="5"/>
  <c r="M93" i="5"/>
  <c r="K679" i="5"/>
  <c r="M679" i="5"/>
  <c r="K680" i="5"/>
  <c r="M680" i="5"/>
  <c r="L680" i="5" s="1"/>
  <c r="K681" i="5"/>
  <c r="M681" i="5"/>
  <c r="L681" i="5" s="1"/>
  <c r="K682" i="5"/>
  <c r="M682" i="5"/>
  <c r="L682" i="5" s="1"/>
  <c r="K683" i="5"/>
  <c r="M683" i="5"/>
  <c r="K2831" i="5"/>
  <c r="M2831" i="5"/>
  <c r="L2831" i="5" s="1"/>
  <c r="K480" i="5"/>
  <c r="M480" i="5"/>
  <c r="L480" i="5" s="1"/>
  <c r="K2475" i="5"/>
  <c r="M2475" i="5"/>
  <c r="K1817" i="5"/>
  <c r="M1817" i="5"/>
  <c r="K88" i="5"/>
  <c r="M88" i="5"/>
  <c r="L88" i="5" s="1"/>
  <c r="K689" i="5"/>
  <c r="M689" i="5"/>
  <c r="L689" i="5" s="1"/>
  <c r="K690" i="5"/>
  <c r="M690" i="5"/>
  <c r="L690" i="5" s="1"/>
  <c r="K691" i="5"/>
  <c r="M691" i="5"/>
  <c r="K692" i="5"/>
  <c r="M692" i="5"/>
  <c r="L692" i="5" s="1"/>
  <c r="K693" i="5"/>
  <c r="M693" i="5"/>
  <c r="L693" i="5" s="1"/>
  <c r="K694" i="5"/>
  <c r="M694" i="5"/>
  <c r="K695" i="5"/>
  <c r="M695" i="5"/>
  <c r="K696" i="5"/>
  <c r="M696" i="5"/>
  <c r="L696" i="5" s="1"/>
  <c r="K697" i="5"/>
  <c r="M697" i="5"/>
  <c r="L697" i="5" s="1"/>
  <c r="K698" i="5"/>
  <c r="M698" i="5"/>
  <c r="L698" i="5" s="1"/>
  <c r="K699" i="5"/>
  <c r="M699" i="5"/>
  <c r="K700" i="5"/>
  <c r="M700" i="5"/>
  <c r="L700" i="5" s="1"/>
  <c r="K701" i="5"/>
  <c r="M701" i="5"/>
  <c r="L701" i="5" s="1"/>
  <c r="K702" i="5"/>
  <c r="M702" i="5"/>
  <c r="K703" i="5"/>
  <c r="M703" i="5"/>
  <c r="K704" i="5"/>
  <c r="M704" i="5"/>
  <c r="L704" i="5" s="1"/>
  <c r="K705" i="5"/>
  <c r="M705" i="5"/>
  <c r="L705" i="5" s="1"/>
  <c r="K706" i="5"/>
  <c r="M706" i="5"/>
  <c r="L706" i="5" s="1"/>
  <c r="K707" i="5"/>
  <c r="M707" i="5"/>
  <c r="K708" i="5"/>
  <c r="M708" i="5"/>
  <c r="L708" i="5" s="1"/>
  <c r="K709" i="5"/>
  <c r="M709" i="5"/>
  <c r="L709" i="5" s="1"/>
  <c r="K710" i="5"/>
  <c r="M710" i="5"/>
  <c r="K711" i="5"/>
  <c r="M711" i="5"/>
  <c r="K712" i="5"/>
  <c r="M712" i="5"/>
  <c r="L712" i="5" s="1"/>
  <c r="K713" i="5"/>
  <c r="M713" i="5"/>
  <c r="L713" i="5" s="1"/>
  <c r="K714" i="5"/>
  <c r="M714" i="5"/>
  <c r="L714" i="5" s="1"/>
  <c r="K715" i="5"/>
  <c r="M715" i="5"/>
  <c r="K716" i="5"/>
  <c r="M716" i="5"/>
  <c r="L716" i="5" s="1"/>
  <c r="K717" i="5"/>
  <c r="M717" i="5"/>
  <c r="L717" i="5" s="1"/>
  <c r="K718" i="5"/>
  <c r="M718" i="5"/>
  <c r="K719" i="5"/>
  <c r="M719" i="5"/>
  <c r="K720" i="5"/>
  <c r="M720" i="5"/>
  <c r="L720" i="5" s="1"/>
  <c r="K721" i="5"/>
  <c r="M721" i="5"/>
  <c r="L721" i="5" s="1"/>
  <c r="K722" i="5"/>
  <c r="M722" i="5"/>
  <c r="L722" i="5" s="1"/>
  <c r="K723" i="5"/>
  <c r="M723" i="5"/>
  <c r="K724" i="5"/>
  <c r="M724" i="5"/>
  <c r="L724" i="5" s="1"/>
  <c r="K725" i="5"/>
  <c r="M725" i="5"/>
  <c r="L725" i="5" s="1"/>
  <c r="K726" i="5"/>
  <c r="M726" i="5"/>
  <c r="K727" i="5"/>
  <c r="M727" i="5"/>
  <c r="K728" i="5"/>
  <c r="M728" i="5"/>
  <c r="L728" i="5" s="1"/>
  <c r="K729" i="5"/>
  <c r="M729" i="5"/>
  <c r="L729" i="5" s="1"/>
  <c r="K730" i="5"/>
  <c r="M730" i="5"/>
  <c r="L730" i="5" s="1"/>
  <c r="K731" i="5"/>
  <c r="M731" i="5"/>
  <c r="K732" i="5"/>
  <c r="M732" i="5"/>
  <c r="L732" i="5" s="1"/>
  <c r="K733" i="5"/>
  <c r="M733" i="5"/>
  <c r="L733" i="5" s="1"/>
  <c r="K734" i="5"/>
  <c r="M734" i="5"/>
  <c r="K735" i="5"/>
  <c r="M735" i="5"/>
  <c r="K2495" i="5"/>
  <c r="M2495" i="5"/>
  <c r="L2495" i="5" s="1"/>
  <c r="K816" i="5"/>
  <c r="M816" i="5"/>
  <c r="L816" i="5" s="1"/>
  <c r="K89" i="5"/>
  <c r="M89" i="5"/>
  <c r="L89" i="5" s="1"/>
  <c r="K300" i="5"/>
  <c r="M300" i="5"/>
  <c r="K515" i="5"/>
  <c r="M515" i="5"/>
  <c r="L515" i="5" s="1"/>
  <c r="K935" i="5"/>
  <c r="M935" i="5"/>
  <c r="L935" i="5" s="1"/>
  <c r="K301" i="5"/>
  <c r="M301" i="5"/>
  <c r="K743" i="5"/>
  <c r="M743" i="5"/>
  <c r="K744" i="5"/>
  <c r="M744" i="5"/>
  <c r="L744" i="5" s="1"/>
  <c r="K745" i="5"/>
  <c r="M745" i="5"/>
  <c r="L745" i="5" s="1"/>
  <c r="K746" i="5"/>
  <c r="M746" i="5"/>
  <c r="L746" i="5" s="1"/>
  <c r="K748" i="5"/>
  <c r="M748" i="5"/>
  <c r="K749" i="5"/>
  <c r="M749" i="5"/>
  <c r="L749" i="5" s="1"/>
  <c r="K750" i="5"/>
  <c r="M750" i="5"/>
  <c r="L750" i="5" s="1"/>
  <c r="K751" i="5"/>
  <c r="M751" i="5"/>
  <c r="K752" i="5"/>
  <c r="M752" i="5"/>
  <c r="K753" i="5"/>
  <c r="M753" i="5"/>
  <c r="L753" i="5" s="1"/>
  <c r="K754" i="5"/>
  <c r="M754" i="5"/>
  <c r="L754" i="5" s="1"/>
  <c r="K755" i="5"/>
  <c r="M755" i="5"/>
  <c r="L755" i="5" s="1"/>
  <c r="K756" i="5"/>
  <c r="M756" i="5"/>
  <c r="K757" i="5"/>
  <c r="M757" i="5"/>
  <c r="L757" i="5" s="1"/>
  <c r="K758" i="5"/>
  <c r="M758" i="5"/>
  <c r="L758" i="5" s="1"/>
  <c r="K759" i="5"/>
  <c r="M759" i="5"/>
  <c r="K760" i="5"/>
  <c r="M760" i="5"/>
  <c r="K761" i="5"/>
  <c r="M761" i="5"/>
  <c r="L761" i="5" s="1"/>
  <c r="K762" i="5"/>
  <c r="M762" i="5"/>
  <c r="L762" i="5" s="1"/>
  <c r="K763" i="5"/>
  <c r="M763" i="5"/>
  <c r="L763" i="5" s="1"/>
  <c r="K764" i="5"/>
  <c r="M764" i="5"/>
  <c r="K765" i="5"/>
  <c r="M765" i="5"/>
  <c r="L765" i="5" s="1"/>
  <c r="K766" i="5"/>
  <c r="M766" i="5"/>
  <c r="L766" i="5" s="1"/>
  <c r="K2509" i="5"/>
  <c r="M2509" i="5"/>
  <c r="K302" i="5"/>
  <c r="M302" i="5"/>
  <c r="K969" i="5"/>
  <c r="M969" i="5"/>
  <c r="L969" i="5" s="1"/>
  <c r="K817" i="5"/>
  <c r="M817" i="5"/>
  <c r="L817" i="5" s="1"/>
  <c r="K1818" i="5"/>
  <c r="M1818" i="5"/>
  <c r="L1818" i="5" s="1"/>
  <c r="K20" i="5"/>
  <c r="M20" i="5"/>
  <c r="K773" i="5"/>
  <c r="M773" i="5"/>
  <c r="L773" i="5" s="1"/>
  <c r="K774" i="5"/>
  <c r="M774" i="5"/>
  <c r="L774" i="5" s="1"/>
  <c r="K775" i="5"/>
  <c r="M775" i="5"/>
  <c r="K779" i="5"/>
  <c r="M779" i="5"/>
  <c r="K780" i="5"/>
  <c r="M780" i="5"/>
  <c r="L780" i="5" s="1"/>
  <c r="K781" i="5"/>
  <c r="M781" i="5"/>
  <c r="L781" i="5" s="1"/>
  <c r="K782" i="5"/>
  <c r="M782" i="5"/>
  <c r="L782" i="5" s="1"/>
  <c r="K783" i="5"/>
  <c r="M783" i="5"/>
  <c r="K784" i="5"/>
  <c r="M784" i="5"/>
  <c r="L784" i="5" s="1"/>
  <c r="K785" i="5"/>
  <c r="M785" i="5"/>
  <c r="L785" i="5" s="1"/>
  <c r="K786" i="5"/>
  <c r="M786" i="5"/>
  <c r="K787" i="5"/>
  <c r="M787" i="5"/>
  <c r="K788" i="5"/>
  <c r="M788" i="5"/>
  <c r="L788" i="5" s="1"/>
  <c r="K789" i="5"/>
  <c r="M789" i="5"/>
  <c r="L789" i="5" s="1"/>
  <c r="K790" i="5"/>
  <c r="M790" i="5"/>
  <c r="L790" i="5" s="1"/>
  <c r="K791" i="5"/>
  <c r="M791" i="5"/>
  <c r="K792" i="5"/>
  <c r="M792" i="5"/>
  <c r="L792" i="5" s="1"/>
  <c r="K793" i="5"/>
  <c r="M793" i="5"/>
  <c r="L793" i="5" s="1"/>
  <c r="K794" i="5"/>
  <c r="M794" i="5"/>
  <c r="K795" i="5"/>
  <c r="M795" i="5"/>
  <c r="K796" i="5"/>
  <c r="M796" i="5"/>
  <c r="L796" i="5" s="1"/>
  <c r="K797" i="5"/>
  <c r="M797" i="5"/>
  <c r="L797" i="5" s="1"/>
  <c r="K798" i="5"/>
  <c r="M798" i="5"/>
  <c r="L798" i="5" s="1"/>
  <c r="K799" i="5"/>
  <c r="M799" i="5"/>
  <c r="K800" i="5"/>
  <c r="M800" i="5"/>
  <c r="L800" i="5" s="1"/>
  <c r="K801" i="5"/>
  <c r="M801" i="5"/>
  <c r="L801" i="5" s="1"/>
  <c r="K802" i="5"/>
  <c r="M802" i="5"/>
  <c r="K803" i="5"/>
  <c r="M803" i="5"/>
  <c r="K804" i="5"/>
  <c r="M804" i="5"/>
  <c r="L804" i="5" s="1"/>
  <c r="K805" i="5"/>
  <c r="M805" i="5"/>
  <c r="L805" i="5" s="1"/>
  <c r="K806" i="5"/>
  <c r="M806" i="5"/>
  <c r="L806" i="5" s="1"/>
  <c r="K807" i="5"/>
  <c r="M807" i="5"/>
  <c r="K808" i="5"/>
  <c r="M808" i="5"/>
  <c r="L808" i="5" s="1"/>
  <c r="K809" i="5"/>
  <c r="M809" i="5"/>
  <c r="L809" i="5" s="1"/>
  <c r="K810" i="5"/>
  <c r="M810" i="5"/>
  <c r="K303" i="5"/>
  <c r="M303" i="5"/>
  <c r="K21" i="5"/>
  <c r="M21" i="5"/>
  <c r="L21" i="5" s="1"/>
  <c r="K22" i="5"/>
  <c r="M22" i="5"/>
  <c r="L22" i="5" s="1"/>
  <c r="K818" i="5"/>
  <c r="M818" i="5"/>
  <c r="L818" i="5" s="1"/>
  <c r="K389" i="5"/>
  <c r="M389" i="5"/>
  <c r="K390" i="5"/>
  <c r="M390" i="5"/>
  <c r="L390" i="5" s="1"/>
  <c r="K2854" i="5"/>
  <c r="M2854" i="5"/>
  <c r="L2854" i="5" s="1"/>
  <c r="K2855" i="5"/>
  <c r="M2855" i="5"/>
  <c r="K2856" i="5"/>
  <c r="M2856" i="5"/>
  <c r="K1492" i="5"/>
  <c r="M1492" i="5"/>
  <c r="L1492" i="5" s="1"/>
  <c r="K1493" i="5"/>
  <c r="M1493" i="5"/>
  <c r="L1493" i="5" s="1"/>
  <c r="K2857" i="5"/>
  <c r="M2857" i="5"/>
  <c r="L2857" i="5" s="1"/>
  <c r="K823" i="5"/>
  <c r="M823" i="5"/>
  <c r="K824" i="5"/>
  <c r="M824" i="5"/>
  <c r="L824" i="5" s="1"/>
  <c r="K825" i="5"/>
  <c r="M825" i="5"/>
  <c r="L825" i="5" s="1"/>
  <c r="K826" i="5"/>
  <c r="M826" i="5"/>
  <c r="K829" i="5"/>
  <c r="M829" i="5"/>
  <c r="K830" i="5"/>
  <c r="M830" i="5"/>
  <c r="L830" i="5" s="1"/>
  <c r="K831" i="5"/>
  <c r="M831" i="5"/>
  <c r="L831" i="5" s="1"/>
  <c r="K832" i="5"/>
  <c r="M832" i="5"/>
  <c r="L832" i="5" s="1"/>
  <c r="K833" i="5"/>
  <c r="M833" i="5"/>
  <c r="K834" i="5"/>
  <c r="M834" i="5"/>
  <c r="L834" i="5" s="1"/>
  <c r="K835" i="5"/>
  <c r="M835" i="5"/>
  <c r="L835" i="5" s="1"/>
  <c r="K836" i="5"/>
  <c r="M836" i="5"/>
  <c r="K837" i="5"/>
  <c r="M837" i="5"/>
  <c r="K838" i="5"/>
  <c r="M838" i="5"/>
  <c r="L838" i="5" s="1"/>
  <c r="K839" i="5"/>
  <c r="M839" i="5"/>
  <c r="L839" i="5" s="1"/>
  <c r="K840" i="5"/>
  <c r="M840" i="5"/>
  <c r="L840" i="5" s="1"/>
  <c r="K841" i="5"/>
  <c r="M841" i="5"/>
  <c r="K842" i="5"/>
  <c r="M842" i="5"/>
  <c r="L842" i="5" s="1"/>
  <c r="K843" i="5"/>
  <c r="M843" i="5"/>
  <c r="L843" i="5" s="1"/>
  <c r="K844" i="5"/>
  <c r="M844" i="5"/>
  <c r="K845" i="5"/>
  <c r="M845" i="5"/>
  <c r="K846" i="5"/>
  <c r="M846" i="5"/>
  <c r="L846" i="5" s="1"/>
  <c r="K847" i="5"/>
  <c r="M847" i="5"/>
  <c r="L847" i="5" s="1"/>
  <c r="K848" i="5"/>
  <c r="M848" i="5"/>
  <c r="L848" i="5" s="1"/>
  <c r="K849" i="5"/>
  <c r="M849" i="5"/>
  <c r="K850" i="5"/>
  <c r="M850" i="5"/>
  <c r="L850" i="5" s="1"/>
  <c r="K851" i="5"/>
  <c r="M851" i="5"/>
  <c r="L851" i="5" s="1"/>
  <c r="K852" i="5"/>
  <c r="M852" i="5"/>
  <c r="K853" i="5"/>
  <c r="M853" i="5"/>
  <c r="K854" i="5"/>
  <c r="M854" i="5"/>
  <c r="L854" i="5" s="1"/>
  <c r="K855" i="5"/>
  <c r="M855" i="5"/>
  <c r="L855" i="5" s="1"/>
  <c r="K856" i="5"/>
  <c r="M856" i="5"/>
  <c r="L856" i="5" s="1"/>
  <c r="K23" i="5"/>
  <c r="M23" i="5"/>
  <c r="K24" i="5"/>
  <c r="M24" i="5"/>
  <c r="L24" i="5" s="1"/>
  <c r="K2695" i="5"/>
  <c r="M2695" i="5"/>
  <c r="L2695" i="5" s="1"/>
  <c r="K2510" i="5"/>
  <c r="M2510" i="5"/>
  <c r="K2866" i="5"/>
  <c r="M2866" i="5"/>
  <c r="K254" i="5"/>
  <c r="M254" i="5"/>
  <c r="L254" i="5" s="1"/>
  <c r="K319" i="5"/>
  <c r="M319" i="5"/>
  <c r="L319" i="5" s="1"/>
  <c r="K864" i="5"/>
  <c r="M864" i="5"/>
  <c r="L864" i="5" s="1"/>
  <c r="K867" i="5"/>
  <c r="M867" i="5"/>
  <c r="K868" i="5"/>
  <c r="M868" i="5"/>
  <c r="L868" i="5" s="1"/>
  <c r="K869" i="5"/>
  <c r="M869" i="5"/>
  <c r="L869" i="5" s="1"/>
  <c r="K870" i="5"/>
  <c r="M870" i="5"/>
  <c r="K871" i="5"/>
  <c r="M871" i="5"/>
  <c r="K2538" i="5"/>
  <c r="M2538" i="5"/>
  <c r="L2538" i="5" s="1"/>
  <c r="K873" i="5"/>
  <c r="M873" i="5"/>
  <c r="L873" i="5" s="1"/>
  <c r="K874" i="5"/>
  <c r="M874" i="5"/>
  <c r="L874" i="5" s="1"/>
  <c r="K875" i="5"/>
  <c r="M875" i="5"/>
  <c r="K876" i="5"/>
  <c r="M876" i="5"/>
  <c r="L876" i="5" s="1"/>
  <c r="K877" i="5"/>
  <c r="M877" i="5"/>
  <c r="L877" i="5" s="1"/>
  <c r="K878" i="5"/>
  <c r="M878" i="5"/>
  <c r="K879" i="5"/>
  <c r="M879" i="5"/>
  <c r="K880" i="5"/>
  <c r="M880" i="5"/>
  <c r="L880" i="5" s="1"/>
  <c r="K881" i="5"/>
  <c r="M881" i="5"/>
  <c r="L881" i="5" s="1"/>
  <c r="K882" i="5"/>
  <c r="M882" i="5"/>
  <c r="L882" i="5" s="1"/>
  <c r="K883" i="5"/>
  <c r="M883" i="5"/>
  <c r="K884" i="5"/>
  <c r="M884" i="5"/>
  <c r="L884" i="5" s="1"/>
  <c r="K885" i="5"/>
  <c r="M885" i="5"/>
  <c r="L885" i="5" s="1"/>
  <c r="K886" i="5"/>
  <c r="M886" i="5"/>
  <c r="K887" i="5"/>
  <c r="M887" i="5"/>
  <c r="K888" i="5"/>
  <c r="M888" i="5"/>
  <c r="L888" i="5" s="1"/>
  <c r="K889" i="5"/>
  <c r="M889" i="5"/>
  <c r="L889" i="5" s="1"/>
  <c r="K890" i="5"/>
  <c r="M890" i="5"/>
  <c r="L890" i="5" s="1"/>
  <c r="K891" i="5"/>
  <c r="M891" i="5"/>
  <c r="K2563" i="5"/>
  <c r="M2563" i="5"/>
  <c r="L2563" i="5" s="1"/>
  <c r="K336" i="5"/>
  <c r="M336" i="5"/>
  <c r="L336" i="5" s="1"/>
  <c r="K2043" i="5"/>
  <c r="M2043" i="5"/>
  <c r="K895" i="5"/>
  <c r="M895" i="5"/>
  <c r="K896" i="5"/>
  <c r="M896" i="5"/>
  <c r="L896" i="5" s="1"/>
  <c r="K897" i="5"/>
  <c r="M897" i="5"/>
  <c r="L897" i="5" s="1"/>
  <c r="K901" i="5"/>
  <c r="M901" i="5"/>
  <c r="L901" i="5" s="1"/>
  <c r="K902" i="5"/>
  <c r="M902" i="5"/>
  <c r="K903" i="5"/>
  <c r="M903" i="5"/>
  <c r="L903" i="5" s="1"/>
  <c r="K904" i="5"/>
  <c r="M904" i="5"/>
  <c r="L904" i="5" s="1"/>
  <c r="K905" i="5"/>
  <c r="M905" i="5"/>
  <c r="K906" i="5"/>
  <c r="M906" i="5"/>
  <c r="K907" i="5"/>
  <c r="M907" i="5"/>
  <c r="L907" i="5" s="1"/>
  <c r="K908" i="5"/>
  <c r="M908" i="5"/>
  <c r="L908" i="5" s="1"/>
  <c r="K909" i="5"/>
  <c r="M909" i="5"/>
  <c r="L909" i="5" s="1"/>
  <c r="K910" i="5"/>
  <c r="M910" i="5"/>
  <c r="K911" i="5"/>
  <c r="M911" i="5"/>
  <c r="L911" i="5" s="1"/>
  <c r="K912" i="5"/>
  <c r="M912" i="5"/>
  <c r="L912" i="5" s="1"/>
  <c r="K913" i="5"/>
  <c r="M913" i="5"/>
  <c r="K914" i="5"/>
  <c r="M914" i="5"/>
  <c r="K915" i="5"/>
  <c r="M915" i="5"/>
  <c r="L915" i="5" s="1"/>
  <c r="K916" i="5"/>
  <c r="M916" i="5"/>
  <c r="L916" i="5" s="1"/>
  <c r="K917" i="5"/>
  <c r="M917" i="5"/>
  <c r="L917" i="5" s="1"/>
  <c r="K918" i="5"/>
  <c r="M918" i="5"/>
  <c r="K919" i="5"/>
  <c r="M919" i="5"/>
  <c r="L919" i="5" s="1"/>
  <c r="K920" i="5"/>
  <c r="M920" i="5"/>
  <c r="L920" i="5" s="1"/>
  <c r="K921" i="5"/>
  <c r="M921" i="5"/>
  <c r="K922" i="5"/>
  <c r="M922" i="5"/>
  <c r="K923" i="5"/>
  <c r="M923" i="5"/>
  <c r="L923" i="5" s="1"/>
  <c r="K924" i="5"/>
  <c r="M924" i="5"/>
  <c r="L924" i="5" s="1"/>
  <c r="K925" i="5"/>
  <c r="M925" i="5"/>
  <c r="L925" i="5" s="1"/>
  <c r="K926" i="5"/>
  <c r="M926" i="5"/>
  <c r="K927" i="5"/>
  <c r="M927" i="5"/>
  <c r="L927" i="5" s="1"/>
  <c r="K928" i="5"/>
  <c r="M928" i="5"/>
  <c r="L928" i="5" s="1"/>
  <c r="K2077" i="5"/>
  <c r="M2077" i="5"/>
  <c r="K1282" i="5"/>
  <c r="M1282" i="5"/>
  <c r="K1330" i="5"/>
  <c r="M1330" i="5"/>
  <c r="L1330" i="5" s="1"/>
  <c r="K636" i="5"/>
  <c r="M636" i="5"/>
  <c r="L636" i="5" s="1"/>
  <c r="K1819" i="5"/>
  <c r="M1819" i="5"/>
  <c r="L1819" i="5" s="1"/>
  <c r="K2586" i="5"/>
  <c r="M2586" i="5"/>
  <c r="K353" i="5"/>
  <c r="M353" i="5"/>
  <c r="L353" i="5" s="1"/>
  <c r="K936" i="5"/>
  <c r="M936" i="5"/>
  <c r="L936" i="5" s="1"/>
  <c r="K937" i="5"/>
  <c r="M937" i="5"/>
  <c r="K938" i="5"/>
  <c r="M938" i="5"/>
  <c r="K939" i="5"/>
  <c r="M939" i="5"/>
  <c r="L939" i="5" s="1"/>
  <c r="K940" i="5"/>
  <c r="M940" i="5"/>
  <c r="L940" i="5" s="1"/>
  <c r="K947" i="5"/>
  <c r="M947" i="5"/>
  <c r="L947" i="5" s="1"/>
  <c r="K948" i="5"/>
  <c r="M948" i="5"/>
  <c r="K949" i="5"/>
  <c r="M949" i="5"/>
  <c r="L949" i="5" s="1"/>
  <c r="K950" i="5"/>
  <c r="M950" i="5"/>
  <c r="L950" i="5" s="1"/>
  <c r="K951" i="5"/>
  <c r="M951" i="5"/>
  <c r="K952" i="5"/>
  <c r="M952" i="5"/>
  <c r="K953" i="5"/>
  <c r="M953" i="5"/>
  <c r="L953" i="5" s="1"/>
  <c r="K954" i="5"/>
  <c r="M954" i="5"/>
  <c r="L954" i="5" s="1"/>
  <c r="K955" i="5"/>
  <c r="M955" i="5"/>
  <c r="L955" i="5" s="1"/>
  <c r="K956" i="5"/>
  <c r="M956" i="5"/>
  <c r="K957" i="5"/>
  <c r="M957" i="5"/>
  <c r="L957" i="5" s="1"/>
  <c r="K958" i="5"/>
  <c r="M958" i="5"/>
  <c r="L958" i="5" s="1"/>
  <c r="K959" i="5"/>
  <c r="M959" i="5"/>
  <c r="K960" i="5"/>
  <c r="M960" i="5"/>
  <c r="K961" i="5"/>
  <c r="M961" i="5"/>
  <c r="L961" i="5" s="1"/>
  <c r="K962" i="5"/>
  <c r="M962" i="5"/>
  <c r="L962" i="5" s="1"/>
  <c r="K963" i="5"/>
  <c r="M963" i="5"/>
  <c r="L963" i="5" s="1"/>
  <c r="K964" i="5"/>
  <c r="M964" i="5"/>
  <c r="K965" i="5"/>
  <c r="M965" i="5"/>
  <c r="L965" i="5" s="1"/>
  <c r="K966" i="5"/>
  <c r="M966" i="5"/>
  <c r="L966" i="5" s="1"/>
  <c r="K967" i="5"/>
  <c r="M967" i="5"/>
  <c r="K968" i="5"/>
  <c r="M968" i="5"/>
  <c r="K1820" i="5"/>
  <c r="M1820" i="5"/>
  <c r="L1820" i="5" s="1"/>
  <c r="K1131" i="5"/>
  <c r="M1131" i="5"/>
  <c r="L1131" i="5" s="1"/>
  <c r="K665" i="5"/>
  <c r="M665" i="5"/>
  <c r="L665" i="5" s="1"/>
  <c r="K2472" i="5"/>
  <c r="M2472" i="5"/>
  <c r="K2867" i="5"/>
  <c r="M2867" i="5"/>
  <c r="L2867" i="5" s="1"/>
  <c r="K974" i="5"/>
  <c r="M974" i="5"/>
  <c r="L974" i="5" s="1"/>
  <c r="K984" i="5"/>
  <c r="M984" i="5"/>
  <c r="K985" i="5"/>
  <c r="M985" i="5"/>
  <c r="K986" i="5"/>
  <c r="M986" i="5"/>
  <c r="L986" i="5" s="1"/>
  <c r="K987" i="5"/>
  <c r="M987" i="5"/>
  <c r="L987" i="5" s="1"/>
  <c r="K988" i="5"/>
  <c r="M988" i="5"/>
  <c r="L988" i="5" s="1"/>
  <c r="K989" i="5"/>
  <c r="M989" i="5"/>
  <c r="K990" i="5"/>
  <c r="M990" i="5"/>
  <c r="L990" i="5" s="1"/>
  <c r="K991" i="5"/>
  <c r="M991" i="5"/>
  <c r="L991" i="5" s="1"/>
  <c r="K992" i="5"/>
  <c r="M992" i="5"/>
  <c r="K993" i="5"/>
  <c r="M993" i="5"/>
  <c r="K994" i="5"/>
  <c r="M994" i="5"/>
  <c r="L994" i="5" s="1"/>
  <c r="K995" i="5"/>
  <c r="M995" i="5"/>
  <c r="L995" i="5" s="1"/>
  <c r="K996" i="5"/>
  <c r="M996" i="5"/>
  <c r="L996" i="5" s="1"/>
  <c r="K997" i="5"/>
  <c r="M997" i="5"/>
  <c r="K998" i="5"/>
  <c r="M998" i="5"/>
  <c r="L998" i="5" s="1"/>
  <c r="K2616" i="5"/>
  <c r="M2616" i="5"/>
  <c r="L2616" i="5" s="1"/>
  <c r="K970" i="5"/>
  <c r="M970" i="5"/>
  <c r="K1331" i="5"/>
  <c r="M1331" i="5"/>
  <c r="K1002" i="5"/>
  <c r="M1002" i="5"/>
  <c r="L1002" i="5" s="1"/>
  <c r="K1003" i="5"/>
  <c r="M1003" i="5"/>
  <c r="L1003" i="5" s="1"/>
  <c r="K1004" i="5"/>
  <c r="M1004" i="5"/>
  <c r="L1004" i="5" s="1"/>
  <c r="K1008" i="5"/>
  <c r="M1008" i="5"/>
  <c r="K1009" i="5"/>
  <c r="M1009" i="5"/>
  <c r="L1009" i="5" s="1"/>
  <c r="K1010" i="5"/>
  <c r="M1010" i="5"/>
  <c r="L1010" i="5" s="1"/>
  <c r="K1011" i="5"/>
  <c r="M1011" i="5"/>
  <c r="K1012" i="5"/>
  <c r="M1012" i="5"/>
  <c r="K1013" i="5"/>
  <c r="M1013" i="5"/>
  <c r="L1013" i="5" s="1"/>
  <c r="K1014" i="5"/>
  <c r="M1014" i="5"/>
  <c r="L1014" i="5" s="1"/>
  <c r="K1015" i="5"/>
  <c r="M1015" i="5"/>
  <c r="L1015" i="5" s="1"/>
  <c r="K1016" i="5"/>
  <c r="M1016" i="5"/>
  <c r="K1017" i="5"/>
  <c r="M1017" i="5"/>
  <c r="L1017" i="5" s="1"/>
  <c r="K1018" i="5"/>
  <c r="M1018" i="5"/>
  <c r="L1018" i="5" s="1"/>
  <c r="K1019" i="5"/>
  <c r="M1019" i="5"/>
  <c r="K1020" i="5"/>
  <c r="M1020" i="5"/>
  <c r="K1021" i="5"/>
  <c r="M1021" i="5"/>
  <c r="L1021" i="5" s="1"/>
  <c r="K1022" i="5"/>
  <c r="M1022" i="5"/>
  <c r="L1022" i="5" s="1"/>
  <c r="K1023" i="5"/>
  <c r="M1023" i="5"/>
  <c r="L1023" i="5" s="1"/>
  <c r="K1024" i="5"/>
  <c r="M1024" i="5"/>
  <c r="K1025" i="5"/>
  <c r="M1025" i="5"/>
  <c r="L1025" i="5" s="1"/>
  <c r="K1026" i="5"/>
  <c r="M1026" i="5"/>
  <c r="L1026" i="5" s="1"/>
  <c r="K1027" i="5"/>
  <c r="M1027" i="5"/>
  <c r="K1028" i="5"/>
  <c r="M1028" i="5"/>
  <c r="K1029" i="5"/>
  <c r="M1029" i="5"/>
  <c r="L1029" i="5" s="1"/>
  <c r="K2876" i="5"/>
  <c r="M2876" i="5"/>
  <c r="L2876" i="5" s="1"/>
  <c r="K1031" i="5"/>
  <c r="M1031" i="5"/>
  <c r="L1031" i="5" s="1"/>
  <c r="K1032" i="5"/>
  <c r="M1032" i="5"/>
  <c r="K1035" i="5"/>
  <c r="M1035" i="5"/>
  <c r="L1035" i="5" s="1"/>
  <c r="K1036" i="5"/>
  <c r="M1036" i="5"/>
  <c r="L1036" i="5" s="1"/>
  <c r="K1037" i="5"/>
  <c r="M1037" i="5"/>
  <c r="K1038" i="5"/>
  <c r="M1038" i="5"/>
  <c r="K1039" i="5"/>
  <c r="M1039" i="5"/>
  <c r="L1039" i="5" s="1"/>
  <c r="K1040" i="5"/>
  <c r="M1040" i="5"/>
  <c r="L1040" i="5" s="1"/>
  <c r="K1041" i="5"/>
  <c r="M1041" i="5"/>
  <c r="L1041" i="5" s="1"/>
  <c r="K1042" i="5"/>
  <c r="M1042" i="5"/>
  <c r="K1043" i="5"/>
  <c r="M1043" i="5"/>
  <c r="L1043" i="5" s="1"/>
  <c r="K1044" i="5"/>
  <c r="M1044" i="5"/>
  <c r="L1044" i="5" s="1"/>
  <c r="K1045" i="5"/>
  <c r="M1045" i="5"/>
  <c r="K1046" i="5"/>
  <c r="M1046" i="5"/>
  <c r="K1047" i="5"/>
  <c r="M1047" i="5"/>
  <c r="L1047" i="5" s="1"/>
  <c r="K1048" i="5"/>
  <c r="M1048" i="5"/>
  <c r="L1048" i="5" s="1"/>
  <c r="K1049" i="5"/>
  <c r="M1049" i="5"/>
  <c r="L1049" i="5" s="1"/>
  <c r="K1050" i="5"/>
  <c r="M1050" i="5"/>
  <c r="K1051" i="5"/>
  <c r="M1051" i="5"/>
  <c r="L1051" i="5" s="1"/>
  <c r="K1052" i="5"/>
  <c r="M1052" i="5"/>
  <c r="L1052" i="5" s="1"/>
  <c r="K1053" i="5"/>
  <c r="M1053" i="5"/>
  <c r="K1054" i="5"/>
  <c r="M1054" i="5"/>
  <c r="K1055" i="5"/>
  <c r="M1055" i="5"/>
  <c r="L1055" i="5" s="1"/>
  <c r="K1056" i="5"/>
  <c r="M1056" i="5"/>
  <c r="L1056" i="5" s="1"/>
  <c r="K1057" i="5"/>
  <c r="M1057" i="5"/>
  <c r="L1057" i="5" s="1"/>
  <c r="K1058" i="5"/>
  <c r="M1058" i="5"/>
  <c r="K2877" i="5"/>
  <c r="M2877" i="5"/>
  <c r="L2877" i="5" s="1"/>
  <c r="K1060" i="5"/>
  <c r="M1060" i="5"/>
  <c r="L1060" i="5" s="1"/>
  <c r="K1061" i="5"/>
  <c r="M1061" i="5"/>
  <c r="K1062" i="5"/>
  <c r="M1062" i="5"/>
  <c r="K1066" i="5"/>
  <c r="M1066" i="5"/>
  <c r="L1066" i="5" s="1"/>
  <c r="K1067" i="5"/>
  <c r="M1067" i="5"/>
  <c r="L1067" i="5" s="1"/>
  <c r="K1068" i="5"/>
  <c r="M1068" i="5"/>
  <c r="L1068" i="5" s="1"/>
  <c r="K1069" i="5"/>
  <c r="M1069" i="5"/>
  <c r="K1070" i="5"/>
  <c r="M1070" i="5"/>
  <c r="L1070" i="5" s="1"/>
  <c r="K1071" i="5"/>
  <c r="M1071" i="5"/>
  <c r="L1071" i="5" s="1"/>
  <c r="K1072" i="5"/>
  <c r="M1072" i="5"/>
  <c r="K1073" i="5"/>
  <c r="M1073" i="5"/>
  <c r="K1074" i="5"/>
  <c r="M1074" i="5"/>
  <c r="L1074" i="5" s="1"/>
  <c r="K1075" i="5"/>
  <c r="M1075" i="5"/>
  <c r="L1075" i="5" s="1"/>
  <c r="K1076" i="5"/>
  <c r="M1076" i="5"/>
  <c r="L1076" i="5" s="1"/>
  <c r="K1077" i="5"/>
  <c r="M1077" i="5"/>
  <c r="K1078" i="5"/>
  <c r="M1078" i="5"/>
  <c r="L1078" i="5" s="1"/>
  <c r="K391" i="5"/>
  <c r="M391" i="5"/>
  <c r="L391" i="5" s="1"/>
  <c r="K426" i="5"/>
  <c r="M426" i="5"/>
  <c r="K2878" i="5"/>
  <c r="M2878" i="5"/>
  <c r="K971" i="5"/>
  <c r="M971" i="5"/>
  <c r="L971" i="5" s="1"/>
  <c r="K2642" i="5"/>
  <c r="M2642" i="5"/>
  <c r="L2642" i="5" s="1"/>
  <c r="K1084" i="5"/>
  <c r="M1084" i="5"/>
  <c r="L1084" i="5" s="1"/>
  <c r="K1085" i="5"/>
  <c r="M1085" i="5"/>
  <c r="K1086" i="5"/>
  <c r="M1086" i="5"/>
  <c r="L1086" i="5" s="1"/>
  <c r="K1087" i="5"/>
  <c r="M1087" i="5"/>
  <c r="L1087" i="5" s="1"/>
  <c r="K1088" i="5"/>
  <c r="M1088" i="5"/>
  <c r="K427" i="5"/>
  <c r="M427" i="5"/>
  <c r="K2643" i="5"/>
  <c r="M2643" i="5"/>
  <c r="L2643" i="5" s="1"/>
  <c r="K1821" i="5"/>
  <c r="M1821" i="5"/>
  <c r="L1821" i="5" s="1"/>
  <c r="K1092" i="5"/>
  <c r="M1092" i="5"/>
  <c r="L1092" i="5" s="1"/>
  <c r="K1093" i="5"/>
  <c r="M1093" i="5"/>
  <c r="K1094" i="5"/>
  <c r="M1094" i="5"/>
  <c r="L1094" i="5" s="1"/>
  <c r="K1095" i="5"/>
  <c r="M1095" i="5"/>
  <c r="L1095" i="5" s="1"/>
  <c r="K1096" i="5"/>
  <c r="M1096" i="5"/>
  <c r="K1097" i="5"/>
  <c r="M1097" i="5"/>
  <c r="K1098" i="5"/>
  <c r="M1098" i="5"/>
  <c r="L1098" i="5" s="1"/>
  <c r="K1099" i="5"/>
  <c r="M1099" i="5"/>
  <c r="L1099" i="5" s="1"/>
  <c r="K1104" i="5"/>
  <c r="M1104" i="5"/>
  <c r="L1104" i="5" s="1"/>
  <c r="K1105" i="5"/>
  <c r="M1105" i="5"/>
  <c r="K1106" i="5"/>
  <c r="M1106" i="5"/>
  <c r="L1106" i="5" s="1"/>
  <c r="K1107" i="5"/>
  <c r="M1107" i="5"/>
  <c r="L1107" i="5" s="1"/>
  <c r="K1108" i="5"/>
  <c r="M1108" i="5"/>
  <c r="K1109" i="5"/>
  <c r="M1109" i="5"/>
  <c r="K1110" i="5"/>
  <c r="M1110" i="5"/>
  <c r="L1110" i="5" s="1"/>
  <c r="K1111" i="5"/>
  <c r="M1111" i="5"/>
  <c r="L1111" i="5" s="1"/>
  <c r="K428" i="5"/>
  <c r="M428" i="5"/>
  <c r="L428" i="5" s="1"/>
  <c r="K1113" i="5"/>
  <c r="M1113" i="5"/>
  <c r="K1114" i="5"/>
  <c r="M1114" i="5"/>
  <c r="L1114" i="5" s="1"/>
  <c r="K1115" i="5"/>
  <c r="M1115" i="5"/>
  <c r="L1115" i="5" s="1"/>
  <c r="K1116" i="5"/>
  <c r="M1116" i="5"/>
  <c r="K1117" i="5"/>
  <c r="M1117" i="5"/>
  <c r="K1118" i="5"/>
  <c r="M1118" i="5"/>
  <c r="L1118" i="5" s="1"/>
  <c r="K1119" i="5"/>
  <c r="M1119" i="5"/>
  <c r="L1119" i="5" s="1"/>
  <c r="K1120" i="5"/>
  <c r="M1120" i="5"/>
  <c r="L1120" i="5" s="1"/>
  <c r="K1121" i="5"/>
  <c r="M1121" i="5"/>
  <c r="K1122" i="5"/>
  <c r="M1122" i="5"/>
  <c r="L1122" i="5" s="1"/>
  <c r="K1123" i="5"/>
  <c r="M1123" i="5"/>
  <c r="L1123" i="5" s="1"/>
  <c r="K1124" i="5"/>
  <c r="M1124" i="5"/>
  <c r="K1125" i="5"/>
  <c r="M1125" i="5"/>
  <c r="K2879" i="5"/>
  <c r="M2879" i="5"/>
  <c r="L2879" i="5" s="1"/>
  <c r="K481" i="5"/>
  <c r="M481" i="5"/>
  <c r="L481" i="5" s="1"/>
  <c r="K3173" i="5"/>
  <c r="M3173" i="5"/>
  <c r="K2644" i="5"/>
  <c r="M2644" i="5"/>
  <c r="K2645" i="5"/>
  <c r="M2645" i="5"/>
  <c r="L2645" i="5" s="1"/>
  <c r="K2646" i="5"/>
  <c r="M2646" i="5"/>
  <c r="L2646" i="5" s="1"/>
  <c r="K1332" i="5"/>
  <c r="M1332" i="5"/>
  <c r="K2342" i="5"/>
  <c r="M2342" i="5"/>
  <c r="K2374" i="5"/>
  <c r="M2374" i="5"/>
  <c r="L2374" i="5" s="1"/>
  <c r="K1138" i="5"/>
  <c r="M1138" i="5"/>
  <c r="L1138" i="5" s="1"/>
  <c r="K1139" i="5"/>
  <c r="M1139" i="5"/>
  <c r="K1140" i="5"/>
  <c r="M1140" i="5"/>
  <c r="K1141" i="5"/>
  <c r="M1141" i="5"/>
  <c r="L1141" i="5" s="1"/>
  <c r="K1142" i="5"/>
  <c r="M1142" i="5"/>
  <c r="L1142" i="5" s="1"/>
  <c r="K1143" i="5"/>
  <c r="M1143" i="5"/>
  <c r="K1144" i="5"/>
  <c r="M1144" i="5"/>
  <c r="K1145" i="5"/>
  <c r="M1145" i="5"/>
  <c r="L1145" i="5" s="1"/>
  <c r="K1146" i="5"/>
  <c r="M1146" i="5"/>
  <c r="L1146" i="5" s="1"/>
  <c r="K1147" i="5"/>
  <c r="M1147" i="5"/>
  <c r="L1147" i="5" s="1"/>
  <c r="K1148" i="5"/>
  <c r="M1148" i="5"/>
  <c r="K1149" i="5"/>
  <c r="M1149" i="5"/>
  <c r="L1149" i="5" s="1"/>
  <c r="K1150" i="5"/>
  <c r="M1150" i="5"/>
  <c r="L1150" i="5" s="1"/>
  <c r="K1151" i="5"/>
  <c r="M1151" i="5"/>
  <c r="K1152" i="5"/>
  <c r="M1152" i="5"/>
  <c r="K1153" i="5"/>
  <c r="M1153" i="5"/>
  <c r="L1153" i="5" s="1"/>
  <c r="K1154" i="5"/>
  <c r="M1154" i="5"/>
  <c r="L1154" i="5" s="1"/>
  <c r="K1333" i="5"/>
  <c r="M1333" i="5"/>
  <c r="L1333" i="5" s="1"/>
  <c r="K1159" i="5"/>
  <c r="M1159" i="5"/>
  <c r="K1160" i="5"/>
  <c r="M1160" i="5"/>
  <c r="L1160" i="5" s="1"/>
  <c r="K1161" i="5"/>
  <c r="M1161" i="5"/>
  <c r="L1161" i="5" s="1"/>
  <c r="K1162" i="5"/>
  <c r="M1162" i="5"/>
  <c r="K1163" i="5"/>
  <c r="M1163" i="5"/>
  <c r="K1164" i="5"/>
  <c r="M1164" i="5"/>
  <c r="L1164" i="5" s="1"/>
  <c r="K1165" i="5"/>
  <c r="M1165" i="5"/>
  <c r="L1165" i="5" s="1"/>
  <c r="K1166" i="5"/>
  <c r="M1166" i="5"/>
  <c r="L1166" i="5" s="1"/>
  <c r="K1167" i="5"/>
  <c r="M1167" i="5"/>
  <c r="K1168" i="5"/>
  <c r="M1168" i="5"/>
  <c r="L1168" i="5" s="1"/>
  <c r="K1169" i="5"/>
  <c r="M1169" i="5"/>
  <c r="L1169" i="5" s="1"/>
  <c r="K1170" i="5"/>
  <c r="M1170" i="5"/>
  <c r="K1171" i="5"/>
  <c r="M1171" i="5"/>
  <c r="K1172" i="5"/>
  <c r="M1172" i="5"/>
  <c r="L1172" i="5" s="1"/>
  <c r="K1173" i="5"/>
  <c r="M1173" i="5"/>
  <c r="L1173" i="5" s="1"/>
  <c r="K1174" i="5"/>
  <c r="M1174" i="5"/>
  <c r="L1174" i="5" s="1"/>
  <c r="K1175" i="5"/>
  <c r="M1175" i="5"/>
  <c r="K1176" i="5"/>
  <c r="M1176" i="5"/>
  <c r="L1176" i="5" s="1"/>
  <c r="K1177" i="5"/>
  <c r="M1177" i="5"/>
  <c r="L1177" i="5" s="1"/>
  <c r="K1178" i="5"/>
  <c r="M1178" i="5"/>
  <c r="K1179" i="5"/>
  <c r="M1179" i="5"/>
  <c r="K1180" i="5"/>
  <c r="M1180" i="5"/>
  <c r="L1180" i="5" s="1"/>
  <c r="K1181" i="5"/>
  <c r="M1181" i="5"/>
  <c r="L1181" i="5" s="1"/>
  <c r="K1182" i="5"/>
  <c r="M1182" i="5"/>
  <c r="L1182" i="5" s="1"/>
  <c r="K1183" i="5"/>
  <c r="M1183" i="5"/>
  <c r="K819" i="5"/>
  <c r="M819" i="5"/>
  <c r="L819" i="5" s="1"/>
  <c r="K1371" i="5"/>
  <c r="M1371" i="5"/>
  <c r="L1371" i="5" s="1"/>
  <c r="K3174" i="5"/>
  <c r="M3174" i="5"/>
  <c r="K255" i="5"/>
  <c r="M255" i="5"/>
  <c r="K131" i="5"/>
  <c r="M131" i="5"/>
  <c r="L131" i="5" s="1"/>
  <c r="K516" i="5"/>
  <c r="M516" i="5"/>
  <c r="L516" i="5" s="1"/>
  <c r="K2375" i="5"/>
  <c r="M2375" i="5"/>
  <c r="L2375" i="5" s="1"/>
  <c r="K2376" i="5"/>
  <c r="M2376" i="5"/>
  <c r="K1199" i="5"/>
  <c r="M1199" i="5"/>
  <c r="L1199" i="5" s="1"/>
  <c r="K1200" i="5"/>
  <c r="M1200" i="5"/>
  <c r="L1200" i="5" s="1"/>
  <c r="K2647" i="5"/>
  <c r="M2647" i="5"/>
  <c r="K1202" i="5"/>
  <c r="M1202" i="5"/>
  <c r="K1203" i="5"/>
  <c r="M1203" i="5"/>
  <c r="L1203" i="5" s="1"/>
  <c r="K1204" i="5"/>
  <c r="M1204" i="5"/>
  <c r="L1204" i="5" s="1"/>
  <c r="K1205" i="5"/>
  <c r="M1205" i="5"/>
  <c r="L1205" i="5" s="1"/>
  <c r="K1206" i="5"/>
  <c r="M1206" i="5"/>
  <c r="K1207" i="5"/>
  <c r="M1207" i="5"/>
  <c r="L1207" i="5" s="1"/>
  <c r="K1208" i="5"/>
  <c r="M1208" i="5"/>
  <c r="L1208" i="5" s="1"/>
  <c r="K1209" i="5"/>
  <c r="M1209" i="5"/>
  <c r="K1210" i="5"/>
  <c r="M1210" i="5"/>
  <c r="K1211" i="5"/>
  <c r="M1211" i="5"/>
  <c r="L1211" i="5" s="1"/>
  <c r="K1212" i="5"/>
  <c r="M1212" i="5"/>
  <c r="L1212" i="5" s="1"/>
  <c r="K1213" i="5"/>
  <c r="M1213" i="5"/>
  <c r="L1213" i="5" s="1"/>
  <c r="K1214" i="5"/>
  <c r="M1214" i="5"/>
  <c r="K1215" i="5"/>
  <c r="M1215" i="5"/>
  <c r="L1215" i="5" s="1"/>
  <c r="K1216" i="5"/>
  <c r="M1216" i="5"/>
  <c r="L1216" i="5" s="1"/>
  <c r="K1217" i="5"/>
  <c r="M1217" i="5"/>
  <c r="K1218" i="5"/>
  <c r="M1218" i="5"/>
  <c r="K1219" i="5"/>
  <c r="M1219" i="5"/>
  <c r="L1219" i="5" s="1"/>
  <c r="K1220" i="5"/>
  <c r="M1220" i="5"/>
  <c r="L1220" i="5" s="1"/>
  <c r="K1221" i="5"/>
  <c r="M1221" i="5"/>
  <c r="L1221" i="5" s="1"/>
  <c r="K1222" i="5"/>
  <c r="M1222" i="5"/>
  <c r="K1223" i="5"/>
  <c r="M1223" i="5"/>
  <c r="L1223" i="5" s="1"/>
  <c r="K1224" i="5"/>
  <c r="M1224" i="5"/>
  <c r="L1224" i="5" s="1"/>
  <c r="K1225" i="5"/>
  <c r="M1225" i="5"/>
  <c r="K1226" i="5"/>
  <c r="M1226" i="5"/>
  <c r="K1227" i="5"/>
  <c r="M1227" i="5"/>
  <c r="L1227" i="5" s="1"/>
  <c r="K1228" i="5"/>
  <c r="M1228" i="5"/>
  <c r="L1228" i="5" s="1"/>
  <c r="K1229" i="5"/>
  <c r="M1229" i="5"/>
  <c r="L1229" i="5" s="1"/>
  <c r="K1230" i="5"/>
  <c r="M1230" i="5"/>
  <c r="K1231" i="5"/>
  <c r="M1231" i="5"/>
  <c r="L1231" i="5" s="1"/>
  <c r="K1232" i="5"/>
  <c r="M1232" i="5"/>
  <c r="L1232" i="5" s="1"/>
  <c r="K1233" i="5"/>
  <c r="M1233" i="5"/>
  <c r="K1372" i="5"/>
  <c r="M1372" i="5"/>
  <c r="K517" i="5"/>
  <c r="M517" i="5"/>
  <c r="L517" i="5" s="1"/>
  <c r="K132" i="5"/>
  <c r="M132" i="5"/>
  <c r="L132" i="5" s="1"/>
  <c r="K2648" i="5"/>
  <c r="M2648" i="5"/>
  <c r="L2648" i="5" s="1"/>
  <c r="K2684" i="5"/>
  <c r="M2684" i="5"/>
  <c r="K2685" i="5"/>
  <c r="M2685" i="5"/>
  <c r="L2685" i="5" s="1"/>
  <c r="K2880" i="5"/>
  <c r="M2880" i="5"/>
  <c r="L2880" i="5" s="1"/>
  <c r="K2686" i="5"/>
  <c r="M2686" i="5"/>
  <c r="K1242" i="5"/>
  <c r="M1242" i="5"/>
  <c r="K1243" i="5"/>
  <c r="M1243" i="5"/>
  <c r="L1243" i="5" s="1"/>
  <c r="K1244" i="5"/>
  <c r="M1244" i="5"/>
  <c r="L1244" i="5" s="1"/>
  <c r="K1245" i="5"/>
  <c r="M1245" i="5"/>
  <c r="L1245" i="5" s="1"/>
  <c r="K1246" i="5"/>
  <c r="M1246" i="5"/>
  <c r="K1255" i="5"/>
  <c r="M1255" i="5"/>
  <c r="L1255" i="5" s="1"/>
  <c r="K1256" i="5"/>
  <c r="M1256" i="5"/>
  <c r="L1256" i="5" s="1"/>
  <c r="K1257" i="5"/>
  <c r="M1257" i="5"/>
  <c r="K1258" i="5"/>
  <c r="M1258" i="5"/>
  <c r="K1259" i="5"/>
  <c r="M1259" i="5"/>
  <c r="L1259" i="5" s="1"/>
  <c r="K1260" i="5"/>
  <c r="M1260" i="5"/>
  <c r="L1260" i="5" s="1"/>
  <c r="K1261" i="5"/>
  <c r="M1261" i="5"/>
  <c r="L1261" i="5" s="1"/>
  <c r="K1262" i="5"/>
  <c r="M1262" i="5"/>
  <c r="K1263" i="5"/>
  <c r="M1263" i="5"/>
  <c r="L1263" i="5" s="1"/>
  <c r="K1264" i="5"/>
  <c r="M1264" i="5"/>
  <c r="L1264" i="5" s="1"/>
  <c r="K1265" i="5"/>
  <c r="M1265" i="5"/>
  <c r="K1266" i="5"/>
  <c r="M1266" i="5"/>
  <c r="K1267" i="5"/>
  <c r="M1267" i="5"/>
  <c r="L1267" i="5" s="1"/>
  <c r="K1268" i="5"/>
  <c r="M1268" i="5"/>
  <c r="L1268" i="5" s="1"/>
  <c r="K1269" i="5"/>
  <c r="M1269" i="5"/>
  <c r="L1269" i="5" s="1"/>
  <c r="K1270" i="5"/>
  <c r="M1270" i="5"/>
  <c r="K1271" i="5"/>
  <c r="M1271" i="5"/>
  <c r="L1271" i="5" s="1"/>
  <c r="K1272" i="5"/>
  <c r="M1272" i="5"/>
  <c r="L1272" i="5" s="1"/>
  <c r="K1273" i="5"/>
  <c r="M1273" i="5"/>
  <c r="K1287" i="5"/>
  <c r="M1287" i="5"/>
  <c r="K1288" i="5"/>
  <c r="M1288" i="5"/>
  <c r="L1288" i="5" s="1"/>
  <c r="K1289" i="5"/>
  <c r="M1289" i="5"/>
  <c r="L1289" i="5" s="1"/>
  <c r="K1290" i="5"/>
  <c r="M1290" i="5"/>
  <c r="L1290" i="5" s="1"/>
  <c r="K1291" i="5"/>
  <c r="M1291" i="5"/>
  <c r="K1292" i="5"/>
  <c r="M1292" i="5"/>
  <c r="L1292" i="5" s="1"/>
  <c r="K1293" i="5"/>
  <c r="M1293" i="5"/>
  <c r="L1293" i="5" s="1"/>
  <c r="K1294" i="5"/>
  <c r="M1294" i="5"/>
  <c r="K1295" i="5"/>
  <c r="M1295" i="5"/>
  <c r="K1296" i="5"/>
  <c r="M1296" i="5"/>
  <c r="L1296" i="5" s="1"/>
  <c r="K1297" i="5"/>
  <c r="M1297" i="5"/>
  <c r="L1297" i="5" s="1"/>
  <c r="K1298" i="5"/>
  <c r="M1298" i="5"/>
  <c r="L1298" i="5" s="1"/>
  <c r="K1299" i="5"/>
  <c r="M1299" i="5"/>
  <c r="K1300" i="5"/>
  <c r="M1300" i="5"/>
  <c r="L1300" i="5" s="1"/>
  <c r="K1301" i="5"/>
  <c r="M1301" i="5"/>
  <c r="L1301" i="5" s="1"/>
  <c r="K1302" i="5"/>
  <c r="M1302" i="5"/>
  <c r="K1303" i="5"/>
  <c r="M1303" i="5"/>
  <c r="K1304" i="5"/>
  <c r="M1304" i="5"/>
  <c r="L1304" i="5" s="1"/>
  <c r="K1305" i="5"/>
  <c r="M1305" i="5"/>
  <c r="L1305" i="5" s="1"/>
  <c r="K1306" i="5"/>
  <c r="M1306" i="5"/>
  <c r="L1306" i="5" s="1"/>
  <c r="K1307" i="5"/>
  <c r="M1307" i="5"/>
  <c r="K1308" i="5"/>
  <c r="M1308" i="5"/>
  <c r="L1308" i="5" s="1"/>
  <c r="K1309" i="5"/>
  <c r="M1309" i="5"/>
  <c r="L1309" i="5" s="1"/>
  <c r="K1310" i="5"/>
  <c r="M1310" i="5"/>
  <c r="K1311" i="5"/>
  <c r="M1311" i="5"/>
  <c r="K1312" i="5"/>
  <c r="M1312" i="5"/>
  <c r="L1312" i="5" s="1"/>
  <c r="K1313" i="5"/>
  <c r="M1313" i="5"/>
  <c r="L1313" i="5" s="1"/>
  <c r="K1314" i="5"/>
  <c r="M1314" i="5"/>
  <c r="L1314" i="5" s="1"/>
  <c r="K1315" i="5"/>
  <c r="M1315" i="5"/>
  <c r="K1316" i="5"/>
  <c r="M1316" i="5"/>
  <c r="L1316" i="5" s="1"/>
  <c r="K1317" i="5"/>
  <c r="M1317" i="5"/>
  <c r="L1317" i="5" s="1"/>
  <c r="K1318" i="5"/>
  <c r="M1318" i="5"/>
  <c r="K1319" i="5"/>
  <c r="M1319" i="5"/>
  <c r="K1335" i="5"/>
  <c r="M1335" i="5"/>
  <c r="L1335" i="5" s="1"/>
  <c r="K1336" i="5"/>
  <c r="M1336" i="5"/>
  <c r="L1336" i="5" s="1"/>
  <c r="K1337" i="5"/>
  <c r="M1337" i="5"/>
  <c r="L1337" i="5" s="1"/>
  <c r="K1338" i="5"/>
  <c r="M1338" i="5"/>
  <c r="K1339" i="5"/>
  <c r="M1339" i="5"/>
  <c r="L1339" i="5" s="1"/>
  <c r="K1340" i="5"/>
  <c r="M1340" i="5"/>
  <c r="L1340" i="5" s="1"/>
  <c r="K1341" i="5"/>
  <c r="M1341" i="5"/>
  <c r="K1342" i="5"/>
  <c r="M1342" i="5"/>
  <c r="K1343" i="5"/>
  <c r="M1343" i="5"/>
  <c r="L1343" i="5" s="1"/>
  <c r="K1425" i="5"/>
  <c r="M1425" i="5"/>
  <c r="L1425" i="5" s="1"/>
  <c r="K1344" i="5"/>
  <c r="M1344" i="5"/>
  <c r="L1344" i="5" s="1"/>
  <c r="K1345" i="5"/>
  <c r="M1345" i="5"/>
  <c r="K1346" i="5"/>
  <c r="M1346" i="5"/>
  <c r="L1346" i="5" s="1"/>
  <c r="K1347" i="5"/>
  <c r="M1347" i="5"/>
  <c r="L1347" i="5" s="1"/>
  <c r="K1348" i="5"/>
  <c r="M1348" i="5"/>
  <c r="K1349" i="5"/>
  <c r="M1349" i="5"/>
  <c r="K1350" i="5"/>
  <c r="M1350" i="5"/>
  <c r="L1350" i="5" s="1"/>
  <c r="K1351" i="5"/>
  <c r="M1351" i="5"/>
  <c r="L1351" i="5" s="1"/>
  <c r="K1352" i="5"/>
  <c r="M1352" i="5"/>
  <c r="L1352" i="5" s="1"/>
  <c r="K1353" i="5"/>
  <c r="M1353" i="5"/>
  <c r="K1354" i="5"/>
  <c r="M1354" i="5"/>
  <c r="L1354" i="5" s="1"/>
  <c r="K1355" i="5"/>
  <c r="M1355" i="5"/>
  <c r="L1355" i="5" s="1"/>
  <c r="K1381" i="5"/>
  <c r="M1381" i="5"/>
  <c r="K1382" i="5"/>
  <c r="M1382" i="5"/>
  <c r="K1383" i="5"/>
  <c r="M1383" i="5"/>
  <c r="L1383" i="5" s="1"/>
  <c r="K1384" i="5"/>
  <c r="M1384" i="5"/>
  <c r="L1384" i="5" s="1"/>
  <c r="K1385" i="5"/>
  <c r="M1385" i="5"/>
  <c r="L1385" i="5" s="1"/>
  <c r="K1386" i="5"/>
  <c r="M1386" i="5"/>
  <c r="K1426" i="5"/>
  <c r="M1426" i="5"/>
  <c r="L1426" i="5" s="1"/>
  <c r="K1427" i="5"/>
  <c r="M1427" i="5"/>
  <c r="L1427" i="5" s="1"/>
  <c r="K1428" i="5"/>
  <c r="M1428" i="5"/>
  <c r="K1467" i="5"/>
  <c r="M1467" i="5"/>
  <c r="K1274" i="5"/>
  <c r="M1274" i="5"/>
  <c r="L1274" i="5" s="1"/>
  <c r="K1275" i="5"/>
  <c r="M1275" i="5"/>
  <c r="K1276" i="5"/>
  <c r="M1276" i="5"/>
  <c r="L1276" i="5" s="1"/>
  <c r="K1277" i="5"/>
  <c r="M1277" i="5"/>
  <c r="K1320" i="5"/>
  <c r="M1320" i="5"/>
  <c r="L1320" i="5" s="1"/>
  <c r="K1321" i="5"/>
  <c r="M1321" i="5"/>
  <c r="L1321" i="5" s="1"/>
  <c r="K1322" i="5"/>
  <c r="M1322" i="5"/>
  <c r="K1323" i="5"/>
  <c r="M1323" i="5"/>
  <c r="K1356" i="5"/>
  <c r="M1356" i="5"/>
  <c r="L1356" i="5" s="1"/>
  <c r="K1357" i="5"/>
  <c r="M1357" i="5"/>
  <c r="K1358" i="5"/>
  <c r="M1358" i="5"/>
  <c r="L1358" i="5" s="1"/>
  <c r="K1359" i="5"/>
  <c r="M1359" i="5"/>
  <c r="K1360" i="5"/>
  <c r="M1360" i="5"/>
  <c r="L1360" i="5" s="1"/>
  <c r="K1361" i="5"/>
  <c r="M1361" i="5"/>
  <c r="L1361" i="5" s="1"/>
  <c r="K1362" i="5"/>
  <c r="M1362" i="5"/>
  <c r="K1363" i="5"/>
  <c r="M1363" i="5"/>
  <c r="K1324" i="5"/>
  <c r="M1324" i="5"/>
  <c r="L1324" i="5" s="1"/>
  <c r="K898" i="5"/>
  <c r="M898" i="5"/>
  <c r="K941" i="5"/>
  <c r="M941" i="5"/>
  <c r="L941" i="5" s="1"/>
  <c r="K975" i="5"/>
  <c r="M975" i="5"/>
  <c r="K976" i="5"/>
  <c r="M976" i="5"/>
  <c r="L976" i="5" s="1"/>
  <c r="K977" i="5"/>
  <c r="M977" i="5"/>
  <c r="L977" i="5" s="1"/>
  <c r="K1005" i="5"/>
  <c r="M1005" i="5"/>
  <c r="K1006" i="5"/>
  <c r="M1006" i="5"/>
  <c r="K1135" i="5"/>
  <c r="M1135" i="5"/>
  <c r="L1135" i="5" s="1"/>
  <c r="K1136" i="5"/>
  <c r="M1136" i="5"/>
  <c r="K1364" i="5"/>
  <c r="M1364" i="5"/>
  <c r="L1364" i="5" s="1"/>
  <c r="K1192" i="5"/>
  <c r="M1192" i="5"/>
  <c r="K1247" i="5"/>
  <c r="M1247" i="5"/>
  <c r="L1247" i="5" s="1"/>
  <c r="K1193" i="5"/>
  <c r="M1193" i="5"/>
  <c r="L1193" i="5" s="1"/>
  <c r="K1248" i="5"/>
  <c r="M1248" i="5"/>
  <c r="K1249" i="5"/>
  <c r="M1249" i="5"/>
  <c r="K1365" i="5"/>
  <c r="M1365" i="5"/>
  <c r="L1365" i="5" s="1"/>
  <c r="K1387" i="5"/>
  <c r="M1387" i="5"/>
  <c r="K978" i="5"/>
  <c r="M978" i="5"/>
  <c r="L978" i="5" s="1"/>
  <c r="K1194" i="5"/>
  <c r="M1194" i="5"/>
  <c r="K1325" i="5"/>
  <c r="M1325" i="5"/>
  <c r="L1325" i="5" s="1"/>
  <c r="K1366" i="5"/>
  <c r="M1366" i="5"/>
  <c r="L1366" i="5" s="1"/>
  <c r="K1388" i="5"/>
  <c r="M1388" i="5"/>
  <c r="K1389" i="5"/>
  <c r="M1389" i="5"/>
  <c r="K1429" i="5"/>
  <c r="M1429" i="5"/>
  <c r="L1429" i="5" s="1"/>
  <c r="K865" i="5"/>
  <c r="M865" i="5"/>
  <c r="K776" i="5"/>
  <c r="M776" i="5"/>
  <c r="L776" i="5" s="1"/>
  <c r="K1390" i="5"/>
  <c r="M1390" i="5"/>
  <c r="K1391" i="5"/>
  <c r="M1391" i="5"/>
  <c r="L1391" i="5" s="1"/>
  <c r="K1392" i="5"/>
  <c r="M1392" i="5"/>
  <c r="L1392" i="5" s="1"/>
  <c r="K1393" i="5"/>
  <c r="M1393" i="5"/>
  <c r="K1394" i="5"/>
  <c r="M1394" i="5"/>
  <c r="K1395" i="5"/>
  <c r="M1395" i="5"/>
  <c r="L1395" i="5" s="1"/>
  <c r="K1396" i="5"/>
  <c r="M1396" i="5"/>
  <c r="K1397" i="5"/>
  <c r="M1397" i="5"/>
  <c r="L1397" i="5" s="1"/>
  <c r="K1398" i="5"/>
  <c r="M1398" i="5"/>
  <c r="K1399" i="5"/>
  <c r="M1399" i="5"/>
  <c r="L1399" i="5" s="1"/>
  <c r="K1400" i="5"/>
  <c r="M1400" i="5"/>
  <c r="L1400" i="5" s="1"/>
  <c r="K1401" i="5"/>
  <c r="M1401" i="5"/>
  <c r="K1402" i="5"/>
  <c r="M1402" i="5"/>
  <c r="K1403" i="5"/>
  <c r="M1403" i="5"/>
  <c r="L1403" i="5" s="1"/>
  <c r="K1404" i="5"/>
  <c r="M1404" i="5"/>
  <c r="K1405" i="5"/>
  <c r="M1405" i="5"/>
  <c r="L1405" i="5" s="1"/>
  <c r="K1406" i="5"/>
  <c r="M1406" i="5"/>
  <c r="K1430" i="5"/>
  <c r="M1430" i="5"/>
  <c r="L1430" i="5" s="1"/>
  <c r="K1431" i="5"/>
  <c r="M1431" i="5"/>
  <c r="L1431" i="5" s="1"/>
  <c r="K1432" i="5"/>
  <c r="M1432" i="5"/>
  <c r="K1433" i="5"/>
  <c r="M1433" i="5"/>
  <c r="K1434" i="5"/>
  <c r="M1434" i="5"/>
  <c r="L1434" i="5" s="1"/>
  <c r="K1435" i="5"/>
  <c r="M1435" i="5"/>
  <c r="K1436" i="5"/>
  <c r="M1436" i="5"/>
  <c r="L1436" i="5" s="1"/>
  <c r="K1437" i="5"/>
  <c r="M1437" i="5"/>
  <c r="K1438" i="5"/>
  <c r="M1438" i="5"/>
  <c r="L1438" i="5" s="1"/>
  <c r="K777" i="5"/>
  <c r="M777" i="5"/>
  <c r="L777" i="5" s="1"/>
  <c r="K827" i="5"/>
  <c r="M827" i="5"/>
  <c r="K899" i="5"/>
  <c r="M899" i="5"/>
  <c r="K942" i="5"/>
  <c r="M942" i="5"/>
  <c r="L942" i="5" s="1"/>
  <c r="K979" i="5"/>
  <c r="M979" i="5"/>
  <c r="K1033" i="5"/>
  <c r="M1033" i="5"/>
  <c r="L1033" i="5" s="1"/>
  <c r="K1063" i="5"/>
  <c r="M1063" i="5"/>
  <c r="K1100" i="5"/>
  <c r="M1100" i="5"/>
  <c r="L1100" i="5" s="1"/>
  <c r="K1195" i="5"/>
  <c r="M1195" i="5"/>
  <c r="L1195" i="5" s="1"/>
  <c r="K1326" i="5"/>
  <c r="M1326" i="5"/>
  <c r="K1250" i="5"/>
  <c r="M1250" i="5"/>
  <c r="K980" i="5"/>
  <c r="M980" i="5"/>
  <c r="L980" i="5" s="1"/>
  <c r="K1439" i="5"/>
  <c r="M1439" i="5"/>
  <c r="K1440" i="5"/>
  <c r="M1440" i="5"/>
  <c r="L1440" i="5" s="1"/>
  <c r="K1441" i="5"/>
  <c r="M1441" i="5"/>
  <c r="K1442" i="5"/>
  <c r="M1442" i="5"/>
  <c r="L1442" i="5" s="1"/>
  <c r="K1443" i="5"/>
  <c r="M1443" i="5"/>
  <c r="L1443" i="5" s="1"/>
  <c r="K1444" i="5"/>
  <c r="M1444" i="5"/>
  <c r="K1445" i="5"/>
  <c r="M1445" i="5"/>
  <c r="K1327" i="5"/>
  <c r="M1327" i="5"/>
  <c r="L1327" i="5" s="1"/>
  <c r="K1328" i="5"/>
  <c r="M1328" i="5"/>
  <c r="K1329" i="5"/>
  <c r="M1329" i="5"/>
  <c r="L1329" i="5" s="1"/>
  <c r="K1367" i="5"/>
  <c r="M1367" i="5"/>
  <c r="K1368" i="5"/>
  <c r="M1368" i="5"/>
  <c r="L1368" i="5" s="1"/>
  <c r="K1369" i="5"/>
  <c r="M1369" i="5"/>
  <c r="L1369" i="5" s="1"/>
  <c r="K1370" i="5"/>
  <c r="M1370" i="5"/>
  <c r="K1407" i="5"/>
  <c r="M1407" i="5"/>
  <c r="K1408" i="5"/>
  <c r="M1408" i="5"/>
  <c r="L1408" i="5" s="1"/>
  <c r="K1409" i="5"/>
  <c r="M1409" i="5"/>
  <c r="K1410" i="5"/>
  <c r="M1410" i="5"/>
  <c r="L1410" i="5" s="1"/>
  <c r="K1446" i="5"/>
  <c r="M1446" i="5"/>
  <c r="K1447" i="5"/>
  <c r="M1447" i="5"/>
  <c r="L1447" i="5" s="1"/>
  <c r="K1448" i="5"/>
  <c r="M1448" i="5"/>
  <c r="L1448" i="5" s="1"/>
  <c r="K518" i="5"/>
  <c r="M518" i="5"/>
  <c r="K523" i="5"/>
  <c r="M523" i="5"/>
  <c r="K133" i="5"/>
  <c r="M133" i="5"/>
  <c r="L133" i="5" s="1"/>
  <c r="K1869" i="5"/>
  <c r="M1869" i="5"/>
  <c r="L1869" i="5" s="1"/>
  <c r="K519" i="5"/>
  <c r="M519" i="5"/>
  <c r="L519" i="5" s="1"/>
  <c r="K363" i="5"/>
  <c r="M363" i="5"/>
  <c r="K520" i="5"/>
  <c r="M520" i="5"/>
  <c r="L520" i="5" s="1"/>
  <c r="K134" i="5"/>
  <c r="M134" i="5"/>
  <c r="L134" i="5" s="1"/>
  <c r="K1561" i="5"/>
  <c r="M1561" i="5"/>
  <c r="K2687" i="5"/>
  <c r="M2687" i="5"/>
  <c r="K1562" i="5"/>
  <c r="M1562" i="5"/>
  <c r="L1562" i="5" s="1"/>
  <c r="K2473" i="5"/>
  <c r="M2473" i="5"/>
  <c r="K1373" i="5"/>
  <c r="M1373" i="5"/>
  <c r="L1373" i="5" s="1"/>
  <c r="K2688" i="5"/>
  <c r="M2688" i="5"/>
  <c r="K521" i="5"/>
  <c r="M521" i="5"/>
  <c r="L521" i="5" s="1"/>
  <c r="K1374" i="5"/>
  <c r="M1374" i="5"/>
  <c r="L1374" i="5" s="1"/>
  <c r="K364" i="5"/>
  <c r="M364" i="5"/>
  <c r="K135" i="5"/>
  <c r="M135" i="5"/>
  <c r="K1870" i="5"/>
  <c r="M1870" i="5"/>
  <c r="L1870" i="5" s="1"/>
  <c r="K522" i="5"/>
  <c r="M522" i="5"/>
  <c r="L522" i="5" s="1"/>
  <c r="K2881" i="5"/>
  <c r="M2881" i="5"/>
  <c r="L2881" i="5" s="1"/>
  <c r="K1871" i="5"/>
  <c r="M1871" i="5"/>
  <c r="K1591" i="5"/>
  <c r="M1591" i="5"/>
  <c r="L1591" i="5" s="1"/>
  <c r="K1468" i="5"/>
  <c r="M1468" i="5"/>
  <c r="L1468" i="5" s="1"/>
  <c r="K1469" i="5"/>
  <c r="M1469" i="5"/>
  <c r="K1470" i="5"/>
  <c r="M1470" i="5"/>
  <c r="K1614" i="5"/>
  <c r="M1614" i="5"/>
  <c r="L1614" i="5" s="1"/>
  <c r="K1471" i="5"/>
  <c r="M1471" i="5"/>
  <c r="K1472" i="5"/>
  <c r="M1472" i="5"/>
  <c r="L1472" i="5" s="1"/>
  <c r="K1509" i="5"/>
  <c r="M1509" i="5"/>
  <c r="K1510" i="5"/>
  <c r="M1510" i="5"/>
  <c r="L1510" i="5" s="1"/>
  <c r="K1511" i="5"/>
  <c r="M1511" i="5"/>
  <c r="L1511" i="5" s="1"/>
  <c r="K1512" i="5"/>
  <c r="M1512" i="5"/>
  <c r="K1473" i="5"/>
  <c r="M1473" i="5"/>
  <c r="K1474" i="5"/>
  <c r="M1474" i="5"/>
  <c r="L1474" i="5" s="1"/>
  <c r="K1475" i="5"/>
  <c r="M1475" i="5"/>
  <c r="L1475" i="5" s="1"/>
  <c r="K1476" i="5"/>
  <c r="M1476" i="5"/>
  <c r="L1476" i="5" s="1"/>
  <c r="K1477" i="5"/>
  <c r="M1477" i="5"/>
  <c r="K1478" i="5"/>
  <c r="M1478" i="5"/>
  <c r="L1478" i="5" s="1"/>
  <c r="K1513" i="5"/>
  <c r="M1513" i="5"/>
  <c r="L1513" i="5" s="1"/>
  <c r="K1514" i="5"/>
  <c r="M1514" i="5"/>
  <c r="K1515" i="5"/>
  <c r="M1515" i="5"/>
  <c r="K1516" i="5"/>
  <c r="M1516" i="5"/>
  <c r="L1516" i="5" s="1"/>
  <c r="K1517" i="5"/>
  <c r="M1517" i="5"/>
  <c r="K1518" i="5"/>
  <c r="M1518" i="5"/>
  <c r="L1518" i="5" s="1"/>
  <c r="K1519" i="5"/>
  <c r="M1519" i="5"/>
  <c r="K1453" i="5"/>
  <c r="M1453" i="5"/>
  <c r="L1453" i="5" s="1"/>
  <c r="K2689" i="5"/>
  <c r="M2689" i="5"/>
  <c r="L2689" i="5" s="1"/>
  <c r="K1554" i="5"/>
  <c r="M1554" i="5"/>
  <c r="K1555" i="5"/>
  <c r="M1555" i="5"/>
  <c r="K1556" i="5"/>
  <c r="M1556" i="5"/>
  <c r="L1556" i="5" s="1"/>
  <c r="K1557" i="5"/>
  <c r="M1557" i="5"/>
  <c r="L1557" i="5" s="1"/>
  <c r="K1558" i="5"/>
  <c r="M1558" i="5"/>
  <c r="L1558" i="5" s="1"/>
  <c r="K1559" i="5"/>
  <c r="M1559" i="5"/>
  <c r="K1578" i="5"/>
  <c r="M1578" i="5"/>
  <c r="L1578" i="5" s="1"/>
  <c r="K1579" i="5"/>
  <c r="M1579" i="5"/>
  <c r="L1579" i="5" s="1"/>
  <c r="K1580" i="5"/>
  <c r="M1580" i="5"/>
  <c r="K1581" i="5"/>
  <c r="M1581" i="5"/>
  <c r="K1582" i="5"/>
  <c r="M1582" i="5"/>
  <c r="L1582" i="5" s="1"/>
  <c r="K1583" i="5"/>
  <c r="M1583" i="5"/>
  <c r="K1592" i="5"/>
  <c r="M1592" i="5"/>
  <c r="L1592" i="5" s="1"/>
  <c r="K482" i="5"/>
  <c r="M482" i="5"/>
  <c r="K184" i="5"/>
  <c r="M184" i="5"/>
  <c r="L184" i="5" s="1"/>
  <c r="K3188" i="5"/>
  <c r="M3188" i="5"/>
  <c r="L3188" i="5" s="1"/>
  <c r="K3189" i="5"/>
  <c r="M3189" i="5"/>
  <c r="K3190" i="5"/>
  <c r="M3190" i="5"/>
  <c r="K3191" i="5"/>
  <c r="M3191" i="5"/>
  <c r="L3191" i="5" s="1"/>
  <c r="K3249" i="5"/>
  <c r="M3249" i="5"/>
  <c r="L3249" i="5" s="1"/>
  <c r="K3250" i="5"/>
  <c r="M3250" i="5"/>
  <c r="L3250" i="5" s="1"/>
  <c r="K3251" i="5"/>
  <c r="M3251" i="5"/>
  <c r="K3252" i="5"/>
  <c r="M3252" i="5"/>
  <c r="L3252" i="5" s="1"/>
  <c r="K256" i="5"/>
  <c r="M256" i="5"/>
  <c r="K257" i="5"/>
  <c r="M257" i="5"/>
  <c r="K768" i="5"/>
  <c r="M768" i="5"/>
  <c r="K769" i="5"/>
  <c r="M769" i="5"/>
  <c r="L769" i="5" s="1"/>
  <c r="K770" i="5"/>
  <c r="M770" i="5"/>
  <c r="K771" i="5"/>
  <c r="M771" i="5"/>
  <c r="L771" i="5" s="1"/>
  <c r="K666" i="5"/>
  <c r="M666" i="5"/>
  <c r="K25" i="5"/>
  <c r="M25" i="5"/>
  <c r="L25" i="5" s="1"/>
  <c r="K44" i="5"/>
  <c r="M44" i="5"/>
  <c r="L44" i="5" s="1"/>
  <c r="K1916" i="5"/>
  <c r="M1916" i="5"/>
  <c r="K1375" i="5"/>
  <c r="M1375" i="5"/>
  <c r="K820" i="5"/>
  <c r="M820" i="5"/>
  <c r="L820" i="5" s="1"/>
  <c r="K1593" i="5"/>
  <c r="M1593" i="5"/>
  <c r="L1593" i="5" s="1"/>
  <c r="K821" i="5"/>
  <c r="M821" i="5"/>
  <c r="L821" i="5" s="1"/>
  <c r="K9" i="5"/>
  <c r="M9" i="5"/>
  <c r="K217" i="5"/>
  <c r="M217" i="5"/>
  <c r="L217" i="5" s="1"/>
  <c r="K1526" i="5"/>
  <c r="M1526" i="5"/>
  <c r="L1526" i="5" s="1"/>
  <c r="K1527" i="5"/>
  <c r="M1527" i="5"/>
  <c r="K1528" i="5"/>
  <c r="M1528" i="5"/>
  <c r="K1529" i="5"/>
  <c r="M1529" i="5"/>
  <c r="L1529" i="5" s="1"/>
  <c r="K1530" i="5"/>
  <c r="M1530" i="5"/>
  <c r="K1531" i="5"/>
  <c r="M1531" i="5"/>
  <c r="L1531" i="5" s="1"/>
  <c r="K1532" i="5"/>
  <c r="M1532" i="5"/>
  <c r="K1533" i="5"/>
  <c r="M1533" i="5"/>
  <c r="L1533" i="5" s="1"/>
  <c r="K1563" i="5"/>
  <c r="M1563" i="5"/>
  <c r="K1584" i="5"/>
  <c r="M1584" i="5"/>
  <c r="K1618" i="5"/>
  <c r="M1618" i="5"/>
  <c r="K1633" i="5"/>
  <c r="M1633" i="5"/>
  <c r="L1633" i="5" s="1"/>
  <c r="K1634" i="5"/>
  <c r="M1634" i="5"/>
  <c r="L1634" i="5" s="1"/>
  <c r="K1635" i="5"/>
  <c r="M1635" i="5"/>
  <c r="L1635" i="5" s="1"/>
  <c r="K1636" i="5"/>
  <c r="M1636" i="5"/>
  <c r="K1637" i="5"/>
  <c r="M1637" i="5"/>
  <c r="L1637" i="5" s="1"/>
  <c r="K1638" i="5"/>
  <c r="M1638" i="5"/>
  <c r="L1638" i="5" s="1"/>
  <c r="K1639" i="5"/>
  <c r="M1639" i="5"/>
  <c r="K1790" i="5"/>
  <c r="M1790" i="5"/>
  <c r="K1640" i="5"/>
  <c r="M1640" i="5"/>
  <c r="L1640" i="5" s="1"/>
  <c r="K1641" i="5"/>
  <c r="M1641" i="5"/>
  <c r="K1642" i="5"/>
  <c r="M1642" i="5"/>
  <c r="L1642" i="5" s="1"/>
  <c r="K1495" i="5"/>
  <c r="M1495" i="5"/>
  <c r="K1534" i="5"/>
  <c r="M1534" i="5"/>
  <c r="L1534" i="5" s="1"/>
  <c r="K1564" i="5"/>
  <c r="M1564" i="5"/>
  <c r="L1564" i="5" s="1"/>
  <c r="K1585" i="5"/>
  <c r="M1585" i="5"/>
  <c r="K1586" i="5"/>
  <c r="M1586" i="5"/>
  <c r="K1619" i="5"/>
  <c r="M1619" i="5"/>
  <c r="L1619" i="5" s="1"/>
  <c r="K1643" i="5"/>
  <c r="M1643" i="5"/>
  <c r="K1644" i="5"/>
  <c r="M1644" i="5"/>
  <c r="L1644" i="5" s="1"/>
  <c r="K1156" i="5"/>
  <c r="M1156" i="5"/>
  <c r="K1283" i="5"/>
  <c r="M1283" i="5"/>
  <c r="L1283" i="5" s="1"/>
  <c r="K1284" i="5"/>
  <c r="M1284" i="5"/>
  <c r="L1284" i="5" s="1"/>
  <c r="K1496" i="5"/>
  <c r="M1496" i="5"/>
  <c r="K1645" i="5"/>
  <c r="M1645" i="5"/>
  <c r="K1497" i="5"/>
  <c r="M1497" i="5"/>
  <c r="L1497" i="5" s="1"/>
  <c r="K1587" i="5"/>
  <c r="M1587" i="5"/>
  <c r="K1646" i="5"/>
  <c r="M1646" i="5"/>
  <c r="L1646" i="5" s="1"/>
  <c r="K1647" i="5"/>
  <c r="M1647" i="5"/>
  <c r="K1680" i="5"/>
  <c r="M1680" i="5"/>
  <c r="L1680" i="5" s="1"/>
  <c r="K1681" i="5"/>
  <c r="M1681" i="5"/>
  <c r="L1681" i="5" s="1"/>
  <c r="K1682" i="5"/>
  <c r="M1682" i="5"/>
  <c r="K1683" i="5"/>
  <c r="M1683" i="5"/>
  <c r="K1684" i="5"/>
  <c r="M1684" i="5"/>
  <c r="L1684" i="5" s="1"/>
  <c r="K1685" i="5"/>
  <c r="M1685" i="5"/>
  <c r="L1685" i="5" s="1"/>
  <c r="K1648" i="5"/>
  <c r="M1648" i="5"/>
  <c r="L1648" i="5" s="1"/>
  <c r="K1649" i="5"/>
  <c r="M1649" i="5"/>
  <c r="K1650" i="5"/>
  <c r="M1650" i="5"/>
  <c r="L1650" i="5" s="1"/>
  <c r="K1651" i="5"/>
  <c r="M1651" i="5"/>
  <c r="K1652" i="5"/>
  <c r="M1652" i="5"/>
  <c r="K1653" i="5"/>
  <c r="M1653" i="5"/>
  <c r="K1686" i="5"/>
  <c r="M1686" i="5"/>
  <c r="L1686" i="5" s="1"/>
  <c r="K1687" i="5"/>
  <c r="M1687" i="5"/>
  <c r="K1688" i="5"/>
  <c r="M1688" i="5"/>
  <c r="L1688" i="5" s="1"/>
  <c r="K1689" i="5"/>
  <c r="M1689" i="5"/>
  <c r="K1690" i="5"/>
  <c r="M1690" i="5"/>
  <c r="L1690" i="5" s="1"/>
  <c r="K1691" i="5"/>
  <c r="M1691" i="5"/>
  <c r="L1691" i="5" s="1"/>
  <c r="K1692" i="5"/>
  <c r="M1692" i="5"/>
  <c r="K1415" i="5"/>
  <c r="M1415" i="5"/>
  <c r="K1416" i="5"/>
  <c r="M1416" i="5"/>
  <c r="L1416" i="5" s="1"/>
  <c r="K1417" i="5"/>
  <c r="M1417" i="5"/>
  <c r="L1417" i="5" s="1"/>
  <c r="K1418" i="5"/>
  <c r="M1418" i="5"/>
  <c r="L1418" i="5" s="1"/>
  <c r="K1454" i="5"/>
  <c r="M1454" i="5"/>
  <c r="K1455" i="5"/>
  <c r="M1455" i="5"/>
  <c r="L1455" i="5" s="1"/>
  <c r="K1456" i="5"/>
  <c r="M1456" i="5"/>
  <c r="L1456" i="5" s="1"/>
  <c r="K1457" i="5"/>
  <c r="M1457" i="5"/>
  <c r="K1498" i="5"/>
  <c r="M1498" i="5"/>
  <c r="K822" i="5"/>
  <c r="M822" i="5"/>
  <c r="L822" i="5" s="1"/>
  <c r="K857" i="5"/>
  <c r="M857" i="5"/>
  <c r="K1376" i="5"/>
  <c r="M1376" i="5"/>
  <c r="L1376" i="5" s="1"/>
  <c r="K677" i="5"/>
  <c r="M677" i="5"/>
  <c r="K45" i="5"/>
  <c r="M45" i="5"/>
  <c r="L45" i="5" s="1"/>
  <c r="K2882" i="5"/>
  <c r="M2882" i="5"/>
  <c r="K2883" i="5"/>
  <c r="M2883" i="5"/>
  <c r="K46" i="5"/>
  <c r="M46" i="5"/>
  <c r="K47" i="5"/>
  <c r="M47" i="5"/>
  <c r="L47" i="5" s="1"/>
  <c r="K678" i="5"/>
  <c r="M678" i="5"/>
  <c r="L678" i="5" s="1"/>
  <c r="K19" i="5"/>
  <c r="M19" i="5"/>
  <c r="L19" i="5" s="1"/>
  <c r="K560" i="5"/>
  <c r="M560" i="5"/>
  <c r="K561" i="5"/>
  <c r="M561" i="5"/>
  <c r="L561" i="5" s="1"/>
  <c r="K48" i="5"/>
  <c r="M48" i="5"/>
  <c r="L48" i="5" s="1"/>
  <c r="K49" i="5"/>
  <c r="M49" i="5"/>
  <c r="K1411" i="5"/>
  <c r="M1411" i="5"/>
  <c r="K684" i="5"/>
  <c r="M684" i="5"/>
  <c r="L684" i="5" s="1"/>
  <c r="K1000" i="5"/>
  <c r="M1000" i="5"/>
  <c r="K3253" i="5"/>
  <c r="M3253" i="5"/>
  <c r="L3253" i="5" s="1"/>
  <c r="K1412" i="5"/>
  <c r="M1412" i="5"/>
  <c r="K1001" i="5"/>
  <c r="M1001" i="5"/>
  <c r="L1001" i="5" s="1"/>
  <c r="K972" i="5"/>
  <c r="M972" i="5"/>
  <c r="L972" i="5" s="1"/>
  <c r="K1696" i="5"/>
  <c r="M1696" i="5"/>
  <c r="K1792" i="5"/>
  <c r="M1792" i="5"/>
  <c r="K1535" i="5"/>
  <c r="M1535" i="5"/>
  <c r="L1535" i="5" s="1"/>
  <c r="K1536" i="5"/>
  <c r="M1536" i="5"/>
  <c r="K1537" i="5"/>
  <c r="M1537" i="5"/>
  <c r="L1537" i="5" s="1"/>
  <c r="K1538" i="5"/>
  <c r="M1538" i="5"/>
  <c r="K1539" i="5"/>
  <c r="M1539" i="5"/>
  <c r="L1539" i="5" s="1"/>
  <c r="K1540" i="5"/>
  <c r="M1540" i="5"/>
  <c r="L1540" i="5" s="1"/>
  <c r="K1565" i="5"/>
  <c r="M1565" i="5"/>
  <c r="K1566" i="5"/>
  <c r="M1566" i="5"/>
  <c r="K1567" i="5"/>
  <c r="M1567" i="5"/>
  <c r="L1567" i="5" s="1"/>
  <c r="K1568" i="5"/>
  <c r="M1568" i="5"/>
  <c r="K1594" i="5"/>
  <c r="M1594" i="5"/>
  <c r="L1594" i="5" s="1"/>
  <c r="K1595" i="5"/>
  <c r="M1595" i="5"/>
  <c r="K1596" i="5"/>
  <c r="M1596" i="5"/>
  <c r="L1596" i="5" s="1"/>
  <c r="K1597" i="5"/>
  <c r="M1597" i="5"/>
  <c r="L1597" i="5" s="1"/>
  <c r="K1598" i="5"/>
  <c r="M1598" i="5"/>
  <c r="K1599" i="5"/>
  <c r="M1599" i="5"/>
  <c r="K1624" i="5"/>
  <c r="M1624" i="5"/>
  <c r="L1624" i="5" s="1"/>
  <c r="K1625" i="5"/>
  <c r="M1625" i="5"/>
  <c r="L1625" i="5" s="1"/>
  <c r="K1713" i="5"/>
  <c r="M1713" i="5"/>
  <c r="L1713" i="5" s="1"/>
  <c r="K1714" i="5"/>
  <c r="M1714" i="5"/>
  <c r="K1715" i="5"/>
  <c r="M1715" i="5"/>
  <c r="L1715" i="5" s="1"/>
  <c r="K1662" i="5"/>
  <c r="M1662" i="5"/>
  <c r="K1663" i="5"/>
  <c r="M1663" i="5"/>
  <c r="K1664" i="5"/>
  <c r="M1664" i="5"/>
  <c r="K1665" i="5"/>
  <c r="M1665" i="5"/>
  <c r="L1665" i="5" s="1"/>
  <c r="K1666" i="5"/>
  <c r="M1666" i="5"/>
  <c r="K1667" i="5"/>
  <c r="M1667" i="5"/>
  <c r="L1667" i="5" s="1"/>
  <c r="K1697" i="5"/>
  <c r="M1697" i="5"/>
  <c r="K1698" i="5"/>
  <c r="M1698" i="5"/>
  <c r="L1698" i="5" s="1"/>
  <c r="K1699" i="5"/>
  <c r="M1699" i="5"/>
  <c r="L1699" i="5" s="1"/>
  <c r="K1700" i="5"/>
  <c r="M1700" i="5"/>
  <c r="K1701" i="5"/>
  <c r="M1701" i="5"/>
  <c r="K1716" i="5"/>
  <c r="M1716" i="5"/>
  <c r="L1716" i="5" s="1"/>
  <c r="K1717" i="5"/>
  <c r="M1717" i="5"/>
  <c r="L1717" i="5" s="1"/>
  <c r="K1718" i="5"/>
  <c r="M1718" i="5"/>
  <c r="L1718" i="5" s="1"/>
  <c r="K1793" i="5"/>
  <c r="M1793" i="5"/>
  <c r="K1719" i="5"/>
  <c r="M1719" i="5"/>
  <c r="L1719" i="5" s="1"/>
  <c r="K1720" i="5"/>
  <c r="M1720" i="5"/>
  <c r="L1720" i="5" s="1"/>
  <c r="K1721" i="5"/>
  <c r="M1721" i="5"/>
  <c r="K1722" i="5"/>
  <c r="M1722" i="5"/>
  <c r="K1723" i="5"/>
  <c r="M1723" i="5"/>
  <c r="L1723" i="5" s="1"/>
  <c r="K1724" i="5"/>
  <c r="M1724" i="5"/>
  <c r="K1725" i="5"/>
  <c r="M1725" i="5"/>
  <c r="L1725" i="5" s="1"/>
  <c r="K1726" i="5"/>
  <c r="M1726" i="5"/>
  <c r="K1727" i="5"/>
  <c r="M1727" i="5"/>
  <c r="L1727" i="5" s="1"/>
  <c r="K1728" i="5"/>
  <c r="M1728" i="5"/>
  <c r="K1729" i="5"/>
  <c r="M1729" i="5"/>
  <c r="K1730" i="5"/>
  <c r="M1730" i="5"/>
  <c r="K1748" i="5"/>
  <c r="M1748" i="5"/>
  <c r="L1748" i="5" s="1"/>
  <c r="K1749" i="5"/>
  <c r="M1749" i="5"/>
  <c r="L1749" i="5" s="1"/>
  <c r="K1750" i="5"/>
  <c r="M1750" i="5"/>
  <c r="L1750" i="5" s="1"/>
  <c r="K1751" i="5"/>
  <c r="M1751" i="5"/>
  <c r="K1752" i="5"/>
  <c r="M1752" i="5"/>
  <c r="L1752" i="5" s="1"/>
  <c r="K1753" i="5"/>
  <c r="M1753" i="5"/>
  <c r="L1753" i="5" s="1"/>
  <c r="K1754" i="5"/>
  <c r="M1754" i="5"/>
  <c r="K1755" i="5"/>
  <c r="M1755" i="5"/>
  <c r="K1756" i="5"/>
  <c r="M1756" i="5"/>
  <c r="L1756" i="5" s="1"/>
  <c r="K1757" i="5"/>
  <c r="M1757" i="5"/>
  <c r="K1758" i="5"/>
  <c r="M1758" i="5"/>
  <c r="L1758" i="5" s="1"/>
  <c r="K1759" i="5"/>
  <c r="M1759" i="5"/>
  <c r="K1760" i="5"/>
  <c r="M1760" i="5"/>
  <c r="L1760" i="5" s="1"/>
  <c r="K1761" i="5"/>
  <c r="M1761" i="5"/>
  <c r="L1761" i="5" s="1"/>
  <c r="K1762" i="5"/>
  <c r="M1762" i="5"/>
  <c r="K1763" i="5"/>
  <c r="M1763" i="5"/>
  <c r="K1764" i="5"/>
  <c r="M1764" i="5"/>
  <c r="L1764" i="5" s="1"/>
  <c r="K1765" i="5"/>
  <c r="M1765" i="5"/>
  <c r="K1766" i="5"/>
  <c r="M1766" i="5"/>
  <c r="L1766" i="5" s="1"/>
  <c r="K1767" i="5"/>
  <c r="M1767" i="5"/>
  <c r="K1768" i="5"/>
  <c r="M1768" i="5"/>
  <c r="L1768" i="5" s="1"/>
  <c r="K1769" i="5"/>
  <c r="M1769" i="5"/>
  <c r="L1769" i="5" s="1"/>
  <c r="K1770" i="5"/>
  <c r="M1770" i="5"/>
  <c r="K1702" i="5"/>
  <c r="M1702" i="5"/>
  <c r="K1731" i="5"/>
  <c r="M1731" i="5"/>
  <c r="L1731" i="5" s="1"/>
  <c r="K1732" i="5"/>
  <c r="M1732" i="5"/>
  <c r="K1771" i="5"/>
  <c r="M1771" i="5"/>
  <c r="L1771" i="5" s="1"/>
  <c r="K1772" i="5"/>
  <c r="M1772" i="5"/>
  <c r="K1773" i="5"/>
  <c r="M1773" i="5"/>
  <c r="L1773" i="5" s="1"/>
  <c r="K1774" i="5"/>
  <c r="M1774" i="5"/>
  <c r="L1774" i="5" s="1"/>
  <c r="K1775" i="5"/>
  <c r="M1775" i="5"/>
  <c r="K1794" i="5"/>
  <c r="M1794" i="5"/>
  <c r="K1795" i="5"/>
  <c r="M1795" i="5"/>
  <c r="L1795" i="5" s="1"/>
  <c r="K1796" i="5"/>
  <c r="M1796" i="5"/>
  <c r="K1797" i="5"/>
  <c r="M1797" i="5"/>
  <c r="L1797" i="5" s="1"/>
  <c r="K1798" i="5"/>
  <c r="M1798" i="5"/>
  <c r="K1799" i="5"/>
  <c r="M1799" i="5"/>
  <c r="L1799" i="5" s="1"/>
  <c r="K1800" i="5"/>
  <c r="M1800" i="5"/>
  <c r="K1801" i="5"/>
  <c r="M1801" i="5"/>
  <c r="K1802" i="5"/>
  <c r="M1802" i="5"/>
  <c r="K1803" i="5"/>
  <c r="M1803" i="5"/>
  <c r="L1803" i="5" s="1"/>
  <c r="K1804" i="5"/>
  <c r="M1804" i="5"/>
  <c r="L1804" i="5" s="1"/>
  <c r="K1805" i="5"/>
  <c r="M1805" i="5"/>
  <c r="L1805" i="5" s="1"/>
  <c r="K1806" i="5"/>
  <c r="M1806" i="5"/>
  <c r="K1807" i="5"/>
  <c r="M1807" i="5"/>
  <c r="L1807" i="5" s="1"/>
  <c r="K1808" i="5"/>
  <c r="M1808" i="5"/>
  <c r="L1808" i="5" s="1"/>
  <c r="K1809" i="5"/>
  <c r="M1809" i="5"/>
  <c r="K1810" i="5"/>
  <c r="M1810" i="5"/>
  <c r="K1811" i="5"/>
  <c r="M1811" i="5"/>
  <c r="L1811" i="5" s="1"/>
  <c r="K1812" i="5"/>
  <c r="M1812" i="5"/>
  <c r="L1812" i="5" s="1"/>
  <c r="K1813" i="5"/>
  <c r="M1813" i="5"/>
  <c r="L1813" i="5" s="1"/>
  <c r="K1814" i="5"/>
  <c r="M1814" i="5"/>
  <c r="K1815" i="5"/>
  <c r="M1815" i="5"/>
  <c r="L1815" i="5" s="1"/>
  <c r="K3175" i="5"/>
  <c r="M3175" i="5"/>
  <c r="L3175" i="5" s="1"/>
  <c r="K1872" i="5"/>
  <c r="M1872" i="5"/>
  <c r="K1913" i="5"/>
  <c r="M1913" i="5"/>
  <c r="K1030" i="5"/>
  <c r="M1030" i="5"/>
  <c r="L1030" i="5" s="1"/>
  <c r="K1413" i="5"/>
  <c r="M1413" i="5"/>
  <c r="K3176" i="5"/>
  <c r="M3176" i="5"/>
  <c r="L3176" i="5" s="1"/>
  <c r="K3177" i="5"/>
  <c r="M3177" i="5"/>
  <c r="K3254" i="5"/>
  <c r="M3254" i="5"/>
  <c r="L3254" i="5" s="1"/>
  <c r="K3140" i="5"/>
  <c r="M3140" i="5"/>
  <c r="K858" i="5"/>
  <c r="M858" i="5"/>
  <c r="K1132" i="5"/>
  <c r="M1132" i="5"/>
  <c r="K1414" i="5"/>
  <c r="M1414" i="5"/>
  <c r="L1414" i="5" s="1"/>
  <c r="K1840" i="5"/>
  <c r="M1840" i="5"/>
  <c r="L1840" i="5" s="1"/>
  <c r="K1841" i="5"/>
  <c r="M1841" i="5"/>
  <c r="L1841" i="5" s="1"/>
  <c r="K1842" i="5"/>
  <c r="M1842" i="5"/>
  <c r="K1843" i="5"/>
  <c r="M1843" i="5"/>
  <c r="L1843" i="5" s="1"/>
  <c r="K1844" i="5"/>
  <c r="M1844" i="5"/>
  <c r="K1845" i="5"/>
  <c r="M1845" i="5"/>
  <c r="K1846" i="5"/>
  <c r="M1846" i="5"/>
  <c r="K1847" i="5"/>
  <c r="M1847" i="5"/>
  <c r="L1847" i="5" s="1"/>
  <c r="K1848" i="5"/>
  <c r="M1848" i="5"/>
  <c r="K1849" i="5"/>
  <c r="M1849" i="5"/>
  <c r="L1849" i="5" s="1"/>
  <c r="K1850" i="5"/>
  <c r="M1850" i="5"/>
  <c r="K1851" i="5"/>
  <c r="M1851" i="5"/>
  <c r="L1851" i="5" s="1"/>
  <c r="K1852" i="5"/>
  <c r="M1852" i="5"/>
  <c r="L1852" i="5" s="1"/>
  <c r="K1853" i="5"/>
  <c r="M1853" i="5"/>
  <c r="K1854" i="5"/>
  <c r="M1854" i="5"/>
  <c r="K1855" i="5"/>
  <c r="M1855" i="5"/>
  <c r="L1855" i="5" s="1"/>
  <c r="K1856" i="5"/>
  <c r="M1856" i="5"/>
  <c r="L1856" i="5" s="1"/>
  <c r="K1857" i="5"/>
  <c r="M1857" i="5"/>
  <c r="L1857" i="5" s="1"/>
  <c r="K1858" i="5"/>
  <c r="M1858" i="5"/>
  <c r="K1859" i="5"/>
  <c r="M1859" i="5"/>
  <c r="L1859" i="5" s="1"/>
  <c r="K1860" i="5"/>
  <c r="M1860" i="5"/>
  <c r="K2319" i="5"/>
  <c r="M2319" i="5"/>
  <c r="K1600" i="5"/>
  <c r="M1600" i="5"/>
  <c r="K1601" i="5"/>
  <c r="M1601" i="5"/>
  <c r="L1601" i="5" s="1"/>
  <c r="K1668" i="5"/>
  <c r="M1668" i="5"/>
  <c r="K1669" i="5"/>
  <c r="M1669" i="5"/>
  <c r="L1669" i="5" s="1"/>
  <c r="K1737" i="5"/>
  <c r="M1737" i="5"/>
  <c r="K1778" i="5"/>
  <c r="M1778" i="5"/>
  <c r="L1778" i="5" s="1"/>
  <c r="K1779" i="5"/>
  <c r="M1779" i="5"/>
  <c r="L1779" i="5" s="1"/>
  <c r="K1822" i="5"/>
  <c r="M1822" i="5"/>
  <c r="K1823" i="5"/>
  <c r="M1823" i="5"/>
  <c r="K1824" i="5"/>
  <c r="M1824" i="5"/>
  <c r="L1824" i="5" s="1"/>
  <c r="K1861" i="5"/>
  <c r="M1861" i="5"/>
  <c r="K1878" i="5"/>
  <c r="M1878" i="5"/>
  <c r="L1878" i="5" s="1"/>
  <c r="K1458" i="5"/>
  <c r="M1458" i="5"/>
  <c r="K943" i="5"/>
  <c r="M943" i="5"/>
  <c r="L943" i="5" s="1"/>
  <c r="K981" i="5"/>
  <c r="M981" i="5"/>
  <c r="K1137" i="5"/>
  <c r="M1137" i="5"/>
  <c r="K1101" i="5"/>
  <c r="M1101" i="5"/>
  <c r="K1541" i="5"/>
  <c r="M1541" i="5"/>
  <c r="L1541" i="5" s="1"/>
  <c r="K1780" i="5"/>
  <c r="M1780" i="5"/>
  <c r="L1780" i="5" s="1"/>
  <c r="K1862" i="5"/>
  <c r="M1862" i="5"/>
  <c r="L1862" i="5" s="1"/>
  <c r="K1879" i="5"/>
  <c r="M1879" i="5"/>
  <c r="K1102" i="5"/>
  <c r="M1102" i="5"/>
  <c r="L1102" i="5" s="1"/>
  <c r="K1285" i="5"/>
  <c r="M1285" i="5"/>
  <c r="L1285" i="5" s="1"/>
  <c r="K1459" i="5"/>
  <c r="M1459" i="5"/>
  <c r="K1157" i="5"/>
  <c r="M1157" i="5"/>
  <c r="K747" i="5"/>
  <c r="M747" i="5"/>
  <c r="L747" i="5" s="1"/>
  <c r="K778" i="5"/>
  <c r="M778" i="5"/>
  <c r="L778" i="5" s="1"/>
  <c r="K828" i="5"/>
  <c r="M828" i="5"/>
  <c r="L828" i="5" s="1"/>
  <c r="K866" i="5"/>
  <c r="M866" i="5"/>
  <c r="K982" i="5"/>
  <c r="M982" i="5"/>
  <c r="L982" i="5" s="1"/>
  <c r="K1196" i="5"/>
  <c r="M1196" i="5"/>
  <c r="L1196" i="5" s="1"/>
  <c r="K1251" i="5"/>
  <c r="M1251" i="5"/>
  <c r="K1377" i="5"/>
  <c r="M1377" i="5"/>
  <c r="K1419" i="5"/>
  <c r="M1419" i="5"/>
  <c r="L1419" i="5" s="1"/>
  <c r="K1569" i="5"/>
  <c r="M1569" i="5"/>
  <c r="K1570" i="5"/>
  <c r="M1570" i="5"/>
  <c r="L1570" i="5" s="1"/>
  <c r="K1738" i="5"/>
  <c r="M1738" i="5"/>
  <c r="K1825" i="5"/>
  <c r="M1825" i="5"/>
  <c r="L1825" i="5" s="1"/>
  <c r="K1880" i="5"/>
  <c r="M1880" i="5"/>
  <c r="K1420" i="5"/>
  <c r="M1420" i="5"/>
  <c r="K1158" i="5"/>
  <c r="M1158" i="5"/>
  <c r="K1197" i="5"/>
  <c r="M1197" i="5"/>
  <c r="L1197" i="5" s="1"/>
  <c r="K1286" i="5"/>
  <c r="M1286" i="5"/>
  <c r="L1286" i="5" s="1"/>
  <c r="K1334" i="5"/>
  <c r="M1334" i="5"/>
  <c r="L1334" i="5" s="1"/>
  <c r="K1378" i="5"/>
  <c r="M1378" i="5"/>
  <c r="K1421" i="5"/>
  <c r="M1421" i="5"/>
  <c r="L1421" i="5" s="1"/>
  <c r="K1460" i="5"/>
  <c r="M1460" i="5"/>
  <c r="K1499" i="5"/>
  <c r="M1499" i="5"/>
  <c r="K1500" i="5"/>
  <c r="M1500" i="5"/>
  <c r="K1542" i="5"/>
  <c r="M1542" i="5"/>
  <c r="K1602" i="5"/>
  <c r="M1602" i="5"/>
  <c r="K1670" i="5"/>
  <c r="M1670" i="5"/>
  <c r="L1670" i="5" s="1"/>
  <c r="K1703" i="5"/>
  <c r="M1703" i="5"/>
  <c r="K1739" i="5"/>
  <c r="M1739" i="5"/>
  <c r="L1739" i="5" s="1"/>
  <c r="K1881" i="5"/>
  <c r="M1881" i="5"/>
  <c r="L1881" i="5" s="1"/>
  <c r="K1379" i="5"/>
  <c r="M1379" i="5"/>
  <c r="K1704" i="5"/>
  <c r="M1704" i="5"/>
  <c r="K1626" i="5"/>
  <c r="M1626" i="5"/>
  <c r="L1626" i="5" s="1"/>
  <c r="K1882" i="5"/>
  <c r="M1882" i="5"/>
  <c r="K1883" i="5"/>
  <c r="M1883" i="5"/>
  <c r="L1883" i="5" s="1"/>
  <c r="K1884" i="5"/>
  <c r="M1884" i="5"/>
  <c r="K1885" i="5"/>
  <c r="M1885" i="5"/>
  <c r="L1885" i="5" s="1"/>
  <c r="K1886" i="5"/>
  <c r="M1886" i="5"/>
  <c r="L1886" i="5" s="1"/>
  <c r="K1887" i="5"/>
  <c r="M1887" i="5"/>
  <c r="K1888" i="5"/>
  <c r="M1888" i="5"/>
  <c r="K1889" i="5"/>
  <c r="M1889" i="5"/>
  <c r="K1890" i="5"/>
  <c r="M1890" i="5"/>
  <c r="L1890" i="5" s="1"/>
  <c r="K1891" i="5"/>
  <c r="M1891" i="5"/>
  <c r="L1891" i="5" s="1"/>
  <c r="K1892" i="5"/>
  <c r="M1892" i="5"/>
  <c r="K1893" i="5"/>
  <c r="M1893" i="5"/>
  <c r="L1893" i="5" s="1"/>
  <c r="K1894" i="5"/>
  <c r="M1894" i="5"/>
  <c r="K1895" i="5"/>
  <c r="M1895" i="5"/>
  <c r="K1896" i="5"/>
  <c r="M1896" i="5"/>
  <c r="K1897" i="5"/>
  <c r="M1897" i="5"/>
  <c r="K1898" i="5"/>
  <c r="M1898" i="5"/>
  <c r="L1898" i="5" s="1"/>
  <c r="K2113" i="5"/>
  <c r="M2113" i="5"/>
  <c r="L2113" i="5" s="1"/>
  <c r="K1924" i="5"/>
  <c r="M1924" i="5"/>
  <c r="K1925" i="5"/>
  <c r="M1925" i="5"/>
  <c r="L1925" i="5" s="1"/>
  <c r="K1926" i="5"/>
  <c r="M1926" i="5"/>
  <c r="K1927" i="5"/>
  <c r="M1927" i="5"/>
  <c r="K1928" i="5"/>
  <c r="M1928" i="5"/>
  <c r="K1929" i="5"/>
  <c r="M1929" i="5"/>
  <c r="K1930" i="5"/>
  <c r="M1930" i="5"/>
  <c r="L1930" i="5" s="1"/>
  <c r="K1931" i="5"/>
  <c r="M1931" i="5"/>
  <c r="L1931" i="5" s="1"/>
  <c r="K1932" i="5"/>
  <c r="M1932" i="5"/>
  <c r="K1933" i="5"/>
  <c r="M1933" i="5"/>
  <c r="L1933" i="5" s="1"/>
  <c r="K1740" i="5"/>
  <c r="M1740" i="5"/>
  <c r="K1781" i="5"/>
  <c r="M1781" i="5"/>
  <c r="K1934" i="5"/>
  <c r="M1934" i="5"/>
  <c r="K1935" i="5"/>
  <c r="M1935" i="5"/>
  <c r="K1863" i="5"/>
  <c r="M1863" i="5"/>
  <c r="K1826" i="5"/>
  <c r="M1826" i="5"/>
  <c r="L1826" i="5" s="1"/>
  <c r="K1837" i="5"/>
  <c r="M1837" i="5"/>
  <c r="K1838" i="5"/>
  <c r="M1838" i="5"/>
  <c r="L1838" i="5" s="1"/>
  <c r="K1899" i="5"/>
  <c r="M1899" i="5"/>
  <c r="K1864" i="5"/>
  <c r="M1864" i="5"/>
  <c r="K1865" i="5"/>
  <c r="M1865" i="5"/>
  <c r="K1936" i="5"/>
  <c r="M1936" i="5"/>
  <c r="L1936" i="5" s="1"/>
  <c r="K1937" i="5"/>
  <c r="M1937" i="5"/>
  <c r="K1938" i="5"/>
  <c r="M1938" i="5"/>
  <c r="L1938" i="5" s="1"/>
  <c r="K2016" i="5"/>
  <c r="M2016" i="5"/>
  <c r="K1900" i="5"/>
  <c r="M1900" i="5"/>
  <c r="L1900" i="5" s="1"/>
  <c r="K1901" i="5"/>
  <c r="M1901" i="5"/>
  <c r="K1902" i="5"/>
  <c r="M1902" i="5"/>
  <c r="K1903" i="5"/>
  <c r="M1903" i="5"/>
  <c r="K1904" i="5"/>
  <c r="M1904" i="5"/>
  <c r="L1904" i="5" s="1"/>
  <c r="K1905" i="5"/>
  <c r="M1905" i="5"/>
  <c r="K1906" i="5"/>
  <c r="M1906" i="5"/>
  <c r="L1906" i="5" s="1"/>
  <c r="K1907" i="5"/>
  <c r="M1907" i="5"/>
  <c r="K1908" i="5"/>
  <c r="M1908" i="5"/>
  <c r="L1908" i="5" s="1"/>
  <c r="K1939" i="5"/>
  <c r="M1939" i="5"/>
  <c r="K1940" i="5"/>
  <c r="M1940" i="5"/>
  <c r="K1941" i="5"/>
  <c r="M1941" i="5"/>
  <c r="K1942" i="5"/>
  <c r="M1942" i="5"/>
  <c r="L1942" i="5" s="1"/>
  <c r="K1943" i="5"/>
  <c r="M1943" i="5"/>
  <c r="K1944" i="5"/>
  <c r="M1944" i="5"/>
  <c r="L1944" i="5" s="1"/>
  <c r="K1945" i="5"/>
  <c r="M1945" i="5"/>
  <c r="K1946" i="5"/>
  <c r="M1946" i="5"/>
  <c r="L1946" i="5" s="1"/>
  <c r="K1947" i="5"/>
  <c r="M1947" i="5"/>
  <c r="K1948" i="5"/>
  <c r="M1948" i="5"/>
  <c r="K1839" i="5"/>
  <c r="M1839" i="5"/>
  <c r="K1543" i="5"/>
  <c r="M1543" i="5"/>
  <c r="L1543" i="5" s="1"/>
  <c r="K1571" i="5"/>
  <c r="M1571" i="5"/>
  <c r="K1603" i="5"/>
  <c r="M1603" i="5"/>
  <c r="L1603" i="5" s="1"/>
  <c r="K1627" i="5"/>
  <c r="M1627" i="5"/>
  <c r="K1671" i="5"/>
  <c r="M1671" i="5"/>
  <c r="L1671" i="5" s="1"/>
  <c r="K1705" i="5"/>
  <c r="M1705" i="5"/>
  <c r="K1741" i="5"/>
  <c r="M1741" i="5"/>
  <c r="K1782" i="5"/>
  <c r="M1782" i="5"/>
  <c r="K1827" i="5"/>
  <c r="M1827" i="5"/>
  <c r="L1827" i="5" s="1"/>
  <c r="K1866" i="5"/>
  <c r="M1866" i="5"/>
  <c r="K1909" i="5"/>
  <c r="M1909" i="5"/>
  <c r="L1909" i="5" s="1"/>
  <c r="K1949" i="5"/>
  <c r="M1949" i="5"/>
  <c r="K1971" i="5"/>
  <c r="M1971" i="5"/>
  <c r="L1971" i="5" s="1"/>
  <c r="K2017" i="5"/>
  <c r="M2017" i="5"/>
  <c r="K2058" i="5"/>
  <c r="M2058" i="5"/>
  <c r="K2084" i="5"/>
  <c r="M2084" i="5"/>
  <c r="K2114" i="5"/>
  <c r="M2114" i="5"/>
  <c r="L2114" i="5" s="1"/>
  <c r="K2136" i="5"/>
  <c r="M2136" i="5"/>
  <c r="K2168" i="5"/>
  <c r="M2168" i="5"/>
  <c r="L2168" i="5" s="1"/>
  <c r="K900" i="5"/>
  <c r="M900" i="5"/>
  <c r="K944" i="5"/>
  <c r="M944" i="5"/>
  <c r="L944" i="5" s="1"/>
  <c r="K945" i="5"/>
  <c r="M945" i="5"/>
  <c r="K946" i="5"/>
  <c r="M946" i="5"/>
  <c r="K983" i="5"/>
  <c r="M983" i="5"/>
  <c r="K1007" i="5"/>
  <c r="M1007" i="5"/>
  <c r="L1007" i="5" s="1"/>
  <c r="K1034" i="5"/>
  <c r="M1034" i="5"/>
  <c r="K1064" i="5"/>
  <c r="M1064" i="5"/>
  <c r="L1064" i="5" s="1"/>
  <c r="K1065" i="5"/>
  <c r="M1065" i="5"/>
  <c r="K1103" i="5"/>
  <c r="M1103" i="5"/>
  <c r="L1103" i="5" s="1"/>
  <c r="K1198" i="5"/>
  <c r="M1198" i="5"/>
  <c r="L1198" i="5" s="1"/>
  <c r="K1252" i="5"/>
  <c r="M1252" i="5"/>
  <c r="K1253" i="5"/>
  <c r="M1253" i="5"/>
  <c r="K1254" i="5"/>
  <c r="M1254" i="5"/>
  <c r="L1254" i="5" s="1"/>
  <c r="K1380" i="5"/>
  <c r="M1380" i="5"/>
  <c r="K1461" i="5"/>
  <c r="M1461" i="5"/>
  <c r="L1461" i="5" s="1"/>
  <c r="K1422" i="5"/>
  <c r="M1422" i="5"/>
  <c r="K1423" i="5"/>
  <c r="M1423" i="5"/>
  <c r="L1423" i="5" s="1"/>
  <c r="K1424" i="5"/>
  <c r="M1424" i="5"/>
  <c r="L1424" i="5" s="1"/>
  <c r="K1501" i="5"/>
  <c r="M1501" i="5"/>
  <c r="K1502" i="5"/>
  <c r="M1502" i="5"/>
  <c r="K1503" i="5"/>
  <c r="M1503" i="5"/>
  <c r="L1503" i="5" s="1"/>
  <c r="K1544" i="5"/>
  <c r="M1544" i="5"/>
  <c r="K1545" i="5"/>
  <c r="M1545" i="5"/>
  <c r="L1545" i="5" s="1"/>
  <c r="K1546" i="5"/>
  <c r="M1546" i="5"/>
  <c r="K1547" i="5"/>
  <c r="M1547" i="5"/>
  <c r="L1547" i="5" s="1"/>
  <c r="K1548" i="5"/>
  <c r="M1548" i="5"/>
  <c r="L1548" i="5" s="1"/>
  <c r="K1572" i="5"/>
  <c r="M1572" i="5"/>
  <c r="K1604" i="5"/>
  <c r="M1604" i="5"/>
  <c r="K1605" i="5"/>
  <c r="M1605" i="5"/>
  <c r="L1605" i="5" s="1"/>
  <c r="K1606" i="5"/>
  <c r="M1606" i="5"/>
  <c r="K1607" i="5"/>
  <c r="M1607" i="5"/>
  <c r="L1607" i="5" s="1"/>
  <c r="K1672" i="5"/>
  <c r="M1672" i="5"/>
  <c r="K1673" i="5"/>
  <c r="M1673" i="5"/>
  <c r="L1673" i="5" s="1"/>
  <c r="K1674" i="5"/>
  <c r="M1674" i="5"/>
  <c r="L1674" i="5" s="1"/>
  <c r="K1706" i="5"/>
  <c r="M1706" i="5"/>
  <c r="K1707" i="5"/>
  <c r="M1707" i="5"/>
  <c r="K1742" i="5"/>
  <c r="M1742" i="5"/>
  <c r="L1742" i="5" s="1"/>
  <c r="K1783" i="5"/>
  <c r="M1783" i="5"/>
  <c r="K1784" i="5"/>
  <c r="M1784" i="5"/>
  <c r="L1784" i="5" s="1"/>
  <c r="K1828" i="5"/>
  <c r="M1828" i="5"/>
  <c r="K1829" i="5"/>
  <c r="M1829" i="5"/>
  <c r="L1829" i="5" s="1"/>
  <c r="K1830" i="5"/>
  <c r="M1830" i="5"/>
  <c r="L1830" i="5" s="1"/>
  <c r="K1831" i="5"/>
  <c r="M1831" i="5"/>
  <c r="K1867" i="5"/>
  <c r="M1867" i="5"/>
  <c r="K1868" i="5"/>
  <c r="M1868" i="5"/>
  <c r="L1868" i="5" s="1"/>
  <c r="K1910" i="5"/>
  <c r="M1910" i="5"/>
  <c r="K1911" i="5"/>
  <c r="M1911" i="5"/>
  <c r="L1911" i="5" s="1"/>
  <c r="K1912" i="5"/>
  <c r="M1912" i="5"/>
  <c r="K1950" i="5"/>
  <c r="M1950" i="5"/>
  <c r="L1950" i="5" s="1"/>
  <c r="K1951" i="5"/>
  <c r="M1951" i="5"/>
  <c r="L1951" i="5" s="1"/>
  <c r="K1972" i="5"/>
  <c r="M1972" i="5"/>
  <c r="K1973" i="5"/>
  <c r="M1973" i="5"/>
  <c r="K1974" i="5"/>
  <c r="M1974" i="5"/>
  <c r="L1974" i="5" s="1"/>
  <c r="K1975" i="5"/>
  <c r="M1975" i="5"/>
  <c r="K1976" i="5"/>
  <c r="M1976" i="5"/>
  <c r="L1976" i="5" s="1"/>
  <c r="K1977" i="5"/>
  <c r="M1977" i="5"/>
  <c r="K1978" i="5"/>
  <c r="M1978" i="5"/>
  <c r="L1978" i="5" s="1"/>
  <c r="K1979" i="5"/>
  <c r="M1979" i="5"/>
  <c r="L1979" i="5" s="1"/>
  <c r="K1980" i="5"/>
  <c r="M1980" i="5"/>
  <c r="K1981" i="5"/>
  <c r="M1981" i="5"/>
  <c r="K1982" i="5"/>
  <c r="M1982" i="5"/>
  <c r="L1982" i="5" s="1"/>
  <c r="K1983" i="5"/>
  <c r="M1983" i="5"/>
  <c r="K1984" i="5"/>
  <c r="M1984" i="5"/>
  <c r="L1984" i="5" s="1"/>
  <c r="K1985" i="5"/>
  <c r="M1985" i="5"/>
  <c r="K1986" i="5"/>
  <c r="M1986" i="5"/>
  <c r="L1986" i="5" s="1"/>
  <c r="K2018" i="5"/>
  <c r="M2018" i="5"/>
  <c r="L2018" i="5" s="1"/>
  <c r="K859" i="5"/>
  <c r="M859" i="5"/>
  <c r="K1059" i="5"/>
  <c r="M1059" i="5"/>
  <c r="K2690" i="5"/>
  <c r="M2690" i="5"/>
  <c r="L2690" i="5" s="1"/>
  <c r="K2693" i="5"/>
  <c r="M2693" i="5"/>
  <c r="K1449" i="5"/>
  <c r="M1449" i="5"/>
  <c r="L1449" i="5" s="1"/>
  <c r="K860" i="5"/>
  <c r="M860" i="5"/>
  <c r="K862" i="5"/>
  <c r="M862" i="5"/>
  <c r="L862" i="5" s="1"/>
  <c r="K2691" i="5"/>
  <c r="M2691" i="5"/>
  <c r="L2691" i="5" s="1"/>
  <c r="K1079" i="5"/>
  <c r="M1079" i="5"/>
  <c r="K2692" i="5"/>
  <c r="M2692" i="5"/>
  <c r="K1450" i="5"/>
  <c r="M1450" i="5"/>
  <c r="L1450" i="5" s="1"/>
  <c r="K1917" i="5"/>
  <c r="M1917" i="5"/>
  <c r="K1451" i="5"/>
  <c r="M1451" i="5"/>
  <c r="L1451" i="5" s="1"/>
  <c r="K562" i="5"/>
  <c r="M562" i="5"/>
  <c r="K57" i="5"/>
  <c r="M57" i="5"/>
  <c r="L57" i="5" s="1"/>
  <c r="K1452" i="5"/>
  <c r="M1452" i="5"/>
  <c r="L1452" i="5" s="1"/>
  <c r="K1080" i="5"/>
  <c r="M1080" i="5"/>
  <c r="K3178" i="5"/>
  <c r="M3178" i="5"/>
  <c r="K1615" i="5"/>
  <c r="M1615" i="5"/>
  <c r="L1615" i="5" s="1"/>
  <c r="K1918" i="5"/>
  <c r="M1918" i="5"/>
  <c r="L1918" i="5" s="1"/>
  <c r="K1987" i="5"/>
  <c r="M1987" i="5"/>
  <c r="L1987" i="5" s="1"/>
  <c r="K1988" i="5"/>
  <c r="M1988" i="5"/>
  <c r="K2021" i="5"/>
  <c r="M2021" i="5"/>
  <c r="L2021" i="5" s="1"/>
  <c r="K2022" i="5"/>
  <c r="M2022" i="5"/>
  <c r="K2023" i="5"/>
  <c r="M2023" i="5"/>
  <c r="K2024" i="5"/>
  <c r="M2024" i="5"/>
  <c r="K2025" i="5"/>
  <c r="M2025" i="5"/>
  <c r="L2025" i="5" s="1"/>
  <c r="K2026" i="5"/>
  <c r="M2026" i="5"/>
  <c r="L2026" i="5" s="1"/>
  <c r="K2027" i="5"/>
  <c r="M2027" i="5"/>
  <c r="L2027" i="5" s="1"/>
  <c r="K2028" i="5"/>
  <c r="M2028" i="5"/>
  <c r="K2029" i="5"/>
  <c r="M2029" i="5"/>
  <c r="K2030" i="5"/>
  <c r="M2030" i="5"/>
  <c r="L2030" i="5" s="1"/>
  <c r="K1989" i="5"/>
  <c r="M1989" i="5"/>
  <c r="K1990" i="5"/>
  <c r="M1990" i="5"/>
  <c r="K1991" i="5"/>
  <c r="M1991" i="5"/>
  <c r="L1991" i="5" s="1"/>
  <c r="K1992" i="5"/>
  <c r="M1992" i="5"/>
  <c r="K1993" i="5"/>
  <c r="M1993" i="5"/>
  <c r="L1993" i="5" s="1"/>
  <c r="K1994" i="5"/>
  <c r="M1994" i="5"/>
  <c r="K1995" i="5"/>
  <c r="M1995" i="5"/>
  <c r="L1995" i="5" s="1"/>
  <c r="K2031" i="5"/>
  <c r="M2031" i="5"/>
  <c r="L2031" i="5" s="1"/>
  <c r="K2032" i="5"/>
  <c r="M2032" i="5"/>
  <c r="K2033" i="5"/>
  <c r="M2033" i="5"/>
  <c r="K2034" i="5"/>
  <c r="M2034" i="5"/>
  <c r="L2034" i="5" s="1"/>
  <c r="K2035" i="5"/>
  <c r="M2035" i="5"/>
  <c r="K2036" i="5"/>
  <c r="M2036" i="5"/>
  <c r="L2036" i="5" s="1"/>
  <c r="K2037" i="5"/>
  <c r="M2037" i="5"/>
  <c r="K1960" i="5"/>
  <c r="M1960" i="5"/>
  <c r="L1960" i="5" s="1"/>
  <c r="K1961" i="5"/>
  <c r="M1961" i="5"/>
  <c r="L1961" i="5" s="1"/>
  <c r="K1962" i="5"/>
  <c r="M1962" i="5"/>
  <c r="K1963" i="5"/>
  <c r="M1963" i="5"/>
  <c r="K1964" i="5"/>
  <c r="M1964" i="5"/>
  <c r="L1964" i="5" s="1"/>
  <c r="K1965" i="5"/>
  <c r="M1965" i="5"/>
  <c r="L1965" i="5" s="1"/>
  <c r="K1996" i="5"/>
  <c r="M1996" i="5"/>
  <c r="L1996" i="5" s="1"/>
  <c r="K1997" i="5"/>
  <c r="M1997" i="5"/>
  <c r="K1998" i="5"/>
  <c r="M1998" i="5"/>
  <c r="L1998" i="5" s="1"/>
  <c r="K1999" i="5"/>
  <c r="M1999" i="5"/>
  <c r="K2000" i="5"/>
  <c r="M2000" i="5"/>
  <c r="K2001" i="5"/>
  <c r="M2001" i="5"/>
  <c r="K2002" i="5"/>
  <c r="M2002" i="5"/>
  <c r="L2002" i="5" s="1"/>
  <c r="K2059" i="5"/>
  <c r="M2059" i="5"/>
  <c r="L2059" i="5" s="1"/>
  <c r="K2060" i="5"/>
  <c r="M2060" i="5"/>
  <c r="L2060" i="5" s="1"/>
  <c r="K2061" i="5"/>
  <c r="M2061" i="5"/>
  <c r="K2062" i="5"/>
  <c r="M2062" i="5"/>
  <c r="L2062" i="5" s="1"/>
  <c r="K2063" i="5"/>
  <c r="M2063" i="5"/>
  <c r="K2169" i="5"/>
  <c r="M2169" i="5"/>
  <c r="K2085" i="5"/>
  <c r="M2085" i="5"/>
  <c r="K2320" i="5"/>
  <c r="M2320" i="5"/>
  <c r="L2320" i="5" s="1"/>
  <c r="K2086" i="5"/>
  <c r="M2086" i="5"/>
  <c r="L2086" i="5" s="1"/>
  <c r="K2087" i="5"/>
  <c r="M2087" i="5"/>
  <c r="L2087" i="5" s="1"/>
  <c r="K2064" i="5"/>
  <c r="M2064" i="5"/>
  <c r="K2088" i="5"/>
  <c r="M2088" i="5"/>
  <c r="L2088" i="5" s="1"/>
  <c r="K2089" i="5"/>
  <c r="M2089" i="5"/>
  <c r="K2090" i="5"/>
  <c r="M2090" i="5"/>
  <c r="K2091" i="5"/>
  <c r="M2091" i="5"/>
  <c r="K2092" i="5"/>
  <c r="M2092" i="5"/>
  <c r="L2092" i="5" s="1"/>
  <c r="K2093" i="5"/>
  <c r="M2093" i="5"/>
  <c r="L2093" i="5" s="1"/>
  <c r="K2863" i="5"/>
  <c r="M2863" i="5"/>
  <c r="L2863" i="5" s="1"/>
  <c r="K2065" i="5"/>
  <c r="M2065" i="5"/>
  <c r="K2115" i="5"/>
  <c r="M2115" i="5"/>
  <c r="L2115" i="5" s="1"/>
  <c r="K2066" i="5"/>
  <c r="M2066" i="5"/>
  <c r="K2067" i="5"/>
  <c r="M2067" i="5"/>
  <c r="K2068" i="5"/>
  <c r="M2068" i="5"/>
  <c r="K2069" i="5"/>
  <c r="M2069" i="5"/>
  <c r="L2069" i="5" s="1"/>
  <c r="K2070" i="5"/>
  <c r="M2070" i="5"/>
  <c r="L2070" i="5" s="1"/>
  <c r="K2071" i="5"/>
  <c r="M2071" i="5"/>
  <c r="L2071" i="5" s="1"/>
  <c r="K2072" i="5"/>
  <c r="M2072" i="5"/>
  <c r="K2073" i="5"/>
  <c r="M2073" i="5"/>
  <c r="L2073" i="5" s="1"/>
  <c r="K2074" i="5"/>
  <c r="M2074" i="5"/>
  <c r="K2075" i="5"/>
  <c r="M2075" i="5"/>
  <c r="K2076" i="5"/>
  <c r="M2076" i="5"/>
  <c r="K2094" i="5"/>
  <c r="M2094" i="5"/>
  <c r="L2094" i="5" s="1"/>
  <c r="K2095" i="5"/>
  <c r="M2095" i="5"/>
  <c r="L2095" i="5" s="1"/>
  <c r="K2096" i="5"/>
  <c r="M2096" i="5"/>
  <c r="L2096" i="5" s="1"/>
  <c r="K2097" i="5"/>
  <c r="M2097" i="5"/>
  <c r="K2098" i="5"/>
  <c r="M2098" i="5"/>
  <c r="L2098" i="5" s="1"/>
  <c r="K2099" i="5"/>
  <c r="M2099" i="5"/>
  <c r="K2100" i="5"/>
  <c r="M2100" i="5"/>
  <c r="K2101" i="5"/>
  <c r="M2101" i="5"/>
  <c r="K2102" i="5"/>
  <c r="M2102" i="5"/>
  <c r="L2102" i="5" s="1"/>
  <c r="K2103" i="5"/>
  <c r="M2103" i="5"/>
  <c r="L2103" i="5" s="1"/>
  <c r="K2116" i="5"/>
  <c r="M2116" i="5"/>
  <c r="L2116" i="5" s="1"/>
  <c r="K2117" i="5"/>
  <c r="M2117" i="5"/>
  <c r="K2118" i="5"/>
  <c r="M2118" i="5"/>
  <c r="L2118" i="5" s="1"/>
  <c r="K2170" i="5"/>
  <c r="M2170" i="5"/>
  <c r="K2137" i="5"/>
  <c r="M2137" i="5"/>
  <c r="K2138" i="5"/>
  <c r="M2138" i="5"/>
  <c r="K2139" i="5"/>
  <c r="M2139" i="5"/>
  <c r="L2139" i="5" s="1"/>
  <c r="K2140" i="5"/>
  <c r="M2140" i="5"/>
  <c r="L2140" i="5" s="1"/>
  <c r="K2141" i="5"/>
  <c r="M2141" i="5"/>
  <c r="L2141" i="5" s="1"/>
  <c r="K2142" i="5"/>
  <c r="M2142" i="5"/>
  <c r="K2143" i="5"/>
  <c r="M2143" i="5"/>
  <c r="L2143" i="5" s="1"/>
  <c r="K2144" i="5"/>
  <c r="M2144" i="5"/>
  <c r="L2144" i="5" s="1"/>
  <c r="K2145" i="5"/>
  <c r="M2145" i="5"/>
  <c r="K2146" i="5"/>
  <c r="M2146" i="5"/>
  <c r="K2147" i="5"/>
  <c r="M2147" i="5"/>
  <c r="L2147" i="5" s="1"/>
  <c r="K2148" i="5"/>
  <c r="M2148" i="5"/>
  <c r="L2148" i="5" s="1"/>
  <c r="K2171" i="5"/>
  <c r="M2171" i="5"/>
  <c r="L2171" i="5" s="1"/>
  <c r="K2172" i="5"/>
  <c r="M2172" i="5"/>
  <c r="K2173" i="5"/>
  <c r="M2173" i="5"/>
  <c r="L2173" i="5" s="1"/>
  <c r="K2174" i="5"/>
  <c r="M2174" i="5"/>
  <c r="L2174" i="5" s="1"/>
  <c r="K2175" i="5"/>
  <c r="M2175" i="5"/>
  <c r="K2176" i="5"/>
  <c r="M2176" i="5"/>
  <c r="K2177" i="5"/>
  <c r="M2177" i="5"/>
  <c r="L2177" i="5" s="1"/>
  <c r="K2178" i="5"/>
  <c r="M2178" i="5"/>
  <c r="L2178" i="5" s="1"/>
  <c r="K2119" i="5"/>
  <c r="M2119" i="5"/>
  <c r="L2119" i="5" s="1"/>
  <c r="K2120" i="5"/>
  <c r="M2120" i="5"/>
  <c r="K2121" i="5"/>
  <c r="M2121" i="5"/>
  <c r="L2121" i="5" s="1"/>
  <c r="K2149" i="5"/>
  <c r="M2149" i="5"/>
  <c r="L2149" i="5" s="1"/>
  <c r="K2150" i="5"/>
  <c r="M2150" i="5"/>
  <c r="K2151" i="5"/>
  <c r="M2151" i="5"/>
  <c r="K2152" i="5"/>
  <c r="M2152" i="5"/>
  <c r="L2152" i="5" s="1"/>
  <c r="K2179" i="5"/>
  <c r="M2179" i="5"/>
  <c r="L2179" i="5" s="1"/>
  <c r="K2180" i="5"/>
  <c r="M2180" i="5"/>
  <c r="L2180" i="5" s="1"/>
  <c r="K2181" i="5"/>
  <c r="M2181" i="5"/>
  <c r="K2182" i="5"/>
  <c r="M2182" i="5"/>
  <c r="L2182" i="5" s="1"/>
  <c r="K2183" i="5"/>
  <c r="M2183" i="5"/>
  <c r="L2183" i="5" s="1"/>
  <c r="K2184" i="5"/>
  <c r="M2184" i="5"/>
  <c r="K2122" i="5"/>
  <c r="M2122" i="5"/>
  <c r="K2123" i="5"/>
  <c r="M2123" i="5"/>
  <c r="L2123" i="5" s="1"/>
  <c r="K2124" i="5"/>
  <c r="M2124" i="5"/>
  <c r="L2124" i="5" s="1"/>
  <c r="K2125" i="5"/>
  <c r="M2125" i="5"/>
  <c r="L2125" i="5" s="1"/>
  <c r="K2126" i="5"/>
  <c r="M2126" i="5"/>
  <c r="K2153" i="5"/>
  <c r="M2153" i="5"/>
  <c r="L2153" i="5" s="1"/>
  <c r="K2154" i="5"/>
  <c r="M2154" i="5"/>
  <c r="L2154" i="5" s="1"/>
  <c r="K2155" i="5"/>
  <c r="M2155" i="5"/>
  <c r="K2156" i="5"/>
  <c r="M2156" i="5"/>
  <c r="K2157" i="5"/>
  <c r="M2157" i="5"/>
  <c r="L2157" i="5" s="1"/>
  <c r="K2158" i="5"/>
  <c r="M2158" i="5"/>
  <c r="L2158" i="5" s="1"/>
  <c r="K2185" i="5"/>
  <c r="M2185" i="5"/>
  <c r="L2185" i="5" s="1"/>
  <c r="K2186" i="5"/>
  <c r="M2186" i="5"/>
  <c r="K2187" i="5"/>
  <c r="M2187" i="5"/>
  <c r="L2187" i="5" s="1"/>
  <c r="K2188" i="5"/>
  <c r="M2188" i="5"/>
  <c r="L2188" i="5" s="1"/>
  <c r="K2189" i="5"/>
  <c r="M2189" i="5"/>
  <c r="K2190" i="5"/>
  <c r="M2190" i="5"/>
  <c r="K2202" i="5"/>
  <c r="M2202" i="5"/>
  <c r="L2202" i="5" s="1"/>
  <c r="K2203" i="5"/>
  <c r="M2203" i="5"/>
  <c r="L2203" i="5" s="1"/>
  <c r="K2204" i="5"/>
  <c r="M2204" i="5"/>
  <c r="L2204" i="5" s="1"/>
  <c r="K2205" i="5"/>
  <c r="M2205" i="5"/>
  <c r="K2206" i="5"/>
  <c r="M2206" i="5"/>
  <c r="L2206" i="5" s="1"/>
  <c r="K2207" i="5"/>
  <c r="M2207" i="5"/>
  <c r="L2207" i="5" s="1"/>
  <c r="K2208" i="5"/>
  <c r="M2208" i="5"/>
  <c r="K2209" i="5"/>
  <c r="M2209" i="5"/>
  <c r="K2210" i="5"/>
  <c r="M2210" i="5"/>
  <c r="L2210" i="5" s="1"/>
  <c r="K2211" i="5"/>
  <c r="M2211" i="5"/>
  <c r="L2211" i="5" s="1"/>
  <c r="K2321" i="5"/>
  <c r="M2321" i="5"/>
  <c r="L2321" i="5" s="1"/>
  <c r="K2230" i="5"/>
  <c r="M2230" i="5"/>
  <c r="K2231" i="5"/>
  <c r="M2231" i="5"/>
  <c r="L2231" i="5" s="1"/>
  <c r="K2232" i="5"/>
  <c r="M2232" i="5"/>
  <c r="L2232" i="5" s="1"/>
  <c r="K2233" i="5"/>
  <c r="M2233" i="5"/>
  <c r="K2234" i="5"/>
  <c r="M2234" i="5"/>
  <c r="K2235" i="5"/>
  <c r="M2235" i="5"/>
  <c r="L2235" i="5" s="1"/>
  <c r="K2236" i="5"/>
  <c r="M2236" i="5"/>
  <c r="L2236" i="5" s="1"/>
  <c r="K2212" i="5"/>
  <c r="M2212" i="5"/>
  <c r="L2212" i="5" s="1"/>
  <c r="K2213" i="5"/>
  <c r="M2213" i="5"/>
  <c r="K2214" i="5"/>
  <c r="M2214" i="5"/>
  <c r="L2214" i="5" s="1"/>
  <c r="K2215" i="5"/>
  <c r="M2215" i="5"/>
  <c r="L2215" i="5" s="1"/>
  <c r="K2216" i="5"/>
  <c r="M2216" i="5"/>
  <c r="K2217" i="5"/>
  <c r="M2217" i="5"/>
  <c r="K2218" i="5"/>
  <c r="M2218" i="5"/>
  <c r="L2218" i="5" s="1"/>
  <c r="K2219" i="5"/>
  <c r="M2219" i="5"/>
  <c r="L2219" i="5" s="1"/>
  <c r="K2237" i="5"/>
  <c r="M2237" i="5"/>
  <c r="L2237" i="5" s="1"/>
  <c r="K2238" i="5"/>
  <c r="M2238" i="5"/>
  <c r="K2239" i="5"/>
  <c r="M2239" i="5"/>
  <c r="L2239" i="5" s="1"/>
  <c r="K2240" i="5"/>
  <c r="M2240" i="5"/>
  <c r="L2240" i="5" s="1"/>
  <c r="K2241" i="5"/>
  <c r="M2241" i="5"/>
  <c r="K2242" i="5"/>
  <c r="M2242" i="5"/>
  <c r="K2243" i="5"/>
  <c r="M2243" i="5"/>
  <c r="L2243" i="5" s="1"/>
  <c r="K2244" i="5"/>
  <c r="M2244" i="5"/>
  <c r="L2244" i="5" s="1"/>
  <c r="K2245" i="5"/>
  <c r="M2245" i="5"/>
  <c r="L2245" i="5" s="1"/>
  <c r="K2246" i="5"/>
  <c r="M2246" i="5"/>
  <c r="K2247" i="5"/>
  <c r="M2247" i="5"/>
  <c r="L2247" i="5" s="1"/>
  <c r="K2248" i="5"/>
  <c r="M2248" i="5"/>
  <c r="L2248" i="5" s="1"/>
  <c r="K2249" i="5"/>
  <c r="M2249" i="5"/>
  <c r="K2264" i="5"/>
  <c r="M2264" i="5"/>
  <c r="K2265" i="5"/>
  <c r="M2265" i="5"/>
  <c r="L2265" i="5" s="1"/>
  <c r="K2266" i="5"/>
  <c r="M2266" i="5"/>
  <c r="L2266" i="5" s="1"/>
  <c r="K2267" i="5"/>
  <c r="M2267" i="5"/>
  <c r="L2267" i="5" s="1"/>
  <c r="K2268" i="5"/>
  <c r="M2268" i="5"/>
  <c r="K2269" i="5"/>
  <c r="M2269" i="5"/>
  <c r="L2269" i="5" s="1"/>
  <c r="K2270" i="5"/>
  <c r="M2270" i="5"/>
  <c r="L2270" i="5" s="1"/>
  <c r="K2271" i="5"/>
  <c r="M2271" i="5"/>
  <c r="K2272" i="5"/>
  <c r="M2272" i="5"/>
  <c r="K2273" i="5"/>
  <c r="M2273" i="5"/>
  <c r="L2273" i="5" s="1"/>
  <c r="K2274" i="5"/>
  <c r="M2274" i="5"/>
  <c r="L2274" i="5" s="1"/>
  <c r="K2275" i="5"/>
  <c r="M2275" i="5"/>
  <c r="L2275" i="5" s="1"/>
  <c r="K2276" i="5"/>
  <c r="M2276" i="5"/>
  <c r="K2277" i="5"/>
  <c r="M2277" i="5"/>
  <c r="L2277" i="5" s="1"/>
  <c r="K2322" i="5"/>
  <c r="M2322" i="5"/>
  <c r="L2322" i="5" s="1"/>
  <c r="K2278" i="5"/>
  <c r="M2278" i="5"/>
  <c r="K2279" i="5"/>
  <c r="M2279" i="5"/>
  <c r="K2280" i="5"/>
  <c r="M2280" i="5"/>
  <c r="L2280" i="5" s="1"/>
  <c r="K2281" i="5"/>
  <c r="M2281" i="5"/>
  <c r="L2281" i="5" s="1"/>
  <c r="K2250" i="5"/>
  <c r="M2250" i="5"/>
  <c r="L2250" i="5" s="1"/>
  <c r="K2251" i="5"/>
  <c r="M2251" i="5"/>
  <c r="K2252" i="5"/>
  <c r="M2252" i="5"/>
  <c r="L2252" i="5" s="1"/>
  <c r="K2253" i="5"/>
  <c r="M2253" i="5"/>
  <c r="L2253" i="5" s="1"/>
  <c r="K2254" i="5"/>
  <c r="M2254" i="5"/>
  <c r="K2255" i="5"/>
  <c r="M2255" i="5"/>
  <c r="K2256" i="5"/>
  <c r="M2256" i="5"/>
  <c r="L2256" i="5" s="1"/>
  <c r="K2282" i="5"/>
  <c r="M2282" i="5"/>
  <c r="L2282" i="5" s="1"/>
  <c r="K2283" i="5"/>
  <c r="L2283" i="5"/>
  <c r="K2284" i="5"/>
  <c r="M2284" i="5"/>
  <c r="K2285" i="5"/>
  <c r="M2285" i="5"/>
  <c r="L2285" i="5" s="1"/>
  <c r="K2286" i="5"/>
  <c r="M2286" i="5"/>
  <c r="L2286" i="5" s="1"/>
  <c r="K2294" i="5"/>
  <c r="M2294" i="5"/>
  <c r="K2295" i="5"/>
  <c r="M2295" i="5"/>
  <c r="K2296" i="5"/>
  <c r="M2296" i="5"/>
  <c r="L2296" i="5" s="1"/>
  <c r="K2297" i="5"/>
  <c r="M2297" i="5"/>
  <c r="L2297" i="5" s="1"/>
  <c r="K2298" i="5"/>
  <c r="M2298" i="5"/>
  <c r="L2298" i="5" s="1"/>
  <c r="K2299" i="5"/>
  <c r="M2299" i="5"/>
  <c r="K2300" i="5"/>
  <c r="M2300" i="5"/>
  <c r="L2300" i="5" s="1"/>
  <c r="K2301" i="5"/>
  <c r="M2301" i="5"/>
  <c r="L2301" i="5" s="1"/>
  <c r="K2302" i="5"/>
  <c r="M2302" i="5"/>
  <c r="K2303" i="5"/>
  <c r="M2303" i="5"/>
  <c r="K2304" i="5"/>
  <c r="M2304" i="5"/>
  <c r="L2304" i="5" s="1"/>
  <c r="K2305" i="5"/>
  <c r="M2305" i="5"/>
  <c r="L2305" i="5" s="1"/>
  <c r="K2306" i="5"/>
  <c r="M2306" i="5"/>
  <c r="L2306" i="5" s="1"/>
  <c r="K2307" i="5"/>
  <c r="M2307" i="5"/>
  <c r="K2308" i="5"/>
  <c r="M2308" i="5"/>
  <c r="L2308" i="5" s="1"/>
  <c r="K2309" i="5"/>
  <c r="M2309" i="5"/>
  <c r="L2309" i="5" s="1"/>
  <c r="K2310" i="5"/>
  <c r="M2310" i="5"/>
  <c r="K2311" i="5"/>
  <c r="M2311" i="5"/>
  <c r="K2323" i="5"/>
  <c r="M2323" i="5"/>
  <c r="L2323" i="5" s="1"/>
  <c r="K2324" i="5"/>
  <c r="M2324" i="5"/>
  <c r="L2324" i="5" s="1"/>
  <c r="K2325" i="5"/>
  <c r="M2325" i="5"/>
  <c r="L2325" i="5" s="1"/>
  <c r="K2326" i="5"/>
  <c r="M2326" i="5"/>
  <c r="K2327" i="5"/>
  <c r="M2327" i="5"/>
  <c r="L2327" i="5" s="1"/>
  <c r="K2328" i="5"/>
  <c r="M2328" i="5"/>
  <c r="L2328" i="5" s="1"/>
  <c r="K2329" i="5"/>
  <c r="M2329" i="5"/>
  <c r="K2330" i="5"/>
  <c r="M2330" i="5"/>
  <c r="K2331" i="5"/>
  <c r="M2331" i="5"/>
  <c r="L2331" i="5" s="1"/>
  <c r="K2332" i="5"/>
  <c r="M2332" i="5"/>
  <c r="L2332" i="5" s="1"/>
  <c r="K2333" i="5"/>
  <c r="M2333" i="5"/>
  <c r="L2333" i="5" s="1"/>
  <c r="K2334" i="5"/>
  <c r="M2334" i="5"/>
  <c r="K2335" i="5"/>
  <c r="M2335" i="5"/>
  <c r="L2335" i="5" s="1"/>
  <c r="K2336" i="5"/>
  <c r="M2336" i="5"/>
  <c r="L2336" i="5" s="1"/>
  <c r="K2337" i="5"/>
  <c r="M2337" i="5"/>
  <c r="K2338" i="5"/>
  <c r="M2338" i="5"/>
  <c r="K2339" i="5"/>
  <c r="M2339" i="5"/>
  <c r="L2339" i="5" s="1"/>
  <c r="K2340" i="5"/>
  <c r="M2340" i="5"/>
  <c r="L2340" i="5" s="1"/>
  <c r="K2341" i="5"/>
  <c r="M2341" i="5"/>
  <c r="L2341" i="5" s="1"/>
  <c r="K1479" i="5"/>
  <c r="M1479" i="5"/>
  <c r="K1480" i="5"/>
  <c r="M1480" i="5"/>
  <c r="L1480" i="5" s="1"/>
  <c r="K563" i="5"/>
  <c r="M563" i="5"/>
  <c r="L563" i="5" s="1"/>
  <c r="K861" i="5"/>
  <c r="M861" i="5"/>
  <c r="K3141" i="5"/>
  <c r="M3141" i="5"/>
  <c r="K1952" i="5"/>
  <c r="M1952" i="5"/>
  <c r="L1952" i="5" s="1"/>
  <c r="K863" i="5"/>
  <c r="M863" i="5"/>
  <c r="L863" i="5" s="1"/>
  <c r="K77" i="5"/>
  <c r="M77" i="5"/>
  <c r="L77" i="5" s="1"/>
  <c r="K1953" i="5"/>
  <c r="M1953" i="5"/>
  <c r="K973" i="5"/>
  <c r="M973" i="5"/>
  <c r="L973" i="5" s="1"/>
  <c r="K3179" i="5"/>
  <c r="M3179" i="5"/>
  <c r="L3179" i="5" s="1"/>
  <c r="K1081" i="5"/>
  <c r="M1081" i="5"/>
  <c r="K1082" i="5"/>
  <c r="M1082" i="5"/>
  <c r="K1616" i="5"/>
  <c r="M1616" i="5"/>
  <c r="L1616" i="5" s="1"/>
  <c r="K1617" i="5"/>
  <c r="M1617" i="5"/>
  <c r="L1617" i="5" s="1"/>
  <c r="K1083" i="5"/>
  <c r="M1083" i="5"/>
  <c r="L1083" i="5" s="1"/>
  <c r="K1620" i="5"/>
  <c r="M1620" i="5"/>
  <c r="K3180" i="5"/>
  <c r="M3180" i="5"/>
  <c r="L3180" i="5" s="1"/>
  <c r="K3181" i="5"/>
  <c r="M3181" i="5"/>
  <c r="L3181" i="5" s="1"/>
  <c r="K3182" i="5"/>
  <c r="M3182" i="5"/>
  <c r="K3183" i="5"/>
  <c r="M3183" i="5"/>
  <c r="K3184" i="5"/>
  <c r="M3184" i="5"/>
  <c r="L3184" i="5" s="1"/>
  <c r="K2350" i="5"/>
  <c r="M2350" i="5"/>
  <c r="L2350" i="5" s="1"/>
  <c r="K2490" i="5"/>
  <c r="M2490" i="5"/>
  <c r="L2490" i="5" s="1"/>
  <c r="K2351" i="5"/>
  <c r="M2351" i="5"/>
  <c r="K2352" i="5"/>
  <c r="M2352" i="5"/>
  <c r="L2352" i="5" s="1"/>
  <c r="K2353" i="5"/>
  <c r="M2353" i="5"/>
  <c r="L2353" i="5" s="1"/>
  <c r="K2354" i="5"/>
  <c r="M2354" i="5"/>
  <c r="K2355" i="5"/>
  <c r="M2355" i="5"/>
  <c r="K2356" i="5"/>
  <c r="M2356" i="5"/>
  <c r="L2356" i="5" s="1"/>
  <c r="K2357" i="5"/>
  <c r="M2357" i="5"/>
  <c r="L2357" i="5" s="1"/>
  <c r="K2358" i="5"/>
  <c r="M2358" i="5"/>
  <c r="L2358" i="5" s="1"/>
  <c r="K2359" i="5"/>
  <c r="M2359" i="5"/>
  <c r="K2360" i="5"/>
  <c r="M2360" i="5"/>
  <c r="L2360" i="5" s="1"/>
  <c r="K2361" i="5"/>
  <c r="M2361" i="5"/>
  <c r="L2361" i="5" s="1"/>
  <c r="K2362" i="5"/>
  <c r="M2362" i="5"/>
  <c r="K2363" i="5"/>
  <c r="M2363" i="5"/>
  <c r="K2364" i="5"/>
  <c r="M2364" i="5"/>
  <c r="L2364" i="5" s="1"/>
  <c r="K2365" i="5"/>
  <c r="M2365" i="5"/>
  <c r="L2365" i="5" s="1"/>
  <c r="K2366" i="5"/>
  <c r="M2366" i="5"/>
  <c r="L2366" i="5" s="1"/>
  <c r="K2367" i="5"/>
  <c r="M2367" i="5"/>
  <c r="K2368" i="5"/>
  <c r="M2368" i="5"/>
  <c r="L2368" i="5" s="1"/>
  <c r="K2369" i="5"/>
  <c r="M2369" i="5"/>
  <c r="L2369" i="5" s="1"/>
  <c r="K2370" i="5"/>
  <c r="M2370" i="5"/>
  <c r="K2371" i="5"/>
  <c r="M2371" i="5"/>
  <c r="K2372" i="5"/>
  <c r="M2372" i="5"/>
  <c r="L2372" i="5" s="1"/>
  <c r="K2373" i="5"/>
  <c r="M2373" i="5"/>
  <c r="L2373" i="5" s="1"/>
  <c r="K2386" i="5"/>
  <c r="M2386" i="5"/>
  <c r="L2386" i="5" s="1"/>
  <c r="K2387" i="5"/>
  <c r="M2387" i="5"/>
  <c r="K2388" i="5"/>
  <c r="M2388" i="5"/>
  <c r="L2388" i="5" s="1"/>
  <c r="K2389" i="5"/>
  <c r="M2389" i="5"/>
  <c r="L2389" i="5" s="1"/>
  <c r="K2390" i="5"/>
  <c r="M2390" i="5"/>
  <c r="K2391" i="5"/>
  <c r="M2391" i="5"/>
  <c r="K2392" i="5"/>
  <c r="M2392" i="5"/>
  <c r="L2392" i="5" s="1"/>
  <c r="K2393" i="5"/>
  <c r="M2393" i="5"/>
  <c r="L2393" i="5" s="1"/>
  <c r="K2394" i="5"/>
  <c r="M2394" i="5"/>
  <c r="L2394" i="5" s="1"/>
  <c r="K2395" i="5"/>
  <c r="M2395" i="5"/>
  <c r="K2396" i="5"/>
  <c r="M2396" i="5"/>
  <c r="L2396" i="5" s="1"/>
  <c r="K2397" i="5"/>
  <c r="M2397" i="5"/>
  <c r="L2397" i="5" s="1"/>
  <c r="K2398" i="5"/>
  <c r="M2398" i="5"/>
  <c r="K2399" i="5"/>
  <c r="M2399" i="5"/>
  <c r="K2400" i="5"/>
  <c r="M2400" i="5"/>
  <c r="L2400" i="5" s="1"/>
  <c r="K2401" i="5"/>
  <c r="M2401" i="5"/>
  <c r="L2401" i="5" s="1"/>
  <c r="K2402" i="5"/>
  <c r="M2402" i="5"/>
  <c r="L2402" i="5" s="1"/>
  <c r="K2403" i="5"/>
  <c r="M2403" i="5"/>
  <c r="K2404" i="5"/>
  <c r="M2404" i="5"/>
  <c r="L2404" i="5" s="1"/>
  <c r="K2405" i="5"/>
  <c r="M2405" i="5"/>
  <c r="L2405" i="5" s="1"/>
  <c r="K2406" i="5"/>
  <c r="M2406" i="5"/>
  <c r="K2491" i="5"/>
  <c r="M2491" i="5"/>
  <c r="K2428" i="5"/>
  <c r="M2428" i="5"/>
  <c r="L2428" i="5" s="1"/>
  <c r="K2429" i="5"/>
  <c r="M2429" i="5"/>
  <c r="L2429" i="5" s="1"/>
  <c r="K2430" i="5"/>
  <c r="M2430" i="5"/>
  <c r="L2430" i="5" s="1"/>
  <c r="K2431" i="5"/>
  <c r="M2431" i="5"/>
  <c r="K2432" i="5"/>
  <c r="M2432" i="5"/>
  <c r="L2432" i="5" s="1"/>
  <c r="K2492" i="5"/>
  <c r="M2492" i="5"/>
  <c r="L2492" i="5" s="1"/>
  <c r="K2407" i="5"/>
  <c r="M2407" i="5"/>
  <c r="K2408" i="5"/>
  <c r="M2408" i="5"/>
  <c r="L2408" i="5" s="1"/>
  <c r="K2409" i="5"/>
  <c r="M2409" i="5"/>
  <c r="L2409" i="5" s="1"/>
  <c r="K2410" i="5"/>
  <c r="M2410" i="5"/>
  <c r="K2411" i="5"/>
  <c r="M2411" i="5"/>
  <c r="K2412" i="5"/>
  <c r="L2412" i="5"/>
  <c r="K2413" i="5"/>
  <c r="M2413" i="5"/>
  <c r="L2413" i="5" s="1"/>
  <c r="K2414" i="5"/>
  <c r="M2414" i="5"/>
  <c r="L2414" i="5" s="1"/>
  <c r="K2433" i="5"/>
  <c r="M2433" i="5"/>
  <c r="K2434" i="5"/>
  <c r="M2434" i="5"/>
  <c r="L2434" i="5" s="1"/>
  <c r="K2435" i="5"/>
  <c r="M2435" i="5"/>
  <c r="L2435" i="5" s="1"/>
  <c r="K2436" i="5"/>
  <c r="M2436" i="5"/>
  <c r="K2437" i="5"/>
  <c r="M2437" i="5"/>
  <c r="K2438" i="5"/>
  <c r="M2438" i="5"/>
  <c r="L2438" i="5" s="1"/>
  <c r="K2439" i="5"/>
  <c r="M2439" i="5"/>
  <c r="L2439" i="5" s="1"/>
  <c r="K2440" i="5"/>
  <c r="M2440" i="5"/>
  <c r="L2440" i="5" s="1"/>
  <c r="K2466" i="5"/>
  <c r="M2466" i="5"/>
  <c r="K2467" i="5"/>
  <c r="M2467" i="5"/>
  <c r="L2467" i="5" s="1"/>
  <c r="K2468" i="5"/>
  <c r="M2468" i="5"/>
  <c r="L2468" i="5" s="1"/>
  <c r="K2469" i="5"/>
  <c r="M2469" i="5"/>
  <c r="K2470" i="5"/>
  <c r="M2470" i="5"/>
  <c r="K2471" i="5"/>
  <c r="M2471" i="5"/>
  <c r="L2471" i="5" s="1"/>
  <c r="K2494" i="5"/>
  <c r="M2494" i="5"/>
  <c r="L2494" i="5" s="1"/>
  <c r="K3185" i="5"/>
  <c r="M3185" i="5"/>
  <c r="L3185" i="5" s="1"/>
  <c r="K1621" i="5"/>
  <c r="M1621" i="5"/>
  <c r="K2918" i="5"/>
  <c r="M2918" i="5"/>
  <c r="L2918" i="5" s="1"/>
  <c r="K564" i="5"/>
  <c r="M564" i="5"/>
  <c r="L564" i="5" s="1"/>
  <c r="K218" i="5"/>
  <c r="M218" i="5"/>
  <c r="K250" i="5"/>
  <c r="M250" i="5"/>
  <c r="K565" i="5"/>
  <c r="M565" i="5"/>
  <c r="L565" i="5" s="1"/>
  <c r="K1622" i="5"/>
  <c r="M1622" i="5"/>
  <c r="L1622" i="5" s="1"/>
  <c r="K2919" i="5"/>
  <c r="M2919" i="5"/>
  <c r="L2919" i="5" s="1"/>
  <c r="K248" i="5"/>
  <c r="M248" i="5"/>
  <c r="K2920" i="5"/>
  <c r="M2920" i="5"/>
  <c r="L2920" i="5" s="1"/>
  <c r="K586" i="5"/>
  <c r="M586" i="5"/>
  <c r="L586" i="5" s="1"/>
  <c r="K2921" i="5"/>
  <c r="M2921" i="5"/>
  <c r="K2922" i="5"/>
  <c r="M2922" i="5"/>
  <c r="K2923" i="5"/>
  <c r="M2923" i="5"/>
  <c r="L2923" i="5" s="1"/>
  <c r="K2947" i="5"/>
  <c r="M2947" i="5"/>
  <c r="L2947" i="5" s="1"/>
  <c r="K2948" i="5"/>
  <c r="M2948" i="5"/>
  <c r="L2948" i="5" s="1"/>
  <c r="K2949" i="5"/>
  <c r="M2949" i="5"/>
  <c r="K2950" i="5"/>
  <c r="M2950" i="5"/>
  <c r="L2950" i="5" s="1"/>
  <c r="K2951" i="5"/>
  <c r="M2951" i="5"/>
  <c r="L2951" i="5" s="1"/>
  <c r="K2965" i="5"/>
  <c r="M2965" i="5"/>
  <c r="K3001" i="5"/>
  <c r="M3001" i="5"/>
  <c r="K1623" i="5"/>
  <c r="M1623" i="5"/>
  <c r="L1623" i="5" s="1"/>
  <c r="K3002" i="5"/>
  <c r="M3002" i="5"/>
  <c r="L3002" i="5" s="1"/>
  <c r="K587" i="5"/>
  <c r="M587" i="5"/>
  <c r="L587" i="5" s="1"/>
  <c r="K3186" i="5"/>
  <c r="M3186" i="5"/>
  <c r="K249" i="5"/>
  <c r="M249" i="5"/>
  <c r="L249" i="5" s="1"/>
  <c r="K2496" i="5"/>
  <c r="M2496" i="5"/>
  <c r="L2496" i="5" s="1"/>
  <c r="K2497" i="5"/>
  <c r="M2497" i="5"/>
  <c r="K2498" i="5"/>
  <c r="M2498" i="5"/>
  <c r="K2499" i="5"/>
  <c r="M2499" i="5"/>
  <c r="L2499" i="5" s="1"/>
  <c r="K2500" i="5"/>
  <c r="M2500" i="5"/>
  <c r="L2500" i="5" s="1"/>
  <c r="K2501" i="5"/>
  <c r="M2501" i="5"/>
  <c r="L2501" i="5" s="1"/>
  <c r="K2517" i="5"/>
  <c r="M2517" i="5"/>
  <c r="K2518" i="5"/>
  <c r="M2518" i="5"/>
  <c r="L2518" i="5" s="1"/>
  <c r="K2519" i="5"/>
  <c r="M2519" i="5"/>
  <c r="L2519" i="5" s="1"/>
  <c r="K2520" i="5"/>
  <c r="M2520" i="5"/>
  <c r="K2476" i="5"/>
  <c r="M2476" i="5"/>
  <c r="K2477" i="5"/>
  <c r="M2477" i="5"/>
  <c r="L2477" i="5" s="1"/>
  <c r="K2478" i="5"/>
  <c r="M2478" i="5"/>
  <c r="L2478" i="5" s="1"/>
  <c r="K2479" i="5"/>
  <c r="M2479" i="5"/>
  <c r="L2479" i="5" s="1"/>
  <c r="K2480" i="5"/>
  <c r="M2480" i="5"/>
  <c r="K2481" i="5"/>
  <c r="M2481" i="5"/>
  <c r="L2481" i="5" s="1"/>
  <c r="K2482" i="5"/>
  <c r="M2482" i="5"/>
  <c r="L2482" i="5" s="1"/>
  <c r="K2502" i="5"/>
  <c r="M2502" i="5"/>
  <c r="K2503" i="5"/>
  <c r="M2503" i="5"/>
  <c r="K2504" i="5"/>
  <c r="M2504" i="5"/>
  <c r="L2504" i="5" s="1"/>
  <c r="K2505" i="5"/>
  <c r="M2505" i="5"/>
  <c r="L2505" i="5" s="1"/>
  <c r="K2506" i="5"/>
  <c r="M2506" i="5"/>
  <c r="L2506" i="5" s="1"/>
  <c r="K2507" i="5"/>
  <c r="M2507" i="5"/>
  <c r="K2508" i="5"/>
  <c r="M2508" i="5"/>
  <c r="L2508" i="5" s="1"/>
  <c r="K2521" i="5"/>
  <c r="M2521" i="5"/>
  <c r="L2521" i="5" s="1"/>
  <c r="K2522" i="5"/>
  <c r="M2522" i="5"/>
  <c r="K2523" i="5"/>
  <c r="M2523" i="5"/>
  <c r="K2524" i="5"/>
  <c r="M2524" i="5"/>
  <c r="L2524" i="5" s="1"/>
  <c r="K2525" i="5"/>
  <c r="M2525" i="5"/>
  <c r="L2525" i="5" s="1"/>
  <c r="K2526" i="5"/>
  <c r="M2526" i="5"/>
  <c r="L2526" i="5" s="1"/>
  <c r="K2527" i="5"/>
  <c r="M2527" i="5"/>
  <c r="K2528" i="5"/>
  <c r="M2528" i="5"/>
  <c r="L2528" i="5" s="1"/>
  <c r="K2529" i="5"/>
  <c r="M2529" i="5"/>
  <c r="L2529" i="5" s="1"/>
  <c r="K2530" i="5"/>
  <c r="M2530" i="5"/>
  <c r="K2531" i="5"/>
  <c r="M2531" i="5"/>
  <c r="K2532" i="5"/>
  <c r="M2532" i="5"/>
  <c r="L2532" i="5" s="1"/>
  <c r="K2533" i="5"/>
  <c r="M2533" i="5"/>
  <c r="L2533" i="5" s="1"/>
  <c r="K2534" i="5"/>
  <c r="M2534" i="5"/>
  <c r="L2534" i="5" s="1"/>
  <c r="K2535" i="5"/>
  <c r="M2535" i="5"/>
  <c r="K2536" i="5"/>
  <c r="M2536" i="5"/>
  <c r="L2536" i="5" s="1"/>
  <c r="K2537" i="5"/>
  <c r="M2537" i="5"/>
  <c r="L2537" i="5" s="1"/>
  <c r="K2547" i="5"/>
  <c r="M2547" i="5"/>
  <c r="K2548" i="5"/>
  <c r="M2548" i="5"/>
  <c r="K2549" i="5"/>
  <c r="M2549" i="5"/>
  <c r="L2549" i="5" s="1"/>
  <c r="K2550" i="5"/>
  <c r="M2550" i="5"/>
  <c r="L2550" i="5" s="1"/>
  <c r="K2551" i="5"/>
  <c r="M2551" i="5"/>
  <c r="L2551" i="5" s="1"/>
  <c r="K2552" i="5"/>
  <c r="M2552" i="5"/>
  <c r="K2553" i="5"/>
  <c r="M2553" i="5"/>
  <c r="L2553" i="5" s="1"/>
  <c r="K2554" i="5"/>
  <c r="M2554" i="5"/>
  <c r="L2554" i="5" s="1"/>
  <c r="K2555" i="5"/>
  <c r="M2555" i="5"/>
  <c r="K2729" i="5"/>
  <c r="M2729" i="5"/>
  <c r="K2556" i="5"/>
  <c r="M2556" i="5"/>
  <c r="L2556" i="5" s="1"/>
  <c r="K2557" i="5"/>
  <c r="M2557" i="5"/>
  <c r="L2557" i="5" s="1"/>
  <c r="K2558" i="5"/>
  <c r="M2558" i="5"/>
  <c r="L2558" i="5" s="1"/>
  <c r="K2559" i="5"/>
  <c r="M2559" i="5"/>
  <c r="K2560" i="5"/>
  <c r="M2560" i="5"/>
  <c r="L2560" i="5" s="1"/>
  <c r="K2561" i="5"/>
  <c r="M2561" i="5"/>
  <c r="L2561" i="5" s="1"/>
  <c r="K2562" i="5"/>
  <c r="M2562" i="5"/>
  <c r="K2572" i="5"/>
  <c r="M2572" i="5"/>
  <c r="K2573" i="5"/>
  <c r="M2573" i="5"/>
  <c r="L2573" i="5" s="1"/>
  <c r="K2574" i="5"/>
  <c r="M2574" i="5"/>
  <c r="L2574" i="5" s="1"/>
  <c r="K2575" i="5"/>
  <c r="M2575" i="5"/>
  <c r="L2575" i="5" s="1"/>
  <c r="K2576" i="5"/>
  <c r="M2576" i="5"/>
  <c r="K2593" i="5"/>
  <c r="M2593" i="5"/>
  <c r="L2593" i="5" s="1"/>
  <c r="K2577" i="5"/>
  <c r="M2577" i="5"/>
  <c r="L2577" i="5" s="1"/>
  <c r="K2578" i="5"/>
  <c r="M2578" i="5"/>
  <c r="K2594" i="5"/>
  <c r="M2594" i="5"/>
  <c r="K2579" i="5"/>
  <c r="M2579" i="5"/>
  <c r="L2579" i="5" s="1"/>
  <c r="K2580" i="5"/>
  <c r="M2580" i="5"/>
  <c r="L2580" i="5" s="1"/>
  <c r="K2581" i="5"/>
  <c r="M2581" i="5"/>
  <c r="L2581" i="5" s="1"/>
  <c r="K2595" i="5"/>
  <c r="M2595" i="5"/>
  <c r="K2596" i="5"/>
  <c r="M2596" i="5"/>
  <c r="L2596" i="5" s="1"/>
  <c r="K2597" i="5"/>
  <c r="M2597" i="5"/>
  <c r="L2597" i="5" s="1"/>
  <c r="K2598" i="5"/>
  <c r="M2598" i="5"/>
  <c r="K2599" i="5"/>
  <c r="M2599" i="5"/>
  <c r="K2600" i="5"/>
  <c r="M2600" i="5"/>
  <c r="L2600" i="5" s="1"/>
  <c r="K2601" i="5"/>
  <c r="M2601" i="5"/>
  <c r="L2601" i="5" s="1"/>
  <c r="K2602" i="5"/>
  <c r="M2602" i="5"/>
  <c r="L2602" i="5" s="1"/>
  <c r="K2582" i="5"/>
  <c r="M2582" i="5"/>
  <c r="K2583" i="5"/>
  <c r="M2583" i="5"/>
  <c r="L2583" i="5" s="1"/>
  <c r="K2584" i="5"/>
  <c r="M2584" i="5"/>
  <c r="L2584" i="5" s="1"/>
  <c r="K2585" i="5"/>
  <c r="M2585" i="5"/>
  <c r="K2603" i="5"/>
  <c r="M2603" i="5"/>
  <c r="K2604" i="5"/>
  <c r="M2604" i="5"/>
  <c r="L2604" i="5" s="1"/>
  <c r="K2605" i="5"/>
  <c r="M2605" i="5"/>
  <c r="L2605" i="5" s="1"/>
  <c r="K2606" i="5"/>
  <c r="M2606" i="5"/>
  <c r="L2606" i="5" s="1"/>
  <c r="K2607" i="5"/>
  <c r="M2607" i="5"/>
  <c r="K2608" i="5"/>
  <c r="M2608" i="5"/>
  <c r="L2608" i="5" s="1"/>
  <c r="K2609" i="5"/>
  <c r="M2609" i="5"/>
  <c r="L2609" i="5" s="1"/>
  <c r="K2610" i="5"/>
  <c r="M2610" i="5"/>
  <c r="K2611" i="5"/>
  <c r="M2611" i="5"/>
  <c r="K2612" i="5"/>
  <c r="M2612" i="5"/>
  <c r="L2612" i="5" s="1"/>
  <c r="K2613" i="5"/>
  <c r="M2613" i="5"/>
  <c r="L2613" i="5" s="1"/>
  <c r="K2614" i="5"/>
  <c r="M2614" i="5"/>
  <c r="L2614" i="5" s="1"/>
  <c r="K2615" i="5"/>
  <c r="M2615" i="5"/>
  <c r="K1954" i="5"/>
  <c r="M1954" i="5"/>
  <c r="L1954" i="5" s="1"/>
  <c r="K685" i="5"/>
  <c r="M685" i="5"/>
  <c r="L685" i="5" s="1"/>
  <c r="K1955" i="5"/>
  <c r="M1955" i="5"/>
  <c r="K1956" i="5"/>
  <c r="M1956" i="5"/>
  <c r="K686" i="5"/>
  <c r="M686" i="5"/>
  <c r="L686" i="5" s="1"/>
  <c r="K3255" i="5"/>
  <c r="M3255" i="5"/>
  <c r="L3255" i="5" s="1"/>
  <c r="K2008" i="5"/>
  <c r="M2008" i="5"/>
  <c r="L2008" i="5" s="1"/>
  <c r="K2009" i="5"/>
  <c r="M2009" i="5"/>
  <c r="K2010" i="5"/>
  <c r="M2010" i="5"/>
  <c r="L2010" i="5" s="1"/>
  <c r="K2044" i="5"/>
  <c r="M2044" i="5"/>
  <c r="L2044" i="5" s="1"/>
  <c r="K2045" i="5"/>
  <c r="M2045" i="5"/>
  <c r="K2046" i="5"/>
  <c r="M2046" i="5"/>
  <c r="K2047" i="5"/>
  <c r="M2047" i="5"/>
  <c r="L2047" i="5" s="1"/>
  <c r="K2048" i="5"/>
  <c r="M2048" i="5"/>
  <c r="L2048" i="5" s="1"/>
  <c r="K2049" i="5"/>
  <c r="M2049" i="5"/>
  <c r="L2049" i="5" s="1"/>
  <c r="K2050" i="5"/>
  <c r="M2050" i="5"/>
  <c r="K2051" i="5"/>
  <c r="M2051" i="5"/>
  <c r="L2051" i="5" s="1"/>
  <c r="K2052" i="5"/>
  <c r="M2052" i="5"/>
  <c r="L2052" i="5" s="1"/>
  <c r="K2078" i="5"/>
  <c r="M2078" i="5"/>
  <c r="K2105" i="5"/>
  <c r="M2105" i="5"/>
  <c r="K2106" i="5"/>
  <c r="M2106" i="5"/>
  <c r="L2106" i="5" s="1"/>
  <c r="K2107" i="5"/>
  <c r="M2107" i="5"/>
  <c r="L2107" i="5" s="1"/>
  <c r="K2128" i="5"/>
  <c r="M2128" i="5"/>
  <c r="L2128" i="5" s="1"/>
  <c r="K2129" i="5"/>
  <c r="M2129" i="5"/>
  <c r="K2130" i="5"/>
  <c r="M2130" i="5"/>
  <c r="L2130" i="5" s="1"/>
  <c r="K2160" i="5"/>
  <c r="M2160" i="5"/>
  <c r="L2160" i="5" s="1"/>
  <c r="K2161" i="5"/>
  <c r="M2161" i="5"/>
  <c r="K2162" i="5"/>
  <c r="M2162" i="5"/>
  <c r="K2193" i="5"/>
  <c r="M2193" i="5"/>
  <c r="L2193" i="5" s="1"/>
  <c r="K2194" i="5"/>
  <c r="M2194" i="5"/>
  <c r="L2194" i="5" s="1"/>
  <c r="K2195" i="5"/>
  <c r="M2195" i="5"/>
  <c r="L2195" i="5" s="1"/>
  <c r="K2196" i="5"/>
  <c r="M2196" i="5"/>
  <c r="K2221" i="5"/>
  <c r="M2221" i="5"/>
  <c r="L2221" i="5" s="1"/>
  <c r="K2258" i="5"/>
  <c r="M2258" i="5"/>
  <c r="L2258" i="5" s="1"/>
  <c r="K2288" i="5"/>
  <c r="M2288" i="5"/>
  <c r="K2289" i="5"/>
  <c r="M2289" i="5"/>
  <c r="K2313" i="5"/>
  <c r="M2313" i="5"/>
  <c r="L2313" i="5" s="1"/>
  <c r="K2343" i="5"/>
  <c r="M2343" i="5"/>
  <c r="L2343" i="5" s="1"/>
  <c r="K2344" i="5"/>
  <c r="M2344" i="5"/>
  <c r="L2344" i="5" s="1"/>
  <c r="K2379" i="5"/>
  <c r="M2379" i="5"/>
  <c r="K2380" i="5"/>
  <c r="M2380" i="5"/>
  <c r="L2380" i="5" s="1"/>
  <c r="K2420" i="5"/>
  <c r="M2420" i="5"/>
  <c r="L2420" i="5" s="1"/>
  <c r="K2421" i="5"/>
  <c r="M2421" i="5"/>
  <c r="K2422" i="5"/>
  <c r="M2422" i="5"/>
  <c r="K2453" i="5"/>
  <c r="M2453" i="5"/>
  <c r="L2453" i="5" s="1"/>
  <c r="K2454" i="5"/>
  <c r="M2454" i="5"/>
  <c r="L2454" i="5" s="1"/>
  <c r="K2455" i="5"/>
  <c r="M2455" i="5"/>
  <c r="L2455" i="5" s="1"/>
  <c r="K2456" i="5"/>
  <c r="M2456" i="5"/>
  <c r="K2483" i="5"/>
  <c r="M2483" i="5"/>
  <c r="L2483" i="5" s="1"/>
  <c r="K2484" i="5"/>
  <c r="M2484" i="5"/>
  <c r="L2484" i="5" s="1"/>
  <c r="K2539" i="5"/>
  <c r="M2539" i="5"/>
  <c r="K2540" i="5"/>
  <c r="M2540" i="5"/>
  <c r="K2541" i="5"/>
  <c r="M2541" i="5"/>
  <c r="L2541" i="5" s="1"/>
  <c r="K2511" i="5"/>
  <c r="M2511" i="5"/>
  <c r="L2511" i="5" s="1"/>
  <c r="K2564" i="5"/>
  <c r="M2564" i="5"/>
  <c r="L2564" i="5" s="1"/>
  <c r="K2565" i="5"/>
  <c r="M2565" i="5"/>
  <c r="K2566" i="5"/>
  <c r="M2566" i="5"/>
  <c r="L2566" i="5" s="1"/>
  <c r="K2587" i="5"/>
  <c r="M2587" i="5"/>
  <c r="L2587" i="5" s="1"/>
  <c r="K2617" i="5"/>
  <c r="M2617" i="5"/>
  <c r="K2618" i="5"/>
  <c r="M2618" i="5"/>
  <c r="K2624" i="5"/>
  <c r="M2624" i="5"/>
  <c r="L2624" i="5" s="1"/>
  <c r="K2625" i="5"/>
  <c r="M2625" i="5"/>
  <c r="L2625" i="5" s="1"/>
  <c r="K2626" i="5"/>
  <c r="M2626" i="5"/>
  <c r="L2626" i="5" s="1"/>
  <c r="K2627" i="5"/>
  <c r="M2627" i="5"/>
  <c r="K2628" i="5"/>
  <c r="M2628" i="5"/>
  <c r="L2628" i="5" s="1"/>
  <c r="K2629" i="5"/>
  <c r="M2629" i="5"/>
  <c r="L2629" i="5" s="1"/>
  <c r="K2630" i="5"/>
  <c r="M2630" i="5"/>
  <c r="K2631" i="5"/>
  <c r="M2631" i="5"/>
  <c r="K2632" i="5"/>
  <c r="M2632" i="5"/>
  <c r="L2632" i="5" s="1"/>
  <c r="K2633" i="5"/>
  <c r="M2633" i="5"/>
  <c r="L2633" i="5" s="1"/>
  <c r="K2634" i="5"/>
  <c r="M2634" i="5"/>
  <c r="L2634" i="5" s="1"/>
  <c r="K2635" i="5"/>
  <c r="M2635" i="5"/>
  <c r="K2636" i="5"/>
  <c r="M2636" i="5"/>
  <c r="L2636" i="5" s="1"/>
  <c r="K2637" i="5"/>
  <c r="M2637" i="5"/>
  <c r="L2637" i="5" s="1"/>
  <c r="K2638" i="5"/>
  <c r="M2638" i="5"/>
  <c r="K2639" i="5"/>
  <c r="M2639" i="5"/>
  <c r="K2730" i="5"/>
  <c r="M2730" i="5"/>
  <c r="L2730" i="5" s="1"/>
  <c r="K2640" i="5"/>
  <c r="M2640" i="5"/>
  <c r="L2640" i="5" s="1"/>
  <c r="K2641" i="5"/>
  <c r="M2641" i="5"/>
  <c r="L2641" i="5" s="1"/>
  <c r="K2660" i="5"/>
  <c r="M2660" i="5"/>
  <c r="K2661" i="5"/>
  <c r="M2661" i="5"/>
  <c r="L2661" i="5" s="1"/>
  <c r="K2662" i="5"/>
  <c r="M2662" i="5"/>
  <c r="L2662" i="5" s="1"/>
  <c r="K2663" i="5"/>
  <c r="M2663" i="5"/>
  <c r="K2664" i="5"/>
  <c r="M2664" i="5"/>
  <c r="K2665" i="5"/>
  <c r="M2665" i="5"/>
  <c r="L2665" i="5" s="1"/>
  <c r="K2666" i="5"/>
  <c r="M2666" i="5"/>
  <c r="L2666" i="5" s="1"/>
  <c r="K2667" i="5"/>
  <c r="M2667" i="5"/>
  <c r="L2667" i="5" s="1"/>
  <c r="K2668" i="5"/>
  <c r="M2668" i="5"/>
  <c r="K2669" i="5"/>
  <c r="M2669" i="5"/>
  <c r="L2669" i="5" s="1"/>
  <c r="K2670" i="5"/>
  <c r="M2670" i="5"/>
  <c r="L2670" i="5" s="1"/>
  <c r="K2671" i="5"/>
  <c r="M2671" i="5"/>
  <c r="K2672" i="5"/>
  <c r="M2672" i="5"/>
  <c r="K2673" i="5"/>
  <c r="M2673" i="5"/>
  <c r="L2673" i="5" s="1"/>
  <c r="K2674" i="5"/>
  <c r="M2674" i="5"/>
  <c r="L2674" i="5" s="1"/>
  <c r="K2675" i="5"/>
  <c r="M2675" i="5"/>
  <c r="L2675" i="5" s="1"/>
  <c r="K2676" i="5"/>
  <c r="M2676" i="5"/>
  <c r="K2677" i="5"/>
  <c r="M2677" i="5"/>
  <c r="L2677" i="5" s="1"/>
  <c r="K2678" i="5"/>
  <c r="M2678" i="5"/>
  <c r="L2678" i="5" s="1"/>
  <c r="K2679" i="5"/>
  <c r="M2679" i="5"/>
  <c r="K2680" i="5"/>
  <c r="M2680" i="5"/>
  <c r="K2681" i="5"/>
  <c r="M2681" i="5"/>
  <c r="L2681" i="5" s="1"/>
  <c r="K2682" i="5"/>
  <c r="M2682" i="5"/>
  <c r="L2682" i="5" s="1"/>
  <c r="K2731" i="5"/>
  <c r="M2731" i="5"/>
  <c r="L2731" i="5" s="1"/>
  <c r="K2683" i="5"/>
  <c r="M2683" i="5"/>
  <c r="K2704" i="5"/>
  <c r="M2704" i="5"/>
  <c r="L2704" i="5" s="1"/>
  <c r="K2705" i="5"/>
  <c r="M2705" i="5"/>
  <c r="L2705" i="5" s="1"/>
  <c r="K2706" i="5"/>
  <c r="M2706" i="5"/>
  <c r="K2707" i="5"/>
  <c r="M2707" i="5"/>
  <c r="K2708" i="5"/>
  <c r="M2708" i="5"/>
  <c r="L2708" i="5" s="1"/>
  <c r="K2709" i="5"/>
  <c r="M2709" i="5"/>
  <c r="L2709" i="5" s="1"/>
  <c r="K2710" i="5"/>
  <c r="M2710" i="5"/>
  <c r="L2710" i="5" s="1"/>
  <c r="K2732" i="5"/>
  <c r="M2732" i="5"/>
  <c r="K2711" i="5"/>
  <c r="M2711" i="5"/>
  <c r="L2711" i="5" s="1"/>
  <c r="K2712" i="5"/>
  <c r="M2712" i="5"/>
  <c r="L2712" i="5" s="1"/>
  <c r="K2713" i="5"/>
  <c r="M2713" i="5"/>
  <c r="K1957" i="5"/>
  <c r="M1957" i="5"/>
  <c r="K687" i="5"/>
  <c r="M687" i="5"/>
  <c r="L687" i="5" s="1"/>
  <c r="K1089" i="5"/>
  <c r="M1089" i="5"/>
  <c r="L1089" i="5" s="1"/>
  <c r="K1090" i="5"/>
  <c r="M1090" i="5"/>
  <c r="L1090" i="5" s="1"/>
  <c r="K78" i="5"/>
  <c r="M78" i="5"/>
  <c r="K277" i="5"/>
  <c r="M277" i="5"/>
  <c r="L277" i="5" s="1"/>
  <c r="K688" i="5"/>
  <c r="M688" i="5"/>
  <c r="L688" i="5" s="1"/>
  <c r="K278" i="5"/>
  <c r="M278" i="5"/>
  <c r="K79" i="5"/>
  <c r="M79" i="5"/>
  <c r="K588" i="5"/>
  <c r="M588" i="5"/>
  <c r="L588" i="5" s="1"/>
  <c r="K589" i="5"/>
  <c r="M589" i="5"/>
  <c r="L589" i="5" s="1"/>
  <c r="K251" i="5"/>
  <c r="M251" i="5"/>
  <c r="L251" i="5" s="1"/>
  <c r="K661" i="5"/>
  <c r="M661" i="5"/>
  <c r="K3003" i="5"/>
  <c r="M3003" i="5"/>
  <c r="L3003" i="5" s="1"/>
  <c r="K3004" i="5"/>
  <c r="M3004" i="5"/>
  <c r="L3004" i="5" s="1"/>
  <c r="K2714" i="5"/>
  <c r="M2714" i="5"/>
  <c r="K3005" i="5"/>
  <c r="M3005" i="5"/>
  <c r="K3006" i="5"/>
  <c r="M3006" i="5"/>
  <c r="L3006" i="5" s="1"/>
  <c r="K662" i="5"/>
  <c r="M662" i="5"/>
  <c r="L662" i="5" s="1"/>
  <c r="K90" i="5"/>
  <c r="M90" i="5"/>
  <c r="L90" i="5" s="1"/>
  <c r="K1958" i="5"/>
  <c r="M1958" i="5"/>
  <c r="K1959" i="5"/>
  <c r="M1959" i="5"/>
  <c r="L1959" i="5" s="1"/>
  <c r="K3007" i="5"/>
  <c r="M3007" i="5"/>
  <c r="L3007" i="5" s="1"/>
  <c r="K432" i="5"/>
  <c r="M432" i="5"/>
  <c r="K2377" i="5"/>
  <c r="M2377" i="5"/>
  <c r="K1914" i="5"/>
  <c r="M1914" i="5"/>
  <c r="L1914" i="5" s="1"/>
  <c r="K2378" i="5"/>
  <c r="M2378" i="5"/>
  <c r="L2378" i="5" s="1"/>
  <c r="K2415" i="5"/>
  <c r="M2415" i="5"/>
  <c r="L2415" i="5" s="1"/>
  <c r="K2736" i="5"/>
  <c r="M2736" i="5"/>
  <c r="K2737" i="5"/>
  <c r="M2737" i="5"/>
  <c r="L2737" i="5" s="1"/>
  <c r="K2738" i="5"/>
  <c r="M2738" i="5"/>
  <c r="L2738" i="5" s="1"/>
  <c r="K2739" i="5"/>
  <c r="M2739" i="5"/>
  <c r="K2740" i="5"/>
  <c r="M2740" i="5"/>
  <c r="K2741" i="5"/>
  <c r="K2742" i="5"/>
  <c r="K2756" i="5"/>
  <c r="K2757" i="5"/>
  <c r="K2758" i="5"/>
  <c r="K2759" i="5"/>
  <c r="K2760" i="5"/>
  <c r="K2761" i="5"/>
  <c r="K2762" i="5"/>
  <c r="K2763" i="5"/>
  <c r="K2764" i="5"/>
  <c r="K2765" i="5"/>
  <c r="K2766" i="5"/>
  <c r="K2767" i="5"/>
  <c r="K2768" i="5"/>
  <c r="K2769" i="5"/>
  <c r="K2770" i="5"/>
  <c r="K2771" i="5"/>
  <c r="M2771" i="5"/>
  <c r="K2772" i="5"/>
  <c r="M2772" i="5"/>
  <c r="L2772" i="5" s="1"/>
  <c r="K2865" i="5"/>
  <c r="M2865" i="5"/>
  <c r="K2773" i="5"/>
  <c r="M2773" i="5"/>
  <c r="L2773" i="5" s="1"/>
  <c r="K2774" i="5"/>
  <c r="M2774" i="5"/>
  <c r="K2775" i="5"/>
  <c r="M2775" i="5"/>
  <c r="K2794" i="5"/>
  <c r="M2794" i="5"/>
  <c r="K2795" i="5"/>
  <c r="M2795" i="5"/>
  <c r="L2795" i="5" s="1"/>
  <c r="K2796" i="5"/>
  <c r="M2796" i="5"/>
  <c r="K2797" i="5"/>
  <c r="M2797" i="5"/>
  <c r="L2797" i="5" s="1"/>
  <c r="K2798" i="5"/>
  <c r="M2798" i="5"/>
  <c r="K2799" i="5"/>
  <c r="M2799" i="5"/>
  <c r="L2799" i="5" s="1"/>
  <c r="K2800" i="5"/>
  <c r="M2800" i="5"/>
  <c r="K2801" i="5"/>
  <c r="M2801" i="5"/>
  <c r="K2802" i="5"/>
  <c r="M2802" i="5"/>
  <c r="K2803" i="5"/>
  <c r="M2803" i="5"/>
  <c r="L2803" i="5" s="1"/>
  <c r="K2804" i="5"/>
  <c r="M2804" i="5"/>
  <c r="K2805" i="5"/>
  <c r="M2805" i="5"/>
  <c r="L2805" i="5" s="1"/>
  <c r="K2806" i="5"/>
  <c r="M2806" i="5"/>
  <c r="K2807" i="5"/>
  <c r="M2807" i="5"/>
  <c r="L2807" i="5" s="1"/>
  <c r="K2864" i="5"/>
  <c r="M2864" i="5"/>
  <c r="K2808" i="5"/>
  <c r="M2808" i="5"/>
  <c r="K2809" i="5"/>
  <c r="M2809" i="5"/>
  <c r="K2810" i="5"/>
  <c r="M2810" i="5"/>
  <c r="L2810" i="5" s="1"/>
  <c r="K2811" i="5"/>
  <c r="M2811" i="5"/>
  <c r="K2812" i="5"/>
  <c r="M2812" i="5"/>
  <c r="L2812" i="5" s="1"/>
  <c r="K2813" i="5"/>
  <c r="M2813" i="5"/>
  <c r="K2814" i="5"/>
  <c r="M2814" i="5"/>
  <c r="L2814" i="5" s="1"/>
  <c r="K2815" i="5"/>
  <c r="M2815" i="5"/>
  <c r="K2776" i="5"/>
  <c r="M2776" i="5"/>
  <c r="K2777" i="5"/>
  <c r="M2777" i="5"/>
  <c r="K2816" i="5"/>
  <c r="M2816" i="5"/>
  <c r="L2816" i="5" s="1"/>
  <c r="K2817" i="5"/>
  <c r="M2817" i="5"/>
  <c r="K2818" i="5"/>
  <c r="M2818" i="5"/>
  <c r="L2818" i="5" s="1"/>
  <c r="K2819" i="5"/>
  <c r="M2819" i="5"/>
  <c r="K2820" i="5"/>
  <c r="M2820" i="5"/>
  <c r="K2649" i="5"/>
  <c r="M2649" i="5"/>
  <c r="K2650" i="5"/>
  <c r="M2650" i="5"/>
  <c r="K2651" i="5"/>
  <c r="M2651" i="5"/>
  <c r="K2652" i="5"/>
  <c r="M2652" i="5"/>
  <c r="L2652" i="5" s="1"/>
  <c r="K2653" i="5"/>
  <c r="M2653" i="5"/>
  <c r="K2654" i="5"/>
  <c r="M2654" i="5"/>
  <c r="L2654" i="5" s="1"/>
  <c r="K2696" i="5"/>
  <c r="M2696" i="5"/>
  <c r="K2697" i="5"/>
  <c r="M2697" i="5"/>
  <c r="L2697" i="5" s="1"/>
  <c r="K2698" i="5"/>
  <c r="M2698" i="5"/>
  <c r="K2720" i="5"/>
  <c r="M2720" i="5"/>
  <c r="K2721" i="5"/>
  <c r="M2721" i="5"/>
  <c r="K2722" i="5"/>
  <c r="M2722" i="5"/>
  <c r="L2722" i="5" s="1"/>
  <c r="K2723" i="5"/>
  <c r="M2723" i="5"/>
  <c r="K2743" i="5"/>
  <c r="M2743" i="5"/>
  <c r="L2743" i="5" s="1"/>
  <c r="K2744" i="5"/>
  <c r="M2744" i="5"/>
  <c r="K2745" i="5"/>
  <c r="M2745" i="5"/>
  <c r="L2745" i="5" s="1"/>
  <c r="K2746" i="5"/>
  <c r="M2746" i="5"/>
  <c r="K2778" i="5"/>
  <c r="M2778" i="5"/>
  <c r="K2779" i="5"/>
  <c r="M2779" i="5"/>
  <c r="K2780" i="5"/>
  <c r="M2780" i="5"/>
  <c r="L2780" i="5" s="1"/>
  <c r="K2781" i="5"/>
  <c r="M2781" i="5"/>
  <c r="K2782" i="5"/>
  <c r="M2782" i="5"/>
  <c r="L2782" i="5" s="1"/>
  <c r="K2783" i="5"/>
  <c r="M2783" i="5"/>
  <c r="K2821" i="5"/>
  <c r="M2821" i="5"/>
  <c r="L2821" i="5" s="1"/>
  <c r="K2822" i="5"/>
  <c r="M2822" i="5"/>
  <c r="K2784" i="5"/>
  <c r="M2784" i="5"/>
  <c r="K2823" i="5"/>
  <c r="M2823" i="5"/>
  <c r="K2824" i="5"/>
  <c r="M2824" i="5"/>
  <c r="L2824" i="5" s="1"/>
  <c r="K2825" i="5"/>
  <c r="M2825" i="5"/>
  <c r="K2826" i="5"/>
  <c r="M2826" i="5"/>
  <c r="L2826" i="5" s="1"/>
  <c r="K2827" i="5"/>
  <c r="M2827" i="5"/>
  <c r="K279" i="5"/>
  <c r="M279" i="5"/>
  <c r="K433" i="5"/>
  <c r="M433" i="5"/>
  <c r="K2416" i="5"/>
  <c r="M2416" i="5"/>
  <c r="K252" i="5"/>
  <c r="M252" i="5"/>
  <c r="K2417" i="5"/>
  <c r="M2417" i="5"/>
  <c r="L2417" i="5" s="1"/>
  <c r="K483" i="5"/>
  <c r="M483" i="5"/>
  <c r="K2450" i="5"/>
  <c r="M2450" i="5"/>
  <c r="L2450" i="5" s="1"/>
  <c r="K253" i="5"/>
  <c r="M253" i="5"/>
  <c r="K2418" i="5"/>
  <c r="M2418" i="5"/>
  <c r="L2418" i="5" s="1"/>
  <c r="K2419" i="5"/>
  <c r="M2419" i="5"/>
  <c r="K280" i="5"/>
  <c r="M280" i="5"/>
  <c r="K282" i="5"/>
  <c r="M282" i="5"/>
  <c r="K80" i="5"/>
  <c r="M80" i="5"/>
  <c r="L80" i="5" s="1"/>
  <c r="K2441" i="5"/>
  <c r="M2441" i="5"/>
  <c r="K2837" i="5"/>
  <c r="M2837" i="5"/>
  <c r="L2837" i="5" s="1"/>
  <c r="K2838" i="5"/>
  <c r="M2838" i="5"/>
  <c r="K2839" i="5"/>
  <c r="M2839" i="5"/>
  <c r="L2839" i="5" s="1"/>
  <c r="K2840" i="5"/>
  <c r="M2840" i="5"/>
  <c r="K2841" i="5"/>
  <c r="M2841" i="5"/>
  <c r="K2842" i="5"/>
  <c r="M2842" i="5"/>
  <c r="K2843" i="5"/>
  <c r="M2843" i="5"/>
  <c r="L2843" i="5" s="1"/>
  <c r="K2844" i="5"/>
  <c r="M2844" i="5"/>
  <c r="K2845" i="5"/>
  <c r="M2845" i="5"/>
  <c r="L2845" i="5" s="1"/>
  <c r="K2868" i="5"/>
  <c r="M2868" i="5"/>
  <c r="K2869" i="5"/>
  <c r="M2869" i="5"/>
  <c r="L2869" i="5" s="1"/>
  <c r="K2846" i="5"/>
  <c r="M2846" i="5"/>
  <c r="K2847" i="5"/>
  <c r="M2847" i="5"/>
  <c r="K2848" i="5"/>
  <c r="M2848" i="5"/>
  <c r="K2849" i="5"/>
  <c r="M2849" i="5"/>
  <c r="L2849" i="5" s="1"/>
  <c r="K2850" i="5"/>
  <c r="M2850" i="5"/>
  <c r="K2851" i="5"/>
  <c r="M2851" i="5"/>
  <c r="L2851" i="5" s="1"/>
  <c r="K2852" i="5"/>
  <c r="M2852" i="5"/>
  <c r="K2853" i="5"/>
  <c r="M2853" i="5"/>
  <c r="L2853" i="5" s="1"/>
  <c r="K2870" i="5"/>
  <c r="M2870" i="5"/>
  <c r="K2871" i="5"/>
  <c r="M2871" i="5"/>
  <c r="K2872" i="5"/>
  <c r="M2872" i="5"/>
  <c r="K2873" i="5"/>
  <c r="M2873" i="5"/>
  <c r="L2873" i="5" s="1"/>
  <c r="K2874" i="5"/>
  <c r="M2874" i="5"/>
  <c r="L2874" i="5" s="1"/>
  <c r="K2875" i="5"/>
  <c r="M2875" i="5"/>
  <c r="L2875" i="5" s="1"/>
  <c r="K2894" i="5"/>
  <c r="M2894" i="5"/>
  <c r="K2895" i="5"/>
  <c r="M2895" i="5"/>
  <c r="L2895" i="5" s="1"/>
  <c r="K2896" i="5"/>
  <c r="M2896" i="5"/>
  <c r="L2896" i="5" s="1"/>
  <c r="K2897" i="5"/>
  <c r="M2897" i="5"/>
  <c r="K281" i="5"/>
  <c r="M281" i="5"/>
  <c r="K2442" i="5"/>
  <c r="M2442" i="5"/>
  <c r="L2442" i="5" s="1"/>
  <c r="K1186" i="5"/>
  <c r="M1186" i="5"/>
  <c r="L1186" i="5" s="1"/>
  <c r="K1187" i="5"/>
  <c r="M1187" i="5"/>
  <c r="L1187" i="5" s="1"/>
  <c r="K1654" i="5"/>
  <c r="M1654" i="5"/>
  <c r="K2104" i="5"/>
  <c r="M2104" i="5"/>
  <c r="L2104" i="5" s="1"/>
  <c r="K1188" i="5"/>
  <c r="M1188" i="5"/>
  <c r="L1188" i="5" s="1"/>
  <c r="K627" i="5"/>
  <c r="M627" i="5"/>
  <c r="K1481" i="5"/>
  <c r="M1481" i="5"/>
  <c r="K3008" i="5"/>
  <c r="M3008" i="5"/>
  <c r="L3008" i="5" s="1"/>
  <c r="K3009" i="5"/>
  <c r="M3009" i="5"/>
  <c r="L3009" i="5" s="1"/>
  <c r="K2003" i="5"/>
  <c r="M2003" i="5"/>
  <c r="L2003" i="5" s="1"/>
  <c r="K2898" i="5"/>
  <c r="M2898" i="5"/>
  <c r="K2899" i="5"/>
  <c r="M2899" i="5"/>
  <c r="L2899" i="5" s="1"/>
  <c r="K2900" i="5"/>
  <c r="M2900" i="5"/>
  <c r="K2901" i="5"/>
  <c r="M2901" i="5"/>
  <c r="K2902" i="5"/>
  <c r="M2902" i="5"/>
  <c r="K2903" i="5"/>
  <c r="M2903" i="5"/>
  <c r="L2903" i="5" s="1"/>
  <c r="K2904" i="5"/>
  <c r="M2904" i="5"/>
  <c r="K2905" i="5"/>
  <c r="M2905" i="5"/>
  <c r="L2905" i="5" s="1"/>
  <c r="K2906" i="5"/>
  <c r="M2906" i="5"/>
  <c r="K2907" i="5"/>
  <c r="M2907" i="5"/>
  <c r="L2907" i="5" s="1"/>
  <c r="K2908" i="5"/>
  <c r="M2908" i="5"/>
  <c r="L2908" i="5" s="1"/>
  <c r="K3014" i="5"/>
  <c r="M3014" i="5"/>
  <c r="K2884" i="5"/>
  <c r="M2884" i="5"/>
  <c r="K2885" i="5"/>
  <c r="M2885" i="5"/>
  <c r="L2885" i="5" s="1"/>
  <c r="K2886" i="5"/>
  <c r="M2886" i="5"/>
  <c r="L2886" i="5" s="1"/>
  <c r="K2887" i="5"/>
  <c r="M2887" i="5"/>
  <c r="L2887" i="5" s="1"/>
  <c r="K2888" i="5"/>
  <c r="M2888" i="5"/>
  <c r="K2889" i="5"/>
  <c r="M2889" i="5"/>
  <c r="L2889" i="5" s="1"/>
  <c r="K2909" i="5"/>
  <c r="M2909" i="5"/>
  <c r="L2909" i="5" s="1"/>
  <c r="K2910" i="5"/>
  <c r="M2910" i="5"/>
  <c r="K2911" i="5"/>
  <c r="M2911" i="5"/>
  <c r="K2912" i="5"/>
  <c r="M2912" i="5"/>
  <c r="L2912" i="5" s="1"/>
  <c r="K2913" i="5"/>
  <c r="M2913" i="5"/>
  <c r="L2913" i="5" s="1"/>
  <c r="K2914" i="5"/>
  <c r="M2914" i="5"/>
  <c r="L2914" i="5" s="1"/>
  <c r="K2915" i="5"/>
  <c r="M2915" i="5"/>
  <c r="K2916" i="5"/>
  <c r="M2916" i="5"/>
  <c r="L2916" i="5" s="1"/>
  <c r="K2924" i="5"/>
  <c r="M2924" i="5"/>
  <c r="L2924" i="5" s="1"/>
  <c r="K2925" i="5"/>
  <c r="M2925" i="5"/>
  <c r="L2925" i="5" s="1"/>
  <c r="K2926" i="5"/>
  <c r="M2926" i="5"/>
  <c r="K2927" i="5"/>
  <c r="M2927" i="5"/>
  <c r="L2927" i="5" s="1"/>
  <c r="K2928" i="5"/>
  <c r="M2928" i="5"/>
  <c r="L2928" i="5" s="1"/>
  <c r="K2929" i="5"/>
  <c r="M2929" i="5"/>
  <c r="L2929" i="5" s="1"/>
  <c r="K2930" i="5"/>
  <c r="M2930" i="5"/>
  <c r="K2931" i="5"/>
  <c r="M2931" i="5"/>
  <c r="L2931" i="5" s="1"/>
  <c r="K2932" i="5"/>
  <c r="M2932" i="5"/>
  <c r="L2932" i="5" s="1"/>
  <c r="M2933" i="5"/>
  <c r="L2933" i="5" s="1"/>
  <c r="K2934" i="5"/>
  <c r="M2934" i="5"/>
  <c r="K2935" i="5"/>
  <c r="M2935" i="5"/>
  <c r="L2935" i="5" s="1"/>
  <c r="K2936" i="5"/>
  <c r="M2936" i="5"/>
  <c r="L2936" i="5" s="1"/>
  <c r="K3015" i="5"/>
  <c r="M3015" i="5"/>
  <c r="L3015" i="5" s="1"/>
  <c r="K2952" i="5"/>
  <c r="M2952" i="5"/>
  <c r="K2953" i="5"/>
  <c r="M2953" i="5"/>
  <c r="L2953" i="5" s="1"/>
  <c r="K2954" i="5"/>
  <c r="M2954" i="5"/>
  <c r="L2954" i="5" s="1"/>
  <c r="K2955" i="5"/>
  <c r="M2955" i="5"/>
  <c r="L2955" i="5" s="1"/>
  <c r="K2956" i="5"/>
  <c r="M2956" i="5"/>
  <c r="K2957" i="5"/>
  <c r="M2957" i="5"/>
  <c r="L2957" i="5" s="1"/>
  <c r="K2958" i="5"/>
  <c r="M2958" i="5"/>
  <c r="L2958" i="5" s="1"/>
  <c r="K2937" i="5"/>
  <c r="M2937" i="5"/>
  <c r="L2937" i="5" s="1"/>
  <c r="K2938" i="5"/>
  <c r="M2938" i="5"/>
  <c r="K2939" i="5"/>
  <c r="M2939" i="5"/>
  <c r="L2939" i="5" s="1"/>
  <c r="K2940" i="5"/>
  <c r="M2940" i="5"/>
  <c r="L2940" i="5" s="1"/>
  <c r="K2941" i="5"/>
  <c r="M2941" i="5"/>
  <c r="L2941" i="5" s="1"/>
  <c r="K2942" i="5"/>
  <c r="M2942" i="5"/>
  <c r="K2943" i="5"/>
  <c r="M2943" i="5"/>
  <c r="L2943" i="5" s="1"/>
  <c r="K2959" i="5"/>
  <c r="M2959" i="5"/>
  <c r="L2959" i="5" s="1"/>
  <c r="K2974" i="5"/>
  <c r="M2974" i="5"/>
  <c r="L2974" i="5" s="1"/>
  <c r="K2975" i="5"/>
  <c r="M2975" i="5"/>
  <c r="K1462" i="5"/>
  <c r="M1462" i="5"/>
  <c r="L1462" i="5" s="1"/>
  <c r="K1463" i="5"/>
  <c r="M1463" i="5"/>
  <c r="L1463" i="5" s="1"/>
  <c r="K1464" i="5"/>
  <c r="M1464" i="5"/>
  <c r="L1464" i="5" s="1"/>
  <c r="K1465" i="5"/>
  <c r="M1465" i="5"/>
  <c r="L1465" i="5" s="1"/>
  <c r="K1466" i="5"/>
  <c r="M1466" i="5"/>
  <c r="L1466" i="5" s="1"/>
  <c r="K1504" i="5"/>
  <c r="M1504" i="5"/>
  <c r="L1504" i="5" s="1"/>
  <c r="K1505" i="5"/>
  <c r="M1505" i="5"/>
  <c r="L1505" i="5" s="1"/>
  <c r="K1506" i="5"/>
  <c r="M1506" i="5"/>
  <c r="L1506" i="5" s="1"/>
  <c r="K1507" i="5"/>
  <c r="M1507" i="5"/>
  <c r="L1507" i="5" s="1"/>
  <c r="K1508" i="5"/>
  <c r="M1508" i="5"/>
  <c r="L1508" i="5" s="1"/>
  <c r="K1549" i="5"/>
  <c r="M1549" i="5"/>
  <c r="L1549" i="5" s="1"/>
  <c r="K1550" i="5"/>
  <c r="M1550" i="5"/>
  <c r="L1550" i="5" s="1"/>
  <c r="K1551" i="5"/>
  <c r="M1551" i="5"/>
  <c r="L1551" i="5" s="1"/>
  <c r="K1552" i="5"/>
  <c r="M1552" i="5"/>
  <c r="L1552" i="5" s="1"/>
  <c r="K1553" i="5"/>
  <c r="M1553" i="5"/>
  <c r="L1553" i="5" s="1"/>
  <c r="K1573" i="5"/>
  <c r="M1573" i="5"/>
  <c r="L1573" i="5" s="1"/>
  <c r="K1574" i="5"/>
  <c r="M1574" i="5"/>
  <c r="L1574" i="5" s="1"/>
  <c r="K1575" i="5"/>
  <c r="M1575" i="5"/>
  <c r="L1575" i="5" s="1"/>
  <c r="K1576" i="5"/>
  <c r="M1576" i="5"/>
  <c r="L1576" i="5" s="1"/>
  <c r="K1577" i="5"/>
  <c r="M1577" i="5"/>
  <c r="L1577" i="5" s="1"/>
  <c r="K1608" i="5"/>
  <c r="M1608" i="5"/>
  <c r="L1608" i="5" s="1"/>
  <c r="K1609" i="5"/>
  <c r="M1609" i="5"/>
  <c r="L1609" i="5" s="1"/>
  <c r="K1610" i="5"/>
  <c r="M1610" i="5"/>
  <c r="L1610" i="5" s="1"/>
  <c r="K1611" i="5"/>
  <c r="M1611" i="5"/>
  <c r="L1611" i="5" s="1"/>
  <c r="K1612" i="5"/>
  <c r="M1612" i="5"/>
  <c r="L1612" i="5" s="1"/>
  <c r="K1628" i="5"/>
  <c r="M1628" i="5"/>
  <c r="L1628" i="5" s="1"/>
  <c r="K1629" i="5"/>
  <c r="M1629" i="5"/>
  <c r="L1629" i="5" s="1"/>
  <c r="K1630" i="5"/>
  <c r="M1630" i="5"/>
  <c r="L1630" i="5" s="1"/>
  <c r="K1631" i="5"/>
  <c r="M1631" i="5"/>
  <c r="L1631" i="5" s="1"/>
  <c r="K1632" i="5"/>
  <c r="M1632" i="5"/>
  <c r="L1632" i="5" s="1"/>
  <c r="K1675" i="5"/>
  <c r="M1675" i="5"/>
  <c r="L1675" i="5" s="1"/>
  <c r="K1676" i="5"/>
  <c r="M1676" i="5"/>
  <c r="L1676" i="5" s="1"/>
  <c r="K1677" i="5"/>
  <c r="M1677" i="5"/>
  <c r="L1677" i="5" s="1"/>
  <c r="K1678" i="5"/>
  <c r="M1678" i="5"/>
  <c r="L1678" i="5" s="1"/>
  <c r="K1679" i="5"/>
  <c r="M1679" i="5"/>
  <c r="L1679" i="5" s="1"/>
  <c r="K1708" i="5"/>
  <c r="M1708" i="5"/>
  <c r="L1708" i="5" s="1"/>
  <c r="K1709" i="5"/>
  <c r="M1709" i="5"/>
  <c r="L1709" i="5" s="1"/>
  <c r="K1710" i="5"/>
  <c r="M1710" i="5"/>
  <c r="L1710" i="5" s="1"/>
  <c r="K1711" i="5"/>
  <c r="M1711" i="5"/>
  <c r="L1711" i="5" s="1"/>
  <c r="K1712" i="5"/>
  <c r="M1712" i="5"/>
  <c r="L1712" i="5" s="1"/>
  <c r="K1743" i="5"/>
  <c r="M1743" i="5"/>
  <c r="L1743" i="5" s="1"/>
  <c r="K1744" i="5"/>
  <c r="M1744" i="5"/>
  <c r="L1744" i="5" s="1"/>
  <c r="K1745" i="5"/>
  <c r="M1745" i="5"/>
  <c r="L1745" i="5" s="1"/>
  <c r="K1746" i="5"/>
  <c r="M1746" i="5"/>
  <c r="L1746" i="5" s="1"/>
  <c r="K1747" i="5"/>
  <c r="M1747" i="5"/>
  <c r="L1747" i="5" s="1"/>
  <c r="K1785" i="5"/>
  <c r="M1785" i="5"/>
  <c r="L1785" i="5" s="1"/>
  <c r="K1786" i="5"/>
  <c r="M1786" i="5"/>
  <c r="L1786" i="5" s="1"/>
  <c r="K1787" i="5"/>
  <c r="M1787" i="5"/>
  <c r="L1787" i="5" s="1"/>
  <c r="K1788" i="5"/>
  <c r="M1788" i="5"/>
  <c r="L1788" i="5" s="1"/>
  <c r="K1789" i="5"/>
  <c r="M1789" i="5"/>
  <c r="L1789" i="5" s="1"/>
  <c r="K1832" i="5"/>
  <c r="M1832" i="5"/>
  <c r="L1832" i="5" s="1"/>
  <c r="K1833" i="5"/>
  <c r="M1833" i="5"/>
  <c r="L1833" i="5" s="1"/>
  <c r="K1834" i="5"/>
  <c r="M1834" i="5"/>
  <c r="L1834" i="5" s="1"/>
  <c r="K1835" i="5"/>
  <c r="M1835" i="5"/>
  <c r="L1835" i="5" s="1"/>
  <c r="K1836" i="5"/>
  <c r="M1836" i="5"/>
  <c r="L1836" i="5" s="1"/>
  <c r="K1873" i="5"/>
  <c r="M1873" i="5"/>
  <c r="L1873" i="5" s="1"/>
  <c r="K1874" i="5"/>
  <c r="M1874" i="5"/>
  <c r="L1874" i="5" s="1"/>
  <c r="K1875" i="5"/>
  <c r="M1875" i="5"/>
  <c r="L1875" i="5" s="1"/>
  <c r="K1876" i="5"/>
  <c r="M1876" i="5"/>
  <c r="L1876" i="5" s="1"/>
  <c r="K1877" i="5"/>
  <c r="M1877" i="5"/>
  <c r="L1877" i="5" s="1"/>
  <c r="K1919" i="5"/>
  <c r="M1919" i="5"/>
  <c r="L1919" i="5" s="1"/>
  <c r="K1920" i="5"/>
  <c r="M1920" i="5"/>
  <c r="L1920" i="5" s="1"/>
  <c r="K1921" i="5"/>
  <c r="M1921" i="5"/>
  <c r="L1921" i="5" s="1"/>
  <c r="K1922" i="5"/>
  <c r="M1922" i="5"/>
  <c r="L1922" i="5" s="1"/>
  <c r="K1923" i="5"/>
  <c r="M1923" i="5"/>
  <c r="L1923" i="5" s="1"/>
  <c r="K1966" i="5"/>
  <c r="M1966" i="5"/>
  <c r="L1966" i="5" s="1"/>
  <c r="K1967" i="5"/>
  <c r="M1967" i="5"/>
  <c r="L1967" i="5" s="1"/>
  <c r="K1968" i="5"/>
  <c r="M1968" i="5"/>
  <c r="L1968" i="5" s="1"/>
  <c r="K1969" i="5"/>
  <c r="M1969" i="5"/>
  <c r="L1969" i="5" s="1"/>
  <c r="K1970" i="5"/>
  <c r="M1970" i="5"/>
  <c r="L1970" i="5" s="1"/>
  <c r="K2011" i="5"/>
  <c r="M2011" i="5"/>
  <c r="L2011" i="5" s="1"/>
  <c r="K2012" i="5"/>
  <c r="M2012" i="5"/>
  <c r="L2012" i="5" s="1"/>
  <c r="K2013" i="5"/>
  <c r="M2013" i="5"/>
  <c r="L2013" i="5" s="1"/>
  <c r="K2014" i="5"/>
  <c r="M2014" i="5"/>
  <c r="L2014" i="5" s="1"/>
  <c r="K2015" i="5"/>
  <c r="M2015" i="5"/>
  <c r="L2015" i="5" s="1"/>
  <c r="K2053" i="5"/>
  <c r="M2053" i="5"/>
  <c r="L2053" i="5" s="1"/>
  <c r="K2054" i="5"/>
  <c r="M2054" i="5"/>
  <c r="L2054" i="5" s="1"/>
  <c r="K2055" i="5"/>
  <c r="M2055" i="5"/>
  <c r="L2055" i="5" s="1"/>
  <c r="K2056" i="5"/>
  <c r="M2056" i="5"/>
  <c r="L2056" i="5" s="1"/>
  <c r="K2057" i="5"/>
  <c r="M2057" i="5"/>
  <c r="L2057" i="5" s="1"/>
  <c r="K2079" i="5"/>
  <c r="M2079" i="5"/>
  <c r="L2079" i="5" s="1"/>
  <c r="K2080" i="5"/>
  <c r="M2080" i="5"/>
  <c r="L2080" i="5" s="1"/>
  <c r="K2081" i="5"/>
  <c r="M2081" i="5"/>
  <c r="L2081" i="5" s="1"/>
  <c r="K2082" i="5"/>
  <c r="M2082" i="5"/>
  <c r="L2082" i="5" s="1"/>
  <c r="K2083" i="5"/>
  <c r="M2083" i="5"/>
  <c r="L2083" i="5" s="1"/>
  <c r="K2108" i="5"/>
  <c r="M2108" i="5"/>
  <c r="L2108" i="5" s="1"/>
  <c r="K2109" i="5"/>
  <c r="M2109" i="5"/>
  <c r="L2109" i="5" s="1"/>
  <c r="K2110" i="5"/>
  <c r="M2110" i="5"/>
  <c r="L2110" i="5" s="1"/>
  <c r="K2111" i="5"/>
  <c r="M2111" i="5"/>
  <c r="L2111" i="5" s="1"/>
  <c r="K2112" i="5"/>
  <c r="M2112" i="5"/>
  <c r="L2112" i="5" s="1"/>
  <c r="K2131" i="5"/>
  <c r="M2131" i="5"/>
  <c r="L2131" i="5" s="1"/>
  <c r="K2132" i="5"/>
  <c r="M2132" i="5"/>
  <c r="L2132" i="5" s="1"/>
  <c r="K2133" i="5"/>
  <c r="M2133" i="5"/>
  <c r="L2133" i="5" s="1"/>
  <c r="K2134" i="5"/>
  <c r="M2134" i="5"/>
  <c r="L2134" i="5" s="1"/>
  <c r="K2135" i="5"/>
  <c r="M2135" i="5"/>
  <c r="L2135" i="5" s="1"/>
  <c r="K2163" i="5"/>
  <c r="M2163" i="5"/>
  <c r="L2163" i="5" s="1"/>
  <c r="K2164" i="5"/>
  <c r="M2164" i="5"/>
  <c r="L2164" i="5" s="1"/>
  <c r="K2165" i="5"/>
  <c r="M2165" i="5"/>
  <c r="L2165" i="5" s="1"/>
  <c r="K2166" i="5"/>
  <c r="M2166" i="5"/>
  <c r="L2166" i="5" s="1"/>
  <c r="K2167" i="5"/>
  <c r="M2167" i="5"/>
  <c r="L2167" i="5" s="1"/>
  <c r="K2197" i="5"/>
  <c r="M2197" i="5"/>
  <c r="L2197" i="5" s="1"/>
  <c r="K2198" i="5"/>
  <c r="M2198" i="5"/>
  <c r="L2198" i="5" s="1"/>
  <c r="K2199" i="5"/>
  <c r="M2199" i="5"/>
  <c r="L2199" i="5" s="1"/>
  <c r="K2200" i="5"/>
  <c r="M2200" i="5"/>
  <c r="L2200" i="5" s="1"/>
  <c r="K2201" i="5"/>
  <c r="M2201" i="5"/>
  <c r="L2201" i="5" s="1"/>
  <c r="K2222" i="5"/>
  <c r="M2222" i="5"/>
  <c r="L2222" i="5" s="1"/>
  <c r="K2223" i="5"/>
  <c r="M2223" i="5"/>
  <c r="L2223" i="5" s="1"/>
  <c r="K2225" i="5"/>
  <c r="M2225" i="5"/>
  <c r="K2228" i="5"/>
  <c r="M2228" i="5"/>
  <c r="L2228" i="5" s="1"/>
  <c r="K2229" i="5"/>
  <c r="M2229" i="5"/>
  <c r="L2229" i="5" s="1"/>
  <c r="K2259" i="5"/>
  <c r="M2259" i="5"/>
  <c r="L2259" i="5" s="1"/>
  <c r="K2260" i="5"/>
  <c r="M2260" i="5"/>
  <c r="K2261" i="5"/>
  <c r="M2261" i="5"/>
  <c r="L2261" i="5" s="1"/>
  <c r="K2262" i="5"/>
  <c r="M2262" i="5"/>
  <c r="L2262" i="5" s="1"/>
  <c r="K2263" i="5"/>
  <c r="M2263" i="5"/>
  <c r="L2263" i="5" s="1"/>
  <c r="K2290" i="5"/>
  <c r="M2290" i="5"/>
  <c r="K2291" i="5"/>
  <c r="M2291" i="5"/>
  <c r="L2291" i="5" s="1"/>
  <c r="K2292" i="5"/>
  <c r="M2292" i="5"/>
  <c r="L2292" i="5" s="1"/>
  <c r="K2293" i="5"/>
  <c r="M2293" i="5"/>
  <c r="L2293" i="5" s="1"/>
  <c r="K2314" i="5"/>
  <c r="M2314" i="5"/>
  <c r="K2315" i="5"/>
  <c r="M2315" i="5"/>
  <c r="L2315" i="5" s="1"/>
  <c r="K2316" i="5"/>
  <c r="M2316" i="5"/>
  <c r="L2316" i="5" s="1"/>
  <c r="K2317" i="5"/>
  <c r="M2317" i="5"/>
  <c r="L2317" i="5" s="1"/>
  <c r="K2318" i="5"/>
  <c r="M2318" i="5"/>
  <c r="K2345" i="5"/>
  <c r="M2345" i="5"/>
  <c r="L2345" i="5" s="1"/>
  <c r="K2346" i="5"/>
  <c r="M2346" i="5"/>
  <c r="L2346" i="5" s="1"/>
  <c r="K2347" i="5"/>
  <c r="M2347" i="5"/>
  <c r="L2347" i="5" s="1"/>
  <c r="K2348" i="5"/>
  <c r="M2348" i="5"/>
  <c r="K2349" i="5"/>
  <c r="M2349" i="5"/>
  <c r="L2349" i="5" s="1"/>
  <c r="K2381" i="5"/>
  <c r="M2381" i="5"/>
  <c r="L2381" i="5" s="1"/>
  <c r="K2382" i="5"/>
  <c r="M2382" i="5"/>
  <c r="L2382" i="5" s="1"/>
  <c r="K2383" i="5"/>
  <c r="M2383" i="5"/>
  <c r="K2384" i="5"/>
  <c r="M2384" i="5"/>
  <c r="L2384" i="5" s="1"/>
  <c r="K2385" i="5"/>
  <c r="M2385" i="5"/>
  <c r="L2385" i="5" s="1"/>
  <c r="K2423" i="5"/>
  <c r="M2423" i="5"/>
  <c r="L2423" i="5" s="1"/>
  <c r="K2424" i="5"/>
  <c r="M2424" i="5"/>
  <c r="L2424" i="5" s="1"/>
  <c r="K2425" i="5"/>
  <c r="M2425" i="5"/>
  <c r="L2425" i="5" s="1"/>
  <c r="K2426" i="5"/>
  <c r="M2426" i="5"/>
  <c r="L2426" i="5" s="1"/>
  <c r="K2427" i="5"/>
  <c r="M2427" i="5"/>
  <c r="L2427" i="5" s="1"/>
  <c r="K2457" i="5"/>
  <c r="M2457" i="5"/>
  <c r="K2458" i="5"/>
  <c r="M2458" i="5"/>
  <c r="L2458" i="5" s="1"/>
  <c r="K2459" i="5"/>
  <c r="M2459" i="5"/>
  <c r="L2459" i="5" s="1"/>
  <c r="K2460" i="5"/>
  <c r="M2460" i="5"/>
  <c r="L2460" i="5" s="1"/>
  <c r="K2461" i="5"/>
  <c r="M2461" i="5"/>
  <c r="L2461" i="5" s="1"/>
  <c r="K2485" i="5"/>
  <c r="M2485" i="5"/>
  <c r="L2485" i="5" s="1"/>
  <c r="K2486" i="5"/>
  <c r="M2486" i="5"/>
  <c r="L2486" i="5" s="1"/>
  <c r="K2487" i="5"/>
  <c r="M2487" i="5"/>
  <c r="L2487" i="5" s="1"/>
  <c r="K2488" i="5"/>
  <c r="M2488" i="5"/>
  <c r="L2488" i="5" s="1"/>
  <c r="K2489" i="5"/>
  <c r="M2489" i="5"/>
  <c r="L2489" i="5" s="1"/>
  <c r="K2512" i="5"/>
  <c r="M2512" i="5"/>
  <c r="L2512" i="5" s="1"/>
  <c r="K2513" i="5"/>
  <c r="M2513" i="5"/>
  <c r="L2513" i="5" s="1"/>
  <c r="K2514" i="5"/>
  <c r="M2514" i="5"/>
  <c r="L2514" i="5" s="1"/>
  <c r="K2515" i="5"/>
  <c r="M2515" i="5"/>
  <c r="L2515" i="5" s="1"/>
  <c r="K2516" i="5"/>
  <c r="M2516" i="5"/>
  <c r="L2516" i="5" s="1"/>
  <c r="K2542" i="5"/>
  <c r="M2542" i="5"/>
  <c r="L2542" i="5" s="1"/>
  <c r="K2543" i="5"/>
  <c r="M2543" i="5"/>
  <c r="L2543" i="5" s="1"/>
  <c r="K2544" i="5"/>
  <c r="M2544" i="5"/>
  <c r="L2544" i="5" s="1"/>
  <c r="K2545" i="5"/>
  <c r="M2545" i="5"/>
  <c r="L2545" i="5" s="1"/>
  <c r="K2546" i="5"/>
  <c r="M2546" i="5"/>
  <c r="L2546" i="5" s="1"/>
  <c r="K2567" i="5"/>
  <c r="M2567" i="5"/>
  <c r="L2567" i="5" s="1"/>
  <c r="K2568" i="5"/>
  <c r="M2568" i="5"/>
  <c r="L2568" i="5" s="1"/>
  <c r="K2569" i="5"/>
  <c r="M2569" i="5"/>
  <c r="L2569" i="5" s="1"/>
  <c r="K2570" i="5"/>
  <c r="M2570" i="5"/>
  <c r="L2570" i="5" s="1"/>
  <c r="K2571" i="5"/>
  <c r="M2571" i="5"/>
  <c r="L2571" i="5" s="1"/>
  <c r="K2588" i="5"/>
  <c r="M2588" i="5"/>
  <c r="L2588" i="5" s="1"/>
  <c r="K2589" i="5"/>
  <c r="M2589" i="5"/>
  <c r="L2589" i="5" s="1"/>
  <c r="K2590" i="5"/>
  <c r="M2590" i="5"/>
  <c r="L2590" i="5" s="1"/>
  <c r="K2591" i="5"/>
  <c r="M2591" i="5"/>
  <c r="L2591" i="5" s="1"/>
  <c r="K2592" i="5"/>
  <c r="M2592" i="5"/>
  <c r="L2592" i="5" s="1"/>
  <c r="K2619" i="5"/>
  <c r="M2619" i="5"/>
  <c r="L2619" i="5" s="1"/>
  <c r="K2620" i="5"/>
  <c r="M2620" i="5"/>
  <c r="L2620" i="5" s="1"/>
  <c r="K2621" i="5"/>
  <c r="M2621" i="5"/>
  <c r="L2621" i="5" s="1"/>
  <c r="K2622" i="5"/>
  <c r="M2622" i="5"/>
  <c r="L2622" i="5" s="1"/>
  <c r="K2623" i="5"/>
  <c r="M2623" i="5"/>
  <c r="L2623" i="5" s="1"/>
  <c r="K2655" i="5"/>
  <c r="M2655" i="5"/>
  <c r="L2655" i="5" s="1"/>
  <c r="K2656" i="5"/>
  <c r="M2656" i="5"/>
  <c r="L2656" i="5" s="1"/>
  <c r="K2657" i="5"/>
  <c r="M2657" i="5"/>
  <c r="L2657" i="5" s="1"/>
  <c r="K2658" i="5"/>
  <c r="M2658" i="5"/>
  <c r="L2658" i="5" s="1"/>
  <c r="K2659" i="5"/>
  <c r="M2659" i="5"/>
  <c r="L2659" i="5" s="1"/>
  <c r="K2699" i="5"/>
  <c r="M2699" i="5"/>
  <c r="L2699" i="5" s="1"/>
  <c r="K2700" i="5"/>
  <c r="M2700" i="5"/>
  <c r="L2700" i="5" s="1"/>
  <c r="K2701" i="5"/>
  <c r="M2701" i="5"/>
  <c r="L2701" i="5" s="1"/>
  <c r="K2702" i="5"/>
  <c r="M2702" i="5"/>
  <c r="L2702" i="5" s="1"/>
  <c r="K2703" i="5"/>
  <c r="M2703" i="5"/>
  <c r="K2724" i="5"/>
  <c r="M2724" i="5"/>
  <c r="L2724" i="5" s="1"/>
  <c r="K2725" i="5"/>
  <c r="M2725" i="5"/>
  <c r="L2725" i="5" s="1"/>
  <c r="K2726" i="5"/>
  <c r="M2726" i="5"/>
  <c r="L2726" i="5" s="1"/>
  <c r="K2727" i="5"/>
  <c r="M2727" i="5"/>
  <c r="L2727" i="5" s="1"/>
  <c r="K2728" i="5"/>
  <c r="M2728" i="5"/>
  <c r="L2728" i="5" s="1"/>
  <c r="K2751" i="5"/>
  <c r="M2751" i="5"/>
  <c r="L2751" i="5" s="1"/>
  <c r="K2752" i="5"/>
  <c r="M2752" i="5"/>
  <c r="L2752" i="5" s="1"/>
  <c r="K2753" i="5"/>
  <c r="M2753" i="5"/>
  <c r="L2753" i="5" s="1"/>
  <c r="K2754" i="5"/>
  <c r="M2754" i="5"/>
  <c r="L2754" i="5" s="1"/>
  <c r="K2755" i="5"/>
  <c r="M2755" i="5"/>
  <c r="L2755" i="5" s="1"/>
  <c r="K2789" i="5"/>
  <c r="M2789" i="5"/>
  <c r="L2789" i="5" s="1"/>
  <c r="K2790" i="5"/>
  <c r="M2790" i="5"/>
  <c r="L2790" i="5" s="1"/>
  <c r="K2791" i="5"/>
  <c r="M2791" i="5"/>
  <c r="L2791" i="5" s="1"/>
  <c r="K2792" i="5"/>
  <c r="M2792" i="5"/>
  <c r="L2792" i="5" s="1"/>
  <c r="K2793" i="5"/>
  <c r="M2793" i="5"/>
  <c r="L2793" i="5" s="1"/>
  <c r="K2832" i="5"/>
  <c r="M2832" i="5"/>
  <c r="K2833" i="5"/>
  <c r="M2833" i="5"/>
  <c r="L2833" i="5" s="1"/>
  <c r="K2834" i="5"/>
  <c r="M2834" i="5"/>
  <c r="L2834" i="5" s="1"/>
  <c r="K2835" i="5"/>
  <c r="M2835" i="5"/>
  <c r="L2835" i="5" s="1"/>
  <c r="K2836" i="5"/>
  <c r="M2836" i="5"/>
  <c r="L2836" i="5" s="1"/>
  <c r="K2858" i="5"/>
  <c r="M2858" i="5"/>
  <c r="L2858" i="5" s="1"/>
  <c r="K2859" i="5"/>
  <c r="M2859" i="5"/>
  <c r="L2859" i="5" s="1"/>
  <c r="K2860" i="5"/>
  <c r="M2860" i="5"/>
  <c r="K2861" i="5"/>
  <c r="M2861" i="5"/>
  <c r="K2862" i="5"/>
  <c r="M2862" i="5"/>
  <c r="L2862" i="5" s="1"/>
  <c r="K2890" i="5"/>
  <c r="M2890" i="5"/>
  <c r="L2890" i="5" s="1"/>
  <c r="K2891" i="5"/>
  <c r="M2891" i="5"/>
  <c r="K2892" i="5"/>
  <c r="M2892" i="5"/>
  <c r="K2893" i="5"/>
  <c r="M2893" i="5"/>
  <c r="L2893" i="5" s="1"/>
  <c r="K2917" i="5"/>
  <c r="M2917" i="5"/>
  <c r="L2917" i="5" s="1"/>
  <c r="K2944" i="5"/>
  <c r="M2944" i="5"/>
  <c r="L2944" i="5" s="1"/>
  <c r="K2945" i="5"/>
  <c r="M2945" i="5"/>
  <c r="L2945" i="5" s="1"/>
  <c r="K2946" i="5"/>
  <c r="M2946" i="5"/>
  <c r="L2946" i="5" s="1"/>
  <c r="K2960" i="5"/>
  <c r="M2960" i="5"/>
  <c r="L2960" i="5" s="1"/>
  <c r="K2961" i="5"/>
  <c r="M2961" i="5"/>
  <c r="L2961" i="5" s="1"/>
  <c r="K2962" i="5"/>
  <c r="M2962" i="5"/>
  <c r="L2962" i="5" s="1"/>
  <c r="K2963" i="5"/>
  <c r="M2963" i="5"/>
  <c r="K2964" i="5"/>
  <c r="M2964" i="5"/>
  <c r="L2964" i="5" s="1"/>
  <c r="K2976" i="5"/>
  <c r="M2976" i="5"/>
  <c r="L2976" i="5" s="1"/>
  <c r="K2977" i="5"/>
  <c r="M2977" i="5"/>
  <c r="L2977" i="5" s="1"/>
  <c r="K2978" i="5"/>
  <c r="M2978" i="5"/>
  <c r="K2979" i="5"/>
  <c r="M2979" i="5"/>
  <c r="L2979" i="5" s="1"/>
  <c r="K2980" i="5"/>
  <c r="M2980" i="5"/>
  <c r="L2980" i="5" s="1"/>
  <c r="K3016" i="5"/>
  <c r="M3016" i="5"/>
  <c r="L3016" i="5" s="1"/>
  <c r="K3037" i="5"/>
  <c r="M3037" i="5"/>
  <c r="K3038" i="5"/>
  <c r="M3038" i="5"/>
  <c r="L3038" i="5" s="1"/>
  <c r="K3039" i="5"/>
  <c r="M3039" i="5"/>
  <c r="L3039" i="5" s="1"/>
  <c r="K3040" i="5"/>
  <c r="M3040" i="5"/>
  <c r="L3040" i="5" s="1"/>
  <c r="K3041" i="5"/>
  <c r="M3041" i="5"/>
  <c r="K3042" i="5"/>
  <c r="M3042" i="5"/>
  <c r="L3042" i="5" s="1"/>
  <c r="K3043" i="5"/>
  <c r="M3043" i="5"/>
  <c r="L3043" i="5" s="1"/>
  <c r="K3044" i="5"/>
  <c r="M3044" i="5"/>
  <c r="L3044" i="5" s="1"/>
  <c r="K3045" i="5"/>
  <c r="M3045" i="5"/>
  <c r="K3046" i="5"/>
  <c r="M3046" i="5"/>
  <c r="L3046" i="5" s="1"/>
  <c r="K3047" i="5"/>
  <c r="M3047" i="5"/>
  <c r="L3047" i="5" s="1"/>
  <c r="K3048" i="5"/>
  <c r="M3048" i="5"/>
  <c r="L3048" i="5" s="1"/>
  <c r="K3049" i="5"/>
  <c r="M3049" i="5"/>
  <c r="K3050" i="5"/>
  <c r="M3050" i="5"/>
  <c r="L3050" i="5" s="1"/>
  <c r="K3051" i="5"/>
  <c r="M3051" i="5"/>
  <c r="L3051" i="5" s="1"/>
  <c r="K3052" i="5"/>
  <c r="M3052" i="5"/>
  <c r="L3052" i="5" s="1"/>
  <c r="K3053" i="5"/>
  <c r="M3053" i="5"/>
  <c r="K3054" i="5"/>
  <c r="M3054" i="5"/>
  <c r="L3054" i="5" s="1"/>
  <c r="K3055" i="5"/>
  <c r="M3055" i="5"/>
  <c r="L3055" i="5" s="1"/>
  <c r="K3056" i="5"/>
  <c r="M3056" i="5"/>
  <c r="L3056" i="5" s="1"/>
  <c r="K3057" i="5"/>
  <c r="M3057" i="5"/>
  <c r="K3058" i="5"/>
  <c r="M3058" i="5"/>
  <c r="L3058" i="5" s="1"/>
  <c r="K3059" i="5"/>
  <c r="M3059" i="5"/>
  <c r="L3059" i="5" s="1"/>
  <c r="K3060" i="5"/>
  <c r="M3060" i="5"/>
  <c r="L3060" i="5" s="1"/>
  <c r="K3061" i="5"/>
  <c r="M3061" i="5"/>
  <c r="K3062" i="5"/>
  <c r="M3062" i="5"/>
  <c r="L3062" i="5" s="1"/>
  <c r="K3063" i="5"/>
  <c r="M3063" i="5"/>
  <c r="L3063" i="5" s="1"/>
  <c r="K3064" i="5"/>
  <c r="M3064" i="5"/>
  <c r="L3064" i="5" s="1"/>
  <c r="K3065" i="5"/>
  <c r="M3065" i="5"/>
  <c r="K3066" i="5"/>
  <c r="M3066" i="5"/>
  <c r="L3066" i="5" s="1"/>
  <c r="K3067" i="5"/>
  <c r="M3067" i="5"/>
  <c r="L3067" i="5" s="1"/>
  <c r="K3068" i="5"/>
  <c r="M3068" i="5"/>
  <c r="L3068" i="5" s="1"/>
  <c r="K3069" i="5"/>
  <c r="M3069" i="5"/>
  <c r="K3070" i="5"/>
  <c r="M3070" i="5"/>
  <c r="L3070" i="5" s="1"/>
  <c r="K3071" i="5"/>
  <c r="M3071" i="5"/>
  <c r="L3071" i="5" s="1"/>
  <c r="K3072" i="5"/>
  <c r="M3072" i="5"/>
  <c r="L3072" i="5" s="1"/>
  <c r="K3073" i="5"/>
  <c r="M3073" i="5"/>
  <c r="K3074" i="5"/>
  <c r="M3074" i="5"/>
  <c r="L3074" i="5" s="1"/>
  <c r="K3075" i="5"/>
  <c r="M3075" i="5"/>
  <c r="L3075" i="5" s="1"/>
  <c r="K3076" i="5"/>
  <c r="M3076" i="5"/>
  <c r="L3076" i="5" s="1"/>
  <c r="K3077" i="5"/>
  <c r="M3077" i="5"/>
  <c r="K3078" i="5"/>
  <c r="M3078" i="5"/>
  <c r="L3078" i="5" s="1"/>
  <c r="K3079" i="5"/>
  <c r="M3079" i="5"/>
  <c r="L3079" i="5" s="1"/>
  <c r="K3080" i="5"/>
  <c r="M3080" i="5"/>
  <c r="L3080" i="5" s="1"/>
  <c r="K3081" i="5"/>
  <c r="M3081" i="5"/>
  <c r="K3082" i="5"/>
  <c r="M3082" i="5"/>
  <c r="L3082" i="5" s="1"/>
  <c r="K3083" i="5"/>
  <c r="M3083" i="5"/>
  <c r="L3083" i="5" s="1"/>
  <c r="K3084" i="5"/>
  <c r="M3084" i="5"/>
  <c r="L3084" i="5" s="1"/>
  <c r="K3085" i="5"/>
  <c r="M3085" i="5"/>
  <c r="K3086" i="5"/>
  <c r="M3086" i="5"/>
  <c r="L3086" i="5" s="1"/>
  <c r="K3087" i="5"/>
  <c r="M3087" i="5"/>
  <c r="L3087" i="5" s="1"/>
  <c r="K3088" i="5"/>
  <c r="M3088" i="5"/>
  <c r="L3088" i="5" s="1"/>
  <c r="K3089" i="5"/>
  <c r="M3089" i="5"/>
  <c r="K3090" i="5"/>
  <c r="M3090" i="5"/>
  <c r="L3090" i="5" s="1"/>
  <c r="K3091" i="5"/>
  <c r="M3091" i="5"/>
  <c r="L3091" i="5" s="1"/>
  <c r="K3092" i="5"/>
  <c r="M3092" i="5"/>
  <c r="L3092" i="5" s="1"/>
  <c r="K3010" i="5"/>
  <c r="M3010" i="5"/>
  <c r="K1482" i="5"/>
  <c r="M1482" i="5"/>
  <c r="K628" i="5"/>
  <c r="M628" i="5"/>
  <c r="L628" i="5" s="1"/>
  <c r="K2443" i="5"/>
  <c r="M2443" i="5"/>
  <c r="K629" i="5"/>
  <c r="M629" i="5"/>
  <c r="K630" i="5"/>
  <c r="M630" i="5"/>
  <c r="K872" i="5"/>
  <c r="M872" i="5"/>
  <c r="L872" i="5" s="1"/>
  <c r="K2451" i="5"/>
  <c r="M2451" i="5"/>
  <c r="K892" i="5"/>
  <c r="M892" i="5"/>
  <c r="K894" i="5"/>
  <c r="M894" i="5"/>
  <c r="K3187" i="5"/>
  <c r="M3187" i="5"/>
  <c r="L3187" i="5" s="1"/>
  <c r="K2966" i="5"/>
  <c r="M2966" i="5"/>
  <c r="K2967" i="5"/>
  <c r="M2967" i="5"/>
  <c r="K2968" i="5"/>
  <c r="M2968" i="5"/>
  <c r="K2969" i="5"/>
  <c r="M2969" i="5"/>
  <c r="K3019" i="5"/>
  <c r="M3019" i="5"/>
  <c r="K2970" i="5"/>
  <c r="M2970" i="5"/>
  <c r="K2971" i="5"/>
  <c r="M2971" i="5"/>
  <c r="K2981" i="5"/>
  <c r="M2981" i="5"/>
  <c r="K2972" i="5"/>
  <c r="M2972" i="5"/>
  <c r="K2973" i="5"/>
  <c r="M2973" i="5"/>
  <c r="K2982" i="5"/>
  <c r="M2982" i="5"/>
  <c r="K2983" i="5"/>
  <c r="M2983" i="5"/>
  <c r="K2984" i="5"/>
  <c r="M2984" i="5"/>
  <c r="K2985" i="5"/>
  <c r="M2985" i="5"/>
  <c r="K2986" i="5"/>
  <c r="M2986" i="5"/>
  <c r="K2987" i="5"/>
  <c r="M2987" i="5"/>
  <c r="K2988" i="5"/>
  <c r="M2988" i="5"/>
  <c r="K2989" i="5"/>
  <c r="M2989" i="5"/>
  <c r="K2990" i="5"/>
  <c r="M2990" i="5"/>
  <c r="K2991" i="5"/>
  <c r="M2991" i="5"/>
  <c r="K2992" i="5"/>
  <c r="M2992" i="5"/>
  <c r="K2993" i="5"/>
  <c r="M2993" i="5"/>
  <c r="K2994" i="5"/>
  <c r="M2994" i="5"/>
  <c r="K2995" i="5"/>
  <c r="M2995" i="5"/>
  <c r="K2996" i="5"/>
  <c r="M2996" i="5"/>
  <c r="K2997" i="5"/>
  <c r="M2997" i="5"/>
  <c r="K2998" i="5"/>
  <c r="M2998" i="5"/>
  <c r="K2999" i="5"/>
  <c r="M2999" i="5"/>
  <c r="K3020" i="5"/>
  <c r="M3020" i="5"/>
  <c r="K3021" i="5"/>
  <c r="M3021" i="5"/>
  <c r="K3022" i="5"/>
  <c r="M3022" i="5"/>
  <c r="K3000" i="5"/>
  <c r="M3000" i="5"/>
  <c r="K3023" i="5"/>
  <c r="M3023" i="5"/>
  <c r="K3024" i="5"/>
  <c r="M3024" i="5"/>
  <c r="K3025" i="5"/>
  <c r="M3025" i="5"/>
  <c r="K3026" i="5"/>
  <c r="M3026" i="5"/>
  <c r="K3027" i="5"/>
  <c r="M3027" i="5"/>
  <c r="K3028" i="5"/>
  <c r="M3028" i="5"/>
  <c r="K3029" i="5"/>
  <c r="M3029" i="5"/>
  <c r="K2452" i="5"/>
  <c r="M2452" i="5"/>
  <c r="K893" i="5"/>
  <c r="M893" i="5"/>
  <c r="K929" i="5"/>
  <c r="M929" i="5"/>
  <c r="K3011" i="5"/>
  <c r="M3011" i="5"/>
  <c r="K1133" i="5"/>
  <c r="M1133" i="5"/>
  <c r="K3012" i="5"/>
  <c r="M3012" i="5"/>
  <c r="K81" i="5"/>
  <c r="M81" i="5"/>
  <c r="K3013" i="5"/>
  <c r="M3013" i="5"/>
  <c r="K736" i="5"/>
  <c r="M736" i="5"/>
  <c r="K365" i="5"/>
  <c r="M365" i="5"/>
  <c r="K366" i="5"/>
  <c r="M366" i="5"/>
  <c r="K1189" i="5"/>
  <c r="M1189" i="5"/>
  <c r="K1190" i="5"/>
  <c r="M1190" i="5"/>
  <c r="K1483" i="5"/>
  <c r="M1483" i="5"/>
  <c r="K1484" i="5"/>
  <c r="M1484" i="5"/>
  <c r="K663" i="5"/>
  <c r="M663" i="5"/>
  <c r="K82" i="5"/>
  <c r="M82" i="5"/>
  <c r="K1915" i="5"/>
  <c r="M1915" i="5"/>
  <c r="K83" i="5"/>
  <c r="M83" i="5"/>
  <c r="K2004" i="5"/>
  <c r="M2004" i="5"/>
  <c r="K3093" i="5"/>
  <c r="M3093" i="5"/>
  <c r="K3094" i="5"/>
  <c r="M3094" i="5"/>
  <c r="K3095" i="5"/>
  <c r="M3095" i="5"/>
  <c r="K3096" i="5"/>
  <c r="M3096" i="5"/>
  <c r="K3097" i="5"/>
  <c r="M3097" i="5"/>
  <c r="K3098" i="5"/>
  <c r="M3098" i="5"/>
  <c r="K3099" i="5"/>
  <c r="M3099" i="5"/>
  <c r="K3100" i="5"/>
  <c r="M3100" i="5"/>
  <c r="K3101" i="5"/>
  <c r="M3101" i="5"/>
  <c r="K3102" i="5"/>
  <c r="M3102" i="5"/>
  <c r="K3103" i="5"/>
  <c r="M3103" i="5"/>
  <c r="K3104" i="5"/>
  <c r="M3104" i="5"/>
  <c r="K3105" i="5"/>
  <c r="M3105" i="5"/>
  <c r="K3106" i="5"/>
  <c r="M3106" i="5"/>
  <c r="K3107" i="5"/>
  <c r="M3107" i="5"/>
  <c r="K3108" i="5"/>
  <c r="M3108" i="5"/>
  <c r="K3109" i="5"/>
  <c r="M3109" i="5"/>
  <c r="K3112" i="5"/>
  <c r="M3112" i="5"/>
  <c r="K3113" i="5"/>
  <c r="M3113" i="5"/>
  <c r="K3114" i="5"/>
  <c r="M3114" i="5"/>
  <c r="K3115" i="5"/>
  <c r="M3115" i="5"/>
  <c r="K3116" i="5"/>
  <c r="M3116" i="5"/>
  <c r="K3117" i="5"/>
  <c r="M3117" i="5"/>
  <c r="K3118" i="5"/>
  <c r="M3118" i="5"/>
  <c r="K3119" i="5"/>
  <c r="M3119" i="5"/>
  <c r="K3120" i="5"/>
  <c r="M3120" i="5"/>
  <c r="K3121" i="5"/>
  <c r="M3121" i="5"/>
  <c r="K3122" i="5"/>
  <c r="M3122" i="5"/>
  <c r="K3123" i="5"/>
  <c r="M3123" i="5"/>
  <c r="K3124" i="5"/>
  <c r="M3124" i="5"/>
  <c r="K3125" i="5"/>
  <c r="M3125" i="5"/>
  <c r="K3126" i="5"/>
  <c r="M3126" i="5"/>
  <c r="K3127" i="5"/>
  <c r="M3127" i="5"/>
  <c r="K3128" i="5"/>
  <c r="M3128" i="5"/>
  <c r="K1134" i="5"/>
  <c r="M1134" i="5"/>
  <c r="K1485" i="5"/>
  <c r="M1485" i="5"/>
  <c r="K1486" i="5"/>
  <c r="M1486" i="5"/>
  <c r="K84" i="5"/>
  <c r="M84" i="5"/>
  <c r="K3017" i="5"/>
  <c r="M3017" i="5"/>
  <c r="K3018" i="5"/>
  <c r="M3018" i="5"/>
  <c r="K3030" i="5"/>
  <c r="M3030" i="5"/>
  <c r="K3031" i="5"/>
  <c r="M3031" i="5"/>
  <c r="K3032" i="5"/>
  <c r="M3032" i="5"/>
  <c r="K3033" i="5"/>
  <c r="M3033" i="5"/>
  <c r="K283" i="5"/>
  <c r="M283" i="5"/>
  <c r="K284" i="5"/>
  <c r="M284" i="5"/>
  <c r="K1487" i="5"/>
  <c r="M1487" i="5"/>
  <c r="K3034" i="5"/>
  <c r="M3034" i="5"/>
  <c r="K3035" i="5"/>
  <c r="M3035" i="5"/>
  <c r="K3036" i="5"/>
  <c r="M3036" i="5"/>
  <c r="K3145" i="5"/>
  <c r="M3145" i="5"/>
  <c r="K3146" i="5"/>
  <c r="M3146" i="5"/>
  <c r="K3147" i="5"/>
  <c r="M3147" i="5"/>
  <c r="K3148" i="5"/>
  <c r="M3148" i="5"/>
  <c r="K3149" i="5"/>
  <c r="M3149" i="5"/>
  <c r="K3150" i="5"/>
  <c r="M3150" i="5"/>
  <c r="K3151" i="5"/>
  <c r="M3151" i="5"/>
  <c r="K3152" i="5"/>
  <c r="M3152" i="5"/>
  <c r="K3153" i="5"/>
  <c r="M3153" i="5"/>
  <c r="K3154" i="5"/>
  <c r="M3154" i="5"/>
  <c r="K3155" i="5"/>
  <c r="M3155" i="5"/>
  <c r="K3156" i="5"/>
  <c r="M3156" i="5"/>
  <c r="K3157" i="5"/>
  <c r="M3157" i="5"/>
  <c r="K3158" i="5"/>
  <c r="M3158" i="5"/>
  <c r="K3159" i="5"/>
  <c r="M3159" i="5"/>
  <c r="K3160" i="5"/>
  <c r="M3160" i="5"/>
  <c r="K3161" i="5"/>
  <c r="M3161" i="5"/>
  <c r="K3162" i="5"/>
  <c r="M3162" i="5"/>
  <c r="K3163" i="5"/>
  <c r="M3163" i="5"/>
  <c r="K3164" i="5"/>
  <c r="M3164" i="5"/>
  <c r="K3165" i="5"/>
  <c r="M3165" i="5"/>
  <c r="K3166" i="5"/>
  <c r="M3166" i="5"/>
  <c r="K3167" i="5"/>
  <c r="M3167" i="5"/>
  <c r="K3168" i="5"/>
  <c r="M3168" i="5"/>
  <c r="K3169" i="5"/>
  <c r="M3169" i="5"/>
  <c r="K3170" i="5"/>
  <c r="M3170" i="5"/>
  <c r="K3171" i="5"/>
  <c r="M3171" i="5"/>
  <c r="K3172" i="5"/>
  <c r="M3172" i="5"/>
  <c r="K285" i="5"/>
  <c r="M285" i="5"/>
  <c r="K1655" i="5"/>
  <c r="M1655" i="5"/>
  <c r="K1191" i="5"/>
  <c r="M1191" i="5"/>
  <c r="K1488" i="5"/>
  <c r="M1488" i="5"/>
  <c r="K1489" i="5"/>
  <c r="M1489" i="5"/>
  <c r="K3129" i="5"/>
  <c r="M3129" i="5"/>
  <c r="K2127" i="5"/>
  <c r="M2127" i="5"/>
  <c r="K2159" i="5"/>
  <c r="M2159" i="5"/>
  <c r="K3130" i="5"/>
  <c r="M3130" i="5"/>
  <c r="K51" i="5"/>
  <c r="M51" i="5"/>
  <c r="K1128" i="5"/>
  <c r="M1128" i="5"/>
  <c r="K2191" i="5"/>
  <c r="M2191" i="5"/>
  <c r="K2192" i="5"/>
  <c r="M2192" i="5"/>
  <c r="K461" i="5"/>
  <c r="M461" i="5"/>
  <c r="K462" i="5"/>
  <c r="M462" i="5"/>
  <c r="K1490" i="5"/>
  <c r="M1490" i="5"/>
  <c r="K1491" i="5"/>
  <c r="M1491" i="5"/>
  <c r="K85" i="5"/>
  <c r="M85" i="5"/>
  <c r="K463" i="5"/>
  <c r="M463" i="5"/>
  <c r="K3192" i="5"/>
  <c r="M3192" i="5"/>
  <c r="K3193" i="5"/>
  <c r="M3193" i="5"/>
  <c r="K3194" i="5"/>
  <c r="M3194" i="5"/>
  <c r="K3195" i="5"/>
  <c r="M3195" i="5"/>
  <c r="K3196" i="5"/>
  <c r="M3196" i="5"/>
  <c r="K3197" i="5"/>
  <c r="M3197" i="5"/>
  <c r="K3198" i="5"/>
  <c r="M3198" i="5"/>
  <c r="K3199" i="5"/>
  <c r="M3199" i="5"/>
  <c r="K3200" i="5"/>
  <c r="M3200" i="5"/>
  <c r="K3201" i="5"/>
  <c r="M3201" i="5"/>
  <c r="K3202" i="5"/>
  <c r="M3202" i="5"/>
  <c r="K3203" i="5"/>
  <c r="M3203" i="5"/>
  <c r="K3204" i="5"/>
  <c r="M3204" i="5"/>
  <c r="K3205" i="5"/>
  <c r="M3205" i="5"/>
  <c r="K3206" i="5"/>
  <c r="M3206" i="5"/>
  <c r="K3207" i="5"/>
  <c r="M3207" i="5"/>
  <c r="K3208" i="5"/>
  <c r="M3208" i="5"/>
  <c r="K3209" i="5"/>
  <c r="M3209" i="5"/>
  <c r="K3210" i="5"/>
  <c r="M3210" i="5"/>
  <c r="K3211" i="5"/>
  <c r="M3211" i="5"/>
  <c r="K3212" i="5"/>
  <c r="M3212" i="5"/>
  <c r="K3213" i="5"/>
  <c r="M3213" i="5"/>
  <c r="K3214" i="5"/>
  <c r="M3214" i="5"/>
  <c r="K3215" i="5"/>
  <c r="M3215" i="5"/>
  <c r="K3216" i="5"/>
  <c r="M3216" i="5"/>
  <c r="K3217" i="5"/>
  <c r="M3217" i="5"/>
  <c r="K3218" i="5"/>
  <c r="M3218" i="5"/>
  <c r="K3219" i="5"/>
  <c r="M3219" i="5"/>
  <c r="K3220" i="5"/>
  <c r="M3220" i="5"/>
  <c r="K3221" i="5"/>
  <c r="M3221" i="5"/>
  <c r="K3222" i="5"/>
  <c r="M3222" i="5"/>
  <c r="K3223" i="5"/>
  <c r="M3223" i="5"/>
  <c r="K3224" i="5"/>
  <c r="M3224" i="5"/>
  <c r="K3225" i="5"/>
  <c r="M3225" i="5"/>
  <c r="K3226" i="5"/>
  <c r="M3226" i="5"/>
  <c r="K3227" i="5"/>
  <c r="M3227" i="5"/>
  <c r="K3228" i="5"/>
  <c r="M3228" i="5"/>
  <c r="K3229" i="5"/>
  <c r="M3229" i="5"/>
  <c r="K3230" i="5"/>
  <c r="M3230" i="5"/>
  <c r="K3231" i="5"/>
  <c r="M3231" i="5"/>
  <c r="K3232" i="5"/>
  <c r="M3232" i="5"/>
  <c r="K3233" i="5"/>
  <c r="M3233" i="5"/>
  <c r="K3234" i="5"/>
  <c r="M3234" i="5"/>
  <c r="K3235" i="5"/>
  <c r="M3235" i="5"/>
  <c r="K3236" i="5"/>
  <c r="M3236" i="5"/>
  <c r="K3237" i="5"/>
  <c r="M3237" i="5"/>
  <c r="K3238" i="5"/>
  <c r="M3238" i="5"/>
  <c r="K3239" i="5"/>
  <c r="M3239" i="5"/>
  <c r="K3240" i="5"/>
  <c r="M3240" i="5"/>
  <c r="K3241" i="5"/>
  <c r="M3241" i="5"/>
  <c r="K3242" i="5"/>
  <c r="M3242" i="5"/>
  <c r="K3243" i="5"/>
  <c r="M3243" i="5"/>
  <c r="K3244" i="5"/>
  <c r="M3244" i="5"/>
  <c r="K3245" i="5"/>
  <c r="M3245" i="5"/>
  <c r="K3246" i="5"/>
  <c r="M3246" i="5"/>
  <c r="K3247" i="5"/>
  <c r="M3247" i="5"/>
  <c r="K3248" i="5"/>
  <c r="M3248" i="5"/>
  <c r="K86" i="5"/>
  <c r="M86" i="5"/>
  <c r="L86" i="5" s="1"/>
  <c r="K631" i="5"/>
  <c r="M631" i="5"/>
  <c r="K2005" i="5"/>
  <c r="M2005" i="5"/>
  <c r="K3131" i="5"/>
  <c r="M3131" i="5"/>
  <c r="K1129" i="5"/>
  <c r="M1129" i="5"/>
  <c r="L1129" i="5" s="1"/>
  <c r="K2006" i="5"/>
  <c r="M2006" i="5"/>
  <c r="K3132" i="5"/>
  <c r="M3132" i="5"/>
  <c r="K3256" i="5"/>
  <c r="M3256" i="5"/>
  <c r="K3257" i="5"/>
  <c r="M3257" i="5"/>
  <c r="K3258" i="5"/>
  <c r="M3258" i="5"/>
  <c r="K3259" i="5"/>
  <c r="M3259" i="5"/>
  <c r="K3260" i="5"/>
  <c r="M3260" i="5"/>
  <c r="K3261" i="5"/>
  <c r="M3261" i="5"/>
  <c r="L3261" i="5" s="1"/>
  <c r="K3262" i="5"/>
  <c r="M3262" i="5"/>
  <c r="K3263" i="5"/>
  <c r="M3263" i="5"/>
  <c r="K3264" i="5"/>
  <c r="M3264" i="5"/>
  <c r="K3265" i="5"/>
  <c r="M3265" i="5"/>
  <c r="L3265" i="5" s="1"/>
  <c r="K3266" i="5"/>
  <c r="M3266" i="5"/>
  <c r="K3267" i="5"/>
  <c r="M3267" i="5"/>
  <c r="K3268" i="5"/>
  <c r="M3268" i="5"/>
  <c r="K3269" i="5"/>
  <c r="M3269" i="5"/>
  <c r="L3269" i="5" s="1"/>
  <c r="K3270" i="5"/>
  <c r="M3270" i="5"/>
  <c r="K3271" i="5"/>
  <c r="M3271" i="5"/>
  <c r="K3272" i="5"/>
  <c r="M3272" i="5"/>
  <c r="K3273" i="5"/>
  <c r="M3273" i="5"/>
  <c r="L3273" i="5" s="1"/>
  <c r="K3274" i="5"/>
  <c r="M3274" i="5"/>
  <c r="K3275" i="5"/>
  <c r="M3275" i="5"/>
  <c r="K3276" i="5"/>
  <c r="M3276" i="5"/>
  <c r="K3277" i="5"/>
  <c r="M3277" i="5"/>
  <c r="L3277" i="5" s="1"/>
  <c r="K3278" i="5"/>
  <c r="M3278" i="5"/>
  <c r="K3279" i="5"/>
  <c r="M3279" i="5"/>
  <c r="K3280" i="5"/>
  <c r="M3280" i="5"/>
  <c r="K3281" i="5"/>
  <c r="M3281" i="5"/>
  <c r="L3281" i="5" s="1"/>
  <c r="K3282" i="5"/>
  <c r="M3282" i="5"/>
  <c r="K3283" i="5"/>
  <c r="M3283" i="5"/>
  <c r="K3284" i="5"/>
  <c r="M3284" i="5"/>
  <c r="K3285" i="5"/>
  <c r="M3285" i="5"/>
  <c r="L3285" i="5" s="1"/>
  <c r="K3286" i="5"/>
  <c r="M3286" i="5"/>
  <c r="K3287" i="5"/>
  <c r="M3287" i="5"/>
  <c r="K3288" i="5"/>
  <c r="M3288" i="5"/>
  <c r="K3289" i="5"/>
  <c r="M3289" i="5"/>
  <c r="L3289" i="5" s="1"/>
  <c r="K3290" i="5"/>
  <c r="M3290" i="5"/>
  <c r="K3291" i="5"/>
  <c r="M3291" i="5"/>
  <c r="K3292" i="5"/>
  <c r="M3292" i="5"/>
  <c r="K3293" i="5"/>
  <c r="M3293" i="5"/>
  <c r="L3293" i="5" s="1"/>
  <c r="K3294" i="5"/>
  <c r="M3294" i="5"/>
  <c r="K3295" i="5"/>
  <c r="M3295" i="5"/>
  <c r="K3296" i="5"/>
  <c r="M3296" i="5"/>
  <c r="K3297" i="5"/>
  <c r="M3297" i="5"/>
  <c r="L3297" i="5" s="1"/>
  <c r="K3298" i="5"/>
  <c r="M3298" i="5"/>
  <c r="K3299" i="5"/>
  <c r="M3299" i="5"/>
  <c r="K3300" i="5"/>
  <c r="M3300" i="5"/>
  <c r="K3301" i="5"/>
  <c r="M3301" i="5"/>
  <c r="L3301" i="5" s="1"/>
  <c r="K3302" i="5"/>
  <c r="M3302" i="5"/>
  <c r="K3303" i="5"/>
  <c r="M3303" i="5"/>
  <c r="K3304" i="5"/>
  <c r="M3304" i="5"/>
  <c r="K3305" i="5"/>
  <c r="M3305" i="5"/>
  <c r="L3305" i="5" s="1"/>
  <c r="K3306" i="5"/>
  <c r="M3306" i="5"/>
  <c r="K3307" i="5"/>
  <c r="M3307" i="5"/>
  <c r="K3308" i="5"/>
  <c r="M3308" i="5"/>
  <c r="K3309" i="5"/>
  <c r="M3309" i="5"/>
  <c r="L3309" i="5" s="1"/>
  <c r="K3310" i="5"/>
  <c r="M3310" i="5"/>
  <c r="K3311" i="5"/>
  <c r="M3311" i="5"/>
  <c r="K3312" i="5"/>
  <c r="M3312" i="5"/>
  <c r="K3313" i="5"/>
  <c r="M3313" i="5"/>
  <c r="L3313" i="5" s="1"/>
  <c r="K3314" i="5"/>
  <c r="M3314" i="5"/>
  <c r="K3315" i="5"/>
  <c r="M3315" i="5"/>
  <c r="K3316" i="5"/>
  <c r="M3316" i="5"/>
  <c r="K3317" i="5"/>
  <c r="M3317" i="5"/>
  <c r="L3317" i="5" s="1"/>
  <c r="K3318" i="5"/>
  <c r="M3318" i="5"/>
  <c r="L3318" i="5" s="1"/>
  <c r="K3319" i="5"/>
  <c r="M3319" i="5"/>
  <c r="K3320" i="5"/>
  <c r="M3320" i="5"/>
  <c r="K3321" i="5"/>
  <c r="M3321" i="5"/>
  <c r="L3321" i="5" s="1"/>
  <c r="K3322" i="5"/>
  <c r="M3322" i="5"/>
  <c r="K3323" i="5"/>
  <c r="M3323" i="5"/>
  <c r="K3324" i="5"/>
  <c r="M3324" i="5"/>
  <c r="K3325" i="5"/>
  <c r="M3325" i="5"/>
  <c r="L3325" i="5" s="1"/>
  <c r="K3326" i="5"/>
  <c r="M3326" i="5"/>
  <c r="K3327" i="5"/>
  <c r="M3327" i="5"/>
  <c r="K3328" i="5"/>
  <c r="M3328" i="5"/>
  <c r="K3329" i="5"/>
  <c r="M3329" i="5"/>
  <c r="K3330" i="5"/>
  <c r="M3330" i="5"/>
  <c r="K3331" i="5"/>
  <c r="M3331" i="5"/>
  <c r="K3332" i="5"/>
  <c r="M3332" i="5"/>
  <c r="K3333" i="5"/>
  <c r="M3333" i="5"/>
  <c r="K3334" i="5"/>
  <c r="M3334" i="5"/>
  <c r="K3335" i="5"/>
  <c r="M3335" i="5"/>
  <c r="K3336" i="5"/>
  <c r="M3336" i="5"/>
  <c r="K3337" i="5"/>
  <c r="M3337" i="5"/>
  <c r="L3337" i="5" s="1"/>
  <c r="K3338" i="5"/>
  <c r="M3338" i="5"/>
  <c r="K3339" i="5"/>
  <c r="M3339" i="5"/>
  <c r="K3340" i="5"/>
  <c r="M3340" i="5"/>
  <c r="K3341" i="5"/>
  <c r="M3341" i="5"/>
  <c r="L3341" i="5" s="1"/>
  <c r="K3342" i="5"/>
  <c r="M3342" i="5"/>
  <c r="K3343" i="5"/>
  <c r="M3343" i="5"/>
  <c r="K3344" i="5"/>
  <c r="M3344" i="5"/>
  <c r="K3345" i="5"/>
  <c r="M3345" i="5"/>
  <c r="L3345" i="5" s="1"/>
  <c r="K3346" i="5"/>
  <c r="M3346" i="5"/>
  <c r="K3347" i="5"/>
  <c r="M3347" i="5"/>
  <c r="K3348" i="5"/>
  <c r="M3348" i="5"/>
  <c r="K3349" i="5"/>
  <c r="M3349" i="5"/>
  <c r="L3349" i="5" s="1"/>
  <c r="K3350" i="5"/>
  <c r="M3350" i="5"/>
  <c r="K3351" i="5"/>
  <c r="M3351" i="5"/>
  <c r="K3352" i="5"/>
  <c r="M3352" i="5"/>
  <c r="K3353" i="5"/>
  <c r="M3353" i="5"/>
  <c r="L3353" i="5" s="1"/>
  <c r="K3354" i="5"/>
  <c r="M3354" i="5"/>
  <c r="K3355" i="5"/>
  <c r="M3355" i="5"/>
  <c r="K3356" i="5"/>
  <c r="M3356" i="5"/>
  <c r="K3357" i="5"/>
  <c r="M3357" i="5"/>
  <c r="L3357" i="5" s="1"/>
  <c r="K3358" i="5"/>
  <c r="M3358" i="5"/>
  <c r="K3359" i="5"/>
  <c r="M3359" i="5"/>
  <c r="K3360" i="5"/>
  <c r="M3360" i="5"/>
  <c r="K3361" i="5"/>
  <c r="M3361" i="5"/>
  <c r="L3361" i="5" s="1"/>
  <c r="K3362" i="5"/>
  <c r="M3362" i="5"/>
  <c r="K3363" i="5"/>
  <c r="M3363" i="5"/>
  <c r="K3364" i="5"/>
  <c r="M3364" i="5"/>
  <c r="K3365" i="5"/>
  <c r="M3365" i="5"/>
  <c r="L3365" i="5" s="1"/>
  <c r="K3366" i="5"/>
  <c r="M3366" i="5"/>
  <c r="K3367" i="5"/>
  <c r="M3367" i="5"/>
  <c r="K3368" i="5"/>
  <c r="M3368" i="5"/>
  <c r="K3369" i="5"/>
  <c r="M3369" i="5"/>
  <c r="L3369" i="5" s="1"/>
  <c r="K3370" i="5"/>
  <c r="M3370" i="5"/>
  <c r="K3371" i="5"/>
  <c r="M3371" i="5"/>
  <c r="K3372" i="5"/>
  <c r="M3372" i="5"/>
  <c r="K3373" i="5"/>
  <c r="M3373" i="5"/>
  <c r="L3373" i="5" s="1"/>
  <c r="K3374" i="5"/>
  <c r="M3374" i="5"/>
  <c r="K3375" i="5"/>
  <c r="M3375" i="5"/>
  <c r="K3376" i="5"/>
  <c r="M3376" i="5"/>
  <c r="K3377" i="5"/>
  <c r="M3377" i="5"/>
  <c r="L3377" i="5" s="1"/>
  <c r="K3378" i="5"/>
  <c r="M3378" i="5"/>
  <c r="K3379" i="5"/>
  <c r="M3379" i="5"/>
  <c r="K3380" i="5"/>
  <c r="M3380" i="5"/>
  <c r="K3381" i="5"/>
  <c r="M3381" i="5"/>
  <c r="L3381" i="5" s="1"/>
  <c r="K3382" i="5"/>
  <c r="M3382" i="5"/>
  <c r="K3383" i="5"/>
  <c r="M3383" i="5"/>
  <c r="K3384" i="5"/>
  <c r="M3384" i="5"/>
  <c r="K3396" i="5"/>
  <c r="M3396" i="5"/>
  <c r="K3397" i="5"/>
  <c r="M3397" i="5"/>
  <c r="L3397" i="5" s="1"/>
  <c r="K3398" i="5"/>
  <c r="M3398" i="5"/>
  <c r="K3399" i="5"/>
  <c r="M3399" i="5"/>
  <c r="K3400" i="5"/>
  <c r="M3400" i="5"/>
  <c r="K3401" i="5"/>
  <c r="M3401" i="5"/>
  <c r="L3401" i="5" s="1"/>
  <c r="K3402" i="5"/>
  <c r="M3402" i="5"/>
  <c r="K3403" i="5"/>
  <c r="M3403" i="5"/>
  <c r="K3404" i="5"/>
  <c r="M3404" i="5"/>
  <c r="K3405" i="5"/>
  <c r="M3405" i="5"/>
  <c r="L3405" i="5" s="1"/>
  <c r="K3406" i="5"/>
  <c r="M3406" i="5"/>
  <c r="K3407" i="5"/>
  <c r="M3407" i="5"/>
  <c r="K3408" i="5"/>
  <c r="M3408" i="5"/>
  <c r="K3409" i="5"/>
  <c r="M3409" i="5"/>
  <c r="L3409" i="5" s="1"/>
  <c r="K3410" i="5"/>
  <c r="M3410" i="5"/>
  <c r="K3411" i="5"/>
  <c r="M3411" i="5"/>
  <c r="K3412" i="5"/>
  <c r="M3412" i="5"/>
  <c r="K3413" i="5"/>
  <c r="M3413" i="5"/>
  <c r="L3413" i="5" s="1"/>
  <c r="K3414" i="5"/>
  <c r="M3414" i="5"/>
  <c r="K3415" i="5"/>
  <c r="M3415" i="5"/>
  <c r="K3416" i="5"/>
  <c r="M3416" i="5"/>
  <c r="K3417" i="5"/>
  <c r="M3417" i="5"/>
  <c r="L3417" i="5" s="1"/>
  <c r="K3440" i="5"/>
  <c r="M3440" i="5"/>
  <c r="K3441" i="5"/>
  <c r="M3441" i="5"/>
  <c r="L3441" i="5" s="1"/>
  <c r="K3442" i="5"/>
  <c r="M3442" i="5"/>
  <c r="L3442" i="5" s="1"/>
  <c r="K3443" i="5"/>
  <c r="M3443" i="5"/>
  <c r="K3444" i="5"/>
  <c r="M3444" i="5"/>
  <c r="K3445" i="5"/>
  <c r="M3445" i="5"/>
  <c r="L3445" i="5" s="1"/>
  <c r="K3446" i="5"/>
  <c r="M3446" i="5"/>
  <c r="L3446" i="5" s="1"/>
  <c r="K3447" i="5"/>
  <c r="M3447" i="5"/>
  <c r="K3448" i="5"/>
  <c r="M3448" i="5"/>
  <c r="K3449" i="5"/>
  <c r="M3449" i="5"/>
  <c r="L3449" i="5" s="1"/>
  <c r="K3450" i="5"/>
  <c r="M3450" i="5"/>
  <c r="L3450" i="5" s="1"/>
  <c r="K3451" i="5"/>
  <c r="M3451" i="5"/>
  <c r="K3452" i="5"/>
  <c r="M3452" i="5"/>
  <c r="K3453" i="5"/>
  <c r="M3453" i="5"/>
  <c r="L3453" i="5" s="1"/>
  <c r="K3454" i="5"/>
  <c r="M3454" i="5"/>
  <c r="L3454" i="5" s="1"/>
  <c r="K3455" i="5"/>
  <c r="M3455" i="5"/>
  <c r="K3456" i="5"/>
  <c r="M3456" i="5"/>
  <c r="K3457" i="5"/>
  <c r="M3457" i="5"/>
  <c r="L3457" i="5" s="1"/>
  <c r="K3458" i="5"/>
  <c r="M3458" i="5"/>
  <c r="L3458" i="5" s="1"/>
  <c r="K3459" i="5"/>
  <c r="M3459" i="5"/>
  <c r="K3460" i="5"/>
  <c r="M3460" i="5"/>
  <c r="K3461" i="5"/>
  <c r="M3461" i="5"/>
  <c r="L3461" i="5" s="1"/>
  <c r="K3462" i="5"/>
  <c r="M3462" i="5"/>
  <c r="L3462" i="5" s="1"/>
  <c r="K3463" i="5"/>
  <c r="M3463" i="5"/>
  <c r="K3464" i="5"/>
  <c r="M3464" i="5"/>
  <c r="K3465" i="5"/>
  <c r="M3465" i="5"/>
  <c r="L3465" i="5" s="1"/>
  <c r="K3466" i="5"/>
  <c r="M3466" i="5"/>
  <c r="L3466" i="5" s="1"/>
  <c r="K3467" i="5"/>
  <c r="M3467" i="5"/>
  <c r="K3468" i="5"/>
  <c r="K3469" i="5"/>
  <c r="L3469" i="5"/>
  <c r="K3470" i="5"/>
  <c r="M3470" i="5"/>
  <c r="L3470" i="5" s="1"/>
  <c r="K3471" i="5"/>
  <c r="M3471" i="5"/>
  <c r="L3471" i="5" s="1"/>
  <c r="K3472" i="5"/>
  <c r="M3472" i="5"/>
  <c r="K3473" i="5"/>
  <c r="M3473" i="5"/>
  <c r="L3473" i="5" s="1"/>
  <c r="K3474" i="5"/>
  <c r="M3474" i="5"/>
  <c r="L3474" i="5" s="1"/>
  <c r="K3475" i="5"/>
  <c r="M3475" i="5"/>
  <c r="L3475" i="5" s="1"/>
  <c r="K3476" i="5"/>
  <c r="M3476" i="5"/>
  <c r="K3477" i="5"/>
  <c r="M3477" i="5"/>
  <c r="L3477" i="5" s="1"/>
  <c r="K3478" i="5"/>
  <c r="M3478" i="5"/>
  <c r="L3478" i="5" s="1"/>
  <c r="K3479" i="5"/>
  <c r="M3479" i="5"/>
  <c r="L3479" i="5" s="1"/>
  <c r="K3480" i="5"/>
  <c r="M3480" i="5"/>
  <c r="K3481" i="5"/>
  <c r="M3481" i="5"/>
  <c r="L3481" i="5" s="1"/>
  <c r="K3482" i="5"/>
  <c r="M3482" i="5"/>
  <c r="L3482" i="5" s="1"/>
  <c r="K3483" i="5"/>
  <c r="M3483" i="5"/>
  <c r="L3483" i="5" s="1"/>
  <c r="K3484" i="5"/>
  <c r="M3484" i="5"/>
  <c r="K3485" i="5"/>
  <c r="M3485" i="5"/>
  <c r="L3485" i="5" s="1"/>
  <c r="K3486" i="5"/>
  <c r="M3486" i="5"/>
  <c r="L3486" i="5" s="1"/>
  <c r="K3487" i="5"/>
  <c r="M3487" i="5"/>
  <c r="L3487" i="5" s="1"/>
  <c r="K3488" i="5"/>
  <c r="M3488" i="5"/>
  <c r="K3489" i="5"/>
  <c r="M3489" i="5"/>
  <c r="L3489" i="5" s="1"/>
  <c r="K3490" i="5"/>
  <c r="M3490" i="5"/>
  <c r="L3490" i="5" s="1"/>
  <c r="K3491" i="5"/>
  <c r="M3491" i="5"/>
  <c r="L3491" i="5" s="1"/>
  <c r="K3492" i="5"/>
  <c r="M3492" i="5"/>
  <c r="K3493" i="5"/>
  <c r="M3493" i="5"/>
  <c r="L3493" i="5" s="1"/>
  <c r="K3494" i="5"/>
  <c r="M3494" i="5"/>
  <c r="L3494" i="5" s="1"/>
  <c r="K3497" i="5"/>
  <c r="M3497" i="5"/>
  <c r="L3497" i="5" s="1"/>
  <c r="K3498" i="5"/>
  <c r="M3498" i="5"/>
  <c r="K3499" i="5"/>
  <c r="M3499" i="5"/>
  <c r="K3500" i="5"/>
  <c r="M3500" i="5"/>
  <c r="L3500" i="5" s="1"/>
  <c r="K3501" i="5"/>
  <c r="M3501" i="5"/>
  <c r="L3501" i="5" s="1"/>
  <c r="K3502" i="5"/>
  <c r="M3502" i="5"/>
  <c r="K3503" i="5"/>
  <c r="M3503" i="5"/>
  <c r="K3504" i="5"/>
  <c r="M3504" i="5"/>
  <c r="L3504" i="5" s="1"/>
  <c r="K3505" i="5"/>
  <c r="M3505" i="5"/>
  <c r="L3505" i="5" s="1"/>
  <c r="K3506" i="5"/>
  <c r="M3506" i="5"/>
  <c r="K3507" i="5"/>
  <c r="M3507" i="5"/>
  <c r="K3508" i="5"/>
  <c r="M3508" i="5"/>
  <c r="L3508" i="5" s="1"/>
  <c r="K3509" i="5"/>
  <c r="M3509" i="5"/>
  <c r="L3509" i="5" s="1"/>
  <c r="K3510" i="5"/>
  <c r="M3510" i="5"/>
  <c r="K3511" i="5"/>
  <c r="M3511" i="5"/>
  <c r="K3512" i="5"/>
  <c r="M3512" i="5"/>
  <c r="L3512" i="5" s="1"/>
  <c r="K3513" i="5"/>
  <c r="M3513" i="5"/>
  <c r="L3513" i="5" s="1"/>
  <c r="K3514" i="5"/>
  <c r="M3514" i="5"/>
  <c r="K3515" i="5"/>
  <c r="M3515" i="5"/>
  <c r="K3516" i="5"/>
  <c r="M3516" i="5"/>
  <c r="L3516" i="5" s="1"/>
  <c r="K3517" i="5"/>
  <c r="M3517" i="5"/>
  <c r="L3517" i="5" s="1"/>
  <c r="K3518" i="5"/>
  <c r="M3518" i="5"/>
  <c r="K3519" i="5"/>
  <c r="M3519" i="5"/>
  <c r="K3520" i="5"/>
  <c r="M3520" i="5"/>
  <c r="L3520" i="5" s="1"/>
  <c r="K3521" i="5"/>
  <c r="M3521" i="5"/>
  <c r="L3521" i="5" s="1"/>
  <c r="K3522" i="5"/>
  <c r="M3522" i="5"/>
  <c r="K3523" i="5"/>
  <c r="M3523" i="5"/>
  <c r="K3524" i="5"/>
  <c r="M3524" i="5"/>
  <c r="L3524" i="5" s="1"/>
  <c r="K3525" i="5"/>
  <c r="M3525" i="5"/>
  <c r="L3525" i="5" s="1"/>
  <c r="K3526" i="5"/>
  <c r="M3526" i="5"/>
  <c r="K3527" i="5"/>
  <c r="M3527" i="5"/>
  <c r="K3528" i="5"/>
  <c r="M3528" i="5"/>
  <c r="L3528" i="5" s="1"/>
  <c r="K3529" i="5"/>
  <c r="M3529" i="5"/>
  <c r="L3529" i="5" s="1"/>
  <c r="K3530" i="5"/>
  <c r="M3530" i="5"/>
  <c r="K3531" i="5"/>
  <c r="M3531" i="5"/>
  <c r="K3532" i="5"/>
  <c r="M3532" i="5"/>
  <c r="L3532" i="5" s="1"/>
  <c r="K3533" i="5"/>
  <c r="M3533" i="5"/>
  <c r="L3533" i="5" s="1"/>
  <c r="K3534" i="5"/>
  <c r="M3534" i="5"/>
  <c r="K3535" i="5"/>
  <c r="M3535" i="5"/>
  <c r="K3536" i="5"/>
  <c r="M3536" i="5"/>
  <c r="L3536" i="5" s="1"/>
  <c r="K3537" i="5"/>
  <c r="M3537" i="5"/>
  <c r="L3537" i="5" s="1"/>
  <c r="K3538" i="5"/>
  <c r="M3538" i="5"/>
  <c r="K3539" i="5"/>
  <c r="M3539" i="5"/>
  <c r="K3540" i="5"/>
  <c r="M3540" i="5"/>
  <c r="L3540" i="5" s="1"/>
  <c r="K3541" i="5"/>
  <c r="M3541" i="5"/>
  <c r="L3541" i="5" s="1"/>
  <c r="K3542" i="5"/>
  <c r="M3542" i="5"/>
  <c r="K3543" i="5"/>
  <c r="M3543" i="5"/>
  <c r="K3544" i="5"/>
  <c r="M3544" i="5"/>
  <c r="L3544" i="5" s="1"/>
  <c r="K3545" i="5"/>
  <c r="M3545" i="5"/>
  <c r="L3545" i="5" s="1"/>
  <c r="K3546" i="5"/>
  <c r="M3546" i="5"/>
  <c r="K3547" i="5"/>
  <c r="M3547" i="5"/>
  <c r="L3547" i="5" s="1"/>
  <c r="K3548" i="5"/>
  <c r="M3548" i="5"/>
  <c r="L3548" i="5" s="1"/>
  <c r="K3549" i="5"/>
  <c r="M3549" i="5"/>
  <c r="L3549" i="5" s="1"/>
  <c r="K3550" i="5"/>
  <c r="M3550" i="5"/>
  <c r="K3551" i="5"/>
  <c r="M3551" i="5"/>
  <c r="L3551" i="5" s="1"/>
  <c r="K3552" i="5"/>
  <c r="M3552" i="5"/>
  <c r="L3552" i="5" s="1"/>
  <c r="K3553" i="5"/>
  <c r="M3553" i="5"/>
  <c r="L3553" i="5" s="1"/>
  <c r="K3554" i="5"/>
  <c r="M3554" i="5"/>
  <c r="K3555" i="5"/>
  <c r="M3555" i="5"/>
  <c r="L3555" i="5" s="1"/>
  <c r="K3556" i="5"/>
  <c r="M3556" i="5"/>
  <c r="L3556" i="5" s="1"/>
  <c r="K3557" i="5"/>
  <c r="M3557" i="5"/>
  <c r="L3557" i="5" s="1"/>
  <c r="K3558" i="5"/>
  <c r="M3558" i="5"/>
  <c r="K3559" i="5"/>
  <c r="M3559" i="5"/>
  <c r="L3559" i="5" s="1"/>
  <c r="K3560" i="5"/>
  <c r="M3560" i="5"/>
  <c r="L3560" i="5" s="1"/>
  <c r="K3561" i="5"/>
  <c r="M3561" i="5"/>
  <c r="L3561" i="5" s="1"/>
  <c r="K3562" i="5"/>
  <c r="M3562" i="5"/>
  <c r="K3563" i="5"/>
  <c r="M3563" i="5"/>
  <c r="L3563" i="5" s="1"/>
  <c r="K3564" i="5"/>
  <c r="M3564" i="5"/>
  <c r="L3564" i="5" s="1"/>
  <c r="K3565" i="5"/>
  <c r="M3565" i="5"/>
  <c r="L3565" i="5" s="1"/>
  <c r="K3566" i="5"/>
  <c r="M3566" i="5"/>
  <c r="K3567" i="5"/>
  <c r="M3567" i="5"/>
  <c r="L3567" i="5" s="1"/>
  <c r="K3568" i="5"/>
  <c r="M3568" i="5"/>
  <c r="L3568" i="5" s="1"/>
  <c r="K3569" i="5"/>
  <c r="M3569" i="5"/>
  <c r="L3569" i="5" s="1"/>
  <c r="K3570" i="5"/>
  <c r="M3570" i="5"/>
  <c r="L3570" i="5" s="1"/>
  <c r="K3571" i="5"/>
  <c r="M3571" i="5"/>
  <c r="L3571" i="5" s="1"/>
  <c r="K3572" i="5"/>
  <c r="M3572" i="5"/>
  <c r="L3572" i="5" s="1"/>
  <c r="K3573" i="5"/>
  <c r="M3573" i="5"/>
  <c r="L3573" i="5" s="1"/>
  <c r="K3574" i="5"/>
  <c r="M3574" i="5"/>
  <c r="L3574" i="5" s="1"/>
  <c r="K3575" i="5"/>
  <c r="M3575" i="5"/>
  <c r="L3575" i="5" s="1"/>
  <c r="K3576" i="5"/>
  <c r="M3576" i="5"/>
  <c r="L3576" i="5" s="1"/>
  <c r="K3577" i="5"/>
  <c r="M3577" i="5"/>
  <c r="L3577" i="5" s="1"/>
  <c r="K3578" i="5"/>
  <c r="M3578" i="5"/>
  <c r="L3578" i="5" s="1"/>
  <c r="K3579" i="5"/>
  <c r="M3579" i="5"/>
  <c r="L3579" i="5" s="1"/>
  <c r="K3580" i="5"/>
  <c r="M3580" i="5"/>
  <c r="L3580" i="5" s="1"/>
  <c r="K3581" i="5"/>
  <c r="M3581" i="5"/>
  <c r="L3581" i="5" s="1"/>
  <c r="K3582" i="5"/>
  <c r="M3582" i="5"/>
  <c r="L3582" i="5" s="1"/>
  <c r="K3583" i="5"/>
  <c r="M3583" i="5"/>
  <c r="L3583" i="5" s="1"/>
  <c r="K3584" i="5"/>
  <c r="M3584" i="5"/>
  <c r="L3584" i="5" s="1"/>
  <c r="K3585" i="5"/>
  <c r="M3585" i="5"/>
  <c r="L3585" i="5" s="1"/>
  <c r="K3586" i="5"/>
  <c r="M3586" i="5"/>
  <c r="L3586" i="5" s="1"/>
  <c r="K3587" i="5"/>
  <c r="M3587" i="5"/>
  <c r="L3587" i="5" s="1"/>
  <c r="K3588" i="5"/>
  <c r="M3588" i="5"/>
  <c r="L3588" i="5" s="1"/>
  <c r="K3589" i="5"/>
  <c r="M3589" i="5"/>
  <c r="L3589" i="5" s="1"/>
  <c r="K3590" i="5"/>
  <c r="M3590" i="5"/>
  <c r="L3590" i="5" s="1"/>
  <c r="K3591" i="5"/>
  <c r="M3591" i="5"/>
  <c r="L3591" i="5" s="1"/>
  <c r="K3592" i="5"/>
  <c r="M3592" i="5"/>
  <c r="L3592" i="5" s="1"/>
  <c r="K3593" i="5"/>
  <c r="M3593" i="5"/>
  <c r="L3593" i="5" s="1"/>
  <c r="K3594" i="5"/>
  <c r="M3594" i="5"/>
  <c r="L3594" i="5" s="1"/>
  <c r="K3595" i="5"/>
  <c r="M3595" i="5"/>
  <c r="L3595" i="5" s="1"/>
  <c r="K3596" i="5"/>
  <c r="M3596" i="5"/>
  <c r="L3596" i="5" s="1"/>
  <c r="K3597" i="5"/>
  <c r="M3597" i="5"/>
  <c r="L3597" i="5" s="1"/>
  <c r="K3598" i="5"/>
  <c r="M3598" i="5"/>
  <c r="L3598" i="5" s="1"/>
  <c r="K3599" i="5"/>
  <c r="M3599" i="5"/>
  <c r="L3599" i="5" s="1"/>
  <c r="K3600" i="5"/>
  <c r="M3600" i="5"/>
  <c r="L3600" i="5" s="1"/>
  <c r="K3601" i="5"/>
  <c r="M3601" i="5"/>
  <c r="L3601" i="5" s="1"/>
  <c r="K3602" i="5"/>
  <c r="M3602" i="5"/>
  <c r="L3602" i="5" s="1"/>
  <c r="K3603" i="5"/>
  <c r="M3603" i="5"/>
  <c r="L3603" i="5" s="1"/>
  <c r="K3604" i="5"/>
  <c r="M3604" i="5"/>
  <c r="L3604" i="5" s="1"/>
  <c r="K3605" i="5"/>
  <c r="M3605" i="5"/>
  <c r="L3605" i="5" s="1"/>
  <c r="K3606" i="5"/>
  <c r="M3606" i="5"/>
  <c r="L3606" i="5" s="1"/>
  <c r="K3607" i="5"/>
  <c r="M3607" i="5"/>
  <c r="L3607" i="5" s="1"/>
  <c r="K3608" i="5"/>
  <c r="M3608" i="5"/>
  <c r="L3608" i="5" s="1"/>
  <c r="K3609" i="5"/>
  <c r="M3609" i="5"/>
  <c r="L3609" i="5" s="1"/>
  <c r="K3610" i="5"/>
  <c r="M3610" i="5"/>
  <c r="L3610" i="5" s="1"/>
  <c r="K3611" i="5"/>
  <c r="M3611" i="5"/>
  <c r="L3611" i="5" s="1"/>
  <c r="K3612" i="5"/>
  <c r="M3612" i="5"/>
  <c r="L3612" i="5" s="1"/>
  <c r="K3613" i="5"/>
  <c r="M3613" i="5"/>
  <c r="L3613" i="5" s="1"/>
  <c r="K3614" i="5"/>
  <c r="M3614" i="5"/>
  <c r="L3614" i="5" s="1"/>
  <c r="K3615" i="5"/>
  <c r="M3615" i="5"/>
  <c r="L3615" i="5" s="1"/>
  <c r="K3616" i="5"/>
  <c r="M3616" i="5"/>
  <c r="L3616" i="5" s="1"/>
  <c r="K3617" i="5"/>
  <c r="M3617" i="5"/>
  <c r="L3617" i="5" s="1"/>
  <c r="K3618" i="5"/>
  <c r="M3618" i="5"/>
  <c r="L3618" i="5" s="1"/>
  <c r="K3619" i="5"/>
  <c r="M3619" i="5"/>
  <c r="L3619" i="5" s="1"/>
  <c r="K3620" i="5"/>
  <c r="M3620" i="5"/>
  <c r="L3620" i="5" s="1"/>
  <c r="K3621" i="5"/>
  <c r="M3621" i="5"/>
  <c r="L3621" i="5" s="1"/>
  <c r="K3622" i="5"/>
  <c r="M3622" i="5"/>
  <c r="L3622" i="5" s="1"/>
  <c r="K3623" i="5"/>
  <c r="M3623" i="5"/>
  <c r="L3623" i="5" s="1"/>
  <c r="K3624" i="5"/>
  <c r="M3624" i="5"/>
  <c r="L3624" i="5" s="1"/>
  <c r="K3625" i="5"/>
  <c r="M3625" i="5"/>
  <c r="L3625" i="5" s="1"/>
  <c r="K3626" i="5"/>
  <c r="M3626" i="5"/>
  <c r="L3626" i="5" s="1"/>
  <c r="K3627" i="5"/>
  <c r="M3627" i="5"/>
  <c r="L3627" i="5" s="1"/>
  <c r="K3628" i="5"/>
  <c r="M3628" i="5"/>
  <c r="L3628" i="5" s="1"/>
  <c r="K3629" i="5"/>
  <c r="M3629" i="5"/>
  <c r="L3629" i="5" s="1"/>
  <c r="K3630" i="5"/>
  <c r="M3630" i="5"/>
  <c r="L3630" i="5" s="1"/>
  <c r="K3631" i="5"/>
  <c r="M3631" i="5"/>
  <c r="L3631" i="5" s="1"/>
  <c r="K3632" i="5"/>
  <c r="M3632" i="5"/>
  <c r="L3632" i="5" s="1"/>
  <c r="K3633" i="5"/>
  <c r="M3633" i="5"/>
  <c r="L3633" i="5" s="1"/>
  <c r="K3634" i="5"/>
  <c r="M3634" i="5"/>
  <c r="L3634" i="5" s="1"/>
  <c r="K3635" i="5"/>
  <c r="M3635" i="5"/>
  <c r="L3635" i="5" s="1"/>
  <c r="K3636" i="5"/>
  <c r="M3636" i="5"/>
  <c r="L3636" i="5" s="1"/>
  <c r="K3637" i="5"/>
  <c r="M3637" i="5"/>
  <c r="L3637" i="5" s="1"/>
  <c r="K3638" i="5"/>
  <c r="M3638" i="5"/>
  <c r="L3638" i="5" s="1"/>
  <c r="K3639" i="5"/>
  <c r="M3639" i="5"/>
  <c r="L3639" i="5" s="1"/>
  <c r="K3640" i="5"/>
  <c r="M3640" i="5"/>
  <c r="L3640" i="5" s="1"/>
  <c r="K3641" i="5"/>
  <c r="M3641" i="5"/>
  <c r="L3641" i="5" s="1"/>
  <c r="K3642" i="5"/>
  <c r="M3642" i="5"/>
  <c r="L3642" i="5" s="1"/>
  <c r="K3643" i="5"/>
  <c r="M3643" i="5"/>
  <c r="L3643" i="5" s="1"/>
  <c r="K3644" i="5"/>
  <c r="M3644" i="5"/>
  <c r="L3644" i="5" s="1"/>
  <c r="K3645" i="5"/>
  <c r="M3645" i="5"/>
  <c r="L3645" i="5" s="1"/>
  <c r="K3646" i="5"/>
  <c r="M3646" i="5"/>
  <c r="L3646" i="5" s="1"/>
  <c r="K3647" i="5"/>
  <c r="M3647" i="5"/>
  <c r="L3647" i="5" s="1"/>
  <c r="K3648" i="5"/>
  <c r="M3648" i="5"/>
  <c r="L3648" i="5" s="1"/>
  <c r="K3649" i="5"/>
  <c r="M3649" i="5"/>
  <c r="L3649" i="5" s="1"/>
  <c r="K3650" i="5"/>
  <c r="M3650" i="5"/>
  <c r="L3650" i="5" s="1"/>
  <c r="K3651" i="5"/>
  <c r="M3651" i="5"/>
  <c r="L3651" i="5" s="1"/>
  <c r="K3652" i="5"/>
  <c r="M3652" i="5"/>
  <c r="L3652" i="5" s="1"/>
  <c r="K3653" i="5"/>
  <c r="M3653" i="5"/>
  <c r="L3653" i="5" s="1"/>
  <c r="K3654" i="5"/>
  <c r="M3654" i="5"/>
  <c r="L3654" i="5" s="1"/>
  <c r="K3655" i="5"/>
  <c r="M3655" i="5"/>
  <c r="L3655" i="5" s="1"/>
  <c r="K3656" i="5"/>
  <c r="M3656" i="5"/>
  <c r="L3656" i="5" s="1"/>
  <c r="K3657" i="5"/>
  <c r="M3657" i="5"/>
  <c r="L3657" i="5" s="1"/>
  <c r="K3658" i="5"/>
  <c r="M3658" i="5"/>
  <c r="L3658" i="5" s="1"/>
  <c r="K3659" i="5"/>
  <c r="M3659" i="5"/>
  <c r="L3659" i="5" s="1"/>
  <c r="K3660" i="5"/>
  <c r="M3660" i="5"/>
  <c r="L3660" i="5" s="1"/>
  <c r="K3661" i="5"/>
  <c r="M3661" i="5"/>
  <c r="L3661" i="5" s="1"/>
  <c r="K3662" i="5"/>
  <c r="M3662" i="5"/>
  <c r="L3662" i="5" s="1"/>
  <c r="K3663" i="5"/>
  <c r="M3663" i="5"/>
  <c r="L3663" i="5" s="1"/>
  <c r="K3664" i="5"/>
  <c r="M3664" i="5"/>
  <c r="L3664" i="5" s="1"/>
  <c r="K3665" i="5"/>
  <c r="M3665" i="5"/>
  <c r="L3665" i="5" s="1"/>
  <c r="K3666" i="5"/>
  <c r="M3666" i="5"/>
  <c r="L3666" i="5" s="1"/>
  <c r="K3667" i="5"/>
  <c r="M3667" i="5"/>
  <c r="L3667" i="5" s="1"/>
  <c r="K3668" i="5"/>
  <c r="M3668" i="5"/>
  <c r="L3668" i="5" s="1"/>
  <c r="K3669" i="5"/>
  <c r="M3669" i="5"/>
  <c r="L3669" i="5" s="1"/>
  <c r="K3670" i="5"/>
  <c r="M3670" i="5"/>
  <c r="L3670" i="5" s="1"/>
  <c r="K3671" i="5"/>
  <c r="M3671" i="5"/>
  <c r="L3671" i="5" s="1"/>
  <c r="K3672" i="5"/>
  <c r="M3672" i="5"/>
  <c r="L3672" i="5" s="1"/>
  <c r="K3673" i="5"/>
  <c r="M3673" i="5"/>
  <c r="L3673" i="5" s="1"/>
  <c r="K3674" i="5"/>
  <c r="M3674" i="5"/>
  <c r="L3674" i="5" s="1"/>
  <c r="K3675" i="5"/>
  <c r="M3675" i="5"/>
  <c r="L3675" i="5" s="1"/>
  <c r="K3676" i="5"/>
  <c r="M3676" i="5"/>
  <c r="L3676" i="5" s="1"/>
  <c r="K3677" i="5"/>
  <c r="M3677" i="5"/>
  <c r="L3677" i="5" s="1"/>
  <c r="K3678" i="5"/>
  <c r="M3678" i="5"/>
  <c r="L3678" i="5" s="1"/>
  <c r="K3679" i="5"/>
  <c r="M3679" i="5"/>
  <c r="L3679" i="5" s="1"/>
  <c r="K3680" i="5"/>
  <c r="M3680" i="5"/>
  <c r="L3680" i="5" s="1"/>
  <c r="K3681" i="5"/>
  <c r="M3681" i="5"/>
  <c r="L3681" i="5" s="1"/>
  <c r="K3682" i="5"/>
  <c r="M3682" i="5"/>
  <c r="L3682" i="5" s="1"/>
  <c r="K3683" i="5"/>
  <c r="M3683" i="5"/>
  <c r="L3683" i="5" s="1"/>
  <c r="K3684" i="5"/>
  <c r="M3684" i="5"/>
  <c r="L3684" i="5" s="1"/>
  <c r="K3685" i="5"/>
  <c r="M3685" i="5"/>
  <c r="L3685" i="5" s="1"/>
  <c r="K3686" i="5"/>
  <c r="M3686" i="5"/>
  <c r="L3686" i="5" s="1"/>
  <c r="K3687" i="5"/>
  <c r="M3687" i="5"/>
  <c r="L3687" i="5" s="1"/>
  <c r="K3688" i="5"/>
  <c r="M3688" i="5"/>
  <c r="L3688" i="5" s="1"/>
  <c r="K3689" i="5"/>
  <c r="M3689" i="5"/>
  <c r="L3689" i="5" s="1"/>
  <c r="K3690" i="5"/>
  <c r="M3690" i="5"/>
  <c r="L3690" i="5" s="1"/>
  <c r="K3691" i="5"/>
  <c r="M3691" i="5"/>
  <c r="L3691" i="5" s="1"/>
  <c r="K3692" i="5"/>
  <c r="M3692" i="5"/>
  <c r="L3692" i="5" s="1"/>
  <c r="K3693" i="5"/>
  <c r="M3693" i="5"/>
  <c r="L3693" i="5" s="1"/>
  <c r="K3694" i="5"/>
  <c r="M3694" i="5"/>
  <c r="L3694" i="5" s="1"/>
  <c r="K3695" i="5"/>
  <c r="M3695" i="5"/>
  <c r="L3695" i="5" s="1"/>
  <c r="K3696" i="5"/>
  <c r="M3696" i="5"/>
  <c r="L3696" i="5" s="1"/>
  <c r="K3697" i="5"/>
  <c r="M3697" i="5"/>
  <c r="L3697" i="5" s="1"/>
  <c r="K3698" i="5"/>
  <c r="M3698" i="5"/>
  <c r="L3698" i="5" s="1"/>
  <c r="K3699" i="5"/>
  <c r="M3699" i="5"/>
  <c r="L3699" i="5" s="1"/>
  <c r="K3700" i="5"/>
  <c r="M3700" i="5"/>
  <c r="L3700" i="5" s="1"/>
  <c r="K3701" i="5"/>
  <c r="M3701" i="5"/>
  <c r="L3701" i="5" s="1"/>
  <c r="K3702" i="5"/>
  <c r="M3702" i="5"/>
  <c r="L3702" i="5" s="1"/>
  <c r="K3703" i="5"/>
  <c r="M3703" i="5"/>
  <c r="L3703" i="5" s="1"/>
  <c r="K3704" i="5"/>
  <c r="M3704" i="5"/>
  <c r="L3704" i="5" s="1"/>
  <c r="K3705" i="5"/>
  <c r="M3705" i="5"/>
  <c r="L3705" i="5" s="1"/>
  <c r="K3706" i="5"/>
  <c r="M3706" i="5"/>
  <c r="L3706" i="5" s="1"/>
  <c r="K3707" i="5"/>
  <c r="M3707" i="5"/>
  <c r="L3707" i="5" s="1"/>
  <c r="K3708" i="5"/>
  <c r="M3708" i="5"/>
  <c r="L3708" i="5" s="1"/>
  <c r="K3709" i="5"/>
  <c r="M3709" i="5"/>
  <c r="L3709" i="5" s="1"/>
  <c r="K3710" i="5"/>
  <c r="M3710" i="5"/>
  <c r="L3710" i="5" s="1"/>
  <c r="K3711" i="5"/>
  <c r="M3711" i="5"/>
  <c r="L3711" i="5" s="1"/>
  <c r="K3712" i="5"/>
  <c r="M3712" i="5"/>
  <c r="L3712" i="5" s="1"/>
  <c r="K3713" i="5"/>
  <c r="M3713" i="5"/>
  <c r="L3713" i="5" s="1"/>
  <c r="K3714" i="5"/>
  <c r="M3714" i="5"/>
  <c r="L3714" i="5" s="1"/>
  <c r="K3715" i="5"/>
  <c r="M3715" i="5"/>
  <c r="L3715" i="5" s="1"/>
  <c r="K3716" i="5"/>
  <c r="M3716" i="5"/>
  <c r="L3716" i="5" s="1"/>
  <c r="K3717" i="5"/>
  <c r="M3717" i="5"/>
  <c r="L3717" i="5" s="1"/>
  <c r="K3718" i="5"/>
  <c r="M3718" i="5"/>
  <c r="L3718" i="5" s="1"/>
  <c r="K3719" i="5"/>
  <c r="M3719" i="5"/>
  <c r="L3719" i="5" s="1"/>
  <c r="K3720" i="5"/>
  <c r="M3720" i="5"/>
  <c r="L3720" i="5" s="1"/>
  <c r="K3721" i="5"/>
  <c r="M3721" i="5"/>
  <c r="L3721" i="5" s="1"/>
  <c r="K3722" i="5"/>
  <c r="M3722" i="5"/>
  <c r="L3722" i="5" s="1"/>
  <c r="K3723" i="5"/>
  <c r="M3723" i="5"/>
  <c r="L3723" i="5" s="1"/>
  <c r="K3724" i="5"/>
  <c r="M3724" i="5"/>
  <c r="L3724" i="5" s="1"/>
  <c r="K3725" i="5"/>
  <c r="M3725" i="5"/>
  <c r="L3725" i="5" s="1"/>
  <c r="K3726" i="5"/>
  <c r="M3726" i="5"/>
  <c r="L3726" i="5" s="1"/>
  <c r="K3727" i="5"/>
  <c r="M3727" i="5"/>
  <c r="L3727" i="5" s="1"/>
  <c r="K3728" i="5"/>
  <c r="M3728" i="5"/>
  <c r="L3728" i="5" s="1"/>
  <c r="K3729" i="5"/>
  <c r="M3729" i="5"/>
  <c r="L3729" i="5" s="1"/>
  <c r="K3730" i="5"/>
  <c r="M3730" i="5"/>
  <c r="L3730" i="5" s="1"/>
  <c r="K3731" i="5"/>
  <c r="M3731" i="5"/>
  <c r="L3731" i="5" s="1"/>
  <c r="K3732" i="5"/>
  <c r="M3732" i="5"/>
  <c r="L3732" i="5" s="1"/>
  <c r="K3733" i="5"/>
  <c r="M3733" i="5"/>
  <c r="L3733" i="5" s="1"/>
  <c r="K3734" i="5"/>
  <c r="M3734" i="5"/>
  <c r="L3734" i="5" s="1"/>
  <c r="K3735" i="5"/>
  <c r="M3735" i="5"/>
  <c r="L3735" i="5" s="1"/>
  <c r="K3736" i="5"/>
  <c r="M3736" i="5"/>
  <c r="L3736" i="5" s="1"/>
  <c r="K3737" i="5"/>
  <c r="M3737" i="5"/>
  <c r="L3737" i="5" s="1"/>
  <c r="K3738" i="5"/>
  <c r="M3738" i="5"/>
  <c r="L3738" i="5" s="1"/>
  <c r="K3739" i="5"/>
  <c r="M3739" i="5"/>
  <c r="L3739" i="5" s="1"/>
  <c r="K3740" i="5"/>
  <c r="M3740" i="5"/>
  <c r="L3740" i="5" s="1"/>
  <c r="K3741" i="5"/>
  <c r="M3741" i="5"/>
  <c r="L3741" i="5" s="1"/>
  <c r="K3742" i="5"/>
  <c r="M3742" i="5"/>
  <c r="L3742" i="5" s="1"/>
  <c r="K3743" i="5"/>
  <c r="M3743" i="5"/>
  <c r="L3743" i="5" s="1"/>
  <c r="K3744" i="5"/>
  <c r="M3744" i="5"/>
  <c r="L3744" i="5" s="1"/>
  <c r="K3745" i="5"/>
  <c r="M3745" i="5"/>
  <c r="L3745" i="5" s="1"/>
  <c r="K3746" i="5"/>
  <c r="M3746" i="5"/>
  <c r="L3746" i="5" s="1"/>
  <c r="K3747" i="5"/>
  <c r="M3747" i="5"/>
  <c r="L3747" i="5" s="1"/>
  <c r="K3748" i="5"/>
  <c r="M3748" i="5"/>
  <c r="L3748" i="5" s="1"/>
  <c r="K3749" i="5"/>
  <c r="M3749" i="5"/>
  <c r="L3749" i="5" s="1"/>
  <c r="K3750" i="5"/>
  <c r="M3750" i="5"/>
  <c r="L3750" i="5" s="1"/>
  <c r="K3751" i="5"/>
  <c r="M3751" i="5"/>
  <c r="L3751" i="5" s="1"/>
  <c r="K3752" i="5"/>
  <c r="M3752" i="5"/>
  <c r="L3752" i="5" s="1"/>
  <c r="K3753" i="5"/>
  <c r="M3753" i="5"/>
  <c r="L3753" i="5" s="1"/>
  <c r="K3754" i="5"/>
  <c r="M3754" i="5"/>
  <c r="L3754" i="5" s="1"/>
  <c r="K3755" i="5"/>
  <c r="M3755" i="5"/>
  <c r="L3755" i="5" s="1"/>
  <c r="K3756" i="5"/>
  <c r="M3756" i="5"/>
  <c r="L3756" i="5" s="1"/>
  <c r="K3757" i="5"/>
  <c r="M3757" i="5"/>
  <c r="L3757" i="5" s="1"/>
  <c r="K3758" i="5"/>
  <c r="M3758" i="5"/>
  <c r="L3758" i="5" s="1"/>
  <c r="K3759" i="5"/>
  <c r="M3759" i="5"/>
  <c r="L3759" i="5" s="1"/>
  <c r="K3760" i="5"/>
  <c r="M3760" i="5"/>
  <c r="L3760" i="5" s="1"/>
  <c r="K3761" i="5"/>
  <c r="M3761" i="5"/>
  <c r="L3761" i="5" s="1"/>
  <c r="K3762" i="5"/>
  <c r="M3762" i="5"/>
  <c r="L3762" i="5" s="1"/>
  <c r="K3763" i="5"/>
  <c r="M3763" i="5"/>
  <c r="L3763" i="5" s="1"/>
  <c r="K3764" i="5"/>
  <c r="M3764" i="5"/>
  <c r="L3764" i="5" s="1"/>
  <c r="K3765" i="5"/>
  <c r="M3765" i="5"/>
  <c r="L3765" i="5" s="1"/>
  <c r="K3766" i="5"/>
  <c r="M3766" i="5"/>
  <c r="L3766" i="5" s="1"/>
  <c r="K3767" i="5"/>
  <c r="M3767" i="5"/>
  <c r="L3767" i="5" s="1"/>
  <c r="K3768" i="5"/>
  <c r="M3768" i="5"/>
  <c r="L3768" i="5" s="1"/>
  <c r="K3769" i="5"/>
  <c r="M3769" i="5"/>
  <c r="L3769" i="5" s="1"/>
  <c r="K3770" i="5"/>
  <c r="M3770" i="5"/>
  <c r="L3770" i="5" s="1"/>
  <c r="K3771" i="5"/>
  <c r="M3771" i="5"/>
  <c r="L3771" i="5" s="1"/>
  <c r="K3772" i="5"/>
  <c r="M3772" i="5"/>
  <c r="L3772" i="5" s="1"/>
  <c r="K3773" i="5"/>
  <c r="M3773" i="5"/>
  <c r="L3773" i="5" s="1"/>
  <c r="K3774" i="5"/>
  <c r="M3774" i="5"/>
  <c r="L3774" i="5" s="1"/>
  <c r="K3775" i="5"/>
  <c r="M3775" i="5"/>
  <c r="L3775" i="5" s="1"/>
  <c r="K3776" i="5"/>
  <c r="M3776" i="5"/>
  <c r="L3776" i="5" s="1"/>
  <c r="K3777" i="5"/>
  <c r="M3777" i="5"/>
  <c r="L3777" i="5" s="1"/>
  <c r="K3778" i="5"/>
  <c r="M3778" i="5"/>
  <c r="L3778" i="5" s="1"/>
  <c r="K3779" i="5"/>
  <c r="M3779" i="5"/>
  <c r="L3779" i="5" s="1"/>
  <c r="K3780" i="5"/>
  <c r="M3780" i="5"/>
  <c r="L3780" i="5" s="1"/>
  <c r="K3781" i="5"/>
  <c r="M3781" i="5"/>
  <c r="L3781" i="5" s="1"/>
  <c r="K3782" i="5"/>
  <c r="M3782" i="5"/>
  <c r="L3782" i="5" s="1"/>
  <c r="K3783" i="5"/>
  <c r="M3783" i="5"/>
  <c r="L3783" i="5" s="1"/>
  <c r="K3784" i="5"/>
  <c r="M3784" i="5"/>
  <c r="L3784" i="5" s="1"/>
  <c r="K3785" i="5"/>
  <c r="M3785" i="5"/>
  <c r="L3785" i="5" s="1"/>
  <c r="K3786" i="5"/>
  <c r="M3786" i="5"/>
  <c r="L3786" i="5" s="1"/>
  <c r="K3787" i="5"/>
  <c r="M3787" i="5"/>
  <c r="L3787" i="5" s="1"/>
  <c r="K3788" i="5"/>
  <c r="M3788" i="5"/>
  <c r="L3788" i="5" s="1"/>
  <c r="K3789" i="5"/>
  <c r="M3789" i="5"/>
  <c r="L3789" i="5" s="1"/>
  <c r="K3790" i="5"/>
  <c r="M3790" i="5"/>
  <c r="L3790" i="5" s="1"/>
  <c r="K3791" i="5"/>
  <c r="M3791" i="5"/>
  <c r="L3791" i="5" s="1"/>
  <c r="K3792" i="5"/>
  <c r="M3792" i="5"/>
  <c r="L3792" i="5" s="1"/>
  <c r="K3793" i="5"/>
  <c r="M3793" i="5"/>
  <c r="L3793" i="5" s="1"/>
  <c r="K3794" i="5"/>
  <c r="M3794" i="5"/>
  <c r="L3794" i="5" s="1"/>
  <c r="K3795" i="5"/>
  <c r="M3795" i="5"/>
  <c r="L3795" i="5" s="1"/>
  <c r="K3796" i="5"/>
  <c r="M3796" i="5"/>
  <c r="L3796" i="5" s="1"/>
  <c r="K3797" i="5"/>
  <c r="M3797" i="5"/>
  <c r="L3797" i="5" s="1"/>
  <c r="K3798" i="5"/>
  <c r="M3798" i="5"/>
  <c r="L3798" i="5" s="1"/>
  <c r="K3799" i="5"/>
  <c r="M3799" i="5"/>
  <c r="L3799" i="5" s="1"/>
  <c r="K3800" i="5"/>
  <c r="M3800" i="5"/>
  <c r="L3800" i="5" s="1"/>
  <c r="K3801" i="5"/>
  <c r="M3801" i="5"/>
  <c r="L3801" i="5" s="1"/>
  <c r="K3802" i="5"/>
  <c r="M3802" i="5"/>
  <c r="L3802" i="5" s="1"/>
  <c r="K3803" i="5"/>
  <c r="M3803" i="5"/>
  <c r="L3803" i="5" s="1"/>
  <c r="K3804" i="5"/>
  <c r="M3804" i="5"/>
  <c r="L3804" i="5" s="1"/>
  <c r="K3805" i="5"/>
  <c r="M3805" i="5"/>
  <c r="L3805" i="5" s="1"/>
  <c r="K3806" i="5"/>
  <c r="M3806" i="5"/>
  <c r="L3806" i="5" s="1"/>
  <c r="K3807" i="5"/>
  <c r="M3807" i="5"/>
  <c r="L3807" i="5" s="1"/>
  <c r="K3808" i="5"/>
  <c r="M3808" i="5"/>
  <c r="L3808" i="5" s="1"/>
  <c r="K3809" i="5"/>
  <c r="M3809" i="5"/>
  <c r="L3809" i="5" s="1"/>
  <c r="K3810" i="5"/>
  <c r="M3810" i="5"/>
  <c r="L3810" i="5" s="1"/>
  <c r="K3811" i="5"/>
  <c r="M3811" i="5"/>
  <c r="L3811" i="5" s="1"/>
  <c r="K3812" i="5"/>
  <c r="M3812" i="5"/>
  <c r="L3812" i="5" s="1"/>
  <c r="K3813" i="5"/>
  <c r="M3813" i="5"/>
  <c r="L3813" i="5" s="1"/>
  <c r="K3814" i="5"/>
  <c r="M3814" i="5"/>
  <c r="L3814" i="5" s="1"/>
  <c r="K3815" i="5"/>
  <c r="M3815" i="5"/>
  <c r="L3815" i="5" s="1"/>
  <c r="K3816" i="5"/>
  <c r="M3816" i="5"/>
  <c r="L3816" i="5" s="1"/>
  <c r="K3817" i="5"/>
  <c r="M3817" i="5"/>
  <c r="L3817" i="5" s="1"/>
  <c r="K3818" i="5"/>
  <c r="M3818" i="5"/>
  <c r="L3818" i="5" s="1"/>
  <c r="K3819" i="5"/>
  <c r="M3819" i="5"/>
  <c r="L3819" i="5" s="1"/>
  <c r="K3820" i="5"/>
  <c r="M3820" i="5"/>
  <c r="L3820" i="5" s="1"/>
  <c r="K3821" i="5"/>
  <c r="M3821" i="5"/>
  <c r="L3821" i="5" s="1"/>
  <c r="K3822" i="5"/>
  <c r="M3822" i="5"/>
  <c r="L3822" i="5" s="1"/>
  <c r="K3823" i="5"/>
  <c r="M3823" i="5"/>
  <c r="L3823" i="5" s="1"/>
  <c r="K3824" i="5"/>
  <c r="M3824" i="5"/>
  <c r="L3824" i="5" s="1"/>
  <c r="K3825" i="5"/>
  <c r="M3825" i="5"/>
  <c r="L3825" i="5" s="1"/>
  <c r="K3826" i="5"/>
  <c r="M3826" i="5"/>
  <c r="L3826" i="5" s="1"/>
  <c r="K3827" i="5"/>
  <c r="M3827" i="5"/>
  <c r="L3827" i="5" s="1"/>
  <c r="K3828" i="5"/>
  <c r="M3828" i="5"/>
  <c r="L3828" i="5" s="1"/>
  <c r="K3829" i="5"/>
  <c r="M3829" i="5"/>
  <c r="L3829" i="5" s="1"/>
  <c r="K3830" i="5"/>
  <c r="M3830" i="5"/>
  <c r="L3830" i="5" s="1"/>
  <c r="K3831" i="5"/>
  <c r="M3831" i="5"/>
  <c r="L3831" i="5" s="1"/>
  <c r="K3832" i="5"/>
  <c r="M3832" i="5"/>
  <c r="L3832" i="5" s="1"/>
  <c r="K3833" i="5"/>
  <c r="M3833" i="5"/>
  <c r="L3833" i="5" s="1"/>
  <c r="K3834" i="5"/>
  <c r="M3834" i="5"/>
  <c r="L3834" i="5" s="1"/>
  <c r="K3835" i="5"/>
  <c r="M3835" i="5"/>
  <c r="L3835" i="5" s="1"/>
  <c r="K3836" i="5"/>
  <c r="M3836" i="5"/>
  <c r="L3836" i="5" s="1"/>
  <c r="K3837" i="5"/>
  <c r="M3837" i="5"/>
  <c r="L3837" i="5" s="1"/>
  <c r="K3838" i="5"/>
  <c r="M3838" i="5"/>
  <c r="L3838" i="5" s="1"/>
  <c r="K3839" i="5"/>
  <c r="M3839" i="5"/>
  <c r="L3839" i="5" s="1"/>
  <c r="K3840" i="5"/>
  <c r="M3840" i="5"/>
  <c r="L3840" i="5" s="1"/>
  <c r="K3841" i="5"/>
  <c r="M3841" i="5"/>
  <c r="L3841" i="5" s="1"/>
  <c r="K3842" i="5"/>
  <c r="M3842" i="5"/>
  <c r="L3842" i="5" s="1"/>
  <c r="K3843" i="5"/>
  <c r="M3843" i="5"/>
  <c r="L3843" i="5" s="1"/>
  <c r="K3844" i="5"/>
  <c r="M3844" i="5"/>
  <c r="L3844" i="5" s="1"/>
  <c r="K3845" i="5"/>
  <c r="M3845" i="5"/>
  <c r="L3845" i="5" s="1"/>
  <c r="K3846" i="5"/>
  <c r="M3846" i="5"/>
  <c r="L3846" i="5" s="1"/>
  <c r="K3847" i="5"/>
  <c r="M3847" i="5"/>
  <c r="L3847" i="5" s="1"/>
  <c r="K3848" i="5"/>
  <c r="M3848" i="5"/>
  <c r="L3848" i="5" s="1"/>
  <c r="K3849" i="5"/>
  <c r="M3849" i="5"/>
  <c r="L3849" i="5" s="1"/>
  <c r="K3850" i="5"/>
  <c r="M3850" i="5"/>
  <c r="L3850" i="5" s="1"/>
  <c r="K3851" i="5"/>
  <c r="M3851" i="5"/>
  <c r="L3851" i="5" s="1"/>
  <c r="K3852" i="5"/>
  <c r="M3852" i="5"/>
  <c r="L3852" i="5" s="1"/>
  <c r="K3853" i="5"/>
  <c r="M3853" i="5"/>
  <c r="L3853" i="5" s="1"/>
  <c r="K3854" i="5"/>
  <c r="M3854" i="5"/>
  <c r="L3854" i="5" s="1"/>
  <c r="K3855" i="5"/>
  <c r="M3855" i="5"/>
  <c r="L3855" i="5" s="1"/>
  <c r="K3856" i="5"/>
  <c r="M3856" i="5"/>
  <c r="L3856" i="5" s="1"/>
  <c r="K3857" i="5"/>
  <c r="M3857" i="5"/>
  <c r="L3857" i="5" s="1"/>
  <c r="K3858" i="5"/>
  <c r="M3858" i="5"/>
  <c r="L3858" i="5" s="1"/>
  <c r="K3859" i="5"/>
  <c r="M3859" i="5"/>
  <c r="L3859" i="5" s="1"/>
  <c r="K3860" i="5"/>
  <c r="M3860" i="5"/>
  <c r="L3860" i="5" s="1"/>
  <c r="K3861" i="5"/>
  <c r="M3861" i="5"/>
  <c r="L3861" i="5" s="1"/>
  <c r="K3862" i="5"/>
  <c r="M3862" i="5"/>
  <c r="L3862" i="5" s="1"/>
  <c r="K3863" i="5"/>
  <c r="M3863" i="5"/>
  <c r="L3863" i="5" s="1"/>
  <c r="K3864" i="5"/>
  <c r="M3864" i="5"/>
  <c r="L3864" i="5" s="1"/>
  <c r="K3865" i="5"/>
  <c r="M3865" i="5"/>
  <c r="L3865" i="5" s="1"/>
  <c r="K3866" i="5"/>
  <c r="M3866" i="5"/>
  <c r="L3866" i="5" s="1"/>
  <c r="K3867" i="5"/>
  <c r="M3867" i="5"/>
  <c r="L3867" i="5" s="1"/>
  <c r="K3868" i="5"/>
  <c r="M3868" i="5"/>
  <c r="L3868" i="5" s="1"/>
  <c r="K3869" i="5"/>
  <c r="M3869" i="5"/>
  <c r="L3869" i="5" s="1"/>
  <c r="K3870" i="5"/>
  <c r="M3870" i="5"/>
  <c r="L3870" i="5" s="1"/>
  <c r="K3871" i="5"/>
  <c r="M3871" i="5"/>
  <c r="L3871" i="5" s="1"/>
  <c r="K3872" i="5"/>
  <c r="M3872" i="5"/>
  <c r="L3872" i="5" s="1"/>
  <c r="K3873" i="5"/>
  <c r="M3873" i="5"/>
  <c r="L3873" i="5" s="1"/>
  <c r="K3874" i="5"/>
  <c r="M3874" i="5"/>
  <c r="L3874" i="5" s="1"/>
  <c r="K3875" i="5"/>
  <c r="M3875" i="5"/>
  <c r="L3875" i="5" s="1"/>
  <c r="K3876" i="5"/>
  <c r="M3876" i="5"/>
  <c r="L3876" i="5" s="1"/>
  <c r="K3877" i="5"/>
  <c r="M3877" i="5"/>
  <c r="L3877" i="5" s="1"/>
  <c r="K3878" i="5"/>
  <c r="M3878" i="5"/>
  <c r="L3878" i="5" s="1"/>
  <c r="K3879" i="5"/>
  <c r="M3879" i="5"/>
  <c r="L3879" i="5" s="1"/>
  <c r="K3880" i="5"/>
  <c r="M3880" i="5"/>
  <c r="L3880" i="5" s="1"/>
  <c r="K3881" i="5"/>
  <c r="M3881" i="5"/>
  <c r="L3881" i="5" s="1"/>
  <c r="K3882" i="5"/>
  <c r="M3882" i="5"/>
  <c r="L3882" i="5" s="1"/>
  <c r="K3883" i="5"/>
  <c r="M3883" i="5"/>
  <c r="L3883" i="5" s="1"/>
  <c r="K3884" i="5"/>
  <c r="M3884" i="5"/>
  <c r="L3884" i="5" s="1"/>
  <c r="K3885" i="5"/>
  <c r="M3885" i="5"/>
  <c r="L3885" i="5" s="1"/>
  <c r="K3886" i="5"/>
  <c r="M3886" i="5"/>
  <c r="L3886" i="5" s="1"/>
  <c r="K3887" i="5"/>
  <c r="M3887" i="5"/>
  <c r="L3887" i="5" s="1"/>
  <c r="K3888" i="5"/>
  <c r="M3888" i="5"/>
  <c r="L3888" i="5" s="1"/>
  <c r="K3889" i="5"/>
  <c r="M3889" i="5"/>
  <c r="L3889" i="5" s="1"/>
  <c r="K3890" i="5"/>
  <c r="M3890" i="5"/>
  <c r="L3890" i="5" s="1"/>
  <c r="K3891" i="5"/>
  <c r="M3891" i="5"/>
  <c r="L3891" i="5" s="1"/>
  <c r="K3892" i="5"/>
  <c r="M3892" i="5"/>
  <c r="L3892" i="5" s="1"/>
  <c r="K3893" i="5"/>
  <c r="M3893" i="5"/>
  <c r="L3893" i="5" s="1"/>
  <c r="K3894" i="5"/>
  <c r="M3894" i="5"/>
  <c r="L3894" i="5" s="1"/>
  <c r="K3895" i="5"/>
  <c r="M3895" i="5"/>
  <c r="L3895" i="5" s="1"/>
  <c r="K3896" i="5"/>
  <c r="M3896" i="5"/>
  <c r="L3896" i="5" s="1"/>
  <c r="K3897" i="5"/>
  <c r="M3897" i="5"/>
  <c r="L3897" i="5" s="1"/>
  <c r="K3898" i="5"/>
  <c r="M3898" i="5"/>
  <c r="L3898" i="5" s="1"/>
  <c r="K3899" i="5"/>
  <c r="M3899" i="5"/>
  <c r="L3899" i="5" s="1"/>
  <c r="K3900" i="5"/>
  <c r="M3900" i="5"/>
  <c r="L3900" i="5" s="1"/>
  <c r="K3901" i="5"/>
  <c r="M3901" i="5"/>
  <c r="L3901" i="5" s="1"/>
  <c r="K3902" i="5"/>
  <c r="M3902" i="5"/>
  <c r="L3902" i="5" s="1"/>
  <c r="K3903" i="5"/>
  <c r="M3903" i="5"/>
  <c r="L3903" i="5" s="1"/>
  <c r="K3904" i="5"/>
  <c r="M3904" i="5"/>
  <c r="L3904" i="5" s="1"/>
  <c r="K3905" i="5"/>
  <c r="M3905" i="5"/>
  <c r="L3905" i="5" s="1"/>
  <c r="K3906" i="5"/>
  <c r="M3906" i="5"/>
  <c r="L3906" i="5" s="1"/>
  <c r="K3907" i="5"/>
  <c r="M3907" i="5"/>
  <c r="L3907" i="5" s="1"/>
  <c r="K3908" i="5"/>
  <c r="M3908" i="5"/>
  <c r="L3908" i="5" s="1"/>
  <c r="K3909" i="5"/>
  <c r="M3909" i="5"/>
  <c r="L3909" i="5" s="1"/>
  <c r="K3910" i="5"/>
  <c r="M3910" i="5"/>
  <c r="L3910" i="5" s="1"/>
  <c r="K3911" i="5"/>
  <c r="M3911" i="5"/>
  <c r="L3911" i="5" s="1"/>
  <c r="K3912" i="5"/>
  <c r="M3912" i="5"/>
  <c r="L3912" i="5" s="1"/>
  <c r="K3913" i="5"/>
  <c r="M3913" i="5"/>
  <c r="L3913" i="5" s="1"/>
  <c r="K3914" i="5"/>
  <c r="M3914" i="5"/>
  <c r="L3914" i="5" s="1"/>
  <c r="K3915" i="5"/>
  <c r="M3915" i="5"/>
  <c r="L3915" i="5" s="1"/>
  <c r="K3916" i="5"/>
  <c r="M3916" i="5"/>
  <c r="L3916" i="5" s="1"/>
  <c r="K3917" i="5"/>
  <c r="M3917" i="5"/>
  <c r="L3917" i="5" s="1"/>
  <c r="K3918" i="5"/>
  <c r="M3918" i="5"/>
  <c r="L3918" i="5" s="1"/>
  <c r="K3919" i="5"/>
  <c r="M3919" i="5"/>
  <c r="L3919" i="5" s="1"/>
  <c r="K3920" i="5"/>
  <c r="M3920" i="5"/>
  <c r="L3920" i="5" s="1"/>
  <c r="K3921" i="5"/>
  <c r="M3921" i="5"/>
  <c r="L3921" i="5" s="1"/>
  <c r="K3922" i="5"/>
  <c r="M3922" i="5"/>
  <c r="L3922" i="5" s="1"/>
  <c r="K3923" i="5"/>
  <c r="M3923" i="5"/>
  <c r="L3923" i="5" s="1"/>
  <c r="K3924" i="5"/>
  <c r="M3924" i="5"/>
  <c r="L3924" i="5" s="1"/>
  <c r="K3925" i="5"/>
  <c r="M3925" i="5"/>
  <c r="L3925" i="5" s="1"/>
  <c r="K3926" i="5"/>
  <c r="M3926" i="5"/>
  <c r="L3926" i="5" s="1"/>
  <c r="K3927" i="5"/>
  <c r="M3927" i="5"/>
  <c r="L3927" i="5" s="1"/>
  <c r="K3928" i="5"/>
  <c r="M3928" i="5"/>
  <c r="L3928" i="5" s="1"/>
  <c r="K3929" i="5"/>
  <c r="M3929" i="5"/>
  <c r="L3929" i="5" s="1"/>
  <c r="K3930" i="5"/>
  <c r="M3930" i="5"/>
  <c r="L3930" i="5" s="1"/>
  <c r="K3931" i="5"/>
  <c r="M3931" i="5"/>
  <c r="L3931" i="5" s="1"/>
  <c r="K3932" i="5"/>
  <c r="M3932" i="5"/>
  <c r="L3932" i="5" s="1"/>
  <c r="K3933" i="5"/>
  <c r="M3933" i="5"/>
  <c r="L3933" i="5" s="1"/>
  <c r="K3934" i="5"/>
  <c r="M3934" i="5"/>
  <c r="L3934" i="5" s="1"/>
  <c r="K3935" i="5"/>
  <c r="M3935" i="5"/>
  <c r="L3935" i="5" s="1"/>
  <c r="K3936" i="5"/>
  <c r="M3936" i="5"/>
  <c r="L3936" i="5" s="1"/>
  <c r="K3937" i="5"/>
  <c r="M3937" i="5"/>
  <c r="L3937" i="5" s="1"/>
  <c r="K3938" i="5"/>
  <c r="M3938" i="5"/>
  <c r="L3938" i="5" s="1"/>
  <c r="K3939" i="5"/>
  <c r="M3939" i="5"/>
  <c r="L3939" i="5" s="1"/>
  <c r="K3940" i="5"/>
  <c r="M3940" i="5"/>
  <c r="L3940" i="5" s="1"/>
  <c r="K3941" i="5"/>
  <c r="M3941" i="5"/>
  <c r="L3941" i="5" s="1"/>
  <c r="K3942" i="5"/>
  <c r="M3942" i="5"/>
  <c r="L3942" i="5" s="1"/>
  <c r="K3943" i="5"/>
  <c r="M3943" i="5"/>
  <c r="L3943" i="5" s="1"/>
  <c r="K3944" i="5"/>
  <c r="M3944" i="5"/>
  <c r="L3944" i="5" s="1"/>
  <c r="K3945" i="5"/>
  <c r="M3945" i="5"/>
  <c r="L3945" i="5" s="1"/>
  <c r="K3946" i="5"/>
  <c r="M3946" i="5"/>
  <c r="L3946" i="5" s="1"/>
  <c r="K3947" i="5"/>
  <c r="M3947" i="5"/>
  <c r="L3947" i="5" s="1"/>
  <c r="K3948" i="5"/>
  <c r="M3948" i="5"/>
  <c r="L3948" i="5" s="1"/>
  <c r="K3949" i="5"/>
  <c r="M3949" i="5"/>
  <c r="L3949" i="5" s="1"/>
  <c r="K3950" i="5"/>
  <c r="M3950" i="5"/>
  <c r="L3950" i="5" s="1"/>
  <c r="K3951" i="5"/>
  <c r="M3951" i="5"/>
  <c r="L3951" i="5" s="1"/>
  <c r="K3952" i="5"/>
  <c r="M3952" i="5"/>
  <c r="L3952" i="5" s="1"/>
  <c r="K3953" i="5"/>
  <c r="M3953" i="5"/>
  <c r="L3953" i="5" s="1"/>
  <c r="K3954" i="5"/>
  <c r="M3954" i="5"/>
  <c r="L3954" i="5" s="1"/>
  <c r="K3955" i="5"/>
  <c r="M3955" i="5"/>
  <c r="L3955" i="5" s="1"/>
  <c r="K3956" i="5"/>
  <c r="M3956" i="5"/>
  <c r="L3956" i="5" s="1"/>
  <c r="K3957" i="5"/>
  <c r="M3957" i="5"/>
  <c r="L3957" i="5" s="1"/>
  <c r="K3958" i="5"/>
  <c r="M3958" i="5"/>
  <c r="L3958" i="5" s="1"/>
  <c r="K3959" i="5"/>
  <c r="M3959" i="5"/>
  <c r="L3959" i="5" s="1"/>
  <c r="K3960" i="5"/>
  <c r="M3960" i="5"/>
  <c r="L3960" i="5" s="1"/>
  <c r="K3961" i="5"/>
  <c r="M3961" i="5"/>
  <c r="L3961" i="5" s="1"/>
  <c r="K3962" i="5"/>
  <c r="M3962" i="5"/>
  <c r="L3962" i="5" s="1"/>
  <c r="K3963" i="5"/>
  <c r="M3963" i="5"/>
  <c r="L3963" i="5" s="1"/>
  <c r="K3964" i="5"/>
  <c r="M3964" i="5"/>
  <c r="L3964" i="5" s="1"/>
  <c r="K3965" i="5"/>
  <c r="M3965" i="5"/>
  <c r="L3965" i="5" s="1"/>
  <c r="K3966" i="5"/>
  <c r="M3966" i="5"/>
  <c r="L3966" i="5" s="1"/>
  <c r="K3967" i="5"/>
  <c r="M3967" i="5"/>
  <c r="L3967" i="5" s="1"/>
  <c r="K3968" i="5"/>
  <c r="M3968" i="5"/>
  <c r="L3968" i="5" s="1"/>
  <c r="K3969" i="5"/>
  <c r="M3969" i="5"/>
  <c r="L3969" i="5" s="1"/>
  <c r="K3970" i="5"/>
  <c r="M3970" i="5"/>
  <c r="L3970" i="5" s="1"/>
  <c r="K3971" i="5"/>
  <c r="M3971" i="5"/>
  <c r="L3971" i="5" s="1"/>
  <c r="K3972" i="5"/>
  <c r="M3972" i="5"/>
  <c r="L3972" i="5" s="1"/>
  <c r="K3973" i="5"/>
  <c r="M3973" i="5"/>
  <c r="L3973" i="5" s="1"/>
  <c r="K3974" i="5"/>
  <c r="M3974" i="5"/>
  <c r="L3974" i="5" s="1"/>
  <c r="K3975" i="5"/>
  <c r="M3975" i="5"/>
  <c r="L3975" i="5" s="1"/>
  <c r="K3976" i="5"/>
  <c r="M3976" i="5"/>
  <c r="L3976" i="5" s="1"/>
  <c r="K3977" i="5"/>
  <c r="M3977" i="5"/>
  <c r="L3977" i="5" s="1"/>
  <c r="K3978" i="5"/>
  <c r="M3978" i="5"/>
  <c r="L3978" i="5" s="1"/>
  <c r="K3979" i="5"/>
  <c r="M3979" i="5"/>
  <c r="L3979" i="5" s="1"/>
  <c r="K3980" i="5"/>
  <c r="M3980" i="5"/>
  <c r="L3980" i="5" s="1"/>
  <c r="K3981" i="5"/>
  <c r="M3981" i="5"/>
  <c r="L3981" i="5" s="1"/>
  <c r="K3982" i="5"/>
  <c r="M3982" i="5"/>
  <c r="L3982" i="5" s="1"/>
  <c r="K3983" i="5"/>
  <c r="M3983" i="5"/>
  <c r="L3983" i="5" s="1"/>
  <c r="K3984" i="5"/>
  <c r="M3984" i="5"/>
  <c r="L3984" i="5" s="1"/>
  <c r="K3985" i="5"/>
  <c r="M3985" i="5"/>
  <c r="L3985" i="5" s="1"/>
  <c r="K3986" i="5"/>
  <c r="M3986" i="5"/>
  <c r="L3986" i="5" s="1"/>
  <c r="K3987" i="5"/>
  <c r="M3987" i="5"/>
  <c r="L3987" i="5" s="1"/>
  <c r="K3988" i="5"/>
  <c r="M3988" i="5"/>
  <c r="L3988" i="5" s="1"/>
  <c r="K3989" i="5"/>
  <c r="M3989" i="5"/>
  <c r="L3989" i="5" s="1"/>
  <c r="K3990" i="5"/>
  <c r="M3990" i="5"/>
  <c r="L3990" i="5" s="1"/>
  <c r="K3991" i="5"/>
  <c r="M3991" i="5"/>
  <c r="L3991" i="5" s="1"/>
  <c r="K3992" i="5"/>
  <c r="M3992" i="5"/>
  <c r="L3992" i="5" s="1"/>
  <c r="K3993" i="5"/>
  <c r="M3993" i="5"/>
  <c r="L3993" i="5" s="1"/>
  <c r="K3994" i="5"/>
  <c r="M3994" i="5"/>
  <c r="L3994" i="5" s="1"/>
  <c r="K3995" i="5"/>
  <c r="M3995" i="5"/>
  <c r="L3995" i="5" s="1"/>
  <c r="K3996" i="5"/>
  <c r="M3996" i="5"/>
  <c r="L3996" i="5" s="1"/>
  <c r="K3997" i="5"/>
  <c r="M3997" i="5"/>
  <c r="L3997" i="5" s="1"/>
  <c r="K3998" i="5"/>
  <c r="M3998" i="5"/>
  <c r="L3998" i="5" s="1"/>
  <c r="K3999" i="5"/>
  <c r="M3999" i="5"/>
  <c r="L3999" i="5" s="1"/>
  <c r="K4000" i="5"/>
  <c r="M4000" i="5"/>
  <c r="L4000" i="5" s="1"/>
  <c r="K4001" i="5"/>
  <c r="M4001" i="5"/>
  <c r="L4001" i="5" s="1"/>
  <c r="K4002" i="5"/>
  <c r="M4002" i="5"/>
  <c r="L4002" i="5" s="1"/>
  <c r="K4003" i="5"/>
  <c r="M4003" i="5"/>
  <c r="L4003" i="5" s="1"/>
  <c r="K4004" i="5"/>
  <c r="M4004" i="5"/>
  <c r="L4004" i="5" s="1"/>
  <c r="K4005" i="5"/>
  <c r="M4005" i="5"/>
  <c r="L4005" i="5" s="1"/>
  <c r="K4006" i="5"/>
  <c r="M4006" i="5"/>
  <c r="L4006" i="5" s="1"/>
  <c r="K4007" i="5"/>
  <c r="M4007" i="5"/>
  <c r="L4007" i="5" s="1"/>
  <c r="K4008" i="5"/>
  <c r="M4008" i="5"/>
  <c r="L4008" i="5" s="1"/>
  <c r="K4009" i="5"/>
  <c r="M4009" i="5"/>
  <c r="L4009" i="5" s="1"/>
  <c r="K4010" i="5"/>
  <c r="M4010" i="5"/>
  <c r="L4010" i="5" s="1"/>
  <c r="K4011" i="5"/>
  <c r="M4011" i="5"/>
  <c r="L4011" i="5" s="1"/>
  <c r="K4012" i="5"/>
  <c r="M4012" i="5"/>
  <c r="L4012" i="5" s="1"/>
  <c r="K4013" i="5"/>
  <c r="M4013" i="5"/>
  <c r="L4013" i="5" s="1"/>
  <c r="K4014" i="5"/>
  <c r="M4014" i="5"/>
  <c r="L4014" i="5" s="1"/>
  <c r="K4015" i="5"/>
  <c r="M4015" i="5"/>
  <c r="L4015" i="5" s="1"/>
  <c r="K4016" i="5"/>
  <c r="M4016" i="5"/>
  <c r="L4016" i="5" s="1"/>
  <c r="K4017" i="5"/>
  <c r="M4017" i="5"/>
  <c r="L4017" i="5" s="1"/>
  <c r="K4018" i="5"/>
  <c r="M4018" i="5"/>
  <c r="L4018" i="5" s="1"/>
  <c r="K4019" i="5"/>
  <c r="M4019" i="5"/>
  <c r="L4019" i="5" s="1"/>
  <c r="K4020" i="5"/>
  <c r="M4020" i="5"/>
  <c r="L4020" i="5" s="1"/>
  <c r="K4021" i="5"/>
  <c r="M4021" i="5"/>
  <c r="L4021" i="5" s="1"/>
  <c r="K4022" i="5"/>
  <c r="M4022" i="5"/>
  <c r="L4022" i="5" s="1"/>
  <c r="K4023" i="5"/>
  <c r="M4023" i="5"/>
  <c r="L4023" i="5" s="1"/>
  <c r="K4024" i="5"/>
  <c r="M4024" i="5"/>
  <c r="L4024" i="5" s="1"/>
  <c r="K4025" i="5"/>
  <c r="M4025" i="5"/>
  <c r="L4025" i="5" s="1"/>
  <c r="K4026" i="5"/>
  <c r="M4026" i="5"/>
  <c r="L4026" i="5" s="1"/>
  <c r="K4027" i="5"/>
  <c r="M4027" i="5"/>
  <c r="L4027" i="5" s="1"/>
  <c r="K4028" i="5"/>
  <c r="M4028" i="5"/>
  <c r="L4028" i="5" s="1"/>
  <c r="K4029" i="5"/>
  <c r="M4029" i="5"/>
  <c r="L4029" i="5" s="1"/>
  <c r="K4030" i="5"/>
  <c r="M4030" i="5"/>
  <c r="L4030" i="5" s="1"/>
  <c r="K4031" i="5"/>
  <c r="M4031" i="5"/>
  <c r="L4031" i="5" s="1"/>
  <c r="K4032" i="5"/>
  <c r="M4032" i="5"/>
  <c r="L4032" i="5" s="1"/>
  <c r="K4033" i="5"/>
  <c r="M4033" i="5"/>
  <c r="L4033" i="5" s="1"/>
  <c r="K4034" i="5"/>
  <c r="M4034" i="5"/>
  <c r="L4034" i="5" s="1"/>
  <c r="K4035" i="5"/>
  <c r="M4035" i="5"/>
  <c r="L4035" i="5" s="1"/>
  <c r="K4036" i="5"/>
  <c r="M4036" i="5"/>
  <c r="L4036" i="5" s="1"/>
  <c r="K4037" i="5"/>
  <c r="M4037" i="5"/>
  <c r="L4037" i="5" s="1"/>
  <c r="K4038" i="5"/>
  <c r="M4038" i="5"/>
  <c r="L4038" i="5" s="1"/>
  <c r="K4039" i="5"/>
  <c r="M4039" i="5"/>
  <c r="L4039" i="5" s="1"/>
  <c r="K4040" i="5"/>
  <c r="M4040" i="5"/>
  <c r="L4040" i="5" s="1"/>
  <c r="K4041" i="5"/>
  <c r="M4041" i="5"/>
  <c r="L4041" i="5" s="1"/>
  <c r="K4042" i="5"/>
  <c r="M4042" i="5"/>
  <c r="L4042" i="5" s="1"/>
  <c r="K4043" i="5"/>
  <c r="M4043" i="5"/>
  <c r="L4043" i="5" s="1"/>
  <c r="K4044" i="5"/>
  <c r="M4044" i="5"/>
  <c r="L4044" i="5" s="1"/>
  <c r="K4045" i="5"/>
  <c r="M4045" i="5"/>
  <c r="L4045" i="5" s="1"/>
  <c r="K4046" i="5"/>
  <c r="M4046" i="5"/>
  <c r="L4046" i="5" s="1"/>
  <c r="K4047" i="5"/>
  <c r="M4047" i="5"/>
  <c r="L4047" i="5" s="1"/>
  <c r="K4048" i="5"/>
  <c r="M4048" i="5"/>
  <c r="L4048" i="5" s="1"/>
  <c r="K4049" i="5"/>
  <c r="M4049" i="5"/>
  <c r="L4049" i="5" s="1"/>
  <c r="K4050" i="5"/>
  <c r="M4050" i="5"/>
  <c r="L4050" i="5" s="1"/>
  <c r="K4051" i="5"/>
  <c r="M4051" i="5"/>
  <c r="L4051" i="5" s="1"/>
  <c r="K4052" i="5"/>
  <c r="M4052" i="5"/>
  <c r="L4052" i="5" s="1"/>
  <c r="K4053" i="5"/>
  <c r="M4053" i="5"/>
  <c r="L4053" i="5" s="1"/>
  <c r="K4054" i="5"/>
  <c r="M4054" i="5"/>
  <c r="L4054" i="5" s="1"/>
  <c r="K4055" i="5"/>
  <c r="M4055" i="5"/>
  <c r="L4055" i="5" s="1"/>
  <c r="K4056" i="5"/>
  <c r="M4056" i="5"/>
  <c r="L4056" i="5" s="1"/>
  <c r="K4057" i="5"/>
  <c r="M4057" i="5"/>
  <c r="L4057" i="5" s="1"/>
  <c r="K4058" i="5"/>
  <c r="M4058" i="5"/>
  <c r="L4058" i="5" s="1"/>
  <c r="K4059" i="5"/>
  <c r="M4059" i="5"/>
  <c r="L4059" i="5" s="1"/>
  <c r="K4060" i="5"/>
  <c r="M4060" i="5"/>
  <c r="L4060" i="5" s="1"/>
  <c r="K4061" i="5"/>
  <c r="M4061" i="5"/>
  <c r="L4061" i="5" s="1"/>
  <c r="K4062" i="5"/>
  <c r="M4062" i="5"/>
  <c r="L4062" i="5" s="1"/>
  <c r="K4063" i="5"/>
  <c r="M4063" i="5"/>
  <c r="L4063" i="5" s="1"/>
  <c r="K4064" i="5"/>
  <c r="M4064" i="5"/>
  <c r="L4064" i="5" s="1"/>
  <c r="K4065" i="5"/>
  <c r="M4065" i="5"/>
  <c r="L4065" i="5" s="1"/>
  <c r="K4066" i="5"/>
  <c r="M4066" i="5"/>
  <c r="L4066" i="5" s="1"/>
  <c r="K4067" i="5"/>
  <c r="M4067" i="5"/>
  <c r="L4067" i="5" s="1"/>
  <c r="K4068" i="5"/>
  <c r="M4068" i="5"/>
  <c r="L4068" i="5" s="1"/>
  <c r="K4069" i="5"/>
  <c r="M4069" i="5"/>
  <c r="L4069" i="5" s="1"/>
  <c r="K4070" i="5"/>
  <c r="M4070" i="5"/>
  <c r="L4070" i="5" s="1"/>
  <c r="K4071" i="5"/>
  <c r="M4071" i="5"/>
  <c r="L4071" i="5" s="1"/>
  <c r="K4072" i="5"/>
  <c r="M4072" i="5"/>
  <c r="L4072" i="5" s="1"/>
  <c r="K4073" i="5"/>
  <c r="M4073" i="5"/>
  <c r="L4073" i="5" s="1"/>
  <c r="K4074" i="5"/>
  <c r="M4074" i="5"/>
  <c r="L4074" i="5" s="1"/>
  <c r="K4075" i="5"/>
  <c r="M4075" i="5"/>
  <c r="L4075" i="5" s="1"/>
  <c r="K4076" i="5"/>
  <c r="M4076" i="5"/>
  <c r="L4076" i="5" s="1"/>
  <c r="K4077" i="5"/>
  <c r="M4077" i="5"/>
  <c r="L4077" i="5" s="1"/>
  <c r="K4078" i="5"/>
  <c r="M4078" i="5"/>
  <c r="L4078" i="5" s="1"/>
  <c r="K4079" i="5"/>
  <c r="M4079" i="5"/>
  <c r="L4079" i="5" s="1"/>
  <c r="K4080" i="5"/>
  <c r="M4080" i="5"/>
  <c r="L4080" i="5" s="1"/>
  <c r="K4081" i="5"/>
  <c r="M4081" i="5"/>
  <c r="L4081" i="5" s="1"/>
  <c r="K4082" i="5"/>
  <c r="M4082" i="5"/>
  <c r="L4082" i="5" s="1"/>
  <c r="K4083" i="5"/>
  <c r="M4083" i="5"/>
  <c r="L4083" i="5" s="1"/>
  <c r="K4084" i="5"/>
  <c r="M4084" i="5"/>
  <c r="L4084" i="5" s="1"/>
  <c r="K4085" i="5"/>
  <c r="M4085" i="5"/>
  <c r="L4085" i="5" s="1"/>
  <c r="K4086" i="5"/>
  <c r="M4086" i="5"/>
  <c r="L4086" i="5" s="1"/>
  <c r="K4087" i="5"/>
  <c r="M4087" i="5"/>
  <c r="L4087" i="5" s="1"/>
  <c r="K4088" i="5"/>
  <c r="M4088" i="5"/>
  <c r="L4088" i="5" s="1"/>
  <c r="K4089" i="5"/>
  <c r="M4089" i="5"/>
  <c r="L4089" i="5" s="1"/>
  <c r="K4090" i="5"/>
  <c r="M4090" i="5"/>
  <c r="L4090" i="5" s="1"/>
  <c r="K4091" i="5"/>
  <c r="M4091" i="5"/>
  <c r="L4091" i="5" s="1"/>
  <c r="K4092" i="5"/>
  <c r="M4092" i="5"/>
  <c r="L4092" i="5" s="1"/>
  <c r="K4093" i="5"/>
  <c r="M4093" i="5"/>
  <c r="L4093" i="5" s="1"/>
  <c r="K4094" i="5"/>
  <c r="M4094" i="5"/>
  <c r="L4094" i="5" s="1"/>
  <c r="K4095" i="5"/>
  <c r="M4095" i="5"/>
  <c r="L4095" i="5" s="1"/>
  <c r="K4096" i="5"/>
  <c r="M4096" i="5"/>
  <c r="L4096" i="5" s="1"/>
  <c r="K4097" i="5"/>
  <c r="M4097" i="5"/>
  <c r="L4097" i="5" s="1"/>
  <c r="K4098" i="5"/>
  <c r="M4098" i="5"/>
  <c r="L4098" i="5" s="1"/>
  <c r="K4099" i="5"/>
  <c r="M4099" i="5"/>
  <c r="L4099" i="5" s="1"/>
  <c r="K4100" i="5"/>
  <c r="M4100" i="5"/>
  <c r="L4100" i="5" s="1"/>
  <c r="K4101" i="5"/>
  <c r="M4101" i="5"/>
  <c r="L4101" i="5" s="1"/>
  <c r="K4102" i="5"/>
  <c r="M4102" i="5"/>
  <c r="L4102" i="5" s="1"/>
  <c r="K4103" i="5"/>
  <c r="M4103" i="5"/>
  <c r="L4103" i="5" s="1"/>
  <c r="K4104" i="5"/>
  <c r="M4104" i="5"/>
  <c r="L4104" i="5" s="1"/>
  <c r="K4105" i="5"/>
  <c r="M4105" i="5"/>
  <c r="L4105" i="5" s="1"/>
  <c r="K4106" i="5"/>
  <c r="M4106" i="5"/>
  <c r="L4106" i="5" s="1"/>
  <c r="K4107" i="5"/>
  <c r="M4107" i="5"/>
  <c r="L4107" i="5" s="1"/>
  <c r="K4108" i="5"/>
  <c r="M4108" i="5"/>
  <c r="L4108" i="5" s="1"/>
  <c r="K4109" i="5"/>
  <c r="M4109" i="5"/>
  <c r="L4109" i="5" s="1"/>
  <c r="K4110" i="5"/>
  <c r="M4110" i="5"/>
  <c r="L4110" i="5" s="1"/>
  <c r="K4111" i="5"/>
  <c r="M4111" i="5"/>
  <c r="L4111" i="5" s="1"/>
  <c r="K4112" i="5"/>
  <c r="M4112" i="5"/>
  <c r="L4112" i="5" s="1"/>
  <c r="K4113" i="5"/>
  <c r="M4113" i="5"/>
  <c r="L4113" i="5" s="1"/>
  <c r="K4114" i="5"/>
  <c r="M4114" i="5"/>
  <c r="L4114" i="5" s="1"/>
  <c r="K4115" i="5"/>
  <c r="M4115" i="5"/>
  <c r="L4115" i="5" s="1"/>
  <c r="K4116" i="5"/>
  <c r="M4116" i="5"/>
  <c r="L4116" i="5" s="1"/>
  <c r="K4117" i="5"/>
  <c r="M4117" i="5"/>
  <c r="L4117" i="5" s="1"/>
  <c r="K4118" i="5"/>
  <c r="M4118" i="5"/>
  <c r="L4118" i="5" s="1"/>
  <c r="K4119" i="5"/>
  <c r="M4119" i="5"/>
  <c r="L4119" i="5" s="1"/>
  <c r="K4120" i="5"/>
  <c r="M4120" i="5"/>
  <c r="L4120" i="5" s="1"/>
  <c r="K4121" i="5"/>
  <c r="M4121" i="5"/>
  <c r="L4121" i="5" s="1"/>
  <c r="K4122" i="5"/>
  <c r="M4122" i="5"/>
  <c r="L4122" i="5" s="1"/>
  <c r="K4123" i="5"/>
  <c r="M4123" i="5"/>
  <c r="L4123" i="5" s="1"/>
  <c r="K4124" i="5"/>
  <c r="M4124" i="5"/>
  <c r="L4124" i="5" s="1"/>
  <c r="K4125" i="5"/>
  <c r="M4125" i="5"/>
  <c r="L4125" i="5" s="1"/>
  <c r="K4126" i="5"/>
  <c r="M4126" i="5"/>
  <c r="L4126" i="5" s="1"/>
  <c r="K4127" i="5"/>
  <c r="M4127" i="5"/>
  <c r="L4127" i="5" s="1"/>
  <c r="K4128" i="5"/>
  <c r="M4128" i="5"/>
  <c r="L4128" i="5" s="1"/>
  <c r="K4129" i="5"/>
  <c r="M4129" i="5"/>
  <c r="L4129" i="5" s="1"/>
  <c r="K4130" i="5"/>
  <c r="M4130" i="5"/>
  <c r="L4130" i="5" s="1"/>
  <c r="K4131" i="5"/>
  <c r="M4131" i="5"/>
  <c r="L4131" i="5" s="1"/>
  <c r="K4132" i="5"/>
  <c r="M4132" i="5"/>
  <c r="L4132" i="5" s="1"/>
  <c r="K4133" i="5"/>
  <c r="M4133" i="5"/>
  <c r="L4133" i="5" s="1"/>
  <c r="K4134" i="5"/>
  <c r="M4134" i="5"/>
  <c r="L4134" i="5" s="1"/>
  <c r="K4135" i="5"/>
  <c r="M4135" i="5"/>
  <c r="L4135" i="5" s="1"/>
  <c r="K4136" i="5"/>
  <c r="M4136" i="5"/>
  <c r="L4136" i="5" s="1"/>
  <c r="K4137" i="5"/>
  <c r="M4137" i="5"/>
  <c r="L4137" i="5" s="1"/>
  <c r="K4138" i="5"/>
  <c r="M4138" i="5"/>
  <c r="L4138" i="5" s="1"/>
  <c r="K4139" i="5"/>
  <c r="M4139" i="5"/>
  <c r="L4139" i="5" s="1"/>
  <c r="K4140" i="5"/>
  <c r="M4140" i="5"/>
  <c r="L4140" i="5" s="1"/>
  <c r="K4141" i="5"/>
  <c r="M4141" i="5"/>
  <c r="L4141" i="5" s="1"/>
  <c r="K4142" i="5"/>
  <c r="M4142" i="5"/>
  <c r="L4142" i="5" s="1"/>
  <c r="K4143" i="5"/>
  <c r="M4143" i="5"/>
  <c r="L4143" i="5" s="1"/>
  <c r="K4144" i="5"/>
  <c r="M4144" i="5"/>
  <c r="L4144" i="5" s="1"/>
  <c r="K4145" i="5"/>
  <c r="M4145" i="5"/>
  <c r="L4145" i="5" s="1"/>
  <c r="K4146" i="5"/>
  <c r="M4146" i="5"/>
  <c r="L4146" i="5" s="1"/>
  <c r="K4147" i="5"/>
  <c r="M4147" i="5"/>
  <c r="L4147" i="5" s="1"/>
  <c r="K4148" i="5"/>
  <c r="M4148" i="5"/>
  <c r="L4148" i="5" s="1"/>
  <c r="K4149" i="5"/>
  <c r="M4149" i="5"/>
  <c r="L4149" i="5" s="1"/>
  <c r="K4150" i="5"/>
  <c r="M4150" i="5"/>
  <c r="L4150" i="5" s="1"/>
  <c r="K4151" i="5"/>
  <c r="M4151" i="5"/>
  <c r="L4151" i="5" s="1"/>
  <c r="K4152" i="5"/>
  <c r="M4152" i="5"/>
  <c r="L4152" i="5" s="1"/>
  <c r="K4153" i="5"/>
  <c r="M4153" i="5"/>
  <c r="L4153" i="5" s="1"/>
  <c r="K4154" i="5"/>
  <c r="M4154" i="5"/>
  <c r="L4154" i="5" s="1"/>
  <c r="K4155" i="5"/>
  <c r="M4155" i="5"/>
  <c r="L4155" i="5" s="1"/>
  <c r="K4156" i="5"/>
  <c r="M4156" i="5"/>
  <c r="L4156" i="5" s="1"/>
  <c r="K4157" i="5"/>
  <c r="M4157" i="5"/>
  <c r="L4157" i="5" s="1"/>
  <c r="K4158" i="5"/>
  <c r="M4158" i="5"/>
  <c r="L4158" i="5" s="1"/>
  <c r="K4159" i="5"/>
  <c r="M4159" i="5"/>
  <c r="L4159" i="5" s="1"/>
  <c r="K4160" i="5"/>
  <c r="M4160" i="5"/>
  <c r="L4160" i="5" s="1"/>
  <c r="K4161" i="5"/>
  <c r="M4161" i="5"/>
  <c r="L4161" i="5" s="1"/>
  <c r="K4162" i="5"/>
  <c r="M4162" i="5"/>
  <c r="L4162" i="5" s="1"/>
  <c r="K4163" i="5"/>
  <c r="M4163" i="5"/>
  <c r="L4163" i="5" s="1"/>
  <c r="K4164" i="5"/>
  <c r="M4164" i="5"/>
  <c r="L4164" i="5" s="1"/>
  <c r="K4165" i="5"/>
  <c r="M4165" i="5"/>
  <c r="L4165" i="5" s="1"/>
  <c r="K4166" i="5"/>
  <c r="M4166" i="5"/>
  <c r="L4166" i="5" s="1"/>
  <c r="K4167" i="5"/>
  <c r="M4167" i="5"/>
  <c r="L4167" i="5" s="1"/>
  <c r="K4168" i="5"/>
  <c r="M4168" i="5"/>
  <c r="L4168" i="5" s="1"/>
  <c r="K4169" i="5"/>
  <c r="M4169" i="5"/>
  <c r="L4169" i="5" s="1"/>
  <c r="K4170" i="5"/>
  <c r="M4170" i="5"/>
  <c r="L4170" i="5" s="1"/>
  <c r="K4171" i="5"/>
  <c r="M4171" i="5"/>
  <c r="L4171" i="5" s="1"/>
  <c r="K4172" i="5"/>
  <c r="M4172" i="5"/>
  <c r="L4172" i="5" s="1"/>
  <c r="K4173" i="5"/>
  <c r="M4173" i="5"/>
  <c r="L4173" i="5" s="1"/>
  <c r="K4174" i="5"/>
  <c r="M4174" i="5"/>
  <c r="L4174" i="5" s="1"/>
  <c r="K4175" i="5"/>
  <c r="M4175" i="5"/>
  <c r="L4175" i="5" s="1"/>
  <c r="K4176" i="5"/>
  <c r="M4176" i="5"/>
  <c r="L4176" i="5" s="1"/>
  <c r="K4177" i="5"/>
  <c r="M4177" i="5"/>
  <c r="L4177" i="5" s="1"/>
  <c r="K4178" i="5"/>
  <c r="M4178" i="5"/>
  <c r="L4178" i="5" s="1"/>
  <c r="K4179" i="5"/>
  <c r="M4179" i="5"/>
  <c r="L4179" i="5" s="1"/>
  <c r="K4180" i="5"/>
  <c r="M4180" i="5"/>
  <c r="L4180" i="5" s="1"/>
  <c r="K4181" i="5"/>
  <c r="M4181" i="5"/>
  <c r="L4181" i="5" s="1"/>
  <c r="K4182" i="5"/>
  <c r="M4182" i="5"/>
  <c r="L4182" i="5" s="1"/>
  <c r="K4183" i="5"/>
  <c r="M4183" i="5"/>
  <c r="L4183" i="5" s="1"/>
  <c r="K4184" i="5"/>
  <c r="M4184" i="5"/>
  <c r="L4184" i="5" s="1"/>
  <c r="K4185" i="5"/>
  <c r="M4185" i="5"/>
  <c r="L4185" i="5" s="1"/>
  <c r="K4186" i="5"/>
  <c r="M4186" i="5"/>
  <c r="L4186" i="5" s="1"/>
  <c r="K4187" i="5"/>
  <c r="M4187" i="5"/>
  <c r="L4187" i="5" s="1"/>
  <c r="K4188" i="5"/>
  <c r="M4188" i="5"/>
  <c r="L4188" i="5" s="1"/>
  <c r="K4189" i="5"/>
  <c r="M4189" i="5"/>
  <c r="L4189" i="5" s="1"/>
  <c r="K4190" i="5"/>
  <c r="M4190" i="5"/>
  <c r="L4190" i="5" s="1"/>
  <c r="K4191" i="5"/>
  <c r="M4191" i="5"/>
  <c r="L4191" i="5" s="1"/>
  <c r="K4192" i="5"/>
  <c r="M4192" i="5"/>
  <c r="L4192" i="5" s="1"/>
  <c r="K4193" i="5"/>
  <c r="M4193" i="5"/>
  <c r="L4193" i="5" s="1"/>
  <c r="K4194" i="5"/>
  <c r="M4194" i="5"/>
  <c r="L4194" i="5" s="1"/>
  <c r="K4195" i="5"/>
  <c r="M4195" i="5"/>
  <c r="L4195" i="5" s="1"/>
  <c r="K4196" i="5"/>
  <c r="M4196" i="5"/>
  <c r="L4196" i="5" s="1"/>
  <c r="K4197" i="5"/>
  <c r="M4197" i="5"/>
  <c r="L4197" i="5" s="1"/>
  <c r="K4198" i="5"/>
  <c r="M4198" i="5"/>
  <c r="L4198" i="5" s="1"/>
  <c r="K4199" i="5"/>
  <c r="M4199" i="5"/>
  <c r="L4199" i="5" s="1"/>
  <c r="K4200" i="5"/>
  <c r="M4200" i="5"/>
  <c r="L4200" i="5" s="1"/>
  <c r="K4201" i="5"/>
  <c r="M4201" i="5"/>
  <c r="L4201" i="5" s="1"/>
  <c r="K4202" i="5"/>
  <c r="M4202" i="5"/>
  <c r="L4202" i="5" s="1"/>
  <c r="K4203" i="5"/>
  <c r="M4203" i="5"/>
  <c r="L4203" i="5" s="1"/>
  <c r="K4204" i="5"/>
  <c r="M4204" i="5"/>
  <c r="L4204" i="5" s="1"/>
  <c r="K4205" i="5"/>
  <c r="M4205" i="5"/>
  <c r="L4205" i="5" s="1"/>
  <c r="K4206" i="5"/>
  <c r="M4206" i="5"/>
  <c r="L4206" i="5" s="1"/>
  <c r="K4207" i="5"/>
  <c r="M4207" i="5"/>
  <c r="L4207" i="5" s="1"/>
  <c r="K4208" i="5"/>
  <c r="M4208" i="5"/>
  <c r="L4208" i="5" s="1"/>
  <c r="K4209" i="5"/>
  <c r="M4209" i="5"/>
  <c r="L4209" i="5" s="1"/>
  <c r="K4210" i="5"/>
  <c r="M4210" i="5"/>
  <c r="L4210" i="5" s="1"/>
  <c r="K4211" i="5"/>
  <c r="M4211" i="5"/>
  <c r="L4211" i="5" s="1"/>
  <c r="K4212" i="5"/>
  <c r="M4212" i="5"/>
  <c r="L4212" i="5" s="1"/>
  <c r="K4213" i="5"/>
  <c r="M4213" i="5"/>
  <c r="L4213" i="5" s="1"/>
  <c r="K4214" i="5"/>
  <c r="M4214" i="5"/>
  <c r="L4214" i="5" s="1"/>
  <c r="K4215" i="5"/>
  <c r="M4215" i="5"/>
  <c r="L4215" i="5" s="1"/>
  <c r="K4216" i="5"/>
  <c r="M4216" i="5"/>
  <c r="L4216" i="5" s="1"/>
  <c r="K4217" i="5"/>
  <c r="M4217" i="5"/>
  <c r="L4217" i="5" s="1"/>
  <c r="K4218" i="5"/>
  <c r="M4218" i="5"/>
  <c r="L4218" i="5" s="1"/>
  <c r="K4219" i="5"/>
  <c r="M4219" i="5"/>
  <c r="L4219" i="5" s="1"/>
  <c r="K4220" i="5"/>
  <c r="M4220" i="5"/>
  <c r="L4220" i="5" s="1"/>
  <c r="K4221" i="5"/>
  <c r="M4221" i="5"/>
  <c r="L4221" i="5" s="1"/>
  <c r="K4222" i="5"/>
  <c r="M4222" i="5"/>
  <c r="L4222" i="5" s="1"/>
  <c r="K4223" i="5"/>
  <c r="M4223" i="5"/>
  <c r="L4223" i="5" s="1"/>
  <c r="K4224" i="5"/>
  <c r="M4224" i="5"/>
  <c r="L4224" i="5" s="1"/>
  <c r="K4225" i="5"/>
  <c r="M4225" i="5"/>
  <c r="L4225" i="5" s="1"/>
  <c r="K4226" i="5"/>
  <c r="M4226" i="5"/>
  <c r="L4226" i="5" s="1"/>
  <c r="K4227" i="5"/>
  <c r="M4227" i="5"/>
  <c r="L4227" i="5" s="1"/>
  <c r="K4228" i="5"/>
  <c r="M4228" i="5"/>
  <c r="L4228" i="5" s="1"/>
  <c r="K4229" i="5"/>
  <c r="M4229" i="5"/>
  <c r="L4229" i="5" s="1"/>
  <c r="K4230" i="5"/>
  <c r="M4230" i="5"/>
  <c r="L4230" i="5" s="1"/>
  <c r="K4231" i="5"/>
  <c r="M4231" i="5"/>
  <c r="L4231" i="5" s="1"/>
  <c r="K4232" i="5"/>
  <c r="M4232" i="5"/>
  <c r="L4232" i="5" s="1"/>
  <c r="K4233" i="5"/>
  <c r="M4233" i="5"/>
  <c r="L4233" i="5" s="1"/>
  <c r="K4234" i="5"/>
  <c r="M4234" i="5"/>
  <c r="L4234" i="5" s="1"/>
  <c r="K4235" i="5"/>
  <c r="M4235" i="5"/>
  <c r="L4235" i="5" s="1"/>
  <c r="K4236" i="5"/>
  <c r="M4236" i="5"/>
  <c r="L4236" i="5" s="1"/>
  <c r="K4237" i="5"/>
  <c r="M4237" i="5"/>
  <c r="L4237" i="5" s="1"/>
  <c r="K4238" i="5"/>
  <c r="M4238" i="5"/>
  <c r="L4238" i="5" s="1"/>
  <c r="K4239" i="5"/>
  <c r="M4239" i="5"/>
  <c r="L4239" i="5" s="1"/>
  <c r="K4240" i="5"/>
  <c r="M4240" i="5"/>
  <c r="L4240" i="5" s="1"/>
  <c r="K4241" i="5"/>
  <c r="M4241" i="5"/>
  <c r="L4241" i="5" s="1"/>
  <c r="K4242" i="5"/>
  <c r="M4242" i="5"/>
  <c r="L4242" i="5" s="1"/>
  <c r="K4243" i="5"/>
  <c r="M4243" i="5"/>
  <c r="L4243" i="5" s="1"/>
  <c r="K4244" i="5"/>
  <c r="M4244" i="5"/>
  <c r="L4244" i="5" s="1"/>
  <c r="K4245" i="5"/>
  <c r="M4245" i="5"/>
  <c r="L4245" i="5" s="1"/>
  <c r="K4246" i="5"/>
  <c r="M4246" i="5"/>
  <c r="L4246" i="5" s="1"/>
  <c r="K4247" i="5"/>
  <c r="M4247" i="5"/>
  <c r="L4247" i="5" s="1"/>
  <c r="K4248" i="5"/>
  <c r="M4248" i="5"/>
  <c r="L4248" i="5" s="1"/>
  <c r="K4249" i="5"/>
  <c r="M4249" i="5"/>
  <c r="L4249" i="5" s="1"/>
  <c r="K4250" i="5"/>
  <c r="M4250" i="5"/>
  <c r="L4250" i="5" s="1"/>
  <c r="K4251" i="5"/>
  <c r="M4251" i="5"/>
  <c r="L4251" i="5" s="1"/>
  <c r="K4252" i="5"/>
  <c r="M4252" i="5"/>
  <c r="L4252" i="5" s="1"/>
  <c r="K4253" i="5"/>
  <c r="M4253" i="5"/>
  <c r="L4253" i="5" s="1"/>
  <c r="K4254" i="5"/>
  <c r="M4254" i="5"/>
  <c r="L4254" i="5" s="1"/>
  <c r="K4255" i="5"/>
  <c r="M4255" i="5"/>
  <c r="L4255" i="5" s="1"/>
  <c r="K4256" i="5"/>
  <c r="M4256" i="5"/>
  <c r="L4256" i="5" s="1"/>
  <c r="K4257" i="5"/>
  <c r="M4257" i="5"/>
  <c r="L4257" i="5" s="1"/>
  <c r="K4258" i="5"/>
  <c r="M4258" i="5"/>
  <c r="L4258" i="5" s="1"/>
  <c r="K4259" i="5"/>
  <c r="M4259" i="5"/>
  <c r="L4259" i="5" s="1"/>
  <c r="K4260" i="5"/>
  <c r="M4260" i="5"/>
  <c r="L4260" i="5" s="1"/>
  <c r="K4261" i="5"/>
  <c r="M4261" i="5"/>
  <c r="L4261" i="5" s="1"/>
  <c r="K4262" i="5"/>
  <c r="M4262" i="5"/>
  <c r="L4262" i="5" s="1"/>
  <c r="K4263" i="5"/>
  <c r="M4263" i="5"/>
  <c r="L4263" i="5" s="1"/>
  <c r="K4264" i="5"/>
  <c r="M4264" i="5"/>
  <c r="L4264" i="5" s="1"/>
  <c r="K4265" i="5"/>
  <c r="M4265" i="5"/>
  <c r="L4265" i="5" s="1"/>
  <c r="K4266" i="5"/>
  <c r="M4266" i="5"/>
  <c r="L4266" i="5" s="1"/>
  <c r="K4267" i="5"/>
  <c r="M4267" i="5"/>
  <c r="L4267" i="5" s="1"/>
  <c r="K4268" i="5"/>
  <c r="M4268" i="5"/>
  <c r="L4268" i="5" s="1"/>
  <c r="K4269" i="5"/>
  <c r="M4269" i="5"/>
  <c r="L4269" i="5" s="1"/>
  <c r="K4270" i="5"/>
  <c r="M4270" i="5"/>
  <c r="L4270" i="5" s="1"/>
  <c r="K4271" i="5"/>
  <c r="M4271" i="5"/>
  <c r="L4271" i="5" s="1"/>
  <c r="K4272" i="5"/>
  <c r="M4272" i="5"/>
  <c r="L4272" i="5" s="1"/>
  <c r="K4273" i="5"/>
  <c r="M4273" i="5"/>
  <c r="L4273" i="5" s="1"/>
  <c r="K4274" i="5"/>
  <c r="M4274" i="5"/>
  <c r="L4274" i="5" s="1"/>
  <c r="K4275" i="5"/>
  <c r="M4275" i="5"/>
  <c r="L4275" i="5" s="1"/>
  <c r="K4276" i="5"/>
  <c r="M4276" i="5"/>
  <c r="L4276" i="5" s="1"/>
  <c r="K4277" i="5"/>
  <c r="M4277" i="5"/>
  <c r="L4277" i="5" s="1"/>
  <c r="K4278" i="5"/>
  <c r="M4278" i="5"/>
  <c r="L4278" i="5" s="1"/>
  <c r="K4279" i="5"/>
  <c r="M4279" i="5"/>
  <c r="L4279" i="5" s="1"/>
  <c r="K4280" i="5"/>
  <c r="M4280" i="5"/>
  <c r="L4280" i="5" s="1"/>
  <c r="K4281" i="5"/>
  <c r="M4281" i="5"/>
  <c r="L4281" i="5" s="1"/>
  <c r="K4282" i="5"/>
  <c r="M4282" i="5"/>
  <c r="L4282" i="5" s="1"/>
  <c r="K4283" i="5"/>
  <c r="M4283" i="5"/>
  <c r="L4283" i="5" s="1"/>
  <c r="K4284" i="5"/>
  <c r="M4284" i="5"/>
  <c r="L4284" i="5" s="1"/>
  <c r="K4285" i="5"/>
  <c r="M4285" i="5"/>
  <c r="L4285" i="5" s="1"/>
  <c r="K4286" i="5"/>
  <c r="M4286" i="5"/>
  <c r="L4286" i="5" s="1"/>
  <c r="K4287" i="5"/>
  <c r="M4287" i="5"/>
  <c r="L4287" i="5" s="1"/>
  <c r="K4288" i="5"/>
  <c r="M4288" i="5"/>
  <c r="L4288" i="5" s="1"/>
  <c r="K4289" i="5"/>
  <c r="M4289" i="5"/>
  <c r="L4289" i="5" s="1"/>
  <c r="K4290" i="5"/>
  <c r="M4290" i="5"/>
  <c r="L4290" i="5" s="1"/>
  <c r="K4291" i="5"/>
  <c r="M4291" i="5"/>
  <c r="L4291" i="5" s="1"/>
  <c r="K4292" i="5"/>
  <c r="M4292" i="5"/>
  <c r="L4292" i="5" s="1"/>
  <c r="K4293" i="5"/>
  <c r="M4293" i="5"/>
  <c r="L4293" i="5" s="1"/>
  <c r="K4294" i="5"/>
  <c r="M4294" i="5"/>
  <c r="L4294" i="5" s="1"/>
  <c r="K4295" i="5"/>
  <c r="M4295" i="5"/>
  <c r="L4295" i="5" s="1"/>
  <c r="K4296" i="5"/>
  <c r="M4296" i="5"/>
  <c r="L4296" i="5" s="1"/>
  <c r="K4297" i="5"/>
  <c r="M4297" i="5"/>
  <c r="L4297" i="5" s="1"/>
  <c r="K4298" i="5"/>
  <c r="M4298" i="5"/>
  <c r="L4298" i="5" s="1"/>
  <c r="K4299" i="5"/>
  <c r="M4299" i="5"/>
  <c r="L4299" i="5" s="1"/>
  <c r="K4300" i="5"/>
  <c r="M4300" i="5"/>
  <c r="L4300" i="5" s="1"/>
  <c r="K4301" i="5"/>
  <c r="M4301" i="5"/>
  <c r="L4301" i="5" s="1"/>
  <c r="K4302" i="5"/>
  <c r="M4302" i="5"/>
  <c r="L4302" i="5" s="1"/>
  <c r="K4303" i="5"/>
  <c r="M4303" i="5"/>
  <c r="L4303" i="5" s="1"/>
  <c r="K4304" i="5"/>
  <c r="M4304" i="5"/>
  <c r="L4304" i="5" s="1"/>
  <c r="K4305" i="5"/>
  <c r="M4305" i="5"/>
  <c r="L4305" i="5" s="1"/>
  <c r="K4306" i="5"/>
  <c r="M4306" i="5"/>
  <c r="L4306" i="5" s="1"/>
  <c r="K4307" i="5"/>
  <c r="M4307" i="5"/>
  <c r="L4307" i="5" s="1"/>
  <c r="K4308" i="5"/>
  <c r="M4308" i="5"/>
  <c r="L4308" i="5" s="1"/>
  <c r="K4309" i="5"/>
  <c r="M4309" i="5"/>
  <c r="L4309" i="5" s="1"/>
  <c r="K4310" i="5"/>
  <c r="M4310" i="5"/>
  <c r="L4310" i="5" s="1"/>
  <c r="K4311" i="5"/>
  <c r="M4311" i="5"/>
  <c r="L4311" i="5" s="1"/>
  <c r="K4312" i="5"/>
  <c r="M4312" i="5"/>
  <c r="L4312" i="5" s="1"/>
  <c r="K4313" i="5"/>
  <c r="M4313" i="5"/>
  <c r="L4313" i="5" s="1"/>
  <c r="K4314" i="5"/>
  <c r="M4314" i="5"/>
  <c r="L4314" i="5" s="1"/>
  <c r="K4315" i="5"/>
  <c r="M4315" i="5"/>
  <c r="L4315" i="5" s="1"/>
  <c r="K4316" i="5"/>
  <c r="M4316" i="5"/>
  <c r="L4316" i="5" s="1"/>
  <c r="K4317" i="5"/>
  <c r="M4317" i="5"/>
  <c r="L4317" i="5" s="1"/>
  <c r="K4318" i="5"/>
  <c r="M4318" i="5"/>
  <c r="L4318" i="5" s="1"/>
  <c r="K4319" i="5"/>
  <c r="M4319" i="5"/>
  <c r="L4319" i="5" s="1"/>
  <c r="K4320" i="5"/>
  <c r="M4320" i="5"/>
  <c r="L4320" i="5" s="1"/>
  <c r="K4321" i="5"/>
  <c r="M4321" i="5"/>
  <c r="L4321" i="5" s="1"/>
  <c r="K4322" i="5"/>
  <c r="M4322" i="5"/>
  <c r="L4322" i="5" s="1"/>
  <c r="K4323" i="5"/>
  <c r="M4323" i="5"/>
  <c r="L4323" i="5" s="1"/>
  <c r="K4324" i="5"/>
  <c r="M4324" i="5"/>
  <c r="L4324" i="5" s="1"/>
  <c r="K4325" i="5"/>
  <c r="M4325" i="5"/>
  <c r="L4325" i="5" s="1"/>
  <c r="K4326" i="5"/>
  <c r="M4326" i="5"/>
  <c r="L4326" i="5" s="1"/>
  <c r="K4327" i="5"/>
  <c r="M4327" i="5"/>
  <c r="L4327" i="5" s="1"/>
  <c r="K4328" i="5"/>
  <c r="M4328" i="5"/>
  <c r="L4328" i="5" s="1"/>
  <c r="K4329" i="5"/>
  <c r="M4329" i="5"/>
  <c r="L4329" i="5" s="1"/>
  <c r="K4330" i="5"/>
  <c r="M4330" i="5"/>
  <c r="L4330" i="5" s="1"/>
  <c r="K4331" i="5"/>
  <c r="M4331" i="5"/>
  <c r="L4331" i="5" s="1"/>
  <c r="K4332" i="5"/>
  <c r="M4332" i="5"/>
  <c r="L4332" i="5" s="1"/>
  <c r="K4333" i="5"/>
  <c r="M4333" i="5"/>
  <c r="L4333" i="5" s="1"/>
  <c r="K4334" i="5"/>
  <c r="M4334" i="5"/>
  <c r="L4334" i="5" s="1"/>
  <c r="K4335" i="5"/>
  <c r="M4335" i="5"/>
  <c r="L4335" i="5" s="1"/>
  <c r="K4336" i="5"/>
  <c r="M4336" i="5"/>
  <c r="L4336" i="5" s="1"/>
  <c r="K4337" i="5"/>
  <c r="M4337" i="5"/>
  <c r="L4337" i="5" s="1"/>
  <c r="K4338" i="5"/>
  <c r="M4338" i="5"/>
  <c r="L4338" i="5" s="1"/>
  <c r="K4339" i="5"/>
  <c r="M4339" i="5"/>
  <c r="L4339" i="5" s="1"/>
  <c r="K4340" i="5"/>
  <c r="M4340" i="5"/>
  <c r="L4340" i="5" s="1"/>
  <c r="K4341" i="5"/>
  <c r="M4341" i="5"/>
  <c r="L4341" i="5" s="1"/>
  <c r="K4342" i="5"/>
  <c r="M4342" i="5"/>
  <c r="L4342" i="5" s="1"/>
  <c r="K4343" i="5"/>
  <c r="M4343" i="5"/>
  <c r="L4343" i="5" s="1"/>
  <c r="K4344" i="5"/>
  <c r="M4344" i="5"/>
  <c r="L4344" i="5" s="1"/>
  <c r="K4345" i="5"/>
  <c r="M4345" i="5"/>
  <c r="L4345" i="5" s="1"/>
  <c r="K4346" i="5"/>
  <c r="M4346" i="5"/>
  <c r="L4346" i="5" s="1"/>
  <c r="K4347" i="5"/>
  <c r="M4347" i="5"/>
  <c r="L4347" i="5" s="1"/>
  <c r="K4348" i="5"/>
  <c r="M4348" i="5"/>
  <c r="L4348" i="5" s="1"/>
  <c r="K4349" i="5"/>
  <c r="M4349" i="5"/>
  <c r="L4349" i="5" s="1"/>
  <c r="K4350" i="5"/>
  <c r="M4350" i="5"/>
  <c r="L4350" i="5" s="1"/>
  <c r="K4351" i="5"/>
  <c r="M4351" i="5"/>
  <c r="L4351" i="5" s="1"/>
  <c r="K4352" i="5"/>
  <c r="M4352" i="5"/>
  <c r="L4352" i="5" s="1"/>
  <c r="K4353" i="5"/>
  <c r="M4353" i="5"/>
  <c r="L4353" i="5" s="1"/>
  <c r="K4354" i="5"/>
  <c r="M4354" i="5"/>
  <c r="L4354" i="5" s="1"/>
  <c r="K4355" i="5"/>
  <c r="M4355" i="5"/>
  <c r="L4355" i="5" s="1"/>
  <c r="K4356" i="5"/>
  <c r="M4356" i="5"/>
  <c r="L4356" i="5" s="1"/>
  <c r="K4357" i="5"/>
  <c r="M4357" i="5"/>
  <c r="L4357" i="5" s="1"/>
  <c r="K4358" i="5"/>
  <c r="M4358" i="5"/>
  <c r="L4358" i="5" s="1"/>
  <c r="K4359" i="5"/>
  <c r="M4359" i="5"/>
  <c r="L4359" i="5" s="1"/>
  <c r="K4360" i="5"/>
  <c r="M4360" i="5"/>
  <c r="L4360" i="5" s="1"/>
  <c r="K4361" i="5"/>
  <c r="M4361" i="5"/>
  <c r="L4361" i="5" s="1"/>
  <c r="K4362" i="5"/>
  <c r="M4362" i="5"/>
  <c r="L4362" i="5" s="1"/>
  <c r="K4363" i="5"/>
  <c r="M4363" i="5"/>
  <c r="L4363" i="5" s="1"/>
  <c r="K4364" i="5"/>
  <c r="M4364" i="5"/>
  <c r="L4364" i="5" s="1"/>
  <c r="K4365" i="5"/>
  <c r="M4365" i="5"/>
  <c r="L4365" i="5" s="1"/>
  <c r="K4366" i="5"/>
  <c r="M4366" i="5"/>
  <c r="L4366" i="5" s="1"/>
  <c r="K4367" i="5"/>
  <c r="M4367" i="5"/>
  <c r="L4367" i="5" s="1"/>
  <c r="K4368" i="5"/>
  <c r="M4368" i="5"/>
  <c r="L4368" i="5" s="1"/>
  <c r="K4369" i="5"/>
  <c r="M4369" i="5"/>
  <c r="L4369" i="5" s="1"/>
  <c r="K4370" i="5"/>
  <c r="M4370" i="5"/>
  <c r="L4370" i="5" s="1"/>
  <c r="K4371" i="5"/>
  <c r="M4371" i="5"/>
  <c r="L4371" i="5" s="1"/>
  <c r="K4372" i="5"/>
  <c r="M4372" i="5"/>
  <c r="L4372" i="5" s="1"/>
  <c r="K4373" i="5"/>
  <c r="M4373" i="5"/>
  <c r="L4373" i="5" s="1"/>
  <c r="K4374" i="5"/>
  <c r="M4374" i="5"/>
  <c r="L4374" i="5" s="1"/>
  <c r="K4375" i="5"/>
  <c r="M4375" i="5"/>
  <c r="L4375" i="5" s="1"/>
  <c r="K4376" i="5"/>
  <c r="M4376" i="5"/>
  <c r="L4376" i="5" s="1"/>
  <c r="K4377" i="5"/>
  <c r="M4377" i="5"/>
  <c r="L4377" i="5" s="1"/>
  <c r="K4378" i="5"/>
  <c r="M4378" i="5"/>
  <c r="L4378" i="5" s="1"/>
  <c r="K4379" i="5"/>
  <c r="M4379" i="5"/>
  <c r="L4379" i="5" s="1"/>
  <c r="K4380" i="5"/>
  <c r="M4380" i="5"/>
  <c r="L4380" i="5" s="1"/>
  <c r="K4381" i="5"/>
  <c r="M4381" i="5"/>
  <c r="L4381" i="5" s="1"/>
  <c r="K4382" i="5"/>
  <c r="M4382" i="5"/>
  <c r="L4382" i="5" s="1"/>
  <c r="K4383" i="5"/>
  <c r="M4383" i="5"/>
  <c r="L4383" i="5" s="1"/>
  <c r="K4384" i="5"/>
  <c r="M4384" i="5"/>
  <c r="L4384" i="5" s="1"/>
  <c r="K4385" i="5"/>
  <c r="M4385" i="5"/>
  <c r="L4385" i="5" s="1"/>
  <c r="K4386" i="5"/>
  <c r="M4386" i="5"/>
  <c r="L4386" i="5" s="1"/>
  <c r="K4387" i="5"/>
  <c r="M4387" i="5"/>
  <c r="L4387" i="5" s="1"/>
  <c r="K4388" i="5"/>
  <c r="M4388" i="5"/>
  <c r="L4388" i="5" s="1"/>
  <c r="K4389" i="5"/>
  <c r="M4389" i="5"/>
  <c r="L4389" i="5" s="1"/>
  <c r="K4390" i="5"/>
  <c r="M4390" i="5"/>
  <c r="L4390" i="5" s="1"/>
  <c r="K4391" i="5"/>
  <c r="M4391" i="5"/>
  <c r="L4391" i="5" s="1"/>
  <c r="K4392" i="5"/>
  <c r="M4392" i="5"/>
  <c r="L4392" i="5" s="1"/>
  <c r="K4393" i="5"/>
  <c r="M4393" i="5"/>
  <c r="L4393" i="5" s="1"/>
  <c r="K4394" i="5"/>
  <c r="M4394" i="5"/>
  <c r="L4394" i="5" s="1"/>
  <c r="K4395" i="5"/>
  <c r="M4395" i="5"/>
  <c r="L4395" i="5" s="1"/>
  <c r="K4396" i="5"/>
  <c r="M4396" i="5"/>
  <c r="L4396" i="5" s="1"/>
  <c r="K4397" i="5"/>
  <c r="M4397" i="5"/>
  <c r="L4397" i="5" s="1"/>
  <c r="K4398" i="5"/>
  <c r="M4398" i="5"/>
  <c r="L4398" i="5" s="1"/>
  <c r="K4399" i="5"/>
  <c r="M4399" i="5"/>
  <c r="L4399" i="5" s="1"/>
  <c r="K4400" i="5"/>
  <c r="M4400" i="5"/>
  <c r="L4400" i="5" s="1"/>
  <c r="K4401" i="5"/>
  <c r="M4401" i="5"/>
  <c r="L4401" i="5" s="1"/>
  <c r="K4402" i="5"/>
  <c r="M4402" i="5"/>
  <c r="L4402" i="5" s="1"/>
  <c r="K4403" i="5"/>
  <c r="M4403" i="5"/>
  <c r="L4403" i="5" s="1"/>
  <c r="K4404" i="5"/>
  <c r="M4404" i="5"/>
  <c r="L4404" i="5" s="1"/>
  <c r="K4405" i="5"/>
  <c r="M4405" i="5"/>
  <c r="L4405" i="5" s="1"/>
  <c r="K4406" i="5"/>
  <c r="M4406" i="5"/>
  <c r="L4406" i="5" s="1"/>
  <c r="K4407" i="5"/>
  <c r="M4407" i="5"/>
  <c r="L4407" i="5" s="1"/>
  <c r="K4408" i="5"/>
  <c r="M4408" i="5"/>
  <c r="L4408" i="5" s="1"/>
  <c r="K4409" i="5"/>
  <c r="M4409" i="5"/>
  <c r="L4409" i="5" s="1"/>
  <c r="K4410" i="5"/>
  <c r="M4410" i="5"/>
  <c r="L4410" i="5" s="1"/>
  <c r="K4411" i="5"/>
  <c r="M4411" i="5"/>
  <c r="L4411" i="5" s="1"/>
  <c r="K4412" i="5"/>
  <c r="M4412" i="5"/>
  <c r="L4412" i="5" s="1"/>
  <c r="K4413" i="5"/>
  <c r="M4413" i="5"/>
  <c r="L4413" i="5" s="1"/>
  <c r="K4414" i="5"/>
  <c r="M4414" i="5"/>
  <c r="L4414" i="5" s="1"/>
  <c r="K4415" i="5"/>
  <c r="M4415" i="5"/>
  <c r="L4415" i="5" s="1"/>
  <c r="K4416" i="5"/>
  <c r="M4416" i="5"/>
  <c r="L4416" i="5" s="1"/>
  <c r="K4417" i="5"/>
  <c r="M4417" i="5"/>
  <c r="L4417" i="5" s="1"/>
  <c r="K4418" i="5"/>
  <c r="M4418" i="5"/>
  <c r="L4418" i="5" s="1"/>
  <c r="K4419" i="5"/>
  <c r="M4419" i="5"/>
  <c r="L4419" i="5" s="1"/>
  <c r="K4420" i="5"/>
  <c r="M4420" i="5"/>
  <c r="L4420" i="5" s="1"/>
  <c r="K4421" i="5"/>
  <c r="M4421" i="5"/>
  <c r="L4421" i="5" s="1"/>
  <c r="K4422" i="5"/>
  <c r="M4422" i="5"/>
  <c r="L4422" i="5" s="1"/>
  <c r="K4423" i="5"/>
  <c r="M4423" i="5"/>
  <c r="L4423" i="5" s="1"/>
  <c r="K4424" i="5"/>
  <c r="M4424" i="5"/>
  <c r="L4424" i="5" s="1"/>
  <c r="K4425" i="5"/>
  <c r="M4425" i="5"/>
  <c r="L4425" i="5" s="1"/>
  <c r="K4426" i="5"/>
  <c r="M4426" i="5"/>
  <c r="L4426" i="5" s="1"/>
  <c r="K4427" i="5"/>
  <c r="M4427" i="5"/>
  <c r="L4427" i="5" s="1"/>
  <c r="K4428" i="5"/>
  <c r="M4428" i="5"/>
  <c r="L4428" i="5" s="1"/>
  <c r="K4429" i="5"/>
  <c r="M4429" i="5"/>
  <c r="L4429" i="5" s="1"/>
  <c r="K4430" i="5"/>
  <c r="M4430" i="5"/>
  <c r="L4430" i="5" s="1"/>
  <c r="K4431" i="5"/>
  <c r="M4431" i="5"/>
  <c r="L4431" i="5" s="1"/>
  <c r="K4432" i="5"/>
  <c r="M4432" i="5"/>
  <c r="L4432" i="5" s="1"/>
  <c r="K4433" i="5"/>
  <c r="M4433" i="5"/>
  <c r="L4433" i="5" s="1"/>
  <c r="K4434" i="5"/>
  <c r="M4434" i="5"/>
  <c r="L4434" i="5" s="1"/>
  <c r="K4435" i="5"/>
  <c r="M4435" i="5"/>
  <c r="L4435" i="5" s="1"/>
  <c r="K4436" i="5"/>
  <c r="M4436" i="5"/>
  <c r="L4436" i="5" s="1"/>
  <c r="K4437" i="5"/>
  <c r="M4437" i="5"/>
  <c r="L4437" i="5" s="1"/>
  <c r="K4438" i="5"/>
  <c r="M4438" i="5"/>
  <c r="L4438" i="5" s="1"/>
  <c r="K4439" i="5"/>
  <c r="M4439" i="5"/>
  <c r="L4439" i="5" s="1"/>
  <c r="K4440" i="5"/>
  <c r="M4440" i="5"/>
  <c r="L4440" i="5" s="1"/>
  <c r="K4441" i="5"/>
  <c r="M4441" i="5"/>
  <c r="L4441" i="5" s="1"/>
  <c r="K4442" i="5"/>
  <c r="M4442" i="5"/>
  <c r="L4442" i="5" s="1"/>
  <c r="K4443" i="5"/>
  <c r="M4443" i="5"/>
  <c r="L4443" i="5" s="1"/>
  <c r="K4444" i="5"/>
  <c r="M4444" i="5"/>
  <c r="L4444" i="5" s="1"/>
  <c r="K4445" i="5"/>
  <c r="M4445" i="5"/>
  <c r="L4445" i="5" s="1"/>
  <c r="K4446" i="5"/>
  <c r="M4446" i="5"/>
  <c r="L4446" i="5" s="1"/>
  <c r="K4447" i="5"/>
  <c r="M4447" i="5"/>
  <c r="L4447" i="5" s="1"/>
  <c r="K4448" i="5"/>
  <c r="M4448" i="5"/>
  <c r="L4448" i="5" s="1"/>
  <c r="K4449" i="5"/>
  <c r="M4449" i="5"/>
  <c r="L4449" i="5" s="1"/>
  <c r="K4450" i="5"/>
  <c r="M4450" i="5"/>
  <c r="L4450" i="5" s="1"/>
  <c r="K4451" i="5"/>
  <c r="M4451" i="5"/>
  <c r="L4451" i="5" s="1"/>
  <c r="K4452" i="5"/>
  <c r="M4452" i="5"/>
  <c r="L4452" i="5" s="1"/>
  <c r="K4453" i="5"/>
  <c r="M4453" i="5"/>
  <c r="L4453" i="5" s="1"/>
  <c r="K4454" i="5"/>
  <c r="M4454" i="5"/>
  <c r="L4454" i="5" s="1"/>
  <c r="K4455" i="5"/>
  <c r="M4455" i="5"/>
  <c r="L4455" i="5" s="1"/>
  <c r="K4456" i="5"/>
  <c r="M4456" i="5"/>
  <c r="L4456" i="5" s="1"/>
  <c r="K4457" i="5"/>
  <c r="M4457" i="5"/>
  <c r="L4457" i="5" s="1"/>
  <c r="K4458" i="5"/>
  <c r="M4458" i="5"/>
  <c r="L4458" i="5" s="1"/>
  <c r="K4459" i="5"/>
  <c r="M4459" i="5"/>
  <c r="L4459" i="5" s="1"/>
  <c r="K4460" i="5"/>
  <c r="M4460" i="5"/>
  <c r="L4460" i="5" s="1"/>
  <c r="K4461" i="5"/>
  <c r="M4461" i="5"/>
  <c r="L4461" i="5" s="1"/>
  <c r="K4462" i="5"/>
  <c r="M4462" i="5"/>
  <c r="L4462" i="5" s="1"/>
  <c r="K4463" i="5"/>
  <c r="M4463" i="5"/>
  <c r="L4463" i="5" s="1"/>
  <c r="K4464" i="5"/>
  <c r="M4464" i="5"/>
  <c r="L4464" i="5" s="1"/>
  <c r="K4465" i="5"/>
  <c r="M4465" i="5"/>
  <c r="L4465" i="5" s="1"/>
  <c r="K4466" i="5"/>
  <c r="M4466" i="5"/>
  <c r="L4466" i="5" s="1"/>
  <c r="K4467" i="5"/>
  <c r="M4467" i="5"/>
  <c r="L4467" i="5" s="1"/>
  <c r="K4468" i="5"/>
  <c r="M4468" i="5"/>
  <c r="L4468" i="5" s="1"/>
  <c r="K4469" i="5"/>
  <c r="M4469" i="5"/>
  <c r="L4469" i="5" s="1"/>
  <c r="K4470" i="5"/>
  <c r="M4470" i="5"/>
  <c r="L4470" i="5" s="1"/>
  <c r="K4471" i="5"/>
  <c r="M4471" i="5"/>
  <c r="L4471" i="5" s="1"/>
  <c r="K4472" i="5"/>
  <c r="M4472" i="5"/>
  <c r="L4472" i="5" s="1"/>
  <c r="K4473" i="5"/>
  <c r="M4473" i="5"/>
  <c r="L4473" i="5" s="1"/>
  <c r="K4474" i="5"/>
  <c r="M4474" i="5"/>
  <c r="L4474" i="5" s="1"/>
  <c r="K4475" i="5"/>
  <c r="M4475" i="5"/>
  <c r="L4475" i="5" s="1"/>
  <c r="K4476" i="5"/>
  <c r="M4476" i="5"/>
  <c r="L4476" i="5" s="1"/>
  <c r="K4477" i="5"/>
  <c r="M4477" i="5"/>
  <c r="L4477" i="5" s="1"/>
  <c r="K4478" i="5"/>
  <c r="M4478" i="5"/>
  <c r="L4478" i="5" s="1"/>
  <c r="K4479" i="5"/>
  <c r="M4479" i="5"/>
  <c r="L4479" i="5" s="1"/>
  <c r="K4480" i="5"/>
  <c r="M4480" i="5"/>
  <c r="L4480" i="5" s="1"/>
  <c r="K4481" i="5"/>
  <c r="M4481" i="5"/>
  <c r="L4481" i="5" s="1"/>
  <c r="K4482" i="5"/>
  <c r="M4482" i="5"/>
  <c r="L4482" i="5" s="1"/>
  <c r="K4483" i="5"/>
  <c r="M4483" i="5"/>
  <c r="L4483" i="5" s="1"/>
  <c r="K4484" i="5"/>
  <c r="M4484" i="5"/>
  <c r="L4484" i="5" s="1"/>
  <c r="K4485" i="5"/>
  <c r="M4485" i="5"/>
  <c r="L4485" i="5" s="1"/>
  <c r="K4486" i="5"/>
  <c r="M4486" i="5"/>
  <c r="L4486" i="5" s="1"/>
  <c r="K4487" i="5"/>
  <c r="M4487" i="5"/>
  <c r="L4487" i="5" s="1"/>
  <c r="K4488" i="5"/>
  <c r="M4488" i="5"/>
  <c r="L4488" i="5" s="1"/>
  <c r="K4489" i="5"/>
  <c r="M4489" i="5"/>
  <c r="L4489" i="5" s="1"/>
  <c r="K4490" i="5"/>
  <c r="M4490" i="5"/>
  <c r="L4490" i="5" s="1"/>
  <c r="K4491" i="5"/>
  <c r="M4491" i="5"/>
  <c r="L4491" i="5" s="1"/>
  <c r="K4492" i="5"/>
  <c r="M4492" i="5"/>
  <c r="L4492" i="5" s="1"/>
  <c r="K4493" i="5"/>
  <c r="M4493" i="5"/>
  <c r="L4493" i="5" s="1"/>
  <c r="K4494" i="5"/>
  <c r="M4494" i="5"/>
  <c r="L4494" i="5" s="1"/>
  <c r="K4495" i="5"/>
  <c r="M4495" i="5"/>
  <c r="L4495" i="5" s="1"/>
  <c r="K4496" i="5"/>
  <c r="M4496" i="5"/>
  <c r="L4496" i="5" s="1"/>
  <c r="K4497" i="5"/>
  <c r="M4497" i="5"/>
  <c r="L4497" i="5" s="1"/>
  <c r="K4498" i="5"/>
  <c r="M4498" i="5"/>
  <c r="L4498" i="5" s="1"/>
  <c r="K4499" i="5"/>
  <c r="M4499" i="5"/>
  <c r="L4499" i="5" s="1"/>
  <c r="K4500" i="5"/>
  <c r="M4500" i="5"/>
  <c r="L4500" i="5" s="1"/>
  <c r="K4501" i="5"/>
  <c r="M4501" i="5"/>
  <c r="L4501" i="5" s="1"/>
  <c r="K4502" i="5"/>
  <c r="M4502" i="5"/>
  <c r="L4502" i="5" s="1"/>
  <c r="K4503" i="5"/>
  <c r="M4503" i="5"/>
  <c r="L4503" i="5" s="1"/>
  <c r="K4504" i="5"/>
  <c r="M4504" i="5"/>
  <c r="L4504" i="5" s="1"/>
  <c r="K4505" i="5"/>
  <c r="M4505" i="5"/>
  <c r="L4505" i="5" s="1"/>
  <c r="K4506" i="5"/>
  <c r="M4506" i="5"/>
  <c r="L4506" i="5" s="1"/>
  <c r="K4507" i="5"/>
  <c r="M4507" i="5"/>
  <c r="L4507" i="5" s="1"/>
  <c r="K4508" i="5"/>
  <c r="M4508" i="5"/>
  <c r="L4508" i="5" s="1"/>
  <c r="K4509" i="5"/>
  <c r="M4509" i="5"/>
  <c r="L4509" i="5" s="1"/>
  <c r="K4510" i="5"/>
  <c r="M4510" i="5"/>
  <c r="L4510" i="5" s="1"/>
  <c r="K4511" i="5"/>
  <c r="M4511" i="5"/>
  <c r="L4511" i="5" s="1"/>
  <c r="K4512" i="5"/>
  <c r="M4512" i="5"/>
  <c r="L4512" i="5" s="1"/>
  <c r="K4513" i="5"/>
  <c r="M4513" i="5"/>
  <c r="L4513" i="5" s="1"/>
  <c r="K4514" i="5"/>
  <c r="M4514" i="5"/>
  <c r="L4514" i="5" s="1"/>
  <c r="K4515" i="5"/>
  <c r="M4515" i="5"/>
  <c r="L4515" i="5" s="1"/>
  <c r="K4516" i="5"/>
  <c r="M4516" i="5"/>
  <c r="L4516" i="5" s="1"/>
  <c r="K4517" i="5"/>
  <c r="M4517" i="5"/>
  <c r="L4517" i="5" s="1"/>
  <c r="K4518" i="5"/>
  <c r="M4518" i="5"/>
  <c r="L4518" i="5" s="1"/>
  <c r="K4519" i="5"/>
  <c r="M4519" i="5"/>
  <c r="L4519" i="5" s="1"/>
  <c r="K4520" i="5"/>
  <c r="M4520" i="5"/>
  <c r="L4520" i="5" s="1"/>
  <c r="K4521" i="5"/>
  <c r="M4521" i="5"/>
  <c r="L4521" i="5" s="1"/>
  <c r="K4522" i="5"/>
  <c r="M4522" i="5"/>
  <c r="L4522" i="5" s="1"/>
  <c r="K4523" i="5"/>
  <c r="M4523" i="5"/>
  <c r="L4523" i="5" s="1"/>
  <c r="K4524" i="5"/>
  <c r="M4524" i="5"/>
  <c r="L4524" i="5" s="1"/>
  <c r="K4525" i="5"/>
  <c r="M4525" i="5"/>
  <c r="L4525" i="5" s="1"/>
  <c r="K4526" i="5"/>
  <c r="M4526" i="5"/>
  <c r="L4526" i="5" s="1"/>
  <c r="K4527" i="5"/>
  <c r="M4527" i="5"/>
  <c r="L4527" i="5" s="1"/>
  <c r="K4528" i="5"/>
  <c r="M4528" i="5"/>
  <c r="L4528" i="5" s="1"/>
  <c r="K4529" i="5"/>
  <c r="M4529" i="5"/>
  <c r="L4529" i="5" s="1"/>
  <c r="K4530" i="5"/>
  <c r="M4530" i="5"/>
  <c r="L4530" i="5" s="1"/>
  <c r="K4531" i="5"/>
  <c r="M4531" i="5"/>
  <c r="L4531" i="5" s="1"/>
  <c r="K4532" i="5"/>
  <c r="M4532" i="5"/>
  <c r="L4532" i="5" s="1"/>
  <c r="K4533" i="5"/>
  <c r="M4533" i="5"/>
  <c r="L4533" i="5" s="1"/>
  <c r="K4534" i="5"/>
  <c r="M4534" i="5"/>
  <c r="L4534" i="5" s="1"/>
  <c r="K4535" i="5"/>
  <c r="M4535" i="5"/>
  <c r="L4535" i="5" s="1"/>
  <c r="K4536" i="5"/>
  <c r="M4536" i="5"/>
  <c r="L4536" i="5" s="1"/>
  <c r="K4537" i="5"/>
  <c r="M4537" i="5"/>
  <c r="L4537" i="5" s="1"/>
  <c r="K4538" i="5"/>
  <c r="M4538" i="5"/>
  <c r="L4538" i="5" s="1"/>
  <c r="K4539" i="5"/>
  <c r="M4539" i="5"/>
  <c r="L4539" i="5" s="1"/>
  <c r="K4540" i="5"/>
  <c r="M4540" i="5"/>
  <c r="L4540" i="5" s="1"/>
  <c r="K4541" i="5"/>
  <c r="M4541" i="5"/>
  <c r="L4541" i="5" s="1"/>
  <c r="K4542" i="5"/>
  <c r="M4542" i="5"/>
  <c r="L4542" i="5" s="1"/>
  <c r="K4543" i="5"/>
  <c r="M4543" i="5"/>
  <c r="L4543" i="5" s="1"/>
  <c r="K4544" i="5"/>
  <c r="M4544" i="5"/>
  <c r="L4544" i="5" s="1"/>
  <c r="K4545" i="5"/>
  <c r="M4545" i="5"/>
  <c r="L4545" i="5" s="1"/>
  <c r="K4546" i="5"/>
  <c r="M4546" i="5"/>
  <c r="L4546" i="5" s="1"/>
  <c r="K4547" i="5"/>
  <c r="M4547" i="5"/>
  <c r="L4547" i="5" s="1"/>
  <c r="K4548" i="5"/>
  <c r="M4548" i="5"/>
  <c r="L4548" i="5" s="1"/>
  <c r="K4549" i="5"/>
  <c r="M4549" i="5"/>
  <c r="L4549" i="5" s="1"/>
  <c r="K4550" i="5"/>
  <c r="M4550" i="5"/>
  <c r="L4550" i="5" s="1"/>
  <c r="K4551" i="5"/>
  <c r="M4551" i="5"/>
  <c r="L4551" i="5" s="1"/>
  <c r="K4552" i="5"/>
  <c r="M4552" i="5"/>
  <c r="L4552" i="5" s="1"/>
  <c r="K4553" i="5"/>
  <c r="M4553" i="5"/>
  <c r="L4553" i="5" s="1"/>
  <c r="K4554" i="5"/>
  <c r="M4554" i="5"/>
  <c r="L4554" i="5" s="1"/>
  <c r="K4555" i="5"/>
  <c r="M4555" i="5"/>
  <c r="L4555" i="5" s="1"/>
  <c r="K4556" i="5"/>
  <c r="M4556" i="5"/>
  <c r="L4556" i="5" s="1"/>
  <c r="K4557" i="5"/>
  <c r="M4557" i="5"/>
  <c r="L4557" i="5" s="1"/>
  <c r="K4558" i="5"/>
  <c r="M4558" i="5"/>
  <c r="L4558" i="5" s="1"/>
  <c r="K4559" i="5"/>
  <c r="M4559" i="5"/>
  <c r="L4559" i="5" s="1"/>
  <c r="K4560" i="5"/>
  <c r="M4560" i="5"/>
  <c r="L4560" i="5" s="1"/>
  <c r="K4561" i="5"/>
  <c r="M4561" i="5"/>
  <c r="L4561" i="5" s="1"/>
  <c r="K4562" i="5"/>
  <c r="M4562" i="5"/>
  <c r="L4562" i="5" s="1"/>
  <c r="K4563" i="5"/>
  <c r="M4563" i="5"/>
  <c r="L4563" i="5" s="1"/>
  <c r="K4564" i="5"/>
  <c r="M4564" i="5"/>
  <c r="L4564" i="5" s="1"/>
  <c r="K4565" i="5"/>
  <c r="M4565" i="5"/>
  <c r="L4565" i="5" s="1"/>
  <c r="K4566" i="5"/>
  <c r="M4566" i="5"/>
  <c r="L4566" i="5" s="1"/>
  <c r="K4567" i="5"/>
  <c r="M4567" i="5"/>
  <c r="L4567" i="5" s="1"/>
  <c r="K4568" i="5"/>
  <c r="M4568" i="5"/>
  <c r="L4568" i="5" s="1"/>
  <c r="K4569" i="5"/>
  <c r="M4569" i="5"/>
  <c r="L4569" i="5" s="1"/>
  <c r="K4570" i="5"/>
  <c r="M4570" i="5"/>
  <c r="L4570" i="5" s="1"/>
  <c r="K4571" i="5"/>
  <c r="M4571" i="5"/>
  <c r="L4571" i="5" s="1"/>
  <c r="K4572" i="5"/>
  <c r="M4572" i="5"/>
  <c r="L4572" i="5" s="1"/>
  <c r="K4573" i="5"/>
  <c r="M4573" i="5"/>
  <c r="L4573" i="5" s="1"/>
  <c r="K4574" i="5"/>
  <c r="M4574" i="5"/>
  <c r="L4574" i="5" s="1"/>
  <c r="K4575" i="5"/>
  <c r="M4575" i="5"/>
  <c r="L4575" i="5" s="1"/>
  <c r="K4576" i="5"/>
  <c r="M4576" i="5"/>
  <c r="L4576" i="5" s="1"/>
  <c r="K4577" i="5"/>
  <c r="M4577" i="5"/>
  <c r="L4577" i="5" s="1"/>
  <c r="K4578" i="5"/>
  <c r="M4578" i="5"/>
  <c r="L4578" i="5" s="1"/>
  <c r="K4579" i="5"/>
  <c r="M4579" i="5"/>
  <c r="L4579" i="5" s="1"/>
  <c r="K4580" i="5"/>
  <c r="M4580" i="5"/>
  <c r="L4580" i="5" s="1"/>
  <c r="K4581" i="5"/>
  <c r="M4581" i="5"/>
  <c r="L4581" i="5" s="1"/>
  <c r="K4582" i="5"/>
  <c r="M4582" i="5"/>
  <c r="L4582" i="5" s="1"/>
  <c r="K4583" i="5"/>
  <c r="M4583" i="5"/>
  <c r="L4583" i="5" s="1"/>
  <c r="K4584" i="5"/>
  <c r="M4584" i="5"/>
  <c r="L4584" i="5" s="1"/>
  <c r="K4585" i="5"/>
  <c r="M4585" i="5"/>
  <c r="L4585" i="5" s="1"/>
  <c r="K4586" i="5"/>
  <c r="M4586" i="5"/>
  <c r="L4586" i="5" s="1"/>
  <c r="K4587" i="5"/>
  <c r="M4587" i="5"/>
  <c r="L4587" i="5" s="1"/>
  <c r="K4588" i="5"/>
  <c r="M4588" i="5"/>
  <c r="L4588" i="5" s="1"/>
  <c r="K4589" i="5"/>
  <c r="M4589" i="5"/>
  <c r="L4589" i="5" s="1"/>
  <c r="K4590" i="5"/>
  <c r="M4590" i="5"/>
  <c r="L4590" i="5" s="1"/>
  <c r="K4591" i="5"/>
  <c r="M4591" i="5"/>
  <c r="L4591" i="5" s="1"/>
  <c r="K4592" i="5"/>
  <c r="M4592" i="5"/>
  <c r="L4592" i="5" s="1"/>
  <c r="K4593" i="5"/>
  <c r="M4593" i="5"/>
  <c r="L4593" i="5" s="1"/>
  <c r="K4594" i="5"/>
  <c r="M4594" i="5"/>
  <c r="L4594" i="5" s="1"/>
  <c r="K4595" i="5"/>
  <c r="M4595" i="5"/>
  <c r="L4595" i="5" s="1"/>
  <c r="K4596" i="5"/>
  <c r="M4596" i="5"/>
  <c r="L4596" i="5" s="1"/>
  <c r="K4597" i="5"/>
  <c r="M4597" i="5"/>
  <c r="L4597" i="5" s="1"/>
  <c r="K4598" i="5"/>
  <c r="M4598" i="5"/>
  <c r="L4598" i="5" s="1"/>
  <c r="K4599" i="5"/>
  <c r="M4599" i="5"/>
  <c r="L4599" i="5" s="1"/>
  <c r="K4600" i="5"/>
  <c r="M4600" i="5"/>
  <c r="L4600" i="5" s="1"/>
  <c r="K4601" i="5"/>
  <c r="M4601" i="5"/>
  <c r="L4601" i="5" s="1"/>
  <c r="K4602" i="5"/>
  <c r="M4602" i="5"/>
  <c r="L4602" i="5" s="1"/>
  <c r="K4603" i="5"/>
  <c r="M4603" i="5"/>
  <c r="L4603" i="5" s="1"/>
  <c r="K4604" i="5"/>
  <c r="M4604" i="5"/>
  <c r="L4604" i="5" s="1"/>
  <c r="K4605" i="5"/>
  <c r="M4605" i="5"/>
  <c r="L4605" i="5" s="1"/>
  <c r="K4606" i="5"/>
  <c r="M4606" i="5"/>
  <c r="L4606" i="5" s="1"/>
  <c r="K4607" i="5"/>
  <c r="M4607" i="5"/>
  <c r="L4607" i="5" s="1"/>
  <c r="K4608" i="5"/>
  <c r="M4608" i="5"/>
  <c r="L4608" i="5" s="1"/>
  <c r="K4609" i="5"/>
  <c r="M4609" i="5"/>
  <c r="L4609" i="5" s="1"/>
  <c r="K4610" i="5"/>
  <c r="M4610" i="5"/>
  <c r="L4610" i="5" s="1"/>
  <c r="K4611" i="5"/>
  <c r="M4611" i="5"/>
  <c r="L4611" i="5" s="1"/>
  <c r="K4612" i="5"/>
  <c r="M4612" i="5"/>
  <c r="L4612" i="5" s="1"/>
  <c r="K4613" i="5"/>
  <c r="M4613" i="5"/>
  <c r="L4613" i="5" s="1"/>
  <c r="K4614" i="5"/>
  <c r="M4614" i="5"/>
  <c r="L4614" i="5" s="1"/>
  <c r="K4615" i="5"/>
  <c r="M4615" i="5"/>
  <c r="L4615" i="5" s="1"/>
  <c r="K4616" i="5"/>
  <c r="M4616" i="5"/>
  <c r="L4616" i="5" s="1"/>
  <c r="K4617" i="5"/>
  <c r="M4617" i="5"/>
  <c r="L4617" i="5" s="1"/>
  <c r="K4618" i="5"/>
  <c r="M4618" i="5"/>
  <c r="L4618" i="5" s="1"/>
  <c r="K4619" i="5"/>
  <c r="M4619" i="5"/>
  <c r="L4619" i="5" s="1"/>
  <c r="K4620" i="5"/>
  <c r="M4620" i="5"/>
  <c r="L4620" i="5" s="1"/>
  <c r="K4621" i="5"/>
  <c r="M4621" i="5"/>
  <c r="L4621" i="5" s="1"/>
  <c r="K4622" i="5"/>
  <c r="M4622" i="5"/>
  <c r="L4622" i="5" s="1"/>
  <c r="K4623" i="5"/>
  <c r="M4623" i="5"/>
  <c r="L4623" i="5" s="1"/>
  <c r="K4624" i="5"/>
  <c r="M4624" i="5"/>
  <c r="L4624" i="5" s="1"/>
  <c r="K4625" i="5"/>
  <c r="M4625" i="5"/>
  <c r="L4625" i="5" s="1"/>
  <c r="K4626" i="5"/>
  <c r="M4626" i="5"/>
  <c r="L4626" i="5" s="1"/>
  <c r="K4627" i="5"/>
  <c r="M4627" i="5"/>
  <c r="L4627" i="5" s="1"/>
  <c r="K4628" i="5"/>
  <c r="M4628" i="5"/>
  <c r="L4628" i="5" s="1"/>
  <c r="K4629" i="5"/>
  <c r="M4629" i="5"/>
  <c r="L4629" i="5" s="1"/>
  <c r="K4630" i="5"/>
  <c r="M4630" i="5"/>
  <c r="L4630" i="5" s="1"/>
  <c r="K4631" i="5"/>
  <c r="M4631" i="5"/>
  <c r="L4631" i="5" s="1"/>
  <c r="K4632" i="5"/>
  <c r="M4632" i="5"/>
  <c r="L4632" i="5" s="1"/>
  <c r="K4633" i="5"/>
  <c r="M4633" i="5"/>
  <c r="L4633" i="5" s="1"/>
  <c r="K4634" i="5"/>
  <c r="M4634" i="5"/>
  <c r="L4634" i="5" s="1"/>
  <c r="K4635" i="5"/>
  <c r="M4635" i="5"/>
  <c r="L4635" i="5" s="1"/>
  <c r="K4636" i="5"/>
  <c r="M4636" i="5"/>
  <c r="L4636" i="5" s="1"/>
  <c r="K4637" i="5"/>
  <c r="M4637" i="5"/>
  <c r="L4637" i="5" s="1"/>
  <c r="K4638" i="5"/>
  <c r="M4638" i="5"/>
  <c r="L4638" i="5" s="1"/>
  <c r="K4639" i="5"/>
  <c r="M4639" i="5"/>
  <c r="L4639" i="5" s="1"/>
  <c r="K4640" i="5"/>
  <c r="M4640" i="5"/>
  <c r="L4640" i="5" s="1"/>
  <c r="K4641" i="5"/>
  <c r="M4641" i="5"/>
  <c r="L4641" i="5" s="1"/>
  <c r="K4642" i="5"/>
  <c r="M4642" i="5"/>
  <c r="L4642" i="5" s="1"/>
  <c r="K4643" i="5"/>
  <c r="M4643" i="5"/>
  <c r="L4643" i="5" s="1"/>
  <c r="K4644" i="5"/>
  <c r="M4644" i="5"/>
  <c r="L4644" i="5" s="1"/>
  <c r="K4645" i="5"/>
  <c r="M4645" i="5"/>
  <c r="L4645" i="5" s="1"/>
  <c r="K4646" i="5"/>
  <c r="M4646" i="5"/>
  <c r="L4646" i="5" s="1"/>
  <c r="K4647" i="5"/>
  <c r="M4647" i="5"/>
  <c r="L4647" i="5" s="1"/>
  <c r="K4648" i="5"/>
  <c r="M4648" i="5"/>
  <c r="L4648" i="5" s="1"/>
  <c r="K4649" i="5"/>
  <c r="M4649" i="5"/>
  <c r="L4649" i="5" s="1"/>
  <c r="K4650" i="5"/>
  <c r="M4650" i="5"/>
  <c r="L4650" i="5" s="1"/>
  <c r="K4651" i="5"/>
  <c r="M4651" i="5"/>
  <c r="L4651" i="5" s="1"/>
  <c r="K4652" i="5"/>
  <c r="M4652" i="5"/>
  <c r="L4652" i="5" s="1"/>
  <c r="K4653" i="5"/>
  <c r="M4653" i="5"/>
  <c r="L4653" i="5" s="1"/>
  <c r="K4654" i="5"/>
  <c r="M4654" i="5"/>
  <c r="L4654" i="5" s="1"/>
  <c r="K4655" i="5"/>
  <c r="M4655" i="5"/>
  <c r="L4655" i="5" s="1"/>
  <c r="K4656" i="5"/>
  <c r="M4656" i="5"/>
  <c r="L4656" i="5" s="1"/>
  <c r="K4657" i="5"/>
  <c r="M4657" i="5"/>
  <c r="L4657" i="5" s="1"/>
  <c r="K4658" i="5"/>
  <c r="M4658" i="5"/>
  <c r="L4658" i="5" s="1"/>
  <c r="K4659" i="5"/>
  <c r="M4659" i="5"/>
  <c r="L4659" i="5" s="1"/>
  <c r="K4660" i="5"/>
  <c r="M4660" i="5"/>
  <c r="L4660" i="5" s="1"/>
  <c r="K4661" i="5"/>
  <c r="M4661" i="5"/>
  <c r="L4661" i="5" s="1"/>
  <c r="K4662" i="5"/>
  <c r="M4662" i="5"/>
  <c r="L4662" i="5" s="1"/>
  <c r="K4663" i="5"/>
  <c r="M4663" i="5"/>
  <c r="L4663" i="5" s="1"/>
  <c r="K4664" i="5"/>
  <c r="M4664" i="5"/>
  <c r="L4664" i="5" s="1"/>
  <c r="K4665" i="5"/>
  <c r="M4665" i="5"/>
  <c r="L4665" i="5" s="1"/>
  <c r="K4666" i="5"/>
  <c r="M4666" i="5"/>
  <c r="L4666" i="5" s="1"/>
  <c r="K4667" i="5"/>
  <c r="M4667" i="5"/>
  <c r="L4667" i="5" s="1"/>
  <c r="K4668" i="5"/>
  <c r="M4668" i="5"/>
  <c r="L4668" i="5" s="1"/>
  <c r="K4669" i="5"/>
  <c r="M4669" i="5"/>
  <c r="L4669" i="5" s="1"/>
  <c r="K4670" i="5"/>
  <c r="M4670" i="5"/>
  <c r="L4670" i="5" s="1"/>
  <c r="K4671" i="5"/>
  <c r="M4671" i="5"/>
  <c r="L4671" i="5" s="1"/>
  <c r="K4672" i="5"/>
  <c r="M4672" i="5"/>
  <c r="L4672" i="5" s="1"/>
  <c r="K4673" i="5"/>
  <c r="M4673" i="5"/>
  <c r="L4673" i="5" s="1"/>
  <c r="K4674" i="5"/>
  <c r="M4674" i="5"/>
  <c r="L4674" i="5" s="1"/>
  <c r="K4675" i="5"/>
  <c r="M4675" i="5"/>
  <c r="L4675" i="5" s="1"/>
  <c r="K4676" i="5"/>
  <c r="M4676" i="5"/>
  <c r="L4676" i="5" s="1"/>
  <c r="K4677" i="5"/>
  <c r="M4677" i="5"/>
  <c r="L4677" i="5" s="1"/>
  <c r="K4678" i="5"/>
  <c r="M4678" i="5"/>
  <c r="L4678" i="5" s="1"/>
  <c r="K4679" i="5"/>
  <c r="M4679" i="5"/>
  <c r="L4679" i="5" s="1"/>
  <c r="K4680" i="5"/>
  <c r="M4680" i="5"/>
  <c r="L4680" i="5" s="1"/>
  <c r="K4681" i="5"/>
  <c r="M4681" i="5"/>
  <c r="L4681" i="5" s="1"/>
  <c r="K4682" i="5"/>
  <c r="M4682" i="5"/>
  <c r="L4682" i="5" s="1"/>
  <c r="K4683" i="5"/>
  <c r="M4683" i="5"/>
  <c r="L4683" i="5" s="1"/>
  <c r="K4684" i="5"/>
  <c r="M4684" i="5"/>
  <c r="L4684" i="5" s="1"/>
  <c r="K4685" i="5"/>
  <c r="M4685" i="5"/>
  <c r="L4685" i="5" s="1"/>
  <c r="K4686" i="5"/>
  <c r="M4686" i="5"/>
  <c r="L4686" i="5" s="1"/>
  <c r="K4687" i="5"/>
  <c r="M4687" i="5"/>
  <c r="L4687" i="5" s="1"/>
  <c r="K4688" i="5"/>
  <c r="M4688" i="5"/>
  <c r="L4688" i="5" s="1"/>
  <c r="K4689" i="5"/>
  <c r="M4689" i="5"/>
  <c r="L4689" i="5" s="1"/>
  <c r="K4690" i="5"/>
  <c r="M4690" i="5"/>
  <c r="L4690" i="5" s="1"/>
  <c r="K4691" i="5"/>
  <c r="M4691" i="5"/>
  <c r="L4691" i="5" s="1"/>
  <c r="K4692" i="5"/>
  <c r="M4692" i="5"/>
  <c r="L4692" i="5" s="1"/>
  <c r="K4693" i="5"/>
  <c r="M4693" i="5"/>
  <c r="L4693" i="5" s="1"/>
  <c r="K4694" i="5"/>
  <c r="M4694" i="5"/>
  <c r="L4694" i="5" s="1"/>
  <c r="K4695" i="5"/>
  <c r="M4695" i="5"/>
  <c r="L4695" i="5" s="1"/>
  <c r="K4696" i="5"/>
  <c r="M4696" i="5"/>
  <c r="L4696" i="5" s="1"/>
  <c r="K4697" i="5"/>
  <c r="M4697" i="5"/>
  <c r="L4697" i="5" s="1"/>
  <c r="K4698" i="5"/>
  <c r="M4698" i="5"/>
  <c r="L4698" i="5" s="1"/>
  <c r="K4699" i="5"/>
  <c r="M4699" i="5"/>
  <c r="L4699" i="5" s="1"/>
  <c r="K4700" i="5"/>
  <c r="M4700" i="5"/>
  <c r="L4700" i="5" s="1"/>
  <c r="K4701" i="5"/>
  <c r="M4701" i="5"/>
  <c r="L4701" i="5" s="1"/>
  <c r="K4702" i="5"/>
  <c r="M4702" i="5"/>
  <c r="L4702" i="5" s="1"/>
  <c r="K4703" i="5"/>
  <c r="M4703" i="5"/>
  <c r="L4703" i="5" s="1"/>
  <c r="K4704" i="5"/>
  <c r="M4704" i="5"/>
  <c r="L4704" i="5" s="1"/>
  <c r="K4705" i="5"/>
  <c r="M4705" i="5"/>
  <c r="L4705" i="5" s="1"/>
  <c r="K4706" i="5"/>
  <c r="M4706" i="5"/>
  <c r="L4706" i="5" s="1"/>
  <c r="K4707" i="5"/>
  <c r="M4707" i="5"/>
  <c r="L4707" i="5" s="1"/>
  <c r="K4708" i="5"/>
  <c r="M4708" i="5"/>
  <c r="L4708" i="5" s="1"/>
  <c r="K4709" i="5"/>
  <c r="M4709" i="5"/>
  <c r="L4709" i="5" s="1"/>
  <c r="K4710" i="5"/>
  <c r="M4710" i="5"/>
  <c r="L4710" i="5" s="1"/>
  <c r="K4711" i="5"/>
  <c r="M4711" i="5"/>
  <c r="L4711" i="5" s="1"/>
  <c r="K4712" i="5"/>
  <c r="M4712" i="5"/>
  <c r="L4712" i="5" s="1"/>
  <c r="K4713" i="5"/>
  <c r="M4713" i="5"/>
  <c r="L4713" i="5" s="1"/>
  <c r="K4714" i="5"/>
  <c r="M4714" i="5"/>
  <c r="L4714" i="5" s="1"/>
  <c r="K4715" i="5"/>
  <c r="M4715" i="5"/>
  <c r="L4715" i="5" s="1"/>
  <c r="K4716" i="5"/>
  <c r="M4716" i="5"/>
  <c r="L4716" i="5" s="1"/>
  <c r="K4717" i="5"/>
  <c r="M4717" i="5"/>
  <c r="L4717" i="5" s="1"/>
  <c r="K4718" i="5"/>
  <c r="M4718" i="5"/>
  <c r="L4718" i="5" s="1"/>
  <c r="K4719" i="5"/>
  <c r="M4719" i="5"/>
  <c r="L4719" i="5" s="1"/>
  <c r="K4720" i="5"/>
  <c r="M4720" i="5"/>
  <c r="L4720" i="5" s="1"/>
  <c r="K4721" i="5"/>
  <c r="M4721" i="5"/>
  <c r="L4721" i="5" s="1"/>
  <c r="K4722" i="5"/>
  <c r="M4722" i="5"/>
  <c r="L4722" i="5" s="1"/>
  <c r="K4723" i="5"/>
  <c r="M4723" i="5"/>
  <c r="L4723" i="5" s="1"/>
  <c r="K4724" i="5"/>
  <c r="M4724" i="5"/>
  <c r="L4724" i="5" s="1"/>
  <c r="K4725" i="5"/>
  <c r="M4725" i="5"/>
  <c r="L4725" i="5" s="1"/>
  <c r="K4726" i="5"/>
  <c r="M4726" i="5"/>
  <c r="L4726" i="5" s="1"/>
  <c r="K4727" i="5"/>
  <c r="M4727" i="5"/>
  <c r="L4727" i="5" s="1"/>
  <c r="K4728" i="5"/>
  <c r="M4728" i="5"/>
  <c r="L4728" i="5" s="1"/>
  <c r="K4729" i="5"/>
  <c r="M4729" i="5"/>
  <c r="L4729" i="5" s="1"/>
  <c r="K4730" i="5"/>
  <c r="M4730" i="5"/>
  <c r="L4730" i="5" s="1"/>
  <c r="K4731" i="5"/>
  <c r="M4731" i="5"/>
  <c r="L4731" i="5" s="1"/>
  <c r="K4732" i="5"/>
  <c r="M4732" i="5"/>
  <c r="L4732" i="5" s="1"/>
  <c r="K4733" i="5"/>
  <c r="M4733" i="5"/>
  <c r="L4733" i="5" s="1"/>
  <c r="K4734" i="5"/>
  <c r="M4734" i="5"/>
  <c r="L4734" i="5" s="1"/>
  <c r="K4735" i="5"/>
  <c r="M4735" i="5"/>
  <c r="L4735" i="5" s="1"/>
  <c r="K4736" i="5"/>
  <c r="M4736" i="5"/>
  <c r="L4736" i="5" s="1"/>
  <c r="K4737" i="5"/>
  <c r="M4737" i="5"/>
  <c r="L4737" i="5" s="1"/>
  <c r="K4738" i="5"/>
  <c r="M4738" i="5"/>
  <c r="L4738" i="5" s="1"/>
  <c r="K4739" i="5"/>
  <c r="M4739" i="5"/>
  <c r="L4739" i="5" s="1"/>
  <c r="K4740" i="5"/>
  <c r="M4740" i="5"/>
  <c r="L4740" i="5" s="1"/>
  <c r="K4741" i="5"/>
  <c r="M4741" i="5"/>
  <c r="L4741" i="5" s="1"/>
  <c r="K4742" i="5"/>
  <c r="M4742" i="5"/>
  <c r="L4742" i="5" s="1"/>
  <c r="K4743" i="5"/>
  <c r="M4743" i="5"/>
  <c r="L4743" i="5" s="1"/>
  <c r="K4744" i="5"/>
  <c r="M4744" i="5"/>
  <c r="L4744" i="5" s="1"/>
  <c r="K4745" i="5"/>
  <c r="M4745" i="5"/>
  <c r="L4745" i="5" s="1"/>
  <c r="K4746" i="5"/>
  <c r="M4746" i="5"/>
  <c r="L4746" i="5" s="1"/>
  <c r="K4747" i="5"/>
  <c r="M4747" i="5"/>
  <c r="L4747" i="5" s="1"/>
  <c r="K4748" i="5"/>
  <c r="M4748" i="5"/>
  <c r="L4748" i="5" s="1"/>
  <c r="K4749" i="5"/>
  <c r="M4749" i="5"/>
  <c r="L4749" i="5" s="1"/>
  <c r="K4750" i="5"/>
  <c r="M4750" i="5"/>
  <c r="L4750" i="5" s="1"/>
  <c r="K4751" i="5"/>
  <c r="M4751" i="5"/>
  <c r="L4751" i="5" s="1"/>
  <c r="K4752" i="5"/>
  <c r="M4752" i="5"/>
  <c r="L4752" i="5" s="1"/>
  <c r="K4753" i="5"/>
  <c r="M4753" i="5"/>
  <c r="L4753" i="5" s="1"/>
  <c r="K4754" i="5"/>
  <c r="M4754" i="5"/>
  <c r="L4754" i="5" s="1"/>
  <c r="K4755" i="5"/>
  <c r="M4755" i="5"/>
  <c r="L4755" i="5" s="1"/>
  <c r="K4756" i="5"/>
  <c r="M4756" i="5"/>
  <c r="L4756" i="5" s="1"/>
  <c r="K4757" i="5"/>
  <c r="M4757" i="5"/>
  <c r="L4757" i="5" s="1"/>
  <c r="K4758" i="5"/>
  <c r="M4758" i="5"/>
  <c r="L4758" i="5" s="1"/>
  <c r="K4759" i="5"/>
  <c r="M4759" i="5"/>
  <c r="L4759" i="5" s="1"/>
  <c r="K4760" i="5"/>
  <c r="M4760" i="5"/>
  <c r="L4760" i="5" s="1"/>
  <c r="K4761" i="5"/>
  <c r="M4761" i="5"/>
  <c r="L4761" i="5" s="1"/>
  <c r="K4762" i="5"/>
  <c r="M4762" i="5"/>
  <c r="L4762" i="5" s="1"/>
  <c r="K4763" i="5"/>
  <c r="M4763" i="5"/>
  <c r="L4763" i="5" s="1"/>
  <c r="K4764" i="5"/>
  <c r="M4764" i="5"/>
  <c r="L4764" i="5" s="1"/>
  <c r="K4765" i="5"/>
  <c r="M4765" i="5"/>
  <c r="L4765" i="5" s="1"/>
  <c r="K4766" i="5"/>
  <c r="M4766" i="5"/>
  <c r="L4766" i="5" s="1"/>
  <c r="K4767" i="5"/>
  <c r="M4767" i="5"/>
  <c r="L4767" i="5" s="1"/>
  <c r="K4768" i="5"/>
  <c r="M4768" i="5"/>
  <c r="L4768" i="5" s="1"/>
  <c r="K4769" i="5"/>
  <c r="M4769" i="5"/>
  <c r="L4769" i="5" s="1"/>
  <c r="K4770" i="5"/>
  <c r="M4770" i="5"/>
  <c r="L4770" i="5" s="1"/>
  <c r="K4771" i="5"/>
  <c r="M4771" i="5"/>
  <c r="L4771" i="5" s="1"/>
  <c r="K4772" i="5"/>
  <c r="M4772" i="5"/>
  <c r="L4772" i="5" s="1"/>
  <c r="K4773" i="5"/>
  <c r="M4773" i="5"/>
  <c r="L4773" i="5" s="1"/>
  <c r="K4774" i="5"/>
  <c r="M4774" i="5"/>
  <c r="L4774" i="5" s="1"/>
  <c r="K4775" i="5"/>
  <c r="M4775" i="5"/>
  <c r="L4775" i="5" s="1"/>
  <c r="K4776" i="5"/>
  <c r="M4776" i="5"/>
  <c r="L4776" i="5" s="1"/>
  <c r="K4777" i="5"/>
  <c r="M4777" i="5"/>
  <c r="L4777" i="5" s="1"/>
  <c r="K4778" i="5"/>
  <c r="M4778" i="5"/>
  <c r="L4778" i="5" s="1"/>
  <c r="K4779" i="5"/>
  <c r="M4779" i="5"/>
  <c r="L4779" i="5" s="1"/>
  <c r="K4780" i="5"/>
  <c r="M4780" i="5"/>
  <c r="L4780" i="5" s="1"/>
  <c r="K4781" i="5"/>
  <c r="M4781" i="5"/>
  <c r="L4781" i="5" s="1"/>
  <c r="K4782" i="5"/>
  <c r="M4782" i="5"/>
  <c r="L4782" i="5" s="1"/>
  <c r="K4783" i="5"/>
  <c r="M4783" i="5"/>
  <c r="L4783" i="5" s="1"/>
  <c r="K4784" i="5"/>
  <c r="M4784" i="5"/>
  <c r="L4784" i="5" s="1"/>
  <c r="K4785" i="5"/>
  <c r="M4785" i="5"/>
  <c r="L4785" i="5" s="1"/>
  <c r="K4786" i="5"/>
  <c r="M4786" i="5"/>
  <c r="L4786" i="5" s="1"/>
  <c r="K4787" i="5"/>
  <c r="M4787" i="5"/>
  <c r="L4787" i="5" s="1"/>
  <c r="K4788" i="5"/>
  <c r="M4788" i="5"/>
  <c r="L4788" i="5" s="1"/>
  <c r="K4789" i="5"/>
  <c r="M4789" i="5"/>
  <c r="L4789" i="5" s="1"/>
  <c r="K4790" i="5"/>
  <c r="M4790" i="5"/>
  <c r="L4790" i="5" s="1"/>
  <c r="K4791" i="5"/>
  <c r="M4791" i="5"/>
  <c r="L4791" i="5" s="1"/>
  <c r="K4792" i="5"/>
  <c r="M4792" i="5"/>
  <c r="L4792" i="5" s="1"/>
  <c r="K4793" i="5"/>
  <c r="M4793" i="5"/>
  <c r="L4793" i="5" s="1"/>
  <c r="K4794" i="5"/>
  <c r="M4794" i="5"/>
  <c r="L4794" i="5" s="1"/>
  <c r="K4795" i="5"/>
  <c r="M4795" i="5"/>
  <c r="L4795" i="5" s="1"/>
  <c r="K4796" i="5"/>
  <c r="M4796" i="5"/>
  <c r="L4796" i="5" s="1"/>
  <c r="K4797" i="5"/>
  <c r="M4797" i="5"/>
  <c r="L4797" i="5" s="1"/>
  <c r="K4798" i="5"/>
  <c r="M4798" i="5"/>
  <c r="L4798" i="5" s="1"/>
  <c r="K4799" i="5"/>
  <c r="M4799" i="5"/>
  <c r="L4799" i="5" s="1"/>
  <c r="K4800" i="5"/>
  <c r="M4800" i="5"/>
  <c r="L4800" i="5" s="1"/>
  <c r="K4801" i="5"/>
  <c r="M4801" i="5"/>
  <c r="L4801" i="5" s="1"/>
  <c r="K4802" i="5"/>
  <c r="M4802" i="5"/>
  <c r="L4802" i="5" s="1"/>
  <c r="K4803" i="5"/>
  <c r="M4803" i="5"/>
  <c r="L4803" i="5" s="1"/>
  <c r="K4804" i="5"/>
  <c r="M4804" i="5"/>
  <c r="L4804" i="5" s="1"/>
  <c r="K4805" i="5"/>
  <c r="M4805" i="5"/>
  <c r="L4805" i="5" s="1"/>
  <c r="K4806" i="5"/>
  <c r="M4806" i="5"/>
  <c r="L4806" i="5" s="1"/>
  <c r="K4807" i="5"/>
  <c r="M4807" i="5"/>
  <c r="L4807" i="5" s="1"/>
  <c r="K4808" i="5"/>
  <c r="M4808" i="5"/>
  <c r="L4808" i="5" s="1"/>
  <c r="K4809" i="5"/>
  <c r="M4809" i="5"/>
  <c r="L4809" i="5" s="1"/>
  <c r="K4810" i="5"/>
  <c r="M4810" i="5"/>
  <c r="L4810" i="5" s="1"/>
  <c r="K4811" i="5"/>
  <c r="M4811" i="5"/>
  <c r="L4811" i="5" s="1"/>
  <c r="K4812" i="5"/>
  <c r="M4812" i="5"/>
  <c r="L4812" i="5" s="1"/>
  <c r="K4813" i="5"/>
  <c r="M4813" i="5"/>
  <c r="L4813" i="5" s="1"/>
  <c r="K4814" i="5"/>
  <c r="M4814" i="5"/>
  <c r="L4814" i="5" s="1"/>
  <c r="K4815" i="5"/>
  <c r="M4815" i="5"/>
  <c r="L4815" i="5" s="1"/>
  <c r="K4816" i="5"/>
  <c r="M4816" i="5"/>
  <c r="L4816" i="5" s="1"/>
  <c r="K4817" i="5"/>
  <c r="M4817" i="5"/>
  <c r="L4817" i="5" s="1"/>
  <c r="K4818" i="5"/>
  <c r="M4818" i="5"/>
  <c r="L4818" i="5" s="1"/>
  <c r="K4819" i="5"/>
  <c r="M4819" i="5"/>
  <c r="L4819" i="5" s="1"/>
  <c r="K4820" i="5"/>
  <c r="M4820" i="5"/>
  <c r="L4820" i="5" s="1"/>
  <c r="K4821" i="5"/>
  <c r="M4821" i="5"/>
  <c r="L4821" i="5" s="1"/>
  <c r="K4822" i="5"/>
  <c r="M4822" i="5"/>
  <c r="L4822" i="5" s="1"/>
  <c r="K4823" i="5"/>
  <c r="M4823" i="5"/>
  <c r="L4823" i="5" s="1"/>
  <c r="K4824" i="5"/>
  <c r="M4824" i="5"/>
  <c r="L4824" i="5" s="1"/>
  <c r="K4825" i="5"/>
  <c r="M4825" i="5"/>
  <c r="L4825" i="5" s="1"/>
  <c r="K4826" i="5"/>
  <c r="M4826" i="5"/>
  <c r="L4826" i="5" s="1"/>
  <c r="K4827" i="5"/>
  <c r="M4827" i="5"/>
  <c r="L4827" i="5" s="1"/>
  <c r="K4828" i="5"/>
  <c r="M4828" i="5"/>
  <c r="L4828" i="5" s="1"/>
  <c r="K4829" i="5"/>
  <c r="M4829" i="5"/>
  <c r="L4829" i="5" s="1"/>
  <c r="K4830" i="5"/>
  <c r="M4830" i="5"/>
  <c r="L4830" i="5" s="1"/>
  <c r="K4831" i="5"/>
  <c r="M4831" i="5"/>
  <c r="L4831" i="5" s="1"/>
  <c r="K4832" i="5"/>
  <c r="M4832" i="5"/>
  <c r="L4832" i="5" s="1"/>
  <c r="K4833" i="5"/>
  <c r="M4833" i="5"/>
  <c r="L4833" i="5" s="1"/>
  <c r="K4834" i="5"/>
  <c r="M4834" i="5"/>
  <c r="L4834" i="5" s="1"/>
  <c r="K4835" i="5"/>
  <c r="M4835" i="5"/>
  <c r="L4835" i="5" s="1"/>
  <c r="K4836" i="5"/>
  <c r="M4836" i="5"/>
  <c r="L4836" i="5" s="1"/>
  <c r="K4837" i="5"/>
  <c r="M4837" i="5"/>
  <c r="L4837" i="5" s="1"/>
  <c r="K4838" i="5"/>
  <c r="M4838" i="5"/>
  <c r="L4838" i="5" s="1"/>
  <c r="K4839" i="5"/>
  <c r="M4839" i="5"/>
  <c r="L4839" i="5" s="1"/>
  <c r="K4840" i="5"/>
  <c r="M4840" i="5"/>
  <c r="L4840" i="5" s="1"/>
  <c r="K4841" i="5"/>
  <c r="M4841" i="5"/>
  <c r="L4841" i="5" s="1"/>
  <c r="K4842" i="5"/>
  <c r="M4842" i="5"/>
  <c r="L4842" i="5" s="1"/>
  <c r="K4843" i="5"/>
  <c r="M4843" i="5"/>
  <c r="L4843" i="5" s="1"/>
  <c r="K4844" i="5"/>
  <c r="M4844" i="5"/>
  <c r="L4844" i="5" s="1"/>
  <c r="K4845" i="5"/>
  <c r="M4845" i="5"/>
  <c r="L4845" i="5" s="1"/>
  <c r="K4846" i="5"/>
  <c r="M4846" i="5"/>
  <c r="L4846" i="5" s="1"/>
  <c r="K4847" i="5"/>
  <c r="M4847" i="5"/>
  <c r="L4847" i="5" s="1"/>
  <c r="K4848" i="5"/>
  <c r="M4848" i="5"/>
  <c r="L4848" i="5" s="1"/>
  <c r="K4849" i="5"/>
  <c r="M4849" i="5"/>
  <c r="L4849" i="5" s="1"/>
  <c r="K4850" i="5"/>
  <c r="M4850" i="5"/>
  <c r="L4850" i="5" s="1"/>
  <c r="K4851" i="5"/>
  <c r="M4851" i="5"/>
  <c r="L4851" i="5" s="1"/>
  <c r="K4852" i="5"/>
  <c r="M4852" i="5"/>
  <c r="L4852" i="5" s="1"/>
  <c r="K4853" i="5"/>
  <c r="M4853" i="5"/>
  <c r="L4853" i="5" s="1"/>
  <c r="K4854" i="5"/>
  <c r="M4854" i="5"/>
  <c r="L4854" i="5" s="1"/>
  <c r="K4855" i="5"/>
  <c r="M4855" i="5"/>
  <c r="L4855" i="5" s="1"/>
  <c r="K4856" i="5"/>
  <c r="M4856" i="5"/>
  <c r="L4856" i="5" s="1"/>
  <c r="K4857" i="5"/>
  <c r="M4857" i="5"/>
  <c r="L4857" i="5" s="1"/>
  <c r="K4858" i="5"/>
  <c r="M4858" i="5"/>
  <c r="L4858" i="5" s="1"/>
  <c r="K4859" i="5"/>
  <c r="M4859" i="5"/>
  <c r="L4859" i="5" s="1"/>
  <c r="K4860" i="5"/>
  <c r="M4860" i="5"/>
  <c r="L4860" i="5" s="1"/>
  <c r="K4861" i="5"/>
  <c r="M4861" i="5"/>
  <c r="L4861" i="5" s="1"/>
  <c r="K4862" i="5"/>
  <c r="M4862" i="5"/>
  <c r="L4862" i="5" s="1"/>
  <c r="K4863" i="5"/>
  <c r="M4863" i="5"/>
  <c r="L4863" i="5" s="1"/>
  <c r="K4864" i="5"/>
  <c r="M4864" i="5"/>
  <c r="L4864" i="5" s="1"/>
  <c r="K4865" i="5"/>
  <c r="M4865" i="5"/>
  <c r="L4865" i="5" s="1"/>
  <c r="K4866" i="5"/>
  <c r="M4866" i="5"/>
  <c r="L4866" i="5" s="1"/>
  <c r="K4867" i="5"/>
  <c r="M4867" i="5"/>
  <c r="L4867" i="5" s="1"/>
  <c r="K4868" i="5"/>
  <c r="M4868" i="5"/>
  <c r="L4868" i="5" s="1"/>
  <c r="K4869" i="5"/>
  <c r="M4869" i="5"/>
  <c r="L4869" i="5" s="1"/>
  <c r="K4870" i="5"/>
  <c r="M4870" i="5"/>
  <c r="L4870" i="5" s="1"/>
  <c r="K4871" i="5"/>
  <c r="M4871" i="5"/>
  <c r="L4871" i="5" s="1"/>
  <c r="K4872" i="5"/>
  <c r="M4872" i="5"/>
  <c r="L4872" i="5" s="1"/>
  <c r="K4873" i="5"/>
  <c r="M4873" i="5"/>
  <c r="L4873" i="5" s="1"/>
  <c r="K4874" i="5"/>
  <c r="M4874" i="5"/>
  <c r="L4874" i="5" s="1"/>
  <c r="K4875" i="5"/>
  <c r="M4875" i="5"/>
  <c r="L4875" i="5" s="1"/>
  <c r="K4876" i="5"/>
  <c r="M4876" i="5"/>
  <c r="L4876" i="5" s="1"/>
  <c r="K4877" i="5"/>
  <c r="M4877" i="5"/>
  <c r="L4877" i="5" s="1"/>
  <c r="K4878" i="5"/>
  <c r="M4878" i="5"/>
  <c r="L4878" i="5" s="1"/>
  <c r="K4879" i="5"/>
  <c r="M4879" i="5"/>
  <c r="L4879" i="5" s="1"/>
  <c r="K4880" i="5"/>
  <c r="M4880" i="5"/>
  <c r="L4880" i="5" s="1"/>
  <c r="K4881" i="5"/>
  <c r="M4881" i="5"/>
  <c r="L4881" i="5" s="1"/>
  <c r="K4882" i="5"/>
  <c r="M4882" i="5"/>
  <c r="L4882" i="5" s="1"/>
  <c r="K4883" i="5"/>
  <c r="M4883" i="5"/>
  <c r="L4883" i="5" s="1"/>
  <c r="K4884" i="5"/>
  <c r="M4884" i="5"/>
  <c r="L4884" i="5" s="1"/>
  <c r="K4885" i="5"/>
  <c r="M4885" i="5"/>
  <c r="L4885" i="5" s="1"/>
  <c r="K4886" i="5"/>
  <c r="M4886" i="5"/>
  <c r="L4886" i="5" s="1"/>
  <c r="K4887" i="5"/>
  <c r="M4887" i="5"/>
  <c r="L4887" i="5" s="1"/>
  <c r="K4888" i="5"/>
  <c r="M4888" i="5"/>
  <c r="L4888" i="5" s="1"/>
  <c r="K4889" i="5"/>
  <c r="M4889" i="5"/>
  <c r="L4889" i="5" s="1"/>
  <c r="K4890" i="5"/>
  <c r="M4890" i="5"/>
  <c r="L4890" i="5" s="1"/>
  <c r="K4891" i="5"/>
  <c r="M4891" i="5"/>
  <c r="L4891" i="5" s="1"/>
  <c r="K4892" i="5"/>
  <c r="M4892" i="5"/>
  <c r="L4892" i="5" s="1"/>
  <c r="K4893" i="5"/>
  <c r="M4893" i="5"/>
  <c r="L4893" i="5" s="1"/>
  <c r="K4894" i="5"/>
  <c r="M4894" i="5"/>
  <c r="L4894" i="5" s="1"/>
  <c r="K4895" i="5"/>
  <c r="M4895" i="5"/>
  <c r="L4895" i="5" s="1"/>
  <c r="K4896" i="5"/>
  <c r="M4896" i="5"/>
  <c r="L4896" i="5" s="1"/>
  <c r="K4897" i="5"/>
  <c r="M4897" i="5"/>
  <c r="L4897" i="5" s="1"/>
  <c r="K4898" i="5"/>
  <c r="M4898" i="5"/>
  <c r="L4898" i="5" s="1"/>
  <c r="K4899" i="5"/>
  <c r="M4899" i="5"/>
  <c r="L4899" i="5" s="1"/>
  <c r="K4900" i="5"/>
  <c r="M4900" i="5"/>
  <c r="L4900" i="5" s="1"/>
  <c r="K4901" i="5"/>
  <c r="M4901" i="5"/>
  <c r="L4901" i="5" s="1"/>
  <c r="K4902" i="5"/>
  <c r="M4902" i="5"/>
  <c r="L4902" i="5" s="1"/>
  <c r="K4903" i="5"/>
  <c r="M4903" i="5"/>
  <c r="L4903" i="5" s="1"/>
  <c r="K4904" i="5"/>
  <c r="M4904" i="5"/>
  <c r="L4904" i="5" s="1"/>
  <c r="K4905" i="5"/>
  <c r="M4905" i="5"/>
  <c r="L4905" i="5" s="1"/>
  <c r="K4906" i="5"/>
  <c r="M4906" i="5"/>
  <c r="L4906" i="5" s="1"/>
  <c r="K4907" i="5"/>
  <c r="M4907" i="5"/>
  <c r="L4907" i="5" s="1"/>
  <c r="K4908" i="5"/>
  <c r="M4908" i="5"/>
  <c r="L4908" i="5" s="1"/>
  <c r="K4909" i="5"/>
  <c r="M4909" i="5"/>
  <c r="L4909" i="5" s="1"/>
  <c r="K4910" i="5"/>
  <c r="M4910" i="5"/>
  <c r="L4910" i="5" s="1"/>
  <c r="K4911" i="5"/>
  <c r="M4911" i="5"/>
  <c r="L4911" i="5" s="1"/>
  <c r="K4912" i="5"/>
  <c r="M4912" i="5"/>
  <c r="L4912" i="5" s="1"/>
  <c r="K4913" i="5"/>
  <c r="M4913" i="5"/>
  <c r="L4913" i="5" s="1"/>
  <c r="K4914" i="5"/>
  <c r="M4914" i="5"/>
  <c r="L4914" i="5" s="1"/>
  <c r="K4915" i="5"/>
  <c r="M4915" i="5"/>
  <c r="L4915" i="5" s="1"/>
  <c r="K4916" i="5"/>
  <c r="M4916" i="5"/>
  <c r="L4916" i="5" s="1"/>
  <c r="K4917" i="5"/>
  <c r="M4917" i="5"/>
  <c r="L4917" i="5" s="1"/>
  <c r="K4918" i="5"/>
  <c r="M4918" i="5"/>
  <c r="L4918" i="5" s="1"/>
  <c r="K4919" i="5"/>
  <c r="M4919" i="5"/>
  <c r="L4919" i="5" s="1"/>
  <c r="K4920" i="5"/>
  <c r="M4920" i="5"/>
  <c r="L4920" i="5" s="1"/>
  <c r="K4921" i="5"/>
  <c r="M4921" i="5"/>
  <c r="L4921" i="5" s="1"/>
  <c r="K4922" i="5"/>
  <c r="M4922" i="5"/>
  <c r="L4922" i="5" s="1"/>
  <c r="K4923" i="5"/>
  <c r="M4923" i="5"/>
  <c r="L4923" i="5" s="1"/>
  <c r="K4924" i="5"/>
  <c r="M4924" i="5"/>
  <c r="L4924" i="5" s="1"/>
  <c r="K4925" i="5"/>
  <c r="M4925" i="5"/>
  <c r="L4925" i="5" s="1"/>
  <c r="K4926" i="5"/>
  <c r="M4926" i="5"/>
  <c r="L4926" i="5" s="1"/>
  <c r="K4927" i="5"/>
  <c r="M4927" i="5"/>
  <c r="L4927" i="5" s="1"/>
  <c r="K4928" i="5"/>
  <c r="M4928" i="5"/>
  <c r="L4928" i="5" s="1"/>
  <c r="K4929" i="5"/>
  <c r="M4929" i="5"/>
  <c r="L4929" i="5" s="1"/>
  <c r="K4930" i="5"/>
  <c r="M4930" i="5"/>
  <c r="L4930" i="5" s="1"/>
  <c r="K4931" i="5"/>
  <c r="M4931" i="5"/>
  <c r="L4931" i="5" s="1"/>
  <c r="K4932" i="5"/>
  <c r="M4932" i="5"/>
  <c r="L4932" i="5" s="1"/>
  <c r="K4933" i="5"/>
  <c r="M4933" i="5"/>
  <c r="L4933" i="5" s="1"/>
  <c r="K4934" i="5"/>
  <c r="M4934" i="5"/>
  <c r="L4934" i="5" s="1"/>
  <c r="K4935" i="5"/>
  <c r="M4935" i="5"/>
  <c r="L4935" i="5" s="1"/>
  <c r="K4936" i="5"/>
  <c r="M4936" i="5"/>
  <c r="L4936" i="5" s="1"/>
  <c r="K4937" i="5"/>
  <c r="M4937" i="5"/>
  <c r="L4937" i="5" s="1"/>
  <c r="K4938" i="5"/>
  <c r="M4938" i="5"/>
  <c r="L4938" i="5" s="1"/>
  <c r="K4939" i="5"/>
  <c r="M4939" i="5"/>
  <c r="L4939" i="5" s="1"/>
  <c r="K4940" i="5"/>
  <c r="M4940" i="5"/>
  <c r="L4940" i="5" s="1"/>
  <c r="K4941" i="5"/>
  <c r="M4941" i="5"/>
  <c r="L4941" i="5" s="1"/>
  <c r="K4942" i="5"/>
  <c r="M4942" i="5"/>
  <c r="L4942" i="5" s="1"/>
  <c r="K4943" i="5"/>
  <c r="M4943" i="5"/>
  <c r="L4943" i="5" s="1"/>
  <c r="K4944" i="5"/>
  <c r="M4944" i="5"/>
  <c r="L4944" i="5" s="1"/>
  <c r="K4945" i="5"/>
  <c r="M4945" i="5"/>
  <c r="L4945" i="5" s="1"/>
  <c r="K4946" i="5"/>
  <c r="M4946" i="5"/>
  <c r="L4946" i="5" s="1"/>
  <c r="K4947" i="5"/>
  <c r="M4947" i="5"/>
  <c r="L4947" i="5" s="1"/>
  <c r="K4948" i="5"/>
  <c r="M4948" i="5"/>
  <c r="L4948" i="5" s="1"/>
  <c r="K4949" i="5"/>
  <c r="M4949" i="5"/>
  <c r="L4949" i="5" s="1"/>
  <c r="K4950" i="5"/>
  <c r="M4950" i="5"/>
  <c r="L4950" i="5" s="1"/>
  <c r="K4951" i="5"/>
  <c r="M4951" i="5"/>
  <c r="L4951" i="5" s="1"/>
  <c r="K4952" i="5"/>
  <c r="M4952" i="5"/>
  <c r="L4952" i="5" s="1"/>
  <c r="K4953" i="5"/>
  <c r="M4953" i="5"/>
  <c r="L4953" i="5" s="1"/>
  <c r="K4954" i="5"/>
  <c r="M4954" i="5"/>
  <c r="L4954" i="5" s="1"/>
  <c r="K4955" i="5"/>
  <c r="M4955" i="5"/>
  <c r="L4955" i="5" s="1"/>
  <c r="K4956" i="5"/>
  <c r="M4956" i="5"/>
  <c r="L4956" i="5" s="1"/>
  <c r="K4957" i="5"/>
  <c r="M4957" i="5"/>
  <c r="L4957" i="5" s="1"/>
  <c r="K4958" i="5"/>
  <c r="M4958" i="5"/>
  <c r="L4958" i="5" s="1"/>
  <c r="K4959" i="5"/>
  <c r="M4959" i="5"/>
  <c r="L4959" i="5" s="1"/>
  <c r="K4960" i="5"/>
  <c r="M4960" i="5"/>
  <c r="L4960" i="5" s="1"/>
  <c r="K4961" i="5"/>
  <c r="M4961" i="5"/>
  <c r="L4961" i="5" s="1"/>
  <c r="K4962" i="5"/>
  <c r="M4962" i="5"/>
  <c r="L4962" i="5" s="1"/>
  <c r="K4963" i="5"/>
  <c r="M4963" i="5"/>
  <c r="L4963" i="5" s="1"/>
  <c r="K4964" i="5"/>
  <c r="M4964" i="5"/>
  <c r="L4964" i="5" s="1"/>
  <c r="K4965" i="5"/>
  <c r="M4965" i="5"/>
  <c r="L4965" i="5" s="1"/>
  <c r="K4966" i="5"/>
  <c r="M4966" i="5"/>
  <c r="L4966" i="5" s="1"/>
  <c r="K4967" i="5"/>
  <c r="M4967" i="5"/>
  <c r="L4967" i="5" s="1"/>
  <c r="K4968" i="5"/>
  <c r="M4968" i="5"/>
  <c r="L4968" i="5" s="1"/>
  <c r="K4969" i="5"/>
  <c r="M4969" i="5"/>
  <c r="L4969" i="5" s="1"/>
  <c r="K4970" i="5"/>
  <c r="M4970" i="5"/>
  <c r="L4970" i="5" s="1"/>
  <c r="K4971" i="5"/>
  <c r="M4971" i="5"/>
  <c r="L4971" i="5" s="1"/>
  <c r="K4972" i="5"/>
  <c r="M4972" i="5"/>
  <c r="L4972" i="5" s="1"/>
  <c r="K4973" i="5"/>
  <c r="M4973" i="5"/>
  <c r="L4973" i="5" s="1"/>
  <c r="K4974" i="5"/>
  <c r="M4974" i="5"/>
  <c r="L4974" i="5" s="1"/>
  <c r="K4975" i="5"/>
  <c r="M4975" i="5"/>
  <c r="L4975" i="5" s="1"/>
  <c r="K4976" i="5"/>
  <c r="M4976" i="5"/>
  <c r="L4976" i="5" s="1"/>
  <c r="K4977" i="5"/>
  <c r="M4977" i="5"/>
  <c r="L4977" i="5" s="1"/>
  <c r="K4978" i="5"/>
  <c r="M4978" i="5"/>
  <c r="L4978" i="5" s="1"/>
  <c r="K4979" i="5"/>
  <c r="M4979" i="5"/>
  <c r="L4979" i="5" s="1"/>
  <c r="K4980" i="5"/>
  <c r="M4980" i="5"/>
  <c r="L4980" i="5" s="1"/>
  <c r="K4981" i="5"/>
  <c r="M4981" i="5"/>
  <c r="L4981" i="5" s="1"/>
  <c r="K4982" i="5"/>
  <c r="M4982" i="5"/>
  <c r="L4982" i="5" s="1"/>
  <c r="K4983" i="5"/>
  <c r="M4983" i="5"/>
  <c r="L4983" i="5" s="1"/>
  <c r="K4984" i="5"/>
  <c r="M4984" i="5"/>
  <c r="L4984" i="5" s="1"/>
  <c r="K4985" i="5"/>
  <c r="M4985" i="5"/>
  <c r="L4985" i="5" s="1"/>
  <c r="K4986" i="5"/>
  <c r="M4986" i="5"/>
  <c r="L4986" i="5" s="1"/>
  <c r="K4987" i="5"/>
  <c r="M4987" i="5"/>
  <c r="L4987" i="5" s="1"/>
  <c r="K4988" i="5"/>
  <c r="M4988" i="5"/>
  <c r="L4988" i="5" s="1"/>
  <c r="K4989" i="5"/>
  <c r="M4989" i="5"/>
  <c r="L4989" i="5" s="1"/>
  <c r="K4990" i="5"/>
  <c r="M4990" i="5"/>
  <c r="L4990" i="5" s="1"/>
  <c r="K4991" i="5"/>
  <c r="M4991" i="5"/>
  <c r="L4991" i="5" s="1"/>
  <c r="K4992" i="5"/>
  <c r="M4992" i="5"/>
  <c r="L4992" i="5" s="1"/>
  <c r="K4993" i="5"/>
  <c r="M4993" i="5"/>
  <c r="L4993" i="5" s="1"/>
  <c r="K4994" i="5"/>
  <c r="M4994" i="5"/>
  <c r="L4994" i="5" s="1"/>
  <c r="K4995" i="5"/>
  <c r="M4995" i="5"/>
  <c r="L4995" i="5" s="1"/>
  <c r="K4996" i="5"/>
  <c r="M4996" i="5"/>
  <c r="L4996" i="5" s="1"/>
  <c r="K4997" i="5"/>
  <c r="M4997" i="5"/>
  <c r="L4997" i="5" s="1"/>
  <c r="K4998" i="5"/>
  <c r="M4998" i="5"/>
  <c r="L4998" i="5" s="1"/>
  <c r="K4999" i="5"/>
  <c r="M4999" i="5"/>
  <c r="L4999" i="5" s="1"/>
  <c r="K5000" i="5"/>
  <c r="M5000" i="5"/>
  <c r="L5000" i="5" s="1"/>
  <c r="K5001" i="5"/>
  <c r="M5001" i="5"/>
  <c r="L5001" i="5" s="1"/>
  <c r="K5002" i="5"/>
  <c r="M5002" i="5"/>
  <c r="L5002" i="5" s="1"/>
  <c r="K5003" i="5"/>
  <c r="M5003" i="5"/>
  <c r="L5003" i="5" s="1"/>
  <c r="K5004" i="5"/>
  <c r="M5004" i="5"/>
  <c r="L5004" i="5" s="1"/>
  <c r="K5005" i="5"/>
  <c r="M5005" i="5"/>
  <c r="L5005" i="5" s="1"/>
  <c r="K5006" i="5"/>
  <c r="M5006" i="5"/>
  <c r="L5006" i="5" s="1"/>
  <c r="K5007" i="5"/>
  <c r="M5007" i="5"/>
  <c r="L5007" i="5" s="1"/>
  <c r="K5008" i="5"/>
  <c r="M5008" i="5"/>
  <c r="L5008" i="5" s="1"/>
  <c r="K5009" i="5"/>
  <c r="M5009" i="5"/>
  <c r="L5009" i="5" s="1"/>
  <c r="K5010" i="5"/>
  <c r="M5010" i="5"/>
  <c r="L5010" i="5" s="1"/>
  <c r="K5011" i="5"/>
  <c r="M5011" i="5"/>
  <c r="L5011" i="5" s="1"/>
  <c r="K5012" i="5"/>
  <c r="M5012" i="5"/>
  <c r="L5012" i="5" s="1"/>
  <c r="K5013" i="5"/>
  <c r="M5013" i="5"/>
  <c r="L5013" i="5" s="1"/>
  <c r="K5014" i="5"/>
  <c r="M5014" i="5"/>
  <c r="L5014" i="5" s="1"/>
  <c r="K5015" i="5"/>
  <c r="M5015" i="5"/>
  <c r="L5015" i="5" s="1"/>
  <c r="K5016" i="5"/>
  <c r="M5016" i="5"/>
  <c r="L5016" i="5" s="1"/>
  <c r="K5017" i="5"/>
  <c r="M5017" i="5"/>
  <c r="L5017" i="5" s="1"/>
  <c r="K5018" i="5"/>
  <c r="M5018" i="5"/>
  <c r="L5018" i="5" s="1"/>
  <c r="K5019" i="5"/>
  <c r="M5019" i="5"/>
  <c r="L5019" i="5" s="1"/>
  <c r="K5020" i="5"/>
  <c r="M5020" i="5"/>
  <c r="L5020" i="5" s="1"/>
  <c r="K5021" i="5"/>
  <c r="M5021" i="5"/>
  <c r="L5021" i="5" s="1"/>
  <c r="K5022" i="5"/>
  <c r="M5022" i="5"/>
  <c r="L5022" i="5" s="1"/>
  <c r="K5023" i="5"/>
  <c r="M5023" i="5"/>
  <c r="L5023" i="5" s="1"/>
  <c r="K5024" i="5"/>
  <c r="M5024" i="5"/>
  <c r="L5024" i="5" s="1"/>
  <c r="K5025" i="5"/>
  <c r="M5025" i="5"/>
  <c r="L5025" i="5" s="1"/>
  <c r="K5026" i="5"/>
  <c r="M5026" i="5"/>
  <c r="L5026" i="5" s="1"/>
  <c r="K5027" i="5"/>
  <c r="M5027" i="5"/>
  <c r="L5027" i="5" s="1"/>
  <c r="K5028" i="5"/>
  <c r="M5028" i="5"/>
  <c r="L5028" i="5" s="1"/>
  <c r="K5029" i="5"/>
  <c r="M5029" i="5"/>
  <c r="L5029" i="5" s="1"/>
  <c r="K5030" i="5"/>
  <c r="M5030" i="5"/>
  <c r="L5030" i="5" s="1"/>
  <c r="K5031" i="5"/>
  <c r="M5031" i="5"/>
  <c r="L5031" i="5" s="1"/>
  <c r="K5032" i="5"/>
  <c r="M5032" i="5"/>
  <c r="L5032" i="5" s="1"/>
  <c r="K5033" i="5"/>
  <c r="M5033" i="5"/>
  <c r="L5033" i="5" s="1"/>
  <c r="K5034" i="5"/>
  <c r="M5034" i="5"/>
  <c r="L5034" i="5" s="1"/>
  <c r="K5035" i="5"/>
  <c r="M5035" i="5"/>
  <c r="L5035" i="5" s="1"/>
  <c r="K5036" i="5"/>
  <c r="M5036" i="5"/>
  <c r="L5036" i="5" s="1"/>
  <c r="K5037" i="5"/>
  <c r="M5037" i="5"/>
  <c r="L5037" i="5" s="1"/>
  <c r="K5038" i="5"/>
  <c r="M5038" i="5"/>
  <c r="L5038" i="5" s="1"/>
  <c r="K5039" i="5"/>
  <c r="M5039" i="5"/>
  <c r="L5039" i="5" s="1"/>
  <c r="K5040" i="5"/>
  <c r="M5040" i="5"/>
  <c r="L5040" i="5" s="1"/>
  <c r="K5041" i="5"/>
  <c r="M5041" i="5"/>
  <c r="L5041" i="5" s="1"/>
  <c r="K5042" i="5"/>
  <c r="M5042" i="5"/>
  <c r="L5042" i="5" s="1"/>
  <c r="K5043" i="5"/>
  <c r="M5043" i="5"/>
  <c r="L5043" i="5" s="1"/>
  <c r="K5044" i="5"/>
  <c r="M5044" i="5"/>
  <c r="L5044" i="5" s="1"/>
  <c r="K5045" i="5"/>
  <c r="M5045" i="5"/>
  <c r="L5045" i="5" s="1"/>
  <c r="K5046" i="5"/>
  <c r="M5046" i="5"/>
  <c r="L5046" i="5" s="1"/>
  <c r="K5047" i="5"/>
  <c r="M5047" i="5"/>
  <c r="L5047" i="5" s="1"/>
  <c r="K5048" i="5"/>
  <c r="M5048" i="5"/>
  <c r="L5048" i="5" s="1"/>
  <c r="K5049" i="5"/>
  <c r="M5049" i="5"/>
  <c r="L5049" i="5" s="1"/>
  <c r="K5050" i="5"/>
  <c r="M5050" i="5"/>
  <c r="L5050" i="5" s="1"/>
  <c r="K5051" i="5"/>
  <c r="M5051" i="5"/>
  <c r="L5051" i="5" s="1"/>
  <c r="K5052" i="5"/>
  <c r="M5052" i="5"/>
  <c r="L5052" i="5" s="1"/>
  <c r="K5053" i="5"/>
  <c r="M5053" i="5"/>
  <c r="L5053" i="5" s="1"/>
  <c r="K5054" i="5"/>
  <c r="M5054" i="5"/>
  <c r="L5054" i="5" s="1"/>
  <c r="K5055" i="5"/>
  <c r="M5055" i="5"/>
  <c r="L5055" i="5" s="1"/>
  <c r="K5056" i="5"/>
  <c r="M5056" i="5"/>
  <c r="L5056" i="5" s="1"/>
  <c r="K5057" i="5"/>
  <c r="M5057" i="5"/>
  <c r="L5057" i="5" s="1"/>
  <c r="K5058" i="5"/>
  <c r="M5058" i="5"/>
  <c r="L5058" i="5" s="1"/>
  <c r="K5059" i="5"/>
  <c r="M5059" i="5"/>
  <c r="L5059" i="5" s="1"/>
  <c r="K5060" i="5"/>
  <c r="M5060" i="5"/>
  <c r="L5060" i="5" s="1"/>
  <c r="K5061" i="5"/>
  <c r="M5061" i="5"/>
  <c r="L5061" i="5" s="1"/>
  <c r="K5062" i="5"/>
  <c r="M5062" i="5"/>
  <c r="L5062" i="5" s="1"/>
  <c r="K5063" i="5"/>
  <c r="M5063" i="5"/>
  <c r="L5063" i="5" s="1"/>
  <c r="K5064" i="5"/>
  <c r="M5064" i="5"/>
  <c r="L5064" i="5" s="1"/>
  <c r="K5065" i="5"/>
  <c r="M5065" i="5"/>
  <c r="L5065" i="5" s="1"/>
  <c r="K5066" i="5"/>
  <c r="M5066" i="5"/>
  <c r="L5066" i="5" s="1"/>
  <c r="K5067" i="5"/>
  <c r="M5067" i="5"/>
  <c r="L5067" i="5" s="1"/>
  <c r="K5068" i="5"/>
  <c r="M5068" i="5"/>
  <c r="L5068" i="5" s="1"/>
  <c r="K5069" i="5"/>
  <c r="M5069" i="5"/>
  <c r="L5069" i="5" s="1"/>
  <c r="K5070" i="5"/>
  <c r="M5070" i="5"/>
  <c r="L5070" i="5" s="1"/>
  <c r="K5071" i="5"/>
  <c r="M5071" i="5"/>
  <c r="L5071" i="5" s="1"/>
  <c r="K5072" i="5"/>
  <c r="M5072" i="5"/>
  <c r="L5072" i="5" s="1"/>
  <c r="K5073" i="5"/>
  <c r="M5073" i="5"/>
  <c r="L5073" i="5" s="1"/>
  <c r="K5074" i="5"/>
  <c r="M5074" i="5"/>
  <c r="L5074" i="5" s="1"/>
  <c r="K5075" i="5"/>
  <c r="M5075" i="5"/>
  <c r="L5075" i="5" s="1"/>
  <c r="K5076" i="5"/>
  <c r="M5076" i="5"/>
  <c r="L5076" i="5" s="1"/>
  <c r="K5077" i="5"/>
  <c r="M5077" i="5"/>
  <c r="L5077" i="5" s="1"/>
  <c r="K5078" i="5"/>
  <c r="M5078" i="5"/>
  <c r="L5078" i="5" s="1"/>
  <c r="K5079" i="5"/>
  <c r="M5079" i="5"/>
  <c r="L5079" i="5" s="1"/>
  <c r="K5080" i="5"/>
  <c r="M5080" i="5"/>
  <c r="L5080" i="5" s="1"/>
  <c r="K5081" i="5"/>
  <c r="M5081" i="5"/>
  <c r="L5081" i="5" s="1"/>
  <c r="K5082" i="5"/>
  <c r="M5082" i="5"/>
  <c r="L5082" i="5" s="1"/>
  <c r="K5083" i="5"/>
  <c r="M5083" i="5"/>
  <c r="L5083" i="5" s="1"/>
  <c r="K5084" i="5"/>
  <c r="M5084" i="5"/>
  <c r="L5084" i="5" s="1"/>
  <c r="K5085" i="5"/>
  <c r="M5085" i="5"/>
  <c r="L5085" i="5" s="1"/>
  <c r="K5086" i="5"/>
  <c r="M5086" i="5"/>
  <c r="L5086" i="5" s="1"/>
  <c r="K5087" i="5"/>
  <c r="M5087" i="5"/>
  <c r="L5087" i="5" s="1"/>
  <c r="K5088" i="5"/>
  <c r="M5088" i="5"/>
  <c r="L5088" i="5" s="1"/>
  <c r="K5089" i="5"/>
  <c r="M5089" i="5"/>
  <c r="L5089" i="5" s="1"/>
  <c r="K5090" i="5"/>
  <c r="M5090" i="5"/>
  <c r="L5090" i="5" s="1"/>
  <c r="K5091" i="5"/>
  <c r="M5091" i="5"/>
  <c r="L5091" i="5" s="1"/>
  <c r="K5092" i="5"/>
  <c r="M5092" i="5"/>
  <c r="L5092" i="5" s="1"/>
  <c r="K5093" i="5"/>
  <c r="M5093" i="5"/>
  <c r="L5093" i="5" s="1"/>
  <c r="K5094" i="5"/>
  <c r="M5094" i="5"/>
  <c r="L5094" i="5" s="1"/>
  <c r="K5095" i="5"/>
  <c r="M5095" i="5"/>
  <c r="L5095" i="5" s="1"/>
  <c r="K5096" i="5"/>
  <c r="M5096" i="5"/>
  <c r="L5096" i="5" s="1"/>
  <c r="K5097" i="5"/>
  <c r="M5097" i="5"/>
  <c r="L5097" i="5" s="1"/>
  <c r="K5098" i="5"/>
  <c r="M5098" i="5"/>
  <c r="L5098" i="5" s="1"/>
  <c r="K5099" i="5"/>
  <c r="M5099" i="5"/>
  <c r="L5099" i="5" s="1"/>
  <c r="K5100" i="5"/>
  <c r="M5100" i="5"/>
  <c r="L5100" i="5" s="1"/>
  <c r="K5101" i="5"/>
  <c r="M5101" i="5"/>
  <c r="L5101" i="5" s="1"/>
  <c r="K5102" i="5"/>
  <c r="M5102" i="5"/>
  <c r="L5102" i="5" s="1"/>
  <c r="K5103" i="5"/>
  <c r="M5103" i="5"/>
  <c r="L5103" i="5" s="1"/>
  <c r="K5104" i="5"/>
  <c r="M5104" i="5"/>
  <c r="L5104" i="5" s="1"/>
  <c r="K5105" i="5"/>
  <c r="M5105" i="5"/>
  <c r="L5105" i="5" s="1"/>
  <c r="K5106" i="5"/>
  <c r="M5106" i="5"/>
  <c r="L5106" i="5" s="1"/>
  <c r="K5107" i="5"/>
  <c r="M5107" i="5"/>
  <c r="L5107" i="5" s="1"/>
  <c r="K5108" i="5"/>
  <c r="M5108" i="5"/>
  <c r="L5108" i="5" s="1"/>
  <c r="K5109" i="5"/>
  <c r="M5109" i="5"/>
  <c r="L5109" i="5" s="1"/>
  <c r="K5110" i="5"/>
  <c r="M5110" i="5"/>
  <c r="L5110" i="5" s="1"/>
  <c r="K5111" i="5"/>
  <c r="M5111" i="5"/>
  <c r="L5111" i="5" s="1"/>
  <c r="K5112" i="5"/>
  <c r="M5112" i="5"/>
  <c r="L5112" i="5" s="1"/>
  <c r="K5113" i="5"/>
  <c r="M5113" i="5"/>
  <c r="L5113" i="5" s="1"/>
  <c r="K5114" i="5"/>
  <c r="M5114" i="5"/>
  <c r="L5114" i="5" s="1"/>
  <c r="K5115" i="5"/>
  <c r="M5115" i="5"/>
  <c r="L5115" i="5" s="1"/>
  <c r="K5116" i="5"/>
  <c r="M5116" i="5"/>
  <c r="L5116" i="5" s="1"/>
  <c r="K5117" i="5"/>
  <c r="M5117" i="5"/>
  <c r="L5117" i="5" s="1"/>
  <c r="K5118" i="5"/>
  <c r="M5118" i="5"/>
  <c r="L5118" i="5" s="1"/>
  <c r="K5119" i="5"/>
  <c r="M5119" i="5"/>
  <c r="L5119" i="5" s="1"/>
  <c r="K5120" i="5"/>
  <c r="M5120" i="5"/>
  <c r="L5120" i="5" s="1"/>
  <c r="K5121" i="5"/>
  <c r="M5121" i="5"/>
  <c r="L5121" i="5" s="1"/>
  <c r="K5122" i="5"/>
  <c r="M5122" i="5"/>
  <c r="L5122" i="5" s="1"/>
  <c r="K5123" i="5"/>
  <c r="M5123" i="5"/>
  <c r="L5123" i="5" s="1"/>
  <c r="K5124" i="5"/>
  <c r="M5124" i="5"/>
  <c r="L5124" i="5" s="1"/>
  <c r="K5125" i="5"/>
  <c r="M5125" i="5"/>
  <c r="L5125" i="5" s="1"/>
  <c r="K5126" i="5"/>
  <c r="M5126" i="5"/>
  <c r="L5126" i="5" s="1"/>
  <c r="K5127" i="5"/>
  <c r="M5127" i="5"/>
  <c r="L5127" i="5" s="1"/>
  <c r="K5128" i="5"/>
  <c r="M5128" i="5"/>
  <c r="L5128" i="5" s="1"/>
  <c r="K5129" i="5"/>
  <c r="M5129" i="5"/>
  <c r="L5129" i="5" s="1"/>
  <c r="K5130" i="5"/>
  <c r="M5130" i="5"/>
  <c r="L5130" i="5" s="1"/>
  <c r="K5131" i="5"/>
  <c r="M5131" i="5"/>
  <c r="L5131" i="5" s="1"/>
  <c r="K5132" i="5"/>
  <c r="M5132" i="5"/>
  <c r="L5132" i="5" s="1"/>
  <c r="K5133" i="5"/>
  <c r="M5133" i="5"/>
  <c r="L5133" i="5" s="1"/>
  <c r="K5134" i="5"/>
  <c r="M5134" i="5"/>
  <c r="L5134" i="5" s="1"/>
  <c r="K5135" i="5"/>
  <c r="M5135" i="5"/>
  <c r="L5135" i="5" s="1"/>
  <c r="K5136" i="5"/>
  <c r="M5136" i="5"/>
  <c r="L5136" i="5" s="1"/>
  <c r="K5137" i="5"/>
  <c r="M5137" i="5"/>
  <c r="L5137" i="5" s="1"/>
  <c r="K5138" i="5"/>
  <c r="M5138" i="5"/>
  <c r="L5138" i="5" s="1"/>
  <c r="K5139" i="5"/>
  <c r="M5139" i="5"/>
  <c r="L5139" i="5" s="1"/>
  <c r="K5140" i="5"/>
  <c r="M5140" i="5"/>
  <c r="L5140" i="5" s="1"/>
  <c r="K5141" i="5"/>
  <c r="M5141" i="5"/>
  <c r="L5141" i="5" s="1"/>
  <c r="K5142" i="5"/>
  <c r="M5142" i="5"/>
  <c r="L5142" i="5" s="1"/>
  <c r="K5143" i="5"/>
  <c r="M5143" i="5"/>
  <c r="L5143" i="5" s="1"/>
  <c r="K5144" i="5"/>
  <c r="M5144" i="5"/>
  <c r="L5144" i="5" s="1"/>
  <c r="K5145" i="5"/>
  <c r="M5145" i="5"/>
  <c r="L5145" i="5" s="1"/>
  <c r="K5146" i="5"/>
  <c r="M5146" i="5"/>
  <c r="L5146" i="5" s="1"/>
  <c r="K5147" i="5"/>
  <c r="M5147" i="5"/>
  <c r="L5147" i="5" s="1"/>
  <c r="K5148" i="5"/>
  <c r="M5148" i="5"/>
  <c r="L5148" i="5" s="1"/>
  <c r="K5149" i="5"/>
  <c r="M5149" i="5"/>
  <c r="L5149" i="5" s="1"/>
  <c r="K5150" i="5"/>
  <c r="M5150" i="5"/>
  <c r="L5150" i="5" s="1"/>
  <c r="K5151" i="5"/>
  <c r="M5151" i="5"/>
  <c r="L5151" i="5" s="1"/>
  <c r="K5152" i="5"/>
  <c r="M5152" i="5"/>
  <c r="L5152" i="5" s="1"/>
  <c r="K5153" i="5"/>
  <c r="M5153" i="5"/>
  <c r="L5153" i="5" s="1"/>
  <c r="K5154" i="5"/>
  <c r="M5154" i="5"/>
  <c r="L5154" i="5" s="1"/>
  <c r="K5155" i="5"/>
  <c r="M5155" i="5"/>
  <c r="L5155" i="5" s="1"/>
  <c r="K5156" i="5"/>
  <c r="M5156" i="5"/>
  <c r="L5156" i="5" s="1"/>
  <c r="K5157" i="5"/>
  <c r="M5157" i="5"/>
  <c r="L5157" i="5" s="1"/>
  <c r="K5158" i="5"/>
  <c r="M5158" i="5"/>
  <c r="L5158" i="5" s="1"/>
  <c r="K5159" i="5"/>
  <c r="M5159" i="5"/>
  <c r="L5159" i="5" s="1"/>
  <c r="K5160" i="5"/>
  <c r="M5160" i="5"/>
  <c r="L5160" i="5" s="1"/>
  <c r="K5161" i="5"/>
  <c r="M5161" i="5"/>
  <c r="L5161" i="5" s="1"/>
  <c r="K5162" i="5"/>
  <c r="M5162" i="5"/>
  <c r="L5162" i="5" s="1"/>
  <c r="K5163" i="5"/>
  <c r="M5163" i="5"/>
  <c r="L5163" i="5" s="1"/>
  <c r="K5164" i="5"/>
  <c r="M5164" i="5"/>
  <c r="L5164" i="5" s="1"/>
  <c r="K5165" i="5"/>
  <c r="M5165" i="5"/>
  <c r="L5165" i="5" s="1"/>
  <c r="K5166" i="5"/>
  <c r="M5166" i="5"/>
  <c r="L5166" i="5" s="1"/>
  <c r="K5167" i="5"/>
  <c r="M5167" i="5"/>
  <c r="L5167" i="5" s="1"/>
  <c r="K5168" i="5"/>
  <c r="M5168" i="5"/>
  <c r="L5168" i="5" s="1"/>
  <c r="K5169" i="5"/>
  <c r="M5169" i="5"/>
  <c r="L5169" i="5" s="1"/>
  <c r="K5170" i="5"/>
  <c r="M5170" i="5"/>
  <c r="L5170" i="5" s="1"/>
  <c r="K5171" i="5"/>
  <c r="M5171" i="5"/>
  <c r="L5171" i="5" s="1"/>
  <c r="K5172" i="5"/>
  <c r="M5172" i="5"/>
  <c r="L5172" i="5" s="1"/>
  <c r="K5173" i="5"/>
  <c r="M5173" i="5"/>
  <c r="L5173" i="5" s="1"/>
  <c r="K5174" i="5"/>
  <c r="M5174" i="5"/>
  <c r="L5174" i="5" s="1"/>
  <c r="K5175" i="5"/>
  <c r="M5175" i="5"/>
  <c r="L5175" i="5" s="1"/>
  <c r="K5176" i="5"/>
  <c r="M5176" i="5"/>
  <c r="L5176" i="5" s="1"/>
  <c r="K5177" i="5"/>
  <c r="M5177" i="5"/>
  <c r="L5177" i="5" s="1"/>
  <c r="K5178" i="5"/>
  <c r="M5178" i="5"/>
  <c r="L5178" i="5" s="1"/>
  <c r="K5179" i="5"/>
  <c r="M5179" i="5"/>
  <c r="L5179" i="5" s="1"/>
  <c r="K5180" i="5"/>
  <c r="M5180" i="5"/>
  <c r="L5180" i="5" s="1"/>
  <c r="K5181" i="5"/>
  <c r="M5181" i="5"/>
  <c r="L5181" i="5" s="1"/>
  <c r="K5182" i="5"/>
  <c r="M5182" i="5"/>
  <c r="L5182" i="5" s="1"/>
  <c r="K5183" i="5"/>
  <c r="M5183" i="5"/>
  <c r="L5183" i="5" s="1"/>
  <c r="K5184" i="5"/>
  <c r="M5184" i="5"/>
  <c r="L5184" i="5" s="1"/>
  <c r="K5185" i="5"/>
  <c r="M5185" i="5"/>
  <c r="L5185" i="5" s="1"/>
  <c r="K5186" i="5"/>
  <c r="M5186" i="5"/>
  <c r="L5186" i="5" s="1"/>
  <c r="K5187" i="5"/>
  <c r="M5187" i="5"/>
  <c r="L5187" i="5" s="1"/>
  <c r="K5188" i="5"/>
  <c r="M5188" i="5"/>
  <c r="L5188" i="5" s="1"/>
  <c r="K5189" i="5"/>
  <c r="M5189" i="5"/>
  <c r="L5189" i="5" s="1"/>
  <c r="K5190" i="5"/>
  <c r="M5190" i="5"/>
  <c r="L5190" i="5" s="1"/>
  <c r="K5191" i="5"/>
  <c r="M5191" i="5"/>
  <c r="L5191" i="5" s="1"/>
  <c r="K5192" i="5"/>
  <c r="M5192" i="5"/>
  <c r="L5192" i="5" s="1"/>
  <c r="K5193" i="5"/>
  <c r="M5193" i="5"/>
  <c r="L5193" i="5" s="1"/>
  <c r="K5194" i="5"/>
  <c r="M5194" i="5"/>
  <c r="L5194" i="5" s="1"/>
  <c r="K5195" i="5"/>
  <c r="M5195" i="5"/>
  <c r="L5195" i="5" s="1"/>
  <c r="K5196" i="5"/>
  <c r="M5196" i="5"/>
  <c r="L5196" i="5" s="1"/>
  <c r="K5197" i="5"/>
  <c r="M5197" i="5"/>
  <c r="L5197" i="5" s="1"/>
  <c r="K5198" i="5"/>
  <c r="M5198" i="5"/>
  <c r="L5198" i="5" s="1"/>
  <c r="K5199" i="5"/>
  <c r="M5199" i="5"/>
  <c r="L5199" i="5" s="1"/>
  <c r="K5200" i="5"/>
  <c r="M5200" i="5"/>
  <c r="L5200" i="5" s="1"/>
  <c r="K5201" i="5"/>
  <c r="M5201" i="5"/>
  <c r="L5201" i="5" s="1"/>
  <c r="K5202" i="5"/>
  <c r="M5202" i="5"/>
  <c r="L5202" i="5" s="1"/>
  <c r="K5203" i="5"/>
  <c r="M5203" i="5"/>
  <c r="L5203" i="5" s="1"/>
  <c r="K5204" i="5"/>
  <c r="M5204" i="5"/>
  <c r="L5204" i="5" s="1"/>
  <c r="K5205" i="5"/>
  <c r="M5205" i="5"/>
  <c r="L5205" i="5" s="1"/>
  <c r="K5206" i="5"/>
  <c r="M5206" i="5"/>
  <c r="L5206" i="5" s="1"/>
  <c r="K5207" i="5"/>
  <c r="M5207" i="5"/>
  <c r="L5207" i="5" s="1"/>
  <c r="K5208" i="5"/>
  <c r="M5208" i="5"/>
  <c r="L5208" i="5" s="1"/>
  <c r="K5209" i="5"/>
  <c r="M5209" i="5"/>
  <c r="L5209" i="5" s="1"/>
  <c r="K5210" i="5"/>
  <c r="M5210" i="5"/>
  <c r="L5210" i="5" s="1"/>
  <c r="K5211" i="5"/>
  <c r="M5211" i="5"/>
  <c r="L5211" i="5" s="1"/>
  <c r="K5212" i="5"/>
  <c r="M5212" i="5"/>
  <c r="L5212" i="5" s="1"/>
  <c r="K5213" i="5"/>
  <c r="M5213" i="5"/>
  <c r="L5213" i="5" s="1"/>
  <c r="K5214" i="5"/>
  <c r="M5214" i="5"/>
  <c r="L5214" i="5" s="1"/>
  <c r="K5215" i="5"/>
  <c r="M5215" i="5"/>
  <c r="L5215" i="5" s="1"/>
  <c r="K5216" i="5"/>
  <c r="M5216" i="5"/>
  <c r="L5216" i="5" s="1"/>
  <c r="K5217" i="5"/>
  <c r="M5217" i="5"/>
  <c r="L5217" i="5" s="1"/>
  <c r="K5218" i="5"/>
  <c r="M5218" i="5"/>
  <c r="L5218" i="5" s="1"/>
  <c r="K5219" i="5"/>
  <c r="M5219" i="5"/>
  <c r="L5219" i="5" s="1"/>
  <c r="K5220" i="5"/>
  <c r="M5220" i="5"/>
  <c r="L5220" i="5" s="1"/>
  <c r="K5221" i="5"/>
  <c r="M5221" i="5"/>
  <c r="L5221" i="5" s="1"/>
  <c r="K5222" i="5"/>
  <c r="M5222" i="5"/>
  <c r="L5222" i="5" s="1"/>
  <c r="K5223" i="5"/>
  <c r="M5223" i="5"/>
  <c r="L5223" i="5" s="1"/>
  <c r="K5224" i="5"/>
  <c r="M5224" i="5"/>
  <c r="L5224" i="5" s="1"/>
  <c r="K5225" i="5"/>
  <c r="M5225" i="5"/>
  <c r="L5225" i="5" s="1"/>
  <c r="K5226" i="5"/>
  <c r="M5226" i="5"/>
  <c r="L5226" i="5" s="1"/>
  <c r="K5227" i="5"/>
  <c r="M5227" i="5"/>
  <c r="L5227" i="5" s="1"/>
  <c r="K5228" i="5"/>
  <c r="M5228" i="5"/>
  <c r="L5228" i="5" s="1"/>
  <c r="K5229" i="5"/>
  <c r="M5229" i="5"/>
  <c r="L5229" i="5" s="1"/>
  <c r="K5230" i="5"/>
  <c r="M5230" i="5"/>
  <c r="L5230" i="5" s="1"/>
  <c r="K5231" i="5"/>
  <c r="M5231" i="5"/>
  <c r="L5231" i="5" s="1"/>
  <c r="K5232" i="5"/>
  <c r="M5232" i="5"/>
  <c r="L5232" i="5" s="1"/>
  <c r="K5233" i="5"/>
  <c r="M5233" i="5"/>
  <c r="L5233" i="5" s="1"/>
  <c r="K5234" i="5"/>
  <c r="M5234" i="5"/>
  <c r="L5234" i="5" s="1"/>
  <c r="K5235" i="5"/>
  <c r="M5235" i="5"/>
  <c r="L5235" i="5" s="1"/>
  <c r="K5236" i="5"/>
  <c r="M5236" i="5"/>
  <c r="L5236" i="5" s="1"/>
  <c r="K5237" i="5"/>
  <c r="M5237" i="5"/>
  <c r="L5237" i="5" s="1"/>
  <c r="K5238" i="5"/>
  <c r="M5238" i="5"/>
  <c r="L5238" i="5" s="1"/>
  <c r="K5239" i="5"/>
  <c r="M5239" i="5"/>
  <c r="L5239" i="5" s="1"/>
  <c r="K5240" i="5"/>
  <c r="M5240" i="5"/>
  <c r="L5240" i="5" s="1"/>
  <c r="K5241" i="5"/>
  <c r="M5241" i="5"/>
  <c r="L5241" i="5" s="1"/>
  <c r="K5242" i="5"/>
  <c r="M5242" i="5"/>
  <c r="L5242" i="5" s="1"/>
  <c r="K5243" i="5"/>
  <c r="M5243" i="5"/>
  <c r="L5243" i="5" s="1"/>
  <c r="K5244" i="5"/>
  <c r="M5244" i="5"/>
  <c r="L5244" i="5" s="1"/>
  <c r="K5245" i="5"/>
  <c r="M5245" i="5"/>
  <c r="L5245" i="5" s="1"/>
  <c r="K5246" i="5"/>
  <c r="M5246" i="5"/>
  <c r="L5246" i="5" s="1"/>
  <c r="K5247" i="5"/>
  <c r="M5247" i="5"/>
  <c r="L5247" i="5" s="1"/>
  <c r="K5248" i="5"/>
  <c r="M5248" i="5"/>
  <c r="L5248" i="5" s="1"/>
  <c r="K5249" i="5"/>
  <c r="M5249" i="5"/>
  <c r="L5249" i="5" s="1"/>
  <c r="K5250" i="5"/>
  <c r="M5250" i="5"/>
  <c r="L5250" i="5" s="1"/>
  <c r="K5251" i="5"/>
  <c r="M5251" i="5"/>
  <c r="L5251" i="5" s="1"/>
  <c r="K5252" i="5"/>
  <c r="M5252" i="5"/>
  <c r="L5252" i="5" s="1"/>
  <c r="K5253" i="5"/>
  <c r="M5253" i="5"/>
  <c r="L5253" i="5" s="1"/>
  <c r="K5254" i="5"/>
  <c r="M5254" i="5"/>
  <c r="L5254" i="5" s="1"/>
  <c r="K5255" i="5"/>
  <c r="M5255" i="5"/>
  <c r="L5255" i="5" s="1"/>
  <c r="K5256" i="5"/>
  <c r="M5256" i="5"/>
  <c r="L5256" i="5" s="1"/>
  <c r="K5257" i="5"/>
  <c r="M5257" i="5"/>
  <c r="L5257" i="5" s="1"/>
  <c r="K5258" i="5"/>
  <c r="M5258" i="5"/>
  <c r="L5258" i="5" s="1"/>
  <c r="K5259" i="5"/>
  <c r="M5259" i="5"/>
  <c r="L5259" i="5" s="1"/>
  <c r="K5260" i="5"/>
  <c r="M5260" i="5"/>
  <c r="L5260" i="5" s="1"/>
  <c r="K5261" i="5"/>
  <c r="M5261" i="5"/>
  <c r="L5261" i="5" s="1"/>
  <c r="K5262" i="5"/>
  <c r="M5262" i="5"/>
  <c r="L5262" i="5" s="1"/>
  <c r="K5263" i="5"/>
  <c r="M5263" i="5"/>
  <c r="L5263" i="5" s="1"/>
  <c r="K5264" i="5"/>
  <c r="M5264" i="5"/>
  <c r="L5264" i="5" s="1"/>
  <c r="K5265" i="5"/>
  <c r="M5265" i="5"/>
  <c r="L5265" i="5" s="1"/>
  <c r="K5266" i="5"/>
  <c r="M5266" i="5"/>
  <c r="L5266" i="5" s="1"/>
  <c r="K5267" i="5"/>
  <c r="M5267" i="5"/>
  <c r="L5267" i="5" s="1"/>
  <c r="K5268" i="5"/>
  <c r="M5268" i="5"/>
  <c r="L5268" i="5" s="1"/>
  <c r="K5269" i="5"/>
  <c r="M5269" i="5"/>
  <c r="L5269" i="5" s="1"/>
  <c r="K5270" i="5"/>
  <c r="M5270" i="5"/>
  <c r="L5270" i="5" s="1"/>
  <c r="K5271" i="5"/>
  <c r="M5271" i="5"/>
  <c r="L5271" i="5" s="1"/>
  <c r="K5272" i="5"/>
  <c r="M5272" i="5"/>
  <c r="L5272" i="5" s="1"/>
  <c r="K5273" i="5"/>
  <c r="M5273" i="5"/>
  <c r="L5273" i="5" s="1"/>
  <c r="K5274" i="5"/>
  <c r="M5274" i="5"/>
  <c r="L5274" i="5" s="1"/>
  <c r="K5275" i="5"/>
  <c r="M5275" i="5"/>
  <c r="L5275" i="5" s="1"/>
  <c r="K5276" i="5"/>
  <c r="M5276" i="5"/>
  <c r="L5276" i="5" s="1"/>
  <c r="K5277" i="5"/>
  <c r="M5277" i="5"/>
  <c r="L5277" i="5" s="1"/>
  <c r="K5278" i="5"/>
  <c r="M5278" i="5"/>
  <c r="L5278" i="5" s="1"/>
  <c r="K5279" i="5"/>
  <c r="M5279" i="5"/>
  <c r="L5279" i="5" s="1"/>
  <c r="K5280" i="5"/>
  <c r="M5280" i="5"/>
  <c r="L5280" i="5" s="1"/>
  <c r="K5281" i="5"/>
  <c r="M5281" i="5"/>
  <c r="L5281" i="5" s="1"/>
  <c r="K5282" i="5"/>
  <c r="M5282" i="5"/>
  <c r="L5282" i="5" s="1"/>
  <c r="K5283" i="5"/>
  <c r="M5283" i="5"/>
  <c r="L5283" i="5" s="1"/>
  <c r="K5284" i="5"/>
  <c r="M5284" i="5"/>
  <c r="L5284" i="5" s="1"/>
  <c r="K5285" i="5"/>
  <c r="M5285" i="5"/>
  <c r="L5285" i="5" s="1"/>
  <c r="K5286" i="5"/>
  <c r="M5286" i="5"/>
  <c r="L5286" i="5" s="1"/>
  <c r="K5287" i="5"/>
  <c r="M5287" i="5"/>
  <c r="L5287" i="5" s="1"/>
  <c r="K5288" i="5"/>
  <c r="M5288" i="5"/>
  <c r="L5288" i="5" s="1"/>
  <c r="K5289" i="5"/>
  <c r="M5289" i="5"/>
  <c r="L5289" i="5" s="1"/>
  <c r="K5290" i="5"/>
  <c r="M5290" i="5"/>
  <c r="L5290" i="5" s="1"/>
  <c r="K5291" i="5"/>
  <c r="M5291" i="5"/>
  <c r="L5291" i="5" s="1"/>
  <c r="K5292" i="5"/>
  <c r="M5292" i="5"/>
  <c r="L5292" i="5" s="1"/>
  <c r="K5293" i="5"/>
  <c r="M5293" i="5"/>
  <c r="L5293" i="5" s="1"/>
  <c r="K5294" i="5"/>
  <c r="M5294" i="5"/>
  <c r="L5294" i="5" s="1"/>
  <c r="K5295" i="5"/>
  <c r="M5295" i="5"/>
  <c r="L5295" i="5" s="1"/>
  <c r="K5296" i="5"/>
  <c r="M5296" i="5"/>
  <c r="L5296" i="5" s="1"/>
  <c r="K5297" i="5"/>
  <c r="M5297" i="5"/>
  <c r="L5297" i="5" s="1"/>
  <c r="K5298" i="5"/>
  <c r="M5298" i="5"/>
  <c r="L5298" i="5" s="1"/>
  <c r="K5299" i="5"/>
  <c r="M5299" i="5"/>
  <c r="L5299" i="5" s="1"/>
  <c r="K5300" i="5"/>
  <c r="M5300" i="5"/>
  <c r="L5300" i="5" s="1"/>
  <c r="K5301" i="5"/>
  <c r="M5301" i="5"/>
  <c r="L5301" i="5" s="1"/>
  <c r="K5302" i="5"/>
  <c r="M5302" i="5"/>
  <c r="L5302" i="5" s="1"/>
  <c r="K5303" i="5"/>
  <c r="M5303" i="5"/>
  <c r="L5303" i="5" s="1"/>
  <c r="K5304" i="5"/>
  <c r="M5304" i="5"/>
  <c r="L5304" i="5" s="1"/>
  <c r="K5305" i="5"/>
  <c r="M5305" i="5"/>
  <c r="L5305" i="5" s="1"/>
  <c r="K5306" i="5"/>
  <c r="M5306" i="5"/>
  <c r="L5306" i="5" s="1"/>
  <c r="K5307" i="5"/>
  <c r="M5307" i="5"/>
  <c r="L5307" i="5" s="1"/>
  <c r="K5308" i="5"/>
  <c r="M5308" i="5"/>
  <c r="L5308" i="5" s="1"/>
  <c r="K5309" i="5"/>
  <c r="M5309" i="5"/>
  <c r="L5309" i="5" s="1"/>
  <c r="K5310" i="5"/>
  <c r="M5310" i="5"/>
  <c r="L5310" i="5" s="1"/>
  <c r="K5311" i="5"/>
  <c r="M5311" i="5"/>
  <c r="L5311" i="5" s="1"/>
  <c r="K5312" i="5"/>
  <c r="M5312" i="5"/>
  <c r="L5312" i="5" s="1"/>
  <c r="K5313" i="5"/>
  <c r="M5313" i="5"/>
  <c r="L5313" i="5" s="1"/>
  <c r="K5314" i="5"/>
  <c r="M5314" i="5"/>
  <c r="L5314" i="5" s="1"/>
  <c r="K5315" i="5"/>
  <c r="M5315" i="5"/>
  <c r="L5315" i="5" s="1"/>
  <c r="K5316" i="5"/>
  <c r="M5316" i="5"/>
  <c r="L5316" i="5" s="1"/>
  <c r="K5317" i="5"/>
  <c r="M5317" i="5"/>
  <c r="L5317" i="5" s="1"/>
  <c r="K5318" i="5"/>
  <c r="M5318" i="5"/>
  <c r="L5318" i="5" s="1"/>
  <c r="K5319" i="5"/>
  <c r="M5319" i="5"/>
  <c r="L5319" i="5" s="1"/>
  <c r="K5320" i="5"/>
  <c r="M5320" i="5"/>
  <c r="L5320" i="5" s="1"/>
  <c r="K5321" i="5"/>
  <c r="M5321" i="5"/>
  <c r="L5321" i="5" s="1"/>
  <c r="K5322" i="5"/>
  <c r="M5322" i="5"/>
  <c r="L5322" i="5" s="1"/>
  <c r="K5323" i="5"/>
  <c r="M5323" i="5"/>
  <c r="L5323" i="5" s="1"/>
  <c r="K5324" i="5"/>
  <c r="M5324" i="5"/>
  <c r="L5324" i="5" s="1"/>
  <c r="K5325" i="5"/>
  <c r="M5325" i="5"/>
  <c r="L5325" i="5" s="1"/>
  <c r="K5326" i="5"/>
  <c r="M5326" i="5"/>
  <c r="L5326" i="5" s="1"/>
  <c r="K5327" i="5"/>
  <c r="M5327" i="5"/>
  <c r="L5327" i="5" s="1"/>
  <c r="K5328" i="5"/>
  <c r="M5328" i="5"/>
  <c r="L5328" i="5" s="1"/>
  <c r="K5329" i="5"/>
  <c r="M5329" i="5"/>
  <c r="L5329" i="5" s="1"/>
  <c r="K5330" i="5"/>
  <c r="M5330" i="5"/>
  <c r="L5330" i="5" s="1"/>
  <c r="K5331" i="5"/>
  <c r="M5331" i="5"/>
  <c r="L5331" i="5" s="1"/>
  <c r="K5332" i="5"/>
  <c r="M5332" i="5"/>
  <c r="L5332" i="5" s="1"/>
  <c r="K5333" i="5"/>
  <c r="M5333" i="5"/>
  <c r="L5333" i="5" s="1"/>
  <c r="K5334" i="5"/>
  <c r="M5334" i="5"/>
  <c r="L5334" i="5" s="1"/>
  <c r="K5335" i="5"/>
  <c r="M5335" i="5"/>
  <c r="L5335" i="5" s="1"/>
  <c r="K5336" i="5"/>
  <c r="M5336" i="5"/>
  <c r="L5336" i="5" s="1"/>
  <c r="K5337" i="5"/>
  <c r="M5337" i="5"/>
  <c r="L5337" i="5" s="1"/>
  <c r="K5338" i="5"/>
  <c r="M5338" i="5"/>
  <c r="L5338" i="5" s="1"/>
  <c r="K5339" i="5"/>
  <c r="M5339" i="5"/>
  <c r="L5339" i="5" s="1"/>
  <c r="K5340" i="5"/>
  <c r="M5340" i="5"/>
  <c r="L5340" i="5" s="1"/>
  <c r="K5341" i="5"/>
  <c r="M5341" i="5"/>
  <c r="L5341" i="5" s="1"/>
  <c r="K5342" i="5"/>
  <c r="M5342" i="5"/>
  <c r="L5342" i="5" s="1"/>
  <c r="K5343" i="5"/>
  <c r="M5343" i="5"/>
  <c r="L5343" i="5" s="1"/>
  <c r="K5344" i="5"/>
  <c r="M5344" i="5"/>
  <c r="L5344" i="5" s="1"/>
  <c r="K5345" i="5"/>
  <c r="M5345" i="5"/>
  <c r="L5345" i="5" s="1"/>
  <c r="K5346" i="5"/>
  <c r="M5346" i="5"/>
  <c r="L5346" i="5" s="1"/>
  <c r="K5347" i="5"/>
  <c r="M5347" i="5"/>
  <c r="L5347" i="5" s="1"/>
  <c r="K5348" i="5"/>
  <c r="M5348" i="5"/>
  <c r="L5348" i="5" s="1"/>
  <c r="K5349" i="5"/>
  <c r="M5349" i="5"/>
  <c r="L5349" i="5" s="1"/>
  <c r="K5350" i="5"/>
  <c r="M5350" i="5"/>
  <c r="L5350" i="5" s="1"/>
  <c r="K5351" i="5"/>
  <c r="M5351" i="5"/>
  <c r="L5351" i="5" s="1"/>
  <c r="K5352" i="5"/>
  <c r="M5352" i="5"/>
  <c r="L5352" i="5" s="1"/>
  <c r="K5353" i="5"/>
  <c r="M5353" i="5"/>
  <c r="L5353" i="5" s="1"/>
  <c r="K5354" i="5"/>
  <c r="M5354" i="5"/>
  <c r="L5354" i="5" s="1"/>
  <c r="K5355" i="5"/>
  <c r="M5355" i="5"/>
  <c r="L5355" i="5" s="1"/>
  <c r="K5356" i="5"/>
  <c r="M5356" i="5"/>
  <c r="L5356" i="5" s="1"/>
  <c r="K5357" i="5"/>
  <c r="M5357" i="5"/>
  <c r="L5357" i="5" s="1"/>
  <c r="K5358" i="5"/>
  <c r="M5358" i="5"/>
  <c r="L5358" i="5" s="1"/>
  <c r="K5359" i="5"/>
  <c r="M5359" i="5"/>
  <c r="L5359" i="5" s="1"/>
  <c r="K5360" i="5"/>
  <c r="M5360" i="5"/>
  <c r="L5360" i="5" s="1"/>
  <c r="K5361" i="5"/>
  <c r="M5361" i="5"/>
  <c r="L5361" i="5" s="1"/>
  <c r="K5362" i="5"/>
  <c r="M5362" i="5"/>
  <c r="L5362" i="5" s="1"/>
  <c r="K5363" i="5"/>
  <c r="M5363" i="5"/>
  <c r="L5363" i="5" s="1"/>
  <c r="K5364" i="5"/>
  <c r="M5364" i="5"/>
  <c r="L5364" i="5" s="1"/>
  <c r="K5365" i="5"/>
  <c r="M5365" i="5"/>
  <c r="L5365" i="5" s="1"/>
  <c r="K5366" i="5"/>
  <c r="M5366" i="5"/>
  <c r="L5366" i="5" s="1"/>
  <c r="K5367" i="5"/>
  <c r="M5367" i="5"/>
  <c r="L5367" i="5" s="1"/>
  <c r="K5368" i="5"/>
  <c r="M5368" i="5"/>
  <c r="L5368" i="5" s="1"/>
  <c r="K5369" i="5"/>
  <c r="M5369" i="5"/>
  <c r="L5369" i="5" s="1"/>
  <c r="K5370" i="5"/>
  <c r="M5370" i="5"/>
  <c r="L5370" i="5" s="1"/>
  <c r="K5371" i="5"/>
  <c r="M5371" i="5"/>
  <c r="L5371" i="5" s="1"/>
  <c r="K5372" i="5"/>
  <c r="M5372" i="5"/>
  <c r="L5372" i="5" s="1"/>
  <c r="K5373" i="5"/>
  <c r="M5373" i="5"/>
  <c r="L5373" i="5" s="1"/>
  <c r="K5374" i="5"/>
  <c r="M5374" i="5"/>
  <c r="L5374" i="5" s="1"/>
  <c r="K5375" i="5"/>
  <c r="M5375" i="5"/>
  <c r="L5375" i="5" s="1"/>
  <c r="K5376" i="5"/>
  <c r="M5376" i="5"/>
  <c r="L5376" i="5" s="1"/>
  <c r="K5377" i="5"/>
  <c r="M5377" i="5"/>
  <c r="L5377" i="5" s="1"/>
  <c r="K5378" i="5"/>
  <c r="M5378" i="5"/>
  <c r="L5378" i="5" s="1"/>
  <c r="K5379" i="5"/>
  <c r="M5379" i="5"/>
  <c r="L5379" i="5" s="1"/>
  <c r="K5380" i="5"/>
  <c r="M5380" i="5"/>
  <c r="L5380" i="5" s="1"/>
  <c r="K5381" i="5"/>
  <c r="M5381" i="5"/>
  <c r="L5381" i="5" s="1"/>
  <c r="K5382" i="5"/>
  <c r="M5382" i="5"/>
  <c r="L5382" i="5" s="1"/>
  <c r="K5383" i="5"/>
  <c r="M5383" i="5"/>
  <c r="L5383" i="5" s="1"/>
  <c r="K5384" i="5"/>
  <c r="M5384" i="5"/>
  <c r="L5384" i="5" s="1"/>
  <c r="K5385" i="5"/>
  <c r="M5385" i="5"/>
  <c r="L5385" i="5" s="1"/>
  <c r="K5386" i="5"/>
  <c r="M5386" i="5"/>
  <c r="L5386" i="5" s="1"/>
  <c r="K5387" i="5"/>
  <c r="M5387" i="5"/>
  <c r="L5387" i="5" s="1"/>
  <c r="K5388" i="5"/>
  <c r="M5388" i="5"/>
  <c r="L5388" i="5" s="1"/>
  <c r="K5389" i="5"/>
  <c r="M5389" i="5"/>
  <c r="L5389" i="5" s="1"/>
  <c r="K5390" i="5"/>
  <c r="M5390" i="5"/>
  <c r="L5390" i="5" s="1"/>
  <c r="K5391" i="5"/>
  <c r="M5391" i="5"/>
  <c r="L5391" i="5" s="1"/>
  <c r="K5392" i="5"/>
  <c r="M5392" i="5"/>
  <c r="L5392" i="5" s="1"/>
  <c r="K5393" i="5"/>
  <c r="M5393" i="5"/>
  <c r="L5393" i="5" s="1"/>
  <c r="K5394" i="5"/>
  <c r="M5394" i="5"/>
  <c r="L5394" i="5" s="1"/>
  <c r="K5395" i="5"/>
  <c r="M5395" i="5"/>
  <c r="L5395" i="5" s="1"/>
  <c r="K5396" i="5"/>
  <c r="M5396" i="5"/>
  <c r="L5396" i="5" s="1"/>
  <c r="K5397" i="5"/>
  <c r="M5397" i="5"/>
  <c r="L5397" i="5" s="1"/>
  <c r="K5398" i="5"/>
  <c r="M5398" i="5"/>
  <c r="L5398" i="5" s="1"/>
  <c r="K5399" i="5"/>
  <c r="M5399" i="5"/>
  <c r="L5399" i="5" s="1"/>
  <c r="K5400" i="5"/>
  <c r="M5400" i="5"/>
  <c r="L5400" i="5" s="1"/>
  <c r="K5401" i="5"/>
  <c r="M5401" i="5"/>
  <c r="L5401" i="5" s="1"/>
  <c r="K5402" i="5"/>
  <c r="M5402" i="5"/>
  <c r="L5402" i="5" s="1"/>
  <c r="K5403" i="5"/>
  <c r="M5403" i="5"/>
  <c r="L5403" i="5" s="1"/>
  <c r="K5404" i="5"/>
  <c r="M5404" i="5"/>
  <c r="L5404" i="5" s="1"/>
  <c r="K5405" i="5"/>
  <c r="M5405" i="5"/>
  <c r="L5405" i="5" s="1"/>
  <c r="K5406" i="5"/>
  <c r="M5406" i="5"/>
  <c r="L5406" i="5" s="1"/>
  <c r="K5407" i="5"/>
  <c r="M5407" i="5"/>
  <c r="L5407" i="5" s="1"/>
  <c r="K5408" i="5"/>
  <c r="M5408" i="5"/>
  <c r="L5408" i="5" s="1"/>
  <c r="K5409" i="5"/>
  <c r="M5409" i="5"/>
  <c r="L5409" i="5" s="1"/>
  <c r="K5410" i="5"/>
  <c r="M5410" i="5"/>
  <c r="L5410" i="5" s="1"/>
  <c r="K5411" i="5"/>
  <c r="M5411" i="5"/>
  <c r="L5411" i="5" s="1"/>
  <c r="K5412" i="5"/>
  <c r="M5412" i="5"/>
  <c r="L5412" i="5" s="1"/>
  <c r="K5413" i="5"/>
  <c r="M5413" i="5"/>
  <c r="L5413" i="5" s="1"/>
  <c r="K5414" i="5"/>
  <c r="M5414" i="5"/>
  <c r="L5414" i="5" s="1"/>
  <c r="K5415" i="5"/>
  <c r="M5415" i="5"/>
  <c r="L5415" i="5" s="1"/>
  <c r="K5416" i="5"/>
  <c r="M5416" i="5"/>
  <c r="L5416" i="5" s="1"/>
  <c r="K5417" i="5"/>
  <c r="M5417" i="5"/>
  <c r="L5417" i="5" s="1"/>
  <c r="K5418" i="5"/>
  <c r="M5418" i="5"/>
  <c r="L5418" i="5" s="1"/>
  <c r="K5419" i="5"/>
  <c r="M5419" i="5"/>
  <c r="L5419" i="5" s="1"/>
  <c r="K5420" i="5"/>
  <c r="M5420" i="5"/>
  <c r="L5420" i="5" s="1"/>
  <c r="K5421" i="5"/>
  <c r="M5421" i="5"/>
  <c r="L5421" i="5" s="1"/>
  <c r="K5422" i="5"/>
  <c r="M5422" i="5"/>
  <c r="L5422" i="5" s="1"/>
  <c r="K5423" i="5"/>
  <c r="M5423" i="5"/>
  <c r="L5423" i="5" s="1"/>
  <c r="K5424" i="5"/>
  <c r="M5424" i="5"/>
  <c r="L5424" i="5" s="1"/>
  <c r="K5425" i="5"/>
  <c r="M5425" i="5"/>
  <c r="L5425" i="5" s="1"/>
  <c r="K5426" i="5"/>
  <c r="M5426" i="5"/>
  <c r="L5426" i="5" s="1"/>
  <c r="K5427" i="5"/>
  <c r="M5427" i="5"/>
  <c r="L5427" i="5" s="1"/>
  <c r="K5428" i="5"/>
  <c r="M5428" i="5"/>
  <c r="L5428" i="5" s="1"/>
  <c r="K5429" i="5"/>
  <c r="M5429" i="5"/>
  <c r="L5429" i="5" s="1"/>
  <c r="K5430" i="5"/>
  <c r="M5430" i="5"/>
  <c r="L5430" i="5" s="1"/>
  <c r="K5431" i="5"/>
  <c r="M5431" i="5"/>
  <c r="L5431" i="5" s="1"/>
  <c r="K5432" i="5"/>
  <c r="M5432" i="5"/>
  <c r="L5432" i="5" s="1"/>
  <c r="K5433" i="5"/>
  <c r="M5433" i="5"/>
  <c r="L5433" i="5" s="1"/>
  <c r="K5434" i="5"/>
  <c r="M5434" i="5"/>
  <c r="L5434" i="5" s="1"/>
  <c r="K5435" i="5"/>
  <c r="M5435" i="5"/>
  <c r="L5435" i="5" s="1"/>
  <c r="K5436" i="5"/>
  <c r="M5436" i="5"/>
  <c r="L5436" i="5" s="1"/>
  <c r="K5437" i="5"/>
  <c r="M5437" i="5"/>
  <c r="L5437" i="5" s="1"/>
  <c r="K5438" i="5"/>
  <c r="M5438" i="5"/>
  <c r="L5438" i="5" s="1"/>
  <c r="K5439" i="5"/>
  <c r="M5439" i="5"/>
  <c r="L5439" i="5" s="1"/>
  <c r="K5440" i="5"/>
  <c r="M5440" i="5"/>
  <c r="L5440" i="5" s="1"/>
  <c r="K5441" i="5"/>
  <c r="M5441" i="5"/>
  <c r="L5441" i="5" s="1"/>
  <c r="K5442" i="5"/>
  <c r="M5442" i="5"/>
  <c r="L5442" i="5" s="1"/>
  <c r="K5443" i="5"/>
  <c r="M5443" i="5"/>
  <c r="L5443" i="5" s="1"/>
  <c r="K5444" i="5"/>
  <c r="M5444" i="5"/>
  <c r="L5444" i="5" s="1"/>
  <c r="K5445" i="5"/>
  <c r="M5445" i="5"/>
  <c r="L5445" i="5" s="1"/>
  <c r="K5446" i="5"/>
  <c r="M5446" i="5"/>
  <c r="L5446" i="5" s="1"/>
  <c r="K5447" i="5"/>
  <c r="M5447" i="5"/>
  <c r="L5447" i="5" s="1"/>
  <c r="K5448" i="5"/>
  <c r="M5448" i="5"/>
  <c r="L5448" i="5" s="1"/>
  <c r="K5449" i="5"/>
  <c r="M5449" i="5"/>
  <c r="L5449" i="5" s="1"/>
  <c r="K5450" i="5"/>
  <c r="M5450" i="5"/>
  <c r="L5450" i="5" s="1"/>
  <c r="K5451" i="5"/>
  <c r="M5451" i="5"/>
  <c r="L5451" i="5" s="1"/>
  <c r="K5452" i="5"/>
  <c r="M5452" i="5"/>
  <c r="L5452" i="5" s="1"/>
  <c r="K5453" i="5"/>
  <c r="M5453" i="5"/>
  <c r="L5453" i="5" s="1"/>
  <c r="K5454" i="5"/>
  <c r="M5454" i="5"/>
  <c r="L5454" i="5" s="1"/>
  <c r="K5455" i="5"/>
  <c r="M5455" i="5"/>
  <c r="L5455" i="5" s="1"/>
  <c r="K5456" i="5"/>
  <c r="M5456" i="5"/>
  <c r="L5456" i="5" s="1"/>
  <c r="K5457" i="5"/>
  <c r="M5457" i="5"/>
  <c r="L5457" i="5" s="1"/>
  <c r="K5458" i="5"/>
  <c r="M5458" i="5"/>
  <c r="L5458" i="5" s="1"/>
  <c r="K5459" i="5"/>
  <c r="M5459" i="5"/>
  <c r="L5459" i="5" s="1"/>
  <c r="K5460" i="5"/>
  <c r="M5460" i="5"/>
  <c r="L5460" i="5" s="1"/>
  <c r="K5461" i="5"/>
  <c r="M5461" i="5"/>
  <c r="L5461" i="5" s="1"/>
  <c r="K5462" i="5"/>
  <c r="M5462" i="5"/>
  <c r="L5462" i="5" s="1"/>
  <c r="K5463" i="5"/>
  <c r="M5463" i="5"/>
  <c r="L5463" i="5" s="1"/>
  <c r="K5464" i="5"/>
  <c r="M5464" i="5"/>
  <c r="L5464" i="5" s="1"/>
  <c r="K5465" i="5"/>
  <c r="M5465" i="5"/>
  <c r="L5465" i="5" s="1"/>
  <c r="K5466" i="5"/>
  <c r="M5466" i="5"/>
  <c r="L5466" i="5" s="1"/>
  <c r="K5467" i="5"/>
  <c r="M5467" i="5"/>
  <c r="L5467" i="5" s="1"/>
  <c r="K5468" i="5"/>
  <c r="M5468" i="5"/>
  <c r="L5468" i="5" s="1"/>
  <c r="K5469" i="5"/>
  <c r="M5469" i="5"/>
  <c r="L5469" i="5" s="1"/>
  <c r="K5470" i="5"/>
  <c r="M5470" i="5"/>
  <c r="L5470" i="5" s="1"/>
  <c r="K5471" i="5"/>
  <c r="M5471" i="5"/>
  <c r="L5471" i="5" s="1"/>
  <c r="K5472" i="5"/>
  <c r="M5472" i="5"/>
  <c r="L5472" i="5" s="1"/>
  <c r="K5473" i="5"/>
  <c r="M5473" i="5"/>
  <c r="L5473" i="5" s="1"/>
  <c r="K5474" i="5"/>
  <c r="M5474" i="5"/>
  <c r="L5474" i="5" s="1"/>
  <c r="K5475" i="5"/>
  <c r="M5475" i="5"/>
  <c r="L5475" i="5" s="1"/>
  <c r="K5476" i="5"/>
  <c r="M5476" i="5"/>
  <c r="L5476" i="5" s="1"/>
  <c r="K5477" i="5"/>
  <c r="M5477" i="5"/>
  <c r="L5477" i="5" s="1"/>
  <c r="K5478" i="5"/>
  <c r="M5478" i="5"/>
  <c r="L5478" i="5" s="1"/>
  <c r="K5479" i="5"/>
  <c r="M5479" i="5"/>
  <c r="L5479" i="5" s="1"/>
  <c r="K5480" i="5"/>
  <c r="M5480" i="5"/>
  <c r="L5480" i="5" s="1"/>
  <c r="K5481" i="5"/>
  <c r="M5481" i="5"/>
  <c r="L5481" i="5" s="1"/>
  <c r="K5482" i="5"/>
  <c r="M5482" i="5"/>
  <c r="L5482" i="5" s="1"/>
  <c r="K5483" i="5"/>
  <c r="M5483" i="5"/>
  <c r="L5483" i="5" s="1"/>
  <c r="K5484" i="5"/>
  <c r="M5484" i="5"/>
  <c r="L5484" i="5" s="1"/>
  <c r="K5485" i="5"/>
  <c r="M5485" i="5"/>
  <c r="L5485" i="5" s="1"/>
  <c r="K5486" i="5"/>
  <c r="M5486" i="5"/>
  <c r="L5486" i="5" s="1"/>
  <c r="K5487" i="5"/>
  <c r="M5487" i="5"/>
  <c r="L5487" i="5" s="1"/>
  <c r="K5488" i="5"/>
  <c r="M5488" i="5"/>
  <c r="L5488" i="5" s="1"/>
  <c r="K5489" i="5"/>
  <c r="M5489" i="5"/>
  <c r="L5489" i="5" s="1"/>
  <c r="K5490" i="5"/>
  <c r="M5490" i="5"/>
  <c r="L5490" i="5" s="1"/>
  <c r="K5491" i="5"/>
  <c r="M5491" i="5"/>
  <c r="L5491" i="5" s="1"/>
  <c r="K5492" i="5"/>
  <c r="M5492" i="5"/>
  <c r="L5492" i="5" s="1"/>
  <c r="K5493" i="5"/>
  <c r="M5493" i="5"/>
  <c r="L5493" i="5" s="1"/>
  <c r="K5494" i="5"/>
  <c r="M5494" i="5"/>
  <c r="L5494" i="5" s="1"/>
  <c r="K5495" i="5"/>
  <c r="M5495" i="5"/>
  <c r="L5495" i="5" s="1"/>
  <c r="K5496" i="5"/>
  <c r="M5496" i="5"/>
  <c r="L5496" i="5" s="1"/>
  <c r="K5497" i="5"/>
  <c r="M5497" i="5"/>
  <c r="L5497" i="5" s="1"/>
  <c r="K5498" i="5"/>
  <c r="M5498" i="5"/>
  <c r="L5498" i="5" s="1"/>
  <c r="K5499" i="5"/>
  <c r="M5499" i="5"/>
  <c r="L5499" i="5" s="1"/>
  <c r="K5500" i="5"/>
  <c r="M5500" i="5"/>
  <c r="L5500" i="5" s="1"/>
  <c r="K5501" i="5"/>
  <c r="M5501" i="5"/>
  <c r="L5501" i="5" s="1"/>
  <c r="K5502" i="5"/>
  <c r="M5502" i="5"/>
  <c r="L5502" i="5" s="1"/>
  <c r="K5503" i="5"/>
  <c r="M5503" i="5"/>
  <c r="L5503" i="5" s="1"/>
  <c r="K5504" i="5"/>
  <c r="M5504" i="5"/>
  <c r="L5504" i="5" s="1"/>
  <c r="K5505" i="5"/>
  <c r="M5505" i="5"/>
  <c r="L5505" i="5" s="1"/>
  <c r="K5506" i="5"/>
  <c r="M5506" i="5"/>
  <c r="L5506" i="5" s="1"/>
  <c r="K5507" i="5"/>
  <c r="M5507" i="5"/>
  <c r="L5507" i="5" s="1"/>
  <c r="K5508" i="5"/>
  <c r="M5508" i="5"/>
  <c r="L5508" i="5" s="1"/>
  <c r="K5509" i="5"/>
  <c r="M5509" i="5"/>
  <c r="L5509" i="5" s="1"/>
  <c r="K5510" i="5"/>
  <c r="M5510" i="5"/>
  <c r="L5510" i="5" s="1"/>
  <c r="K5511" i="5"/>
  <c r="M5511" i="5"/>
  <c r="L5511" i="5" s="1"/>
  <c r="K5512" i="5"/>
  <c r="M5512" i="5"/>
  <c r="L5512" i="5" s="1"/>
  <c r="K5513" i="5"/>
  <c r="M5513" i="5"/>
  <c r="L5513" i="5" s="1"/>
  <c r="K5514" i="5"/>
  <c r="M5514" i="5"/>
  <c r="L5514" i="5" s="1"/>
  <c r="K5515" i="5"/>
  <c r="M5515" i="5"/>
  <c r="L5515" i="5" s="1"/>
  <c r="K5516" i="5"/>
  <c r="M5516" i="5"/>
  <c r="L5516" i="5" s="1"/>
  <c r="K5517" i="5"/>
  <c r="M5517" i="5"/>
  <c r="L5517" i="5" s="1"/>
  <c r="K5518" i="5"/>
  <c r="M5518" i="5"/>
  <c r="L5518" i="5" s="1"/>
  <c r="K5519" i="5"/>
  <c r="M5519" i="5"/>
  <c r="L5519" i="5" s="1"/>
  <c r="K5520" i="5"/>
  <c r="M5520" i="5"/>
  <c r="L5520" i="5" s="1"/>
  <c r="K5521" i="5"/>
  <c r="M5521" i="5"/>
  <c r="L5521" i="5" s="1"/>
  <c r="K5522" i="5"/>
  <c r="M5522" i="5"/>
  <c r="L5522" i="5" s="1"/>
  <c r="K5523" i="5"/>
  <c r="M5523" i="5"/>
  <c r="L5523" i="5" s="1"/>
  <c r="K5524" i="5"/>
  <c r="M5524" i="5"/>
  <c r="L5524" i="5" s="1"/>
  <c r="K5525" i="5"/>
  <c r="M5525" i="5"/>
  <c r="L5525" i="5" s="1"/>
  <c r="K5526" i="5"/>
  <c r="M5526" i="5"/>
  <c r="L5526" i="5" s="1"/>
  <c r="K5527" i="5"/>
  <c r="M5527" i="5"/>
  <c r="L5527" i="5" s="1"/>
  <c r="K5528" i="5"/>
  <c r="M5528" i="5"/>
  <c r="L5528" i="5" s="1"/>
  <c r="K5529" i="5"/>
  <c r="M5529" i="5"/>
  <c r="L5529" i="5" s="1"/>
  <c r="K5530" i="5"/>
  <c r="M5530" i="5"/>
  <c r="L5530" i="5" s="1"/>
  <c r="K5531" i="5"/>
  <c r="M5531" i="5"/>
  <c r="L5531" i="5" s="1"/>
  <c r="K5532" i="5"/>
  <c r="M5532" i="5"/>
  <c r="L5532" i="5" s="1"/>
  <c r="K5533" i="5"/>
  <c r="M5533" i="5"/>
  <c r="L5533" i="5" s="1"/>
  <c r="K5534" i="5"/>
  <c r="M5534" i="5"/>
  <c r="L5534" i="5" s="1"/>
  <c r="K5535" i="5"/>
  <c r="M5535" i="5"/>
  <c r="L5535" i="5" s="1"/>
  <c r="K5536" i="5"/>
  <c r="M5536" i="5"/>
  <c r="L5536" i="5" s="1"/>
  <c r="K5537" i="5"/>
  <c r="M5537" i="5"/>
  <c r="L5537" i="5" s="1"/>
  <c r="K5538" i="5"/>
  <c r="M5538" i="5"/>
  <c r="L5538" i="5" s="1"/>
  <c r="K5539" i="5"/>
  <c r="M5539" i="5"/>
  <c r="L5539" i="5" s="1"/>
  <c r="K5540" i="5"/>
  <c r="M5540" i="5"/>
  <c r="L5540" i="5" s="1"/>
  <c r="K5541" i="5"/>
  <c r="M5541" i="5"/>
  <c r="L5541" i="5" s="1"/>
  <c r="K5542" i="5"/>
  <c r="M5542" i="5"/>
  <c r="L5542" i="5" s="1"/>
  <c r="K5543" i="5"/>
  <c r="M5543" i="5"/>
  <c r="L5543" i="5" s="1"/>
  <c r="K5544" i="5"/>
  <c r="M5544" i="5"/>
  <c r="L5544" i="5" s="1"/>
  <c r="K5545" i="5"/>
  <c r="M5545" i="5"/>
  <c r="L5545" i="5" s="1"/>
  <c r="K5546" i="5"/>
  <c r="M5546" i="5"/>
  <c r="L5546" i="5" s="1"/>
  <c r="K5547" i="5"/>
  <c r="M5547" i="5"/>
  <c r="L5547" i="5" s="1"/>
  <c r="K5548" i="5"/>
  <c r="M5548" i="5"/>
  <c r="L5548" i="5" s="1"/>
  <c r="K5549" i="5"/>
  <c r="M5549" i="5"/>
  <c r="L5549" i="5" s="1"/>
  <c r="K5550" i="5"/>
  <c r="M5550" i="5"/>
  <c r="L5550" i="5" s="1"/>
  <c r="K5551" i="5"/>
  <c r="M5551" i="5"/>
  <c r="L5551" i="5" s="1"/>
  <c r="K5552" i="5"/>
  <c r="M5552" i="5"/>
  <c r="L5552" i="5" s="1"/>
  <c r="K5553" i="5"/>
  <c r="M5553" i="5"/>
  <c r="L5553" i="5" s="1"/>
  <c r="K5554" i="5"/>
  <c r="M5554" i="5"/>
  <c r="L5554" i="5" s="1"/>
  <c r="K5555" i="5"/>
  <c r="M5555" i="5"/>
  <c r="L5555" i="5" s="1"/>
  <c r="K5556" i="5"/>
  <c r="M5556" i="5"/>
  <c r="L5556" i="5" s="1"/>
  <c r="K5557" i="5"/>
  <c r="M5557" i="5"/>
  <c r="L5557" i="5" s="1"/>
  <c r="K5558" i="5"/>
  <c r="M5558" i="5"/>
  <c r="L5558" i="5" s="1"/>
  <c r="K5559" i="5"/>
  <c r="M5559" i="5"/>
  <c r="L5559" i="5" s="1"/>
  <c r="K5560" i="5"/>
  <c r="M5560" i="5"/>
  <c r="L5560" i="5" s="1"/>
  <c r="K5561" i="5"/>
  <c r="M5561" i="5"/>
  <c r="L5561" i="5" s="1"/>
  <c r="K5562" i="5"/>
  <c r="M5562" i="5"/>
  <c r="L5562" i="5" s="1"/>
  <c r="K5563" i="5"/>
  <c r="M5563" i="5"/>
  <c r="L5563" i="5" s="1"/>
  <c r="K5564" i="5"/>
  <c r="M5564" i="5"/>
  <c r="L5564" i="5" s="1"/>
  <c r="K5565" i="5"/>
  <c r="M5565" i="5"/>
  <c r="L5565" i="5" s="1"/>
  <c r="K5566" i="5"/>
  <c r="M5566" i="5"/>
  <c r="L5566" i="5" s="1"/>
  <c r="K5567" i="5"/>
  <c r="M5567" i="5"/>
  <c r="L5567" i="5" s="1"/>
  <c r="K5568" i="5"/>
  <c r="M5568" i="5"/>
  <c r="L5568" i="5" s="1"/>
  <c r="K5569" i="5"/>
  <c r="M5569" i="5"/>
  <c r="L5569" i="5" s="1"/>
  <c r="K5570" i="5"/>
  <c r="M5570" i="5"/>
  <c r="L5570" i="5" s="1"/>
  <c r="K5571" i="5"/>
  <c r="M5571" i="5"/>
  <c r="L5571" i="5" s="1"/>
  <c r="K5572" i="5"/>
  <c r="M5572" i="5"/>
  <c r="L5572" i="5" s="1"/>
  <c r="K5573" i="5"/>
  <c r="M5573" i="5"/>
  <c r="L5573" i="5" s="1"/>
  <c r="K5574" i="5"/>
  <c r="M5574" i="5"/>
  <c r="L5574" i="5" s="1"/>
  <c r="K5575" i="5"/>
  <c r="M5575" i="5"/>
  <c r="L5575" i="5" s="1"/>
  <c r="K5576" i="5"/>
  <c r="M5576" i="5"/>
  <c r="L5576" i="5" s="1"/>
  <c r="K5577" i="5"/>
  <c r="M5577" i="5"/>
  <c r="L5577" i="5" s="1"/>
  <c r="K5578" i="5"/>
  <c r="M5578" i="5"/>
  <c r="L5578" i="5" s="1"/>
  <c r="K5579" i="5"/>
  <c r="M5579" i="5"/>
  <c r="L5579" i="5" s="1"/>
  <c r="K5580" i="5"/>
  <c r="M5580" i="5"/>
  <c r="L5580" i="5" s="1"/>
  <c r="K5581" i="5"/>
  <c r="M5581" i="5"/>
  <c r="L5581" i="5" s="1"/>
  <c r="K5582" i="5"/>
  <c r="M5582" i="5"/>
  <c r="L5582" i="5" s="1"/>
  <c r="K5583" i="5"/>
  <c r="M5583" i="5"/>
  <c r="L5583" i="5" s="1"/>
  <c r="K5584" i="5"/>
  <c r="M5584" i="5"/>
  <c r="L5584" i="5" s="1"/>
  <c r="K5585" i="5"/>
  <c r="M5585" i="5"/>
  <c r="L5585" i="5" s="1"/>
  <c r="K5586" i="5"/>
  <c r="M5586" i="5"/>
  <c r="L5586" i="5" s="1"/>
  <c r="K5587" i="5"/>
  <c r="M5587" i="5"/>
  <c r="L5587" i="5" s="1"/>
  <c r="K5588" i="5"/>
  <c r="M5588" i="5"/>
  <c r="L5588" i="5" s="1"/>
  <c r="K5589" i="5"/>
  <c r="M5589" i="5"/>
  <c r="L5589" i="5" s="1"/>
  <c r="K5590" i="5"/>
  <c r="M5590" i="5"/>
  <c r="L5590" i="5" s="1"/>
  <c r="K5591" i="5"/>
  <c r="M5591" i="5"/>
  <c r="L5591" i="5" s="1"/>
  <c r="K5592" i="5"/>
  <c r="M5592" i="5"/>
  <c r="L5592" i="5" s="1"/>
  <c r="K5593" i="5"/>
  <c r="M5593" i="5"/>
  <c r="L5593" i="5" s="1"/>
  <c r="K5594" i="5"/>
  <c r="M5594" i="5"/>
  <c r="L5594" i="5" s="1"/>
  <c r="K5595" i="5"/>
  <c r="M5595" i="5"/>
  <c r="L5595" i="5" s="1"/>
  <c r="K5596" i="5"/>
  <c r="M5596" i="5"/>
  <c r="L5596" i="5" s="1"/>
  <c r="K5597" i="5"/>
  <c r="M5597" i="5"/>
  <c r="L5597" i="5" s="1"/>
  <c r="K5598" i="5"/>
  <c r="M5598" i="5"/>
  <c r="L5598" i="5" s="1"/>
  <c r="K5599" i="5"/>
  <c r="M5599" i="5"/>
  <c r="L5599" i="5" s="1"/>
  <c r="K5600" i="5"/>
  <c r="M5600" i="5"/>
  <c r="L5600" i="5" s="1"/>
  <c r="K5601" i="5"/>
  <c r="M5601" i="5"/>
  <c r="L5601" i="5" s="1"/>
  <c r="K5602" i="5"/>
  <c r="M5602" i="5"/>
  <c r="L5602" i="5" s="1"/>
  <c r="K5603" i="5"/>
  <c r="M5603" i="5"/>
  <c r="L5603" i="5" s="1"/>
  <c r="K5604" i="5"/>
  <c r="M5604" i="5"/>
  <c r="L5604" i="5" s="1"/>
  <c r="K5605" i="5"/>
  <c r="M5605" i="5"/>
  <c r="L5605" i="5" s="1"/>
  <c r="K5606" i="5"/>
  <c r="M5606" i="5"/>
  <c r="L5606" i="5" s="1"/>
  <c r="K5607" i="5"/>
  <c r="M5607" i="5"/>
  <c r="L5607" i="5" s="1"/>
  <c r="K5608" i="5"/>
  <c r="M5608" i="5"/>
  <c r="L5608" i="5" s="1"/>
  <c r="K5609" i="5"/>
  <c r="M5609" i="5"/>
  <c r="L5609" i="5" s="1"/>
  <c r="K5610" i="5"/>
  <c r="M5610" i="5"/>
  <c r="L5610" i="5" s="1"/>
  <c r="K5611" i="5"/>
  <c r="M5611" i="5"/>
  <c r="L5611" i="5" s="1"/>
  <c r="K5612" i="5"/>
  <c r="M5612" i="5"/>
  <c r="L5612" i="5" s="1"/>
  <c r="K5613" i="5"/>
  <c r="M5613" i="5"/>
  <c r="L5613" i="5" s="1"/>
  <c r="K5614" i="5"/>
  <c r="M5614" i="5"/>
  <c r="L5614" i="5" s="1"/>
  <c r="K5615" i="5"/>
  <c r="M5615" i="5"/>
  <c r="L5615" i="5" s="1"/>
  <c r="K5616" i="5"/>
  <c r="M5616" i="5"/>
  <c r="L5616" i="5" s="1"/>
  <c r="K5617" i="5"/>
  <c r="M5617" i="5"/>
  <c r="L5617" i="5" s="1"/>
  <c r="K5618" i="5"/>
  <c r="M5618" i="5"/>
  <c r="L5618" i="5" s="1"/>
  <c r="K5619" i="5"/>
  <c r="M5619" i="5"/>
  <c r="L5619" i="5" s="1"/>
  <c r="K5620" i="5"/>
  <c r="M5620" i="5"/>
  <c r="L5620" i="5" s="1"/>
  <c r="K5621" i="5"/>
  <c r="M5621" i="5"/>
  <c r="L5621" i="5" s="1"/>
  <c r="K5622" i="5"/>
  <c r="M5622" i="5"/>
  <c r="L5622" i="5" s="1"/>
  <c r="K5623" i="5"/>
  <c r="M5623" i="5"/>
  <c r="L5623" i="5" s="1"/>
  <c r="K5624" i="5"/>
  <c r="M5624" i="5"/>
  <c r="L5624" i="5" s="1"/>
  <c r="K5625" i="5"/>
  <c r="M5625" i="5"/>
  <c r="L5625" i="5" s="1"/>
  <c r="K5626" i="5"/>
  <c r="M5626" i="5"/>
  <c r="L5626" i="5" s="1"/>
  <c r="K5627" i="5"/>
  <c r="M5627" i="5"/>
  <c r="L5627" i="5" s="1"/>
  <c r="K5628" i="5"/>
  <c r="M5628" i="5"/>
  <c r="L5628" i="5" s="1"/>
  <c r="K5629" i="5"/>
  <c r="M5629" i="5"/>
  <c r="L5629" i="5" s="1"/>
  <c r="K5630" i="5"/>
  <c r="M5630" i="5"/>
  <c r="L5630" i="5" s="1"/>
  <c r="K5631" i="5"/>
  <c r="M5631" i="5"/>
  <c r="L5631" i="5" s="1"/>
  <c r="K5632" i="5"/>
  <c r="M5632" i="5"/>
  <c r="L5632" i="5" s="1"/>
  <c r="K5633" i="5"/>
  <c r="M5633" i="5"/>
  <c r="L5633" i="5" s="1"/>
  <c r="K5634" i="5"/>
  <c r="M5634" i="5"/>
  <c r="L5634" i="5" s="1"/>
  <c r="K5635" i="5"/>
  <c r="M5635" i="5"/>
  <c r="L5635" i="5" s="1"/>
  <c r="K5636" i="5"/>
  <c r="M5636" i="5"/>
  <c r="L5636" i="5" s="1"/>
  <c r="K5637" i="5"/>
  <c r="M5637" i="5"/>
  <c r="L5637" i="5" s="1"/>
  <c r="K5638" i="5"/>
  <c r="M5638" i="5"/>
  <c r="L5638" i="5" s="1"/>
  <c r="K5639" i="5"/>
  <c r="M5639" i="5"/>
  <c r="L5639" i="5" s="1"/>
  <c r="K5640" i="5"/>
  <c r="M5640" i="5"/>
  <c r="L5640" i="5" s="1"/>
  <c r="K5641" i="5"/>
  <c r="M5641" i="5"/>
  <c r="L5641" i="5" s="1"/>
  <c r="K5642" i="5"/>
  <c r="M5642" i="5"/>
  <c r="L5642" i="5" s="1"/>
  <c r="K5643" i="5"/>
  <c r="M5643" i="5"/>
  <c r="L5643" i="5" s="1"/>
  <c r="K5644" i="5"/>
  <c r="M5644" i="5"/>
  <c r="L5644" i="5" s="1"/>
  <c r="K5645" i="5"/>
  <c r="M5645" i="5"/>
  <c r="L5645" i="5" s="1"/>
  <c r="K5646" i="5"/>
  <c r="M5646" i="5"/>
  <c r="L5646" i="5" s="1"/>
  <c r="K5647" i="5"/>
  <c r="M5647" i="5"/>
  <c r="L5647" i="5" s="1"/>
  <c r="K5648" i="5"/>
  <c r="M5648" i="5"/>
  <c r="L5648" i="5" s="1"/>
  <c r="K5649" i="5"/>
  <c r="M5649" i="5"/>
  <c r="L5649" i="5" s="1"/>
  <c r="K5650" i="5"/>
  <c r="M5650" i="5"/>
  <c r="L5650" i="5" s="1"/>
  <c r="K5651" i="5"/>
  <c r="M5651" i="5"/>
  <c r="L5651" i="5" s="1"/>
  <c r="K5652" i="5"/>
  <c r="M5652" i="5"/>
  <c r="L5652" i="5" s="1"/>
  <c r="K5653" i="5"/>
  <c r="M5653" i="5"/>
  <c r="L5653" i="5" s="1"/>
  <c r="K5654" i="5"/>
  <c r="M5654" i="5"/>
  <c r="L5654" i="5" s="1"/>
  <c r="K5655" i="5"/>
  <c r="M5655" i="5"/>
  <c r="L5655" i="5" s="1"/>
  <c r="K5656" i="5"/>
  <c r="M5656" i="5"/>
  <c r="L5656" i="5" s="1"/>
  <c r="K5657" i="5"/>
  <c r="M5657" i="5"/>
  <c r="L5657" i="5" s="1"/>
  <c r="K5658" i="5"/>
  <c r="M5658" i="5"/>
  <c r="L5658" i="5" s="1"/>
  <c r="K5659" i="5"/>
  <c r="M5659" i="5"/>
  <c r="L5659" i="5" s="1"/>
  <c r="K5660" i="5"/>
  <c r="M5660" i="5"/>
  <c r="L5660" i="5" s="1"/>
  <c r="K5661" i="5"/>
  <c r="M5661" i="5"/>
  <c r="L5661" i="5" s="1"/>
  <c r="K5662" i="5"/>
  <c r="M5662" i="5"/>
  <c r="L5662" i="5" s="1"/>
  <c r="K5663" i="5"/>
  <c r="M5663" i="5"/>
  <c r="L5663" i="5" s="1"/>
  <c r="K5664" i="5"/>
  <c r="M5664" i="5"/>
  <c r="L5664" i="5" s="1"/>
  <c r="K5665" i="5"/>
  <c r="M5665" i="5"/>
  <c r="L5665" i="5" s="1"/>
  <c r="K5666" i="5"/>
  <c r="M5666" i="5"/>
  <c r="L5666" i="5" s="1"/>
  <c r="K5667" i="5"/>
  <c r="M5667" i="5"/>
  <c r="L5667" i="5" s="1"/>
  <c r="K5668" i="5"/>
  <c r="M5668" i="5"/>
  <c r="L5668" i="5" s="1"/>
  <c r="K5669" i="5"/>
  <c r="M5669" i="5"/>
  <c r="L5669" i="5" s="1"/>
  <c r="K5670" i="5"/>
  <c r="M5670" i="5"/>
  <c r="L5670" i="5" s="1"/>
  <c r="K5671" i="5"/>
  <c r="M5671" i="5"/>
  <c r="L5671" i="5" s="1"/>
  <c r="K5672" i="5"/>
  <c r="M5672" i="5"/>
  <c r="L5672" i="5" s="1"/>
  <c r="K5673" i="5"/>
  <c r="M5673" i="5"/>
  <c r="L5673" i="5" s="1"/>
  <c r="K5674" i="5"/>
  <c r="M5674" i="5"/>
  <c r="L5674" i="5" s="1"/>
  <c r="K5675" i="5"/>
  <c r="M5675" i="5"/>
  <c r="L5675" i="5" s="1"/>
  <c r="K5676" i="5"/>
  <c r="M5676" i="5"/>
  <c r="L5676" i="5" s="1"/>
  <c r="K5677" i="5"/>
  <c r="M5677" i="5"/>
  <c r="L5677" i="5" s="1"/>
  <c r="K5678" i="5"/>
  <c r="M5678" i="5"/>
  <c r="L5678" i="5" s="1"/>
  <c r="K5679" i="5"/>
  <c r="M5679" i="5"/>
  <c r="L5679" i="5" s="1"/>
  <c r="K5680" i="5"/>
  <c r="M5680" i="5"/>
  <c r="L5680" i="5" s="1"/>
  <c r="K5681" i="5"/>
  <c r="M5681" i="5"/>
  <c r="L5681" i="5" s="1"/>
  <c r="K5682" i="5"/>
  <c r="M5682" i="5"/>
  <c r="L5682" i="5" s="1"/>
  <c r="K5683" i="5"/>
  <c r="M5683" i="5"/>
  <c r="L5683" i="5" s="1"/>
  <c r="K5684" i="5"/>
  <c r="M5684" i="5"/>
  <c r="L5684" i="5" s="1"/>
  <c r="K5685" i="5"/>
  <c r="M5685" i="5"/>
  <c r="L5685" i="5" s="1"/>
  <c r="K5686" i="5"/>
  <c r="M5686" i="5"/>
  <c r="L5686" i="5" s="1"/>
  <c r="K5687" i="5"/>
  <c r="M5687" i="5"/>
  <c r="L5687" i="5" s="1"/>
  <c r="K5688" i="5"/>
  <c r="M5688" i="5"/>
  <c r="L5688" i="5" s="1"/>
  <c r="K5689" i="5"/>
  <c r="M5689" i="5"/>
  <c r="L5689" i="5" s="1"/>
  <c r="K5690" i="5"/>
  <c r="M5690" i="5"/>
  <c r="L5690" i="5" s="1"/>
  <c r="K5691" i="5"/>
  <c r="M5691" i="5"/>
  <c r="L5691" i="5" s="1"/>
  <c r="K5692" i="5"/>
  <c r="M5692" i="5"/>
  <c r="L5692" i="5" s="1"/>
  <c r="K5693" i="5"/>
  <c r="M5693" i="5"/>
  <c r="L5693" i="5" s="1"/>
  <c r="K5694" i="5"/>
  <c r="M5694" i="5"/>
  <c r="L5694" i="5" s="1"/>
  <c r="K5695" i="5"/>
  <c r="M5695" i="5"/>
  <c r="L5695" i="5" s="1"/>
  <c r="K5696" i="5"/>
  <c r="M5696" i="5"/>
  <c r="L5696" i="5" s="1"/>
  <c r="K5697" i="5"/>
  <c r="M5697" i="5"/>
  <c r="L5697" i="5" s="1"/>
  <c r="K5698" i="5"/>
  <c r="M5698" i="5"/>
  <c r="L5698" i="5" s="1"/>
  <c r="K5699" i="5"/>
  <c r="M5699" i="5"/>
  <c r="L5699" i="5" s="1"/>
  <c r="K5700" i="5"/>
  <c r="M5700" i="5"/>
  <c r="L5700" i="5" s="1"/>
  <c r="K5701" i="5"/>
  <c r="M5701" i="5"/>
  <c r="L5701" i="5" s="1"/>
  <c r="K5702" i="5"/>
  <c r="M5702" i="5"/>
  <c r="L5702" i="5" s="1"/>
  <c r="K5703" i="5"/>
  <c r="M5703" i="5"/>
  <c r="L5703" i="5" s="1"/>
  <c r="K5704" i="5"/>
  <c r="M5704" i="5"/>
  <c r="L5704" i="5" s="1"/>
  <c r="K5705" i="5"/>
  <c r="M5705" i="5"/>
  <c r="L5705" i="5" s="1"/>
  <c r="K5706" i="5"/>
  <c r="M5706" i="5"/>
  <c r="L5706" i="5" s="1"/>
  <c r="K5707" i="5"/>
  <c r="M5707" i="5"/>
  <c r="L5707" i="5" s="1"/>
  <c r="K5708" i="5"/>
  <c r="M5708" i="5"/>
  <c r="L5708" i="5" s="1"/>
  <c r="K5709" i="5"/>
  <c r="M5709" i="5"/>
  <c r="L5709" i="5" s="1"/>
  <c r="K5710" i="5"/>
  <c r="M5710" i="5"/>
  <c r="L5710" i="5" s="1"/>
  <c r="K5711" i="5"/>
  <c r="M5711" i="5"/>
  <c r="L5711" i="5" s="1"/>
  <c r="K5712" i="5"/>
  <c r="M5712" i="5"/>
  <c r="L5712" i="5" s="1"/>
  <c r="K5713" i="5"/>
  <c r="M5713" i="5"/>
  <c r="L5713" i="5" s="1"/>
  <c r="K5714" i="5"/>
  <c r="M5714" i="5"/>
  <c r="L5714" i="5" s="1"/>
  <c r="K5715" i="5"/>
  <c r="M5715" i="5"/>
  <c r="L5715" i="5" s="1"/>
  <c r="K5716" i="5"/>
  <c r="M5716" i="5"/>
  <c r="L5716" i="5" s="1"/>
  <c r="K5717" i="5"/>
  <c r="M5717" i="5"/>
  <c r="L5717" i="5" s="1"/>
  <c r="K5718" i="5"/>
  <c r="M5718" i="5"/>
  <c r="L5718" i="5" s="1"/>
  <c r="K5719" i="5"/>
  <c r="M5719" i="5"/>
  <c r="L5719" i="5" s="1"/>
  <c r="K5720" i="5"/>
  <c r="M5720" i="5"/>
  <c r="L5720" i="5" s="1"/>
  <c r="K5721" i="5"/>
  <c r="M5721" i="5"/>
  <c r="L5721" i="5" s="1"/>
  <c r="K5722" i="5"/>
  <c r="M5722" i="5"/>
  <c r="L5722" i="5" s="1"/>
  <c r="K5723" i="5"/>
  <c r="M5723" i="5"/>
  <c r="L5723" i="5" s="1"/>
  <c r="K5724" i="5"/>
  <c r="M5724" i="5"/>
  <c r="L5724" i="5" s="1"/>
  <c r="K5725" i="5"/>
  <c r="M5725" i="5"/>
  <c r="L5725" i="5" s="1"/>
  <c r="K5726" i="5"/>
  <c r="M5726" i="5"/>
  <c r="L5726" i="5" s="1"/>
  <c r="K5727" i="5"/>
  <c r="M5727" i="5"/>
  <c r="L5727" i="5" s="1"/>
  <c r="K5728" i="5"/>
  <c r="M5728" i="5"/>
  <c r="L5728" i="5" s="1"/>
  <c r="K5729" i="5"/>
  <c r="M5729" i="5"/>
  <c r="L5729" i="5" s="1"/>
  <c r="K5730" i="5"/>
  <c r="M5730" i="5"/>
  <c r="L5730" i="5" s="1"/>
  <c r="K5731" i="5"/>
  <c r="M5731" i="5"/>
  <c r="L5731" i="5" s="1"/>
  <c r="K5732" i="5"/>
  <c r="M5732" i="5"/>
  <c r="L5732" i="5" s="1"/>
  <c r="K5733" i="5"/>
  <c r="M5733" i="5"/>
  <c r="L5733" i="5" s="1"/>
  <c r="K5734" i="5"/>
  <c r="M5734" i="5"/>
  <c r="L5734" i="5" s="1"/>
  <c r="K5735" i="5"/>
  <c r="M5735" i="5"/>
  <c r="L5735" i="5" s="1"/>
  <c r="K5736" i="5"/>
  <c r="M5736" i="5"/>
  <c r="L5736" i="5" s="1"/>
  <c r="K5737" i="5"/>
  <c r="M5737" i="5"/>
  <c r="L5737" i="5" s="1"/>
  <c r="K5738" i="5"/>
  <c r="M5738" i="5"/>
  <c r="L5738" i="5" s="1"/>
  <c r="K5739" i="5"/>
  <c r="M5739" i="5"/>
  <c r="L5739" i="5" s="1"/>
  <c r="K5740" i="5"/>
  <c r="M5740" i="5"/>
  <c r="L5740" i="5" s="1"/>
  <c r="K5741" i="5"/>
  <c r="M5741" i="5"/>
  <c r="L5741" i="5" s="1"/>
  <c r="K5742" i="5"/>
  <c r="M5742" i="5"/>
  <c r="L5742" i="5" s="1"/>
  <c r="K5743" i="5"/>
  <c r="M5743" i="5"/>
  <c r="L5743" i="5" s="1"/>
  <c r="K5744" i="5"/>
  <c r="M5744" i="5"/>
  <c r="L5744" i="5" s="1"/>
  <c r="K5745" i="5"/>
  <c r="M5745" i="5"/>
  <c r="L5745" i="5" s="1"/>
  <c r="K5746" i="5"/>
  <c r="M5746" i="5"/>
  <c r="L5746" i="5" s="1"/>
  <c r="K5747" i="5"/>
  <c r="M5747" i="5"/>
  <c r="L5747" i="5" s="1"/>
  <c r="K5748" i="5"/>
  <c r="M5748" i="5"/>
  <c r="L5748" i="5" s="1"/>
  <c r="K5749" i="5"/>
  <c r="M5749" i="5"/>
  <c r="L5749" i="5" s="1"/>
  <c r="K5750" i="5"/>
  <c r="M5750" i="5"/>
  <c r="L5750" i="5" s="1"/>
  <c r="K5751" i="5"/>
  <c r="M5751" i="5"/>
  <c r="L5751" i="5" s="1"/>
  <c r="K5752" i="5"/>
  <c r="M5752" i="5"/>
  <c r="L5752" i="5" s="1"/>
  <c r="K5753" i="5"/>
  <c r="M5753" i="5"/>
  <c r="L5753" i="5" s="1"/>
  <c r="K5754" i="5"/>
  <c r="M5754" i="5"/>
  <c r="L5754" i="5" s="1"/>
  <c r="K5755" i="5"/>
  <c r="M5755" i="5"/>
  <c r="L5755" i="5" s="1"/>
  <c r="K5756" i="5"/>
  <c r="M5756" i="5"/>
  <c r="L5756" i="5" s="1"/>
  <c r="K5757" i="5"/>
  <c r="M5757" i="5"/>
  <c r="L5757" i="5" s="1"/>
  <c r="K5758" i="5"/>
  <c r="M5758" i="5"/>
  <c r="L5758" i="5" s="1"/>
  <c r="K5759" i="5"/>
  <c r="M5759" i="5"/>
  <c r="L5759" i="5" s="1"/>
  <c r="K5760" i="5"/>
  <c r="M5760" i="5"/>
  <c r="L5760" i="5" s="1"/>
  <c r="K5761" i="5"/>
  <c r="M5761" i="5"/>
  <c r="L5761" i="5" s="1"/>
  <c r="K5762" i="5"/>
  <c r="M5762" i="5"/>
  <c r="L5762" i="5" s="1"/>
  <c r="K5763" i="5"/>
  <c r="M5763" i="5"/>
  <c r="L5763" i="5" s="1"/>
  <c r="K5764" i="5"/>
  <c r="M5764" i="5"/>
  <c r="L5764" i="5" s="1"/>
  <c r="K5765" i="5"/>
  <c r="M5765" i="5"/>
  <c r="L5765" i="5" s="1"/>
  <c r="K5766" i="5"/>
  <c r="M5766" i="5"/>
  <c r="L5766" i="5" s="1"/>
  <c r="K5767" i="5"/>
  <c r="M5767" i="5"/>
  <c r="L5767" i="5" s="1"/>
  <c r="K5768" i="5"/>
  <c r="M5768" i="5"/>
  <c r="L5768" i="5" s="1"/>
  <c r="K5769" i="5"/>
  <c r="M5769" i="5"/>
  <c r="L5769" i="5" s="1"/>
  <c r="K5770" i="5"/>
  <c r="M5770" i="5"/>
  <c r="L5770" i="5" s="1"/>
  <c r="K5771" i="5"/>
  <c r="M5771" i="5"/>
  <c r="L5771" i="5" s="1"/>
  <c r="K5772" i="5"/>
  <c r="M5772" i="5"/>
  <c r="L5772" i="5" s="1"/>
  <c r="K5773" i="5"/>
  <c r="M5773" i="5"/>
  <c r="L5773" i="5" s="1"/>
  <c r="K5774" i="5"/>
  <c r="M5774" i="5"/>
  <c r="L5774" i="5" s="1"/>
  <c r="K5775" i="5"/>
  <c r="M5775" i="5"/>
  <c r="L5775" i="5" s="1"/>
  <c r="K5776" i="5"/>
  <c r="M5776" i="5"/>
  <c r="L5776" i="5" s="1"/>
  <c r="K5777" i="5"/>
  <c r="M5777" i="5"/>
  <c r="L5777" i="5" s="1"/>
  <c r="K5778" i="5"/>
  <c r="M5778" i="5"/>
  <c r="L5778" i="5" s="1"/>
  <c r="K5779" i="5"/>
  <c r="M5779" i="5"/>
  <c r="L5779" i="5" s="1"/>
  <c r="K5780" i="5"/>
  <c r="M5780" i="5"/>
  <c r="L5780" i="5" s="1"/>
  <c r="K5781" i="5"/>
  <c r="M5781" i="5"/>
  <c r="L5781" i="5" s="1"/>
  <c r="K5782" i="5"/>
  <c r="M5782" i="5"/>
  <c r="L5782" i="5" s="1"/>
  <c r="K5783" i="5"/>
  <c r="M5783" i="5"/>
  <c r="L5783" i="5" s="1"/>
  <c r="K5784" i="5"/>
  <c r="M5784" i="5"/>
  <c r="L5784" i="5" s="1"/>
  <c r="K5785" i="5"/>
  <c r="M5785" i="5"/>
  <c r="L5785" i="5" s="1"/>
  <c r="K5786" i="5"/>
  <c r="M5786" i="5"/>
  <c r="L5786" i="5" s="1"/>
  <c r="K5787" i="5"/>
  <c r="M5787" i="5"/>
  <c r="L5787" i="5" s="1"/>
  <c r="K5788" i="5"/>
  <c r="M5788" i="5"/>
  <c r="L5788" i="5" s="1"/>
  <c r="K5789" i="5"/>
  <c r="M5789" i="5"/>
  <c r="L5789" i="5" s="1"/>
  <c r="K5790" i="5"/>
  <c r="M5790" i="5"/>
  <c r="L5790" i="5" s="1"/>
  <c r="K5791" i="5"/>
  <c r="M5791" i="5"/>
  <c r="L5791" i="5" s="1"/>
  <c r="K5792" i="5"/>
  <c r="M5792" i="5"/>
  <c r="L5792" i="5" s="1"/>
  <c r="K5793" i="5"/>
  <c r="M5793" i="5"/>
  <c r="L5793" i="5" s="1"/>
  <c r="K5794" i="5"/>
  <c r="M5794" i="5"/>
  <c r="L5794" i="5" s="1"/>
  <c r="K5795" i="5"/>
  <c r="M5795" i="5"/>
  <c r="L5795" i="5" s="1"/>
  <c r="K5796" i="5"/>
  <c r="M5796" i="5"/>
  <c r="L5796" i="5" s="1"/>
  <c r="K5797" i="5"/>
  <c r="M5797" i="5"/>
  <c r="L5797" i="5" s="1"/>
  <c r="K5798" i="5"/>
  <c r="M5798" i="5"/>
  <c r="L5798" i="5" s="1"/>
  <c r="K5799" i="5"/>
  <c r="M5799" i="5"/>
  <c r="L5799" i="5" s="1"/>
  <c r="K5800" i="5"/>
  <c r="M5800" i="5"/>
  <c r="L5800" i="5" s="1"/>
  <c r="K5801" i="5"/>
  <c r="M5801" i="5"/>
  <c r="L5801" i="5" s="1"/>
  <c r="K5802" i="5"/>
  <c r="M5802" i="5"/>
  <c r="L5802" i="5" s="1"/>
  <c r="K5803" i="5"/>
  <c r="M5803" i="5"/>
  <c r="L5803" i="5" s="1"/>
  <c r="K5804" i="5"/>
  <c r="M5804" i="5"/>
  <c r="L5804" i="5" s="1"/>
  <c r="K5805" i="5"/>
  <c r="M5805" i="5"/>
  <c r="L5805" i="5" s="1"/>
  <c r="K5806" i="5"/>
  <c r="M5806" i="5"/>
  <c r="L5806" i="5" s="1"/>
  <c r="K5807" i="5"/>
  <c r="M5807" i="5"/>
  <c r="L5807" i="5" s="1"/>
  <c r="K5808" i="5"/>
  <c r="M5808" i="5"/>
  <c r="L5808" i="5" s="1"/>
  <c r="K5809" i="5"/>
  <c r="M5809" i="5"/>
  <c r="L5809" i="5" s="1"/>
  <c r="K5810" i="5"/>
  <c r="M5810" i="5"/>
  <c r="L5810" i="5" s="1"/>
  <c r="K5811" i="5"/>
  <c r="M5811" i="5"/>
  <c r="L5811" i="5" s="1"/>
  <c r="K5812" i="5"/>
  <c r="M5812" i="5"/>
  <c r="L5812" i="5" s="1"/>
  <c r="K5813" i="5"/>
  <c r="M5813" i="5"/>
  <c r="L5813" i="5" s="1"/>
  <c r="K5814" i="5"/>
  <c r="M5814" i="5"/>
  <c r="L5814" i="5" s="1"/>
  <c r="K5815" i="5"/>
  <c r="M5815" i="5"/>
  <c r="L5815" i="5" s="1"/>
  <c r="K5816" i="5"/>
  <c r="M5816" i="5"/>
  <c r="L5816" i="5" s="1"/>
  <c r="K5817" i="5"/>
  <c r="M5817" i="5"/>
  <c r="L5817" i="5" s="1"/>
  <c r="K5818" i="5"/>
  <c r="M5818" i="5"/>
  <c r="L5818" i="5" s="1"/>
  <c r="K5819" i="5"/>
  <c r="M5819" i="5"/>
  <c r="L5819" i="5" s="1"/>
  <c r="K5820" i="5"/>
  <c r="M5820" i="5"/>
  <c r="L5820" i="5" s="1"/>
  <c r="K5821" i="5"/>
  <c r="M5821" i="5"/>
  <c r="L5821" i="5" s="1"/>
  <c r="K5822" i="5"/>
  <c r="M5822" i="5"/>
  <c r="L5822" i="5" s="1"/>
  <c r="K5823" i="5"/>
  <c r="M5823" i="5"/>
  <c r="L5823" i="5" s="1"/>
  <c r="K5824" i="5"/>
  <c r="M5824" i="5"/>
  <c r="L5824" i="5" s="1"/>
  <c r="K5825" i="5"/>
  <c r="M5825" i="5"/>
  <c r="L5825" i="5" s="1"/>
  <c r="K5826" i="5"/>
  <c r="M5826" i="5"/>
  <c r="L5826" i="5" s="1"/>
  <c r="K5827" i="5"/>
  <c r="M5827" i="5"/>
  <c r="L5827" i="5" s="1"/>
  <c r="K5828" i="5"/>
  <c r="M5828" i="5"/>
  <c r="L5828" i="5" s="1"/>
  <c r="K5829" i="5"/>
  <c r="M5829" i="5"/>
  <c r="L5829" i="5" s="1"/>
  <c r="K5830" i="5"/>
  <c r="M5830" i="5"/>
  <c r="L5830" i="5" s="1"/>
  <c r="K5831" i="5"/>
  <c r="M5831" i="5"/>
  <c r="L5831" i="5" s="1"/>
  <c r="K5832" i="5"/>
  <c r="M5832" i="5"/>
  <c r="L5832" i="5" s="1"/>
  <c r="K5833" i="5"/>
  <c r="M5833" i="5"/>
  <c r="L5833" i="5" s="1"/>
  <c r="K5834" i="5"/>
  <c r="M5834" i="5"/>
  <c r="L5834" i="5" s="1"/>
  <c r="K5835" i="5"/>
  <c r="M5835" i="5"/>
  <c r="L5835" i="5" s="1"/>
  <c r="K5836" i="5"/>
  <c r="M5836" i="5"/>
  <c r="L5836" i="5" s="1"/>
  <c r="K5837" i="5"/>
  <c r="M5837" i="5"/>
  <c r="L5837" i="5" s="1"/>
  <c r="K5838" i="5"/>
  <c r="M5838" i="5"/>
  <c r="L5838" i="5" s="1"/>
  <c r="K5839" i="5"/>
  <c r="M5839" i="5"/>
  <c r="L5839" i="5" s="1"/>
  <c r="K5840" i="5"/>
  <c r="M5840" i="5"/>
  <c r="L5840" i="5" s="1"/>
  <c r="K5841" i="5"/>
  <c r="M5841" i="5"/>
  <c r="L5841" i="5" s="1"/>
  <c r="K5842" i="5"/>
  <c r="M5842" i="5"/>
  <c r="L5842" i="5" s="1"/>
  <c r="K5843" i="5"/>
  <c r="M5843" i="5"/>
  <c r="L5843" i="5" s="1"/>
  <c r="K5844" i="5"/>
  <c r="M5844" i="5"/>
  <c r="L5844" i="5" s="1"/>
  <c r="K5845" i="5"/>
  <c r="M5845" i="5"/>
  <c r="L5845" i="5" s="1"/>
  <c r="K5846" i="5"/>
  <c r="M5846" i="5"/>
  <c r="L5846" i="5" s="1"/>
  <c r="K5847" i="5"/>
  <c r="M5847" i="5"/>
  <c r="L5847" i="5" s="1"/>
  <c r="K5848" i="5"/>
  <c r="M5848" i="5"/>
  <c r="L5848" i="5" s="1"/>
  <c r="K5849" i="5"/>
  <c r="M5849" i="5"/>
  <c r="L5849" i="5" s="1"/>
  <c r="K5850" i="5"/>
  <c r="M5850" i="5"/>
  <c r="L5850" i="5" s="1"/>
  <c r="K5851" i="5"/>
  <c r="M5851" i="5"/>
  <c r="L5851" i="5" s="1"/>
  <c r="K5852" i="5"/>
  <c r="M5852" i="5"/>
  <c r="L5852" i="5" s="1"/>
  <c r="K5853" i="5"/>
  <c r="M5853" i="5"/>
  <c r="L5853" i="5" s="1"/>
  <c r="K5854" i="5"/>
  <c r="M5854" i="5"/>
  <c r="L5854" i="5" s="1"/>
  <c r="K5855" i="5"/>
  <c r="M5855" i="5"/>
  <c r="L5855" i="5" s="1"/>
  <c r="K5856" i="5"/>
  <c r="M5856" i="5"/>
  <c r="L5856" i="5" s="1"/>
  <c r="K5857" i="5"/>
  <c r="M5857" i="5"/>
  <c r="L5857" i="5" s="1"/>
  <c r="K5858" i="5"/>
  <c r="M5858" i="5"/>
  <c r="L5858" i="5" s="1"/>
  <c r="K5859" i="5"/>
  <c r="M5859" i="5"/>
  <c r="L5859" i="5" s="1"/>
  <c r="K5860" i="5"/>
  <c r="M5860" i="5"/>
  <c r="L5860" i="5" s="1"/>
  <c r="K5861" i="5"/>
  <c r="M5861" i="5"/>
  <c r="L5861" i="5" s="1"/>
  <c r="K5862" i="5"/>
  <c r="M5862" i="5"/>
  <c r="L5862" i="5" s="1"/>
  <c r="K5863" i="5"/>
  <c r="M5863" i="5"/>
  <c r="L5863" i="5" s="1"/>
  <c r="K5864" i="5"/>
  <c r="M5864" i="5"/>
  <c r="L5864" i="5" s="1"/>
  <c r="K5865" i="5"/>
  <c r="M5865" i="5"/>
  <c r="L5865" i="5" s="1"/>
  <c r="K5866" i="5"/>
  <c r="M5866" i="5"/>
  <c r="L5866" i="5" s="1"/>
  <c r="K5867" i="5"/>
  <c r="M5867" i="5"/>
  <c r="L5867" i="5" s="1"/>
  <c r="K5868" i="5"/>
  <c r="M5868" i="5"/>
  <c r="L5868" i="5" s="1"/>
  <c r="K5869" i="5"/>
  <c r="M5869" i="5"/>
  <c r="L5869" i="5" s="1"/>
  <c r="K5870" i="5"/>
  <c r="M5870" i="5"/>
  <c r="L5870" i="5" s="1"/>
  <c r="K5871" i="5"/>
  <c r="M5871" i="5"/>
  <c r="L5871" i="5" s="1"/>
  <c r="K5872" i="5"/>
  <c r="M5872" i="5"/>
  <c r="L5872" i="5" s="1"/>
  <c r="K5873" i="5"/>
  <c r="M5873" i="5"/>
  <c r="L5873" i="5" s="1"/>
  <c r="K5874" i="5"/>
  <c r="M5874" i="5"/>
  <c r="L5874" i="5" s="1"/>
  <c r="K5875" i="5"/>
  <c r="M5875" i="5"/>
  <c r="L5875" i="5" s="1"/>
  <c r="K5876" i="5"/>
  <c r="M5876" i="5"/>
  <c r="L5876" i="5" s="1"/>
  <c r="K5877" i="5"/>
  <c r="M5877" i="5"/>
  <c r="L5877" i="5" s="1"/>
  <c r="K5878" i="5"/>
  <c r="M5878" i="5"/>
  <c r="L5878" i="5" s="1"/>
  <c r="K5879" i="5"/>
  <c r="M5879" i="5"/>
  <c r="L5879" i="5" s="1"/>
  <c r="K5880" i="5"/>
  <c r="M5880" i="5"/>
  <c r="L5880" i="5" s="1"/>
  <c r="K5881" i="5"/>
  <c r="M5881" i="5"/>
  <c r="L5881" i="5" s="1"/>
  <c r="K5882" i="5"/>
  <c r="M5882" i="5"/>
  <c r="L5882" i="5" s="1"/>
  <c r="K5883" i="5"/>
  <c r="M5883" i="5"/>
  <c r="L5883" i="5" s="1"/>
  <c r="K5884" i="5"/>
  <c r="M5884" i="5"/>
  <c r="L5884" i="5" s="1"/>
  <c r="K5885" i="5"/>
  <c r="M5885" i="5"/>
  <c r="L5885" i="5" s="1"/>
  <c r="K5886" i="5"/>
  <c r="M5886" i="5"/>
  <c r="L5886" i="5" s="1"/>
  <c r="K5887" i="5"/>
  <c r="M5887" i="5"/>
  <c r="L5887" i="5" s="1"/>
  <c r="K5888" i="5"/>
  <c r="M5888" i="5"/>
  <c r="L5888" i="5" s="1"/>
  <c r="K5889" i="5"/>
  <c r="M5889" i="5"/>
  <c r="L5889" i="5" s="1"/>
  <c r="K5890" i="5"/>
  <c r="M5890" i="5"/>
  <c r="L5890" i="5" s="1"/>
  <c r="K5891" i="5"/>
  <c r="M5891" i="5"/>
  <c r="L5891" i="5" s="1"/>
  <c r="K5892" i="5"/>
  <c r="M5892" i="5"/>
  <c r="L5892" i="5" s="1"/>
  <c r="K5893" i="5"/>
  <c r="M5893" i="5"/>
  <c r="L5893" i="5" s="1"/>
  <c r="K5894" i="5"/>
  <c r="M5894" i="5"/>
  <c r="L5894" i="5" s="1"/>
  <c r="K5895" i="5"/>
  <c r="M5895" i="5"/>
  <c r="L5895" i="5" s="1"/>
  <c r="K5896" i="5"/>
  <c r="M5896" i="5"/>
  <c r="L5896" i="5" s="1"/>
  <c r="K5897" i="5"/>
  <c r="M5897" i="5"/>
  <c r="L5897" i="5" s="1"/>
  <c r="K5898" i="5"/>
  <c r="M5898" i="5"/>
  <c r="L5898" i="5" s="1"/>
  <c r="K5899" i="5"/>
  <c r="M5899" i="5"/>
  <c r="L5899" i="5" s="1"/>
  <c r="K5900" i="5"/>
  <c r="M5900" i="5"/>
  <c r="L5900" i="5" s="1"/>
  <c r="K5901" i="5"/>
  <c r="M5901" i="5"/>
  <c r="L5901" i="5" s="1"/>
  <c r="K5902" i="5"/>
  <c r="M5902" i="5"/>
  <c r="L5902" i="5" s="1"/>
  <c r="K5903" i="5"/>
  <c r="M5903" i="5"/>
  <c r="L5903" i="5" s="1"/>
  <c r="K5904" i="5"/>
  <c r="M5904" i="5"/>
  <c r="L5904" i="5" s="1"/>
  <c r="K5905" i="5"/>
  <c r="M5905" i="5"/>
  <c r="L5905" i="5" s="1"/>
  <c r="K5906" i="5"/>
  <c r="M5906" i="5"/>
  <c r="L5906" i="5" s="1"/>
  <c r="K5907" i="5"/>
  <c r="M5907" i="5"/>
  <c r="L5907" i="5" s="1"/>
  <c r="K5908" i="5"/>
  <c r="M5908" i="5"/>
  <c r="L5908" i="5" s="1"/>
  <c r="K5909" i="5"/>
  <c r="M5909" i="5"/>
  <c r="L5909" i="5" s="1"/>
  <c r="K5910" i="5"/>
  <c r="M5910" i="5"/>
  <c r="L5910" i="5" s="1"/>
  <c r="K5911" i="5"/>
  <c r="M5911" i="5"/>
  <c r="L5911" i="5" s="1"/>
  <c r="K5912" i="5"/>
  <c r="M5912" i="5"/>
  <c r="L5912" i="5" s="1"/>
  <c r="K5913" i="5"/>
  <c r="M5913" i="5"/>
  <c r="L5913" i="5" s="1"/>
  <c r="K5914" i="5"/>
  <c r="M5914" i="5"/>
  <c r="L5914" i="5" s="1"/>
  <c r="K5915" i="5"/>
  <c r="M5915" i="5"/>
  <c r="L5915" i="5" s="1"/>
  <c r="K5916" i="5"/>
  <c r="M5916" i="5"/>
  <c r="L5916" i="5" s="1"/>
  <c r="K5917" i="5"/>
  <c r="M5917" i="5"/>
  <c r="L5917" i="5" s="1"/>
  <c r="K5918" i="5"/>
  <c r="M5918" i="5"/>
  <c r="L5918" i="5" s="1"/>
  <c r="K5919" i="5"/>
  <c r="M5919" i="5"/>
  <c r="L5919" i="5" s="1"/>
  <c r="K5920" i="5"/>
  <c r="M5920" i="5"/>
  <c r="L5920" i="5" s="1"/>
  <c r="K5921" i="5"/>
  <c r="M5921" i="5"/>
  <c r="L5921" i="5" s="1"/>
  <c r="K5922" i="5"/>
  <c r="M5922" i="5"/>
  <c r="L5922" i="5" s="1"/>
  <c r="K5923" i="5"/>
  <c r="M5923" i="5"/>
  <c r="L5923" i="5" s="1"/>
  <c r="K5924" i="5"/>
  <c r="M5924" i="5"/>
  <c r="L5924" i="5" s="1"/>
  <c r="K5925" i="5"/>
  <c r="M5925" i="5"/>
  <c r="L5925" i="5" s="1"/>
  <c r="K5926" i="5"/>
  <c r="M5926" i="5"/>
  <c r="L5926" i="5" s="1"/>
  <c r="K5927" i="5"/>
  <c r="M5927" i="5"/>
  <c r="L5927" i="5" s="1"/>
  <c r="K5928" i="5"/>
  <c r="M5928" i="5"/>
  <c r="L5928" i="5" s="1"/>
  <c r="K5929" i="5"/>
  <c r="M5929" i="5"/>
  <c r="L5929" i="5" s="1"/>
  <c r="K5930" i="5"/>
  <c r="M5930" i="5"/>
  <c r="L5930" i="5" s="1"/>
  <c r="K5931" i="5"/>
  <c r="M5931" i="5"/>
  <c r="L5931" i="5" s="1"/>
  <c r="K5932" i="5"/>
  <c r="M5932" i="5"/>
  <c r="L5932" i="5" s="1"/>
  <c r="K5933" i="5"/>
  <c r="M5933" i="5"/>
  <c r="L5933" i="5" s="1"/>
  <c r="K5934" i="5"/>
  <c r="M5934" i="5"/>
  <c r="L5934" i="5" s="1"/>
  <c r="K5935" i="5"/>
  <c r="M5935" i="5"/>
  <c r="L5935" i="5" s="1"/>
  <c r="K5936" i="5"/>
  <c r="M5936" i="5"/>
  <c r="L5936" i="5" s="1"/>
  <c r="K5937" i="5"/>
  <c r="M5937" i="5"/>
  <c r="L5937" i="5" s="1"/>
  <c r="K5938" i="5"/>
  <c r="M5938" i="5"/>
  <c r="L5938" i="5" s="1"/>
  <c r="K5939" i="5"/>
  <c r="M5939" i="5"/>
  <c r="L5939" i="5" s="1"/>
  <c r="K5940" i="5"/>
  <c r="M5940" i="5"/>
  <c r="L5940" i="5" s="1"/>
  <c r="K5941" i="5"/>
  <c r="M5941" i="5"/>
  <c r="L5941" i="5" s="1"/>
  <c r="K5942" i="5"/>
  <c r="M5942" i="5"/>
  <c r="L5942" i="5" s="1"/>
  <c r="K5943" i="5"/>
  <c r="M5943" i="5"/>
  <c r="L5943" i="5" s="1"/>
  <c r="K5944" i="5"/>
  <c r="M5944" i="5"/>
  <c r="L5944" i="5" s="1"/>
  <c r="K5945" i="5"/>
  <c r="M5945" i="5"/>
  <c r="L5945" i="5" s="1"/>
  <c r="K5946" i="5"/>
  <c r="M5946" i="5"/>
  <c r="L5946" i="5" s="1"/>
  <c r="K5947" i="5"/>
  <c r="M5947" i="5"/>
  <c r="L5947" i="5" s="1"/>
  <c r="K5948" i="5"/>
  <c r="M5948" i="5"/>
  <c r="L5948" i="5" s="1"/>
  <c r="K5949" i="5"/>
  <c r="M5949" i="5"/>
  <c r="L5949" i="5" s="1"/>
  <c r="K5950" i="5"/>
  <c r="M5950" i="5"/>
  <c r="L5950" i="5" s="1"/>
  <c r="K5951" i="5"/>
  <c r="M5951" i="5"/>
  <c r="L5951" i="5" s="1"/>
  <c r="K5952" i="5"/>
  <c r="M5952" i="5"/>
  <c r="L5952" i="5" s="1"/>
  <c r="K5953" i="5"/>
  <c r="M5953" i="5"/>
  <c r="L5953" i="5" s="1"/>
  <c r="K5954" i="5"/>
  <c r="M5954" i="5"/>
  <c r="L5954" i="5" s="1"/>
  <c r="K5955" i="5"/>
  <c r="M5955" i="5"/>
  <c r="L5955" i="5" s="1"/>
  <c r="K5956" i="5"/>
  <c r="M5956" i="5"/>
  <c r="L5956" i="5" s="1"/>
  <c r="K5957" i="5"/>
  <c r="M5957" i="5"/>
  <c r="L5957" i="5" s="1"/>
  <c r="K5958" i="5"/>
  <c r="M5958" i="5"/>
  <c r="L5958" i="5" s="1"/>
  <c r="K5959" i="5"/>
  <c r="M5959" i="5"/>
  <c r="L5959" i="5" s="1"/>
  <c r="K5960" i="5"/>
  <c r="M5960" i="5"/>
  <c r="L5960" i="5" s="1"/>
  <c r="K5961" i="5"/>
  <c r="M5961" i="5"/>
  <c r="L5961" i="5" s="1"/>
  <c r="K5962" i="5"/>
  <c r="M5962" i="5"/>
  <c r="L5962" i="5" s="1"/>
  <c r="K5963" i="5"/>
  <c r="M5963" i="5"/>
  <c r="L5963" i="5" s="1"/>
  <c r="K5964" i="5"/>
  <c r="M5964" i="5"/>
  <c r="L5964" i="5" s="1"/>
  <c r="K5965" i="5"/>
  <c r="M5965" i="5"/>
  <c r="L5965" i="5" s="1"/>
  <c r="K5966" i="5"/>
  <c r="M5966" i="5"/>
  <c r="L5966" i="5" s="1"/>
  <c r="K5967" i="5"/>
  <c r="M5967" i="5"/>
  <c r="L5967" i="5" s="1"/>
  <c r="K5968" i="5"/>
  <c r="M5968" i="5"/>
  <c r="L5968" i="5" s="1"/>
  <c r="K5969" i="5"/>
  <c r="M5969" i="5"/>
  <c r="L5969" i="5" s="1"/>
  <c r="K5970" i="5"/>
  <c r="M5970" i="5"/>
  <c r="L5970" i="5" s="1"/>
  <c r="K5971" i="5"/>
  <c r="M5971" i="5"/>
  <c r="L5971" i="5" s="1"/>
  <c r="K5972" i="5"/>
  <c r="M5972" i="5"/>
  <c r="L5972" i="5" s="1"/>
  <c r="K5973" i="5"/>
  <c r="M5973" i="5"/>
  <c r="L5973" i="5" s="1"/>
  <c r="K5974" i="5"/>
  <c r="M5974" i="5"/>
  <c r="L5974" i="5" s="1"/>
  <c r="K5975" i="5"/>
  <c r="M5975" i="5"/>
  <c r="L5975" i="5" s="1"/>
  <c r="K5976" i="5"/>
  <c r="M5976" i="5"/>
  <c r="L5976" i="5" s="1"/>
  <c r="K5977" i="5"/>
  <c r="M5977" i="5"/>
  <c r="L5977" i="5" s="1"/>
  <c r="K5978" i="5"/>
  <c r="M5978" i="5"/>
  <c r="L5978" i="5" s="1"/>
  <c r="K5979" i="5"/>
  <c r="M5979" i="5"/>
  <c r="L5979" i="5" s="1"/>
  <c r="K5980" i="5"/>
  <c r="M5980" i="5"/>
  <c r="L5980" i="5" s="1"/>
  <c r="K5981" i="5"/>
  <c r="M5981" i="5"/>
  <c r="L5981" i="5" s="1"/>
  <c r="K5982" i="5"/>
  <c r="M5982" i="5"/>
  <c r="L5982" i="5" s="1"/>
  <c r="K5983" i="5"/>
  <c r="M5983" i="5"/>
  <c r="L5983" i="5" s="1"/>
  <c r="K5984" i="5"/>
  <c r="M5984" i="5"/>
  <c r="L5984" i="5" s="1"/>
  <c r="K5985" i="5"/>
  <c r="M5985" i="5"/>
  <c r="L5985" i="5" s="1"/>
  <c r="K5986" i="5"/>
  <c r="M5986" i="5"/>
  <c r="L5986" i="5" s="1"/>
  <c r="K5987" i="5"/>
  <c r="M5987" i="5"/>
  <c r="L5987" i="5" s="1"/>
  <c r="K5988" i="5"/>
  <c r="M5988" i="5"/>
  <c r="L5988" i="5" s="1"/>
  <c r="K5989" i="5"/>
  <c r="M5989" i="5"/>
  <c r="L5989" i="5" s="1"/>
  <c r="K5990" i="5"/>
  <c r="M5990" i="5"/>
  <c r="L5990" i="5" s="1"/>
  <c r="K5991" i="5"/>
  <c r="M5991" i="5"/>
  <c r="L5991" i="5" s="1"/>
  <c r="K5992" i="5"/>
  <c r="M5992" i="5"/>
  <c r="L5992" i="5" s="1"/>
  <c r="K5993" i="5"/>
  <c r="M5993" i="5"/>
  <c r="L5993" i="5" s="1"/>
  <c r="K5994" i="5"/>
  <c r="M5994" i="5"/>
  <c r="L5994" i="5" s="1"/>
  <c r="K5995" i="5"/>
  <c r="M5995" i="5"/>
  <c r="L5995" i="5" s="1"/>
  <c r="K5996" i="5"/>
  <c r="M5996" i="5"/>
  <c r="L5996" i="5" s="1"/>
  <c r="K5997" i="5"/>
  <c r="M5997" i="5"/>
  <c r="L5997" i="5" s="1"/>
  <c r="K5998" i="5"/>
  <c r="M5998" i="5"/>
  <c r="L5998" i="5" s="1"/>
  <c r="K5999" i="5"/>
  <c r="M5999" i="5"/>
  <c r="L5999" i="5" s="1"/>
  <c r="K6000" i="5"/>
  <c r="M6000" i="5"/>
  <c r="L6000" i="5" s="1"/>
  <c r="K6001" i="5"/>
  <c r="M6001" i="5"/>
  <c r="L6001" i="5" s="1"/>
  <c r="K6002" i="5"/>
  <c r="M6002" i="5"/>
  <c r="L6002" i="5" s="1"/>
  <c r="K6003" i="5"/>
  <c r="M6003" i="5"/>
  <c r="L6003" i="5" s="1"/>
  <c r="K6004" i="5"/>
  <c r="M6004" i="5"/>
  <c r="L6004" i="5" s="1"/>
  <c r="K6005" i="5"/>
  <c r="M6005" i="5"/>
  <c r="L6005" i="5" s="1"/>
  <c r="K6006" i="5"/>
  <c r="M6006" i="5"/>
  <c r="L6006" i="5" s="1"/>
  <c r="K6007" i="5"/>
  <c r="M6007" i="5"/>
  <c r="L6007" i="5" s="1"/>
  <c r="K6008" i="5"/>
  <c r="M6008" i="5"/>
  <c r="L6008" i="5" s="1"/>
  <c r="K6009" i="5"/>
  <c r="M6009" i="5"/>
  <c r="L6009" i="5" s="1"/>
  <c r="K6010" i="5"/>
  <c r="M6010" i="5"/>
  <c r="L6010" i="5" s="1"/>
  <c r="K6011" i="5"/>
  <c r="M6011" i="5"/>
  <c r="L6011" i="5" s="1"/>
  <c r="K6012" i="5"/>
  <c r="M6012" i="5"/>
  <c r="L6012" i="5" s="1"/>
  <c r="K6013" i="5"/>
  <c r="M6013" i="5"/>
  <c r="L6013" i="5" s="1"/>
  <c r="K6014" i="5"/>
  <c r="M6014" i="5"/>
  <c r="L6014" i="5" s="1"/>
  <c r="K6015" i="5"/>
  <c r="M6015" i="5"/>
  <c r="L6015" i="5" s="1"/>
  <c r="K6016" i="5"/>
  <c r="M6016" i="5"/>
  <c r="L6016" i="5" s="1"/>
  <c r="K6017" i="5"/>
  <c r="M6017" i="5"/>
  <c r="L6017" i="5" s="1"/>
  <c r="K6018" i="5"/>
  <c r="M6018" i="5"/>
  <c r="L6018" i="5" s="1"/>
  <c r="K6019" i="5"/>
  <c r="M6019" i="5"/>
  <c r="L6019" i="5" s="1"/>
  <c r="K6020" i="5"/>
  <c r="M6020" i="5"/>
  <c r="L6020" i="5" s="1"/>
  <c r="K6021" i="5"/>
  <c r="M6021" i="5"/>
  <c r="L6021" i="5" s="1"/>
  <c r="K6022" i="5"/>
  <c r="M6022" i="5"/>
  <c r="L6022" i="5" s="1"/>
  <c r="K6023" i="5"/>
  <c r="M6023" i="5"/>
  <c r="L6023" i="5" s="1"/>
  <c r="K6024" i="5"/>
  <c r="M6024" i="5"/>
  <c r="L6024" i="5" s="1"/>
  <c r="K6025" i="5"/>
  <c r="M6025" i="5"/>
  <c r="L6025" i="5" s="1"/>
  <c r="K6026" i="5"/>
  <c r="M6026" i="5"/>
  <c r="L6026" i="5" s="1"/>
  <c r="K6027" i="5"/>
  <c r="M6027" i="5"/>
  <c r="L6027" i="5" s="1"/>
  <c r="K6028" i="5"/>
  <c r="M6028" i="5"/>
  <c r="L6028" i="5" s="1"/>
  <c r="K6029" i="5"/>
  <c r="M6029" i="5"/>
  <c r="L6029" i="5" s="1"/>
  <c r="K6030" i="5"/>
  <c r="M6030" i="5"/>
  <c r="L6030" i="5" s="1"/>
  <c r="K6031" i="5"/>
  <c r="M6031" i="5"/>
  <c r="L6031" i="5" s="1"/>
  <c r="K6032" i="5"/>
  <c r="M6032" i="5"/>
  <c r="L6032" i="5" s="1"/>
  <c r="K6033" i="5"/>
  <c r="M6033" i="5"/>
  <c r="L6033" i="5" s="1"/>
  <c r="K6034" i="5"/>
  <c r="M6034" i="5"/>
  <c r="L6034" i="5" s="1"/>
  <c r="K6035" i="5"/>
  <c r="M6035" i="5"/>
  <c r="L6035" i="5" s="1"/>
  <c r="K6036" i="5"/>
  <c r="M6036" i="5"/>
  <c r="L6036" i="5" s="1"/>
  <c r="K6037" i="5"/>
  <c r="M6037" i="5"/>
  <c r="L6037" i="5" s="1"/>
  <c r="K6038" i="5"/>
  <c r="M6038" i="5"/>
  <c r="L6038" i="5" s="1"/>
  <c r="K6039" i="5"/>
  <c r="M6039" i="5"/>
  <c r="L6039" i="5" s="1"/>
  <c r="K6040" i="5"/>
  <c r="M6040" i="5"/>
  <c r="L6040" i="5" s="1"/>
  <c r="K6041" i="5"/>
  <c r="M6041" i="5"/>
  <c r="L6041" i="5" s="1"/>
  <c r="K6042" i="5"/>
  <c r="M6042" i="5"/>
  <c r="L6042" i="5" s="1"/>
  <c r="K6043" i="5"/>
  <c r="M6043" i="5"/>
  <c r="L6043" i="5" s="1"/>
  <c r="K6044" i="5"/>
  <c r="M6044" i="5"/>
  <c r="L6044" i="5" s="1"/>
  <c r="K6045" i="5"/>
  <c r="M6045" i="5"/>
  <c r="L6045" i="5" s="1"/>
  <c r="K6046" i="5"/>
  <c r="M6046" i="5"/>
  <c r="L6046" i="5" s="1"/>
  <c r="K6047" i="5"/>
  <c r="M6047" i="5"/>
  <c r="L6047" i="5" s="1"/>
  <c r="K6048" i="5"/>
  <c r="M6048" i="5"/>
  <c r="L6048" i="5" s="1"/>
  <c r="K6049" i="5"/>
  <c r="M6049" i="5"/>
  <c r="L6049" i="5" s="1"/>
  <c r="K6050" i="5"/>
  <c r="M6050" i="5"/>
  <c r="L6050" i="5" s="1"/>
  <c r="K6051" i="5"/>
  <c r="M6051" i="5"/>
  <c r="L6051" i="5" s="1"/>
  <c r="K6052" i="5"/>
  <c r="M6052" i="5"/>
  <c r="L6052" i="5" s="1"/>
  <c r="K6053" i="5"/>
  <c r="M6053" i="5"/>
  <c r="L6053" i="5" s="1"/>
  <c r="K6054" i="5"/>
  <c r="M6054" i="5"/>
  <c r="L6054" i="5" s="1"/>
  <c r="K6055" i="5"/>
  <c r="M6055" i="5"/>
  <c r="L6055" i="5" s="1"/>
  <c r="K6056" i="5"/>
  <c r="M6056" i="5"/>
  <c r="L6056" i="5" s="1"/>
  <c r="K6057" i="5"/>
  <c r="M6057" i="5"/>
  <c r="L6057" i="5" s="1"/>
  <c r="K6058" i="5"/>
  <c r="M6058" i="5"/>
  <c r="L6058" i="5" s="1"/>
  <c r="K6059" i="5"/>
  <c r="M6059" i="5"/>
  <c r="L6059" i="5" s="1"/>
  <c r="K6060" i="5"/>
  <c r="M6060" i="5"/>
  <c r="L6060" i="5" s="1"/>
  <c r="K6061" i="5"/>
  <c r="M6061" i="5"/>
  <c r="L6061" i="5" s="1"/>
  <c r="K6062" i="5"/>
  <c r="M6062" i="5"/>
  <c r="L6062" i="5" s="1"/>
  <c r="K6063" i="5"/>
  <c r="M6063" i="5"/>
  <c r="L6063" i="5" s="1"/>
  <c r="K6064" i="5"/>
  <c r="M6064" i="5"/>
  <c r="L6064" i="5" s="1"/>
  <c r="K6065" i="5"/>
  <c r="M6065" i="5"/>
  <c r="L6065" i="5" s="1"/>
  <c r="K6066" i="5"/>
  <c r="M6066" i="5"/>
  <c r="L6066" i="5" s="1"/>
  <c r="K6067" i="5"/>
  <c r="M6067" i="5"/>
  <c r="L6067" i="5" s="1"/>
  <c r="K6068" i="5"/>
  <c r="M6068" i="5"/>
  <c r="L6068" i="5" s="1"/>
  <c r="K6069" i="5"/>
  <c r="M6069" i="5"/>
  <c r="L6069" i="5" s="1"/>
  <c r="K6070" i="5"/>
  <c r="M6070" i="5"/>
  <c r="L6070" i="5" s="1"/>
  <c r="K6071" i="5"/>
  <c r="M6071" i="5"/>
  <c r="L6071" i="5" s="1"/>
  <c r="K6072" i="5"/>
  <c r="M6072" i="5"/>
  <c r="L6072" i="5" s="1"/>
  <c r="K6073" i="5"/>
  <c r="M6073" i="5"/>
  <c r="L6073" i="5" s="1"/>
  <c r="K6074" i="5"/>
  <c r="M6074" i="5"/>
  <c r="L6074" i="5" s="1"/>
  <c r="K6075" i="5"/>
  <c r="M6075" i="5"/>
  <c r="L6075" i="5" s="1"/>
  <c r="K6076" i="5"/>
  <c r="M6076" i="5"/>
  <c r="L6076" i="5" s="1"/>
  <c r="K6077" i="5"/>
  <c r="M6077" i="5"/>
  <c r="L6077" i="5" s="1"/>
  <c r="K6078" i="5"/>
  <c r="M6078" i="5"/>
  <c r="L6078" i="5" s="1"/>
  <c r="K6079" i="5"/>
  <c r="M6079" i="5"/>
  <c r="L6079" i="5" s="1"/>
  <c r="K6080" i="5"/>
  <c r="M6080" i="5"/>
  <c r="L6080" i="5" s="1"/>
  <c r="K6081" i="5"/>
  <c r="M6081" i="5"/>
  <c r="L6081" i="5" s="1"/>
  <c r="K6082" i="5"/>
  <c r="M6082" i="5"/>
  <c r="L6082" i="5" s="1"/>
  <c r="K6083" i="5"/>
  <c r="M6083" i="5"/>
  <c r="L6083" i="5" s="1"/>
  <c r="K6084" i="5"/>
  <c r="M6084" i="5"/>
  <c r="L6084" i="5" s="1"/>
  <c r="K6085" i="5"/>
  <c r="M6085" i="5"/>
  <c r="L6085" i="5" s="1"/>
  <c r="K6086" i="5"/>
  <c r="M6086" i="5"/>
  <c r="L6086" i="5" s="1"/>
  <c r="K6087" i="5"/>
  <c r="M6087" i="5"/>
  <c r="L6087" i="5" s="1"/>
  <c r="K6088" i="5"/>
  <c r="M6088" i="5"/>
  <c r="L6088" i="5" s="1"/>
  <c r="K6089" i="5"/>
  <c r="M6089" i="5"/>
  <c r="L6089" i="5" s="1"/>
  <c r="K6090" i="5"/>
  <c r="M6090" i="5"/>
  <c r="L6090" i="5" s="1"/>
  <c r="K6091" i="5"/>
  <c r="M6091" i="5"/>
  <c r="L6091" i="5" s="1"/>
  <c r="K6092" i="5"/>
  <c r="M6092" i="5"/>
  <c r="L6092" i="5" s="1"/>
  <c r="K6093" i="5"/>
  <c r="M6093" i="5"/>
  <c r="L6093" i="5" s="1"/>
  <c r="K6094" i="5"/>
  <c r="M6094" i="5"/>
  <c r="L6094" i="5" s="1"/>
  <c r="K6095" i="5"/>
  <c r="M6095" i="5"/>
  <c r="L6095" i="5" s="1"/>
  <c r="K6096" i="5"/>
  <c r="M6096" i="5"/>
  <c r="L6096" i="5" s="1"/>
  <c r="K6097" i="5"/>
  <c r="M6097" i="5"/>
  <c r="L6097" i="5" s="1"/>
  <c r="K6098" i="5"/>
  <c r="M6098" i="5"/>
  <c r="L6098" i="5" s="1"/>
  <c r="K6099" i="5"/>
  <c r="M6099" i="5"/>
  <c r="L6099" i="5" s="1"/>
  <c r="K6100" i="5"/>
  <c r="M6100" i="5"/>
  <c r="L6100" i="5" s="1"/>
  <c r="K6101" i="5"/>
  <c r="M6101" i="5"/>
  <c r="L6101" i="5" s="1"/>
  <c r="K6102" i="5"/>
  <c r="M6102" i="5"/>
  <c r="L6102" i="5" s="1"/>
  <c r="K6103" i="5"/>
  <c r="M6103" i="5"/>
  <c r="L6103" i="5" s="1"/>
  <c r="K6104" i="5"/>
  <c r="M6104" i="5"/>
  <c r="L6104" i="5" s="1"/>
  <c r="K6105" i="5"/>
  <c r="M6105" i="5"/>
  <c r="L6105" i="5" s="1"/>
  <c r="K6106" i="5"/>
  <c r="M6106" i="5"/>
  <c r="L6106" i="5" s="1"/>
  <c r="K6107" i="5"/>
  <c r="M6107" i="5"/>
  <c r="L6107" i="5" s="1"/>
  <c r="K6108" i="5"/>
  <c r="M6108" i="5"/>
  <c r="L6108" i="5" s="1"/>
  <c r="K6109" i="5"/>
  <c r="M6109" i="5"/>
  <c r="L6109" i="5" s="1"/>
  <c r="K6110" i="5"/>
  <c r="M6110" i="5"/>
  <c r="L6110" i="5" s="1"/>
  <c r="K6111" i="5"/>
  <c r="M6111" i="5"/>
  <c r="L6111" i="5" s="1"/>
  <c r="K6112" i="5"/>
  <c r="M6112" i="5"/>
  <c r="L6112" i="5" s="1"/>
  <c r="K6113" i="5"/>
  <c r="M6113" i="5"/>
  <c r="L6113" i="5" s="1"/>
  <c r="K6114" i="5"/>
  <c r="M6114" i="5"/>
  <c r="L6114" i="5" s="1"/>
  <c r="K6115" i="5"/>
  <c r="M6115" i="5"/>
  <c r="L6115" i="5" s="1"/>
  <c r="K6116" i="5"/>
  <c r="M6116" i="5"/>
  <c r="L6116" i="5" s="1"/>
  <c r="K6117" i="5"/>
  <c r="M6117" i="5"/>
  <c r="L6117" i="5" s="1"/>
  <c r="K6118" i="5"/>
  <c r="M6118" i="5"/>
  <c r="L6118" i="5" s="1"/>
  <c r="K6119" i="5"/>
  <c r="M6119" i="5"/>
  <c r="L6119" i="5" s="1"/>
  <c r="K6120" i="5"/>
  <c r="M6120" i="5"/>
  <c r="L6120" i="5" s="1"/>
  <c r="K6121" i="5"/>
  <c r="M6121" i="5"/>
  <c r="L6121" i="5" s="1"/>
  <c r="K6122" i="5"/>
  <c r="M6122" i="5"/>
  <c r="L6122" i="5" s="1"/>
  <c r="K6123" i="5"/>
  <c r="M6123" i="5"/>
  <c r="L6123" i="5" s="1"/>
  <c r="K6124" i="5"/>
  <c r="M6124" i="5"/>
  <c r="L6124" i="5" s="1"/>
  <c r="K6125" i="5"/>
  <c r="M6125" i="5"/>
  <c r="L6125" i="5" s="1"/>
  <c r="K6126" i="5"/>
  <c r="M6126" i="5"/>
  <c r="L6126" i="5" s="1"/>
  <c r="K6127" i="5"/>
  <c r="M6127" i="5"/>
  <c r="L6127" i="5" s="1"/>
  <c r="K6128" i="5"/>
  <c r="M6128" i="5"/>
  <c r="L6128" i="5" s="1"/>
  <c r="K6129" i="5"/>
  <c r="M6129" i="5"/>
  <c r="L6129" i="5" s="1"/>
  <c r="K6130" i="5"/>
  <c r="M6130" i="5"/>
  <c r="L6130" i="5" s="1"/>
  <c r="K6131" i="5"/>
  <c r="M6131" i="5"/>
  <c r="L6131" i="5" s="1"/>
  <c r="K6132" i="5"/>
  <c r="M6132" i="5"/>
  <c r="L6132" i="5" s="1"/>
  <c r="K6133" i="5"/>
  <c r="M6133" i="5"/>
  <c r="L6133" i="5" s="1"/>
  <c r="K6134" i="5"/>
  <c r="M6134" i="5"/>
  <c r="L6134" i="5" s="1"/>
  <c r="K6135" i="5"/>
  <c r="M6135" i="5"/>
  <c r="L6135" i="5" s="1"/>
  <c r="K6136" i="5"/>
  <c r="M6136" i="5"/>
  <c r="L6136" i="5" s="1"/>
  <c r="K6137" i="5"/>
  <c r="M6137" i="5"/>
  <c r="L6137" i="5" s="1"/>
  <c r="K6138" i="5"/>
  <c r="M6138" i="5"/>
  <c r="L6138" i="5" s="1"/>
  <c r="K6139" i="5"/>
  <c r="M6139" i="5"/>
  <c r="L6139" i="5" s="1"/>
  <c r="K6140" i="5"/>
  <c r="M6140" i="5"/>
  <c r="L6140" i="5" s="1"/>
  <c r="K6141" i="5"/>
  <c r="M6141" i="5"/>
  <c r="L6141" i="5" s="1"/>
  <c r="K6142" i="5"/>
  <c r="M6142" i="5"/>
  <c r="L6142" i="5" s="1"/>
  <c r="K6143" i="5"/>
  <c r="M6143" i="5"/>
  <c r="L6143" i="5" s="1"/>
  <c r="K6144" i="5"/>
  <c r="M6144" i="5"/>
  <c r="L6144" i="5" s="1"/>
  <c r="K6145" i="5"/>
  <c r="M6145" i="5"/>
  <c r="L6145" i="5" s="1"/>
  <c r="K6146" i="5"/>
  <c r="M6146" i="5"/>
  <c r="L6146" i="5" s="1"/>
  <c r="K6147" i="5"/>
  <c r="M6147" i="5"/>
  <c r="L6147" i="5" s="1"/>
  <c r="K6148" i="5"/>
  <c r="M6148" i="5"/>
  <c r="L6148" i="5" s="1"/>
  <c r="K6149" i="5"/>
  <c r="M6149" i="5"/>
  <c r="L6149" i="5" s="1"/>
  <c r="K6150" i="5"/>
  <c r="M6150" i="5"/>
  <c r="L6150" i="5" s="1"/>
  <c r="K6151" i="5"/>
  <c r="M6151" i="5"/>
  <c r="L6151" i="5" s="1"/>
  <c r="K6152" i="5"/>
  <c r="M6152" i="5"/>
  <c r="L6152" i="5" s="1"/>
  <c r="K6153" i="5"/>
  <c r="M6153" i="5"/>
  <c r="L6153" i="5" s="1"/>
  <c r="K6154" i="5"/>
  <c r="M6154" i="5"/>
  <c r="L6154" i="5" s="1"/>
  <c r="K6155" i="5"/>
  <c r="M6155" i="5"/>
  <c r="L6155" i="5" s="1"/>
  <c r="K6156" i="5"/>
  <c r="M6156" i="5"/>
  <c r="L6156" i="5" s="1"/>
  <c r="K6157" i="5"/>
  <c r="M6157" i="5"/>
  <c r="L6157" i="5" s="1"/>
  <c r="K6158" i="5"/>
  <c r="M6158" i="5"/>
  <c r="L6158" i="5" s="1"/>
  <c r="K6159" i="5"/>
  <c r="M6159" i="5"/>
  <c r="L6159" i="5" s="1"/>
  <c r="K6160" i="5"/>
  <c r="M6160" i="5"/>
  <c r="L6160" i="5" s="1"/>
  <c r="K6161" i="5"/>
  <c r="M6161" i="5"/>
  <c r="L6161" i="5" s="1"/>
  <c r="K6162" i="5"/>
  <c r="M6162" i="5"/>
  <c r="L6162" i="5" s="1"/>
  <c r="K6163" i="5"/>
  <c r="M6163" i="5"/>
  <c r="L6163" i="5" s="1"/>
  <c r="K6164" i="5"/>
  <c r="M6164" i="5"/>
  <c r="L6164" i="5" s="1"/>
  <c r="K6165" i="5"/>
  <c r="M6165" i="5"/>
  <c r="L6165" i="5" s="1"/>
  <c r="K6166" i="5"/>
  <c r="M6166" i="5"/>
  <c r="L6166" i="5" s="1"/>
  <c r="K6167" i="5"/>
  <c r="M6167" i="5"/>
  <c r="L6167" i="5" s="1"/>
  <c r="K6168" i="5"/>
  <c r="M6168" i="5"/>
  <c r="L6168" i="5" s="1"/>
  <c r="K6169" i="5"/>
  <c r="M6169" i="5"/>
  <c r="L6169" i="5" s="1"/>
  <c r="K6170" i="5"/>
  <c r="M6170" i="5"/>
  <c r="L6170" i="5" s="1"/>
  <c r="K6171" i="5"/>
  <c r="M6171" i="5"/>
  <c r="L6171" i="5" s="1"/>
  <c r="K6172" i="5"/>
  <c r="M6172" i="5"/>
  <c r="L6172" i="5" s="1"/>
  <c r="K6173" i="5"/>
  <c r="M6173" i="5"/>
  <c r="L6173" i="5" s="1"/>
  <c r="K6174" i="5"/>
  <c r="M6174" i="5"/>
  <c r="L6174" i="5" s="1"/>
  <c r="K6175" i="5"/>
  <c r="M6175" i="5"/>
  <c r="L6175" i="5" s="1"/>
  <c r="K6176" i="5"/>
  <c r="M6176" i="5"/>
  <c r="L6176" i="5" s="1"/>
  <c r="K6177" i="5"/>
  <c r="M6177" i="5"/>
  <c r="L6177" i="5" s="1"/>
  <c r="K6178" i="5"/>
  <c r="M6178" i="5"/>
  <c r="L6178" i="5" s="1"/>
  <c r="K6179" i="5"/>
  <c r="M6179" i="5"/>
  <c r="L6179" i="5" s="1"/>
  <c r="K6180" i="5"/>
  <c r="M6180" i="5"/>
  <c r="L6180" i="5" s="1"/>
  <c r="K6181" i="5"/>
  <c r="M6181" i="5"/>
  <c r="L6181" i="5" s="1"/>
  <c r="K6182" i="5"/>
  <c r="M6182" i="5"/>
  <c r="L6182" i="5" s="1"/>
  <c r="K6183" i="5"/>
  <c r="M6183" i="5"/>
  <c r="L6183" i="5" s="1"/>
  <c r="K6184" i="5"/>
  <c r="M6184" i="5"/>
  <c r="L6184" i="5" s="1"/>
  <c r="K6185" i="5"/>
  <c r="M6185" i="5"/>
  <c r="L6185" i="5" s="1"/>
  <c r="K6186" i="5"/>
  <c r="M6186" i="5"/>
  <c r="L6186" i="5" s="1"/>
  <c r="K6187" i="5"/>
  <c r="M6187" i="5"/>
  <c r="L6187" i="5" s="1"/>
  <c r="K6188" i="5"/>
  <c r="M6188" i="5"/>
  <c r="L6188" i="5" s="1"/>
  <c r="K6189" i="5"/>
  <c r="M6189" i="5"/>
  <c r="L6189" i="5" s="1"/>
  <c r="K6190" i="5"/>
  <c r="M6190" i="5"/>
  <c r="L6190" i="5" s="1"/>
  <c r="K6191" i="5"/>
  <c r="M6191" i="5"/>
  <c r="L6191" i="5" s="1"/>
  <c r="K6192" i="5"/>
  <c r="M6192" i="5"/>
  <c r="L6192" i="5" s="1"/>
  <c r="K6193" i="5"/>
  <c r="M6193" i="5"/>
  <c r="L6193" i="5" s="1"/>
  <c r="K6194" i="5"/>
  <c r="M6194" i="5"/>
  <c r="L6194" i="5" s="1"/>
  <c r="K6195" i="5"/>
  <c r="M6195" i="5"/>
  <c r="L6195" i="5" s="1"/>
  <c r="K6196" i="5"/>
  <c r="M6196" i="5"/>
  <c r="L6196" i="5" s="1"/>
  <c r="K6197" i="5"/>
  <c r="M6197" i="5"/>
  <c r="L6197" i="5" s="1"/>
  <c r="K6198" i="5"/>
  <c r="M6198" i="5"/>
  <c r="L6198" i="5" s="1"/>
  <c r="K6199" i="5"/>
  <c r="M6199" i="5"/>
  <c r="L6199" i="5" s="1"/>
  <c r="K6200" i="5"/>
  <c r="M6200" i="5"/>
  <c r="L6200" i="5" s="1"/>
  <c r="K6201" i="5"/>
  <c r="M6201" i="5"/>
  <c r="L6201" i="5" s="1"/>
  <c r="K6202" i="5"/>
  <c r="M6202" i="5"/>
  <c r="L6202" i="5" s="1"/>
  <c r="K6203" i="5"/>
  <c r="M6203" i="5"/>
  <c r="L6203" i="5" s="1"/>
  <c r="K6204" i="5"/>
  <c r="M6204" i="5"/>
  <c r="L6204" i="5" s="1"/>
  <c r="K6205" i="5"/>
  <c r="M6205" i="5"/>
  <c r="L6205" i="5" s="1"/>
  <c r="K6206" i="5"/>
  <c r="M6206" i="5"/>
  <c r="L6206" i="5" s="1"/>
  <c r="K6207" i="5"/>
  <c r="M6207" i="5"/>
  <c r="L6207" i="5" s="1"/>
  <c r="K6208" i="5"/>
  <c r="M6208" i="5"/>
  <c r="L6208" i="5" s="1"/>
  <c r="K6209" i="5"/>
  <c r="M6209" i="5"/>
  <c r="L6209" i="5" s="1"/>
  <c r="K6210" i="5"/>
  <c r="M6210" i="5"/>
  <c r="L6210" i="5" s="1"/>
  <c r="K6211" i="5"/>
  <c r="M6211" i="5"/>
  <c r="L6211" i="5" s="1"/>
  <c r="K6212" i="5"/>
  <c r="M6212" i="5"/>
  <c r="L6212" i="5" s="1"/>
  <c r="K6213" i="5"/>
  <c r="M6213" i="5"/>
  <c r="L6213" i="5" s="1"/>
  <c r="K6214" i="5"/>
  <c r="M6214" i="5"/>
  <c r="L6214" i="5" s="1"/>
  <c r="K6215" i="5"/>
  <c r="M6215" i="5"/>
  <c r="L6215" i="5" s="1"/>
  <c r="K6216" i="5"/>
  <c r="M6216" i="5"/>
  <c r="L6216" i="5" s="1"/>
  <c r="K6217" i="5"/>
  <c r="M6217" i="5"/>
  <c r="L6217" i="5" s="1"/>
  <c r="K6218" i="5"/>
  <c r="M6218" i="5"/>
  <c r="L6218" i="5" s="1"/>
  <c r="K6219" i="5"/>
  <c r="M6219" i="5"/>
  <c r="L6219" i="5" s="1"/>
  <c r="K6220" i="5"/>
  <c r="M6220" i="5"/>
  <c r="L6220" i="5" s="1"/>
  <c r="K6221" i="5"/>
  <c r="M6221" i="5"/>
  <c r="L6221" i="5" s="1"/>
  <c r="K6222" i="5"/>
  <c r="M6222" i="5"/>
  <c r="L6222" i="5" s="1"/>
  <c r="K6223" i="5"/>
  <c r="M6223" i="5"/>
  <c r="L6223" i="5" s="1"/>
  <c r="K6224" i="5"/>
  <c r="M6224" i="5"/>
  <c r="L6224" i="5" s="1"/>
  <c r="K6225" i="5"/>
  <c r="M6225" i="5"/>
  <c r="L6225" i="5" s="1"/>
  <c r="K6226" i="5"/>
  <c r="M6226" i="5"/>
  <c r="L6226" i="5" s="1"/>
  <c r="K6227" i="5"/>
  <c r="M6227" i="5"/>
  <c r="L6227" i="5" s="1"/>
  <c r="K6228" i="5"/>
  <c r="M6228" i="5"/>
  <c r="L6228" i="5" s="1"/>
  <c r="K6229" i="5"/>
  <c r="M6229" i="5"/>
  <c r="L6229" i="5" s="1"/>
  <c r="K6230" i="5"/>
  <c r="M6230" i="5"/>
  <c r="L6230" i="5" s="1"/>
  <c r="K6231" i="5"/>
  <c r="M6231" i="5"/>
  <c r="L6231" i="5" s="1"/>
  <c r="K6232" i="5"/>
  <c r="M6232" i="5"/>
  <c r="L6232" i="5" s="1"/>
  <c r="K6233" i="5"/>
  <c r="M6233" i="5"/>
  <c r="L6233" i="5" s="1"/>
  <c r="K6234" i="5"/>
  <c r="M6234" i="5"/>
  <c r="L6234" i="5" s="1"/>
  <c r="K6235" i="5"/>
  <c r="M6235" i="5"/>
  <c r="L6235" i="5" s="1"/>
  <c r="K6236" i="5"/>
  <c r="M6236" i="5"/>
  <c r="L6236" i="5" s="1"/>
  <c r="K6237" i="5"/>
  <c r="M6237" i="5"/>
  <c r="L6237" i="5" s="1"/>
  <c r="K6238" i="5"/>
  <c r="M6238" i="5"/>
  <c r="L6238" i="5" s="1"/>
  <c r="K6239" i="5"/>
  <c r="M6239" i="5"/>
  <c r="L6239" i="5" s="1"/>
  <c r="K6240" i="5"/>
  <c r="M6240" i="5"/>
  <c r="L6240" i="5" s="1"/>
  <c r="K6241" i="5"/>
  <c r="M6241" i="5"/>
  <c r="L6241" i="5" s="1"/>
  <c r="K6242" i="5"/>
  <c r="M6242" i="5"/>
  <c r="L6242" i="5" s="1"/>
  <c r="K6243" i="5"/>
  <c r="M6243" i="5"/>
  <c r="L6243" i="5" s="1"/>
  <c r="K6244" i="5"/>
  <c r="M6244" i="5"/>
  <c r="L6244" i="5" s="1"/>
  <c r="K6245" i="5"/>
  <c r="M6245" i="5"/>
  <c r="L6245" i="5" s="1"/>
  <c r="K6246" i="5"/>
  <c r="M6246" i="5"/>
  <c r="L6246" i="5" s="1"/>
  <c r="K6247" i="5"/>
  <c r="M6247" i="5"/>
  <c r="L6247" i="5" s="1"/>
  <c r="K6248" i="5"/>
  <c r="M6248" i="5"/>
  <c r="L6248" i="5" s="1"/>
  <c r="K6249" i="5"/>
  <c r="M6249" i="5"/>
  <c r="L6249" i="5" s="1"/>
  <c r="K6250" i="5"/>
  <c r="M6250" i="5"/>
  <c r="L6250" i="5" s="1"/>
  <c r="K6251" i="5"/>
  <c r="M6251" i="5"/>
  <c r="L6251" i="5" s="1"/>
  <c r="K6252" i="5"/>
  <c r="M6252" i="5"/>
  <c r="L6252" i="5" s="1"/>
  <c r="K6253" i="5"/>
  <c r="M6253" i="5"/>
  <c r="L6253" i="5" s="1"/>
  <c r="K6254" i="5"/>
  <c r="M6254" i="5"/>
  <c r="L6254" i="5" s="1"/>
  <c r="K6255" i="5"/>
  <c r="M6255" i="5"/>
  <c r="L6255" i="5" s="1"/>
  <c r="K6256" i="5"/>
  <c r="M6256" i="5"/>
  <c r="L6256" i="5" s="1"/>
  <c r="K6257" i="5"/>
  <c r="M6257" i="5"/>
  <c r="L6257" i="5" s="1"/>
  <c r="K6258" i="5"/>
  <c r="M6258" i="5"/>
  <c r="L6258" i="5" s="1"/>
  <c r="K6259" i="5"/>
  <c r="M6259" i="5"/>
  <c r="L6259" i="5" s="1"/>
  <c r="K6260" i="5"/>
  <c r="M6260" i="5"/>
  <c r="L6260" i="5" s="1"/>
  <c r="K6261" i="5"/>
  <c r="M6261" i="5"/>
  <c r="L6261" i="5" s="1"/>
  <c r="K6262" i="5"/>
  <c r="M6262" i="5"/>
  <c r="L6262" i="5" s="1"/>
  <c r="K6263" i="5"/>
  <c r="M6263" i="5"/>
  <c r="L6263" i="5" s="1"/>
  <c r="K6264" i="5"/>
  <c r="M6264" i="5"/>
  <c r="L6264" i="5" s="1"/>
  <c r="K6265" i="5"/>
  <c r="M6265" i="5"/>
  <c r="L6265" i="5" s="1"/>
  <c r="K6266" i="5"/>
  <c r="M6266" i="5"/>
  <c r="L6266" i="5" s="1"/>
  <c r="K6267" i="5"/>
  <c r="M6267" i="5"/>
  <c r="L6267" i="5" s="1"/>
  <c r="K6268" i="5"/>
  <c r="M6268" i="5"/>
  <c r="L6268" i="5" s="1"/>
  <c r="K6269" i="5"/>
  <c r="M6269" i="5"/>
  <c r="L6269" i="5" s="1"/>
  <c r="K6270" i="5"/>
  <c r="M6270" i="5"/>
  <c r="L6270" i="5" s="1"/>
  <c r="K6271" i="5"/>
  <c r="M6271" i="5"/>
  <c r="L6271" i="5" s="1"/>
  <c r="K6272" i="5"/>
  <c r="M6272" i="5"/>
  <c r="L6272" i="5" s="1"/>
  <c r="K6273" i="5"/>
  <c r="M6273" i="5"/>
  <c r="L6273" i="5" s="1"/>
  <c r="K6274" i="5"/>
  <c r="M6274" i="5"/>
  <c r="L6274" i="5" s="1"/>
  <c r="K6275" i="5"/>
  <c r="M6275" i="5"/>
  <c r="L6275" i="5" s="1"/>
  <c r="K6276" i="5"/>
  <c r="M6276" i="5"/>
  <c r="L6276" i="5" s="1"/>
  <c r="K6277" i="5"/>
  <c r="M6277" i="5"/>
  <c r="L6277" i="5" s="1"/>
  <c r="K6278" i="5"/>
  <c r="M6278" i="5"/>
  <c r="L6278" i="5" s="1"/>
  <c r="K6279" i="5"/>
  <c r="M6279" i="5"/>
  <c r="L6279" i="5" s="1"/>
  <c r="K6280" i="5"/>
  <c r="M6280" i="5"/>
  <c r="L6280" i="5" s="1"/>
  <c r="K6281" i="5"/>
  <c r="M6281" i="5"/>
  <c r="L6281" i="5" s="1"/>
  <c r="K6282" i="5"/>
  <c r="M6282" i="5"/>
  <c r="L6282" i="5" s="1"/>
  <c r="K6283" i="5"/>
  <c r="M6283" i="5"/>
  <c r="L6283" i="5" s="1"/>
  <c r="K6284" i="5"/>
  <c r="M6284" i="5"/>
  <c r="L6284" i="5" s="1"/>
  <c r="K6285" i="5"/>
  <c r="M6285" i="5"/>
  <c r="L6285" i="5" s="1"/>
  <c r="K6286" i="5"/>
  <c r="M6286" i="5"/>
  <c r="L6286" i="5" s="1"/>
  <c r="K6287" i="5"/>
  <c r="M6287" i="5"/>
  <c r="L6287" i="5" s="1"/>
  <c r="K6288" i="5"/>
  <c r="M6288" i="5"/>
  <c r="L6288" i="5" s="1"/>
  <c r="K6289" i="5"/>
  <c r="M6289" i="5"/>
  <c r="L6289" i="5" s="1"/>
  <c r="K6290" i="5"/>
  <c r="M6290" i="5"/>
  <c r="L6290" i="5" s="1"/>
  <c r="K6291" i="5"/>
  <c r="M6291" i="5"/>
  <c r="L6291" i="5" s="1"/>
  <c r="K6292" i="5"/>
  <c r="M6292" i="5"/>
  <c r="L6292" i="5" s="1"/>
  <c r="K6293" i="5"/>
  <c r="M6293" i="5"/>
  <c r="L6293" i="5" s="1"/>
  <c r="K6294" i="5"/>
  <c r="M6294" i="5"/>
  <c r="L6294" i="5" s="1"/>
  <c r="K6295" i="5"/>
  <c r="M6295" i="5"/>
  <c r="L6295" i="5" s="1"/>
  <c r="K6296" i="5"/>
  <c r="M6296" i="5"/>
  <c r="L6296" i="5" s="1"/>
  <c r="K6297" i="5"/>
  <c r="M6297" i="5"/>
  <c r="L6297" i="5" s="1"/>
  <c r="K6298" i="5"/>
  <c r="M6298" i="5"/>
  <c r="L6298" i="5" s="1"/>
  <c r="K6299" i="5"/>
  <c r="M6299" i="5"/>
  <c r="L6299" i="5" s="1"/>
  <c r="K6300" i="5"/>
  <c r="M6300" i="5"/>
  <c r="L6300" i="5" s="1"/>
  <c r="K6301" i="5"/>
  <c r="M6301" i="5"/>
  <c r="L6301" i="5" s="1"/>
  <c r="K6302" i="5"/>
  <c r="M6302" i="5"/>
  <c r="L6302" i="5" s="1"/>
  <c r="K6303" i="5"/>
  <c r="M6303" i="5"/>
  <c r="L6303" i="5" s="1"/>
  <c r="K6304" i="5"/>
  <c r="M6304" i="5"/>
  <c r="L6304" i="5" s="1"/>
  <c r="K6305" i="5"/>
  <c r="M6305" i="5"/>
  <c r="L6305" i="5" s="1"/>
  <c r="K6306" i="5"/>
  <c r="M6306" i="5"/>
  <c r="L6306" i="5" s="1"/>
  <c r="K6307" i="5"/>
  <c r="M6307" i="5"/>
  <c r="L6307" i="5" s="1"/>
  <c r="K6308" i="5"/>
  <c r="M6308" i="5"/>
  <c r="L6308" i="5" s="1"/>
  <c r="K6309" i="5"/>
  <c r="M6309" i="5"/>
  <c r="L6309" i="5" s="1"/>
  <c r="K6310" i="5"/>
  <c r="M6310" i="5"/>
  <c r="L6310" i="5" s="1"/>
  <c r="K6311" i="5"/>
  <c r="M6311" i="5"/>
  <c r="L6311" i="5" s="1"/>
  <c r="K6312" i="5"/>
  <c r="M6312" i="5"/>
  <c r="L6312" i="5" s="1"/>
  <c r="K6313" i="5"/>
  <c r="M6313" i="5"/>
  <c r="L6313" i="5" s="1"/>
  <c r="K6314" i="5"/>
  <c r="M6314" i="5"/>
  <c r="L6314" i="5" s="1"/>
  <c r="K6315" i="5"/>
  <c r="M6315" i="5"/>
  <c r="L6315" i="5" s="1"/>
  <c r="K6316" i="5"/>
  <c r="M6316" i="5"/>
  <c r="L6316" i="5" s="1"/>
  <c r="K6317" i="5"/>
  <c r="M6317" i="5"/>
  <c r="L6317" i="5" s="1"/>
  <c r="K6318" i="5"/>
  <c r="M6318" i="5"/>
  <c r="L6318" i="5" s="1"/>
  <c r="K6319" i="5"/>
  <c r="M6319" i="5"/>
  <c r="L6319" i="5" s="1"/>
  <c r="K6320" i="5"/>
  <c r="M6320" i="5"/>
  <c r="L6320" i="5" s="1"/>
  <c r="K6321" i="5"/>
  <c r="M6321" i="5"/>
  <c r="L6321" i="5" s="1"/>
  <c r="K6322" i="5"/>
  <c r="M6322" i="5"/>
  <c r="L6322" i="5" s="1"/>
  <c r="K6323" i="5"/>
  <c r="M6323" i="5"/>
  <c r="L6323" i="5" s="1"/>
  <c r="K6324" i="5"/>
  <c r="M6324" i="5"/>
  <c r="L6324" i="5" s="1"/>
  <c r="K6325" i="5"/>
  <c r="M6325" i="5"/>
  <c r="L6325" i="5" s="1"/>
  <c r="K6326" i="5"/>
  <c r="M6326" i="5"/>
  <c r="L6326" i="5" s="1"/>
  <c r="K6327" i="5"/>
  <c r="M6327" i="5"/>
  <c r="L6327" i="5" s="1"/>
  <c r="K6328" i="5"/>
  <c r="M6328" i="5"/>
  <c r="L6328" i="5" s="1"/>
  <c r="K6329" i="5"/>
  <c r="M6329" i="5"/>
  <c r="L6329" i="5" s="1"/>
  <c r="K6330" i="5"/>
  <c r="M6330" i="5"/>
  <c r="L6330" i="5" s="1"/>
  <c r="K6331" i="5"/>
  <c r="M6331" i="5"/>
  <c r="L6331" i="5" s="1"/>
  <c r="K6332" i="5"/>
  <c r="M6332" i="5"/>
  <c r="L6332" i="5" s="1"/>
  <c r="K6333" i="5"/>
  <c r="M6333" i="5"/>
  <c r="L6333" i="5" s="1"/>
  <c r="K6334" i="5"/>
  <c r="M6334" i="5"/>
  <c r="L6334" i="5" s="1"/>
  <c r="K6335" i="5"/>
  <c r="M6335" i="5"/>
  <c r="L6335" i="5" s="1"/>
  <c r="K6336" i="5"/>
  <c r="M6336" i="5"/>
  <c r="L6336" i="5" s="1"/>
  <c r="K6337" i="5"/>
  <c r="M6337" i="5"/>
  <c r="L6337" i="5" s="1"/>
  <c r="K6338" i="5"/>
  <c r="M6338" i="5"/>
  <c r="L6338" i="5" s="1"/>
  <c r="K6339" i="5"/>
  <c r="M6339" i="5"/>
  <c r="L6339" i="5" s="1"/>
  <c r="K6340" i="5"/>
  <c r="M6340" i="5"/>
  <c r="L6340" i="5" s="1"/>
  <c r="K6341" i="5"/>
  <c r="M6341" i="5"/>
  <c r="L6341" i="5" s="1"/>
  <c r="K6342" i="5"/>
  <c r="M6342" i="5"/>
  <c r="L6342" i="5" s="1"/>
  <c r="K6343" i="5"/>
  <c r="M6343" i="5"/>
  <c r="L6343" i="5" s="1"/>
  <c r="K6344" i="5"/>
  <c r="M6344" i="5"/>
  <c r="L6344" i="5" s="1"/>
  <c r="K6345" i="5"/>
  <c r="M6345" i="5"/>
  <c r="L6345" i="5" s="1"/>
  <c r="K6346" i="5"/>
  <c r="M6346" i="5"/>
  <c r="L6346" i="5" s="1"/>
  <c r="K6347" i="5"/>
  <c r="M6347" i="5"/>
  <c r="L6347" i="5" s="1"/>
  <c r="K6348" i="5"/>
  <c r="M6348" i="5"/>
  <c r="L6348" i="5" s="1"/>
  <c r="K6349" i="5"/>
  <c r="M6349" i="5"/>
  <c r="L6349" i="5" s="1"/>
  <c r="K6350" i="5"/>
  <c r="M6350" i="5"/>
  <c r="L6350" i="5" s="1"/>
  <c r="K6351" i="5"/>
  <c r="M6351" i="5"/>
  <c r="L6351" i="5" s="1"/>
  <c r="K6352" i="5"/>
  <c r="M6352" i="5"/>
  <c r="L6352" i="5" s="1"/>
  <c r="K6353" i="5"/>
  <c r="M6353" i="5"/>
  <c r="L6353" i="5" s="1"/>
  <c r="K6354" i="5"/>
  <c r="M6354" i="5"/>
  <c r="L6354" i="5" s="1"/>
  <c r="K6355" i="5"/>
  <c r="M6355" i="5"/>
  <c r="L6355" i="5" s="1"/>
  <c r="K6356" i="5"/>
  <c r="M6356" i="5"/>
  <c r="L6356" i="5" s="1"/>
  <c r="K6357" i="5"/>
  <c r="M6357" i="5"/>
  <c r="L6357" i="5" s="1"/>
  <c r="K6358" i="5"/>
  <c r="M6358" i="5"/>
  <c r="L6358" i="5" s="1"/>
  <c r="K6359" i="5"/>
  <c r="M6359" i="5"/>
  <c r="L6359" i="5" s="1"/>
  <c r="K6360" i="5"/>
  <c r="M6360" i="5"/>
  <c r="L6360" i="5" s="1"/>
  <c r="K6361" i="5"/>
  <c r="M6361" i="5"/>
  <c r="L6361" i="5" s="1"/>
  <c r="K6362" i="5"/>
  <c r="M6362" i="5"/>
  <c r="L6362" i="5" s="1"/>
  <c r="K6363" i="5"/>
  <c r="M6363" i="5"/>
  <c r="L6363" i="5" s="1"/>
  <c r="K6364" i="5"/>
  <c r="M6364" i="5"/>
  <c r="L6364" i="5" s="1"/>
  <c r="K6365" i="5"/>
  <c r="M6365" i="5"/>
  <c r="L6365" i="5" s="1"/>
  <c r="K6366" i="5"/>
  <c r="M6366" i="5"/>
  <c r="L6366" i="5" s="1"/>
  <c r="K6367" i="5"/>
  <c r="M6367" i="5"/>
  <c r="L6367" i="5" s="1"/>
  <c r="K6368" i="5"/>
  <c r="M6368" i="5"/>
  <c r="L6368" i="5" s="1"/>
  <c r="K6369" i="5"/>
  <c r="M6369" i="5"/>
  <c r="L6369" i="5" s="1"/>
  <c r="K6370" i="5"/>
  <c r="M6370" i="5"/>
  <c r="L6370" i="5" s="1"/>
  <c r="K6371" i="5"/>
  <c r="M6371" i="5"/>
  <c r="L6371" i="5" s="1"/>
  <c r="K6372" i="5"/>
  <c r="M6372" i="5"/>
  <c r="L6372" i="5" s="1"/>
  <c r="K6373" i="5"/>
  <c r="M6373" i="5"/>
  <c r="L6373" i="5" s="1"/>
  <c r="K6374" i="5"/>
  <c r="M6374" i="5"/>
  <c r="L6374" i="5" s="1"/>
  <c r="K6375" i="5"/>
  <c r="M6375" i="5"/>
  <c r="L6375" i="5" s="1"/>
  <c r="K6376" i="5"/>
  <c r="M6376" i="5"/>
  <c r="L6376" i="5" s="1"/>
  <c r="K6377" i="5"/>
  <c r="M6377" i="5"/>
  <c r="L6377" i="5" s="1"/>
  <c r="K6378" i="5"/>
  <c r="M6378" i="5"/>
  <c r="L6378" i="5" s="1"/>
  <c r="K6379" i="5"/>
  <c r="M6379" i="5"/>
  <c r="L6379" i="5" s="1"/>
  <c r="K6380" i="5"/>
  <c r="M6380" i="5"/>
  <c r="L6380" i="5" s="1"/>
  <c r="K6381" i="5"/>
  <c r="M6381" i="5"/>
  <c r="L6381" i="5" s="1"/>
  <c r="K6382" i="5"/>
  <c r="M6382" i="5"/>
  <c r="L6382" i="5" s="1"/>
  <c r="K6383" i="5"/>
  <c r="M6383" i="5"/>
  <c r="L6383" i="5" s="1"/>
  <c r="K6384" i="5"/>
  <c r="M6384" i="5"/>
  <c r="L6384" i="5" s="1"/>
  <c r="K6385" i="5"/>
  <c r="M6385" i="5"/>
  <c r="L6385" i="5" s="1"/>
  <c r="K6386" i="5"/>
  <c r="M6386" i="5"/>
  <c r="L6386" i="5" s="1"/>
  <c r="K6387" i="5"/>
  <c r="M6387" i="5"/>
  <c r="L6387" i="5" s="1"/>
  <c r="K6388" i="5"/>
  <c r="M6388" i="5"/>
  <c r="L6388" i="5" s="1"/>
  <c r="K6389" i="5"/>
  <c r="M6389" i="5"/>
  <c r="L6389" i="5" s="1"/>
  <c r="K6390" i="5"/>
  <c r="M6390" i="5"/>
  <c r="L6390" i="5" s="1"/>
  <c r="K6391" i="5"/>
  <c r="M6391" i="5"/>
  <c r="L6391" i="5" s="1"/>
  <c r="K6392" i="5"/>
  <c r="M6392" i="5"/>
  <c r="L6392" i="5" s="1"/>
  <c r="K6393" i="5"/>
  <c r="M6393" i="5"/>
  <c r="L6393" i="5" s="1"/>
  <c r="K6394" i="5"/>
  <c r="M6394" i="5"/>
  <c r="L6394" i="5" s="1"/>
  <c r="K6395" i="5"/>
  <c r="M6395" i="5"/>
  <c r="L6395" i="5" s="1"/>
  <c r="K6396" i="5"/>
  <c r="M6396" i="5"/>
  <c r="L6396" i="5" s="1"/>
  <c r="K6397" i="5"/>
  <c r="M6397" i="5"/>
  <c r="L6397" i="5" s="1"/>
  <c r="K6398" i="5"/>
  <c r="M6398" i="5"/>
  <c r="L6398" i="5" s="1"/>
  <c r="K6399" i="5"/>
  <c r="M6399" i="5"/>
  <c r="L6399" i="5" s="1"/>
  <c r="K6400" i="5"/>
  <c r="M6400" i="5"/>
  <c r="L6400" i="5" s="1"/>
  <c r="K6401" i="5"/>
  <c r="M6401" i="5"/>
  <c r="L6401" i="5" s="1"/>
  <c r="K6402" i="5"/>
  <c r="M6402" i="5"/>
  <c r="L6402" i="5" s="1"/>
  <c r="K6403" i="5"/>
  <c r="M6403" i="5"/>
  <c r="L6403" i="5" s="1"/>
  <c r="K6404" i="5"/>
  <c r="M6404" i="5"/>
  <c r="L6404" i="5" s="1"/>
  <c r="K6405" i="5"/>
  <c r="M6405" i="5"/>
  <c r="L6405" i="5" s="1"/>
  <c r="K6406" i="5"/>
  <c r="M6406" i="5"/>
  <c r="L6406" i="5" s="1"/>
  <c r="K6407" i="5"/>
  <c r="M6407" i="5"/>
  <c r="L6407" i="5" s="1"/>
  <c r="K6408" i="5"/>
  <c r="M6408" i="5"/>
  <c r="L6408" i="5" s="1"/>
  <c r="K6409" i="5"/>
  <c r="M6409" i="5"/>
  <c r="L6409" i="5" s="1"/>
  <c r="K6410" i="5"/>
  <c r="M6410" i="5"/>
  <c r="L6410" i="5" s="1"/>
  <c r="K6411" i="5"/>
  <c r="M6411" i="5"/>
  <c r="L6411" i="5" s="1"/>
  <c r="K6412" i="5"/>
  <c r="M6412" i="5"/>
  <c r="L6412" i="5" s="1"/>
  <c r="K6413" i="5"/>
  <c r="M6413" i="5"/>
  <c r="L6413" i="5" s="1"/>
  <c r="K6414" i="5"/>
  <c r="M6414" i="5"/>
  <c r="L6414" i="5" s="1"/>
  <c r="K6415" i="5"/>
  <c r="M6415" i="5"/>
  <c r="L6415" i="5" s="1"/>
  <c r="K6416" i="5"/>
  <c r="M6416" i="5"/>
  <c r="L6416" i="5" s="1"/>
  <c r="K6417" i="5"/>
  <c r="M6417" i="5"/>
  <c r="L6417" i="5" s="1"/>
  <c r="K6418" i="5"/>
  <c r="M6418" i="5"/>
  <c r="L6418" i="5" s="1"/>
  <c r="K6419" i="5"/>
  <c r="M6419" i="5"/>
  <c r="L6419" i="5" s="1"/>
  <c r="K6420" i="5"/>
  <c r="M6420" i="5"/>
  <c r="L6420" i="5" s="1"/>
  <c r="K6421" i="5"/>
  <c r="M6421" i="5"/>
  <c r="L6421" i="5" s="1"/>
  <c r="K6422" i="5"/>
  <c r="M6422" i="5"/>
  <c r="L6422" i="5" s="1"/>
  <c r="K6423" i="5"/>
  <c r="M6423" i="5"/>
  <c r="L6423" i="5" s="1"/>
  <c r="K6424" i="5"/>
  <c r="M6424" i="5"/>
  <c r="L6424" i="5" s="1"/>
  <c r="K6425" i="5"/>
  <c r="M6425" i="5"/>
  <c r="L6425" i="5" s="1"/>
  <c r="K6426" i="5"/>
  <c r="M6426" i="5"/>
  <c r="L6426" i="5" s="1"/>
  <c r="K6427" i="5"/>
  <c r="M6427" i="5"/>
  <c r="L6427" i="5" s="1"/>
  <c r="K6428" i="5"/>
  <c r="M6428" i="5"/>
  <c r="L6428" i="5" s="1"/>
  <c r="K6429" i="5"/>
  <c r="M6429" i="5"/>
  <c r="L6429" i="5" s="1"/>
  <c r="K6430" i="5"/>
  <c r="M6430" i="5"/>
  <c r="L6430" i="5" s="1"/>
  <c r="K6431" i="5"/>
  <c r="M6431" i="5"/>
  <c r="L6431" i="5" s="1"/>
  <c r="K6432" i="5"/>
  <c r="M6432" i="5"/>
  <c r="L6432" i="5" s="1"/>
  <c r="K6433" i="5"/>
  <c r="M6433" i="5"/>
  <c r="L6433" i="5" s="1"/>
  <c r="K6434" i="5"/>
  <c r="M6434" i="5"/>
  <c r="L6434" i="5" s="1"/>
  <c r="K6435" i="5"/>
  <c r="M6435" i="5"/>
  <c r="L6435" i="5" s="1"/>
  <c r="K6436" i="5"/>
  <c r="M6436" i="5"/>
  <c r="L6436" i="5" s="1"/>
  <c r="K6437" i="5"/>
  <c r="M6437" i="5"/>
  <c r="L6437" i="5" s="1"/>
  <c r="K6438" i="5"/>
  <c r="M6438" i="5"/>
  <c r="L6438" i="5" s="1"/>
  <c r="K6439" i="5"/>
  <c r="M6439" i="5"/>
  <c r="L6439" i="5" s="1"/>
  <c r="K6440" i="5"/>
  <c r="M6440" i="5"/>
  <c r="L6440" i="5" s="1"/>
  <c r="K6441" i="5"/>
  <c r="M6441" i="5"/>
  <c r="L6441" i="5" s="1"/>
  <c r="K6442" i="5"/>
  <c r="M6442" i="5"/>
  <c r="L6442" i="5" s="1"/>
  <c r="K6443" i="5"/>
  <c r="M6443" i="5"/>
  <c r="L6443" i="5" s="1"/>
  <c r="K6444" i="5"/>
  <c r="M6444" i="5"/>
  <c r="L6444" i="5" s="1"/>
  <c r="K6445" i="5"/>
  <c r="M6445" i="5"/>
  <c r="L6445" i="5" s="1"/>
  <c r="K6446" i="5"/>
  <c r="M6446" i="5"/>
  <c r="L6446" i="5" s="1"/>
  <c r="K6447" i="5"/>
  <c r="M6447" i="5"/>
  <c r="L6447" i="5" s="1"/>
  <c r="K6448" i="5"/>
  <c r="M6448" i="5"/>
  <c r="L6448" i="5" s="1"/>
  <c r="K6449" i="5"/>
  <c r="M6449" i="5"/>
  <c r="L6449" i="5" s="1"/>
  <c r="K6450" i="5"/>
  <c r="M6450" i="5"/>
  <c r="L6450" i="5" s="1"/>
  <c r="K6451" i="5"/>
  <c r="M6451" i="5"/>
  <c r="L6451" i="5" s="1"/>
  <c r="K6452" i="5"/>
  <c r="M6452" i="5"/>
  <c r="L6452" i="5" s="1"/>
  <c r="K6453" i="5"/>
  <c r="M6453" i="5"/>
  <c r="L6453" i="5" s="1"/>
  <c r="K6454" i="5"/>
  <c r="M6454" i="5"/>
  <c r="L6454" i="5" s="1"/>
  <c r="K6455" i="5"/>
  <c r="M6455" i="5"/>
  <c r="L6455" i="5" s="1"/>
  <c r="K6456" i="5"/>
  <c r="M6456" i="5"/>
  <c r="L6456" i="5" s="1"/>
  <c r="K6457" i="5"/>
  <c r="M6457" i="5"/>
  <c r="L6457" i="5" s="1"/>
  <c r="K6458" i="5"/>
  <c r="M6458" i="5"/>
  <c r="L6458" i="5" s="1"/>
  <c r="K6459" i="5"/>
  <c r="M6459" i="5"/>
  <c r="L6459" i="5" s="1"/>
  <c r="K6460" i="5"/>
  <c r="M6460" i="5"/>
  <c r="L6460" i="5" s="1"/>
  <c r="K6461" i="5"/>
  <c r="M6461" i="5"/>
  <c r="L6461" i="5" s="1"/>
  <c r="K6462" i="5"/>
  <c r="M6462" i="5"/>
  <c r="L6462" i="5" s="1"/>
  <c r="K6463" i="5"/>
  <c r="M6463" i="5"/>
  <c r="L6463" i="5" s="1"/>
  <c r="K6464" i="5"/>
  <c r="M6464" i="5"/>
  <c r="L6464" i="5" s="1"/>
  <c r="K6465" i="5"/>
  <c r="M6465" i="5"/>
  <c r="L6465" i="5" s="1"/>
  <c r="K6466" i="5"/>
  <c r="M6466" i="5"/>
  <c r="L6466" i="5" s="1"/>
  <c r="K6467" i="5"/>
  <c r="M6467" i="5"/>
  <c r="L6467" i="5" s="1"/>
  <c r="K6468" i="5"/>
  <c r="M6468" i="5"/>
  <c r="L6468" i="5" s="1"/>
  <c r="K6469" i="5"/>
  <c r="M6469" i="5"/>
  <c r="L6469" i="5" s="1"/>
  <c r="K6470" i="5"/>
  <c r="M6470" i="5"/>
  <c r="L6470" i="5" s="1"/>
  <c r="K6471" i="5"/>
  <c r="M6471" i="5"/>
  <c r="L6471" i="5" s="1"/>
  <c r="K6472" i="5"/>
  <c r="M6472" i="5"/>
  <c r="L6472" i="5" s="1"/>
  <c r="K6473" i="5"/>
  <c r="M6473" i="5"/>
  <c r="L6473" i="5" s="1"/>
  <c r="K6474" i="5"/>
  <c r="M6474" i="5"/>
  <c r="L6474" i="5" s="1"/>
  <c r="K6475" i="5"/>
  <c r="M6475" i="5"/>
  <c r="L6475" i="5" s="1"/>
  <c r="K6476" i="5"/>
  <c r="M6476" i="5"/>
  <c r="L6476" i="5" s="1"/>
  <c r="K6477" i="5"/>
  <c r="M6477" i="5"/>
  <c r="L6477" i="5" s="1"/>
  <c r="K6478" i="5"/>
  <c r="M6478" i="5"/>
  <c r="L6478" i="5" s="1"/>
  <c r="K6479" i="5"/>
  <c r="M6479" i="5"/>
  <c r="L6479" i="5" s="1"/>
  <c r="K6480" i="5"/>
  <c r="M6480" i="5"/>
  <c r="L6480" i="5" s="1"/>
  <c r="K6481" i="5"/>
  <c r="M6481" i="5"/>
  <c r="L6481" i="5" s="1"/>
  <c r="K6482" i="5"/>
  <c r="M6482" i="5"/>
  <c r="L6482" i="5" s="1"/>
  <c r="K6483" i="5"/>
  <c r="M6483" i="5"/>
  <c r="L6483" i="5" s="1"/>
  <c r="K6484" i="5"/>
  <c r="M6484" i="5"/>
  <c r="L6484" i="5" s="1"/>
  <c r="K6485" i="5"/>
  <c r="M6485" i="5"/>
  <c r="L6485" i="5" s="1"/>
  <c r="K6486" i="5"/>
  <c r="M6486" i="5"/>
  <c r="L6486" i="5" s="1"/>
  <c r="K6487" i="5"/>
  <c r="M6487" i="5"/>
  <c r="L6487" i="5" s="1"/>
  <c r="K6488" i="5"/>
  <c r="M6488" i="5"/>
  <c r="L6488" i="5" s="1"/>
  <c r="K6489" i="5"/>
  <c r="M6489" i="5"/>
  <c r="L6489" i="5" s="1"/>
  <c r="K6490" i="5"/>
  <c r="M6490" i="5"/>
  <c r="L6490" i="5" s="1"/>
  <c r="K6491" i="5"/>
  <c r="M6491" i="5"/>
  <c r="L6491" i="5" s="1"/>
  <c r="K6492" i="5"/>
  <c r="M6492" i="5"/>
  <c r="L6492" i="5" s="1"/>
  <c r="K6493" i="5"/>
  <c r="M6493" i="5"/>
  <c r="L6493" i="5" s="1"/>
  <c r="K6494" i="5"/>
  <c r="M6494" i="5"/>
  <c r="L6494" i="5" s="1"/>
  <c r="K6495" i="5"/>
  <c r="M6495" i="5"/>
  <c r="L6495" i="5" s="1"/>
  <c r="K6496" i="5"/>
  <c r="M6496" i="5"/>
  <c r="L6496" i="5" s="1"/>
  <c r="K6497" i="5"/>
  <c r="M6497" i="5"/>
  <c r="L6497" i="5" s="1"/>
  <c r="K6498" i="5"/>
  <c r="M6498" i="5"/>
  <c r="L6498" i="5" s="1"/>
  <c r="K6499" i="5"/>
  <c r="M6499" i="5"/>
  <c r="L6499" i="5" s="1"/>
  <c r="K6500" i="5"/>
  <c r="M6500" i="5"/>
  <c r="L6500" i="5" s="1"/>
  <c r="K6501" i="5"/>
  <c r="M6501" i="5"/>
  <c r="L6501" i="5" s="1"/>
  <c r="K6502" i="5"/>
  <c r="M6502" i="5"/>
  <c r="L6502" i="5" s="1"/>
  <c r="K6503" i="5"/>
  <c r="M6503" i="5"/>
  <c r="L6503" i="5" s="1"/>
  <c r="K6504" i="5"/>
  <c r="M6504" i="5"/>
  <c r="L6504" i="5" s="1"/>
  <c r="K6505" i="5"/>
  <c r="M6505" i="5"/>
  <c r="L6505" i="5" s="1"/>
  <c r="K6506" i="5"/>
  <c r="M6506" i="5"/>
  <c r="L6506" i="5" s="1"/>
  <c r="K6507" i="5"/>
  <c r="M6507" i="5"/>
  <c r="L6507" i="5" s="1"/>
  <c r="K6508" i="5"/>
  <c r="M6508" i="5"/>
  <c r="L6508" i="5" s="1"/>
  <c r="K6509" i="5"/>
  <c r="M6509" i="5"/>
  <c r="L6509" i="5" s="1"/>
  <c r="K6510" i="5"/>
  <c r="M6510" i="5"/>
  <c r="L6510" i="5" s="1"/>
  <c r="K6511" i="5"/>
  <c r="M6511" i="5"/>
  <c r="L6511" i="5" s="1"/>
  <c r="K6512" i="5"/>
  <c r="M6512" i="5"/>
  <c r="L6512" i="5" s="1"/>
  <c r="K6513" i="5"/>
  <c r="M6513" i="5"/>
  <c r="L6513" i="5" s="1"/>
  <c r="K6514" i="5"/>
  <c r="M6514" i="5"/>
  <c r="L6514" i="5" s="1"/>
  <c r="K6515" i="5"/>
  <c r="M6515" i="5"/>
  <c r="L6515" i="5" s="1"/>
  <c r="K6516" i="5"/>
  <c r="M6516" i="5"/>
  <c r="L6516" i="5" s="1"/>
  <c r="K6517" i="5"/>
  <c r="M6517" i="5"/>
  <c r="L6517" i="5" s="1"/>
  <c r="K6518" i="5"/>
  <c r="M6518" i="5"/>
  <c r="L6518" i="5" s="1"/>
  <c r="K6519" i="5"/>
  <c r="M6519" i="5"/>
  <c r="L6519" i="5" s="1"/>
  <c r="K6520" i="5"/>
  <c r="M6520" i="5"/>
  <c r="L6520" i="5" s="1"/>
  <c r="K6521" i="5"/>
  <c r="M6521" i="5"/>
  <c r="L6521" i="5" s="1"/>
  <c r="K6522" i="5"/>
  <c r="M6522" i="5"/>
  <c r="L6522" i="5" s="1"/>
  <c r="K6523" i="5"/>
  <c r="M6523" i="5"/>
  <c r="L6523" i="5" s="1"/>
  <c r="K6524" i="5"/>
  <c r="M6524" i="5"/>
  <c r="L6524" i="5" s="1"/>
  <c r="K6525" i="5"/>
  <c r="M6525" i="5"/>
  <c r="L6525" i="5" s="1"/>
  <c r="K6526" i="5"/>
  <c r="M6526" i="5"/>
  <c r="L6526" i="5" s="1"/>
  <c r="K6527" i="5"/>
  <c r="M6527" i="5"/>
  <c r="L6527" i="5" s="1"/>
  <c r="K6528" i="5"/>
  <c r="M6528" i="5"/>
  <c r="L6528" i="5" s="1"/>
  <c r="K6529" i="5"/>
  <c r="M6529" i="5"/>
  <c r="L6529" i="5" s="1"/>
  <c r="K6530" i="5"/>
  <c r="M6530" i="5"/>
  <c r="L6530" i="5" s="1"/>
  <c r="K6531" i="5"/>
  <c r="M6531" i="5"/>
  <c r="L6531" i="5" s="1"/>
  <c r="K6532" i="5"/>
  <c r="M6532" i="5"/>
  <c r="L6532" i="5" s="1"/>
  <c r="K6533" i="5"/>
  <c r="M6533" i="5"/>
  <c r="L6533" i="5" s="1"/>
  <c r="K6534" i="5"/>
  <c r="M6534" i="5"/>
  <c r="L6534" i="5" s="1"/>
  <c r="K6535" i="5"/>
  <c r="M6535" i="5"/>
  <c r="L6535" i="5" s="1"/>
  <c r="K6536" i="5"/>
  <c r="M6536" i="5"/>
  <c r="L6536" i="5" s="1"/>
  <c r="K6537" i="5"/>
  <c r="M6537" i="5"/>
  <c r="L6537" i="5" s="1"/>
  <c r="K6538" i="5"/>
  <c r="M6538" i="5"/>
  <c r="L6538" i="5" s="1"/>
  <c r="K6539" i="5"/>
  <c r="M6539" i="5"/>
  <c r="L6539" i="5" s="1"/>
  <c r="K6540" i="5"/>
  <c r="M6540" i="5"/>
  <c r="L6540" i="5" s="1"/>
  <c r="K6541" i="5"/>
  <c r="M6541" i="5"/>
  <c r="L6541" i="5" s="1"/>
  <c r="K6542" i="5"/>
  <c r="M6542" i="5"/>
  <c r="L6542" i="5" s="1"/>
  <c r="K6543" i="5"/>
  <c r="M6543" i="5"/>
  <c r="L6543" i="5" s="1"/>
  <c r="K6544" i="5"/>
  <c r="M6544" i="5"/>
  <c r="L6544" i="5" s="1"/>
  <c r="K6545" i="5"/>
  <c r="M6545" i="5"/>
  <c r="L6545" i="5" s="1"/>
  <c r="K6546" i="5"/>
  <c r="M6546" i="5"/>
  <c r="L6546" i="5" s="1"/>
  <c r="K6547" i="5"/>
  <c r="M6547" i="5"/>
  <c r="L6547" i="5" s="1"/>
  <c r="K6548" i="5"/>
  <c r="M6548" i="5"/>
  <c r="L6548" i="5" s="1"/>
  <c r="K6549" i="5"/>
  <c r="M6549" i="5"/>
  <c r="L6549" i="5" s="1"/>
  <c r="K6550" i="5"/>
  <c r="M6550" i="5"/>
  <c r="L6550" i="5" s="1"/>
  <c r="K6551" i="5"/>
  <c r="M6551" i="5"/>
  <c r="L6551" i="5" s="1"/>
  <c r="K6552" i="5"/>
  <c r="M6552" i="5"/>
  <c r="L6552" i="5" s="1"/>
  <c r="K6553" i="5"/>
  <c r="M6553" i="5"/>
  <c r="L6553" i="5" s="1"/>
  <c r="K6554" i="5"/>
  <c r="M6554" i="5"/>
  <c r="L6554" i="5" s="1"/>
  <c r="K6555" i="5"/>
  <c r="M6555" i="5"/>
  <c r="L6555" i="5" s="1"/>
  <c r="K6556" i="5"/>
  <c r="M6556" i="5"/>
  <c r="L6556" i="5" s="1"/>
  <c r="K6557" i="5"/>
  <c r="M6557" i="5"/>
  <c r="L6557" i="5" s="1"/>
  <c r="K6558" i="5"/>
  <c r="M6558" i="5"/>
  <c r="L6558" i="5" s="1"/>
  <c r="K6559" i="5"/>
  <c r="M6559" i="5"/>
  <c r="L6559" i="5" s="1"/>
  <c r="K6560" i="5"/>
  <c r="M6560" i="5"/>
  <c r="L6560" i="5" s="1"/>
  <c r="K6561" i="5"/>
  <c r="M6561" i="5"/>
  <c r="L6561" i="5" s="1"/>
  <c r="K6562" i="5"/>
  <c r="M6562" i="5"/>
  <c r="L6562" i="5" s="1"/>
  <c r="K6563" i="5"/>
  <c r="M6563" i="5"/>
  <c r="L6563" i="5" s="1"/>
  <c r="K6564" i="5"/>
  <c r="M6564" i="5"/>
  <c r="L6564" i="5" s="1"/>
  <c r="K6565" i="5"/>
  <c r="M6565" i="5"/>
  <c r="L6565" i="5" s="1"/>
  <c r="K6566" i="5"/>
  <c r="M6566" i="5"/>
  <c r="L6566" i="5" s="1"/>
  <c r="K6567" i="5"/>
  <c r="M6567" i="5"/>
  <c r="L6567" i="5" s="1"/>
  <c r="K6568" i="5"/>
  <c r="M6568" i="5"/>
  <c r="L6568" i="5" s="1"/>
  <c r="K6569" i="5"/>
  <c r="M6569" i="5"/>
  <c r="L6569" i="5" s="1"/>
  <c r="K6570" i="5"/>
  <c r="M6570" i="5"/>
  <c r="L6570" i="5" s="1"/>
  <c r="K6571" i="5"/>
  <c r="M6571" i="5"/>
  <c r="L6571" i="5" s="1"/>
  <c r="K6572" i="5"/>
  <c r="M6572" i="5"/>
  <c r="L6572" i="5" s="1"/>
  <c r="K6573" i="5"/>
  <c r="M6573" i="5"/>
  <c r="L6573" i="5" s="1"/>
  <c r="K6574" i="5"/>
  <c r="M6574" i="5"/>
  <c r="L6574" i="5" s="1"/>
  <c r="K6575" i="5"/>
  <c r="M6575" i="5"/>
  <c r="L6575" i="5" s="1"/>
  <c r="K6576" i="5"/>
  <c r="M6576" i="5"/>
  <c r="L6576" i="5" s="1"/>
  <c r="K6577" i="5"/>
  <c r="M6577" i="5"/>
  <c r="L6577" i="5" s="1"/>
  <c r="K6578" i="5"/>
  <c r="M6578" i="5"/>
  <c r="L6578" i="5" s="1"/>
  <c r="K6579" i="5"/>
  <c r="M6579" i="5"/>
  <c r="L6579" i="5" s="1"/>
  <c r="K6580" i="5"/>
  <c r="M6580" i="5"/>
  <c r="L6580" i="5" s="1"/>
  <c r="K6581" i="5"/>
  <c r="M6581" i="5"/>
  <c r="L6581" i="5" s="1"/>
  <c r="K6582" i="5"/>
  <c r="M6582" i="5"/>
  <c r="L6582" i="5" s="1"/>
  <c r="K6583" i="5"/>
  <c r="M6583" i="5"/>
  <c r="L6583" i="5" s="1"/>
  <c r="K6584" i="5"/>
  <c r="M6584" i="5"/>
  <c r="L6584" i="5" s="1"/>
  <c r="K6585" i="5"/>
  <c r="M6585" i="5"/>
  <c r="L6585" i="5" s="1"/>
  <c r="K6586" i="5"/>
  <c r="M6586" i="5"/>
  <c r="L6586" i="5" s="1"/>
  <c r="K6587" i="5"/>
  <c r="M6587" i="5"/>
  <c r="L6587" i="5" s="1"/>
  <c r="K6588" i="5"/>
  <c r="M6588" i="5"/>
  <c r="L6588" i="5" s="1"/>
  <c r="K6589" i="5"/>
  <c r="M6589" i="5"/>
  <c r="L6589" i="5" s="1"/>
  <c r="K6590" i="5"/>
  <c r="M6590" i="5"/>
  <c r="L6590" i="5" s="1"/>
  <c r="K6591" i="5"/>
  <c r="M6591" i="5"/>
  <c r="L6591" i="5" s="1"/>
  <c r="K6592" i="5"/>
  <c r="M6592" i="5"/>
  <c r="L6592" i="5" s="1"/>
  <c r="K6593" i="5"/>
  <c r="M6593" i="5"/>
  <c r="L6593" i="5" s="1"/>
  <c r="K6594" i="5"/>
  <c r="M6594" i="5"/>
  <c r="L6594" i="5" s="1"/>
  <c r="K6595" i="5"/>
  <c r="M6595" i="5"/>
  <c r="L6595" i="5" s="1"/>
  <c r="K6596" i="5"/>
  <c r="M6596" i="5"/>
  <c r="L6596" i="5" s="1"/>
  <c r="K6597" i="5"/>
  <c r="M6597" i="5"/>
  <c r="L6597" i="5" s="1"/>
  <c r="K6598" i="5"/>
  <c r="M6598" i="5"/>
  <c r="L6598" i="5" s="1"/>
  <c r="K6599" i="5"/>
  <c r="M6599" i="5"/>
  <c r="L6599" i="5" s="1"/>
  <c r="K6600" i="5"/>
  <c r="M6600" i="5"/>
  <c r="L6600" i="5" s="1"/>
  <c r="K6601" i="5"/>
  <c r="M6601" i="5"/>
  <c r="L6601" i="5" s="1"/>
  <c r="K6602" i="5"/>
  <c r="M6602" i="5"/>
  <c r="L6602" i="5" s="1"/>
  <c r="K6603" i="5"/>
  <c r="M6603" i="5"/>
  <c r="L6603" i="5" s="1"/>
  <c r="K6604" i="5"/>
  <c r="M6604" i="5"/>
  <c r="L6604" i="5" s="1"/>
  <c r="K6605" i="5"/>
  <c r="M6605" i="5"/>
  <c r="L6605" i="5" s="1"/>
  <c r="K6606" i="5"/>
  <c r="M6606" i="5"/>
  <c r="L6606" i="5" s="1"/>
  <c r="K6607" i="5"/>
  <c r="M6607" i="5"/>
  <c r="L6607" i="5" s="1"/>
  <c r="K6608" i="5"/>
  <c r="M6608" i="5"/>
  <c r="L6608" i="5" s="1"/>
  <c r="K6609" i="5"/>
  <c r="M6609" i="5"/>
  <c r="L6609" i="5" s="1"/>
  <c r="K6610" i="5"/>
  <c r="M6610" i="5"/>
  <c r="L6610" i="5" s="1"/>
  <c r="K6611" i="5"/>
  <c r="M6611" i="5"/>
  <c r="L6611" i="5" s="1"/>
  <c r="K6612" i="5"/>
  <c r="M6612" i="5"/>
  <c r="L6612" i="5" s="1"/>
  <c r="K6613" i="5"/>
  <c r="M6613" i="5"/>
  <c r="L6613" i="5" s="1"/>
  <c r="K6614" i="5"/>
  <c r="M6614" i="5"/>
  <c r="L6614" i="5" s="1"/>
  <c r="K6615" i="5"/>
  <c r="M6615" i="5"/>
  <c r="L6615" i="5" s="1"/>
  <c r="K6616" i="5"/>
  <c r="M6616" i="5"/>
  <c r="L6616" i="5" s="1"/>
  <c r="K6617" i="5"/>
  <c r="M6617" i="5"/>
  <c r="L6617" i="5" s="1"/>
  <c r="K6618" i="5"/>
  <c r="M6618" i="5"/>
  <c r="L6618" i="5" s="1"/>
  <c r="K6619" i="5"/>
  <c r="M6619" i="5"/>
  <c r="L6619" i="5" s="1"/>
  <c r="K6620" i="5"/>
  <c r="M6620" i="5"/>
  <c r="L6620" i="5" s="1"/>
  <c r="K6621" i="5"/>
  <c r="M6621" i="5"/>
  <c r="L6621" i="5" s="1"/>
  <c r="K6622" i="5"/>
  <c r="M6622" i="5"/>
  <c r="L6622" i="5" s="1"/>
  <c r="K6623" i="5"/>
  <c r="M6623" i="5"/>
  <c r="L6623" i="5" s="1"/>
  <c r="K6624" i="5"/>
  <c r="M6624" i="5"/>
  <c r="L6624" i="5" s="1"/>
  <c r="K6625" i="5"/>
  <c r="M6625" i="5"/>
  <c r="L6625" i="5" s="1"/>
  <c r="K6626" i="5"/>
  <c r="M6626" i="5"/>
  <c r="L6626" i="5" s="1"/>
  <c r="K6627" i="5"/>
  <c r="M6627" i="5"/>
  <c r="L6627" i="5" s="1"/>
  <c r="K6628" i="5"/>
  <c r="M6628" i="5"/>
  <c r="L6628" i="5" s="1"/>
  <c r="K6629" i="5"/>
  <c r="M6629" i="5"/>
  <c r="L6629" i="5" s="1"/>
  <c r="K6630" i="5"/>
  <c r="M6630" i="5"/>
  <c r="L6630" i="5" s="1"/>
  <c r="K6631" i="5"/>
  <c r="M6631" i="5"/>
  <c r="L6631" i="5" s="1"/>
  <c r="K6632" i="5"/>
  <c r="M6632" i="5"/>
  <c r="L6632" i="5" s="1"/>
  <c r="K6633" i="5"/>
  <c r="M6633" i="5"/>
  <c r="L6633" i="5" s="1"/>
  <c r="K6634" i="5"/>
  <c r="M6634" i="5"/>
  <c r="L6634" i="5" s="1"/>
  <c r="K6635" i="5"/>
  <c r="M6635" i="5"/>
  <c r="L6635" i="5" s="1"/>
  <c r="K6636" i="5"/>
  <c r="M6636" i="5"/>
  <c r="L6636" i="5" s="1"/>
  <c r="K6637" i="5"/>
  <c r="M6637" i="5"/>
  <c r="L6637" i="5" s="1"/>
  <c r="K6638" i="5"/>
  <c r="M6638" i="5"/>
  <c r="L6638" i="5" s="1"/>
  <c r="K6639" i="5"/>
  <c r="M6639" i="5"/>
  <c r="L6639" i="5" s="1"/>
  <c r="K6640" i="5"/>
  <c r="M6640" i="5"/>
  <c r="L6640" i="5" s="1"/>
  <c r="K6641" i="5"/>
  <c r="M6641" i="5"/>
  <c r="L6641" i="5" s="1"/>
  <c r="K6642" i="5"/>
  <c r="M6642" i="5"/>
  <c r="L6642" i="5" s="1"/>
  <c r="K6643" i="5"/>
  <c r="M6643" i="5"/>
  <c r="L6643" i="5" s="1"/>
  <c r="K6644" i="5"/>
  <c r="M6644" i="5"/>
  <c r="L6644" i="5" s="1"/>
  <c r="K6645" i="5"/>
  <c r="M6645" i="5"/>
  <c r="L6645" i="5" s="1"/>
  <c r="K6646" i="5"/>
  <c r="M6646" i="5"/>
  <c r="L6646" i="5" s="1"/>
  <c r="K6647" i="5"/>
  <c r="M6647" i="5"/>
  <c r="L6647" i="5" s="1"/>
  <c r="K6648" i="5"/>
  <c r="M6648" i="5"/>
  <c r="L6648" i="5" s="1"/>
  <c r="K6649" i="5"/>
  <c r="M6649" i="5"/>
  <c r="L6649" i="5" s="1"/>
  <c r="K6650" i="5"/>
  <c r="M6650" i="5"/>
  <c r="L6650" i="5" s="1"/>
  <c r="K6651" i="5"/>
  <c r="M6651" i="5"/>
  <c r="L6651" i="5" s="1"/>
  <c r="K6652" i="5"/>
  <c r="M6652" i="5"/>
  <c r="L6652" i="5" s="1"/>
  <c r="K6653" i="5"/>
  <c r="M6653" i="5"/>
  <c r="L6653" i="5" s="1"/>
  <c r="K6654" i="5"/>
  <c r="M6654" i="5"/>
  <c r="L6654" i="5" s="1"/>
  <c r="K6655" i="5"/>
  <c r="M6655" i="5"/>
  <c r="L6655" i="5" s="1"/>
  <c r="K6656" i="5"/>
  <c r="M6656" i="5"/>
  <c r="L6656" i="5" s="1"/>
  <c r="K6657" i="5"/>
  <c r="M6657" i="5"/>
  <c r="L6657" i="5" s="1"/>
  <c r="K6658" i="5"/>
  <c r="M6658" i="5"/>
  <c r="L6658" i="5" s="1"/>
  <c r="K6659" i="5"/>
  <c r="M6659" i="5"/>
  <c r="L6659" i="5" s="1"/>
  <c r="K6660" i="5"/>
  <c r="M6660" i="5"/>
  <c r="L6660" i="5" s="1"/>
  <c r="K6661" i="5"/>
  <c r="M6661" i="5"/>
  <c r="L6661" i="5" s="1"/>
  <c r="K6662" i="5"/>
  <c r="M6662" i="5"/>
  <c r="L6662" i="5" s="1"/>
  <c r="K6663" i="5"/>
  <c r="M6663" i="5"/>
  <c r="L6663" i="5" s="1"/>
  <c r="K6664" i="5"/>
  <c r="M6664" i="5"/>
  <c r="L6664" i="5" s="1"/>
  <c r="K6665" i="5"/>
  <c r="M6665" i="5"/>
  <c r="L6665" i="5" s="1"/>
  <c r="K6666" i="5"/>
  <c r="M6666" i="5"/>
  <c r="L6666" i="5" s="1"/>
  <c r="K6667" i="5"/>
  <c r="M6667" i="5"/>
  <c r="L6667" i="5" s="1"/>
  <c r="K6668" i="5"/>
  <c r="M6668" i="5"/>
  <c r="L6668" i="5" s="1"/>
  <c r="K6669" i="5"/>
  <c r="M6669" i="5"/>
  <c r="L6669" i="5" s="1"/>
  <c r="K6670" i="5"/>
  <c r="M6670" i="5"/>
  <c r="L6670" i="5" s="1"/>
  <c r="K6671" i="5"/>
  <c r="M6671" i="5"/>
  <c r="L6671" i="5" s="1"/>
  <c r="K6672" i="5"/>
  <c r="M6672" i="5"/>
  <c r="L6672" i="5" s="1"/>
  <c r="K6673" i="5"/>
  <c r="M6673" i="5"/>
  <c r="L6673" i="5" s="1"/>
  <c r="K6674" i="5"/>
  <c r="M6674" i="5"/>
  <c r="L6674" i="5" s="1"/>
  <c r="K6675" i="5"/>
  <c r="M6675" i="5"/>
  <c r="L6675" i="5" s="1"/>
  <c r="K6676" i="5"/>
  <c r="M6676" i="5"/>
  <c r="L6676" i="5" s="1"/>
  <c r="K6677" i="5"/>
  <c r="M6677" i="5"/>
  <c r="L6677" i="5" s="1"/>
  <c r="K6678" i="5"/>
  <c r="M6678" i="5"/>
  <c r="L6678" i="5" s="1"/>
  <c r="K6679" i="5"/>
  <c r="M6679" i="5"/>
  <c r="L6679" i="5" s="1"/>
  <c r="K6680" i="5"/>
  <c r="M6680" i="5"/>
  <c r="L6680" i="5" s="1"/>
  <c r="K6681" i="5"/>
  <c r="M6681" i="5"/>
  <c r="L6681" i="5" s="1"/>
  <c r="K6682" i="5"/>
  <c r="M6682" i="5"/>
  <c r="L6682" i="5" s="1"/>
  <c r="K6683" i="5"/>
  <c r="M6683" i="5"/>
  <c r="L6683" i="5" s="1"/>
  <c r="K6684" i="5"/>
  <c r="M6684" i="5"/>
  <c r="L6684" i="5" s="1"/>
  <c r="K6685" i="5"/>
  <c r="M6685" i="5"/>
  <c r="L6685" i="5" s="1"/>
  <c r="K6686" i="5"/>
  <c r="M6686" i="5"/>
  <c r="L6686" i="5" s="1"/>
  <c r="K6687" i="5"/>
  <c r="M6687" i="5"/>
  <c r="L6687" i="5" s="1"/>
  <c r="K6688" i="5"/>
  <c r="M6688" i="5"/>
  <c r="L6688" i="5" s="1"/>
  <c r="K6689" i="5"/>
  <c r="M6689" i="5"/>
  <c r="L6689" i="5" s="1"/>
  <c r="K6690" i="5"/>
  <c r="M6690" i="5"/>
  <c r="L6690" i="5" s="1"/>
  <c r="K6691" i="5"/>
  <c r="M6691" i="5"/>
  <c r="L6691" i="5" s="1"/>
  <c r="K6692" i="5"/>
  <c r="M6692" i="5"/>
  <c r="L6692" i="5" s="1"/>
  <c r="K6693" i="5"/>
  <c r="M6693" i="5"/>
  <c r="L6693" i="5" s="1"/>
  <c r="K6694" i="5"/>
  <c r="M6694" i="5"/>
  <c r="L6694" i="5" s="1"/>
  <c r="K6695" i="5"/>
  <c r="M6695" i="5"/>
  <c r="L6695" i="5" s="1"/>
  <c r="K6696" i="5"/>
  <c r="M6696" i="5"/>
  <c r="L6696" i="5" s="1"/>
  <c r="K6697" i="5"/>
  <c r="M6697" i="5"/>
  <c r="L6697" i="5" s="1"/>
  <c r="K6698" i="5"/>
  <c r="M6698" i="5"/>
  <c r="L6698" i="5" s="1"/>
  <c r="K6699" i="5"/>
  <c r="M6699" i="5"/>
  <c r="L6699" i="5" s="1"/>
  <c r="K6700" i="5"/>
  <c r="M6700" i="5"/>
  <c r="L6700" i="5" s="1"/>
  <c r="K6701" i="5"/>
  <c r="M6701" i="5"/>
  <c r="L6701" i="5" s="1"/>
  <c r="K6702" i="5"/>
  <c r="M6702" i="5"/>
  <c r="L6702" i="5" s="1"/>
  <c r="K6703" i="5"/>
  <c r="M6703" i="5"/>
  <c r="L6703" i="5" s="1"/>
  <c r="K6704" i="5"/>
  <c r="M6704" i="5"/>
  <c r="L6704" i="5" s="1"/>
  <c r="K6705" i="5"/>
  <c r="M6705" i="5"/>
  <c r="L6705" i="5" s="1"/>
  <c r="K6706" i="5"/>
  <c r="M6706" i="5"/>
  <c r="L6706" i="5" s="1"/>
  <c r="K6707" i="5"/>
  <c r="M6707" i="5"/>
  <c r="L6707" i="5" s="1"/>
  <c r="K6708" i="5"/>
  <c r="M6708" i="5"/>
  <c r="L6708" i="5" s="1"/>
  <c r="K6709" i="5"/>
  <c r="M6709" i="5"/>
  <c r="L6709" i="5" s="1"/>
  <c r="K6710" i="5"/>
  <c r="M6710" i="5"/>
  <c r="L6710" i="5" s="1"/>
  <c r="K6711" i="5"/>
  <c r="M6711" i="5"/>
  <c r="L6711" i="5" s="1"/>
  <c r="K6712" i="5"/>
  <c r="M6712" i="5"/>
  <c r="L6712" i="5" s="1"/>
  <c r="K6713" i="5"/>
  <c r="M6713" i="5"/>
  <c r="L6713" i="5" s="1"/>
  <c r="K6714" i="5"/>
  <c r="M6714" i="5"/>
  <c r="L6714" i="5" s="1"/>
  <c r="K6715" i="5"/>
  <c r="M6715" i="5"/>
  <c r="L6715" i="5" s="1"/>
  <c r="K6716" i="5"/>
  <c r="M6716" i="5"/>
  <c r="L6716" i="5" s="1"/>
  <c r="K6717" i="5"/>
  <c r="M6717" i="5"/>
  <c r="L6717" i="5" s="1"/>
  <c r="K6718" i="5"/>
  <c r="M6718" i="5"/>
  <c r="L6718" i="5" s="1"/>
  <c r="K6719" i="5"/>
  <c r="M6719" i="5"/>
  <c r="L6719" i="5" s="1"/>
  <c r="K6720" i="5"/>
  <c r="M6720" i="5"/>
  <c r="L6720" i="5" s="1"/>
  <c r="K6721" i="5"/>
  <c r="M6721" i="5"/>
  <c r="L6721" i="5" s="1"/>
  <c r="K6722" i="5"/>
  <c r="M6722" i="5"/>
  <c r="L6722" i="5" s="1"/>
  <c r="K6723" i="5"/>
  <c r="M6723" i="5"/>
  <c r="L6723" i="5" s="1"/>
  <c r="K6724" i="5"/>
  <c r="M6724" i="5"/>
  <c r="L6724" i="5" s="1"/>
  <c r="K6725" i="5"/>
  <c r="M6725" i="5"/>
  <c r="L6725" i="5" s="1"/>
  <c r="K6726" i="5"/>
  <c r="M6726" i="5"/>
  <c r="L6726" i="5" s="1"/>
  <c r="K6727" i="5"/>
  <c r="M6727" i="5"/>
  <c r="L6727" i="5" s="1"/>
  <c r="K6728" i="5"/>
  <c r="M6728" i="5"/>
  <c r="L6728" i="5" s="1"/>
  <c r="K6729" i="5"/>
  <c r="M6729" i="5"/>
  <c r="L6729" i="5" s="1"/>
  <c r="K6730" i="5"/>
  <c r="M6730" i="5"/>
  <c r="L6730" i="5" s="1"/>
  <c r="K6731" i="5"/>
  <c r="M6731" i="5"/>
  <c r="L6731" i="5" s="1"/>
  <c r="K6732" i="5"/>
  <c r="M6732" i="5"/>
  <c r="L6732" i="5" s="1"/>
  <c r="K6733" i="5"/>
  <c r="M6733" i="5"/>
  <c r="L6733" i="5" s="1"/>
  <c r="K6734" i="5"/>
  <c r="M6734" i="5"/>
  <c r="L6734" i="5" s="1"/>
  <c r="K6735" i="5"/>
  <c r="M6735" i="5"/>
  <c r="L6735" i="5" s="1"/>
  <c r="K6736" i="5"/>
  <c r="M6736" i="5"/>
  <c r="L6736" i="5" s="1"/>
  <c r="K6737" i="5"/>
  <c r="M6737" i="5"/>
  <c r="L6737" i="5" s="1"/>
  <c r="K6738" i="5"/>
  <c r="M6738" i="5"/>
  <c r="L6738" i="5" s="1"/>
  <c r="K6739" i="5"/>
  <c r="M6739" i="5"/>
  <c r="L6739" i="5" s="1"/>
  <c r="K6740" i="5"/>
  <c r="M6740" i="5"/>
  <c r="L6740" i="5" s="1"/>
  <c r="K6741" i="5"/>
  <c r="M6741" i="5"/>
  <c r="L6741" i="5" s="1"/>
  <c r="K6742" i="5"/>
  <c r="M6742" i="5"/>
  <c r="L6742" i="5" s="1"/>
  <c r="K6743" i="5"/>
  <c r="M6743" i="5"/>
  <c r="L6743" i="5" s="1"/>
  <c r="K6744" i="5"/>
  <c r="M6744" i="5"/>
  <c r="L6744" i="5" s="1"/>
  <c r="K6745" i="5"/>
  <c r="M6745" i="5"/>
  <c r="L6745" i="5" s="1"/>
  <c r="K6746" i="5"/>
  <c r="M6746" i="5"/>
  <c r="L6746" i="5" s="1"/>
  <c r="K6747" i="5"/>
  <c r="M6747" i="5"/>
  <c r="L6747" i="5" s="1"/>
  <c r="K6748" i="5"/>
  <c r="M6748" i="5"/>
  <c r="L6748" i="5" s="1"/>
  <c r="K6749" i="5"/>
  <c r="M6749" i="5"/>
  <c r="L6749" i="5" s="1"/>
  <c r="K6750" i="5"/>
  <c r="M6750" i="5"/>
  <c r="L6750" i="5" s="1"/>
  <c r="K6751" i="5"/>
  <c r="M6751" i="5"/>
  <c r="L6751" i="5" s="1"/>
  <c r="K6752" i="5"/>
  <c r="M6752" i="5"/>
  <c r="L6752" i="5" s="1"/>
  <c r="K6753" i="5"/>
  <c r="M6753" i="5"/>
  <c r="L6753" i="5" s="1"/>
  <c r="K6754" i="5"/>
  <c r="M6754" i="5"/>
  <c r="L6754" i="5" s="1"/>
  <c r="K6755" i="5"/>
  <c r="M6755" i="5"/>
  <c r="L6755" i="5" s="1"/>
  <c r="K6756" i="5"/>
  <c r="M6756" i="5"/>
  <c r="L6756" i="5" s="1"/>
  <c r="K6757" i="5"/>
  <c r="M6757" i="5"/>
  <c r="L6757" i="5" s="1"/>
  <c r="K6758" i="5"/>
  <c r="M6758" i="5"/>
  <c r="L6758" i="5" s="1"/>
  <c r="K6759" i="5"/>
  <c r="M6759" i="5"/>
  <c r="L6759" i="5" s="1"/>
  <c r="K6760" i="5"/>
  <c r="M6760" i="5"/>
  <c r="L6760" i="5" s="1"/>
  <c r="K6761" i="5"/>
  <c r="M6761" i="5"/>
  <c r="L6761" i="5" s="1"/>
  <c r="K6762" i="5"/>
  <c r="M6762" i="5"/>
  <c r="L6762" i="5" s="1"/>
  <c r="K6763" i="5"/>
  <c r="M6763" i="5"/>
  <c r="L6763" i="5" s="1"/>
  <c r="K6764" i="5"/>
  <c r="M6764" i="5"/>
  <c r="L6764" i="5" s="1"/>
  <c r="K6765" i="5"/>
  <c r="M6765" i="5"/>
  <c r="L6765" i="5" s="1"/>
  <c r="K6766" i="5"/>
  <c r="M6766" i="5"/>
  <c r="L6766" i="5" s="1"/>
  <c r="K6767" i="5"/>
  <c r="M6767" i="5"/>
  <c r="L6767" i="5" s="1"/>
  <c r="K6768" i="5"/>
  <c r="M6768" i="5"/>
  <c r="L6768" i="5" s="1"/>
  <c r="K6769" i="5"/>
  <c r="M6769" i="5"/>
  <c r="L6769" i="5" s="1"/>
  <c r="K6770" i="5"/>
  <c r="M6770" i="5"/>
  <c r="L6770" i="5" s="1"/>
  <c r="K6771" i="5"/>
  <c r="M6771" i="5"/>
  <c r="L6771" i="5" s="1"/>
  <c r="K6772" i="5"/>
  <c r="M6772" i="5"/>
  <c r="L6772" i="5" s="1"/>
  <c r="K6773" i="5"/>
  <c r="M6773" i="5"/>
  <c r="L6773" i="5" s="1"/>
  <c r="K6774" i="5"/>
  <c r="M6774" i="5"/>
  <c r="L6774" i="5" s="1"/>
  <c r="K6775" i="5"/>
  <c r="M6775" i="5"/>
  <c r="L6775" i="5" s="1"/>
  <c r="K6776" i="5"/>
  <c r="M6776" i="5"/>
  <c r="L6776" i="5" s="1"/>
  <c r="K6777" i="5"/>
  <c r="M6777" i="5"/>
  <c r="L6777" i="5" s="1"/>
  <c r="K6778" i="5"/>
  <c r="M6778" i="5"/>
  <c r="L6778" i="5" s="1"/>
  <c r="K6779" i="5"/>
  <c r="M6779" i="5"/>
  <c r="L6779" i="5" s="1"/>
  <c r="K6780" i="5"/>
  <c r="M6780" i="5"/>
  <c r="L6780" i="5" s="1"/>
  <c r="K6781" i="5"/>
  <c r="M6781" i="5"/>
  <c r="L6781" i="5" s="1"/>
  <c r="K6782" i="5"/>
  <c r="M6782" i="5"/>
  <c r="L6782" i="5" s="1"/>
  <c r="K6783" i="5"/>
  <c r="M6783" i="5"/>
  <c r="L6783" i="5" s="1"/>
  <c r="K6784" i="5"/>
  <c r="M6784" i="5"/>
  <c r="L6784" i="5" s="1"/>
  <c r="K6785" i="5"/>
  <c r="M6785" i="5"/>
  <c r="L6785" i="5" s="1"/>
  <c r="K6786" i="5"/>
  <c r="M6786" i="5"/>
  <c r="L6786" i="5" s="1"/>
  <c r="K6787" i="5"/>
  <c r="M6787" i="5"/>
  <c r="L6787" i="5" s="1"/>
  <c r="K6788" i="5"/>
  <c r="M6788" i="5"/>
  <c r="L6788" i="5" s="1"/>
  <c r="K6789" i="5"/>
  <c r="M6789" i="5"/>
  <c r="L6789" i="5" s="1"/>
  <c r="K6790" i="5"/>
  <c r="M6790" i="5"/>
  <c r="L6790" i="5" s="1"/>
  <c r="K6791" i="5"/>
  <c r="M6791" i="5"/>
  <c r="L6791" i="5" s="1"/>
  <c r="K6792" i="5"/>
  <c r="M6792" i="5"/>
  <c r="L6792" i="5" s="1"/>
  <c r="K6793" i="5"/>
  <c r="M6793" i="5"/>
  <c r="L6793" i="5" s="1"/>
  <c r="K6794" i="5"/>
  <c r="M6794" i="5"/>
  <c r="L6794" i="5" s="1"/>
  <c r="K6795" i="5"/>
  <c r="M6795" i="5"/>
  <c r="L6795" i="5" s="1"/>
  <c r="K6796" i="5"/>
  <c r="M6796" i="5"/>
  <c r="L6796" i="5" s="1"/>
  <c r="K6797" i="5"/>
  <c r="M6797" i="5"/>
  <c r="L6797" i="5" s="1"/>
  <c r="K6798" i="5"/>
  <c r="M6798" i="5"/>
  <c r="L6798" i="5" s="1"/>
  <c r="K6799" i="5"/>
  <c r="M6799" i="5"/>
  <c r="L6799" i="5" s="1"/>
  <c r="K6800" i="5"/>
  <c r="M6800" i="5"/>
  <c r="L6800" i="5" s="1"/>
  <c r="K6801" i="5"/>
  <c r="M6801" i="5"/>
  <c r="L6801" i="5" s="1"/>
  <c r="K6802" i="5"/>
  <c r="M6802" i="5"/>
  <c r="L6802" i="5" s="1"/>
  <c r="K6803" i="5"/>
  <c r="M6803" i="5"/>
  <c r="L6803" i="5" s="1"/>
  <c r="K6804" i="5"/>
  <c r="M6804" i="5"/>
  <c r="L6804" i="5" s="1"/>
  <c r="K6805" i="5"/>
  <c r="M6805" i="5"/>
  <c r="L6805" i="5" s="1"/>
  <c r="K6806" i="5"/>
  <c r="M6806" i="5"/>
  <c r="L6806" i="5" s="1"/>
  <c r="K6807" i="5"/>
  <c r="M6807" i="5"/>
  <c r="L6807" i="5" s="1"/>
  <c r="K6808" i="5"/>
  <c r="M6808" i="5"/>
  <c r="L6808" i="5" s="1"/>
  <c r="K6809" i="5"/>
  <c r="M6809" i="5"/>
  <c r="L6809" i="5" s="1"/>
  <c r="K6810" i="5"/>
  <c r="M6810" i="5"/>
  <c r="L6810" i="5" s="1"/>
  <c r="K6811" i="5"/>
  <c r="M6811" i="5"/>
  <c r="L6811" i="5" s="1"/>
  <c r="K6812" i="5"/>
  <c r="M6812" i="5"/>
  <c r="L6812" i="5" s="1"/>
  <c r="K6813" i="5"/>
  <c r="M6813" i="5"/>
  <c r="L6813" i="5" s="1"/>
  <c r="K6814" i="5"/>
  <c r="M6814" i="5"/>
  <c r="L6814" i="5" s="1"/>
  <c r="K6815" i="5"/>
  <c r="M6815" i="5"/>
  <c r="L6815" i="5" s="1"/>
  <c r="K6816" i="5"/>
  <c r="M6816" i="5"/>
  <c r="L6816" i="5" s="1"/>
  <c r="K6817" i="5"/>
  <c r="M6817" i="5"/>
  <c r="L6817" i="5" s="1"/>
  <c r="K6818" i="5"/>
  <c r="M6818" i="5"/>
  <c r="L6818" i="5" s="1"/>
  <c r="K6819" i="5"/>
  <c r="M6819" i="5"/>
  <c r="L6819" i="5" s="1"/>
  <c r="K6820" i="5"/>
  <c r="M6820" i="5"/>
  <c r="L6820" i="5" s="1"/>
  <c r="K6821" i="5"/>
  <c r="M6821" i="5"/>
  <c r="L6821" i="5" s="1"/>
  <c r="K6822" i="5"/>
  <c r="M6822" i="5"/>
  <c r="L6822" i="5" s="1"/>
  <c r="K6823" i="5"/>
  <c r="M6823" i="5"/>
  <c r="L6823" i="5" s="1"/>
  <c r="K6824" i="5"/>
  <c r="M6824" i="5"/>
  <c r="L6824" i="5" s="1"/>
  <c r="K6825" i="5"/>
  <c r="M6825" i="5"/>
  <c r="L6825" i="5" s="1"/>
  <c r="K6826" i="5"/>
  <c r="M6826" i="5"/>
  <c r="L6826" i="5" s="1"/>
  <c r="K6827" i="5"/>
  <c r="M6827" i="5"/>
  <c r="L6827" i="5" s="1"/>
  <c r="K6828" i="5"/>
  <c r="M6828" i="5"/>
  <c r="L6828" i="5" s="1"/>
  <c r="K6829" i="5"/>
  <c r="M6829" i="5"/>
  <c r="L6829" i="5" s="1"/>
  <c r="K6830" i="5"/>
  <c r="M6830" i="5"/>
  <c r="L6830" i="5" s="1"/>
  <c r="K6831" i="5"/>
  <c r="M6831" i="5"/>
  <c r="L6831" i="5" s="1"/>
  <c r="K6832" i="5"/>
  <c r="M6832" i="5"/>
  <c r="L6832" i="5" s="1"/>
  <c r="K6833" i="5"/>
  <c r="M6833" i="5"/>
  <c r="L6833" i="5" s="1"/>
  <c r="K6834" i="5"/>
  <c r="M6834" i="5"/>
  <c r="L6834" i="5" s="1"/>
  <c r="K6835" i="5"/>
  <c r="M6835" i="5"/>
  <c r="L6835" i="5" s="1"/>
  <c r="K6836" i="5"/>
  <c r="M6836" i="5"/>
  <c r="L6836" i="5" s="1"/>
  <c r="K6837" i="5"/>
  <c r="M6837" i="5"/>
  <c r="L6837" i="5" s="1"/>
  <c r="K6838" i="5"/>
  <c r="M6838" i="5"/>
  <c r="L6838" i="5" s="1"/>
  <c r="K6839" i="5"/>
  <c r="M6839" i="5"/>
  <c r="L6839" i="5" s="1"/>
  <c r="K6840" i="5"/>
  <c r="M6840" i="5"/>
  <c r="L6840" i="5" s="1"/>
  <c r="K6841" i="5"/>
  <c r="M6841" i="5"/>
  <c r="L6841" i="5" s="1"/>
  <c r="K6842" i="5"/>
  <c r="M6842" i="5"/>
  <c r="L6842" i="5" s="1"/>
  <c r="K6843" i="5"/>
  <c r="M6843" i="5"/>
  <c r="L6843" i="5" s="1"/>
  <c r="K6844" i="5"/>
  <c r="M6844" i="5"/>
  <c r="L6844" i="5" s="1"/>
  <c r="K6845" i="5"/>
  <c r="M6845" i="5"/>
  <c r="L6845" i="5" s="1"/>
  <c r="K6846" i="5"/>
  <c r="M6846" i="5"/>
  <c r="L6846" i="5" s="1"/>
  <c r="K6847" i="5"/>
  <c r="M6847" i="5"/>
  <c r="L6847" i="5" s="1"/>
  <c r="K6848" i="5"/>
  <c r="M6848" i="5"/>
  <c r="L6848" i="5" s="1"/>
  <c r="K6849" i="5"/>
  <c r="M6849" i="5"/>
  <c r="L6849" i="5" s="1"/>
  <c r="K6850" i="5"/>
  <c r="M6850" i="5"/>
  <c r="L6850" i="5" s="1"/>
  <c r="K6851" i="5"/>
  <c r="M6851" i="5"/>
  <c r="L6851" i="5" s="1"/>
  <c r="K6852" i="5"/>
  <c r="M6852" i="5"/>
  <c r="L6852" i="5" s="1"/>
  <c r="K6853" i="5"/>
  <c r="M6853" i="5"/>
  <c r="L6853" i="5" s="1"/>
  <c r="K6854" i="5"/>
  <c r="M6854" i="5"/>
  <c r="L6854" i="5" s="1"/>
  <c r="K6855" i="5"/>
  <c r="M6855" i="5"/>
  <c r="L6855" i="5" s="1"/>
  <c r="K6856" i="5"/>
  <c r="M6856" i="5"/>
  <c r="L6856" i="5" s="1"/>
  <c r="K6857" i="5"/>
  <c r="M6857" i="5"/>
  <c r="L6857" i="5" s="1"/>
  <c r="K6858" i="5"/>
  <c r="M6858" i="5"/>
  <c r="L6858" i="5" s="1"/>
  <c r="K6859" i="5"/>
  <c r="M6859" i="5"/>
  <c r="L6859" i="5" s="1"/>
  <c r="K6860" i="5"/>
  <c r="M6860" i="5"/>
  <c r="L6860" i="5" s="1"/>
  <c r="K6861" i="5"/>
  <c r="M6861" i="5"/>
  <c r="L6861" i="5" s="1"/>
  <c r="K6862" i="5"/>
  <c r="M6862" i="5"/>
  <c r="L6862" i="5" s="1"/>
  <c r="K6863" i="5"/>
  <c r="M6863" i="5"/>
  <c r="L6863" i="5" s="1"/>
  <c r="K6864" i="5"/>
  <c r="M6864" i="5"/>
  <c r="L6864" i="5" s="1"/>
  <c r="K6865" i="5"/>
  <c r="M6865" i="5"/>
  <c r="L6865" i="5" s="1"/>
  <c r="K6866" i="5"/>
  <c r="M6866" i="5"/>
  <c r="L6866" i="5" s="1"/>
  <c r="K6867" i="5"/>
  <c r="M6867" i="5"/>
  <c r="L6867" i="5" s="1"/>
  <c r="K6868" i="5"/>
  <c r="M6868" i="5"/>
  <c r="L6868" i="5" s="1"/>
  <c r="K6869" i="5"/>
  <c r="M6869" i="5"/>
  <c r="L6869" i="5" s="1"/>
  <c r="K6870" i="5"/>
  <c r="M6870" i="5"/>
  <c r="L6870" i="5" s="1"/>
  <c r="K6871" i="5"/>
  <c r="M6871" i="5"/>
  <c r="L6871" i="5" s="1"/>
  <c r="K6872" i="5"/>
  <c r="M6872" i="5"/>
  <c r="L6872" i="5" s="1"/>
  <c r="K6873" i="5"/>
  <c r="M6873" i="5"/>
  <c r="L6873" i="5" s="1"/>
  <c r="K6874" i="5"/>
  <c r="M6874" i="5"/>
  <c r="L6874" i="5" s="1"/>
  <c r="K6875" i="5"/>
  <c r="M6875" i="5"/>
  <c r="L6875" i="5" s="1"/>
  <c r="K6876" i="5"/>
  <c r="M6876" i="5"/>
  <c r="L6876" i="5" s="1"/>
  <c r="K6877" i="5"/>
  <c r="M6877" i="5"/>
  <c r="L6877" i="5" s="1"/>
  <c r="K6878" i="5"/>
  <c r="M6878" i="5"/>
  <c r="L6878" i="5" s="1"/>
  <c r="K6879" i="5"/>
  <c r="M6879" i="5"/>
  <c r="L6879" i="5" s="1"/>
  <c r="K6880" i="5"/>
  <c r="M6880" i="5"/>
  <c r="L6880" i="5" s="1"/>
  <c r="K6881" i="5"/>
  <c r="M6881" i="5"/>
  <c r="L6881" i="5" s="1"/>
  <c r="K6882" i="5"/>
  <c r="M6882" i="5"/>
  <c r="L6882" i="5" s="1"/>
  <c r="K6883" i="5"/>
  <c r="M6883" i="5"/>
  <c r="L6883" i="5" s="1"/>
  <c r="K6884" i="5"/>
  <c r="M6884" i="5"/>
  <c r="L6884" i="5" s="1"/>
  <c r="K6885" i="5"/>
  <c r="M6885" i="5"/>
  <c r="L6885" i="5" s="1"/>
  <c r="K6886" i="5"/>
  <c r="M6886" i="5"/>
  <c r="L6886" i="5" s="1"/>
  <c r="K6887" i="5"/>
  <c r="M6887" i="5"/>
  <c r="L6887" i="5" s="1"/>
  <c r="K6888" i="5"/>
  <c r="M6888" i="5"/>
  <c r="L6888" i="5" s="1"/>
  <c r="K6889" i="5"/>
  <c r="M6889" i="5"/>
  <c r="L6889" i="5" s="1"/>
  <c r="K6890" i="5"/>
  <c r="M6890" i="5"/>
  <c r="L6890" i="5" s="1"/>
  <c r="K6891" i="5"/>
  <c r="M6891" i="5"/>
  <c r="L6891" i="5" s="1"/>
  <c r="K6892" i="5"/>
  <c r="M6892" i="5"/>
  <c r="L6892" i="5" s="1"/>
  <c r="K6893" i="5"/>
  <c r="M6893" i="5"/>
  <c r="L6893" i="5" s="1"/>
  <c r="K6894" i="5"/>
  <c r="M6894" i="5"/>
  <c r="L6894" i="5" s="1"/>
  <c r="K6895" i="5"/>
  <c r="M6895" i="5"/>
  <c r="L6895" i="5" s="1"/>
  <c r="K6896" i="5"/>
  <c r="M6896" i="5"/>
  <c r="L6896" i="5" s="1"/>
  <c r="K6897" i="5"/>
  <c r="M6897" i="5"/>
  <c r="L6897" i="5" s="1"/>
  <c r="K6898" i="5"/>
  <c r="M6898" i="5"/>
  <c r="L6898" i="5" s="1"/>
  <c r="K6899" i="5"/>
  <c r="M6899" i="5"/>
  <c r="L6899" i="5" s="1"/>
  <c r="K6900" i="5"/>
  <c r="M6900" i="5"/>
  <c r="L6900" i="5" s="1"/>
  <c r="K6901" i="5"/>
  <c r="M6901" i="5"/>
  <c r="L6901" i="5" s="1"/>
  <c r="K6902" i="5"/>
  <c r="M6902" i="5"/>
  <c r="L6902" i="5" s="1"/>
  <c r="K6903" i="5"/>
  <c r="M6903" i="5"/>
  <c r="L6903" i="5" s="1"/>
  <c r="K6904" i="5"/>
  <c r="M6904" i="5"/>
  <c r="L6904" i="5" s="1"/>
  <c r="K6905" i="5"/>
  <c r="M6905" i="5"/>
  <c r="L6905" i="5" s="1"/>
  <c r="K6906" i="5"/>
  <c r="M6906" i="5"/>
  <c r="L6906" i="5" s="1"/>
  <c r="K6907" i="5"/>
  <c r="M6907" i="5"/>
  <c r="L6907" i="5" s="1"/>
  <c r="K6908" i="5"/>
  <c r="M6908" i="5"/>
  <c r="L6908" i="5" s="1"/>
  <c r="K6909" i="5"/>
  <c r="M6909" i="5"/>
  <c r="L6909" i="5" s="1"/>
  <c r="K6910" i="5"/>
  <c r="M6910" i="5"/>
  <c r="L6910" i="5" s="1"/>
  <c r="K6911" i="5"/>
  <c r="M6911" i="5"/>
  <c r="L6911" i="5" s="1"/>
  <c r="K6912" i="5"/>
  <c r="M6912" i="5"/>
  <c r="L6912" i="5" s="1"/>
  <c r="K6913" i="5"/>
  <c r="M6913" i="5"/>
  <c r="L6913" i="5" s="1"/>
  <c r="K6914" i="5"/>
  <c r="M6914" i="5"/>
  <c r="L6914" i="5" s="1"/>
  <c r="K6915" i="5"/>
  <c r="M6915" i="5"/>
  <c r="L6915" i="5" s="1"/>
  <c r="K6916" i="5"/>
  <c r="M6916" i="5"/>
  <c r="L6916" i="5" s="1"/>
  <c r="K6917" i="5"/>
  <c r="M6917" i="5"/>
  <c r="L6917" i="5" s="1"/>
  <c r="K6918" i="5"/>
  <c r="M6918" i="5"/>
  <c r="L6918" i="5" s="1"/>
  <c r="K6919" i="5"/>
  <c r="M6919" i="5"/>
  <c r="L6919" i="5" s="1"/>
  <c r="K6920" i="5"/>
  <c r="M6920" i="5"/>
  <c r="L6920" i="5" s="1"/>
  <c r="K6921" i="5"/>
  <c r="M6921" i="5"/>
  <c r="L6921" i="5" s="1"/>
  <c r="K6922" i="5"/>
  <c r="M6922" i="5"/>
  <c r="L6922" i="5" s="1"/>
  <c r="K6923" i="5"/>
  <c r="M6923" i="5"/>
  <c r="L6923" i="5" s="1"/>
  <c r="K6924" i="5"/>
  <c r="M6924" i="5"/>
  <c r="L6924" i="5" s="1"/>
  <c r="K6925" i="5"/>
  <c r="M6925" i="5"/>
  <c r="L6925" i="5" s="1"/>
  <c r="K6926" i="5"/>
  <c r="M6926" i="5"/>
  <c r="L6926" i="5" s="1"/>
  <c r="K6927" i="5"/>
  <c r="M6927" i="5"/>
  <c r="L6927" i="5" s="1"/>
  <c r="K6928" i="5"/>
  <c r="M6928" i="5"/>
  <c r="L6928" i="5" s="1"/>
  <c r="K6929" i="5"/>
  <c r="M6929" i="5"/>
  <c r="L6929" i="5" s="1"/>
  <c r="K6930" i="5"/>
  <c r="M6930" i="5"/>
  <c r="L6930" i="5" s="1"/>
  <c r="K6931" i="5"/>
  <c r="M6931" i="5"/>
  <c r="L6931" i="5" s="1"/>
  <c r="K6932" i="5"/>
  <c r="M6932" i="5"/>
  <c r="L6932" i="5" s="1"/>
  <c r="K6933" i="5"/>
  <c r="M6933" i="5"/>
  <c r="L6933" i="5" s="1"/>
  <c r="K6934" i="5"/>
  <c r="M6934" i="5"/>
  <c r="L6934" i="5" s="1"/>
  <c r="K6935" i="5"/>
  <c r="M6935" i="5"/>
  <c r="L6935" i="5" s="1"/>
  <c r="K6936" i="5"/>
  <c r="M6936" i="5"/>
  <c r="L6936" i="5" s="1"/>
  <c r="K6937" i="5"/>
  <c r="M6937" i="5"/>
  <c r="L6937" i="5" s="1"/>
  <c r="K6938" i="5"/>
  <c r="M6938" i="5"/>
  <c r="L6938" i="5" s="1"/>
  <c r="K6939" i="5"/>
  <c r="M6939" i="5"/>
  <c r="L6939" i="5" s="1"/>
  <c r="K6940" i="5"/>
  <c r="M6940" i="5"/>
  <c r="L6940" i="5" s="1"/>
  <c r="K6941" i="5"/>
  <c r="M6941" i="5"/>
  <c r="L6941" i="5" s="1"/>
  <c r="K6942" i="5"/>
  <c r="M6942" i="5"/>
  <c r="L6942" i="5" s="1"/>
  <c r="K6943" i="5"/>
  <c r="M6943" i="5"/>
  <c r="L6943" i="5" s="1"/>
  <c r="K6944" i="5"/>
  <c r="M6944" i="5"/>
  <c r="L6944" i="5" s="1"/>
  <c r="K6945" i="5"/>
  <c r="M6945" i="5"/>
  <c r="L6945" i="5" s="1"/>
  <c r="K6946" i="5"/>
  <c r="M6946" i="5"/>
  <c r="L6946" i="5" s="1"/>
  <c r="K6947" i="5"/>
  <c r="M6947" i="5"/>
  <c r="L6947" i="5" s="1"/>
  <c r="K6948" i="5"/>
  <c r="M6948" i="5"/>
  <c r="L6948" i="5" s="1"/>
  <c r="K6949" i="5"/>
  <c r="M6949" i="5"/>
  <c r="L6949" i="5" s="1"/>
  <c r="K6950" i="5"/>
  <c r="M6950" i="5"/>
  <c r="L6950" i="5" s="1"/>
  <c r="K6951" i="5"/>
  <c r="M6951" i="5"/>
  <c r="L6951" i="5" s="1"/>
  <c r="K6952" i="5"/>
  <c r="M6952" i="5"/>
  <c r="L6952" i="5" s="1"/>
  <c r="K6953" i="5"/>
  <c r="M6953" i="5"/>
  <c r="L6953" i="5" s="1"/>
  <c r="K6954" i="5"/>
  <c r="M6954" i="5"/>
  <c r="L6954" i="5" s="1"/>
  <c r="K6955" i="5"/>
  <c r="M6955" i="5"/>
  <c r="L6955" i="5" s="1"/>
  <c r="K6956" i="5"/>
  <c r="M6956" i="5"/>
  <c r="L6956" i="5" s="1"/>
  <c r="K6957" i="5"/>
  <c r="M6957" i="5"/>
  <c r="L6957" i="5" s="1"/>
  <c r="K6958" i="5"/>
  <c r="M6958" i="5"/>
  <c r="L6958" i="5" s="1"/>
  <c r="K6959" i="5"/>
  <c r="M6959" i="5"/>
  <c r="L6959" i="5" s="1"/>
  <c r="K6960" i="5"/>
  <c r="M6960" i="5"/>
  <c r="L6960" i="5" s="1"/>
  <c r="K6961" i="5"/>
  <c r="M6961" i="5"/>
  <c r="L6961" i="5" s="1"/>
  <c r="K6962" i="5"/>
  <c r="M6962" i="5"/>
  <c r="L6962" i="5" s="1"/>
  <c r="K6963" i="5"/>
  <c r="M6963" i="5"/>
  <c r="L6963" i="5" s="1"/>
  <c r="K6964" i="5"/>
  <c r="M6964" i="5"/>
  <c r="L6964" i="5" s="1"/>
  <c r="K6965" i="5"/>
  <c r="M6965" i="5"/>
  <c r="L6965" i="5" s="1"/>
  <c r="K6966" i="5"/>
  <c r="M6966" i="5"/>
  <c r="L6966" i="5" s="1"/>
  <c r="K6967" i="5"/>
  <c r="M6967" i="5"/>
  <c r="L6967" i="5" s="1"/>
  <c r="K6968" i="5"/>
  <c r="M6968" i="5"/>
  <c r="L6968" i="5" s="1"/>
  <c r="K6969" i="5"/>
  <c r="M6969" i="5"/>
  <c r="L6969" i="5" s="1"/>
  <c r="K6970" i="5"/>
  <c r="M6970" i="5"/>
  <c r="L6970" i="5" s="1"/>
  <c r="K6971" i="5"/>
  <c r="M6971" i="5"/>
  <c r="L6971" i="5" s="1"/>
  <c r="K6972" i="5"/>
  <c r="M6972" i="5"/>
  <c r="L6972" i="5" s="1"/>
  <c r="K6973" i="5"/>
  <c r="M6973" i="5"/>
  <c r="L6973" i="5" s="1"/>
  <c r="K6974" i="5"/>
  <c r="M6974" i="5"/>
  <c r="L6974" i="5" s="1"/>
  <c r="K6975" i="5"/>
  <c r="M6975" i="5"/>
  <c r="L6975" i="5" s="1"/>
  <c r="K6976" i="5"/>
  <c r="M6976" i="5"/>
  <c r="L6976" i="5" s="1"/>
  <c r="K6977" i="5"/>
  <c r="M6977" i="5"/>
  <c r="L6977" i="5" s="1"/>
  <c r="K6978" i="5"/>
  <c r="M6978" i="5"/>
  <c r="L6978" i="5" s="1"/>
  <c r="K6979" i="5"/>
  <c r="M6979" i="5"/>
  <c r="L6979" i="5" s="1"/>
  <c r="K6980" i="5"/>
  <c r="M6980" i="5"/>
  <c r="L6980" i="5" s="1"/>
  <c r="K6981" i="5"/>
  <c r="M6981" i="5"/>
  <c r="L6981" i="5" s="1"/>
  <c r="K6982" i="5"/>
  <c r="M6982" i="5"/>
  <c r="L6982" i="5" s="1"/>
  <c r="K6983" i="5"/>
  <c r="M6983" i="5"/>
  <c r="L6983" i="5" s="1"/>
  <c r="K6984" i="5"/>
  <c r="M6984" i="5"/>
  <c r="L6984" i="5" s="1"/>
  <c r="K6985" i="5"/>
  <c r="M6985" i="5"/>
  <c r="L6985" i="5" s="1"/>
  <c r="K6986" i="5"/>
  <c r="M6986" i="5"/>
  <c r="L6986" i="5" s="1"/>
  <c r="K6987" i="5"/>
  <c r="M6987" i="5"/>
  <c r="L6987" i="5" s="1"/>
  <c r="K6988" i="5"/>
  <c r="M6988" i="5"/>
  <c r="L6988" i="5" s="1"/>
  <c r="K6989" i="5"/>
  <c r="M6989" i="5"/>
  <c r="L6989" i="5" s="1"/>
  <c r="K6990" i="5"/>
  <c r="M6990" i="5"/>
  <c r="L6990" i="5" s="1"/>
  <c r="K6991" i="5"/>
  <c r="M6991" i="5"/>
  <c r="L6991" i="5" s="1"/>
  <c r="K6992" i="5"/>
  <c r="M6992" i="5"/>
  <c r="L6992" i="5" s="1"/>
  <c r="K6993" i="5"/>
  <c r="M6993" i="5"/>
  <c r="L6993" i="5" s="1"/>
  <c r="K6994" i="5"/>
  <c r="M6994" i="5"/>
  <c r="L6994" i="5" s="1"/>
  <c r="K6995" i="5"/>
  <c r="M6995" i="5"/>
  <c r="L6995" i="5" s="1"/>
  <c r="K6996" i="5"/>
  <c r="M6996" i="5"/>
  <c r="L6996" i="5" s="1"/>
  <c r="K6997" i="5"/>
  <c r="M6997" i="5"/>
  <c r="L6997" i="5" s="1"/>
  <c r="K6998" i="5"/>
  <c r="M6998" i="5"/>
  <c r="L6998" i="5" s="1"/>
  <c r="K6999" i="5"/>
  <c r="M6999" i="5"/>
  <c r="L6999" i="5" s="1"/>
  <c r="K7000" i="5"/>
  <c r="M7000" i="5"/>
  <c r="L7000" i="5" s="1"/>
  <c r="K7001" i="5"/>
  <c r="M7001" i="5"/>
  <c r="L7001" i="5" s="1"/>
  <c r="K7002" i="5"/>
  <c r="M7002" i="5"/>
  <c r="L7002" i="5" s="1"/>
  <c r="K7003" i="5"/>
  <c r="M7003" i="5"/>
  <c r="L7003" i="5" s="1"/>
  <c r="K7004" i="5"/>
  <c r="M7004" i="5"/>
  <c r="L7004" i="5" s="1"/>
  <c r="K7005" i="5"/>
  <c r="M7005" i="5"/>
  <c r="L7005" i="5" s="1"/>
  <c r="K7006" i="5"/>
  <c r="M7006" i="5"/>
  <c r="L7006" i="5" s="1"/>
  <c r="K7007" i="5"/>
  <c r="M7007" i="5"/>
  <c r="L7007" i="5" s="1"/>
  <c r="K7008" i="5"/>
  <c r="M7008" i="5"/>
  <c r="L7008" i="5" s="1"/>
  <c r="K7009" i="5"/>
  <c r="M7009" i="5"/>
  <c r="L7009" i="5" s="1"/>
  <c r="K7010" i="5"/>
  <c r="M7010" i="5"/>
  <c r="L7010" i="5" s="1"/>
  <c r="K7011" i="5"/>
  <c r="M7011" i="5"/>
  <c r="L7011" i="5" s="1"/>
  <c r="K7012" i="5"/>
  <c r="M7012" i="5"/>
  <c r="L7012" i="5" s="1"/>
  <c r="K7013" i="5"/>
  <c r="M7013" i="5"/>
  <c r="L7013" i="5" s="1"/>
  <c r="K7014" i="5"/>
  <c r="M7014" i="5"/>
  <c r="L7014" i="5" s="1"/>
  <c r="K7015" i="5"/>
  <c r="M7015" i="5"/>
  <c r="L7015" i="5" s="1"/>
  <c r="K7016" i="5"/>
  <c r="M7016" i="5"/>
  <c r="L7016" i="5" s="1"/>
  <c r="K7017" i="5"/>
  <c r="M7017" i="5"/>
  <c r="L7017" i="5" s="1"/>
  <c r="K7018" i="5"/>
  <c r="M7018" i="5"/>
  <c r="L7018" i="5" s="1"/>
  <c r="K7019" i="5"/>
  <c r="M7019" i="5"/>
  <c r="L7019" i="5" s="1"/>
  <c r="K7020" i="5"/>
  <c r="M7020" i="5"/>
  <c r="L7020" i="5" s="1"/>
  <c r="K7021" i="5"/>
  <c r="M7021" i="5"/>
  <c r="L7021" i="5" s="1"/>
  <c r="K7022" i="5"/>
  <c r="M7022" i="5"/>
  <c r="L7022" i="5" s="1"/>
  <c r="K7023" i="5"/>
  <c r="M7023" i="5"/>
  <c r="L7023" i="5" s="1"/>
  <c r="K7024" i="5"/>
  <c r="M7024" i="5"/>
  <c r="L7024" i="5" s="1"/>
  <c r="K7025" i="5"/>
  <c r="M7025" i="5"/>
  <c r="L7025" i="5" s="1"/>
  <c r="K7026" i="5"/>
  <c r="M7026" i="5"/>
  <c r="L7026" i="5" s="1"/>
  <c r="K7027" i="5"/>
  <c r="M7027" i="5"/>
  <c r="L7027" i="5" s="1"/>
  <c r="K7028" i="5"/>
  <c r="M7028" i="5"/>
  <c r="L7028" i="5" s="1"/>
  <c r="K7029" i="5"/>
  <c r="M7029" i="5"/>
  <c r="L7029" i="5" s="1"/>
  <c r="K7030" i="5"/>
  <c r="M7030" i="5"/>
  <c r="L7030" i="5" s="1"/>
  <c r="K7031" i="5"/>
  <c r="M7031" i="5"/>
  <c r="L7031" i="5" s="1"/>
  <c r="K7032" i="5"/>
  <c r="M7032" i="5"/>
  <c r="L7032" i="5" s="1"/>
  <c r="K7033" i="5"/>
  <c r="M7033" i="5"/>
  <c r="L7033" i="5" s="1"/>
  <c r="K7034" i="5"/>
  <c r="M7034" i="5"/>
  <c r="L7034" i="5" s="1"/>
  <c r="K7035" i="5"/>
  <c r="M7035" i="5"/>
  <c r="L7035" i="5" s="1"/>
  <c r="K7036" i="5"/>
  <c r="M7036" i="5"/>
  <c r="L7036" i="5" s="1"/>
  <c r="K7037" i="5"/>
  <c r="M7037" i="5"/>
  <c r="L7037" i="5" s="1"/>
  <c r="K7038" i="5"/>
  <c r="M7038" i="5"/>
  <c r="L7038" i="5" s="1"/>
  <c r="K7039" i="5"/>
  <c r="M7039" i="5"/>
  <c r="L7039" i="5" s="1"/>
  <c r="K7040" i="5"/>
  <c r="M7040" i="5"/>
  <c r="L7040" i="5" s="1"/>
  <c r="K7041" i="5"/>
  <c r="M7041" i="5"/>
  <c r="L7041" i="5" s="1"/>
  <c r="K7042" i="5"/>
  <c r="M7042" i="5"/>
  <c r="L7042" i="5" s="1"/>
  <c r="K7043" i="5"/>
  <c r="M7043" i="5"/>
  <c r="L7043" i="5" s="1"/>
  <c r="K7044" i="5"/>
  <c r="M7044" i="5"/>
  <c r="L7044" i="5" s="1"/>
  <c r="K7045" i="5"/>
  <c r="M7045" i="5"/>
  <c r="L7045" i="5" s="1"/>
  <c r="K7046" i="5"/>
  <c r="M7046" i="5"/>
  <c r="L7046" i="5" s="1"/>
  <c r="K7047" i="5"/>
  <c r="M7047" i="5"/>
  <c r="L7047" i="5" s="1"/>
  <c r="K7048" i="5"/>
  <c r="M7048" i="5"/>
  <c r="L7048" i="5" s="1"/>
  <c r="K7049" i="5"/>
  <c r="M7049" i="5"/>
  <c r="L7049" i="5" s="1"/>
  <c r="K7050" i="5"/>
  <c r="M7050" i="5"/>
  <c r="L7050" i="5" s="1"/>
  <c r="K7051" i="5"/>
  <c r="M7051" i="5"/>
  <c r="L7051" i="5" s="1"/>
  <c r="K7052" i="5"/>
  <c r="M7052" i="5"/>
  <c r="L7052" i="5" s="1"/>
  <c r="K7053" i="5"/>
  <c r="M7053" i="5"/>
  <c r="L7053" i="5" s="1"/>
  <c r="K7054" i="5"/>
  <c r="M7054" i="5"/>
  <c r="L7054" i="5" s="1"/>
  <c r="K7055" i="5"/>
  <c r="M7055" i="5"/>
  <c r="L7055" i="5" s="1"/>
  <c r="K7056" i="5"/>
  <c r="M7056" i="5"/>
  <c r="L7056" i="5" s="1"/>
  <c r="K7057" i="5"/>
  <c r="M7057" i="5"/>
  <c r="L7057" i="5" s="1"/>
  <c r="K7058" i="5"/>
  <c r="M7058" i="5"/>
  <c r="L7058" i="5" s="1"/>
  <c r="K7059" i="5"/>
  <c r="M7059" i="5"/>
  <c r="L7059" i="5" s="1"/>
  <c r="K7060" i="5"/>
  <c r="M7060" i="5"/>
  <c r="L7060" i="5" s="1"/>
  <c r="K7061" i="5"/>
  <c r="M7061" i="5"/>
  <c r="L7061" i="5" s="1"/>
  <c r="K7062" i="5"/>
  <c r="M7062" i="5"/>
  <c r="L7062" i="5" s="1"/>
  <c r="K7063" i="5"/>
  <c r="M7063" i="5"/>
  <c r="L7063" i="5" s="1"/>
  <c r="K7064" i="5"/>
  <c r="M7064" i="5"/>
  <c r="L7064" i="5" s="1"/>
  <c r="K7065" i="5"/>
  <c r="M7065" i="5"/>
  <c r="L7065" i="5" s="1"/>
  <c r="K7066" i="5"/>
  <c r="M7066" i="5"/>
  <c r="L7066" i="5" s="1"/>
  <c r="K7067" i="5"/>
  <c r="M7067" i="5"/>
  <c r="L7067" i="5" s="1"/>
  <c r="K7068" i="5"/>
  <c r="M7068" i="5"/>
  <c r="L7068" i="5" s="1"/>
  <c r="K7069" i="5"/>
  <c r="M7069" i="5"/>
  <c r="L7069" i="5" s="1"/>
  <c r="K7070" i="5"/>
  <c r="M7070" i="5"/>
  <c r="L7070" i="5" s="1"/>
  <c r="K7071" i="5"/>
  <c r="M7071" i="5"/>
  <c r="L7071" i="5" s="1"/>
  <c r="K7072" i="5"/>
  <c r="M7072" i="5"/>
  <c r="L7072" i="5" s="1"/>
  <c r="K7073" i="5"/>
  <c r="M7073" i="5"/>
  <c r="L7073" i="5" s="1"/>
  <c r="K7074" i="5"/>
  <c r="M7074" i="5"/>
  <c r="L7074" i="5" s="1"/>
  <c r="K7075" i="5"/>
  <c r="M7075" i="5"/>
  <c r="L7075" i="5" s="1"/>
  <c r="K7076" i="5"/>
  <c r="M7076" i="5"/>
  <c r="L7076" i="5" s="1"/>
  <c r="K7077" i="5"/>
  <c r="M7077" i="5"/>
  <c r="L7077" i="5" s="1"/>
  <c r="K7078" i="5"/>
  <c r="M7078" i="5"/>
  <c r="L7078" i="5" s="1"/>
  <c r="K7079" i="5"/>
  <c r="M7079" i="5"/>
  <c r="L7079" i="5" s="1"/>
  <c r="K7080" i="5"/>
  <c r="M7080" i="5"/>
  <c r="L7080" i="5" s="1"/>
  <c r="K7081" i="5"/>
  <c r="M7081" i="5"/>
  <c r="L7081" i="5" s="1"/>
  <c r="K7082" i="5"/>
  <c r="M7082" i="5"/>
  <c r="L7082" i="5" s="1"/>
  <c r="K7083" i="5"/>
  <c r="M7083" i="5"/>
  <c r="L7083" i="5" s="1"/>
  <c r="K7084" i="5"/>
  <c r="M7084" i="5"/>
  <c r="L7084" i="5" s="1"/>
  <c r="K7085" i="5"/>
  <c r="M7085" i="5"/>
  <c r="L7085" i="5" s="1"/>
  <c r="K7086" i="5"/>
  <c r="M7086" i="5"/>
  <c r="L7086" i="5" s="1"/>
  <c r="K7087" i="5"/>
  <c r="M7087" i="5"/>
  <c r="L7087" i="5" s="1"/>
  <c r="K7088" i="5"/>
  <c r="M7088" i="5"/>
  <c r="L7088" i="5" s="1"/>
  <c r="K7089" i="5"/>
  <c r="M7089" i="5"/>
  <c r="L7089" i="5" s="1"/>
  <c r="K7090" i="5"/>
  <c r="M7090" i="5"/>
  <c r="L7090" i="5" s="1"/>
  <c r="K7091" i="5"/>
  <c r="M7091" i="5"/>
  <c r="L7091" i="5" s="1"/>
  <c r="K7092" i="5"/>
  <c r="M7092" i="5"/>
  <c r="L7092" i="5" s="1"/>
  <c r="K7093" i="5"/>
  <c r="M7093" i="5"/>
  <c r="L7093" i="5" s="1"/>
  <c r="K7094" i="5"/>
  <c r="M7094" i="5"/>
  <c r="L7094" i="5" s="1"/>
  <c r="K7095" i="5"/>
  <c r="M7095" i="5"/>
  <c r="L7095" i="5" s="1"/>
  <c r="K7096" i="5"/>
  <c r="M7096" i="5"/>
  <c r="L7096" i="5" s="1"/>
  <c r="K7097" i="5"/>
  <c r="M7097" i="5"/>
  <c r="L7097" i="5" s="1"/>
  <c r="K7098" i="5"/>
  <c r="M7098" i="5"/>
  <c r="L7098" i="5" s="1"/>
  <c r="K7099" i="5"/>
  <c r="M7099" i="5"/>
  <c r="L7099" i="5" s="1"/>
  <c r="K7100" i="5"/>
  <c r="M7100" i="5"/>
  <c r="L7100" i="5" s="1"/>
  <c r="K7101" i="5"/>
  <c r="M7101" i="5"/>
  <c r="L7101" i="5" s="1"/>
  <c r="K7102" i="5"/>
  <c r="M7102" i="5"/>
  <c r="L7102" i="5" s="1"/>
  <c r="K7103" i="5"/>
  <c r="M7103" i="5"/>
  <c r="L7103" i="5" s="1"/>
  <c r="K7104" i="5"/>
  <c r="M7104" i="5"/>
  <c r="L7104" i="5" s="1"/>
  <c r="K7105" i="5"/>
  <c r="M7105" i="5"/>
  <c r="L7105" i="5" s="1"/>
  <c r="K7106" i="5"/>
  <c r="M7106" i="5"/>
  <c r="L7106" i="5" s="1"/>
  <c r="K7107" i="5"/>
  <c r="M7107" i="5"/>
  <c r="L7107" i="5" s="1"/>
  <c r="K7108" i="5"/>
  <c r="M7108" i="5"/>
  <c r="L7108" i="5" s="1"/>
  <c r="K7109" i="5"/>
  <c r="M7109" i="5"/>
  <c r="L7109" i="5" s="1"/>
  <c r="K7110" i="5"/>
  <c r="M7110" i="5"/>
  <c r="L7110" i="5" s="1"/>
  <c r="K7111" i="5"/>
  <c r="M7111" i="5"/>
  <c r="L7111" i="5" s="1"/>
  <c r="K7112" i="5"/>
  <c r="M7112" i="5"/>
  <c r="L7112" i="5" s="1"/>
  <c r="K7113" i="5"/>
  <c r="M7113" i="5"/>
  <c r="L7113" i="5" s="1"/>
  <c r="K7114" i="5"/>
  <c r="M7114" i="5"/>
  <c r="L7114" i="5" s="1"/>
  <c r="K7115" i="5"/>
  <c r="M7115" i="5"/>
  <c r="L7115" i="5" s="1"/>
  <c r="K7116" i="5"/>
  <c r="M7116" i="5"/>
  <c r="L7116" i="5" s="1"/>
  <c r="K7117" i="5"/>
  <c r="M7117" i="5"/>
  <c r="L7117" i="5" s="1"/>
  <c r="K7118" i="5"/>
  <c r="M7118" i="5"/>
  <c r="L7118" i="5" s="1"/>
  <c r="K7119" i="5"/>
  <c r="M7119" i="5"/>
  <c r="L7119" i="5" s="1"/>
  <c r="K7120" i="5"/>
  <c r="M7120" i="5"/>
  <c r="L7120" i="5" s="1"/>
  <c r="K7121" i="5"/>
  <c r="M7121" i="5"/>
  <c r="L7121" i="5" s="1"/>
  <c r="K7122" i="5"/>
  <c r="M7122" i="5"/>
  <c r="L7122" i="5" s="1"/>
  <c r="K7123" i="5"/>
  <c r="M7123" i="5"/>
  <c r="L7123" i="5" s="1"/>
  <c r="K7124" i="5"/>
  <c r="M7124" i="5"/>
  <c r="L7124" i="5" s="1"/>
  <c r="K7125" i="5"/>
  <c r="M7125" i="5"/>
  <c r="L7125" i="5" s="1"/>
  <c r="K7126" i="5"/>
  <c r="M7126" i="5"/>
  <c r="L7126" i="5" s="1"/>
  <c r="K7127" i="5"/>
  <c r="M7127" i="5"/>
  <c r="L7127" i="5" s="1"/>
  <c r="K7128" i="5"/>
  <c r="M7128" i="5"/>
  <c r="L7128" i="5" s="1"/>
  <c r="K7129" i="5"/>
  <c r="M7129" i="5"/>
  <c r="L7129" i="5" s="1"/>
  <c r="K7130" i="5"/>
  <c r="M7130" i="5"/>
  <c r="L7130" i="5" s="1"/>
  <c r="K7131" i="5"/>
  <c r="M7131" i="5"/>
  <c r="L7131" i="5" s="1"/>
  <c r="K7132" i="5"/>
  <c r="M7132" i="5"/>
  <c r="L7132" i="5" s="1"/>
  <c r="K7133" i="5"/>
  <c r="M7133" i="5"/>
  <c r="L7133" i="5" s="1"/>
  <c r="K7134" i="5"/>
  <c r="M7134" i="5"/>
  <c r="L7134" i="5" s="1"/>
  <c r="K7135" i="5"/>
  <c r="M7135" i="5"/>
  <c r="L7135" i="5" s="1"/>
  <c r="K7136" i="5"/>
  <c r="M7136" i="5"/>
  <c r="L7136" i="5" s="1"/>
  <c r="K7137" i="5"/>
  <c r="M7137" i="5"/>
  <c r="L7137" i="5" s="1"/>
  <c r="K7138" i="5"/>
  <c r="M7138" i="5"/>
  <c r="L7138" i="5" s="1"/>
  <c r="K7139" i="5"/>
  <c r="M7139" i="5"/>
  <c r="L7139" i="5" s="1"/>
  <c r="K7140" i="5"/>
  <c r="M7140" i="5"/>
  <c r="L7140" i="5" s="1"/>
  <c r="K7141" i="5"/>
  <c r="M7141" i="5"/>
  <c r="L7141" i="5" s="1"/>
  <c r="K7142" i="5"/>
  <c r="M7142" i="5"/>
  <c r="L7142" i="5" s="1"/>
  <c r="K7143" i="5"/>
  <c r="M7143" i="5"/>
  <c r="L7143" i="5" s="1"/>
  <c r="K7144" i="5"/>
  <c r="M7144" i="5"/>
  <c r="L7144" i="5" s="1"/>
  <c r="K7145" i="5"/>
  <c r="M7145" i="5"/>
  <c r="L7145" i="5" s="1"/>
  <c r="K7146" i="5"/>
  <c r="M7146" i="5"/>
  <c r="L7146" i="5" s="1"/>
  <c r="K7147" i="5"/>
  <c r="M7147" i="5"/>
  <c r="L7147" i="5" s="1"/>
  <c r="K7148" i="5"/>
  <c r="M7148" i="5"/>
  <c r="L7148" i="5" s="1"/>
  <c r="K7149" i="5"/>
  <c r="M7149" i="5"/>
  <c r="L7149" i="5" s="1"/>
  <c r="K7150" i="5"/>
  <c r="M7150" i="5"/>
  <c r="L7150" i="5" s="1"/>
  <c r="K7151" i="5"/>
  <c r="M7151" i="5"/>
  <c r="L7151" i="5" s="1"/>
  <c r="K7152" i="5"/>
  <c r="M7152" i="5"/>
  <c r="L7152" i="5" s="1"/>
  <c r="K7153" i="5"/>
  <c r="M7153" i="5"/>
  <c r="L7153" i="5" s="1"/>
  <c r="K7154" i="5"/>
  <c r="M7154" i="5"/>
  <c r="L7154" i="5" s="1"/>
  <c r="K7155" i="5"/>
  <c r="M7155" i="5"/>
  <c r="L7155" i="5" s="1"/>
  <c r="K7156" i="5"/>
  <c r="M7156" i="5"/>
  <c r="L7156" i="5" s="1"/>
  <c r="K7157" i="5"/>
  <c r="M7157" i="5"/>
  <c r="L7157" i="5" s="1"/>
  <c r="K7158" i="5"/>
  <c r="M7158" i="5"/>
  <c r="L7158" i="5" s="1"/>
  <c r="K7159" i="5"/>
  <c r="M7159" i="5"/>
  <c r="L7159" i="5" s="1"/>
  <c r="K7160" i="5"/>
  <c r="M7160" i="5"/>
  <c r="L7160" i="5" s="1"/>
  <c r="K7161" i="5"/>
  <c r="M7161" i="5"/>
  <c r="L7161" i="5" s="1"/>
  <c r="K7162" i="5"/>
  <c r="M7162" i="5"/>
  <c r="L7162" i="5" s="1"/>
  <c r="K7163" i="5"/>
  <c r="M7163" i="5"/>
  <c r="L7163" i="5" s="1"/>
  <c r="K7164" i="5"/>
  <c r="M7164" i="5"/>
  <c r="L7164" i="5" s="1"/>
  <c r="K7165" i="5"/>
  <c r="M7165" i="5"/>
  <c r="L7165" i="5" s="1"/>
  <c r="K7166" i="5"/>
  <c r="M7166" i="5"/>
  <c r="L7166" i="5" s="1"/>
  <c r="K7167" i="5"/>
  <c r="M7167" i="5"/>
  <c r="L7167" i="5" s="1"/>
  <c r="K7168" i="5"/>
  <c r="M7168" i="5"/>
  <c r="L7168" i="5" s="1"/>
  <c r="K7169" i="5"/>
  <c r="M7169" i="5"/>
  <c r="L7169" i="5" s="1"/>
  <c r="K7170" i="5"/>
  <c r="M7170" i="5"/>
  <c r="L7170" i="5" s="1"/>
  <c r="K7171" i="5"/>
  <c r="M7171" i="5"/>
  <c r="L7171" i="5" s="1"/>
  <c r="K7172" i="5"/>
  <c r="M7172" i="5"/>
  <c r="L7172" i="5" s="1"/>
  <c r="K7173" i="5"/>
  <c r="M7173" i="5"/>
  <c r="L7173" i="5" s="1"/>
  <c r="K7174" i="5"/>
  <c r="M7174" i="5"/>
  <c r="L7174" i="5" s="1"/>
  <c r="K7175" i="5"/>
  <c r="M7175" i="5"/>
  <c r="L7175" i="5" s="1"/>
  <c r="K7176" i="5"/>
  <c r="M7176" i="5"/>
  <c r="L7176" i="5" s="1"/>
  <c r="K7177" i="5"/>
  <c r="M7177" i="5"/>
  <c r="L7177" i="5" s="1"/>
  <c r="K7178" i="5"/>
  <c r="M7178" i="5"/>
  <c r="L7178" i="5" s="1"/>
  <c r="K7179" i="5"/>
  <c r="M7179" i="5"/>
  <c r="L7179" i="5" s="1"/>
  <c r="K7180" i="5"/>
  <c r="M7180" i="5"/>
  <c r="L7180" i="5" s="1"/>
  <c r="K7181" i="5"/>
  <c r="M7181" i="5"/>
  <c r="L7181" i="5" s="1"/>
  <c r="K7182" i="5"/>
  <c r="M7182" i="5"/>
  <c r="L7182" i="5" s="1"/>
  <c r="K7183" i="5"/>
  <c r="M7183" i="5"/>
  <c r="L7183" i="5" s="1"/>
  <c r="K7184" i="5"/>
  <c r="M7184" i="5"/>
  <c r="L7184" i="5" s="1"/>
  <c r="K7185" i="5"/>
  <c r="M7185" i="5"/>
  <c r="L7185" i="5" s="1"/>
  <c r="K7186" i="5"/>
  <c r="M7186" i="5"/>
  <c r="L7186" i="5" s="1"/>
  <c r="K7187" i="5"/>
  <c r="M7187" i="5"/>
  <c r="L7187" i="5" s="1"/>
  <c r="K7188" i="5"/>
  <c r="M7188" i="5"/>
  <c r="L7188" i="5" s="1"/>
  <c r="K7189" i="5"/>
  <c r="M7189" i="5"/>
  <c r="L7189" i="5" s="1"/>
  <c r="K7190" i="5"/>
  <c r="M7190" i="5"/>
  <c r="L7190" i="5" s="1"/>
  <c r="K7191" i="5"/>
  <c r="M7191" i="5"/>
  <c r="L7191" i="5" s="1"/>
  <c r="K7192" i="5"/>
  <c r="M7192" i="5"/>
  <c r="L7192" i="5" s="1"/>
  <c r="K7193" i="5"/>
  <c r="M7193" i="5"/>
  <c r="L7193" i="5" s="1"/>
  <c r="K7194" i="5"/>
  <c r="M7194" i="5"/>
  <c r="L7194" i="5" s="1"/>
  <c r="K7195" i="5"/>
  <c r="M7195" i="5"/>
  <c r="L7195" i="5" s="1"/>
  <c r="K7196" i="5"/>
  <c r="M7196" i="5"/>
  <c r="L7196" i="5" s="1"/>
  <c r="K7197" i="5"/>
  <c r="M7197" i="5"/>
  <c r="L7197" i="5" s="1"/>
  <c r="K7198" i="5"/>
  <c r="M7198" i="5"/>
  <c r="L7198" i="5" s="1"/>
  <c r="K7199" i="5"/>
  <c r="M7199" i="5"/>
  <c r="L7199" i="5" s="1"/>
  <c r="K7200" i="5"/>
  <c r="M7200" i="5"/>
  <c r="L7200" i="5" s="1"/>
  <c r="K7201" i="5"/>
  <c r="M7201" i="5"/>
  <c r="L7201" i="5" s="1"/>
  <c r="K7202" i="5"/>
  <c r="M7202" i="5"/>
  <c r="L7202" i="5" s="1"/>
  <c r="K7203" i="5"/>
  <c r="M7203" i="5"/>
  <c r="L7203" i="5" s="1"/>
  <c r="K7204" i="5"/>
  <c r="M7204" i="5"/>
  <c r="L7204" i="5" s="1"/>
  <c r="K7205" i="5"/>
  <c r="M7205" i="5"/>
  <c r="L7205" i="5" s="1"/>
  <c r="K7206" i="5"/>
  <c r="M7206" i="5"/>
  <c r="L7206" i="5" s="1"/>
  <c r="K7207" i="5"/>
  <c r="M7207" i="5"/>
  <c r="L7207" i="5" s="1"/>
  <c r="K7208" i="5"/>
  <c r="M7208" i="5"/>
  <c r="L7208" i="5" s="1"/>
  <c r="K7209" i="5"/>
  <c r="M7209" i="5"/>
  <c r="L7209" i="5" s="1"/>
  <c r="K7210" i="5"/>
  <c r="M7210" i="5"/>
  <c r="L7210" i="5" s="1"/>
  <c r="K7211" i="5"/>
  <c r="M7211" i="5"/>
  <c r="L7211" i="5" s="1"/>
  <c r="K7212" i="5"/>
  <c r="M7212" i="5"/>
  <c r="L7212" i="5" s="1"/>
  <c r="K7213" i="5"/>
  <c r="M7213" i="5"/>
  <c r="L7213" i="5" s="1"/>
  <c r="K7214" i="5"/>
  <c r="M7214" i="5"/>
  <c r="L7214" i="5" s="1"/>
  <c r="K7215" i="5"/>
  <c r="M7215" i="5"/>
  <c r="L7215" i="5" s="1"/>
  <c r="K7216" i="5"/>
  <c r="M7216" i="5"/>
  <c r="L7216" i="5" s="1"/>
  <c r="K7217" i="5"/>
  <c r="M7217" i="5"/>
  <c r="L7217" i="5" s="1"/>
  <c r="K7218" i="5"/>
  <c r="M7218" i="5"/>
  <c r="L7218" i="5" s="1"/>
  <c r="K7219" i="5"/>
  <c r="M7219" i="5"/>
  <c r="L7219" i="5" s="1"/>
  <c r="K7220" i="5"/>
  <c r="M7220" i="5"/>
  <c r="L7220" i="5" s="1"/>
  <c r="K7221" i="5"/>
  <c r="M7221" i="5"/>
  <c r="L7221" i="5" s="1"/>
  <c r="K7222" i="5"/>
  <c r="M7222" i="5"/>
  <c r="L7222" i="5" s="1"/>
  <c r="K7223" i="5"/>
  <c r="M7223" i="5"/>
  <c r="L7223" i="5" s="1"/>
  <c r="K7224" i="5"/>
  <c r="M7224" i="5"/>
  <c r="L7224" i="5" s="1"/>
  <c r="K7225" i="5"/>
  <c r="M7225" i="5"/>
  <c r="L7225" i="5" s="1"/>
  <c r="K7226" i="5"/>
  <c r="M7226" i="5"/>
  <c r="L7226" i="5" s="1"/>
  <c r="K7227" i="5"/>
  <c r="M7227" i="5"/>
  <c r="L7227" i="5" s="1"/>
  <c r="K7228" i="5"/>
  <c r="M7228" i="5"/>
  <c r="L7228" i="5" s="1"/>
  <c r="K7229" i="5"/>
  <c r="M7229" i="5"/>
  <c r="L7229" i="5" s="1"/>
  <c r="K7230" i="5"/>
  <c r="M7230" i="5"/>
  <c r="L7230" i="5" s="1"/>
  <c r="K7231" i="5"/>
  <c r="M7231" i="5"/>
  <c r="L7231" i="5" s="1"/>
  <c r="K7232" i="5"/>
  <c r="M7232" i="5"/>
  <c r="L7232" i="5" s="1"/>
  <c r="K7233" i="5"/>
  <c r="M7233" i="5"/>
  <c r="L7233" i="5" s="1"/>
  <c r="K7234" i="5"/>
  <c r="M7234" i="5"/>
  <c r="L7234" i="5" s="1"/>
  <c r="K7235" i="5"/>
  <c r="M7235" i="5"/>
  <c r="L7235" i="5" s="1"/>
  <c r="K7236" i="5"/>
  <c r="M7236" i="5"/>
  <c r="L7236" i="5" s="1"/>
  <c r="K7237" i="5"/>
  <c r="M7237" i="5"/>
  <c r="L7237" i="5" s="1"/>
  <c r="K7238" i="5"/>
  <c r="M7238" i="5"/>
  <c r="L7238" i="5" s="1"/>
  <c r="K7239" i="5"/>
  <c r="M7239" i="5"/>
  <c r="L7239" i="5" s="1"/>
  <c r="K7240" i="5"/>
  <c r="M7240" i="5"/>
  <c r="L7240" i="5" s="1"/>
  <c r="K7241" i="5"/>
  <c r="M7241" i="5"/>
  <c r="L7241" i="5" s="1"/>
  <c r="K7242" i="5"/>
  <c r="M7242" i="5"/>
  <c r="L7242" i="5" s="1"/>
  <c r="K7243" i="5"/>
  <c r="M7243" i="5"/>
  <c r="L7243" i="5" s="1"/>
  <c r="K7244" i="5"/>
  <c r="M7244" i="5"/>
  <c r="L7244" i="5" s="1"/>
  <c r="K7245" i="5"/>
  <c r="M7245" i="5"/>
  <c r="L7245" i="5" s="1"/>
  <c r="K7246" i="5"/>
  <c r="M7246" i="5"/>
  <c r="L7246" i="5" s="1"/>
  <c r="K7247" i="5"/>
  <c r="M7247" i="5"/>
  <c r="L7247" i="5" s="1"/>
  <c r="K7248" i="5"/>
  <c r="M7248" i="5"/>
  <c r="L7248" i="5" s="1"/>
  <c r="K7249" i="5"/>
  <c r="M7249" i="5"/>
  <c r="L7249" i="5" s="1"/>
  <c r="K7250" i="5"/>
  <c r="M7250" i="5"/>
  <c r="L7250" i="5" s="1"/>
  <c r="K7251" i="5"/>
  <c r="M7251" i="5"/>
  <c r="L7251" i="5" s="1"/>
  <c r="K7252" i="5"/>
  <c r="M7252" i="5"/>
  <c r="L7252" i="5" s="1"/>
  <c r="K7253" i="5"/>
  <c r="M7253" i="5"/>
  <c r="L7253" i="5" s="1"/>
  <c r="K7254" i="5"/>
  <c r="M7254" i="5"/>
  <c r="L7254" i="5" s="1"/>
  <c r="K7255" i="5"/>
  <c r="M7255" i="5"/>
  <c r="L7255" i="5" s="1"/>
  <c r="K7256" i="5"/>
  <c r="M7256" i="5"/>
  <c r="L7256" i="5" s="1"/>
  <c r="K7257" i="5"/>
  <c r="M7257" i="5"/>
  <c r="L7257" i="5" s="1"/>
  <c r="K7258" i="5"/>
  <c r="M7258" i="5"/>
  <c r="L7258" i="5" s="1"/>
  <c r="K7259" i="5"/>
  <c r="M7259" i="5"/>
  <c r="L7259" i="5" s="1"/>
  <c r="K7260" i="5"/>
  <c r="M7260" i="5"/>
  <c r="L7260" i="5" s="1"/>
  <c r="K7261" i="5"/>
  <c r="M7261" i="5"/>
  <c r="L7261" i="5" s="1"/>
  <c r="K7262" i="5"/>
  <c r="M7262" i="5"/>
  <c r="L7262" i="5" s="1"/>
  <c r="K7263" i="5"/>
  <c r="M7263" i="5"/>
  <c r="L7263" i="5" s="1"/>
  <c r="K7264" i="5"/>
  <c r="M7264" i="5"/>
  <c r="L7264" i="5" s="1"/>
  <c r="K7265" i="5"/>
  <c r="M7265" i="5"/>
  <c r="L7265" i="5" s="1"/>
  <c r="K7266" i="5"/>
  <c r="M7266" i="5"/>
  <c r="L7266" i="5" s="1"/>
  <c r="K7267" i="5"/>
  <c r="M7267" i="5"/>
  <c r="L7267" i="5" s="1"/>
  <c r="K7268" i="5"/>
  <c r="M7268" i="5"/>
  <c r="L7268" i="5" s="1"/>
  <c r="K7269" i="5"/>
  <c r="M7269" i="5"/>
  <c r="L7269" i="5" s="1"/>
  <c r="K7270" i="5"/>
  <c r="M7270" i="5"/>
  <c r="L7270" i="5" s="1"/>
  <c r="K7271" i="5"/>
  <c r="M7271" i="5"/>
  <c r="L7271" i="5" s="1"/>
  <c r="K7272" i="5"/>
  <c r="M7272" i="5"/>
  <c r="L7272" i="5" s="1"/>
  <c r="K7273" i="5"/>
  <c r="M7273" i="5"/>
  <c r="L7273" i="5" s="1"/>
  <c r="K7274" i="5"/>
  <c r="M7274" i="5"/>
  <c r="L7274" i="5" s="1"/>
  <c r="K7275" i="5"/>
  <c r="M7275" i="5"/>
  <c r="L7275" i="5" s="1"/>
  <c r="K7276" i="5"/>
  <c r="M7276" i="5"/>
  <c r="L7276" i="5" s="1"/>
  <c r="K7277" i="5"/>
  <c r="M7277" i="5"/>
  <c r="L7277" i="5" s="1"/>
  <c r="K7278" i="5"/>
  <c r="M7278" i="5"/>
  <c r="L7278" i="5" s="1"/>
  <c r="K7279" i="5"/>
  <c r="M7279" i="5"/>
  <c r="L7279" i="5" s="1"/>
  <c r="K7280" i="5"/>
  <c r="M7280" i="5"/>
  <c r="L7280" i="5" s="1"/>
  <c r="K7281" i="5"/>
  <c r="M7281" i="5"/>
  <c r="L7281" i="5" s="1"/>
  <c r="K7282" i="5"/>
  <c r="M7282" i="5"/>
  <c r="L7282" i="5" s="1"/>
  <c r="K7283" i="5"/>
  <c r="M7283" i="5"/>
  <c r="L7283" i="5" s="1"/>
  <c r="K7284" i="5"/>
  <c r="M7284" i="5"/>
  <c r="L7284" i="5" s="1"/>
  <c r="K7285" i="5"/>
  <c r="M7285" i="5"/>
  <c r="L7285" i="5" s="1"/>
  <c r="K7286" i="5"/>
  <c r="M7286" i="5"/>
  <c r="L7286" i="5" s="1"/>
  <c r="K7287" i="5"/>
  <c r="M7287" i="5"/>
  <c r="L7287" i="5" s="1"/>
  <c r="K7288" i="5"/>
  <c r="M7288" i="5"/>
  <c r="L7288" i="5" s="1"/>
  <c r="K7289" i="5"/>
  <c r="M7289" i="5"/>
  <c r="L7289" i="5" s="1"/>
  <c r="K7290" i="5"/>
  <c r="M7290" i="5"/>
  <c r="L7290" i="5" s="1"/>
  <c r="K7291" i="5"/>
  <c r="M7291" i="5"/>
  <c r="L7291" i="5" s="1"/>
  <c r="K7292" i="5"/>
  <c r="M7292" i="5"/>
  <c r="L7292" i="5" s="1"/>
  <c r="K7293" i="5"/>
  <c r="M7293" i="5"/>
  <c r="L7293" i="5" s="1"/>
  <c r="K7294" i="5"/>
  <c r="M7294" i="5"/>
  <c r="L7294" i="5" s="1"/>
  <c r="K7295" i="5"/>
  <c r="M7295" i="5"/>
  <c r="L7295" i="5" s="1"/>
  <c r="K7296" i="5"/>
  <c r="M7296" i="5"/>
  <c r="L7296" i="5" s="1"/>
  <c r="K7297" i="5"/>
  <c r="M7297" i="5"/>
  <c r="L7297" i="5" s="1"/>
  <c r="K7298" i="5"/>
  <c r="M7298" i="5"/>
  <c r="L7298" i="5" s="1"/>
  <c r="K7299" i="5"/>
  <c r="M7299" i="5"/>
  <c r="L7299" i="5" s="1"/>
  <c r="K7300" i="5"/>
  <c r="M7300" i="5"/>
  <c r="L7300" i="5" s="1"/>
  <c r="K7301" i="5"/>
  <c r="M7301" i="5"/>
  <c r="L7301" i="5" s="1"/>
  <c r="K7302" i="5"/>
  <c r="M7302" i="5"/>
  <c r="L7302" i="5" s="1"/>
  <c r="K7303" i="5"/>
  <c r="M7303" i="5"/>
  <c r="L7303" i="5" s="1"/>
  <c r="K7304" i="5"/>
  <c r="M7304" i="5"/>
  <c r="L7304" i="5" s="1"/>
  <c r="K7305" i="5"/>
  <c r="M7305" i="5"/>
  <c r="L7305" i="5" s="1"/>
  <c r="K7306" i="5"/>
  <c r="M7306" i="5"/>
  <c r="L7306" i="5" s="1"/>
  <c r="K7307" i="5"/>
  <c r="M7307" i="5"/>
  <c r="L7307" i="5" s="1"/>
  <c r="K7308" i="5"/>
  <c r="M7308" i="5"/>
  <c r="L7308" i="5" s="1"/>
  <c r="K7309" i="5"/>
  <c r="M7309" i="5"/>
  <c r="L7309" i="5" s="1"/>
  <c r="K7310" i="5"/>
  <c r="M7310" i="5"/>
  <c r="L7310" i="5" s="1"/>
  <c r="K7311" i="5"/>
  <c r="M7311" i="5"/>
  <c r="L7311" i="5" s="1"/>
  <c r="K7312" i="5"/>
  <c r="M7312" i="5"/>
  <c r="L7312" i="5" s="1"/>
  <c r="K7313" i="5"/>
  <c r="M7313" i="5"/>
  <c r="L7313" i="5" s="1"/>
  <c r="K7314" i="5"/>
  <c r="M7314" i="5"/>
  <c r="L7314" i="5" s="1"/>
  <c r="K7315" i="5"/>
  <c r="M7315" i="5"/>
  <c r="L7315" i="5" s="1"/>
  <c r="K7316" i="5"/>
  <c r="M7316" i="5"/>
  <c r="L7316" i="5" s="1"/>
  <c r="K7317" i="5"/>
  <c r="M7317" i="5"/>
  <c r="L7317" i="5" s="1"/>
  <c r="K7318" i="5"/>
  <c r="M7318" i="5"/>
  <c r="L7318" i="5" s="1"/>
  <c r="K7319" i="5"/>
  <c r="M7319" i="5"/>
  <c r="L7319" i="5" s="1"/>
  <c r="K7320" i="5"/>
  <c r="M7320" i="5"/>
  <c r="L7320" i="5" s="1"/>
  <c r="K7321" i="5"/>
  <c r="M7321" i="5"/>
  <c r="L7321" i="5" s="1"/>
  <c r="K7322" i="5"/>
  <c r="M7322" i="5"/>
  <c r="L7322" i="5" s="1"/>
  <c r="K7323" i="5"/>
  <c r="M7323" i="5"/>
  <c r="L7323" i="5" s="1"/>
  <c r="K7324" i="5"/>
  <c r="M7324" i="5"/>
  <c r="L7324" i="5" s="1"/>
  <c r="K7325" i="5"/>
  <c r="M7325" i="5"/>
  <c r="L7325" i="5" s="1"/>
  <c r="K7326" i="5"/>
  <c r="M7326" i="5"/>
  <c r="L7326" i="5" s="1"/>
  <c r="K7327" i="5"/>
  <c r="M7327" i="5"/>
  <c r="L7327" i="5" s="1"/>
  <c r="K7328" i="5"/>
  <c r="M7328" i="5"/>
  <c r="L7328" i="5" s="1"/>
  <c r="K7329" i="5"/>
  <c r="M7329" i="5"/>
  <c r="L7329" i="5" s="1"/>
  <c r="K7330" i="5"/>
  <c r="M7330" i="5"/>
  <c r="L7330" i="5" s="1"/>
  <c r="K7331" i="5"/>
  <c r="M7331" i="5"/>
  <c r="L7331" i="5" s="1"/>
  <c r="K7332" i="5"/>
  <c r="M7332" i="5"/>
  <c r="L7332" i="5" s="1"/>
  <c r="K7333" i="5"/>
  <c r="M7333" i="5"/>
  <c r="L7333" i="5" s="1"/>
  <c r="K7334" i="5"/>
  <c r="M7334" i="5"/>
  <c r="L7334" i="5" s="1"/>
  <c r="K7335" i="5"/>
  <c r="M7335" i="5"/>
  <c r="L7335" i="5" s="1"/>
  <c r="K7336" i="5"/>
  <c r="M7336" i="5"/>
  <c r="L7336" i="5" s="1"/>
  <c r="K7337" i="5"/>
  <c r="M7337" i="5"/>
  <c r="L7337" i="5" s="1"/>
  <c r="K7338" i="5"/>
  <c r="M7338" i="5"/>
  <c r="L7338" i="5" s="1"/>
  <c r="K7339" i="5"/>
  <c r="M7339" i="5"/>
  <c r="L7339" i="5" s="1"/>
  <c r="K7340" i="5"/>
  <c r="M7340" i="5"/>
  <c r="L7340" i="5" s="1"/>
  <c r="K7341" i="5"/>
  <c r="M7341" i="5"/>
  <c r="L7341" i="5" s="1"/>
  <c r="K7342" i="5"/>
  <c r="M7342" i="5"/>
  <c r="L7342" i="5" s="1"/>
  <c r="K7343" i="5"/>
  <c r="M7343" i="5"/>
  <c r="L7343" i="5" s="1"/>
  <c r="K7344" i="5"/>
  <c r="M7344" i="5"/>
  <c r="L7344" i="5" s="1"/>
  <c r="K7345" i="5"/>
  <c r="M7345" i="5"/>
  <c r="L7345" i="5" s="1"/>
  <c r="K7346" i="5"/>
  <c r="M7346" i="5"/>
  <c r="L7346" i="5" s="1"/>
  <c r="K7347" i="5"/>
  <c r="M7347" i="5"/>
  <c r="L7347" i="5" s="1"/>
  <c r="K7348" i="5"/>
  <c r="M7348" i="5"/>
  <c r="L7348" i="5" s="1"/>
  <c r="K7349" i="5"/>
  <c r="M7349" i="5"/>
  <c r="L7349" i="5" s="1"/>
  <c r="K7350" i="5"/>
  <c r="M7350" i="5"/>
  <c r="L7350" i="5" s="1"/>
  <c r="K7351" i="5"/>
  <c r="M7351" i="5"/>
  <c r="L7351" i="5" s="1"/>
  <c r="K7352" i="5"/>
  <c r="M7352" i="5"/>
  <c r="L7352" i="5" s="1"/>
  <c r="K7353" i="5"/>
  <c r="M7353" i="5"/>
  <c r="L7353" i="5" s="1"/>
  <c r="K7354" i="5"/>
  <c r="M7354" i="5"/>
  <c r="L7354" i="5" s="1"/>
  <c r="K7355" i="5"/>
  <c r="M7355" i="5"/>
  <c r="L7355" i="5" s="1"/>
  <c r="K7356" i="5"/>
  <c r="M7356" i="5"/>
  <c r="L7356" i="5" s="1"/>
  <c r="K7357" i="5"/>
  <c r="M7357" i="5"/>
  <c r="L7357" i="5" s="1"/>
  <c r="K7358" i="5"/>
  <c r="M7358" i="5"/>
  <c r="L7358" i="5" s="1"/>
  <c r="K7359" i="5"/>
  <c r="M7359" i="5"/>
  <c r="L7359" i="5" s="1"/>
  <c r="K7360" i="5"/>
  <c r="M7360" i="5"/>
  <c r="L7360" i="5" s="1"/>
  <c r="K7361" i="5"/>
  <c r="M7361" i="5"/>
  <c r="L7361" i="5" s="1"/>
  <c r="K7362" i="5"/>
  <c r="M7362" i="5"/>
  <c r="L7362" i="5" s="1"/>
  <c r="K7363" i="5"/>
  <c r="M7363" i="5"/>
  <c r="L7363" i="5" s="1"/>
  <c r="K7364" i="5"/>
  <c r="M7364" i="5"/>
  <c r="L7364" i="5" s="1"/>
  <c r="K7365" i="5"/>
  <c r="M7365" i="5"/>
  <c r="L7365" i="5" s="1"/>
  <c r="K7366" i="5"/>
  <c r="M7366" i="5"/>
  <c r="L7366" i="5" s="1"/>
  <c r="K7367" i="5"/>
  <c r="M7367" i="5"/>
  <c r="L7367" i="5" s="1"/>
  <c r="K7368" i="5"/>
  <c r="M7368" i="5"/>
  <c r="L7368" i="5" s="1"/>
  <c r="K7369" i="5"/>
  <c r="M7369" i="5"/>
  <c r="L7369" i="5" s="1"/>
  <c r="K7370" i="5"/>
  <c r="M7370" i="5"/>
  <c r="L7370" i="5" s="1"/>
  <c r="K7371" i="5"/>
  <c r="M7371" i="5"/>
  <c r="L7371" i="5" s="1"/>
  <c r="K7372" i="5"/>
  <c r="M7372" i="5"/>
  <c r="L7372" i="5" s="1"/>
  <c r="K7373" i="5"/>
  <c r="M7373" i="5"/>
  <c r="L7373" i="5" s="1"/>
  <c r="K7374" i="5"/>
  <c r="M7374" i="5"/>
  <c r="L7374" i="5" s="1"/>
  <c r="K7375" i="5"/>
  <c r="M7375" i="5"/>
  <c r="L7375" i="5" s="1"/>
  <c r="K7376" i="5"/>
  <c r="M7376" i="5"/>
  <c r="L7376" i="5" s="1"/>
  <c r="K7377" i="5"/>
  <c r="M7377" i="5"/>
  <c r="L7377" i="5" s="1"/>
  <c r="K7378" i="5"/>
  <c r="M7378" i="5"/>
  <c r="L7378" i="5" s="1"/>
  <c r="K7379" i="5"/>
  <c r="M7379" i="5"/>
  <c r="L7379" i="5" s="1"/>
  <c r="K7380" i="5"/>
  <c r="M7380" i="5"/>
  <c r="L7380" i="5" s="1"/>
  <c r="K7381" i="5"/>
  <c r="M7381" i="5"/>
  <c r="L7381" i="5" s="1"/>
  <c r="K7382" i="5"/>
  <c r="M7382" i="5"/>
  <c r="L7382" i="5" s="1"/>
  <c r="K7383" i="5"/>
  <c r="M7383" i="5"/>
  <c r="L7383" i="5" s="1"/>
  <c r="K7384" i="5"/>
  <c r="M7384" i="5"/>
  <c r="L7384" i="5" s="1"/>
  <c r="K7385" i="5"/>
  <c r="M7385" i="5"/>
  <c r="L7385" i="5" s="1"/>
  <c r="K7386" i="5"/>
  <c r="M7386" i="5"/>
  <c r="L7386" i="5" s="1"/>
  <c r="K7387" i="5"/>
  <c r="M7387" i="5"/>
  <c r="L7387" i="5" s="1"/>
  <c r="K7388" i="5"/>
  <c r="M7388" i="5"/>
  <c r="L7388" i="5" s="1"/>
  <c r="K7389" i="5"/>
  <c r="M7389" i="5"/>
  <c r="L7389" i="5" s="1"/>
  <c r="K7390" i="5"/>
  <c r="M7390" i="5"/>
  <c r="L7390" i="5" s="1"/>
  <c r="K7391" i="5"/>
  <c r="M7391" i="5"/>
  <c r="L7391" i="5" s="1"/>
  <c r="K7392" i="5"/>
  <c r="M7392" i="5"/>
  <c r="L7392" i="5" s="1"/>
  <c r="K7393" i="5"/>
  <c r="M7393" i="5"/>
  <c r="L7393" i="5" s="1"/>
  <c r="K7394" i="5"/>
  <c r="M7394" i="5"/>
  <c r="L7394" i="5" s="1"/>
  <c r="K7395" i="5"/>
  <c r="M7395" i="5"/>
  <c r="L7395" i="5" s="1"/>
  <c r="K7396" i="5"/>
  <c r="M7396" i="5"/>
  <c r="L7396" i="5" s="1"/>
  <c r="K7397" i="5"/>
  <c r="M7397" i="5"/>
  <c r="L7397" i="5" s="1"/>
  <c r="K7398" i="5"/>
  <c r="M7398" i="5"/>
  <c r="L7398" i="5" s="1"/>
  <c r="K7399" i="5"/>
  <c r="M7399" i="5"/>
  <c r="L7399" i="5" s="1"/>
  <c r="K7400" i="5"/>
  <c r="M7400" i="5"/>
  <c r="L7400" i="5" s="1"/>
  <c r="K7401" i="5"/>
  <c r="M7401" i="5"/>
  <c r="L7401" i="5" s="1"/>
  <c r="K7402" i="5"/>
  <c r="M7402" i="5"/>
  <c r="L7402" i="5" s="1"/>
  <c r="K7403" i="5"/>
  <c r="M7403" i="5"/>
  <c r="L7403" i="5" s="1"/>
  <c r="K7404" i="5"/>
  <c r="M7404" i="5"/>
  <c r="L7404" i="5" s="1"/>
  <c r="K7405" i="5"/>
  <c r="M7405" i="5"/>
  <c r="L7405" i="5" s="1"/>
  <c r="K7406" i="5"/>
  <c r="M7406" i="5"/>
  <c r="L7406" i="5" s="1"/>
  <c r="K7407" i="5"/>
  <c r="M7407" i="5"/>
  <c r="L7407" i="5" s="1"/>
  <c r="K7408" i="5"/>
  <c r="M7408" i="5"/>
  <c r="L7408" i="5" s="1"/>
  <c r="K7409" i="5"/>
  <c r="M7409" i="5"/>
  <c r="L7409" i="5" s="1"/>
  <c r="K7410" i="5"/>
  <c r="M7410" i="5"/>
  <c r="L7410" i="5" s="1"/>
  <c r="K7411" i="5"/>
  <c r="M7411" i="5"/>
  <c r="L7411" i="5" s="1"/>
  <c r="K7412" i="5"/>
  <c r="M7412" i="5"/>
  <c r="L7412" i="5" s="1"/>
  <c r="K7413" i="5"/>
  <c r="M7413" i="5"/>
  <c r="L7413" i="5" s="1"/>
  <c r="K7414" i="5"/>
  <c r="M7414" i="5"/>
  <c r="L7414" i="5" s="1"/>
  <c r="K7415" i="5"/>
  <c r="M7415" i="5"/>
  <c r="L7415" i="5" s="1"/>
  <c r="K7416" i="5"/>
  <c r="M7416" i="5"/>
  <c r="L7416" i="5" s="1"/>
  <c r="K7417" i="5"/>
  <c r="M7417" i="5"/>
  <c r="L7417" i="5" s="1"/>
  <c r="K7418" i="5"/>
  <c r="M7418" i="5"/>
  <c r="L7418" i="5" s="1"/>
  <c r="K7419" i="5"/>
  <c r="M7419" i="5"/>
  <c r="L7419" i="5" s="1"/>
  <c r="K7420" i="5"/>
  <c r="M7420" i="5"/>
  <c r="L7420" i="5" s="1"/>
  <c r="K7421" i="5"/>
  <c r="M7421" i="5"/>
  <c r="L7421" i="5" s="1"/>
  <c r="K7422" i="5"/>
  <c r="M7422" i="5"/>
  <c r="L7422" i="5" s="1"/>
  <c r="K7423" i="5"/>
  <c r="M7423" i="5"/>
  <c r="L7423" i="5" s="1"/>
  <c r="K7424" i="5"/>
  <c r="M7424" i="5"/>
  <c r="L7424" i="5" s="1"/>
  <c r="K7425" i="5"/>
  <c r="M7425" i="5"/>
  <c r="L7425" i="5" s="1"/>
  <c r="K7426" i="5"/>
  <c r="M7426" i="5"/>
  <c r="L7426" i="5" s="1"/>
  <c r="K7427" i="5"/>
  <c r="M7427" i="5"/>
  <c r="L7427" i="5" s="1"/>
  <c r="K7428" i="5"/>
  <c r="M7428" i="5"/>
  <c r="L7428" i="5" s="1"/>
  <c r="K7429" i="5"/>
  <c r="M7429" i="5"/>
  <c r="L7429" i="5" s="1"/>
  <c r="K7430" i="5"/>
  <c r="M7430" i="5"/>
  <c r="L7430" i="5" s="1"/>
  <c r="K7431" i="5"/>
  <c r="M7431" i="5"/>
  <c r="L7431" i="5" s="1"/>
  <c r="K7432" i="5"/>
  <c r="M7432" i="5"/>
  <c r="L7432" i="5" s="1"/>
  <c r="K7433" i="5"/>
  <c r="M7433" i="5"/>
  <c r="L7433" i="5" s="1"/>
  <c r="K7434" i="5"/>
  <c r="M7434" i="5"/>
  <c r="L7434" i="5" s="1"/>
  <c r="K7435" i="5"/>
  <c r="M7435" i="5"/>
  <c r="L7435" i="5" s="1"/>
  <c r="K7436" i="5"/>
  <c r="M7436" i="5"/>
  <c r="L7436" i="5" s="1"/>
  <c r="K7437" i="5"/>
  <c r="M7437" i="5"/>
  <c r="L7437" i="5" s="1"/>
  <c r="K7438" i="5"/>
  <c r="M7438" i="5"/>
  <c r="L7438" i="5" s="1"/>
  <c r="K7439" i="5"/>
  <c r="M7439" i="5"/>
  <c r="L7439" i="5" s="1"/>
  <c r="K7440" i="5"/>
  <c r="M7440" i="5"/>
  <c r="L7440" i="5" s="1"/>
  <c r="K7441" i="5"/>
  <c r="M7441" i="5"/>
  <c r="L7441" i="5" s="1"/>
  <c r="K7442" i="5"/>
  <c r="M7442" i="5"/>
  <c r="L7442" i="5" s="1"/>
  <c r="K7443" i="5"/>
  <c r="M7443" i="5"/>
  <c r="L7443" i="5" s="1"/>
  <c r="K7444" i="5"/>
  <c r="M7444" i="5"/>
  <c r="L7444" i="5" s="1"/>
  <c r="K7445" i="5"/>
  <c r="M7445" i="5"/>
  <c r="L7445" i="5" s="1"/>
  <c r="K7446" i="5"/>
  <c r="M7446" i="5"/>
  <c r="L7446" i="5" s="1"/>
  <c r="K7447" i="5"/>
  <c r="M7447" i="5"/>
  <c r="L7447" i="5" s="1"/>
  <c r="K7448" i="5"/>
  <c r="M7448" i="5"/>
  <c r="L7448" i="5" s="1"/>
  <c r="K7449" i="5"/>
  <c r="M7449" i="5"/>
  <c r="L7449" i="5" s="1"/>
  <c r="K7450" i="5"/>
  <c r="M7450" i="5"/>
  <c r="L7450" i="5" s="1"/>
  <c r="K7451" i="5"/>
  <c r="M7451" i="5"/>
  <c r="L7451" i="5" s="1"/>
  <c r="K7452" i="5"/>
  <c r="M7452" i="5"/>
  <c r="L7452" i="5" s="1"/>
  <c r="K7453" i="5"/>
  <c r="M7453" i="5"/>
  <c r="L7453" i="5" s="1"/>
  <c r="K7454" i="5"/>
  <c r="M7454" i="5"/>
  <c r="L7454" i="5" s="1"/>
  <c r="K7455" i="5"/>
  <c r="M7455" i="5"/>
  <c r="L7455" i="5" s="1"/>
  <c r="K7456" i="5"/>
  <c r="M7456" i="5"/>
  <c r="L7456" i="5" s="1"/>
  <c r="K7457" i="5"/>
  <c r="M7457" i="5"/>
  <c r="L7457" i="5" s="1"/>
  <c r="K7458" i="5"/>
  <c r="M7458" i="5"/>
  <c r="L7458" i="5" s="1"/>
  <c r="K7459" i="5"/>
  <c r="M7459" i="5"/>
  <c r="L7459" i="5" s="1"/>
  <c r="K7460" i="5"/>
  <c r="M7460" i="5"/>
  <c r="L7460" i="5" s="1"/>
  <c r="K7461" i="5"/>
  <c r="M7461" i="5"/>
  <c r="L7461" i="5" s="1"/>
  <c r="K7462" i="5"/>
  <c r="M7462" i="5"/>
  <c r="L7462" i="5" s="1"/>
  <c r="K7463" i="5"/>
  <c r="M7463" i="5"/>
  <c r="L7463" i="5" s="1"/>
  <c r="K7464" i="5"/>
  <c r="M7464" i="5"/>
  <c r="L7464" i="5" s="1"/>
  <c r="K7465" i="5"/>
  <c r="M7465" i="5"/>
  <c r="L7465" i="5" s="1"/>
  <c r="K7466" i="5"/>
  <c r="M7466" i="5"/>
  <c r="L7466" i="5" s="1"/>
  <c r="K7467" i="5"/>
  <c r="M7467" i="5"/>
  <c r="L7467" i="5" s="1"/>
  <c r="K7468" i="5"/>
  <c r="M7468" i="5"/>
  <c r="L7468" i="5" s="1"/>
  <c r="K7469" i="5"/>
  <c r="M7469" i="5"/>
  <c r="L7469" i="5" s="1"/>
  <c r="K7470" i="5"/>
  <c r="M7470" i="5"/>
  <c r="L7470" i="5" s="1"/>
  <c r="K7471" i="5"/>
  <c r="M7471" i="5"/>
  <c r="L7471" i="5" s="1"/>
  <c r="K7472" i="5"/>
  <c r="M7472" i="5"/>
  <c r="L7472" i="5" s="1"/>
  <c r="K7473" i="5"/>
  <c r="M7473" i="5"/>
  <c r="L7473" i="5" s="1"/>
  <c r="K7474" i="5"/>
  <c r="M7474" i="5"/>
  <c r="L7474" i="5" s="1"/>
  <c r="K7475" i="5"/>
  <c r="M7475" i="5"/>
  <c r="L7475" i="5" s="1"/>
  <c r="K7476" i="5"/>
  <c r="M7476" i="5"/>
  <c r="L7476" i="5" s="1"/>
  <c r="K7477" i="5"/>
  <c r="M7477" i="5"/>
  <c r="L7477" i="5" s="1"/>
  <c r="K7478" i="5"/>
  <c r="M7478" i="5"/>
  <c r="L7478" i="5" s="1"/>
  <c r="K7479" i="5"/>
  <c r="M7479" i="5"/>
  <c r="L7479" i="5" s="1"/>
  <c r="K7480" i="5"/>
  <c r="M7480" i="5"/>
  <c r="L7480" i="5" s="1"/>
  <c r="K7481" i="5"/>
  <c r="M7481" i="5"/>
  <c r="L7481" i="5" s="1"/>
  <c r="K7482" i="5"/>
  <c r="M7482" i="5"/>
  <c r="L7482" i="5" s="1"/>
  <c r="K7483" i="5"/>
  <c r="M7483" i="5"/>
  <c r="L7483" i="5" s="1"/>
  <c r="K7484" i="5"/>
  <c r="M7484" i="5"/>
  <c r="L7484" i="5" s="1"/>
  <c r="K7485" i="5"/>
  <c r="M7485" i="5"/>
  <c r="L7485" i="5" s="1"/>
  <c r="K7486" i="5"/>
  <c r="M7486" i="5"/>
  <c r="L7486" i="5" s="1"/>
  <c r="K7487" i="5"/>
  <c r="M7487" i="5"/>
  <c r="L7487" i="5" s="1"/>
  <c r="K7488" i="5"/>
  <c r="M7488" i="5"/>
  <c r="L7488" i="5" s="1"/>
  <c r="K7489" i="5"/>
  <c r="M7489" i="5"/>
  <c r="L7489" i="5" s="1"/>
  <c r="K7490" i="5"/>
  <c r="M7490" i="5"/>
  <c r="L7490" i="5" s="1"/>
  <c r="K7491" i="5"/>
  <c r="M7491" i="5"/>
  <c r="L7491" i="5" s="1"/>
  <c r="K7492" i="5"/>
  <c r="M7492" i="5"/>
  <c r="L7492" i="5" s="1"/>
  <c r="K7493" i="5"/>
  <c r="M7493" i="5"/>
  <c r="L7493" i="5" s="1"/>
  <c r="K7494" i="5"/>
  <c r="M7494" i="5"/>
  <c r="L7494" i="5" s="1"/>
  <c r="K7495" i="5"/>
  <c r="M7495" i="5"/>
  <c r="L7495" i="5" s="1"/>
  <c r="K7496" i="5"/>
  <c r="M7496" i="5"/>
  <c r="L7496" i="5" s="1"/>
  <c r="K7497" i="5"/>
  <c r="M7497" i="5"/>
  <c r="L7497" i="5" s="1"/>
  <c r="K7498" i="5"/>
  <c r="M7498" i="5"/>
  <c r="L7498" i="5" s="1"/>
  <c r="K7499" i="5"/>
  <c r="M7499" i="5"/>
  <c r="L7499" i="5" s="1"/>
  <c r="K7500" i="5"/>
  <c r="M7500" i="5"/>
  <c r="L7500" i="5" s="1"/>
  <c r="K7501" i="5"/>
  <c r="M7501" i="5"/>
  <c r="L7501" i="5" s="1"/>
  <c r="K7502" i="5"/>
  <c r="M7502" i="5"/>
  <c r="L7502" i="5" s="1"/>
  <c r="K7503" i="5"/>
  <c r="M7503" i="5"/>
  <c r="L7503" i="5" s="1"/>
  <c r="K7504" i="5"/>
  <c r="M7504" i="5"/>
  <c r="L7504" i="5" s="1"/>
  <c r="K7505" i="5"/>
  <c r="M7505" i="5"/>
  <c r="L7505" i="5" s="1"/>
  <c r="K7506" i="5"/>
  <c r="M7506" i="5"/>
  <c r="L7506" i="5" s="1"/>
  <c r="K7507" i="5"/>
  <c r="M7507" i="5"/>
  <c r="L7507" i="5" s="1"/>
  <c r="K7508" i="5"/>
  <c r="M7508" i="5"/>
  <c r="L7508" i="5" s="1"/>
  <c r="K7509" i="5"/>
  <c r="M7509" i="5"/>
  <c r="L7509" i="5" s="1"/>
  <c r="K7510" i="5"/>
  <c r="M7510" i="5"/>
  <c r="L7510" i="5" s="1"/>
  <c r="K7511" i="5"/>
  <c r="M7511" i="5"/>
  <c r="L7511" i="5" s="1"/>
  <c r="K7512" i="5"/>
  <c r="M7512" i="5"/>
  <c r="L7512" i="5" s="1"/>
  <c r="K7513" i="5"/>
  <c r="M7513" i="5"/>
  <c r="L7513" i="5" s="1"/>
  <c r="K7514" i="5"/>
  <c r="M7514" i="5"/>
  <c r="L7514" i="5" s="1"/>
  <c r="K7515" i="5"/>
  <c r="M7515" i="5"/>
  <c r="L7515" i="5" s="1"/>
  <c r="K7516" i="5"/>
  <c r="M7516" i="5"/>
  <c r="L7516" i="5" s="1"/>
  <c r="K7517" i="5"/>
  <c r="M7517" i="5"/>
  <c r="L7517" i="5" s="1"/>
  <c r="K7518" i="5"/>
  <c r="M7518" i="5"/>
  <c r="L7518" i="5" s="1"/>
  <c r="K7519" i="5"/>
  <c r="M7519" i="5"/>
  <c r="L7519" i="5" s="1"/>
  <c r="K7520" i="5"/>
  <c r="M7520" i="5"/>
  <c r="L7520" i="5" s="1"/>
  <c r="K7521" i="5"/>
  <c r="M7521" i="5"/>
  <c r="L7521" i="5" s="1"/>
  <c r="K7522" i="5"/>
  <c r="M7522" i="5"/>
  <c r="L7522" i="5" s="1"/>
  <c r="K7523" i="5"/>
  <c r="M7523" i="5"/>
  <c r="L7523" i="5" s="1"/>
  <c r="K7524" i="5"/>
  <c r="M7524" i="5"/>
  <c r="L7524" i="5" s="1"/>
  <c r="K7525" i="5"/>
  <c r="M7525" i="5"/>
  <c r="L7525" i="5" s="1"/>
  <c r="K7526" i="5"/>
  <c r="M7526" i="5"/>
  <c r="L7526" i="5" s="1"/>
  <c r="K7527" i="5"/>
  <c r="M7527" i="5"/>
  <c r="L7527" i="5" s="1"/>
  <c r="K7528" i="5"/>
  <c r="M7528" i="5"/>
  <c r="L7528" i="5" s="1"/>
  <c r="K7529" i="5"/>
  <c r="M7529" i="5"/>
  <c r="L7529" i="5" s="1"/>
  <c r="K7530" i="5"/>
  <c r="M7530" i="5"/>
  <c r="L7530" i="5" s="1"/>
  <c r="K7531" i="5"/>
  <c r="M7531" i="5"/>
  <c r="L7531" i="5" s="1"/>
  <c r="K7532" i="5"/>
  <c r="M7532" i="5"/>
  <c r="L7532" i="5" s="1"/>
  <c r="K7533" i="5"/>
  <c r="M7533" i="5"/>
  <c r="L7533" i="5" s="1"/>
  <c r="K7534" i="5"/>
  <c r="M7534" i="5"/>
  <c r="L7534" i="5" s="1"/>
  <c r="K7535" i="5"/>
  <c r="M7535" i="5"/>
  <c r="L7535" i="5" s="1"/>
  <c r="K7536" i="5"/>
  <c r="M7536" i="5"/>
  <c r="L7536" i="5" s="1"/>
  <c r="K7537" i="5"/>
  <c r="M7537" i="5"/>
  <c r="L7537" i="5" s="1"/>
  <c r="K7538" i="5"/>
  <c r="M7538" i="5"/>
  <c r="L7538" i="5" s="1"/>
  <c r="K7539" i="5"/>
  <c r="M7539" i="5"/>
  <c r="L7539" i="5" s="1"/>
  <c r="K7540" i="5"/>
  <c r="M7540" i="5"/>
  <c r="L7540" i="5" s="1"/>
  <c r="K7541" i="5"/>
  <c r="M7541" i="5"/>
  <c r="L7541" i="5" s="1"/>
  <c r="K7542" i="5"/>
  <c r="M7542" i="5"/>
  <c r="L7542" i="5" s="1"/>
  <c r="K7543" i="5"/>
  <c r="M7543" i="5"/>
  <c r="L7543" i="5" s="1"/>
  <c r="K7544" i="5"/>
  <c r="M7544" i="5"/>
  <c r="L7544" i="5" s="1"/>
  <c r="K7545" i="5"/>
  <c r="M7545" i="5"/>
  <c r="L7545" i="5" s="1"/>
  <c r="K7546" i="5"/>
  <c r="M7546" i="5"/>
  <c r="L7546" i="5" s="1"/>
  <c r="K7547" i="5"/>
  <c r="M7547" i="5"/>
  <c r="L7547" i="5" s="1"/>
  <c r="K7548" i="5"/>
  <c r="M7548" i="5"/>
  <c r="L7548" i="5" s="1"/>
  <c r="K7549" i="5"/>
  <c r="M7549" i="5"/>
  <c r="L7549" i="5" s="1"/>
  <c r="K7550" i="5"/>
  <c r="M7550" i="5"/>
  <c r="L7550" i="5" s="1"/>
  <c r="K7551" i="5"/>
  <c r="M7551" i="5"/>
  <c r="L7551" i="5" s="1"/>
  <c r="K7552" i="5"/>
  <c r="M7552" i="5"/>
  <c r="L7552" i="5" s="1"/>
  <c r="K7553" i="5"/>
  <c r="M7553" i="5"/>
  <c r="L7553" i="5" s="1"/>
  <c r="K7554" i="5"/>
  <c r="M7554" i="5"/>
  <c r="L7554" i="5" s="1"/>
  <c r="K7555" i="5"/>
  <c r="M7555" i="5"/>
  <c r="L7555" i="5" s="1"/>
  <c r="K7556" i="5"/>
  <c r="M7556" i="5"/>
  <c r="L7556" i="5" s="1"/>
  <c r="K7557" i="5"/>
  <c r="M7557" i="5"/>
  <c r="L7557" i="5" s="1"/>
  <c r="K7558" i="5"/>
  <c r="M7558" i="5"/>
  <c r="L7558" i="5" s="1"/>
  <c r="K7559" i="5"/>
  <c r="M7559" i="5"/>
  <c r="L7559" i="5" s="1"/>
  <c r="K7560" i="5"/>
  <c r="M7560" i="5"/>
  <c r="L7560" i="5" s="1"/>
  <c r="K7561" i="5"/>
  <c r="M7561" i="5"/>
  <c r="L7561" i="5" s="1"/>
  <c r="K7562" i="5"/>
  <c r="M7562" i="5"/>
  <c r="L7562" i="5" s="1"/>
  <c r="K7563" i="5"/>
  <c r="M7563" i="5"/>
  <c r="L7563" i="5" s="1"/>
  <c r="K7564" i="5"/>
  <c r="M7564" i="5"/>
  <c r="L7564" i="5" s="1"/>
  <c r="K7565" i="5"/>
  <c r="M7565" i="5"/>
  <c r="L7565" i="5" s="1"/>
  <c r="K7566" i="5"/>
  <c r="M7566" i="5"/>
  <c r="L7566" i="5" s="1"/>
  <c r="K7567" i="5"/>
  <c r="M7567" i="5"/>
  <c r="L7567" i="5" s="1"/>
  <c r="K7568" i="5"/>
  <c r="M7568" i="5"/>
  <c r="L7568" i="5" s="1"/>
  <c r="K7569" i="5"/>
  <c r="M7569" i="5"/>
  <c r="L7569" i="5" s="1"/>
  <c r="K7570" i="5"/>
  <c r="M7570" i="5"/>
  <c r="L7570" i="5" s="1"/>
  <c r="K7571" i="5"/>
  <c r="M7571" i="5"/>
  <c r="L7571" i="5" s="1"/>
  <c r="K7572" i="5"/>
  <c r="M7572" i="5"/>
  <c r="L7572" i="5" s="1"/>
  <c r="K7573" i="5"/>
  <c r="M7573" i="5"/>
  <c r="L7573" i="5" s="1"/>
  <c r="K7574" i="5"/>
  <c r="M7574" i="5"/>
  <c r="L7574" i="5" s="1"/>
  <c r="K7575" i="5"/>
  <c r="M7575" i="5"/>
  <c r="L7575" i="5" s="1"/>
  <c r="K7576" i="5"/>
  <c r="M7576" i="5"/>
  <c r="L7576" i="5" s="1"/>
  <c r="K7577" i="5"/>
  <c r="M7577" i="5"/>
  <c r="L7577" i="5" s="1"/>
  <c r="K7578" i="5"/>
  <c r="M7578" i="5"/>
  <c r="L7578" i="5" s="1"/>
  <c r="K7579" i="5"/>
  <c r="M7579" i="5"/>
  <c r="L7579" i="5" s="1"/>
  <c r="K7580" i="5"/>
  <c r="M7580" i="5"/>
  <c r="L7580" i="5" s="1"/>
  <c r="K7581" i="5"/>
  <c r="M7581" i="5"/>
  <c r="L7581" i="5" s="1"/>
  <c r="K7582" i="5"/>
  <c r="M7582" i="5"/>
  <c r="L7582" i="5" s="1"/>
  <c r="K7583" i="5"/>
  <c r="M7583" i="5"/>
  <c r="L7583" i="5" s="1"/>
  <c r="K7584" i="5"/>
  <c r="M7584" i="5"/>
  <c r="L7584" i="5" s="1"/>
  <c r="K7585" i="5"/>
  <c r="M7585" i="5"/>
  <c r="L7585" i="5" s="1"/>
  <c r="K7586" i="5"/>
  <c r="M7586" i="5"/>
  <c r="L7586" i="5" s="1"/>
  <c r="K7587" i="5"/>
  <c r="M7587" i="5"/>
  <c r="L7587" i="5" s="1"/>
  <c r="K7588" i="5"/>
  <c r="M7588" i="5"/>
  <c r="L7588" i="5" s="1"/>
  <c r="K7589" i="5"/>
  <c r="M7589" i="5"/>
  <c r="L7589" i="5" s="1"/>
  <c r="K7590" i="5"/>
  <c r="M7590" i="5"/>
  <c r="L7590" i="5" s="1"/>
  <c r="K7591" i="5"/>
  <c r="M7591" i="5"/>
  <c r="L7591" i="5" s="1"/>
  <c r="K7592" i="5"/>
  <c r="M7592" i="5"/>
  <c r="L7592" i="5" s="1"/>
  <c r="K7593" i="5"/>
  <c r="M7593" i="5"/>
  <c r="L7593" i="5" s="1"/>
  <c r="K7594" i="5"/>
  <c r="M7594" i="5"/>
  <c r="L7594" i="5" s="1"/>
  <c r="K7595" i="5"/>
  <c r="M7595" i="5"/>
  <c r="L7595" i="5" s="1"/>
  <c r="K7596" i="5"/>
  <c r="M7596" i="5"/>
  <c r="L7596" i="5" s="1"/>
  <c r="K7597" i="5"/>
  <c r="M7597" i="5"/>
  <c r="L7597" i="5" s="1"/>
  <c r="K7598" i="5"/>
  <c r="M7598" i="5"/>
  <c r="L7598" i="5" s="1"/>
  <c r="K7599" i="5"/>
  <c r="M7599" i="5"/>
  <c r="L7599" i="5" s="1"/>
  <c r="K7600" i="5"/>
  <c r="M7600" i="5"/>
  <c r="L7600" i="5" s="1"/>
  <c r="K7601" i="5"/>
  <c r="M7601" i="5"/>
  <c r="L7601" i="5" s="1"/>
  <c r="K7602" i="5"/>
  <c r="M7602" i="5"/>
  <c r="L7602" i="5" s="1"/>
  <c r="K7603" i="5"/>
  <c r="M7603" i="5"/>
  <c r="L7603" i="5" s="1"/>
  <c r="K7604" i="5"/>
  <c r="M7604" i="5"/>
  <c r="L7604" i="5" s="1"/>
  <c r="K7605" i="5"/>
  <c r="M7605" i="5"/>
  <c r="L7605" i="5" s="1"/>
  <c r="K7606" i="5"/>
  <c r="M7606" i="5"/>
  <c r="L7606" i="5" s="1"/>
  <c r="K7607" i="5"/>
  <c r="M7607" i="5"/>
  <c r="L7607" i="5" s="1"/>
  <c r="K7608" i="5"/>
  <c r="M7608" i="5"/>
  <c r="L7608" i="5" s="1"/>
  <c r="K7609" i="5"/>
  <c r="M7609" i="5"/>
  <c r="L7609" i="5" s="1"/>
  <c r="K7610" i="5"/>
  <c r="M7610" i="5"/>
  <c r="L7610" i="5" s="1"/>
  <c r="K7611" i="5"/>
  <c r="M7611" i="5"/>
  <c r="L7611" i="5" s="1"/>
  <c r="K7612" i="5"/>
  <c r="M7612" i="5"/>
  <c r="L7612" i="5" s="1"/>
  <c r="K7613" i="5"/>
  <c r="M7613" i="5"/>
  <c r="L7613" i="5" s="1"/>
  <c r="K7614" i="5"/>
  <c r="M7614" i="5"/>
  <c r="L7614" i="5" s="1"/>
  <c r="K7615" i="5"/>
  <c r="M7615" i="5"/>
  <c r="L7615" i="5" s="1"/>
  <c r="K7616" i="5"/>
  <c r="M7616" i="5"/>
  <c r="L7616" i="5" s="1"/>
  <c r="K7617" i="5"/>
  <c r="M7617" i="5"/>
  <c r="L7617" i="5" s="1"/>
  <c r="K7618" i="5"/>
  <c r="M7618" i="5"/>
  <c r="L7618" i="5" s="1"/>
  <c r="K7619" i="5"/>
  <c r="M7619" i="5"/>
  <c r="L7619" i="5" s="1"/>
  <c r="K7620" i="5"/>
  <c r="M7620" i="5"/>
  <c r="L7620" i="5" s="1"/>
  <c r="K7621" i="5"/>
  <c r="M7621" i="5"/>
  <c r="L7621" i="5" s="1"/>
  <c r="K7622" i="5"/>
  <c r="M7622" i="5"/>
  <c r="L7622" i="5" s="1"/>
  <c r="K7623" i="5"/>
  <c r="M7623" i="5"/>
  <c r="L7623" i="5" s="1"/>
  <c r="K7624" i="5"/>
  <c r="M7624" i="5"/>
  <c r="L7624" i="5" s="1"/>
  <c r="K7625" i="5"/>
  <c r="M7625" i="5"/>
  <c r="L7625" i="5" s="1"/>
  <c r="K7626" i="5"/>
  <c r="M7626" i="5"/>
  <c r="L7626" i="5" s="1"/>
  <c r="K7627" i="5"/>
  <c r="M7627" i="5"/>
  <c r="L7627" i="5" s="1"/>
  <c r="K7628" i="5"/>
  <c r="M7628" i="5"/>
  <c r="L7628" i="5" s="1"/>
  <c r="K7629" i="5"/>
  <c r="M7629" i="5"/>
  <c r="L7629" i="5" s="1"/>
  <c r="K7630" i="5"/>
  <c r="M7630" i="5"/>
  <c r="L7630" i="5" s="1"/>
  <c r="K7631" i="5"/>
  <c r="M7631" i="5"/>
  <c r="L7631" i="5" s="1"/>
  <c r="K7632" i="5"/>
  <c r="M7632" i="5"/>
  <c r="L7632" i="5" s="1"/>
  <c r="K7633" i="5"/>
  <c r="M7633" i="5"/>
  <c r="L7633" i="5" s="1"/>
  <c r="K7634" i="5"/>
  <c r="M7634" i="5"/>
  <c r="L7634" i="5" s="1"/>
  <c r="K7635" i="5"/>
  <c r="M7635" i="5"/>
  <c r="L7635" i="5" s="1"/>
  <c r="K7636" i="5"/>
  <c r="M7636" i="5"/>
  <c r="L7636" i="5" s="1"/>
  <c r="K7637" i="5"/>
  <c r="M7637" i="5"/>
  <c r="L7637" i="5" s="1"/>
  <c r="K7638" i="5"/>
  <c r="M7638" i="5"/>
  <c r="L7638" i="5" s="1"/>
  <c r="K7639" i="5"/>
  <c r="M7639" i="5"/>
  <c r="L7639" i="5" s="1"/>
  <c r="K7640" i="5"/>
  <c r="M7640" i="5"/>
  <c r="L7640" i="5" s="1"/>
  <c r="K7641" i="5"/>
  <c r="M7641" i="5"/>
  <c r="L7641" i="5" s="1"/>
  <c r="K7642" i="5"/>
  <c r="M7642" i="5"/>
  <c r="L7642" i="5" s="1"/>
  <c r="K7643" i="5"/>
  <c r="M7643" i="5"/>
  <c r="L7643" i="5" s="1"/>
  <c r="K7644" i="5"/>
  <c r="M7644" i="5"/>
  <c r="L7644" i="5" s="1"/>
  <c r="K7645" i="5"/>
  <c r="M7645" i="5"/>
  <c r="L7645" i="5" s="1"/>
  <c r="K7646" i="5"/>
  <c r="M7646" i="5"/>
  <c r="L7646" i="5" s="1"/>
  <c r="K7647" i="5"/>
  <c r="M7647" i="5"/>
  <c r="L7647" i="5" s="1"/>
  <c r="K7648" i="5"/>
  <c r="M7648" i="5"/>
  <c r="L7648" i="5" s="1"/>
  <c r="K7649" i="5"/>
  <c r="M7649" i="5"/>
  <c r="L7649" i="5" s="1"/>
  <c r="K7650" i="5"/>
  <c r="M7650" i="5"/>
  <c r="L7650" i="5" s="1"/>
  <c r="K7651" i="5"/>
  <c r="M7651" i="5"/>
  <c r="L7651" i="5" s="1"/>
  <c r="K7652" i="5"/>
  <c r="M7652" i="5"/>
  <c r="L7652" i="5" s="1"/>
  <c r="K7653" i="5"/>
  <c r="M7653" i="5"/>
  <c r="L7653" i="5" s="1"/>
  <c r="K7654" i="5"/>
  <c r="M7654" i="5"/>
  <c r="L7654" i="5" s="1"/>
  <c r="K7655" i="5"/>
  <c r="M7655" i="5"/>
  <c r="L7655" i="5" s="1"/>
  <c r="K7656" i="5"/>
  <c r="M7656" i="5"/>
  <c r="L7656" i="5" s="1"/>
  <c r="K7657" i="5"/>
  <c r="M7657" i="5"/>
  <c r="L7657" i="5" s="1"/>
  <c r="K7658" i="5"/>
  <c r="M7658" i="5"/>
  <c r="L7658" i="5" s="1"/>
  <c r="K7659" i="5"/>
  <c r="M7659" i="5"/>
  <c r="L7659" i="5" s="1"/>
  <c r="K7660" i="5"/>
  <c r="M7660" i="5"/>
  <c r="L7660" i="5" s="1"/>
  <c r="K7661" i="5"/>
  <c r="M7661" i="5"/>
  <c r="L7661" i="5" s="1"/>
  <c r="K7662" i="5"/>
  <c r="M7662" i="5"/>
  <c r="L7662" i="5" s="1"/>
  <c r="K7663" i="5"/>
  <c r="M7663" i="5"/>
  <c r="L7663" i="5" s="1"/>
  <c r="K7664" i="5"/>
  <c r="M7664" i="5"/>
  <c r="L7664" i="5" s="1"/>
  <c r="K7665" i="5"/>
  <c r="M7665" i="5"/>
  <c r="L7665" i="5" s="1"/>
  <c r="K7666" i="5"/>
  <c r="M7666" i="5"/>
  <c r="L7666" i="5" s="1"/>
  <c r="K7667" i="5"/>
  <c r="M7667" i="5"/>
  <c r="L7667" i="5" s="1"/>
  <c r="K7668" i="5"/>
  <c r="M7668" i="5"/>
  <c r="L7668" i="5" s="1"/>
  <c r="K7669" i="5"/>
  <c r="M7669" i="5"/>
  <c r="L7669" i="5" s="1"/>
  <c r="K7670" i="5"/>
  <c r="M7670" i="5"/>
  <c r="L7670" i="5" s="1"/>
  <c r="K7671" i="5"/>
  <c r="M7671" i="5"/>
  <c r="L7671" i="5" s="1"/>
  <c r="K7672" i="5"/>
  <c r="M7672" i="5"/>
  <c r="L7672" i="5" s="1"/>
  <c r="K7673" i="5"/>
  <c r="M7673" i="5"/>
  <c r="L7673" i="5" s="1"/>
  <c r="K7674" i="5"/>
  <c r="M7674" i="5"/>
  <c r="L7674" i="5" s="1"/>
  <c r="K7675" i="5"/>
  <c r="M7675" i="5"/>
  <c r="L7675" i="5" s="1"/>
  <c r="K7676" i="5"/>
  <c r="M7676" i="5"/>
  <c r="L7676" i="5" s="1"/>
  <c r="K7677" i="5"/>
  <c r="M7677" i="5"/>
  <c r="L7677" i="5" s="1"/>
  <c r="K7678" i="5"/>
  <c r="M7678" i="5"/>
  <c r="L7678" i="5" s="1"/>
  <c r="K7679" i="5"/>
  <c r="M7679" i="5"/>
  <c r="L7679" i="5" s="1"/>
  <c r="K7680" i="5"/>
  <c r="M7680" i="5"/>
  <c r="L7680" i="5" s="1"/>
  <c r="K7681" i="5"/>
  <c r="M7681" i="5"/>
  <c r="L7681" i="5" s="1"/>
  <c r="K7682" i="5"/>
  <c r="M7682" i="5"/>
  <c r="L7682" i="5" s="1"/>
  <c r="K7683" i="5"/>
  <c r="M7683" i="5"/>
  <c r="L7683" i="5" s="1"/>
  <c r="K7684" i="5"/>
  <c r="M7684" i="5"/>
  <c r="L7684" i="5" s="1"/>
  <c r="K7685" i="5"/>
  <c r="M7685" i="5"/>
  <c r="L7685" i="5" s="1"/>
  <c r="K7686" i="5"/>
  <c r="M7686" i="5"/>
  <c r="L7686" i="5" s="1"/>
  <c r="K7687" i="5"/>
  <c r="M7687" i="5"/>
  <c r="L7687" i="5" s="1"/>
  <c r="K7688" i="5"/>
  <c r="M7688" i="5"/>
  <c r="L7688" i="5" s="1"/>
  <c r="K7689" i="5"/>
  <c r="M7689" i="5"/>
  <c r="L7689" i="5" s="1"/>
  <c r="K7690" i="5"/>
  <c r="M7690" i="5"/>
  <c r="L7690" i="5" s="1"/>
  <c r="K7691" i="5"/>
  <c r="M7691" i="5"/>
  <c r="L7691" i="5" s="1"/>
  <c r="K7692" i="5"/>
  <c r="M7692" i="5"/>
  <c r="L7692" i="5" s="1"/>
  <c r="K7693" i="5"/>
  <c r="M7693" i="5"/>
  <c r="L7693" i="5" s="1"/>
  <c r="K7694" i="5"/>
  <c r="M7694" i="5"/>
  <c r="L7694" i="5" s="1"/>
  <c r="K7695" i="5"/>
  <c r="M7695" i="5"/>
  <c r="L7695" i="5" s="1"/>
  <c r="K7696" i="5"/>
  <c r="M7696" i="5"/>
  <c r="L7696" i="5" s="1"/>
  <c r="K7697" i="5"/>
  <c r="M7697" i="5"/>
  <c r="L7697" i="5" s="1"/>
  <c r="K7698" i="5"/>
  <c r="M7698" i="5"/>
  <c r="L7698" i="5" s="1"/>
  <c r="K7699" i="5"/>
  <c r="M7699" i="5"/>
  <c r="L7699" i="5" s="1"/>
  <c r="K7700" i="5"/>
  <c r="M7700" i="5"/>
  <c r="L7700" i="5" s="1"/>
  <c r="K7701" i="5"/>
  <c r="M7701" i="5"/>
  <c r="L7701" i="5" s="1"/>
  <c r="K7702" i="5"/>
  <c r="M7702" i="5"/>
  <c r="L7702" i="5" s="1"/>
  <c r="K7703" i="5"/>
  <c r="M7703" i="5"/>
  <c r="L7703" i="5" s="1"/>
  <c r="K7704" i="5"/>
  <c r="M7704" i="5"/>
  <c r="L7704" i="5" s="1"/>
  <c r="K7705" i="5"/>
  <c r="M7705" i="5"/>
  <c r="L7705" i="5" s="1"/>
  <c r="K7706" i="5"/>
  <c r="M7706" i="5"/>
  <c r="L7706" i="5" s="1"/>
  <c r="K7707" i="5"/>
  <c r="M7707" i="5"/>
  <c r="L7707" i="5" s="1"/>
  <c r="K7708" i="5"/>
  <c r="M7708" i="5"/>
  <c r="L7708" i="5" s="1"/>
  <c r="K7709" i="5"/>
  <c r="M7709" i="5"/>
  <c r="L7709" i="5" s="1"/>
  <c r="K7710" i="5"/>
  <c r="M7710" i="5"/>
  <c r="L7710" i="5" s="1"/>
  <c r="K7711" i="5"/>
  <c r="M7711" i="5"/>
  <c r="L7711" i="5" s="1"/>
  <c r="K7712" i="5"/>
  <c r="M7712" i="5"/>
  <c r="L7712" i="5" s="1"/>
  <c r="K7713" i="5"/>
  <c r="M7713" i="5"/>
  <c r="L7713" i="5" s="1"/>
  <c r="K7714" i="5"/>
  <c r="M7714" i="5"/>
  <c r="L7714" i="5" s="1"/>
  <c r="K7715" i="5"/>
  <c r="M7715" i="5"/>
  <c r="L7715" i="5" s="1"/>
  <c r="K7716" i="5"/>
  <c r="M7716" i="5"/>
  <c r="L7716" i="5" s="1"/>
  <c r="K7717" i="5"/>
  <c r="M7717" i="5"/>
  <c r="L7717" i="5" s="1"/>
  <c r="K7718" i="5"/>
  <c r="M7718" i="5"/>
  <c r="L7718" i="5" s="1"/>
  <c r="K7719" i="5"/>
  <c r="M7719" i="5"/>
  <c r="L7719" i="5" s="1"/>
  <c r="K7720" i="5"/>
  <c r="M7720" i="5"/>
  <c r="L7720" i="5" s="1"/>
  <c r="K7721" i="5"/>
  <c r="M7721" i="5"/>
  <c r="L7721" i="5" s="1"/>
  <c r="K7722" i="5"/>
  <c r="M7722" i="5"/>
  <c r="L7722" i="5" s="1"/>
  <c r="K7723" i="5"/>
  <c r="M7723" i="5"/>
  <c r="L7723" i="5" s="1"/>
  <c r="K7724" i="5"/>
  <c r="M7724" i="5"/>
  <c r="L7724" i="5" s="1"/>
  <c r="K7725" i="5"/>
  <c r="M7725" i="5"/>
  <c r="L7725" i="5" s="1"/>
  <c r="K7726" i="5"/>
  <c r="M7726" i="5"/>
  <c r="L7726" i="5" s="1"/>
  <c r="K7727" i="5"/>
  <c r="M7727" i="5"/>
  <c r="L7727" i="5" s="1"/>
  <c r="K7728" i="5"/>
  <c r="M7728" i="5"/>
  <c r="L7728" i="5" s="1"/>
  <c r="K7729" i="5"/>
  <c r="M7729" i="5"/>
  <c r="L7729" i="5" s="1"/>
  <c r="K7730" i="5"/>
  <c r="M7730" i="5"/>
  <c r="L7730" i="5" s="1"/>
  <c r="K7731" i="5"/>
  <c r="M7731" i="5"/>
  <c r="L7731" i="5" s="1"/>
  <c r="K7732" i="5"/>
  <c r="M7732" i="5"/>
  <c r="L7732" i="5" s="1"/>
  <c r="K7733" i="5"/>
  <c r="M7733" i="5"/>
  <c r="L7733" i="5" s="1"/>
  <c r="K7734" i="5"/>
  <c r="M7734" i="5"/>
  <c r="L7734" i="5" s="1"/>
  <c r="K7735" i="5"/>
  <c r="M7735" i="5"/>
  <c r="L7735" i="5" s="1"/>
  <c r="K7736" i="5"/>
  <c r="M7736" i="5"/>
  <c r="L7736" i="5" s="1"/>
  <c r="K7737" i="5"/>
  <c r="M7737" i="5"/>
  <c r="L7737" i="5" s="1"/>
  <c r="K7738" i="5"/>
  <c r="M7738" i="5"/>
  <c r="L7738" i="5" s="1"/>
  <c r="K7739" i="5"/>
  <c r="M7739" i="5"/>
  <c r="L7739" i="5" s="1"/>
  <c r="K7740" i="5"/>
  <c r="M7740" i="5"/>
  <c r="L7740" i="5" s="1"/>
  <c r="K7741" i="5"/>
  <c r="M7741" i="5"/>
  <c r="L7741" i="5" s="1"/>
  <c r="K7742" i="5"/>
  <c r="M7742" i="5"/>
  <c r="L7742" i="5" s="1"/>
  <c r="K7743" i="5"/>
  <c r="M7743" i="5"/>
  <c r="L7743" i="5" s="1"/>
  <c r="K7744" i="5"/>
  <c r="M7744" i="5"/>
  <c r="L7744" i="5" s="1"/>
  <c r="K7745" i="5"/>
  <c r="M7745" i="5"/>
  <c r="L7745" i="5" s="1"/>
  <c r="K7746" i="5"/>
  <c r="M7746" i="5"/>
  <c r="L7746" i="5" s="1"/>
  <c r="K7747" i="5"/>
  <c r="M7747" i="5"/>
  <c r="L7747" i="5" s="1"/>
  <c r="K7748" i="5"/>
  <c r="M7748" i="5"/>
  <c r="L7748" i="5" s="1"/>
  <c r="K7749" i="5"/>
  <c r="M7749" i="5"/>
  <c r="L7749" i="5" s="1"/>
  <c r="K7750" i="5"/>
  <c r="M7750" i="5"/>
  <c r="L7750" i="5" s="1"/>
  <c r="K7751" i="5"/>
  <c r="M7751" i="5"/>
  <c r="L7751" i="5" s="1"/>
  <c r="K7752" i="5"/>
  <c r="M7752" i="5"/>
  <c r="L7752" i="5" s="1"/>
  <c r="K7753" i="5"/>
  <c r="M7753" i="5"/>
  <c r="L7753" i="5" s="1"/>
  <c r="K7754" i="5"/>
  <c r="M7754" i="5"/>
  <c r="L7754" i="5" s="1"/>
  <c r="K7755" i="5"/>
  <c r="M7755" i="5"/>
  <c r="L7755" i="5" s="1"/>
  <c r="K7756" i="5"/>
  <c r="M7756" i="5"/>
  <c r="L7756" i="5" s="1"/>
  <c r="K7757" i="5"/>
  <c r="M7757" i="5"/>
  <c r="L7757" i="5" s="1"/>
  <c r="K7758" i="5"/>
  <c r="M7758" i="5"/>
  <c r="L7758" i="5" s="1"/>
  <c r="K7759" i="5"/>
  <c r="M7759" i="5"/>
  <c r="L7759" i="5" s="1"/>
  <c r="K7760" i="5"/>
  <c r="M7760" i="5"/>
  <c r="L7760" i="5" s="1"/>
  <c r="K7761" i="5"/>
  <c r="M7761" i="5"/>
  <c r="L7761" i="5" s="1"/>
  <c r="K7762" i="5"/>
  <c r="M7762" i="5"/>
  <c r="L7762" i="5" s="1"/>
  <c r="K7763" i="5"/>
  <c r="M7763" i="5"/>
  <c r="L7763" i="5" s="1"/>
  <c r="K7764" i="5"/>
  <c r="M7764" i="5"/>
  <c r="L7764" i="5" s="1"/>
  <c r="K7765" i="5"/>
  <c r="M7765" i="5"/>
  <c r="L7765" i="5" s="1"/>
  <c r="K7766" i="5"/>
  <c r="M7766" i="5"/>
  <c r="L7766" i="5" s="1"/>
  <c r="K7767" i="5"/>
  <c r="M7767" i="5"/>
  <c r="L7767" i="5" s="1"/>
  <c r="K7768" i="5"/>
  <c r="M7768" i="5"/>
  <c r="L7768" i="5" s="1"/>
  <c r="K7769" i="5"/>
  <c r="M7769" i="5"/>
  <c r="L7769" i="5" s="1"/>
  <c r="K7770" i="5"/>
  <c r="M7770" i="5"/>
  <c r="L7770" i="5" s="1"/>
  <c r="K7771" i="5"/>
  <c r="M7771" i="5"/>
  <c r="L7771" i="5" s="1"/>
  <c r="K7772" i="5"/>
  <c r="M7772" i="5"/>
  <c r="L7772" i="5" s="1"/>
  <c r="K7773" i="5"/>
  <c r="M7773" i="5"/>
  <c r="L7773" i="5" s="1"/>
  <c r="K7774" i="5"/>
  <c r="M7774" i="5"/>
  <c r="L7774" i="5" s="1"/>
  <c r="K7775" i="5"/>
  <c r="M7775" i="5"/>
  <c r="L7775" i="5" s="1"/>
  <c r="K7776" i="5"/>
  <c r="M7776" i="5"/>
  <c r="L7776" i="5" s="1"/>
  <c r="K7777" i="5"/>
  <c r="M7777" i="5"/>
  <c r="L7777" i="5" s="1"/>
  <c r="K7778" i="5"/>
  <c r="M7778" i="5"/>
  <c r="L7778" i="5" s="1"/>
  <c r="K7779" i="5"/>
  <c r="M7779" i="5"/>
  <c r="L7779" i="5" s="1"/>
  <c r="K7780" i="5"/>
  <c r="M7780" i="5"/>
  <c r="L7780" i="5" s="1"/>
  <c r="K7781" i="5"/>
  <c r="M7781" i="5"/>
  <c r="L7781" i="5" s="1"/>
  <c r="K7782" i="5"/>
  <c r="M7782" i="5"/>
  <c r="L7782" i="5" s="1"/>
  <c r="K7783" i="5"/>
  <c r="M7783" i="5"/>
  <c r="L7783" i="5" s="1"/>
  <c r="K7784" i="5"/>
  <c r="M7784" i="5"/>
  <c r="L7784" i="5" s="1"/>
  <c r="K7785" i="5"/>
  <c r="M7785" i="5"/>
  <c r="L7785" i="5" s="1"/>
  <c r="K7786" i="5"/>
  <c r="M7786" i="5"/>
  <c r="L7786" i="5" s="1"/>
  <c r="K7787" i="5"/>
  <c r="M7787" i="5"/>
  <c r="L7787" i="5" s="1"/>
  <c r="K7788" i="5"/>
  <c r="M7788" i="5"/>
  <c r="L7788" i="5" s="1"/>
  <c r="K7789" i="5"/>
  <c r="M7789" i="5"/>
  <c r="L7789" i="5" s="1"/>
  <c r="K7790" i="5"/>
  <c r="M7790" i="5"/>
  <c r="L7790" i="5" s="1"/>
  <c r="K7791" i="5"/>
  <c r="M7791" i="5"/>
  <c r="L7791" i="5" s="1"/>
  <c r="K7792" i="5"/>
  <c r="M7792" i="5"/>
  <c r="L7792" i="5" s="1"/>
  <c r="K7793" i="5"/>
  <c r="M7793" i="5"/>
  <c r="L7793" i="5" s="1"/>
  <c r="K7794" i="5"/>
  <c r="M7794" i="5"/>
  <c r="L7794" i="5" s="1"/>
  <c r="K7795" i="5"/>
  <c r="M7795" i="5"/>
  <c r="L7795" i="5" s="1"/>
  <c r="K7796" i="5"/>
  <c r="M7796" i="5"/>
  <c r="L7796" i="5" s="1"/>
  <c r="K7797" i="5"/>
  <c r="M7797" i="5"/>
  <c r="L7797" i="5" s="1"/>
  <c r="K7798" i="5"/>
  <c r="M7798" i="5"/>
  <c r="L7798" i="5" s="1"/>
  <c r="K7799" i="5"/>
  <c r="M7799" i="5"/>
  <c r="L7799" i="5" s="1"/>
  <c r="K7800" i="5"/>
  <c r="M7800" i="5"/>
  <c r="L7800" i="5" s="1"/>
  <c r="K7801" i="5"/>
  <c r="M7801" i="5"/>
  <c r="L7801" i="5" s="1"/>
  <c r="K7802" i="5"/>
  <c r="M7802" i="5"/>
  <c r="L7802" i="5" s="1"/>
  <c r="K7803" i="5"/>
  <c r="M7803" i="5"/>
  <c r="L7803" i="5" s="1"/>
  <c r="K7804" i="5"/>
  <c r="M7804" i="5"/>
  <c r="L7804" i="5" s="1"/>
  <c r="K7805" i="5"/>
  <c r="M7805" i="5"/>
  <c r="L7805" i="5" s="1"/>
  <c r="K7806" i="5"/>
  <c r="M7806" i="5"/>
  <c r="L7806" i="5" s="1"/>
  <c r="K7807" i="5"/>
  <c r="M7807" i="5"/>
  <c r="L7807" i="5" s="1"/>
  <c r="K7808" i="5"/>
  <c r="M7808" i="5"/>
  <c r="L7808" i="5" s="1"/>
  <c r="K7809" i="5"/>
  <c r="M7809" i="5"/>
  <c r="L7809" i="5" s="1"/>
  <c r="K7810" i="5"/>
  <c r="M7810" i="5"/>
  <c r="L7810" i="5" s="1"/>
  <c r="K7811" i="5"/>
  <c r="M7811" i="5"/>
  <c r="L7811" i="5" s="1"/>
  <c r="K7812" i="5"/>
  <c r="M7812" i="5"/>
  <c r="L7812" i="5" s="1"/>
  <c r="K7813" i="5"/>
  <c r="M7813" i="5"/>
  <c r="L7813" i="5" s="1"/>
  <c r="K7814" i="5"/>
  <c r="M7814" i="5"/>
  <c r="L7814" i="5" s="1"/>
  <c r="K7815" i="5"/>
  <c r="M7815" i="5"/>
  <c r="L7815" i="5" s="1"/>
  <c r="K7816" i="5"/>
  <c r="M7816" i="5"/>
  <c r="L7816" i="5" s="1"/>
  <c r="K7817" i="5"/>
  <c r="M7817" i="5"/>
  <c r="L7817" i="5" s="1"/>
  <c r="K7818" i="5"/>
  <c r="M7818" i="5"/>
  <c r="L7818" i="5" s="1"/>
  <c r="K7819" i="5"/>
  <c r="M7819" i="5"/>
  <c r="L7819" i="5" s="1"/>
  <c r="K7820" i="5"/>
  <c r="M7820" i="5"/>
  <c r="L7820" i="5" s="1"/>
  <c r="K7821" i="5"/>
  <c r="M7821" i="5"/>
  <c r="L7821" i="5" s="1"/>
  <c r="K7822" i="5"/>
  <c r="M7822" i="5"/>
  <c r="L7822" i="5" s="1"/>
  <c r="K7823" i="5"/>
  <c r="M7823" i="5"/>
  <c r="L7823" i="5" s="1"/>
  <c r="K7824" i="5"/>
  <c r="M7824" i="5"/>
  <c r="L7824" i="5" s="1"/>
  <c r="K7825" i="5"/>
  <c r="M7825" i="5"/>
  <c r="L7825" i="5" s="1"/>
  <c r="K7826" i="5"/>
  <c r="M7826" i="5"/>
  <c r="L7826" i="5" s="1"/>
  <c r="K7827" i="5"/>
  <c r="M7827" i="5"/>
  <c r="L7827" i="5" s="1"/>
  <c r="K7828" i="5"/>
  <c r="M7828" i="5"/>
  <c r="L7828" i="5" s="1"/>
  <c r="K7829" i="5"/>
  <c r="M7829" i="5"/>
  <c r="L7829" i="5" s="1"/>
  <c r="K7830" i="5"/>
  <c r="M7830" i="5"/>
  <c r="L7830" i="5" s="1"/>
  <c r="K7831" i="5"/>
  <c r="M7831" i="5"/>
  <c r="L7831" i="5" s="1"/>
  <c r="K7832" i="5"/>
  <c r="M7832" i="5"/>
  <c r="L7832" i="5" s="1"/>
  <c r="K7833" i="5"/>
  <c r="M7833" i="5"/>
  <c r="L7833" i="5" s="1"/>
  <c r="K7834" i="5"/>
  <c r="M7834" i="5"/>
  <c r="L7834" i="5" s="1"/>
  <c r="K7835" i="5"/>
  <c r="M7835" i="5"/>
  <c r="L7835" i="5" s="1"/>
  <c r="K7836" i="5"/>
  <c r="M7836" i="5"/>
  <c r="L7836" i="5" s="1"/>
  <c r="K7837" i="5"/>
  <c r="M7837" i="5"/>
  <c r="L7837" i="5" s="1"/>
  <c r="K7838" i="5"/>
  <c r="M7838" i="5"/>
  <c r="L7838" i="5" s="1"/>
  <c r="K7839" i="5"/>
  <c r="M7839" i="5"/>
  <c r="L7839" i="5" s="1"/>
  <c r="K7840" i="5"/>
  <c r="M7840" i="5"/>
  <c r="L7840" i="5" s="1"/>
  <c r="K7841" i="5"/>
  <c r="M7841" i="5"/>
  <c r="L7841" i="5" s="1"/>
  <c r="K7842" i="5"/>
  <c r="M7842" i="5"/>
  <c r="L7842" i="5" s="1"/>
  <c r="K7843" i="5"/>
  <c r="M7843" i="5"/>
  <c r="L7843" i="5" s="1"/>
  <c r="K7844" i="5"/>
  <c r="M7844" i="5"/>
  <c r="L7844" i="5" s="1"/>
  <c r="K7845" i="5"/>
  <c r="M7845" i="5"/>
  <c r="L7845" i="5" s="1"/>
  <c r="K7846" i="5"/>
  <c r="M7846" i="5"/>
  <c r="L7846" i="5" s="1"/>
  <c r="K7847" i="5"/>
  <c r="M7847" i="5"/>
  <c r="L7847" i="5" s="1"/>
  <c r="K7848" i="5"/>
  <c r="M7848" i="5"/>
  <c r="L7848" i="5" s="1"/>
  <c r="K7849" i="5"/>
  <c r="M7849" i="5"/>
  <c r="L7849" i="5" s="1"/>
  <c r="K7850" i="5"/>
  <c r="M7850" i="5"/>
  <c r="L7850" i="5" s="1"/>
  <c r="K7851" i="5"/>
  <c r="M7851" i="5"/>
  <c r="L7851" i="5" s="1"/>
  <c r="K7852" i="5"/>
  <c r="M7852" i="5"/>
  <c r="L7852" i="5" s="1"/>
  <c r="K7853" i="5"/>
  <c r="M7853" i="5"/>
  <c r="L7853" i="5" s="1"/>
  <c r="K7854" i="5"/>
  <c r="M7854" i="5"/>
  <c r="L7854" i="5" s="1"/>
  <c r="K7855" i="5"/>
  <c r="M7855" i="5"/>
  <c r="L7855" i="5" s="1"/>
  <c r="K7856" i="5"/>
  <c r="M7856" i="5"/>
  <c r="L7856" i="5" s="1"/>
  <c r="K7857" i="5"/>
  <c r="M7857" i="5"/>
  <c r="L7857" i="5" s="1"/>
  <c r="K7858" i="5"/>
  <c r="M7858" i="5"/>
  <c r="L7858" i="5" s="1"/>
  <c r="K7859" i="5"/>
  <c r="M7859" i="5"/>
  <c r="L7859" i="5" s="1"/>
  <c r="K7860" i="5"/>
  <c r="M7860" i="5"/>
  <c r="L7860" i="5" s="1"/>
  <c r="K7861" i="5"/>
  <c r="M7861" i="5"/>
  <c r="L7861" i="5" s="1"/>
  <c r="K7862" i="5"/>
  <c r="M7862" i="5"/>
  <c r="L7862" i="5" s="1"/>
  <c r="K7863" i="5"/>
  <c r="M7863" i="5"/>
  <c r="L7863" i="5" s="1"/>
  <c r="K7864" i="5"/>
  <c r="M7864" i="5"/>
  <c r="L7864" i="5" s="1"/>
  <c r="K7865" i="5"/>
  <c r="M7865" i="5"/>
  <c r="L7865" i="5" s="1"/>
  <c r="K7866" i="5"/>
  <c r="M7866" i="5"/>
  <c r="L7866" i="5" s="1"/>
  <c r="K7867" i="5"/>
  <c r="M7867" i="5"/>
  <c r="L7867" i="5" s="1"/>
  <c r="K7868" i="5"/>
  <c r="M7868" i="5"/>
  <c r="L7868" i="5" s="1"/>
  <c r="K7869" i="5"/>
  <c r="M7869" i="5"/>
  <c r="L7869" i="5" s="1"/>
  <c r="K7870" i="5"/>
  <c r="M7870" i="5"/>
  <c r="L7870" i="5" s="1"/>
  <c r="K7871" i="5"/>
  <c r="M7871" i="5"/>
  <c r="L7871" i="5" s="1"/>
  <c r="K7872" i="5"/>
  <c r="M7872" i="5"/>
  <c r="L7872" i="5" s="1"/>
  <c r="K7873" i="5"/>
  <c r="M7873" i="5"/>
  <c r="L7873" i="5" s="1"/>
  <c r="K7874" i="5"/>
  <c r="M7874" i="5"/>
  <c r="L7874" i="5" s="1"/>
  <c r="K7875" i="5"/>
  <c r="M7875" i="5"/>
  <c r="L7875" i="5" s="1"/>
  <c r="K7876" i="5"/>
  <c r="M7876" i="5"/>
  <c r="L7876" i="5" s="1"/>
  <c r="K7877" i="5"/>
  <c r="M7877" i="5"/>
  <c r="L7877" i="5" s="1"/>
  <c r="K7878" i="5"/>
  <c r="M7878" i="5"/>
  <c r="L7878" i="5" s="1"/>
  <c r="K7879" i="5"/>
  <c r="M7879" i="5"/>
  <c r="L7879" i="5" s="1"/>
  <c r="K7880" i="5"/>
  <c r="M7880" i="5"/>
  <c r="L7880" i="5" s="1"/>
  <c r="K7881" i="5"/>
  <c r="M7881" i="5"/>
  <c r="L7881" i="5" s="1"/>
  <c r="K7882" i="5"/>
  <c r="M7882" i="5"/>
  <c r="L7882" i="5" s="1"/>
  <c r="K7883" i="5"/>
  <c r="M7883" i="5"/>
  <c r="L7883" i="5" s="1"/>
  <c r="K7884" i="5"/>
  <c r="M7884" i="5"/>
  <c r="L7884" i="5" s="1"/>
  <c r="K7885" i="5"/>
  <c r="M7885" i="5"/>
  <c r="L7885" i="5" s="1"/>
  <c r="K7886" i="5"/>
  <c r="M7886" i="5"/>
  <c r="L7886" i="5" s="1"/>
  <c r="K7887" i="5"/>
  <c r="M7887" i="5"/>
  <c r="L7887" i="5" s="1"/>
  <c r="K7888" i="5"/>
  <c r="M7888" i="5"/>
  <c r="L7888" i="5" s="1"/>
  <c r="K7889" i="5"/>
  <c r="M7889" i="5"/>
  <c r="L7889" i="5" s="1"/>
  <c r="K7890" i="5"/>
  <c r="M7890" i="5"/>
  <c r="L7890" i="5" s="1"/>
  <c r="K7891" i="5"/>
  <c r="M7891" i="5"/>
  <c r="L7891" i="5" s="1"/>
  <c r="K7892" i="5"/>
  <c r="M7892" i="5"/>
  <c r="L7892" i="5" s="1"/>
  <c r="K7893" i="5"/>
  <c r="M7893" i="5"/>
  <c r="L7893" i="5" s="1"/>
  <c r="K7894" i="5"/>
  <c r="M7894" i="5"/>
  <c r="L7894" i="5" s="1"/>
  <c r="K7895" i="5"/>
  <c r="M7895" i="5"/>
  <c r="L7895" i="5" s="1"/>
  <c r="K7896" i="5"/>
  <c r="M7896" i="5"/>
  <c r="L7896" i="5" s="1"/>
  <c r="K7897" i="5"/>
  <c r="M7897" i="5"/>
  <c r="L7897" i="5" s="1"/>
  <c r="K7898" i="5"/>
  <c r="M7898" i="5"/>
  <c r="L7898" i="5" s="1"/>
  <c r="K7899" i="5"/>
  <c r="M7899" i="5"/>
  <c r="L7899" i="5" s="1"/>
  <c r="K7900" i="5"/>
  <c r="M7900" i="5"/>
  <c r="L7900" i="5" s="1"/>
  <c r="K7901" i="5"/>
  <c r="M7901" i="5"/>
  <c r="L7901" i="5" s="1"/>
  <c r="K7902" i="5"/>
  <c r="M7902" i="5"/>
  <c r="L7902" i="5" s="1"/>
  <c r="K7903" i="5"/>
  <c r="M7903" i="5"/>
  <c r="L7903" i="5" s="1"/>
  <c r="K7904" i="5"/>
  <c r="M7904" i="5"/>
  <c r="L7904" i="5" s="1"/>
  <c r="K7905" i="5"/>
  <c r="M7905" i="5"/>
  <c r="L7905" i="5" s="1"/>
  <c r="K7906" i="5"/>
  <c r="M7906" i="5"/>
  <c r="L7906" i="5" s="1"/>
  <c r="K7907" i="5"/>
  <c r="M7907" i="5"/>
  <c r="L7907" i="5" s="1"/>
  <c r="K7908" i="5"/>
  <c r="M7908" i="5"/>
  <c r="L7908" i="5" s="1"/>
  <c r="K7909" i="5"/>
  <c r="M7909" i="5"/>
  <c r="L7909" i="5" s="1"/>
  <c r="K7910" i="5"/>
  <c r="M7910" i="5"/>
  <c r="L7910" i="5" s="1"/>
  <c r="K7911" i="5"/>
  <c r="M7911" i="5"/>
  <c r="L7911" i="5" s="1"/>
  <c r="K7912" i="5"/>
  <c r="M7912" i="5"/>
  <c r="L7912" i="5" s="1"/>
  <c r="K7913" i="5"/>
  <c r="M7913" i="5"/>
  <c r="L7913" i="5" s="1"/>
  <c r="K7914" i="5"/>
  <c r="M7914" i="5"/>
  <c r="L7914" i="5" s="1"/>
  <c r="K7915" i="5"/>
  <c r="M7915" i="5"/>
  <c r="L7915" i="5" s="1"/>
  <c r="K7916" i="5"/>
  <c r="M7916" i="5"/>
  <c r="L7916" i="5" s="1"/>
  <c r="K7917" i="5"/>
  <c r="M7917" i="5"/>
  <c r="L7917" i="5" s="1"/>
  <c r="K7918" i="5"/>
  <c r="M7918" i="5"/>
  <c r="L7918" i="5" s="1"/>
  <c r="K7919" i="5"/>
  <c r="M7919" i="5"/>
  <c r="L7919" i="5" s="1"/>
  <c r="K7920" i="5"/>
  <c r="M7920" i="5"/>
  <c r="L7920" i="5" s="1"/>
  <c r="K7921" i="5"/>
  <c r="M7921" i="5"/>
  <c r="L7921" i="5" s="1"/>
  <c r="K7922" i="5"/>
  <c r="M7922" i="5"/>
  <c r="L7922" i="5" s="1"/>
  <c r="K7923" i="5"/>
  <c r="M7923" i="5"/>
  <c r="L7923" i="5" s="1"/>
  <c r="K7924" i="5"/>
  <c r="M7924" i="5"/>
  <c r="L7924" i="5" s="1"/>
  <c r="K7925" i="5"/>
  <c r="M7925" i="5"/>
  <c r="L7925" i="5" s="1"/>
  <c r="K7926" i="5"/>
  <c r="M7926" i="5"/>
  <c r="L7926" i="5" s="1"/>
  <c r="K7927" i="5"/>
  <c r="M7927" i="5"/>
  <c r="L7927" i="5" s="1"/>
  <c r="K7928" i="5"/>
  <c r="M7928" i="5"/>
  <c r="L7928" i="5" s="1"/>
  <c r="K7929" i="5"/>
  <c r="M7929" i="5"/>
  <c r="L7929" i="5" s="1"/>
  <c r="K7930" i="5"/>
  <c r="M7930" i="5"/>
  <c r="L7930" i="5" s="1"/>
  <c r="K7931" i="5"/>
  <c r="M7931" i="5"/>
  <c r="L7931" i="5" s="1"/>
  <c r="K7932" i="5"/>
  <c r="M7932" i="5"/>
  <c r="L7932" i="5" s="1"/>
  <c r="K7933" i="5"/>
  <c r="M7933" i="5"/>
  <c r="L7933" i="5" s="1"/>
  <c r="K7934" i="5"/>
  <c r="M7934" i="5"/>
  <c r="L7934" i="5" s="1"/>
  <c r="K7935" i="5"/>
  <c r="M7935" i="5"/>
  <c r="L7935" i="5" s="1"/>
  <c r="K7936" i="5"/>
  <c r="M7936" i="5"/>
  <c r="L7936" i="5" s="1"/>
  <c r="K7937" i="5"/>
  <c r="M7937" i="5"/>
  <c r="L7937" i="5" s="1"/>
  <c r="K7938" i="5"/>
  <c r="M7938" i="5"/>
  <c r="L7938" i="5" s="1"/>
  <c r="K7939" i="5"/>
  <c r="M7939" i="5"/>
  <c r="L7939" i="5" s="1"/>
  <c r="K7940" i="5"/>
  <c r="M7940" i="5"/>
  <c r="L7940" i="5" s="1"/>
  <c r="K7941" i="5"/>
  <c r="M7941" i="5"/>
  <c r="L7941" i="5" s="1"/>
  <c r="K7942" i="5"/>
  <c r="M7942" i="5"/>
  <c r="L7942" i="5" s="1"/>
  <c r="K7943" i="5"/>
  <c r="M7943" i="5"/>
  <c r="L7943" i="5" s="1"/>
  <c r="K7944" i="5"/>
  <c r="M7944" i="5"/>
  <c r="L7944" i="5" s="1"/>
  <c r="K7945" i="5"/>
  <c r="M7945" i="5"/>
  <c r="L7945" i="5" s="1"/>
  <c r="K7946" i="5"/>
  <c r="M7946" i="5"/>
  <c r="L7946" i="5" s="1"/>
  <c r="K7947" i="5"/>
  <c r="M7947" i="5"/>
  <c r="L7947" i="5" s="1"/>
  <c r="K7948" i="5"/>
  <c r="M7948" i="5"/>
  <c r="L7948" i="5" s="1"/>
  <c r="K7949" i="5"/>
  <c r="M7949" i="5"/>
  <c r="L7949" i="5" s="1"/>
  <c r="K7950" i="5"/>
  <c r="M7950" i="5"/>
  <c r="L7950" i="5" s="1"/>
  <c r="K7951" i="5"/>
  <c r="M7951" i="5"/>
  <c r="L7951" i="5" s="1"/>
  <c r="K7952" i="5"/>
  <c r="M7952" i="5"/>
  <c r="L7952" i="5" s="1"/>
  <c r="K7953" i="5"/>
  <c r="M7953" i="5"/>
  <c r="L7953" i="5" s="1"/>
  <c r="K7954" i="5"/>
  <c r="M7954" i="5"/>
  <c r="L7954" i="5" s="1"/>
  <c r="K7955" i="5"/>
  <c r="M7955" i="5"/>
  <c r="L7955" i="5" s="1"/>
  <c r="K7956" i="5"/>
  <c r="M7956" i="5"/>
  <c r="L7956" i="5" s="1"/>
  <c r="K7957" i="5"/>
  <c r="M7957" i="5"/>
  <c r="L7957" i="5" s="1"/>
  <c r="K7958" i="5"/>
  <c r="M7958" i="5"/>
  <c r="L7958" i="5" s="1"/>
  <c r="K7959" i="5"/>
  <c r="M7959" i="5"/>
  <c r="L7959" i="5" s="1"/>
  <c r="K7960" i="5"/>
  <c r="M7960" i="5"/>
  <c r="L7960" i="5" s="1"/>
  <c r="K7961" i="5"/>
  <c r="M7961" i="5"/>
  <c r="L7961" i="5" s="1"/>
  <c r="K7962" i="5"/>
  <c r="M7962" i="5"/>
  <c r="L7962" i="5" s="1"/>
  <c r="K7963" i="5"/>
  <c r="M7963" i="5"/>
  <c r="L7963" i="5" s="1"/>
  <c r="K7964" i="5"/>
  <c r="M7964" i="5"/>
  <c r="L7964" i="5" s="1"/>
  <c r="K7965" i="5"/>
  <c r="M7965" i="5"/>
  <c r="L7965" i="5" s="1"/>
  <c r="K7966" i="5"/>
  <c r="M7966" i="5"/>
  <c r="L7966" i="5" s="1"/>
  <c r="K7967" i="5"/>
  <c r="M7967" i="5"/>
  <c r="L7967" i="5" s="1"/>
  <c r="K7968" i="5"/>
  <c r="M7968" i="5"/>
  <c r="L7968" i="5" s="1"/>
  <c r="K7969" i="5"/>
  <c r="M7969" i="5"/>
  <c r="L7969" i="5" s="1"/>
  <c r="K7970" i="5"/>
  <c r="M7970" i="5"/>
  <c r="L7970" i="5" s="1"/>
  <c r="K7971" i="5"/>
  <c r="M7971" i="5"/>
  <c r="L7971" i="5" s="1"/>
  <c r="K7972" i="5"/>
  <c r="M7972" i="5"/>
  <c r="L7972" i="5" s="1"/>
  <c r="K7973" i="5"/>
  <c r="M7973" i="5"/>
  <c r="L7973" i="5" s="1"/>
  <c r="K7974" i="5"/>
  <c r="M7974" i="5"/>
  <c r="L7974" i="5" s="1"/>
  <c r="K7975" i="5"/>
  <c r="M7975" i="5"/>
  <c r="L7975" i="5" s="1"/>
  <c r="K7976" i="5"/>
  <c r="M7976" i="5"/>
  <c r="L7976" i="5" s="1"/>
  <c r="K7977" i="5"/>
  <c r="M7977" i="5"/>
  <c r="L7977" i="5" s="1"/>
  <c r="K7978" i="5"/>
  <c r="M7978" i="5"/>
  <c r="L7978" i="5" s="1"/>
  <c r="K7979" i="5"/>
  <c r="M7979" i="5"/>
  <c r="L7979" i="5" s="1"/>
  <c r="K7980" i="5"/>
  <c r="M7980" i="5"/>
  <c r="L7980" i="5" s="1"/>
  <c r="K7981" i="5"/>
  <c r="M7981" i="5"/>
  <c r="L7981" i="5" s="1"/>
  <c r="K7982" i="5"/>
  <c r="M7982" i="5"/>
  <c r="L7982" i="5" s="1"/>
  <c r="K7983" i="5"/>
  <c r="M7983" i="5"/>
  <c r="L7983" i="5" s="1"/>
  <c r="K7984" i="5"/>
  <c r="M7984" i="5"/>
  <c r="L7984" i="5" s="1"/>
  <c r="K7985" i="5"/>
  <c r="M7985" i="5"/>
  <c r="L7985" i="5" s="1"/>
  <c r="K7986" i="5"/>
  <c r="M7986" i="5"/>
  <c r="L7986" i="5" s="1"/>
  <c r="K7987" i="5"/>
  <c r="M7987" i="5"/>
  <c r="L7987" i="5" s="1"/>
  <c r="K7988" i="5"/>
  <c r="M7988" i="5"/>
  <c r="L7988" i="5" s="1"/>
  <c r="K7989" i="5"/>
  <c r="M7989" i="5"/>
  <c r="L7989" i="5" s="1"/>
  <c r="K7990" i="5"/>
  <c r="M7990" i="5"/>
  <c r="L7990" i="5" s="1"/>
  <c r="K7991" i="5"/>
  <c r="M7991" i="5"/>
  <c r="L7991" i="5" s="1"/>
  <c r="K7992" i="5"/>
  <c r="M7992" i="5"/>
  <c r="L7992" i="5" s="1"/>
  <c r="K7993" i="5"/>
  <c r="M7993" i="5"/>
  <c r="L7993" i="5" s="1"/>
  <c r="K7994" i="5"/>
  <c r="M7994" i="5"/>
  <c r="L7994" i="5" s="1"/>
  <c r="K7995" i="5"/>
  <c r="M7995" i="5"/>
  <c r="L7995" i="5" s="1"/>
  <c r="K7996" i="5"/>
  <c r="M7996" i="5"/>
  <c r="L7996" i="5" s="1"/>
  <c r="K7997" i="5"/>
  <c r="M7997" i="5"/>
  <c r="L7997" i="5" s="1"/>
  <c r="K7998" i="5"/>
  <c r="M7998" i="5"/>
  <c r="L7998" i="5" s="1"/>
  <c r="K7999" i="5"/>
  <c r="M7999" i="5"/>
  <c r="L7999" i="5" s="1"/>
  <c r="K8000" i="5"/>
  <c r="M8000" i="5"/>
  <c r="L8000" i="5" s="1"/>
  <c r="K8001" i="5"/>
  <c r="M8001" i="5"/>
  <c r="L8001" i="5" s="1"/>
  <c r="K8002" i="5"/>
  <c r="M8002" i="5"/>
  <c r="L8002" i="5" s="1"/>
  <c r="K8003" i="5"/>
  <c r="M8003" i="5"/>
  <c r="L8003" i="5" s="1"/>
  <c r="K8004" i="5"/>
  <c r="M8004" i="5"/>
  <c r="L8004" i="5" s="1"/>
  <c r="K8005" i="5"/>
  <c r="M8005" i="5"/>
  <c r="L8005" i="5" s="1"/>
  <c r="K8006" i="5"/>
  <c r="M8006" i="5"/>
  <c r="L8006" i="5" s="1"/>
  <c r="K8007" i="5"/>
  <c r="M8007" i="5"/>
  <c r="L8007" i="5" s="1"/>
  <c r="K8008" i="5"/>
  <c r="M8008" i="5"/>
  <c r="L8008" i="5" s="1"/>
  <c r="K8009" i="5"/>
  <c r="M8009" i="5"/>
  <c r="L8009" i="5" s="1"/>
  <c r="K8010" i="5"/>
  <c r="M8010" i="5"/>
  <c r="L8010" i="5" s="1"/>
  <c r="K8011" i="5"/>
  <c r="M8011" i="5"/>
  <c r="L8011" i="5" s="1"/>
  <c r="K8012" i="5"/>
  <c r="M8012" i="5"/>
  <c r="L8012" i="5" s="1"/>
  <c r="K8013" i="5"/>
  <c r="M8013" i="5"/>
  <c r="L8013" i="5" s="1"/>
  <c r="K8014" i="5"/>
  <c r="M8014" i="5"/>
  <c r="L8014" i="5" s="1"/>
  <c r="K8015" i="5"/>
  <c r="M8015" i="5"/>
  <c r="L8015" i="5" s="1"/>
  <c r="K8016" i="5"/>
  <c r="M8016" i="5"/>
  <c r="L8016" i="5" s="1"/>
  <c r="K8017" i="5"/>
  <c r="M8017" i="5"/>
  <c r="L8017" i="5" s="1"/>
  <c r="K8018" i="5"/>
  <c r="M8018" i="5"/>
  <c r="L8018" i="5" s="1"/>
  <c r="K8019" i="5"/>
  <c r="M8019" i="5"/>
  <c r="L8019" i="5" s="1"/>
  <c r="K8020" i="5"/>
  <c r="M8020" i="5"/>
  <c r="L8020" i="5" s="1"/>
  <c r="K8021" i="5"/>
  <c r="M8021" i="5"/>
  <c r="L8021" i="5" s="1"/>
  <c r="K8022" i="5"/>
  <c r="M8022" i="5"/>
  <c r="L8022" i="5" s="1"/>
  <c r="K8023" i="5"/>
  <c r="M8023" i="5"/>
  <c r="L8023" i="5" s="1"/>
  <c r="K8024" i="5"/>
  <c r="M8024" i="5"/>
  <c r="L8024" i="5" s="1"/>
  <c r="K8025" i="5"/>
  <c r="M8025" i="5"/>
  <c r="L8025" i="5" s="1"/>
  <c r="K8026" i="5"/>
  <c r="M8026" i="5"/>
  <c r="L8026" i="5" s="1"/>
  <c r="K8027" i="5"/>
  <c r="M8027" i="5"/>
  <c r="L8027" i="5" s="1"/>
  <c r="K8028" i="5"/>
  <c r="M8028" i="5"/>
  <c r="L8028" i="5" s="1"/>
  <c r="K8029" i="5"/>
  <c r="M8029" i="5"/>
  <c r="L8029" i="5" s="1"/>
  <c r="K8030" i="5"/>
  <c r="M8030" i="5"/>
  <c r="L8030" i="5" s="1"/>
  <c r="K8031" i="5"/>
  <c r="M8031" i="5"/>
  <c r="L8031" i="5" s="1"/>
  <c r="K8032" i="5"/>
  <c r="M8032" i="5"/>
  <c r="L8032" i="5" s="1"/>
  <c r="K8033" i="5"/>
  <c r="M8033" i="5"/>
  <c r="L8033" i="5" s="1"/>
  <c r="K8034" i="5"/>
  <c r="M8034" i="5"/>
  <c r="L8034" i="5" s="1"/>
  <c r="K8035" i="5"/>
  <c r="M8035" i="5"/>
  <c r="L8035" i="5" s="1"/>
  <c r="K8036" i="5"/>
  <c r="M8036" i="5"/>
  <c r="L8036" i="5" s="1"/>
  <c r="K8037" i="5"/>
  <c r="M8037" i="5"/>
  <c r="L8037" i="5" s="1"/>
  <c r="K8038" i="5"/>
  <c r="M8038" i="5"/>
  <c r="L8038" i="5" s="1"/>
  <c r="K8039" i="5"/>
  <c r="M8039" i="5"/>
  <c r="L8039" i="5" s="1"/>
  <c r="K8040" i="5"/>
  <c r="M8040" i="5"/>
  <c r="L8040" i="5" s="1"/>
  <c r="K8041" i="5"/>
  <c r="M8041" i="5"/>
  <c r="L8041" i="5" s="1"/>
  <c r="K8042" i="5"/>
  <c r="M8042" i="5"/>
  <c r="L8042" i="5" s="1"/>
  <c r="K8043" i="5"/>
  <c r="M8043" i="5"/>
  <c r="L8043" i="5" s="1"/>
  <c r="K8044" i="5"/>
  <c r="M8044" i="5"/>
  <c r="L8044" i="5" s="1"/>
  <c r="K8045" i="5"/>
  <c r="M8045" i="5"/>
  <c r="L8045" i="5" s="1"/>
  <c r="K8046" i="5"/>
  <c r="M8046" i="5"/>
  <c r="L8046" i="5" s="1"/>
  <c r="K8047" i="5"/>
  <c r="M8047" i="5"/>
  <c r="L8047" i="5" s="1"/>
  <c r="K8048" i="5"/>
  <c r="M8048" i="5"/>
  <c r="L8048" i="5" s="1"/>
  <c r="K8049" i="5"/>
  <c r="M8049" i="5"/>
  <c r="L8049" i="5" s="1"/>
  <c r="K8050" i="5"/>
  <c r="M8050" i="5"/>
  <c r="L8050" i="5" s="1"/>
  <c r="K8051" i="5"/>
  <c r="M8051" i="5"/>
  <c r="L8051" i="5" s="1"/>
  <c r="K8052" i="5"/>
  <c r="M8052" i="5"/>
  <c r="L8052" i="5" s="1"/>
  <c r="K8053" i="5"/>
  <c r="M8053" i="5"/>
  <c r="L8053" i="5" s="1"/>
  <c r="K8054" i="5"/>
  <c r="M8054" i="5"/>
  <c r="L8054" i="5" s="1"/>
  <c r="K8055" i="5"/>
  <c r="M8055" i="5"/>
  <c r="L8055" i="5" s="1"/>
  <c r="K8056" i="5"/>
  <c r="M8056" i="5"/>
  <c r="L8056" i="5" s="1"/>
  <c r="K8057" i="5"/>
  <c r="M8057" i="5"/>
  <c r="L8057" i="5" s="1"/>
  <c r="K8058" i="5"/>
  <c r="M8058" i="5"/>
  <c r="L8058" i="5" s="1"/>
  <c r="K8059" i="5"/>
  <c r="M8059" i="5"/>
  <c r="L8059" i="5" s="1"/>
  <c r="K8060" i="5"/>
  <c r="M8060" i="5"/>
  <c r="L8060" i="5" s="1"/>
  <c r="K8061" i="5"/>
  <c r="M8061" i="5"/>
  <c r="L8061" i="5" s="1"/>
  <c r="K8062" i="5"/>
  <c r="M8062" i="5"/>
  <c r="L8062" i="5" s="1"/>
  <c r="K8063" i="5"/>
  <c r="M8063" i="5"/>
  <c r="L8063" i="5" s="1"/>
  <c r="K8064" i="5"/>
  <c r="M8064" i="5"/>
  <c r="L8064" i="5" s="1"/>
  <c r="K8065" i="5"/>
  <c r="M8065" i="5"/>
  <c r="L8065" i="5" s="1"/>
  <c r="K8066" i="5"/>
  <c r="M8066" i="5"/>
  <c r="L8066" i="5" s="1"/>
  <c r="K8067" i="5"/>
  <c r="M8067" i="5"/>
  <c r="L8067" i="5" s="1"/>
  <c r="K8068" i="5"/>
  <c r="M8068" i="5"/>
  <c r="L8068" i="5" s="1"/>
  <c r="K8069" i="5"/>
  <c r="M8069" i="5"/>
  <c r="L8069" i="5" s="1"/>
  <c r="K8070" i="5"/>
  <c r="M8070" i="5"/>
  <c r="L8070" i="5" s="1"/>
  <c r="K8071" i="5"/>
  <c r="M8071" i="5"/>
  <c r="L8071" i="5" s="1"/>
  <c r="K8072" i="5"/>
  <c r="M8072" i="5"/>
  <c r="L8072" i="5" s="1"/>
  <c r="K8073" i="5"/>
  <c r="M8073" i="5"/>
  <c r="L8073" i="5" s="1"/>
  <c r="K8074" i="5"/>
  <c r="M8074" i="5"/>
  <c r="L8074" i="5" s="1"/>
  <c r="K8075" i="5"/>
  <c r="M8075" i="5"/>
  <c r="L8075" i="5" s="1"/>
  <c r="K8076" i="5"/>
  <c r="M8076" i="5"/>
  <c r="L8076" i="5" s="1"/>
  <c r="K8077" i="5"/>
  <c r="M8077" i="5"/>
  <c r="L8077" i="5" s="1"/>
  <c r="K8078" i="5"/>
  <c r="M8078" i="5"/>
  <c r="L8078" i="5" s="1"/>
  <c r="K8079" i="5"/>
  <c r="M8079" i="5"/>
  <c r="L8079" i="5" s="1"/>
  <c r="K8080" i="5"/>
  <c r="M8080" i="5"/>
  <c r="L8080" i="5" s="1"/>
  <c r="M8" i="5"/>
  <c r="K8" i="5"/>
  <c r="G8" i="5"/>
  <c r="D8" i="5"/>
  <c r="B8" i="5"/>
  <c r="L3484" i="5" l="1"/>
  <c r="L3480" i="5"/>
  <c r="L3464" i="5"/>
  <c r="L3460" i="5"/>
  <c r="L3416" i="5"/>
  <c r="L3412" i="5"/>
  <c r="L3400" i="5"/>
  <c r="L3492" i="5"/>
  <c r="L3488" i="5"/>
  <c r="L3476" i="5"/>
  <c r="L3472" i="5"/>
  <c r="L3456" i="5"/>
  <c r="L3452" i="5"/>
  <c r="L3448" i="5"/>
  <c r="L3444" i="5"/>
  <c r="L3440" i="5"/>
  <c r="L3408" i="5"/>
  <c r="L3404" i="5"/>
  <c r="L3396" i="5"/>
  <c r="L892" i="5"/>
  <c r="L629" i="5"/>
  <c r="L3010" i="5"/>
  <c r="L3089" i="5"/>
  <c r="L3543" i="5"/>
  <c r="L3539" i="5"/>
  <c r="L3535" i="5"/>
  <c r="L3531" i="5"/>
  <c r="L3527" i="5"/>
  <c r="L3523" i="5"/>
  <c r="L3519" i="5"/>
  <c r="L3515" i="5"/>
  <c r="L3511" i="5"/>
  <c r="L3507" i="5"/>
  <c r="L3503" i="5"/>
  <c r="L3499" i="5"/>
  <c r="L3384" i="5"/>
  <c r="L3380" i="5"/>
  <c r="L3376" i="5"/>
  <c r="L3372" i="5"/>
  <c r="L3368" i="5"/>
  <c r="L3364" i="5"/>
  <c r="L3360" i="5"/>
  <c r="L3356" i="5"/>
  <c r="L3352" i="5"/>
  <c r="L3348" i="5"/>
  <c r="L3344" i="5"/>
  <c r="L3340" i="5"/>
  <c r="L3336" i="5"/>
  <c r="L3332" i="5"/>
  <c r="L3328" i="5"/>
  <c r="L3324" i="5"/>
  <c r="L3320" i="5"/>
  <c r="L3316" i="5"/>
  <c r="L3312" i="5"/>
  <c r="L3308" i="5"/>
  <c r="L3304" i="5"/>
  <c r="L3300" i="5"/>
  <c r="L3296" i="5"/>
  <c r="L3292" i="5"/>
  <c r="L3288" i="5"/>
  <c r="L3284" i="5"/>
  <c r="L3280" i="5"/>
  <c r="L3276" i="5"/>
  <c r="L3272" i="5"/>
  <c r="L3268" i="5"/>
  <c r="L3264" i="5"/>
  <c r="L3260" i="5"/>
  <c r="L3256" i="5"/>
  <c r="L3131" i="5"/>
  <c r="L3248" i="5"/>
  <c r="L3244" i="5"/>
  <c r="L3240" i="5"/>
  <c r="L3236" i="5"/>
  <c r="L3232" i="5"/>
  <c r="L3228" i="5"/>
  <c r="L3224" i="5"/>
  <c r="L3220" i="5"/>
  <c r="L3212" i="5"/>
  <c r="L3204" i="5"/>
  <c r="L3200" i="5"/>
  <c r="L3196" i="5"/>
  <c r="L3192" i="5"/>
  <c r="L1490" i="5"/>
  <c r="L2191" i="5"/>
  <c r="L2159" i="5"/>
  <c r="L1488" i="5"/>
  <c r="L3172" i="5"/>
  <c r="L3168" i="5"/>
  <c r="L3164" i="5"/>
  <c r="L3160" i="5"/>
  <c r="L3156" i="5"/>
  <c r="L3152" i="5"/>
  <c r="L3148" i="5"/>
  <c r="L3036" i="5"/>
  <c r="L284" i="5"/>
  <c r="L3031" i="5"/>
  <c r="L84" i="5"/>
  <c r="L3128" i="5"/>
  <c r="L3124" i="5"/>
  <c r="L3120" i="5"/>
  <c r="L3116" i="5"/>
  <c r="L3112" i="5"/>
  <c r="L3108" i="5"/>
  <c r="L3104" i="5"/>
  <c r="L3025" i="5"/>
  <c r="L2994" i="5"/>
  <c r="L2990" i="5"/>
  <c r="L2986" i="5"/>
  <c r="L3558" i="5"/>
  <c r="L3550" i="5"/>
  <c r="L3534" i="5"/>
  <c r="L3530" i="5"/>
  <c r="L3526" i="5"/>
  <c r="L3514" i="5"/>
  <c r="L3510" i="5"/>
  <c r="L3506" i="5"/>
  <c r="L2703" i="5"/>
  <c r="L3566" i="5"/>
  <c r="L3562" i="5"/>
  <c r="L3554" i="5"/>
  <c r="L3546" i="5"/>
  <c r="L3542" i="5"/>
  <c r="L3538" i="5"/>
  <c r="L3522" i="5"/>
  <c r="L3518" i="5"/>
  <c r="L3502" i="5"/>
  <c r="L3498" i="5"/>
  <c r="L2457" i="5"/>
  <c r="L2383" i="5"/>
  <c r="L2348" i="5"/>
  <c r="L2260" i="5"/>
  <c r="L2225" i="5"/>
  <c r="L3383" i="5"/>
  <c r="L3379" i="5"/>
  <c r="L3375" i="5"/>
  <c r="L3371" i="5"/>
  <c r="L3367" i="5"/>
  <c r="L3467" i="5"/>
  <c r="L3459" i="5"/>
  <c r="L3455" i="5"/>
  <c r="L3451" i="5"/>
  <c r="L3411" i="5"/>
  <c r="L3407" i="5"/>
  <c r="L3399" i="5"/>
  <c r="L3081" i="5"/>
  <c r="L3073" i="5"/>
  <c r="L3061" i="5"/>
  <c r="L3057" i="5"/>
  <c r="L3041" i="5"/>
  <c r="L2978" i="5"/>
  <c r="L3463" i="5"/>
  <c r="L3447" i="5"/>
  <c r="L3443" i="5"/>
  <c r="L3415" i="5"/>
  <c r="L3403" i="5"/>
  <c r="L2451" i="5"/>
  <c r="L2443" i="5"/>
  <c r="L3085" i="5"/>
  <c r="L3077" i="5"/>
  <c r="L3069" i="5"/>
  <c r="L3065" i="5"/>
  <c r="L3053" i="5"/>
  <c r="L3037" i="5"/>
  <c r="L2963" i="5"/>
  <c r="L3363" i="5"/>
  <c r="L3359" i="5"/>
  <c r="L3355" i="5"/>
  <c r="L3351" i="5"/>
  <c r="L3347" i="5"/>
  <c r="L3343" i="5"/>
  <c r="L3339" i="5"/>
  <c r="L3335" i="5"/>
  <c r="L3331" i="5"/>
  <c r="L3327" i="5"/>
  <c r="L3323" i="5"/>
  <c r="L3319" i="5"/>
  <c r="L3315" i="5"/>
  <c r="L3311" i="5"/>
  <c r="L3307" i="5"/>
  <c r="L3303" i="5"/>
  <c r="L3299" i="5"/>
  <c r="L3295" i="5"/>
  <c r="L3291" i="5"/>
  <c r="L3287" i="5"/>
  <c r="L3283" i="5"/>
  <c r="L3279" i="5"/>
  <c r="L3275" i="5"/>
  <c r="L3271" i="5"/>
  <c r="L3267" i="5"/>
  <c r="L3263" i="5"/>
  <c r="L3259" i="5"/>
  <c r="L3132" i="5"/>
  <c r="L2005" i="5"/>
  <c r="L3247" i="5"/>
  <c r="L3243" i="5"/>
  <c r="L3239" i="5"/>
  <c r="L3235" i="5"/>
  <c r="L3231" i="5"/>
  <c r="L3227" i="5"/>
  <c r="L3223" i="5"/>
  <c r="L3219" i="5"/>
  <c r="L3215" i="5"/>
  <c r="L3211" i="5"/>
  <c r="L3207" i="5"/>
  <c r="L3203" i="5"/>
  <c r="L3199" i="5"/>
  <c r="L3195" i="5"/>
  <c r="L463" i="5"/>
  <c r="L462" i="5"/>
  <c r="L1128" i="5"/>
  <c r="L2127" i="5"/>
  <c r="L1191" i="5"/>
  <c r="L3171" i="5"/>
  <c r="L3167" i="5"/>
  <c r="L3163" i="5"/>
  <c r="L3159" i="5"/>
  <c r="L3155" i="5"/>
  <c r="L3151" i="5"/>
  <c r="L3147" i="5"/>
  <c r="L3035" i="5"/>
  <c r="L3030" i="5"/>
  <c r="L1486" i="5"/>
  <c r="L3127" i="5"/>
  <c r="L3123" i="5"/>
  <c r="L3119" i="5"/>
  <c r="L3115" i="5"/>
  <c r="L3107" i="5"/>
  <c r="L3103" i="5"/>
  <c r="L3099" i="5"/>
  <c r="L3095" i="5"/>
  <c r="L83" i="5"/>
  <c r="L1484" i="5"/>
  <c r="L366" i="5"/>
  <c r="L81" i="5"/>
  <c r="L929" i="5"/>
  <c r="L3028" i="5"/>
  <c r="L3024" i="5"/>
  <c r="L3021" i="5"/>
  <c r="L2997" i="5"/>
  <c r="L2993" i="5"/>
  <c r="L2989" i="5"/>
  <c r="L2985" i="5"/>
  <c r="L2973" i="5"/>
  <c r="L2970" i="5"/>
  <c r="L2967" i="5"/>
  <c r="L2892" i="5"/>
  <c r="L2861" i="5"/>
  <c r="L2314" i="5"/>
  <c r="L2290" i="5"/>
  <c r="L2832" i="5"/>
  <c r="L2318" i="5"/>
  <c r="L3382" i="5"/>
  <c r="L3354" i="5"/>
  <c r="L3350" i="5"/>
  <c r="L3358" i="5"/>
  <c r="L3258" i="5"/>
  <c r="L3150" i="5"/>
  <c r="L3414" i="5"/>
  <c r="L3410" i="5"/>
  <c r="L3406" i="5"/>
  <c r="L3402" i="5"/>
  <c r="L3378" i="5"/>
  <c r="L3374" i="5"/>
  <c r="L3370" i="5"/>
  <c r="L3366" i="5"/>
  <c r="L3362" i="5"/>
  <c r="L3346" i="5"/>
  <c r="L3342" i="5"/>
  <c r="L3338" i="5"/>
  <c r="L3330" i="5"/>
  <c r="L3290" i="5"/>
  <c r="L3286" i="5"/>
  <c r="L3282" i="5"/>
  <c r="L3278" i="5"/>
  <c r="L2006" i="5"/>
  <c r="L3222" i="5"/>
  <c r="L3218" i="5"/>
  <c r="L3198" i="5"/>
  <c r="L3194" i="5"/>
  <c r="L85" i="5"/>
  <c r="L461" i="5"/>
  <c r="L51" i="5"/>
  <c r="L3129" i="5"/>
  <c r="L1655" i="5"/>
  <c r="L3166" i="5"/>
  <c r="L3162" i="5"/>
  <c r="L3154" i="5"/>
  <c r="L3034" i="5"/>
  <c r="L3033" i="5"/>
  <c r="L3018" i="5"/>
  <c r="L1485" i="5"/>
  <c r="L3126" i="5"/>
  <c r="L3122" i="5"/>
  <c r="L3118" i="5"/>
  <c r="L3114" i="5"/>
  <c r="L3094" i="5"/>
  <c r="L1915" i="5"/>
  <c r="L1483" i="5"/>
  <c r="L893" i="5"/>
  <c r="L3027" i="5"/>
  <c r="L3023" i="5"/>
  <c r="L3020" i="5"/>
  <c r="L2996" i="5"/>
  <c r="L2891" i="5"/>
  <c r="L2860" i="5"/>
  <c r="L3398" i="5"/>
  <c r="L3334" i="5"/>
  <c r="L3326" i="5"/>
  <c r="L3322" i="5"/>
  <c r="L3314" i="5"/>
  <c r="L3310" i="5"/>
  <c r="L3306" i="5"/>
  <c r="L3302" i="5"/>
  <c r="L3298" i="5"/>
  <c r="L3294" i="5"/>
  <c r="L3274" i="5"/>
  <c r="L3270" i="5"/>
  <c r="L3266" i="5"/>
  <c r="L3262" i="5"/>
  <c r="L631" i="5"/>
  <c r="L3246" i="5"/>
  <c r="L3242" i="5"/>
  <c r="L3238" i="5"/>
  <c r="L3234" i="5"/>
  <c r="L3230" i="5"/>
  <c r="L3226" i="5"/>
  <c r="L3214" i="5"/>
  <c r="L3210" i="5"/>
  <c r="L3206" i="5"/>
  <c r="L3202" i="5"/>
  <c r="L3170" i="5"/>
  <c r="L3158" i="5"/>
  <c r="L3146" i="5"/>
  <c r="L3106" i="5"/>
  <c r="L3102" i="5"/>
  <c r="L3098" i="5"/>
  <c r="L365" i="5"/>
  <c r="L3012" i="5"/>
  <c r="L2992" i="5"/>
  <c r="L2988" i="5"/>
  <c r="L2984" i="5"/>
  <c r="L2972" i="5"/>
  <c r="L3019" i="5"/>
  <c r="L2966" i="5"/>
  <c r="L3333" i="5"/>
  <c r="L3329" i="5"/>
  <c r="L3257" i="5"/>
  <c r="L2910" i="5"/>
  <c r="L3014" i="5"/>
  <c r="L2901" i="5"/>
  <c r="L627" i="5"/>
  <c r="L2897" i="5"/>
  <c r="L2871" i="5"/>
  <c r="L2847" i="5"/>
  <c r="L2841" i="5"/>
  <c r="L280" i="5"/>
  <c r="L2416" i="5"/>
  <c r="L2784" i="5"/>
  <c r="L2778" i="5"/>
  <c r="L2720" i="5"/>
  <c r="L2650" i="5"/>
  <c r="L2776" i="5"/>
  <c r="L2808" i="5"/>
  <c r="L2801" i="5"/>
  <c r="L2775" i="5"/>
  <c r="L3049" i="5"/>
  <c r="L3045" i="5"/>
  <c r="L2942" i="5"/>
  <c r="L2938" i="5"/>
  <c r="L2956" i="5"/>
  <c r="L2952" i="5"/>
  <c r="L2395" i="5"/>
  <c r="L2387" i="5"/>
  <c r="L2351" i="5"/>
  <c r="L2334" i="5"/>
  <c r="L2326" i="5"/>
  <c r="L2251" i="5"/>
  <c r="L2246" i="5"/>
  <c r="L2213" i="5"/>
  <c r="L2230" i="5"/>
  <c r="L2205" i="5"/>
  <c r="L2120" i="5"/>
  <c r="L1519" i="5"/>
  <c r="L1477" i="5"/>
  <c r="L1871" i="5"/>
  <c r="L2688" i="5"/>
  <c r="L1446" i="5"/>
  <c r="L1367" i="5"/>
  <c r="L1307" i="5"/>
  <c r="L1299" i="5"/>
  <c r="L1291" i="5"/>
  <c r="L1270" i="5"/>
  <c r="L1262" i="5"/>
  <c r="L1222" i="5"/>
  <c r="L1206" i="5"/>
  <c r="L2376" i="5"/>
  <c r="L1183" i="5"/>
  <c r="L1175" i="5"/>
  <c r="L28" i="5"/>
  <c r="L894" i="5"/>
  <c r="L630" i="5"/>
  <c r="L1482" i="5"/>
  <c r="L2975" i="5"/>
  <c r="L2934" i="5"/>
  <c r="L2431" i="5"/>
  <c r="L2403" i="5"/>
  <c r="L2367" i="5"/>
  <c r="L2359" i="5"/>
  <c r="L1620" i="5"/>
  <c r="L1953" i="5"/>
  <c r="L1479" i="5"/>
  <c r="L2307" i="5"/>
  <c r="L2299" i="5"/>
  <c r="L2284" i="5"/>
  <c r="L2276" i="5"/>
  <c r="L2268" i="5"/>
  <c r="L2238" i="5"/>
  <c r="L2186" i="5"/>
  <c r="L2126" i="5"/>
  <c r="L2181" i="5"/>
  <c r="L3241" i="5"/>
  <c r="L3237" i="5"/>
  <c r="L3233" i="5"/>
  <c r="L3225" i="5"/>
  <c r="L3221" i="5"/>
  <c r="L3217" i="5"/>
  <c r="L3213" i="5"/>
  <c r="L3209" i="5"/>
  <c r="L3205" i="5"/>
  <c r="L3201" i="5"/>
  <c r="L3197" i="5"/>
  <c r="L3193" i="5"/>
  <c r="L1491" i="5"/>
  <c r="L2192" i="5"/>
  <c r="L3130" i="5"/>
  <c r="L1489" i="5"/>
  <c r="L285" i="5"/>
  <c r="L3169" i="5"/>
  <c r="L3165" i="5"/>
  <c r="L3161" i="5"/>
  <c r="L3157" i="5"/>
  <c r="L3153" i="5"/>
  <c r="L3149" i="5"/>
  <c r="L3145" i="5"/>
  <c r="L1487" i="5"/>
  <c r="L3032" i="5"/>
  <c r="L3017" i="5"/>
  <c r="L1134" i="5"/>
  <c r="L3125" i="5"/>
  <c r="L3121" i="5"/>
  <c r="L3117" i="5"/>
  <c r="L3113" i="5"/>
  <c r="L3109" i="5"/>
  <c r="L3105" i="5"/>
  <c r="L3101" i="5"/>
  <c r="L3097" i="5"/>
  <c r="L3093" i="5"/>
  <c r="L82" i="5"/>
  <c r="L1190" i="5"/>
  <c r="L736" i="5"/>
  <c r="L1133" i="5"/>
  <c r="L2452" i="5"/>
  <c r="L3026" i="5"/>
  <c r="L3000" i="5"/>
  <c r="L2999" i="5"/>
  <c r="L2995" i="5"/>
  <c r="L2991" i="5"/>
  <c r="L2987" i="5"/>
  <c r="L2983" i="5"/>
  <c r="L2981" i="5"/>
  <c r="L2969" i="5"/>
  <c r="L3245" i="5"/>
  <c r="L3229" i="5"/>
  <c r="L3216" i="5"/>
  <c r="L3208" i="5"/>
  <c r="L283" i="5"/>
  <c r="L3100" i="5"/>
  <c r="L3096" i="5"/>
  <c r="L3029" i="5"/>
  <c r="L3022" i="5"/>
  <c r="L2998" i="5"/>
  <c r="L2004" i="5"/>
  <c r="L663" i="5"/>
  <c r="L1189" i="5"/>
  <c r="L3013" i="5"/>
  <c r="L3011" i="5"/>
  <c r="L2982" i="5"/>
  <c r="L2971" i="5"/>
  <c r="L2968" i="5"/>
  <c r="L2930" i="5"/>
  <c r="L2926" i="5"/>
  <c r="L2915" i="5"/>
  <c r="L2911" i="5"/>
  <c r="L2888" i="5"/>
  <c r="L2884" i="5"/>
  <c r="L1481" i="5"/>
  <c r="L1654" i="5"/>
  <c r="L281" i="5"/>
  <c r="L2906" i="5"/>
  <c r="L2904" i="5"/>
  <c r="L2902" i="5"/>
  <c r="L2900" i="5"/>
  <c r="L2898" i="5"/>
  <c r="L2872" i="5"/>
  <c r="L2894" i="5"/>
  <c r="L2870" i="5"/>
  <c r="L2850" i="5"/>
  <c r="L2846" i="5"/>
  <c r="L2441" i="5"/>
  <c r="L2419" i="5"/>
  <c r="L483" i="5"/>
  <c r="L433" i="5"/>
  <c r="L2825" i="5"/>
  <c r="L2781" i="5"/>
  <c r="L2746" i="5"/>
  <c r="L2723" i="5"/>
  <c r="L2698" i="5"/>
  <c r="L2653" i="5"/>
  <c r="L2649" i="5"/>
  <c r="L2817" i="5"/>
  <c r="L2864" i="5"/>
  <c r="L2796" i="5"/>
  <c r="L2774" i="5"/>
  <c r="L2771" i="5"/>
  <c r="L2852" i="5"/>
  <c r="L2848" i="5"/>
  <c r="L2868" i="5"/>
  <c r="L2844" i="5"/>
  <c r="L2838" i="5"/>
  <c r="L253" i="5"/>
  <c r="L2842" i="5"/>
  <c r="L2840" i="5"/>
  <c r="L16" i="5"/>
  <c r="L282" i="5"/>
  <c r="L252" i="5"/>
  <c r="L2739" i="5"/>
  <c r="L432" i="5"/>
  <c r="L2714" i="5"/>
  <c r="L278" i="5"/>
  <c r="L2713" i="5"/>
  <c r="L2706" i="5"/>
  <c r="L2679" i="5"/>
  <c r="L2671" i="5"/>
  <c r="L2663" i="5"/>
  <c r="L2638" i="5"/>
  <c r="L2630" i="5"/>
  <c r="L2617" i="5"/>
  <c r="L2539" i="5"/>
  <c r="L2421" i="5"/>
  <c r="L2288" i="5"/>
  <c r="L2161" i="5"/>
  <c r="L2078" i="5"/>
  <c r="L2045" i="5"/>
  <c r="L1955" i="5"/>
  <c r="L2610" i="5"/>
  <c r="L2585" i="5"/>
  <c r="L2598" i="5"/>
  <c r="L2578" i="5"/>
  <c r="L2562" i="5"/>
  <c r="L2555" i="5"/>
  <c r="L2547" i="5"/>
  <c r="L2530" i="5"/>
  <c r="L2522" i="5"/>
  <c r="L2502" i="5"/>
  <c r="L2520" i="5"/>
  <c r="L2497" i="5"/>
  <c r="L2965" i="5"/>
  <c r="L2921" i="5"/>
  <c r="L218" i="5"/>
  <c r="L2469" i="5"/>
  <c r="L2436" i="5"/>
  <c r="L2410" i="5"/>
  <c r="L2406" i="5"/>
  <c r="L2398" i="5"/>
  <c r="L2390" i="5"/>
  <c r="L2370" i="5"/>
  <c r="L2354" i="5"/>
  <c r="L3182" i="5"/>
  <c r="L1081" i="5"/>
  <c r="L861" i="5"/>
  <c r="L2337" i="5"/>
  <c r="L2329" i="5"/>
  <c r="L2310" i="5"/>
  <c r="L2302" i="5"/>
  <c r="L2294" i="5"/>
  <c r="L2254" i="5"/>
  <c r="L2278" i="5"/>
  <c r="L2271" i="5"/>
  <c r="L2249" i="5"/>
  <c r="L2241" i="5"/>
  <c r="L2216" i="5"/>
  <c r="L2233" i="5"/>
  <c r="L2208" i="5"/>
  <c r="L2189" i="5"/>
  <c r="L2155" i="5"/>
  <c r="L2184" i="5"/>
  <c r="L2150" i="5"/>
  <c r="L2175" i="5"/>
  <c r="L2145" i="5"/>
  <c r="L2137" i="5"/>
  <c r="L2100" i="5"/>
  <c r="L2075" i="5"/>
  <c r="L2067" i="5"/>
  <c r="L2090" i="5"/>
  <c r="L2169" i="5"/>
  <c r="L2000" i="5"/>
  <c r="L1962" i="5"/>
  <c r="L2032" i="5"/>
  <c r="L1989" i="5"/>
  <c r="L2023" i="5"/>
  <c r="L1080" i="5"/>
  <c r="L1079" i="5"/>
  <c r="L859" i="5"/>
  <c r="L1980" i="5"/>
  <c r="L1972" i="5"/>
  <c r="L1831" i="5"/>
  <c r="L1706" i="5"/>
  <c r="L1572" i="5"/>
  <c r="L1501" i="5"/>
  <c r="L1252" i="5"/>
  <c r="L946" i="5"/>
  <c r="L2058" i="5"/>
  <c r="L1741" i="5"/>
  <c r="L1948" i="5"/>
  <c r="L1940" i="5"/>
  <c r="L1902" i="5"/>
  <c r="L1864" i="5"/>
  <c r="L1781" i="5"/>
  <c r="L1927" i="5"/>
  <c r="L1895" i="5"/>
  <c r="L1887" i="5"/>
  <c r="L1379" i="5"/>
  <c r="L1499" i="5"/>
  <c r="L1420" i="5"/>
  <c r="L1251" i="5"/>
  <c r="L1459" i="5"/>
  <c r="L1137" i="5"/>
  <c r="L1822" i="5"/>
  <c r="L2319" i="5"/>
  <c r="L1853" i="5"/>
  <c r="L1845" i="5"/>
  <c r="L858" i="5"/>
  <c r="L1872" i="5"/>
  <c r="L1809" i="5"/>
  <c r="L1801" i="5"/>
  <c r="L1775" i="5"/>
  <c r="L1770" i="5"/>
  <c r="L1762" i="5"/>
  <c r="L1754" i="5"/>
  <c r="L1729" i="5"/>
  <c r="L1721" i="5"/>
  <c r="L1700" i="5"/>
  <c r="L1663" i="5"/>
  <c r="L1598" i="5"/>
  <c r="L1565" i="5"/>
  <c r="L1696" i="5"/>
  <c r="L49" i="5"/>
  <c r="L2883" i="5"/>
  <c r="L1457" i="5"/>
  <c r="L1692" i="5"/>
  <c r="L1652" i="5"/>
  <c r="L1682" i="5"/>
  <c r="L1496" i="5"/>
  <c r="L1585" i="5"/>
  <c r="L1639" i="5"/>
  <c r="L1584" i="5"/>
  <c r="L1527" i="5"/>
  <c r="L1916" i="5"/>
  <c r="L257" i="5"/>
  <c r="L3189" i="5"/>
  <c r="L1580" i="5"/>
  <c r="L1554" i="5"/>
  <c r="L1514" i="5"/>
  <c r="L1512" i="5"/>
  <c r="L1469" i="5"/>
  <c r="L364" i="5"/>
  <c r="L1561" i="5"/>
  <c r="L518" i="5"/>
  <c r="L1370" i="5"/>
  <c r="L1444" i="5"/>
  <c r="L1326" i="5"/>
  <c r="L827" i="5"/>
  <c r="L1432" i="5"/>
  <c r="L1401" i="5"/>
  <c r="L1393" i="5"/>
  <c r="L1388" i="5"/>
  <c r="L1248" i="5"/>
  <c r="L1005" i="5"/>
  <c r="L1362" i="5"/>
  <c r="L1322" i="5"/>
  <c r="L1428" i="5"/>
  <c r="L1381" i="5"/>
  <c r="L1348" i="5"/>
  <c r="L1341" i="5"/>
  <c r="L1318" i="5"/>
  <c r="L1310" i="5"/>
  <c r="L1302" i="5"/>
  <c r="L1294" i="5"/>
  <c r="L1273" i="5"/>
  <c r="L1265" i="5"/>
  <c r="L1257" i="5"/>
  <c r="L2686" i="5"/>
  <c r="L1233" i="5"/>
  <c r="L1225" i="5"/>
  <c r="L1217" i="5"/>
  <c r="L1209" i="5"/>
  <c r="L2647" i="5"/>
  <c r="L3174" i="5"/>
  <c r="L1178" i="5"/>
  <c r="L1170" i="5"/>
  <c r="L1162" i="5"/>
  <c r="L1151" i="5"/>
  <c r="L1116" i="5"/>
  <c r="L1108" i="5"/>
  <c r="L1096" i="5"/>
  <c r="L1088" i="5"/>
  <c r="L426" i="5"/>
  <c r="L1072" i="5"/>
  <c r="L1061" i="5"/>
  <c r="L1053" i="5"/>
  <c r="L1045" i="5"/>
  <c r="L1037" i="5"/>
  <c r="L1027" i="5"/>
  <c r="L1019" i="5"/>
  <c r="L1011" i="5"/>
  <c r="L970" i="5"/>
  <c r="L992" i="5"/>
  <c r="L984" i="5"/>
  <c r="L967" i="5"/>
  <c r="L959" i="5"/>
  <c r="L951" i="5"/>
  <c r="L937" i="5"/>
  <c r="L2077" i="5"/>
  <c r="L921" i="5"/>
  <c r="L913" i="5"/>
  <c r="L905" i="5"/>
  <c r="L2043" i="5"/>
  <c r="L886" i="5"/>
  <c r="L878" i="5"/>
  <c r="L870" i="5"/>
  <c r="L2510" i="5"/>
  <c r="L852" i="5"/>
  <c r="L844" i="5"/>
  <c r="L836" i="5"/>
  <c r="L826" i="5"/>
  <c r="L2855" i="5"/>
  <c r="L810" i="5"/>
  <c r="L802" i="5"/>
  <c r="L794" i="5"/>
  <c r="L786" i="5"/>
  <c r="L775" i="5"/>
  <c r="L2509" i="5"/>
  <c r="L759" i="5"/>
  <c r="L751" i="5"/>
  <c r="L301" i="5"/>
  <c r="L734" i="5"/>
  <c r="L726" i="5"/>
  <c r="L718" i="5"/>
  <c r="L710" i="5"/>
  <c r="L702" i="5"/>
  <c r="L694" i="5"/>
  <c r="L2475" i="5"/>
  <c r="L93" i="5"/>
  <c r="L670" i="5"/>
  <c r="L464" i="5"/>
  <c r="L654" i="5"/>
  <c r="L646" i="5"/>
  <c r="L638" i="5"/>
  <c r="L767" i="5"/>
  <c r="L622" i="5"/>
  <c r="L614" i="5"/>
  <c r="L606" i="5"/>
  <c r="L598" i="5"/>
  <c r="L590" i="5"/>
  <c r="L582" i="5"/>
  <c r="L574" i="5"/>
  <c r="L566" i="5"/>
  <c r="L558" i="5"/>
  <c r="L550" i="5"/>
  <c r="L542" i="5"/>
  <c r="L534" i="5"/>
  <c r="L526" i="5"/>
  <c r="L1279" i="5"/>
  <c r="L510" i="5"/>
  <c r="L502" i="5"/>
  <c r="L494" i="5"/>
  <c r="L486" i="5"/>
  <c r="L279" i="5"/>
  <c r="L2827" i="5"/>
  <c r="L2823" i="5"/>
  <c r="L2822" i="5"/>
  <c r="L2783" i="5"/>
  <c r="L2779" i="5"/>
  <c r="L2744" i="5"/>
  <c r="L2721" i="5"/>
  <c r="L2696" i="5"/>
  <c r="L2651" i="5"/>
  <c r="L2820" i="5"/>
  <c r="L2819" i="5"/>
  <c r="L2491" i="5"/>
  <c r="L2399" i="5"/>
  <c r="L2391" i="5"/>
  <c r="L2371" i="5"/>
  <c r="L2363" i="5"/>
  <c r="L2355" i="5"/>
  <c r="L3183" i="5"/>
  <c r="L1082" i="5"/>
  <c r="L3141" i="5"/>
  <c r="L2156" i="5"/>
  <c r="L32" i="5"/>
  <c r="L1112" i="5"/>
  <c r="L2777" i="5"/>
  <c r="L2815" i="5"/>
  <c r="L2813" i="5"/>
  <c r="L2811" i="5"/>
  <c r="L2809" i="5"/>
  <c r="L2806" i="5"/>
  <c r="L2804" i="5"/>
  <c r="L2802" i="5"/>
  <c r="L2800" i="5"/>
  <c r="L2798" i="5"/>
  <c r="L2794" i="5"/>
  <c r="L2865" i="5"/>
  <c r="L2498" i="5"/>
  <c r="L3186" i="5"/>
  <c r="L1621" i="5"/>
  <c r="L2517" i="5"/>
  <c r="L3001" i="5"/>
  <c r="L2949" i="5"/>
  <c r="L2922" i="5"/>
  <c r="L248" i="5"/>
  <c r="L250" i="5"/>
  <c r="L1958" i="5"/>
  <c r="L3005" i="5"/>
  <c r="L661" i="5"/>
  <c r="L79" i="5"/>
  <c r="L78" i="5"/>
  <c r="L1957" i="5"/>
  <c r="L2707" i="5"/>
  <c r="L2683" i="5"/>
  <c r="L2676" i="5"/>
  <c r="L2668" i="5"/>
  <c r="L2664" i="5"/>
  <c r="L2631" i="5"/>
  <c r="L2618" i="5"/>
  <c r="L2565" i="5"/>
  <c r="L2379" i="5"/>
  <c r="L2196" i="5"/>
  <c r="L2162" i="5"/>
  <c r="L2050" i="5"/>
  <c r="L2046" i="5"/>
  <c r="L1956" i="5"/>
  <c r="L2615" i="5"/>
  <c r="L2599" i="5"/>
  <c r="L2576" i="5"/>
  <c r="L2559" i="5"/>
  <c r="L2729" i="5"/>
  <c r="L2552" i="5"/>
  <c r="L2548" i="5"/>
  <c r="L2535" i="5"/>
  <c r="L2531" i="5"/>
  <c r="L2740" i="5"/>
  <c r="L2736" i="5"/>
  <c r="L2377" i="5"/>
  <c r="L2732" i="5"/>
  <c r="L2680" i="5"/>
  <c r="L2672" i="5"/>
  <c r="L2660" i="5"/>
  <c r="L2639" i="5"/>
  <c r="L2635" i="5"/>
  <c r="L2627" i="5"/>
  <c r="L2540" i="5"/>
  <c r="L2456" i="5"/>
  <c r="L2422" i="5"/>
  <c r="L2289" i="5"/>
  <c r="L2129" i="5"/>
  <c r="L2105" i="5"/>
  <c r="L2009" i="5"/>
  <c r="L2603" i="5"/>
  <c r="L2594" i="5"/>
  <c r="L2572" i="5"/>
  <c r="L2527" i="5"/>
  <c r="L2523" i="5"/>
  <c r="L2507" i="5"/>
  <c r="L2503" i="5"/>
  <c r="L2480" i="5"/>
  <c r="L2476" i="5"/>
  <c r="L2611" i="5"/>
  <c r="L2607" i="5"/>
  <c r="L2582" i="5"/>
  <c r="L2595" i="5"/>
  <c r="L2433" i="5"/>
  <c r="L2411" i="5"/>
  <c r="L2470" i="5"/>
  <c r="L2466" i="5"/>
  <c r="L2437" i="5"/>
  <c r="L2407" i="5"/>
  <c r="L2362" i="5"/>
  <c r="L2338" i="5"/>
  <c r="L2330" i="5"/>
  <c r="L2264" i="5"/>
  <c r="L2242" i="5"/>
  <c r="L2217" i="5"/>
  <c r="L1473" i="5"/>
  <c r="L135" i="5"/>
  <c r="L1407" i="5"/>
  <c r="L1445" i="5"/>
  <c r="L1249" i="5"/>
  <c r="L1287" i="5"/>
  <c r="L1266" i="5"/>
  <c r="L255" i="5"/>
  <c r="L2311" i="5"/>
  <c r="L2303" i="5"/>
  <c r="L2295" i="5"/>
  <c r="L2255" i="5"/>
  <c r="L2279" i="5"/>
  <c r="L2272" i="5"/>
  <c r="L2234" i="5"/>
  <c r="L2209" i="5"/>
  <c r="L2190" i="5"/>
  <c r="L2122" i="5"/>
  <c r="L2151" i="5"/>
  <c r="L523" i="5"/>
  <c r="L1303" i="5"/>
  <c r="L1295" i="5"/>
  <c r="L3139" i="5"/>
  <c r="L470" i="5"/>
  <c r="L1661" i="5"/>
  <c r="L454" i="5"/>
  <c r="L446" i="5"/>
  <c r="L438" i="5"/>
  <c r="L1659" i="5"/>
  <c r="L422" i="5"/>
  <c r="L414" i="5"/>
  <c r="L406" i="5"/>
  <c r="L398" i="5"/>
  <c r="L3144" i="5"/>
  <c r="L382" i="5"/>
  <c r="L374" i="5"/>
  <c r="L50" i="5"/>
  <c r="L358" i="5"/>
  <c r="L350" i="5"/>
  <c r="L342" i="5"/>
  <c r="L334" i="5"/>
  <c r="L326" i="5"/>
  <c r="L318" i="5"/>
  <c r="L310" i="5"/>
  <c r="L484" i="5"/>
  <c r="L294" i="5"/>
  <c r="L286" i="5"/>
  <c r="L3137" i="5"/>
  <c r="L270" i="5"/>
  <c r="L262" i="5"/>
  <c r="L2019" i="5"/>
  <c r="L246" i="5"/>
  <c r="L238" i="5"/>
  <c r="L230" i="5"/>
  <c r="L222" i="5"/>
  <c r="L214" i="5"/>
  <c r="L206" i="5"/>
  <c r="L198" i="5"/>
  <c r="L190" i="5"/>
  <c r="L182" i="5"/>
  <c r="L174" i="5"/>
  <c r="L166" i="5"/>
  <c r="L158" i="5"/>
  <c r="L1613" i="5"/>
  <c r="L143" i="5"/>
  <c r="L1234" i="5"/>
  <c r="L127" i="5"/>
  <c r="L119" i="5"/>
  <c r="L111" i="5"/>
  <c r="L103" i="5"/>
  <c r="L95" i="5"/>
  <c r="L2694" i="5"/>
  <c r="L2220" i="5"/>
  <c r="L71" i="5"/>
  <c r="L63" i="5"/>
  <c r="L1656" i="5"/>
  <c r="L2718" i="5"/>
  <c r="L39" i="5"/>
  <c r="L31" i="5"/>
  <c r="L739" i="5"/>
  <c r="L1171" i="5"/>
  <c r="L1167" i="5"/>
  <c r="L1159" i="5"/>
  <c r="L1152" i="5"/>
  <c r="L1148" i="5"/>
  <c r="L1140" i="5"/>
  <c r="L2342" i="5"/>
  <c r="L2644" i="5"/>
  <c r="L2176" i="5"/>
  <c r="L2146" i="5"/>
  <c r="L2142" i="5"/>
  <c r="L2138" i="5"/>
  <c r="L2117" i="5"/>
  <c r="L2101" i="5"/>
  <c r="L2097" i="5"/>
  <c r="L2828" i="5"/>
  <c r="L2072" i="5"/>
  <c r="L2068" i="5"/>
  <c r="L2065" i="5"/>
  <c r="L2091" i="5"/>
  <c r="L2064" i="5"/>
  <c r="L2085" i="5"/>
  <c r="L2061" i="5"/>
  <c r="L2001" i="5"/>
  <c r="L1997" i="5"/>
  <c r="L1963" i="5"/>
  <c r="L2033" i="5"/>
  <c r="L1994" i="5"/>
  <c r="L419" i="5"/>
  <c r="L415" i="5"/>
  <c r="L411" i="5"/>
  <c r="L407" i="5"/>
  <c r="L403" i="5"/>
  <c r="L399" i="5"/>
  <c r="L395" i="5"/>
  <c r="L2748" i="5"/>
  <c r="L1238" i="5"/>
  <c r="L383" i="5"/>
  <c r="L379" i="5"/>
  <c r="L375" i="5"/>
  <c r="L371" i="5"/>
  <c r="L1828" i="5"/>
  <c r="L1707" i="5"/>
  <c r="L1672" i="5"/>
  <c r="L1604" i="5"/>
  <c r="L1546" i="5"/>
  <c r="L1502" i="5"/>
  <c r="L1422" i="5"/>
  <c r="L1253" i="5"/>
  <c r="L1065" i="5"/>
  <c r="L983" i="5"/>
  <c r="L900" i="5"/>
  <c r="L2084" i="5"/>
  <c r="L1945" i="5"/>
  <c r="L1941" i="5"/>
  <c r="L1907" i="5"/>
  <c r="L1903" i="5"/>
  <c r="L2016" i="5"/>
  <c r="L1865" i="5"/>
  <c r="L1837" i="5"/>
  <c r="L1932" i="5"/>
  <c r="L1928" i="5"/>
  <c r="L1924" i="5"/>
  <c r="L1896" i="5"/>
  <c r="L1888" i="5"/>
  <c r="L1884" i="5"/>
  <c r="L1703" i="5"/>
  <c r="L1737" i="5"/>
  <c r="L1854" i="5"/>
  <c r="L1850" i="5"/>
  <c r="L235" i="5"/>
  <c r="L231" i="5"/>
  <c r="L227" i="5"/>
  <c r="L223" i="5"/>
  <c r="L175" i="5"/>
  <c r="L2172" i="5"/>
  <c r="L478" i="5"/>
  <c r="L505" i="5"/>
  <c r="L623" i="5"/>
  <c r="L619" i="5"/>
  <c r="L615" i="5"/>
  <c r="L611" i="5"/>
  <c r="L607" i="5"/>
  <c r="L603" i="5"/>
  <c r="L335" i="5"/>
  <c r="L331" i="5"/>
  <c r="L327" i="5"/>
  <c r="L323" i="5"/>
  <c r="L1524" i="5"/>
  <c r="L315" i="5"/>
  <c r="L311" i="5"/>
  <c r="L307" i="5"/>
  <c r="L219" i="5"/>
  <c r="L215" i="5"/>
  <c r="L211" i="5"/>
  <c r="L207" i="5"/>
  <c r="L1988" i="5"/>
  <c r="L3178" i="5"/>
  <c r="L2692" i="5"/>
  <c r="L860" i="5"/>
  <c r="L1059" i="5"/>
  <c r="L1985" i="5"/>
  <c r="L1132" i="5"/>
  <c r="L1814" i="5"/>
  <c r="L1810" i="5"/>
  <c r="L1806" i="5"/>
  <c r="L1802" i="5"/>
  <c r="L1058" i="5"/>
  <c r="L1054" i="5"/>
  <c r="L1050" i="5"/>
  <c r="L1046" i="5"/>
  <c r="L1042" i="5"/>
  <c r="L1038" i="5"/>
  <c r="L1032" i="5"/>
  <c r="L1028" i="5"/>
  <c r="L1024" i="5"/>
  <c r="L1020" i="5"/>
  <c r="L1016" i="5"/>
  <c r="L1012" i="5"/>
  <c r="L1008" i="5"/>
  <c r="L1331" i="5"/>
  <c r="L997" i="5"/>
  <c r="L993" i="5"/>
  <c r="L599" i="5"/>
  <c r="L595" i="5"/>
  <c r="L591" i="5"/>
  <c r="L1777" i="5"/>
  <c r="L583" i="5"/>
  <c r="L579" i="5"/>
  <c r="L575" i="5"/>
  <c r="L571" i="5"/>
  <c r="L567" i="5"/>
  <c r="L2449" i="5"/>
  <c r="L559" i="5"/>
  <c r="L555" i="5"/>
  <c r="L551" i="5"/>
  <c r="L547" i="5"/>
  <c r="L543" i="5"/>
  <c r="L539" i="5"/>
  <c r="L535" i="5"/>
  <c r="L531" i="5"/>
  <c r="L527" i="5"/>
  <c r="L485" i="5"/>
  <c r="L1734" i="5"/>
  <c r="L934" i="5"/>
  <c r="L511" i="5"/>
  <c r="L507" i="5"/>
  <c r="L2786" i="5"/>
  <c r="L499" i="5"/>
  <c r="L1523" i="5"/>
  <c r="L299" i="5"/>
  <c r="L295" i="5"/>
  <c r="L291" i="5"/>
  <c r="L171" i="5"/>
  <c r="L167" i="5"/>
  <c r="L163" i="5"/>
  <c r="L159" i="5"/>
  <c r="L46" i="5"/>
  <c r="L1454" i="5"/>
  <c r="L1415" i="5"/>
  <c r="L1689" i="5"/>
  <c r="L1683" i="5"/>
  <c r="L1647" i="5"/>
  <c r="L1156" i="5"/>
  <c r="L1495" i="5"/>
  <c r="L1636" i="5"/>
  <c r="L1618" i="5"/>
  <c r="L9" i="5"/>
  <c r="L1375" i="5"/>
  <c r="L666" i="5"/>
  <c r="L3190" i="5"/>
  <c r="L482" i="5"/>
  <c r="L1559" i="5"/>
  <c r="L841" i="5"/>
  <c r="L837" i="5"/>
  <c r="L833" i="5"/>
  <c r="L829" i="5"/>
  <c r="L823" i="5"/>
  <c r="L2856" i="5"/>
  <c r="L795" i="5"/>
  <c r="L791" i="5"/>
  <c r="L787" i="5"/>
  <c r="L783" i="5"/>
  <c r="L779" i="5"/>
  <c r="L20" i="5"/>
  <c r="L302" i="5"/>
  <c r="L764" i="5"/>
  <c r="L760" i="5"/>
  <c r="L756" i="5"/>
  <c r="L752" i="5"/>
  <c r="L748" i="5"/>
  <c r="L743" i="5"/>
  <c r="L300" i="5"/>
  <c r="L735" i="5"/>
  <c r="L731" i="5"/>
  <c r="L727" i="5"/>
  <c r="L723" i="5"/>
  <c r="L719" i="5"/>
  <c r="L715" i="5"/>
  <c r="L711" i="5"/>
  <c r="L155" i="5"/>
  <c r="L151" i="5"/>
  <c r="L148" i="5"/>
  <c r="L144" i="5"/>
  <c r="L124" i="5"/>
  <c r="L120" i="5"/>
  <c r="L116" i="5"/>
  <c r="L112" i="5"/>
  <c r="L108" i="5"/>
  <c r="L104" i="5"/>
  <c r="L100" i="5"/>
  <c r="L96" i="5"/>
  <c r="L1981" i="5"/>
  <c r="L1977" i="5"/>
  <c r="L1973" i="5"/>
  <c r="L1772" i="5"/>
  <c r="L1767" i="5"/>
  <c r="L1759" i="5"/>
  <c r="L1751" i="5"/>
  <c r="L1730" i="5"/>
  <c r="L1192" i="5"/>
  <c r="L1006" i="5"/>
  <c r="L1363" i="5"/>
  <c r="L1359" i="5"/>
  <c r="L1277" i="5"/>
  <c r="L1467" i="5"/>
  <c r="L1386" i="5"/>
  <c r="L1382" i="5"/>
  <c r="L1353" i="5"/>
  <c r="L1349" i="5"/>
  <c r="L1345" i="5"/>
  <c r="L1342" i="5"/>
  <c r="L1338" i="5"/>
  <c r="L1319" i="5"/>
  <c r="L1315" i="5"/>
  <c r="L1311" i="5"/>
  <c r="L1143" i="5"/>
  <c r="L1139" i="5"/>
  <c r="L1332" i="5"/>
  <c r="L3173" i="5"/>
  <c r="L1124" i="5"/>
  <c r="L989" i="5"/>
  <c r="L985" i="5"/>
  <c r="L2472" i="5"/>
  <c r="L968" i="5"/>
  <c r="L964" i="5"/>
  <c r="L960" i="5"/>
  <c r="L956" i="5"/>
  <c r="L952" i="5"/>
  <c r="L707" i="5"/>
  <c r="L703" i="5"/>
  <c r="L699" i="5"/>
  <c r="L695" i="5"/>
  <c r="L691" i="5"/>
  <c r="L495" i="5"/>
  <c r="L491" i="5"/>
  <c r="L487" i="5"/>
  <c r="L2785" i="5"/>
  <c r="L1694" i="5"/>
  <c r="L475" i="5"/>
  <c r="L471" i="5"/>
  <c r="L467" i="5"/>
  <c r="L1693" i="5"/>
  <c r="L53" i="5"/>
  <c r="L2447" i="5"/>
  <c r="L1560" i="5"/>
  <c r="L359" i="5"/>
  <c r="L355" i="5"/>
  <c r="L287" i="5"/>
  <c r="L634" i="5"/>
  <c r="L388" i="5"/>
  <c r="L275" i="5"/>
  <c r="L271" i="5"/>
  <c r="L203" i="5"/>
  <c r="L199" i="5"/>
  <c r="L195" i="5"/>
  <c r="L191" i="5"/>
  <c r="L187" i="5"/>
  <c r="L183" i="5"/>
  <c r="L179" i="5"/>
  <c r="L1201" i="5"/>
  <c r="L1127" i="5"/>
  <c r="L931" i="5"/>
  <c r="L2257" i="5"/>
  <c r="L910" i="5"/>
  <c r="L906" i="5"/>
  <c r="L902" i="5"/>
  <c r="L895" i="5"/>
  <c r="L891" i="5"/>
  <c r="L887" i="5"/>
  <c r="L883" i="5"/>
  <c r="L879" i="5"/>
  <c r="L875" i="5"/>
  <c r="L871" i="5"/>
  <c r="L867" i="5"/>
  <c r="L2866" i="5"/>
  <c r="L23" i="5"/>
  <c r="L853" i="5"/>
  <c r="L849" i="5"/>
  <c r="L845" i="5"/>
  <c r="L1817" i="5"/>
  <c r="L683" i="5"/>
  <c r="L679" i="5"/>
  <c r="L675" i="5"/>
  <c r="L671" i="5"/>
  <c r="L667" i="5"/>
  <c r="L2474" i="5"/>
  <c r="L659" i="5"/>
  <c r="L655" i="5"/>
  <c r="L651" i="5"/>
  <c r="L647" i="5"/>
  <c r="L643" i="5"/>
  <c r="L639" i="5"/>
  <c r="L455" i="5"/>
  <c r="L451" i="5"/>
  <c r="L447" i="5"/>
  <c r="L443" i="5"/>
  <c r="L439" i="5"/>
  <c r="L435" i="5"/>
  <c r="L664" i="5"/>
  <c r="L1590" i="5"/>
  <c r="L423" i="5"/>
  <c r="L351" i="5"/>
  <c r="L347" i="5"/>
  <c r="L343" i="5"/>
  <c r="L339" i="5"/>
  <c r="L267" i="5"/>
  <c r="L263" i="5"/>
  <c r="L259" i="5"/>
  <c r="L2020" i="5"/>
  <c r="L1658" i="5"/>
  <c r="L247" i="5"/>
  <c r="L243" i="5"/>
  <c r="L239" i="5"/>
  <c r="L140" i="5"/>
  <c r="L136" i="5"/>
  <c r="L2733" i="5"/>
  <c r="L128" i="5"/>
  <c r="L76" i="5"/>
  <c r="L72" i="5"/>
  <c r="L68" i="5"/>
  <c r="L64" i="5"/>
  <c r="L60" i="5"/>
  <c r="L1130" i="5"/>
  <c r="L1185" i="5"/>
  <c r="L3143" i="5"/>
  <c r="L740" i="5"/>
  <c r="L40" i="5"/>
  <c r="L36" i="5"/>
  <c r="L2076" i="5"/>
  <c r="L1990" i="5"/>
  <c r="L2028" i="5"/>
  <c r="L2024" i="5"/>
  <c r="L1912" i="5"/>
  <c r="L1867" i="5"/>
  <c r="L1949" i="5"/>
  <c r="L1782" i="5"/>
  <c r="L1627" i="5"/>
  <c r="L1839" i="5"/>
  <c r="L1158" i="5"/>
  <c r="L866" i="5"/>
  <c r="L1157" i="5"/>
  <c r="L1879" i="5"/>
  <c r="L1101" i="5"/>
  <c r="L1793" i="5"/>
  <c r="L1701" i="5"/>
  <c r="L1697" i="5"/>
  <c r="L1599" i="5"/>
  <c r="L1595" i="5"/>
  <c r="L1538" i="5"/>
  <c r="L1412" i="5"/>
  <c r="L560" i="5"/>
  <c r="L1250" i="5"/>
  <c r="L1063" i="5"/>
  <c r="L1437" i="5"/>
  <c r="L1433" i="5"/>
  <c r="L1406" i="5"/>
  <c r="L1402" i="5"/>
  <c r="L1394" i="5"/>
  <c r="L1390" i="5"/>
  <c r="L1194" i="5"/>
  <c r="L1258" i="5"/>
  <c r="L1246" i="5"/>
  <c r="L1242" i="5"/>
  <c r="L2684" i="5"/>
  <c r="L1372" i="5"/>
  <c r="L1230" i="5"/>
  <c r="L1226" i="5"/>
  <c r="L1121" i="5"/>
  <c r="L1117" i="5"/>
  <c r="L1113" i="5"/>
  <c r="L1105" i="5"/>
  <c r="L1097" i="5"/>
  <c r="L1093" i="5"/>
  <c r="L1085" i="5"/>
  <c r="L2878" i="5"/>
  <c r="L1077" i="5"/>
  <c r="L1069" i="5"/>
  <c r="L1062" i="5"/>
  <c r="L948" i="5"/>
  <c r="L938" i="5"/>
  <c r="L2586" i="5"/>
  <c r="L1282" i="5"/>
  <c r="L926" i="5"/>
  <c r="L922" i="5"/>
  <c r="L918" i="5"/>
  <c r="L914" i="5"/>
  <c r="L389" i="5"/>
  <c r="L303" i="5"/>
  <c r="L807" i="5"/>
  <c r="L803" i="5"/>
  <c r="L799" i="5"/>
  <c r="L8" i="5"/>
  <c r="L2170" i="5"/>
  <c r="L2099" i="5"/>
  <c r="L2074" i="5"/>
  <c r="L2066" i="5"/>
  <c r="L2089" i="5"/>
  <c r="L2063" i="5"/>
  <c r="L1999" i="5"/>
  <c r="L2022" i="5"/>
  <c r="L1863" i="5"/>
  <c r="L1740" i="5"/>
  <c r="L1926" i="5"/>
  <c r="L1894" i="5"/>
  <c r="L1882" i="5"/>
  <c r="L1602" i="5"/>
  <c r="L1460" i="5"/>
  <c r="L1880" i="5"/>
  <c r="L1569" i="5"/>
  <c r="L981" i="5"/>
  <c r="L1861" i="5"/>
  <c r="L1668" i="5"/>
  <c r="L1860" i="5"/>
  <c r="L1848" i="5"/>
  <c r="L1844" i="5"/>
  <c r="L3140" i="5"/>
  <c r="L1413" i="5"/>
  <c r="L1800" i="5"/>
  <c r="L1796" i="5"/>
  <c r="L1732" i="5"/>
  <c r="L1765" i="5"/>
  <c r="L1757" i="5"/>
  <c r="L1728" i="5"/>
  <c r="L1724" i="5"/>
  <c r="L1666" i="5"/>
  <c r="L1662" i="5"/>
  <c r="L1568" i="5"/>
  <c r="L1536" i="5"/>
  <c r="L1000" i="5"/>
  <c r="L2882" i="5"/>
  <c r="L857" i="5"/>
  <c r="L1687" i="5"/>
  <c r="L1651" i="5"/>
  <c r="L1587" i="5"/>
  <c r="L1643" i="5"/>
  <c r="L1641" i="5"/>
  <c r="L1563" i="5"/>
  <c r="L1530" i="5"/>
  <c r="L770" i="5"/>
  <c r="L256" i="5"/>
  <c r="L1583" i="5"/>
  <c r="L1517" i="5"/>
  <c r="L1471" i="5"/>
  <c r="L2473" i="5"/>
  <c r="L1409" i="5"/>
  <c r="L1328" i="5"/>
  <c r="L1439" i="5"/>
  <c r="L979" i="5"/>
  <c r="L1435" i="5"/>
  <c r="L1404" i="5"/>
  <c r="L1396" i="5"/>
  <c r="L865" i="5"/>
  <c r="L1387" i="5"/>
  <c r="L1136" i="5"/>
  <c r="L898" i="5"/>
  <c r="L1357" i="5"/>
  <c r="L1275" i="5"/>
  <c r="L2029" i="5"/>
  <c r="L1892" i="5"/>
  <c r="L1441" i="5"/>
  <c r="L899" i="5"/>
  <c r="L1398" i="5"/>
  <c r="L1389" i="5"/>
  <c r="L975" i="5"/>
  <c r="L1323" i="5"/>
  <c r="L1218" i="5"/>
  <c r="L1214" i="5"/>
  <c r="L1210" i="5"/>
  <c r="L1202" i="5"/>
  <c r="L2037" i="5"/>
  <c r="L2035" i="5"/>
  <c r="L1992" i="5"/>
  <c r="L562" i="5"/>
  <c r="L1917" i="5"/>
  <c r="L2693" i="5"/>
  <c r="L1983" i="5"/>
  <c r="L1975" i="5"/>
  <c r="L1910" i="5"/>
  <c r="L1783" i="5"/>
  <c r="L1606" i="5"/>
  <c r="L1544" i="5"/>
  <c r="L1380" i="5"/>
  <c r="L1034" i="5"/>
  <c r="L2136" i="5"/>
  <c r="L1866" i="5"/>
  <c r="L1571" i="5"/>
  <c r="L1943" i="5"/>
  <c r="L1905" i="5"/>
  <c r="L1937" i="5"/>
  <c r="L1934" i="5"/>
  <c r="L1500" i="5"/>
  <c r="L1738" i="5"/>
  <c r="L1823" i="5"/>
  <c r="L1858" i="5"/>
  <c r="L1846" i="5"/>
  <c r="L3177" i="5"/>
  <c r="L1794" i="5"/>
  <c r="L1763" i="5"/>
  <c r="L1726" i="5"/>
  <c r="L1714" i="5"/>
  <c r="L1792" i="5"/>
  <c r="L677" i="5"/>
  <c r="L1649" i="5"/>
  <c r="L1586" i="5"/>
  <c r="L1532" i="5"/>
  <c r="L3251" i="5"/>
  <c r="L1555" i="5"/>
  <c r="L1509" i="5"/>
  <c r="L363" i="5"/>
  <c r="L945" i="5"/>
  <c r="L2017" i="5"/>
  <c r="L1705" i="5"/>
  <c r="L1947" i="5"/>
  <c r="L1939" i="5"/>
  <c r="L1901" i="5"/>
  <c r="L1899" i="5"/>
  <c r="L1935" i="5"/>
  <c r="L1929" i="5"/>
  <c r="L1897" i="5"/>
  <c r="L1889" i="5"/>
  <c r="L1704" i="5"/>
  <c r="L1542" i="5"/>
  <c r="L1378" i="5"/>
  <c r="L1377" i="5"/>
  <c r="L1458" i="5"/>
  <c r="L1600" i="5"/>
  <c r="L1842" i="5"/>
  <c r="L1913" i="5"/>
  <c r="L1798" i="5"/>
  <c r="L1702" i="5"/>
  <c r="L1755" i="5"/>
  <c r="L1722" i="5"/>
  <c r="L1664" i="5"/>
  <c r="L1566" i="5"/>
  <c r="L1411" i="5"/>
  <c r="L1498" i="5"/>
  <c r="L1653" i="5"/>
  <c r="L1645" i="5"/>
  <c r="L1790" i="5"/>
  <c r="L1528" i="5"/>
  <c r="L768" i="5"/>
  <c r="L1581" i="5"/>
  <c r="L1515" i="5"/>
  <c r="L1470" i="5"/>
  <c r="L2687" i="5"/>
  <c r="L1179" i="5"/>
  <c r="L1163" i="5"/>
  <c r="L1144" i="5"/>
  <c r="L1125" i="5"/>
  <c r="L1109" i="5"/>
  <c r="L427" i="5"/>
  <c r="L1073" i="5"/>
  <c r="I1774" i="5" l="1"/>
  <c r="I1644" i="5"/>
  <c r="I1643" i="5"/>
  <c r="I1619" i="5"/>
  <c r="I1585" i="5"/>
  <c r="I1564" i="5"/>
  <c r="I1534" i="5"/>
  <c r="I1495" i="5"/>
  <c r="I1409" i="5"/>
  <c r="I1408" i="5"/>
  <c r="I1407" i="5"/>
  <c r="I1370" i="5"/>
  <c r="I1369" i="5"/>
  <c r="I1368" i="5"/>
  <c r="I1329" i="5"/>
  <c r="I1328" i="5"/>
  <c r="I1273" i="5"/>
  <c r="I1272" i="5"/>
  <c r="I1246" i="5"/>
  <c r="I1245" i="5"/>
  <c r="I1176" i="5"/>
  <c r="I1175" i="5"/>
  <c r="I1174" i="5"/>
  <c r="I1173" i="5"/>
  <c r="I1153" i="5"/>
  <c r="I1152" i="5"/>
  <c r="I1120" i="5"/>
  <c r="I1119" i="5"/>
  <c r="I1118" i="5"/>
  <c r="I1099" i="5"/>
  <c r="I1098" i="5"/>
  <c r="I1097" i="5"/>
  <c r="I1062" i="5"/>
  <c r="I1061" i="5"/>
  <c r="I1060" i="5"/>
  <c r="I1032" i="5"/>
  <c r="I1031" i="5"/>
  <c r="I1004" i="5"/>
  <c r="I1003" i="5"/>
  <c r="I1002" i="5"/>
  <c r="I974" i="5"/>
  <c r="I940" i="5"/>
  <c r="I939" i="5"/>
  <c r="I938" i="5"/>
  <c r="I937" i="5"/>
  <c r="I897" i="5"/>
  <c r="I896" i="5"/>
  <c r="I1772" i="5" l="1"/>
  <c r="I1771" i="5"/>
  <c r="I1732" i="5"/>
  <c r="I1731" i="5"/>
  <c r="I1586" i="5" l="1"/>
  <c r="I1410" i="5" l="1"/>
  <c r="I1367" i="5"/>
  <c r="I1307" i="5" l="1"/>
  <c r="I1306" i="5"/>
  <c r="I1305" i="5"/>
  <c r="I1304" i="5"/>
  <c r="I1303" i="5"/>
  <c r="I1302" i="5"/>
  <c r="I1244" i="5" l="1"/>
  <c r="I1215" i="5" l="1"/>
  <c r="I1214" i="5"/>
  <c r="I1213" i="5"/>
  <c r="I1212" i="5"/>
  <c r="I1211" i="5"/>
  <c r="I1210" i="5"/>
  <c r="I1386" i="5" l="1"/>
  <c r="I1385" i="5"/>
  <c r="I1384" i="5"/>
  <c r="I1383" i="5"/>
  <c r="I1382" i="5"/>
  <c r="I1340" i="5"/>
  <c r="I1339" i="5"/>
  <c r="I1338" i="5"/>
  <c r="I1337" i="5"/>
  <c r="I1336" i="5"/>
  <c r="I1292" i="5"/>
  <c r="I1291" i="5"/>
  <c r="I1290" i="5"/>
  <c r="I1289" i="5"/>
  <c r="I1288" i="5"/>
  <c r="I1260" i="5"/>
  <c r="I1259" i="5"/>
  <c r="I1258" i="5"/>
  <c r="I1257" i="5"/>
  <c r="I1256" i="5"/>
  <c r="I1209" i="5"/>
  <c r="I1208" i="5"/>
  <c r="I1207" i="5"/>
  <c r="I1206" i="5"/>
  <c r="I1205" i="5"/>
  <c r="I1164" i="5"/>
  <c r="I1163" i="5"/>
  <c r="I1162" i="5"/>
  <c r="I1161" i="5"/>
  <c r="I1160" i="5"/>
  <c r="I1143" i="5"/>
  <c r="I1142" i="5"/>
  <c r="I1141" i="5"/>
  <c r="I1140" i="5"/>
  <c r="I1139" i="5"/>
  <c r="I1109" i="5"/>
  <c r="I1108" i="5"/>
  <c r="I1107" i="5"/>
  <c r="I1106" i="5"/>
  <c r="I1105" i="5"/>
  <c r="I1088" i="5"/>
  <c r="I1087" i="5"/>
  <c r="I1086" i="5"/>
  <c r="I1085" i="5"/>
  <c r="I1084" i="5"/>
  <c r="I1070" i="5"/>
  <c r="I1069" i="5"/>
  <c r="I1068" i="5"/>
  <c r="I1067" i="5"/>
  <c r="I1066" i="5"/>
  <c r="I1053" i="5"/>
  <c r="I1052" i="5"/>
  <c r="I1051" i="5"/>
  <c r="I1050" i="5"/>
  <c r="I1049" i="5"/>
  <c r="I1026" i="5"/>
  <c r="I1025" i="5"/>
  <c r="I1024" i="5"/>
  <c r="I1023" i="5"/>
  <c r="I1022" i="5"/>
  <c r="I991" i="5"/>
  <c r="I990" i="5"/>
  <c r="I989" i="5"/>
  <c r="I988" i="5"/>
  <c r="I987" i="5"/>
  <c r="I954" i="5"/>
  <c r="I953" i="5"/>
  <c r="I952" i="5"/>
  <c r="I951" i="5"/>
  <c r="I950" i="5"/>
  <c r="I927" i="5"/>
  <c r="I926" i="5"/>
  <c r="I925" i="5"/>
  <c r="I924" i="5"/>
  <c r="I923" i="5"/>
  <c r="I901" i="5"/>
  <c r="I877" i="5"/>
  <c r="I876" i="5"/>
  <c r="I875" i="5"/>
  <c r="I874" i="5"/>
  <c r="I836" i="5"/>
  <c r="I835" i="5"/>
  <c r="I834" i="5"/>
  <c r="I833" i="5"/>
  <c r="I832" i="5"/>
  <c r="I804" i="5"/>
  <c r="I803" i="5"/>
  <c r="I802" i="5"/>
  <c r="I801" i="5"/>
  <c r="I800" i="5"/>
  <c r="I761" i="5"/>
  <c r="I760" i="5"/>
  <c r="I759" i="5"/>
  <c r="I758" i="5"/>
  <c r="I757" i="5"/>
  <c r="I723" i="5"/>
  <c r="I722" i="5"/>
  <c r="I721" i="5"/>
  <c r="I720" i="5"/>
  <c r="I719" i="5"/>
  <c r="I690" i="5"/>
  <c r="I693" i="5"/>
  <c r="I692" i="5"/>
  <c r="I691" i="5"/>
  <c r="I689" i="5"/>
  <c r="I1204" i="5" l="1"/>
  <c r="I845" i="5" l="1"/>
  <c r="I844" i="5"/>
  <c r="I842" i="5"/>
  <c r="I825" i="5"/>
  <c r="I824" i="5"/>
  <c r="I653" i="5" l="1"/>
  <c r="I652" i="5"/>
  <c r="I625" i="5"/>
  <c r="I597" i="5"/>
  <c r="I596" i="5"/>
  <c r="I571" i="5"/>
  <c r="I573" i="5"/>
  <c r="I546" i="5"/>
  <c r="I545" i="5"/>
  <c r="I500" i="5"/>
  <c r="I499" i="5"/>
  <c r="I650" i="5" l="1"/>
  <c r="I649" i="5"/>
  <c r="I648" i="5"/>
  <c r="I647" i="5"/>
  <c r="I623" i="5"/>
  <c r="I622" i="5"/>
  <c r="I621" i="5"/>
  <c r="I620" i="5"/>
  <c r="I570" i="5"/>
  <c r="I569" i="5"/>
  <c r="I568" i="5"/>
  <c r="I567" i="5"/>
  <c r="I544" i="5"/>
  <c r="I543" i="5"/>
  <c r="I542" i="5"/>
  <c r="I541" i="5"/>
  <c r="I497" i="5"/>
  <c r="I496" i="5"/>
  <c r="I495" i="5"/>
  <c r="I494" i="5"/>
  <c r="I473" i="5"/>
  <c r="I472" i="5"/>
  <c r="I471" i="5"/>
  <c r="I470" i="5"/>
  <c r="I438" i="5"/>
  <c r="I437" i="5"/>
  <c r="I436" i="5"/>
  <c r="I435" i="5"/>
  <c r="I402" i="5"/>
  <c r="I401" i="5"/>
  <c r="I400" i="5"/>
  <c r="I399" i="5"/>
  <c r="I372" i="5"/>
  <c r="I371" i="5"/>
  <c r="I370" i="5"/>
  <c r="I369" i="5"/>
  <c r="I347" i="5"/>
  <c r="I346" i="5"/>
  <c r="I345" i="5"/>
  <c r="I344" i="5"/>
  <c r="I326" i="5"/>
  <c r="I325" i="5"/>
  <c r="I324" i="5"/>
  <c r="I323" i="5"/>
  <c r="I312" i="5"/>
  <c r="I311" i="5"/>
  <c r="I310" i="5"/>
  <c r="I309" i="5"/>
  <c r="I290" i="5"/>
  <c r="I289" i="5"/>
  <c r="I288" i="5"/>
  <c r="I287" i="5"/>
  <c r="I265" i="5"/>
  <c r="I264" i="5"/>
  <c r="I263" i="5"/>
  <c r="I262" i="5"/>
  <c r="I224" i="5"/>
  <c r="I223" i="5"/>
  <c r="I222" i="5"/>
  <c r="I192" i="5"/>
  <c r="I191" i="5"/>
  <c r="I190" i="5"/>
  <c r="I189" i="5"/>
  <c r="I145" i="5"/>
  <c r="I144" i="5"/>
  <c r="I143" i="5"/>
  <c r="I142" i="5"/>
  <c r="I98" i="5"/>
  <c r="I97" i="5"/>
  <c r="I96" i="5"/>
  <c r="I67" i="5"/>
  <c r="I66" i="5"/>
  <c r="I65" i="5"/>
  <c r="I577" i="5" l="1"/>
  <c r="I576" i="5"/>
  <c r="I442" i="5" l="1"/>
  <c r="I441" i="5"/>
  <c r="I440" i="5"/>
  <c r="I425" i="5"/>
  <c r="I422" i="5"/>
  <c r="I396" i="5"/>
  <c r="I424" i="5"/>
  <c r="I423" i="5"/>
  <c r="I362" i="5" l="1"/>
  <c r="I321" i="5"/>
  <c r="I342" i="5"/>
  <c r="I360" i="5"/>
  <c r="I361" i="5"/>
  <c r="I320" i="5"/>
  <c r="I306" i="5" l="1"/>
  <c r="I305" i="5"/>
  <c r="I304" i="5"/>
  <c r="I293" i="5" l="1"/>
  <c r="I272" i="5"/>
  <c r="I260" i="5"/>
  <c r="I269" i="5"/>
  <c r="I270" i="5"/>
  <c r="I271" i="5"/>
  <c r="I187" i="5"/>
  <c r="I219" i="5"/>
  <c r="I220" i="5"/>
  <c r="I258" i="5"/>
  <c r="I259" i="5"/>
  <c r="I186" i="5"/>
  <c r="I136" i="5" l="1"/>
  <c r="I137" i="5"/>
  <c r="I138" i="5"/>
  <c r="I139" i="5"/>
  <c r="I185" i="5"/>
  <c r="I32" i="5" l="1"/>
  <c r="I228" i="5" l="1"/>
  <c r="I193" i="5"/>
  <c r="I182" i="5"/>
  <c r="I130" i="5"/>
  <c r="I59" i="5"/>
  <c r="I29" i="5"/>
  <c r="I10" i="5"/>
  <c r="I129" i="5"/>
  <c r="I8040" i="5" l="1"/>
  <c r="I8039" i="5"/>
  <c r="I8038" i="5"/>
  <c r="I8037" i="5"/>
  <c r="I8036" i="5"/>
  <c r="I8035" i="5"/>
  <c r="I8034" i="5"/>
  <c r="I8033" i="5"/>
  <c r="I8032" i="5"/>
  <c r="I8031" i="5"/>
  <c r="I8030" i="5"/>
  <c r="I8029" i="5"/>
  <c r="I8028" i="5"/>
  <c r="I8027" i="5"/>
  <c r="I8026" i="5"/>
  <c r="I8025" i="5"/>
  <c r="I8024" i="5"/>
  <c r="I8023" i="5"/>
  <c r="I8022" i="5"/>
  <c r="I8021" i="5"/>
  <c r="I8020" i="5"/>
  <c r="I8019" i="5"/>
  <c r="I8018" i="5"/>
  <c r="I8017" i="5"/>
  <c r="I8016" i="5"/>
  <c r="I8015" i="5"/>
  <c r="I8014" i="5"/>
  <c r="I8013" i="5"/>
  <c r="I8012" i="5"/>
  <c r="I8011" i="5"/>
  <c r="I8010" i="5"/>
  <c r="I8009" i="5"/>
  <c r="I8008" i="5"/>
  <c r="I8007" i="5"/>
  <c r="I8006" i="5"/>
  <c r="I8005" i="5"/>
  <c r="I8004" i="5"/>
  <c r="I8003" i="5"/>
  <c r="I8002" i="5"/>
  <c r="I8001" i="5"/>
  <c r="I8000" i="5"/>
  <c r="I7999" i="5"/>
  <c r="I7998" i="5"/>
  <c r="I7997" i="5"/>
  <c r="I7996" i="5"/>
  <c r="I7995" i="5"/>
  <c r="I7994" i="5"/>
  <c r="I7993" i="5"/>
  <c r="I7992" i="5"/>
  <c r="I7991" i="5"/>
  <c r="I7990" i="5"/>
  <c r="I7989" i="5"/>
  <c r="I7988" i="5"/>
  <c r="I7987" i="5"/>
  <c r="I7986" i="5"/>
  <c r="I7985" i="5"/>
  <c r="I7984" i="5"/>
  <c r="I7983" i="5"/>
  <c r="I7982" i="5"/>
  <c r="I7981" i="5"/>
  <c r="I7980" i="5"/>
  <c r="I7979" i="5"/>
  <c r="I7978" i="5"/>
  <c r="I7977" i="5"/>
  <c r="I7976" i="5"/>
  <c r="I7975" i="5"/>
  <c r="I7974" i="5"/>
  <c r="I7973" i="5"/>
  <c r="I7972" i="5"/>
  <c r="I7971" i="5"/>
  <c r="I7970" i="5"/>
  <c r="I7969" i="5"/>
  <c r="I7968" i="5"/>
  <c r="I7967" i="5"/>
  <c r="I7966" i="5"/>
  <c r="I7965" i="5"/>
  <c r="I7964" i="5"/>
  <c r="I7963" i="5"/>
  <c r="I7962" i="5"/>
  <c r="I7961" i="5"/>
  <c r="I7960" i="5"/>
  <c r="I7959" i="5"/>
  <c r="I7958" i="5"/>
  <c r="I7957" i="5"/>
  <c r="I7956" i="5"/>
  <c r="I7955" i="5"/>
  <c r="I7954" i="5"/>
  <c r="I7953" i="5"/>
  <c r="I7952" i="5"/>
  <c r="I7951" i="5"/>
  <c r="I7950" i="5"/>
  <c r="I7949" i="5"/>
  <c r="I7948" i="5"/>
  <c r="I7947" i="5"/>
  <c r="I7946" i="5"/>
  <c r="I7945" i="5"/>
  <c r="I7944" i="5"/>
  <c r="I7943" i="5"/>
  <c r="I7942" i="5"/>
  <c r="I7941" i="5"/>
  <c r="I7940" i="5"/>
  <c r="I7939" i="5"/>
  <c r="I7938" i="5"/>
  <c r="I7937" i="5"/>
  <c r="I7936" i="5"/>
  <c r="I7935" i="5"/>
  <c r="I7934" i="5"/>
  <c r="I7933" i="5"/>
  <c r="I7932" i="5"/>
  <c r="I7931" i="5"/>
  <c r="I7930" i="5"/>
  <c r="I7929" i="5"/>
  <c r="I7928" i="5"/>
  <c r="I7927" i="5"/>
  <c r="I7926" i="5"/>
  <c r="I7925" i="5"/>
  <c r="I7924" i="5"/>
  <c r="I7923" i="5"/>
  <c r="I7922" i="5"/>
  <c r="I7921" i="5"/>
  <c r="I7920" i="5"/>
  <c r="I7919" i="5"/>
  <c r="I7918" i="5"/>
  <c r="I7917" i="5"/>
  <c r="I7916" i="5"/>
  <c r="I7915" i="5"/>
  <c r="I7914" i="5"/>
  <c r="I7913" i="5"/>
  <c r="I7912" i="5"/>
  <c r="I7911" i="5"/>
  <c r="I7910" i="5"/>
  <c r="I7909" i="5"/>
  <c r="I7908" i="5"/>
  <c r="I7907" i="5"/>
  <c r="I7906" i="5"/>
  <c r="I7905" i="5"/>
  <c r="I7904" i="5"/>
  <c r="I7903" i="5"/>
  <c r="I7902" i="5"/>
  <c r="I7901" i="5"/>
  <c r="I7900" i="5"/>
  <c r="I7899" i="5"/>
  <c r="I7898" i="5"/>
  <c r="I7897" i="5"/>
  <c r="I7896" i="5"/>
  <c r="I7895" i="5"/>
  <c r="I7894" i="5"/>
  <c r="I7893" i="5"/>
  <c r="I7892" i="5"/>
  <c r="I7891" i="5"/>
  <c r="I7890" i="5"/>
  <c r="I7889" i="5"/>
  <c r="I7888" i="5"/>
  <c r="I7887" i="5"/>
  <c r="I7886" i="5"/>
  <c r="I7885" i="5"/>
  <c r="I7884" i="5"/>
  <c r="I7883" i="5"/>
  <c r="I7882" i="5"/>
  <c r="I7881" i="5"/>
  <c r="I7880" i="5"/>
  <c r="I7879" i="5"/>
  <c r="I7878" i="5"/>
  <c r="I7877" i="5"/>
  <c r="I7876" i="5"/>
  <c r="I7875" i="5"/>
  <c r="I7874" i="5"/>
  <c r="I7873" i="5"/>
  <c r="I7872" i="5"/>
  <c r="I7871" i="5"/>
  <c r="I7870" i="5"/>
  <c r="I7869" i="5"/>
  <c r="I7868" i="5"/>
  <c r="I7867" i="5"/>
  <c r="I7866" i="5"/>
  <c r="I7865" i="5"/>
  <c r="I7864" i="5"/>
  <c r="I7863" i="5"/>
  <c r="I7862" i="5"/>
  <c r="I7861" i="5"/>
  <c r="I7860" i="5"/>
  <c r="I7859" i="5"/>
  <c r="I7858" i="5"/>
  <c r="I7857" i="5"/>
  <c r="I7856" i="5"/>
  <c r="I7855" i="5"/>
  <c r="I7854" i="5"/>
  <c r="I7853" i="5"/>
  <c r="I7852" i="5"/>
  <c r="I7851" i="5"/>
  <c r="I7850" i="5"/>
  <c r="I7849" i="5"/>
  <c r="I7848" i="5"/>
  <c r="I7847" i="5"/>
  <c r="I7846" i="5"/>
  <c r="I7845" i="5"/>
  <c r="I7844" i="5"/>
  <c r="I7843" i="5"/>
  <c r="I7842" i="5"/>
  <c r="I7841" i="5"/>
  <c r="I7840" i="5"/>
  <c r="I7839" i="5"/>
  <c r="I7838" i="5"/>
  <c r="I7837" i="5"/>
  <c r="I7836" i="5"/>
  <c r="I7835" i="5"/>
  <c r="I7834" i="5"/>
  <c r="I7833" i="5"/>
  <c r="I7832" i="5"/>
  <c r="I7831" i="5"/>
  <c r="I7830" i="5"/>
  <c r="I7829" i="5"/>
  <c r="I7828" i="5"/>
  <c r="I7827" i="5"/>
  <c r="I7826" i="5"/>
  <c r="I7825" i="5"/>
  <c r="I7824" i="5"/>
  <c r="I7823" i="5"/>
  <c r="I7822" i="5"/>
  <c r="I7821" i="5"/>
  <c r="I7820" i="5"/>
  <c r="I7819" i="5"/>
  <c r="I7818" i="5"/>
  <c r="I7817" i="5"/>
  <c r="I7816" i="5"/>
  <c r="I7815" i="5"/>
  <c r="I7814" i="5"/>
  <c r="I7813" i="5"/>
  <c r="I7812" i="5"/>
  <c r="I7811" i="5"/>
  <c r="I7810" i="5"/>
  <c r="I7809" i="5"/>
  <c r="I7808" i="5"/>
  <c r="I7807" i="5"/>
  <c r="I7806" i="5"/>
  <c r="I7805" i="5"/>
  <c r="I7804" i="5"/>
  <c r="I7803" i="5"/>
  <c r="I7802" i="5"/>
  <c r="I7801" i="5"/>
  <c r="I7800" i="5"/>
  <c r="I7799" i="5"/>
  <c r="I7798" i="5"/>
  <c r="I7797" i="5"/>
  <c r="I7796" i="5"/>
  <c r="I7795" i="5"/>
  <c r="I7794" i="5"/>
  <c r="I7793" i="5"/>
  <c r="I7792" i="5"/>
  <c r="I7791" i="5"/>
  <c r="I7790" i="5"/>
  <c r="I7789" i="5"/>
  <c r="I7788" i="5"/>
  <c r="I7787" i="5"/>
  <c r="I7786" i="5"/>
  <c r="I7785" i="5"/>
  <c r="I7784" i="5"/>
  <c r="I7783" i="5"/>
  <c r="I7782" i="5"/>
  <c r="I7781" i="5"/>
  <c r="I7780" i="5"/>
  <c r="I7779" i="5"/>
  <c r="I7778" i="5"/>
  <c r="I7777" i="5"/>
  <c r="I7776" i="5"/>
  <c r="I7775" i="5"/>
  <c r="I7774" i="5"/>
  <c r="I7773" i="5"/>
  <c r="I7772" i="5"/>
  <c r="I7771" i="5"/>
  <c r="I7770" i="5"/>
  <c r="I7769" i="5"/>
  <c r="I7768" i="5"/>
  <c r="I7767" i="5"/>
  <c r="I7766" i="5"/>
  <c r="I7765" i="5"/>
  <c r="I7764" i="5"/>
  <c r="I7763" i="5"/>
  <c r="I7762" i="5"/>
  <c r="I7761" i="5"/>
  <c r="I7760" i="5"/>
  <c r="I7759" i="5"/>
  <c r="I7758" i="5"/>
  <c r="I7757" i="5"/>
  <c r="I7756" i="5"/>
  <c r="I7755" i="5"/>
  <c r="I7754" i="5"/>
  <c r="I7753" i="5"/>
  <c r="I7752" i="5"/>
  <c r="I7751" i="5"/>
  <c r="I7750" i="5"/>
  <c r="I7749" i="5"/>
  <c r="I7748" i="5"/>
  <c r="I7747" i="5"/>
  <c r="I7746" i="5"/>
  <c r="I7745" i="5"/>
  <c r="I7744" i="5"/>
  <c r="I7743" i="5"/>
  <c r="I7742" i="5"/>
  <c r="I7741" i="5"/>
  <c r="I7740" i="5"/>
  <c r="I7739" i="5"/>
  <c r="I7738" i="5"/>
  <c r="I7737" i="5"/>
  <c r="I7736" i="5"/>
  <c r="I7735" i="5"/>
  <c r="I7734" i="5"/>
  <c r="I7733" i="5"/>
  <c r="I7732" i="5"/>
  <c r="I7731" i="5"/>
  <c r="I7730" i="5"/>
  <c r="I7729" i="5"/>
  <c r="I7728" i="5"/>
  <c r="I7727" i="5"/>
  <c r="I7726" i="5"/>
  <c r="I7725" i="5"/>
  <c r="I7724" i="5"/>
  <c r="I7723" i="5"/>
  <c r="I7722" i="5"/>
  <c r="I7721" i="5"/>
  <c r="I7720" i="5"/>
  <c r="I7719" i="5"/>
  <c r="I7718" i="5"/>
  <c r="I7717" i="5"/>
  <c r="I7716" i="5"/>
  <c r="I7715" i="5"/>
  <c r="I7714" i="5"/>
  <c r="I7713" i="5"/>
  <c r="I7712" i="5"/>
  <c r="I7711" i="5"/>
  <c r="I7710" i="5"/>
  <c r="I7709" i="5"/>
  <c r="I7708" i="5"/>
  <c r="I7707" i="5"/>
  <c r="I7706" i="5"/>
  <c r="I7705" i="5"/>
  <c r="I7704" i="5"/>
  <c r="I7703" i="5"/>
  <c r="I7702" i="5"/>
  <c r="I7701" i="5"/>
  <c r="I7700" i="5"/>
  <c r="I7699" i="5"/>
  <c r="I7698" i="5"/>
  <c r="I7697" i="5"/>
  <c r="I7696" i="5"/>
  <c r="I7695" i="5"/>
  <c r="I7694" i="5"/>
  <c r="I7693" i="5"/>
  <c r="I7692" i="5"/>
  <c r="I7691" i="5"/>
  <c r="I7690" i="5"/>
  <c r="I7689" i="5"/>
  <c r="I7688" i="5"/>
  <c r="I7687" i="5"/>
  <c r="I7686" i="5"/>
  <c r="I7685" i="5"/>
  <c r="I7684" i="5"/>
  <c r="I7683" i="5"/>
  <c r="I7682" i="5"/>
  <c r="I7681" i="5"/>
  <c r="I7680" i="5"/>
  <c r="I7679" i="5"/>
  <c r="I7678" i="5"/>
  <c r="I7677" i="5"/>
  <c r="I7676" i="5"/>
  <c r="I7675" i="5"/>
  <c r="I7674" i="5"/>
  <c r="I7673" i="5"/>
  <c r="I7672" i="5"/>
  <c r="I7671" i="5"/>
  <c r="I7670" i="5"/>
  <c r="I7669" i="5"/>
  <c r="I7668" i="5"/>
  <c r="I7667" i="5"/>
  <c r="I7666" i="5"/>
  <c r="I7665" i="5"/>
  <c r="I7664" i="5"/>
  <c r="I7663" i="5"/>
  <c r="I7662" i="5"/>
  <c r="I7661" i="5"/>
  <c r="I7660" i="5"/>
  <c r="I7659" i="5"/>
  <c r="I7658" i="5"/>
  <c r="I7657" i="5"/>
  <c r="I7656" i="5"/>
  <c r="I7655" i="5"/>
  <c r="I7654" i="5"/>
  <c r="I7653" i="5"/>
  <c r="I7652" i="5"/>
  <c r="I7651" i="5"/>
  <c r="I7650" i="5"/>
  <c r="I7649" i="5"/>
  <c r="I7648" i="5"/>
  <c r="I7647" i="5"/>
  <c r="I7646" i="5"/>
  <c r="I7645" i="5"/>
  <c r="I7644" i="5"/>
  <c r="I7643" i="5"/>
  <c r="I7642" i="5"/>
  <c r="I7641" i="5"/>
  <c r="I7640" i="5"/>
  <c r="I7639" i="5"/>
  <c r="I7638" i="5"/>
  <c r="I7637" i="5"/>
  <c r="I7636" i="5"/>
  <c r="I7635" i="5"/>
  <c r="I7634" i="5"/>
  <c r="I7633" i="5"/>
  <c r="I7632" i="5"/>
  <c r="I7631" i="5"/>
  <c r="I7630" i="5"/>
  <c r="I7629" i="5"/>
  <c r="I7628" i="5"/>
  <c r="I7627" i="5"/>
  <c r="I7626" i="5"/>
  <c r="I7625" i="5"/>
  <c r="I7624" i="5"/>
  <c r="I7623" i="5"/>
  <c r="I7622" i="5"/>
  <c r="I7621" i="5"/>
  <c r="I7620" i="5"/>
  <c r="I7619" i="5"/>
  <c r="I7618" i="5"/>
  <c r="I7617" i="5"/>
  <c r="I7616" i="5"/>
  <c r="I7615" i="5"/>
  <c r="I7614" i="5"/>
  <c r="I7613" i="5"/>
  <c r="I7612" i="5"/>
  <c r="I7611" i="5"/>
  <c r="I7610" i="5"/>
  <c r="I7609" i="5"/>
  <c r="I7608" i="5"/>
  <c r="I7607" i="5"/>
  <c r="I7606" i="5"/>
  <c r="I7605" i="5"/>
  <c r="I7604" i="5"/>
  <c r="I7603" i="5"/>
  <c r="I7602" i="5"/>
  <c r="I7601" i="5"/>
  <c r="I7600" i="5"/>
  <c r="I7599" i="5"/>
  <c r="I7598" i="5"/>
  <c r="I7597" i="5"/>
  <c r="I7596" i="5"/>
  <c r="I7595" i="5"/>
  <c r="I7594" i="5"/>
  <c r="I7593" i="5"/>
  <c r="I7592" i="5"/>
  <c r="I7591" i="5"/>
  <c r="I7590" i="5"/>
  <c r="I7589" i="5"/>
  <c r="I7588" i="5"/>
  <c r="I7587" i="5"/>
  <c r="I7586" i="5"/>
  <c r="I7585" i="5"/>
  <c r="I7584" i="5"/>
  <c r="I7583" i="5"/>
  <c r="I7582" i="5"/>
  <c r="I7581" i="5"/>
  <c r="I7580" i="5"/>
  <c r="I7579" i="5"/>
  <c r="I7578" i="5"/>
  <c r="I7577" i="5"/>
  <c r="I7576" i="5"/>
  <c r="I7575" i="5"/>
  <c r="I7574" i="5"/>
  <c r="I7573" i="5"/>
  <c r="I7572" i="5"/>
  <c r="I7571" i="5"/>
  <c r="I7570" i="5"/>
  <c r="I7569" i="5"/>
  <c r="I7568" i="5"/>
  <c r="I7567" i="5"/>
  <c r="I7566" i="5"/>
  <c r="I7565" i="5"/>
  <c r="I7564" i="5"/>
  <c r="I7563" i="5"/>
  <c r="I7562" i="5"/>
  <c r="I7561" i="5"/>
  <c r="I7560" i="5"/>
  <c r="I7559" i="5"/>
  <c r="I7558" i="5"/>
  <c r="I7557" i="5"/>
  <c r="I7556" i="5"/>
  <c r="I7555" i="5"/>
  <c r="I7554" i="5"/>
  <c r="I7553" i="5"/>
  <c r="I7552" i="5"/>
  <c r="I7551" i="5"/>
  <c r="I7550" i="5"/>
  <c r="I7549" i="5"/>
  <c r="I7548" i="5"/>
  <c r="I7547" i="5"/>
  <c r="I7546" i="5"/>
  <c r="I7545" i="5"/>
  <c r="I7544" i="5"/>
  <c r="I7543" i="5"/>
  <c r="I7542" i="5"/>
  <c r="I7541" i="5"/>
  <c r="I7540" i="5"/>
  <c r="I7539" i="5"/>
  <c r="I7538" i="5"/>
  <c r="I7537" i="5"/>
  <c r="I7536" i="5"/>
  <c r="I7535" i="5"/>
  <c r="I7534" i="5"/>
  <c r="I7533" i="5"/>
  <c r="I7532" i="5"/>
  <c r="I7531" i="5"/>
  <c r="I7530" i="5"/>
  <c r="I7529" i="5"/>
  <c r="I7528" i="5"/>
  <c r="I7527" i="5"/>
  <c r="I7526" i="5"/>
  <c r="I7525" i="5"/>
  <c r="I7524" i="5"/>
  <c r="I7523" i="5"/>
  <c r="I7522" i="5"/>
  <c r="I7521" i="5"/>
  <c r="I7520" i="5"/>
  <c r="I7519" i="5"/>
  <c r="I7518" i="5"/>
  <c r="I7517" i="5"/>
  <c r="I7516" i="5"/>
  <c r="I7515" i="5"/>
  <c r="I7514" i="5"/>
  <c r="I7513" i="5"/>
  <c r="I7512" i="5"/>
  <c r="I7511" i="5"/>
  <c r="I7510" i="5"/>
  <c r="I7509" i="5"/>
  <c r="I7508" i="5"/>
  <c r="I7507" i="5"/>
  <c r="I7506" i="5"/>
  <c r="I7505" i="5"/>
  <c r="I7504" i="5"/>
  <c r="I7503" i="5"/>
  <c r="I7502" i="5"/>
  <c r="I7501" i="5"/>
  <c r="I7500" i="5"/>
  <c r="I7499" i="5"/>
  <c r="I7498" i="5"/>
  <c r="I7497" i="5"/>
  <c r="I7496" i="5"/>
  <c r="I7495" i="5"/>
  <c r="I7494" i="5"/>
  <c r="I7493" i="5"/>
  <c r="I7492" i="5"/>
  <c r="I7491" i="5"/>
  <c r="I7490" i="5"/>
  <c r="I7489" i="5"/>
  <c r="I7488" i="5"/>
  <c r="I7487" i="5"/>
  <c r="I7486" i="5"/>
  <c r="I7485" i="5"/>
  <c r="I7484" i="5"/>
  <c r="I7483" i="5"/>
  <c r="I7482" i="5"/>
  <c r="I7481" i="5"/>
  <c r="I7480" i="5"/>
  <c r="I7479" i="5"/>
  <c r="I7478" i="5"/>
  <c r="I7477" i="5"/>
  <c r="I7476" i="5"/>
  <c r="I7475" i="5"/>
  <c r="I7474" i="5"/>
  <c r="I7473" i="5"/>
  <c r="I7472" i="5"/>
  <c r="I7471" i="5"/>
  <c r="I7470" i="5"/>
  <c r="I7469" i="5"/>
  <c r="I7468" i="5"/>
  <c r="I7467" i="5"/>
  <c r="I7466" i="5"/>
  <c r="I7465" i="5"/>
  <c r="I7464" i="5"/>
  <c r="I7463" i="5"/>
  <c r="I7462" i="5"/>
  <c r="I7461" i="5"/>
  <c r="I7460" i="5"/>
  <c r="I7459" i="5"/>
  <c r="I7458" i="5"/>
  <c r="I7457" i="5"/>
  <c r="I7456" i="5"/>
  <c r="I7455" i="5"/>
  <c r="I7454" i="5"/>
  <c r="I7453" i="5"/>
  <c r="I7452" i="5"/>
  <c r="I7451" i="5"/>
  <c r="I7450" i="5"/>
  <c r="I7449" i="5"/>
  <c r="I7448" i="5"/>
  <c r="I7447" i="5"/>
  <c r="I7446" i="5"/>
  <c r="I7445" i="5"/>
  <c r="I7444" i="5"/>
  <c r="I7443" i="5"/>
  <c r="I7442" i="5"/>
  <c r="I7441" i="5"/>
  <c r="I7440" i="5"/>
  <c r="I7439" i="5"/>
  <c r="I7438" i="5"/>
  <c r="I7437" i="5"/>
  <c r="I7436" i="5"/>
  <c r="I7435" i="5"/>
  <c r="I7434" i="5"/>
  <c r="I7433" i="5"/>
  <c r="I7432" i="5"/>
  <c r="I7431" i="5"/>
  <c r="I7430" i="5"/>
  <c r="I7429" i="5"/>
  <c r="I7428" i="5"/>
  <c r="I7427" i="5"/>
  <c r="I7426" i="5"/>
  <c r="I7425" i="5"/>
  <c r="I7424" i="5"/>
  <c r="I7423" i="5"/>
  <c r="I7422" i="5"/>
  <c r="I7421" i="5"/>
  <c r="I7420" i="5"/>
  <c r="I7419" i="5"/>
  <c r="I7418" i="5"/>
  <c r="I7417" i="5"/>
  <c r="I7416" i="5"/>
  <c r="I7415" i="5"/>
  <c r="I7414" i="5"/>
  <c r="I7413" i="5"/>
  <c r="I7412" i="5"/>
  <c r="I7411" i="5"/>
  <c r="I7410" i="5"/>
  <c r="I7409" i="5"/>
  <c r="I7408" i="5"/>
  <c r="I7407" i="5"/>
  <c r="I7406" i="5"/>
  <c r="I7405" i="5"/>
  <c r="I7404" i="5"/>
  <c r="I7403" i="5"/>
  <c r="I7402" i="5"/>
  <c r="I7401" i="5"/>
  <c r="I7400" i="5"/>
  <c r="I7399" i="5"/>
  <c r="I7398" i="5"/>
  <c r="I7397" i="5"/>
  <c r="I7396" i="5"/>
  <c r="I7395" i="5"/>
  <c r="I7394" i="5"/>
  <c r="I7393" i="5"/>
  <c r="I7392" i="5"/>
  <c r="I7391" i="5"/>
  <c r="I7390" i="5"/>
  <c r="I7389" i="5"/>
  <c r="I7388" i="5"/>
  <c r="I7387" i="5"/>
  <c r="I7386" i="5"/>
  <c r="I7385" i="5"/>
  <c r="I7384" i="5"/>
  <c r="I7383" i="5"/>
  <c r="I7382" i="5"/>
  <c r="I7381" i="5"/>
  <c r="I7380" i="5"/>
  <c r="I7379" i="5"/>
  <c r="I7378" i="5"/>
  <c r="I7377" i="5"/>
  <c r="I7376" i="5"/>
  <c r="I7375" i="5"/>
  <c r="I7374" i="5"/>
  <c r="I7373" i="5"/>
  <c r="I7372" i="5"/>
  <c r="I7371" i="5"/>
  <c r="I7370" i="5"/>
  <c r="I7369" i="5"/>
  <c r="I7368" i="5"/>
  <c r="I7367" i="5"/>
  <c r="I7366" i="5"/>
  <c r="I7365" i="5"/>
  <c r="I7364" i="5"/>
  <c r="I7363" i="5"/>
  <c r="I7362" i="5"/>
  <c r="I7361" i="5"/>
  <c r="I7360" i="5"/>
  <c r="I7359" i="5"/>
  <c r="I7358" i="5"/>
  <c r="I7357" i="5"/>
  <c r="I7356" i="5"/>
  <c r="I7355" i="5"/>
  <c r="I7354" i="5"/>
  <c r="I7353" i="5"/>
  <c r="I7352" i="5"/>
  <c r="I7351" i="5"/>
  <c r="I7350" i="5"/>
  <c r="I7349" i="5"/>
  <c r="I7348" i="5"/>
  <c r="I7347" i="5"/>
  <c r="I7346" i="5"/>
  <c r="I7345" i="5"/>
  <c r="I7344" i="5"/>
  <c r="I7343" i="5"/>
  <c r="I7342" i="5"/>
  <c r="I7341" i="5"/>
  <c r="I7340" i="5"/>
  <c r="I7339" i="5"/>
  <c r="I7338" i="5"/>
  <c r="I7337" i="5"/>
  <c r="I7336" i="5"/>
  <c r="I7335" i="5"/>
  <c r="I7334" i="5"/>
  <c r="I7333" i="5"/>
  <c r="I7332" i="5"/>
  <c r="I7331" i="5"/>
  <c r="I7330" i="5"/>
  <c r="I7329" i="5"/>
  <c r="I7328" i="5"/>
  <c r="I7327" i="5"/>
  <c r="I7326" i="5"/>
  <c r="I7325" i="5"/>
  <c r="I7324" i="5"/>
  <c r="I7323" i="5"/>
  <c r="I7322" i="5"/>
  <c r="I7321" i="5"/>
  <c r="I7320" i="5"/>
  <c r="I7319" i="5"/>
  <c r="I7318" i="5"/>
  <c r="I7317" i="5"/>
  <c r="I7316" i="5"/>
  <c r="I7315" i="5"/>
  <c r="I7314" i="5"/>
  <c r="I7313" i="5"/>
  <c r="I7312" i="5"/>
  <c r="I7311" i="5"/>
  <c r="I7310" i="5"/>
  <c r="I7309" i="5"/>
  <c r="I7308" i="5"/>
  <c r="I7307" i="5"/>
  <c r="I7306" i="5"/>
  <c r="I7305" i="5"/>
  <c r="I7304" i="5"/>
  <c r="I7303" i="5"/>
  <c r="I7302" i="5"/>
  <c r="I7301" i="5"/>
  <c r="I7300" i="5"/>
  <c r="I7299" i="5"/>
  <c r="I7298" i="5"/>
  <c r="I7297" i="5"/>
  <c r="I7296" i="5"/>
  <c r="I7295" i="5"/>
  <c r="I7294" i="5"/>
  <c r="I7293" i="5"/>
  <c r="I7292" i="5"/>
  <c r="I7291" i="5"/>
  <c r="I7290" i="5"/>
  <c r="I7289" i="5"/>
  <c r="I7288" i="5"/>
  <c r="I7287" i="5"/>
  <c r="I7286" i="5"/>
  <c r="I7285" i="5"/>
  <c r="I7284" i="5"/>
  <c r="I7283" i="5"/>
  <c r="I7282" i="5"/>
  <c r="I7281" i="5"/>
  <c r="I7280" i="5"/>
  <c r="I7279" i="5"/>
  <c r="I7278" i="5"/>
  <c r="I7277" i="5"/>
  <c r="I7276" i="5"/>
  <c r="I7275" i="5"/>
  <c r="I7274" i="5"/>
  <c r="I7273" i="5"/>
  <c r="I7272" i="5"/>
  <c r="I7271" i="5"/>
  <c r="I7270" i="5"/>
  <c r="I7269" i="5"/>
  <c r="I7268" i="5"/>
  <c r="I7267" i="5"/>
  <c r="I7266" i="5"/>
  <c r="I7265" i="5"/>
  <c r="I7264" i="5"/>
  <c r="I7263" i="5"/>
  <c r="I7262" i="5"/>
  <c r="I7261" i="5"/>
  <c r="I7260" i="5"/>
  <c r="I7259" i="5"/>
  <c r="I7258" i="5"/>
  <c r="I7257" i="5"/>
  <c r="I7256" i="5"/>
  <c r="I7255" i="5"/>
  <c r="I7254" i="5"/>
  <c r="I7253" i="5"/>
  <c r="I7252" i="5"/>
  <c r="I7251" i="5"/>
  <c r="I7250" i="5"/>
  <c r="I7249" i="5"/>
  <c r="I7248" i="5"/>
  <c r="I7247" i="5"/>
  <c r="I7246" i="5"/>
  <c r="I7245" i="5"/>
  <c r="I7244" i="5"/>
  <c r="I7243" i="5"/>
  <c r="I7242" i="5"/>
  <c r="I7241" i="5"/>
  <c r="I7240" i="5"/>
  <c r="I7239" i="5"/>
  <c r="I7238" i="5"/>
  <c r="I7237" i="5"/>
  <c r="I7236" i="5"/>
  <c r="I7235" i="5"/>
  <c r="I7234" i="5"/>
  <c r="I7233" i="5"/>
  <c r="I7232" i="5"/>
  <c r="I7231" i="5"/>
  <c r="I7230" i="5"/>
  <c r="I7229" i="5"/>
  <c r="I7228" i="5"/>
  <c r="I7227" i="5"/>
  <c r="I7226" i="5"/>
  <c r="I7225" i="5"/>
  <c r="I7224" i="5"/>
  <c r="I7223" i="5"/>
  <c r="I7222" i="5"/>
  <c r="I7221" i="5"/>
  <c r="I7220" i="5"/>
  <c r="I7219" i="5"/>
  <c r="I7218" i="5"/>
  <c r="I7217" i="5"/>
  <c r="I7216" i="5"/>
  <c r="I7215" i="5"/>
  <c r="I7214" i="5"/>
  <c r="I7213" i="5"/>
  <c r="I7212" i="5"/>
  <c r="I7211" i="5"/>
  <c r="I7210" i="5"/>
  <c r="I7209" i="5"/>
  <c r="I7208" i="5"/>
  <c r="I7207" i="5"/>
  <c r="I7206" i="5"/>
  <c r="I7205" i="5"/>
  <c r="I7204" i="5"/>
  <c r="I7203" i="5"/>
  <c r="I7202" i="5"/>
  <c r="I7201" i="5"/>
  <c r="I7200" i="5"/>
  <c r="I7199" i="5"/>
  <c r="I7198" i="5"/>
  <c r="I7197" i="5"/>
  <c r="I7196" i="5"/>
  <c r="I7195" i="5"/>
  <c r="I7194" i="5"/>
  <c r="I7193" i="5"/>
  <c r="I7192" i="5"/>
  <c r="I7191" i="5"/>
  <c r="I7190" i="5"/>
  <c r="I7189" i="5"/>
  <c r="I7188" i="5"/>
  <c r="I7187" i="5"/>
  <c r="I7186" i="5"/>
  <c r="I7185" i="5"/>
  <c r="I7184" i="5"/>
  <c r="I7183" i="5"/>
  <c r="I7182" i="5"/>
  <c r="I7181" i="5"/>
  <c r="I7180" i="5"/>
  <c r="I7179" i="5"/>
  <c r="I7178" i="5"/>
  <c r="I7177" i="5"/>
  <c r="I7176" i="5"/>
  <c r="I7175" i="5"/>
  <c r="I7174" i="5"/>
  <c r="I7173" i="5"/>
  <c r="I7172" i="5"/>
  <c r="I7171" i="5"/>
  <c r="I7170" i="5"/>
  <c r="I7169" i="5"/>
  <c r="I7168" i="5"/>
  <c r="I7167" i="5"/>
  <c r="I7166" i="5"/>
  <c r="I7165" i="5"/>
  <c r="I7164" i="5"/>
  <c r="I7163" i="5"/>
  <c r="I7162" i="5"/>
  <c r="I7161" i="5"/>
  <c r="I7160" i="5"/>
  <c r="I7159" i="5"/>
  <c r="I7158" i="5"/>
  <c r="I7157" i="5"/>
  <c r="I7156" i="5"/>
  <c r="I7155" i="5"/>
  <c r="I7154" i="5"/>
  <c r="I7153" i="5"/>
  <c r="I7152" i="5"/>
  <c r="I7151" i="5"/>
  <c r="I7150" i="5"/>
  <c r="I7149" i="5"/>
  <c r="I7148" i="5"/>
  <c r="I7147" i="5"/>
  <c r="I7146" i="5"/>
  <c r="I7145" i="5"/>
  <c r="I7144" i="5"/>
  <c r="I7143" i="5"/>
  <c r="I7142" i="5"/>
  <c r="I7141" i="5"/>
  <c r="I7140" i="5"/>
  <c r="I7139" i="5"/>
  <c r="I7138" i="5"/>
  <c r="I7137" i="5"/>
  <c r="I7136" i="5"/>
  <c r="I7135" i="5"/>
  <c r="I7134" i="5"/>
  <c r="I7133" i="5"/>
  <c r="I7132" i="5"/>
  <c r="I7131" i="5"/>
  <c r="I7130" i="5"/>
  <c r="I7129" i="5"/>
  <c r="I7128" i="5"/>
  <c r="I7127" i="5"/>
  <c r="I7126" i="5"/>
  <c r="I7125" i="5"/>
  <c r="I7124" i="5"/>
  <c r="I7123" i="5"/>
  <c r="I7122" i="5"/>
  <c r="I7121" i="5"/>
  <c r="I7120" i="5"/>
  <c r="I7119" i="5"/>
  <c r="I7118" i="5"/>
  <c r="I7117" i="5"/>
  <c r="I7116" i="5"/>
  <c r="I7115" i="5"/>
  <c r="I7114" i="5"/>
  <c r="I7113" i="5"/>
  <c r="I7112" i="5"/>
  <c r="I7111" i="5"/>
  <c r="I7110" i="5"/>
  <c r="I7109" i="5"/>
  <c r="I7108" i="5"/>
  <c r="I7107" i="5"/>
  <c r="I7106" i="5"/>
  <c r="I7105" i="5"/>
  <c r="I7104" i="5"/>
  <c r="I7103" i="5"/>
  <c r="I7102" i="5"/>
  <c r="I7101" i="5"/>
  <c r="I7100" i="5"/>
  <c r="I7099" i="5"/>
  <c r="I7098" i="5"/>
  <c r="I7097" i="5"/>
  <c r="I7096" i="5"/>
  <c r="I7095" i="5"/>
  <c r="I7094" i="5"/>
  <c r="I7093" i="5"/>
  <c r="I7092" i="5"/>
  <c r="I7091" i="5"/>
  <c r="I7090" i="5"/>
  <c r="I7089" i="5"/>
  <c r="I7088" i="5"/>
  <c r="I7087" i="5"/>
  <c r="I7086" i="5"/>
  <c r="I7085" i="5"/>
  <c r="I7084" i="5"/>
  <c r="I7083" i="5"/>
  <c r="I7082" i="5"/>
  <c r="I7081" i="5"/>
  <c r="I7080" i="5"/>
  <c r="I7079" i="5"/>
  <c r="I7078" i="5"/>
  <c r="I7077" i="5"/>
  <c r="I7076" i="5"/>
  <c r="I7075" i="5"/>
  <c r="I7074" i="5"/>
  <c r="I7073" i="5"/>
  <c r="I7072" i="5"/>
  <c r="I7071" i="5"/>
  <c r="I7070" i="5"/>
  <c r="I7069" i="5"/>
  <c r="I7068" i="5"/>
  <c r="I7067" i="5"/>
  <c r="I7066" i="5"/>
  <c r="I7065" i="5"/>
  <c r="I7064" i="5"/>
  <c r="I7063" i="5"/>
  <c r="I7062" i="5"/>
  <c r="I7061" i="5"/>
  <c r="I7060" i="5"/>
  <c r="I7059" i="5"/>
  <c r="I7058" i="5"/>
  <c r="I7057" i="5"/>
  <c r="I7056" i="5"/>
  <c r="I7055" i="5"/>
  <c r="I7054" i="5"/>
  <c r="I7053" i="5"/>
  <c r="I7052" i="5"/>
  <c r="I7051" i="5"/>
  <c r="I7050" i="5"/>
  <c r="I7049" i="5"/>
  <c r="I7048" i="5"/>
  <c r="I7047" i="5"/>
  <c r="I7046" i="5"/>
  <c r="I7045" i="5"/>
  <c r="I7044" i="5"/>
  <c r="I7043" i="5"/>
  <c r="I7042" i="5"/>
  <c r="I7041" i="5"/>
  <c r="I7040" i="5"/>
  <c r="I7039" i="5"/>
  <c r="I7038" i="5"/>
  <c r="I7037" i="5"/>
  <c r="I7036" i="5"/>
  <c r="I7035" i="5"/>
  <c r="I7034" i="5"/>
  <c r="I7033" i="5"/>
  <c r="I7032" i="5"/>
  <c r="I7031" i="5"/>
  <c r="I7030" i="5"/>
  <c r="I7029" i="5"/>
  <c r="I7028" i="5"/>
  <c r="I7027" i="5"/>
  <c r="I7026" i="5"/>
  <c r="I7025" i="5"/>
  <c r="I7024" i="5"/>
  <c r="I7023" i="5"/>
  <c r="I7022" i="5"/>
  <c r="I7021" i="5"/>
  <c r="I7020" i="5"/>
  <c r="I7019" i="5"/>
  <c r="I7018" i="5"/>
  <c r="I7017" i="5"/>
  <c r="I7016" i="5"/>
  <c r="I7015" i="5"/>
  <c r="I7014" i="5"/>
  <c r="I7013" i="5"/>
  <c r="I7012" i="5"/>
  <c r="I7011" i="5"/>
  <c r="I7010" i="5"/>
  <c r="I7009" i="5"/>
  <c r="I7008" i="5"/>
  <c r="I7007" i="5"/>
  <c r="I7006" i="5"/>
  <c r="I7005" i="5"/>
  <c r="I7004" i="5"/>
  <c r="I7003" i="5"/>
  <c r="I7002" i="5"/>
  <c r="I7001" i="5"/>
  <c r="I7000" i="5"/>
  <c r="I6999" i="5"/>
  <c r="I6998" i="5"/>
  <c r="I6997" i="5"/>
  <c r="I6996" i="5"/>
  <c r="I6995" i="5"/>
  <c r="I6994" i="5"/>
  <c r="I6993" i="5"/>
  <c r="I6992" i="5"/>
  <c r="I6991" i="5"/>
  <c r="I6990" i="5"/>
  <c r="I6989" i="5"/>
  <c r="I6988" i="5"/>
  <c r="I6987" i="5"/>
  <c r="I6986" i="5"/>
  <c r="I6985" i="5"/>
  <c r="I6984" i="5"/>
  <c r="I6983" i="5"/>
  <c r="I6982" i="5"/>
  <c r="I6981" i="5"/>
  <c r="I6980" i="5"/>
  <c r="I6979" i="5"/>
  <c r="I6978" i="5"/>
  <c r="I6977" i="5"/>
  <c r="I6976" i="5"/>
  <c r="I6975" i="5"/>
  <c r="I6974" i="5"/>
  <c r="I6973" i="5"/>
  <c r="I6972" i="5"/>
  <c r="I6971" i="5"/>
  <c r="I6970" i="5"/>
  <c r="I6969" i="5"/>
  <c r="I6968" i="5"/>
  <c r="I6967" i="5"/>
  <c r="I6966" i="5"/>
  <c r="I6965" i="5"/>
  <c r="I6964" i="5"/>
  <c r="I6963" i="5"/>
  <c r="I6962" i="5"/>
  <c r="I6961" i="5"/>
  <c r="I6960" i="5"/>
  <c r="I6959" i="5"/>
  <c r="I6958" i="5"/>
  <c r="I6957" i="5"/>
  <c r="I6956" i="5"/>
  <c r="I6955" i="5"/>
  <c r="I6954" i="5"/>
  <c r="I6953" i="5"/>
  <c r="I6952" i="5"/>
  <c r="I6951" i="5"/>
  <c r="I6950" i="5"/>
  <c r="I6949" i="5"/>
  <c r="I6948" i="5"/>
  <c r="I6947" i="5"/>
  <c r="I6946" i="5"/>
  <c r="I6945" i="5"/>
  <c r="I6944" i="5"/>
  <c r="I6943" i="5"/>
  <c r="I6942" i="5"/>
  <c r="I6941" i="5"/>
  <c r="I6940" i="5"/>
  <c r="I6939" i="5"/>
  <c r="I6938" i="5"/>
  <c r="I6937" i="5"/>
  <c r="I6936" i="5"/>
  <c r="I6935" i="5"/>
  <c r="I6934" i="5"/>
  <c r="I6933" i="5"/>
  <c r="I6932" i="5"/>
  <c r="I6931" i="5"/>
  <c r="I6930" i="5"/>
  <c r="I6929" i="5"/>
  <c r="I6928" i="5"/>
  <c r="I6927" i="5"/>
  <c r="I6926" i="5"/>
  <c r="I6925" i="5"/>
  <c r="I6924" i="5"/>
  <c r="I6923" i="5"/>
  <c r="I6922" i="5"/>
  <c r="I6921" i="5"/>
  <c r="I6920" i="5"/>
  <c r="I6919" i="5"/>
  <c r="I6918" i="5"/>
  <c r="I6917" i="5"/>
  <c r="I6916" i="5"/>
  <c r="I6915" i="5"/>
  <c r="I6914" i="5"/>
  <c r="I6913" i="5"/>
  <c r="I6912" i="5"/>
  <c r="I6911" i="5"/>
  <c r="I6910" i="5"/>
  <c r="I6909" i="5"/>
  <c r="I6908" i="5"/>
  <c r="I6907" i="5"/>
  <c r="I6906" i="5"/>
  <c r="I6905" i="5"/>
  <c r="I6904" i="5"/>
  <c r="I6903" i="5"/>
  <c r="I6902" i="5"/>
  <c r="I6901" i="5"/>
  <c r="I6900" i="5"/>
  <c r="I6899" i="5"/>
  <c r="I6898" i="5"/>
  <c r="I6897" i="5"/>
  <c r="I6896" i="5"/>
  <c r="I6895" i="5"/>
  <c r="I6894" i="5"/>
  <c r="I6893" i="5"/>
  <c r="I6892" i="5"/>
  <c r="I6891" i="5"/>
  <c r="I6890" i="5"/>
  <c r="I6889" i="5"/>
  <c r="I6888" i="5"/>
  <c r="I6887" i="5"/>
  <c r="I6886" i="5"/>
  <c r="I6885" i="5"/>
  <c r="I6884" i="5"/>
  <c r="I6883" i="5"/>
  <c r="I6882" i="5"/>
  <c r="I6881" i="5"/>
  <c r="I6880" i="5"/>
  <c r="I6879" i="5"/>
  <c r="I6878" i="5"/>
  <c r="I6877" i="5"/>
  <c r="I6876" i="5"/>
  <c r="I6875" i="5"/>
  <c r="I6874" i="5"/>
  <c r="I6873" i="5"/>
  <c r="I6872" i="5"/>
  <c r="I6871" i="5"/>
  <c r="I6870" i="5"/>
  <c r="I6869" i="5"/>
  <c r="I6868" i="5"/>
  <c r="I6867" i="5"/>
  <c r="I6866" i="5"/>
  <c r="I6865" i="5"/>
  <c r="I6864" i="5"/>
  <c r="I6863" i="5"/>
  <c r="I6862" i="5"/>
  <c r="I6861" i="5"/>
  <c r="I6860" i="5"/>
  <c r="I6859" i="5"/>
  <c r="I6858" i="5"/>
  <c r="I6857" i="5"/>
  <c r="I6856" i="5"/>
  <c r="I6855" i="5"/>
  <c r="I6854" i="5"/>
  <c r="I6853" i="5"/>
  <c r="I6852" i="5"/>
  <c r="I6851" i="5"/>
  <c r="I6850" i="5"/>
  <c r="I6849" i="5"/>
  <c r="I6848" i="5"/>
  <c r="I6847" i="5"/>
  <c r="I6846" i="5"/>
  <c r="I6845" i="5"/>
  <c r="I6844" i="5"/>
  <c r="I6843" i="5"/>
  <c r="I6842" i="5"/>
  <c r="I6841" i="5"/>
  <c r="I6840" i="5"/>
  <c r="I6839" i="5"/>
  <c r="I6838" i="5"/>
  <c r="I6837" i="5"/>
  <c r="I6836" i="5"/>
  <c r="I6835" i="5"/>
  <c r="I6834" i="5"/>
  <c r="I6833" i="5"/>
  <c r="I6832" i="5"/>
  <c r="I6831" i="5"/>
  <c r="I6830" i="5"/>
  <c r="I6829" i="5"/>
  <c r="I6828" i="5"/>
  <c r="I6827" i="5"/>
  <c r="I6826" i="5"/>
  <c r="I6825" i="5"/>
  <c r="I6824" i="5"/>
  <c r="I6823" i="5"/>
  <c r="I6822" i="5"/>
  <c r="I6821" i="5"/>
  <c r="I6820" i="5"/>
  <c r="I6819" i="5"/>
  <c r="I6818" i="5"/>
  <c r="I6817" i="5"/>
  <c r="I6816" i="5"/>
  <c r="I6815" i="5"/>
  <c r="I6814" i="5"/>
  <c r="I6813" i="5"/>
  <c r="I6812" i="5"/>
  <c r="I6811" i="5"/>
  <c r="I6810" i="5"/>
  <c r="I6809" i="5"/>
  <c r="I6808" i="5"/>
  <c r="I6807" i="5"/>
  <c r="I6806" i="5"/>
  <c r="I6805" i="5"/>
  <c r="I6804" i="5"/>
  <c r="I6803" i="5"/>
  <c r="I6802" i="5"/>
  <c r="I6801" i="5"/>
  <c r="I6800" i="5"/>
  <c r="I6799" i="5"/>
  <c r="I6798" i="5"/>
  <c r="I6797" i="5"/>
  <c r="I6796" i="5"/>
  <c r="I6795" i="5"/>
  <c r="I6794" i="5"/>
  <c r="I6793" i="5"/>
  <c r="I6792" i="5"/>
  <c r="I6791" i="5"/>
  <c r="I6790" i="5"/>
  <c r="I6789" i="5"/>
  <c r="I6788" i="5"/>
  <c r="I6787" i="5"/>
  <c r="I6786" i="5"/>
  <c r="I6785" i="5"/>
  <c r="I6784" i="5"/>
  <c r="I6783" i="5"/>
  <c r="I6782" i="5"/>
  <c r="I6781" i="5"/>
  <c r="I6780" i="5"/>
  <c r="I6779" i="5"/>
  <c r="I6778" i="5"/>
  <c r="I6777" i="5"/>
  <c r="I6776" i="5"/>
  <c r="I6775" i="5"/>
  <c r="I6774" i="5"/>
  <c r="I6773" i="5"/>
  <c r="I6772" i="5"/>
  <c r="I6771" i="5"/>
  <c r="I6770" i="5"/>
  <c r="I6769" i="5"/>
  <c r="I6768" i="5"/>
  <c r="I6767" i="5"/>
  <c r="I6766" i="5"/>
  <c r="I6765" i="5"/>
  <c r="I6764" i="5"/>
  <c r="I6763" i="5"/>
  <c r="I6762" i="5"/>
  <c r="I6761" i="5"/>
  <c r="I6760" i="5"/>
  <c r="I6759" i="5"/>
  <c r="I6758" i="5"/>
  <c r="I6757" i="5"/>
  <c r="I6756" i="5"/>
  <c r="I6755" i="5"/>
  <c r="I6754" i="5"/>
  <c r="I6753" i="5"/>
  <c r="I6752" i="5"/>
  <c r="I6751" i="5"/>
  <c r="I6750" i="5"/>
  <c r="I6749" i="5"/>
  <c r="I6748" i="5"/>
  <c r="I6747" i="5"/>
  <c r="I6746" i="5"/>
  <c r="I6745" i="5"/>
  <c r="I6744" i="5"/>
  <c r="I6743" i="5"/>
  <c r="I6742" i="5"/>
  <c r="I6741" i="5"/>
  <c r="I6740" i="5"/>
  <c r="I6739" i="5"/>
  <c r="I6738" i="5"/>
  <c r="I6737" i="5"/>
  <c r="I6736" i="5"/>
  <c r="I6735" i="5"/>
  <c r="I6734" i="5"/>
  <c r="I6733" i="5"/>
  <c r="I6732" i="5"/>
  <c r="I6731" i="5"/>
  <c r="I6730" i="5"/>
  <c r="I6729" i="5"/>
  <c r="I6728" i="5"/>
  <c r="I6727" i="5"/>
  <c r="I6726" i="5"/>
  <c r="I6725" i="5"/>
  <c r="I6724" i="5"/>
  <c r="I6723" i="5"/>
  <c r="I6722" i="5"/>
  <c r="I6721" i="5"/>
  <c r="I6720" i="5"/>
  <c r="I6719" i="5"/>
  <c r="I6718" i="5"/>
  <c r="I6717" i="5"/>
  <c r="I6716" i="5"/>
  <c r="I6715" i="5"/>
  <c r="I6714" i="5"/>
  <c r="I6713" i="5"/>
  <c r="I6712" i="5"/>
  <c r="I6711" i="5"/>
  <c r="I6710" i="5"/>
  <c r="I6709" i="5"/>
  <c r="I6708" i="5"/>
  <c r="I6707" i="5"/>
  <c r="I6706" i="5"/>
  <c r="I6705" i="5"/>
  <c r="I6704" i="5"/>
  <c r="I6703" i="5"/>
  <c r="I6702" i="5"/>
  <c r="I6701" i="5"/>
  <c r="I6700" i="5"/>
  <c r="I6699" i="5"/>
  <c r="I6698" i="5"/>
  <c r="I6697" i="5"/>
  <c r="I6696" i="5"/>
  <c r="I6695" i="5"/>
  <c r="I6694" i="5"/>
  <c r="I6693" i="5"/>
  <c r="I6692" i="5"/>
  <c r="I6691" i="5"/>
  <c r="I6690" i="5"/>
  <c r="I6689" i="5"/>
  <c r="I6688" i="5"/>
  <c r="I6687" i="5"/>
  <c r="I6686" i="5"/>
  <c r="I6685" i="5"/>
  <c r="I6684" i="5"/>
  <c r="I6683" i="5"/>
  <c r="I6682" i="5"/>
  <c r="I6681" i="5"/>
  <c r="I6680" i="5"/>
  <c r="I6679" i="5"/>
  <c r="I6678" i="5"/>
  <c r="I6677" i="5"/>
  <c r="I6676" i="5"/>
  <c r="I6675" i="5"/>
  <c r="I6674" i="5"/>
  <c r="I6673" i="5"/>
  <c r="I6672" i="5"/>
  <c r="I6671" i="5"/>
  <c r="I6670" i="5"/>
  <c r="I6669" i="5"/>
  <c r="I6668" i="5"/>
  <c r="I6667" i="5"/>
  <c r="I6666" i="5"/>
  <c r="I6665" i="5"/>
  <c r="I6664" i="5"/>
  <c r="I6663" i="5"/>
  <c r="I6662" i="5"/>
  <c r="I6661" i="5"/>
  <c r="I6660" i="5"/>
  <c r="I6659" i="5"/>
  <c r="I6658" i="5"/>
  <c r="I6657" i="5"/>
  <c r="I6656" i="5"/>
  <c r="I6655" i="5"/>
  <c r="I6654" i="5"/>
  <c r="I6653" i="5"/>
  <c r="I6652" i="5"/>
  <c r="I6651" i="5"/>
  <c r="I6650" i="5"/>
  <c r="I6649" i="5"/>
  <c r="I6648" i="5"/>
  <c r="I6647" i="5"/>
  <c r="I6646" i="5"/>
  <c r="I6645" i="5"/>
  <c r="I6644" i="5"/>
  <c r="I6643" i="5"/>
  <c r="I6642" i="5"/>
  <c r="I6641" i="5"/>
  <c r="I6640" i="5"/>
  <c r="I6639" i="5"/>
  <c r="I6638" i="5"/>
  <c r="I6637" i="5"/>
  <c r="I6636" i="5"/>
  <c r="I6635" i="5"/>
  <c r="I6634" i="5"/>
  <c r="I6633" i="5"/>
  <c r="I6632" i="5"/>
  <c r="I6631" i="5"/>
  <c r="I6630" i="5"/>
  <c r="I6629" i="5"/>
  <c r="I6628" i="5"/>
  <c r="I6627" i="5"/>
  <c r="I6626" i="5"/>
  <c r="I6625" i="5"/>
  <c r="I6624" i="5"/>
  <c r="I6623" i="5"/>
  <c r="I6622" i="5"/>
  <c r="I6621" i="5"/>
  <c r="I6620" i="5"/>
  <c r="I6619" i="5"/>
  <c r="I6618" i="5"/>
  <c r="I6617" i="5"/>
  <c r="I6616" i="5"/>
  <c r="I6615" i="5"/>
  <c r="I6614" i="5"/>
  <c r="I6613" i="5"/>
  <c r="I6612" i="5"/>
  <c r="I6611" i="5"/>
  <c r="I6610" i="5"/>
  <c r="I6609" i="5"/>
  <c r="I6608" i="5"/>
  <c r="I6607" i="5"/>
  <c r="I6606" i="5"/>
  <c r="I6605" i="5"/>
  <c r="I6604" i="5"/>
  <c r="I6603" i="5"/>
  <c r="I6602" i="5"/>
  <c r="I6601" i="5"/>
  <c r="I6600" i="5"/>
  <c r="I6599" i="5"/>
  <c r="I6598" i="5"/>
  <c r="I6597" i="5"/>
  <c r="I6596" i="5"/>
  <c r="I6595" i="5"/>
  <c r="I6594" i="5"/>
  <c r="I6593" i="5"/>
  <c r="I6592" i="5"/>
  <c r="I6591" i="5"/>
  <c r="I6590" i="5"/>
  <c r="I6589" i="5"/>
  <c r="I6588" i="5"/>
  <c r="I6587" i="5"/>
  <c r="I6586" i="5"/>
  <c r="I6585" i="5"/>
  <c r="I6584" i="5"/>
  <c r="I6583" i="5"/>
  <c r="I6582" i="5"/>
  <c r="I6581" i="5"/>
  <c r="I6580" i="5"/>
  <c r="I6579" i="5"/>
  <c r="I6578" i="5"/>
  <c r="I6577" i="5"/>
  <c r="I6576" i="5"/>
  <c r="I6575" i="5"/>
  <c r="I6574" i="5"/>
  <c r="I6573" i="5"/>
  <c r="I6572" i="5"/>
  <c r="I6571" i="5"/>
  <c r="I6570" i="5"/>
  <c r="I6569" i="5"/>
  <c r="I6568" i="5"/>
  <c r="I6567" i="5"/>
  <c r="I6566" i="5"/>
  <c r="I6565" i="5"/>
  <c r="I6564" i="5"/>
  <c r="I6563" i="5"/>
  <c r="I6562" i="5"/>
  <c r="I6561" i="5"/>
  <c r="I6560" i="5"/>
  <c r="I6559" i="5"/>
  <c r="I6558" i="5"/>
  <c r="I6557" i="5"/>
  <c r="I6556" i="5"/>
  <c r="I6555" i="5"/>
  <c r="I6554" i="5"/>
  <c r="I6553" i="5"/>
  <c r="I6552" i="5"/>
  <c r="I6551" i="5"/>
  <c r="I6550" i="5"/>
  <c r="I6549" i="5"/>
  <c r="I6548" i="5"/>
  <c r="I6547" i="5"/>
  <c r="I6546" i="5"/>
  <c r="I6545" i="5"/>
  <c r="I6544" i="5"/>
  <c r="I6543" i="5"/>
  <c r="I6542" i="5"/>
  <c r="I6541" i="5"/>
  <c r="I6540" i="5"/>
  <c r="I6539" i="5"/>
  <c r="I6538" i="5"/>
  <c r="I6537" i="5"/>
  <c r="I6536" i="5"/>
  <c r="I6535" i="5"/>
  <c r="I6534" i="5"/>
  <c r="I6533" i="5"/>
  <c r="I6532" i="5"/>
  <c r="I6531" i="5"/>
  <c r="I6530" i="5"/>
  <c r="I6529" i="5"/>
  <c r="I6528" i="5"/>
  <c r="I6527" i="5"/>
  <c r="I6526" i="5"/>
  <c r="I6525" i="5"/>
  <c r="I6524" i="5"/>
  <c r="I6523" i="5"/>
  <c r="I6522" i="5"/>
  <c r="I6521" i="5"/>
  <c r="I6520" i="5"/>
  <c r="I6519" i="5"/>
  <c r="I6518" i="5"/>
  <c r="I6517" i="5"/>
  <c r="I6516" i="5"/>
  <c r="I6515" i="5"/>
  <c r="I6514" i="5"/>
  <c r="I6513" i="5"/>
  <c r="I6512" i="5"/>
  <c r="I6511" i="5"/>
  <c r="I6510" i="5"/>
  <c r="I6509" i="5"/>
  <c r="I6508" i="5"/>
  <c r="I6507" i="5"/>
  <c r="I6506" i="5"/>
  <c r="I6505" i="5"/>
  <c r="I6504" i="5"/>
  <c r="I6503" i="5"/>
  <c r="I6502" i="5"/>
  <c r="I6501" i="5"/>
  <c r="I6500" i="5"/>
  <c r="I6499" i="5"/>
  <c r="I6498" i="5"/>
  <c r="I6497" i="5"/>
  <c r="I6496" i="5"/>
  <c r="I6495" i="5"/>
  <c r="I6494" i="5"/>
  <c r="I6493" i="5"/>
  <c r="I6492" i="5"/>
  <c r="I6491" i="5"/>
  <c r="I6490" i="5"/>
  <c r="I6489" i="5"/>
  <c r="I6488" i="5"/>
  <c r="I6487" i="5"/>
  <c r="I6486" i="5"/>
  <c r="I6485" i="5"/>
  <c r="I6484" i="5"/>
  <c r="I6483" i="5"/>
  <c r="I6482" i="5"/>
  <c r="I6481" i="5"/>
  <c r="I6480" i="5"/>
  <c r="I6479" i="5"/>
  <c r="I6478" i="5"/>
  <c r="I6477" i="5"/>
  <c r="I6476" i="5"/>
  <c r="I6475" i="5"/>
  <c r="I6474" i="5"/>
  <c r="I6473" i="5"/>
  <c r="I6472" i="5"/>
  <c r="I6471" i="5"/>
  <c r="I6470" i="5"/>
  <c r="I6469" i="5"/>
  <c r="I6468" i="5"/>
  <c r="I6467" i="5"/>
  <c r="I6466" i="5"/>
  <c r="I6465" i="5"/>
  <c r="I6464" i="5"/>
  <c r="I6463" i="5"/>
  <c r="I6462" i="5"/>
  <c r="I6461" i="5"/>
  <c r="I6460" i="5"/>
  <c r="I6459" i="5"/>
  <c r="I6458" i="5"/>
  <c r="I6457" i="5"/>
  <c r="I6456" i="5"/>
  <c r="I6455" i="5"/>
  <c r="I6454" i="5"/>
  <c r="I6453" i="5"/>
  <c r="I6452" i="5"/>
  <c r="I6451" i="5"/>
  <c r="I6450" i="5"/>
  <c r="I6449" i="5"/>
  <c r="I6448" i="5"/>
  <c r="I6447" i="5"/>
  <c r="I6446" i="5"/>
  <c r="I6445" i="5"/>
  <c r="I6444" i="5"/>
  <c r="I6443" i="5"/>
  <c r="I6442" i="5"/>
  <c r="I6441" i="5"/>
  <c r="I6440" i="5"/>
  <c r="I6439" i="5"/>
  <c r="I6438" i="5"/>
  <c r="I6437" i="5"/>
  <c r="I6436" i="5"/>
  <c r="I6435" i="5"/>
  <c r="I6434" i="5"/>
  <c r="I6433" i="5"/>
  <c r="I6432" i="5"/>
  <c r="I6431" i="5"/>
  <c r="I6430" i="5"/>
  <c r="I6429" i="5"/>
  <c r="I6428" i="5"/>
  <c r="I6427" i="5"/>
  <c r="I6426" i="5"/>
  <c r="I6425" i="5"/>
  <c r="I6424" i="5"/>
  <c r="I6423" i="5"/>
  <c r="I6422" i="5"/>
  <c r="I6421" i="5"/>
  <c r="I6420" i="5"/>
  <c r="I6419" i="5"/>
  <c r="I6418" i="5"/>
  <c r="I6417" i="5"/>
  <c r="I6416" i="5"/>
  <c r="I6415" i="5"/>
  <c r="I6414" i="5"/>
  <c r="I6413" i="5"/>
  <c r="I6412" i="5"/>
  <c r="I6411" i="5"/>
  <c r="I6410" i="5"/>
  <c r="I6409" i="5"/>
  <c r="I6408" i="5"/>
  <c r="I6407" i="5"/>
  <c r="I6406" i="5"/>
  <c r="I6405" i="5"/>
  <c r="I6404" i="5"/>
  <c r="I6403" i="5"/>
  <c r="I6402" i="5"/>
  <c r="I6401" i="5"/>
  <c r="I6400" i="5"/>
  <c r="I6399" i="5"/>
  <c r="I6398" i="5"/>
  <c r="I6397" i="5"/>
  <c r="I6396" i="5"/>
  <c r="I6395" i="5"/>
  <c r="I6394" i="5"/>
  <c r="I6393" i="5"/>
  <c r="I6392" i="5"/>
  <c r="I6391" i="5"/>
  <c r="I6390" i="5"/>
  <c r="I6389" i="5"/>
  <c r="I6388" i="5"/>
  <c r="I6387" i="5"/>
  <c r="I6386" i="5"/>
  <c r="I6385" i="5"/>
  <c r="I6384" i="5"/>
  <c r="I6383" i="5"/>
  <c r="I6382" i="5"/>
  <c r="I6381" i="5"/>
  <c r="I6380" i="5"/>
  <c r="I6379" i="5"/>
  <c r="I6378" i="5"/>
  <c r="I6377" i="5"/>
  <c r="I6376" i="5"/>
  <c r="I6375" i="5"/>
  <c r="I6374" i="5"/>
  <c r="I6373" i="5"/>
  <c r="I6372" i="5"/>
  <c r="I6371" i="5"/>
  <c r="I6370" i="5"/>
  <c r="I6369" i="5"/>
  <c r="I6368" i="5"/>
  <c r="I6367" i="5"/>
  <c r="I6366" i="5"/>
  <c r="I6365" i="5"/>
  <c r="I6364" i="5"/>
  <c r="I6363" i="5"/>
  <c r="I6362" i="5"/>
  <c r="I6361" i="5"/>
  <c r="I6360" i="5"/>
  <c r="I6359" i="5"/>
  <c r="I6358" i="5"/>
  <c r="I6357" i="5"/>
  <c r="I6356" i="5"/>
  <c r="I6355" i="5"/>
  <c r="I6354" i="5"/>
  <c r="I6353" i="5"/>
  <c r="I6352" i="5"/>
  <c r="I6351" i="5"/>
  <c r="I6350" i="5"/>
  <c r="I6349" i="5"/>
  <c r="I6348" i="5"/>
  <c r="I6347" i="5"/>
  <c r="I6346" i="5"/>
  <c r="I6345" i="5"/>
  <c r="I6344" i="5"/>
  <c r="I6343" i="5"/>
  <c r="I6342" i="5"/>
  <c r="I6341" i="5"/>
  <c r="I6340" i="5"/>
  <c r="I6339" i="5"/>
  <c r="I6338" i="5"/>
  <c r="I6337" i="5"/>
  <c r="I6336" i="5"/>
  <c r="I6335" i="5"/>
  <c r="I6334" i="5"/>
  <c r="I6333" i="5"/>
  <c r="I6332" i="5"/>
  <c r="I6331" i="5"/>
  <c r="I6330" i="5"/>
  <c r="I6329" i="5"/>
  <c r="I6328" i="5"/>
  <c r="I6327" i="5"/>
  <c r="I6326" i="5"/>
  <c r="I6325" i="5"/>
  <c r="I6324" i="5"/>
  <c r="I6323" i="5"/>
  <c r="I6322" i="5"/>
  <c r="I6321" i="5"/>
  <c r="I6320" i="5"/>
  <c r="I6319" i="5"/>
  <c r="I6318" i="5"/>
  <c r="I6317" i="5"/>
  <c r="I6316" i="5"/>
  <c r="I6315" i="5"/>
  <c r="I6314" i="5"/>
  <c r="I6313" i="5"/>
  <c r="I6312" i="5"/>
  <c r="I6311" i="5"/>
  <c r="I6310" i="5"/>
  <c r="I6309" i="5"/>
  <c r="I6308" i="5"/>
  <c r="I6307" i="5"/>
  <c r="I6306" i="5"/>
  <c r="I6305" i="5"/>
  <c r="I6304" i="5"/>
  <c r="I6303" i="5"/>
  <c r="I6302" i="5"/>
  <c r="I6301" i="5"/>
  <c r="I6300" i="5"/>
  <c r="I6299" i="5"/>
  <c r="I6298" i="5"/>
  <c r="I6297" i="5"/>
  <c r="I6296" i="5"/>
  <c r="I6295" i="5"/>
  <c r="I6294" i="5"/>
  <c r="I6293" i="5"/>
  <c r="I6292" i="5"/>
  <c r="I6291" i="5"/>
  <c r="I6290" i="5"/>
  <c r="I6289" i="5"/>
  <c r="I6288" i="5"/>
  <c r="I6287" i="5"/>
  <c r="I6286" i="5"/>
  <c r="I6285" i="5"/>
  <c r="I6284" i="5"/>
  <c r="I6283" i="5"/>
  <c r="I6282" i="5"/>
  <c r="I6281" i="5"/>
  <c r="I6280" i="5"/>
  <c r="I6279" i="5"/>
  <c r="I6278" i="5"/>
  <c r="I6277" i="5"/>
  <c r="I6276" i="5"/>
  <c r="I6275" i="5"/>
  <c r="I6274" i="5"/>
  <c r="I6273" i="5"/>
  <c r="I6272" i="5"/>
  <c r="I6271" i="5"/>
  <c r="I6270" i="5"/>
  <c r="I6269" i="5"/>
  <c r="I6268" i="5"/>
  <c r="I6267" i="5"/>
  <c r="I6266" i="5"/>
  <c r="I6265" i="5"/>
  <c r="I6264" i="5"/>
  <c r="I6263" i="5"/>
  <c r="I6262" i="5"/>
  <c r="I6261" i="5"/>
  <c r="I6260" i="5"/>
  <c r="I6259" i="5"/>
  <c r="I6258" i="5"/>
  <c r="I6257" i="5"/>
  <c r="I6256" i="5"/>
  <c r="I6255" i="5"/>
  <c r="I6254" i="5"/>
  <c r="I6253" i="5"/>
  <c r="I6252" i="5"/>
  <c r="I6251" i="5"/>
  <c r="I6250" i="5"/>
  <c r="I6249" i="5"/>
  <c r="I6248" i="5"/>
  <c r="I6247" i="5"/>
  <c r="I6246" i="5"/>
  <c r="I6245" i="5"/>
  <c r="I6244" i="5"/>
  <c r="I6243" i="5"/>
  <c r="I6242" i="5"/>
  <c r="I6241" i="5"/>
  <c r="I6240" i="5"/>
  <c r="I6239" i="5"/>
  <c r="I6238" i="5"/>
  <c r="I6237" i="5"/>
  <c r="I6236" i="5"/>
  <c r="I6235" i="5"/>
  <c r="I6234" i="5"/>
  <c r="I6233" i="5"/>
  <c r="I6232" i="5"/>
  <c r="I6231" i="5"/>
  <c r="I6230" i="5"/>
  <c r="I6229" i="5"/>
  <c r="I6228" i="5"/>
  <c r="I6227" i="5"/>
  <c r="I6226" i="5"/>
  <c r="I6225" i="5"/>
  <c r="I6224" i="5"/>
  <c r="I6223" i="5"/>
  <c r="I6222" i="5"/>
  <c r="I6221" i="5"/>
  <c r="I6220" i="5"/>
  <c r="I6219" i="5"/>
  <c r="I6218" i="5"/>
  <c r="I6217" i="5"/>
  <c r="I6216" i="5"/>
  <c r="I6215" i="5"/>
  <c r="I6214" i="5"/>
  <c r="I6213" i="5"/>
  <c r="I6212" i="5"/>
  <c r="I6211" i="5"/>
  <c r="I6210" i="5"/>
  <c r="I6209" i="5"/>
  <c r="I6208" i="5"/>
  <c r="I6207" i="5"/>
  <c r="I6206" i="5"/>
  <c r="I6205" i="5"/>
  <c r="I6204" i="5"/>
  <c r="I6203" i="5"/>
  <c r="I6202" i="5"/>
  <c r="I6201" i="5"/>
  <c r="I6200" i="5"/>
  <c r="I6199" i="5"/>
  <c r="I6198" i="5"/>
  <c r="I6197" i="5"/>
  <c r="I6196" i="5"/>
  <c r="I6195" i="5"/>
  <c r="I6194" i="5"/>
  <c r="I6193" i="5"/>
  <c r="I6192" i="5"/>
  <c r="I6191" i="5"/>
  <c r="I6190" i="5"/>
  <c r="I6189" i="5"/>
  <c r="I6188" i="5"/>
  <c r="I6187" i="5"/>
  <c r="I6186" i="5"/>
  <c r="I6185" i="5"/>
  <c r="I6184" i="5"/>
  <c r="I6183" i="5"/>
  <c r="I6182" i="5"/>
  <c r="I6181" i="5"/>
  <c r="I6180" i="5"/>
  <c r="I6179" i="5"/>
  <c r="I6178" i="5"/>
  <c r="I6177" i="5"/>
  <c r="I6176" i="5"/>
  <c r="I6175" i="5"/>
  <c r="I6174" i="5"/>
  <c r="I6173" i="5"/>
  <c r="I6172" i="5"/>
  <c r="I6171" i="5"/>
  <c r="I6170" i="5"/>
  <c r="I6169" i="5"/>
  <c r="I6168" i="5"/>
  <c r="I6167" i="5"/>
  <c r="I6166" i="5"/>
  <c r="I6165" i="5"/>
  <c r="I6164" i="5"/>
  <c r="I6163" i="5"/>
  <c r="I6162" i="5"/>
  <c r="I6161" i="5"/>
  <c r="I6160" i="5"/>
  <c r="I6159" i="5"/>
  <c r="I6158" i="5"/>
  <c r="I6157" i="5"/>
  <c r="I6156" i="5"/>
  <c r="I6155" i="5"/>
  <c r="I6154" i="5"/>
  <c r="I6153" i="5"/>
  <c r="I6152" i="5"/>
  <c r="I6151" i="5"/>
  <c r="I6150" i="5"/>
  <c r="I6149" i="5"/>
  <c r="I6148" i="5"/>
  <c r="I6147" i="5"/>
  <c r="I6146" i="5"/>
  <c r="I6145" i="5"/>
  <c r="I6144" i="5"/>
  <c r="I6143" i="5"/>
  <c r="I6142" i="5"/>
  <c r="I6141" i="5"/>
  <c r="I6140" i="5"/>
  <c r="I6139" i="5"/>
  <c r="I6138" i="5"/>
  <c r="I6137" i="5"/>
  <c r="I6136" i="5"/>
  <c r="I6135" i="5"/>
  <c r="I6134" i="5"/>
  <c r="I6133" i="5"/>
  <c r="I6132" i="5"/>
  <c r="I6131" i="5"/>
  <c r="I6130" i="5"/>
  <c r="I6129" i="5"/>
  <c r="I6128" i="5"/>
  <c r="I6127" i="5"/>
  <c r="I6126" i="5"/>
  <c r="I6125" i="5"/>
  <c r="I6124" i="5"/>
  <c r="I6123" i="5"/>
  <c r="I6122" i="5"/>
  <c r="I6121" i="5"/>
  <c r="I6120" i="5"/>
  <c r="I6119" i="5"/>
  <c r="I6118" i="5"/>
  <c r="I6117" i="5"/>
  <c r="I6116" i="5"/>
  <c r="I6115" i="5"/>
  <c r="I6114" i="5"/>
  <c r="I6113" i="5"/>
  <c r="I6112" i="5"/>
  <c r="I6111" i="5"/>
  <c r="I6110" i="5"/>
  <c r="I6109" i="5"/>
  <c r="I6108" i="5"/>
  <c r="I6107" i="5"/>
  <c r="I6106" i="5"/>
  <c r="I6105" i="5"/>
  <c r="I6104" i="5"/>
  <c r="I6103" i="5"/>
  <c r="I6102" i="5"/>
  <c r="I6101" i="5"/>
  <c r="I6100" i="5"/>
  <c r="I6099" i="5"/>
  <c r="I6098" i="5"/>
  <c r="I6097" i="5"/>
  <c r="I6096" i="5"/>
  <c r="I6095" i="5"/>
  <c r="I6094" i="5"/>
  <c r="I6093" i="5"/>
  <c r="I6092" i="5"/>
  <c r="I6091" i="5"/>
  <c r="I6090" i="5"/>
  <c r="I6089" i="5"/>
  <c r="I6088" i="5"/>
  <c r="I6087" i="5"/>
  <c r="I6086" i="5"/>
  <c r="I6085" i="5"/>
  <c r="I6084" i="5"/>
  <c r="I6083" i="5"/>
  <c r="I6082" i="5"/>
  <c r="I6081" i="5"/>
  <c r="I6080" i="5"/>
  <c r="I6079" i="5"/>
  <c r="I6078" i="5"/>
  <c r="I6077" i="5"/>
  <c r="I6076" i="5"/>
  <c r="I6075" i="5"/>
  <c r="I6074" i="5"/>
  <c r="I6073" i="5"/>
  <c r="I6072" i="5"/>
  <c r="I6071" i="5"/>
  <c r="I6070" i="5"/>
  <c r="I6069" i="5"/>
  <c r="I6068" i="5"/>
  <c r="I6067" i="5"/>
  <c r="I6066" i="5"/>
  <c r="I6065" i="5"/>
  <c r="I6064" i="5"/>
  <c r="I6063" i="5"/>
  <c r="I6062" i="5"/>
  <c r="I6061" i="5"/>
  <c r="I6060" i="5"/>
  <c r="I6059" i="5"/>
  <c r="I6058" i="5"/>
  <c r="I6057" i="5"/>
  <c r="I6056" i="5"/>
  <c r="I6055" i="5"/>
  <c r="I6054" i="5"/>
  <c r="I6053" i="5"/>
  <c r="I6052" i="5"/>
  <c r="I6051" i="5"/>
  <c r="I6050" i="5"/>
  <c r="I6049" i="5"/>
  <c r="I6048" i="5"/>
  <c r="I6047" i="5"/>
  <c r="I6046" i="5"/>
  <c r="I6045" i="5"/>
  <c r="I6044" i="5"/>
  <c r="I6043" i="5"/>
  <c r="I6042" i="5"/>
  <c r="I6041" i="5"/>
  <c r="I6040" i="5"/>
  <c r="I6039" i="5"/>
  <c r="I6038" i="5"/>
  <c r="I6037" i="5"/>
  <c r="I6036" i="5"/>
  <c r="I6035" i="5"/>
  <c r="I6034" i="5"/>
  <c r="I6033" i="5"/>
  <c r="I6032" i="5"/>
  <c r="I6031" i="5"/>
  <c r="I6030" i="5"/>
  <c r="I6029" i="5"/>
  <c r="I6028" i="5"/>
  <c r="I6027" i="5"/>
  <c r="I6026" i="5"/>
  <c r="I6025" i="5"/>
  <c r="I6024" i="5"/>
  <c r="I6023" i="5"/>
  <c r="I6022" i="5"/>
  <c r="I6021" i="5"/>
  <c r="I6020" i="5"/>
  <c r="I6019" i="5"/>
  <c r="I6018" i="5"/>
  <c r="I6017" i="5"/>
  <c r="I6016" i="5"/>
  <c r="I6015" i="5"/>
  <c r="I6014" i="5"/>
  <c r="I6013" i="5"/>
  <c r="I6012" i="5"/>
  <c r="I6011" i="5"/>
  <c r="I6010" i="5"/>
  <c r="I6009" i="5"/>
  <c r="I6008" i="5"/>
  <c r="I6007" i="5"/>
  <c r="I6006" i="5"/>
  <c r="I6005" i="5"/>
  <c r="I6004" i="5"/>
  <c r="I6003" i="5"/>
  <c r="I6002" i="5"/>
  <c r="I6001" i="5"/>
  <c r="I6000" i="5"/>
  <c r="I5999" i="5"/>
  <c r="I5998" i="5"/>
  <c r="I5997" i="5"/>
  <c r="I5996" i="5"/>
  <c r="I5995" i="5"/>
  <c r="I5994" i="5"/>
  <c r="I5993" i="5"/>
  <c r="I5992" i="5"/>
  <c r="I5991" i="5"/>
  <c r="I5990" i="5"/>
  <c r="I5989" i="5"/>
  <c r="I5988" i="5"/>
  <c r="I5987" i="5"/>
  <c r="I5986" i="5"/>
  <c r="I5985" i="5"/>
  <c r="I5984" i="5"/>
  <c r="I5983" i="5"/>
  <c r="I5982" i="5"/>
  <c r="I5981" i="5"/>
  <c r="I5980" i="5"/>
  <c r="I5979" i="5"/>
  <c r="I5978" i="5"/>
  <c r="I5977" i="5"/>
  <c r="I5976" i="5"/>
  <c r="I5975" i="5"/>
  <c r="I5974" i="5"/>
  <c r="I5973" i="5"/>
  <c r="I5972" i="5"/>
  <c r="I5971" i="5"/>
  <c r="I5970" i="5"/>
  <c r="I5969" i="5"/>
  <c r="I5968" i="5"/>
  <c r="I5967" i="5"/>
  <c r="I5966" i="5"/>
  <c r="I5965" i="5"/>
  <c r="I5964" i="5"/>
  <c r="I5963" i="5"/>
  <c r="I5962" i="5"/>
  <c r="I5961" i="5"/>
  <c r="I5960" i="5"/>
  <c r="I5959" i="5"/>
  <c r="I5958" i="5"/>
  <c r="I5957" i="5"/>
  <c r="I5956" i="5"/>
  <c r="I5955" i="5"/>
  <c r="I5954" i="5"/>
  <c r="I5953" i="5"/>
  <c r="I5952" i="5"/>
  <c r="I5951" i="5"/>
  <c r="I5950" i="5"/>
  <c r="I5949" i="5"/>
  <c r="I5948" i="5"/>
  <c r="I5947" i="5"/>
  <c r="I5946" i="5"/>
  <c r="I5945" i="5"/>
  <c r="I5944" i="5"/>
  <c r="I5943" i="5"/>
  <c r="I5942" i="5"/>
  <c r="I5941" i="5"/>
  <c r="I5940" i="5"/>
  <c r="I5939" i="5"/>
  <c r="I5938" i="5"/>
  <c r="I5937" i="5"/>
  <c r="I5936" i="5"/>
  <c r="I5935" i="5"/>
  <c r="I5934" i="5"/>
  <c r="I5933" i="5"/>
  <c r="I5932" i="5"/>
  <c r="I5931" i="5"/>
  <c r="I5930" i="5"/>
  <c r="I5929" i="5"/>
  <c r="I5928" i="5"/>
  <c r="I5927" i="5"/>
  <c r="I5926" i="5"/>
  <c r="I5925" i="5"/>
  <c r="I5924" i="5"/>
  <c r="I5923" i="5"/>
  <c r="I5922" i="5"/>
  <c r="I5921" i="5"/>
  <c r="I5920" i="5"/>
  <c r="I5919" i="5"/>
  <c r="I5918" i="5"/>
  <c r="I5917" i="5"/>
  <c r="I5916" i="5"/>
  <c r="I5915" i="5"/>
  <c r="I5914" i="5"/>
  <c r="I5913" i="5"/>
  <c r="I5912" i="5"/>
  <c r="I5911" i="5"/>
  <c r="I5910" i="5"/>
  <c r="I5909" i="5"/>
  <c r="I5908" i="5"/>
  <c r="I5907" i="5"/>
  <c r="I5906" i="5"/>
  <c r="I5905" i="5"/>
  <c r="I5904" i="5"/>
  <c r="I5903" i="5"/>
  <c r="I5902" i="5"/>
  <c r="I5901" i="5"/>
  <c r="I5900" i="5"/>
  <c r="I5899" i="5"/>
  <c r="I5898" i="5"/>
  <c r="I5897" i="5"/>
  <c r="I5896" i="5"/>
  <c r="I5895" i="5"/>
  <c r="I5894" i="5"/>
  <c r="I5893" i="5"/>
  <c r="I5892" i="5"/>
  <c r="I5891" i="5"/>
  <c r="I5890" i="5"/>
  <c r="I5889" i="5"/>
  <c r="I5888" i="5"/>
  <c r="I5887" i="5"/>
  <c r="I5886" i="5"/>
  <c r="I5885" i="5"/>
  <c r="I5884" i="5"/>
  <c r="I5883" i="5"/>
  <c r="I5882" i="5"/>
  <c r="I5881" i="5"/>
  <c r="I5880" i="5"/>
  <c r="I5879" i="5"/>
  <c r="I5878" i="5"/>
  <c r="I5877" i="5"/>
  <c r="I5876" i="5"/>
  <c r="I5875" i="5"/>
  <c r="I5874" i="5"/>
  <c r="I5873" i="5"/>
  <c r="I5872" i="5"/>
  <c r="I5871" i="5"/>
  <c r="I5870" i="5"/>
  <c r="I5869" i="5"/>
  <c r="I5868" i="5"/>
  <c r="I5867" i="5"/>
  <c r="I5866" i="5"/>
  <c r="I5865" i="5"/>
  <c r="I5864" i="5"/>
  <c r="I5863" i="5"/>
  <c r="I5862" i="5"/>
  <c r="I5861" i="5"/>
  <c r="I5860" i="5"/>
  <c r="I5859" i="5"/>
  <c r="I5858" i="5"/>
  <c r="I5857" i="5"/>
  <c r="I5856" i="5"/>
  <c r="I5855" i="5"/>
  <c r="I5854" i="5"/>
  <c r="I5853" i="5"/>
  <c r="I5852" i="5"/>
  <c r="I5851" i="5"/>
  <c r="I5850" i="5"/>
  <c r="I5849" i="5"/>
  <c r="I5848" i="5"/>
  <c r="I5847" i="5"/>
  <c r="I5846" i="5"/>
  <c r="I5845" i="5"/>
  <c r="I5844" i="5"/>
  <c r="I5843" i="5"/>
  <c r="I5842" i="5"/>
  <c r="I5841" i="5"/>
  <c r="I5840" i="5"/>
  <c r="I5839" i="5"/>
  <c r="I5838" i="5"/>
  <c r="I5837" i="5"/>
  <c r="I5836" i="5"/>
  <c r="I5835" i="5"/>
  <c r="I5834" i="5"/>
  <c r="I5833" i="5"/>
  <c r="I5832" i="5"/>
  <c r="I5831" i="5"/>
  <c r="I5830" i="5"/>
  <c r="I5829" i="5"/>
  <c r="I5828" i="5"/>
  <c r="I5827" i="5"/>
  <c r="I5826" i="5"/>
  <c r="I5825" i="5"/>
  <c r="I5824" i="5"/>
  <c r="I5823" i="5"/>
  <c r="I5822" i="5"/>
  <c r="I5821" i="5"/>
  <c r="I5820" i="5"/>
  <c r="I5819" i="5"/>
  <c r="I5818" i="5"/>
  <c r="I5817" i="5"/>
  <c r="I5816" i="5"/>
  <c r="I5815" i="5"/>
  <c r="I5814" i="5"/>
  <c r="I5813" i="5"/>
  <c r="I5812" i="5"/>
  <c r="I5811" i="5"/>
  <c r="I5810" i="5"/>
  <c r="I5809" i="5"/>
  <c r="I5808" i="5"/>
  <c r="I5807" i="5"/>
  <c r="I5806" i="5"/>
  <c r="I5805" i="5"/>
  <c r="I5804" i="5"/>
  <c r="I5803" i="5"/>
  <c r="I5802" i="5"/>
  <c r="I5801" i="5"/>
  <c r="I5800" i="5"/>
  <c r="I5799" i="5"/>
  <c r="I5798" i="5"/>
  <c r="I5797" i="5"/>
  <c r="I5796" i="5"/>
  <c r="I5795" i="5"/>
  <c r="I5794" i="5"/>
  <c r="I5793" i="5"/>
  <c r="I5792" i="5"/>
  <c r="I5791" i="5"/>
  <c r="I5790" i="5"/>
  <c r="I5789" i="5"/>
  <c r="I5788" i="5"/>
  <c r="I5787" i="5"/>
  <c r="I5786" i="5"/>
  <c r="I5785" i="5"/>
  <c r="I5784" i="5"/>
  <c r="I5783" i="5"/>
  <c r="I5782" i="5"/>
  <c r="I5781" i="5"/>
  <c r="I5780" i="5"/>
  <c r="I5779" i="5"/>
  <c r="I5778" i="5"/>
  <c r="I5777" i="5"/>
  <c r="I5776" i="5"/>
  <c r="I5775" i="5"/>
  <c r="I5774" i="5"/>
  <c r="I5773" i="5"/>
  <c r="I5772" i="5"/>
  <c r="I5771" i="5"/>
  <c r="I5770" i="5"/>
  <c r="I5769" i="5"/>
  <c r="I5768" i="5"/>
  <c r="I5767" i="5"/>
  <c r="I5766" i="5"/>
  <c r="I5765" i="5"/>
  <c r="I5764" i="5"/>
  <c r="I5763" i="5"/>
  <c r="I5762" i="5"/>
  <c r="I5761" i="5"/>
  <c r="I5760" i="5"/>
  <c r="I5759" i="5"/>
  <c r="I5758" i="5"/>
  <c r="I5757" i="5"/>
  <c r="I5756" i="5"/>
  <c r="I5755" i="5"/>
  <c r="I5754" i="5"/>
  <c r="I5753" i="5"/>
  <c r="I5752" i="5"/>
  <c r="I5751" i="5"/>
  <c r="I5750" i="5"/>
  <c r="I5749" i="5"/>
  <c r="I5748" i="5"/>
  <c r="I5747" i="5"/>
  <c r="I5746" i="5"/>
  <c r="I5745" i="5"/>
  <c r="I5744" i="5"/>
  <c r="I5743" i="5"/>
  <c r="I5742" i="5"/>
  <c r="I5741" i="5"/>
  <c r="I5740" i="5"/>
  <c r="I5739" i="5"/>
  <c r="I5738" i="5"/>
  <c r="I5737" i="5"/>
  <c r="I5736" i="5"/>
  <c r="I5735" i="5"/>
  <c r="I5734" i="5"/>
  <c r="I5733" i="5"/>
  <c r="I5732" i="5"/>
  <c r="I5731" i="5"/>
  <c r="I5730" i="5"/>
  <c r="I5729" i="5"/>
  <c r="I5728" i="5"/>
  <c r="I5727" i="5"/>
  <c r="I5726" i="5"/>
  <c r="I5725" i="5"/>
  <c r="I5724" i="5"/>
  <c r="I5723" i="5"/>
  <c r="I5722" i="5"/>
  <c r="I5721" i="5"/>
  <c r="I5720" i="5"/>
  <c r="I5719" i="5"/>
  <c r="I5718" i="5"/>
  <c r="I5717" i="5"/>
  <c r="I5716" i="5"/>
  <c r="I5715" i="5"/>
  <c r="I5714" i="5"/>
  <c r="I5713" i="5"/>
  <c r="I5712" i="5"/>
  <c r="I5711" i="5"/>
  <c r="I5710" i="5"/>
  <c r="I5709" i="5"/>
  <c r="I5708" i="5"/>
  <c r="I5707" i="5"/>
  <c r="I5706" i="5"/>
  <c r="I5705" i="5"/>
  <c r="I5704" i="5"/>
  <c r="I5703" i="5"/>
  <c r="I5702" i="5"/>
  <c r="I5701" i="5"/>
  <c r="I5700" i="5"/>
  <c r="I5699" i="5"/>
  <c r="I5698" i="5"/>
  <c r="I5697" i="5"/>
  <c r="I5696" i="5"/>
  <c r="I5695" i="5"/>
  <c r="I5694" i="5"/>
  <c r="I5693" i="5"/>
  <c r="I5692" i="5"/>
  <c r="I5691" i="5"/>
  <c r="I5690" i="5"/>
  <c r="I5689" i="5"/>
  <c r="I5688" i="5"/>
  <c r="I5687" i="5"/>
  <c r="I5686" i="5"/>
  <c r="I5685" i="5"/>
  <c r="I5684" i="5"/>
  <c r="I5683" i="5"/>
  <c r="I5682" i="5"/>
  <c r="I5681" i="5"/>
  <c r="I5680" i="5"/>
  <c r="I5679" i="5"/>
  <c r="I5678" i="5"/>
  <c r="I5677" i="5"/>
  <c r="I5676" i="5"/>
  <c r="I5675" i="5"/>
  <c r="I5674" i="5"/>
  <c r="I5673" i="5"/>
  <c r="I5672" i="5"/>
  <c r="I5671" i="5"/>
  <c r="I5670" i="5"/>
  <c r="I5669" i="5"/>
  <c r="I5668" i="5"/>
  <c r="I5667" i="5"/>
  <c r="I5666" i="5"/>
  <c r="I5665" i="5"/>
  <c r="I5664" i="5"/>
  <c r="I5663" i="5"/>
  <c r="I5662" i="5"/>
  <c r="I5661" i="5"/>
  <c r="I5660" i="5"/>
  <c r="I5659" i="5"/>
  <c r="I5658" i="5"/>
  <c r="I5657" i="5"/>
  <c r="I5656" i="5"/>
  <c r="I5655" i="5"/>
  <c r="I5654" i="5"/>
  <c r="I5653" i="5"/>
  <c r="I5652" i="5"/>
  <c r="I5651" i="5"/>
  <c r="I5650" i="5"/>
  <c r="I5649" i="5"/>
  <c r="I5648" i="5"/>
  <c r="I5647" i="5"/>
  <c r="I5646" i="5"/>
  <c r="I5645" i="5"/>
  <c r="I5644" i="5"/>
  <c r="I5643" i="5"/>
  <c r="I5642" i="5"/>
  <c r="I5641" i="5"/>
  <c r="I5640" i="5"/>
  <c r="I5639" i="5"/>
  <c r="I5638" i="5"/>
  <c r="I5637" i="5"/>
  <c r="I5636" i="5"/>
  <c r="I5635" i="5"/>
  <c r="I5634" i="5"/>
  <c r="I5633" i="5"/>
  <c r="I5632" i="5"/>
  <c r="I5631" i="5"/>
  <c r="I5630" i="5"/>
  <c r="I5629" i="5"/>
  <c r="I5628" i="5"/>
  <c r="I5627" i="5"/>
  <c r="I5626" i="5"/>
  <c r="I5625" i="5"/>
  <c r="I5624" i="5"/>
  <c r="I5623" i="5"/>
  <c r="I5622" i="5"/>
  <c r="I5621" i="5"/>
  <c r="I5620" i="5"/>
  <c r="I5619" i="5"/>
  <c r="I5618" i="5"/>
  <c r="I5617" i="5"/>
  <c r="I5616" i="5"/>
  <c r="I5615" i="5"/>
  <c r="I5614" i="5"/>
  <c r="I5613" i="5"/>
  <c r="I5612" i="5"/>
  <c r="I5611" i="5"/>
  <c r="I5610" i="5"/>
  <c r="I5609" i="5"/>
  <c r="I5608" i="5"/>
  <c r="I5607" i="5"/>
  <c r="I5606" i="5"/>
  <c r="I5605" i="5"/>
  <c r="I5604" i="5"/>
  <c r="I5603" i="5"/>
  <c r="I5602" i="5"/>
  <c r="I5601" i="5"/>
  <c r="I5600" i="5"/>
  <c r="I5599" i="5"/>
  <c r="I5598" i="5"/>
  <c r="I5597" i="5"/>
  <c r="I5596" i="5"/>
  <c r="I5595" i="5"/>
  <c r="I5594" i="5"/>
  <c r="I5593" i="5"/>
  <c r="I5592" i="5"/>
  <c r="I5591" i="5"/>
  <c r="I5590" i="5"/>
  <c r="I5589" i="5"/>
  <c r="I5588" i="5"/>
  <c r="I5587" i="5"/>
  <c r="I5586" i="5"/>
  <c r="I5585" i="5"/>
  <c r="I5584" i="5"/>
  <c r="I5583" i="5"/>
  <c r="I5582" i="5"/>
  <c r="I5581" i="5"/>
  <c r="I5580" i="5"/>
  <c r="I5579" i="5"/>
  <c r="I5578" i="5"/>
  <c r="I5577" i="5"/>
  <c r="I5576" i="5"/>
  <c r="I5575" i="5"/>
  <c r="I5574" i="5"/>
  <c r="I5573" i="5"/>
  <c r="I5572" i="5"/>
  <c r="I5571" i="5"/>
  <c r="I5570" i="5"/>
  <c r="I5569" i="5"/>
  <c r="I5568" i="5"/>
  <c r="I5567" i="5"/>
  <c r="I5566" i="5"/>
  <c r="I5565" i="5"/>
  <c r="I5564" i="5"/>
  <c r="I5563" i="5"/>
  <c r="I5562" i="5"/>
  <c r="I5561" i="5"/>
  <c r="I5560" i="5"/>
  <c r="I5559" i="5"/>
  <c r="I5558" i="5"/>
  <c r="I5557" i="5"/>
  <c r="I5556" i="5"/>
  <c r="I5555" i="5"/>
  <c r="I5554" i="5"/>
  <c r="I5553" i="5"/>
  <c r="I5552" i="5"/>
  <c r="I5551" i="5"/>
  <c r="I5550" i="5"/>
  <c r="I5549" i="5"/>
  <c r="I5548" i="5"/>
  <c r="I5547" i="5"/>
  <c r="I5546" i="5"/>
  <c r="I5545" i="5"/>
  <c r="I5544" i="5"/>
  <c r="I5543" i="5"/>
  <c r="I5542" i="5"/>
  <c r="I5541" i="5"/>
  <c r="I5540" i="5"/>
  <c r="I5539" i="5"/>
  <c r="I5538" i="5"/>
  <c r="I5537" i="5"/>
  <c r="I5536" i="5"/>
  <c r="I5535" i="5"/>
  <c r="I5534" i="5"/>
  <c r="I5533" i="5"/>
  <c r="I5532" i="5"/>
  <c r="I5531" i="5"/>
  <c r="I5530" i="5"/>
  <c r="I5529" i="5"/>
  <c r="I5528" i="5"/>
  <c r="I5527" i="5"/>
  <c r="I5526" i="5"/>
  <c r="I5525" i="5"/>
  <c r="I5524" i="5"/>
  <c r="I5523" i="5"/>
  <c r="I5522" i="5"/>
  <c r="I5521" i="5"/>
  <c r="I5520" i="5"/>
  <c r="I5519" i="5"/>
  <c r="I5518" i="5"/>
  <c r="I5517" i="5"/>
  <c r="I5516" i="5"/>
  <c r="I5515" i="5"/>
  <c r="I5514" i="5"/>
  <c r="I5513" i="5"/>
  <c r="I5512" i="5"/>
  <c r="I5511" i="5"/>
  <c r="I5510" i="5"/>
  <c r="I5509" i="5"/>
  <c r="I5508" i="5"/>
  <c r="I5507" i="5"/>
  <c r="I5506" i="5"/>
  <c r="I5505" i="5"/>
  <c r="I5504" i="5"/>
  <c r="I5503" i="5"/>
  <c r="I5502" i="5"/>
  <c r="I5501" i="5"/>
  <c r="I5500" i="5"/>
  <c r="I5499" i="5"/>
  <c r="I5498" i="5"/>
  <c r="I5497" i="5"/>
  <c r="I5496" i="5"/>
  <c r="I5495" i="5"/>
  <c r="I5494" i="5"/>
  <c r="I5493" i="5"/>
  <c r="I5492" i="5"/>
  <c r="I5491" i="5"/>
  <c r="I5490" i="5"/>
  <c r="I5489" i="5"/>
  <c r="I5488" i="5"/>
  <c r="I5487" i="5"/>
  <c r="I5486" i="5"/>
  <c r="I5485" i="5"/>
  <c r="I5484" i="5"/>
  <c r="I5483" i="5"/>
  <c r="I5482" i="5"/>
  <c r="I5481" i="5"/>
  <c r="I5480" i="5"/>
  <c r="I5479" i="5"/>
  <c r="I5478" i="5"/>
  <c r="I5477" i="5"/>
  <c r="I5476" i="5"/>
  <c r="I5475" i="5"/>
  <c r="I5474" i="5"/>
  <c r="I5473" i="5"/>
  <c r="I5472" i="5"/>
  <c r="I5471" i="5"/>
  <c r="I5470" i="5"/>
  <c r="I5469" i="5"/>
  <c r="I5468" i="5"/>
  <c r="I5467" i="5"/>
  <c r="I5466" i="5"/>
  <c r="I5465" i="5"/>
  <c r="I5464" i="5"/>
  <c r="I5463" i="5"/>
  <c r="I5462" i="5"/>
  <c r="I5461" i="5"/>
  <c r="I5460" i="5"/>
  <c r="I5459" i="5"/>
  <c r="I5458" i="5"/>
  <c r="I5457" i="5"/>
  <c r="I5456" i="5"/>
  <c r="I5455" i="5"/>
  <c r="I5454" i="5"/>
  <c r="I5453" i="5"/>
  <c r="I5452" i="5"/>
  <c r="I5451" i="5"/>
  <c r="I5450" i="5"/>
  <c r="I5449" i="5"/>
  <c r="I5448" i="5"/>
  <c r="I5447" i="5"/>
  <c r="I5446" i="5"/>
  <c r="I5445" i="5"/>
  <c r="I5444" i="5"/>
  <c r="I5443" i="5"/>
  <c r="I5442" i="5"/>
  <c r="I5441" i="5"/>
  <c r="I5440" i="5"/>
  <c r="I5439" i="5"/>
  <c r="I5438" i="5"/>
  <c r="I5437" i="5"/>
  <c r="I5436" i="5"/>
  <c r="I5435" i="5"/>
  <c r="I5434" i="5"/>
  <c r="I5433" i="5"/>
  <c r="I5432" i="5"/>
  <c r="I5431" i="5"/>
  <c r="I5430" i="5"/>
  <c r="I5429" i="5"/>
  <c r="I5428" i="5"/>
  <c r="I5427" i="5"/>
  <c r="I5426" i="5"/>
  <c r="I5425" i="5"/>
  <c r="I5424" i="5"/>
  <c r="I5423" i="5"/>
  <c r="I5422" i="5"/>
  <c r="I5421" i="5"/>
  <c r="I5420" i="5"/>
  <c r="I5419" i="5"/>
  <c r="I5418" i="5"/>
  <c r="I5417" i="5"/>
  <c r="I5416" i="5"/>
  <c r="I5415" i="5"/>
  <c r="I5414" i="5"/>
  <c r="I5413" i="5"/>
  <c r="I5412" i="5"/>
  <c r="I5411" i="5"/>
  <c r="I5410" i="5"/>
  <c r="I5409" i="5"/>
  <c r="I5408" i="5"/>
  <c r="I5407" i="5"/>
  <c r="I5406" i="5"/>
  <c r="I5405" i="5"/>
  <c r="I5404" i="5"/>
  <c r="I5403" i="5"/>
  <c r="I5402" i="5"/>
  <c r="I5401" i="5"/>
  <c r="I5400" i="5"/>
  <c r="I5399" i="5"/>
  <c r="I5398" i="5"/>
  <c r="I5397" i="5"/>
  <c r="I5396" i="5"/>
  <c r="I5395" i="5"/>
  <c r="I5394" i="5"/>
  <c r="I5393" i="5"/>
  <c r="I5392" i="5"/>
  <c r="I5391" i="5"/>
  <c r="I5390" i="5"/>
  <c r="I5389" i="5"/>
  <c r="I5388" i="5"/>
  <c r="I5387" i="5"/>
  <c r="I5386" i="5"/>
  <c r="I5385" i="5"/>
  <c r="I5384" i="5"/>
  <c r="I5383" i="5"/>
  <c r="I5382" i="5"/>
  <c r="I5381" i="5"/>
  <c r="I5380" i="5"/>
  <c r="I5379" i="5"/>
  <c r="I5378" i="5"/>
  <c r="I5377" i="5"/>
  <c r="I5376" i="5"/>
  <c r="I5375" i="5"/>
  <c r="I5374" i="5"/>
  <c r="I5373" i="5"/>
  <c r="I5372" i="5"/>
  <c r="I5371" i="5"/>
  <c r="I5370" i="5"/>
  <c r="I5369" i="5"/>
  <c r="I5368" i="5"/>
  <c r="I5367" i="5"/>
  <c r="I5366" i="5"/>
  <c r="I5365" i="5"/>
  <c r="I5364" i="5"/>
  <c r="I5363" i="5"/>
  <c r="I5362" i="5"/>
  <c r="I5361" i="5"/>
  <c r="I5360" i="5"/>
  <c r="I5359" i="5"/>
  <c r="I5358" i="5"/>
  <c r="I5357" i="5"/>
  <c r="I5356" i="5"/>
  <c r="I5355" i="5"/>
  <c r="I5354" i="5"/>
  <c r="I5353" i="5"/>
  <c r="I5352" i="5"/>
  <c r="I5351" i="5"/>
  <c r="I5350" i="5"/>
  <c r="I5349" i="5"/>
  <c r="I5348" i="5"/>
  <c r="I5347" i="5"/>
  <c r="I5346" i="5"/>
  <c r="I5345" i="5"/>
  <c r="I5344" i="5"/>
  <c r="I5343" i="5"/>
  <c r="I5342" i="5"/>
  <c r="I5341" i="5"/>
  <c r="I5340" i="5"/>
  <c r="I5339" i="5"/>
  <c r="I5338" i="5"/>
  <c r="I5337" i="5"/>
  <c r="I5336" i="5"/>
  <c r="I5335" i="5"/>
  <c r="I5334" i="5"/>
  <c r="I5333" i="5"/>
  <c r="I5332" i="5"/>
  <c r="I5331" i="5"/>
  <c r="I5330" i="5"/>
  <c r="I5329" i="5"/>
  <c r="I5328" i="5"/>
  <c r="I5327" i="5"/>
  <c r="I5326" i="5"/>
  <c r="I5325" i="5"/>
  <c r="I5324" i="5"/>
  <c r="I5323" i="5"/>
  <c r="I5322" i="5"/>
  <c r="I5321" i="5"/>
  <c r="I5320" i="5"/>
  <c r="I5319" i="5"/>
  <c r="I5318" i="5"/>
  <c r="I5317" i="5"/>
  <c r="I5316" i="5"/>
  <c r="I5315" i="5"/>
  <c r="I5314" i="5"/>
  <c r="I5313" i="5"/>
  <c r="I5312" i="5"/>
  <c r="I5311" i="5"/>
  <c r="I5310" i="5"/>
  <c r="I5309" i="5"/>
  <c r="I5308" i="5"/>
  <c r="I5307" i="5"/>
  <c r="I5306" i="5"/>
  <c r="I5305" i="5"/>
  <c r="I5304" i="5"/>
  <c r="I5303" i="5"/>
  <c r="I5302" i="5"/>
  <c r="I5301" i="5"/>
  <c r="I5300" i="5"/>
  <c r="I5299" i="5"/>
  <c r="I5298" i="5"/>
  <c r="I5297" i="5"/>
  <c r="I5296" i="5"/>
  <c r="I5295" i="5"/>
  <c r="I5294" i="5"/>
  <c r="I5293" i="5"/>
  <c r="I5292" i="5"/>
  <c r="I5291" i="5"/>
  <c r="I5290" i="5"/>
  <c r="I5289" i="5"/>
  <c r="I5288" i="5"/>
  <c r="I5287" i="5"/>
  <c r="I5286" i="5"/>
  <c r="I5285" i="5"/>
  <c r="I5284" i="5"/>
  <c r="I5283" i="5"/>
  <c r="I5282" i="5"/>
  <c r="I5281" i="5"/>
  <c r="I5280" i="5"/>
  <c r="I5279" i="5"/>
  <c r="I5278" i="5"/>
  <c r="I5277" i="5"/>
  <c r="I5276" i="5"/>
  <c r="I5275" i="5"/>
  <c r="I5274" i="5"/>
  <c r="I5273" i="5"/>
  <c r="I5272" i="5"/>
  <c r="I5271" i="5"/>
  <c r="I5270" i="5"/>
  <c r="I5269" i="5"/>
  <c r="I5268" i="5"/>
  <c r="I5267" i="5"/>
  <c r="I5266" i="5"/>
  <c r="I5265" i="5"/>
  <c r="I5264" i="5"/>
  <c r="I5263" i="5"/>
  <c r="I5262" i="5"/>
  <c r="I5261" i="5"/>
  <c r="I5260" i="5"/>
  <c r="I5259" i="5"/>
  <c r="I5258" i="5"/>
  <c r="I5257" i="5"/>
  <c r="I5256" i="5"/>
  <c r="I5255" i="5"/>
  <c r="I5254" i="5"/>
  <c r="I5253" i="5"/>
  <c r="I5252" i="5"/>
  <c r="I5251" i="5"/>
  <c r="I5250" i="5"/>
  <c r="I5249" i="5"/>
  <c r="I5248" i="5"/>
  <c r="I5247" i="5"/>
  <c r="I5246" i="5"/>
  <c r="I5245" i="5"/>
  <c r="I5244" i="5"/>
  <c r="I5243" i="5"/>
  <c r="I5242" i="5"/>
  <c r="I5241" i="5"/>
  <c r="I5240" i="5"/>
  <c r="I5239" i="5"/>
  <c r="I5238" i="5"/>
  <c r="I5237" i="5"/>
  <c r="I5236" i="5"/>
  <c r="I5235" i="5"/>
  <c r="I5234" i="5"/>
  <c r="I5233" i="5"/>
  <c r="I5232" i="5"/>
  <c r="I5231" i="5"/>
  <c r="I5230" i="5"/>
  <c r="I5229" i="5"/>
  <c r="I5228" i="5"/>
  <c r="I5227" i="5"/>
  <c r="I5226" i="5"/>
  <c r="I5225" i="5"/>
  <c r="I5224" i="5"/>
  <c r="I5223" i="5"/>
  <c r="I5222" i="5"/>
  <c r="I5221" i="5"/>
  <c r="I5220" i="5"/>
  <c r="I5219" i="5"/>
  <c r="I5218" i="5"/>
  <c r="I5217" i="5"/>
  <c r="I5216" i="5"/>
  <c r="I5215" i="5"/>
  <c r="I5214" i="5"/>
  <c r="I5213" i="5"/>
  <c r="I5212" i="5"/>
  <c r="I5211" i="5"/>
  <c r="I5210" i="5"/>
  <c r="I5209" i="5"/>
  <c r="I5208" i="5"/>
  <c r="I5207" i="5"/>
  <c r="I5206" i="5"/>
  <c r="I5205" i="5"/>
  <c r="I5204" i="5"/>
  <c r="I5203" i="5"/>
  <c r="I5202" i="5"/>
  <c r="I5201" i="5"/>
  <c r="I5200" i="5"/>
  <c r="I5199" i="5"/>
  <c r="I5198" i="5"/>
  <c r="I5197" i="5"/>
  <c r="I5196" i="5"/>
  <c r="I5195" i="5"/>
  <c r="I5194" i="5"/>
  <c r="I5193" i="5"/>
  <c r="I5192" i="5"/>
  <c r="I5191" i="5"/>
  <c r="I5190" i="5"/>
  <c r="I5189" i="5"/>
  <c r="I5188" i="5"/>
  <c r="I5187" i="5"/>
  <c r="I5186" i="5"/>
  <c r="I5185" i="5"/>
  <c r="I5184" i="5"/>
  <c r="I5183" i="5"/>
  <c r="I5182" i="5"/>
  <c r="I5181" i="5"/>
  <c r="I5180" i="5"/>
  <c r="I5179" i="5"/>
  <c r="I5178" i="5"/>
  <c r="I5177" i="5"/>
  <c r="I5176" i="5"/>
  <c r="I5175" i="5"/>
  <c r="I5174" i="5"/>
  <c r="I5173" i="5"/>
  <c r="I5172" i="5"/>
  <c r="I5171" i="5"/>
  <c r="I5170" i="5"/>
  <c r="I5169" i="5"/>
  <c r="I5168" i="5"/>
  <c r="I5167" i="5"/>
  <c r="I5166" i="5"/>
  <c r="I5165" i="5"/>
  <c r="I5164" i="5"/>
  <c r="I5163" i="5"/>
  <c r="I5162" i="5"/>
  <c r="I5161" i="5"/>
  <c r="I5160" i="5"/>
  <c r="I5159" i="5"/>
  <c r="I5158" i="5"/>
  <c r="I5157" i="5"/>
  <c r="I5156" i="5"/>
  <c r="I5155" i="5"/>
  <c r="I5154" i="5"/>
  <c r="I5153" i="5"/>
  <c r="I5152" i="5"/>
  <c r="I5151" i="5"/>
  <c r="I5150" i="5"/>
  <c r="I5149" i="5"/>
  <c r="I5148" i="5"/>
  <c r="I5147" i="5"/>
  <c r="I5146" i="5"/>
  <c r="I5145" i="5"/>
  <c r="I5144" i="5"/>
  <c r="I5143" i="5"/>
  <c r="I5142" i="5"/>
  <c r="I5141" i="5"/>
  <c r="I5140" i="5"/>
  <c r="I5139" i="5"/>
  <c r="I5138" i="5"/>
  <c r="I5137" i="5"/>
  <c r="I5136" i="5"/>
  <c r="I5135" i="5"/>
  <c r="I5134" i="5"/>
  <c r="I5133" i="5"/>
  <c r="I5132" i="5"/>
  <c r="I5131" i="5"/>
  <c r="I5130" i="5"/>
  <c r="I5129" i="5"/>
  <c r="I5128" i="5"/>
  <c r="I5127" i="5"/>
  <c r="I5126" i="5"/>
  <c r="I5125" i="5"/>
  <c r="I5124" i="5"/>
  <c r="I5123" i="5"/>
  <c r="I5122" i="5"/>
  <c r="I5121" i="5"/>
  <c r="I5120" i="5"/>
  <c r="I5119" i="5"/>
  <c r="I5118" i="5"/>
  <c r="I5117" i="5"/>
  <c r="I5116" i="5"/>
  <c r="I5115" i="5"/>
  <c r="I5114" i="5"/>
  <c r="I5113" i="5"/>
  <c r="I5112" i="5"/>
  <c r="I5111" i="5"/>
  <c r="I5110" i="5"/>
  <c r="I5109" i="5"/>
  <c r="I5108" i="5"/>
  <c r="I5107" i="5"/>
  <c r="I5106" i="5"/>
  <c r="I5105" i="5"/>
  <c r="I5104" i="5"/>
  <c r="I5103" i="5"/>
  <c r="I5102" i="5"/>
  <c r="I5101" i="5"/>
  <c r="I5100" i="5"/>
  <c r="I5099" i="5"/>
  <c r="I5098" i="5"/>
  <c r="I5097" i="5"/>
  <c r="I5096" i="5"/>
  <c r="I5095" i="5"/>
  <c r="I5094" i="5"/>
  <c r="I5093" i="5"/>
  <c r="I5092" i="5"/>
  <c r="I5091" i="5"/>
  <c r="I5090" i="5"/>
  <c r="I5089" i="5"/>
  <c r="I5088" i="5"/>
  <c r="I5087" i="5"/>
  <c r="I5086" i="5"/>
  <c r="I5085" i="5"/>
  <c r="I5084" i="5"/>
  <c r="I5083" i="5"/>
  <c r="I5082" i="5"/>
  <c r="I5081" i="5"/>
  <c r="I5080" i="5"/>
  <c r="I5079" i="5"/>
  <c r="I5078" i="5"/>
  <c r="I5077" i="5"/>
  <c r="I5076" i="5"/>
  <c r="I5075" i="5"/>
  <c r="I5074" i="5"/>
  <c r="I5073" i="5"/>
  <c r="I5072" i="5"/>
  <c r="I5071" i="5"/>
  <c r="I5070" i="5"/>
  <c r="I5069" i="5"/>
  <c r="I5068" i="5"/>
  <c r="I5067" i="5"/>
  <c r="I5066" i="5"/>
  <c r="I5065" i="5"/>
  <c r="I5064" i="5"/>
  <c r="I5063" i="5"/>
  <c r="I5062" i="5"/>
  <c r="I5061" i="5"/>
  <c r="I5060" i="5"/>
  <c r="I5059" i="5"/>
  <c r="I5058" i="5"/>
  <c r="I5057" i="5"/>
  <c r="I5056" i="5"/>
  <c r="I5055" i="5"/>
  <c r="I5054" i="5"/>
  <c r="I5053" i="5"/>
  <c r="I5052" i="5"/>
  <c r="I5051" i="5"/>
  <c r="I5050" i="5"/>
  <c r="I5049" i="5"/>
  <c r="I5048" i="5"/>
  <c r="I5047" i="5"/>
  <c r="I5046" i="5"/>
  <c r="I5045" i="5"/>
  <c r="I5044" i="5"/>
  <c r="I5043" i="5"/>
  <c r="I5042" i="5"/>
  <c r="I5041" i="5"/>
  <c r="I5040" i="5"/>
  <c r="I5039" i="5"/>
  <c r="I5038" i="5"/>
  <c r="I5037" i="5"/>
  <c r="I5036" i="5"/>
  <c r="I5035" i="5"/>
  <c r="I5034" i="5"/>
  <c r="I5033" i="5"/>
  <c r="I5032" i="5"/>
  <c r="I5031" i="5"/>
  <c r="I5030" i="5"/>
  <c r="I5029" i="5"/>
  <c r="I5028" i="5"/>
  <c r="I5027" i="5"/>
  <c r="I5026" i="5"/>
  <c r="I5025" i="5"/>
  <c r="I5024" i="5"/>
  <c r="I5023" i="5"/>
  <c r="I5022" i="5"/>
  <c r="I5021" i="5"/>
  <c r="I5020" i="5"/>
  <c r="I5019" i="5"/>
  <c r="I5018" i="5"/>
  <c r="I5017" i="5"/>
  <c r="I5016" i="5"/>
  <c r="I5015" i="5"/>
  <c r="I5014" i="5"/>
  <c r="I5013" i="5"/>
  <c r="I5012" i="5"/>
  <c r="I5011" i="5"/>
  <c r="I5010" i="5"/>
  <c r="I5009" i="5"/>
  <c r="I5008" i="5"/>
  <c r="I5007" i="5"/>
  <c r="I5006" i="5"/>
  <c r="I5005" i="5"/>
  <c r="I5004" i="5"/>
  <c r="I5003" i="5"/>
  <c r="I5002" i="5"/>
  <c r="I5001" i="5"/>
  <c r="I5000" i="5"/>
  <c r="I4999" i="5"/>
  <c r="I4998" i="5"/>
  <c r="I4997" i="5"/>
  <c r="I4996" i="5"/>
  <c r="I4995" i="5"/>
  <c r="I4994" i="5"/>
  <c r="I4993" i="5"/>
  <c r="I4992" i="5"/>
  <c r="I4991" i="5"/>
  <c r="I4990" i="5"/>
  <c r="I4989" i="5"/>
  <c r="I4988" i="5"/>
  <c r="I4987" i="5"/>
  <c r="I4986" i="5"/>
  <c r="I4985" i="5"/>
  <c r="I4984" i="5"/>
  <c r="I4983" i="5"/>
  <c r="I4982" i="5"/>
  <c r="I4981" i="5"/>
  <c r="I4980" i="5"/>
  <c r="I4979" i="5"/>
  <c r="I4978" i="5"/>
  <c r="I4977" i="5"/>
  <c r="I4976" i="5"/>
  <c r="I4975" i="5"/>
  <c r="I4974" i="5"/>
  <c r="I4973" i="5"/>
  <c r="I4972" i="5"/>
  <c r="I4971" i="5"/>
  <c r="I4970" i="5"/>
  <c r="I4969" i="5"/>
  <c r="I4968" i="5"/>
  <c r="I4967" i="5"/>
  <c r="I4966" i="5"/>
  <c r="I4965" i="5"/>
  <c r="I4964" i="5"/>
  <c r="I4963" i="5"/>
  <c r="I4962" i="5"/>
  <c r="I4961" i="5"/>
  <c r="I4960" i="5"/>
  <c r="I4959" i="5"/>
  <c r="I4958" i="5"/>
  <c r="I4957" i="5"/>
  <c r="I4956" i="5"/>
  <c r="I4955" i="5"/>
  <c r="I4954" i="5"/>
  <c r="I4953" i="5"/>
  <c r="I4952" i="5"/>
  <c r="I4951" i="5"/>
  <c r="I4950" i="5"/>
  <c r="I4949" i="5"/>
  <c r="I4948" i="5"/>
  <c r="I4947" i="5"/>
  <c r="I4946" i="5"/>
  <c r="I4945" i="5"/>
  <c r="I4944" i="5"/>
  <c r="I4943" i="5"/>
  <c r="I4942" i="5"/>
  <c r="I4941" i="5"/>
  <c r="I4940" i="5"/>
  <c r="I4939" i="5"/>
  <c r="I4938" i="5"/>
  <c r="I4937" i="5"/>
  <c r="I4936" i="5"/>
  <c r="I4935" i="5"/>
  <c r="I4934" i="5"/>
  <c r="I4933" i="5"/>
  <c r="I4932" i="5"/>
  <c r="I4931" i="5"/>
  <c r="I4930" i="5"/>
  <c r="I4929" i="5"/>
  <c r="I4928" i="5"/>
  <c r="I4927" i="5"/>
  <c r="I4926" i="5"/>
  <c r="I4925" i="5"/>
  <c r="I4924" i="5"/>
  <c r="I4923" i="5"/>
  <c r="I4922" i="5"/>
  <c r="I4921" i="5"/>
  <c r="I4920" i="5"/>
  <c r="I4919" i="5"/>
  <c r="I4918" i="5"/>
  <c r="I4917" i="5"/>
  <c r="I4916" i="5"/>
  <c r="I4915" i="5"/>
  <c r="I4914" i="5"/>
  <c r="I4913" i="5"/>
  <c r="I4912" i="5"/>
  <c r="I4911" i="5"/>
  <c r="I4910" i="5"/>
  <c r="I4909" i="5"/>
  <c r="I4908" i="5"/>
  <c r="I4907" i="5"/>
  <c r="I4906" i="5"/>
  <c r="I4905" i="5"/>
  <c r="I4904" i="5"/>
  <c r="I4903" i="5"/>
  <c r="I4902" i="5"/>
  <c r="I4901" i="5"/>
  <c r="I4900" i="5"/>
  <c r="I4899" i="5"/>
  <c r="I4898" i="5"/>
  <c r="I4897" i="5"/>
  <c r="I4896" i="5"/>
  <c r="I4895" i="5"/>
  <c r="I4894" i="5"/>
  <c r="I4893" i="5"/>
  <c r="I4892" i="5"/>
  <c r="I4891" i="5"/>
  <c r="I4890" i="5"/>
  <c r="I4889" i="5"/>
  <c r="I4888" i="5"/>
  <c r="I4887" i="5"/>
  <c r="I4886" i="5"/>
  <c r="I4885" i="5"/>
  <c r="I4884" i="5"/>
  <c r="I4883" i="5"/>
  <c r="I4882" i="5"/>
  <c r="I4881" i="5"/>
  <c r="I4880" i="5"/>
  <c r="I4879" i="5"/>
  <c r="I4878" i="5"/>
  <c r="I4877" i="5"/>
  <c r="I4876" i="5"/>
  <c r="I4875" i="5"/>
  <c r="I4874" i="5"/>
  <c r="I4873" i="5"/>
  <c r="I4872" i="5"/>
  <c r="I4871" i="5"/>
  <c r="I4870" i="5"/>
  <c r="I4869" i="5"/>
  <c r="I4868" i="5"/>
  <c r="I4867" i="5"/>
  <c r="I4866" i="5"/>
  <c r="I4865" i="5"/>
  <c r="I4864" i="5"/>
  <c r="I4863" i="5"/>
  <c r="I4862" i="5"/>
  <c r="I4861" i="5"/>
  <c r="I4860" i="5"/>
  <c r="I4859" i="5"/>
  <c r="I4858" i="5"/>
  <c r="I4857" i="5"/>
  <c r="I4856" i="5"/>
  <c r="I4855" i="5"/>
  <c r="I4854" i="5"/>
  <c r="I4853" i="5"/>
  <c r="I4852" i="5"/>
  <c r="I4851" i="5"/>
  <c r="I4850" i="5"/>
  <c r="I4849" i="5"/>
  <c r="I4848" i="5"/>
  <c r="I4847" i="5"/>
  <c r="I4846" i="5"/>
  <c r="I4845" i="5"/>
  <c r="I4844" i="5"/>
  <c r="I4843" i="5"/>
  <c r="I4842" i="5"/>
  <c r="I4841" i="5"/>
  <c r="I4840" i="5"/>
  <c r="I4839" i="5"/>
  <c r="I4838" i="5"/>
  <c r="I4837" i="5"/>
  <c r="I4836" i="5"/>
  <c r="I4835" i="5"/>
  <c r="I4834" i="5"/>
  <c r="I4833" i="5"/>
  <c r="I4832" i="5"/>
  <c r="I4831" i="5"/>
  <c r="I4830" i="5"/>
  <c r="I4829" i="5"/>
  <c r="I4828" i="5"/>
  <c r="I4827" i="5"/>
  <c r="I4826" i="5"/>
  <c r="I4825" i="5"/>
  <c r="I4824" i="5"/>
  <c r="I4823" i="5"/>
  <c r="I4822" i="5"/>
  <c r="I4821" i="5"/>
  <c r="I4820" i="5"/>
  <c r="I4819" i="5"/>
  <c r="I4818" i="5"/>
  <c r="I4817" i="5"/>
  <c r="I4816" i="5"/>
  <c r="I4815" i="5"/>
  <c r="I4814" i="5"/>
  <c r="I4813" i="5"/>
  <c r="I4812" i="5"/>
  <c r="I4811" i="5"/>
  <c r="I4810" i="5"/>
  <c r="I4809" i="5"/>
  <c r="I4808" i="5"/>
  <c r="I4807" i="5"/>
  <c r="I4806" i="5"/>
  <c r="I4805" i="5"/>
  <c r="I4804" i="5"/>
  <c r="I4803" i="5"/>
  <c r="I4802" i="5"/>
  <c r="I4801" i="5"/>
  <c r="I4800" i="5"/>
  <c r="I4799" i="5"/>
  <c r="I4798" i="5"/>
  <c r="I4797" i="5"/>
  <c r="I4796" i="5"/>
  <c r="I4795" i="5"/>
  <c r="I4794" i="5"/>
  <c r="I4793" i="5"/>
  <c r="I4792" i="5"/>
  <c r="I4791" i="5"/>
  <c r="I4790" i="5"/>
  <c r="I4789" i="5"/>
  <c r="I4788" i="5"/>
  <c r="I4787" i="5"/>
  <c r="I4786" i="5"/>
  <c r="I4785" i="5"/>
  <c r="I4784" i="5"/>
  <c r="I4783" i="5"/>
  <c r="I4782" i="5"/>
  <c r="I4781" i="5"/>
  <c r="I4780" i="5"/>
  <c r="I4779" i="5"/>
  <c r="I4778" i="5"/>
  <c r="I4777" i="5"/>
  <c r="I4776" i="5"/>
  <c r="I4775" i="5"/>
  <c r="I4774" i="5"/>
  <c r="I4773" i="5"/>
  <c r="I4772" i="5"/>
  <c r="I4771" i="5"/>
  <c r="I4770" i="5"/>
  <c r="I4769" i="5"/>
  <c r="I4768" i="5"/>
  <c r="I4767" i="5"/>
  <c r="I4766" i="5"/>
  <c r="I4765" i="5"/>
  <c r="I4764" i="5"/>
  <c r="I4763" i="5"/>
  <c r="I4762" i="5"/>
  <c r="I4761" i="5"/>
  <c r="I4760" i="5"/>
  <c r="I4759" i="5"/>
  <c r="I4758" i="5"/>
  <c r="I4757" i="5"/>
  <c r="I4756" i="5"/>
  <c r="I4755" i="5"/>
  <c r="I4754" i="5"/>
  <c r="I4753" i="5"/>
  <c r="I4752" i="5"/>
  <c r="I4751" i="5"/>
  <c r="I4750" i="5"/>
  <c r="I4749" i="5"/>
  <c r="I4748" i="5"/>
  <c r="I4747" i="5"/>
  <c r="I4746" i="5"/>
  <c r="I4745" i="5"/>
  <c r="I4744" i="5"/>
  <c r="I4743" i="5"/>
  <c r="I4742" i="5"/>
  <c r="I4741" i="5"/>
  <c r="I4740" i="5"/>
  <c r="I4739" i="5"/>
  <c r="I4738" i="5"/>
  <c r="I4737" i="5"/>
  <c r="I4736" i="5"/>
  <c r="I4735" i="5"/>
  <c r="I4734" i="5"/>
  <c r="I4733" i="5"/>
  <c r="I4732" i="5"/>
  <c r="I4731" i="5"/>
  <c r="I4730" i="5"/>
  <c r="I4729" i="5"/>
  <c r="I4728" i="5"/>
  <c r="I4727" i="5"/>
  <c r="I4726" i="5"/>
  <c r="I4725" i="5"/>
  <c r="I4724" i="5"/>
  <c r="I4723" i="5"/>
  <c r="I4722" i="5"/>
  <c r="I4721" i="5"/>
  <c r="I4720" i="5"/>
  <c r="I4719" i="5"/>
  <c r="I4718" i="5"/>
  <c r="I4717" i="5"/>
  <c r="I4716" i="5"/>
  <c r="I4715" i="5"/>
  <c r="I4714" i="5"/>
  <c r="I4713" i="5"/>
  <c r="I4712" i="5"/>
  <c r="I4711" i="5"/>
  <c r="I4710" i="5"/>
  <c r="I4709" i="5"/>
  <c r="I4708" i="5"/>
  <c r="I4707" i="5"/>
  <c r="I4706" i="5"/>
  <c r="I4705" i="5"/>
  <c r="I4704" i="5"/>
  <c r="I4703" i="5"/>
  <c r="I4702" i="5"/>
  <c r="I4701" i="5"/>
  <c r="I4700" i="5"/>
  <c r="I4699" i="5"/>
  <c r="I4698" i="5"/>
  <c r="I4697" i="5"/>
  <c r="I4696" i="5"/>
  <c r="I4695" i="5"/>
  <c r="I4694" i="5"/>
  <c r="I4693" i="5"/>
  <c r="I4692" i="5"/>
  <c r="I4691" i="5"/>
  <c r="I4690" i="5"/>
  <c r="I4689" i="5"/>
  <c r="I4688" i="5"/>
  <c r="I4687" i="5"/>
  <c r="I4686" i="5"/>
  <c r="I4685" i="5"/>
  <c r="I4684" i="5"/>
  <c r="I4683" i="5"/>
  <c r="I4682" i="5"/>
  <c r="I4681" i="5"/>
  <c r="I4680" i="5"/>
  <c r="I4679" i="5"/>
  <c r="I4678" i="5"/>
  <c r="I4677" i="5"/>
  <c r="I4676" i="5"/>
  <c r="I4675" i="5"/>
  <c r="I4674" i="5"/>
  <c r="I4673" i="5"/>
  <c r="I4672" i="5"/>
  <c r="I4671" i="5"/>
  <c r="I4670" i="5"/>
  <c r="I4669" i="5"/>
  <c r="I4668" i="5"/>
  <c r="I4667" i="5"/>
  <c r="I4666" i="5"/>
  <c r="I4665" i="5"/>
  <c r="I4664" i="5"/>
  <c r="I4663" i="5"/>
  <c r="I4662" i="5"/>
  <c r="I4661" i="5"/>
  <c r="I4660" i="5"/>
  <c r="I4659" i="5"/>
  <c r="I4658" i="5"/>
  <c r="I4657" i="5"/>
  <c r="I4656" i="5"/>
  <c r="I4655" i="5"/>
  <c r="I4654" i="5"/>
  <c r="I4653" i="5"/>
  <c r="I4652" i="5"/>
  <c r="I4651" i="5"/>
  <c r="I4650" i="5"/>
  <c r="I4649" i="5"/>
  <c r="I4648" i="5"/>
  <c r="I4647" i="5"/>
  <c r="I4646" i="5"/>
  <c r="I4645" i="5"/>
  <c r="I4644" i="5"/>
  <c r="I4643" i="5"/>
  <c r="I4642" i="5"/>
  <c r="I4641" i="5"/>
  <c r="I4640" i="5"/>
  <c r="I4639" i="5"/>
  <c r="I4638" i="5"/>
  <c r="I4637" i="5"/>
  <c r="I4636" i="5"/>
  <c r="I4635" i="5"/>
  <c r="I4634" i="5"/>
  <c r="I4633" i="5"/>
  <c r="I4632" i="5"/>
  <c r="I4631" i="5"/>
  <c r="I4630" i="5"/>
  <c r="I4629" i="5"/>
  <c r="I4628" i="5"/>
  <c r="I4627" i="5"/>
  <c r="I4626" i="5"/>
  <c r="I4625" i="5"/>
  <c r="I4624" i="5"/>
  <c r="I4623" i="5"/>
  <c r="I4622" i="5"/>
  <c r="I4621" i="5"/>
  <c r="I4620" i="5"/>
  <c r="I4619" i="5"/>
  <c r="I4618" i="5"/>
  <c r="I4617" i="5"/>
  <c r="I4616" i="5"/>
  <c r="I4615" i="5"/>
  <c r="I4614" i="5"/>
  <c r="I4613" i="5"/>
  <c r="I4612" i="5"/>
  <c r="I4611" i="5"/>
  <c r="I4610" i="5"/>
  <c r="I4609" i="5"/>
  <c r="I4608" i="5"/>
  <c r="I4607" i="5"/>
  <c r="I4606" i="5"/>
  <c r="I4605" i="5"/>
  <c r="I4604" i="5"/>
  <c r="I4603" i="5"/>
  <c r="I4602" i="5"/>
  <c r="I4601" i="5"/>
  <c r="I4600" i="5"/>
  <c r="I4599" i="5"/>
  <c r="I4598" i="5"/>
  <c r="I4597" i="5"/>
  <c r="I4596" i="5"/>
  <c r="I4595" i="5"/>
  <c r="I4594" i="5"/>
  <c r="I4593" i="5"/>
  <c r="I4592" i="5"/>
  <c r="I4591" i="5"/>
  <c r="I4590" i="5"/>
  <c r="I4589" i="5"/>
  <c r="I4588" i="5"/>
  <c r="I4587" i="5"/>
  <c r="I4586" i="5"/>
  <c r="I4585" i="5"/>
  <c r="I4584" i="5"/>
  <c r="I4583" i="5"/>
  <c r="I4582" i="5"/>
  <c r="I4581" i="5"/>
  <c r="I4580" i="5"/>
  <c r="I4579" i="5"/>
  <c r="I4578" i="5"/>
  <c r="I4577" i="5"/>
  <c r="I4576" i="5"/>
  <c r="I4575" i="5"/>
  <c r="I4574" i="5"/>
  <c r="I4573" i="5"/>
  <c r="I4572" i="5"/>
  <c r="I4571" i="5"/>
  <c r="I4570" i="5"/>
  <c r="I4569" i="5"/>
  <c r="I4568" i="5"/>
  <c r="I4567" i="5"/>
  <c r="I4566" i="5"/>
  <c r="I4565" i="5"/>
  <c r="I4564" i="5"/>
  <c r="I4563" i="5"/>
  <c r="I4562" i="5"/>
  <c r="I4561" i="5"/>
  <c r="I4560" i="5"/>
  <c r="I4559" i="5"/>
  <c r="I4558" i="5"/>
  <c r="I4557" i="5"/>
  <c r="I4556" i="5"/>
  <c r="I4555" i="5"/>
  <c r="I4554" i="5"/>
  <c r="I4553" i="5"/>
  <c r="I4552" i="5"/>
  <c r="I4551" i="5"/>
  <c r="I4550" i="5"/>
  <c r="I4549" i="5"/>
  <c r="I4548" i="5"/>
  <c r="I4547" i="5"/>
  <c r="I4546" i="5"/>
  <c r="I4545" i="5"/>
  <c r="I4544" i="5"/>
  <c r="I4543" i="5"/>
  <c r="I4542" i="5"/>
  <c r="I4541" i="5"/>
  <c r="I4540" i="5"/>
  <c r="I4539" i="5"/>
  <c r="I4538" i="5"/>
  <c r="I4537" i="5"/>
  <c r="I4536" i="5"/>
  <c r="I4535" i="5"/>
  <c r="I4534" i="5"/>
  <c r="I4533" i="5"/>
  <c r="I4532" i="5"/>
  <c r="I4531" i="5"/>
  <c r="I4530" i="5"/>
  <c r="I4529" i="5"/>
  <c r="I4528" i="5"/>
  <c r="I4527" i="5"/>
  <c r="I4526" i="5"/>
  <c r="I4525" i="5"/>
  <c r="I4524" i="5"/>
  <c r="I4523" i="5"/>
  <c r="I4522" i="5"/>
  <c r="I4521" i="5"/>
  <c r="I4520" i="5"/>
  <c r="I4519" i="5"/>
  <c r="I4518" i="5"/>
  <c r="I4517" i="5"/>
  <c r="I4516" i="5"/>
  <c r="I4515" i="5"/>
  <c r="I4514" i="5"/>
  <c r="I4513" i="5"/>
  <c r="I4512" i="5"/>
  <c r="I4511" i="5"/>
  <c r="I4510" i="5"/>
  <c r="I4509" i="5"/>
  <c r="I4508" i="5"/>
  <c r="I4507" i="5"/>
  <c r="I4506" i="5"/>
  <c r="I4505" i="5"/>
  <c r="I4504" i="5"/>
  <c r="I4503" i="5"/>
  <c r="I4502" i="5"/>
  <c r="I4501" i="5"/>
  <c r="I4500" i="5"/>
  <c r="I4499" i="5"/>
  <c r="I4498" i="5"/>
  <c r="I4497" i="5"/>
  <c r="I4496" i="5"/>
  <c r="I4495" i="5"/>
  <c r="I4494" i="5"/>
  <c r="I4493" i="5"/>
  <c r="I4492" i="5"/>
  <c r="I4491" i="5"/>
  <c r="I4490" i="5"/>
  <c r="I4489" i="5"/>
  <c r="I4488" i="5"/>
  <c r="I4487" i="5"/>
  <c r="I4486" i="5"/>
  <c r="I4485" i="5"/>
  <c r="I4484" i="5"/>
  <c r="I4483" i="5"/>
  <c r="I4482" i="5"/>
  <c r="I4481" i="5"/>
  <c r="I4480" i="5"/>
  <c r="I4479" i="5"/>
  <c r="I4478" i="5"/>
  <c r="I4477" i="5"/>
  <c r="I4476" i="5"/>
  <c r="I4475" i="5"/>
  <c r="I4474" i="5"/>
  <c r="I4473" i="5"/>
  <c r="I4472" i="5"/>
  <c r="I4471" i="5"/>
  <c r="I4470" i="5"/>
  <c r="I4469" i="5"/>
  <c r="I4468" i="5"/>
  <c r="I4467" i="5"/>
  <c r="I4466" i="5"/>
  <c r="I4465" i="5"/>
  <c r="I4464" i="5"/>
  <c r="I4463" i="5"/>
  <c r="I4462" i="5"/>
  <c r="I4461" i="5"/>
  <c r="I4460" i="5"/>
  <c r="I4459" i="5"/>
  <c r="I4458" i="5"/>
  <c r="I4457" i="5"/>
  <c r="I4456" i="5"/>
  <c r="I4455" i="5"/>
  <c r="I4454" i="5"/>
  <c r="I4453" i="5"/>
  <c r="I4452" i="5"/>
  <c r="I4451" i="5"/>
  <c r="I4450" i="5"/>
  <c r="I4449" i="5"/>
  <c r="I4448" i="5"/>
  <c r="I4447" i="5"/>
  <c r="I4446" i="5"/>
  <c r="I4445" i="5"/>
  <c r="I4444" i="5"/>
  <c r="I4443" i="5"/>
  <c r="I4442" i="5"/>
  <c r="I4441" i="5"/>
  <c r="I4440" i="5"/>
  <c r="I4439" i="5"/>
  <c r="I4438" i="5"/>
  <c r="I4437" i="5"/>
  <c r="I4436" i="5"/>
  <c r="I4435" i="5"/>
  <c r="I4434" i="5"/>
  <c r="I4433" i="5"/>
  <c r="I4432" i="5"/>
  <c r="I4431" i="5"/>
  <c r="I4430" i="5"/>
  <c r="I4429" i="5"/>
  <c r="I4428" i="5"/>
  <c r="I4427" i="5"/>
  <c r="I4426" i="5"/>
  <c r="I4425" i="5"/>
  <c r="I4424" i="5"/>
  <c r="I4423" i="5"/>
  <c r="I4422" i="5"/>
  <c r="I4421" i="5"/>
  <c r="I4420" i="5"/>
  <c r="I4419" i="5"/>
  <c r="I4418" i="5"/>
  <c r="I4417" i="5"/>
  <c r="I4416" i="5"/>
  <c r="I4415" i="5"/>
  <c r="I4414" i="5"/>
  <c r="I4413" i="5"/>
  <c r="I4412" i="5"/>
  <c r="I4411" i="5"/>
  <c r="I4410" i="5"/>
  <c r="I4409" i="5"/>
  <c r="I4408" i="5"/>
  <c r="I4407" i="5"/>
  <c r="I4406" i="5"/>
  <c r="I4405" i="5"/>
  <c r="I4404" i="5"/>
  <c r="I4403" i="5"/>
  <c r="I4402" i="5"/>
  <c r="I4401" i="5"/>
  <c r="I4400" i="5"/>
  <c r="I4399" i="5"/>
  <c r="I4398" i="5"/>
  <c r="I4397" i="5"/>
  <c r="I4396" i="5"/>
  <c r="I4395" i="5"/>
  <c r="I4394" i="5"/>
  <c r="I4393" i="5"/>
  <c r="I4392" i="5"/>
  <c r="I4391" i="5"/>
  <c r="I4390" i="5"/>
  <c r="I4389" i="5"/>
  <c r="I4388" i="5"/>
  <c r="I4387" i="5"/>
  <c r="I4386" i="5"/>
  <c r="I4385" i="5"/>
  <c r="I4384" i="5"/>
  <c r="I4383" i="5"/>
  <c r="I4382" i="5"/>
  <c r="I4381" i="5"/>
  <c r="I4380" i="5"/>
  <c r="I4379" i="5"/>
  <c r="I4378" i="5"/>
  <c r="I4377" i="5"/>
  <c r="I4376" i="5"/>
  <c r="I4375" i="5"/>
  <c r="I4374" i="5"/>
  <c r="I4373" i="5"/>
  <c r="I4372" i="5"/>
  <c r="I4371" i="5"/>
  <c r="I4370" i="5"/>
  <c r="I4369" i="5"/>
  <c r="I4368" i="5"/>
  <c r="I4367" i="5"/>
  <c r="I4366" i="5"/>
  <c r="I4365" i="5"/>
  <c r="I4364" i="5"/>
  <c r="I4363" i="5"/>
  <c r="I4362" i="5"/>
  <c r="I4361" i="5"/>
  <c r="I4360" i="5"/>
  <c r="I4359" i="5"/>
  <c r="I4358" i="5"/>
  <c r="I4357" i="5"/>
  <c r="I4356" i="5"/>
  <c r="I4355" i="5"/>
  <c r="I4354" i="5"/>
  <c r="I4353" i="5"/>
  <c r="I4352" i="5"/>
  <c r="I4351" i="5"/>
  <c r="I4350" i="5"/>
  <c r="I4349" i="5"/>
  <c r="I4348" i="5"/>
  <c r="I4347" i="5"/>
  <c r="I4346" i="5"/>
  <c r="I4345" i="5"/>
  <c r="I4344" i="5"/>
  <c r="I4343" i="5"/>
  <c r="I4342" i="5"/>
  <c r="I4341" i="5"/>
  <c r="I4340" i="5"/>
  <c r="I4339" i="5"/>
  <c r="I4338" i="5"/>
  <c r="I4337" i="5"/>
  <c r="I4336" i="5"/>
  <c r="I4335" i="5"/>
  <c r="I4334" i="5"/>
  <c r="I4333" i="5"/>
  <c r="I4332" i="5"/>
  <c r="I4331" i="5"/>
  <c r="I4330" i="5"/>
  <c r="I4329" i="5"/>
  <c r="I4328" i="5"/>
  <c r="I4327" i="5"/>
  <c r="I4326" i="5"/>
  <c r="I4325" i="5"/>
  <c r="I4324" i="5"/>
  <c r="I4323" i="5"/>
  <c r="I4322" i="5"/>
  <c r="I4321" i="5"/>
  <c r="I4320" i="5"/>
  <c r="I4319" i="5"/>
  <c r="I4318" i="5"/>
  <c r="I4317" i="5"/>
  <c r="I4316" i="5"/>
  <c r="I4315" i="5"/>
  <c r="I4314" i="5"/>
  <c r="I4313" i="5"/>
  <c r="I4312" i="5"/>
  <c r="I4311" i="5"/>
  <c r="I4310" i="5"/>
  <c r="I4309" i="5"/>
  <c r="I4308" i="5"/>
  <c r="I4307" i="5"/>
  <c r="I4306" i="5"/>
  <c r="I4305" i="5"/>
  <c r="I4304" i="5"/>
  <c r="I4303" i="5"/>
  <c r="I4302" i="5"/>
  <c r="I4301" i="5"/>
  <c r="I4300" i="5"/>
  <c r="I4299" i="5"/>
  <c r="I4298" i="5"/>
  <c r="I4297" i="5"/>
  <c r="I4296" i="5"/>
  <c r="I4295" i="5"/>
  <c r="I4294" i="5"/>
  <c r="I4293" i="5"/>
  <c r="I4292" i="5"/>
  <c r="I4291" i="5"/>
  <c r="I4290" i="5"/>
  <c r="I4289" i="5"/>
  <c r="I4288" i="5"/>
  <c r="I4287" i="5"/>
  <c r="I4286" i="5"/>
  <c r="I4285" i="5"/>
  <c r="I4284" i="5"/>
  <c r="I4283" i="5"/>
  <c r="I4282" i="5"/>
  <c r="I4281" i="5"/>
  <c r="I4280" i="5"/>
  <c r="I4279" i="5"/>
  <c r="I4278" i="5"/>
  <c r="I4277" i="5"/>
  <c r="I4276" i="5"/>
  <c r="I4275" i="5"/>
  <c r="I4274" i="5"/>
  <c r="I4273" i="5"/>
  <c r="I4272" i="5"/>
  <c r="I4271" i="5"/>
  <c r="I4270" i="5"/>
  <c r="I4269" i="5"/>
  <c r="I4268" i="5"/>
  <c r="I4267" i="5"/>
  <c r="I4266" i="5"/>
  <c r="I4265" i="5"/>
  <c r="I4264" i="5"/>
  <c r="I4263" i="5"/>
  <c r="I4262" i="5"/>
  <c r="I4261" i="5"/>
  <c r="I4260" i="5"/>
  <c r="I4259" i="5"/>
  <c r="I4258" i="5"/>
  <c r="I4257" i="5"/>
  <c r="I4256" i="5"/>
  <c r="I4255" i="5"/>
  <c r="I4254" i="5"/>
  <c r="I4253" i="5"/>
  <c r="I4252" i="5"/>
  <c r="I4251" i="5"/>
  <c r="I4250" i="5"/>
  <c r="I4249" i="5"/>
  <c r="I4248" i="5"/>
  <c r="I4247" i="5"/>
  <c r="I4246" i="5"/>
  <c r="I4245" i="5"/>
  <c r="I4244" i="5"/>
  <c r="I4243" i="5"/>
  <c r="I4242" i="5"/>
  <c r="I4241" i="5"/>
  <c r="I4240" i="5"/>
  <c r="I4239" i="5"/>
  <c r="I4238" i="5"/>
  <c r="I4237" i="5"/>
  <c r="I4236" i="5"/>
  <c r="I4235" i="5"/>
  <c r="I4234" i="5"/>
  <c r="I4233" i="5"/>
  <c r="I4232" i="5"/>
  <c r="I4231" i="5"/>
  <c r="I4230" i="5"/>
  <c r="I4229" i="5"/>
  <c r="I4228" i="5"/>
  <c r="I4227" i="5"/>
  <c r="I4226" i="5"/>
  <c r="I4225" i="5"/>
  <c r="I4224" i="5"/>
  <c r="I4223" i="5"/>
  <c r="I4222" i="5"/>
  <c r="I4221" i="5"/>
  <c r="I4220" i="5"/>
  <c r="I4219" i="5"/>
  <c r="I4218" i="5"/>
  <c r="I4217" i="5"/>
  <c r="I4216" i="5"/>
  <c r="I4215" i="5"/>
  <c r="I4214" i="5"/>
  <c r="I4213" i="5"/>
  <c r="I4212" i="5"/>
  <c r="I4211" i="5"/>
  <c r="I4210" i="5"/>
  <c r="I4209" i="5"/>
  <c r="I4208" i="5"/>
  <c r="I4207" i="5"/>
  <c r="I4206" i="5"/>
  <c r="I4205" i="5"/>
  <c r="I4204" i="5"/>
  <c r="I4203" i="5"/>
  <c r="I4202" i="5"/>
  <c r="I4201" i="5"/>
  <c r="I4200" i="5"/>
  <c r="I4199" i="5"/>
  <c r="I4198" i="5"/>
  <c r="I4197" i="5"/>
  <c r="I4196" i="5"/>
  <c r="I4195" i="5"/>
  <c r="I4194" i="5"/>
  <c r="I4193" i="5"/>
  <c r="I4192" i="5"/>
  <c r="I4191" i="5"/>
  <c r="I4190" i="5"/>
  <c r="I4189" i="5"/>
  <c r="I4188" i="5"/>
  <c r="I4187" i="5"/>
  <c r="I4186" i="5"/>
  <c r="I4185" i="5"/>
  <c r="I4184" i="5"/>
  <c r="I4183" i="5"/>
  <c r="I4182" i="5"/>
  <c r="I4181" i="5"/>
  <c r="I4180" i="5"/>
  <c r="I4179" i="5"/>
  <c r="I4178" i="5"/>
  <c r="I4177" i="5"/>
  <c r="I4176" i="5"/>
  <c r="I4175" i="5"/>
  <c r="I4174" i="5"/>
  <c r="I4173" i="5"/>
  <c r="I4172" i="5"/>
  <c r="I4171" i="5"/>
  <c r="I4170" i="5"/>
  <c r="I4169" i="5"/>
  <c r="I4168" i="5"/>
  <c r="I4167" i="5"/>
  <c r="I4166" i="5"/>
  <c r="I4165" i="5"/>
  <c r="I4164" i="5"/>
  <c r="I4163" i="5"/>
  <c r="I4162" i="5"/>
  <c r="I4161" i="5"/>
  <c r="I4160" i="5"/>
  <c r="I4159" i="5"/>
  <c r="I4158" i="5"/>
  <c r="I4157" i="5"/>
  <c r="I4156" i="5"/>
  <c r="I4155" i="5"/>
  <c r="I4154" i="5"/>
  <c r="I4153" i="5"/>
  <c r="I4152" i="5"/>
  <c r="I4151" i="5"/>
  <c r="I4150" i="5"/>
  <c r="I4149" i="5"/>
  <c r="I4148" i="5"/>
  <c r="I4147" i="5"/>
  <c r="I4146" i="5"/>
  <c r="I4145" i="5"/>
  <c r="I4144" i="5"/>
  <c r="I4143" i="5"/>
  <c r="I4142" i="5"/>
  <c r="I4141" i="5"/>
  <c r="I4140" i="5"/>
  <c r="I4139" i="5"/>
  <c r="I4138" i="5"/>
  <c r="I4137" i="5"/>
  <c r="I4136" i="5"/>
  <c r="I4135" i="5"/>
  <c r="I4134" i="5"/>
  <c r="I4133" i="5"/>
  <c r="I4132" i="5"/>
  <c r="I4131" i="5"/>
  <c r="I4130" i="5"/>
  <c r="I4129" i="5"/>
  <c r="I4128" i="5"/>
  <c r="I4127" i="5"/>
  <c r="I4126" i="5"/>
  <c r="I4125" i="5"/>
  <c r="I4124" i="5"/>
  <c r="I4123" i="5"/>
  <c r="I4122" i="5"/>
  <c r="I4121" i="5"/>
  <c r="I4120" i="5"/>
  <c r="I4119" i="5"/>
  <c r="I4118" i="5"/>
  <c r="I4117" i="5"/>
  <c r="I4116" i="5"/>
  <c r="I4115" i="5"/>
  <c r="I4114" i="5"/>
  <c r="I4113" i="5"/>
  <c r="I4112" i="5"/>
  <c r="I4111" i="5"/>
  <c r="I4110" i="5"/>
  <c r="I4109" i="5"/>
  <c r="I4108" i="5"/>
  <c r="I4107" i="5"/>
  <c r="I4106" i="5"/>
  <c r="I4105" i="5"/>
  <c r="I4104" i="5"/>
  <c r="I4103" i="5"/>
  <c r="I4102" i="5"/>
  <c r="I4101" i="5"/>
  <c r="I4100" i="5"/>
  <c r="I4099" i="5"/>
  <c r="I4098" i="5"/>
  <c r="I4097" i="5"/>
  <c r="I4096" i="5"/>
  <c r="I4095" i="5"/>
  <c r="I4094" i="5"/>
  <c r="I4093" i="5"/>
  <c r="I4092" i="5"/>
  <c r="I4091" i="5"/>
  <c r="I4090" i="5"/>
  <c r="I4089" i="5"/>
  <c r="I4088" i="5"/>
  <c r="I4087" i="5"/>
  <c r="I4086" i="5"/>
  <c r="I4085" i="5"/>
  <c r="I4084" i="5"/>
  <c r="I4083" i="5"/>
  <c r="I4082" i="5"/>
  <c r="I4081" i="5"/>
  <c r="I4080" i="5"/>
  <c r="I4079" i="5"/>
  <c r="I4078" i="5"/>
  <c r="I4077" i="5"/>
  <c r="I4076" i="5"/>
  <c r="I4075" i="5"/>
  <c r="I4074" i="5"/>
  <c r="I4073" i="5"/>
  <c r="I4072" i="5"/>
  <c r="I4071" i="5"/>
  <c r="I4070" i="5"/>
  <c r="I4069" i="5"/>
  <c r="I4068" i="5"/>
  <c r="I4067" i="5"/>
  <c r="I4066" i="5"/>
  <c r="I4065" i="5"/>
  <c r="I4064" i="5"/>
  <c r="I4063" i="5"/>
  <c r="I4062" i="5"/>
  <c r="I4061" i="5"/>
  <c r="I4060" i="5"/>
  <c r="I4059" i="5"/>
  <c r="I4058" i="5"/>
  <c r="I4057" i="5"/>
  <c r="I4056" i="5"/>
  <c r="I4055" i="5"/>
  <c r="I4054" i="5"/>
  <c r="I4053" i="5"/>
  <c r="I4052" i="5"/>
  <c r="I4051" i="5"/>
  <c r="I4050" i="5"/>
  <c r="I4049" i="5"/>
  <c r="I4048" i="5"/>
  <c r="I4047" i="5"/>
  <c r="I4046" i="5"/>
  <c r="I4045" i="5"/>
  <c r="I4044" i="5"/>
  <c r="I4043" i="5"/>
  <c r="I4042" i="5"/>
  <c r="I4041" i="5"/>
  <c r="I4040" i="5"/>
  <c r="I4039" i="5"/>
  <c r="I4038" i="5"/>
  <c r="I4037" i="5"/>
  <c r="I4036" i="5"/>
  <c r="I4035" i="5"/>
  <c r="I4034" i="5"/>
  <c r="I4033" i="5"/>
  <c r="I4032" i="5"/>
  <c r="I4031" i="5"/>
  <c r="I4030" i="5"/>
  <c r="I4029" i="5"/>
  <c r="I4028" i="5"/>
  <c r="I4027" i="5"/>
  <c r="I4026" i="5"/>
  <c r="I4025" i="5"/>
  <c r="I4024" i="5"/>
  <c r="I4023" i="5"/>
  <c r="I4022" i="5"/>
  <c r="I4021" i="5"/>
  <c r="I4020" i="5"/>
  <c r="I4019" i="5"/>
  <c r="I4018" i="5"/>
  <c r="I4017" i="5"/>
  <c r="I4016" i="5"/>
  <c r="I4015" i="5"/>
  <c r="I4014" i="5"/>
  <c r="I4013" i="5"/>
  <c r="I4012" i="5"/>
  <c r="I4011" i="5"/>
  <c r="I4010" i="5"/>
  <c r="I4009" i="5"/>
  <c r="I4008" i="5"/>
  <c r="I4007" i="5"/>
  <c r="I4006" i="5"/>
  <c r="I4005" i="5"/>
  <c r="I4004" i="5"/>
  <c r="I4003" i="5"/>
  <c r="I4002" i="5"/>
  <c r="I4001" i="5"/>
  <c r="I4000" i="5"/>
  <c r="I3999" i="5"/>
  <c r="I3998" i="5"/>
  <c r="I3997" i="5"/>
  <c r="I3996" i="5"/>
  <c r="I3995" i="5"/>
  <c r="I3994" i="5"/>
  <c r="I3993" i="5"/>
  <c r="I3992" i="5"/>
  <c r="I3991" i="5"/>
  <c r="I3990" i="5"/>
  <c r="I3989" i="5"/>
  <c r="I3988" i="5"/>
  <c r="I3987" i="5"/>
  <c r="I3986" i="5"/>
  <c r="I3985" i="5"/>
  <c r="I3984" i="5"/>
  <c r="I3983" i="5"/>
  <c r="I3982" i="5"/>
  <c r="I3981" i="5"/>
  <c r="I3980" i="5"/>
  <c r="I3979" i="5"/>
  <c r="I3978" i="5"/>
  <c r="I3977" i="5"/>
  <c r="I3976" i="5"/>
  <c r="I3975" i="5"/>
  <c r="I3974" i="5"/>
  <c r="I3973" i="5"/>
  <c r="I3972" i="5"/>
  <c r="I3971" i="5"/>
  <c r="I3970" i="5"/>
  <c r="I3969" i="5"/>
  <c r="I3968" i="5"/>
  <c r="I3967" i="5"/>
  <c r="I3966" i="5"/>
  <c r="I3965" i="5"/>
  <c r="I3964" i="5"/>
  <c r="I3963" i="5"/>
  <c r="I3962" i="5"/>
  <c r="I3961" i="5"/>
  <c r="I3960" i="5"/>
  <c r="I3959" i="5"/>
  <c r="I3958" i="5"/>
  <c r="I3957" i="5"/>
  <c r="I3956" i="5"/>
  <c r="I3955" i="5"/>
  <c r="I3954" i="5"/>
  <c r="I3953" i="5"/>
  <c r="I3952" i="5"/>
  <c r="I3951" i="5"/>
  <c r="I3950" i="5"/>
  <c r="I3949" i="5"/>
  <c r="I3948" i="5"/>
  <c r="I3947" i="5"/>
  <c r="I3946" i="5"/>
  <c r="I3945" i="5"/>
  <c r="I3944" i="5"/>
  <c r="I3943" i="5"/>
  <c r="I3942" i="5"/>
  <c r="I3941" i="5"/>
  <c r="I3940" i="5"/>
  <c r="I3939" i="5"/>
  <c r="I3938" i="5"/>
  <c r="I3937" i="5"/>
  <c r="I3936" i="5"/>
  <c r="I3935" i="5"/>
  <c r="I3934" i="5"/>
  <c r="I3933" i="5"/>
  <c r="I3932" i="5"/>
  <c r="I3931" i="5"/>
  <c r="I3930" i="5"/>
  <c r="I3929" i="5"/>
  <c r="I3928" i="5"/>
  <c r="I3927" i="5"/>
  <c r="I3926" i="5"/>
  <c r="I3925" i="5"/>
  <c r="I3924" i="5"/>
  <c r="I3923" i="5"/>
  <c r="I3922" i="5"/>
  <c r="I3921" i="5"/>
  <c r="I3920" i="5"/>
  <c r="I3919" i="5"/>
  <c r="I3918" i="5"/>
  <c r="I3917" i="5"/>
  <c r="I3916" i="5"/>
  <c r="I3915" i="5"/>
  <c r="I3914" i="5"/>
  <c r="I3913" i="5"/>
  <c r="I3912" i="5"/>
  <c r="I3911" i="5"/>
  <c r="I3910" i="5"/>
  <c r="I3909" i="5"/>
  <c r="I3908" i="5"/>
  <c r="I3907" i="5"/>
  <c r="I3906" i="5"/>
  <c r="I3905" i="5"/>
  <c r="I3904" i="5"/>
  <c r="I3903" i="5"/>
  <c r="I3902" i="5"/>
  <c r="I3901" i="5"/>
  <c r="I3900" i="5"/>
  <c r="I3899" i="5"/>
  <c r="I3898" i="5"/>
  <c r="I3897" i="5"/>
  <c r="I3896" i="5"/>
  <c r="I3895" i="5"/>
  <c r="I3894" i="5"/>
  <c r="I3893" i="5"/>
  <c r="I3892" i="5"/>
  <c r="I3891" i="5"/>
  <c r="I3890" i="5"/>
  <c r="I3889" i="5"/>
  <c r="I3888" i="5"/>
  <c r="I3887" i="5"/>
  <c r="I3886" i="5"/>
  <c r="I3885" i="5"/>
  <c r="I3884" i="5"/>
  <c r="I3883" i="5"/>
  <c r="I3882" i="5"/>
  <c r="I3881" i="5"/>
  <c r="I3880" i="5"/>
  <c r="I3879" i="5"/>
  <c r="I3878" i="5"/>
  <c r="I3877" i="5"/>
  <c r="I3876" i="5"/>
  <c r="I3875" i="5"/>
  <c r="I3874" i="5"/>
  <c r="I3873" i="5"/>
  <c r="I3872" i="5"/>
  <c r="I3871" i="5"/>
  <c r="I3870" i="5"/>
  <c r="I3869" i="5"/>
  <c r="I3868" i="5"/>
  <c r="I3867" i="5"/>
  <c r="I3866" i="5"/>
  <c r="I3865" i="5"/>
  <c r="I3864" i="5"/>
  <c r="I3863" i="5"/>
  <c r="I3862" i="5"/>
  <c r="I3861" i="5"/>
  <c r="I3860" i="5"/>
  <c r="I3859" i="5"/>
  <c r="I3858" i="5"/>
  <c r="I3857" i="5"/>
  <c r="I3856" i="5"/>
  <c r="I3855" i="5"/>
  <c r="I3854" i="5"/>
  <c r="I3853" i="5"/>
  <c r="I3852" i="5"/>
  <c r="I3851" i="5"/>
  <c r="I3850" i="5"/>
  <c r="I3849" i="5"/>
  <c r="I3848" i="5"/>
  <c r="I3847" i="5"/>
  <c r="I3846" i="5"/>
  <c r="I3845" i="5"/>
  <c r="I3844" i="5"/>
  <c r="I3843" i="5"/>
  <c r="I3842" i="5"/>
  <c r="I3841" i="5"/>
  <c r="I3840" i="5"/>
  <c r="I3839" i="5"/>
  <c r="I3838" i="5"/>
  <c r="I3837" i="5"/>
  <c r="I3836" i="5"/>
  <c r="I3835" i="5"/>
  <c r="I3834" i="5"/>
  <c r="I3833" i="5"/>
  <c r="I3832" i="5"/>
  <c r="I3831" i="5"/>
  <c r="I3830" i="5"/>
  <c r="I3829" i="5"/>
  <c r="I3828" i="5"/>
  <c r="I3827" i="5"/>
  <c r="I3826" i="5"/>
  <c r="I3825" i="5"/>
  <c r="I3824" i="5"/>
  <c r="I3823" i="5"/>
  <c r="I3822" i="5"/>
  <c r="I3821" i="5"/>
  <c r="I3820" i="5"/>
  <c r="I3819" i="5"/>
  <c r="I3818" i="5"/>
  <c r="I3817" i="5"/>
  <c r="I3816" i="5"/>
  <c r="I3815" i="5"/>
  <c r="I3814" i="5"/>
  <c r="I3813" i="5"/>
  <c r="I3812" i="5"/>
  <c r="I3811" i="5"/>
  <c r="I3810" i="5"/>
  <c r="I3809" i="5"/>
  <c r="I3808" i="5"/>
  <c r="I3807" i="5"/>
  <c r="I3806" i="5"/>
  <c r="I3805" i="5"/>
  <c r="I3804" i="5"/>
  <c r="I3803" i="5"/>
  <c r="I3802" i="5"/>
  <c r="I3801" i="5"/>
  <c r="I3800" i="5"/>
  <c r="I3799" i="5"/>
  <c r="I3798" i="5"/>
  <c r="I3797" i="5"/>
  <c r="I3796" i="5"/>
  <c r="I3795" i="5"/>
  <c r="I3794" i="5"/>
  <c r="I3793" i="5"/>
  <c r="I3792" i="5"/>
  <c r="I3791" i="5"/>
  <c r="I3790" i="5"/>
  <c r="I3789" i="5"/>
  <c r="I3788" i="5"/>
  <c r="I3787" i="5"/>
  <c r="I3786" i="5"/>
  <c r="I3785" i="5"/>
  <c r="I3784" i="5"/>
  <c r="I3783" i="5"/>
  <c r="I3782" i="5"/>
  <c r="I3781" i="5"/>
  <c r="I3780" i="5"/>
  <c r="I3779" i="5"/>
  <c r="I3778" i="5"/>
  <c r="I3777" i="5"/>
  <c r="I3776" i="5"/>
  <c r="I3775" i="5"/>
  <c r="I3774" i="5"/>
  <c r="I3773" i="5"/>
  <c r="I3772" i="5"/>
  <c r="I3771" i="5"/>
  <c r="I3770" i="5"/>
  <c r="I3769" i="5"/>
  <c r="I3768" i="5"/>
  <c r="I3767" i="5"/>
  <c r="I3766" i="5"/>
  <c r="I3765" i="5"/>
  <c r="I3764" i="5"/>
  <c r="I3763" i="5"/>
  <c r="I3762" i="5"/>
  <c r="I3761" i="5"/>
  <c r="I3760" i="5"/>
  <c r="I3759" i="5"/>
  <c r="I3758" i="5"/>
  <c r="I3757" i="5"/>
  <c r="I3756" i="5"/>
  <c r="I3755" i="5"/>
  <c r="I3754" i="5"/>
  <c r="I3753" i="5"/>
  <c r="I3752" i="5"/>
  <c r="I3751" i="5"/>
  <c r="I3750" i="5"/>
  <c r="I3749" i="5"/>
  <c r="I3748" i="5"/>
  <c r="I3747" i="5"/>
  <c r="I3746" i="5"/>
  <c r="I3745" i="5"/>
  <c r="I3744" i="5"/>
  <c r="I3743" i="5"/>
  <c r="I3742" i="5"/>
  <c r="I3741" i="5"/>
  <c r="I3740" i="5"/>
  <c r="I3739" i="5"/>
  <c r="I3738" i="5"/>
  <c r="I3737" i="5"/>
  <c r="I3736" i="5"/>
  <c r="I3735" i="5"/>
  <c r="I3734" i="5"/>
  <c r="I3733" i="5"/>
  <c r="I3732" i="5"/>
  <c r="I3731" i="5"/>
  <c r="I3730" i="5"/>
  <c r="I3729" i="5"/>
  <c r="I3728" i="5"/>
  <c r="I3727" i="5"/>
  <c r="I3726" i="5"/>
  <c r="I3725" i="5"/>
  <c r="I3724" i="5"/>
  <c r="I3723" i="5"/>
  <c r="I3722" i="5"/>
  <c r="I3721" i="5"/>
  <c r="I3720" i="5"/>
  <c r="I3719" i="5"/>
  <c r="I3718" i="5"/>
  <c r="I3717" i="5"/>
  <c r="I3716" i="5"/>
  <c r="I3715" i="5"/>
  <c r="I3714" i="5"/>
  <c r="I3713" i="5"/>
  <c r="I3712" i="5"/>
  <c r="I3711" i="5"/>
  <c r="I3710" i="5"/>
  <c r="I3709" i="5"/>
  <c r="I3708" i="5"/>
  <c r="I3707" i="5"/>
  <c r="I3706" i="5"/>
  <c r="I3705" i="5"/>
  <c r="I3704" i="5"/>
  <c r="I3703" i="5"/>
  <c r="I3702" i="5"/>
  <c r="I3701" i="5"/>
  <c r="I3700" i="5"/>
  <c r="I3699" i="5"/>
  <c r="I3698" i="5"/>
  <c r="I3697" i="5"/>
  <c r="I3696" i="5"/>
  <c r="I3695" i="5"/>
  <c r="I3694" i="5"/>
  <c r="I3693" i="5"/>
  <c r="I3692" i="5"/>
  <c r="I3691" i="5"/>
  <c r="I3690" i="5"/>
  <c r="I3689" i="5"/>
  <c r="I3688" i="5"/>
  <c r="I3687" i="5"/>
  <c r="I3686" i="5"/>
  <c r="I3685" i="5"/>
  <c r="I3684" i="5"/>
  <c r="I3683" i="5"/>
  <c r="I3682" i="5"/>
  <c r="I3681" i="5"/>
  <c r="I3680" i="5"/>
  <c r="I3679" i="5"/>
  <c r="I3678" i="5"/>
  <c r="I3677" i="5"/>
  <c r="I3676" i="5"/>
  <c r="I3675" i="5"/>
  <c r="I3674" i="5"/>
  <c r="I3673" i="5"/>
  <c r="I3672" i="5"/>
  <c r="I3671" i="5"/>
  <c r="I3670" i="5"/>
  <c r="I3669" i="5"/>
  <c r="I3668" i="5"/>
  <c r="I3667" i="5"/>
  <c r="I3666" i="5"/>
  <c r="I3665" i="5"/>
  <c r="I3664" i="5"/>
  <c r="I3663" i="5"/>
  <c r="I3662" i="5"/>
  <c r="I3661" i="5"/>
  <c r="I3660" i="5"/>
  <c r="I3659" i="5"/>
  <c r="I3658" i="5"/>
  <c r="I3657" i="5"/>
  <c r="I3656" i="5"/>
  <c r="I3655" i="5"/>
  <c r="I3654" i="5"/>
  <c r="I3653" i="5"/>
  <c r="I3652" i="5"/>
  <c r="I3651" i="5"/>
  <c r="I3650" i="5"/>
  <c r="I3649" i="5"/>
  <c r="I3648" i="5"/>
  <c r="I3647" i="5"/>
  <c r="I3646" i="5"/>
  <c r="I3645" i="5"/>
  <c r="I3644" i="5"/>
  <c r="I3643" i="5"/>
  <c r="I3642" i="5"/>
  <c r="I3641" i="5"/>
  <c r="I3640" i="5"/>
  <c r="I3639" i="5"/>
  <c r="I3638" i="5"/>
  <c r="I3637" i="5"/>
  <c r="I3636" i="5"/>
  <c r="I3635" i="5"/>
  <c r="I3634" i="5"/>
  <c r="I3633" i="5"/>
  <c r="I3632" i="5"/>
  <c r="I3631" i="5"/>
  <c r="I3630" i="5"/>
  <c r="I3629" i="5"/>
  <c r="I3628" i="5"/>
  <c r="I3627" i="5"/>
  <c r="I3626" i="5"/>
  <c r="I3625" i="5"/>
  <c r="I3624" i="5"/>
  <c r="I3623" i="5"/>
  <c r="I3622" i="5"/>
  <c r="I3621" i="5"/>
  <c r="I3620" i="5"/>
  <c r="I3619" i="5"/>
  <c r="I3618" i="5"/>
  <c r="I3617" i="5"/>
  <c r="I3616" i="5"/>
  <c r="I3615" i="5"/>
  <c r="I3614" i="5"/>
  <c r="I3613" i="5"/>
  <c r="I3612" i="5"/>
  <c r="I3611" i="5"/>
  <c r="I3610" i="5"/>
  <c r="I3609" i="5"/>
  <c r="I3608" i="5"/>
  <c r="I3607" i="5"/>
  <c r="I3606" i="5"/>
  <c r="I3605" i="5"/>
  <c r="I3604" i="5"/>
  <c r="I3603" i="5"/>
  <c r="I3602" i="5"/>
  <c r="I3601" i="5"/>
  <c r="I3600" i="5"/>
  <c r="I3599" i="5"/>
  <c r="I3598" i="5"/>
  <c r="I3597" i="5"/>
  <c r="I3596" i="5"/>
  <c r="I3595" i="5"/>
  <c r="I3594" i="5"/>
  <c r="I3593" i="5"/>
  <c r="I3592" i="5"/>
  <c r="I3591" i="5"/>
  <c r="I3590" i="5"/>
  <c r="I3589" i="5"/>
  <c r="I3588" i="5"/>
  <c r="I3587" i="5"/>
  <c r="I3586" i="5"/>
  <c r="I3585" i="5"/>
  <c r="I3584" i="5"/>
  <c r="I3583" i="5"/>
  <c r="I3582" i="5"/>
  <c r="I3581" i="5"/>
  <c r="I3580" i="5"/>
  <c r="I3579" i="5"/>
  <c r="I3578" i="5"/>
  <c r="I3577" i="5"/>
  <c r="I3576" i="5"/>
  <c r="I3575" i="5"/>
  <c r="I3574" i="5"/>
  <c r="I3573" i="5"/>
  <c r="I3572" i="5"/>
  <c r="I3571" i="5"/>
  <c r="I3570" i="5"/>
  <c r="I3569" i="5"/>
  <c r="I3568" i="5"/>
  <c r="I3567" i="5"/>
  <c r="I3566" i="5"/>
  <c r="I3565" i="5"/>
  <c r="I3564" i="5"/>
  <c r="I3563" i="5"/>
  <c r="I3562" i="5"/>
  <c r="I3561" i="5"/>
  <c r="I3560" i="5"/>
  <c r="I3559" i="5"/>
  <c r="I3558" i="5"/>
  <c r="I3557" i="5"/>
  <c r="I3556" i="5"/>
  <c r="I3555" i="5"/>
  <c r="I3554" i="5"/>
  <c r="I3553" i="5"/>
  <c r="I3552" i="5"/>
  <c r="I3551" i="5"/>
  <c r="I3550" i="5"/>
  <c r="I3549" i="5"/>
  <c r="I3548" i="5"/>
  <c r="I3547" i="5"/>
  <c r="I3546" i="5"/>
  <c r="I3545" i="5"/>
  <c r="I3544" i="5"/>
  <c r="I3543" i="5"/>
  <c r="I3542" i="5"/>
  <c r="I3541" i="5"/>
  <c r="I3540" i="5"/>
  <c r="I3539" i="5"/>
  <c r="I3538" i="5"/>
  <c r="I3537" i="5"/>
  <c r="I3536" i="5"/>
  <c r="I3535" i="5"/>
  <c r="I3534" i="5"/>
  <c r="I3533" i="5"/>
  <c r="I3532" i="5"/>
  <c r="I3531" i="5"/>
  <c r="I3530" i="5"/>
  <c r="I3529" i="5"/>
  <c r="I3528" i="5"/>
  <c r="I3527" i="5"/>
  <c r="I3526" i="5"/>
  <c r="I3525" i="5"/>
  <c r="I3524" i="5"/>
  <c r="I3523" i="5"/>
  <c r="I3522" i="5"/>
  <c r="I3521" i="5"/>
  <c r="I3520" i="5"/>
  <c r="I3519" i="5"/>
  <c r="I3518" i="5"/>
  <c r="I3517" i="5"/>
  <c r="I3516" i="5"/>
  <c r="I3515" i="5"/>
  <c r="I3514" i="5"/>
  <c r="I3513" i="5"/>
  <c r="I3512" i="5"/>
  <c r="I3511" i="5"/>
  <c r="I3510" i="5"/>
  <c r="I3509" i="5"/>
  <c r="I3508" i="5"/>
  <c r="I3507" i="5"/>
  <c r="I3506" i="5"/>
  <c r="I3505" i="5"/>
  <c r="I3504" i="5"/>
  <c r="I3503" i="5"/>
  <c r="I3502" i="5"/>
  <c r="I3501" i="5"/>
  <c r="I3500" i="5"/>
  <c r="I3499" i="5"/>
  <c r="I3498" i="5"/>
  <c r="I3497" i="5"/>
  <c r="I3496" i="5"/>
  <c r="I3495" i="5"/>
  <c r="I3494" i="5"/>
  <c r="I3493" i="5"/>
  <c r="I3492" i="5"/>
  <c r="I3491" i="5"/>
  <c r="I3490" i="5"/>
  <c r="I3489" i="5"/>
  <c r="I3488" i="5"/>
  <c r="I3487" i="5"/>
  <c r="I3486" i="5"/>
  <c r="I3485" i="5"/>
  <c r="I3484" i="5"/>
  <c r="I3483" i="5"/>
  <c r="I3482" i="5"/>
  <c r="I3481" i="5"/>
  <c r="I3480" i="5"/>
  <c r="I3479" i="5"/>
  <c r="I3478" i="5"/>
  <c r="I3477" i="5"/>
  <c r="I3476" i="5"/>
  <c r="I3475" i="5"/>
  <c r="I3474" i="5"/>
  <c r="I3473" i="5"/>
  <c r="I3472" i="5"/>
  <c r="I3471" i="5"/>
  <c r="I3470" i="5"/>
  <c r="I3469" i="5"/>
  <c r="I3468" i="5"/>
  <c r="I3467" i="5"/>
  <c r="I3466" i="5"/>
  <c r="I3465" i="5"/>
  <c r="I3464" i="5"/>
  <c r="I3463" i="5"/>
  <c r="I3462" i="5"/>
  <c r="I3461" i="5"/>
  <c r="I3460" i="5"/>
  <c r="I3459" i="5"/>
  <c r="I3458" i="5"/>
  <c r="I3457" i="5"/>
  <c r="I3456" i="5"/>
  <c r="I3455" i="5"/>
  <c r="I3454" i="5"/>
  <c r="I3453" i="5"/>
  <c r="I3452" i="5"/>
  <c r="I3451" i="5"/>
  <c r="I3450" i="5"/>
  <c r="I3449" i="5"/>
  <c r="I3448" i="5"/>
  <c r="I3447" i="5"/>
  <c r="I3446" i="5"/>
  <c r="I3445" i="5"/>
  <c r="I3444" i="5"/>
  <c r="I3443" i="5"/>
  <c r="I3442" i="5"/>
  <c r="I3441" i="5"/>
  <c r="I3440" i="5"/>
  <c r="I3417" i="5"/>
  <c r="I3416" i="5"/>
  <c r="I3415" i="5"/>
  <c r="I3414" i="5"/>
  <c r="I3413" i="5"/>
  <c r="I3412" i="5"/>
  <c r="I3411" i="5"/>
  <c r="I3410" i="5"/>
  <c r="I3409" i="5"/>
  <c r="I3408" i="5"/>
  <c r="I3407" i="5"/>
  <c r="I3406" i="5"/>
  <c r="I3405" i="5"/>
  <c r="I3404" i="5"/>
  <c r="I3403" i="5"/>
  <c r="I3402" i="5"/>
  <c r="I3401" i="5"/>
  <c r="I3400" i="5"/>
  <c r="I3399" i="5"/>
  <c r="I3398" i="5"/>
  <c r="I3397" i="5"/>
  <c r="I3396" i="5"/>
  <c r="I3395" i="5"/>
  <c r="I3394" i="5"/>
  <c r="I3393" i="5"/>
  <c r="I3392" i="5"/>
  <c r="I3391" i="5"/>
  <c r="I3390" i="5"/>
  <c r="I3389" i="5"/>
  <c r="I3388" i="5"/>
  <c r="I3387" i="5"/>
  <c r="I3386" i="5"/>
  <c r="I3385" i="5"/>
  <c r="I3384" i="5"/>
  <c r="I3383" i="5"/>
  <c r="I3382" i="5"/>
  <c r="I3381" i="5"/>
  <c r="I3380" i="5"/>
  <c r="I3379" i="5"/>
  <c r="I3378" i="5"/>
  <c r="I3377" i="5"/>
  <c r="I3376" i="5"/>
  <c r="I3375" i="5"/>
  <c r="I3374" i="5"/>
  <c r="I3373" i="5"/>
  <c r="I3372" i="5"/>
  <c r="I3371" i="5"/>
  <c r="I3370" i="5"/>
  <c r="I3369" i="5"/>
  <c r="I3368" i="5"/>
  <c r="I3367" i="5"/>
  <c r="I3366" i="5"/>
  <c r="I3365" i="5"/>
  <c r="I3364" i="5"/>
  <c r="I3363" i="5"/>
  <c r="I3362" i="5"/>
  <c r="I3361" i="5"/>
  <c r="I3360" i="5"/>
  <c r="I3359" i="5"/>
  <c r="I3358" i="5"/>
  <c r="I3357" i="5"/>
  <c r="I3356" i="5"/>
  <c r="I3355" i="5"/>
  <c r="I3354" i="5"/>
  <c r="I3353" i="5"/>
  <c r="I3352" i="5"/>
  <c r="I3351" i="5"/>
  <c r="I3350" i="5"/>
  <c r="I3349" i="5"/>
  <c r="I3348" i="5"/>
  <c r="I3347" i="5"/>
  <c r="I3346" i="5"/>
  <c r="I3345" i="5"/>
  <c r="I3344" i="5"/>
  <c r="I3343" i="5"/>
  <c r="I3342" i="5"/>
  <c r="I3341" i="5"/>
  <c r="I3340" i="5"/>
  <c r="I3339" i="5"/>
  <c r="I3338" i="5"/>
  <c r="I3337" i="5"/>
  <c r="I3336" i="5"/>
  <c r="I3335" i="5"/>
  <c r="I3334" i="5"/>
  <c r="I3333" i="5"/>
  <c r="I3332" i="5"/>
  <c r="I3331" i="5"/>
  <c r="I3330" i="5"/>
  <c r="I3329" i="5"/>
  <c r="I3328" i="5"/>
  <c r="I3327" i="5"/>
  <c r="I3326" i="5"/>
  <c r="I3325" i="5"/>
  <c r="I3324" i="5"/>
  <c r="I3323" i="5"/>
  <c r="I3322" i="5"/>
  <c r="I3321" i="5"/>
  <c r="I3320" i="5"/>
  <c r="I3319" i="5"/>
  <c r="I3318" i="5"/>
  <c r="I3317" i="5"/>
  <c r="I3316" i="5"/>
  <c r="I3315" i="5"/>
  <c r="I3314" i="5"/>
  <c r="I3313" i="5"/>
  <c r="I3312" i="5"/>
  <c r="I3311" i="5"/>
  <c r="I3310" i="5"/>
  <c r="I3309" i="5"/>
  <c r="I3308" i="5"/>
  <c r="I3307" i="5"/>
  <c r="I3306" i="5"/>
  <c r="I3305" i="5"/>
  <c r="I3304" i="5"/>
  <c r="I3303" i="5"/>
  <c r="I3302" i="5"/>
  <c r="I3301" i="5"/>
  <c r="I3300" i="5"/>
  <c r="I3299" i="5"/>
  <c r="I3298" i="5"/>
  <c r="I3297" i="5"/>
  <c r="I3296" i="5"/>
  <c r="I3295" i="5"/>
  <c r="I3294" i="5"/>
  <c r="I3293" i="5"/>
  <c r="I3292" i="5"/>
  <c r="I3291" i="5"/>
  <c r="I3290" i="5"/>
  <c r="I3289" i="5"/>
  <c r="I3288" i="5"/>
  <c r="I3287" i="5"/>
  <c r="I3286" i="5"/>
  <c r="I3285" i="5"/>
  <c r="I3284" i="5"/>
  <c r="I3283" i="5"/>
  <c r="I3282" i="5"/>
  <c r="I3281" i="5"/>
  <c r="I3280" i="5"/>
  <c r="I3279" i="5"/>
  <c r="I3278" i="5"/>
  <c r="I3277" i="5"/>
  <c r="I3276" i="5"/>
  <c r="I3275" i="5"/>
  <c r="I3274" i="5"/>
  <c r="I3273" i="5"/>
  <c r="I3272" i="5"/>
  <c r="I3271" i="5"/>
  <c r="I3270" i="5"/>
  <c r="I3269" i="5"/>
  <c r="I3268" i="5"/>
  <c r="I3267" i="5"/>
  <c r="I3266" i="5"/>
  <c r="I3265" i="5"/>
  <c r="I3264" i="5"/>
  <c r="I3263" i="5"/>
  <c r="I3262" i="5"/>
  <c r="I3261" i="5"/>
  <c r="I3260" i="5"/>
  <c r="I3259" i="5"/>
  <c r="I3258" i="5"/>
  <c r="I3257" i="5"/>
  <c r="I3256" i="5"/>
  <c r="I3132" i="5"/>
  <c r="I2006" i="5"/>
  <c r="I1129" i="5"/>
  <c r="I3131" i="5"/>
  <c r="I2005" i="5"/>
  <c r="I631" i="5"/>
  <c r="I86" i="5"/>
  <c r="I3248" i="5"/>
  <c r="I3247" i="5"/>
  <c r="I3246" i="5"/>
  <c r="I3245" i="5"/>
  <c r="I3244" i="5"/>
  <c r="I3243" i="5"/>
  <c r="I3242" i="5"/>
  <c r="I3241" i="5"/>
  <c r="I3240" i="5"/>
  <c r="I3239" i="5"/>
  <c r="I3238" i="5"/>
  <c r="I3237" i="5"/>
  <c r="I3236" i="5"/>
  <c r="I3235" i="5"/>
  <c r="I3234" i="5"/>
  <c r="I3233" i="5"/>
  <c r="I3232" i="5"/>
  <c r="I3231" i="5"/>
  <c r="I3230" i="5"/>
  <c r="I3229" i="5"/>
  <c r="I3228" i="5"/>
  <c r="I3227" i="5"/>
  <c r="I3226" i="5"/>
  <c r="I3225" i="5"/>
  <c r="I3224" i="5"/>
  <c r="I3223" i="5"/>
  <c r="I3222" i="5"/>
  <c r="I3221" i="5"/>
  <c r="I3220" i="5"/>
  <c r="I3219" i="5"/>
  <c r="I3218" i="5"/>
  <c r="I3217" i="5"/>
  <c r="I3216" i="5"/>
  <c r="I3215" i="5"/>
  <c r="I3214" i="5"/>
  <c r="I3213" i="5"/>
  <c r="I3212" i="5"/>
  <c r="I3211" i="5"/>
  <c r="I3210" i="5"/>
  <c r="I3209" i="5"/>
  <c r="I3208" i="5"/>
  <c r="I3207" i="5"/>
  <c r="I3206" i="5"/>
  <c r="I3205" i="5"/>
  <c r="I3204" i="5"/>
  <c r="I3203" i="5"/>
  <c r="I3202" i="5"/>
  <c r="I3201" i="5"/>
  <c r="I3200" i="5"/>
  <c r="I3199" i="5"/>
  <c r="I3198" i="5"/>
  <c r="I3197" i="5"/>
  <c r="I3196" i="5"/>
  <c r="I3195" i="5"/>
  <c r="I3194" i="5"/>
  <c r="I3193" i="5"/>
  <c r="I3192" i="5"/>
  <c r="I463" i="5"/>
  <c r="I85" i="5"/>
  <c r="I1491" i="5"/>
  <c r="I1490" i="5"/>
  <c r="I462" i="5"/>
  <c r="I461" i="5"/>
  <c r="I2192" i="5"/>
  <c r="I2191" i="5"/>
  <c r="I1128" i="5"/>
  <c r="I51" i="5"/>
  <c r="I3130" i="5"/>
  <c r="I2159" i="5"/>
  <c r="I2127" i="5"/>
  <c r="I3129" i="5"/>
  <c r="I1489" i="5"/>
  <c r="I1488" i="5"/>
  <c r="I1191" i="5"/>
  <c r="I1655" i="5"/>
  <c r="I285" i="5"/>
  <c r="I3172" i="5"/>
  <c r="I3171" i="5"/>
  <c r="I3170" i="5"/>
  <c r="I3169" i="5"/>
  <c r="I3168" i="5"/>
  <c r="I3167" i="5"/>
  <c r="I3166" i="5"/>
  <c r="I3165" i="5"/>
  <c r="I3164" i="5"/>
  <c r="I3163" i="5"/>
  <c r="I3162" i="5"/>
  <c r="I3161" i="5"/>
  <c r="I3160" i="5"/>
  <c r="I3159" i="5"/>
  <c r="I3158" i="5"/>
  <c r="I3157" i="5"/>
  <c r="I3156" i="5"/>
  <c r="I3155" i="5"/>
  <c r="I3154" i="5"/>
  <c r="I3153" i="5"/>
  <c r="I3152" i="5"/>
  <c r="I3151" i="5"/>
  <c r="I3150" i="5"/>
  <c r="I3149" i="5"/>
  <c r="I3148" i="5"/>
  <c r="I3147" i="5"/>
  <c r="I3146" i="5"/>
  <c r="I3145" i="5"/>
  <c r="I3036" i="5"/>
  <c r="I3035" i="5"/>
  <c r="I3034" i="5"/>
  <c r="I1487" i="5"/>
  <c r="I284" i="5"/>
  <c r="I283" i="5"/>
  <c r="I3033" i="5"/>
  <c r="I3032" i="5"/>
  <c r="I3031" i="5"/>
  <c r="I3030" i="5"/>
  <c r="I3018" i="5"/>
  <c r="I3017" i="5"/>
  <c r="I84" i="5"/>
  <c r="I1486" i="5"/>
  <c r="I1485" i="5"/>
  <c r="I1134" i="5"/>
  <c r="I3128" i="5"/>
  <c r="I3127" i="5"/>
  <c r="I3126" i="5"/>
  <c r="I3125" i="5"/>
  <c r="I3124" i="5"/>
  <c r="I3123" i="5"/>
  <c r="I3122" i="5"/>
  <c r="I3121" i="5"/>
  <c r="I3120" i="5"/>
  <c r="I3119" i="5"/>
  <c r="I3118" i="5"/>
  <c r="I3117" i="5"/>
  <c r="I3116" i="5"/>
  <c r="I3115" i="5"/>
  <c r="I3114" i="5"/>
  <c r="I3113" i="5"/>
  <c r="I3112" i="5"/>
  <c r="I3111" i="5"/>
  <c r="I3110" i="5"/>
  <c r="I3108" i="5"/>
  <c r="I3107" i="5"/>
  <c r="I3106" i="5"/>
  <c r="I3105" i="5"/>
  <c r="I3104" i="5"/>
  <c r="I3103" i="5"/>
  <c r="I3102" i="5"/>
  <c r="I3101" i="5"/>
  <c r="I3100" i="5"/>
  <c r="I3099" i="5"/>
  <c r="I3098" i="5"/>
  <c r="I3097" i="5"/>
  <c r="I3096" i="5"/>
  <c r="I3095" i="5"/>
  <c r="I3094" i="5"/>
  <c r="I3093" i="5"/>
  <c r="I2004" i="5"/>
  <c r="I83" i="5"/>
  <c r="I1915" i="5"/>
  <c r="I82" i="5"/>
  <c r="I663" i="5"/>
  <c r="I1484" i="5"/>
  <c r="I1483" i="5"/>
  <c r="I1190" i="5"/>
  <c r="I1189" i="5"/>
  <c r="I366" i="5"/>
  <c r="I365" i="5"/>
  <c r="I736" i="5"/>
  <c r="I3013" i="5"/>
  <c r="I81" i="5"/>
  <c r="I3012" i="5"/>
  <c r="I1133" i="5"/>
  <c r="I3011" i="5"/>
  <c r="I929" i="5"/>
  <c r="I893" i="5"/>
  <c r="I2452" i="5"/>
  <c r="I3029" i="5"/>
  <c r="I3028" i="5"/>
  <c r="I3027" i="5"/>
  <c r="I3026" i="5"/>
  <c r="I3025" i="5"/>
  <c r="I3024" i="5"/>
  <c r="I3023" i="5"/>
  <c r="I3000" i="5"/>
  <c r="I3022" i="5"/>
  <c r="I3021" i="5"/>
  <c r="I3020" i="5"/>
  <c r="I2999" i="5"/>
  <c r="I2998" i="5"/>
  <c r="I2997" i="5"/>
  <c r="I2996" i="5"/>
  <c r="I2995" i="5"/>
  <c r="I2994" i="5"/>
  <c r="I2993" i="5"/>
  <c r="I2992" i="5"/>
  <c r="I2991" i="5"/>
  <c r="I2990" i="5"/>
  <c r="I2989" i="5"/>
  <c r="I2988" i="5"/>
  <c r="I2987" i="5"/>
  <c r="I2986" i="5"/>
  <c r="I2985" i="5"/>
  <c r="I2984" i="5"/>
  <c r="I2983" i="5"/>
  <c r="I2982" i="5"/>
  <c r="I2973" i="5"/>
  <c r="I2972" i="5"/>
  <c r="I2981" i="5"/>
  <c r="I2971" i="5"/>
  <c r="I2970" i="5"/>
  <c r="I3019" i="5"/>
  <c r="I2969" i="5"/>
  <c r="I2968" i="5"/>
  <c r="I2967" i="5"/>
  <c r="I2966" i="5"/>
  <c r="I460" i="5"/>
  <c r="I459" i="5"/>
  <c r="I458" i="5"/>
  <c r="I3187" i="5"/>
  <c r="I894" i="5"/>
  <c r="I892" i="5"/>
  <c r="I2451" i="5"/>
  <c r="I872" i="5"/>
  <c r="I630" i="5"/>
  <c r="I629" i="5"/>
  <c r="I2443" i="5"/>
  <c r="I628" i="5"/>
  <c r="I1482" i="5"/>
  <c r="I3010" i="5"/>
  <c r="I3092" i="5"/>
  <c r="I3091" i="5"/>
  <c r="I3090" i="5"/>
  <c r="I3089" i="5"/>
  <c r="I3088" i="5"/>
  <c r="I3087" i="5"/>
  <c r="I3086" i="5"/>
  <c r="I3085" i="5"/>
  <c r="I3084" i="5"/>
  <c r="I3083" i="5"/>
  <c r="I3082" i="5"/>
  <c r="I3081" i="5"/>
  <c r="I3080" i="5"/>
  <c r="I3079" i="5"/>
  <c r="I3078" i="5"/>
  <c r="I3077" i="5"/>
  <c r="I3076" i="5"/>
  <c r="I3075" i="5"/>
  <c r="I3074" i="5"/>
  <c r="I3073" i="5"/>
  <c r="I3072" i="5"/>
  <c r="I3071" i="5"/>
  <c r="I3070" i="5"/>
  <c r="I3069" i="5"/>
  <c r="I3068" i="5"/>
  <c r="I3067" i="5"/>
  <c r="I3066" i="5"/>
  <c r="I3065" i="5"/>
  <c r="I3064" i="5"/>
  <c r="I3063" i="5"/>
  <c r="I3062" i="5"/>
  <c r="I3061" i="5"/>
  <c r="I3060" i="5"/>
  <c r="I3059" i="5"/>
  <c r="I3058" i="5"/>
  <c r="I3057" i="5"/>
  <c r="I3056" i="5"/>
  <c r="I3055" i="5"/>
  <c r="I3054" i="5"/>
  <c r="I3053" i="5"/>
  <c r="I3052" i="5"/>
  <c r="I3051" i="5"/>
  <c r="I3050" i="5"/>
  <c r="I3049" i="5"/>
  <c r="I3048" i="5"/>
  <c r="I3047" i="5"/>
  <c r="I3046" i="5"/>
  <c r="I3045" i="5"/>
  <c r="I3044" i="5"/>
  <c r="I3043" i="5"/>
  <c r="I3042" i="5"/>
  <c r="I3041" i="5"/>
  <c r="I3040" i="5"/>
  <c r="I3039" i="5"/>
  <c r="I3038" i="5"/>
  <c r="I3037" i="5"/>
  <c r="I3016" i="5"/>
  <c r="I2980" i="5"/>
  <c r="I2979" i="5"/>
  <c r="I2978" i="5"/>
  <c r="I2977" i="5"/>
  <c r="I2976" i="5"/>
  <c r="I2964" i="5"/>
  <c r="I2963" i="5"/>
  <c r="I2962" i="5"/>
  <c r="I2961" i="5"/>
  <c r="I2960" i="5"/>
  <c r="I2946" i="5"/>
  <c r="I2945" i="5"/>
  <c r="I2944" i="5"/>
  <c r="I2917" i="5"/>
  <c r="I2893" i="5"/>
  <c r="I2892" i="5"/>
  <c r="I2891" i="5"/>
  <c r="I2890" i="5"/>
  <c r="I2862" i="5"/>
  <c r="I2861" i="5"/>
  <c r="I2860" i="5"/>
  <c r="I2859" i="5"/>
  <c r="I2858" i="5"/>
  <c r="I2836" i="5"/>
  <c r="I2835" i="5"/>
  <c r="I2834" i="5"/>
  <c r="I2833" i="5"/>
  <c r="I2832" i="5"/>
  <c r="I2793" i="5"/>
  <c r="I2792" i="5"/>
  <c r="I2791" i="5"/>
  <c r="I2790" i="5"/>
  <c r="I2789" i="5"/>
  <c r="I2755" i="5"/>
  <c r="I2754" i="5"/>
  <c r="I2753" i="5"/>
  <c r="I2752" i="5"/>
  <c r="I2751" i="5"/>
  <c r="I2728" i="5"/>
  <c r="I2727" i="5"/>
  <c r="I2726" i="5"/>
  <c r="I2725" i="5"/>
  <c r="I2724" i="5"/>
  <c r="I2703" i="5"/>
  <c r="I2702" i="5"/>
  <c r="I2701" i="5"/>
  <c r="I2700" i="5"/>
  <c r="I2699" i="5"/>
  <c r="I2659" i="5"/>
  <c r="I2658" i="5"/>
  <c r="I2657" i="5"/>
  <c r="I2656" i="5"/>
  <c r="I2655" i="5"/>
  <c r="I2623" i="5"/>
  <c r="I2622" i="5"/>
  <c r="I2621" i="5"/>
  <c r="I2620" i="5"/>
  <c r="I2619" i="5"/>
  <c r="I2592" i="5"/>
  <c r="I2591" i="5"/>
  <c r="I2590" i="5"/>
  <c r="I2589" i="5"/>
  <c r="I2588" i="5"/>
  <c r="I2571" i="5"/>
  <c r="I2570" i="5"/>
  <c r="I2569" i="5"/>
  <c r="I2568" i="5"/>
  <c r="I2567" i="5"/>
  <c r="I2546" i="5"/>
  <c r="I2545" i="5"/>
  <c r="I2544" i="5"/>
  <c r="I2543" i="5"/>
  <c r="I2542" i="5"/>
  <c r="I2516" i="5"/>
  <c r="I2515" i="5"/>
  <c r="I2514" i="5"/>
  <c r="I2513" i="5"/>
  <c r="I2512" i="5"/>
  <c r="I2489" i="5"/>
  <c r="I2488" i="5"/>
  <c r="I2487" i="5"/>
  <c r="I2486" i="5"/>
  <c r="I2485" i="5"/>
  <c r="I2461" i="5"/>
  <c r="I2460" i="5"/>
  <c r="I2459" i="5"/>
  <c r="I2458" i="5"/>
  <c r="I2457" i="5"/>
  <c r="I2427" i="5"/>
  <c r="I2426" i="5"/>
  <c r="I2425" i="5"/>
  <c r="I2424" i="5"/>
  <c r="I2423" i="5"/>
  <c r="I2385" i="5"/>
  <c r="I2384" i="5"/>
  <c r="I2383" i="5"/>
  <c r="I2382" i="5"/>
  <c r="I2381" i="5"/>
  <c r="I2349" i="5"/>
  <c r="I2348" i="5"/>
  <c r="I2347" i="5"/>
  <c r="I2346" i="5"/>
  <c r="I2345" i="5"/>
  <c r="I2318" i="5"/>
  <c r="I2317" i="5"/>
  <c r="I2316" i="5"/>
  <c r="I2315" i="5"/>
  <c r="I2314" i="5"/>
  <c r="I2293" i="5"/>
  <c r="I2292" i="5"/>
  <c r="I2291" i="5"/>
  <c r="I2290" i="5"/>
  <c r="I2263" i="5"/>
  <c r="I2262" i="5"/>
  <c r="I2261" i="5"/>
  <c r="I2260" i="5"/>
  <c r="I2259" i="5"/>
  <c r="I2229" i="5"/>
  <c r="I2228" i="5"/>
  <c r="I2225" i="5"/>
  <c r="I2223" i="5"/>
  <c r="I2222" i="5"/>
  <c r="I2201" i="5"/>
  <c r="I2200" i="5"/>
  <c r="I2199" i="5"/>
  <c r="I2198" i="5"/>
  <c r="I2197" i="5"/>
  <c r="I2167" i="5"/>
  <c r="I2166" i="5"/>
  <c r="I2165" i="5"/>
  <c r="I2164" i="5"/>
  <c r="I2163" i="5"/>
  <c r="I2135" i="5"/>
  <c r="I2134" i="5"/>
  <c r="I2133" i="5"/>
  <c r="I2132" i="5"/>
  <c r="I2131" i="5"/>
  <c r="I2112" i="5"/>
  <c r="I2111" i="5"/>
  <c r="I2110" i="5"/>
  <c r="I2109" i="5"/>
  <c r="I2108" i="5"/>
  <c r="I2083" i="5"/>
  <c r="I2082" i="5"/>
  <c r="I2081" i="5"/>
  <c r="I2080" i="5"/>
  <c r="I2079" i="5"/>
  <c r="I2057" i="5"/>
  <c r="I2056" i="5"/>
  <c r="I2055" i="5"/>
  <c r="I2054" i="5"/>
  <c r="I2053" i="5"/>
  <c r="I2015" i="5"/>
  <c r="I2014" i="5"/>
  <c r="I2013" i="5"/>
  <c r="I2012" i="5"/>
  <c r="I2011" i="5"/>
  <c r="I1970" i="5"/>
  <c r="I1969" i="5"/>
  <c r="I1968" i="5"/>
  <c r="I1967" i="5"/>
  <c r="I1966" i="5"/>
  <c r="I1923" i="5"/>
  <c r="I1922" i="5"/>
  <c r="I1921" i="5"/>
  <c r="I1920" i="5"/>
  <c r="I1919" i="5"/>
  <c r="I1877" i="5"/>
  <c r="I1876" i="5"/>
  <c r="I1875" i="5"/>
  <c r="I1874" i="5"/>
  <c r="I1873" i="5"/>
  <c r="I1836" i="5"/>
  <c r="I1835" i="5"/>
  <c r="I1834" i="5"/>
  <c r="I1833" i="5"/>
  <c r="I1832" i="5"/>
  <c r="I1789" i="5"/>
  <c r="I1788" i="5"/>
  <c r="I1787" i="5"/>
  <c r="I1786" i="5"/>
  <c r="I1785" i="5"/>
  <c r="I1747" i="5"/>
  <c r="I1746" i="5"/>
  <c r="I1745" i="5"/>
  <c r="I1744" i="5"/>
  <c r="I1743" i="5"/>
  <c r="I1712" i="5"/>
  <c r="I1711" i="5"/>
  <c r="I1710" i="5"/>
  <c r="I1709" i="5"/>
  <c r="I1708" i="5"/>
  <c r="I1679" i="5"/>
  <c r="I1678" i="5"/>
  <c r="I1677" i="5"/>
  <c r="I1676" i="5"/>
  <c r="I1675" i="5"/>
  <c r="I1632" i="5"/>
  <c r="I1631" i="5"/>
  <c r="I1630" i="5"/>
  <c r="I1629" i="5"/>
  <c r="I1628" i="5"/>
  <c r="I1612" i="5"/>
  <c r="I1611" i="5"/>
  <c r="I1610" i="5"/>
  <c r="I1609" i="5"/>
  <c r="I1608" i="5"/>
  <c r="I1577" i="5"/>
  <c r="I1576" i="5"/>
  <c r="I1575" i="5"/>
  <c r="I1574" i="5"/>
  <c r="I1573" i="5"/>
  <c r="I1553" i="5"/>
  <c r="I1552" i="5"/>
  <c r="I1551" i="5"/>
  <c r="I1550" i="5"/>
  <c r="I1549" i="5"/>
  <c r="I1508" i="5"/>
  <c r="I1507" i="5"/>
  <c r="I1506" i="5"/>
  <c r="I1505" i="5"/>
  <c r="I1504" i="5"/>
  <c r="I1466" i="5"/>
  <c r="I1465" i="5"/>
  <c r="I1464" i="5"/>
  <c r="I1463" i="5"/>
  <c r="I1462" i="5"/>
  <c r="I2975" i="5"/>
  <c r="I2974" i="5"/>
  <c r="I2959" i="5"/>
  <c r="I2943" i="5"/>
  <c r="I2942" i="5"/>
  <c r="I2941" i="5"/>
  <c r="I2940" i="5"/>
  <c r="I2939" i="5"/>
  <c r="I2938" i="5"/>
  <c r="I2937" i="5"/>
  <c r="I2958" i="5"/>
  <c r="I2957" i="5"/>
  <c r="I2956" i="5"/>
  <c r="I2955" i="5"/>
  <c r="I2954" i="5"/>
  <c r="I2953" i="5"/>
  <c r="I2952" i="5"/>
  <c r="I3015" i="5"/>
  <c r="I2936" i="5"/>
  <c r="I2935" i="5"/>
  <c r="I2934" i="5"/>
  <c r="I2933" i="5"/>
  <c r="I2932" i="5"/>
  <c r="I2931" i="5"/>
  <c r="I2930" i="5"/>
  <c r="I2929" i="5"/>
  <c r="I2928" i="5"/>
  <c r="I2927" i="5"/>
  <c r="I2926" i="5"/>
  <c r="I2925" i="5"/>
  <c r="I2924" i="5"/>
  <c r="I2916" i="5"/>
  <c r="I2915" i="5"/>
  <c r="I2914" i="5"/>
  <c r="I2913" i="5"/>
  <c r="I2912" i="5"/>
  <c r="I2911" i="5"/>
  <c r="I2910" i="5"/>
  <c r="I2909" i="5"/>
  <c r="I2889" i="5"/>
  <c r="I2888" i="5"/>
  <c r="I2887" i="5"/>
  <c r="I2886" i="5"/>
  <c r="I2885" i="5"/>
  <c r="I2884" i="5"/>
  <c r="I3014" i="5"/>
  <c r="I2908" i="5"/>
  <c r="I2907" i="5"/>
  <c r="I2906" i="5"/>
  <c r="I2905" i="5"/>
  <c r="I2904" i="5"/>
  <c r="I2903" i="5"/>
  <c r="I2902" i="5"/>
  <c r="I2901" i="5"/>
  <c r="I2900" i="5"/>
  <c r="I2899" i="5"/>
  <c r="I2898" i="5"/>
  <c r="I2003" i="5"/>
  <c r="I3009" i="5"/>
  <c r="I3008" i="5"/>
  <c r="I1481" i="5"/>
  <c r="I627" i="5"/>
  <c r="I1188" i="5"/>
  <c r="I2104" i="5"/>
  <c r="I1654" i="5"/>
  <c r="I1187" i="5"/>
  <c r="I1186" i="5"/>
  <c r="I2442" i="5"/>
  <c r="I281" i="5"/>
  <c r="I2897" i="5"/>
  <c r="I2896" i="5"/>
  <c r="I2895" i="5"/>
  <c r="I2894" i="5"/>
  <c r="I2875" i="5"/>
  <c r="I2874" i="5"/>
  <c r="I2873" i="5"/>
  <c r="I2871" i="5"/>
  <c r="I2870" i="5"/>
  <c r="I2853" i="5"/>
  <c r="I2852" i="5"/>
  <c r="I2851" i="5"/>
  <c r="I2850" i="5"/>
  <c r="I2849" i="5"/>
  <c r="I2848" i="5"/>
  <c r="I2847" i="5"/>
  <c r="I2846" i="5"/>
  <c r="I2869" i="5"/>
  <c r="I2868" i="5"/>
  <c r="I2845" i="5"/>
  <c r="I2844" i="5"/>
  <c r="I2843" i="5"/>
  <c r="I2842" i="5"/>
  <c r="I2841" i="5"/>
  <c r="I2840" i="5"/>
  <c r="I2839" i="5"/>
  <c r="I2838" i="5"/>
  <c r="I2837" i="5"/>
  <c r="I2441" i="5"/>
  <c r="I80" i="5"/>
  <c r="I282" i="5"/>
  <c r="I280" i="5"/>
  <c r="I2419" i="5"/>
  <c r="I2418" i="5"/>
  <c r="I253" i="5"/>
  <c r="I2450" i="5"/>
  <c r="I483" i="5"/>
  <c r="I2417" i="5"/>
  <c r="I252" i="5"/>
  <c r="I2416" i="5"/>
  <c r="I433" i="5"/>
  <c r="I279" i="5"/>
  <c r="I2827" i="5"/>
  <c r="I2826" i="5"/>
  <c r="I2825" i="5"/>
  <c r="I2824" i="5"/>
  <c r="I2823" i="5"/>
  <c r="I2784" i="5"/>
  <c r="I2822" i="5"/>
  <c r="I2821" i="5"/>
  <c r="I2783" i="5"/>
  <c r="I2782" i="5"/>
  <c r="I2781" i="5"/>
  <c r="I2780" i="5"/>
  <c r="I2779" i="5"/>
  <c r="I2778" i="5"/>
  <c r="I2746" i="5"/>
  <c r="I2745" i="5"/>
  <c r="I2744" i="5"/>
  <c r="I2743" i="5"/>
  <c r="I2723" i="5"/>
  <c r="I2722" i="5"/>
  <c r="I2721" i="5"/>
  <c r="I2720" i="5"/>
  <c r="I2698" i="5"/>
  <c r="I2697" i="5"/>
  <c r="I2696" i="5"/>
  <c r="I2654" i="5"/>
  <c r="I2653" i="5"/>
  <c r="I2652" i="5"/>
  <c r="I2651" i="5"/>
  <c r="I2650" i="5"/>
  <c r="I2649" i="5"/>
  <c r="I2820" i="5"/>
  <c r="I2819" i="5"/>
  <c r="I2818" i="5"/>
  <c r="I2817" i="5"/>
  <c r="I2816" i="5"/>
  <c r="I2777" i="5"/>
  <c r="I2776" i="5"/>
  <c r="I2815" i="5"/>
  <c r="I2814" i="5"/>
  <c r="I2813" i="5"/>
  <c r="I2812" i="5"/>
  <c r="I2811" i="5"/>
  <c r="I2810" i="5"/>
  <c r="I2809" i="5"/>
  <c r="I2808" i="5"/>
  <c r="I2864" i="5"/>
  <c r="I2807" i="5"/>
  <c r="I2806" i="5"/>
  <c r="I2805" i="5"/>
  <c r="I2804" i="5"/>
  <c r="I2803" i="5"/>
  <c r="I2802" i="5"/>
  <c r="I2801" i="5"/>
  <c r="I2800" i="5"/>
  <c r="I2799" i="5"/>
  <c r="I2798" i="5"/>
  <c r="I2797" i="5"/>
  <c r="I2796" i="5"/>
  <c r="I2795" i="5"/>
  <c r="I2794" i="5"/>
  <c r="I2775" i="5"/>
  <c r="I2774" i="5"/>
  <c r="I2773" i="5"/>
  <c r="I2865" i="5"/>
  <c r="I2772" i="5"/>
  <c r="I2771" i="5"/>
  <c r="I2770" i="5"/>
  <c r="I2769" i="5"/>
  <c r="I2768" i="5"/>
  <c r="I2767" i="5"/>
  <c r="I2766" i="5"/>
  <c r="I2765" i="5"/>
  <c r="I2764" i="5"/>
  <c r="I2763" i="5"/>
  <c r="I2762" i="5"/>
  <c r="I2761" i="5"/>
  <c r="I2760" i="5"/>
  <c r="I2759" i="5"/>
  <c r="I2758" i="5"/>
  <c r="I2757" i="5"/>
  <c r="I2756" i="5"/>
  <c r="I2742" i="5"/>
  <c r="I2741" i="5"/>
  <c r="I2740" i="5"/>
  <c r="I2739" i="5"/>
  <c r="I2738" i="5"/>
  <c r="I2737" i="5"/>
  <c r="I2736" i="5"/>
  <c r="I2415" i="5"/>
  <c r="I2378" i="5"/>
  <c r="I1914" i="5"/>
  <c r="I2377" i="5"/>
  <c r="I432" i="5"/>
  <c r="I3007" i="5"/>
  <c r="I1959" i="5"/>
  <c r="I1958" i="5"/>
  <c r="I90" i="5"/>
  <c r="I662" i="5"/>
  <c r="I3006" i="5"/>
  <c r="I3005" i="5"/>
  <c r="I2714" i="5"/>
  <c r="I3004" i="5"/>
  <c r="I3003" i="5"/>
  <c r="I661" i="5"/>
  <c r="I251" i="5"/>
  <c r="I589" i="5"/>
  <c r="I588" i="5"/>
  <c r="I79" i="5"/>
  <c r="I278" i="5"/>
  <c r="I688" i="5"/>
  <c r="I277" i="5"/>
  <c r="I78" i="5"/>
  <c r="I1090" i="5"/>
  <c r="I1089" i="5"/>
  <c r="I687" i="5"/>
  <c r="I1957" i="5"/>
  <c r="I2713" i="5"/>
  <c r="I2712" i="5"/>
  <c r="I2711" i="5"/>
  <c r="I2732" i="5"/>
  <c r="I2710" i="5"/>
  <c r="I2709" i="5"/>
  <c r="I2708" i="5"/>
  <c r="I2707" i="5"/>
  <c r="I2706" i="5"/>
  <c r="I2705" i="5"/>
  <c r="I2704" i="5"/>
  <c r="I2683" i="5"/>
  <c r="I2731" i="5"/>
  <c r="I2682" i="5"/>
  <c r="I2681" i="5"/>
  <c r="I2680" i="5"/>
  <c r="I2679" i="5"/>
  <c r="I2678" i="5"/>
  <c r="I2677" i="5"/>
  <c r="I2676" i="5"/>
  <c r="I2675" i="5"/>
  <c r="I2674" i="5"/>
  <c r="I2673" i="5"/>
  <c r="I2672" i="5"/>
  <c r="I2671" i="5"/>
  <c r="I2670" i="5"/>
  <c r="I2669" i="5"/>
  <c r="I2668" i="5"/>
  <c r="I2667" i="5"/>
  <c r="I2666" i="5"/>
  <c r="I2665" i="5"/>
  <c r="I2664" i="5"/>
  <c r="I2663" i="5"/>
  <c r="I2662" i="5"/>
  <c r="I2661" i="5"/>
  <c r="I2660" i="5"/>
  <c r="I2641" i="5"/>
  <c r="I2640" i="5"/>
  <c r="I2730" i="5"/>
  <c r="I2639" i="5"/>
  <c r="I2638" i="5"/>
  <c r="I2637" i="5"/>
  <c r="I2636" i="5"/>
  <c r="I2635" i="5"/>
  <c r="I2634" i="5"/>
  <c r="I2633" i="5"/>
  <c r="I2632" i="5"/>
  <c r="I2631" i="5"/>
  <c r="I2630" i="5"/>
  <c r="I2629" i="5"/>
  <c r="I2628" i="5"/>
  <c r="I2627" i="5"/>
  <c r="I2626" i="5"/>
  <c r="I2625" i="5"/>
  <c r="I2624" i="5"/>
  <c r="I2618" i="5"/>
  <c r="I2617" i="5"/>
  <c r="I2587" i="5"/>
  <c r="I2566" i="5"/>
  <c r="I2565" i="5"/>
  <c r="I2564" i="5"/>
  <c r="I2511" i="5"/>
  <c r="I2541" i="5"/>
  <c r="I2540" i="5"/>
  <c r="I2539" i="5"/>
  <c r="I2484" i="5"/>
  <c r="I2483" i="5"/>
  <c r="I2456" i="5"/>
  <c r="I2455" i="5"/>
  <c r="I2454" i="5"/>
  <c r="I2453" i="5"/>
  <c r="I2422" i="5"/>
  <c r="I2421" i="5"/>
  <c r="I2420" i="5"/>
  <c r="I2380" i="5"/>
  <c r="I2379" i="5"/>
  <c r="I2344" i="5"/>
  <c r="I2343" i="5"/>
  <c r="I2313" i="5"/>
  <c r="I2289" i="5"/>
  <c r="I2288" i="5"/>
  <c r="I2258" i="5"/>
  <c r="I2221" i="5"/>
  <c r="I2196" i="5"/>
  <c r="I2195" i="5"/>
  <c r="I2194" i="5"/>
  <c r="I2193" i="5"/>
  <c r="I2162" i="5"/>
  <c r="I2161" i="5"/>
  <c r="I2160" i="5"/>
  <c r="I2130" i="5"/>
  <c r="I2129" i="5"/>
  <c r="I2128" i="5"/>
  <c r="I2107" i="5"/>
  <c r="I2106" i="5"/>
  <c r="I2105" i="5"/>
  <c r="I2078" i="5"/>
  <c r="I2052" i="5"/>
  <c r="I2051" i="5"/>
  <c r="I2050" i="5"/>
  <c r="I2049" i="5"/>
  <c r="I2048" i="5"/>
  <c r="I2047" i="5"/>
  <c r="I2046" i="5"/>
  <c r="I2045" i="5"/>
  <c r="I2044" i="5"/>
  <c r="I2010" i="5"/>
  <c r="I2009" i="5"/>
  <c r="I2008" i="5"/>
  <c r="I3255" i="5"/>
  <c r="I686" i="5"/>
  <c r="I1956" i="5"/>
  <c r="I1955" i="5"/>
  <c r="I685" i="5"/>
  <c r="I1954" i="5"/>
  <c r="I2615" i="5"/>
  <c r="I2614" i="5"/>
  <c r="I2613" i="5"/>
  <c r="I2612" i="5"/>
  <c r="I2611" i="5"/>
  <c r="I2610" i="5"/>
  <c r="I2609" i="5"/>
  <c r="I2608" i="5"/>
  <c r="I2607" i="5"/>
  <c r="I2606" i="5"/>
  <c r="I2605" i="5"/>
  <c r="I2604" i="5"/>
  <c r="I2603" i="5"/>
  <c r="I2585" i="5"/>
  <c r="I2584" i="5"/>
  <c r="I2583" i="5"/>
  <c r="I2582" i="5"/>
  <c r="I2602" i="5"/>
  <c r="I2601" i="5"/>
  <c r="I2600" i="5"/>
  <c r="I2599" i="5"/>
  <c r="I2598" i="5"/>
  <c r="I2597" i="5"/>
  <c r="I2596" i="5"/>
  <c r="I2595" i="5"/>
  <c r="I2581" i="5"/>
  <c r="I2580" i="5"/>
  <c r="I2579" i="5"/>
  <c r="I2594" i="5"/>
  <c r="I2577" i="5"/>
  <c r="I2593" i="5"/>
  <c r="I2576" i="5"/>
  <c r="I2575" i="5"/>
  <c r="I2574" i="5"/>
  <c r="I2573" i="5"/>
  <c r="I2572" i="5"/>
  <c r="I2562" i="5"/>
  <c r="I2561" i="5"/>
  <c r="I2560" i="5"/>
  <c r="I2559" i="5"/>
  <c r="I2558" i="5"/>
  <c r="I2557" i="5"/>
  <c r="I2556" i="5"/>
  <c r="I2729" i="5"/>
  <c r="I2555" i="5"/>
  <c r="I2554" i="5"/>
  <c r="I2553" i="5"/>
  <c r="I2552" i="5"/>
  <c r="I2551" i="5"/>
  <c r="I2550" i="5"/>
  <c r="I2549" i="5"/>
  <c r="I2548" i="5"/>
  <c r="I2547" i="5"/>
  <c r="I2537" i="5"/>
  <c r="I2536" i="5"/>
  <c r="I2535" i="5"/>
  <c r="I2534" i="5"/>
  <c r="I2533" i="5"/>
  <c r="I2532" i="5"/>
  <c r="I2531" i="5"/>
  <c r="I2530" i="5"/>
  <c r="I2529" i="5"/>
  <c r="I2528" i="5"/>
  <c r="I2527" i="5"/>
  <c r="I2526" i="5"/>
  <c r="I2525" i="5"/>
  <c r="I2524" i="5"/>
  <c r="I2523" i="5"/>
  <c r="I2522" i="5"/>
  <c r="I2521" i="5"/>
  <c r="I2508" i="5"/>
  <c r="I2507" i="5"/>
  <c r="I2506" i="5"/>
  <c r="I2505" i="5"/>
  <c r="I2504" i="5"/>
  <c r="I2503" i="5"/>
  <c r="I2502" i="5"/>
  <c r="I2482" i="5"/>
  <c r="I2481" i="5"/>
  <c r="I2480" i="5"/>
  <c r="I2479" i="5"/>
  <c r="I2478" i="5"/>
  <c r="I2477" i="5"/>
  <c r="I2476" i="5"/>
  <c r="I2520" i="5"/>
  <c r="I2519" i="5"/>
  <c r="I2518" i="5"/>
  <c r="I2517" i="5"/>
  <c r="I2501" i="5"/>
  <c r="I2500" i="5"/>
  <c r="I2499" i="5"/>
  <c r="I2498" i="5"/>
  <c r="I2497" i="5"/>
  <c r="I2496" i="5"/>
  <c r="I249" i="5"/>
  <c r="I3186" i="5"/>
  <c r="I587" i="5"/>
  <c r="I3002" i="5"/>
  <c r="I1623" i="5"/>
  <c r="I3001" i="5"/>
  <c r="I2965" i="5"/>
  <c r="I2951" i="5"/>
  <c r="I2950" i="5"/>
  <c r="I2949" i="5"/>
  <c r="I2948" i="5"/>
  <c r="I2947" i="5"/>
  <c r="I2923" i="5"/>
  <c r="I2922" i="5"/>
  <c r="I2921" i="5"/>
  <c r="I586" i="5"/>
  <c r="I2920" i="5"/>
  <c r="I248" i="5"/>
  <c r="I2919" i="5"/>
  <c r="I1622" i="5"/>
  <c r="I565" i="5"/>
  <c r="I250" i="5"/>
  <c r="I218" i="5"/>
  <c r="I564" i="5"/>
  <c r="I2918" i="5"/>
  <c r="I1621" i="5"/>
  <c r="I3185" i="5"/>
  <c r="I2494" i="5"/>
  <c r="I2471" i="5"/>
  <c r="I2470" i="5"/>
  <c r="I2469" i="5"/>
  <c r="I2468" i="5"/>
  <c r="I2467" i="5"/>
  <c r="I2466" i="5"/>
  <c r="I2440" i="5"/>
  <c r="I2439" i="5"/>
  <c r="I2438" i="5"/>
  <c r="I2437" i="5"/>
  <c r="I2436" i="5"/>
  <c r="I2435" i="5"/>
  <c r="I2434" i="5"/>
  <c r="I2433" i="5"/>
  <c r="I2414" i="5"/>
  <c r="I2413" i="5"/>
  <c r="I2412" i="5"/>
  <c r="I2411" i="5"/>
  <c r="I2410" i="5"/>
  <c r="I2409" i="5"/>
  <c r="I2408" i="5"/>
  <c r="I2407" i="5"/>
  <c r="I2493" i="5"/>
  <c r="I2465" i="5"/>
  <c r="I2464" i="5"/>
  <c r="I2463" i="5"/>
  <c r="I2462" i="5"/>
  <c r="I2492" i="5"/>
  <c r="I2432" i="5"/>
  <c r="I2431" i="5"/>
  <c r="I2430" i="5"/>
  <c r="I2429" i="5"/>
  <c r="I2428" i="5"/>
  <c r="I2491" i="5"/>
  <c r="I2406" i="5"/>
  <c r="I2405" i="5"/>
  <c r="I2404" i="5"/>
  <c r="I2403" i="5"/>
  <c r="I2402" i="5"/>
  <c r="I2401" i="5"/>
  <c r="I2400" i="5"/>
  <c r="I2399" i="5"/>
  <c r="I2398" i="5"/>
  <c r="I2397" i="5"/>
  <c r="I2396" i="5"/>
  <c r="I2395" i="5"/>
  <c r="I2394" i="5"/>
  <c r="I2393" i="5"/>
  <c r="I2392" i="5"/>
  <c r="I2391" i="5"/>
  <c r="I2390" i="5"/>
  <c r="I2389" i="5"/>
  <c r="I2388" i="5"/>
  <c r="I2387" i="5"/>
  <c r="I2386" i="5"/>
  <c r="I2373" i="5"/>
  <c r="I2372" i="5"/>
  <c r="I2371" i="5"/>
  <c r="I2370" i="5"/>
  <c r="I2369" i="5"/>
  <c r="I2368" i="5"/>
  <c r="I2367" i="5"/>
  <c r="I2366" i="5"/>
  <c r="I2365" i="5"/>
  <c r="I2364" i="5"/>
  <c r="I2363" i="5"/>
  <c r="I2362" i="5"/>
  <c r="I2361" i="5"/>
  <c r="I2360" i="5"/>
  <c r="I2359" i="5"/>
  <c r="I2358" i="5"/>
  <c r="I2357" i="5"/>
  <c r="I2356" i="5"/>
  <c r="I2355" i="5"/>
  <c r="I2354" i="5"/>
  <c r="I2353" i="5"/>
  <c r="I2352" i="5"/>
  <c r="I2351" i="5"/>
  <c r="I2490" i="5"/>
  <c r="I2350" i="5"/>
  <c r="I3184" i="5"/>
  <c r="I3183" i="5"/>
  <c r="I3182" i="5"/>
  <c r="I3181" i="5"/>
  <c r="I3180" i="5"/>
  <c r="I1620" i="5"/>
  <c r="I1083" i="5"/>
  <c r="I1617" i="5"/>
  <c r="I1616" i="5"/>
  <c r="I1082" i="5"/>
  <c r="I1081" i="5"/>
  <c r="I3179" i="5"/>
  <c r="I973" i="5"/>
  <c r="I1953" i="5"/>
  <c r="I77" i="5"/>
  <c r="I863" i="5"/>
  <c r="I1952" i="5"/>
  <c r="I3141" i="5"/>
  <c r="I861" i="5"/>
  <c r="I563" i="5"/>
  <c r="I1480" i="5"/>
  <c r="I1479" i="5"/>
  <c r="I2341" i="5"/>
  <c r="I2340" i="5"/>
  <c r="I2339" i="5"/>
  <c r="I2338" i="5"/>
  <c r="I2337" i="5"/>
  <c r="I2336" i="5"/>
  <c r="I2335" i="5"/>
  <c r="I2334" i="5"/>
  <c r="I2333" i="5"/>
  <c r="I2332" i="5"/>
  <c r="I2331" i="5"/>
  <c r="I2330" i="5"/>
  <c r="I2329" i="5"/>
  <c r="I2328" i="5"/>
  <c r="I2327" i="5"/>
  <c r="I2326" i="5"/>
  <c r="I2325" i="5"/>
  <c r="I2324" i="5"/>
  <c r="I2323" i="5"/>
  <c r="I2311" i="5"/>
  <c r="I2310" i="5"/>
  <c r="I2309" i="5"/>
  <c r="I2308" i="5"/>
  <c r="I2307" i="5"/>
  <c r="I2306" i="5"/>
  <c r="I2305" i="5"/>
  <c r="I2304" i="5"/>
  <c r="I2303" i="5"/>
  <c r="I2302" i="5"/>
  <c r="I2301" i="5"/>
  <c r="I2300" i="5"/>
  <c r="I2299" i="5"/>
  <c r="I2298" i="5"/>
  <c r="I2297" i="5"/>
  <c r="I2296" i="5"/>
  <c r="I2295" i="5"/>
  <c r="I2294" i="5"/>
  <c r="I2286" i="5"/>
  <c r="I2285" i="5"/>
  <c r="I2284" i="5"/>
  <c r="I2283" i="5"/>
  <c r="I2282" i="5"/>
  <c r="I2256" i="5"/>
  <c r="I2255" i="5"/>
  <c r="I2254" i="5"/>
  <c r="I2253" i="5"/>
  <c r="I2252" i="5"/>
  <c r="I2251" i="5"/>
  <c r="I2250" i="5"/>
  <c r="I2281" i="5"/>
  <c r="I2280" i="5"/>
  <c r="I2279" i="5"/>
  <c r="I2278" i="5"/>
  <c r="I2322" i="5"/>
  <c r="I2277" i="5"/>
  <c r="I2276" i="5"/>
  <c r="I2275" i="5"/>
  <c r="I2274" i="5"/>
  <c r="I2273" i="5"/>
  <c r="I2272" i="5"/>
  <c r="I2271" i="5"/>
  <c r="I2270" i="5"/>
  <c r="I2269" i="5"/>
  <c r="I2268" i="5"/>
  <c r="I2267" i="5"/>
  <c r="I2266" i="5"/>
  <c r="I2265" i="5"/>
  <c r="I2264" i="5"/>
  <c r="I2249" i="5"/>
  <c r="I2248" i="5"/>
  <c r="I2247" i="5"/>
  <c r="I2246" i="5"/>
  <c r="I2245" i="5"/>
  <c r="I2244" i="5"/>
  <c r="I2243" i="5"/>
  <c r="I2242" i="5"/>
  <c r="I2241" i="5"/>
  <c r="I2240" i="5"/>
  <c r="I2239" i="5"/>
  <c r="I2238" i="5"/>
  <c r="I2237" i="5"/>
  <c r="I2219" i="5"/>
  <c r="I2218" i="5"/>
  <c r="I2217" i="5"/>
  <c r="I2216" i="5"/>
  <c r="I2215" i="5"/>
  <c r="I2214" i="5"/>
  <c r="I2213" i="5"/>
  <c r="I2212" i="5"/>
  <c r="I2236" i="5"/>
  <c r="I2235" i="5"/>
  <c r="I2234" i="5"/>
  <c r="I2233" i="5"/>
  <c r="I2232" i="5"/>
  <c r="I2231" i="5"/>
  <c r="I2230" i="5"/>
  <c r="I2321" i="5"/>
  <c r="I2211" i="5"/>
  <c r="I2210" i="5"/>
  <c r="I2209" i="5"/>
  <c r="I2208" i="5"/>
  <c r="I2207" i="5"/>
  <c r="I2206" i="5"/>
  <c r="I2205" i="5"/>
  <c r="I2204" i="5"/>
  <c r="I2203" i="5"/>
  <c r="I2202" i="5"/>
  <c r="I2190" i="5"/>
  <c r="I2189" i="5"/>
  <c r="I2188" i="5"/>
  <c r="I2187" i="5"/>
  <c r="I2186" i="5"/>
  <c r="I2185" i="5"/>
  <c r="I2158" i="5"/>
  <c r="I2157" i="5"/>
  <c r="I2156" i="5"/>
  <c r="I2155" i="5"/>
  <c r="I2154" i="5"/>
  <c r="I2153" i="5"/>
  <c r="I2126" i="5"/>
  <c r="I2125" i="5"/>
  <c r="I2124" i="5"/>
  <c r="I2123" i="5"/>
  <c r="I2122" i="5"/>
  <c r="I2184" i="5"/>
  <c r="I2183" i="5"/>
  <c r="I2182" i="5"/>
  <c r="I2181" i="5"/>
  <c r="I2180" i="5"/>
  <c r="I2179" i="5"/>
  <c r="I2152" i="5"/>
  <c r="I2151" i="5"/>
  <c r="I2150" i="5"/>
  <c r="I2149" i="5"/>
  <c r="I2121" i="5"/>
  <c r="I2120" i="5"/>
  <c r="I2119" i="5"/>
  <c r="I2178" i="5"/>
  <c r="I2177" i="5"/>
  <c r="I2176" i="5"/>
  <c r="I2175" i="5"/>
  <c r="I2174" i="5"/>
  <c r="I2173" i="5"/>
  <c r="I2172" i="5"/>
  <c r="I2171" i="5"/>
  <c r="I2148" i="5"/>
  <c r="I2147" i="5"/>
  <c r="I2146" i="5"/>
  <c r="I2145" i="5"/>
  <c r="I2144" i="5"/>
  <c r="I2143" i="5"/>
  <c r="I2142" i="5"/>
  <c r="I2141" i="5"/>
  <c r="I2140" i="5"/>
  <c r="I2139" i="5"/>
  <c r="I2138" i="5"/>
  <c r="I2137" i="5"/>
  <c r="I2170" i="5"/>
  <c r="I2118" i="5"/>
  <c r="I2117" i="5"/>
  <c r="I2116" i="5"/>
  <c r="I2103" i="5"/>
  <c r="I2102" i="5"/>
  <c r="I2101" i="5"/>
  <c r="I2100" i="5"/>
  <c r="I2099" i="5"/>
  <c r="I2098" i="5"/>
  <c r="I2097" i="5"/>
  <c r="I2096" i="5"/>
  <c r="I2095" i="5"/>
  <c r="I2094" i="5"/>
  <c r="I2076" i="5"/>
  <c r="I2075" i="5"/>
  <c r="I2074" i="5"/>
  <c r="I2073" i="5"/>
  <c r="I2072" i="5"/>
  <c r="I2071" i="5"/>
  <c r="I2070" i="5"/>
  <c r="I2069" i="5"/>
  <c r="I2068" i="5"/>
  <c r="I2067" i="5"/>
  <c r="I2066" i="5"/>
  <c r="I2115" i="5"/>
  <c r="I2065" i="5"/>
  <c r="I2863" i="5"/>
  <c r="I2093" i="5"/>
  <c r="I2092" i="5"/>
  <c r="I2091" i="5"/>
  <c r="I2090" i="5"/>
  <c r="I2089" i="5"/>
  <c r="I2088" i="5"/>
  <c r="I2064" i="5"/>
  <c r="I2087" i="5"/>
  <c r="I2086" i="5"/>
  <c r="I2320" i="5"/>
  <c r="I2085" i="5"/>
  <c r="I2169" i="5"/>
  <c r="I2063" i="5"/>
  <c r="I2062" i="5"/>
  <c r="I2061" i="5"/>
  <c r="I2060" i="5"/>
  <c r="I2059" i="5"/>
  <c r="I2002" i="5"/>
  <c r="I2001" i="5"/>
  <c r="I2000" i="5"/>
  <c r="I1999" i="5"/>
  <c r="I1998" i="5"/>
  <c r="I1997" i="5"/>
  <c r="I1996" i="5"/>
  <c r="I1965" i="5"/>
  <c r="I1964" i="5"/>
  <c r="I1963" i="5"/>
  <c r="I1962" i="5"/>
  <c r="I1961" i="5"/>
  <c r="I1960" i="5"/>
  <c r="I2037" i="5"/>
  <c r="I2036" i="5"/>
  <c r="I2035" i="5"/>
  <c r="I2034" i="5"/>
  <c r="I2033" i="5"/>
  <c r="I2032" i="5"/>
  <c r="I2031" i="5"/>
  <c r="I1995" i="5"/>
  <c r="I1994" i="5"/>
  <c r="I1993" i="5"/>
  <c r="I1992" i="5"/>
  <c r="I1991" i="5"/>
  <c r="I1990" i="5"/>
  <c r="I1989" i="5"/>
  <c r="I2030" i="5"/>
  <c r="I2029" i="5"/>
  <c r="I2028" i="5"/>
  <c r="I2027" i="5"/>
  <c r="I2026" i="5"/>
  <c r="I2025" i="5"/>
  <c r="I2024" i="5"/>
  <c r="I2023" i="5"/>
  <c r="I2022" i="5"/>
  <c r="I2021" i="5"/>
  <c r="I1988" i="5"/>
  <c r="I1987" i="5"/>
  <c r="I1918" i="5"/>
  <c r="I1615" i="5"/>
  <c r="I3178" i="5"/>
  <c r="I1080" i="5"/>
  <c r="I1452" i="5"/>
  <c r="I57" i="5"/>
  <c r="I562" i="5"/>
  <c r="I1451" i="5"/>
  <c r="I1917" i="5"/>
  <c r="I1450" i="5"/>
  <c r="I2692" i="5"/>
  <c r="I1079" i="5"/>
  <c r="I2691" i="5"/>
  <c r="I862" i="5"/>
  <c r="I860" i="5"/>
  <c r="I1449" i="5"/>
  <c r="I2693" i="5"/>
  <c r="I2690" i="5"/>
  <c r="I1059" i="5"/>
  <c r="I859" i="5"/>
  <c r="I2018" i="5"/>
  <c r="I1986" i="5"/>
  <c r="I1985" i="5"/>
  <c r="I1984" i="5"/>
  <c r="I1983" i="5"/>
  <c r="I1982" i="5"/>
  <c r="I1981" i="5"/>
  <c r="I1980" i="5"/>
  <c r="I1979" i="5"/>
  <c r="I1978" i="5"/>
  <c r="I1977" i="5"/>
  <c r="I1976" i="5"/>
  <c r="I1975" i="5"/>
  <c r="I1974" i="5"/>
  <c r="I1973" i="5"/>
  <c r="I1972" i="5"/>
  <c r="I1951" i="5"/>
  <c r="I1950" i="5"/>
  <c r="I1912" i="5"/>
  <c r="I1911" i="5"/>
  <c r="I1910" i="5"/>
  <c r="I1868" i="5"/>
  <c r="I1867" i="5"/>
  <c r="I1831" i="5"/>
  <c r="I1830" i="5"/>
  <c r="I1829" i="5"/>
  <c r="I1828" i="5"/>
  <c r="I1784" i="5"/>
  <c r="I1783" i="5"/>
  <c r="I1742" i="5"/>
  <c r="I1707" i="5"/>
  <c r="I1706" i="5"/>
  <c r="I1674" i="5"/>
  <c r="I1673" i="5"/>
  <c r="I1672" i="5"/>
  <c r="I1607" i="5"/>
  <c r="I1606" i="5"/>
  <c r="I1605" i="5"/>
  <c r="I1604" i="5"/>
  <c r="I1572" i="5"/>
  <c r="I1548" i="5"/>
  <c r="I1547" i="5"/>
  <c r="I1546" i="5"/>
  <c r="I1545" i="5"/>
  <c r="I1544" i="5"/>
  <c r="I1503" i="5"/>
  <c r="I1502" i="5"/>
  <c r="I1501" i="5"/>
  <c r="I1424" i="5"/>
  <c r="I1423" i="5"/>
  <c r="I1422" i="5"/>
  <c r="I1461" i="5"/>
  <c r="I1380" i="5"/>
  <c r="I1254" i="5"/>
  <c r="I1253" i="5"/>
  <c r="I1252" i="5"/>
  <c r="I1198" i="5"/>
  <c r="I1103" i="5"/>
  <c r="I1065" i="5"/>
  <c r="I1064" i="5"/>
  <c r="I1034" i="5"/>
  <c r="I1007" i="5"/>
  <c r="I983" i="5"/>
  <c r="I946" i="5"/>
  <c r="I945" i="5"/>
  <c r="I944" i="5"/>
  <c r="I900" i="5"/>
  <c r="I2168" i="5"/>
  <c r="I2136" i="5"/>
  <c r="I2114" i="5"/>
  <c r="I2084" i="5"/>
  <c r="I2058" i="5"/>
  <c r="I2017" i="5"/>
  <c r="I1971" i="5"/>
  <c r="I1949" i="5"/>
  <c r="I1909" i="5"/>
  <c r="I1866" i="5"/>
  <c r="I1827" i="5"/>
  <c r="I1782" i="5"/>
  <c r="I1741" i="5"/>
  <c r="I1705" i="5"/>
  <c r="I1671" i="5"/>
  <c r="I1627" i="5"/>
  <c r="I1603" i="5"/>
  <c r="I1571" i="5"/>
  <c r="I1543" i="5"/>
  <c r="I1839" i="5"/>
  <c r="I1948" i="5"/>
  <c r="I1947" i="5"/>
  <c r="I1946" i="5"/>
  <c r="I1945" i="5"/>
  <c r="I1944" i="5"/>
  <c r="I1943" i="5"/>
  <c r="I1942" i="5"/>
  <c r="I1941" i="5"/>
  <c r="I1940" i="5"/>
  <c r="I1939" i="5"/>
  <c r="I1908" i="5"/>
  <c r="I1907" i="5"/>
  <c r="I1906" i="5"/>
  <c r="I1905" i="5"/>
  <c r="I1904" i="5"/>
  <c r="I1903" i="5"/>
  <c r="I1902" i="5"/>
  <c r="I1901" i="5"/>
  <c r="I1900" i="5"/>
  <c r="I2016" i="5"/>
  <c r="I1938" i="5"/>
  <c r="I1937" i="5"/>
  <c r="I1936" i="5"/>
  <c r="I1865" i="5"/>
  <c r="I1864" i="5"/>
  <c r="I1899" i="5"/>
  <c r="I1838" i="5"/>
  <c r="I1837" i="5"/>
  <c r="I1826" i="5"/>
  <c r="I1863" i="5"/>
  <c r="I1935" i="5"/>
  <c r="I1934" i="5"/>
  <c r="I1781" i="5"/>
  <c r="I1740" i="5"/>
  <c r="I1933" i="5"/>
  <c r="I1932" i="5"/>
  <c r="I1931" i="5"/>
  <c r="I1930" i="5"/>
  <c r="I1929" i="5"/>
  <c r="I1928" i="5"/>
  <c r="I1927" i="5"/>
  <c r="I1926" i="5"/>
  <c r="I1925" i="5"/>
  <c r="I1924" i="5"/>
  <c r="I2113" i="5"/>
  <c r="I1898" i="5"/>
  <c r="I1897" i="5"/>
  <c r="I1896" i="5"/>
  <c r="I1895" i="5"/>
  <c r="I1894" i="5"/>
  <c r="I1893" i="5"/>
  <c r="I1892" i="5"/>
  <c r="I1891" i="5"/>
  <c r="I1890" i="5"/>
  <c r="I1889" i="5"/>
  <c r="I1888" i="5"/>
  <c r="I1887" i="5"/>
  <c r="I1886" i="5"/>
  <c r="I1885" i="5"/>
  <c r="I1884" i="5"/>
  <c r="I1883" i="5"/>
  <c r="I1882" i="5"/>
  <c r="I1626" i="5"/>
  <c r="I1704" i="5"/>
  <c r="I1379" i="5"/>
  <c r="I1881" i="5"/>
  <c r="I1739" i="5"/>
  <c r="I1703" i="5"/>
  <c r="I1670" i="5"/>
  <c r="I1602" i="5"/>
  <c r="I1542" i="5"/>
  <c r="I1500" i="5"/>
  <c r="I1499" i="5"/>
  <c r="I1460" i="5"/>
  <c r="I1421" i="5"/>
  <c r="I1378" i="5"/>
  <c r="I1334" i="5"/>
  <c r="I1286" i="5"/>
  <c r="I1197" i="5"/>
  <c r="I1158" i="5"/>
  <c r="I1420" i="5"/>
  <c r="I1880" i="5"/>
  <c r="I1825" i="5"/>
  <c r="I1738" i="5"/>
  <c r="I1570" i="5"/>
  <c r="I1569" i="5"/>
  <c r="I1419" i="5"/>
  <c r="I1377" i="5"/>
  <c r="I1251" i="5"/>
  <c r="I1196" i="5"/>
  <c r="I982" i="5"/>
  <c r="I866" i="5"/>
  <c r="I828" i="5"/>
  <c r="I778" i="5"/>
  <c r="I747" i="5"/>
  <c r="I1157" i="5"/>
  <c r="I1459" i="5"/>
  <c r="I1285" i="5"/>
  <c r="I1102" i="5"/>
  <c r="I1879" i="5"/>
  <c r="I1862" i="5"/>
  <c r="I1780" i="5"/>
  <c r="I1541" i="5"/>
  <c r="I1101" i="5"/>
  <c r="I1137" i="5"/>
  <c r="I981" i="5"/>
  <c r="I943" i="5"/>
  <c r="I1458" i="5"/>
  <c r="I1878" i="5"/>
  <c r="I1861" i="5"/>
  <c r="I1824" i="5"/>
  <c r="I1823" i="5"/>
  <c r="I1822" i="5"/>
  <c r="I1779" i="5"/>
  <c r="I1778" i="5"/>
  <c r="I1737" i="5"/>
  <c r="I1669" i="5"/>
  <c r="I1668" i="5"/>
  <c r="I1601" i="5"/>
  <c r="I1600" i="5"/>
  <c r="I2319" i="5"/>
  <c r="I1860" i="5"/>
  <c r="I1859" i="5"/>
  <c r="I1858" i="5"/>
  <c r="I1857" i="5"/>
  <c r="I1856" i="5"/>
  <c r="I1855" i="5"/>
  <c r="I1854" i="5"/>
  <c r="I1853" i="5"/>
  <c r="I1852" i="5"/>
  <c r="I1851" i="5"/>
  <c r="I1850" i="5"/>
  <c r="I1849" i="5"/>
  <c r="I1848" i="5"/>
  <c r="I1847" i="5"/>
  <c r="I1846" i="5"/>
  <c r="I1845" i="5"/>
  <c r="I1844" i="5"/>
  <c r="I1843" i="5"/>
  <c r="I1842" i="5"/>
  <c r="I1841" i="5"/>
  <c r="I1840" i="5"/>
  <c r="I1414" i="5"/>
  <c r="I1132" i="5"/>
  <c r="I858" i="5"/>
  <c r="I3140" i="5"/>
  <c r="I3254" i="5"/>
  <c r="I3177" i="5"/>
  <c r="I3176" i="5"/>
  <c r="I1413" i="5"/>
  <c r="I1030" i="5"/>
  <c r="I1913" i="5"/>
  <c r="I1872" i="5"/>
  <c r="I3175" i="5"/>
  <c r="I1815" i="5"/>
  <c r="I1814" i="5"/>
  <c r="I1813" i="5"/>
  <c r="I1812" i="5"/>
  <c r="I1811" i="5"/>
  <c r="I1810" i="5"/>
  <c r="I1809" i="5"/>
  <c r="I1808" i="5"/>
  <c r="I1807" i="5"/>
  <c r="I1806" i="5"/>
  <c r="I1805" i="5"/>
  <c r="I1804" i="5"/>
  <c r="I1803" i="5"/>
  <c r="I1802" i="5"/>
  <c r="I1801" i="5"/>
  <c r="I1800" i="5"/>
  <c r="I1799" i="5"/>
  <c r="I1798" i="5"/>
  <c r="I1797" i="5"/>
  <c r="I1796" i="5"/>
  <c r="I1795" i="5"/>
  <c r="I1794" i="5"/>
  <c r="I1775" i="5"/>
  <c r="I1773" i="5"/>
  <c r="I1702" i="5"/>
  <c r="I1770" i="5"/>
  <c r="I1769" i="5"/>
  <c r="I1768" i="5"/>
  <c r="I1767" i="5"/>
  <c r="I1766" i="5"/>
  <c r="I1765" i="5"/>
  <c r="I1764" i="5"/>
  <c r="I1763" i="5"/>
  <c r="I1762" i="5"/>
  <c r="I1761" i="5"/>
  <c r="I1760" i="5"/>
  <c r="I1759" i="5"/>
  <c r="I1758" i="5"/>
  <c r="I1757" i="5"/>
  <c r="I1756" i="5"/>
  <c r="I1755" i="5"/>
  <c r="I1754" i="5"/>
  <c r="I1753" i="5"/>
  <c r="I1752" i="5"/>
  <c r="I1751" i="5"/>
  <c r="I1750" i="5"/>
  <c r="I1749" i="5"/>
  <c r="I1748" i="5"/>
  <c r="I1730" i="5"/>
  <c r="I1729" i="5"/>
  <c r="I1728" i="5"/>
  <c r="I1727" i="5"/>
  <c r="I1726" i="5"/>
  <c r="I1725" i="5"/>
  <c r="I1724" i="5"/>
  <c r="I1723" i="5"/>
  <c r="I1722" i="5"/>
  <c r="I1721" i="5"/>
  <c r="I1720" i="5"/>
  <c r="I1719" i="5"/>
  <c r="I1793" i="5"/>
  <c r="I1718" i="5"/>
  <c r="I1717" i="5"/>
  <c r="I1716" i="5"/>
  <c r="I1701" i="5"/>
  <c r="I1700" i="5"/>
  <c r="I1699" i="5"/>
  <c r="I1698" i="5"/>
  <c r="I1697" i="5"/>
  <c r="I1667" i="5"/>
  <c r="I1666" i="5"/>
  <c r="I1665" i="5"/>
  <c r="I1664" i="5"/>
  <c r="I1663" i="5"/>
  <c r="I1662" i="5"/>
  <c r="I1715" i="5"/>
  <c r="I1714" i="5"/>
  <c r="I1713" i="5"/>
  <c r="I1625" i="5"/>
  <c r="I1624" i="5"/>
  <c r="I1599" i="5"/>
  <c r="I1598" i="5"/>
  <c r="I1597" i="5"/>
  <c r="I1596" i="5"/>
  <c r="I1595" i="5"/>
  <c r="I1594" i="5"/>
  <c r="I1568" i="5"/>
  <c r="I1567" i="5"/>
  <c r="I1566" i="5"/>
  <c r="I1565" i="5"/>
  <c r="I1540" i="5"/>
  <c r="I1539" i="5"/>
  <c r="I1538" i="5"/>
  <c r="I1537" i="5"/>
  <c r="I1536" i="5"/>
  <c r="I1535" i="5"/>
  <c r="I1792" i="5"/>
  <c r="I1696" i="5"/>
  <c r="I972" i="5"/>
  <c r="I1001" i="5"/>
  <c r="I1412" i="5"/>
  <c r="I3253" i="5"/>
  <c r="I1000" i="5"/>
  <c r="I684" i="5"/>
  <c r="I1411" i="5"/>
  <c r="I49" i="5"/>
  <c r="I48" i="5"/>
  <c r="I561" i="5"/>
  <c r="I560" i="5"/>
  <c r="I19" i="5"/>
  <c r="I678" i="5"/>
  <c r="I47" i="5"/>
  <c r="I46" i="5"/>
  <c r="I2883" i="5"/>
  <c r="I2882" i="5"/>
  <c r="I45" i="5"/>
  <c r="I677" i="5"/>
  <c r="I1376" i="5"/>
  <c r="I857" i="5"/>
  <c r="I822" i="5"/>
  <c r="I1498" i="5"/>
  <c r="I1457" i="5"/>
  <c r="I1456" i="5"/>
  <c r="I1455" i="5"/>
  <c r="I1454" i="5"/>
  <c r="I1418" i="5"/>
  <c r="I1417" i="5"/>
  <c r="I1416" i="5"/>
  <c r="I1415" i="5"/>
  <c r="I1692" i="5"/>
  <c r="I1691" i="5"/>
  <c r="I1690" i="5"/>
  <c r="I1689" i="5"/>
  <c r="I1688" i="5"/>
  <c r="I1687" i="5"/>
  <c r="I1686" i="5"/>
  <c r="I1653" i="5"/>
  <c r="I1652" i="5"/>
  <c r="I1651" i="5"/>
  <c r="I1650" i="5"/>
  <c r="I1649" i="5"/>
  <c r="I1648" i="5"/>
  <c r="I1685" i="5"/>
  <c r="I1684" i="5"/>
  <c r="I1683" i="5"/>
  <c r="I1682" i="5"/>
  <c r="I1681" i="5"/>
  <c r="I1680" i="5"/>
  <c r="I1647" i="5"/>
  <c r="I1646" i="5"/>
  <c r="I1587" i="5"/>
  <c r="I1497" i="5"/>
  <c r="I1645" i="5"/>
  <c r="I1496" i="5"/>
  <c r="I1284" i="5"/>
  <c r="I1283" i="5"/>
  <c r="I1156" i="5"/>
  <c r="I1642" i="5"/>
  <c r="I1641" i="5"/>
  <c r="I1640" i="5"/>
  <c r="I1790" i="5"/>
  <c r="I1639" i="5"/>
  <c r="I1638" i="5"/>
  <c r="I1637" i="5"/>
  <c r="I1636" i="5"/>
  <c r="I1635" i="5"/>
  <c r="I1634" i="5"/>
  <c r="I1633" i="5"/>
  <c r="I1618" i="5"/>
  <c r="I1584" i="5"/>
  <c r="I1563" i="5"/>
  <c r="I1533" i="5"/>
  <c r="I1532" i="5"/>
  <c r="I1531" i="5"/>
  <c r="I1530" i="5"/>
  <c r="I1529" i="5"/>
  <c r="I1528" i="5"/>
  <c r="I1527" i="5"/>
  <c r="I1526" i="5"/>
  <c r="I217" i="5"/>
  <c r="I9" i="5"/>
  <c r="I821" i="5"/>
  <c r="I1593" i="5"/>
  <c r="I820" i="5"/>
  <c r="I1375" i="5"/>
  <c r="I1916" i="5"/>
  <c r="I44" i="5"/>
  <c r="I25" i="5"/>
  <c r="I666" i="5"/>
  <c r="I771" i="5"/>
  <c r="I770" i="5"/>
  <c r="I769" i="5"/>
  <c r="I768" i="5"/>
  <c r="I257" i="5"/>
  <c r="I256" i="5"/>
  <c r="I3252" i="5"/>
  <c r="I3251" i="5"/>
  <c r="I3250" i="5"/>
  <c r="I3249" i="5"/>
  <c r="I3191" i="5"/>
  <c r="I3190" i="5"/>
  <c r="I3189" i="5"/>
  <c r="I3188" i="5"/>
  <c r="I184" i="5"/>
  <c r="I482" i="5"/>
  <c r="I1592" i="5"/>
  <c r="I1583" i="5"/>
  <c r="I1582" i="5"/>
  <c r="I1581" i="5"/>
  <c r="I1580" i="5"/>
  <c r="I1579" i="5"/>
  <c r="I1578" i="5"/>
  <c r="I1559" i="5"/>
  <c r="I1558" i="5"/>
  <c r="I1557" i="5"/>
  <c r="I1556" i="5"/>
  <c r="I1555" i="5"/>
  <c r="I1554" i="5"/>
  <c r="I2689" i="5"/>
  <c r="I1453" i="5"/>
  <c r="I1519" i="5"/>
  <c r="I1518" i="5"/>
  <c r="I1517" i="5"/>
  <c r="I1516" i="5"/>
  <c r="I1515" i="5"/>
  <c r="I1514" i="5"/>
  <c r="I1513" i="5"/>
  <c r="I1478" i="5"/>
  <c r="I1477" i="5"/>
  <c r="I1476" i="5"/>
  <c r="I1475" i="5"/>
  <c r="I1474" i="5"/>
  <c r="I1473" i="5"/>
  <c r="I1512" i="5"/>
  <c r="I1511" i="5"/>
  <c r="I1510" i="5"/>
  <c r="I1509" i="5"/>
  <c r="I1472" i="5"/>
  <c r="I1471" i="5"/>
  <c r="I1614" i="5"/>
  <c r="I1470" i="5"/>
  <c r="I1469" i="5"/>
  <c r="I1468" i="5"/>
  <c r="I1591" i="5"/>
  <c r="I1871" i="5"/>
  <c r="I2881" i="5"/>
  <c r="I522" i="5"/>
  <c r="I1870" i="5"/>
  <c r="I135" i="5"/>
  <c r="I364" i="5"/>
  <c r="I1374" i="5"/>
  <c r="I521" i="5"/>
  <c r="I2688" i="5"/>
  <c r="I1373" i="5"/>
  <c r="I2473" i="5"/>
  <c r="I1562" i="5"/>
  <c r="I2687" i="5"/>
  <c r="I1561" i="5"/>
  <c r="I134" i="5"/>
  <c r="I520" i="5"/>
  <c r="I363" i="5"/>
  <c r="I519" i="5"/>
  <c r="I1869" i="5"/>
  <c r="I133" i="5"/>
  <c r="I523" i="5"/>
  <c r="I518" i="5"/>
  <c r="I1448" i="5"/>
  <c r="I1447" i="5"/>
  <c r="I1446" i="5"/>
  <c r="I1327" i="5"/>
  <c r="I1445" i="5"/>
  <c r="I1444" i="5"/>
  <c r="I1443" i="5"/>
  <c r="I1442" i="5"/>
  <c r="I1441" i="5"/>
  <c r="I1440" i="5"/>
  <c r="I1439" i="5"/>
  <c r="I980" i="5"/>
  <c r="I1250" i="5"/>
  <c r="I1326" i="5"/>
  <c r="I1195" i="5"/>
  <c r="I1100" i="5"/>
  <c r="I1063" i="5"/>
  <c r="I1033" i="5"/>
  <c r="I979" i="5"/>
  <c r="I942" i="5"/>
  <c r="I899" i="5"/>
  <c r="I827" i="5"/>
  <c r="I777" i="5"/>
  <c r="I1438" i="5"/>
  <c r="I1437" i="5"/>
  <c r="I1436" i="5"/>
  <c r="I1435" i="5"/>
  <c r="I1434" i="5"/>
  <c r="I1433" i="5"/>
  <c r="I1432" i="5"/>
  <c r="I1431" i="5"/>
  <c r="I1430" i="5"/>
  <c r="I1406" i="5"/>
  <c r="I1405" i="5"/>
  <c r="I1404" i="5"/>
  <c r="I1403" i="5"/>
  <c r="I1402" i="5"/>
  <c r="I1401" i="5"/>
  <c r="I1400" i="5"/>
  <c r="I1399" i="5"/>
  <c r="I1398" i="5"/>
  <c r="I1397" i="5"/>
  <c r="I1396" i="5"/>
  <c r="I1395" i="5"/>
  <c r="I1394" i="5"/>
  <c r="I1393" i="5"/>
  <c r="I1392" i="5"/>
  <c r="I1391" i="5"/>
  <c r="I1390" i="5"/>
  <c r="I776" i="5"/>
  <c r="I865" i="5"/>
  <c r="I1429" i="5"/>
  <c r="I1389" i="5"/>
  <c r="I1388" i="5"/>
  <c r="I1366" i="5"/>
  <c r="I1325" i="5"/>
  <c r="I1194" i="5"/>
  <c r="I978" i="5"/>
  <c r="I1387" i="5"/>
  <c r="I1365" i="5"/>
  <c r="I1249" i="5"/>
  <c r="I1248" i="5"/>
  <c r="I1193" i="5"/>
  <c r="I1247" i="5"/>
  <c r="I1192" i="5"/>
  <c r="I1364" i="5"/>
  <c r="I1136" i="5"/>
  <c r="I1135" i="5"/>
  <c r="I1006" i="5"/>
  <c r="I1005" i="5"/>
  <c r="I977" i="5"/>
  <c r="I976" i="5"/>
  <c r="I975" i="5"/>
  <c r="I941" i="5"/>
  <c r="I898" i="5"/>
  <c r="I1324" i="5"/>
  <c r="I1363" i="5"/>
  <c r="I1362" i="5"/>
  <c r="I1361" i="5"/>
  <c r="I1360" i="5"/>
  <c r="I1359" i="5"/>
  <c r="I1358" i="5"/>
  <c r="I1357" i="5"/>
  <c r="I1356" i="5"/>
  <c r="I1323" i="5"/>
  <c r="I1322" i="5"/>
  <c r="I1321" i="5"/>
  <c r="I1320" i="5"/>
  <c r="I1277" i="5"/>
  <c r="I1276" i="5"/>
  <c r="I1275" i="5"/>
  <c r="I1274" i="5"/>
  <c r="I1355" i="5"/>
  <c r="I1354" i="5"/>
  <c r="I1353" i="5"/>
  <c r="I1352" i="5"/>
  <c r="I1351" i="5"/>
  <c r="I1350" i="5"/>
  <c r="I1349" i="5"/>
  <c r="I1348" i="5"/>
  <c r="I1347" i="5"/>
  <c r="I1346" i="5"/>
  <c r="I1345" i="5"/>
  <c r="I1344" i="5"/>
  <c r="I1425" i="5"/>
  <c r="I1343" i="5"/>
  <c r="I1342" i="5"/>
  <c r="I1341" i="5"/>
  <c r="I1428" i="5"/>
  <c r="I1319" i="5"/>
  <c r="I1318" i="5"/>
  <c r="I1317" i="5"/>
  <c r="I1316" i="5"/>
  <c r="I1315" i="5"/>
  <c r="I1314" i="5"/>
  <c r="I1313" i="5"/>
  <c r="I1312" i="5"/>
  <c r="I1311" i="5"/>
  <c r="I1310" i="5"/>
  <c r="I1309" i="5"/>
  <c r="I1308" i="5"/>
  <c r="I1301" i="5"/>
  <c r="I1300" i="5"/>
  <c r="I1299" i="5"/>
  <c r="I1298" i="5"/>
  <c r="I1297" i="5"/>
  <c r="I1296" i="5"/>
  <c r="I1295" i="5"/>
  <c r="I1294" i="5"/>
  <c r="I1293" i="5"/>
  <c r="I1271" i="5"/>
  <c r="I1270" i="5"/>
  <c r="I1269" i="5"/>
  <c r="I1243" i="5"/>
  <c r="I1242" i="5"/>
  <c r="I2686" i="5"/>
  <c r="I2880" i="5"/>
  <c r="I2685" i="5"/>
  <c r="I2684" i="5"/>
  <c r="I2648" i="5"/>
  <c r="I132" i="5"/>
  <c r="I517" i="5"/>
  <c r="I2376" i="5"/>
  <c r="I2375" i="5"/>
  <c r="I516" i="5"/>
  <c r="I131" i="5"/>
  <c r="I255" i="5"/>
  <c r="I3174" i="5"/>
  <c r="I1371" i="5"/>
  <c r="I819" i="5"/>
  <c r="I1333" i="5"/>
  <c r="I2374" i="5"/>
  <c r="I2342" i="5"/>
  <c r="I1332" i="5"/>
  <c r="I1372" i="5"/>
  <c r="I2646" i="5"/>
  <c r="I2645" i="5"/>
  <c r="I2644" i="5"/>
  <c r="I3173" i="5"/>
  <c r="I481" i="5"/>
  <c r="I2879" i="5"/>
  <c r="I1233" i="5"/>
  <c r="I1232" i="5"/>
  <c r="I1268" i="5"/>
  <c r="I1427" i="5"/>
  <c r="I1267" i="5"/>
  <c r="I1266" i="5"/>
  <c r="I1265" i="5"/>
  <c r="I1264" i="5"/>
  <c r="I1263" i="5"/>
  <c r="I1262" i="5"/>
  <c r="I1261" i="5"/>
  <c r="I1231" i="5"/>
  <c r="I1230" i="5"/>
  <c r="I1229" i="5"/>
  <c r="I1228" i="5"/>
  <c r="I1227" i="5"/>
  <c r="I1183" i="5"/>
  <c r="I1154" i="5"/>
  <c r="I1125" i="5"/>
  <c r="I1124" i="5"/>
  <c r="I1123" i="5"/>
  <c r="I1122" i="5"/>
  <c r="I1121" i="5"/>
  <c r="I1226" i="5"/>
  <c r="I1225" i="5"/>
  <c r="I1224" i="5"/>
  <c r="I1223" i="5"/>
  <c r="I1222" i="5"/>
  <c r="I1221" i="5"/>
  <c r="I1220" i="5"/>
  <c r="I1219" i="5"/>
  <c r="I1218" i="5"/>
  <c r="I1217" i="5"/>
  <c r="I1216" i="5"/>
  <c r="I1182" i="5"/>
  <c r="I1181" i="5"/>
  <c r="I1180" i="5"/>
  <c r="I1179" i="5"/>
  <c r="I1178" i="5"/>
  <c r="I1177" i="5"/>
  <c r="I1172" i="5"/>
  <c r="I1171" i="5"/>
  <c r="I1170" i="5"/>
  <c r="I1169" i="5"/>
  <c r="I1168" i="5"/>
  <c r="I1167" i="5"/>
  <c r="I1166" i="5"/>
  <c r="I1165" i="5"/>
  <c r="I1203" i="5"/>
  <c r="I1151" i="5"/>
  <c r="I1150" i="5"/>
  <c r="I1149" i="5"/>
  <c r="I1148" i="5"/>
  <c r="I1147" i="5"/>
  <c r="I1146" i="5"/>
  <c r="I1145" i="5"/>
  <c r="I1144" i="5"/>
  <c r="I1202" i="5"/>
  <c r="I1117" i="5"/>
  <c r="I1116" i="5"/>
  <c r="I1115" i="5"/>
  <c r="I1114" i="5"/>
  <c r="I1113" i="5"/>
  <c r="I428" i="5"/>
  <c r="I1111" i="5"/>
  <c r="I1110" i="5"/>
  <c r="I1096" i="5"/>
  <c r="I1095" i="5"/>
  <c r="I1094" i="5"/>
  <c r="I1093" i="5"/>
  <c r="I1092" i="5"/>
  <c r="I1821" i="5"/>
  <c r="I2643" i="5"/>
  <c r="I427" i="5"/>
  <c r="I2647" i="5"/>
  <c r="I2642" i="5"/>
  <c r="I971" i="5"/>
  <c r="I2878" i="5"/>
  <c r="I426" i="5"/>
  <c r="I391" i="5"/>
  <c r="I2877" i="5"/>
  <c r="I2876" i="5"/>
  <c r="I1331" i="5"/>
  <c r="I970" i="5"/>
  <c r="I2616" i="5"/>
  <c r="I2867" i="5"/>
  <c r="I2472" i="5"/>
  <c r="I665" i="5"/>
  <c r="I1131" i="5"/>
  <c r="I1820" i="5"/>
  <c r="I1078" i="5"/>
  <c r="I1200" i="5"/>
  <c r="I1077" i="5"/>
  <c r="I1076" i="5"/>
  <c r="I1075" i="5"/>
  <c r="I1074" i="5"/>
  <c r="I1073" i="5"/>
  <c r="I1058" i="5"/>
  <c r="I1057" i="5"/>
  <c r="I1056" i="5"/>
  <c r="I1055" i="5"/>
  <c r="I1054" i="5"/>
  <c r="I1029" i="5"/>
  <c r="I1028" i="5"/>
  <c r="I1027" i="5"/>
  <c r="I998" i="5"/>
  <c r="I997" i="5"/>
  <c r="I996" i="5"/>
  <c r="I995" i="5"/>
  <c r="I994" i="5"/>
  <c r="I993" i="5"/>
  <c r="I992" i="5"/>
  <c r="I1048" i="5"/>
  <c r="I1047" i="5"/>
  <c r="I1046" i="5"/>
  <c r="I1045" i="5"/>
  <c r="I1044" i="5"/>
  <c r="I1043" i="5"/>
  <c r="I1042" i="5"/>
  <c r="I1072" i="5"/>
  <c r="I1041" i="5"/>
  <c r="I1040" i="5"/>
  <c r="I1039" i="5"/>
  <c r="I1038" i="5"/>
  <c r="I1021" i="5"/>
  <c r="I1020" i="5"/>
  <c r="I1019" i="5"/>
  <c r="I1018" i="5"/>
  <c r="I1017" i="5"/>
  <c r="I1016" i="5"/>
  <c r="I1015" i="5"/>
  <c r="I1014" i="5"/>
  <c r="I1013" i="5"/>
  <c r="I1012" i="5"/>
  <c r="I1011" i="5"/>
  <c r="I1010" i="5"/>
  <c r="I1009" i="5"/>
  <c r="I986" i="5"/>
  <c r="I1467" i="5"/>
  <c r="I1426" i="5"/>
  <c r="I1381" i="5"/>
  <c r="I1335" i="5"/>
  <c r="I1287" i="5"/>
  <c r="I1255" i="5"/>
  <c r="I1199" i="5"/>
  <c r="I1159" i="5"/>
  <c r="I1138" i="5"/>
  <c r="I1104" i="5"/>
  <c r="I1071" i="5"/>
  <c r="I1037" i="5"/>
  <c r="I1008" i="5"/>
  <c r="I985" i="5"/>
  <c r="I968" i="5"/>
  <c r="I936" i="5"/>
  <c r="I895" i="5"/>
  <c r="I864" i="5"/>
  <c r="I826" i="5"/>
  <c r="I775" i="5"/>
  <c r="I746" i="5"/>
  <c r="I703" i="5"/>
  <c r="I984" i="5"/>
  <c r="I967" i="5"/>
  <c r="I966" i="5"/>
  <c r="I965" i="5"/>
  <c r="I964" i="5"/>
  <c r="I963" i="5"/>
  <c r="I962" i="5"/>
  <c r="I1036" i="5"/>
  <c r="I961" i="5"/>
  <c r="I960" i="5"/>
  <c r="I959" i="5"/>
  <c r="I958" i="5"/>
  <c r="I957" i="5"/>
  <c r="I956" i="5"/>
  <c r="I955" i="5"/>
  <c r="I353" i="5"/>
  <c r="I2586" i="5"/>
  <c r="I1819" i="5"/>
  <c r="I636" i="5"/>
  <c r="I1330" i="5"/>
  <c r="I1282" i="5"/>
  <c r="I2077" i="5"/>
  <c r="I2043" i="5"/>
  <c r="I336" i="5"/>
  <c r="I319" i="5"/>
  <c r="I254" i="5"/>
  <c r="I2866" i="5"/>
  <c r="I2563" i="5"/>
  <c r="I2510" i="5"/>
  <c r="I2695" i="5"/>
  <c r="I24" i="5"/>
  <c r="I23" i="5"/>
  <c r="I949" i="5"/>
  <c r="I928" i="5"/>
  <c r="I948" i="5"/>
  <c r="I947" i="5"/>
  <c r="I1035" i="5"/>
  <c r="I922" i="5"/>
  <c r="I921" i="5"/>
  <c r="I920" i="5"/>
  <c r="I919" i="5"/>
  <c r="I918" i="5"/>
  <c r="I917" i="5"/>
  <c r="I916" i="5"/>
  <c r="I915" i="5"/>
  <c r="I914" i="5"/>
  <c r="I913" i="5"/>
  <c r="I912" i="5"/>
  <c r="I911" i="5"/>
  <c r="I910" i="5"/>
  <c r="I909" i="5"/>
  <c r="I908" i="5"/>
  <c r="I907" i="5"/>
  <c r="I906" i="5"/>
  <c r="I905" i="5"/>
  <c r="I904" i="5"/>
  <c r="I903" i="5"/>
  <c r="I902" i="5"/>
  <c r="I891" i="5"/>
  <c r="I890" i="5"/>
  <c r="I889" i="5"/>
  <c r="I888" i="5"/>
  <c r="I887" i="5"/>
  <c r="I856" i="5"/>
  <c r="I855" i="5"/>
  <c r="I854" i="5"/>
  <c r="I853" i="5"/>
  <c r="I852" i="5"/>
  <c r="I851" i="5"/>
  <c r="I886" i="5"/>
  <c r="I885" i="5"/>
  <c r="I884" i="5"/>
  <c r="I883" i="5"/>
  <c r="I882" i="5"/>
  <c r="I881" i="5"/>
  <c r="I880" i="5"/>
  <c r="I879" i="5"/>
  <c r="I850" i="5"/>
  <c r="I849" i="5"/>
  <c r="I848" i="5"/>
  <c r="I847" i="5"/>
  <c r="I846" i="5"/>
  <c r="I843" i="5"/>
  <c r="I823" i="5"/>
  <c r="I774" i="5"/>
  <c r="I773" i="5"/>
  <c r="I745" i="5"/>
  <c r="I744" i="5"/>
  <c r="I743" i="5"/>
  <c r="I702" i="5"/>
  <c r="I701" i="5"/>
  <c r="I878" i="5"/>
  <c r="I841" i="5"/>
  <c r="I840" i="5"/>
  <c r="I839" i="5"/>
  <c r="I838" i="5"/>
  <c r="I837" i="5"/>
  <c r="I2857" i="5"/>
  <c r="I1493" i="5"/>
  <c r="I1492" i="5"/>
  <c r="I2856" i="5"/>
  <c r="I2855" i="5"/>
  <c r="I2854" i="5"/>
  <c r="I390" i="5"/>
  <c r="I389" i="5"/>
  <c r="I818" i="5"/>
  <c r="I22" i="5"/>
  <c r="I21" i="5"/>
  <c r="I303" i="5"/>
  <c r="I20" i="5"/>
  <c r="I1818" i="5"/>
  <c r="I817" i="5"/>
  <c r="I969" i="5"/>
  <c r="I302" i="5"/>
  <c r="I2509" i="5"/>
  <c r="I301" i="5"/>
  <c r="I935" i="5"/>
  <c r="I515" i="5"/>
  <c r="I831" i="5"/>
  <c r="I830" i="5"/>
  <c r="I873" i="5"/>
  <c r="I829" i="5"/>
  <c r="I810" i="5"/>
  <c r="I809" i="5"/>
  <c r="I808" i="5"/>
  <c r="I807" i="5"/>
  <c r="I806" i="5"/>
  <c r="I766" i="5"/>
  <c r="I765" i="5"/>
  <c r="I764" i="5"/>
  <c r="I763" i="5"/>
  <c r="I762" i="5"/>
  <c r="I300" i="5"/>
  <c r="I89" i="5"/>
  <c r="I816" i="5"/>
  <c r="I2538" i="5"/>
  <c r="I2495" i="5"/>
  <c r="I805" i="5"/>
  <c r="I69" i="5"/>
  <c r="I68" i="5"/>
  <c r="I735" i="5"/>
  <c r="I674" i="5"/>
  <c r="I734" i="5"/>
  <c r="I700" i="5"/>
  <c r="I673" i="5"/>
  <c r="I799" i="5"/>
  <c r="I798" i="5"/>
  <c r="I797" i="5"/>
  <c r="I871" i="5"/>
  <c r="I796" i="5"/>
  <c r="I795" i="5"/>
  <c r="I794" i="5"/>
  <c r="I793" i="5"/>
  <c r="I792" i="5"/>
  <c r="I791" i="5"/>
  <c r="I790" i="5"/>
  <c r="I789" i="5"/>
  <c r="I788" i="5"/>
  <c r="I787" i="5"/>
  <c r="I786" i="5"/>
  <c r="I785" i="5"/>
  <c r="I784" i="5"/>
  <c r="I783" i="5"/>
  <c r="I782" i="5"/>
  <c r="I781" i="5"/>
  <c r="I780" i="5"/>
  <c r="I779" i="5"/>
  <c r="I733" i="5"/>
  <c r="I756" i="5"/>
  <c r="I755" i="5"/>
  <c r="I754" i="5"/>
  <c r="I753" i="5"/>
  <c r="I752" i="5"/>
  <c r="I751" i="5"/>
  <c r="I750" i="5"/>
  <c r="I870" i="5"/>
  <c r="I749" i="5"/>
  <c r="I748" i="5"/>
  <c r="I732" i="5"/>
  <c r="I731" i="5"/>
  <c r="I730" i="5"/>
  <c r="I729" i="5"/>
  <c r="I728" i="5"/>
  <c r="I727" i="5"/>
  <c r="I726" i="5"/>
  <c r="I725" i="5"/>
  <c r="I724" i="5"/>
  <c r="I869" i="5"/>
  <c r="I868" i="5"/>
  <c r="I867" i="5"/>
  <c r="I718" i="5"/>
  <c r="I717" i="5"/>
  <c r="I716" i="5"/>
  <c r="I715" i="5"/>
  <c r="I714" i="5"/>
  <c r="I713" i="5"/>
  <c r="I712" i="5"/>
  <c r="I711" i="5"/>
  <c r="I710" i="5"/>
  <c r="I709" i="5"/>
  <c r="I699" i="5"/>
  <c r="I698" i="5"/>
  <c r="I697" i="5"/>
  <c r="I696" i="5"/>
  <c r="I695" i="5"/>
  <c r="I694" i="5"/>
  <c r="I672" i="5"/>
  <c r="I671" i="5"/>
  <c r="I670" i="5"/>
  <c r="I669" i="5"/>
  <c r="I668" i="5"/>
  <c r="I667" i="5"/>
  <c r="I642" i="5"/>
  <c r="I641" i="5"/>
  <c r="I640" i="5"/>
  <c r="I639" i="5"/>
  <c r="I638" i="5"/>
  <c r="I637" i="5"/>
  <c r="I603" i="5"/>
  <c r="I602" i="5"/>
  <c r="I601" i="5"/>
  <c r="I600" i="5"/>
  <c r="I599" i="5"/>
  <c r="I708" i="5"/>
  <c r="I707" i="5"/>
  <c r="I706" i="5"/>
  <c r="I705" i="5"/>
  <c r="I704" i="5"/>
  <c r="I88" i="5"/>
  <c r="I1817" i="5"/>
  <c r="I2475" i="5"/>
  <c r="I480" i="5"/>
  <c r="I479" i="5"/>
  <c r="I1281" i="5"/>
  <c r="I815" i="5"/>
  <c r="I2474" i="5"/>
  <c r="I464" i="5"/>
  <c r="I2830" i="5"/>
  <c r="I2829" i="5"/>
  <c r="I2828" i="5"/>
  <c r="I814" i="5"/>
  <c r="I813" i="5"/>
  <c r="I56" i="5"/>
  <c r="I478" i="5"/>
  <c r="I2831" i="5"/>
  <c r="I767" i="5"/>
  <c r="I1791" i="5"/>
  <c r="I431" i="5"/>
  <c r="I505" i="5"/>
  <c r="I660" i="5"/>
  <c r="I683" i="5"/>
  <c r="I682" i="5"/>
  <c r="I681" i="5"/>
  <c r="I680" i="5"/>
  <c r="I659" i="5"/>
  <c r="I658" i="5"/>
  <c r="I657" i="5"/>
  <c r="I656" i="5"/>
  <c r="I655" i="5"/>
  <c r="I654" i="5"/>
  <c r="I651" i="5"/>
  <c r="I626" i="5"/>
  <c r="I624" i="5"/>
  <c r="I598" i="5"/>
  <c r="I572" i="5"/>
  <c r="I547" i="5"/>
  <c r="I498" i="5"/>
  <c r="I646" i="5"/>
  <c r="I619" i="5"/>
  <c r="I595" i="5"/>
  <c r="I594" i="5"/>
  <c r="I593" i="5"/>
  <c r="I592" i="5"/>
  <c r="I591" i="5"/>
  <c r="I566" i="5"/>
  <c r="I540" i="5"/>
  <c r="I493" i="5"/>
  <c r="I469" i="5"/>
  <c r="I434" i="5"/>
  <c r="I398" i="5"/>
  <c r="I368" i="5"/>
  <c r="I343" i="5"/>
  <c r="I322" i="5"/>
  <c r="I308" i="5"/>
  <c r="I286" i="5"/>
  <c r="I261" i="5"/>
  <c r="I221" i="5"/>
  <c r="I188" i="5"/>
  <c r="I141" i="5"/>
  <c r="I95" i="5"/>
  <c r="I64" i="5"/>
  <c r="I63" i="5"/>
  <c r="I37" i="5"/>
  <c r="I36" i="5"/>
  <c r="I35" i="5"/>
  <c r="I34" i="5"/>
  <c r="I33" i="5"/>
  <c r="I397" i="5"/>
  <c r="I307" i="5"/>
  <c r="I140" i="5"/>
  <c r="I645" i="5"/>
  <c r="I644" i="5"/>
  <c r="I618" i="5"/>
  <c r="I617" i="5"/>
  <c r="I590" i="5"/>
  <c r="I492" i="5"/>
  <c r="I539" i="5"/>
  <c r="I491" i="5"/>
  <c r="I468" i="5"/>
  <c r="I616" i="5"/>
  <c r="I679" i="5"/>
  <c r="I615" i="5"/>
  <c r="I812" i="5"/>
  <c r="I503" i="5"/>
  <c r="I1777" i="5"/>
  <c r="I93" i="5"/>
  <c r="I92" i="5"/>
  <c r="I811" i="5"/>
  <c r="I1776" i="5"/>
  <c r="I2449" i="5"/>
  <c r="I1816" i="5"/>
  <c r="I1736" i="5"/>
  <c r="I2042" i="5"/>
  <c r="I2788" i="5"/>
  <c r="I614" i="5"/>
  <c r="I613" i="5"/>
  <c r="I612" i="5"/>
  <c r="I611" i="5"/>
  <c r="I610" i="5"/>
  <c r="I609" i="5"/>
  <c r="I608" i="5"/>
  <c r="I607" i="5"/>
  <c r="I606" i="5"/>
  <c r="I605" i="5"/>
  <c r="I676" i="5"/>
  <c r="I585" i="5"/>
  <c r="I584" i="5"/>
  <c r="I583" i="5"/>
  <c r="I582" i="5"/>
  <c r="I581" i="5"/>
  <c r="I580" i="5"/>
  <c r="I579" i="5"/>
  <c r="I578" i="5"/>
  <c r="I559" i="5"/>
  <c r="I558" i="5"/>
  <c r="I557" i="5"/>
  <c r="I575" i="5"/>
  <c r="I556" i="5"/>
  <c r="I675" i="5"/>
  <c r="I555" i="5"/>
  <c r="I554" i="5"/>
  <c r="I553" i="5"/>
  <c r="I552" i="5"/>
  <c r="I551" i="5"/>
  <c r="I550" i="5"/>
  <c r="I549" i="5"/>
  <c r="I538" i="5"/>
  <c r="I537" i="5"/>
  <c r="I536" i="5"/>
  <c r="I535" i="5"/>
  <c r="I534" i="5"/>
  <c r="I533" i="5"/>
  <c r="I532" i="5"/>
  <c r="I531" i="5"/>
  <c r="I490" i="5"/>
  <c r="I489" i="5"/>
  <c r="I488" i="5"/>
  <c r="I487" i="5"/>
  <c r="I486" i="5"/>
  <c r="I467" i="5"/>
  <c r="I466" i="5"/>
  <c r="I465" i="5"/>
  <c r="I530" i="5"/>
  <c r="I529" i="5"/>
  <c r="I528" i="5"/>
  <c r="I527" i="5"/>
  <c r="I526" i="5"/>
  <c r="I525" i="5"/>
  <c r="I524" i="5"/>
  <c r="I485" i="5"/>
  <c r="I55" i="5"/>
  <c r="I1735" i="5"/>
  <c r="I1280" i="5"/>
  <c r="I1734" i="5"/>
  <c r="I1279" i="5"/>
  <c r="I2787" i="5"/>
  <c r="I1278" i="5"/>
  <c r="I1241" i="5"/>
  <c r="I2785" i="5"/>
  <c r="I1733" i="5"/>
  <c r="I1695" i="5"/>
  <c r="I2750" i="5"/>
  <c r="I1694" i="5"/>
  <c r="I2041" i="5"/>
  <c r="I3139" i="5"/>
  <c r="I1240" i="5"/>
  <c r="I1693" i="5"/>
  <c r="I1661" i="5"/>
  <c r="I1660" i="5"/>
  <c r="I2448" i="5"/>
  <c r="I53" i="5"/>
  <c r="I934" i="5"/>
  <c r="I933" i="5"/>
  <c r="I514" i="5"/>
  <c r="I513" i="5"/>
  <c r="I512" i="5"/>
  <c r="I511" i="5"/>
  <c r="I510" i="5"/>
  <c r="I509" i="5"/>
  <c r="I508" i="5"/>
  <c r="I507" i="5"/>
  <c r="I477" i="5"/>
  <c r="I476" i="5"/>
  <c r="I475" i="5"/>
  <c r="I506" i="5"/>
  <c r="I457" i="5"/>
  <c r="I52" i="5"/>
  <c r="I3133" i="5"/>
  <c r="I664" i="5"/>
  <c r="I1659" i="5"/>
  <c r="I2749" i="5"/>
  <c r="I1126" i="5"/>
  <c r="I1590" i="5"/>
  <c r="I54" i="5"/>
  <c r="I1239" i="5"/>
  <c r="I456" i="5"/>
  <c r="I455" i="5"/>
  <c r="I454" i="5"/>
  <c r="I453" i="5"/>
  <c r="I452" i="5"/>
  <c r="I451" i="5"/>
  <c r="I450" i="5"/>
  <c r="I449" i="5"/>
  <c r="I448" i="5"/>
  <c r="I447" i="5"/>
  <c r="I446" i="5"/>
  <c r="I445" i="5"/>
  <c r="I444" i="5"/>
  <c r="I443" i="5"/>
  <c r="I395" i="5"/>
  <c r="I394" i="5"/>
  <c r="I393" i="5"/>
  <c r="I421" i="5"/>
  <c r="I420" i="5"/>
  <c r="I419" i="5"/>
  <c r="I418" i="5"/>
  <c r="I417" i="5"/>
  <c r="I504" i="5"/>
  <c r="I416" i="5"/>
  <c r="I415" i="5"/>
  <c r="I414" i="5"/>
  <c r="I413" i="5"/>
  <c r="I412" i="5"/>
  <c r="I411" i="5"/>
  <c r="I410" i="5"/>
  <c r="I392" i="5"/>
  <c r="I409" i="5"/>
  <c r="I408" i="5"/>
  <c r="I407" i="5"/>
  <c r="I406" i="5"/>
  <c r="I405" i="5"/>
  <c r="I404" i="5"/>
  <c r="I2786" i="5"/>
  <c r="I2748" i="5"/>
  <c r="I3144" i="5"/>
  <c r="I932" i="5"/>
  <c r="I2040" i="5"/>
  <c r="I1238" i="5"/>
  <c r="I2447" i="5"/>
  <c r="I50" i="5"/>
  <c r="I635" i="5"/>
  <c r="I87" i="5"/>
  <c r="I1560" i="5"/>
  <c r="I386" i="5"/>
  <c r="I385" i="5"/>
  <c r="I384" i="5"/>
  <c r="I383" i="5"/>
  <c r="I382" i="5"/>
  <c r="I381" i="5"/>
  <c r="I380" i="5"/>
  <c r="I379" i="5"/>
  <c r="I502" i="5"/>
  <c r="I378" i="5"/>
  <c r="I377" i="5"/>
  <c r="I376" i="5"/>
  <c r="I375" i="5"/>
  <c r="I374" i="5"/>
  <c r="I359" i="5"/>
  <c r="I358" i="5"/>
  <c r="I357" i="5"/>
  <c r="I356" i="5"/>
  <c r="I355" i="5"/>
  <c r="I341" i="5"/>
  <c r="I340" i="5"/>
  <c r="I339" i="5"/>
  <c r="I338" i="5"/>
  <c r="I337" i="5"/>
  <c r="I354" i="5"/>
  <c r="I1525" i="5"/>
  <c r="I1524" i="5"/>
  <c r="I1523" i="5"/>
  <c r="I484" i="5"/>
  <c r="I2747" i="5"/>
  <c r="I2039" i="5"/>
  <c r="I2038" i="5"/>
  <c r="I1237" i="5"/>
  <c r="I634" i="5"/>
  <c r="I1522" i="5"/>
  <c r="I633" i="5"/>
  <c r="I632" i="5"/>
  <c r="I388" i="5"/>
  <c r="I3138" i="5"/>
  <c r="I3137" i="5"/>
  <c r="I387" i="5"/>
  <c r="I335" i="5"/>
  <c r="I334" i="5"/>
  <c r="I333" i="5"/>
  <c r="I332" i="5"/>
  <c r="I331" i="5"/>
  <c r="I330" i="5"/>
  <c r="I329" i="5"/>
  <c r="I318" i="5"/>
  <c r="I317" i="5"/>
  <c r="I316" i="5"/>
  <c r="I352" i="5"/>
  <c r="I315" i="5"/>
  <c r="I299" i="5"/>
  <c r="I298" i="5"/>
  <c r="I297" i="5"/>
  <c r="I296" i="5"/>
  <c r="I295" i="5"/>
  <c r="I276" i="5"/>
  <c r="I275" i="5"/>
  <c r="I274" i="5"/>
  <c r="I273" i="5"/>
  <c r="I351" i="5"/>
  <c r="I294" i="5"/>
  <c r="I94" i="5"/>
  <c r="I62" i="5"/>
  <c r="I14" i="5"/>
  <c r="I350" i="5"/>
  <c r="I268" i="5"/>
  <c r="I367" i="5"/>
  <c r="I3136" i="5"/>
  <c r="I2020" i="5"/>
  <c r="I2019" i="5"/>
  <c r="I2007" i="5"/>
  <c r="I2735" i="5"/>
  <c r="I1658" i="5"/>
  <c r="I1236" i="5"/>
  <c r="I1520" i="5"/>
  <c r="I1521" i="5"/>
  <c r="I1494" i="5"/>
  <c r="I1235" i="5"/>
  <c r="I1234" i="5"/>
  <c r="I2734" i="5"/>
  <c r="I3135" i="5"/>
  <c r="I2733" i="5"/>
  <c r="I1589" i="5"/>
  <c r="I2719" i="5"/>
  <c r="I1201" i="5"/>
  <c r="I1588" i="5"/>
  <c r="I772" i="5"/>
  <c r="I930" i="5"/>
  <c r="I1091" i="5"/>
  <c r="I1127" i="5"/>
  <c r="I2694" i="5"/>
  <c r="I2312" i="5"/>
  <c r="I2445" i="5"/>
  <c r="I931" i="5"/>
  <c r="I429" i="5"/>
  <c r="I91" i="5"/>
  <c r="I2287" i="5"/>
  <c r="I2257" i="5"/>
  <c r="I2220" i="5"/>
  <c r="I2444" i="5"/>
  <c r="I1657" i="5"/>
  <c r="I247" i="5"/>
  <c r="I246" i="5"/>
  <c r="I245" i="5"/>
  <c r="I244" i="5"/>
  <c r="I243" i="5"/>
  <c r="I242" i="5"/>
  <c r="I241" i="5"/>
  <c r="I240" i="5"/>
  <c r="I239" i="5"/>
  <c r="I238" i="5"/>
  <c r="I237" i="5"/>
  <c r="I216" i="5"/>
  <c r="I13" i="5"/>
  <c r="I61" i="5"/>
  <c r="I12" i="5"/>
  <c r="I31" i="5"/>
  <c r="I215" i="5"/>
  <c r="I183" i="5"/>
  <c r="I236" i="5"/>
  <c r="I235" i="5"/>
  <c r="I234" i="5"/>
  <c r="I233" i="5"/>
  <c r="I60" i="5"/>
  <c r="I30" i="5"/>
  <c r="I11" i="5"/>
  <c r="I232" i="5"/>
  <c r="I231" i="5"/>
  <c r="I230" i="5"/>
  <c r="I214" i="5"/>
  <c r="I213" i="5"/>
  <c r="I212" i="5"/>
  <c r="I211" i="5"/>
  <c r="I210" i="5"/>
  <c r="I209" i="5"/>
  <c r="I208" i="5"/>
  <c r="I207" i="5"/>
  <c r="I206" i="5"/>
  <c r="I205" i="5"/>
  <c r="I204" i="5"/>
  <c r="I203" i="5"/>
  <c r="I202" i="5"/>
  <c r="I229" i="5"/>
  <c r="I201" i="5"/>
  <c r="I200" i="5"/>
  <c r="I199" i="5"/>
  <c r="I198" i="5"/>
  <c r="I197" i="5"/>
  <c r="I196" i="5"/>
  <c r="I195" i="5"/>
  <c r="I194" i="5"/>
  <c r="I643" i="5"/>
  <c r="I604" i="5"/>
  <c r="I574" i="5"/>
  <c r="I548" i="5"/>
  <c r="I501" i="5"/>
  <c r="I474" i="5"/>
  <c r="I439" i="5"/>
  <c r="I403" i="5"/>
  <c r="I373" i="5"/>
  <c r="I349" i="5"/>
  <c r="I328" i="5"/>
  <c r="I314" i="5"/>
  <c r="I292" i="5"/>
  <c r="I267" i="5"/>
  <c r="I76" i="5"/>
  <c r="I128" i="5"/>
  <c r="I75" i="5"/>
  <c r="I74" i="5"/>
  <c r="I58" i="5"/>
  <c r="I28" i="5"/>
  <c r="I27" i="5"/>
  <c r="I26" i="5"/>
  <c r="I181" i="5"/>
  <c r="I180" i="5"/>
  <c r="I179" i="5"/>
  <c r="I178" i="5"/>
  <c r="I177" i="5"/>
  <c r="I176" i="5"/>
  <c r="I175" i="5"/>
  <c r="I174" i="5"/>
  <c r="I173" i="5"/>
  <c r="I172" i="5"/>
  <c r="I171" i="5"/>
  <c r="I170" i="5"/>
  <c r="I169" i="5"/>
  <c r="I168" i="5"/>
  <c r="I167" i="5"/>
  <c r="I166" i="5"/>
  <c r="I165" i="5"/>
  <c r="I164" i="5"/>
  <c r="I163" i="5"/>
  <c r="I162" i="5"/>
  <c r="I161" i="5"/>
  <c r="I160" i="5"/>
  <c r="I159" i="5"/>
  <c r="I158" i="5"/>
  <c r="I227" i="5"/>
  <c r="I157" i="5"/>
  <c r="I156" i="5"/>
  <c r="I155" i="5"/>
  <c r="I154" i="5"/>
  <c r="I153" i="5"/>
  <c r="I152" i="5"/>
  <c r="I151" i="5"/>
  <c r="I1613" i="5"/>
  <c r="I150" i="5"/>
  <c r="I149" i="5"/>
  <c r="I148" i="5"/>
  <c r="I147" i="5"/>
  <c r="I146" i="5"/>
  <c r="I127" i="5"/>
  <c r="I126" i="5"/>
  <c r="I125" i="5"/>
  <c r="I226" i="5"/>
  <c r="I124" i="5"/>
  <c r="I123" i="5"/>
  <c r="I122" i="5"/>
  <c r="I327" i="5"/>
  <c r="I313" i="5"/>
  <c r="I348" i="5"/>
  <c r="I291" i="5"/>
  <c r="I266" i="5"/>
  <c r="I73" i="5"/>
  <c r="I72" i="5"/>
  <c r="I121" i="5"/>
  <c r="I120" i="5"/>
  <c r="I119" i="5"/>
  <c r="I118" i="5"/>
  <c r="I117" i="5"/>
  <c r="I116" i="5"/>
  <c r="I115" i="5"/>
  <c r="I114" i="5"/>
  <c r="I113" i="5"/>
  <c r="F74" i="6" l="1"/>
  <c r="B72" i="6"/>
  <c r="B78" i="6" s="1"/>
  <c r="F42" i="6"/>
  <c r="D41" i="6"/>
  <c r="B26" i="6"/>
  <c r="B33" i="6" s="1"/>
  <c r="B40" i="6" s="1"/>
  <c r="P6" i="6"/>
  <c r="I112" i="5"/>
  <c r="I111" i="5"/>
  <c r="I110" i="5"/>
  <c r="I109" i="5"/>
  <c r="I108" i="5"/>
  <c r="I107" i="5"/>
  <c r="I106" i="5"/>
  <c r="I105" i="5"/>
  <c r="I104" i="5"/>
  <c r="I103" i="5"/>
  <c r="I102" i="5"/>
  <c r="I101" i="5"/>
  <c r="I100" i="5"/>
  <c r="I99" i="5"/>
  <c r="I225" i="5"/>
  <c r="I71" i="5"/>
  <c r="I70" i="5"/>
  <c r="I430" i="5"/>
  <c r="I1130" i="5"/>
  <c r="I1656" i="5"/>
  <c r="I999" i="5"/>
  <c r="I3134" i="5"/>
  <c r="I1185" i="5"/>
  <c r="I1184" i="5"/>
  <c r="I1155" i="5"/>
  <c r="I742" i="5"/>
  <c r="I3143" i="5"/>
  <c r="I2718" i="5"/>
  <c r="I2446" i="5"/>
  <c r="I741" i="5"/>
  <c r="I740" i="5"/>
  <c r="I2717" i="5"/>
  <c r="I1112" i="5"/>
  <c r="I739" i="5"/>
  <c r="I738" i="5"/>
  <c r="I737" i="5"/>
  <c r="I3142" i="5"/>
  <c r="I2716" i="5"/>
  <c r="I2715" i="5"/>
  <c r="I43" i="5"/>
  <c r="I42" i="5"/>
  <c r="I41" i="5"/>
  <c r="I40" i="5"/>
  <c r="I39" i="5"/>
  <c r="I38" i="5"/>
  <c r="I18" i="5"/>
  <c r="I17" i="5"/>
  <c r="I16" i="5"/>
  <c r="I15" i="5"/>
  <c r="I8" i="5"/>
  <c r="N6" i="5"/>
  <c r="L3" i="5" s="1"/>
  <c r="P5" i="5"/>
  <c r="N5" i="5"/>
  <c r="E4" i="5"/>
  <c r="M3" i="5"/>
  <c r="F30" i="6" l="1"/>
  <c r="F84" i="6"/>
  <c r="F23" i="6"/>
  <c r="L4" i="5"/>
  <c r="J4" i="5" s="1"/>
  <c r="F69" i="6"/>
  <c r="F37" i="6"/>
  <c r="J3" i="5" l="1"/>
  <c r="F89" i="6"/>
  <c r="K42" i="6"/>
  <c r="N42" i="6" s="1"/>
  <c r="L42" i="6"/>
  <c r="K84" i="6"/>
  <c r="K37" i="6"/>
  <c r="N37" i="6" s="1"/>
  <c r="K74" i="6"/>
  <c r="L74" i="6"/>
  <c r="K30" i="6"/>
  <c r="N30" i="6" s="1"/>
  <c r="K69" i="6"/>
  <c r="N69" i="6" s="1"/>
  <c r="L30" i="6" l="1"/>
  <c r="L37" i="6"/>
  <c r="K23" i="6"/>
  <c r="N23" i="6" s="1"/>
  <c r="L84" i="6"/>
  <c r="L69" i="6"/>
  <c r="K92" i="6"/>
  <c r="L92" i="6" s="1"/>
  <c r="N74" i="6"/>
  <c r="N84" i="6"/>
  <c r="K89" i="6" l="1"/>
  <c r="L89" i="6" s="1"/>
  <c r="L23" i="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A7" authorId="0" shapeId="0" xr:uid="{00000000-0006-0000-0000-000001000000}">
      <text>
        <r>
          <rPr>
            <b/>
            <sz val="8"/>
            <color indexed="8"/>
            <rFont val="Times New Roman"/>
            <family val="1"/>
          </rPr>
          <t xml:space="preserve">Inicials Nom i Cognom del cap de projecte
</t>
        </r>
      </text>
    </comment>
    <comment ref="E7" authorId="0" shapeId="0" xr:uid="{00000000-0006-0000-0000-000002000000}">
      <text>
        <r>
          <rPr>
            <b/>
            <sz val="8"/>
            <color indexed="8"/>
            <rFont val="Times New Roman"/>
            <family val="1"/>
          </rPr>
          <t xml:space="preserve"> * Numero OF Principal
</t>
        </r>
      </text>
    </comment>
    <comment ref="F7" authorId="0" shapeId="0" xr:uid="{00000000-0006-0000-0000-000003000000}">
      <text>
        <r>
          <rPr>
            <b/>
            <sz val="8"/>
            <color indexed="8"/>
            <rFont val="Times New Roman"/>
            <family val="1"/>
          </rPr>
          <t xml:space="preserve"> * Hores inicialment previstes directament a la OF principal (Si en hi han)
 * Deixar en Blanc si no hi han hores directes a la OF Principal
 * Nomes omplir al inici de Projecte pel Cap de Projecte
</t>
        </r>
      </text>
    </comment>
    <comment ref="G7" authorId="0" shapeId="0" xr:uid="{00000000-0006-0000-0000-000004000000}">
      <text>
        <r>
          <rPr>
            <sz val="8"/>
            <color indexed="8"/>
            <rFont val="Times New Roman"/>
            <family val="1"/>
          </rPr>
          <t xml:space="preserve">Status:
OB   OBert
TA    TAncat
</t>
        </r>
      </text>
    </comment>
    <comment ref="H7" authorId="0" shapeId="0" xr:uid="{00000000-0006-0000-0000-000005000000}">
      <text>
        <r>
          <rPr>
            <sz val="8"/>
            <color indexed="8"/>
            <rFont val="Times New Roman"/>
            <family val="1"/>
          </rPr>
          <t xml:space="preserve">Inicials del Nom i Cognoms. Exp. Miquel Sanchez Nonell= MSN
</t>
        </r>
      </text>
    </comment>
    <comment ref="I7" authorId="0" shapeId="0" xr:uid="{00000000-0006-0000-0000-000006000000}">
      <text>
        <r>
          <rPr>
            <b/>
            <sz val="8"/>
            <color indexed="8"/>
            <rFont val="Times New Roman"/>
            <family val="1"/>
          </rPr>
          <t xml:space="preserve">DEPARTAMENT
 * E - Enginyeria
 * O - Oficina Técnica
 * P - Produció
 * Q - Qualitat
</t>
        </r>
      </text>
    </comment>
    <comment ref="K7" authorId="0" shapeId="0" xr:uid="{00000000-0006-0000-0000-000007000000}">
      <text>
        <r>
          <rPr>
            <b/>
            <sz val="8"/>
            <color indexed="8"/>
            <rFont val="Times New Roman"/>
            <family val="1"/>
          </rPr>
          <t xml:space="preserve">Número de Setmana dedicacio
</t>
        </r>
      </text>
    </comment>
    <comment ref="L7" authorId="0" shapeId="0" xr:uid="{00000000-0006-0000-0000-000008000000}">
      <text>
        <r>
          <rPr>
            <b/>
            <sz val="8"/>
            <color indexed="8"/>
            <rFont val="Times New Roman"/>
            <family val="1"/>
          </rPr>
          <t xml:space="preserve">Indica DIAS des del dia del apunt fin data finalització
</t>
        </r>
      </text>
    </comment>
    <comment ref="M7" authorId="0" shapeId="0" xr:uid="{00000000-0006-0000-0000-000009000000}">
      <text>
        <r>
          <rPr>
            <b/>
            <sz val="8"/>
            <color indexed="8"/>
            <rFont val="Times New Roman"/>
            <family val="1"/>
          </rPr>
          <t xml:space="preserve">Data d'Entrega
</t>
        </r>
      </text>
    </comment>
    <comment ref="N7" authorId="0" shapeId="0" xr:uid="{00000000-0006-0000-0000-00000A000000}">
      <text>
        <r>
          <rPr>
            <b/>
            <sz val="8"/>
            <color indexed="8"/>
            <rFont val="Times New Roman"/>
            <family val="1"/>
          </rPr>
          <t xml:space="preserve"> * Hores dedicades
 * Si son O deixar en blanc
</t>
        </r>
      </text>
    </comment>
    <comment ref="P7" authorId="0" shapeId="0" xr:uid="{00000000-0006-0000-0000-00000B000000}">
      <text>
        <r>
          <rPr>
            <b/>
            <sz val="8"/>
            <color indexed="8"/>
            <rFont val="Times New Roman"/>
            <family val="1"/>
          </rPr>
          <t xml:space="preserve"> * Minuts dedicats
 * Si son O deixar en blanc
</t>
        </r>
      </text>
    </comment>
    <comment ref="R7" authorId="0" shapeId="0" xr:uid="{00000000-0006-0000-0000-00000C000000}">
      <text>
        <r>
          <rPr>
            <b/>
            <sz val="8"/>
            <color indexed="8"/>
            <rFont val="Times New Roman"/>
            <family val="1"/>
          </rPr>
          <t xml:space="preserve">Descripció del treball imputat
</t>
        </r>
      </text>
    </comment>
  </commentList>
</comments>
</file>

<file path=xl/sharedStrings.xml><?xml version="1.0" encoding="utf-8"?>
<sst xmlns="http://schemas.openxmlformats.org/spreadsheetml/2006/main" count="25309" uniqueCount="2122">
  <si>
    <t>COLABORADORES</t>
  </si>
  <si>
    <t>DEPARTAMENTOS</t>
  </si>
  <si>
    <t>SISTEMAS</t>
  </si>
  <si>
    <t>DETALLES</t>
  </si>
  <si>
    <t>AMX</t>
  </si>
  <si>
    <t>P</t>
  </si>
  <si>
    <t>Abusejo</t>
  </si>
  <si>
    <t>Actualització</t>
  </si>
  <si>
    <t>CML</t>
  </si>
  <si>
    <t>A</t>
  </si>
  <si>
    <t>Aduriz</t>
  </si>
  <si>
    <t>Comercial</t>
  </si>
  <si>
    <t>EDC</t>
  </si>
  <si>
    <t>E</t>
  </si>
  <si>
    <t>Agri-Energia</t>
  </si>
  <si>
    <t>Desenvolupament</t>
  </si>
  <si>
    <t>Desarrollo aplicativos software/firmware asociados a OF o I+D</t>
  </si>
  <si>
    <t>JMG</t>
  </si>
  <si>
    <t>Albaretense</t>
  </si>
  <si>
    <t>Documentació</t>
  </si>
  <si>
    <t>De herramientas, documentación, mercado, ideas</t>
  </si>
  <si>
    <t>EMM</t>
  </si>
  <si>
    <t>Albatarrec, Electrica de</t>
  </si>
  <si>
    <t>Estudi</t>
  </si>
  <si>
    <t>JMT</t>
  </si>
  <si>
    <t>Alcocer, Energetica</t>
  </si>
  <si>
    <t>Expedicio</t>
  </si>
  <si>
    <t>Alginetense</t>
  </si>
  <si>
    <t>Formació</t>
  </si>
  <si>
    <t>Ejecución proyecto, reuniones, etc..</t>
  </si>
  <si>
    <t>Q</t>
  </si>
  <si>
    <t>Alicante, Universidad</t>
  </si>
  <si>
    <t>G. Base dades</t>
  </si>
  <si>
    <t>Almenar</t>
  </si>
  <si>
    <t>G. Sinòptics</t>
  </si>
  <si>
    <t>RVC</t>
  </si>
  <si>
    <t>Almodovar del Campo</t>
  </si>
  <si>
    <t>Gestió</t>
  </si>
  <si>
    <t>Modificaciones derivadas de Bugs.</t>
  </si>
  <si>
    <t>Alset</t>
  </si>
  <si>
    <t>Instal·lació</t>
  </si>
  <si>
    <t>Introducción de pequeñas mejoras. Aprovechando la ejecución de un proyecto.</t>
  </si>
  <si>
    <t>Alto Miño</t>
  </si>
  <si>
    <t>M. Correctiu</t>
  </si>
  <si>
    <t>TRS</t>
  </si>
  <si>
    <t>Alvaro Benito</t>
  </si>
  <si>
    <t>M. Evolutiu</t>
  </si>
  <si>
    <t>AP</t>
  </si>
  <si>
    <t>Antonio Madrid, Electrica</t>
  </si>
  <si>
    <t>Magatzem</t>
  </si>
  <si>
    <t>Aramaio</t>
  </si>
  <si>
    <t>Mecanitzat</t>
  </si>
  <si>
    <t>JLL</t>
  </si>
  <si>
    <t>C</t>
  </si>
  <si>
    <t>Arcadio Gregori</t>
  </si>
  <si>
    <t>Oficina Tecnica</t>
  </si>
  <si>
    <t>Ardales</t>
  </si>
  <si>
    <t>Reparació Hw</t>
  </si>
  <si>
    <t>Arelsa</t>
  </si>
  <si>
    <t>Suport</t>
  </si>
  <si>
    <t>Aseme</t>
  </si>
  <si>
    <t>Tancar OF</t>
  </si>
  <si>
    <t>Atain</t>
  </si>
  <si>
    <t>Vacances</t>
  </si>
  <si>
    <t>Aurora</t>
  </si>
  <si>
    <t>Verificació</t>
  </si>
  <si>
    <t>Autol</t>
  </si>
  <si>
    <t>Banc Sabadell</t>
  </si>
  <si>
    <t>Banco de España</t>
  </si>
  <si>
    <t>Barbastro</t>
  </si>
  <si>
    <t>Bassols</t>
  </si>
  <si>
    <t>BBVA, Las Tablas</t>
  </si>
  <si>
    <t>BBVA, Tres Cantos</t>
  </si>
  <si>
    <t>Benasque</t>
  </si>
  <si>
    <t>Bermejales</t>
  </si>
  <si>
    <t>Bielsa</t>
  </si>
  <si>
    <t>Cádiz, Eléctrica de</t>
  </si>
  <si>
    <t>Callosa</t>
  </si>
  <si>
    <t>Campo, Electrica</t>
  </si>
  <si>
    <t>Campofrio</t>
  </si>
  <si>
    <t>Camposur</t>
  </si>
  <si>
    <t>Campus UPC Besos</t>
  </si>
  <si>
    <t>Carbayin</t>
  </si>
  <si>
    <t>Carboneras</t>
  </si>
  <si>
    <t>Cardener</t>
  </si>
  <si>
    <t>Casa Tarradellas</t>
  </si>
  <si>
    <t>Centelles</t>
  </si>
  <si>
    <t>Cerler</t>
  </si>
  <si>
    <t>Ceuta</t>
  </si>
  <si>
    <t>Cia.Electrificacion</t>
  </si>
  <si>
    <t>Cillamayor</t>
  </si>
  <si>
    <t>Condado</t>
  </si>
  <si>
    <t>Conilense</t>
  </si>
  <si>
    <t>Costur</t>
  </si>
  <si>
    <t>Crevillente</t>
  </si>
  <si>
    <t>CSIC</t>
  </si>
  <si>
    <t>Desil</t>
  </si>
  <si>
    <t>Durro</t>
  </si>
  <si>
    <t>Ebro</t>
  </si>
  <si>
    <t>Eficien</t>
  </si>
  <si>
    <t>El Gas</t>
  </si>
  <si>
    <t>Elecnor</t>
  </si>
  <si>
    <t>ElectroFerre</t>
  </si>
  <si>
    <t>Endesa Energia</t>
  </si>
  <si>
    <t>Endesa Gas</t>
  </si>
  <si>
    <t>Endesa Servicios</t>
  </si>
  <si>
    <t>Estabanell</t>
  </si>
  <si>
    <t>Felipe Blázquez</t>
  </si>
  <si>
    <t>Felix González</t>
  </si>
  <si>
    <t>Feria de Valencia</t>
  </si>
  <si>
    <t>Folgoso, Tuneles</t>
  </si>
  <si>
    <t>Fuentes y Cia</t>
  </si>
  <si>
    <t>Gaselec</t>
  </si>
  <si>
    <t>GER, Cooperativa</t>
  </si>
  <si>
    <t>Gesa</t>
  </si>
  <si>
    <t>Granja Torrehermosa</t>
  </si>
  <si>
    <t>Guadarrama</t>
  </si>
  <si>
    <t>Guadiela I, Hidroeléctrica del</t>
  </si>
  <si>
    <t>Iberpotash</t>
  </si>
  <si>
    <t>ICasa, Distribución</t>
  </si>
  <si>
    <t>Jacinto Guillén, Hijos de</t>
  </si>
  <si>
    <t>Jafre, Electrica</t>
  </si>
  <si>
    <t>José Ferrer Segura</t>
  </si>
  <si>
    <t>Juan de Frutos</t>
  </si>
  <si>
    <t>Juan Díaz Gálvez</t>
  </si>
  <si>
    <t>La Loma, Electra</t>
  </si>
  <si>
    <t>La Prohida, Distribucion</t>
  </si>
  <si>
    <t>Latorre</t>
  </si>
  <si>
    <t>Lersa</t>
  </si>
  <si>
    <t>Lijar</t>
  </si>
  <si>
    <t>Llavorsí</t>
  </si>
  <si>
    <t>Los Bernardinos</t>
  </si>
  <si>
    <t>Los Molinos</t>
  </si>
  <si>
    <t>Luz y Fuerza</t>
  </si>
  <si>
    <t>Maceiras, Túnel</t>
  </si>
  <si>
    <t>Maestrazgo</t>
  </si>
  <si>
    <t>Mangrasa</t>
  </si>
  <si>
    <t>Mapfre</t>
  </si>
  <si>
    <t>Miajadas</t>
  </si>
  <si>
    <t>Mila, P.E.ES</t>
  </si>
  <si>
    <t>Mitjants, central electrica</t>
  </si>
  <si>
    <t>Monesterio</t>
  </si>
  <si>
    <t>MontesLuz</t>
  </si>
  <si>
    <t>Montoliu</t>
  </si>
  <si>
    <t>Moscoso</t>
  </si>
  <si>
    <t>N.S. De Gracia</t>
  </si>
  <si>
    <t>N.S.Remedios</t>
  </si>
  <si>
    <t>Nestle (Invaex)</t>
  </si>
  <si>
    <t>Ormazabal</t>
  </si>
  <si>
    <t>Pecuarias</t>
  </si>
  <si>
    <t>PEUSA</t>
  </si>
  <si>
    <t>Pitarch/EOSA</t>
  </si>
  <si>
    <t>Ponts</t>
  </si>
  <si>
    <t>Popular, Electrica</t>
  </si>
  <si>
    <t>Portillo</t>
  </si>
  <si>
    <t>Pozo-Lorente</t>
  </si>
  <si>
    <t>Produccion</t>
  </si>
  <si>
    <t>Puerto Ferrol</t>
  </si>
  <si>
    <t>Puerto Real</t>
  </si>
  <si>
    <t xml:space="preserve">Repsol YPF </t>
  </si>
  <si>
    <t>Río Isábena</t>
  </si>
  <si>
    <t>Río Ortega</t>
  </si>
  <si>
    <t>Romero Candau</t>
  </si>
  <si>
    <t>Salàs,Distr.Mpal.Electrica</t>
  </si>
  <si>
    <t>Sallent de gallego</t>
  </si>
  <si>
    <t>Saltos del Cabrera</t>
  </si>
  <si>
    <t>Sampol</t>
  </si>
  <si>
    <t>San Antonio</t>
  </si>
  <si>
    <t>San Bartolome Pinares</t>
  </si>
  <si>
    <t>San Cristobal, Electra</t>
  </si>
  <si>
    <t>San Pedro, Tunel</t>
  </si>
  <si>
    <t>San Servan, Electrica</t>
  </si>
  <si>
    <t>Santa Clara</t>
  </si>
  <si>
    <t>Santa Marta</t>
  </si>
  <si>
    <t>Segesa</t>
  </si>
  <si>
    <t>Serosense</t>
  </si>
  <si>
    <t>Serrania de Ronda</t>
  </si>
  <si>
    <t>Serrezuela, solar</t>
  </si>
  <si>
    <t>Serviliano García</t>
  </si>
  <si>
    <t>Seta (E2TUI)</t>
  </si>
  <si>
    <t>Sierra Magina</t>
  </si>
  <si>
    <t>Sitel</t>
  </si>
  <si>
    <t>Solanar</t>
  </si>
  <si>
    <t>STA Coloma de Queralt</t>
  </si>
  <si>
    <t>Sudanell, Electrica de</t>
  </si>
  <si>
    <t>Tabuenca</t>
  </si>
  <si>
    <t>Talarn,Distr.Mpal.Electrica</t>
  </si>
  <si>
    <t>Tarrasenses, Suministros</t>
  </si>
  <si>
    <t>Tecnogas</t>
  </si>
  <si>
    <t>Teledisparos</t>
  </si>
  <si>
    <t>Tentudia</t>
  </si>
  <si>
    <t>Torres Segre</t>
  </si>
  <si>
    <t>Torribera, parque cientifico</t>
  </si>
  <si>
    <t>Túneles San Pedro</t>
  </si>
  <si>
    <t>Udesa</t>
  </si>
  <si>
    <t>Udex</t>
  </si>
  <si>
    <t>Unelco</t>
  </si>
  <si>
    <t>Vall Hebron, Hospital</t>
  </si>
  <si>
    <t>Vall Soller</t>
  </si>
  <si>
    <t>Valle Santa Ana</t>
  </si>
  <si>
    <t>Valmadrigal</t>
  </si>
  <si>
    <t>Vaquer, Electrica</t>
  </si>
  <si>
    <t>Vega, Hidroelectrica</t>
  </si>
  <si>
    <t>Vertresa</t>
  </si>
  <si>
    <t>Zinqueta</t>
  </si>
  <si>
    <t>Fulla Validacions</t>
  </si>
  <si>
    <t>R-PO.01-10-0 FULLA DE DEDICACIÓ</t>
  </si>
  <si>
    <t>T.OFp</t>
  </si>
  <si>
    <t>%</t>
  </si>
  <si>
    <t>SUBTOTAL h:m</t>
  </si>
  <si>
    <t>Dif</t>
  </si>
  <si>
    <t>SUBTOTAL hm Decim</t>
  </si>
  <si>
    <t>CpP</t>
  </si>
  <si>
    <t>Client</t>
  </si>
  <si>
    <t>Sistema</t>
  </si>
  <si>
    <t>PROJECTE</t>
  </si>
  <si>
    <t>Ofp</t>
  </si>
  <si>
    <t>Hi</t>
  </si>
  <si>
    <t>S</t>
  </si>
  <si>
    <t>Inicials</t>
  </si>
  <si>
    <t>D</t>
  </si>
  <si>
    <t>W</t>
  </si>
  <si>
    <t>dias</t>
  </si>
  <si>
    <t>D Entrega</t>
  </si>
  <si>
    <t>h</t>
  </si>
  <si>
    <t>m</t>
  </si>
  <si>
    <t>TASCA</t>
  </si>
  <si>
    <t xml:space="preserve">DESCRIPCIÓ </t>
  </si>
  <si>
    <t>Validat</t>
  </si>
  <si>
    <t>:</t>
  </si>
  <si>
    <t>CONCENTRADOR SECUNDARI ( AMB CONTRACTE DE MANTENIMENT )</t>
  </si>
  <si>
    <t>DATA</t>
  </si>
  <si>
    <t>D'AVUI</t>
  </si>
  <si>
    <t>VENCIMENT</t>
  </si>
  <si>
    <t>OF</t>
  </si>
  <si>
    <t>EMPRESA</t>
  </si>
  <si>
    <t>NOM</t>
  </si>
  <si>
    <t>HORES VENUDES</t>
  </si>
  <si>
    <t>HORES</t>
  </si>
  <si>
    <t>MINUTS</t>
  </si>
  <si>
    <t>HORES GASTADES</t>
  </si>
  <si>
    <t>SALDO</t>
  </si>
  <si>
    <t>% CONSUMIT</t>
  </si>
  <si>
    <t>CONCENTRADOR SECUNDARI ( SENSE CONTRACTE DE MANTENIMENT I FACTURACIÓ DIRECTE )</t>
  </si>
  <si>
    <t>TELEGESTIÓ ( AMB CONTRACTE DE MANTENIMENT )</t>
  </si>
  <si>
    <t>TELEGESTIÓ ( SENSE CONTRACTE DE MANTENIMENT I FACTURACIÓ DIRECTE )</t>
  </si>
  <si>
    <t>SCADA + SCADA TEDIS.Net ( AMB CONTRACTE DE MANTENIMENT )</t>
  </si>
  <si>
    <t>VENCIMIENTO</t>
  </si>
  <si>
    <t>SCADA ( SENSE CONTRACTE DE MANTENIMENT I FACTURACIÓ DIRECTE )</t>
  </si>
  <si>
    <t/>
  </si>
  <si>
    <t>CALSER ( AMB CONTRACTE DE MANTENIMENT )</t>
  </si>
  <si>
    <t>CONTRACTES DE MANTENIMENT</t>
  </si>
  <si>
    <t>TOTAL HORES VENUDES EN CONT. MANT</t>
  </si>
  <si>
    <t>TOTAL HORES GASTADES</t>
  </si>
  <si>
    <t>HORES SOBRANTS</t>
  </si>
  <si>
    <t>FACTURACIÓ DIRECTA</t>
  </si>
  <si>
    <t>HORES FACTURADES</t>
  </si>
  <si>
    <t>Etiqueta automatica</t>
  </si>
  <si>
    <t>=</t>
  </si>
  <si>
    <t>Vençut</t>
  </si>
  <si>
    <t>Vigent</t>
  </si>
  <si>
    <t>Z RESERVA 3</t>
  </si>
  <si>
    <t>Z RESERVA 4</t>
  </si>
  <si>
    <t>Z RESERVA 5</t>
  </si>
  <si>
    <t>Panama, Universidad</t>
  </si>
  <si>
    <t>SEGUIMENT I CONTROL DE LES OFS DE SUPORT I DE MANTENIMENT ANY 2017</t>
  </si>
  <si>
    <t>Iberdrola</t>
  </si>
  <si>
    <t>Fabrica de moneda,Mexico</t>
  </si>
  <si>
    <t>Optimus</t>
  </si>
  <si>
    <t>MTS</t>
  </si>
  <si>
    <t>Aliert</t>
  </si>
  <si>
    <t>Dielesur, La Rambla</t>
  </si>
  <si>
    <t>Herederos Emilio Gamero</t>
  </si>
  <si>
    <t>C-007</t>
  </si>
  <si>
    <t>Dia vacances</t>
  </si>
  <si>
    <t>C-024</t>
  </si>
  <si>
    <t>Bug Auto-tancament sessió SystemTerminal que no el fa mai a v1.47</t>
  </si>
  <si>
    <t>Manuals francès SysTerminal i ControlPanel: incorporar captures</t>
  </si>
  <si>
    <t>C-001</t>
  </si>
  <si>
    <t>Fallos comunicacions amb Aiguaviva. Sembla que falla CAP16</t>
  </si>
  <si>
    <t>Intent de canviar Torremiró a UDP. Sembla problema enrutat.</t>
  </si>
  <si>
    <t>Canvi Torremiró a UDP per un altre port. Continua sense funcionar</t>
  </si>
  <si>
    <t>Hoya Luco i Aiguaviva no comuniquen. Sembla problema CAP16.</t>
  </si>
  <si>
    <t>C-011</t>
  </si>
  <si>
    <t>Reunió amb Joan per prioritats comercials desenvolupament</t>
  </si>
  <si>
    <t>Suport intern TedisNet</t>
  </si>
  <si>
    <t>Seguiments i tancaments tots projectes subministraments 2018</t>
  </si>
  <si>
    <t>Proves Prosa amb SET Mas Matas: GSM amb esclaus</t>
  </si>
  <si>
    <t>c-007</t>
  </si>
  <si>
    <t>c-002</t>
  </si>
  <si>
    <t>Contestar correos varios clientes recibidos en vacaciones.</t>
  </si>
  <si>
    <t>Corregir sinóptico TedisNet Vega. Añadir CT's y  los seccionadores del anillo</t>
  </si>
  <si>
    <t>Dar e alta remota CT 2 Bachiller en Tedisnet Dielesur</t>
  </si>
  <si>
    <t>Dar de alta remota cT3 Llano del Sotano en Dielesur</t>
  </si>
  <si>
    <t>Dar de alta remota CT4 Piscina en Dielesur</t>
  </si>
  <si>
    <t>Corregir BBDD CT Alameda en TedisNet Fuente Palmera (pasa de 1 cabina telemandada a 3)</t>
  </si>
  <si>
    <t>Instalacion tedsinet V1.44 en VMTest15 y pruebas comunicaciones 104</t>
  </si>
  <si>
    <t>Dar de alta incidencias en Repsol Ciudad Real, cerrar periodo y enviar BBDD.</t>
  </si>
  <si>
    <t>Pruebas TedisNet V1.47</t>
  </si>
  <si>
    <t>Grabar cd y archivar</t>
  </si>
  <si>
    <t>LERSA</t>
  </si>
  <si>
    <t>MOSCOSO</t>
  </si>
  <si>
    <t>centelles</t>
  </si>
  <si>
    <t>vacaciones</t>
  </si>
  <si>
    <t>vacaciones del dia 7</t>
  </si>
  <si>
    <t>c-004</t>
  </si>
  <si>
    <t>c-037</t>
  </si>
  <si>
    <t>suport</t>
  </si>
  <si>
    <t>ayudar a compañeros con sus dudas de reparaciones y instalaciones y poner al dia cosas</t>
  </si>
  <si>
    <t>entrar material de MATRIX para almacen</t>
  </si>
  <si>
    <t xml:space="preserve">entrar MODEM 4SIP reparado de CABANASSES </t>
  </si>
  <si>
    <t>entrar material</t>
  </si>
  <si>
    <t>actualizar factura llamando a SERVI</t>
  </si>
  <si>
    <t>hablar con PREMIUM y hacer fotos del material recibido con albaran equivocado</t>
  </si>
  <si>
    <t>reunion proyectos</t>
  </si>
  <si>
    <t>c-011</t>
  </si>
  <si>
    <t>Update Windows i reinici màquina</t>
  </si>
  <si>
    <t>C-002</t>
  </si>
  <si>
    <t>Seguiment CC. Gestió per proves posta en marxa 4 RTUs</t>
  </si>
  <si>
    <t>Proves Prosa amb SET Mas Matas. Des de PC Sitel funciona OK</t>
  </si>
  <si>
    <t>Reunió subministraments en curs convocada per Txema</t>
  </si>
  <si>
    <t>Tancament versió 1.47</t>
  </si>
  <si>
    <t>Pre-inici projecte TedisNet: revisió OF, asignació Id, script Update</t>
  </si>
  <si>
    <t>Fallo comunicació Aiguaviva. Podria ser mòdul Interf RS232 de CAP16</t>
  </si>
  <si>
    <t>Instalación en nueva maquina. Habian cosas ya instaladas, como por ejemplo los .NET Frameworks, asi que ha ido mas rapido de lo habitual.</t>
  </si>
  <si>
    <t>C-022</t>
  </si>
  <si>
    <t>Problema con calculos de calidad individual en los cierres de periodos</t>
  </si>
  <si>
    <t>Preparación para Bermejales, novedad puesta en marcha con Mastrafo</t>
  </si>
  <si>
    <t>Arranque de TedisNet y apagado de TMANDO, verificación de funcionamiento</t>
  </si>
  <si>
    <t>Formación adicional (ConfigEditor, SimulaManager, etc)</t>
  </si>
  <si>
    <t>Formación general sobre TedisNet (SystemTerminal, HistoricViewer, etc)</t>
  </si>
  <si>
    <t>Puesta en marcha de remotas CAP32+Mastrafo protección</t>
  </si>
  <si>
    <t>C-003</t>
  </si>
  <si>
    <t>Fra 19027</t>
  </si>
  <si>
    <t>mirar si hay material suelto para entrar en almacen para el contaje, e imprimir las OF's para preparar el contaje</t>
  </si>
  <si>
    <t>kit</t>
  </si>
  <si>
    <t>Reunió Interna</t>
  </si>
  <si>
    <t>Safel, Muntatges</t>
  </si>
  <si>
    <t>preparar para contaje almacen</t>
  </si>
  <si>
    <t>entrar material PREMIUM con problemas con premium con los albaranes</t>
  </si>
  <si>
    <t>hacer envio a ORMAZABAL de los dos EKOR RPS que tenemos en laboratorio</t>
  </si>
  <si>
    <t>Delgichi</t>
  </si>
  <si>
    <t>mirar precios de los conectores radio y el cable</t>
  </si>
  <si>
    <t>C-009</t>
  </si>
  <si>
    <t>Traduccions</t>
  </si>
  <si>
    <t>Paquets core de TedisNet per CCs Ormazabal</t>
  </si>
  <si>
    <t>Problemes comunicacions SET Mas Matas. Seguiment</t>
  </si>
  <si>
    <t>Suport a posta en marxa RTU CT Sendra</t>
  </si>
  <si>
    <t>Seguiment CC. No envia missatges perquè MOXA no és accessible</t>
  </si>
  <si>
    <t>Provar de nou rèplica amb ampliació memòria. Ara va bé.</t>
  </si>
  <si>
    <t>Correcció de 4 senyals i enviar-les</t>
  </si>
  <si>
    <t>Actualitzar a versió final v1.47 amb darreres correccions</t>
  </si>
  <si>
    <t>Terminal sembla penjar en connectar per escriptori remot (AgriEnergia)</t>
  </si>
  <si>
    <t>Visita a Ponent: proves amb el CAP16 i la tarjeta de RACK</t>
  </si>
  <si>
    <t>Visita a Centelles: Proves amb el Marc de la Teleteam</t>
  </si>
  <si>
    <t>Proves a Sitel. Còpia del nou chip.</t>
  </si>
  <si>
    <t>Visita a Ponent: proves amb el nou chip grabat. Era 232 i no 485  i no va funcionar</t>
  </si>
  <si>
    <t>Grabació nou chip a partir de l´original</t>
  </si>
  <si>
    <t>Visita a Ponent: proves amb el nou chip grabat.</t>
  </si>
  <si>
    <t>Visita a Ponent: grabació en directe del chip. Resolució incidència</t>
  </si>
  <si>
    <t>Malaltia</t>
  </si>
  <si>
    <t>Reunió de proyectes</t>
  </si>
  <si>
    <t>C-006</t>
  </si>
  <si>
    <t>C-004</t>
  </si>
  <si>
    <t>repartir material para sacar de almacen y poder contar almacen</t>
  </si>
  <si>
    <t>muntatge</t>
  </si>
  <si>
    <t>abrir OF</t>
  </si>
  <si>
    <t>preparar envio PC MANZANEDA</t>
  </si>
  <si>
    <t>hacer cable de CAP32-PROTECCION para que ANTON se lo lleve de reserrva</t>
  </si>
  <si>
    <t xml:space="preserve">envio a PECUARIAS de 4 cables HDMI </t>
  </si>
  <si>
    <t>poner mi ordenador de produccion en marcha para ver si funciona</t>
  </si>
  <si>
    <t>reparar MCI-125 N/S: 9600-289 BASSOLS</t>
  </si>
  <si>
    <t>reponer los pins rotos en la placa MCE que Toni se llevo de repuesto 763-2017</t>
  </si>
  <si>
    <t>movimientos almacen</t>
  </si>
  <si>
    <t>Castellote mirar porque no comunicaban ekors tras eliminar 2 SEPAMs</t>
  </si>
  <si>
    <t>Eliminar elementos obsoletos mediante ejecución nuevo script</t>
  </si>
  <si>
    <t>Ajuda Julio amb instal·lació SQL Server i Reporting</t>
  </si>
  <si>
    <t>Suport AP per copia valor Detecció Tensió</t>
  </si>
  <si>
    <t>Estudi canvis BDs migració Mas Matas a Wimax i ModbusTCP directe</t>
  </si>
  <si>
    <t>Estudi protocols alternatius proteccions SMOR de GE</t>
  </si>
  <si>
    <t>Update de Windows a màquina principal no va reiniciar SQL Server</t>
  </si>
  <si>
    <t>TedisNet: Nou script per eliminar elements ja activats (Mòdul Data v1.48)</t>
  </si>
  <si>
    <t>Andres solicita cambios a base de mal entendimiento de legislación</t>
  </si>
  <si>
    <t>No se detectan todas las interrupciones en TedisNet</t>
  </si>
  <si>
    <t>No se detectan todas las interrupciones manuales en TedisNet</t>
  </si>
  <si>
    <t>Quedamos para instalación 21/01/2019, formación remota 22/01/2019</t>
  </si>
  <si>
    <t>Alta de remotas Bermejales</t>
  </si>
  <si>
    <t>Problemas con remotas CAP16</t>
  </si>
  <si>
    <t>Fernando esta de vacaciones, pero comenta que no le funciona comunicación con algunas remotas. Revisión. Problema 104, estaba colgado. Modem se bloqueo el puerto y no envia SMS, etc.</t>
  </si>
  <si>
    <t>Problemas con cierres. Calculo individual reportado por Pecuarias</t>
  </si>
  <si>
    <t>Problema con informes anuales según Rafa de Pecuarias. Resulta que se quedo corrupto el SAP Crystal Reports y daba fallo, pero en lugar de dar error, los informes se servian de cache y estaban en blanco en lugar detener datos. Detección, revisión de BD, de calculos, reinstalación, pruebas.</t>
  </si>
  <si>
    <t>Creación de interruptores especificos para detección de OFF en presencia de tensión. No se creaban interrupciones. Luego resulto que siguen sin crearse aún que parece que esta todo bien configurado. Falta acabar, tenemos copia de BD.</t>
  </si>
  <si>
    <t>Problemas encontrados, calculos solucionados para futuras versiones, corrección en Pecuarias y en Pitarch para nueva versión.</t>
  </si>
  <si>
    <t>Comentan que Calser no importa interrupciones, resulta que no los puede importar porque no se generan. No se generan porque no se abre interruptor. Indican que se tienen que generarse cuando falla tensión.</t>
  </si>
  <si>
    <t>Reviso yo, luego con Enric. Problema de que no se generan interrupciones. Copia por operación funciona en inicializar remota, pero no al captar evento. Al final copio su BD y se quedan a la espera de solución.</t>
  </si>
  <si>
    <t>envio a PECUARIAS de CARGADOR PREMIUM</t>
  </si>
  <si>
    <t>c-001</t>
  </si>
  <si>
    <t>reparar CAP32 666-2009 PEUSA</t>
  </si>
  <si>
    <t>atualizar PC mio</t>
  </si>
  <si>
    <t>contar almacen y movimientos</t>
  </si>
  <si>
    <t>Instal·lar Visual Studio 2017</t>
  </si>
  <si>
    <t>Adquirir i instal·lar InstallShield 2018 Lite</t>
  </si>
  <si>
    <t>Actualitzar a versió final v1.47 (servidor, backup i terminal)</t>
  </si>
  <si>
    <t>Proves compilació TedisNet amb VStudio 2017</t>
  </si>
  <si>
    <t>Repàs amb Joan de valoració per oferta integració STG Pitarch - TedisNet</t>
  </si>
  <si>
    <t>Gestions varies per canvis Mas de las Matas</t>
  </si>
  <si>
    <t>Enseñar a Txema proceso para grabar programación en CPU's (integrados) remotas antiguas.</t>
  </si>
  <si>
    <t>Modificar sinóptico TedisNet Martin Silva (Cardeña). Enviar borrador a cliente.</t>
  </si>
  <si>
    <t>Ordenar carpetas en archivo.</t>
  </si>
  <si>
    <t>Pruebas con remotas Ormazabal. Estan las 2 averiadas (una no arranca, la otra se averió al cargar el programa de una remota de Louvre).</t>
  </si>
  <si>
    <t>Dibujar parte BT en CT2 ATR Diposits en TedisNet Vall hebron</t>
  </si>
  <si>
    <t>pre-instalación SW TedisNet en PC Louvre.</t>
  </si>
  <si>
    <t>pre-instalación SW Tedisnet en PC Louvre.</t>
  </si>
  <si>
    <t>Dar de alta 6 remotas, total 19 cabinas telemandadas en TedisNet Manzaneda</t>
  </si>
  <si>
    <t>Pre-instalación SW en PC TedisNet Manzaneda. Enviar PC a cliente</t>
  </si>
  <si>
    <t>Dar de alta señales Sepam T87 en TedisNet Maestrazgo (proyecto Castellote)</t>
  </si>
  <si>
    <t>Solicitar información a Moscoso sobre esta remota</t>
  </si>
  <si>
    <t>Enviar correo a Txema con estados proyectos y personas implicadas en ellos.</t>
  </si>
  <si>
    <t>pecuarias</t>
  </si>
  <si>
    <t>Dar de alta remota CT Pintor Goya en TedisNet Pecuarias</t>
  </si>
  <si>
    <t>Dar de alta remota CT Padre Carmelo en TedisNet Pecuarias</t>
  </si>
  <si>
    <t>Dar de alta remota CT Calvario en TedisNet Pecuarias</t>
  </si>
  <si>
    <t>Corregir errores en sinóptico BT CT2 ATR Diposits de Vall hebron</t>
  </si>
  <si>
    <t>Dar de alta remota CT 33 (Rastrilladores) en Scada Callosa</t>
  </si>
  <si>
    <t>Manzaneda</t>
  </si>
  <si>
    <t>Louvre</t>
  </si>
  <si>
    <t>Martín Silva</t>
  </si>
  <si>
    <t>Haizea Wind</t>
  </si>
  <si>
    <t>Universidad Panama</t>
  </si>
  <si>
    <t>Fuerteventura</t>
  </si>
  <si>
    <t xml:space="preserve">contar almacen </t>
  </si>
  <si>
    <t>Revisar que CAP32 pugui comunicar amb SEPAM 80</t>
  </si>
  <si>
    <t>Reunió projectes</t>
  </si>
  <si>
    <t>Traspas CAPPRX</t>
  </si>
  <si>
    <t>Iec104 Vall Hebron</t>
  </si>
  <si>
    <t>Generar manuals frances</t>
  </si>
  <si>
    <t>Configuració VPN</t>
  </si>
  <si>
    <t>Bug2515 - SystemTerminal peta con escritorio remoto</t>
  </si>
  <si>
    <t>Talus no comunicaba. Tenia el puerto deshabilitado</t>
  </si>
  <si>
    <t>Proves ModbusServer</t>
  </si>
  <si>
    <t>Problemes de comunicacions amb dispositius desde servidor secundari</t>
  </si>
  <si>
    <t>contar almacen</t>
  </si>
  <si>
    <t>Estudi inicial i gestió per mantenir CAP32 i Nport adicional</t>
  </si>
  <si>
    <t>Proves compilació TedisNet amb VStudio 2017, IS 2018, Nevron 2017</t>
  </si>
  <si>
    <t>Suport intern TedisNet Louvre (Modbus)</t>
  </si>
  <si>
    <t>Recuperar arxiu historic dades via check disk. Backup BD</t>
  </si>
  <si>
    <t>Correcció ID projecte Prime per evitar canvi cada cop s'obre</t>
  </si>
  <si>
    <t>Tarda lliure</t>
  </si>
  <si>
    <t>Instal·lar SQL Server 2017 i altres eines a màquina build-2017</t>
  </si>
  <si>
    <t>Suport PEM CAP32. No coincidia adreça, ports no serie i faltaven commands</t>
  </si>
  <si>
    <t>Proves amb RTU IEC101 de Electrica Olvera, a petició comercial</t>
  </si>
  <si>
    <t>verificar</t>
  </si>
  <si>
    <t>informar a MICROPLANET del contrato con BRADY</t>
  </si>
  <si>
    <t>soporte anton y enviarle paquete</t>
  </si>
  <si>
    <t>Dar de alta remota CT33 Rastrilladores en Scada Callosa</t>
  </si>
  <si>
    <t>Corregir borrador BT CT2 ATR Diposits en TedisNet Vall Hebron</t>
  </si>
  <si>
    <t>Dar de alta remota CT 37 en Callosa, realizar cambios en sinóptico</t>
  </si>
  <si>
    <t>Asistencia TedisNet Crevillente. PEM remota CT San Isidro</t>
  </si>
  <si>
    <t>Asistencia TedisNet Crevillente. PEM remota CT Ronda Sur</t>
  </si>
  <si>
    <t>Preparar viaje para PEM TedisNet Manzaneda</t>
  </si>
  <si>
    <t>Asistencia TedisNet Crevillente. PEM remota CT Frisco</t>
  </si>
  <si>
    <t>Dar de alta señales para T87 en Castellote (TedisNet Maestrazgo)</t>
  </si>
  <si>
    <t>Migración TedisNet + Calser a nuevo servidor de Pecuarias</t>
  </si>
  <si>
    <t>Montar radiadores para oficina</t>
  </si>
  <si>
    <t>Asistencia TedisNet Conilense. Errores en TedisNe (se detienen servicios) y envio llamadas y mensajes a horas incorrectas.</t>
  </si>
  <si>
    <t>Viaje para PEM TedisNet Manzaneda</t>
  </si>
  <si>
    <t>Instalación TedisNet Manzaneda</t>
  </si>
  <si>
    <t>Instalacion TedisNet Manzaneda</t>
  </si>
  <si>
    <t>Perdua comunicació amb Subestació. No respon peticions.</t>
  </si>
  <si>
    <t>Canviar RTU Collet a IP-Mòbil. Eliminar canals GSM obsolets</t>
  </si>
  <si>
    <t>Ajuda Anton per problemes port serie CAP32. També consultes CC i generació</t>
  </si>
  <si>
    <t>Actualitzar terminal a v1.47 i consultes varies Jordi</t>
  </si>
  <si>
    <t>Provar compilació i agent a màquina build VS2017</t>
  </si>
  <si>
    <t>Anàlisi especificació senyals rebuda de consultora Condado</t>
  </si>
  <si>
    <t>Consultes internes TedisNet (Manzaneda, Vall Hebron, Bermejales)</t>
  </si>
  <si>
    <t>Servidor principal caigut. S'ha hagut eliminar i tornar a crear replica</t>
  </si>
  <si>
    <t>Reunió amb Txema per CRM</t>
  </si>
  <si>
    <t>Logs Capprx</t>
  </si>
  <si>
    <t>Vall hebron. No se vacia el transaction log de la bbdd de Tedisnet</t>
  </si>
  <si>
    <t>acabar de cuadrar almacen</t>
  </si>
  <si>
    <t>preparar material para reparacion EYPESA ER AMETLLA</t>
  </si>
  <si>
    <t>ir a reparar ER AMETTLA</t>
  </si>
  <si>
    <t>buscar faena para albaert, repasar materiales en stock</t>
  </si>
  <si>
    <t>repasar radios llegadas para stock</t>
  </si>
  <si>
    <t>Update Windows i Outlook</t>
  </si>
  <si>
    <t>2 serveis no estavan iniciats. Terminal resident a memoria sense finestra (v0.44)</t>
  </si>
  <si>
    <t>ModbusMaster: s'inclouen en peticions adreces que alguns dispositius rebutgen</t>
  </si>
  <si>
    <t>Consultes sobre reinici servidors dels informàtics</t>
  </si>
  <si>
    <t>Servidor remot ICCP ha deixat de respondre</t>
  </si>
  <si>
    <t>Proves SEPAM T87: problemes amb adreces, events i comandaments</t>
  </si>
  <si>
    <t>Simular RTUs IEC104 per canviar estat detector presencia tensió</t>
  </si>
  <si>
    <t>C-012</t>
  </si>
  <si>
    <t>Trucada ormazabal respecte CAP32 (Alginet) que no comunica a fàbrica</t>
  </si>
  <si>
    <t>I-5114</t>
  </si>
  <si>
    <t>Asistencia TedisNet Ardales. No comunican con la subestación</t>
  </si>
  <si>
    <t>Asistencia PEM remota CT Frisco en TedisNet Crevillente</t>
  </si>
  <si>
    <t>Asistencia Scada Alginet. No pueden realizar maniobras en la subestacion.</t>
  </si>
  <si>
    <t>Asistencia Calser Repsol. Llamadas telefónicas para aclarar nuevo servidor BBDD y licencia para Manuel.</t>
  </si>
  <si>
    <t>Instalación y documentación TedisNet Manzaneda.</t>
  </si>
  <si>
    <t>Asistencia PEM Sepam T87 en Castellote. Hay estados que no se reciben, tampoco se realizan maniobras. Pendiente mas pruebas en laboratorio.</t>
  </si>
  <si>
    <t>Instalación TedisNet en nuevo servidor Pecuarias. Configurar réplica.</t>
  </si>
  <si>
    <t>asistencia Scada Fuentes y Cia. Cambiar IP de una remota en centro control. No comunica.</t>
  </si>
  <si>
    <t>Corregir borrador sinóptico TedisNet Vega con cambios definitivos.</t>
  </si>
  <si>
    <t>Consultar CRM y actualizar informacion</t>
  </si>
  <si>
    <t>verificar CPU's</t>
  </si>
  <si>
    <t>VERIFICAR CES</t>
  </si>
  <si>
    <t>numeros de serie</t>
  </si>
  <si>
    <t>intentar repara CAP32-48 500-2017, falla que no se graba la BD, hacer movimientos de albaranes del 2018 al 2019</t>
  </si>
  <si>
    <t>preparar envio del PC LOUVRE</t>
  </si>
  <si>
    <t>Edik</t>
  </si>
  <si>
    <t>Contestar mails de dudas de Jorge y Victor</t>
  </si>
  <si>
    <t>Instalación desde 0, en lugar de actualización, no tienen BD antigua, la han perdido o nunca hicieron nada. Problemas con instlación extrañas. Se pospone para solución con informatico.</t>
  </si>
  <si>
    <t>Actualizar Calser a utlima versión 5.4.0 y mover al nuevo servidor</t>
  </si>
  <si>
    <t>reponer todo el material reparacion ER AMETLLA</t>
  </si>
  <si>
    <t>preparar envio de CAP32 pedido 123398 ORMAZABAL</t>
  </si>
  <si>
    <t xml:space="preserve">abrir OF de reparaciones, sacar material </t>
  </si>
  <si>
    <t xml:space="preserve">organizar documentacion </t>
  </si>
  <si>
    <t>Comprar 4 llicències InstallShield. Activar a màquina build.</t>
  </si>
  <si>
    <t>Repassar funcionalitat simulador i power flow</t>
  </si>
  <si>
    <t>C-008</t>
  </si>
  <si>
    <t>Estudi Ofs inicials manteniment TedisNet 2019</t>
  </si>
  <si>
    <t>Proves compilació TedisNet amb Visual Studio 2017 a servidor</t>
  </si>
  <si>
    <t>Soporte a Julio con la replica de pecuarias</t>
  </si>
  <si>
    <t>La tablet no iniciaba.</t>
  </si>
  <si>
    <t>Reunió vulnerabilitats</t>
  </si>
  <si>
    <t>Cerca placa amb 2 ethernets</t>
  </si>
  <si>
    <t>Bug2520 - Bug Modbus problema amb SepamT87</t>
  </si>
  <si>
    <t>rehacer albaranes y comanda de EYPESA, rehacer albaranes de ORMAZABAL</t>
  </si>
  <si>
    <t>Importar BBDD TedisNet Maestrazgo a VMTEst1 para pruebas en laboratorio de T87 Castellote.</t>
  </si>
  <si>
    <t>Corregir fichero CT's para Calser de Martin Silva, atender llamada telefono y aclarar conceptos.</t>
  </si>
  <si>
    <t>Asistencia PEM remota CT Alameda en TedisNet Herederos Emillio Gamero (Fuente Palmera)</t>
  </si>
  <si>
    <t>Pruebas TedisNet varias versiones en mi PC.</t>
  </si>
  <si>
    <t>Consultar documentación remota IAT F6 de moscoso.</t>
  </si>
  <si>
    <t>Generar sinóptico TedisNet Delgichi</t>
  </si>
  <si>
    <t>Verificacion funcional Moxa 5630 (8 puertos RS-485) de suministros Tarrasenses</t>
  </si>
  <si>
    <t>Actualización TedisNet Aramaio a V1.47. Preparar instaladores.</t>
  </si>
  <si>
    <t>aramaio</t>
  </si>
  <si>
    <t>reunion semanal</t>
  </si>
  <si>
    <t>C-016</t>
  </si>
  <si>
    <t>c-016</t>
  </si>
  <si>
    <t>ordenar faenas</t>
  </si>
  <si>
    <t>Asistencia Scada Fuentes y Cia. Cambiar IP de las remotas en centro control. No comunica, hay algo que corta peticion.</t>
  </si>
  <si>
    <t>Actualización TedisNet Aramaio a V1.47 en PC cliente.</t>
  </si>
  <si>
    <t>Incoprorar 1 incidencia a periodo ya cerrado de 2018, recalcular y enviar BBDD a Repsol Ciudad Real.</t>
  </si>
  <si>
    <t>Dar de alta en BBDD Scada Moscoso, nueva remota A Rocha.</t>
  </si>
  <si>
    <t>Pruebas Scada Moscoso con remota IA Ventin. No se hacen mandos desde el Scada.</t>
  </si>
  <si>
    <t>Dar de alta en Scada Moscoso BBDD remota reconetador F6</t>
  </si>
  <si>
    <t>Reestaurar todas señales de T87 en Castellote dentro del mismo dispositivo. Activar datos.</t>
  </si>
  <si>
    <t>c-012</t>
  </si>
  <si>
    <t>conexión a Scada de Vall d'Hebron para comprobar estados comunicaciones y actualizacion eventos.</t>
  </si>
  <si>
    <t>Verificación funcionamiento TedisNet Pecuarias en servidor principal nuevo + backup.</t>
  </si>
  <si>
    <t>Pruebas en laboratorio remota reconectador F6 de Moscoso. Solo señales propias.</t>
  </si>
  <si>
    <t>Pruebas remotas Ormazabal reparadas.</t>
  </si>
  <si>
    <t>Asistencia Scada Moscoso. No pueden realizar maniobras con interruptor IA Ventin. La plantilla de este dispositivo tiene errores.</t>
  </si>
  <si>
    <t>Pruebas en laboratorio con Scada Moscoso + reconectador IA Ventin (CAP32 + PL70). No hace maniobras correctamente.</t>
  </si>
  <si>
    <t>Reunion semanal</t>
  </si>
  <si>
    <t>Valoración nueva remota en Collet. Sustituyen Smor por Multilin 350</t>
  </si>
  <si>
    <t>asistencia PEM T87 en Castellote</t>
  </si>
  <si>
    <t>Subir información a CRM (contactos, consultar otros clientes)</t>
  </si>
  <si>
    <t>Asistencia PEM remota T87 en Maestrazgo</t>
  </si>
  <si>
    <t>Asistencia TedisNet Maestrazgo. NO comunican con Torremiró ni Hoya de Luco. Se envía inicialización y muestran estados correctoss.</t>
  </si>
  <si>
    <t>Pruebas Scada Moscoso, consultar trazabilidad via com 3 en remota IA Ventin (no hace maniobras). Error en la plantilla.</t>
  </si>
  <si>
    <t>Asistencia PEM remota CT-1 de Aramaio.</t>
  </si>
  <si>
    <t>Asistencia TedisNet Conilense. NO comunican con un par de cabinas en subestación ni otras remotas. Servicios arrancados en dos servidores.</t>
  </si>
  <si>
    <t>ordenar hojas de fabricaciones cerradas y ponerlas en sus carpetas</t>
  </si>
  <si>
    <t>problemas con GEXTOR que no funciona bien</t>
  </si>
  <si>
    <t>entrar material y preparar pedido 123357 de ORMAZABAL</t>
  </si>
  <si>
    <t>ir a buscar material a furgo</t>
  </si>
  <si>
    <t>entrar material sin destino de CIRPROTEC y PRODELEC</t>
  </si>
  <si>
    <t>preparar faena para ALBERT</t>
  </si>
  <si>
    <t>c-029</t>
  </si>
  <si>
    <t>Migració a Visual Studio 2017: reports, deploy DB, tests</t>
  </si>
  <si>
    <t>Reunió TRS per consultes TedisNet per Nclave. I transfer projectes subministrament</t>
  </si>
  <si>
    <t>Consultes varies TedisNet</t>
  </si>
  <si>
    <t>Modbus a versió 1.47.2 (custom) per problema Eds Sepam T87</t>
  </si>
  <si>
    <t>Consultes JMG respecte Tedis-CAP32 per relé Moscoso</t>
  </si>
  <si>
    <t>Consultes TedisNet AP respecte Bermejales</t>
  </si>
  <si>
    <t>Reunió per organització interna, convocada per AMX</t>
  </si>
  <si>
    <t>Estudi sistema SCADA Corvera per Ormazabal</t>
  </si>
  <si>
    <t>Modificació TEDIS GenDat32 per PL70 de Moscoso</t>
  </si>
  <si>
    <t>Estudi problemes Modbus SEPAM Castellote</t>
  </si>
  <si>
    <t>Problemes comunicació amb Torremiró</t>
  </si>
  <si>
    <t>I-5124</t>
  </si>
  <si>
    <t>Estudi carpeta</t>
  </si>
  <si>
    <t>Trobar repositori de codi de Tedis a pegaso</t>
  </si>
  <si>
    <t>hacer documentacion de la reparacion</t>
  </si>
  <si>
    <t>preparar pedido para MICROPLANET, hablar de pedido con MATRIX, mirar de enviar pedidos ORMAZABAL</t>
  </si>
  <si>
    <t>preparar para verificar, mirando donde se alimenta y quitando la proteccion del armario</t>
  </si>
  <si>
    <t>preparar visita de posible proyecto de relojes, tirando cartones y ordenando produccion</t>
  </si>
  <si>
    <t>acabar de preparar pedido ORMAZABAL y enviar</t>
  </si>
  <si>
    <t>repasar un stock despues de abrir y cerrar una OF de reparacion</t>
  </si>
  <si>
    <t>preparar electronica vieja para tirar, separando material que se entra en almacen</t>
  </si>
  <si>
    <t>IEC104/101 no crea events per resultat d'operació (com copia). Afecta a import Calser</t>
  </si>
  <si>
    <t>Migració TedisNet a Visual Studio 2017: verificació instal·ladors</t>
  </si>
  <si>
    <t>Planning desenvolupaments software 2019-1T</t>
  </si>
  <si>
    <t>AMP</t>
  </si>
  <si>
    <t>Z. RESERVA 2</t>
  </si>
  <si>
    <t>preparar faena para albert, y documentacion</t>
  </si>
  <si>
    <t>llevar material a reunion</t>
  </si>
  <si>
    <t>vericicar</t>
  </si>
  <si>
    <t>almacenar</t>
  </si>
  <si>
    <t>hacer documentacion y envio de pedido 123505 de ORMAZABAL</t>
  </si>
  <si>
    <t>cerrar OF</t>
  </si>
  <si>
    <t>auditoria almacen</t>
  </si>
  <si>
    <t>entrar material de conectores radio para tener en almacen y actualizar su stock</t>
  </si>
  <si>
    <t>Actualizar incidencias y contactos en CRM.</t>
  </si>
  <si>
    <t>Asistencia TedisNet Pecuarias. No propaga color un trafo, eliminar operaciones en nuevas remotas (no afecta a color)</t>
  </si>
  <si>
    <t>Pruebas con proteccion F6 de Moscoso. No se puede leer plantilla ni conectar con protección por SW</t>
  </si>
  <si>
    <t>Asistencia Calser Repsol. Fichero Calidad Zonal.</t>
  </si>
  <si>
    <t>Pruebas Scada moscoso. No pueden maniobrar IA Deriv. Ventin. Fallo de código (Gendat32)</t>
  </si>
  <si>
    <t>Pruebas Scada Eypesa con remota Roquet. No pueden hacer maniobras.</t>
  </si>
  <si>
    <t>Asistencia TedisNet Aurora. Las copias seguirdad antiguas no se borran. Remota Castell no tiene la hora correcta</t>
  </si>
  <si>
    <t>Subir nuevo Gendat32 a Scada Moscoso. Se corrigen mandos sobre remota IA deriv. Ventin.</t>
  </si>
  <si>
    <t>Asistencia TedisNet Conilense. masterService de PC backup no reconoce al  PC principal. No hay ping.</t>
  </si>
  <si>
    <t>Pruebas Scada Eypesa con remota Roquet. No pueden hacer maniobras. Se carga nuevo RTUconfig en remota.</t>
  </si>
  <si>
    <t>Muntatge</t>
  </si>
  <si>
    <t>Correcciones a base de estar con cliente</t>
  </si>
  <si>
    <t>Puesta en marcha con gente de Mastrafo. Cambio de algunas señales de remota. Invertir el reenganche y otros comentarios sobre señales del Jorge Cuadros.</t>
  </si>
  <si>
    <t>Puesta en marcha con gente de Mastrafo. Cambio de algunas señales de remota. Invertir el reenganche y otros comentarios sobre señales del Jorge Cuadros. Añadir alguna señal en dibujo.</t>
  </si>
  <si>
    <t>Configuración de concentrador ZIV Prime, investigación porque no comunica. Configuración incorrecta con datos ocultos, soporte ZIV no resuelven el problema.</t>
  </si>
  <si>
    <t>Añadir S21 a PrimeService</t>
  </si>
  <si>
    <t>Adaptació tarjeta de xarxa</t>
  </si>
  <si>
    <t>Adaptació tarjeta de xarxa + embalatge</t>
  </si>
  <si>
    <t>Instal·lació SQLServer</t>
  </si>
  <si>
    <t>Reunió ingenieria</t>
  </si>
  <si>
    <t>Reunió amb Toni</t>
  </si>
  <si>
    <t>T87 Maestrazgo proves comunicació</t>
  </si>
  <si>
    <t>proves placa 2 ports</t>
  </si>
  <si>
    <t>Reunió desenvolupament</t>
  </si>
  <si>
    <t>Respondre mail reportant problema amb T87</t>
  </si>
  <si>
    <t>TediNet no registra medidas</t>
  </si>
  <si>
    <t>Proves placa reneses Carles</t>
  </si>
  <si>
    <t>montar las CPU's en los CAP32-125 de alamcen que se quitaron cuando se necesitaban para la OF 4909</t>
  </si>
  <si>
    <t>preparar documentacion, haciendo listado de componentes para nuevo montador de MODEMS empresa ARES</t>
  </si>
  <si>
    <t>Pruebas funcionamiento servidor replica+ ppal en TedisNet Conilense</t>
  </si>
  <si>
    <t>Asistencia a Centelles. Consulta valores potencia activa en celda 15 de S.E.</t>
  </si>
  <si>
    <t>Corregir BBDD remota F6 (Corredoira) con medidas definitivas.</t>
  </si>
  <si>
    <t>Asistencia Dielesur. Cambiar IP de servidor principal. Corregir configuracion Moxa remota Fte. Nueva</t>
  </si>
  <si>
    <t>Configurar nueva impresora en mi pc.</t>
  </si>
  <si>
    <t xml:space="preserve">Asistencia TedisNet Electrificacion. No comunican con remotas GSM. Modem GSM centro control está bloqueado. </t>
  </si>
  <si>
    <t>Asistencia PEM remota CT-1 de Aramaio. Necesario crear señales nuevas. Han cambiado RCI-RTU en Pto. Frontera, ya no muestra estados correctos (diferentes E.D.)</t>
  </si>
  <si>
    <t>Instalar en VMTest12 Stedis de Estabanell para pruebas Josep Maria con PRX.</t>
  </si>
  <si>
    <t>Grabar una PRX con BBDD remota Roquet para que se la lleve Txema.</t>
  </si>
  <si>
    <t>Consultar CRM e introducir informacion.</t>
  </si>
  <si>
    <t>Instalacion TedisNet V1.47 en PC demo y en PC sala reuniones.</t>
  </si>
  <si>
    <t>Asistencia Scada Ceuta. No comunica remota nº 4 con celdas 7 y 9. Pendiente que confirmen configuración esclavos.</t>
  </si>
  <si>
    <t>Crear remota S.E. Sampol</t>
  </si>
  <si>
    <t>Subir nuevo programa a remota Roquet de Estabanell. No se recibian las medidas.</t>
  </si>
  <si>
    <t>Crear dispositivo Multilin 350 en C.R. Collet.</t>
  </si>
  <si>
    <t>sampol</t>
  </si>
  <si>
    <t>Dar de alta remota S.E. Sampol</t>
  </si>
  <si>
    <t>Pruebas comunicaciones con F6 + CAP32. No logramos conectar con la protección con el SW del fabricante.</t>
  </si>
  <si>
    <t>Asistencia TedisNet Ardales. Scada no detecta cambio color cuando tienen ausencia tension Aguas arriba de S.E.</t>
  </si>
  <si>
    <t>quitar conectores RJ</t>
  </si>
  <si>
    <t>numeros de serie y almacenar</t>
  </si>
  <si>
    <t>reparar la CPU que va mal</t>
  </si>
  <si>
    <t>Migració TedisNet a VS 2017: problemes amb IS 2018 i EF</t>
  </si>
  <si>
    <t>Valoracions software</t>
  </si>
  <si>
    <t>Reunió Txema per R&amp;D Telegestió 2019</t>
  </si>
  <si>
    <t>Estudi i Reunió amb Txema respecte SCADA per NClave</t>
  </si>
  <si>
    <t>Reunió amb JMT, AP, TRS per desenvolupaments primer trimestre</t>
  </si>
  <si>
    <t>Taula mesures ha arribat al limit Id 2^31. Solució provisional</t>
  </si>
  <si>
    <t>Traducció per Nclave</t>
  </si>
  <si>
    <t>Valoració per ampliació Hospital V. Hebron Modbus Server</t>
  </si>
  <si>
    <t>Consultes automatismes per Aramaio</t>
  </si>
  <si>
    <t>Manteniment bugs pendents TedisNet</t>
  </si>
  <si>
    <t>Estudi previ Alertes per Telegram</t>
  </si>
  <si>
    <t>Confirmar que estats Export estan disponibles per GIS</t>
  </si>
  <si>
    <t>Neteja de carpetes antigues</t>
  </si>
  <si>
    <t>Estudi enllaç amb STG</t>
  </si>
  <si>
    <t>Mig dia lliure</t>
  </si>
  <si>
    <t>Estudi fallos puntuals BD. Milloraria amb ampliació RAM.</t>
  </si>
  <si>
    <t>Suport Julio per alta Presencia Tensió (invertint senyal RTU)</t>
  </si>
  <si>
    <t>Problemes amb mesures IEC104 de forma periòdica</t>
  </si>
  <si>
    <t>Actualitzacions vàries</t>
  </si>
  <si>
    <t>Consultes Ruben sobre replica propia a Hervàs</t>
  </si>
  <si>
    <t>Migració TedisNet a VS 2017: proves</t>
  </si>
  <si>
    <t>Consultes internes TedisNet</t>
  </si>
  <si>
    <t>cuadrar stock de placas de CAP32</t>
  </si>
  <si>
    <t>cerrar OF's y hacer cable para ingenieria</t>
  </si>
  <si>
    <t>c-010</t>
  </si>
  <si>
    <t xml:space="preserve">entrar material </t>
  </si>
  <si>
    <t>visita metge</t>
  </si>
  <si>
    <t>hablar con DEHN IBERICA por error en el pedido y preparar el paquete</t>
  </si>
  <si>
    <t>reparar  CPU's MANGRASA</t>
  </si>
  <si>
    <t>montaje de los BD-140</t>
  </si>
  <si>
    <t>preparar pedido ??????? EYPESA, de 10 INTERF-1, buscando dos y haciendo movimientos</t>
  </si>
  <si>
    <t>ayudar a ALBERT con dudas TD</t>
  </si>
  <si>
    <t>montaje de los displays en CPU's con sus tornillos</t>
  </si>
  <si>
    <t>ensamblar equipo</t>
  </si>
  <si>
    <t>contestar mail de ARES ELECTRONICS por tema cotizacion MODEM FSK</t>
  </si>
  <si>
    <t>hacer albaran y acabar de preparar pedido EYPESA</t>
  </si>
  <si>
    <t xml:space="preserve">ir a ferreteria a por material </t>
  </si>
  <si>
    <t>Añadir S21 a PrimeService. Pruebas con concentrador de test de Bermejales</t>
  </si>
  <si>
    <t>C-032</t>
  </si>
  <si>
    <t>Corrección de bugs detectados en Maestrazgo de Prime: indicación de estado transitorio de comunicación de concentrador, otro bug que no se queda colgado al intentar parar lo, PotenciaActivaExportada no se asignaba bien</t>
  </si>
  <si>
    <t>Ayuda con el tema de concentradores y la red de ellos. Problema con puertos y NAT de los routers</t>
  </si>
  <si>
    <t>Problemas con replica. Pruebas, detección de las problematicas</t>
  </si>
  <si>
    <t>Problemas con VPN para conectarse y hacer soporte para Calser</t>
  </si>
  <si>
    <t>Dar De alta remota S.E. Sampol</t>
  </si>
  <si>
    <t>Configurar Scada Estabanell en VMTest12 para pruebas.</t>
  </si>
  <si>
    <t>configururar elementos simulados y reales en S.E. Ardales. Dibujo se representará en blanco con ausencia tensíón en cabecera</t>
  </si>
  <si>
    <t>Consultar en BBDD TedisNet Bermejales el nº esclavo para NUEVO ESCLAVO en CS Las Minas</t>
  </si>
  <si>
    <t>Consultes de Carlos sobre funcionament enllaç TedisNet-STG</t>
  </si>
  <si>
    <t>Va lent perquè hi ha problemes SQL. Sembla que per replica VMs que han montat ells</t>
  </si>
  <si>
    <t>Migració a Visual Studio 2017: tests</t>
  </si>
  <si>
    <t>Consultes sobre ampliació servidors i software telemando</t>
  </si>
  <si>
    <t>Planning demos ASEME mes de febrer</t>
  </si>
  <si>
    <t>Videoconferencia i estudi sobre exportació dades</t>
  </si>
  <si>
    <t>Consultes varies Anton sobre comms UDP i Replica Bermejales</t>
  </si>
  <si>
    <t>Bug 2528: Taula AlertStates no es replicava i per tant no anaven alertes des de secundari</t>
  </si>
  <si>
    <t>preparar 2 cables RG213, programar radio con voz para enviar a PECUARIAS sin coste</t>
  </si>
  <si>
    <t>pedir informacion a cabletronic de cuando llegara un pedido para ORMAZABAL</t>
  </si>
  <si>
    <t>verificar con problemas en cable de radio a modem</t>
  </si>
  <si>
    <t>empaquetar</t>
  </si>
  <si>
    <t>Verificación funcionamiento MasterService en TedisNet Conilense: ok.</t>
  </si>
  <si>
    <t>Cambiar IP's en remotas de centro control Fuentes y Cia</t>
  </si>
  <si>
    <t>añadir un Ekor RCI a la remota CS Minas en TedisNet Bermejales</t>
  </si>
  <si>
    <t>Dar de alta remota S.E. Sampol. Configurar copias seguridad diarias en servidor principal.</t>
  </si>
  <si>
    <t>Habilitar VPN en mi portátil para Bermejales. Enviar base de datos a la remota.</t>
  </si>
  <si>
    <t>Asistencia Scada Fuentes y Cia. Configurar remotas con nueva IP centro control. Consultar con técnicos fibra configuración.</t>
  </si>
  <si>
    <t>Consultar BBDD remota Roquet. Señal de puerta abierta no se recibe correctamente. Parece error en bBDD  del CAP32</t>
  </si>
  <si>
    <t>Dibujar sinóptico remota IA Deriv. Corredoira (f6). Pruebas BBDD (se habia corrompido)</t>
  </si>
  <si>
    <t>Dar de alta remota CT Antonio Martinez en Scada Albaterense</t>
  </si>
  <si>
    <t>Subir base de datos a remota CS Minas de Bermejales con mando local / remoto invertido.</t>
  </si>
  <si>
    <t>Dar de alta remota CT Lepanto en Scada Albaterense</t>
  </si>
  <si>
    <t>Remota Roquet de Estabanell. Señal puerta abierta no se recibe correctamente. Buscar copias centro antiguo fichero REM_0013.INT</t>
  </si>
  <si>
    <t>Crear documento para verificiación señales remotas Callosa (cubos y rastrilladores)</t>
  </si>
  <si>
    <t>Montaje placas</t>
  </si>
  <si>
    <t>montaje placas</t>
  </si>
  <si>
    <t>consultar estados varios proyectos.</t>
  </si>
  <si>
    <t>empaquetar 3 equipos mangrasa del ultimo pedido que estaban pendientes</t>
  </si>
  <si>
    <t>enviar mail a EMBALAJES BARRIO para 27 cajas, enviar mail para ARES ELECTRONICS para montar FSK,</t>
  </si>
  <si>
    <t>Placa 2 ports</t>
  </si>
  <si>
    <t>No se registran medidas. Según trazas se reciben y se encolan para guardar pero no se guardan en BBDD</t>
  </si>
  <si>
    <t>Bug systemterminal con escritorio remoto</t>
  </si>
  <si>
    <t>Prova concepte modbus gateway</t>
  </si>
  <si>
    <t>Modbus gateway</t>
  </si>
  <si>
    <t>modificació configuració xarxa</t>
  </si>
  <si>
    <t>Actualizació a VS2017</t>
  </si>
  <si>
    <t>Donar acces a xarxa a la CAPPRX via la placa de seguretat</t>
  </si>
  <si>
    <t>mirar como va a ser el montaje de la placa de montaje</t>
  </si>
  <si>
    <t xml:space="preserve">rellenar hoja de numeros de serie </t>
  </si>
  <si>
    <t>rellenar datos de cliente para ARES ELECTRONICS, oferta de EMB.BARRIO, enviar fotos de pantalla FSK,ver horas de albert antes de contrato,</t>
  </si>
  <si>
    <t>muntatge placa en armari</t>
  </si>
  <si>
    <t>Gestions internes TedisNet</t>
  </si>
  <si>
    <t>C-040</t>
  </si>
  <si>
    <t>Migració TedisNet a Visual Studio 2017</t>
  </si>
  <si>
    <t>Migració TedisNet a .NET Framework v4.7.2 (des de v4.5)</t>
  </si>
  <si>
    <t>Problemes rendiment per canvis a màquines virtuals que han fet ells</t>
  </si>
  <si>
    <t>C-034</t>
  </si>
  <si>
    <t>Bug 2478: Vigilancias por IEC104</t>
  </si>
  <si>
    <t>Suport AP i JMG per test replica amb 11 terminals</t>
  </si>
  <si>
    <t>Moure documentació TedisNet a pegaso. Backups 2018</t>
  </si>
  <si>
    <t>verificar que los componentes de la OF son los que hay realmente</t>
  </si>
  <si>
    <t>intentar reparar CAP32 317-2018 para entrar en almacen, al final se cambia CPU para entrar en almacen y la CPU averiada se deja para reparar, hacer los movimientos oportunos</t>
  </si>
  <si>
    <t>reparar CPU's MANGRASA</t>
  </si>
  <si>
    <t>empaquetar y albaran</t>
  </si>
  <si>
    <t>verificar CPU's MANGRASA</t>
  </si>
  <si>
    <t>reparar INTERFACE MANGRASA</t>
  </si>
  <si>
    <t xml:space="preserve">mirar el montaje de CAP8 generico y informar a SERVI para que nos haga oferta </t>
  </si>
  <si>
    <t xml:space="preserve">preparar y enviar pedido PE201900114 de EOSA 1 x ECS-200 5189 </t>
  </si>
  <si>
    <t>hacer movimiento de stock que estaba mal con los CAP8</t>
  </si>
  <si>
    <t>reciclar CAP8 a 125 para TD, por error en el montaje de las otras OF's</t>
  </si>
  <si>
    <t>Resposta a consultes Bermejales respecte importació estats i mesures</t>
  </si>
  <si>
    <t>Tancar v1.47.2 (primer hotfix de v1.47)</t>
  </si>
  <si>
    <t>Suport Anton problemes sincronització RTUs</t>
  </si>
  <si>
    <t>Suport intern TedisNet per migració SET Mas Matas</t>
  </si>
  <si>
    <t>Seguiment migració</t>
  </si>
  <si>
    <t>reparar CRINOR 2755-2008 PF VALLE ZALABI (BERMEJALES)</t>
  </si>
  <si>
    <t xml:space="preserve">reparar CRINOR 2755-2008 PF VALLE ZALABI (BERMEJALES) </t>
  </si>
  <si>
    <t>Corregir sinóptico</t>
  </si>
  <si>
    <t>Asistencia Scada Santa Marta, No se ven algunas medidas. Pruebas con Alberto Rios de Ormazabal</t>
  </si>
  <si>
    <t>Dar de alta remota S.E. Sampol. Enviar BBDD a remota</t>
  </si>
  <si>
    <t>Asistencia Telefónica Basols. Cambiarán PC remoto (S.E. Banyolas)</t>
  </si>
  <si>
    <t>Pruebas TedisNet Bermejales V1.47. La replica no funciona correctamente</t>
  </si>
  <si>
    <t>Pruebas comunicaciones TedisNet Pecuarias con remotas GPRS via UDP. No comunican.</t>
  </si>
  <si>
    <t>Re-instalar en servidores Maestrazgo IEC104Service y ModbusService.</t>
  </si>
  <si>
    <t>Crear puertos y canales para comunicar Vía UDP (wimax)</t>
  </si>
  <si>
    <t>Instalación Calser V5.4 en Servidor principal Crevillente.</t>
  </si>
  <si>
    <t>Asistencia Scaa Moscoso. Posición de un aéreo indeterminada (error en remota). Se bloquea la remota y deshabilita telemando en ese elemento.</t>
  </si>
  <si>
    <t>Cambiar direcciones locales en 4 esclavos de remota S.E. Sampol</t>
  </si>
  <si>
    <t>Pruebas TedisNet Bermejales V1.47. La replica no funciona correctamente. Pruebas con varios Terminales arrancados.</t>
  </si>
  <si>
    <t>problemas con el pc de verificacion que no arranca</t>
  </si>
  <si>
    <t>reparartir faenas</t>
  </si>
  <si>
    <t>cuadrar numeros de serie de almacen</t>
  </si>
  <si>
    <t>consulta a OLGA para devolver material de prensas</t>
  </si>
  <si>
    <t>ayudar a ALBERT</t>
  </si>
  <si>
    <t>Migració TedisNet a .NET Framework v4.7.2. Problemes amb SysTerminal</t>
  </si>
  <si>
    <t>Reunió amb Anton i Txema sobre problemes CC Bermejales</t>
  </si>
  <si>
    <t>Correcció AlertService perquè faci servir port web configurable (v1.47.3), per la Loma</t>
  </si>
  <si>
    <t>Suport a Julio per comms 104 a RTU Saltos Cabrera</t>
  </si>
  <si>
    <t>Configurar informes y permisos de acceso, soporte</t>
  </si>
  <si>
    <t>Backups any 2018</t>
  </si>
  <si>
    <t>c-006</t>
  </si>
  <si>
    <t>entrar y preparar pedido 123433 ORMAZABAL</t>
  </si>
  <si>
    <t>entrar material fuentes protos NCLAVE sin OF</t>
  </si>
  <si>
    <t>preparar material para enviar</t>
  </si>
  <si>
    <t xml:space="preserve">crear codigo de almacen, hacer escandallo </t>
  </si>
  <si>
    <t>ferreteria</t>
  </si>
  <si>
    <t>Migració TedisNet a .NET FW 4.7.2: Web</t>
  </si>
  <si>
    <t>Videoconferencia sobre canvi màquines telecontrol</t>
  </si>
  <si>
    <t>Reunió amb Toni per nova incorporació R&amp;D</t>
  </si>
  <si>
    <t>Suport migració Mas Matas a Wimax i reestructuració RTU</t>
  </si>
  <si>
    <t>Preparar demo per ASEME 14/2 Barcelona</t>
  </si>
  <si>
    <t>Formació sobre backups SQL a Anton</t>
  </si>
  <si>
    <t>Demo TedisNet per ASEME a Barcelona</t>
  </si>
  <si>
    <t>Tornar a recuperar configuració desenvolupament després demo</t>
  </si>
  <si>
    <t>Especificació exportació estats i mesures sistema per Bermejales</t>
  </si>
  <si>
    <t>Specification of data transfer from TedisNet SCADA to beedata system</t>
  </si>
  <si>
    <t>Specification of data transfer from TedisNet SCADA to external system</t>
  </si>
  <si>
    <t>Meeting in Granollers to add real-time data exchange from SCADA to beedata</t>
  </si>
  <si>
    <t>Resolve questions from Estabanell regarding real-time data exchange</t>
  </si>
  <si>
    <t>Resolve questions from Estabanell regarding some unknown branch ids</t>
  </si>
  <si>
    <t>Specification of values to read from CT Rec and CT Node. Agree on protocols used.</t>
  </si>
  <si>
    <t>Meeting in Granollers to establish data to exchange between systems</t>
  </si>
  <si>
    <t>Validate summary document of 14/1 meeting</t>
  </si>
  <si>
    <t>Study of specification received from Estabanell with first draft of data exchange</t>
  </si>
  <si>
    <t>Specification of data transfer between systems, second draft from Estabanell</t>
  </si>
  <si>
    <t>Estudi sobre avantatges de fer servir REST JSON</t>
  </si>
  <si>
    <t>ayudar a Josep Maria con temas de PRX</t>
  </si>
  <si>
    <t xml:space="preserve">preparar cable radio-equipo SAHUTEL, probar, probar la m16ea EL VISO, hacer envio </t>
  </si>
  <si>
    <t>preparar paquete para envio</t>
  </si>
  <si>
    <t>ordenar produccion</t>
  </si>
  <si>
    <t>Puesta en marcha remota CT A Rocha, Moscoso</t>
  </si>
  <si>
    <t>Actualización Tedisnet La Loma  a V1.47.2</t>
  </si>
  <si>
    <t>Consultar BBDD remota Talus T300 Delgichi</t>
  </si>
  <si>
    <t>Asistencia a Jorge Garrote en Saltos del Cabrera. Cambio IP remota Subestación Quereño.</t>
  </si>
  <si>
    <t>Pruebas comunicaciones Scada.</t>
  </si>
  <si>
    <t>Dar de alta remota CT naorte en Sampol</t>
  </si>
  <si>
    <t>Cambiar IP's remotas y centro control en Scada Fuentes y CIA. No estabilizan las IP's</t>
  </si>
  <si>
    <t>Cambiar via comunicación Mas Matas a UDP. Tenian cable via directa defectuoso. Sepam's no inicializan en CC.</t>
  </si>
  <si>
    <t>vacances</t>
  </si>
  <si>
    <t>Asistencia PEM remota CT 37 Cubos en Scada Callosa. Corregir BBDD</t>
  </si>
  <si>
    <t>Asistencia PEM remota CT 33 Rastrilladores en Scada Callosa. Corregir BBDD</t>
  </si>
  <si>
    <t>Pruebas Scaner con mi portatil</t>
  </si>
  <si>
    <t>Asistencia Scada Fuentes y Cia. Cambiar IP's remotas y Centro control. Se queda todo operativo.</t>
  </si>
  <si>
    <t>Dar de alta remota CT E-17 en Sampol</t>
  </si>
  <si>
    <t>Asistencia PEM remota CT 37 Los Cubos en Callosa. Problemas con BBDD</t>
  </si>
  <si>
    <t>Dar de alta remota Orizonia en Sampol</t>
  </si>
  <si>
    <t>Asistencia Scada Moscoso. Habilitar comunicaciones aéreo CastroFamelga</t>
  </si>
  <si>
    <t>Develop real-time data exchange from TedisNet to beedata system using web services</t>
  </si>
  <si>
    <t>Specification of data transfer TedisNet SCADA to beedata system using web services</t>
  </si>
  <si>
    <t>Migració TedisNet a .NET Framework 4.7.2</t>
  </si>
  <si>
    <t>Mail a Julio sobre canvis propers a realitzar Mas Matas</t>
  </si>
  <si>
    <t>Corregir BBDD remota Rastrilladores (CT33) de Callosa, coordinar PEM. Pendiente subir cambios a Scada y asistencia a PEM.</t>
  </si>
  <si>
    <t>vaciar la caja y actualizar OF de material sobrante y nuevo</t>
  </si>
  <si>
    <t>material almacen</t>
  </si>
  <si>
    <t>reciclar a barca una M8SA quitando conectores y barcas a dos que ya no sirven</t>
  </si>
  <si>
    <t>finalizar lo que faltaba de montaje</t>
  </si>
  <si>
    <t>finalizar y empaquetar</t>
  </si>
  <si>
    <t>c-008</t>
  </si>
  <si>
    <t>explicacion de funcionamiento TD a albert</t>
  </si>
  <si>
    <t>Resolució bugs Aduriz: No truca als punts demanats sino a tots</t>
  </si>
  <si>
    <t>Instal·lació Csec v.12.0</t>
  </si>
  <si>
    <t>Proves amb el Generador BBDD</t>
  </si>
  <si>
    <t>Comprobació Generador BBDD</t>
  </si>
  <si>
    <t>Incorporació caselles pròpies de comercialitzadores en el GenBD</t>
  </si>
  <si>
    <t xml:space="preserve">Suport per configurar els nous concentradors que s´han d´instal·lar. </t>
  </si>
  <si>
    <t>Visita del client per parlar de varios temes</t>
  </si>
  <si>
    <t>Suport a les comunicacions amb el PF</t>
  </si>
  <si>
    <t>Generació dels fitxers P1 per enviar a REE</t>
  </si>
  <si>
    <t>Suport a l´enviament dels fitxers P1 cap a REE</t>
  </si>
  <si>
    <t>Suport per volcar la facturació</t>
  </si>
  <si>
    <t>Revisió del sistema</t>
  </si>
  <si>
    <t>Revisió fitxers</t>
  </si>
  <si>
    <t>Configuración RTUs UDP. Pruebas con Alcort de porqué no comunica</t>
  </si>
  <si>
    <t>Reconfiguración con Alcort de la VPN</t>
  </si>
  <si>
    <t>Reseteo con Vanesa de 2 remotas UDP</t>
  </si>
  <si>
    <t>Reseteo con Jesús de todas las remotas UDP por cambio de IP</t>
  </si>
  <si>
    <t>Reseteo de los Moxas pq fallan las rtu radio y ST. Daniel Torres</t>
  </si>
  <si>
    <t>Pruebas Ppal/Redundante. Cambio configuración Ips remotas Fibra</t>
  </si>
  <si>
    <t>Verificació CAP-PRX Torres i Bages</t>
  </si>
  <si>
    <t>Revisar adreçes CAP32 pugui comunicar amb SEPAM 80</t>
  </si>
  <si>
    <t>Respondre mail Carles Modbus</t>
  </si>
  <si>
    <t>Revisar comunicacions servidor Universitat Panama</t>
  </si>
  <si>
    <t>Carles Modbus. Proves placa renesas</t>
  </si>
  <si>
    <t>SystemTerminal subxarxes</t>
  </si>
  <si>
    <t>Systemterminal subxarxes</t>
  </si>
  <si>
    <t xml:space="preserve">Trucada telf Tarek. Dubtes tablet </t>
  </si>
  <si>
    <t>C-005</t>
  </si>
  <si>
    <t>preparar y hablar con olga de material devolucion</t>
  </si>
  <si>
    <t>entrar material de montaje para stock</t>
  </si>
  <si>
    <t>Demo TedisNet a ASEME Madrid</t>
  </si>
  <si>
    <t>C-010</t>
  </si>
  <si>
    <t>Vaga general</t>
  </si>
  <si>
    <t>Reunió Txema</t>
  </si>
  <si>
    <t>enviar a INVAEX la QNA que nos dejaron</t>
  </si>
  <si>
    <t>Visita Xavi Diaz</t>
  </si>
  <si>
    <t>Preparar demo TedisNet a ASEME Madrid</t>
  </si>
  <si>
    <t>Desarrollo TedisNet Export eventos y valores por fecha, para Bermejales</t>
  </si>
  <si>
    <t>Consultes sobre CAP-PRX</t>
  </si>
  <si>
    <t>Consultes SEPAM Mas Matas</t>
  </si>
  <si>
    <t>Nou mètode per exportar llista de tags, acordat amb Crevillent</t>
  </si>
  <si>
    <t>Traduir a anglès oferta a Nclave</t>
  </si>
  <si>
    <t>C-035</t>
  </si>
  <si>
    <t>Problemes amb escriptori remot i SystemTerminal</t>
  </si>
  <si>
    <t>Nou mètode per exportar events, acordat amb Bermejales</t>
  </si>
  <si>
    <t>Consultar documentación 4SIP (para incidencia de Castell - L'aurora)</t>
  </si>
  <si>
    <t>Asistencia tedisnet electrificacion. Añadir nuevos teléfonos para alarmas a moviles</t>
  </si>
  <si>
    <t>consultar documentación para nuevo QNA en TedisNet Vega</t>
  </si>
  <si>
    <t>Enviar correo a Fernando de sampol. Coordinar PEM</t>
  </si>
  <si>
    <t>Consultar documentación para modificaciones en Mas de las Matas (Maestrazgo)</t>
  </si>
  <si>
    <t>Asistencia a Maestrazgo. Cambiar vía comunicaciones en Torremiro a UDP. Tienen mal configurado router de Oficina.</t>
  </si>
  <si>
    <t>Pruebas Scada Peusa. Remota Sola D'alas (CAP32 +Talus). Corregir BBDD</t>
  </si>
  <si>
    <t>Pruebas Scada Peusa. Remota Sola Estamari (CAP32 +Talus). Corregir BBDD</t>
  </si>
  <si>
    <t>Asistencia TedisNet Maestrazgo. Cambiar comunicacines en mas matas (Sepam por modbus, CAP16 de Smor's por moxa 5110). No funciona</t>
  </si>
  <si>
    <t>Grabar BBDD remota "Torres y Bages" para Estabanell</t>
  </si>
  <si>
    <t>Pruebas comunicaciones remota Mas Matas</t>
  </si>
  <si>
    <t>Dar de alta medidas de QNA para TedisNet Vega</t>
  </si>
  <si>
    <t>bassols</t>
  </si>
  <si>
    <t>Consultar señales de remota Santa Pau de Bassols</t>
  </si>
  <si>
    <t>Asistencia TedisNet Aurora. No sincroniza hora la remota de Castell. Reconfigurar 4SIP a traves de telnet.</t>
  </si>
  <si>
    <t>Dar de alta nuevas señales para remota S.E. Conilense</t>
  </si>
  <si>
    <t xml:space="preserve"> Remota Sola D'alas (CAP32 +Talus). Corregir BBDD</t>
  </si>
  <si>
    <t>Remota Sola Estamari (CAP32 +Talus). Corregir BBDD</t>
  </si>
  <si>
    <t>Asistencia TedisNet Aurora. No sincroniza hora la remota de Castell. Continua sin actualizar hora</t>
  </si>
  <si>
    <t>Crear manual para Sampol sobre como cambiar direccion a una remota</t>
  </si>
  <si>
    <t>Asistencia TedisNet Sampol. PEM remota CT Naorte. No comunica.</t>
  </si>
  <si>
    <t>Crevillent. Definició servei exportació de dades.</t>
  </si>
  <si>
    <t>Suport al Joan amb dubtes de CAPPRX</t>
  </si>
  <si>
    <t>Respondre mail Tarek amb dubtes e incidencies</t>
  </si>
  <si>
    <t>Configurar i proves amb el QNA</t>
  </si>
  <si>
    <t>Trucades amb Elias de Schenider per problema amb la T87 de Castellote - Maestrazgo</t>
  </si>
  <si>
    <t>hacer fotos, numeros de serie y recoger todo</t>
  </si>
  <si>
    <t>c-003</t>
  </si>
  <si>
    <t>Fra 19075</t>
  </si>
  <si>
    <t>muntage</t>
  </si>
  <si>
    <t xml:space="preserve">preparar kit para el envio a fabricar </t>
  </si>
  <si>
    <t>empaquetar para poner en el kit de aereos EOSA</t>
  </si>
  <si>
    <t>ordenar mesa de mateiales que habia y meter en almacen</t>
  </si>
  <si>
    <t>C-029</t>
  </si>
  <si>
    <t>reparar COM1 CAP32-125 de verificacion</t>
  </si>
  <si>
    <t>entrar mangueras de cable que son para NCLAVE</t>
  </si>
  <si>
    <t>Preparar demo per Estabanell del 26/2</t>
  </si>
  <si>
    <t>Data export of tag states to beedata</t>
  </si>
  <si>
    <t>Dubtes especificació exportació dades i peticions diverses canvi màquina</t>
  </si>
  <si>
    <t>Dubtes Julio respecte Conilense SET</t>
  </si>
  <si>
    <t>Preparar i presentar demo a Estabanell</t>
  </si>
  <si>
    <t>Reunions amb Toni, Txema, Josep M. sobre organització interna</t>
  </si>
  <si>
    <t>Elaborar perfils laborals a buscar</t>
  </si>
  <si>
    <t>Dubtes Andrés i Ruben sobre problema llicència ICCP</t>
  </si>
  <si>
    <t>Suport Julio per canvi símbol i senyal invertit direccional RTU 41 i 42</t>
  </si>
  <si>
    <t>Ampliació web service exportació per revisió 6 especificació amb Bermejales</t>
  </si>
  <si>
    <t>Revisió 6 especificació</t>
  </si>
  <si>
    <t>Suport valoracions comercial Bermejales, Pitarch, AgriEnergia</t>
  </si>
  <si>
    <t>Se apuntan todas las tareas generales por hacer en Backlog items y en Features</t>
  </si>
  <si>
    <t>RTU Los Vargas, falta de comunicación con esclavo. Julio luego encuentra que el problema era numero de esclavo y por ello no se grababa bien la BBDD en el CAP32.</t>
  </si>
  <si>
    <t>Problemas con interrupciones en Pecuarias. VPN no conecta, etc.</t>
  </si>
  <si>
    <t>Problemas con VS, rotura de ficheros. Reinstalación de los entornos y configuración.</t>
  </si>
  <si>
    <t>Pruebas replica con 12 ordenadores</t>
  </si>
  <si>
    <t>Problmema con medidas de calidad mala en varias remotas, las mas afectadas CT Yator y Romacho. Señal telemando no estaba asociado al tag, no se ve al hacer pruebas. Escalado incorrecto, repaso de medidas.</t>
  </si>
  <si>
    <t>Consulta al Enric sobre UDP-&gt;TCP Real Com para Bermejales. Explicación posterior al Emilio de Grupo Cuerva.</t>
  </si>
  <si>
    <t>Varios problemas de funcionamiento TedisNet, propagación de color, algun enlace estaba cortado, etc. Acceso por TeamViewer. Comenta tambien qe tiene CM4000 que tendria que captar eventos ocurridos, es un analizador de redes y comunica Modbus.</t>
  </si>
  <si>
    <t>Llama Rafael indicando que hay varios problemas con el Calser. Tambien no cree que pueden haber modificado 3.500 clientes de los 17.000 que tiene. Tenia que estar con el repasando clientes para demostrar que es verdad. Problema es con la cancelación de importación de clientes.</t>
  </si>
  <si>
    <t>Reunion con Emilio, Enric, Juan. Sobre problemas con las maquinas virtuales.</t>
  </si>
  <si>
    <t>Confiugración de copias de seguridad y resulución de algunas dudas generales</t>
  </si>
  <si>
    <t>Problema con ficheros de clientes y CT's, formato diferente del Calser. Muchos clientes con cambios. Ficheros llevan clientes ya eliminados que no deben estar, CT's no se tienen en cuenta todos y luego hay clientes que no es posible importar, etc.</t>
  </si>
  <si>
    <t>Modificaciones de ficheros de clientes. Problemas con formatos de CUPS y Transformador. CUPS rompe columna en BD por tamaño superior al previsto de 22 caracteres. Checksum no se calcula bien al no tener formato normal.</t>
  </si>
  <si>
    <t>Modificación de manual de Prime. Revisión de parametros S01 y S21, creación de formato simplificado para usuario en una tabla. Creación de información acerca de los WS de los concentradores.</t>
  </si>
  <si>
    <t>Renovación de documentación sobre nueva versión de Calser</t>
  </si>
  <si>
    <t>Reunion tenica</t>
  </si>
  <si>
    <t>Problemas con remota CT 197 PENIA. Reciben señal Alarma Xarxa 220V ED-6 cada 10 minutos ON/OFF. Remta por radio cap32</t>
  </si>
  <si>
    <t>Problemas con remota CT 197 PENIA. Verifican que led esta apagado, reinician remota en situ y funciona.</t>
  </si>
  <si>
    <t>Correos entre Pitarch, Sitel y AMA-SYSTEM sobre ICCP</t>
  </si>
  <si>
    <t>Correos entre Pitarch, Sitel y AMA-SYSTEM sobre ICCP + conectamos al servidor para revisar como estan las cosas</t>
  </si>
  <si>
    <t>Obtenemos la BBDD de Estabanell para revisar cual es el problema de que no cuadran los calculos en Auditoria.</t>
  </si>
  <si>
    <t>Revisar porque no se hacen copias de seguridad en Calser</t>
  </si>
  <si>
    <t>Reunion Interna</t>
  </si>
  <si>
    <t>cargar la RTU</t>
  </si>
  <si>
    <t>preparar material para envio a ARES</t>
  </si>
  <si>
    <t>preparar material y mirar montaje</t>
  </si>
  <si>
    <t>muntatge con dudas</t>
  </si>
  <si>
    <t>Pruebas de contingencia. 11:00-15:00. Informe sobre pruebas. Problema con los UDP's y routers. Correo incendiario de Victor, con suposiciones no del todo correctas en varios puntos. Respuesta al correo con un informe.</t>
  </si>
  <si>
    <t>Busqueda que paso, analisis. Informe?? Se les paro maquina al hacerse copia de seguridad de maquina.</t>
  </si>
  <si>
    <t>Actualización de PRIME en TedisNet1 y TedisNet2. Soporte variado (ConfigEditor para Juan Sanchez, sincronización de remotas para Jorge Cuadros e generación de un Informe sobre esto).</t>
  </si>
  <si>
    <t>Comentarios del Victor, error en pequeño, indica que comunicaciones van bien y no sabe porque no comunica desde SystemTerminal al servidor. Pregunta si arranque TedisNet2 tras actualizar prime. Pero TedisNet2 estaba parado, no lo arranque, estaba desconectado de red. Generación del informe.</t>
  </si>
  <si>
    <t>Detecta problemas con revisión de errores de peridos (se borran CTs de memoria).</t>
  </si>
  <si>
    <t>A las 15:00 se les cuelga BD. Estaban haciendo su copia. Ya no la van hacer. Reconfiguramos copias, lo hacemos a partir de ahora nosotros y limpiamos el fichero de transacciones cada hora. Configuración se manda el mismo dia. Se explica al Victor que copias se hacen a las 11:00 de la mañana y limpieza de fichero de transacciones cada hora. Indicamos que no podemos invetigar mas, ya que como ellos hacen las copias de las maquinas lo desconocemos.</t>
  </si>
  <si>
    <t>Informe de trabajos realizados el dia 14.</t>
  </si>
  <si>
    <t>Soporte al Victor sobre tipo de ordenadores a comprar.</t>
  </si>
  <si>
    <t>Consultas varias de Juan Sanchez sobre eliminación de dispositivos. Hablar sobre instalación de Calser (de momento no esta hecha).</t>
  </si>
  <si>
    <t xml:space="preserve">Antención calser. Manenimiento. Exportación a fichero CEL. Problema con INE del municipio. </t>
  </si>
  <si>
    <t>verificar, pero como se hacia con un MTX no funcionaba y problemas con la paradita</t>
  </si>
  <si>
    <t>entrar conectores y ordenarlos por bolsitas</t>
  </si>
  <si>
    <t>movimientos de almacen para sacar material</t>
  </si>
  <si>
    <t>Reunió Organitzacio interna</t>
  </si>
  <si>
    <t>Reunió Txema i Carles per Modbus.</t>
  </si>
  <si>
    <t>mirar informació Modbus carles</t>
  </si>
  <si>
    <t>Suport integració modbus Cap32 amb remota</t>
  </si>
  <si>
    <t>Dar de alta señales para subestacion Conlense</t>
  </si>
  <si>
    <t>Asistencia TedisNet aurora. No sincroniza la hora el 4 SIP de Castell</t>
  </si>
  <si>
    <t>Pruebas comunicaciones proteccion F6 para Moscoso (remota Deriv. Corredoira)</t>
  </si>
  <si>
    <t>Asistencia TedisNet Conilense. No visualizan los informes correctamente</t>
  </si>
  <si>
    <t>Asistencia PEM aéreo IAT Los Vargas para Bermejales</t>
  </si>
  <si>
    <t>Pruebas 4SIP en laboratorio con Scada L'aurora. No sincroniza la hora el 4 SIP. Consultar documentacion</t>
  </si>
  <si>
    <t>Configurar alarmas por correo electrónico a TedisNet Manzaneda. Documentacion instalacion</t>
  </si>
  <si>
    <t>Asistencia PEM remota CT Naorte de Sampol</t>
  </si>
  <si>
    <t>Enviar documentacion PEM TedisNet Manzaneda a Jorge Garrote</t>
  </si>
  <si>
    <t>consultar cambios en medidas de remota S.E. Quereño en Saltos Cabrera</t>
  </si>
  <si>
    <t>Cambiar CAP16 (Smors) de Mas Matas a comunicación a traves Moxa UDP y comunicar con Sepam T87 en protocolo Modbus (solo medidas)</t>
  </si>
  <si>
    <t>Asistencia TedisNet Sampol. PEM remota Ct E17. No comunica</t>
  </si>
  <si>
    <t>Asistencia TedisNet Maestrazgo. Remota Aguaviva tiene interruptor indeterminado. Reinian la remota y visualiza el estado correctamente.</t>
  </si>
  <si>
    <t>Corregir mando sobre orden "cambiar 67N estado direccion" en remotas Los Vargas y Jatar de TedisNet Bermejales</t>
  </si>
  <si>
    <t>Pruebas TedisNet L'aurora con remota Castell. No sincroniza la hora el 4 SIP</t>
  </si>
  <si>
    <t>Pruebas comunicaciones con F6 + CAP32. Remota Deriv. Corredoira</t>
  </si>
  <si>
    <t>Pruebas comunicaciones F6+CAP32 para Scada Moscoso. Valores solicitados por CAP32 no son las mismas direcciones que plantilla F6</t>
  </si>
  <si>
    <t>Instalación aplicaciones TedisNet Cardeña (Martin Silva) en servidor cliente</t>
  </si>
  <si>
    <t>entradas manuales de material que se ha dejado</t>
  </si>
  <si>
    <t>entrar material y prepara paquete de envio</t>
  </si>
  <si>
    <t>comprobar los FW de los CAP32 y verificar</t>
  </si>
  <si>
    <t>ir a medico</t>
  </si>
  <si>
    <t>cortar cables</t>
  </si>
  <si>
    <t>SITEL</t>
  </si>
  <si>
    <t>Revisió de les Objeccions per determinar les feines a fer</t>
  </si>
  <si>
    <t>Visita Presencial del Client</t>
  </si>
  <si>
    <t>Asistencia PEM remota CT Edificio 17 de Sampol</t>
  </si>
  <si>
    <t>Fra 19090</t>
  </si>
  <si>
    <t>Visita presencial a Calot per reprogramas Ips de la RTU</t>
  </si>
  <si>
    <t>Programació nova CAP-PRX Calot</t>
  </si>
  <si>
    <t>Fra 19091</t>
  </si>
  <si>
    <t>Pre-instalación TedisNet + Calser en Cardeña (Martin Silva)</t>
  </si>
  <si>
    <t>Asistencia TedisNet Electrificación. Consultas historicos</t>
  </si>
  <si>
    <t>Consulta sincronizacion remota Castell de L'aurora. Sincroniza 4 SIP ahora correctamente.</t>
  </si>
  <si>
    <t>Consultar documentación. Pedir copia de Scada operativo a Bassols</t>
  </si>
  <si>
    <t>Dar de alta en BBDD señales para 2 Talus de TedisNet Delgichi</t>
  </si>
  <si>
    <t>Crear documentos de verificación remotas de Albatarense (Antonio martinez y Lepanto)</t>
  </si>
  <si>
    <t>Asistencia Cambio servidor Scada Hospital de Galdakao</t>
  </si>
  <si>
    <t>Asistencia TedisNet Maestrazgo. Tienen dudas sobre como mover elementos de la jerarquia</t>
  </si>
  <si>
    <t>Dar de alta remota E.T. Node en TedisNet_Invade</t>
  </si>
  <si>
    <t>Pruebas comunicaciones TedisNet Cardeña (Martin Silva) con remota Subestación.</t>
  </si>
  <si>
    <t>Cambiar servidor principal TedisNet Agrienergia. Este dia no se puede realizar.</t>
  </si>
  <si>
    <t>Asistencia L'aurora. Pruebas con remota Castell. Continua enviando las señales con hora incorrecta. Se cambia configuración del 4SIP</t>
  </si>
  <si>
    <t>hacer fotos de PRX con placa CYB, entrar material de THOMAS,</t>
  </si>
  <si>
    <t>pedir material a ONDA RADIO, mirando lo que necesitamos</t>
  </si>
  <si>
    <t>repasar OF por cambio en material del KIT</t>
  </si>
  <si>
    <t>problemas con PC que graba radios, probando otro pc</t>
  </si>
  <si>
    <t>pruebas material de radio PECUARIAS</t>
  </si>
  <si>
    <t>visita de comercial WURTH</t>
  </si>
  <si>
    <t>reunion empresa</t>
  </si>
  <si>
    <t xml:space="preserve">salir para ir con con niño </t>
  </si>
  <si>
    <t>estar enfermo</t>
  </si>
  <si>
    <t>ayudar con dudas</t>
  </si>
  <si>
    <t>poner PRX de fabrica, que estaban en produccion y una que me da JULIO de pruebas</t>
  </si>
  <si>
    <t>acabar de preparar el material radioelectrico para PECUARIAS</t>
  </si>
  <si>
    <t>hacer envio a PECUARIAS de dos MICROS, y probar pie nuevo de los MTX</t>
  </si>
  <si>
    <t>arrancar furgo</t>
  </si>
  <si>
    <t>Desenvupament firmware TCU, NCU</t>
  </si>
  <si>
    <t>Generación de ficheros CSV cons datos de cambios digitales y medidas.</t>
  </si>
  <si>
    <t>Peusa</t>
  </si>
  <si>
    <t>Soporte Calser sobre los tipos de informes a Pau</t>
  </si>
  <si>
    <t>Problemas con exportación de calser a ECO.mdb, problemática con driver desinstalado y INE del municipio</t>
  </si>
  <si>
    <t>Actualzación de Calser para combatir los errores pequeños detectados previamente.</t>
  </si>
  <si>
    <t>Problemas varios de comunicaciones y de configuración de nombre de elementos.</t>
  </si>
  <si>
    <t>Gestión relacionada con obtención de nueva licencia de ICCP, instalación, captura de logs, pantallazos, verificación de funcionamiento, etc.</t>
  </si>
  <si>
    <t>Acceso a sevidores, maquina recuperada - reconfiugración de replica, consultas varias (telegestión, rtu las vargas, perdida de datos entre 1 y 4 de febrero, envio documentación funcionamiento de replica). Gestión sobre pruebas de RTU Las Vargas. Aclaración sobre perdida de información entre 01/02/2019 y 04/02/2019. Solicitud de VPN para Julio (pruebas de RTU y otro tipo de soporte)</t>
  </si>
  <si>
    <t>intentar arrancar furgo</t>
  </si>
  <si>
    <t>montaje de caja TRINA TCU proto</t>
  </si>
  <si>
    <t>entrar y sacar MOXA 5610-8  de TEMPEL para PECUARIAS y entregar a TXEMA</t>
  </si>
  <si>
    <t>Reunió setmanal convocada per Txema</t>
  </si>
  <si>
    <t>Revisió correccions SystemTerminal</t>
  </si>
  <si>
    <t>Llibreries ICCP codi font</t>
  </si>
  <si>
    <t>Organització interna</t>
  </si>
  <si>
    <t>CAP32 Modbus mesures amb protecció F6</t>
  </si>
  <si>
    <t>Valoració ICCP propi a TedisNet</t>
  </si>
  <si>
    <t>Dia lliure</t>
  </si>
  <si>
    <t>Dar de alta señales para TedisNet Invade</t>
  </si>
  <si>
    <t>Asistencia TedisNet Maestrazgo. Tienen interruptores indeterminados en Hoya Luco y CR Mas Matas</t>
  </si>
  <si>
    <t>Pre-instalación TedisNet + Calser en Delgichi</t>
  </si>
  <si>
    <t>Asistencia PEM remota CT Antonio Martinez en  Scada Albatarense</t>
  </si>
  <si>
    <t>sitel</t>
  </si>
  <si>
    <t>Asistencia PEM remota CT Lepanto en Scada Albatarense</t>
  </si>
  <si>
    <t>Asistencia PEM remota CT Antonio Martinez en  Scada Albatarense. Han modificado la BBDD</t>
  </si>
  <si>
    <t>Realizar Pre-instalación TedisNet + Calser Delgichi</t>
  </si>
  <si>
    <t>Instalación TedisNet en nuevo servidor Agrienergia. Hoy no se puede instalar, primero se comprueba funcionamiento backup</t>
  </si>
  <si>
    <t>Dar de alta señales para cabinas de 66 kV en S.E. Conilense</t>
  </si>
  <si>
    <t>Documentacion PEM remotas Albatarense (Antonio Martinez + Lepanto)</t>
  </si>
  <si>
    <t>Enviar correo sobre problemas con esclavos en CR Mas Matas de Maestrazgo. Consultar estados esclavos en Scada.</t>
  </si>
  <si>
    <t>Enviar correos a Levi sobre instalación TedisNet Delgichi</t>
  </si>
  <si>
    <t>Pre-instalación de Tedisnet Granja Torrehermosa</t>
  </si>
  <si>
    <t>Formación a Txema para generación TedisNet proyecto NCLAVE</t>
  </si>
  <si>
    <t>Asistencia PEM remota CR Collet C3 (Multlin 350) en Maestrazgo</t>
  </si>
  <si>
    <t>Pre-instalación TedisNet Granja Torrehermosa</t>
  </si>
  <si>
    <t xml:space="preserve">Asistencia Scada Fuentes y Cia. No envian mensajes. Han retirado el modem GSM y cambiado la tarjeta. </t>
  </si>
  <si>
    <t>cuadrar stock de almacen</t>
  </si>
  <si>
    <t>Reunió amb empresa selecció personal per noves incorporacions</t>
  </si>
  <si>
    <t>Reunió general empresa</t>
  </si>
  <si>
    <t>Validar solució bug Terminal respecte finestres flotants i escriptori remot</t>
  </si>
  <si>
    <t>Consultes servei system export</t>
  </si>
  <si>
    <t>Queries about implementation of applications in Granollers pilot</t>
  </si>
  <si>
    <t>Audioconferencia amb Schneider i Maestrazgo respecte canvis SET Maestrazgo</t>
  </si>
  <si>
    <t>Acompanyar familiar a metge</t>
  </si>
  <si>
    <t>Millores servei System Export</t>
  </si>
  <si>
    <t>Oferta per Estabanell migració a TedisNet</t>
  </si>
  <si>
    <t>Proves SystemTerminal per canvis bug floating window (nou Xceed)</t>
  </si>
  <si>
    <t>Problemes llicència ICCP Pitarch i amb xarxa Pitarch-Iberdrola</t>
  </si>
  <si>
    <t>Eines per compilar CAP32</t>
  </si>
  <si>
    <t>preparar envia a NCLAVE de armario mas caja TRINA PRO</t>
  </si>
  <si>
    <t>Instal·lar entorn desenvolupament Renesas per CAP32 a VMDev4</t>
  </si>
  <si>
    <t>Configurar branques estàndar i provar per CC Tedis</t>
  </si>
  <si>
    <t>Configurar branques estàndar i provar per CAP32</t>
  </si>
  <si>
    <t>CAP32 lectura mesures per Modbus de Cooper Power F6 (FW v3.1)</t>
  </si>
  <si>
    <t>Gestió per canvi servidor principal</t>
  </si>
  <si>
    <t>Management of VPN connection to Granollers and database backup</t>
  </si>
  <si>
    <t>Transferencia entorn CAP-PRX de JMT</t>
  </si>
  <si>
    <t>Script actualización multiinstaller en repositorio Custom</t>
  </si>
  <si>
    <t>Control tamany màquines virtuals test i dev. Eliminar VMDev2</t>
  </si>
  <si>
    <t>Consultes sobre IEC104 contra ingepac per Condado</t>
  </si>
  <si>
    <t xml:space="preserve">hacer documentacion </t>
  </si>
  <si>
    <t xml:space="preserve">poner orden </t>
  </si>
  <si>
    <t>envio a PECUARIAS de walkie pero al final se lo lleva TXEMA</t>
  </si>
  <si>
    <t>Consultes per Louvre, Moscoso, Maestrazgo</t>
  </si>
  <si>
    <t>Consultes JMG sobre Sepam T87</t>
  </si>
  <si>
    <t>Instal·lar aplicació configuració SEPAM i provar amb T20 laboratori</t>
  </si>
  <si>
    <t>Consultes funcionament Sepam T87 i T20</t>
  </si>
  <si>
    <t>Proves RTU F6 per Moscoso amb nou firmware 3.1</t>
  </si>
  <si>
    <t>C-031</t>
  </si>
  <si>
    <t>C-039</t>
  </si>
  <si>
    <t>imprimir esquemas y colocar en cada remota</t>
  </si>
  <si>
    <t>programar CAP16 SANT PERE de EYPESA con problemas de encontrar los programas, las base de datos</t>
  </si>
  <si>
    <t>envio a NAVARRA de PRX</t>
  </si>
  <si>
    <t>RTU Sant Pere desconnectada. Després de moltes proves, era Font alimentació 48/24 del CAP16</t>
  </si>
  <si>
    <t>Buscar documentació sobre RTU Sant Pere, BD RTU, versió FW, esquemes</t>
  </si>
  <si>
    <t>Investigar possible perdua de canvis amb SEPAM T87 (Castellote, Maestrazgo)</t>
  </si>
  <si>
    <t>C.R. Cáceres no li van mandos després de canviar CAP32. Sembla problema HW</t>
  </si>
  <si>
    <t>Gestió general canvis pendents TedisNet</t>
  </si>
  <si>
    <t>Problema amb T87 de Castellote</t>
  </si>
  <si>
    <t>Preparar y configurar 6 CAP-PRX per NCLAVE</t>
  </si>
  <si>
    <t>Merge manual de subxarxes per fusionar-ho a develop</t>
  </si>
  <si>
    <t>documentacion de reparacion EYPESA</t>
  </si>
  <si>
    <t>entrar material para stock de reles</t>
  </si>
  <si>
    <t>entrar material para stock de NCLAVE</t>
  </si>
  <si>
    <t>CAP32-48 N/S: 51-2017 EOSA</t>
  </si>
  <si>
    <t xml:space="preserve">reparar M16EA 2001-1229 EOSA </t>
  </si>
  <si>
    <t xml:space="preserve">intentar hacer pedido de material que tiene que llegar de TME </t>
  </si>
  <si>
    <t>preparar material para llevarse Txema</t>
  </si>
  <si>
    <t>dar de alta a proveedor TME</t>
  </si>
  <si>
    <t>atender a ANDRES por dudas en instalacion de CAP32</t>
  </si>
  <si>
    <t>entrar material que me da ingenieria, hablar con ARES por error de montaje</t>
  </si>
  <si>
    <t>Repassar plec condicions oferta</t>
  </si>
  <si>
    <t>Revisar PR sub-xarxes SystemTerminal</t>
  </si>
  <si>
    <t>Seguiment desenvolupament i plans de qualitat pendents</t>
  </si>
  <si>
    <t>No funcionen comandaments C.R.Cáceres Master</t>
  </si>
  <si>
    <t>E-mail respecte actuacions SEPAM T87 Castellote de dimecres</t>
  </si>
  <si>
    <t>Reunió sobre incidencies SEPAM T87 Castellote</t>
  </si>
  <si>
    <t>Pre-instalación TedisNet Vega</t>
  </si>
  <si>
    <t>Pruebas comunicaciones CAP23 + aereo Form 6 de Moscoso</t>
  </si>
  <si>
    <t>Coordinar PEM TedisNet Torrehermosa</t>
  </si>
  <si>
    <t>Asistencia PEM Sepam t87 en Castellote. No se reciben todos los cambios de estado en Scada</t>
  </si>
  <si>
    <t>Pre-instalación TedisNet + Calser en PC Vega</t>
  </si>
  <si>
    <t>Crear programa para CAP PRX proyecto Nclave</t>
  </si>
  <si>
    <t>Dar de alta señales BT en CT2 ATR Diposits en TedisNet Vall Hebron</t>
  </si>
  <si>
    <t>Dar de alta CT San Miguel en unifilar TedisNet La Loma. Explicar como proceder con Calser</t>
  </si>
  <si>
    <t>Asistencia TedisNet Maestrazgo. No pueden realizar maniobras con bypass de Entronque Mas Matas. Se prueba con SW de simulación y funciona correctamente. Finalmente funciona, tenian algun defecto fisico en la cabina</t>
  </si>
  <si>
    <t>volver a montar la caja de embalaje</t>
  </si>
  <si>
    <t>ordenar armarios control integrado para tener en stock</t>
  </si>
  <si>
    <t xml:space="preserve">preparar envio de baterias 120Ah para PECUARIAS </t>
  </si>
  <si>
    <t>Actualització PC, Office, SQL</t>
  </si>
  <si>
    <t>Actualitzar ModbusService a v1.47.3(test), per Modbus T87</t>
  </si>
  <si>
    <t>Modificació Modbus per sempre crear events, no mirar estat actual</t>
  </si>
  <si>
    <t>Restaurar BD per confirmar C.R.Cáceres genera bé. Sembla problema extensores CAP32</t>
  </si>
  <si>
    <t>Modificar polítiques validació branques projectes per validar amb 1 revisió</t>
  </si>
  <si>
    <t>Configuración y pruebas de señales PRIME para 4-5 concentradores concretos</t>
  </si>
  <si>
    <t>Atención acerca del plan de pruebas post instalación a Antonio</t>
  </si>
  <si>
    <t>Consultas de Victor acerca de funcionamiento de importación de CTs en calser y alta de elementos en red de TedisNet</t>
  </si>
  <si>
    <t>Ayuda a Jorge Cuadros. No sabia como funciona exactamente sincronización de dispositivos. Dice que en P.FRONTERA YEGEN rele no esta sincronizado. Conectamos, revisamos y explicamos como esta configurado ahora.</t>
  </si>
  <si>
    <t>Dani solicita que enviamos mensajes e-mail cuando se finaliza copia de seguridad. Dice que no se dan cuenta. Se mira en internet mas o menos que hay que hacer y cuanto costaria.</t>
  </si>
  <si>
    <t>Victor solita repasar listado de verificación.</t>
  </si>
  <si>
    <t>Dani vuelve solicitar información sobre avisos e-mail despues de Backups</t>
  </si>
  <si>
    <t>Indica Dani que desde 11-03 no se realizan. Copias. Lo miramos y detectamos que hora no se hacen copias de base de datos. Usuario no tenia derechos para acceder a BBDD, las copias no se hicieron. Se investiga que paso.</t>
  </si>
  <si>
    <t>Se configura y se soluciona el problema de copias de seguridad de SQL Server en ordenador principal. No se sabe porque desaparecio el usuario.</t>
  </si>
  <si>
    <t>Victor avisa que hay un servicio de SQL que esta arrancado</t>
  </si>
  <si>
    <t>Consulta de Jorge Cuadros acerca de ignorar estados de dispositivo PRIME</t>
  </si>
  <si>
    <t>Gestión con Victor sobre nuevas instalaciones para reinstalar TedisNet en nuevas maquinas y el Calser</t>
  </si>
  <si>
    <t>Gestión con Victor sobre nueva instalación del Calser</t>
  </si>
  <si>
    <t>CT Penina problemas con señal que llega cada 10 segundos y lo manda CAP32</t>
  </si>
  <si>
    <t>Problema con revisión de errores (desaparecen CTs) e importación de clientes (forma de usar lo)</t>
  </si>
  <si>
    <t>Actulización de Calser para solucionar problemas que tenia</t>
  </si>
  <si>
    <t>Revisión de problema con el calculo por acometidas y tambien que tarda mucho</t>
  </si>
  <si>
    <t>Problema con cierre del periodo. Si interrupción esta en ultimo dia, la ignora y la deja en periodo actual, sin mover al periodo cerrado.</t>
  </si>
  <si>
    <t>Problema con crear interrupción BT de cliente con CUPS mas largo de 20 caracteres.</t>
  </si>
  <si>
    <t>Auditoria, hace falta copiar BBDD para hacer pruebas y generar ficheros.</t>
  </si>
  <si>
    <t>Aclaracion porque necesitamos acceso para obtener base de datos.</t>
  </si>
  <si>
    <t>Copia de la base de datos. Bastantes problemas porque es muy grande. Se cuelga al hacerse copia, tambien no es posible copiar, solución wetransfer.com</t>
  </si>
  <si>
    <t>Instalación de nuevo servidor MacOS Hydra, para programación iOS</t>
  </si>
  <si>
    <t>Problemas importación de interrupciones al Calser desde TedisNet</t>
  </si>
  <si>
    <t>Inicio del largo proceso de importación de ficheros de trafos y de clientes. Cliente propone cobrar este proceso de importación, pero lo hacemo nosotros sin coste directo adicional.</t>
  </si>
  <si>
    <t>Problemas de comunicación por VPN, consultas con Pecuarias y Txema</t>
  </si>
  <si>
    <t>Pedro Calero envia nuevos ficheros de clientes corregidos.</t>
  </si>
  <si>
    <t>Cambian ficheros txt de importación de CTs y Clientes.</t>
  </si>
  <si>
    <t>Rafa ejecuta script sin permisos de administrador y no se le inicia el servicio. Se le explica bien como hacerlo.</t>
  </si>
  <si>
    <t>Refa indica que podemos ignorar errores y eliminar CTs y abonados que sobran desde BD.</t>
  </si>
  <si>
    <t>Consultas sobre tipos de informes, que posibilidades hay, etc del Calser</t>
  </si>
  <si>
    <t>Gestiones entre las partes involucradas para obtener nueva licencia ICCP, instalar la y luego resolución sospechas cuestiones de mal funcionamiento de red visto dese Iberdrola al Pitarch.</t>
  </si>
  <si>
    <t>Revisión de documento de desarrollo de consumo de datos de telegestión para Pitarch desde un web service del sistema STG actual.</t>
  </si>
  <si>
    <t>Soporte acerca de como tienen que comunicar concentradores y que problema hay con los actuales del puerto 8080 en subestacion</t>
  </si>
  <si>
    <t>Solicitan apoyo para dar de alta primer Concentrador PRIME por cuenta de ellos.</t>
  </si>
  <si>
    <t>hablar del tema NCLAVE para entregas</t>
  </si>
  <si>
    <t>material para andres</t>
  </si>
  <si>
    <t>conectar a LADRILLERIAS con problemas de instalacion de pincho que no estaba instalado</t>
  </si>
  <si>
    <t>mirar material para NCLAVE, para comprar, mirar conectores como van, revisar esquemas</t>
  </si>
  <si>
    <t>cuadrar stock de compensadores de NCLAVE para que entren individual, actualizar documentacion de carpetas proyectos</t>
  </si>
  <si>
    <t>preparar RAADIO para PECUARIAS+modem con problemas en las pruebas por culpa del cable de pruebas</t>
  </si>
  <si>
    <t>reunion para control de NCLAVE</t>
  </si>
  <si>
    <t>entrar material y revisar C.I.</t>
  </si>
  <si>
    <t>Instal·lació + Revisió mando Arsèguel</t>
  </si>
  <si>
    <t>Instal·lació + Revisió doble vía CRM106 + Protocol CC</t>
  </si>
  <si>
    <t>Tornada de Pecuarias + Visita Rafa + Gestions Hotel</t>
  </si>
  <si>
    <t>Viatge a Pecuarias + Visita Rafa</t>
  </si>
  <si>
    <t>Més Proves de Ppal+Redundant</t>
  </si>
  <si>
    <t>Revisió de les instal·lacions</t>
  </si>
  <si>
    <t>Reparar CAP PRX 407-2016 ver. 3.1 EYPESA</t>
  </si>
  <si>
    <t>poner de fabrica PRX con problemas en puertos</t>
  </si>
  <si>
    <t>Respondre e-mails diversos clients i interns</t>
  </si>
  <si>
    <t>Obtindre darrer codi font a GIT, enviar a Carles. Polítiques validació codi</t>
  </si>
  <si>
    <t>Ajuda Julio configuració</t>
  </si>
  <si>
    <t>Localitzar manual CAP32 per Comercial</t>
  </si>
  <si>
    <t>Endreçar repositoris codi font darrers projectes no TedisNet</t>
  </si>
  <si>
    <t>Validar PR subxarxes cap a develop</t>
  </si>
  <si>
    <t>Study of how to get calculated powers after power flow calculation</t>
  </si>
  <si>
    <t>Inici OF</t>
  </si>
  <si>
    <t>Valoracions per Bermejales</t>
  </si>
  <si>
    <t xml:space="preserve">Valoració integració regulador Cooper </t>
  </si>
  <si>
    <t>Reunió estat projecte Nclave</t>
  </si>
  <si>
    <t>Proves T87 Castellote amb nova versió Modbus</t>
  </si>
  <si>
    <t>Suport Julio per problemes perdua comunicacions Castellote</t>
  </si>
  <si>
    <t>Gestions</t>
  </si>
  <si>
    <t>Revisar requeriments. Ampliar script actualització per Modbus</t>
  </si>
  <si>
    <t>Merge canvis Modbus a release 1.47.3, develop, master</t>
  </si>
  <si>
    <t>Estudi superficial de codi CAP-PRX</t>
  </si>
  <si>
    <t>i-5127</t>
  </si>
  <si>
    <t>CT Yator, medidas mal. No esta asignado Tiempo. Repasar escalado. Telemando señal - no esta asociado tag al dibujo.</t>
  </si>
  <si>
    <t>Consulta al Victor que soluciones pueden haber para UDP. Bajar tiempo en moxa para desconexiones, etc.</t>
  </si>
  <si>
    <t>Problemas con captación de interrupciones para calser. Scada no genera interrupción para CM4000 Modbus cuando este indica falta d tensión producido por culpa de la distribuidora Endesa.</t>
  </si>
  <si>
    <t>Problemas con importación e clientes cuando le das a cancelar.</t>
  </si>
  <si>
    <t>Reunion con Emilio (director TIC) acerca de los TedisNet1 y 2 y problemas que hay</t>
  </si>
  <si>
    <t>Reunion sitel</t>
  </si>
  <si>
    <t>Problema con importación de clientes con CUPS/CIL 25 caracteres, que no estaba previsto.</t>
  </si>
  <si>
    <t>Simulador HUB</t>
  </si>
  <si>
    <t>Problemas con ficheros de cts y clientes que hay que importar en pecuarias. Aparecen CTs y clientes mal. CTs duplicados con codigos distintos, clientes que estan dados de alta en fichero pero ya estan dados de baja, clientes que pertencen a CTs que han sido renombrados, etc. Problemas vienen de forma de trabajar en TRAZA.</t>
  </si>
  <si>
    <t>Actualización de manuales de Calser por estar desfasados respecto ultima versión</t>
  </si>
  <si>
    <t>Actualización de manual de PrimeService</t>
  </si>
  <si>
    <t>Reunion SITEL</t>
  </si>
  <si>
    <t>Problemas con CAP32. Llegada de señal Alarma Xarxa 220V ED6 periodica. CT197 PENINA (radio) cada 10 min. Al final habla tambien con Tony.</t>
  </si>
  <si>
    <t>Copia de seguridad no funciona. Muy complicada la restauración, al final mediante fichero BAT programado.</t>
  </si>
  <si>
    <t>Gestión de copia de seguridad con posterior generación de informes en SITEL (ficheros de auditoria, los 5 PDFs)</t>
  </si>
  <si>
    <t>Instalación de herramientas SQL Server, VS, etc.</t>
  </si>
  <si>
    <t>Instalación de herramientas MySQL y todo relacionado</t>
  </si>
  <si>
    <t>Importación de clientes y cts + problemática que hay</t>
  </si>
  <si>
    <t>Generación de nuevo formato CSV para las medidas y cambios digitales</t>
  </si>
  <si>
    <t>Correos varios</t>
  </si>
  <si>
    <t>Reunion Sitel</t>
  </si>
  <si>
    <t>Revisión correos de clientes</t>
  </si>
  <si>
    <t>Alta y configuración de 4 concentradores manual</t>
  </si>
  <si>
    <t>Problemas con generación de interrupciones para calser dese TedisNet</t>
  </si>
  <si>
    <t>ICCP</t>
  </si>
  <si>
    <t>Ayuda con tema de PRIME</t>
  </si>
  <si>
    <t>Consulta sobre funcionamiento de Calser Service por parte del Victor</t>
  </si>
  <si>
    <t>Problemas con Backup. Usuario que los tiene que hacer de forma automatica ya no tiene permisos sobre entrada a SQL Server ni de la base de datos (.\Adminsitrador)</t>
  </si>
  <si>
    <t>Reunion con Enric sobre desarrollos</t>
  </si>
  <si>
    <t>Pendiente de recuperar del dia 18/03/2019 fui a juzgado</t>
  </si>
  <si>
    <t>Actualización de TedisNet a 1.47.2, configuración de replica con problemas de red, etc</t>
  </si>
  <si>
    <t>Problema con alta de interrupciones BT a clientes que tienen CUPS mas largo de 20 caracteres.</t>
  </si>
  <si>
    <t>Varios, horas, carpetas, organización en general de cosas pendientes, etc.</t>
  </si>
  <si>
    <t>Problemas. Calser no encuentran maquina, conectan a maquina con instalación hecha por ellos de versión antigua. Disco duro de maquina anterior estropeado, correos, reunion con Joan, Txema, etc.</t>
  </si>
  <si>
    <t>Instalación en un servidor y en 2 clientes. En servidor va lento, aún que tiene bastante potencia la maquina 12 nucleos y 16 gb de ram. Por otro lado en clientes instalación sin permisos de administración, por ello se relentiza en esperas de autorizaciones de Victor como Administrador del dominio.</t>
  </si>
  <si>
    <t>Actualización de calser a 5.4.1, problemas con presición de fechas. Su Windows 2008 con servidor MySQL 5 no aceptan esta precisión de Calser 5.3.5 y por ello no deja guardar las incidencias con fecha actual sin asociar interrupciones.</t>
  </si>
  <si>
    <t>Consulta sobre como se calcula NIEPI y como agrupar interrupciones en incidencias.</t>
  </si>
  <si>
    <t>Preguntan sobre posibilidad primera dar de alta incidencias y interrupciones y solo despues actualizar los cts y clientes del mes.</t>
  </si>
  <si>
    <t>Correos varios entre departamentos de Bermejales.</t>
  </si>
  <si>
    <t>Revisión PRs</t>
  </si>
  <si>
    <t>Pruebas replica en laboratorio (preparación)</t>
  </si>
  <si>
    <t>entrar material de JST y actualizar OF's</t>
  </si>
  <si>
    <t>revision medica empresa</t>
  </si>
  <si>
    <t>hacer albaran de reparaciones</t>
  </si>
  <si>
    <t>Dar de alta nuevas señales para TedisNet Invade</t>
  </si>
  <si>
    <t>Pruebas comunicaciones TedisNet Granja Torrehermosa</t>
  </si>
  <si>
    <t>Corregir BBDD remota CT Estel de Sampol. Enviar BBDD a remota, estados OK</t>
  </si>
  <si>
    <t>Dar de alta en TedisNet Maestrazgo nuevas ordenes en relés multilin 350 (Reset reportaje intensidad falta)</t>
  </si>
  <si>
    <t>Corregir sinóptico CT Estel en TedisNet Sampol</t>
  </si>
  <si>
    <t>Enviar BBDD a remota CT Orizonia de Sampol. Estados señales OK.</t>
  </si>
  <si>
    <t>Dar de alta señales de Sepam's (2) en Mas de las Matas</t>
  </si>
  <si>
    <t>Asistencia telefónica a TedisNet Juegos Mediterráneo. Se les ha averiado el servidor.</t>
  </si>
  <si>
    <t>Asistencia PEM Sepam T87 en Castellote. Se reciben todos los cambios y mandos.</t>
  </si>
  <si>
    <t>Cambiar señales y elementos en nueva BBDD remota S.E. conilense.</t>
  </si>
  <si>
    <t>Dar de alta nuevas señales para TedisNet Aramaio en servidor cliente. Descargar BBDD</t>
  </si>
  <si>
    <t>Asistencia TedisNet Maestrazgo. Pruebas comunicaciones con CAP32 Castellote + Smor + RPS. Se bloquea la remota. No han puesto resistencia en bus 485 de Smor's. Se repiten pruebas y funciona correctamente.</t>
  </si>
  <si>
    <t>Preparar material y documentacion para PEM</t>
  </si>
  <si>
    <t>Preparar material y documentacion para PEM de Tedisnet Catral</t>
  </si>
  <si>
    <t>poner de fabrica PRX</t>
  </si>
  <si>
    <t>ir a JST a por conectores nuevos</t>
  </si>
  <si>
    <t>Suport canvis Conilense</t>
  </si>
  <si>
    <t>Install communication drivers for Modbus and IEC104. Configure and test them</t>
  </si>
  <si>
    <t>Refer enllaç nodes Castellote. Canviar mesures de control Prosa</t>
  </si>
  <si>
    <t>Estudi e-mails enviats des de SQL Server</t>
  </si>
  <si>
    <t>Problema importació Calser incidencies simulades</t>
  </si>
  <si>
    <t>Actualització aplicacions (Wireshark)</t>
  </si>
  <si>
    <t>Cierre versión 1.47.3 con hotfixes para Modbus y AlertService</t>
  </si>
  <si>
    <t>Análisis perdua comunicacions amb RTU Peña Radio</t>
  </si>
  <si>
    <t>Assistència per mando que no funciona i no inicialitza a CS Cuartel</t>
  </si>
  <si>
    <t>Mandos a C.R.Cáceres no van 4 de cada tarjeta, en nuevo CAP32 enviado</t>
  </si>
  <si>
    <t>Design data flow between SCADA an PES device (Modbus direct or via Gateway)</t>
  </si>
  <si>
    <t>Analyse communication problems between SCADA and ET Node device</t>
  </si>
  <si>
    <t>cambiar zeners a ED's PRX, para que vayan a 24Vdc, comentar cableado de PRX a contactos FA, actualizar OF  con mas bornas</t>
  </si>
  <si>
    <t>hacer cables</t>
  </si>
  <si>
    <t>programar radio PECUARIAS para PEÑA y mirar parametro por paremetro, se prepara el paquete para enviar</t>
  </si>
  <si>
    <t>ir a maranges</t>
  </si>
  <si>
    <t xml:space="preserve">reprogramar radios PECUARIAS para devolver, mirando bien los parametros </t>
  </si>
  <si>
    <t>comentar tema de contactos de las FA's para ver que funcionen bien</t>
  </si>
  <si>
    <t>rectificar cableado de baterias que estaba mal y dejar una preparada alimentada por baterias para ver si salta alarma</t>
  </si>
  <si>
    <t>Alimentaciones PRX y señalizacion y mando</t>
  </si>
  <si>
    <t>Quitar de cajas, ordenar y verificar</t>
  </si>
  <si>
    <t>Hacer cables</t>
  </si>
  <si>
    <t>Actualitzacions PC</t>
  </si>
  <si>
    <t>Comandaments no li funcionen durant posta en marxa. Eren canals</t>
  </si>
  <si>
    <t>Tancar versió 1.47.3 amb correccions Modbus</t>
  </si>
  <si>
    <t>Canvi a Sense Seleccionar reset intensitats GE350 Collet, Santolea, Venta Aire</t>
  </si>
  <si>
    <t>C.R.Cáceres no funcionan mandos sin selección. Es problema versión FW CAP32</t>
  </si>
  <si>
    <t>CAP32 FW 2.5.7 no funcionan mandos sin selección. Si a partir de 2.6</t>
  </si>
  <si>
    <t>C-023</t>
  </si>
  <si>
    <t>Ajuda usuari</t>
  </si>
  <si>
    <t>Web service commands specification</t>
  </si>
  <si>
    <t>Estructura carpetes SCADA i softwares</t>
  </si>
  <si>
    <t>Consultes comercial</t>
  </si>
  <si>
    <t>Base dades per NClave</t>
  </si>
  <si>
    <t>Consulta usuari final sobre HistoricViewer</t>
  </si>
  <si>
    <t>Atenció telefònica varia</t>
  </si>
  <si>
    <t>Fallo comunicacions RealCOM no recupera qualitat. Investigar</t>
  </si>
  <si>
    <t>C-033</t>
  </si>
  <si>
    <t>Correcció perquè Prosa per v1.47.4, perquè en recuperar des de Port no accessible actualitzi qualitat</t>
  </si>
  <si>
    <t>Trucar Albert Lersa per dades PC i configuració servidors</t>
  </si>
  <si>
    <t>Especificació funcional de Txema per sofrware Nclave</t>
  </si>
  <si>
    <t>Aclarir connexió a STG Pitarch després problemes amb informàtica Pitarch</t>
  </si>
  <si>
    <t>Valoració software Nclave amb 2 opcions</t>
  </si>
  <si>
    <t>cablear cajas TCU</t>
  </si>
  <si>
    <t>poner conectores de 4 vias macho en 13 placas</t>
  </si>
  <si>
    <t>configurar modems</t>
  </si>
  <si>
    <t>hacer cables de alimentacion modem</t>
  </si>
  <si>
    <t>preparar paquete</t>
  </si>
  <si>
    <t>preparar pedido 120043 de ORMAZABAL</t>
  </si>
  <si>
    <t>muntatge + ferreteria</t>
  </si>
  <si>
    <t>poner numeros de serie</t>
  </si>
  <si>
    <t>verificar placas</t>
  </si>
  <si>
    <t>empaquetar para furgo</t>
  </si>
  <si>
    <t xml:space="preserve">montaje de equipos </t>
  </si>
  <si>
    <t>Valoració projecte a mida o amb base TedisNet per configurador/SCADA Nclave</t>
  </si>
  <si>
    <t>Millores per servei SystemExport</t>
  </si>
  <si>
    <t>Actualitzar aplicacions a v1.47</t>
  </si>
  <si>
    <t>Develop SetPoint Web Service (Invade)</t>
  </si>
  <si>
    <t>Assistència a Maestrazgo</t>
  </si>
  <si>
    <t>Assistència a Pecuarias</t>
  </si>
  <si>
    <t>Revisió mèdica</t>
  </si>
  <si>
    <t>Suport TedisNet per SCADA Demo Nclave</t>
  </si>
  <si>
    <t>Curriculums rebuts per are desenvolupament</t>
  </si>
  <si>
    <t>Modbus en estados digitales SCADA Demo Nclave</t>
  </si>
  <si>
    <t>Actualització Windows, SQL, Visual Studio</t>
  </si>
  <si>
    <t>Reunió amb Toni per OF ICCP i estructura carpetes subministraments</t>
  </si>
  <si>
    <t>Estudiar perquè no funciona inicialització estats Modbus Nclave</t>
  </si>
  <si>
    <t>I-5127</t>
  </si>
  <si>
    <t>C-041</t>
  </si>
  <si>
    <t>Reunió sobre manuals que demana Bermejales</t>
  </si>
  <si>
    <t>Afegir apartat restaurar rèplica a manual rèplica genèric (demanat per Bermejales)</t>
  </si>
  <si>
    <t>netejar</t>
  </si>
  <si>
    <t>poner orden a mails y produccion,</t>
  </si>
  <si>
    <t>arreglar luz lavabo planta de arriba, repasar OF's que esten actualizadas, listado para TONI</t>
  </si>
  <si>
    <t>Recontar los CAP32 y cambiar FW para actualizarlo, con problemas en el PC</t>
  </si>
  <si>
    <t>entrar material para placa NCU</t>
  </si>
  <si>
    <t>Valoració per inici projecte de ICCP propi</t>
  </si>
  <si>
    <t>Suport per servidor replicat que s'han fet ells a Hervàs</t>
  </si>
  <si>
    <t>Suport TRS sobre comandaments a Aramaio</t>
  </si>
  <si>
    <t>Correcció per Modbus accepti valors digitals adreça &gt; 4095 (Nclave)</t>
  </si>
  <si>
    <t>AlertEditor-&gt;Intervals penja amb FW 4.7.2 (bug intern v1.48)</t>
  </si>
  <si>
    <t>Estudi aplicacions CAP-PRX per us a Invade (RTU Node)</t>
  </si>
  <si>
    <t>Suport AP sobre replica, informes i web migració Bermejales</t>
  </si>
  <si>
    <t>Actualitzar PC i aplicacions. Incloent buscar Modbus slave simulator</t>
  </si>
  <si>
    <t>entrar material y kit</t>
  </si>
  <si>
    <t>mirar impresora de campo de BRADY que teniamos como funciona para el tema del plan renove para la grande y la de la furgo</t>
  </si>
  <si>
    <t>entrar y ordenar los MODEM'S FSK y asignar numeros de serie</t>
  </si>
  <si>
    <t>poner ED's de PRX a 24Vdc, probarla y preparar para enviar a NCLAVE</t>
  </si>
  <si>
    <t>verificacion con problemas en alguna placa</t>
  </si>
  <si>
    <t>hacer envio a PITARCH de tarjeta SIM para EMILIO DOMINGUEZ</t>
  </si>
  <si>
    <t>entrar fuentes mean well de NCLAVE que faltaban por llegar</t>
  </si>
  <si>
    <t>repasar el modem y la radio llegada de PECUARIAS y entrar en almacen</t>
  </si>
  <si>
    <t>repasar las OF's cerradas para actualizar el EXCEL de proyectos</t>
  </si>
  <si>
    <t>mirar frecuencias grabadas anteriormente y confirmar con andres</t>
  </si>
  <si>
    <t>Estudi aplicacions a mida que té Estabanell per impacte migració a TedisNet</t>
  </si>
  <si>
    <t>Suport a posta en marxa Julio</t>
  </si>
  <si>
    <t>Ajuda configuració CC Scada demo Nclave per Modbus/TCP</t>
  </si>
  <si>
    <t>Estudi problemes sincronització RTUs</t>
  </si>
  <si>
    <t>Estudi sincronització RTUs PROSA UDP (vist a Bermejales)</t>
  </si>
  <si>
    <t>Formació a Anton sobre instal·lació web, reports TedisNet</t>
  </si>
  <si>
    <t>Prepare demo for meeting on 3rd April in Sitel offices</t>
  </si>
  <si>
    <t xml:space="preserve">Demo of SCADA applications in Sitel offices. </t>
  </si>
  <si>
    <t>Modify network scheme to move each ET to the right place</t>
  </si>
  <si>
    <t>Suport instal·lació SystemExport a Bermejales</t>
  </si>
  <si>
    <t>Proves release test 1.47.4 amb canvis Modbus</t>
  </si>
  <si>
    <t>Inici resolució bug AlertEditor-Intervals</t>
  </si>
  <si>
    <t>cuadrar stock de CAP32 para reciclar y reponer en EOSA</t>
  </si>
  <si>
    <t>poner CAP32 que faltaban en caja</t>
  </si>
  <si>
    <t>programar radios y verificar con los 4 canales</t>
  </si>
  <si>
    <t>preparar material para envio</t>
  </si>
  <si>
    <t>preparar PRX para que JOAN se la lleve a EYPESA para proyecto INVADE</t>
  </si>
  <si>
    <t>hacer pedido de caja a EMBALAJES BARRIO, pedir cotizacion envio a CACERES y mirar el plan renove para cambiar las impresoras de etiquetas</t>
  </si>
  <si>
    <t>recilcar</t>
  </si>
  <si>
    <t>Assistència a curs blockchain</t>
  </si>
  <si>
    <t>Consultes Julio us SystemTerminal des de H. Vega</t>
  </si>
  <si>
    <t>Setup Modbus analog values to communicate to PED</t>
  </si>
  <si>
    <t>Setup CAP-PRX device to communicate to MV ekor relays and LV Circutor analyzers</t>
  </si>
  <si>
    <t>medico</t>
  </si>
  <si>
    <t>investigar que antena pusimos en CALA SAONA para ver si se la vendemos a PECUARIAS</t>
  </si>
  <si>
    <t>Test ET Node RTU with slaves ekorRCI and CVM mini</t>
  </si>
  <si>
    <t>Medida QNA que no es processava per no tenir classe parent AI</t>
  </si>
  <si>
    <t>No podia activar BD per haver eliminar comandaments amb historic</t>
  </si>
  <si>
    <t>Proves amb CAP-PRX per integrar versions</t>
  </si>
  <si>
    <t>Assistència a Jordi per canviar CAP32 a comunicació directa</t>
  </si>
  <si>
    <t>Suport a Enric de Lersa per donar de baixa vigilància</t>
  </si>
  <si>
    <t>Verificacions per versió TedisNet 1.48</t>
  </si>
  <si>
    <t>Pruebas comunicaciones con Sepam T87 de mas matas</t>
  </si>
  <si>
    <t>Dar de alta nuevas señales para S.E. conil</t>
  </si>
  <si>
    <t>asistencia TedisNet Vall Hebron. Puesta en marcha parte BT de CT2 ATR Dipsits</t>
  </si>
  <si>
    <t>Dar de alta nueva remota en TedisNet Catral, actualizar BBDD a V1.47</t>
  </si>
  <si>
    <t>pruebas comunicaciones con PRX de TedisNet Invade</t>
  </si>
  <si>
    <t>Asistencia historicos TedisNet Aramaio. Quieren consultar historicos (en esa consulta, la remota estaba desconectada en fechas antiguas)</t>
  </si>
  <si>
    <t>Cambiar IP's a remotas.</t>
  </si>
  <si>
    <t>Eliminar alarmas a moviles en Scada Fuentes y Cia</t>
  </si>
  <si>
    <t>Pruebas comunicaciones con remota Teso de Vega</t>
  </si>
  <si>
    <t>instal·lació</t>
  </si>
  <si>
    <t>PEM TedisNet Granja Torrehermosa</t>
  </si>
  <si>
    <t>PEM TedisNet Martin Silva</t>
  </si>
  <si>
    <t>PEM TedisNet Vega</t>
  </si>
  <si>
    <t>ordenar material llegado NCLAVE</t>
  </si>
  <si>
    <t>contar todos los conectores de JST para cuadrar almacen</t>
  </si>
  <si>
    <t>envio a BASSOLS de mocem RTC</t>
  </si>
  <si>
    <t>reparar CAP32-48 N/S:308-2018 EOSA</t>
  </si>
  <si>
    <t>reparar CAP32-48 N/S:60-2017 EOSA</t>
  </si>
  <si>
    <t>reparar CAP32-48 N/S:496-2015 EOSA</t>
  </si>
  <si>
    <t>reparar DISTRAC SIN N/S</t>
  </si>
  <si>
    <t>reparar DISTRAC N/S: 68-2013</t>
  </si>
  <si>
    <t>problemas con paradita de pruebas</t>
  </si>
  <si>
    <t>Demo a distància a Carbayin</t>
  </si>
  <si>
    <t>Crear nuevos niveles de eventos con colores adicionales</t>
  </si>
  <si>
    <t>Suport per eliminar dispositius obsolets subestació</t>
  </si>
  <si>
    <t>Study of new requirements for power flow and RTU measures</t>
  </si>
  <si>
    <t>Actualització Windows i aplicacions</t>
  </si>
  <si>
    <t>Setup new measures in ET Node and verify it</t>
  </si>
  <si>
    <t>EXPEDICIO</t>
  </si>
  <si>
    <t xml:space="preserve">ir a JST a devolver material </t>
  </si>
  <si>
    <t>actualizar stocks</t>
  </si>
  <si>
    <t>cerrar of's de NCLAVE</t>
  </si>
  <si>
    <t>recibir caja y cargar aereos de PITARCH</t>
  </si>
  <si>
    <t>pedir caja madera</t>
  </si>
  <si>
    <t>I-5115</t>
  </si>
  <si>
    <t>entrar fuentes y poner en KIT</t>
  </si>
  <si>
    <t>volver a contar la caja para que entre material de antena y volver a repasar kit</t>
  </si>
  <si>
    <t>repasar stock de chips CPU's y cuadrar</t>
  </si>
  <si>
    <t>Consultes Emilio proves hardware CAP32</t>
  </si>
  <si>
    <t>Eliminar dispositius obsolets subestació. Suport a Julio</t>
  </si>
  <si>
    <t>Configuració backups. Suport Julio</t>
  </si>
  <si>
    <t>Gestió projectes desenvolupament</t>
  </si>
  <si>
    <t>Actualitzar manual per separar parts reports i power flow a d'altres manuals</t>
  </si>
  <si>
    <t>Consultes Joan sobre PC per Lersa - TedisNet</t>
  </si>
  <si>
    <t>Set up NTP server for ET Node RTU</t>
  </si>
  <si>
    <t>Autoformació sobre funcionament CAP-PRX</t>
  </si>
  <si>
    <t>Anar al banc</t>
  </si>
  <si>
    <t>Corrections in AI, DI, DO signals in ET Node device</t>
  </si>
  <si>
    <t>Estudi per verificar mòduls modbus i trace a branch master</t>
  </si>
  <si>
    <t>Instal·lar VPN Hervàs per preparar assistència instal·lació rèplica en fred</t>
  </si>
  <si>
    <t>entrar material y acabar kit para avisar a SERVI</t>
  </si>
  <si>
    <t>repasar estado proyectos con Txema y retocar albaran para EYPESA</t>
  </si>
  <si>
    <t>preparar pedidos, mails y entrar material</t>
  </si>
  <si>
    <t>hacer cable serie PC-GSM y probar</t>
  </si>
  <si>
    <t>Dar de alta Trafos en Tedisnet (apartado "transformadores") para importar interrupciones en Calser</t>
  </si>
  <si>
    <t>Reunion con Txema para tratar proyectos e incidencias pendientes</t>
  </si>
  <si>
    <t>Cambiar señales y medidas de nueva remota S.E. conilense</t>
  </si>
  <si>
    <t>Pruebas en laboratirio de remota Castell de TedisNet Aurora (no sincroniza la hora)</t>
  </si>
  <si>
    <t>Corregir temas pendientes de PEM TedisNet Cardeña</t>
  </si>
  <si>
    <t>Pruebas TedisNet 1.47.3 en Sitel. Se observan medidas de 104 indeterminadas cuando hay valor 0</t>
  </si>
  <si>
    <t>actualizar tedisnet V1.47.2 en VMtest10 a 1.47.3</t>
  </si>
  <si>
    <t>dibujar etiquetas nuevas medidas S.E. Conilense, eliminar dispositivos antiguos, corregir varios errores.</t>
  </si>
  <si>
    <t>grabar cd y archivar</t>
  </si>
  <si>
    <t>Asistencia a Martin Silva. Les ha cambiado la IP publica de la oficina. Se configura nueva IP de Scada en remota.</t>
  </si>
  <si>
    <t>Actualizacion automática de windows en mi portátil</t>
  </si>
  <si>
    <t>Verificación medidas pendientes en PEM TedisNet Vega. Corregir señales S.E. Sotillo</t>
  </si>
  <si>
    <t>preparar pedido 124095 de PECUARIAS</t>
  </si>
  <si>
    <t>actualizar codigos de antenas GSM nuevas y crear codigo y movimientos</t>
  </si>
  <si>
    <t>Actualització màquina</t>
  </si>
  <si>
    <t>Ajuda configuració SET Conilense</t>
  </si>
  <si>
    <t>Ajuda per modificació paso regulador i tipus potències a PM800 via CAP32</t>
  </si>
  <si>
    <t>Suport per CAP32 2010 que no accepta BD si FW v3</t>
  </si>
  <si>
    <t>Cures malaltia familiar</t>
  </si>
  <si>
    <t>Security and requeriments specification of devices SCADA and CAP-PRX</t>
  </si>
  <si>
    <t>Update database and verify RTU Node PRX device</t>
  </si>
  <si>
    <t>Correcció penjada en mostar intervals a AlertEditor</t>
  </si>
  <si>
    <t>Inici carpeta projecte millores gestió events system</t>
  </si>
  <si>
    <t>Estudi valoració millores Concentrador Secundari 2019</t>
  </si>
  <si>
    <t>ASEME</t>
  </si>
  <si>
    <t>Millores projecte All per compilació propera de v1.48</t>
  </si>
  <si>
    <t>hablar con RAMON para montajes de armarios NCLAVE</t>
  </si>
  <si>
    <t>hacer cables alimentacion  MODEM GSM para  pedido 124020 ORMAZABAL, que dicen no haber recibido</t>
  </si>
  <si>
    <t>ExternalAction (SetPoints) service improvements</t>
  </si>
  <si>
    <t>Proves per canviar clau Id d'històric mesures de Int32 a Int64</t>
  </si>
  <si>
    <t>Estudi sobre mesures Modbus de CVM mini que no es reben per 104</t>
  </si>
  <si>
    <t>Use of power profles in ET Mutua for power flow</t>
  </si>
  <si>
    <t>Actualització màquina i Visual Studio</t>
  </si>
  <si>
    <t>Lectura inicial requeriments IT per TedisNet Estabanell</t>
  </si>
  <si>
    <t>Preparar i presentar demo a Casa Tarradellas</t>
  </si>
  <si>
    <t>PC ha quedat  zombi en executar procés SQL de prova</t>
  </si>
  <si>
    <t>Revisar document proves d'Anton</t>
  </si>
  <si>
    <t>Consultes José Manuel sobre ConfigEditor</t>
  </si>
  <si>
    <t>Suport Julio a instal·lació Catral</t>
  </si>
  <si>
    <t>Autoformació sobre funcionament CAP-PRX amb CVM minis</t>
  </si>
  <si>
    <t>Suport per fallo CAP32 de SET Castellote després de disparo</t>
  </si>
  <si>
    <t>Corregir nodes que ells havien posat amb color blanc</t>
  </si>
  <si>
    <t>Suport a Julio per tipus de dades rebut mesures T200</t>
  </si>
  <si>
    <t>Estudi de perquè CAP-PRX no retorna valors CVM mini</t>
  </si>
  <si>
    <t>Actualització aplicacions</t>
  </si>
  <si>
    <t>Lliure</t>
  </si>
  <si>
    <t>reunion con JBC</t>
  </si>
  <si>
    <t>Empaquetar</t>
  </si>
  <si>
    <t>reciclat</t>
  </si>
  <si>
    <t>Preparar documentacion y material para PEM TedisNet Catral</t>
  </si>
  <si>
    <t>Preparar documentacion y material para PEM TedisNet Delgichi</t>
  </si>
  <si>
    <t>Vacaciones</t>
  </si>
  <si>
    <t>Instalación y PEM TedisNet Catral</t>
  </si>
  <si>
    <t>Instalación y PEM TedisNet Delgichi</t>
  </si>
  <si>
    <t>Calser: Eliminación de clientes y CTs según indicaciones de Rafa Viñas</t>
  </si>
  <si>
    <t>Repaso de nombres de señales ED1 a ED6. Según Ramon Codina estos nombres no coinciden con el esquema</t>
  </si>
  <si>
    <t>MDB interrupciones de BT programadas. Se le explica como se hace calculo y de donde salen datos</t>
  </si>
  <si>
    <t>Consulta sobre funcionamiento del Calser (BD MySQL, puertos, etc) de Victor</t>
  </si>
  <si>
    <t>Llamada de Andres. Indica que no puede importar interrupciones manuales. Verificamos y si que se importan.</t>
  </si>
  <si>
    <t>Indican que Calser no importa interrupciones. Resulta que hicieron un cambio en Scada para publicar servicios por puerto 8080 en lugar de 80, pero importación del calser se quedo en puerto 80. Reconfiguramos y ya funciona.</t>
  </si>
  <si>
    <t>Estudio del WebService de telegestión de Pitarch para integrar en TedisNet</t>
  </si>
  <si>
    <t>Corrección del bug</t>
  </si>
  <si>
    <t>Consulta sobre funcionamiento del Calser, su calculo de NIEPI. Resulta que lo que no le cuadraba eran microcortes en calculo de NIEPI.</t>
  </si>
  <si>
    <t>Instalación en nuevos servidores</t>
  </si>
  <si>
    <t>Montesluz</t>
  </si>
  <si>
    <t>Ayuda con calser para auditoria anual</t>
  </si>
  <si>
    <t>Instalaciones pendientes en ordenadores de clientes. Consulta sobre datos que no se refrescan de los concentradores.</t>
  </si>
  <si>
    <t>Enrique EOSA, fichero CSV, Excel, S14? Hablo con Enrique para ver como lo podemos hacer. Falta que se aclaran que datos quieren con Andres.</t>
  </si>
  <si>
    <t>Ayuda a Julio con problemas de modulo de Extremadura, por no estar previsto a tener en otros clientes excepto Pitarch</t>
  </si>
  <si>
    <t>Calser en ordenadores nuevos</t>
  </si>
  <si>
    <t>Se amplia log para detectar donde pueden haber problemas de PowerCutService en TedisNet</t>
  </si>
  <si>
    <t>Visita revisión medica</t>
  </si>
  <si>
    <t>Consulta sobre modems, dicen que quieren tener mas confiugrados, etc.</t>
  </si>
  <si>
    <t>Ayuda a Julio sobre importación de interrupciones. Faltaba dar de alta los trafos en listado de transformadores.</t>
  </si>
  <si>
    <t>Problemas con municipio que no tiene 0 puesto en su codigo INE en exportación a Extremadura y por ello no coge bien los datos. Se cambia Calser para poder tener este caso en cuenta.</t>
  </si>
  <si>
    <t>Problemas varios de TedisNet, explicación de funcionamiento al Miquel.</t>
  </si>
  <si>
    <t>Pruebas para el informe</t>
  </si>
  <si>
    <t>Pruebas de Calser en 2 ordenadores generando interrupciones, etc.</t>
  </si>
  <si>
    <t>Hacienda</t>
  </si>
  <si>
    <t>Ayuda a Julio. Problema de generación de interrupciones en TedisNet. Por importación algunos trafos estaban dados de alta y otros no. Interrupciones captadas se importaban al Calser y manuales no. Trafos con remotas se importaron desde TMANDO y Trafos nuevos no se dieron de alta.</t>
  </si>
  <si>
    <t>Configuración de avisos por correo electronico y problemas por falta de envios. Resulto luego que faltaba marcar SSL. Cambio de modems para envio de SMS's y cambio de tarjeta SIM de Movistar.</t>
  </si>
  <si>
    <t>Problemas con interrupciones. Aguas arriba (Endesa), no se detecta bien. Luego alta de transformadores sin reiniciar PowerCutService (no se reinicia al activar base de datos), se incrementa información posible en el Log, para detectar posibles problemas. Actualización de versión a 1.47.4698.2</t>
  </si>
  <si>
    <t>Carlos de Pitarch llama para tema de telegestión. Parado de momento, falta información por parte de Andres.</t>
  </si>
  <si>
    <t>Enrique, Carlos,… posible interacción con telegestión mediante ficheros.</t>
  </si>
  <si>
    <t>Correos acumulados</t>
  </si>
  <si>
    <t>Revision de cortes con Rafa</t>
  </si>
  <si>
    <t>Pruebas según el procedimiento establecido. Se detectan varios tipos de errores.</t>
  </si>
  <si>
    <t>Reunion con cliente, Tony, Carlos.</t>
  </si>
  <si>
    <t>Consulta sobre Calser, numero de lcientes, etc.</t>
  </si>
  <si>
    <t>Problemas con el CAP32. Se ilumina ED4, no se envia BD por radio. En laboratorio en SITEL se envia la misma BD y funciona.</t>
  </si>
  <si>
    <t>Informe pruebas</t>
  </si>
  <si>
    <t>Pruebas de CAP32 en local, quedamos con Ramon que el enviara BD en local cuando llega a CT.</t>
  </si>
  <si>
    <t>Preparar kit</t>
  </si>
  <si>
    <t>Placa porta</t>
  </si>
  <si>
    <t>poner seguros a puerta entrada</t>
  </si>
  <si>
    <t>prepar esquemas para montaje</t>
  </si>
  <si>
    <t>dudas de ARES para la CES y buscar espaciadores de led apropiados</t>
  </si>
  <si>
    <t>preparar pedidos de CPU y CES para ARES y enviarlos</t>
  </si>
  <si>
    <t xml:space="preserve">poner documentacion en carpeta </t>
  </si>
  <si>
    <t>contar material entregado por EUROTRONIC</t>
  </si>
  <si>
    <t>ir a PRINK para comprar toner impresora PRODUCCIO</t>
  </si>
  <si>
    <t>placa nueva EUROTRONIC con servi y ermasol y ver componentes con TONI</t>
  </si>
  <si>
    <t>montaje placa nueva motores EUROTRONIC hablar con ERMASOL</t>
  </si>
  <si>
    <t>ayudar a mover armarios</t>
  </si>
  <si>
    <t>cerrar OF y ordenar papeles</t>
  </si>
  <si>
    <t>hacer pedidos de materiales</t>
  </si>
  <si>
    <t>entrar material CABLETRONIC para pedido 124201 ORMAZABAL</t>
  </si>
  <si>
    <t>movimientos almacen, concretar compras de componente de CAP8</t>
  </si>
  <si>
    <t>dudas de Ares</t>
  </si>
  <si>
    <t>reunion con JBC para hacer la demo de materiales para comprar</t>
  </si>
  <si>
    <t>buscar empresas para cableado de NCLAVE</t>
  </si>
  <si>
    <t>rehacer comanda interna y albaran de salida de pedido ORMAZABAL</t>
  </si>
  <si>
    <t>reponer conectores de CAP32 utilizado para demo JBC</t>
  </si>
  <si>
    <t>reparar CAP32 N/S:308-2018 EOSA</t>
  </si>
  <si>
    <t>reunion con ramon para ver montaje de cables NCLAVE</t>
  </si>
  <si>
    <t>Documentación PEM TedisNet Catral</t>
  </si>
  <si>
    <t>documentación PEM TedisNet Delgichi</t>
  </si>
  <si>
    <t>Configurar segunda vía para comm's con remotas de TedisNet Granja Torrehermosa</t>
  </si>
  <si>
    <t>Soporte TedisNet Aramaio,  confirmar que Scada envia ordenes dobles. Enviar capturas trazas</t>
  </si>
  <si>
    <t>Dar de alta en BBDD nueva remota de Les Cols para Scada Bassols</t>
  </si>
  <si>
    <t>asistencia tedisNet Delgichi, pruebas comunicaciones con Talus T300 de CT Balones</t>
  </si>
  <si>
    <t>Dar de alta nueva remota de Santa Pau en Scada Bassols</t>
  </si>
  <si>
    <t>corregir sinóptico TedisNet Conilense, cambiar ubicaciones medidas. Poner a OF de mantenimiento</t>
  </si>
  <si>
    <t>Pruebas TedisNet Aurora. Pruebas comunicaciones con 4SIP de Castell. Prueba a actualizar FW</t>
  </si>
  <si>
    <t>Instalación servicio exportación datos en TedisNet Crevillente</t>
  </si>
  <si>
    <t>Realizar cursillo online de prevencion de riesgos laborales</t>
  </si>
  <si>
    <t>Grabar Cd y archivar</t>
  </si>
  <si>
    <t>asistencia TedisNet Crevillente. Scada envia mensajes a móviles de señales antiguas. No habia comunicación con remotas.</t>
  </si>
  <si>
    <t>Asistencia TedisNet Ardales. Reducir tamaño de BBDD, eliminar copias antiguas de seguridad</t>
  </si>
  <si>
    <t>Dibujar sinóptico TedisNet Gracia Unzueta</t>
  </si>
  <si>
    <t>Reunión departamento con Txema y Anton</t>
  </si>
  <si>
    <t>Dar de alta remota CT 082 Can Buenos en TedisNet Centelles</t>
  </si>
  <si>
    <t>Migrar remota CH Santa Llucia de Peusa a 104 (CAP32 + 4SIP)</t>
  </si>
  <si>
    <t>Asistencia PEM Aéreo Deriv. Corredoira de Moscoso</t>
  </si>
  <si>
    <t>Pruebas comunicaciones remota nueva CH Santa Pau (por 104) con Scada Peusa</t>
  </si>
  <si>
    <t>estudiar presupuestos de JBC, especificar que es cada cosa y preparar listado par que hagan presupuesto</t>
  </si>
  <si>
    <t>pasar informacion de cables NCLAVE a RAMON para que los monte</t>
  </si>
  <si>
    <t>ayudar al de EUROTRONIC, atender a JBC</t>
  </si>
  <si>
    <t>hacer montaje de resistencias en vias CAP32 para el RS485</t>
  </si>
  <si>
    <t xml:space="preserve">pedir cita on line a la citroen para la revision </t>
  </si>
  <si>
    <t xml:space="preserve">reparar CAP32 N/S:308-2018 EOSA  </t>
  </si>
  <si>
    <t>reciclar CAP32</t>
  </si>
  <si>
    <t>reparar distrac s/n</t>
  </si>
  <si>
    <t>reparar DISTRAC 68-2013</t>
  </si>
  <si>
    <t>entrar material para pedidos 124093 y 124124 de ORMAZABAL y preparar envio</t>
  </si>
  <si>
    <t>hacer informe, abrir OF y cerrar OF</t>
  </si>
  <si>
    <t>mirar la cita de citroen que estaba equivocada, mirar presupuesto JBC y enviar mail</t>
  </si>
  <si>
    <t>mirar material de EUROTRONIC para confirmar un componente</t>
  </si>
  <si>
    <t>pruebas RS485 cambio de pads</t>
  </si>
  <si>
    <t>ordenar envios y materiales para montajes</t>
  </si>
  <si>
    <t>ordenar documentacion de esquemas en carpetas y ordenar faenas por hacer</t>
  </si>
  <si>
    <t>hacer cable</t>
  </si>
  <si>
    <t>hablar con RAMON de cables NCLAVE</t>
  </si>
  <si>
    <t>hacer dos cables PRX-TEAM para Txema</t>
  </si>
  <si>
    <t>hablar con JBC sobre el pedido de material y plazos de entrega</t>
  </si>
  <si>
    <t>repasar si estan todos los pedidos de montaje CAP32 enviados</t>
  </si>
  <si>
    <t>hablar con Txema de temas pendientes y portatil para pruebas camara soldar</t>
  </si>
  <si>
    <t>mirar material de repuesto RADIO para PECUARIAS con confusion de albaran, coger medidas de caja para RTU's PECUARIAS</t>
  </si>
  <si>
    <t xml:space="preserve">pedir caja de madera </t>
  </si>
  <si>
    <t>reparar CAP32 639-2018 que no funcionaba el COM1, era de SITEL</t>
  </si>
  <si>
    <t>Actualitzacions</t>
  </si>
  <si>
    <t>Requeriments Sistemes Estabanell per TedisNet</t>
  </si>
  <si>
    <t>CAP-PRX v9: proves release com a esclau 104 i master Modbus + PROCOME</t>
  </si>
  <si>
    <t>Autoformació sobre compilació CAP-PRX</t>
  </si>
  <si>
    <t>Suport per Automatisme Aramaio a Julio</t>
  </si>
  <si>
    <t>Suport per nou model modem Cinterion que no funciona comandes AT habituals</t>
  </si>
  <si>
    <t>Suport instal·lació i verificació SystemExporter</t>
  </si>
  <si>
    <t>Autoformació sobre CAP-PRX</t>
  </si>
  <si>
    <t>Modify RTU Node configuration (xml) to scale Modbus measures</t>
  </si>
  <si>
    <t>Reunió amb sistemes Estabanell i posterior estudi dades demanades</t>
  </si>
  <si>
    <t>Suport problemes càlculs curtcircuits Pitarch</t>
  </si>
  <si>
    <t>Autoformació sobre CAP-PRX i esclaus Modbus</t>
  </si>
  <si>
    <t>Verify Modbus measures in RTU Node (in laboratory)</t>
  </si>
  <si>
    <t>Install new RTU configuration with scales, in real ET Node (Granollers)</t>
  </si>
  <si>
    <t>Estudi requeriments sistemes per migració</t>
  </si>
  <si>
    <t>Proves v9 amb esclaus PROCOME ekorRCI i Modbus CVM mini</t>
  </si>
  <si>
    <t>Proves v9 comandaments propis i PROCOME</t>
  </si>
  <si>
    <t>Adjust measures scales in RTU Node (CVM minis)</t>
  </si>
  <si>
    <t>Videoconferencia sobre ampliació camps web service Export i altres dubtes</t>
  </si>
  <si>
    <t>Problemes càlcul curtcircuits</t>
  </si>
  <si>
    <t>Valoració migració SCADA a TedisNet</t>
  </si>
  <si>
    <t>pruebas de RS485 en CAP332 cambiando los pads de resistencias</t>
  </si>
  <si>
    <t>Entrevista a candidat M. Darné</t>
  </si>
  <si>
    <t>Draw measures for ET Node CVM mini device</t>
  </si>
  <si>
    <t>Valoració ampliació TedisNet peticions Sistemes Estabanell</t>
  </si>
  <si>
    <t>Estimació màquines necessàries TedisNet Estabanell</t>
  </si>
  <si>
    <t>Suport proves sistema replicat (per EOSA) a Hervàs</t>
  </si>
  <si>
    <t>Entrevista a candidat A. Peyro</t>
  </si>
  <si>
    <t>Proves release v9 amb Prosa. Previament, crear dispositiu a BD Test de TedisNet</t>
  </si>
  <si>
    <t>Specify SetPoint Web Service</t>
  </si>
  <si>
    <t>Pruebas remota Les Cols de Bassols</t>
  </si>
  <si>
    <t>Asistencia TedisNet Centelles, no comunican con algunas remotas.</t>
  </si>
  <si>
    <t>Pruebas migración remota CH Santa Llucia de Peusa a 104</t>
  </si>
  <si>
    <t>Pruebas comunicaciones TedisNet L'aurora con remota Castell (4SIP no sincroniza)</t>
  </si>
  <si>
    <t>Coordinar instalación MySQL en nuevo servidor y actualización de Calser a última versión</t>
  </si>
  <si>
    <t>Dar de alta nueva remota CR Santa LLucia de Peusa</t>
  </si>
  <si>
    <t>Descargar BBDD TedisNet Aramaio, actualizar TedisNet en PC Ander de Ormazabal para pruebas.</t>
  </si>
  <si>
    <t>preparar CAP32 con vias modificadas del RS485 para MAESTRAZGO</t>
  </si>
  <si>
    <t>hablar con MARC sobre unas PRX que tenemos aqui de EYPESA</t>
  </si>
  <si>
    <t>preubas de PULL UP y PULL DOWN en vias de PRX, al final no se hace cambio porque no es necesario</t>
  </si>
  <si>
    <t>dudas de Albert</t>
  </si>
  <si>
    <t>Inici PC i actualització</t>
  </si>
  <si>
    <t>Realitzar ampliació web service segons peticions</t>
  </si>
  <si>
    <t>Enviar inventari de classes de tag i d'enumerats possibles</t>
  </si>
  <si>
    <t>Enviar nova especificació export per canvis fets a revisió 7</t>
  </si>
  <si>
    <t>Enviar nova especificació amb ampliació demanada (revisió 7)</t>
  </si>
  <si>
    <t>Suport intern Tedis i CAP-PRX</t>
  </si>
  <si>
    <t>Validate Modbus interface for IDPR device. Send comments to Estabanell and manufacturer</t>
  </si>
  <si>
    <t>Proves CAP-PRX v9 amb esclaus PROSA</t>
  </si>
  <si>
    <t>preparar pedido 124127 de PECUARIAS</t>
  </si>
  <si>
    <t>albaranes de entrega para TXEMA llevar a PEUSA de CR SANTA LLUCIA y CH SANTA LLUCIA intentando cerrar OF y al final se hace albaran de envio sin cerrar</t>
  </si>
  <si>
    <t>paquete de NCLAVE</t>
  </si>
  <si>
    <t>almacenar y cerrar OF</t>
  </si>
  <si>
    <t xml:space="preserve">hablar con CITROEN para revision </t>
  </si>
  <si>
    <t>curso on line prevencion</t>
  </si>
  <si>
    <t>Dar de alta remota de CT Santa Pau para Bassols</t>
  </si>
  <si>
    <t>Descargar Stedis Peusa, actualizar BBDD, añadir remota CR Santa Llucia</t>
  </si>
  <si>
    <t>Dar de alta remota IAT Sagnari (PRX) para Lersa</t>
  </si>
  <si>
    <t>Asistencia TedisNet Martin Silva. Cambiar IP del centro control</t>
  </si>
  <si>
    <t>Dar de alta nuevas señales para S.E. Daniel de Torres (Pecuarias)</t>
  </si>
  <si>
    <t>Configurar Moxa GPRS para remota de Sagnari (Lersa)</t>
  </si>
  <si>
    <t>Consulta señales estado de S.E. Conilense</t>
  </si>
  <si>
    <t>asistencia TedisNet Maestrazgo. Consulta sobre link 150 (pasarela Sepam)</t>
  </si>
  <si>
    <t>Consultar estado proyecto, contestar correo a Miquel Jordana.</t>
  </si>
  <si>
    <t>kit poniendo torretas a los conectores</t>
  </si>
  <si>
    <t>Install and test System tag value exporting service</t>
  </si>
  <si>
    <t>Tests versió 9 amb multicentre</t>
  </si>
  <si>
    <t>Actualizar SystemExportService a ultima v1.48dev</t>
  </si>
  <si>
    <t>Gestions importació des de telegestió</t>
  </si>
  <si>
    <t>Possibles canvis a Castellote per migrar T20 de CAP32 a passarel·la Modbus</t>
  </si>
  <si>
    <t>Calculate Modbus addresses for each DI and AI signal from IDPR device</t>
  </si>
  <si>
    <t>Reducir tiempo entre medidas a 0, para evitar posición 0 al modificar toma</t>
  </si>
  <si>
    <t>Suport intern per mesures mode normalitzat</t>
  </si>
  <si>
    <t>Setup power profiles for ET Mutua</t>
  </si>
  <si>
    <t>Intents de configurar CAP-PRX multicentre amb enviament mesures als 2, necessari per Rec</t>
  </si>
  <si>
    <t>preparar documentacion desde 0</t>
  </si>
  <si>
    <t>problemas factura PITARCH reparaciones</t>
  </si>
  <si>
    <t>visita de wurth</t>
  </si>
  <si>
    <t>gestiones personales</t>
  </si>
  <si>
    <t>kit poniendo las torretas a conectores</t>
  </si>
  <si>
    <t>entrar material y repartir</t>
  </si>
  <si>
    <t>Curs Prevenció Riscos Laborals</t>
  </si>
  <si>
    <t>No comunica amb STR Sotillo. Era problema de MOXA Uport, falla port 1</t>
  </si>
  <si>
    <t>No funcionen alguns mandos de CR Cáceres. Pot ser que sigui FW CAP32</t>
  </si>
  <si>
    <t>Proves CAP-PRX v9 amb multiCC. No envia mesures, sí canvis i mandos</t>
  </si>
  <si>
    <t>Recuperar TedisCcService per fer servir a Invade</t>
  </si>
  <si>
    <t>Suport a comercial per ampliació E.R.Gafa</t>
  </si>
  <si>
    <t>Install TedisCcService and setup Voltage and Current reading</t>
  </si>
  <si>
    <t>preparar COMANDA 124126 2 x NDR612M16 MODEM FO SM de BASSOLS</t>
  </si>
  <si>
    <t>11/</t>
  </si>
  <si>
    <t>Visita Presencial</t>
  </si>
  <si>
    <t>Ordenar carpetas en archivo</t>
  </si>
  <si>
    <t>Consultar incidencia remota Albages (posicion abierto)</t>
  </si>
  <si>
    <t>Actualizar versión TedisNet Conilense a V1.47.3</t>
  </si>
  <si>
    <t>Asistencia a Txema en PEM remota CH Santa Llucia de Peusa</t>
  </si>
  <si>
    <t>Pruebas remota S.E. Conilense (señal "posicion toma")</t>
  </si>
  <si>
    <t>Instalación servidor Calser en nuevo PC en Repsol Ciudad Real</t>
  </si>
  <si>
    <t>Asistencia TedisNet Vega. No comunia con S.E. Sotillo. Se avierió puerto del Mxa</t>
  </si>
  <si>
    <t>Verificación en laboratorio remotas Can Buenos y Farinera de TedisNet Centelles</t>
  </si>
  <si>
    <t>Instalación CT Can Buenos en TedisNet Centelles</t>
  </si>
  <si>
    <t xml:space="preserve">ordenar faenas y ver las que hay </t>
  </si>
  <si>
    <t>montaje modemsFSK</t>
  </si>
  <si>
    <t>visita de ERMASOL</t>
  </si>
  <si>
    <t>recibir material de JBC y ver que esta todo correcto</t>
  </si>
  <si>
    <t>problemas con carpeta abierta de FARINERA</t>
  </si>
  <si>
    <t>verificar el que esta mal</t>
  </si>
  <si>
    <t xml:space="preserve">verificar el que esta mal </t>
  </si>
  <si>
    <t>cerrar OF's</t>
  </si>
  <si>
    <t>problemas con la puerta metalica para el piso de arriba</t>
  </si>
  <si>
    <t>material</t>
  </si>
  <si>
    <t>verificar el modem</t>
  </si>
  <si>
    <t>recoger parada de verificacion para poder poner material nuevo de soldadura de JBC</t>
  </si>
  <si>
    <t>envio de paquete</t>
  </si>
  <si>
    <t>enviar informacion de pantalla a ELECTROSTENCILS confirmando el mail que fuese el bueno</t>
  </si>
  <si>
    <t>ayudas mecanizado</t>
  </si>
  <si>
    <t>probar material de JBC y mirar de comprar soporte para puntas de soldador</t>
  </si>
  <si>
    <t>poner de fabrica PRX que tenemos por sitel y dejar en almacen</t>
  </si>
  <si>
    <t>Instalación Calser Repsol en PC de manuel. No nos permiten terminar</t>
  </si>
  <si>
    <t>Dar de alta nuevas incidencias en CRM. Consultar estado y documentación de varios proyectos</t>
  </si>
  <si>
    <t>Consultar estado proyecto de TedisNet La Torre. Realizar migración a V1.47</t>
  </si>
  <si>
    <t>Reinstalar TedisNet V1.47 en mi portátil. Pruebas con varias BBDD</t>
  </si>
  <si>
    <t>Asistencia Tedisnet Aramaio. Pruebas automatismo</t>
  </si>
  <si>
    <t>Enviar correos a Delgichi para coordinar pruebas de comunicaciones con remotas.</t>
  </si>
  <si>
    <t>Enviar correo a Jorge Cuadros solicitando información de estas remotas y nueva conexión en remoto</t>
  </si>
  <si>
    <t>Asistencia TedisNet Maestrazgo. Eliminar operaciones de CT San Jorge (no propaga color, no está en marcha la remota).</t>
  </si>
  <si>
    <t>Configurar Moxa's para nuevas remotas de lersa</t>
  </si>
  <si>
    <t>Asistencia TedisNet Maestrazgo. Medidas celda 4 no siguen estandar ormazabal</t>
  </si>
  <si>
    <t>Asistencia Tedisnet Crevillente. Hay operaciones copia valor duplicadas. Se eliminan. Resolver otras dudas</t>
  </si>
  <si>
    <t>Asistencia TedisNet Aramaio. Pruebas automatismo</t>
  </si>
  <si>
    <t>Asistencia Moscoso. Remotas de Ormazabal envian eventos con fecha incorrecta (eventos entre las 00:00 y las 01:00)</t>
  </si>
  <si>
    <t>Asistencia TedisNet Aramaio. No comunican con Punto Frontera</t>
  </si>
  <si>
    <t>Asistencia Jorge Plasencia. Dudas sobre migración servidor Scada en BBVA Las Tablas</t>
  </si>
  <si>
    <t>Get measure values from E.R. Rec via current Tedis SCADA</t>
  </si>
  <si>
    <t>Set point to IDPR device</t>
  </si>
  <si>
    <t>Reenganche en C.R.Cáceres que no actua mando E.S ni F.S.</t>
  </si>
  <si>
    <t>Reparto de cargas con cortocircuito: restaurar BD para pruebas lab</t>
  </si>
  <si>
    <t>Corrección BD Castellote y envío. Faltaba corregir num esclavo e invertir pos SEPAMs</t>
  </si>
  <si>
    <t>Dubtes sobre servei exportació que volen ampliar de nou</t>
  </si>
  <si>
    <t>Suport a Julio per activar BD després de moure dispositiu, en no tenir actualitzat a v1.47</t>
  </si>
  <si>
    <t>Baixa per malaltia</t>
  </si>
  <si>
    <t>cuadrar almacen con albaran de PRX</t>
  </si>
  <si>
    <t>hablar con SERVI sobre montaje</t>
  </si>
  <si>
    <t>Estudi ordre del dia reunió 14/5. Estat projectes. Organigrames</t>
  </si>
  <si>
    <t>Dubtes sobre servei exportació, tipus dades que torna</t>
  </si>
  <si>
    <t>Load ET Mutua power profiles (instead of passing values using Web service)</t>
  </si>
  <si>
    <t>Suport intern automatismes Aramaio</t>
  </si>
  <si>
    <t>Set measure scales in IDPR analog values</t>
  </si>
  <si>
    <t>Study Modbus map proposal for PES device</t>
  </si>
  <si>
    <t>ModbusService: write holding registers (set points)</t>
  </si>
  <si>
    <t xml:space="preserve">revision FURGO </t>
  </si>
  <si>
    <t>poner de fabrica las PRX</t>
  </si>
  <si>
    <t>entra material de TOMAS que trae</t>
  </si>
  <si>
    <t>entrar material para stock</t>
  </si>
  <si>
    <t>enviar correo a La Torre, con señales habituales que utilizamos para los equipos que instalarán.</t>
  </si>
  <si>
    <t xml:space="preserve">Dar de alta dispositivo NUEVO T20 de Castellote a través de pasarela Modbus. </t>
  </si>
  <si>
    <t>Asistencia pruebas automatismo Aramaio en laboratorio Ormazabal. Tienen errores en programa remota</t>
  </si>
  <si>
    <t>Preparar material para PEM remota Les Cols de Bassols</t>
  </si>
  <si>
    <t>Preparar material para PEM remota Santa Pau de Bassols</t>
  </si>
  <si>
    <t>gestionar nuevo dispositivo multilin 350 en Mas Matas de Maestrazgo</t>
  </si>
  <si>
    <t>Consultar estados proyectos, enviar correos solicitando informacion</t>
  </si>
  <si>
    <t>Migración remota Les Cols de Bassols a CAP32</t>
  </si>
  <si>
    <t>entrar material y preparar paquete para enviar</t>
  </si>
  <si>
    <t xml:space="preserve">preparar material de pedidos ORMAZABAL para CARDENER, PEUSA </t>
  </si>
  <si>
    <t>Revisió de les dades de facturació dels T4</t>
  </si>
  <si>
    <t>Instal·lació Terminals IP</t>
  </si>
  <si>
    <t>Proves de donar d´alta dos senyals als talus de CT Almeria i CT B. Bravo</t>
  </si>
  <si>
    <t>preparar material para pruebas de enlace teledisparo JACA</t>
  </si>
  <si>
    <t>preprar material</t>
  </si>
  <si>
    <t>paradita para camara de soldar</t>
  </si>
  <si>
    <t>hablar de presupuesto de la wurth para material que nos entregaran</t>
  </si>
  <si>
    <t>verificar que se enciende</t>
  </si>
  <si>
    <t>nums de serie y organizar en almacen para que l caja entre en estranteria</t>
  </si>
  <si>
    <t>Propagació color a S. Jordi i Castellote per realimentacions, corregir</t>
  </si>
  <si>
    <t>Reunió comité direcció</t>
  </si>
  <si>
    <t>Development of set point and Modbus write single register</t>
  </si>
  <si>
    <t>Elaborar BD SEPAM T20 Castellote que es mouen de CAP32 a pasarela Modbus</t>
  </si>
  <si>
    <t>Verify communications SCADA to IDPR and correct addresses and scales</t>
  </si>
  <si>
    <t>Consultes sobre Modbus a ElectaFerre</t>
  </si>
  <si>
    <t>Valoració per equip regulador per IEC104 que s'havia fet verificat a un altre CC Tedis</t>
  </si>
  <si>
    <t>Videoconferencia con Pitarch sobre conexión a STG tiempo real e histórico</t>
  </si>
  <si>
    <t>En CT3714 (CAP32) se recibieron todos estados como eventos. Se envia BD y se actualiza FW</t>
  </si>
  <si>
    <t>Study of Modbus mapping for PES device</t>
  </si>
  <si>
    <t>documentación PEM remota Les Cols de Bassols</t>
  </si>
  <si>
    <t>Asistencia TedisNet Martin Silva. Dudas envío mensajes a móviles</t>
  </si>
  <si>
    <t>enviar correo a Enric de Lersa con cableado para esta remota.</t>
  </si>
  <si>
    <t>Dar de alta los 4 Sepam T20 de Castellote (Maestrazgo) a través de modbus. Eliminar de CAP32</t>
  </si>
  <si>
    <t>Dar de alta Multilin 350 en Mas Matas (sustituyendo a un Smor averiado). Eliminar Smor de CAP16</t>
  </si>
  <si>
    <t>Pruebas comunicaciones remota La Peña y Gral. Villaralto de Pecuarias. Migracion de via radio a fibra</t>
  </si>
  <si>
    <t>Probar ropa de trabajo</t>
  </si>
  <si>
    <t>Asistencia Scada Alset. Cambiar IP a remota Urb. Naranjos</t>
  </si>
  <si>
    <t>Comentar con Jose Ferrer señales a dar de alta</t>
  </si>
  <si>
    <t>Cambiar via comunicaciones en La Peña (Pecuarias) de radio a fibra. Segunda vía no funciona! Pendiente probar en laboratorio</t>
  </si>
  <si>
    <t>Cambiar via comunicaciones en Gral. villaralto (Pecuarias) de radio a fibra. Segunda vía no funciona! Pendiente probar en laboratorio</t>
  </si>
  <si>
    <t>Corregir campo "terminal de dispositivo" en señales de remota La farinera de Centelles. Enviar BBDD a remota</t>
  </si>
  <si>
    <t>Asistencia TedisNet Centelles. Dudas con medidas Banyeres</t>
  </si>
  <si>
    <t>Asistencia a PEM remtoa Multilin 350 en Mas Matas (sustituyendo a Smor averiado)</t>
  </si>
  <si>
    <t>Asistencia a PEM Castellote. Enviar BBDD a CAP32 tras eliminar Sepam's T20 (ahora a traves de modbus). Pruebas propagacion color.</t>
  </si>
  <si>
    <t>Descargar BBDD TedisNet Aramaio, instalar TedisNet en PC de Ibai para pruebas.</t>
  </si>
  <si>
    <t>Consultar con Centelles las pruebas con Farinera. Ha funcionado todo, pero las maniobras no se hacen a la primera.</t>
  </si>
  <si>
    <t>sacar del embalaje para poner corcho en los pins para que no se doblen</t>
  </si>
  <si>
    <t>visualizacion de placas, colocar en maderas y actualiza OF con material sobrante</t>
  </si>
  <si>
    <t>Rellenar y ver funcionamiento de la hoja de registro</t>
  </si>
  <si>
    <t xml:space="preserve">material </t>
  </si>
  <si>
    <t>Auditoria: Coger datos para Auditoria (informes, base de datos, etc.), mirar con Tony problemas de que tenia clientes duplicados, etc.</t>
  </si>
  <si>
    <t>Problemas con cable, carga lenta de BD al CAP, pruebas con BD cambiada (señal que no se enviaba en RTU12)</t>
  </si>
  <si>
    <t>Reunion</t>
  </si>
  <si>
    <t>Reunion con Carlos sobre cambios que han comentado con JM de Eurotronic, Bluethood, etc.</t>
  </si>
  <si>
    <t>Tarde en AT</t>
  </si>
  <si>
    <t>Revisión de sinoptico 1.46 para ver si estan dibujados los CT's</t>
  </si>
  <si>
    <t>Gestión, correos acerca de cambios, listado de nuevas tareas a valorar por realizar el cambio</t>
  </si>
  <si>
    <t>Gestión acerca de que han cambiado servidor de maquinas virtuales y ahora no se les hacen copias de seguridad de la base de datos del Calser</t>
  </si>
  <si>
    <t>Gestión de reunion, que se anulo y se traslado varias veces para modificar propuestas de soluciones, CSV, WS, etc.</t>
  </si>
  <si>
    <t>Cambiar municipio en Calser de un CT en periodos cerrados y abierto del 2019. Volver a importar los clientes de CTs.</t>
  </si>
  <si>
    <t>Reunion Eurotronic para hablar sobre los cambios propuestos de comunicación por Bluethood. Al final no se hace nada y se queda como en septiembre 2018</t>
  </si>
  <si>
    <t>C-043</t>
  </si>
  <si>
    <t>No se movieron interrupciones simuladas del System al Historic para poder importar al Calser</t>
  </si>
  <si>
    <t>Formación curso prevención</t>
  </si>
  <si>
    <t>No les funcionaba el mando. Problema con BD</t>
  </si>
  <si>
    <t>No se acuerdan de contraseña para hacer mando. Luego resulta que parte de sinoptico cada 2 minutos mas o menos se queda en blanco. Revisando se detecta que hay copias en operaciones mal hechas y 1 vez copia valor bien y luego copia mal y asi parpadea. Se detecta esto sobre 3 remotas, Julio se encarga de arreglar lo. C La parrita, C. Rambla 1, CM. Bernal.</t>
  </si>
  <si>
    <t>Reunion sobre como tienen que integrarse TedisNet y STG, no fichero CSV, llamada S21 a WS, S14 historico Carlos intentara conseguir, aún no esta aceptado el presupuesto</t>
  </si>
  <si>
    <t>Problemas de que no se capturan interrupciones. Se hace copia de seguridad de su BD, ya que no hay manera de conseguir que se generan en TedisNet. Empezamos la copia, pero es BD grande. Se acabara el lunes. Interrupción manual generada indicando 22/03/2018 07:15:07-22/03/2018 07:27:47</t>
  </si>
  <si>
    <t>Gestión varios de documentaicón</t>
  </si>
  <si>
    <t>reunion para ver como va control de HORAS</t>
  </si>
  <si>
    <t>preparar radio para enviar URGENTE a CC BASSOLS, entrar material de TC que faltaba, preparar MOXA ONCELL para PEUSA</t>
  </si>
  <si>
    <t>Postes en Marxa CH Portabella + CH Gallifa</t>
  </si>
  <si>
    <t>Posta en Marxa E.R. Banyeres</t>
  </si>
  <si>
    <t>Revisió projecte + preparació equips</t>
  </si>
  <si>
    <t>preparar MOXA 3111 para PEUSA para LA PESA con problemas en la configuracion y actualizando pantallazos de configuracion</t>
  </si>
  <si>
    <t>Instalar TedisNet v1.47 + BBDD Aramaio en PC de Ibai de Ormazabal para sus pruebas</t>
  </si>
  <si>
    <t>Asistencia TedisNet Conilense. No se han registrado algunas medidas de la S.E. Parece que el sistema no fucionó correctamente dias atrás.</t>
  </si>
  <si>
    <t>Consultar estado proyecto Tedisnet Camp Nou</t>
  </si>
  <si>
    <t>Consultar mapeados de varios Ekor's</t>
  </si>
  <si>
    <t>Dar de alta señales de presencia personal + estado trafo en TedisNet Jose Ferrer</t>
  </si>
  <si>
    <t>Asistencia Re-instalación Scada Galdakao en nuevo PC. Scada comunica con la remota, falta confirmar visualizador medidas.</t>
  </si>
  <si>
    <t>Buscar carpeta TedisNet Crevillente.</t>
  </si>
  <si>
    <t xml:space="preserve">recoger material utilizado para pruebas de radio </t>
  </si>
  <si>
    <t>Suport per al fitxer de mesures de fotov</t>
  </si>
  <si>
    <t>Suport a la generacióp de fitxers</t>
  </si>
  <si>
    <t>Suport a la generació de CLMAG5A ( fallo d´inici de la STG )</t>
  </si>
  <si>
    <t>Pruebas de comunicación con CT Balones</t>
  </si>
  <si>
    <t>Reunión Control Horas, Reunión Control Proyectos, Copia de Seguridad, VPN</t>
  </si>
  <si>
    <t>Incidència CT PESA - Moxa Oncell G3111</t>
  </si>
  <si>
    <t>Revisión Proceso + generación CLMAGS</t>
  </si>
  <si>
    <t>Consulta Jaume Mesures Gallifa</t>
  </si>
  <si>
    <t>Posició invertida a cel·la S.Isidro. Es problema de RTU Ormazabal</t>
  </si>
  <si>
    <t>Estudi migració RTU CAP16 a CAP32</t>
  </si>
  <si>
    <t>Estudi full control horari</t>
  </si>
  <si>
    <t>Apagada de servidor prevista per dilluns. Suport per us portàtil emergència</t>
  </si>
  <si>
    <t>Presentació fulls control horari per direcció</t>
  </si>
  <si>
    <t>Apagada de servidor. Us de portàtil emergència</t>
  </si>
  <si>
    <t>Possible bug introduit per dibuix seccionador "cuchillas", no confirmat</t>
  </si>
  <si>
    <t>Configure set point and test it against IDPR device in Granollers</t>
  </si>
  <si>
    <t>Màquines de test per TedisNet</t>
  </si>
  <si>
    <t>Add new signals for ET Node IDPR</t>
  </si>
  <si>
    <t>Specify web service to receive measure parametrization via web services</t>
  </si>
  <si>
    <t>Check communications with pilot RTUs</t>
  </si>
  <si>
    <t>preparar MOXA 5110 con albaran para LERSA y se lleva JULIO por averia del que hay en COMFORSA</t>
  </si>
  <si>
    <t>mails a JORDI CASTELLET de JBC, mail a ELECTROSTENCILS.</t>
  </si>
  <si>
    <t>ayudar a albert a cuadrar horas de los dias que no estaba, y con la hoja de control horario, pruebas de ropa nueva</t>
  </si>
  <si>
    <t>entrar material, acabar de preparar kit y gestionar envio de material</t>
  </si>
  <si>
    <t>mails a carles de informacion de pantalla NCU y JBC para el tema de la factura</t>
  </si>
  <si>
    <t xml:space="preserve">visita de JBC para traer equipos que faltaban y probarlos  </t>
  </si>
  <si>
    <t>gestionar material que falta por pedir</t>
  </si>
  <si>
    <t>Revisió del sistema, suport a una baixa de CLMAG5A i comentaris sobre els nous canvis a fer</t>
  </si>
  <si>
    <t>Revisió d´una MOXA per comunicar per IP</t>
  </si>
  <si>
    <t>Reinstal·lació  Csec 4 equips</t>
  </si>
  <si>
    <t>Reunió amb Jaume Barbany + Alberto Llanos</t>
  </si>
  <si>
    <t>2855 (bug intern): Estats 3 i 4 no es mostren bé per símbol seccionador cuchilla</t>
  </si>
  <si>
    <t>CR Mas Matas Mesura Intensitat neutre. Analitzar PROCOME que es OK</t>
  </si>
  <si>
    <t>Analyze power flow calculation for too high current. Cause is power in ET Uruguay.</t>
  </si>
  <si>
    <t>Añadir a web service export acceso s lista de clases y tipos de tag</t>
  </si>
  <si>
    <t>C-042</t>
  </si>
  <si>
    <t>2857 (bug intern): Tooltip de dades elèctriques es lligava a llicència SystemPF, en lloc de SimulaPF</t>
  </si>
  <si>
    <t>acabar documentacion y cargar un armario</t>
  </si>
  <si>
    <t>solucionar problemas y dudas con montaje de placa, por tema del cable inferiror y continuidades</t>
  </si>
  <si>
    <t>recoger material despues de pruebas enlace</t>
  </si>
  <si>
    <t>Prova amb Lluís Figuls el FTP Server</t>
  </si>
  <si>
    <t>Reunió amb Joan i amb Julio pel seguiment de projectes</t>
  </si>
  <si>
    <t>Revisió del sistema i suport a la generació del fitxer de la CNMC</t>
  </si>
  <si>
    <t>Curs RGPD</t>
  </si>
  <si>
    <t>Curs de riscos laborals</t>
  </si>
  <si>
    <t>Suport al Moxa que no ha permés llegir i facturar</t>
  </si>
  <si>
    <t>Suport amb la nova versió</t>
  </si>
  <si>
    <t>Suport per la generació de CLMAGs amb els punt Origen-Tarifa</t>
  </si>
  <si>
    <t>Temes varis: Gestió de còpies, actualització servidors</t>
  </si>
  <si>
    <t>Consulta/Estudi sobre com fer el nou requeriment de la CNMC</t>
  </si>
  <si>
    <t>Suport a la facturació</t>
  </si>
  <si>
    <t>Evaluació Umbrella i reunió amb Ramon Anfruns</t>
  </si>
  <si>
    <t>Conversa amb Juan Garcia per concretar detalls de la posta ne marxa</t>
  </si>
  <si>
    <t>Revisió Facturació - Circuit STG</t>
  </si>
  <si>
    <t>Proves inicials problema Moxa</t>
  </si>
  <si>
    <t>Problema amb el TPL que no descarregava correctament</t>
  </si>
  <si>
    <t>Generació fitxers</t>
  </si>
  <si>
    <t>Visita Metge</t>
  </si>
  <si>
    <t>Revisió del programa pel tema de forats quarthoraris</t>
  </si>
  <si>
    <t>preprarar MOXA 5110 con manguera para PECUARIAS</t>
  </si>
  <si>
    <t>preparar envio a ASTURIAS de placas, recibir las placas y preparar el paquete</t>
  </si>
  <si>
    <t>poner conectores</t>
  </si>
  <si>
    <t>reponer cable de tierra en armario que se rompio el teton</t>
  </si>
  <si>
    <t>Actualización automática de windows en mi portátil</t>
  </si>
  <si>
    <t>Dar de alta remota Parcbit para Sampol (CP32 + 4 RPG-CI)</t>
  </si>
  <si>
    <t>Asistencia TedisNet Maestrazgo. Remota Entronque mas Matas, cabina 4 no muestra correctamente medida IN y V1</t>
  </si>
  <si>
    <t>Asistencia TedisNet Aramaio. No pueden hacer maniobras en PC de Ibai en Ormazabal</t>
  </si>
  <si>
    <t>Verificación y PEM equipos Sepam T20 de Castellote via modbus (5 equipos)</t>
  </si>
  <si>
    <t>Consultar estado BBDD y sinóptico TedisNet Camp Nou</t>
  </si>
  <si>
    <t>Pruebas comunicaciones TedisNet V1.47 doble via (fibra + radio)</t>
  </si>
  <si>
    <t xml:space="preserve">Coordinar PEM remota </t>
  </si>
  <si>
    <t>Modificar sinóptico TedisNet Camp Nou</t>
  </si>
  <si>
    <t>Pruebas remota Juia de L'aurora. Ormazabal cambió totalmente la BBDD respecto a la remota original</t>
  </si>
  <si>
    <t>Dibujar nuevos elementos para S.E. Daniel de Torres</t>
  </si>
  <si>
    <t>Modificar sinóptico TedisNet Pecuarias  (CaC, San Francisco)</t>
  </si>
  <si>
    <t>Realizar cambios en TedisNet Aramaio(señales dobles asignar como CDI's y CDO's)</t>
  </si>
  <si>
    <t>guardar todo y empaquetar</t>
  </si>
  <si>
    <t>Gestió interna TedisNet</t>
  </si>
  <si>
    <t>Canvi accés VPN. Confirmar que RTU Coria no respon per problemes xarxa</t>
  </si>
  <si>
    <t>Bug 2515 Escriptori remot i finestres flotants: provar diferents solucions. No acaba de funcionar</t>
  </si>
  <si>
    <t>Prova roba</t>
  </si>
  <si>
    <t>Power flow simulation discrepancies because of ET Node active and reactive powers</t>
  </si>
  <si>
    <t>Pruebas CR Cáceres Reenganches (restaurar BD)</t>
  </si>
  <si>
    <t>Valoració formació per Estabanell sobre RTUs amb passarel·la 104 i previsió futura TedisNet</t>
  </si>
  <si>
    <t>poner documentacion de SERVI, actualizar precios y cerrar OF</t>
  </si>
  <si>
    <t>ordenar kits CPU y CES para envio</t>
  </si>
  <si>
    <t>mirar que la pantalla de NCU este correcta, hablanco con CARLES de dertalles, y guardandola</t>
  </si>
  <si>
    <t>recoger produccion</t>
  </si>
  <si>
    <t>Modificar remota de Juia de L'aurora. Asistencia a PEM</t>
  </si>
  <si>
    <t>Dar de alta señal de presencia personal y estado trafo en Talus de TedisNet Jose Ferrer</t>
  </si>
  <si>
    <t>corregir sinóptico TedisNet Garcia Unzueta</t>
  </si>
  <si>
    <t>montaje de conectores y zocalo</t>
  </si>
  <si>
    <t>Manteniment servidor base dades local que funciona molt lent</t>
  </si>
  <si>
    <t>Revisió mesures CR Mas Matas on hi ha 2 intercanviades (Tensió i I neutre)</t>
  </si>
  <si>
    <t>Proves mandos amb diferents versions firmware (2.5.7 i 3.1)</t>
  </si>
  <si>
    <t>Proves ordres sense selecció C.R.Cáceres amb diferents firmwares CAP32</t>
  </si>
  <si>
    <t>Event personal</t>
  </si>
  <si>
    <t>poner conectores y cristales que faltaban</t>
  </si>
  <si>
    <t>entrar las fuentes que faltaban y preparar en el paquete</t>
  </si>
  <si>
    <t>mirar el materal que falta</t>
  </si>
  <si>
    <t>ordenar faenas de OF's nuevas</t>
  </si>
  <si>
    <t>Revisió Configuració Moxa LA Pesa</t>
  </si>
  <si>
    <t>Revisió del Scada degut a la incidència de no avisar els fallos de conexions</t>
  </si>
  <si>
    <t>Revisió de la configuració amb la gent d´Invaex + Julio</t>
  </si>
  <si>
    <t>Programació MOXA abans de l´enviament</t>
  </si>
  <si>
    <t>Revisió amb Joan i Julio dels estats dels projectes</t>
  </si>
  <si>
    <t>Pruebas con mi portátil a conectar con varias VPN de clientes. Da error.</t>
  </si>
  <si>
    <t>Pruebas medidas remota Entronque Mas Matas de Maestrazgo. Cabina 4 tiene medidas erroneas.</t>
  </si>
  <si>
    <t>Asistencia L'aurora. Verificación remota Juia. 3ª versión de programa sigue con errores</t>
  </si>
  <si>
    <t>Asistencia Maestrazgo. Pruebas 5 equipos Sepam T20 de Castellote. Verificación + sincronización</t>
  </si>
  <si>
    <t>Dibujar sinóptico V1.3 de Daniel de Torres en Pecuarias</t>
  </si>
  <si>
    <t>Pruebas comunicaciones via secundaria en remotas La Peña y  Gral. Villaralto de Pecuarias. Descargar BBDD de Scada</t>
  </si>
  <si>
    <t>Asistencia Ardales. NO pueden hacer maniobras desde Scada sobre algunos elementos de la S.E.</t>
  </si>
  <si>
    <t>Configurar remota de San Jordi en Maestrazgo para comunicar en proximos dias</t>
  </si>
  <si>
    <t>Pruebas comunicaciones via secundaria en remotas La Peña y  Gral. Villaralto de Pecuarias.</t>
  </si>
  <si>
    <t>Documentar estado final de remota Mas de las Matas de Maestrazgo</t>
  </si>
  <si>
    <t>Reunion con Ormazabal para tratar temas pendientes y nuevos criterios en TedisNet Camp Nou</t>
  </si>
  <si>
    <t>Documentar acceso en remoto a servidor de Jose Ferrer</t>
  </si>
  <si>
    <t>desembalar y poner en madera  y nums de serie</t>
  </si>
  <si>
    <t>ordenar faenas para poder adelantar OF's pequeñas y poder quitarlas cuanto antes</t>
  </si>
  <si>
    <t>entrar material de  PLACA NCU TRINA PRO</t>
  </si>
  <si>
    <t>entrar material que sobraba del montaje</t>
  </si>
  <si>
    <t>preparar documentacion para ver quien monta</t>
  </si>
  <si>
    <t>Comprovar funcionament amb connexions al WS Export cada minut</t>
  </si>
  <si>
    <t>Bug 2843 de v1.47.3: Mesures que no canvien queden qualitat Desconeguda</t>
  </si>
  <si>
    <t>Reunió sobre formació a Estabanell CC actual i RTUs</t>
  </si>
  <si>
    <t>Estudi equips proposats Estabanell per TedisNet</t>
  </si>
  <si>
    <t>Estudi incidències pendents Maestrazgo</t>
  </si>
  <si>
    <t>Consultes comercial sobre Talus T200P i la seva BD amb CAP32</t>
  </si>
  <si>
    <t>Proves mandos sense selecció CR Cáceres. Segons versió FW i BD carregada funcionen o no</t>
  </si>
  <si>
    <t>Comprobació binari generat Pecuarias amb doble via directa-ràdio</t>
  </si>
  <si>
    <t>Integration testing of Power Flow calculation using Web Service called by external user</t>
  </si>
  <si>
    <t>Comunicacions Coria es tallen i s'ha de fer pausa 1 minut. Pot haver afectat canvis Firewall dilluns</t>
  </si>
  <si>
    <t>Fer cables</t>
  </si>
  <si>
    <t xml:space="preserve">documentacion de las Sub OF's de los TD </t>
  </si>
  <si>
    <t>ordenar OF's cerradas</t>
  </si>
  <si>
    <t>preparar envio</t>
  </si>
  <si>
    <t>Bug 2859 : Prosa GenCAP32 medidas intercambiadas si no se han dado de alta en orden Dirección PROCOME (afecta CR Mas Matas Maestrazgo)</t>
  </si>
  <si>
    <t>Bug 2860 (no confirmado): Prosa GenCAP32 Doble vía directa-radio (afecta Pecuarias)</t>
  </si>
  <si>
    <t>Gestió incidències Maestrazgo</t>
  </si>
  <si>
    <t>Reduir us d'espai de SQL Server i moure BDs, locals i VMs</t>
  </si>
  <si>
    <t>poner de fabrica PRX y entrar en almacen con material de MARC</t>
  </si>
  <si>
    <t>Poner etiquetas</t>
  </si>
  <si>
    <t>kit y pedir conectores</t>
  </si>
  <si>
    <t>ir a EUROTRONICS a por el stand de pruebas y bajarlo con traspalet y devolver el traspalet a PTV</t>
  </si>
  <si>
    <t>montatge barca</t>
  </si>
  <si>
    <t>Recuperació material retornat per Marc, Ordinador Alberto Peyro</t>
  </si>
  <si>
    <t>Planificació amb Jaume</t>
  </si>
  <si>
    <t>Revisió amb Julio i Enric de l´estat general de Maestrazgo</t>
  </si>
  <si>
    <t>Revisió del ftp amb l´informàtic</t>
  </si>
  <si>
    <t>Incidència No Propagació Color</t>
  </si>
  <si>
    <t>Suport amb el Moxa i les comunicacions</t>
  </si>
  <si>
    <t>Conversa amb Rafael per revisar tots els projectes en curs</t>
  </si>
  <si>
    <t>Suport per la càrrega de dades amb el TPL</t>
  </si>
  <si>
    <t>Problema amb discrepàncies amb l´inventari</t>
  </si>
  <si>
    <t>Soporte Nclave - Pruebas TedisNet</t>
  </si>
  <si>
    <t>Suport per la generació de fitxers de primer de mes + timeout BBDD</t>
  </si>
  <si>
    <t>Soporte a las comunicaciones de dos remotas</t>
  </si>
  <si>
    <t>Soporte para la generación de F5s</t>
  </si>
  <si>
    <t>Soporte con el cliente para la regulación de trafos y generación de backups</t>
  </si>
  <si>
    <t>Reunió seguiment projecte a Granollers ( Marc, SSII, S21, TT)</t>
  </si>
  <si>
    <t>Suport pel primer de mes</t>
  </si>
  <si>
    <t>Soport per la facturació</t>
  </si>
  <si>
    <t>Suport per als F1s</t>
  </si>
  <si>
    <t>Suport per les comunicacions amb Moxa: alguns punts no comuniquen</t>
  </si>
  <si>
    <t>Consulta sobre el  TPL</t>
  </si>
  <si>
    <t>Envio document remotes a Emilio Blasco</t>
  </si>
  <si>
    <t>Soporte Nclave</t>
  </si>
  <si>
    <t>Soporte Facturación - STGTedis</t>
  </si>
  <si>
    <t>Consulta/repaso CLMAG con la nueva version</t>
  </si>
  <si>
    <t>Suport per al TPL</t>
  </si>
  <si>
    <t>Consulta amb el 4SIP de Castells</t>
  </si>
  <si>
    <t>Seminario Web Cisco-Umbrella</t>
  </si>
  <si>
    <t>Revisió procediment T3</t>
  </si>
  <si>
    <t>Gestió còpies Seguretat +  VPN</t>
  </si>
  <si>
    <t>Fallo comunicaciones en RTU Balones</t>
  </si>
  <si>
    <t>Reunió amb Julio + Revisió Facturació + gestió correus + Umbrella</t>
  </si>
  <si>
    <t>reunion con TONI para ver plazos de entrega</t>
  </si>
  <si>
    <t>pruebas con el probasdor de radio de TOMAS que no funciona</t>
  </si>
  <si>
    <t>entrar material de TOMAS</t>
  </si>
  <si>
    <t>Pruebas comunicaciones segunda via radio en Gral Villaralto y La Peña, Pecuarias</t>
  </si>
  <si>
    <t>Corregir dibujo S.E. Daniel de torres</t>
  </si>
  <si>
    <t>Conexión a servidor de conilense para comprobar si se repitió el error por el cual el TedisNet dejó de recibir medidas</t>
  </si>
  <si>
    <t>Reunión con Txema para ver estado proyectos e incidencias de Maestrazgo. Documentacion remota Mas Matas</t>
  </si>
  <si>
    <t>Gestionar con el personal de Repsol Ciudad Real una nueva fecha para terminar la actualización de Calser</t>
  </si>
  <si>
    <t>Asistencia PEM parte BT de CT2 ATR Diposits en Vall hebron. Tienen medidas incorrectas.</t>
  </si>
  <si>
    <t>Pruebas con BBDD Test y TedisNet V1.47. Pruebas comunicaciones por varias vias y vias secundarias.</t>
  </si>
  <si>
    <t>Asistencia PEM remota CT33 de Callosa</t>
  </si>
  <si>
    <t>Cambiar servidores horarios NTP para servidores de Scada TedisNet Vall Hebron</t>
  </si>
  <si>
    <t>asistencia Scada Albatarense. Han cambiado de router, han perdido comunicación con remotas. Ha cambiado IP publica y han perdido configuracion anterior de router</t>
  </si>
  <si>
    <t>ormazabal</t>
  </si>
  <si>
    <t>corregir sinóptico TedisNet Camp Nou. Consultar dudas</t>
  </si>
  <si>
    <t>Mover carpetas de proyectos a nuevos armarios</t>
  </si>
  <si>
    <t>Asistencia PEM remota Sant Jordi de maestrazgo. Hay una posición que no se muestra correctamente, debe corregir programa Ormazabal. Cabe la posibilidad que añadan una cabina al programa</t>
  </si>
  <si>
    <t>Re-instalar OpenVPN en mi portátil. Interifiere con herramienta Sophos de Pitarch</t>
  </si>
  <si>
    <t>Mover carpetas a nuevos armarios</t>
  </si>
  <si>
    <t>Dar de alta Multilin 350 en Cabina 8 de Panorámica sustituyendo a Smor avieriado (Maestrazgo). Asistencia a PEM</t>
  </si>
  <si>
    <t>Consultar sincronización horaria de remotas Ormazabal en TedisNet Maestrazgo. TODAS están configuradas correctamente. Los equipos CAP16+SMOR parecen funcionar también correctamente.</t>
  </si>
  <si>
    <t>Habilitar licencias y servicios para TedisNet Camp Nou</t>
  </si>
  <si>
    <t>Reunió amb Estabanell per requeriments màquines i planning migració</t>
  </si>
  <si>
    <t>Script per insertar símbols detectors. Guardat a repo Ormazabal</t>
  </si>
  <si>
    <t>Bug 2860: Doble via directa-radio. No va radio.</t>
  </si>
  <si>
    <t>Planning of tasks to develop in 2nd half 2019</t>
  </si>
  <si>
    <t>Estudi i valoracions mòduls a desenvolupar per TedisNet i CAP-PRX Estabanell</t>
  </si>
  <si>
    <t>ordenar nuevas OF's para preparar</t>
  </si>
  <si>
    <t>verificar las que no funcionan</t>
  </si>
  <si>
    <t>kit, se elimina OF 5070, (cable CAP16-NPORT 5110) a 31/5/2019 porque ya lo tienen montado todo, y estos minutos se pasan a la principal</t>
  </si>
  <si>
    <t>Script migració STR Villar CAP16/8 a CAP32</t>
  </si>
  <si>
    <t>Consultes Victor sobre comunicacions nova Subestació</t>
  </si>
  <si>
    <t>entrar material TEMPEL para stock, entrar conectores RADIO para stock</t>
  </si>
  <si>
    <t xml:space="preserve">mirar la OF 5069 de MAS DE LAS MATAS que hacer con ella y modificar la OF porque ya no lleva material,ordenar fabricaciones y problemas con la OF de MAS DE LAS MATAS para saber que hacemos </t>
  </si>
  <si>
    <t>cambiar fluorescente de sala grande</t>
  </si>
  <si>
    <t>preparar el MOXA 5110 de MAS DE LAS MATAS para que se lleve TONI</t>
  </si>
  <si>
    <t>preparar documentacion para MONTADOR y pantalla (NOXON REV.4)</t>
  </si>
  <si>
    <t>ordenar documentaciones</t>
  </si>
  <si>
    <t>Se equivocaron dibujando la red. Crearon mas propagación de color de la que toca, incluso transparente, al cortar suministro no se enviaba información al Calser, porque han hecho mal el dibujo y propagaba color transparente de otro lado. Para detectar esto hizo falta hacer un estudio en laboratorio con su base de datos. Un caso muy complicado de encontrar.</t>
  </si>
  <si>
    <t>Instalación de servicio, petición de configuración de VPN, etc.</t>
  </si>
  <si>
    <t>Explicación y enseñar al Raul Gasulla el problema de nodos transparentes y como buscar los y eliminar junto con lineas ficticias que se crean.</t>
  </si>
  <si>
    <t>Consultas varias sobre el Calser. No entendia como eliminar CT's, no entendia porque no puede importar CT's, aún que ponia que falta municipio, lo leia, pero no se lo creia. Le enseñe que de verdad falta municipio en enero 2018.</t>
  </si>
  <si>
    <t>Exportación de datos a CSV (medias y cambios digitales desde BD)</t>
  </si>
  <si>
    <t>Consulta sobre Calser, numero de los clientes, gestión de CT's, etc.</t>
  </si>
  <si>
    <t>Problema de comunicación en PRIME con Concentrador ZIV. Concentrador incorrecto. Despues de investigación resulta que formato que responde ZIV en v.3.0 es incorrecto, no cumple nada, es una mezcla entre S01 y S21, ademas al S21 responde con error en lugar de entregar XML. Lo reconfiguramos y empieza responder bien con versión v3.1c pero tarda mucho, estaba previsto respuesta en 45 segundos, pero tarda normalmente 42 segundos o mas, entonces muchas veces falla, subimos a 70 sgundos.</t>
  </si>
  <si>
    <t>Recopilación de datos de proyecto de consumo de Telegestión para SCADA</t>
  </si>
  <si>
    <t>No tenian municipios en 01-2018, en Calser no es posible dar municipios de alta en periodos cerrados. Raul pensaba que el problema esta en que no tiene permisos de administrador, sin leer manual. Le tube que dar de alta municipios yo en BD MySQL sino no podria dar CT's de alta de estos municipios en enero del 2018.</t>
  </si>
  <si>
    <t>recoger todas las cajas para tirar de almacen</t>
  </si>
  <si>
    <t>Consultar documentación y estado proyecto</t>
  </si>
  <si>
    <t>Eliminar operaciones y señales de automatismos TedisNet camp Nou</t>
  </si>
  <si>
    <t>Llamada a distribuidora LaTorre para tratar de avanzar el proyecto</t>
  </si>
  <si>
    <t>mover carpetas en archivo a nuevo armario</t>
  </si>
  <si>
    <t>Asistencia TedisNet Catral. Dudas con eventos.</t>
  </si>
  <si>
    <t>Dar de alta remota CS Mudrian para TedisNet Juan de Frutos</t>
  </si>
  <si>
    <t>Actualizar TedisNet Juan de Frutos a V1.47. Corregir señales y mandos dobles. Valorar cambios en nuevo sinóptico</t>
  </si>
  <si>
    <t xml:space="preserve">hacer cables </t>
  </si>
  <si>
    <t>dar la bienvenida a Alberto y enseñarle las instalaciones</t>
  </si>
  <si>
    <t>modificar y crear documentacion para TD GUASO</t>
  </si>
  <si>
    <t>ordenar codigos de almacen de cables y actualizar stock junto con OF's</t>
  </si>
  <si>
    <t>organizar y preparar las faenas</t>
  </si>
  <si>
    <t>Planning migració Estabanell i tasques pendents desenvolupament</t>
  </si>
  <si>
    <t>Bug 2860: Doble via directa-radio. No va radio. Tancar.</t>
  </si>
  <si>
    <t>aSEME</t>
  </si>
  <si>
    <t>Gallifa comunicant normal per Prosa i no 104 + Trucada Marc</t>
  </si>
  <si>
    <t>Suport per errors que ha detectat</t>
  </si>
  <si>
    <t>Suport dia 1</t>
  </si>
  <si>
    <t>Revisió del circuit de telegestió</t>
  </si>
  <si>
    <t>Proves de càrrega de fitxers vía FTP</t>
  </si>
  <si>
    <t>Formació General Alberto</t>
  </si>
  <si>
    <t>Suport a les comunicaciones amb PESA. Era problema de la tarjeta SIM</t>
  </si>
  <si>
    <t xml:space="preserve"> </t>
  </si>
  <si>
    <t>Revisió del circuit de telegestió + consulta CC Hospital</t>
  </si>
  <si>
    <t>entrar y repartir material conectores</t>
  </si>
  <si>
    <t>Cierre del mes de Calser. Ayuda con el cierre</t>
  </si>
  <si>
    <t>Introducció a Alberto de telecontrol Sitel: TedisNet, CAP32, CAP-PRX</t>
  </si>
  <si>
    <t>Inici PC i actualització SO i aplicacions</t>
  </si>
  <si>
    <t>Anàlisi importació Tedis Carbayin</t>
  </si>
  <si>
    <t>Analysis of new requirements: sending of multiple values from Web Service and Modbus PED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</si>
</sst>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00"/>
    <numFmt numFmtId="165" formatCode="0.0%"/>
    <numFmt numFmtId="166" formatCode="000"/>
    <numFmt numFmtId="167" formatCode="#;[Red]\-#"/>
    <numFmt numFmtId="168" formatCode="[$-C0A]d\-mmm\-yy;@"/>
  </numFmts>
  <fonts count="33" x14ac:knownFonts="1">
    <font>
      <sz val="11"/>
      <color theme="1"/>
      <name val="Calibri"/>
      <family val="2"/>
      <scheme val="minor"/>
    </font>
    <font>
      <b/>
      <sz val="15"/>
      <color theme="3"/>
      <name val="Calibri"/>
      <family val="2"/>
      <scheme val="minor"/>
    </font>
    <font>
      <sz val="11"/>
      <color rgb="FF006100"/>
      <name val="Calibri"/>
      <family val="2"/>
      <scheme val="minor"/>
    </font>
    <font>
      <b/>
      <sz val="11"/>
      <color rgb="FF3F3F3F"/>
      <name val="Calibri"/>
      <family val="2"/>
      <scheme val="minor"/>
    </font>
    <font>
      <sz val="11"/>
      <color rgb="FFFA7D00"/>
      <name val="Calibri"/>
      <family val="2"/>
      <scheme val="minor"/>
    </font>
    <font>
      <b/>
      <sz val="11"/>
      <color theme="0"/>
      <name val="Calibri"/>
      <family val="2"/>
      <scheme val="minor"/>
    </font>
    <font>
      <sz val="10"/>
      <name val="Arial"/>
      <family val="2"/>
    </font>
    <font>
      <b/>
      <sz val="10"/>
      <name val="Arial"/>
      <family val="2"/>
    </font>
    <font>
      <sz val="8"/>
      <name val="Arial"/>
      <family val="2"/>
    </font>
    <font>
      <u/>
      <sz val="10"/>
      <name val="Arial"/>
      <family val="2"/>
    </font>
    <font>
      <sz val="10"/>
      <name val="Arial"/>
      <family val="2"/>
    </font>
    <font>
      <b/>
      <sz val="8"/>
      <color indexed="8"/>
      <name val="Times New Roman"/>
      <family val="1"/>
    </font>
    <font>
      <sz val="8"/>
      <color indexed="8"/>
      <name val="Times New Roman"/>
      <family val="1"/>
    </font>
    <font>
      <sz val="11"/>
      <color indexed="52"/>
      <name val="Calibri"/>
      <family val="2"/>
    </font>
    <font>
      <b/>
      <sz val="10"/>
      <color rgb="FFFF0000"/>
      <name val="Arial"/>
      <family val="2"/>
    </font>
    <font>
      <b/>
      <sz val="10"/>
      <color rgb="FF00B050"/>
      <name val="Arial"/>
      <family val="2"/>
    </font>
    <font>
      <b/>
      <sz val="10"/>
      <color indexed="30"/>
      <name val="Arial"/>
      <family val="2"/>
    </font>
    <font>
      <sz val="10"/>
      <color rgb="FF00B050"/>
      <name val="Arial"/>
      <family val="2"/>
    </font>
    <font>
      <b/>
      <sz val="11"/>
      <color indexed="62"/>
      <name val="Calibri"/>
      <family val="2"/>
    </font>
    <font>
      <sz val="16"/>
      <color indexed="8"/>
      <name val="Arial"/>
      <family val="2"/>
    </font>
    <font>
      <sz val="10"/>
      <name val="Arial"/>
      <family val="2"/>
    </font>
    <font>
      <sz val="8"/>
      <name val="Arial"/>
      <family val="2"/>
    </font>
    <font>
      <b/>
      <sz val="10"/>
      <name val="Arial"/>
      <family val="2"/>
    </font>
    <font>
      <b/>
      <sz val="11"/>
      <name val="Arial"/>
      <family val="2"/>
    </font>
    <font>
      <b/>
      <i/>
      <sz val="10"/>
      <name val="Arial"/>
      <family val="2"/>
    </font>
    <font>
      <b/>
      <sz val="12"/>
      <name val="Arial"/>
      <family val="2"/>
    </font>
    <font>
      <b/>
      <sz val="10"/>
      <color indexed="9"/>
      <name val="Arial"/>
      <family val="2"/>
    </font>
    <font>
      <sz val="10"/>
      <color indexed="9"/>
      <name val="Arial"/>
      <family val="2"/>
    </font>
    <font>
      <b/>
      <sz val="8"/>
      <name val="Arial"/>
      <family val="2"/>
    </font>
    <font>
      <b/>
      <sz val="10"/>
      <color indexed="8"/>
      <name val="Arial"/>
      <family val="2"/>
    </font>
    <font>
      <sz val="11"/>
      <color theme="1"/>
      <name val="Calibri"/>
      <family val="2"/>
      <scheme val="minor"/>
    </font>
    <font>
      <sz val="10"/>
      <color indexed="10"/>
      <name val="Arial"/>
      <family val="2"/>
    </font>
    <font>
      <sz val="10"/>
      <name val="Arial"/>
      <family val="2"/>
    </font>
  </fonts>
  <fills count="13">
    <fill>
      <patternFill patternType="none"/>
    </fill>
    <fill>
      <patternFill patternType="gray125"/>
    </fill>
    <fill>
      <patternFill patternType="solid">
        <fgColor rgb="FFC6EFCE"/>
      </patternFill>
    </fill>
    <fill>
      <patternFill patternType="solid">
        <fgColor rgb="FFF2F2F2"/>
      </patternFill>
    </fill>
    <fill>
      <patternFill patternType="solid">
        <fgColor rgb="FFA5A5A5"/>
      </patternFill>
    </fill>
    <fill>
      <patternFill patternType="solid">
        <fgColor indexed="14"/>
        <bgColor indexed="33"/>
      </patternFill>
    </fill>
    <fill>
      <patternFill patternType="solid">
        <fgColor indexed="9"/>
        <bgColor indexed="26"/>
      </patternFill>
    </fill>
    <fill>
      <patternFill patternType="solid">
        <fgColor indexed="22"/>
        <bgColor indexed="31"/>
      </patternFill>
    </fill>
    <fill>
      <patternFill patternType="solid">
        <fgColor indexed="13"/>
        <bgColor indexed="34"/>
      </patternFill>
    </fill>
    <fill>
      <patternFill patternType="solid">
        <fgColor indexed="43"/>
        <bgColor indexed="26"/>
      </patternFill>
    </fill>
    <fill>
      <patternFill patternType="solid">
        <fgColor indexed="22"/>
        <bgColor indexed="64"/>
      </patternFill>
    </fill>
    <fill>
      <patternFill patternType="solid">
        <fgColor theme="0" tint="-0.14999847407452621"/>
        <bgColor indexed="64"/>
      </patternFill>
    </fill>
    <fill>
      <patternFill patternType="solid">
        <fgColor rgb="FF66FF99"/>
        <bgColor indexed="64"/>
      </patternFill>
    </fill>
  </fills>
  <borders count="34">
    <border>
      <left/>
      <right/>
      <top/>
      <bottom/>
      <diagonal/>
    </border>
    <border>
      <left/>
      <right/>
      <top/>
      <bottom style="thick">
        <color theme="4"/>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medium">
        <color indexed="8"/>
      </left>
      <right style="medium">
        <color indexed="8"/>
      </right>
      <top style="medium">
        <color indexed="8"/>
      </top>
      <bottom/>
      <diagonal/>
    </border>
    <border>
      <left style="medium">
        <color indexed="8"/>
      </left>
      <right style="medium">
        <color indexed="8"/>
      </right>
      <top/>
      <bottom/>
      <diagonal/>
    </border>
    <border>
      <left style="medium">
        <color indexed="8"/>
      </left>
      <right style="medium">
        <color indexed="8"/>
      </right>
      <top/>
      <bottom style="medium">
        <color indexed="8"/>
      </bottom>
      <diagonal/>
    </border>
    <border>
      <left style="thin">
        <color indexed="8"/>
      </left>
      <right style="thin">
        <color indexed="8"/>
      </right>
      <top style="thin">
        <color indexed="8"/>
      </top>
      <bottom style="thin">
        <color indexed="8"/>
      </bottom>
      <diagonal/>
    </border>
    <border>
      <left style="medium">
        <color indexed="8"/>
      </left>
      <right style="medium">
        <color indexed="8"/>
      </right>
      <top style="medium">
        <color indexed="8"/>
      </top>
      <bottom style="medium">
        <color indexed="8"/>
      </bottom>
      <diagonal/>
    </border>
    <border>
      <left style="medium">
        <color indexed="8"/>
      </left>
      <right/>
      <top style="medium">
        <color indexed="8"/>
      </top>
      <bottom style="medium">
        <color indexed="8"/>
      </bottom>
      <diagonal/>
    </border>
    <border>
      <left/>
      <right style="medium">
        <color indexed="8"/>
      </right>
      <top style="medium">
        <color indexed="8"/>
      </top>
      <bottom style="medium">
        <color indexed="8"/>
      </bottom>
      <diagonal/>
    </border>
    <border>
      <left style="thin">
        <color indexed="8"/>
      </left>
      <right style="thin">
        <color indexed="8"/>
      </right>
      <top/>
      <bottom style="thin">
        <color indexed="8"/>
      </bottom>
      <diagonal/>
    </border>
    <border>
      <left/>
      <right/>
      <top style="medium">
        <color indexed="8"/>
      </top>
      <bottom style="medium">
        <color indexed="8"/>
      </bottom>
      <diagonal/>
    </border>
    <border>
      <left style="medium">
        <color indexed="8"/>
      </left>
      <right style="thin">
        <color indexed="8"/>
      </right>
      <top/>
      <bottom/>
      <diagonal/>
    </border>
    <border>
      <left style="thin">
        <color indexed="8"/>
      </left>
      <right style="medium">
        <color indexed="8"/>
      </right>
      <top/>
      <bottom/>
      <diagonal/>
    </border>
    <border>
      <left/>
      <right style="medium">
        <color indexed="8"/>
      </right>
      <top/>
      <bottom/>
      <diagonal/>
    </border>
    <border>
      <left style="medium">
        <color indexed="8"/>
      </left>
      <right/>
      <top/>
      <bottom/>
      <diagonal/>
    </border>
    <border>
      <left style="medium">
        <color indexed="64"/>
      </left>
      <right style="medium">
        <color indexed="64"/>
      </right>
      <top/>
      <bottom/>
      <diagonal/>
    </border>
    <border>
      <left style="hair">
        <color indexed="8"/>
      </left>
      <right style="hair">
        <color indexed="8"/>
      </right>
      <top/>
      <bottom/>
      <diagonal/>
    </border>
    <border>
      <left style="hair">
        <color indexed="8"/>
      </left>
      <right style="hair">
        <color indexed="8"/>
      </right>
      <top/>
      <bottom style="hair">
        <color indexed="8"/>
      </bottom>
      <diagonal/>
    </border>
    <border>
      <left style="hair">
        <color indexed="8"/>
      </left>
      <right style="hair">
        <color indexed="8"/>
      </right>
      <top style="hair">
        <color indexed="8"/>
      </top>
      <bottom style="hair">
        <color indexed="8"/>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right style="thin">
        <color rgb="FF3F3F3F"/>
      </right>
      <top style="thin">
        <color rgb="FF3F3F3F"/>
      </top>
      <bottom style="thin">
        <color rgb="FF3F3F3F"/>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top style="thin">
        <color rgb="FF3F3F3F"/>
      </top>
      <bottom style="thin">
        <color rgb="FF3F3F3F"/>
      </bottom>
      <diagonal/>
    </border>
    <border>
      <left/>
      <right/>
      <top style="thin">
        <color rgb="FF3F3F3F"/>
      </top>
      <bottom/>
      <diagonal/>
    </border>
  </borders>
  <cellStyleXfs count="23">
    <xf numFmtId="168" fontId="0" fillId="0" borderId="0"/>
    <xf numFmtId="168" fontId="1" fillId="0" borderId="1" applyNumberFormat="0" applyFill="0" applyAlignment="0" applyProtection="0"/>
    <xf numFmtId="168" fontId="3" fillId="3" borderId="2" applyNumberFormat="0" applyAlignment="0" applyProtection="0"/>
    <xf numFmtId="168" fontId="4" fillId="0" borderId="3" applyNumberFormat="0" applyFill="0" applyAlignment="0" applyProtection="0"/>
    <xf numFmtId="168" fontId="5" fillId="4" borderId="4" applyNumberFormat="0" applyAlignment="0" applyProtection="0"/>
    <xf numFmtId="168" fontId="6" fillId="0" borderId="0"/>
    <xf numFmtId="168" fontId="10" fillId="0" borderId="0"/>
    <xf numFmtId="9" fontId="10" fillId="0" borderId="0" applyFont="0" applyFill="0" applyBorder="0" applyAlignment="0" applyProtection="0"/>
    <xf numFmtId="9" fontId="10" fillId="0" borderId="0" applyFill="0" applyBorder="0" applyAlignment="0" applyProtection="0"/>
    <xf numFmtId="168" fontId="6" fillId="0" borderId="0"/>
    <xf numFmtId="168" fontId="30" fillId="0" borderId="0"/>
    <xf numFmtId="168" fontId="32" fillId="0" borderId="0"/>
    <xf numFmtId="9" fontId="32" fillId="0" borderId="0" applyFont="0" applyFill="0" applyBorder="0" applyAlignment="0" applyProtection="0"/>
    <xf numFmtId="168" fontId="30" fillId="0" borderId="0"/>
    <xf numFmtId="168" fontId="1" fillId="0" borderId="1" applyNumberFormat="0" applyFill="0" applyAlignment="0" applyProtection="0"/>
    <xf numFmtId="168" fontId="2" fillId="2" borderId="0" applyNumberFormat="0" applyBorder="0" applyAlignment="0" applyProtection="0"/>
    <xf numFmtId="168" fontId="3" fillId="3" borderId="2" applyNumberFormat="0" applyAlignment="0" applyProtection="0"/>
    <xf numFmtId="168" fontId="4" fillId="0" borderId="3" applyNumberFormat="0" applyFill="0" applyAlignment="0" applyProtection="0"/>
    <xf numFmtId="168" fontId="5" fillId="4" borderId="4" applyNumberFormat="0" applyAlignment="0" applyProtection="0"/>
    <xf numFmtId="168" fontId="6" fillId="0" borderId="0"/>
    <xf numFmtId="168" fontId="6" fillId="0" borderId="0"/>
    <xf numFmtId="9" fontId="6" fillId="0" borderId="0" applyFont="0" applyFill="0" applyBorder="0" applyAlignment="0" applyProtection="0"/>
    <xf numFmtId="9" fontId="6" fillId="0" borderId="0" applyFill="0" applyBorder="0" applyAlignment="0" applyProtection="0"/>
  </cellStyleXfs>
  <cellXfs count="188">
    <xf numFmtId="168" fontId="0" fillId="0" borderId="0" xfId="0"/>
    <xf numFmtId="168" fontId="7" fillId="0" borderId="0" xfId="5" applyFont="1"/>
    <xf numFmtId="168" fontId="6" fillId="0" borderId="0" xfId="5"/>
    <xf numFmtId="168" fontId="6" fillId="0" borderId="5" xfId="5" applyBorder="1"/>
    <xf numFmtId="168" fontId="6" fillId="0" borderId="6" xfId="5" applyBorder="1"/>
    <xf numFmtId="168" fontId="8" fillId="0" borderId="0" xfId="5" applyFont="1"/>
    <xf numFmtId="168" fontId="9" fillId="0" borderId="6" xfId="5" applyFont="1" applyBorder="1"/>
    <xf numFmtId="168" fontId="6" fillId="0" borderId="7" xfId="5" applyBorder="1"/>
    <xf numFmtId="168" fontId="6" fillId="0" borderId="0" xfId="5" applyAlignment="1">
      <alignment horizontal="left"/>
    </xf>
    <xf numFmtId="168" fontId="6" fillId="0" borderId="0" xfId="5" applyAlignment="1">
      <alignment horizontal="center"/>
    </xf>
    <xf numFmtId="10" fontId="10" fillId="0" borderId="0" xfId="8" applyNumberFormat="1" applyAlignment="1">
      <alignment horizontal="center"/>
    </xf>
    <xf numFmtId="168" fontId="6" fillId="0" borderId="0" xfId="5" applyAlignment="1">
      <alignment horizontal="center" vertical="center"/>
    </xf>
    <xf numFmtId="168" fontId="13" fillId="0" borderId="3" xfId="3" applyFont="1" applyAlignment="1">
      <alignment horizontal="left" vertical="center"/>
    </xf>
    <xf numFmtId="168" fontId="13" fillId="0" borderId="3" xfId="3" applyFont="1"/>
    <xf numFmtId="10" fontId="3" fillId="3" borderId="22" xfId="2" applyNumberFormat="1" applyBorder="1" applyAlignment="1">
      <alignment horizontal="center" vertical="center"/>
    </xf>
    <xf numFmtId="10" fontId="3" fillId="3" borderId="23" xfId="2" applyNumberFormat="1" applyBorder="1" applyAlignment="1">
      <alignment horizontal="center" vertical="center"/>
    </xf>
    <xf numFmtId="168" fontId="3" fillId="3" borderId="2" xfId="2" applyAlignment="1">
      <alignment horizontal="center" vertical="center"/>
    </xf>
    <xf numFmtId="168" fontId="3" fillId="3" borderId="2" xfId="2" applyAlignment="1">
      <alignment horizontal="center" vertical="center" wrapText="1"/>
    </xf>
    <xf numFmtId="10" fontId="3" fillId="3" borderId="2" xfId="2" applyNumberFormat="1" applyAlignment="1">
      <alignment horizontal="center" vertical="center"/>
    </xf>
    <xf numFmtId="168" fontId="6" fillId="11" borderId="23" xfId="5" applyFill="1" applyBorder="1" applyAlignment="1">
      <alignment horizontal="center" vertical="center"/>
    </xf>
    <xf numFmtId="168" fontId="14" fillId="0" borderId="0" xfId="5" applyFont="1" applyAlignment="1">
      <alignment horizontal="center" vertical="center"/>
    </xf>
    <xf numFmtId="168" fontId="15" fillId="0" borderId="0" xfId="5" applyFont="1" applyAlignment="1">
      <alignment horizontal="center" vertical="center"/>
    </xf>
    <xf numFmtId="168" fontId="5" fillId="4" borderId="4" xfId="4" applyAlignment="1">
      <alignment horizontal="center"/>
    </xf>
    <xf numFmtId="168" fontId="5" fillId="4" borderId="4" xfId="4"/>
    <xf numFmtId="2" fontId="5" fillId="4" borderId="4" xfId="4" applyNumberFormat="1" applyAlignment="1">
      <alignment horizontal="center"/>
    </xf>
    <xf numFmtId="10" fontId="5" fillId="4" borderId="4" xfId="4" applyNumberFormat="1" applyAlignment="1">
      <alignment horizontal="center"/>
    </xf>
    <xf numFmtId="2" fontId="6" fillId="0" borderId="0" xfId="5" applyNumberFormat="1"/>
    <xf numFmtId="168" fontId="16" fillId="0" borderId="0" xfId="5" applyFont="1" applyAlignment="1">
      <alignment horizontal="center"/>
    </xf>
    <xf numFmtId="168" fontId="6" fillId="7" borderId="6" xfId="5" applyFill="1" applyBorder="1" applyAlignment="1">
      <alignment horizontal="center" shrinkToFit="1"/>
    </xf>
    <xf numFmtId="168" fontId="14" fillId="0" borderId="0" xfId="5" applyFont="1" applyAlignment="1">
      <alignment horizontal="center"/>
    </xf>
    <xf numFmtId="168" fontId="3" fillId="3" borderId="24" xfId="2" applyBorder="1" applyAlignment="1">
      <alignment horizontal="center" vertical="center"/>
    </xf>
    <xf numFmtId="168" fontId="3" fillId="3" borderId="25" xfId="2" applyBorder="1" applyAlignment="1">
      <alignment horizontal="center" vertical="center"/>
    </xf>
    <xf numFmtId="168" fontId="17" fillId="0" borderId="0" xfId="5" applyFont="1" applyAlignment="1">
      <alignment horizontal="center"/>
    </xf>
    <xf numFmtId="168" fontId="3" fillId="3" borderId="2" xfId="2" applyAlignment="1">
      <alignment vertical="center"/>
    </xf>
    <xf numFmtId="168" fontId="3" fillId="3" borderId="2" xfId="2" applyAlignment="1">
      <alignment horizontal="center" wrapText="1"/>
    </xf>
    <xf numFmtId="168" fontId="3" fillId="3" borderId="2" xfId="2" applyAlignment="1">
      <alignment horizontal="center"/>
    </xf>
    <xf numFmtId="168" fontId="3" fillId="3" borderId="2" xfId="2"/>
    <xf numFmtId="10" fontId="3" fillId="3" borderId="2" xfId="2" applyNumberFormat="1" applyAlignment="1">
      <alignment horizontal="center"/>
    </xf>
    <xf numFmtId="168" fontId="18" fillId="3" borderId="2" xfId="2" applyFont="1" applyAlignment="1">
      <alignment horizontal="center" vertical="center" wrapText="1"/>
    </xf>
    <xf numFmtId="49" fontId="3" fillId="3" borderId="2" xfId="2" applyNumberFormat="1" applyAlignment="1">
      <alignment horizontal="center" wrapText="1"/>
    </xf>
    <xf numFmtId="168" fontId="14" fillId="0" borderId="26" xfId="5" applyFont="1" applyBorder="1" applyAlignment="1">
      <alignment horizontal="center" vertical="center"/>
    </xf>
    <xf numFmtId="168" fontId="6" fillId="0" borderId="27" xfId="5" applyBorder="1" applyAlignment="1">
      <alignment horizontal="center"/>
    </xf>
    <xf numFmtId="168" fontId="6" fillId="0" borderId="28" xfId="5" applyBorder="1" applyAlignment="1">
      <alignment horizontal="center"/>
    </xf>
    <xf numFmtId="168" fontId="15" fillId="0" borderId="29" xfId="5" applyFont="1" applyBorder="1" applyAlignment="1">
      <alignment horizontal="center" vertical="center"/>
    </xf>
    <xf numFmtId="168" fontId="6" fillId="0" borderId="30" xfId="5" applyBorder="1" applyAlignment="1">
      <alignment horizontal="center"/>
    </xf>
    <xf numFmtId="168" fontId="6" fillId="0" borderId="31" xfId="5" applyBorder="1" applyAlignment="1">
      <alignment horizontal="center"/>
    </xf>
    <xf numFmtId="168" fontId="3" fillId="3" borderId="32" xfId="2" applyBorder="1" applyAlignment="1">
      <alignment horizontal="center" vertical="center"/>
    </xf>
    <xf numFmtId="168" fontId="3" fillId="3" borderId="32" xfId="2" applyBorder="1" applyAlignment="1">
      <alignment horizontal="center" vertical="center" wrapText="1"/>
    </xf>
    <xf numFmtId="10" fontId="3" fillId="3" borderId="32" xfId="2" applyNumberFormat="1" applyBorder="1" applyAlignment="1">
      <alignment horizontal="center" vertical="center"/>
    </xf>
    <xf numFmtId="168" fontId="3" fillId="3" borderId="33" xfId="2" applyBorder="1" applyAlignment="1">
      <alignment horizontal="center" vertical="center"/>
    </xf>
    <xf numFmtId="168" fontId="0" fillId="7" borderId="6" xfId="0" applyFill="1" applyBorder="1" applyAlignment="1">
      <alignment horizontal="left" vertical="center" shrinkToFit="1"/>
    </xf>
    <xf numFmtId="168" fontId="6" fillId="0" borderId="0" xfId="5" applyAlignment="1">
      <alignment vertical="center"/>
    </xf>
    <xf numFmtId="2" fontId="6" fillId="10" borderId="0" xfId="5" applyNumberFormat="1" applyFill="1" applyAlignment="1">
      <alignment horizontal="center" vertical="center"/>
    </xf>
    <xf numFmtId="168" fontId="5" fillId="4" borderId="4" xfId="4" applyAlignment="1">
      <alignment horizontal="center" vertical="center"/>
    </xf>
    <xf numFmtId="168" fontId="5" fillId="4" borderId="4" xfId="4" applyAlignment="1">
      <alignment vertical="center"/>
    </xf>
    <xf numFmtId="2" fontId="5" fillId="4" borderId="4" xfId="4" applyNumberFormat="1" applyAlignment="1">
      <alignment horizontal="center" vertical="center"/>
    </xf>
    <xf numFmtId="10" fontId="5" fillId="4" borderId="4" xfId="4" applyNumberFormat="1" applyAlignment="1">
      <alignment horizontal="center" vertical="center"/>
    </xf>
    <xf numFmtId="168" fontId="20" fillId="0" borderId="0" xfId="5" applyFont="1" applyAlignment="1">
      <alignment horizontal="left"/>
    </xf>
    <xf numFmtId="168" fontId="20" fillId="0" borderId="0" xfId="5" applyFont="1"/>
    <xf numFmtId="168" fontId="21" fillId="6" borderId="0" xfId="5" applyFont="1" applyFill="1" applyAlignment="1">
      <alignment horizontal="center" vertical="center"/>
    </xf>
    <xf numFmtId="168" fontId="20" fillId="6" borderId="0" xfId="5" applyFont="1" applyFill="1" applyAlignment="1">
      <alignment horizontal="center" vertical="center"/>
    </xf>
    <xf numFmtId="168" fontId="20" fillId="6" borderId="0" xfId="5" applyFont="1" applyFill="1" applyAlignment="1">
      <alignment horizontal="left" vertical="center"/>
    </xf>
    <xf numFmtId="168" fontId="20" fillId="6" borderId="0" xfId="5" applyFont="1" applyFill="1" applyAlignment="1">
      <alignment horizontal="center"/>
    </xf>
    <xf numFmtId="164" fontId="20" fillId="6" borderId="0" xfId="5" applyNumberFormat="1" applyFont="1" applyFill="1" applyAlignment="1">
      <alignment horizontal="center" vertical="center"/>
    </xf>
    <xf numFmtId="168" fontId="20" fillId="6" borderId="0" xfId="5" applyFont="1" applyFill="1"/>
    <xf numFmtId="168" fontId="22" fillId="5" borderId="9" xfId="5" applyFont="1" applyFill="1" applyBorder="1" applyAlignment="1">
      <alignment horizontal="center"/>
    </xf>
    <xf numFmtId="165" fontId="23" fillId="8" borderId="9" xfId="5" applyNumberFormat="1" applyFont="1" applyFill="1" applyBorder="1" applyAlignment="1">
      <alignment horizontal="center"/>
    </xf>
    <xf numFmtId="168" fontId="22" fillId="6" borderId="0" xfId="5" applyFont="1" applyFill="1" applyAlignment="1">
      <alignment horizontal="left"/>
    </xf>
    <xf numFmtId="164" fontId="22" fillId="6" borderId="10" xfId="5" applyNumberFormat="1" applyFont="1" applyFill="1" applyBorder="1"/>
    <xf numFmtId="164" fontId="22" fillId="6" borderId="11" xfId="5" applyNumberFormat="1" applyFont="1" applyFill="1" applyBorder="1" applyAlignment="1">
      <alignment horizontal="center" vertical="center"/>
    </xf>
    <xf numFmtId="164" fontId="24" fillId="6" borderId="0" xfId="5" applyNumberFormat="1" applyFont="1" applyFill="1" applyAlignment="1">
      <alignment horizontal="center" vertical="center"/>
    </xf>
    <xf numFmtId="168" fontId="24" fillId="6" borderId="0" xfId="5" applyFont="1" applyFill="1" applyAlignment="1">
      <alignment horizontal="center" vertical="center"/>
    </xf>
    <xf numFmtId="168" fontId="22" fillId="6" borderId="0" xfId="5" applyFont="1" applyFill="1" applyAlignment="1">
      <alignment horizontal="center"/>
    </xf>
    <xf numFmtId="4" fontId="23" fillId="8" borderId="9" xfId="5" applyNumberFormat="1" applyFont="1" applyFill="1" applyBorder="1" applyAlignment="1">
      <alignment horizontal="center"/>
    </xf>
    <xf numFmtId="168" fontId="20" fillId="6" borderId="0" xfId="5" applyFont="1" applyFill="1" applyAlignment="1">
      <alignment horizontal="left"/>
    </xf>
    <xf numFmtId="168" fontId="22" fillId="0" borderId="0" xfId="5" applyFont="1"/>
    <xf numFmtId="168" fontId="22" fillId="6" borderId="0" xfId="5" applyFont="1" applyFill="1" applyAlignment="1">
      <alignment horizontal="center" vertical="center"/>
    </xf>
    <xf numFmtId="164" fontId="26" fillId="0" borderId="0" xfId="5" applyNumberFormat="1" applyFont="1" applyAlignment="1">
      <alignment horizontal="center" vertical="center"/>
    </xf>
    <xf numFmtId="168" fontId="27" fillId="6" borderId="0" xfId="5" applyFont="1" applyFill="1" applyAlignment="1">
      <alignment horizontal="center"/>
    </xf>
    <xf numFmtId="164" fontId="26" fillId="6" borderId="0" xfId="5" applyNumberFormat="1" applyFont="1" applyFill="1" applyAlignment="1">
      <alignment horizontal="center" vertical="center"/>
    </xf>
    <xf numFmtId="164" fontId="27" fillId="6" borderId="0" xfId="5" applyNumberFormat="1" applyFont="1" applyFill="1" applyAlignment="1">
      <alignment horizontal="center" vertical="center"/>
    </xf>
    <xf numFmtId="168" fontId="28" fillId="5" borderId="10" xfId="5" applyFont="1" applyFill="1" applyBorder="1" applyAlignment="1">
      <alignment horizontal="center" vertical="center"/>
    </xf>
    <xf numFmtId="168" fontId="22" fillId="5" borderId="13" xfId="5" applyFont="1" applyFill="1" applyBorder="1" applyAlignment="1">
      <alignment horizontal="center" vertical="center"/>
    </xf>
    <xf numFmtId="168" fontId="22" fillId="5" borderId="10" xfId="5" applyFont="1" applyFill="1" applyBorder="1" applyAlignment="1">
      <alignment horizontal="center"/>
    </xf>
    <xf numFmtId="168" fontId="22" fillId="5" borderId="13" xfId="5" applyFont="1" applyFill="1" applyBorder="1" applyAlignment="1">
      <alignment horizontal="left"/>
    </xf>
    <xf numFmtId="168" fontId="22" fillId="5" borderId="13" xfId="5" applyFont="1" applyFill="1" applyBorder="1" applyAlignment="1">
      <alignment horizontal="center"/>
    </xf>
    <xf numFmtId="14" fontId="22" fillId="5" borderId="13" xfId="5" applyNumberFormat="1" applyFont="1" applyFill="1" applyBorder="1" applyAlignment="1">
      <alignment horizontal="center" vertical="center"/>
    </xf>
    <xf numFmtId="164" fontId="22" fillId="5" borderId="10" xfId="5" applyNumberFormat="1" applyFont="1" applyFill="1" applyBorder="1" applyAlignment="1">
      <alignment horizontal="center" vertical="center"/>
    </xf>
    <xf numFmtId="164" fontId="22" fillId="5" borderId="11" xfId="5" applyNumberFormat="1" applyFont="1" applyFill="1" applyBorder="1" applyAlignment="1">
      <alignment horizontal="center" vertical="center"/>
    </xf>
    <xf numFmtId="168" fontId="22" fillId="5" borderId="11" xfId="5" applyFont="1" applyFill="1" applyBorder="1" applyAlignment="1">
      <alignment horizontal="center" vertical="center"/>
    </xf>
    <xf numFmtId="168" fontId="22" fillId="5" borderId="9" xfId="5" applyFont="1" applyFill="1" applyBorder="1" applyAlignment="1">
      <alignment horizontal="left"/>
    </xf>
    <xf numFmtId="168" fontId="20" fillId="0" borderId="6" xfId="5" applyFont="1" applyBorder="1" applyAlignment="1" applyProtection="1">
      <alignment horizontal="center" vertical="center"/>
      <protection locked="0"/>
    </xf>
    <xf numFmtId="168" fontId="30" fillId="7" borderId="6" xfId="0" applyFont="1" applyFill="1" applyBorder="1" applyAlignment="1">
      <alignment horizontal="center" shrinkToFit="1"/>
    </xf>
    <xf numFmtId="168" fontId="30" fillId="7" borderId="6" xfId="0" applyFont="1" applyFill="1" applyBorder="1" applyAlignment="1">
      <alignment horizontal="left" shrinkToFit="1"/>
    </xf>
    <xf numFmtId="166" fontId="20" fillId="0" borderId="14" xfId="5" applyNumberFormat="1" applyFont="1" applyBorder="1" applyAlignment="1" applyProtection="1">
      <alignment horizontal="center" vertical="center"/>
      <protection locked="0"/>
    </xf>
    <xf numFmtId="168" fontId="20" fillId="6" borderId="15" xfId="5" applyFont="1" applyFill="1" applyBorder="1" applyAlignment="1" applyProtection="1">
      <alignment horizontal="center"/>
      <protection locked="0"/>
    </xf>
    <xf numFmtId="168" fontId="30" fillId="7" borderId="6" xfId="0" applyFont="1" applyFill="1" applyBorder="1" applyAlignment="1">
      <alignment horizontal="center"/>
    </xf>
    <xf numFmtId="168" fontId="30" fillId="7" borderId="16" xfId="0" applyFont="1" applyFill="1" applyBorder="1" applyAlignment="1">
      <alignment horizontal="center"/>
    </xf>
    <xf numFmtId="14" fontId="20" fillId="0" borderId="17" xfId="5" applyNumberFormat="1" applyFont="1" applyBorder="1" applyAlignment="1" applyProtection="1">
      <alignment horizontal="center"/>
      <protection locked="0"/>
    </xf>
    <xf numFmtId="167" fontId="30" fillId="7" borderId="14" xfId="0" applyNumberFormat="1" applyFont="1" applyFill="1" applyBorder="1" applyAlignment="1">
      <alignment horizontal="center"/>
    </xf>
    <xf numFmtId="164" fontId="20" fillId="0" borderId="0" xfId="5" applyNumberFormat="1" applyFont="1" applyAlignment="1" applyProtection="1">
      <alignment horizontal="center"/>
      <protection locked="0"/>
    </xf>
    <xf numFmtId="164" fontId="20" fillId="0" borderId="16" xfId="5" applyNumberFormat="1" applyFont="1" applyBorder="1" applyAlignment="1" applyProtection="1">
      <alignment horizontal="center"/>
      <protection locked="0"/>
    </xf>
    <xf numFmtId="168" fontId="20" fillId="0" borderId="6" xfId="5" applyFont="1" applyBorder="1" applyAlignment="1" applyProtection="1">
      <alignment horizontal="left"/>
      <protection locked="0"/>
    </xf>
    <xf numFmtId="168" fontId="31" fillId="0" borderId="0" xfId="5" applyFont="1" applyAlignment="1">
      <alignment horizontal="left"/>
    </xf>
    <xf numFmtId="168" fontId="31" fillId="0" borderId="0" xfId="5" applyFont="1"/>
    <xf numFmtId="168" fontId="31" fillId="0" borderId="17" xfId="5" applyFont="1" applyBorder="1"/>
    <xf numFmtId="168" fontId="20" fillId="0" borderId="0" xfId="5" applyFont="1" applyAlignment="1" applyProtection="1">
      <alignment horizontal="center" vertical="center"/>
      <protection locked="0"/>
    </xf>
    <xf numFmtId="14" fontId="20" fillId="0" borderId="17" xfId="5" quotePrefix="1" applyNumberFormat="1" applyFont="1" applyBorder="1" applyAlignment="1" applyProtection="1">
      <alignment horizontal="center"/>
      <protection locked="0"/>
    </xf>
    <xf numFmtId="166" fontId="20" fillId="0" borderId="6" xfId="5" applyNumberFormat="1" applyFont="1" applyBorder="1" applyAlignment="1" applyProtection="1">
      <alignment horizontal="center" vertical="center"/>
      <protection locked="0"/>
    </xf>
    <xf numFmtId="168" fontId="21" fillId="0" borderId="0" xfId="5" applyFont="1" applyAlignment="1">
      <alignment horizontal="center" vertical="center"/>
    </xf>
    <xf numFmtId="168" fontId="20" fillId="0" borderId="0" xfId="5" applyFont="1" applyAlignment="1">
      <alignment horizontal="center" vertical="center"/>
    </xf>
    <xf numFmtId="168" fontId="20" fillId="0" borderId="0" xfId="5" applyFont="1" applyAlignment="1">
      <alignment horizontal="left" vertical="center"/>
    </xf>
    <xf numFmtId="166" fontId="20" fillId="0" borderId="19" xfId="5" applyNumberFormat="1" applyFont="1" applyBorder="1" applyAlignment="1">
      <alignment horizontal="center" vertical="center"/>
    </xf>
    <xf numFmtId="168" fontId="20" fillId="0" borderId="0" xfId="5" applyFont="1" applyAlignment="1">
      <alignment horizontal="center"/>
    </xf>
    <xf numFmtId="164" fontId="20" fillId="0" borderId="0" xfId="5" applyNumberFormat="1" applyFont="1" applyAlignment="1">
      <alignment horizontal="center" vertical="center"/>
    </xf>
    <xf numFmtId="166" fontId="20" fillId="0" borderId="20" xfId="5" applyNumberFormat="1" applyFont="1" applyBorder="1" applyAlignment="1">
      <alignment horizontal="center" vertical="center"/>
    </xf>
    <xf numFmtId="166" fontId="20" fillId="0" borderId="21" xfId="5" applyNumberFormat="1" applyFont="1" applyBorder="1" applyAlignment="1">
      <alignment horizontal="center" vertical="center"/>
    </xf>
    <xf numFmtId="166" fontId="6" fillId="0" borderId="14" xfId="5" applyNumberFormat="1" applyBorder="1" applyAlignment="1" applyProtection="1">
      <alignment horizontal="center" vertical="center"/>
      <protection locked="0"/>
    </xf>
    <xf numFmtId="168" fontId="6" fillId="0" borderId="14" xfId="5" applyBorder="1" applyAlignment="1" applyProtection="1">
      <alignment horizontal="center"/>
      <protection locked="0"/>
    </xf>
    <xf numFmtId="168" fontId="6" fillId="0" borderId="16" xfId="5" applyBorder="1" applyAlignment="1" applyProtection="1">
      <alignment horizontal="center"/>
      <protection locked="0"/>
    </xf>
    <xf numFmtId="168" fontId="6" fillId="0" borderId="6" xfId="5" applyBorder="1" applyAlignment="1" applyProtection="1">
      <alignment shrinkToFit="1"/>
      <protection locked="0"/>
    </xf>
    <xf numFmtId="168" fontId="6" fillId="0" borderId="6" xfId="5" applyBorder="1" applyAlignment="1" applyProtection="1">
      <alignment horizontal="center" vertical="center"/>
      <protection locked="0"/>
    </xf>
    <xf numFmtId="168" fontId="7" fillId="6" borderId="0" xfId="5" applyFont="1" applyFill="1" applyAlignment="1">
      <alignment horizontal="center"/>
    </xf>
    <xf numFmtId="14" fontId="6" fillId="0" borderId="17" xfId="5" quotePrefix="1" applyNumberFormat="1" applyBorder="1" applyAlignment="1" applyProtection="1">
      <alignment horizontal="center"/>
      <protection locked="0"/>
    </xf>
    <xf numFmtId="168" fontId="31" fillId="0" borderId="17" xfId="5" applyFont="1" applyBorder="1" applyAlignment="1">
      <alignment horizontal="left"/>
    </xf>
    <xf numFmtId="168" fontId="6" fillId="0" borderId="6" xfId="5" applyBorder="1" applyProtection="1">
      <protection locked="0"/>
    </xf>
    <xf numFmtId="1" fontId="15" fillId="0" borderId="0" xfId="5" applyNumberFormat="1" applyFont="1" applyAlignment="1">
      <alignment horizontal="center" vertical="center"/>
    </xf>
    <xf numFmtId="1" fontId="15" fillId="0" borderId="0" xfId="5" applyNumberFormat="1" applyFont="1" applyAlignment="1">
      <alignment horizontal="center"/>
    </xf>
    <xf numFmtId="168" fontId="6" fillId="0" borderId="6" xfId="5" applyBorder="1" applyAlignment="1" applyProtection="1">
      <alignment horizontal="center"/>
      <protection locked="0"/>
    </xf>
    <xf numFmtId="168" fontId="29" fillId="5" borderId="9" xfId="5" applyFont="1" applyFill="1" applyBorder="1" applyAlignment="1">
      <alignment horizontal="center" vertical="center"/>
    </xf>
    <xf numFmtId="168" fontId="6" fillId="0" borderId="0" xfId="5" applyAlignment="1" applyProtection="1">
      <alignment horizontal="center"/>
      <protection locked="0"/>
    </xf>
    <xf numFmtId="168" fontId="6" fillId="0" borderId="6" xfId="5" applyBorder="1" applyAlignment="1" applyProtection="1">
      <alignment horizontal="left"/>
      <protection locked="0"/>
    </xf>
    <xf numFmtId="168" fontId="6" fillId="0" borderId="16" xfId="5" applyBorder="1" applyAlignment="1" applyProtection="1">
      <alignment horizontal="center" vertical="center"/>
      <protection locked="0"/>
    </xf>
    <xf numFmtId="2" fontId="6" fillId="0" borderId="0" xfId="5" applyNumberFormat="1" applyAlignment="1">
      <alignment horizontal="center" vertical="center"/>
    </xf>
    <xf numFmtId="2" fontId="0" fillId="7" borderId="6" xfId="0" applyNumberFormat="1" applyFill="1" applyBorder="1" applyAlignment="1">
      <alignment horizontal="center" vertical="center" shrinkToFit="1"/>
    </xf>
    <xf numFmtId="1" fontId="30" fillId="10" borderId="18" xfId="0" applyNumberFormat="1" applyFont="1" applyFill="1" applyBorder="1" applyAlignment="1">
      <alignment horizontal="center"/>
    </xf>
    <xf numFmtId="2" fontId="20" fillId="9" borderId="12" xfId="5" applyNumberFormat="1" applyFont="1" applyFill="1" applyBorder="1" applyAlignment="1">
      <alignment horizontal="center"/>
    </xf>
    <xf numFmtId="168" fontId="7" fillId="5" borderId="13" xfId="5" applyFont="1" applyFill="1" applyBorder="1" applyAlignment="1">
      <alignment horizontal="left"/>
    </xf>
    <xf numFmtId="164" fontId="6" fillId="0" borderId="0" xfId="19" applyNumberFormat="1" applyAlignment="1" applyProtection="1">
      <alignment horizontal="center"/>
      <protection locked="0"/>
    </xf>
    <xf numFmtId="164" fontId="6" fillId="0" borderId="16" xfId="19" applyNumberFormat="1" applyBorder="1" applyAlignment="1" applyProtection="1">
      <alignment horizontal="center"/>
      <protection locked="0"/>
    </xf>
    <xf numFmtId="166" fontId="6" fillId="0" borderId="14" xfId="19" applyNumberFormat="1" applyBorder="1" applyAlignment="1" applyProtection="1">
      <alignment horizontal="center" vertical="center"/>
      <protection locked="0"/>
    </xf>
    <xf numFmtId="168" fontId="6" fillId="0" borderId="14" xfId="19" applyBorder="1" applyAlignment="1" applyProtection="1">
      <alignment horizontal="center"/>
      <protection locked="0"/>
    </xf>
    <xf numFmtId="14" fontId="6" fillId="0" borderId="17" xfId="19" applyNumberFormat="1" applyBorder="1" applyAlignment="1" applyProtection="1">
      <alignment horizontal="center"/>
      <protection locked="0"/>
    </xf>
    <xf numFmtId="168" fontId="0" fillId="0" borderId="16" xfId="19" applyFont="1" applyBorder="1" applyAlignment="1" applyProtection="1">
      <alignment horizontal="center"/>
      <protection locked="0"/>
    </xf>
    <xf numFmtId="168" fontId="0" fillId="0" borderId="6" xfId="19" applyFont="1" applyBorder="1" applyAlignment="1" applyProtection="1">
      <alignment shrinkToFit="1"/>
      <protection locked="0"/>
    </xf>
    <xf numFmtId="166" fontId="0" fillId="0" borderId="14" xfId="19" applyNumberFormat="1" applyFont="1" applyBorder="1" applyAlignment="1" applyProtection="1">
      <alignment horizontal="center" vertical="center"/>
      <protection locked="0"/>
    </xf>
    <xf numFmtId="168" fontId="0" fillId="0" borderId="16" xfId="19" applyFont="1" applyBorder="1" applyAlignment="1" applyProtection="1">
      <alignment horizontal="center" vertical="center"/>
      <protection locked="0"/>
    </xf>
    <xf numFmtId="168" fontId="6" fillId="0" borderId="6" xfId="19" applyBorder="1" applyAlignment="1" applyProtection="1">
      <alignment shrinkToFit="1"/>
      <protection locked="0"/>
    </xf>
    <xf numFmtId="168" fontId="0" fillId="0" borderId="6" xfId="19" applyFont="1" applyBorder="1" applyProtection="1">
      <protection locked="0"/>
    </xf>
    <xf numFmtId="14" fontId="6" fillId="0" borderId="17" xfId="5" applyNumberFormat="1" applyBorder="1" applyAlignment="1" applyProtection="1">
      <alignment horizontal="center"/>
      <protection locked="0"/>
    </xf>
    <xf numFmtId="168" fontId="13" fillId="0" borderId="3" xfId="3" applyFont="1" applyAlignment="1">
      <alignment horizontal="center"/>
    </xf>
    <xf numFmtId="168" fontId="0" fillId="7" borderId="6" xfId="0" applyFill="1" applyBorder="1" applyAlignment="1">
      <alignment horizontal="center" vertical="center" shrinkToFit="1"/>
    </xf>
    <xf numFmtId="168" fontId="6" fillId="0" borderId="6" xfId="5" quotePrefix="1" applyBorder="1" applyAlignment="1" applyProtection="1">
      <alignment horizontal="left"/>
      <protection locked="0"/>
    </xf>
    <xf numFmtId="164" fontId="6" fillId="0" borderId="0" xfId="5" applyNumberFormat="1" applyAlignment="1" applyProtection="1">
      <alignment horizontal="center"/>
      <protection locked="0"/>
    </xf>
    <xf numFmtId="168" fontId="6" fillId="0" borderId="0" xfId="5" applyAlignment="1" applyProtection="1">
      <alignment horizontal="center" vertical="center"/>
      <protection locked="0"/>
    </xf>
    <xf numFmtId="168" fontId="6" fillId="0" borderId="16" xfId="19" applyBorder="1" applyAlignment="1" applyProtection="1">
      <alignment horizontal="center"/>
      <protection locked="0"/>
    </xf>
    <xf numFmtId="166" fontId="6" fillId="0" borderId="6" xfId="5" applyNumberFormat="1" applyBorder="1" applyAlignment="1" applyProtection="1">
      <alignment horizontal="center" vertical="center"/>
      <protection locked="0"/>
    </xf>
    <xf numFmtId="166" fontId="20" fillId="0" borderId="0" xfId="5" applyNumberFormat="1" applyFont="1" applyAlignment="1" applyProtection="1">
      <alignment horizontal="center" vertical="center"/>
      <protection locked="0"/>
    </xf>
    <xf numFmtId="168" fontId="8" fillId="0" borderId="0" xfId="5" applyFont="1" applyAlignment="1">
      <alignment horizontal="center" vertical="center"/>
    </xf>
    <xf numFmtId="168" fontId="6" fillId="6" borderId="15" xfId="5" applyFill="1" applyBorder="1" applyAlignment="1" applyProtection="1">
      <alignment horizontal="center"/>
      <protection locked="0"/>
    </xf>
    <xf numFmtId="164" fontId="6" fillId="0" borderId="16" xfId="5" applyNumberFormat="1" applyBorder="1" applyAlignment="1" applyProtection="1">
      <alignment horizontal="center"/>
      <protection locked="0"/>
    </xf>
    <xf numFmtId="168" fontId="6" fillId="12" borderId="6" xfId="5" applyFill="1" applyBorder="1" applyAlignment="1" applyProtection="1">
      <alignment horizontal="center" vertical="center"/>
      <protection locked="0"/>
    </xf>
    <xf numFmtId="168" fontId="2" fillId="12" borderId="6" xfId="15" applyFill="1" applyBorder="1" applyAlignment="1" applyProtection="1">
      <alignment horizontal="center" vertical="center"/>
      <protection locked="0"/>
    </xf>
    <xf numFmtId="166" fontId="0" fillId="0" borderId="14" xfId="5" applyNumberFormat="1" applyFont="1" applyBorder="1" applyAlignment="1" applyProtection="1">
      <alignment horizontal="center" vertical="center"/>
      <protection locked="0"/>
    </xf>
    <xf numFmtId="168" fontId="7" fillId="6" borderId="0" xfId="19" applyFont="1" applyFill="1" applyAlignment="1">
      <alignment horizontal="center"/>
    </xf>
    <xf numFmtId="168" fontId="0" fillId="0" borderId="6" xfId="5" applyFont="1" applyBorder="1" applyAlignment="1" applyProtection="1">
      <alignment shrinkToFit="1"/>
      <protection locked="0"/>
    </xf>
    <xf numFmtId="168" fontId="0" fillId="0" borderId="16" xfId="5" applyFont="1" applyBorder="1" applyAlignment="1" applyProtection="1">
      <alignment horizontal="center"/>
      <protection locked="0"/>
    </xf>
    <xf numFmtId="164" fontId="6" fillId="0" borderId="16" xfId="5" quotePrefix="1" applyNumberFormat="1" applyBorder="1" applyAlignment="1" applyProtection="1">
      <alignment horizontal="center"/>
      <protection locked="0"/>
    </xf>
    <xf numFmtId="168" fontId="6" fillId="0" borderId="6" xfId="5" applyFont="1" applyBorder="1" applyAlignment="1" applyProtection="1">
      <alignment horizontal="left"/>
      <protection locked="0"/>
    </xf>
    <xf numFmtId="168" fontId="6" fillId="0" borderId="6" xfId="5" applyFont="1" applyBorder="1" applyAlignment="1" applyProtection="1">
      <alignment horizontal="center" vertical="center"/>
      <protection locked="0"/>
    </xf>
    <xf numFmtId="164" fontId="20" fillId="0" borderId="0" xfId="5" applyNumberFormat="1" applyFont="1" applyFill="1" applyAlignment="1" applyProtection="1">
      <alignment horizontal="center"/>
      <protection locked="0"/>
    </xf>
    <xf numFmtId="168" fontId="22" fillId="0" borderId="0" xfId="5" applyFont="1" applyFill="1" applyAlignment="1">
      <alignment horizontal="center"/>
    </xf>
    <xf numFmtId="164" fontId="20" fillId="0" borderId="16" xfId="5" applyNumberFormat="1" applyFont="1" applyFill="1" applyBorder="1" applyAlignment="1" applyProtection="1">
      <alignment horizontal="center"/>
      <protection locked="0"/>
    </xf>
    <xf numFmtId="14" fontId="6" fillId="0" borderId="17" xfId="5" applyNumberFormat="1" applyFont="1" applyBorder="1" applyAlignment="1" applyProtection="1">
      <alignment horizontal="center"/>
      <protection locked="0"/>
    </xf>
    <xf numFmtId="168" fontId="6" fillId="0" borderId="6" xfId="5" quotePrefix="1" applyFont="1" applyBorder="1" applyAlignment="1" applyProtection="1">
      <alignment horizontal="left"/>
      <protection locked="0"/>
    </xf>
    <xf numFmtId="14" fontId="6" fillId="0" borderId="17" xfId="5" quotePrefix="1" applyNumberFormat="1" applyFont="1" applyBorder="1" applyAlignment="1" applyProtection="1">
      <alignment horizontal="center"/>
      <protection locked="0"/>
    </xf>
    <xf numFmtId="10" fontId="6" fillId="10" borderId="0" xfId="22" applyNumberFormat="1" applyFill="1" applyAlignment="1">
      <alignment horizontal="center" vertical="center"/>
    </xf>
    <xf numFmtId="168" fontId="6" fillId="0" borderId="14" xfId="5" applyBorder="1" applyAlignment="1" applyProtection="1">
      <alignment horizontal="center" vertical="center"/>
      <protection locked="0"/>
    </xf>
    <xf numFmtId="168" fontId="7" fillId="5" borderId="13" xfId="5" applyFont="1" applyFill="1" applyBorder="1" applyAlignment="1">
      <alignment horizontal="center"/>
    </xf>
    <xf numFmtId="164" fontId="6" fillId="0" borderId="16" xfId="5" applyNumberFormat="1" applyFont="1" applyBorder="1" applyAlignment="1" applyProtection="1">
      <alignment horizontal="center"/>
      <protection locked="0"/>
    </xf>
    <xf numFmtId="168" fontId="20" fillId="0" borderId="16" xfId="5" applyFont="1" applyBorder="1" applyAlignment="1" applyProtection="1">
      <alignment horizontal="center"/>
      <protection locked="0"/>
    </xf>
    <xf numFmtId="168" fontId="19" fillId="5" borderId="0" xfId="5" applyFont="1" applyFill="1" applyAlignment="1">
      <alignment horizontal="center"/>
    </xf>
    <xf numFmtId="168" fontId="19" fillId="5" borderId="0" xfId="5" applyFont="1" applyFill="1" applyAlignment="1">
      <alignment horizontal="center" vertical="center"/>
    </xf>
    <xf numFmtId="164" fontId="19" fillId="5" borderId="0" xfId="5" applyNumberFormat="1" applyFont="1" applyFill="1" applyAlignment="1">
      <alignment horizontal="center" vertical="center"/>
    </xf>
    <xf numFmtId="168" fontId="19" fillId="5" borderId="0" xfId="5" applyFont="1" applyFill="1" applyAlignment="1">
      <alignment horizontal="left"/>
    </xf>
    <xf numFmtId="168" fontId="22" fillId="7" borderId="8" xfId="5" applyFont="1" applyFill="1" applyBorder="1" applyAlignment="1">
      <alignment horizontal="center" vertical="center" wrapText="1"/>
    </xf>
    <xf numFmtId="4" fontId="25" fillId="8" borderId="9" xfId="5" applyNumberFormat="1" applyFont="1" applyFill="1" applyBorder="1" applyAlignment="1">
      <alignment horizontal="center"/>
    </xf>
    <xf numFmtId="168" fontId="1" fillId="0" borderId="1" xfId="1" applyAlignment="1">
      <alignment horizontal="center"/>
    </xf>
  </cellXfs>
  <cellStyles count="23">
    <cellStyle name="Buena 2" xfId="15" xr:uid="{00000000-0005-0000-0000-000000000000}"/>
    <cellStyle name="Celda de comprobación" xfId="4" builtinId="23"/>
    <cellStyle name="Celda de comprobación 2" xfId="18" xr:uid="{00000000-0005-0000-0000-000002000000}"/>
    <cellStyle name="Celda vinculada" xfId="3" builtinId="24"/>
    <cellStyle name="Celda vinculada 2" xfId="17" xr:uid="{00000000-0005-0000-0000-000004000000}"/>
    <cellStyle name="Encabezado 1" xfId="1" builtinId="16"/>
    <cellStyle name="Encabezado 1 2" xfId="14" xr:uid="{00000000-0005-0000-0000-000006000000}"/>
    <cellStyle name="Normal" xfId="0" builtinId="0"/>
    <cellStyle name="Normal 2" xfId="5" xr:uid="{00000000-0005-0000-0000-000008000000}"/>
    <cellStyle name="Normal 2 2" xfId="19" xr:uid="{00000000-0005-0000-0000-000009000000}"/>
    <cellStyle name="Normal 2 3" xfId="10" xr:uid="{00000000-0005-0000-0000-00000A000000}"/>
    <cellStyle name="Normal 3" xfId="6" xr:uid="{00000000-0005-0000-0000-00000B000000}"/>
    <cellStyle name="Normal 3 2" xfId="20" xr:uid="{00000000-0005-0000-0000-00000C000000}"/>
    <cellStyle name="Normal 3 3" xfId="11" xr:uid="{00000000-0005-0000-0000-00000D000000}"/>
    <cellStyle name="Normal 4" xfId="13" xr:uid="{00000000-0005-0000-0000-00000E000000}"/>
    <cellStyle name="Normal 5" xfId="9" xr:uid="{00000000-0005-0000-0000-00000F000000}"/>
    <cellStyle name="Porcentaje 2" xfId="7" xr:uid="{00000000-0005-0000-0000-000010000000}"/>
    <cellStyle name="Porcentaje 2 2" xfId="21" xr:uid="{00000000-0005-0000-0000-000011000000}"/>
    <cellStyle name="Porcentaje 2 3" xfId="12" xr:uid="{00000000-0005-0000-0000-000012000000}"/>
    <cellStyle name="Porcentaje 3" xfId="8" xr:uid="{00000000-0005-0000-0000-000013000000}"/>
    <cellStyle name="Porcentaje 3 2" xfId="22" xr:uid="{00000000-0005-0000-0000-000014000000}"/>
    <cellStyle name="Salida" xfId="2" builtinId="21"/>
    <cellStyle name="Salida 2" xfId="16" xr:uid="{00000000-0005-0000-0000-000016000000}"/>
  </cellStyles>
  <dxfs count="872">
    <dxf>
      <font>
        <color rgb="FF00B050"/>
      </font>
    </dxf>
    <dxf>
      <font>
        <color rgb="FFFF0000"/>
      </font>
    </dxf>
    <dxf>
      <font>
        <color rgb="FFFF0000"/>
      </font>
    </dxf>
    <dxf>
      <font>
        <color rgb="FF00B050"/>
      </font>
    </dxf>
    <dxf>
      <font>
        <color rgb="FF00B050"/>
      </font>
    </dxf>
    <dxf>
      <font>
        <color rgb="FFFF0000"/>
      </font>
    </dxf>
    <dxf>
      <font>
        <color rgb="FF00B050"/>
      </font>
    </dxf>
    <dxf>
      <font>
        <color rgb="FFFF0000"/>
      </font>
    </dxf>
    <dxf>
      <font>
        <color rgb="FFFF0000"/>
      </font>
    </dxf>
    <dxf>
      <font>
        <color rgb="FF00B050"/>
      </font>
    </dxf>
    <dxf>
      <font>
        <color rgb="FF00B050"/>
      </font>
    </dxf>
    <dxf>
      <font>
        <color rgb="FFFF0000"/>
      </font>
    </dxf>
    <dxf>
      <font>
        <color rgb="FF00B050"/>
      </font>
    </dxf>
    <dxf>
      <font>
        <color rgb="FFFF0000"/>
      </font>
    </dxf>
    <dxf>
      <font>
        <color rgb="FFFF0000"/>
      </font>
    </dxf>
    <dxf>
      <font>
        <color rgb="FF00B050"/>
      </font>
    </dxf>
    <dxf>
      <font>
        <color rgb="FF00B050"/>
      </font>
    </dxf>
    <dxf>
      <font>
        <color rgb="FFFF0000"/>
      </font>
    </dxf>
    <dxf>
      <font>
        <color rgb="FF00B050"/>
      </font>
    </dxf>
    <dxf>
      <font>
        <color rgb="FFFF0000"/>
      </font>
    </dxf>
    <dxf>
      <font>
        <color rgb="FFFF0000"/>
      </font>
    </dxf>
    <dxf>
      <font>
        <color rgb="FF00B050"/>
      </font>
    </dxf>
    <dxf>
      <font>
        <color rgb="FF00B050"/>
      </font>
    </dxf>
    <dxf>
      <font>
        <color rgb="FFFF0000"/>
      </font>
    </dxf>
    <dxf>
      <font>
        <color rgb="FF00B050"/>
      </font>
    </dxf>
    <dxf>
      <font>
        <color rgb="FFFF0000"/>
      </font>
    </dxf>
    <dxf>
      <font>
        <color rgb="FFFF0000"/>
      </font>
    </dxf>
    <dxf>
      <font>
        <color rgb="FF00B050"/>
      </font>
    </dxf>
    <dxf>
      <font>
        <color rgb="FF00B050"/>
      </font>
    </dxf>
    <dxf>
      <font>
        <color rgb="FFFF0000"/>
      </font>
    </dxf>
    <dxf>
      <font>
        <color rgb="FF00B050"/>
      </font>
    </dxf>
    <dxf>
      <font>
        <color rgb="FFFF0000"/>
      </font>
    </dxf>
    <dxf>
      <font>
        <color rgb="FFFF0000"/>
      </font>
    </dxf>
    <dxf>
      <font>
        <color rgb="FF00B050"/>
      </font>
    </dxf>
    <dxf>
      <font>
        <color rgb="FF00B050"/>
      </font>
    </dxf>
    <dxf>
      <font>
        <color rgb="FFFF0000"/>
      </font>
    </dxf>
    <dxf>
      <font>
        <color rgb="FF00B050"/>
      </font>
    </dxf>
    <dxf>
      <font>
        <color rgb="FFFF0000"/>
      </font>
    </dxf>
    <dxf>
      <font>
        <color rgb="FFFF0000"/>
      </font>
    </dxf>
    <dxf>
      <font>
        <color rgb="FF00B050"/>
      </font>
    </dxf>
    <dxf>
      <font>
        <color rgb="FF00B050"/>
      </font>
    </dxf>
    <dxf>
      <font>
        <color rgb="FFFF0000"/>
      </font>
    </dxf>
    <dxf>
      <font>
        <color rgb="FF00B050"/>
      </font>
    </dxf>
    <dxf>
      <font>
        <color rgb="FFFF0000"/>
      </font>
    </dxf>
    <dxf>
      <font>
        <color rgb="FF9C0006"/>
      </font>
    </dxf>
    <dxf>
      <font>
        <b/>
        <i val="0"/>
        <color rgb="FF00B050"/>
      </font>
    </dxf>
    <dxf>
      <font>
        <b/>
        <i val="0"/>
        <color rgb="FFFF0000"/>
      </font>
    </dxf>
    <dxf>
      <font>
        <color rgb="FF9C0006"/>
      </font>
    </dxf>
    <dxf>
      <font>
        <b/>
        <i val="0"/>
        <color rgb="FF00B050"/>
      </font>
    </dxf>
    <dxf>
      <font>
        <b/>
        <i val="0"/>
        <color rgb="FFFF0000"/>
      </font>
    </dxf>
    <dxf>
      <font>
        <color rgb="FF9C0006"/>
      </font>
    </dxf>
    <dxf>
      <font>
        <b/>
        <i val="0"/>
        <color rgb="FF00B050"/>
      </font>
    </dxf>
    <dxf>
      <font>
        <b/>
        <i val="0"/>
        <color rgb="FFFF0000"/>
      </font>
    </dxf>
    <dxf>
      <font>
        <color rgb="FF9C0006"/>
      </font>
    </dxf>
    <dxf>
      <font>
        <b/>
        <i val="0"/>
        <color rgb="FF00B050"/>
      </font>
    </dxf>
    <dxf>
      <font>
        <b/>
        <i val="0"/>
        <color rgb="FFFF0000"/>
      </font>
    </dxf>
    <dxf>
      <font>
        <color rgb="FF9C0006"/>
      </font>
    </dxf>
    <dxf>
      <font>
        <b/>
        <i val="0"/>
        <color rgb="FF00B050"/>
      </font>
    </dxf>
    <dxf>
      <font>
        <b/>
        <i val="0"/>
        <color rgb="FFFF0000"/>
      </font>
    </dxf>
    <dxf>
      <font>
        <color rgb="FF9C0006"/>
      </font>
    </dxf>
    <dxf>
      <font>
        <b/>
        <i val="0"/>
        <color rgb="FF00B050"/>
      </font>
    </dxf>
    <dxf>
      <font>
        <b/>
        <i val="0"/>
        <color rgb="FFFF000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color rgb="FF006100"/>
      </font>
      <fill>
        <patternFill>
          <bgColor rgb="FFC6EFCE"/>
        </patternFill>
      </fill>
    </dxf>
    <dxf>
      <font>
        <color rgb="FF006100"/>
      </font>
      <fill>
        <patternFill>
          <bgColor rgb="FFC6EF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s>
  <tableStyles count="1" defaultTableStyle="TableStyleMedium2" defaultPivotStyle="PivotStyleLight16">
    <tableStyle name="MySqlDefault" pivot="0" table="0" count="0" xr9:uid="{00000000-0011-0000-FFFF-FFFF00000000}"/>
  </tableStyles>
  <colors>
    <mruColors>
      <color rgb="FF66FF99"/>
      <color rgb="FF99FFCC"/>
      <color rgb="FF99FF99"/>
      <color rgb="FFCC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externalLink" Target="externalLinks/externalLink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192.168.23.114\SITEL\BDades\QUALITAT\PLANTILLAS\COMERCIAL\D-PO-01-07-1.0-FULL%20DEDICACIO.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OJECTES"/>
      <sheetName val="PLANTILLA"/>
    </sheetNames>
    <sheetDataSet>
      <sheetData sheetId="0">
        <row r="14">
          <cell r="C14" t="str">
            <v>C-001</v>
          </cell>
          <cell r="D14" t="str">
            <v>SITEL</v>
          </cell>
          <cell r="E14">
            <v>2019</v>
          </cell>
          <cell r="F14" t="str">
            <v>OB</v>
          </cell>
          <cell r="G14" t="str">
            <v>PENDENT D'ASSIGNAR</v>
          </cell>
          <cell r="H14" t="str">
            <v>IND</v>
          </cell>
          <cell r="I14">
            <v>0</v>
          </cell>
          <cell r="J14">
            <v>240</v>
          </cell>
          <cell r="K14">
            <v>0</v>
          </cell>
          <cell r="L14">
            <v>240</v>
          </cell>
          <cell r="M14">
            <v>0</v>
          </cell>
          <cell r="N14" t="str">
            <v>AMX</v>
          </cell>
          <cell r="O14" t="str">
            <v>CML</v>
          </cell>
          <cell r="P14" t="str">
            <v>EMM</v>
          </cell>
          <cell r="Q14" t="str">
            <v>JMG</v>
          </cell>
          <cell r="R14" t="str">
            <v>EDC</v>
          </cell>
          <cell r="S14" t="str">
            <v>JLL</v>
          </cell>
          <cell r="T14" t="str">
            <v>AMX</v>
          </cell>
          <cell r="U14">
            <v>43466</v>
          </cell>
          <cell r="V14">
            <v>43830</v>
          </cell>
          <cell r="W14">
            <v>43830</v>
          </cell>
          <cell r="X14">
            <v>360</v>
          </cell>
          <cell r="Y14">
            <v>0</v>
          </cell>
          <cell r="Z14" t="str">
            <v/>
          </cell>
        </row>
        <row r="15">
          <cell r="C15" t="str">
            <v>C-002</v>
          </cell>
          <cell r="D15" t="str">
            <v>SITEL</v>
          </cell>
          <cell r="E15">
            <v>2019</v>
          </cell>
          <cell r="F15" t="str">
            <v>OB</v>
          </cell>
          <cell r="G15" t="str">
            <v>INFRAESTRUCTURA</v>
          </cell>
          <cell r="H15" t="str">
            <v>IND</v>
          </cell>
          <cell r="I15">
            <v>0</v>
          </cell>
          <cell r="J15">
            <v>160</v>
          </cell>
          <cell r="K15">
            <v>0</v>
          </cell>
          <cell r="L15">
            <v>160</v>
          </cell>
          <cell r="M15">
            <v>0</v>
          </cell>
          <cell r="N15" t="str">
            <v>-</v>
          </cell>
          <cell r="O15" t="str">
            <v>-</v>
          </cell>
          <cell r="P15" t="str">
            <v>EMM</v>
          </cell>
          <cell r="Q15" t="str">
            <v>JMG</v>
          </cell>
          <cell r="R15" t="str">
            <v>EDC</v>
          </cell>
          <cell r="S15" t="str">
            <v>-</v>
          </cell>
          <cell r="T15" t="str">
            <v>-</v>
          </cell>
          <cell r="U15">
            <v>43466</v>
          </cell>
          <cell r="V15">
            <v>43830</v>
          </cell>
          <cell r="W15">
            <v>43830</v>
          </cell>
          <cell r="X15">
            <v>360</v>
          </cell>
          <cell r="Y15">
            <v>0</v>
          </cell>
          <cell r="Z15" t="str">
            <v/>
          </cell>
        </row>
        <row r="16">
          <cell r="C16" t="str">
            <v>C-003</v>
          </cell>
          <cell r="D16" t="str">
            <v>SITEL</v>
          </cell>
          <cell r="E16">
            <v>2019</v>
          </cell>
          <cell r="F16" t="str">
            <v>OB</v>
          </cell>
          <cell r="G16" t="str">
            <v>DEDICACIO FACTURABLE PER ADMINISTRACIO</v>
          </cell>
          <cell r="H16" t="str">
            <v>IND</v>
          </cell>
          <cell r="I16">
            <v>0</v>
          </cell>
          <cell r="J16">
            <v>100</v>
          </cell>
          <cell r="K16">
            <v>0</v>
          </cell>
          <cell r="L16">
            <v>100</v>
          </cell>
          <cell r="M16">
            <v>0</v>
          </cell>
          <cell r="N16" t="str">
            <v>-</v>
          </cell>
          <cell r="O16" t="str">
            <v>-</v>
          </cell>
          <cell r="P16" t="str">
            <v>EMM</v>
          </cell>
          <cell r="Q16" t="str">
            <v>JMG</v>
          </cell>
          <cell r="R16" t="str">
            <v>EDC</v>
          </cell>
          <cell r="S16" t="str">
            <v>-</v>
          </cell>
          <cell r="T16" t="str">
            <v>-</v>
          </cell>
          <cell r="U16">
            <v>43466</v>
          </cell>
          <cell r="V16">
            <v>43830</v>
          </cell>
          <cell r="W16">
            <v>43830</v>
          </cell>
          <cell r="X16">
            <v>360</v>
          </cell>
          <cell r="Y16">
            <v>0</v>
          </cell>
          <cell r="Z16" t="str">
            <v/>
          </cell>
        </row>
        <row r="17">
          <cell r="C17" t="str">
            <v>C-004</v>
          </cell>
          <cell r="D17" t="str">
            <v>SITEL</v>
          </cell>
          <cell r="E17">
            <v>2019</v>
          </cell>
          <cell r="F17" t="str">
            <v>OB</v>
          </cell>
          <cell r="G17" t="str">
            <v>GESTIO DE MAGATZEM</v>
          </cell>
          <cell r="H17" t="str">
            <v>IND</v>
          </cell>
          <cell r="I17">
            <v>0</v>
          </cell>
          <cell r="J17">
            <v>80</v>
          </cell>
          <cell r="K17">
            <v>0</v>
          </cell>
          <cell r="L17">
            <v>80</v>
          </cell>
          <cell r="M17">
            <v>0</v>
          </cell>
          <cell r="N17" t="str">
            <v>-</v>
          </cell>
          <cell r="O17" t="str">
            <v>-</v>
          </cell>
          <cell r="P17" t="str">
            <v>EMM</v>
          </cell>
          <cell r="Q17" t="str">
            <v>-</v>
          </cell>
          <cell r="R17" t="str">
            <v>-</v>
          </cell>
          <cell r="S17" t="str">
            <v>-</v>
          </cell>
          <cell r="T17" t="str">
            <v>-</v>
          </cell>
          <cell r="U17">
            <v>43466</v>
          </cell>
          <cell r="V17">
            <v>43830</v>
          </cell>
          <cell r="W17">
            <v>43830</v>
          </cell>
          <cell r="X17">
            <v>360</v>
          </cell>
          <cell r="Y17">
            <v>0</v>
          </cell>
          <cell r="Z17" t="str">
            <v/>
          </cell>
        </row>
        <row r="18">
          <cell r="C18" t="str">
            <v>C-005</v>
          </cell>
          <cell r="D18" t="str">
            <v>SITEL</v>
          </cell>
          <cell r="E18">
            <v>2019</v>
          </cell>
          <cell r="F18" t="str">
            <v>OB</v>
          </cell>
          <cell r="G18" t="str">
            <v>VISITA METGE</v>
          </cell>
          <cell r="H18" t="str">
            <v>IND</v>
          </cell>
          <cell r="I18">
            <v>0</v>
          </cell>
          <cell r="J18">
            <v>40</v>
          </cell>
          <cell r="K18">
            <v>0</v>
          </cell>
          <cell r="L18">
            <v>40</v>
          </cell>
          <cell r="M18">
            <v>0</v>
          </cell>
          <cell r="N18" t="str">
            <v>AMX</v>
          </cell>
          <cell r="O18" t="str">
            <v>-</v>
          </cell>
          <cell r="P18" t="str">
            <v>EMM</v>
          </cell>
          <cell r="Q18" t="str">
            <v>JMG</v>
          </cell>
          <cell r="R18" t="str">
            <v>EDC</v>
          </cell>
          <cell r="S18" t="str">
            <v>-</v>
          </cell>
          <cell r="T18" t="str">
            <v>-</v>
          </cell>
          <cell r="U18">
            <v>43466</v>
          </cell>
          <cell r="V18">
            <v>43830</v>
          </cell>
          <cell r="W18">
            <v>43830</v>
          </cell>
          <cell r="X18">
            <v>360</v>
          </cell>
          <cell r="Y18">
            <v>0</v>
          </cell>
          <cell r="Z18" t="str">
            <v/>
          </cell>
        </row>
        <row r="19">
          <cell r="C19" t="str">
            <v>C-006</v>
          </cell>
          <cell r="D19" t="str">
            <v>SITEL</v>
          </cell>
          <cell r="E19">
            <v>2019</v>
          </cell>
          <cell r="F19" t="str">
            <v>OB</v>
          </cell>
          <cell r="G19" t="str">
            <v>INCAPACITAT LABORAL TRANSITORIA</v>
          </cell>
          <cell r="H19" t="str">
            <v>IND</v>
          </cell>
          <cell r="I19">
            <v>0</v>
          </cell>
          <cell r="J19">
            <v>160</v>
          </cell>
          <cell r="K19">
            <v>0</v>
          </cell>
          <cell r="L19">
            <v>160</v>
          </cell>
          <cell r="M19">
            <v>0</v>
          </cell>
          <cell r="N19" t="str">
            <v>AMX</v>
          </cell>
          <cell r="O19" t="str">
            <v>CML</v>
          </cell>
          <cell r="P19" t="str">
            <v>EMM</v>
          </cell>
          <cell r="Q19" t="str">
            <v>JMG</v>
          </cell>
          <cell r="R19" t="str">
            <v>EDC</v>
          </cell>
          <cell r="S19" t="str">
            <v>JLL</v>
          </cell>
          <cell r="T19" t="str">
            <v>AMX</v>
          </cell>
          <cell r="U19">
            <v>43466</v>
          </cell>
          <cell r="V19">
            <v>43830</v>
          </cell>
          <cell r="W19">
            <v>43830</v>
          </cell>
          <cell r="X19">
            <v>360</v>
          </cell>
          <cell r="Y19">
            <v>0</v>
          </cell>
          <cell r="Z19" t="str">
            <v/>
          </cell>
        </row>
        <row r="20">
          <cell r="C20" t="str">
            <v>C-007</v>
          </cell>
          <cell r="D20" t="str">
            <v>SITEL</v>
          </cell>
          <cell r="E20">
            <v>2019</v>
          </cell>
          <cell r="F20" t="str">
            <v>OB</v>
          </cell>
          <cell r="G20" t="str">
            <v>VACANCES</v>
          </cell>
          <cell r="H20" t="str">
            <v>IND</v>
          </cell>
          <cell r="I20">
            <v>0</v>
          </cell>
          <cell r="J20">
            <v>1600</v>
          </cell>
          <cell r="K20">
            <v>0</v>
          </cell>
          <cell r="L20">
            <v>1600</v>
          </cell>
          <cell r="M20">
            <v>0</v>
          </cell>
          <cell r="N20" t="str">
            <v>AMX</v>
          </cell>
          <cell r="O20" t="str">
            <v>CML</v>
          </cell>
          <cell r="P20" t="str">
            <v>EMM</v>
          </cell>
          <cell r="Q20" t="str">
            <v>JMG</v>
          </cell>
          <cell r="R20" t="str">
            <v>EDC</v>
          </cell>
          <cell r="S20" t="str">
            <v>JLL</v>
          </cell>
          <cell r="T20" t="str">
            <v>AMX</v>
          </cell>
          <cell r="U20">
            <v>43466</v>
          </cell>
          <cell r="V20">
            <v>43830</v>
          </cell>
          <cell r="W20">
            <v>43830</v>
          </cell>
          <cell r="X20">
            <v>360</v>
          </cell>
          <cell r="Y20">
            <v>0</v>
          </cell>
          <cell r="Z20" t="str">
            <v/>
          </cell>
        </row>
        <row r="21">
          <cell r="C21" t="str">
            <v>C-008</v>
          </cell>
          <cell r="D21" t="str">
            <v>SITEL</v>
          </cell>
          <cell r="E21">
            <v>2019</v>
          </cell>
          <cell r="F21" t="str">
            <v>OB</v>
          </cell>
          <cell r="G21" t="str">
            <v>FORMACIO</v>
          </cell>
          <cell r="H21" t="str">
            <v>IND</v>
          </cell>
          <cell r="I21">
            <v>0</v>
          </cell>
          <cell r="J21">
            <v>180</v>
          </cell>
          <cell r="K21">
            <v>0</v>
          </cell>
          <cell r="L21">
            <v>180</v>
          </cell>
          <cell r="M21">
            <v>0</v>
          </cell>
          <cell r="N21" t="str">
            <v>AMX</v>
          </cell>
          <cell r="O21" t="str">
            <v>CML</v>
          </cell>
          <cell r="P21" t="str">
            <v>EMM</v>
          </cell>
          <cell r="Q21" t="str">
            <v>JMG</v>
          </cell>
          <cell r="R21" t="str">
            <v>EDC</v>
          </cell>
          <cell r="S21" t="str">
            <v>JLL</v>
          </cell>
          <cell r="T21" t="str">
            <v>AMX</v>
          </cell>
          <cell r="U21">
            <v>43466</v>
          </cell>
          <cell r="V21">
            <v>43830</v>
          </cell>
          <cell r="W21">
            <v>43830</v>
          </cell>
          <cell r="X21">
            <v>360</v>
          </cell>
          <cell r="Y21">
            <v>0</v>
          </cell>
          <cell r="Z21" t="str">
            <v/>
          </cell>
        </row>
        <row r="22">
          <cell r="C22" t="str">
            <v>C-009</v>
          </cell>
          <cell r="D22" t="str">
            <v>SITEL</v>
          </cell>
          <cell r="E22">
            <v>2019</v>
          </cell>
          <cell r="F22" t="str">
            <v>OB</v>
          </cell>
          <cell r="G22" t="str">
            <v>SOPORT DEPARTAMENT COMERCIAL</v>
          </cell>
          <cell r="H22" t="str">
            <v>IND</v>
          </cell>
          <cell r="I22">
            <v>0</v>
          </cell>
          <cell r="J22">
            <v>120</v>
          </cell>
          <cell r="K22">
            <v>0</v>
          </cell>
          <cell r="L22">
            <v>120</v>
          </cell>
          <cell r="M22">
            <v>0</v>
          </cell>
          <cell r="N22" t="str">
            <v>AMX</v>
          </cell>
          <cell r="O22" t="str">
            <v>CML</v>
          </cell>
          <cell r="P22" t="str">
            <v>EMM</v>
          </cell>
          <cell r="Q22" t="str">
            <v>JMG</v>
          </cell>
          <cell r="R22" t="str">
            <v>EDC</v>
          </cell>
          <cell r="S22" t="str">
            <v>JLL</v>
          </cell>
          <cell r="T22" t="str">
            <v>AMX</v>
          </cell>
          <cell r="U22">
            <v>43466</v>
          </cell>
          <cell r="V22">
            <v>43830</v>
          </cell>
          <cell r="W22">
            <v>43830</v>
          </cell>
          <cell r="X22">
            <v>360</v>
          </cell>
          <cell r="Y22">
            <v>0</v>
          </cell>
          <cell r="Z22" t="str">
            <v/>
          </cell>
        </row>
        <row r="23">
          <cell r="C23" t="str">
            <v>C-010</v>
          </cell>
          <cell r="D23" t="str">
            <v>SITEL</v>
          </cell>
          <cell r="E23">
            <v>2019</v>
          </cell>
          <cell r="F23" t="str">
            <v>OB</v>
          </cell>
          <cell r="G23" t="str">
            <v>AFERS PROPIS</v>
          </cell>
          <cell r="H23" t="str">
            <v>IND</v>
          </cell>
          <cell r="I23">
            <v>0</v>
          </cell>
          <cell r="J23">
            <v>40</v>
          </cell>
          <cell r="K23">
            <v>0</v>
          </cell>
          <cell r="L23">
            <v>40</v>
          </cell>
          <cell r="M23">
            <v>0</v>
          </cell>
          <cell r="N23" t="str">
            <v>AMX</v>
          </cell>
          <cell r="O23" t="str">
            <v>CML</v>
          </cell>
          <cell r="P23" t="str">
            <v>EMM</v>
          </cell>
          <cell r="Q23" t="str">
            <v>JMG</v>
          </cell>
          <cell r="R23" t="str">
            <v>EDC</v>
          </cell>
          <cell r="S23" t="str">
            <v>JLL</v>
          </cell>
          <cell r="T23" t="str">
            <v>AMX</v>
          </cell>
          <cell r="U23">
            <v>43466</v>
          </cell>
          <cell r="V23">
            <v>43830</v>
          </cell>
          <cell r="W23">
            <v>43830</v>
          </cell>
          <cell r="X23">
            <v>360</v>
          </cell>
          <cell r="Y23">
            <v>0</v>
          </cell>
          <cell r="Z23" t="str">
            <v/>
          </cell>
        </row>
        <row r="24">
          <cell r="C24" t="str">
            <v>C-011</v>
          </cell>
          <cell r="D24" t="str">
            <v>SITEL</v>
          </cell>
          <cell r="E24">
            <v>2019</v>
          </cell>
          <cell r="F24" t="str">
            <v>OB</v>
          </cell>
          <cell r="G24" t="str">
            <v>AFERS EMPRESA</v>
          </cell>
          <cell r="H24" t="str">
            <v>IND</v>
          </cell>
          <cell r="I24">
            <v>0</v>
          </cell>
          <cell r="J24">
            <v>40</v>
          </cell>
          <cell r="K24">
            <v>0</v>
          </cell>
          <cell r="L24">
            <v>40</v>
          </cell>
          <cell r="M24">
            <v>0</v>
          </cell>
          <cell r="N24" t="str">
            <v>AMX</v>
          </cell>
          <cell r="O24" t="str">
            <v>CML</v>
          </cell>
          <cell r="P24" t="str">
            <v>EMM</v>
          </cell>
          <cell r="Q24" t="str">
            <v>JMG</v>
          </cell>
          <cell r="R24" t="str">
            <v>EDC</v>
          </cell>
          <cell r="S24" t="str">
            <v>JLL</v>
          </cell>
          <cell r="T24" t="str">
            <v>AMX</v>
          </cell>
          <cell r="U24">
            <v>43466</v>
          </cell>
          <cell r="V24">
            <v>43830</v>
          </cell>
          <cell r="W24">
            <v>43830</v>
          </cell>
          <cell r="X24">
            <v>360</v>
          </cell>
          <cell r="Y24">
            <v>0</v>
          </cell>
          <cell r="Z24" t="str">
            <v/>
          </cell>
        </row>
        <row r="25">
          <cell r="C25" t="str">
            <v>C-012</v>
          </cell>
          <cell r="D25" t="str">
            <v>SITEL</v>
          </cell>
          <cell r="E25">
            <v>2019</v>
          </cell>
          <cell r="F25" t="str">
            <v>OB</v>
          </cell>
          <cell r="G25" t="str">
            <v>ATENCIÓ TELEFÓNICA</v>
          </cell>
          <cell r="H25" t="str">
            <v>IND</v>
          </cell>
          <cell r="I25">
            <v>0</v>
          </cell>
          <cell r="J25">
            <v>40</v>
          </cell>
          <cell r="K25">
            <v>0</v>
          </cell>
          <cell r="L25">
            <v>40</v>
          </cell>
          <cell r="M25">
            <v>0</v>
          </cell>
          <cell r="N25" t="str">
            <v>AMX</v>
          </cell>
          <cell r="O25" t="str">
            <v>CML</v>
          </cell>
          <cell r="P25" t="str">
            <v>EMM</v>
          </cell>
          <cell r="Q25" t="str">
            <v>JMG</v>
          </cell>
          <cell r="R25" t="str">
            <v>EDC</v>
          </cell>
          <cell r="S25" t="str">
            <v>JLL</v>
          </cell>
          <cell r="T25" t="str">
            <v>AMX</v>
          </cell>
          <cell r="U25">
            <v>43466</v>
          </cell>
          <cell r="V25">
            <v>43830</v>
          </cell>
          <cell r="W25">
            <v>43830</v>
          </cell>
          <cell r="X25">
            <v>360</v>
          </cell>
          <cell r="Y25">
            <v>0</v>
          </cell>
          <cell r="Z25" t="str">
            <v/>
          </cell>
        </row>
        <row r="26">
          <cell r="C26" t="str">
            <v>C-013</v>
          </cell>
          <cell r="D26" t="str">
            <v>SITEL</v>
          </cell>
          <cell r="E26">
            <v>2019</v>
          </cell>
          <cell r="F26" t="str">
            <v>OB</v>
          </cell>
          <cell r="G26" t="str">
            <v>SCADA TEDIS</v>
          </cell>
          <cell r="H26" t="str">
            <v>IND</v>
          </cell>
          <cell r="I26">
            <v>0</v>
          </cell>
          <cell r="J26">
            <v>40</v>
          </cell>
          <cell r="K26">
            <v>0</v>
          </cell>
          <cell r="L26">
            <v>40</v>
          </cell>
          <cell r="M26">
            <v>0</v>
          </cell>
          <cell r="N26" t="str">
            <v>-</v>
          </cell>
          <cell r="O26" t="str">
            <v>-</v>
          </cell>
          <cell r="P26" t="str">
            <v>-</v>
          </cell>
          <cell r="Q26" t="str">
            <v>-</v>
          </cell>
          <cell r="R26" t="str">
            <v>RVC</v>
          </cell>
          <cell r="S26" t="str">
            <v>-</v>
          </cell>
          <cell r="T26" t="str">
            <v>-</v>
          </cell>
          <cell r="U26">
            <v>43466</v>
          </cell>
          <cell r="V26">
            <v>43830</v>
          </cell>
          <cell r="W26">
            <v>43830</v>
          </cell>
          <cell r="X26">
            <v>360</v>
          </cell>
          <cell r="Y26">
            <v>0</v>
          </cell>
          <cell r="Z26" t="str">
            <v/>
          </cell>
        </row>
        <row r="27">
          <cell r="C27" t="str">
            <v>C-014</v>
          </cell>
          <cell r="D27" t="str">
            <v>SITEL</v>
          </cell>
          <cell r="E27">
            <v>2019</v>
          </cell>
          <cell r="F27" t="str">
            <v>OB</v>
          </cell>
          <cell r="G27" t="str">
            <v>CALSER v5.2 o superior</v>
          </cell>
          <cell r="H27" t="str">
            <v>IND</v>
          </cell>
          <cell r="I27">
            <v>0</v>
          </cell>
          <cell r="J27">
            <v>40</v>
          </cell>
          <cell r="K27">
            <v>0</v>
          </cell>
          <cell r="L27">
            <v>40</v>
          </cell>
          <cell r="M27">
            <v>0</v>
          </cell>
          <cell r="N27" t="str">
            <v>-</v>
          </cell>
          <cell r="O27" t="str">
            <v>-</v>
          </cell>
          <cell r="P27" t="str">
            <v>-</v>
          </cell>
          <cell r="Q27" t="str">
            <v>-</v>
          </cell>
          <cell r="R27" t="str">
            <v>AP</v>
          </cell>
          <cell r="S27" t="str">
            <v>-</v>
          </cell>
          <cell r="T27" t="str">
            <v>-</v>
          </cell>
          <cell r="U27">
            <v>43466</v>
          </cell>
          <cell r="V27">
            <v>43830</v>
          </cell>
          <cell r="W27">
            <v>43830</v>
          </cell>
          <cell r="X27">
            <v>360</v>
          </cell>
          <cell r="Y27">
            <v>0</v>
          </cell>
          <cell r="Z27" t="str">
            <v/>
          </cell>
        </row>
        <row r="28">
          <cell r="C28" t="str">
            <v>C-015</v>
          </cell>
          <cell r="D28" t="str">
            <v>SITEL</v>
          </cell>
          <cell r="E28">
            <v>2019</v>
          </cell>
          <cell r="F28" t="str">
            <v>OB</v>
          </cell>
          <cell r="G28" t="str">
            <v>CSSat ASEME v12.0 o superior</v>
          </cell>
          <cell r="H28" t="str">
            <v>IND</v>
          </cell>
          <cell r="I28">
            <v>0</v>
          </cell>
          <cell r="J28">
            <v>32</v>
          </cell>
          <cell r="K28">
            <v>0</v>
          </cell>
          <cell r="L28">
            <v>32</v>
          </cell>
          <cell r="M28">
            <v>0</v>
          </cell>
          <cell r="N28" t="str">
            <v>-</v>
          </cell>
          <cell r="O28" t="str">
            <v>-</v>
          </cell>
          <cell r="P28" t="str">
            <v>-</v>
          </cell>
          <cell r="Q28" t="str">
            <v>-</v>
          </cell>
          <cell r="R28" t="str">
            <v>TRS</v>
          </cell>
          <cell r="S28" t="str">
            <v>-</v>
          </cell>
          <cell r="T28" t="str">
            <v>-</v>
          </cell>
          <cell r="U28">
            <v>43466</v>
          </cell>
          <cell r="V28">
            <v>43830</v>
          </cell>
          <cell r="W28">
            <v>43830</v>
          </cell>
          <cell r="X28">
            <v>360</v>
          </cell>
          <cell r="Y28">
            <v>0</v>
          </cell>
          <cell r="Z28" t="str">
            <v/>
          </cell>
        </row>
        <row r="29">
          <cell r="C29" t="str">
            <v>C-016</v>
          </cell>
          <cell r="D29" t="str">
            <v>SITEL</v>
          </cell>
          <cell r="E29">
            <v>2019</v>
          </cell>
          <cell r="F29" t="str">
            <v>OB</v>
          </cell>
          <cell r="G29" t="str">
            <v>SCADA TEDIS.Net (Test i Resolucio Bugs SW)</v>
          </cell>
          <cell r="H29" t="str">
            <v>IND</v>
          </cell>
          <cell r="I29">
            <v>0</v>
          </cell>
          <cell r="J29">
            <v>0</v>
          </cell>
          <cell r="K29">
            <v>0</v>
          </cell>
          <cell r="L29">
            <v>0</v>
          </cell>
          <cell r="M29" t="str">
            <v xml:space="preserve"> </v>
          </cell>
          <cell r="N29" t="str">
            <v>-</v>
          </cell>
          <cell r="O29" t="str">
            <v>-</v>
          </cell>
          <cell r="P29" t="str">
            <v>-</v>
          </cell>
          <cell r="Q29" t="str">
            <v>-</v>
          </cell>
          <cell r="R29" t="str">
            <v>EDC</v>
          </cell>
          <cell r="S29" t="str">
            <v>-</v>
          </cell>
          <cell r="T29" t="str">
            <v>-</v>
          </cell>
          <cell r="U29">
            <v>43466</v>
          </cell>
          <cell r="V29">
            <v>43830</v>
          </cell>
          <cell r="W29">
            <v>43830</v>
          </cell>
          <cell r="X29">
            <v>360</v>
          </cell>
          <cell r="Y29">
            <v>0</v>
          </cell>
          <cell r="Z29" t="str">
            <v/>
          </cell>
        </row>
        <row r="30">
          <cell r="C30" t="str">
            <v>C-017</v>
          </cell>
          <cell r="D30" t="str">
            <v>SITEL</v>
          </cell>
          <cell r="E30">
            <v>2019</v>
          </cell>
          <cell r="F30" t="str">
            <v>OB</v>
          </cell>
          <cell r="G30">
            <v>0</v>
          </cell>
          <cell r="H30" t="str">
            <v>IND</v>
          </cell>
          <cell r="I30">
            <v>0</v>
          </cell>
          <cell r="J30">
            <v>0</v>
          </cell>
          <cell r="K30">
            <v>0</v>
          </cell>
          <cell r="L30">
            <v>0</v>
          </cell>
          <cell r="M30" t="str">
            <v xml:space="preserve"> </v>
          </cell>
          <cell r="N30" t="str">
            <v>-</v>
          </cell>
          <cell r="O30" t="str">
            <v>-</v>
          </cell>
          <cell r="P30" t="str">
            <v>-</v>
          </cell>
          <cell r="Q30" t="str">
            <v>-</v>
          </cell>
          <cell r="R30" t="str">
            <v>-</v>
          </cell>
          <cell r="S30" t="str">
            <v>-</v>
          </cell>
          <cell r="T30" t="str">
            <v>-</v>
          </cell>
          <cell r="U30">
            <v>43466</v>
          </cell>
          <cell r="V30">
            <v>43830</v>
          </cell>
          <cell r="W30">
            <v>43830</v>
          </cell>
          <cell r="X30">
            <v>360</v>
          </cell>
          <cell r="Y30">
            <v>0</v>
          </cell>
          <cell r="Z30" t="str">
            <v/>
          </cell>
        </row>
        <row r="31">
          <cell r="C31" t="str">
            <v>C-018</v>
          </cell>
          <cell r="D31" t="str">
            <v>SITEL</v>
          </cell>
          <cell r="E31">
            <v>2019</v>
          </cell>
          <cell r="F31" t="str">
            <v>OB</v>
          </cell>
          <cell r="G31">
            <v>0</v>
          </cell>
          <cell r="H31" t="str">
            <v>IND</v>
          </cell>
          <cell r="I31">
            <v>0</v>
          </cell>
          <cell r="J31">
            <v>0</v>
          </cell>
          <cell r="K31">
            <v>0</v>
          </cell>
          <cell r="L31">
            <v>0</v>
          </cell>
          <cell r="M31" t="str">
            <v xml:space="preserve"> </v>
          </cell>
          <cell r="N31" t="str">
            <v>-</v>
          </cell>
          <cell r="O31" t="str">
            <v>-</v>
          </cell>
          <cell r="P31" t="str">
            <v>-</v>
          </cell>
          <cell r="Q31" t="str">
            <v>-</v>
          </cell>
          <cell r="R31" t="str">
            <v>-</v>
          </cell>
          <cell r="S31" t="str">
            <v>-</v>
          </cell>
          <cell r="T31" t="str">
            <v>-</v>
          </cell>
          <cell r="U31">
            <v>43466</v>
          </cell>
          <cell r="V31">
            <v>43830</v>
          </cell>
          <cell r="W31">
            <v>43830</v>
          </cell>
          <cell r="X31">
            <v>360</v>
          </cell>
          <cell r="Y31">
            <v>0</v>
          </cell>
          <cell r="Z31" t="str">
            <v/>
          </cell>
        </row>
        <row r="32">
          <cell r="C32" t="str">
            <v>C-019</v>
          </cell>
          <cell r="D32" t="str">
            <v>SITEL</v>
          </cell>
          <cell r="E32">
            <v>2019</v>
          </cell>
          <cell r="F32" t="str">
            <v>OB</v>
          </cell>
          <cell r="G32">
            <v>0</v>
          </cell>
          <cell r="H32" t="str">
            <v>IND</v>
          </cell>
          <cell r="I32">
            <v>0</v>
          </cell>
          <cell r="J32">
            <v>0</v>
          </cell>
          <cell r="K32">
            <v>0</v>
          </cell>
          <cell r="L32">
            <v>0</v>
          </cell>
          <cell r="M32" t="str">
            <v xml:space="preserve"> </v>
          </cell>
          <cell r="N32" t="str">
            <v>-</v>
          </cell>
          <cell r="O32" t="str">
            <v>-</v>
          </cell>
          <cell r="P32" t="str">
            <v>-</v>
          </cell>
          <cell r="Q32" t="str">
            <v>-</v>
          </cell>
          <cell r="R32" t="str">
            <v>-</v>
          </cell>
          <cell r="S32" t="str">
            <v>-</v>
          </cell>
          <cell r="T32" t="str">
            <v>-</v>
          </cell>
          <cell r="U32">
            <v>43466</v>
          </cell>
          <cell r="V32">
            <v>43830</v>
          </cell>
          <cell r="W32">
            <v>43830</v>
          </cell>
          <cell r="X32">
            <v>360</v>
          </cell>
          <cell r="Y32">
            <v>0</v>
          </cell>
          <cell r="Z32" t="str">
            <v/>
          </cell>
        </row>
        <row r="33">
          <cell r="C33" t="str">
            <v>C-020</v>
          </cell>
          <cell r="D33" t="str">
            <v>SITEL</v>
          </cell>
          <cell r="E33">
            <v>2019</v>
          </cell>
          <cell r="F33" t="str">
            <v>OB</v>
          </cell>
          <cell r="G33">
            <v>0</v>
          </cell>
          <cell r="H33" t="str">
            <v>IND</v>
          </cell>
          <cell r="I33">
            <v>0</v>
          </cell>
          <cell r="J33">
            <v>0</v>
          </cell>
          <cell r="K33">
            <v>0</v>
          </cell>
          <cell r="L33">
            <v>0</v>
          </cell>
          <cell r="M33" t="str">
            <v xml:space="preserve"> </v>
          </cell>
          <cell r="N33" t="str">
            <v>-</v>
          </cell>
          <cell r="O33" t="str">
            <v>-</v>
          </cell>
          <cell r="P33" t="str">
            <v>-</v>
          </cell>
          <cell r="Q33" t="str">
            <v>-</v>
          </cell>
          <cell r="R33" t="str">
            <v>-</v>
          </cell>
          <cell r="S33" t="str">
            <v>-</v>
          </cell>
          <cell r="T33" t="str">
            <v>-</v>
          </cell>
          <cell r="U33">
            <v>43466</v>
          </cell>
          <cell r="V33">
            <v>43830</v>
          </cell>
          <cell r="W33">
            <v>43830</v>
          </cell>
          <cell r="X33">
            <v>360</v>
          </cell>
          <cell r="Y33">
            <v>0</v>
          </cell>
          <cell r="Z33" t="str">
            <v/>
          </cell>
        </row>
        <row r="34">
          <cell r="C34" t="str">
            <v>C-021</v>
          </cell>
          <cell r="D34" t="str">
            <v>SITEL</v>
          </cell>
          <cell r="E34">
            <v>2019</v>
          </cell>
          <cell r="F34" t="str">
            <v>OB</v>
          </cell>
          <cell r="G34">
            <v>0</v>
          </cell>
          <cell r="H34" t="str">
            <v>IND</v>
          </cell>
          <cell r="I34">
            <v>0</v>
          </cell>
          <cell r="J34">
            <v>0</v>
          </cell>
          <cell r="K34">
            <v>0</v>
          </cell>
          <cell r="L34">
            <v>0</v>
          </cell>
          <cell r="M34" t="str">
            <v xml:space="preserve"> </v>
          </cell>
          <cell r="N34" t="str">
            <v>-</v>
          </cell>
          <cell r="O34" t="str">
            <v>-</v>
          </cell>
          <cell r="P34" t="str">
            <v>-</v>
          </cell>
          <cell r="Q34" t="str">
            <v>-</v>
          </cell>
          <cell r="R34" t="str">
            <v>-</v>
          </cell>
          <cell r="S34" t="str">
            <v>-</v>
          </cell>
          <cell r="T34" t="str">
            <v>-</v>
          </cell>
          <cell r="U34">
            <v>43466</v>
          </cell>
          <cell r="V34">
            <v>43830</v>
          </cell>
          <cell r="W34">
            <v>43830</v>
          </cell>
          <cell r="X34">
            <v>360</v>
          </cell>
          <cell r="Y34">
            <v>0</v>
          </cell>
          <cell r="Z34" t="str">
            <v/>
          </cell>
        </row>
        <row r="35">
          <cell r="C35" t="str">
            <v>C-022</v>
          </cell>
          <cell r="D35" t="str">
            <v>SITEL</v>
          </cell>
          <cell r="E35">
            <v>2019</v>
          </cell>
          <cell r="F35" t="str">
            <v>OB</v>
          </cell>
          <cell r="G35">
            <v>0</v>
          </cell>
          <cell r="H35" t="str">
            <v>IND</v>
          </cell>
          <cell r="I35">
            <v>0</v>
          </cell>
          <cell r="J35">
            <v>0</v>
          </cell>
          <cell r="K35">
            <v>0</v>
          </cell>
          <cell r="L35">
            <v>0</v>
          </cell>
          <cell r="M35" t="str">
            <v xml:space="preserve"> </v>
          </cell>
          <cell r="N35" t="str">
            <v>-</v>
          </cell>
          <cell r="O35" t="str">
            <v>-</v>
          </cell>
          <cell r="P35" t="str">
            <v>-</v>
          </cell>
          <cell r="Q35" t="str">
            <v>-</v>
          </cell>
          <cell r="R35" t="str">
            <v>-</v>
          </cell>
          <cell r="S35" t="str">
            <v>-</v>
          </cell>
          <cell r="T35" t="str">
            <v>-</v>
          </cell>
          <cell r="U35">
            <v>43466</v>
          </cell>
          <cell r="V35">
            <v>43830</v>
          </cell>
          <cell r="W35">
            <v>43830</v>
          </cell>
          <cell r="X35">
            <v>360</v>
          </cell>
          <cell r="Y35">
            <v>0</v>
          </cell>
          <cell r="Z35" t="str">
            <v/>
          </cell>
        </row>
        <row r="36">
          <cell r="C36" t="str">
            <v>C-023</v>
          </cell>
          <cell r="D36" t="str">
            <v>SITEL</v>
          </cell>
          <cell r="E36">
            <v>2019</v>
          </cell>
          <cell r="F36" t="str">
            <v>OB</v>
          </cell>
          <cell r="G36" t="str">
            <v>CAP32 ( 4Mbits) v2.5 o superior</v>
          </cell>
          <cell r="H36" t="str">
            <v>IND</v>
          </cell>
          <cell r="I36">
            <v>0</v>
          </cell>
          <cell r="J36">
            <v>80</v>
          </cell>
          <cell r="K36">
            <v>0</v>
          </cell>
          <cell r="L36">
            <v>80</v>
          </cell>
          <cell r="M36">
            <v>0</v>
          </cell>
          <cell r="N36" t="str">
            <v>-</v>
          </cell>
          <cell r="O36" t="str">
            <v>-</v>
          </cell>
          <cell r="P36" t="str">
            <v>EMM</v>
          </cell>
          <cell r="Q36" t="str">
            <v>EH</v>
          </cell>
          <cell r="R36" t="str">
            <v>JMT</v>
          </cell>
          <cell r="S36" t="str">
            <v>-</v>
          </cell>
          <cell r="T36" t="str">
            <v>-</v>
          </cell>
          <cell r="U36">
            <v>43466</v>
          </cell>
          <cell r="V36">
            <v>43830</v>
          </cell>
          <cell r="W36">
            <v>43830</v>
          </cell>
          <cell r="X36">
            <v>360</v>
          </cell>
          <cell r="Y36">
            <v>0</v>
          </cell>
          <cell r="Z36" t="str">
            <v/>
          </cell>
        </row>
        <row r="37">
          <cell r="C37" t="str">
            <v>C-024</v>
          </cell>
          <cell r="D37" t="str">
            <v>SITEL</v>
          </cell>
          <cell r="E37">
            <v>2019</v>
          </cell>
          <cell r="F37" t="str">
            <v>OB</v>
          </cell>
          <cell r="G37" t="str">
            <v>CAP-PRX v3.1 o superior</v>
          </cell>
          <cell r="H37" t="str">
            <v>IND</v>
          </cell>
          <cell r="I37">
            <v>0</v>
          </cell>
          <cell r="J37">
            <v>40</v>
          </cell>
          <cell r="K37">
            <v>0</v>
          </cell>
          <cell r="L37">
            <v>40</v>
          </cell>
          <cell r="M37">
            <v>0</v>
          </cell>
          <cell r="N37" t="str">
            <v>-</v>
          </cell>
          <cell r="O37" t="str">
            <v>-</v>
          </cell>
          <cell r="P37" t="str">
            <v>EMM</v>
          </cell>
          <cell r="Q37" t="str">
            <v>EH</v>
          </cell>
          <cell r="R37" t="str">
            <v>JMT</v>
          </cell>
          <cell r="S37" t="str">
            <v>-</v>
          </cell>
          <cell r="T37" t="str">
            <v>-</v>
          </cell>
          <cell r="U37">
            <v>43466</v>
          </cell>
          <cell r="V37">
            <v>43830</v>
          </cell>
          <cell r="W37">
            <v>43830</v>
          </cell>
          <cell r="X37">
            <v>360</v>
          </cell>
          <cell r="Y37">
            <v>0</v>
          </cell>
          <cell r="Z37" t="str">
            <v/>
          </cell>
        </row>
        <row r="38">
          <cell r="C38" t="str">
            <v>C-025</v>
          </cell>
          <cell r="D38" t="str">
            <v>SITEL</v>
          </cell>
          <cell r="E38">
            <v>2019</v>
          </cell>
          <cell r="F38" t="str">
            <v>OB</v>
          </cell>
          <cell r="G38" t="str">
            <v>CAP16</v>
          </cell>
          <cell r="H38" t="str">
            <v>IND</v>
          </cell>
          <cell r="I38">
            <v>0</v>
          </cell>
          <cell r="J38">
            <v>24</v>
          </cell>
          <cell r="K38">
            <v>0</v>
          </cell>
          <cell r="L38">
            <v>24</v>
          </cell>
          <cell r="M38">
            <v>0</v>
          </cell>
          <cell r="N38" t="str">
            <v>-</v>
          </cell>
          <cell r="O38" t="str">
            <v>-</v>
          </cell>
          <cell r="P38" t="str">
            <v>EMM</v>
          </cell>
          <cell r="Q38" t="str">
            <v>EH</v>
          </cell>
          <cell r="R38" t="str">
            <v>RVC</v>
          </cell>
          <cell r="S38" t="str">
            <v>-</v>
          </cell>
          <cell r="T38" t="str">
            <v>-</v>
          </cell>
          <cell r="U38">
            <v>43466</v>
          </cell>
          <cell r="V38">
            <v>43830</v>
          </cell>
          <cell r="W38">
            <v>43830</v>
          </cell>
          <cell r="X38">
            <v>360</v>
          </cell>
          <cell r="Y38">
            <v>0</v>
          </cell>
          <cell r="Z38" t="str">
            <v/>
          </cell>
        </row>
        <row r="39">
          <cell r="C39" t="str">
            <v>C-026</v>
          </cell>
          <cell r="D39" t="str">
            <v>SITEL</v>
          </cell>
          <cell r="E39">
            <v>2019</v>
          </cell>
          <cell r="F39" t="str">
            <v>OB</v>
          </cell>
          <cell r="G39" t="str">
            <v>CAP8</v>
          </cell>
          <cell r="H39" t="str">
            <v>IND</v>
          </cell>
          <cell r="I39">
            <v>0</v>
          </cell>
          <cell r="J39">
            <v>24</v>
          </cell>
          <cell r="K39">
            <v>0</v>
          </cell>
          <cell r="L39">
            <v>24</v>
          </cell>
          <cell r="M39">
            <v>0</v>
          </cell>
          <cell r="N39" t="str">
            <v>-</v>
          </cell>
          <cell r="O39" t="str">
            <v>-</v>
          </cell>
          <cell r="P39" t="str">
            <v>EMM</v>
          </cell>
          <cell r="Q39" t="str">
            <v>EH</v>
          </cell>
          <cell r="R39" t="str">
            <v>RVC</v>
          </cell>
          <cell r="S39" t="str">
            <v>-</v>
          </cell>
          <cell r="T39" t="str">
            <v>-</v>
          </cell>
          <cell r="U39">
            <v>43466</v>
          </cell>
          <cell r="V39">
            <v>43830</v>
          </cell>
          <cell r="W39">
            <v>43830</v>
          </cell>
          <cell r="X39">
            <v>360</v>
          </cell>
          <cell r="Y39">
            <v>0</v>
          </cell>
          <cell r="Z39" t="str">
            <v/>
          </cell>
        </row>
        <row r="40">
          <cell r="C40" t="str">
            <v>C-027</v>
          </cell>
          <cell r="D40" t="str">
            <v>SITEL</v>
          </cell>
          <cell r="E40">
            <v>2019</v>
          </cell>
          <cell r="F40" t="str">
            <v>OB</v>
          </cell>
          <cell r="G40" t="str">
            <v>MCI / MCE ( RTU RACK)</v>
          </cell>
          <cell r="H40" t="str">
            <v>IND</v>
          </cell>
          <cell r="I40">
            <v>0</v>
          </cell>
          <cell r="J40">
            <v>24</v>
          </cell>
          <cell r="K40">
            <v>0</v>
          </cell>
          <cell r="L40">
            <v>24</v>
          </cell>
          <cell r="M40">
            <v>0</v>
          </cell>
          <cell r="N40" t="str">
            <v>-</v>
          </cell>
          <cell r="O40" t="str">
            <v>-</v>
          </cell>
          <cell r="P40" t="str">
            <v>EMM</v>
          </cell>
          <cell r="Q40" t="str">
            <v>EH</v>
          </cell>
          <cell r="R40" t="str">
            <v>RVC</v>
          </cell>
          <cell r="S40" t="str">
            <v>-</v>
          </cell>
          <cell r="T40" t="str">
            <v>-</v>
          </cell>
          <cell r="U40">
            <v>43466</v>
          </cell>
          <cell r="V40">
            <v>43830</v>
          </cell>
          <cell r="W40">
            <v>43830</v>
          </cell>
          <cell r="X40">
            <v>360</v>
          </cell>
          <cell r="Y40">
            <v>0</v>
          </cell>
          <cell r="Z40" t="str">
            <v/>
          </cell>
        </row>
        <row r="41">
          <cell r="C41" t="str">
            <v>C-028</v>
          </cell>
          <cell r="D41" t="str">
            <v>SITEL</v>
          </cell>
          <cell r="E41">
            <v>2019</v>
          </cell>
          <cell r="F41" t="str">
            <v>OB</v>
          </cell>
          <cell r="G41" t="str">
            <v>TELEDISPAROS</v>
          </cell>
          <cell r="H41" t="str">
            <v>IND</v>
          </cell>
          <cell r="I41">
            <v>0</v>
          </cell>
          <cell r="J41">
            <v>24</v>
          </cell>
          <cell r="K41">
            <v>0</v>
          </cell>
          <cell r="L41">
            <v>24</v>
          </cell>
          <cell r="M41">
            <v>0</v>
          </cell>
          <cell r="N41" t="str">
            <v>-</v>
          </cell>
          <cell r="O41" t="str">
            <v>-</v>
          </cell>
          <cell r="P41" t="str">
            <v>EMM</v>
          </cell>
          <cell r="Q41" t="str">
            <v>AMX</v>
          </cell>
          <cell r="R41" t="str">
            <v>RVC</v>
          </cell>
          <cell r="S41" t="str">
            <v>-</v>
          </cell>
          <cell r="T41" t="str">
            <v>-</v>
          </cell>
          <cell r="U41">
            <v>43466</v>
          </cell>
          <cell r="V41">
            <v>43830</v>
          </cell>
          <cell r="W41">
            <v>43830</v>
          </cell>
          <cell r="X41">
            <v>360</v>
          </cell>
          <cell r="Y41">
            <v>0</v>
          </cell>
          <cell r="Z41" t="str">
            <v/>
          </cell>
        </row>
        <row r="42">
          <cell r="C42" t="str">
            <v>C-029</v>
          </cell>
          <cell r="D42" t="str">
            <v>SITEL</v>
          </cell>
          <cell r="E42">
            <v>2019</v>
          </cell>
          <cell r="F42" t="str">
            <v>OB</v>
          </cell>
          <cell r="G42" t="str">
            <v>HW DE SITEL</v>
          </cell>
          <cell r="H42" t="str">
            <v>IND</v>
          </cell>
          <cell r="I42">
            <v>0</v>
          </cell>
          <cell r="J42">
            <v>40</v>
          </cell>
          <cell r="K42">
            <v>0</v>
          </cell>
          <cell r="L42">
            <v>40</v>
          </cell>
          <cell r="M42">
            <v>0</v>
          </cell>
          <cell r="N42" t="str">
            <v>-</v>
          </cell>
          <cell r="O42" t="str">
            <v>-</v>
          </cell>
          <cell r="P42" t="str">
            <v>EMM</v>
          </cell>
          <cell r="Q42" t="str">
            <v>EH</v>
          </cell>
          <cell r="R42" t="str">
            <v>-</v>
          </cell>
          <cell r="S42" t="str">
            <v>-</v>
          </cell>
          <cell r="T42" t="str">
            <v>-</v>
          </cell>
          <cell r="U42">
            <v>43466</v>
          </cell>
          <cell r="V42">
            <v>43830</v>
          </cell>
          <cell r="W42">
            <v>43830</v>
          </cell>
          <cell r="X42">
            <v>360</v>
          </cell>
          <cell r="Y42">
            <v>0</v>
          </cell>
          <cell r="Z42" t="str">
            <v/>
          </cell>
        </row>
        <row r="43">
          <cell r="C43" t="str">
            <v>C-030</v>
          </cell>
          <cell r="D43" t="str">
            <v>SITEL</v>
          </cell>
          <cell r="E43">
            <v>2019</v>
          </cell>
          <cell r="F43" t="str">
            <v>OB</v>
          </cell>
          <cell r="G43" t="str">
            <v>HW DE TERCERS</v>
          </cell>
          <cell r="H43" t="str">
            <v>IND</v>
          </cell>
          <cell r="I43">
            <v>0</v>
          </cell>
          <cell r="J43">
            <v>0</v>
          </cell>
          <cell r="K43">
            <v>0</v>
          </cell>
          <cell r="L43">
            <v>0</v>
          </cell>
          <cell r="M43" t="str">
            <v xml:space="preserve"> </v>
          </cell>
          <cell r="N43" t="str">
            <v>-</v>
          </cell>
          <cell r="O43" t="str">
            <v>-</v>
          </cell>
          <cell r="P43" t="str">
            <v>EMM</v>
          </cell>
          <cell r="Q43" t="str">
            <v>EH</v>
          </cell>
          <cell r="R43" t="str">
            <v>-</v>
          </cell>
          <cell r="S43" t="str">
            <v>-</v>
          </cell>
          <cell r="T43" t="str">
            <v>-</v>
          </cell>
          <cell r="U43">
            <v>43466</v>
          </cell>
          <cell r="V43">
            <v>43830</v>
          </cell>
          <cell r="W43">
            <v>43830</v>
          </cell>
          <cell r="X43">
            <v>360</v>
          </cell>
          <cell r="Y43">
            <v>0</v>
          </cell>
          <cell r="Z43" t="str">
            <v/>
          </cell>
        </row>
        <row r="44">
          <cell r="C44">
            <v>0</v>
          </cell>
          <cell r="D44">
            <v>0</v>
          </cell>
          <cell r="E44">
            <v>0</v>
          </cell>
          <cell r="F44">
            <v>0</v>
          </cell>
          <cell r="G44">
            <v>0</v>
          </cell>
          <cell r="H44">
            <v>0</v>
          </cell>
          <cell r="I44">
            <v>0</v>
          </cell>
          <cell r="J44">
            <v>3168</v>
          </cell>
          <cell r="K44">
            <v>0</v>
          </cell>
          <cell r="L44">
            <v>3168</v>
          </cell>
          <cell r="M44">
            <v>0</v>
          </cell>
          <cell r="N44">
            <v>0</v>
          </cell>
          <cell r="O44">
            <v>0</v>
          </cell>
          <cell r="P44">
            <v>0</v>
          </cell>
          <cell r="Q44">
            <v>0</v>
          </cell>
          <cell r="R44">
            <v>0</v>
          </cell>
          <cell r="S44">
            <v>0</v>
          </cell>
          <cell r="T44">
            <v>0</v>
          </cell>
          <cell r="U44">
            <v>0</v>
          </cell>
          <cell r="V44">
            <v>0</v>
          </cell>
          <cell r="W44">
            <v>0</v>
          </cell>
          <cell r="X44">
            <v>0</v>
          </cell>
          <cell r="Y44">
            <v>0</v>
          </cell>
          <cell r="Z44">
            <v>0</v>
          </cell>
        </row>
        <row r="45">
          <cell r="C45">
            <v>0</v>
          </cell>
          <cell r="D45">
            <v>0</v>
          </cell>
          <cell r="E45">
            <v>0</v>
          </cell>
          <cell r="F45">
            <v>0</v>
          </cell>
          <cell r="G45">
            <v>0</v>
          </cell>
          <cell r="H45">
            <v>0</v>
          </cell>
          <cell r="I45">
            <v>0</v>
          </cell>
          <cell r="J45">
            <v>0</v>
          </cell>
          <cell r="K45">
            <v>0</v>
          </cell>
          <cell r="L45">
            <v>0</v>
          </cell>
          <cell r="M45">
            <v>0</v>
          </cell>
          <cell r="N45">
            <v>0</v>
          </cell>
          <cell r="O45">
            <v>0</v>
          </cell>
          <cell r="P45">
            <v>0</v>
          </cell>
          <cell r="Q45">
            <v>0</v>
          </cell>
          <cell r="R45">
            <v>0</v>
          </cell>
          <cell r="S45">
            <v>0</v>
          </cell>
          <cell r="T45">
            <v>0</v>
          </cell>
          <cell r="U45">
            <v>0</v>
          </cell>
          <cell r="V45">
            <v>0</v>
          </cell>
          <cell r="W45">
            <v>0</v>
          </cell>
          <cell r="X45">
            <v>0</v>
          </cell>
          <cell r="Y45">
            <v>0</v>
          </cell>
          <cell r="Z45">
            <v>0</v>
          </cell>
        </row>
        <row r="46">
          <cell r="C46">
            <v>0</v>
          </cell>
          <cell r="D46">
            <v>0</v>
          </cell>
          <cell r="E46">
            <v>0</v>
          </cell>
          <cell r="F46">
            <v>0</v>
          </cell>
          <cell r="G46">
            <v>0</v>
          </cell>
          <cell r="H46">
            <v>0</v>
          </cell>
          <cell r="I46">
            <v>0</v>
          </cell>
          <cell r="J46">
            <v>0</v>
          </cell>
          <cell r="K46">
            <v>0</v>
          </cell>
          <cell r="L46">
            <v>0</v>
          </cell>
          <cell r="M46">
            <v>0</v>
          </cell>
          <cell r="N46">
            <v>0</v>
          </cell>
          <cell r="O46">
            <v>0</v>
          </cell>
          <cell r="P46">
            <v>0</v>
          </cell>
          <cell r="Q46">
            <v>0</v>
          </cell>
          <cell r="R46">
            <v>0</v>
          </cell>
          <cell r="S46">
            <v>0</v>
          </cell>
          <cell r="T46">
            <v>0</v>
          </cell>
          <cell r="U46">
            <v>0</v>
          </cell>
          <cell r="V46">
            <v>0</v>
          </cell>
          <cell r="W46">
            <v>0</v>
          </cell>
          <cell r="X46">
            <v>0</v>
          </cell>
          <cell r="Y46">
            <v>0</v>
          </cell>
          <cell r="Z46">
            <v>0</v>
          </cell>
        </row>
        <row r="47">
          <cell r="C47">
            <v>0</v>
          </cell>
          <cell r="D47">
            <v>0</v>
          </cell>
          <cell r="E47">
            <v>0</v>
          </cell>
          <cell r="F47">
            <v>0</v>
          </cell>
          <cell r="G47">
            <v>0</v>
          </cell>
          <cell r="H47">
            <v>0</v>
          </cell>
          <cell r="I47">
            <v>0</v>
          </cell>
          <cell r="J47">
            <v>0</v>
          </cell>
          <cell r="K47">
            <v>0</v>
          </cell>
          <cell r="N47" t="str">
            <v>APROVISIONAMENTS</v>
          </cell>
          <cell r="O47" t="str">
            <v>ADMINISTRACIO</v>
          </cell>
          <cell r="P47" t="str">
            <v>OPERACIONS</v>
          </cell>
          <cell r="Q47" t="str">
            <v>ENGINYERIA HW</v>
          </cell>
          <cell r="R47" t="str">
            <v>ENGINYERIA SW</v>
          </cell>
          <cell r="S47" t="str">
            <v>COMERCIAL</v>
          </cell>
          <cell r="T47" t="str">
            <v>CONSUL.TELCOMUNIC.</v>
          </cell>
          <cell r="U47">
            <v>0</v>
          </cell>
          <cell r="Z47">
            <v>0</v>
          </cell>
        </row>
        <row r="48">
          <cell r="C48">
            <v>0</v>
          </cell>
          <cell r="N48">
            <v>0</v>
          </cell>
          <cell r="O48">
            <v>0</v>
          </cell>
          <cell r="P48">
            <v>0</v>
          </cell>
          <cell r="Q48">
            <v>0</v>
          </cell>
          <cell r="R48">
            <v>0</v>
          </cell>
          <cell r="S48">
            <v>0</v>
          </cell>
          <cell r="T48">
            <v>0</v>
          </cell>
          <cell r="U48">
            <v>0</v>
          </cell>
          <cell r="Z48">
            <v>0</v>
          </cell>
        </row>
        <row r="49">
          <cell r="C49">
            <v>0</v>
          </cell>
          <cell r="N49">
            <v>0</v>
          </cell>
          <cell r="O49">
            <v>0</v>
          </cell>
          <cell r="P49">
            <v>0</v>
          </cell>
          <cell r="Q49">
            <v>0</v>
          </cell>
          <cell r="R49">
            <v>0</v>
          </cell>
          <cell r="S49">
            <v>0</v>
          </cell>
          <cell r="T49">
            <v>0</v>
          </cell>
          <cell r="U49">
            <v>0</v>
          </cell>
          <cell r="Z49">
            <v>0</v>
          </cell>
        </row>
        <row r="50">
          <cell r="C50">
            <v>0</v>
          </cell>
          <cell r="N50">
            <v>0</v>
          </cell>
          <cell r="O50">
            <v>0</v>
          </cell>
          <cell r="P50">
            <v>0</v>
          </cell>
          <cell r="Q50">
            <v>0</v>
          </cell>
          <cell r="R50">
            <v>0</v>
          </cell>
          <cell r="S50">
            <v>0</v>
          </cell>
          <cell r="T50">
            <v>0</v>
          </cell>
          <cell r="U50">
            <v>0</v>
          </cell>
          <cell r="Z50">
            <v>0</v>
          </cell>
        </row>
        <row r="51">
          <cell r="C51">
            <v>0</v>
          </cell>
          <cell r="N51">
            <v>0</v>
          </cell>
          <cell r="O51">
            <v>0</v>
          </cell>
          <cell r="P51">
            <v>0</v>
          </cell>
          <cell r="Q51">
            <v>0</v>
          </cell>
          <cell r="R51">
            <v>0</v>
          </cell>
          <cell r="S51">
            <v>0</v>
          </cell>
          <cell r="T51">
            <v>0</v>
          </cell>
          <cell r="U51">
            <v>0</v>
          </cell>
          <cell r="Z51">
            <v>0</v>
          </cell>
        </row>
        <row r="52">
          <cell r="C52">
            <v>0</v>
          </cell>
          <cell r="E52" t="str">
            <v>Projectes (INTERNS) en curs 2.019</v>
          </cell>
          <cell r="F52">
            <v>0</v>
          </cell>
          <cell r="G52">
            <v>0</v>
          </cell>
          <cell r="H52">
            <v>0</v>
          </cell>
          <cell r="I52">
            <v>0</v>
          </cell>
          <cell r="J52">
            <v>0</v>
          </cell>
          <cell r="K52">
            <v>0</v>
          </cell>
          <cell r="L52">
            <v>0</v>
          </cell>
          <cell r="M52">
            <v>0</v>
          </cell>
          <cell r="N52">
            <v>0</v>
          </cell>
          <cell r="O52">
            <v>0</v>
          </cell>
          <cell r="P52">
            <v>0</v>
          </cell>
          <cell r="Q52">
            <v>0</v>
          </cell>
          <cell r="R52">
            <v>0</v>
          </cell>
          <cell r="S52">
            <v>0</v>
          </cell>
          <cell r="T52">
            <v>0</v>
          </cell>
          <cell r="U52">
            <v>0</v>
          </cell>
          <cell r="Z52">
            <v>0</v>
          </cell>
        </row>
        <row r="53">
          <cell r="N53">
            <v>0</v>
          </cell>
          <cell r="O53">
            <v>0</v>
          </cell>
          <cell r="P53">
            <v>0</v>
          </cell>
          <cell r="Q53">
            <v>0</v>
          </cell>
          <cell r="R53">
            <v>0</v>
          </cell>
          <cell r="S53">
            <v>0</v>
          </cell>
          <cell r="T53">
            <v>0</v>
          </cell>
          <cell r="U53">
            <v>0</v>
          </cell>
          <cell r="Z53">
            <v>0</v>
          </cell>
        </row>
        <row r="54">
          <cell r="N54">
            <v>0</v>
          </cell>
          <cell r="O54">
            <v>0</v>
          </cell>
          <cell r="P54">
            <v>0</v>
          </cell>
          <cell r="Q54">
            <v>0</v>
          </cell>
          <cell r="R54">
            <v>0</v>
          </cell>
          <cell r="S54">
            <v>0</v>
          </cell>
          <cell r="T54">
            <v>0</v>
          </cell>
          <cell r="U54">
            <v>0</v>
          </cell>
          <cell r="Z54">
            <v>0</v>
          </cell>
        </row>
        <row r="55">
          <cell r="C55" t="str">
            <v>OF</v>
          </cell>
          <cell r="D55" t="str">
            <v>CLIENT</v>
          </cell>
          <cell r="E55" t="str">
            <v>ANY</v>
          </cell>
          <cell r="F55" t="str">
            <v>STATUS</v>
          </cell>
          <cell r="G55" t="str">
            <v>PROJECTE</v>
          </cell>
          <cell r="H55" t="str">
            <v>TIPUS OF o DEPENDENCIA</v>
          </cell>
          <cell r="I55">
            <v>0</v>
          </cell>
          <cell r="J55" t="str">
            <v>PREV</v>
          </cell>
          <cell r="K55" t="str">
            <v>TOTAL</v>
          </cell>
          <cell r="L55" t="str">
            <v>DESV</v>
          </cell>
          <cell r="M55" t="str">
            <v>AVANÇ</v>
          </cell>
          <cell r="N55" t="str">
            <v>DPT. IMPLICATS</v>
          </cell>
          <cell r="O55">
            <v>0</v>
          </cell>
          <cell r="P55">
            <v>0</v>
          </cell>
          <cell r="Q55">
            <v>0</v>
          </cell>
          <cell r="R55">
            <v>0</v>
          </cell>
          <cell r="S55">
            <v>0</v>
          </cell>
          <cell r="T55">
            <v>0</v>
          </cell>
          <cell r="U55" t="str">
            <v>DATA</v>
          </cell>
          <cell r="V55" t="str">
            <v>DATA</v>
          </cell>
          <cell r="W55" t="str">
            <v>DATA</v>
          </cell>
          <cell r="X55" t="str">
            <v>DURADA</v>
          </cell>
          <cell r="Y55" t="str">
            <v>DATA</v>
          </cell>
          <cell r="Z55" t="str">
            <v>DESVIAC.</v>
          </cell>
        </row>
        <row r="56">
          <cell r="C56">
            <v>0</v>
          </cell>
          <cell r="D56">
            <v>0</v>
          </cell>
          <cell r="E56">
            <v>0</v>
          </cell>
          <cell r="F56">
            <v>0</v>
          </cell>
          <cell r="G56">
            <v>0</v>
          </cell>
          <cell r="H56">
            <v>0</v>
          </cell>
          <cell r="I56">
            <v>0</v>
          </cell>
          <cell r="J56">
            <v>0</v>
          </cell>
          <cell r="K56" t="str">
            <v>REAL</v>
          </cell>
          <cell r="L56">
            <v>0</v>
          </cell>
          <cell r="M56">
            <v>0</v>
          </cell>
          <cell r="N56">
            <v>0</v>
          </cell>
          <cell r="O56">
            <v>0</v>
          </cell>
          <cell r="P56">
            <v>0</v>
          </cell>
          <cell r="Q56">
            <v>0</v>
          </cell>
          <cell r="R56">
            <v>0</v>
          </cell>
          <cell r="S56">
            <v>0</v>
          </cell>
          <cell r="T56">
            <v>0</v>
          </cell>
          <cell r="U56" t="str">
            <v>INICI</v>
          </cell>
          <cell r="V56" t="str">
            <v>ENTREGA</v>
          </cell>
          <cell r="W56" t="str">
            <v>REVISADA</v>
          </cell>
          <cell r="X56">
            <v>0</v>
          </cell>
          <cell r="Y56" t="str">
            <v>ACCEP.</v>
          </cell>
          <cell r="Z56">
            <v>0</v>
          </cell>
        </row>
        <row r="57">
          <cell r="C57">
            <v>0</v>
          </cell>
          <cell r="D57">
            <v>0</v>
          </cell>
          <cell r="E57">
            <v>0</v>
          </cell>
          <cell r="F57">
            <v>0</v>
          </cell>
          <cell r="L57">
            <v>0</v>
          </cell>
          <cell r="M57">
            <v>0</v>
          </cell>
          <cell r="Z57">
            <v>0</v>
          </cell>
        </row>
        <row r="58">
          <cell r="C58" t="str">
            <v>C-031</v>
          </cell>
          <cell r="D58" t="str">
            <v>SITEL</v>
          </cell>
          <cell r="E58">
            <v>2019</v>
          </cell>
          <cell r="F58" t="str">
            <v>OB</v>
          </cell>
          <cell r="G58" t="str">
            <v>Manteniment correctiu SW TEDIS.Net MODBUSMasterService v1.47</v>
          </cell>
          <cell r="H58" t="str">
            <v>IND</v>
          </cell>
          <cell r="I58">
            <v>0</v>
          </cell>
          <cell r="J58">
            <v>24</v>
          </cell>
          <cell r="K58">
            <v>0</v>
          </cell>
          <cell r="L58">
            <v>24</v>
          </cell>
          <cell r="M58">
            <v>0</v>
          </cell>
          <cell r="N58" t="str">
            <v>-</v>
          </cell>
          <cell r="O58" t="str">
            <v>-</v>
          </cell>
          <cell r="P58" t="str">
            <v>-</v>
          </cell>
          <cell r="Q58" t="str">
            <v>-</v>
          </cell>
          <cell r="R58" t="str">
            <v>EDC</v>
          </cell>
          <cell r="S58" t="str">
            <v>-</v>
          </cell>
          <cell r="T58" t="str">
            <v>-</v>
          </cell>
          <cell r="U58">
            <v>43466</v>
          </cell>
          <cell r="V58">
            <v>43830</v>
          </cell>
          <cell r="W58">
            <v>43830</v>
          </cell>
          <cell r="X58">
            <v>360</v>
          </cell>
          <cell r="Y58">
            <v>0</v>
          </cell>
          <cell r="Z58" t="str">
            <v/>
          </cell>
        </row>
        <row r="59">
          <cell r="C59" t="str">
            <v>C-032</v>
          </cell>
          <cell r="D59" t="str">
            <v>SITEL</v>
          </cell>
          <cell r="E59">
            <v>2019</v>
          </cell>
          <cell r="F59" t="str">
            <v>OB</v>
          </cell>
          <cell r="G59" t="str">
            <v>Manteniment correctiu SW TEDIS.Net PrimeService v1.47</v>
          </cell>
          <cell r="H59" t="str">
            <v>IND</v>
          </cell>
          <cell r="I59">
            <v>0</v>
          </cell>
          <cell r="J59">
            <v>24</v>
          </cell>
          <cell r="K59">
            <v>0</v>
          </cell>
          <cell r="L59">
            <v>24</v>
          </cell>
          <cell r="M59">
            <v>0</v>
          </cell>
          <cell r="N59" t="str">
            <v>-</v>
          </cell>
          <cell r="O59" t="str">
            <v>-</v>
          </cell>
          <cell r="P59" t="str">
            <v>-</v>
          </cell>
          <cell r="Q59" t="str">
            <v>-</v>
          </cell>
          <cell r="R59" t="str">
            <v>EDC</v>
          </cell>
          <cell r="S59" t="str">
            <v>-</v>
          </cell>
          <cell r="T59" t="str">
            <v>-</v>
          </cell>
          <cell r="U59">
            <v>43466</v>
          </cell>
          <cell r="V59">
            <v>43830</v>
          </cell>
          <cell r="W59">
            <v>43830</v>
          </cell>
          <cell r="X59">
            <v>360</v>
          </cell>
          <cell r="Y59">
            <v>0</v>
          </cell>
          <cell r="Z59" t="str">
            <v/>
          </cell>
        </row>
        <row r="60">
          <cell r="C60" t="str">
            <v>C-033</v>
          </cell>
          <cell r="D60" t="str">
            <v>SITEL</v>
          </cell>
          <cell r="E60">
            <v>2019</v>
          </cell>
          <cell r="F60" t="str">
            <v>OB</v>
          </cell>
          <cell r="G60" t="str">
            <v>Manteniment correctiu SW TEDIS.Net PROSA MasterService v1.47</v>
          </cell>
          <cell r="H60" t="str">
            <v>IND</v>
          </cell>
          <cell r="I60">
            <v>0</v>
          </cell>
          <cell r="J60">
            <v>24</v>
          </cell>
          <cell r="K60">
            <v>0</v>
          </cell>
          <cell r="L60">
            <v>24</v>
          </cell>
          <cell r="M60">
            <v>0</v>
          </cell>
          <cell r="N60" t="str">
            <v>-</v>
          </cell>
          <cell r="O60" t="str">
            <v>-</v>
          </cell>
          <cell r="P60" t="str">
            <v>-</v>
          </cell>
          <cell r="Q60" t="str">
            <v>-</v>
          </cell>
          <cell r="R60" t="str">
            <v>EDC</v>
          </cell>
          <cell r="S60" t="str">
            <v>-</v>
          </cell>
          <cell r="T60" t="str">
            <v>-</v>
          </cell>
          <cell r="U60">
            <v>43466</v>
          </cell>
          <cell r="V60">
            <v>43830</v>
          </cell>
          <cell r="W60">
            <v>43830</v>
          </cell>
          <cell r="X60">
            <v>360</v>
          </cell>
          <cell r="Y60">
            <v>0</v>
          </cell>
          <cell r="Z60" t="str">
            <v/>
          </cell>
        </row>
        <row r="61">
          <cell r="C61" t="str">
            <v>C-034</v>
          </cell>
          <cell r="D61" t="str">
            <v>SITEL</v>
          </cell>
          <cell r="E61">
            <v>2019</v>
          </cell>
          <cell r="F61" t="str">
            <v>OB</v>
          </cell>
          <cell r="G61" t="str">
            <v>Manteniment correctiu SW TEDIS.Net IEC104Service v1.47</v>
          </cell>
          <cell r="H61" t="str">
            <v>IND</v>
          </cell>
          <cell r="I61">
            <v>0</v>
          </cell>
          <cell r="J61">
            <v>24</v>
          </cell>
          <cell r="K61">
            <v>0</v>
          </cell>
          <cell r="L61">
            <v>24</v>
          </cell>
          <cell r="M61">
            <v>0</v>
          </cell>
          <cell r="N61" t="str">
            <v>-</v>
          </cell>
          <cell r="O61" t="str">
            <v>-</v>
          </cell>
          <cell r="P61" t="str">
            <v>-</v>
          </cell>
          <cell r="Q61" t="str">
            <v>-</v>
          </cell>
          <cell r="R61" t="str">
            <v>EDC</v>
          </cell>
          <cell r="S61" t="str">
            <v>-</v>
          </cell>
          <cell r="T61" t="str">
            <v>-</v>
          </cell>
          <cell r="U61">
            <v>43466</v>
          </cell>
          <cell r="V61">
            <v>43830</v>
          </cell>
          <cell r="W61">
            <v>43830</v>
          </cell>
          <cell r="X61">
            <v>360</v>
          </cell>
          <cell r="Y61">
            <v>0</v>
          </cell>
          <cell r="Z61" t="str">
            <v/>
          </cell>
        </row>
        <row r="62">
          <cell r="C62" t="str">
            <v>C-035</v>
          </cell>
          <cell r="D62" t="str">
            <v>SITEL</v>
          </cell>
          <cell r="E62">
            <v>2019</v>
          </cell>
          <cell r="F62" t="str">
            <v>OB</v>
          </cell>
          <cell r="G62" t="str">
            <v>Manteniment correctiu SW TEDIS.Net SystemTerminal v1.47</v>
          </cell>
          <cell r="H62" t="str">
            <v>IND</v>
          </cell>
          <cell r="I62">
            <v>0</v>
          </cell>
          <cell r="J62">
            <v>24</v>
          </cell>
          <cell r="K62">
            <v>0</v>
          </cell>
          <cell r="L62">
            <v>24</v>
          </cell>
          <cell r="M62">
            <v>0</v>
          </cell>
          <cell r="N62" t="str">
            <v>-</v>
          </cell>
          <cell r="O62" t="str">
            <v>-</v>
          </cell>
          <cell r="P62" t="str">
            <v>-</v>
          </cell>
          <cell r="Q62" t="str">
            <v>-</v>
          </cell>
          <cell r="R62" t="str">
            <v>EDC</v>
          </cell>
          <cell r="S62" t="str">
            <v>-</v>
          </cell>
          <cell r="T62" t="str">
            <v>-</v>
          </cell>
          <cell r="U62">
            <v>43466</v>
          </cell>
          <cell r="V62">
            <v>43830</v>
          </cell>
          <cell r="W62">
            <v>43830</v>
          </cell>
          <cell r="X62">
            <v>360</v>
          </cell>
          <cell r="Y62">
            <v>0</v>
          </cell>
          <cell r="Z62" t="str">
            <v/>
          </cell>
        </row>
        <row r="63">
          <cell r="C63" t="str">
            <v>C-036</v>
          </cell>
          <cell r="D63" t="str">
            <v>SITEL</v>
          </cell>
          <cell r="E63">
            <v>2019</v>
          </cell>
          <cell r="F63" t="str">
            <v>OB</v>
          </cell>
          <cell r="G63" t="str">
            <v>Manteniment correctiu SW TEDIS.Net SystemCoreServices v1.47</v>
          </cell>
          <cell r="H63" t="str">
            <v>IND</v>
          </cell>
          <cell r="I63">
            <v>0</v>
          </cell>
          <cell r="J63">
            <v>24</v>
          </cell>
          <cell r="K63">
            <v>0</v>
          </cell>
          <cell r="L63">
            <v>24</v>
          </cell>
          <cell r="M63">
            <v>0</v>
          </cell>
          <cell r="N63" t="str">
            <v>-</v>
          </cell>
          <cell r="O63" t="str">
            <v>-</v>
          </cell>
          <cell r="P63" t="str">
            <v>-</v>
          </cell>
          <cell r="Q63" t="str">
            <v>-</v>
          </cell>
          <cell r="R63" t="str">
            <v>EDC</v>
          </cell>
          <cell r="S63" t="str">
            <v>-</v>
          </cell>
          <cell r="T63" t="str">
            <v>-</v>
          </cell>
          <cell r="U63">
            <v>43466</v>
          </cell>
          <cell r="V63">
            <v>43830</v>
          </cell>
          <cell r="W63">
            <v>43830</v>
          </cell>
          <cell r="X63">
            <v>360</v>
          </cell>
          <cell r="Y63">
            <v>0</v>
          </cell>
          <cell r="Z63" t="str">
            <v/>
          </cell>
        </row>
        <row r="64">
          <cell r="C64" t="str">
            <v>C-037</v>
          </cell>
          <cell r="D64" t="str">
            <v>SITEL</v>
          </cell>
          <cell r="E64">
            <v>2019</v>
          </cell>
          <cell r="F64" t="str">
            <v>OB</v>
          </cell>
          <cell r="G64" t="str">
            <v>Manteniment correctiu SW TEDIS.Net ConfigEditor v1.47</v>
          </cell>
          <cell r="H64" t="str">
            <v>IND</v>
          </cell>
          <cell r="I64">
            <v>0</v>
          </cell>
          <cell r="J64">
            <v>24</v>
          </cell>
          <cell r="K64">
            <v>0</v>
          </cell>
          <cell r="L64">
            <v>24</v>
          </cell>
          <cell r="M64">
            <v>0</v>
          </cell>
          <cell r="N64" t="str">
            <v>-</v>
          </cell>
          <cell r="O64" t="str">
            <v>-</v>
          </cell>
          <cell r="P64" t="str">
            <v>-</v>
          </cell>
          <cell r="Q64" t="str">
            <v>-</v>
          </cell>
          <cell r="R64" t="str">
            <v>EDC</v>
          </cell>
          <cell r="S64" t="str">
            <v>-</v>
          </cell>
          <cell r="T64" t="str">
            <v>-</v>
          </cell>
          <cell r="U64">
            <v>43466</v>
          </cell>
          <cell r="V64">
            <v>43830</v>
          </cell>
          <cell r="W64">
            <v>43830</v>
          </cell>
          <cell r="X64">
            <v>360</v>
          </cell>
          <cell r="Y64">
            <v>0</v>
          </cell>
          <cell r="Z64" t="str">
            <v/>
          </cell>
        </row>
        <row r="65">
          <cell r="C65" t="str">
            <v>C-038</v>
          </cell>
          <cell r="D65" t="str">
            <v>SITEL</v>
          </cell>
          <cell r="E65">
            <v>2019</v>
          </cell>
          <cell r="F65" t="str">
            <v>OB</v>
          </cell>
          <cell r="G65" t="str">
            <v>Manteniment correctiu SW TEDIS.Net ConfigUiService v1.47</v>
          </cell>
          <cell r="H65" t="str">
            <v>IND</v>
          </cell>
          <cell r="I65">
            <v>0</v>
          </cell>
          <cell r="J65">
            <v>24</v>
          </cell>
          <cell r="K65">
            <v>0</v>
          </cell>
          <cell r="L65">
            <v>24</v>
          </cell>
          <cell r="M65">
            <v>0</v>
          </cell>
          <cell r="N65" t="str">
            <v>-</v>
          </cell>
          <cell r="O65" t="str">
            <v>-</v>
          </cell>
          <cell r="P65" t="str">
            <v>-</v>
          </cell>
          <cell r="Q65" t="str">
            <v>-</v>
          </cell>
          <cell r="R65" t="str">
            <v>EDC</v>
          </cell>
          <cell r="S65" t="str">
            <v>-</v>
          </cell>
          <cell r="T65" t="str">
            <v>-</v>
          </cell>
          <cell r="U65">
            <v>43466</v>
          </cell>
          <cell r="V65">
            <v>43830</v>
          </cell>
          <cell r="W65">
            <v>43830</v>
          </cell>
          <cell r="X65">
            <v>360</v>
          </cell>
          <cell r="Y65">
            <v>0</v>
          </cell>
          <cell r="Z65" t="str">
            <v/>
          </cell>
        </row>
        <row r="66">
          <cell r="C66" t="str">
            <v>C-039</v>
          </cell>
          <cell r="D66" t="str">
            <v>SITEL</v>
          </cell>
          <cell r="E66">
            <v>2019</v>
          </cell>
          <cell r="F66" t="str">
            <v>OB</v>
          </cell>
          <cell r="G66" t="str">
            <v>Manteniment correctiu SW TEDIS.Net Data v1.47</v>
          </cell>
          <cell r="H66" t="str">
            <v>IND</v>
          </cell>
          <cell r="I66">
            <v>0</v>
          </cell>
          <cell r="J66">
            <v>24</v>
          </cell>
          <cell r="K66">
            <v>0</v>
          </cell>
          <cell r="L66">
            <v>24</v>
          </cell>
          <cell r="M66">
            <v>0</v>
          </cell>
          <cell r="N66" t="str">
            <v>-</v>
          </cell>
          <cell r="O66" t="str">
            <v>-</v>
          </cell>
          <cell r="P66" t="str">
            <v>-</v>
          </cell>
          <cell r="Q66" t="str">
            <v>-</v>
          </cell>
          <cell r="R66" t="str">
            <v>EDC</v>
          </cell>
          <cell r="S66" t="str">
            <v>-</v>
          </cell>
          <cell r="T66" t="str">
            <v>-</v>
          </cell>
          <cell r="U66">
            <v>43466</v>
          </cell>
          <cell r="V66">
            <v>43830</v>
          </cell>
          <cell r="W66">
            <v>43830</v>
          </cell>
          <cell r="X66">
            <v>360</v>
          </cell>
          <cell r="Y66">
            <v>0</v>
          </cell>
          <cell r="Z66" t="str">
            <v/>
          </cell>
        </row>
        <row r="67">
          <cell r="C67" t="str">
            <v>C-040</v>
          </cell>
          <cell r="D67" t="str">
            <v>SITEL</v>
          </cell>
          <cell r="E67">
            <v>2019</v>
          </cell>
          <cell r="F67" t="str">
            <v>OB</v>
          </cell>
          <cell r="G67" t="str">
            <v>Manteniment correctiu SW TEDIS.Net MasterService v1.47</v>
          </cell>
          <cell r="H67" t="str">
            <v>IND</v>
          </cell>
          <cell r="I67">
            <v>0</v>
          </cell>
          <cell r="J67">
            <v>24</v>
          </cell>
          <cell r="K67">
            <v>0</v>
          </cell>
          <cell r="L67">
            <v>24</v>
          </cell>
          <cell r="M67">
            <v>0</v>
          </cell>
          <cell r="N67" t="str">
            <v>-</v>
          </cell>
          <cell r="O67" t="str">
            <v>-</v>
          </cell>
          <cell r="P67" t="str">
            <v>-</v>
          </cell>
          <cell r="Q67" t="str">
            <v>-</v>
          </cell>
          <cell r="R67" t="str">
            <v>EDC</v>
          </cell>
          <cell r="S67" t="str">
            <v>-</v>
          </cell>
          <cell r="T67" t="str">
            <v>-</v>
          </cell>
          <cell r="U67">
            <v>43466</v>
          </cell>
          <cell r="V67">
            <v>43830</v>
          </cell>
          <cell r="W67">
            <v>43830</v>
          </cell>
          <cell r="X67">
            <v>360</v>
          </cell>
          <cell r="Y67">
            <v>0</v>
          </cell>
          <cell r="Z67" t="str">
            <v/>
          </cell>
        </row>
        <row r="68">
          <cell r="C68" t="str">
            <v>C-041</v>
          </cell>
          <cell r="D68" t="str">
            <v>SITEL</v>
          </cell>
          <cell r="E68">
            <v>2019</v>
          </cell>
          <cell r="F68" t="str">
            <v>OB</v>
          </cell>
          <cell r="G68" t="str">
            <v>Manteniment correctiu SW TEDIS.Net AlertEditor v1.47</v>
          </cell>
          <cell r="H68" t="str">
            <v>IND</v>
          </cell>
          <cell r="I68">
            <v>0</v>
          </cell>
          <cell r="J68">
            <v>24</v>
          </cell>
          <cell r="K68">
            <v>0</v>
          </cell>
          <cell r="L68">
            <v>24</v>
          </cell>
          <cell r="M68">
            <v>0</v>
          </cell>
          <cell r="N68" t="str">
            <v>-</v>
          </cell>
          <cell r="O68" t="str">
            <v>-</v>
          </cell>
          <cell r="P68" t="str">
            <v>-</v>
          </cell>
          <cell r="Q68" t="str">
            <v>-</v>
          </cell>
          <cell r="R68" t="str">
            <v>EDC</v>
          </cell>
          <cell r="S68" t="str">
            <v>-</v>
          </cell>
          <cell r="T68" t="str">
            <v>-</v>
          </cell>
          <cell r="U68">
            <v>43466</v>
          </cell>
          <cell r="V68">
            <v>43830</v>
          </cell>
          <cell r="W68">
            <v>43830</v>
          </cell>
          <cell r="X68">
            <v>360</v>
          </cell>
          <cell r="Y68">
            <v>0</v>
          </cell>
          <cell r="Z68" t="str">
            <v/>
          </cell>
        </row>
        <row r="69">
          <cell r="C69" t="str">
            <v>C-042</v>
          </cell>
          <cell r="D69" t="str">
            <v>SITEL</v>
          </cell>
          <cell r="E69">
            <v>2019</v>
          </cell>
          <cell r="F69" t="str">
            <v>OB</v>
          </cell>
          <cell r="G69" t="str">
            <v>Manteniment correctiu SW TEDIS.Net SimulaManager v1.47</v>
          </cell>
          <cell r="H69" t="str">
            <v>IND</v>
          </cell>
          <cell r="I69">
            <v>0</v>
          </cell>
          <cell r="J69">
            <v>24</v>
          </cell>
          <cell r="K69">
            <v>0</v>
          </cell>
          <cell r="L69">
            <v>24</v>
          </cell>
          <cell r="M69">
            <v>0</v>
          </cell>
          <cell r="N69" t="str">
            <v>-</v>
          </cell>
          <cell r="O69" t="str">
            <v>-</v>
          </cell>
          <cell r="P69" t="str">
            <v>-</v>
          </cell>
          <cell r="Q69" t="str">
            <v>-</v>
          </cell>
          <cell r="R69" t="str">
            <v>EDC</v>
          </cell>
          <cell r="S69" t="str">
            <v>-</v>
          </cell>
          <cell r="T69" t="str">
            <v>-</v>
          </cell>
          <cell r="U69">
            <v>43466</v>
          </cell>
          <cell r="V69">
            <v>43830</v>
          </cell>
          <cell r="W69">
            <v>43830</v>
          </cell>
          <cell r="X69">
            <v>360</v>
          </cell>
          <cell r="Y69">
            <v>0</v>
          </cell>
          <cell r="Z69" t="str">
            <v/>
          </cell>
        </row>
        <row r="70">
          <cell r="C70" t="str">
            <v>C-043</v>
          </cell>
          <cell r="D70" t="str">
            <v>SITEL</v>
          </cell>
          <cell r="E70">
            <v>2019</v>
          </cell>
          <cell r="F70" t="str">
            <v>OB</v>
          </cell>
          <cell r="G70" t="str">
            <v>Manteniment correctiu SW TEDIS.Net PowwerCutServices v1.47</v>
          </cell>
          <cell r="H70" t="str">
            <v>IND</v>
          </cell>
          <cell r="I70">
            <v>0</v>
          </cell>
          <cell r="J70">
            <v>24</v>
          </cell>
          <cell r="K70">
            <v>0</v>
          </cell>
          <cell r="L70">
            <v>24</v>
          </cell>
          <cell r="M70">
            <v>0</v>
          </cell>
          <cell r="N70" t="str">
            <v>-</v>
          </cell>
          <cell r="O70" t="str">
            <v>-</v>
          </cell>
          <cell r="P70" t="str">
            <v>-</v>
          </cell>
          <cell r="Q70" t="str">
            <v>-</v>
          </cell>
          <cell r="R70" t="str">
            <v>EDC</v>
          </cell>
          <cell r="S70" t="str">
            <v>-</v>
          </cell>
          <cell r="T70" t="str">
            <v>-</v>
          </cell>
          <cell r="U70">
            <v>43466</v>
          </cell>
          <cell r="V70">
            <v>43830</v>
          </cell>
          <cell r="W70">
            <v>43830</v>
          </cell>
          <cell r="X70">
            <v>360</v>
          </cell>
          <cell r="Y70">
            <v>0</v>
          </cell>
          <cell r="Z70" t="str">
            <v/>
          </cell>
        </row>
        <row r="71">
          <cell r="C71" t="str">
            <v>C-044</v>
          </cell>
          <cell r="D71" t="str">
            <v>SITEL</v>
          </cell>
          <cell r="E71">
            <v>2019</v>
          </cell>
          <cell r="F71" t="str">
            <v>OB</v>
          </cell>
          <cell r="G71" t="str">
            <v>Manteniment correctiu SW TEDIS.Net IEC101MasterService v1.47</v>
          </cell>
          <cell r="H71" t="str">
            <v>IND</v>
          </cell>
          <cell r="I71">
            <v>0</v>
          </cell>
          <cell r="J71">
            <v>24</v>
          </cell>
          <cell r="K71">
            <v>0</v>
          </cell>
          <cell r="L71">
            <v>24</v>
          </cell>
          <cell r="M71">
            <v>0</v>
          </cell>
          <cell r="N71" t="str">
            <v>-</v>
          </cell>
          <cell r="O71" t="str">
            <v>-</v>
          </cell>
          <cell r="P71" t="str">
            <v>-</v>
          </cell>
          <cell r="Q71" t="str">
            <v>-</v>
          </cell>
          <cell r="R71" t="str">
            <v>EDC</v>
          </cell>
          <cell r="S71" t="str">
            <v>-</v>
          </cell>
          <cell r="T71" t="str">
            <v>-</v>
          </cell>
          <cell r="U71">
            <v>43466</v>
          </cell>
          <cell r="V71">
            <v>43830</v>
          </cell>
          <cell r="W71">
            <v>43830</v>
          </cell>
          <cell r="X71">
            <v>360</v>
          </cell>
          <cell r="Y71">
            <v>0</v>
          </cell>
          <cell r="Z71" t="str">
            <v/>
          </cell>
        </row>
        <row r="72">
          <cell r="C72" t="str">
            <v>C-045</v>
          </cell>
          <cell r="D72" t="str">
            <v>SITEL</v>
          </cell>
          <cell r="E72">
            <v>2019</v>
          </cell>
          <cell r="F72" t="str">
            <v>OB</v>
          </cell>
          <cell r="G72">
            <v>0</v>
          </cell>
          <cell r="H72" t="str">
            <v>IND</v>
          </cell>
          <cell r="I72">
            <v>0</v>
          </cell>
          <cell r="J72">
            <v>0</v>
          </cell>
          <cell r="K72">
            <v>0</v>
          </cell>
          <cell r="L72">
            <v>0</v>
          </cell>
          <cell r="M72" t="str">
            <v xml:space="preserve"> </v>
          </cell>
          <cell r="N72" t="str">
            <v>-</v>
          </cell>
          <cell r="O72" t="str">
            <v>-</v>
          </cell>
          <cell r="P72" t="str">
            <v>-</v>
          </cell>
          <cell r="Q72" t="str">
            <v>-</v>
          </cell>
          <cell r="R72" t="str">
            <v>-</v>
          </cell>
          <cell r="S72" t="str">
            <v>-</v>
          </cell>
          <cell r="T72" t="str">
            <v>-</v>
          </cell>
          <cell r="U72">
            <v>43466</v>
          </cell>
          <cell r="V72">
            <v>43830</v>
          </cell>
          <cell r="W72">
            <v>43830</v>
          </cell>
          <cell r="X72">
            <v>360</v>
          </cell>
          <cell r="Y72">
            <v>0</v>
          </cell>
          <cell r="Z72" t="str">
            <v/>
          </cell>
        </row>
        <row r="73">
          <cell r="C73" t="str">
            <v>C-046</v>
          </cell>
          <cell r="D73" t="str">
            <v>SITEL</v>
          </cell>
          <cell r="E73">
            <v>2019</v>
          </cell>
          <cell r="F73" t="str">
            <v>OB</v>
          </cell>
          <cell r="G73">
            <v>0</v>
          </cell>
          <cell r="H73" t="str">
            <v>IND</v>
          </cell>
          <cell r="I73">
            <v>0</v>
          </cell>
          <cell r="J73">
            <v>0</v>
          </cell>
          <cell r="K73">
            <v>0</v>
          </cell>
          <cell r="L73">
            <v>0</v>
          </cell>
          <cell r="M73" t="str">
            <v xml:space="preserve"> </v>
          </cell>
          <cell r="N73" t="str">
            <v>-</v>
          </cell>
          <cell r="O73" t="str">
            <v>-</v>
          </cell>
          <cell r="P73" t="str">
            <v>-</v>
          </cell>
          <cell r="Q73" t="str">
            <v>-</v>
          </cell>
          <cell r="R73" t="str">
            <v>-</v>
          </cell>
          <cell r="S73" t="str">
            <v>-</v>
          </cell>
          <cell r="T73" t="str">
            <v>-</v>
          </cell>
          <cell r="U73">
            <v>43466</v>
          </cell>
          <cell r="V73">
            <v>43830</v>
          </cell>
          <cell r="W73">
            <v>43830</v>
          </cell>
          <cell r="X73">
            <v>360</v>
          </cell>
          <cell r="Y73">
            <v>0</v>
          </cell>
          <cell r="Z73" t="str">
            <v/>
          </cell>
        </row>
        <row r="74">
          <cell r="C74" t="str">
            <v>C-047</v>
          </cell>
          <cell r="D74" t="str">
            <v>SITEL</v>
          </cell>
          <cell r="E74">
            <v>2019</v>
          </cell>
          <cell r="F74" t="str">
            <v>OB</v>
          </cell>
          <cell r="G74">
            <v>0</v>
          </cell>
          <cell r="H74" t="str">
            <v>IND</v>
          </cell>
          <cell r="I74">
            <v>0</v>
          </cell>
          <cell r="J74">
            <v>0</v>
          </cell>
          <cell r="K74">
            <v>0</v>
          </cell>
          <cell r="L74">
            <v>0</v>
          </cell>
          <cell r="M74" t="str">
            <v xml:space="preserve"> </v>
          </cell>
          <cell r="N74" t="str">
            <v>-</v>
          </cell>
          <cell r="O74" t="str">
            <v>-</v>
          </cell>
          <cell r="P74" t="str">
            <v>-</v>
          </cell>
          <cell r="Q74" t="str">
            <v>-</v>
          </cell>
          <cell r="R74" t="str">
            <v>-</v>
          </cell>
          <cell r="S74" t="str">
            <v>-</v>
          </cell>
          <cell r="T74" t="str">
            <v>-</v>
          </cell>
          <cell r="U74">
            <v>43466</v>
          </cell>
          <cell r="V74">
            <v>43830</v>
          </cell>
          <cell r="W74">
            <v>43830</v>
          </cell>
          <cell r="X74">
            <v>360</v>
          </cell>
          <cell r="Y74">
            <v>0</v>
          </cell>
          <cell r="Z74" t="str">
            <v/>
          </cell>
        </row>
        <row r="75">
          <cell r="C75" t="str">
            <v>C-048</v>
          </cell>
          <cell r="D75" t="str">
            <v>SITEL</v>
          </cell>
          <cell r="E75">
            <v>2019</v>
          </cell>
          <cell r="F75" t="str">
            <v>OB</v>
          </cell>
          <cell r="G75">
            <v>0</v>
          </cell>
          <cell r="H75" t="str">
            <v>IND</v>
          </cell>
          <cell r="I75">
            <v>0</v>
          </cell>
          <cell r="J75">
            <v>0</v>
          </cell>
          <cell r="K75">
            <v>0</v>
          </cell>
          <cell r="L75">
            <v>0</v>
          </cell>
          <cell r="M75" t="str">
            <v xml:space="preserve"> </v>
          </cell>
          <cell r="N75" t="str">
            <v>-</v>
          </cell>
          <cell r="O75" t="str">
            <v>-</v>
          </cell>
          <cell r="P75" t="str">
            <v>-</v>
          </cell>
          <cell r="Q75" t="str">
            <v>-</v>
          </cell>
          <cell r="R75" t="str">
            <v>-</v>
          </cell>
          <cell r="S75" t="str">
            <v>-</v>
          </cell>
          <cell r="T75" t="str">
            <v>-</v>
          </cell>
          <cell r="U75">
            <v>43466</v>
          </cell>
          <cell r="V75">
            <v>43830</v>
          </cell>
          <cell r="W75">
            <v>43830</v>
          </cell>
          <cell r="X75">
            <v>360</v>
          </cell>
          <cell r="Y75">
            <v>0</v>
          </cell>
          <cell r="Z75" t="str">
            <v/>
          </cell>
        </row>
        <row r="76">
          <cell r="C76" t="str">
            <v>C-049</v>
          </cell>
          <cell r="D76" t="str">
            <v>SITEL</v>
          </cell>
          <cell r="E76">
            <v>2019</v>
          </cell>
          <cell r="F76" t="str">
            <v>OB</v>
          </cell>
          <cell r="G76">
            <v>0</v>
          </cell>
          <cell r="H76" t="str">
            <v>IND</v>
          </cell>
          <cell r="I76">
            <v>0</v>
          </cell>
          <cell r="J76">
            <v>0</v>
          </cell>
          <cell r="K76">
            <v>0</v>
          </cell>
          <cell r="L76">
            <v>0</v>
          </cell>
          <cell r="M76" t="str">
            <v xml:space="preserve"> </v>
          </cell>
          <cell r="N76" t="str">
            <v>-</v>
          </cell>
          <cell r="O76" t="str">
            <v>-</v>
          </cell>
          <cell r="P76" t="str">
            <v>-</v>
          </cell>
          <cell r="Q76" t="str">
            <v>-</v>
          </cell>
          <cell r="R76" t="str">
            <v>-</v>
          </cell>
          <cell r="S76" t="str">
            <v>-</v>
          </cell>
          <cell r="T76" t="str">
            <v>-</v>
          </cell>
          <cell r="U76">
            <v>43466</v>
          </cell>
          <cell r="V76">
            <v>43830</v>
          </cell>
          <cell r="W76">
            <v>43830</v>
          </cell>
          <cell r="X76">
            <v>360</v>
          </cell>
          <cell r="Y76">
            <v>0</v>
          </cell>
          <cell r="Z76" t="str">
            <v/>
          </cell>
        </row>
        <row r="77">
          <cell r="C77" t="str">
            <v>C-050</v>
          </cell>
          <cell r="D77" t="str">
            <v>SITEL</v>
          </cell>
          <cell r="E77">
            <v>2019</v>
          </cell>
          <cell r="F77" t="str">
            <v>OB</v>
          </cell>
          <cell r="G77">
            <v>0</v>
          </cell>
          <cell r="H77" t="str">
            <v>IND</v>
          </cell>
          <cell r="I77">
            <v>0</v>
          </cell>
          <cell r="J77">
            <v>0</v>
          </cell>
          <cell r="K77">
            <v>0</v>
          </cell>
          <cell r="L77">
            <v>0</v>
          </cell>
          <cell r="M77" t="str">
            <v xml:space="preserve"> </v>
          </cell>
          <cell r="N77" t="str">
            <v>-</v>
          </cell>
          <cell r="O77" t="str">
            <v>-</v>
          </cell>
          <cell r="P77" t="str">
            <v>-</v>
          </cell>
          <cell r="Q77" t="str">
            <v>-</v>
          </cell>
          <cell r="R77" t="str">
            <v>-</v>
          </cell>
          <cell r="S77" t="str">
            <v>-</v>
          </cell>
          <cell r="T77" t="str">
            <v>-</v>
          </cell>
          <cell r="U77">
            <v>43466</v>
          </cell>
          <cell r="V77">
            <v>43830</v>
          </cell>
          <cell r="W77">
            <v>43830</v>
          </cell>
          <cell r="X77">
            <v>360</v>
          </cell>
          <cell r="Y77">
            <v>0</v>
          </cell>
          <cell r="Z77" t="str">
            <v/>
          </cell>
        </row>
        <row r="78">
          <cell r="C78" t="str">
            <v>C-051</v>
          </cell>
          <cell r="D78" t="str">
            <v>SITEL</v>
          </cell>
          <cell r="E78">
            <v>2019</v>
          </cell>
          <cell r="F78" t="str">
            <v>OB</v>
          </cell>
          <cell r="G78">
            <v>0</v>
          </cell>
          <cell r="H78" t="str">
            <v>IND</v>
          </cell>
          <cell r="I78">
            <v>0</v>
          </cell>
          <cell r="J78">
            <v>0</v>
          </cell>
          <cell r="K78">
            <v>0</v>
          </cell>
          <cell r="L78">
            <v>0</v>
          </cell>
          <cell r="M78" t="str">
            <v xml:space="preserve"> </v>
          </cell>
          <cell r="N78" t="str">
            <v>-</v>
          </cell>
          <cell r="O78" t="str">
            <v>-</v>
          </cell>
          <cell r="P78" t="str">
            <v>-</v>
          </cell>
          <cell r="Q78" t="str">
            <v>-</v>
          </cell>
          <cell r="R78" t="str">
            <v>-</v>
          </cell>
          <cell r="S78" t="str">
            <v>-</v>
          </cell>
          <cell r="T78" t="str">
            <v>-</v>
          </cell>
          <cell r="U78">
            <v>43466</v>
          </cell>
          <cell r="V78">
            <v>43830</v>
          </cell>
          <cell r="W78">
            <v>43830</v>
          </cell>
          <cell r="X78">
            <v>360</v>
          </cell>
          <cell r="Y78">
            <v>0</v>
          </cell>
          <cell r="Z78" t="str">
            <v/>
          </cell>
        </row>
        <row r="79">
          <cell r="C79" t="str">
            <v>C-052</v>
          </cell>
          <cell r="D79" t="str">
            <v>SITEL</v>
          </cell>
          <cell r="E79">
            <v>2019</v>
          </cell>
          <cell r="F79" t="str">
            <v>OB</v>
          </cell>
          <cell r="G79">
            <v>0</v>
          </cell>
          <cell r="H79" t="str">
            <v>IND</v>
          </cell>
          <cell r="I79">
            <v>0</v>
          </cell>
          <cell r="J79">
            <v>0</v>
          </cell>
          <cell r="K79">
            <v>0</v>
          </cell>
          <cell r="L79">
            <v>0</v>
          </cell>
          <cell r="M79" t="str">
            <v xml:space="preserve"> </v>
          </cell>
          <cell r="N79" t="str">
            <v>-</v>
          </cell>
          <cell r="O79" t="str">
            <v>-</v>
          </cell>
          <cell r="P79" t="str">
            <v>-</v>
          </cell>
          <cell r="Q79" t="str">
            <v>-</v>
          </cell>
          <cell r="R79" t="str">
            <v>-</v>
          </cell>
          <cell r="S79" t="str">
            <v>-</v>
          </cell>
          <cell r="T79" t="str">
            <v>-</v>
          </cell>
          <cell r="U79">
            <v>43466</v>
          </cell>
          <cell r="V79">
            <v>43830</v>
          </cell>
          <cell r="W79">
            <v>43830</v>
          </cell>
          <cell r="X79">
            <v>360</v>
          </cell>
          <cell r="Y79">
            <v>0</v>
          </cell>
          <cell r="Z79" t="str">
            <v/>
          </cell>
        </row>
        <row r="80">
          <cell r="C80" t="str">
            <v>C-053</v>
          </cell>
          <cell r="D80" t="str">
            <v>SITEL</v>
          </cell>
          <cell r="E80">
            <v>2019</v>
          </cell>
          <cell r="F80" t="str">
            <v>OB</v>
          </cell>
          <cell r="G80">
            <v>0</v>
          </cell>
          <cell r="H80" t="str">
            <v>IND</v>
          </cell>
          <cell r="I80">
            <v>0</v>
          </cell>
          <cell r="J80">
            <v>0</v>
          </cell>
          <cell r="K80">
            <v>0</v>
          </cell>
          <cell r="L80">
            <v>0</v>
          </cell>
          <cell r="M80" t="str">
            <v xml:space="preserve"> </v>
          </cell>
          <cell r="N80" t="str">
            <v>-</v>
          </cell>
          <cell r="O80" t="str">
            <v>-</v>
          </cell>
          <cell r="P80" t="str">
            <v>-</v>
          </cell>
          <cell r="Q80" t="str">
            <v>-</v>
          </cell>
          <cell r="R80" t="str">
            <v>-</v>
          </cell>
          <cell r="S80" t="str">
            <v>-</v>
          </cell>
          <cell r="T80" t="str">
            <v>-</v>
          </cell>
          <cell r="U80">
            <v>43466</v>
          </cell>
          <cell r="V80">
            <v>43830</v>
          </cell>
          <cell r="W80">
            <v>43830</v>
          </cell>
          <cell r="X80">
            <v>360</v>
          </cell>
          <cell r="Y80">
            <v>0</v>
          </cell>
          <cell r="Z80" t="str">
            <v/>
          </cell>
        </row>
        <row r="81">
          <cell r="C81" t="str">
            <v>C-054</v>
          </cell>
          <cell r="D81" t="str">
            <v>SITEL</v>
          </cell>
          <cell r="E81">
            <v>2019</v>
          </cell>
          <cell r="F81" t="str">
            <v>OB</v>
          </cell>
          <cell r="G81">
            <v>0</v>
          </cell>
          <cell r="H81" t="str">
            <v>IND</v>
          </cell>
          <cell r="I81">
            <v>0</v>
          </cell>
          <cell r="J81">
            <v>0</v>
          </cell>
          <cell r="K81">
            <v>0</v>
          </cell>
          <cell r="L81">
            <v>0</v>
          </cell>
          <cell r="M81" t="str">
            <v xml:space="preserve"> </v>
          </cell>
          <cell r="N81" t="str">
            <v>-</v>
          </cell>
          <cell r="O81" t="str">
            <v>-</v>
          </cell>
          <cell r="P81" t="str">
            <v>-</v>
          </cell>
          <cell r="Q81" t="str">
            <v>-</v>
          </cell>
          <cell r="R81" t="str">
            <v>-</v>
          </cell>
          <cell r="S81" t="str">
            <v>-</v>
          </cell>
          <cell r="T81" t="str">
            <v>-</v>
          </cell>
          <cell r="U81">
            <v>43466</v>
          </cell>
          <cell r="V81">
            <v>43830</v>
          </cell>
          <cell r="W81">
            <v>43830</v>
          </cell>
          <cell r="X81">
            <v>360</v>
          </cell>
          <cell r="Y81">
            <v>0</v>
          </cell>
          <cell r="Z81" t="str">
            <v/>
          </cell>
        </row>
        <row r="82">
          <cell r="C82" t="str">
            <v>C-055</v>
          </cell>
          <cell r="D82" t="str">
            <v>SITEL</v>
          </cell>
          <cell r="E82">
            <v>2019</v>
          </cell>
          <cell r="F82" t="str">
            <v>OB</v>
          </cell>
          <cell r="G82">
            <v>0</v>
          </cell>
          <cell r="H82" t="str">
            <v>IND</v>
          </cell>
          <cell r="I82">
            <v>0</v>
          </cell>
          <cell r="J82">
            <v>0</v>
          </cell>
          <cell r="K82">
            <v>0</v>
          </cell>
          <cell r="L82">
            <v>0</v>
          </cell>
          <cell r="M82" t="str">
            <v xml:space="preserve"> </v>
          </cell>
          <cell r="N82" t="str">
            <v>-</v>
          </cell>
          <cell r="O82" t="str">
            <v>-</v>
          </cell>
          <cell r="P82" t="str">
            <v>-</v>
          </cell>
          <cell r="Q82" t="str">
            <v>-</v>
          </cell>
          <cell r="R82" t="str">
            <v>-</v>
          </cell>
          <cell r="S82" t="str">
            <v>-</v>
          </cell>
          <cell r="T82" t="str">
            <v>-</v>
          </cell>
          <cell r="U82">
            <v>43466</v>
          </cell>
          <cell r="V82">
            <v>43830</v>
          </cell>
          <cell r="W82">
            <v>43830</v>
          </cell>
          <cell r="X82">
            <v>360</v>
          </cell>
          <cell r="Y82">
            <v>0</v>
          </cell>
          <cell r="Z82" t="str">
            <v/>
          </cell>
        </row>
        <row r="83">
          <cell r="C83" t="str">
            <v>C-056</v>
          </cell>
          <cell r="D83" t="str">
            <v>SITEL</v>
          </cell>
          <cell r="E83">
            <v>2019</v>
          </cell>
          <cell r="F83" t="str">
            <v>OB</v>
          </cell>
          <cell r="G83">
            <v>0</v>
          </cell>
          <cell r="H83" t="str">
            <v>IND</v>
          </cell>
          <cell r="I83">
            <v>0</v>
          </cell>
          <cell r="J83">
            <v>0</v>
          </cell>
          <cell r="K83">
            <v>0</v>
          </cell>
          <cell r="L83">
            <v>0</v>
          </cell>
          <cell r="M83" t="str">
            <v xml:space="preserve"> </v>
          </cell>
          <cell r="N83" t="str">
            <v>-</v>
          </cell>
          <cell r="O83" t="str">
            <v>-</v>
          </cell>
          <cell r="P83" t="str">
            <v>-</v>
          </cell>
          <cell r="Q83" t="str">
            <v>-</v>
          </cell>
          <cell r="R83" t="str">
            <v>-</v>
          </cell>
          <cell r="S83" t="str">
            <v>-</v>
          </cell>
          <cell r="T83" t="str">
            <v>-</v>
          </cell>
          <cell r="U83">
            <v>43466</v>
          </cell>
          <cell r="V83">
            <v>43830</v>
          </cell>
          <cell r="W83">
            <v>43830</v>
          </cell>
          <cell r="X83">
            <v>360</v>
          </cell>
          <cell r="Y83">
            <v>0</v>
          </cell>
          <cell r="Z83" t="str">
            <v/>
          </cell>
        </row>
        <row r="84">
          <cell r="C84" t="str">
            <v>C-057</v>
          </cell>
          <cell r="D84" t="str">
            <v>SITEL</v>
          </cell>
          <cell r="E84">
            <v>2019</v>
          </cell>
          <cell r="F84" t="str">
            <v>OB</v>
          </cell>
          <cell r="G84">
            <v>0</v>
          </cell>
          <cell r="H84" t="str">
            <v>IND</v>
          </cell>
          <cell r="I84">
            <v>0</v>
          </cell>
          <cell r="J84">
            <v>0</v>
          </cell>
          <cell r="K84">
            <v>0</v>
          </cell>
          <cell r="L84">
            <v>0</v>
          </cell>
          <cell r="M84" t="str">
            <v xml:space="preserve"> </v>
          </cell>
          <cell r="N84" t="str">
            <v>-</v>
          </cell>
          <cell r="O84" t="str">
            <v>-</v>
          </cell>
          <cell r="P84" t="str">
            <v>-</v>
          </cell>
          <cell r="Q84" t="str">
            <v>-</v>
          </cell>
          <cell r="R84" t="str">
            <v>-</v>
          </cell>
          <cell r="S84" t="str">
            <v>-</v>
          </cell>
          <cell r="T84" t="str">
            <v>-</v>
          </cell>
          <cell r="U84">
            <v>43466</v>
          </cell>
          <cell r="V84">
            <v>43830</v>
          </cell>
          <cell r="W84">
            <v>43830</v>
          </cell>
          <cell r="X84">
            <v>360</v>
          </cell>
          <cell r="Y84">
            <v>0</v>
          </cell>
          <cell r="Z84" t="str">
            <v/>
          </cell>
        </row>
        <row r="85">
          <cell r="C85" t="str">
            <v>C-058</v>
          </cell>
          <cell r="D85" t="str">
            <v>SITEL</v>
          </cell>
          <cell r="E85">
            <v>2019</v>
          </cell>
          <cell r="F85" t="str">
            <v>OB</v>
          </cell>
          <cell r="G85">
            <v>0</v>
          </cell>
          <cell r="H85" t="str">
            <v>IND</v>
          </cell>
          <cell r="I85">
            <v>0</v>
          </cell>
          <cell r="J85">
            <v>0</v>
          </cell>
          <cell r="K85">
            <v>0</v>
          </cell>
          <cell r="L85">
            <v>0</v>
          </cell>
          <cell r="M85" t="str">
            <v xml:space="preserve"> </v>
          </cell>
          <cell r="N85" t="str">
            <v>-</v>
          </cell>
          <cell r="O85" t="str">
            <v>-</v>
          </cell>
          <cell r="P85" t="str">
            <v>-</v>
          </cell>
          <cell r="Q85" t="str">
            <v>-</v>
          </cell>
          <cell r="R85" t="str">
            <v>-</v>
          </cell>
          <cell r="S85" t="str">
            <v>-</v>
          </cell>
          <cell r="T85" t="str">
            <v>-</v>
          </cell>
          <cell r="U85">
            <v>43466</v>
          </cell>
          <cell r="V85">
            <v>43830</v>
          </cell>
          <cell r="W85">
            <v>43830</v>
          </cell>
          <cell r="X85">
            <v>360</v>
          </cell>
          <cell r="Y85">
            <v>0</v>
          </cell>
          <cell r="Z85" t="str">
            <v/>
          </cell>
        </row>
        <row r="86">
          <cell r="C86" t="str">
            <v>C-059</v>
          </cell>
          <cell r="D86" t="str">
            <v>SITEL</v>
          </cell>
          <cell r="E86">
            <v>2019</v>
          </cell>
          <cell r="F86" t="str">
            <v>OB</v>
          </cell>
          <cell r="G86">
            <v>0</v>
          </cell>
          <cell r="H86" t="str">
            <v>IND</v>
          </cell>
          <cell r="I86">
            <v>0</v>
          </cell>
          <cell r="J86">
            <v>0</v>
          </cell>
          <cell r="K86">
            <v>0</v>
          </cell>
          <cell r="L86">
            <v>0</v>
          </cell>
          <cell r="M86" t="str">
            <v xml:space="preserve"> </v>
          </cell>
          <cell r="N86" t="str">
            <v>-</v>
          </cell>
          <cell r="O86" t="str">
            <v>-</v>
          </cell>
          <cell r="P86" t="str">
            <v>-</v>
          </cell>
          <cell r="Q86" t="str">
            <v>-</v>
          </cell>
          <cell r="R86" t="str">
            <v>-</v>
          </cell>
          <cell r="S86" t="str">
            <v>-</v>
          </cell>
          <cell r="T86" t="str">
            <v>-</v>
          </cell>
          <cell r="U86">
            <v>43466</v>
          </cell>
          <cell r="V86">
            <v>43830</v>
          </cell>
          <cell r="W86">
            <v>43830</v>
          </cell>
          <cell r="X86">
            <v>360</v>
          </cell>
          <cell r="Y86">
            <v>0</v>
          </cell>
          <cell r="Z86" t="str">
            <v/>
          </cell>
        </row>
        <row r="87">
          <cell r="C87" t="str">
            <v>C-060</v>
          </cell>
          <cell r="D87" t="str">
            <v>SITEL</v>
          </cell>
          <cell r="E87">
            <v>2019</v>
          </cell>
          <cell r="F87" t="str">
            <v>OB</v>
          </cell>
          <cell r="G87">
            <v>0</v>
          </cell>
          <cell r="H87" t="str">
            <v>IND</v>
          </cell>
          <cell r="I87">
            <v>0</v>
          </cell>
          <cell r="J87">
            <v>0</v>
          </cell>
          <cell r="K87">
            <v>0</v>
          </cell>
          <cell r="L87">
            <v>0</v>
          </cell>
          <cell r="M87" t="str">
            <v xml:space="preserve"> </v>
          </cell>
          <cell r="N87" t="str">
            <v>-</v>
          </cell>
          <cell r="O87" t="str">
            <v>-</v>
          </cell>
          <cell r="P87" t="str">
            <v>-</v>
          </cell>
          <cell r="Q87" t="str">
            <v>-</v>
          </cell>
          <cell r="R87" t="str">
            <v>-</v>
          </cell>
          <cell r="S87" t="str">
            <v>-</v>
          </cell>
          <cell r="T87" t="str">
            <v>-</v>
          </cell>
          <cell r="U87">
            <v>43466</v>
          </cell>
          <cell r="V87">
            <v>43830</v>
          </cell>
          <cell r="W87">
            <v>43830</v>
          </cell>
          <cell r="X87">
            <v>360</v>
          </cell>
          <cell r="Y87">
            <v>0</v>
          </cell>
          <cell r="Z87" t="str">
            <v/>
          </cell>
        </row>
        <row r="88">
          <cell r="C88">
            <v>0</v>
          </cell>
          <cell r="D88">
            <v>0</v>
          </cell>
          <cell r="E88">
            <v>0</v>
          </cell>
          <cell r="F88">
            <v>0</v>
          </cell>
          <cell r="G88">
            <v>0</v>
          </cell>
          <cell r="H88">
            <v>0</v>
          </cell>
          <cell r="I88">
            <v>0</v>
          </cell>
          <cell r="J88">
            <v>336</v>
          </cell>
          <cell r="K88">
            <v>0</v>
          </cell>
          <cell r="L88">
            <v>336</v>
          </cell>
          <cell r="M88">
            <v>0</v>
          </cell>
          <cell r="N88">
            <v>0</v>
          </cell>
          <cell r="O88">
            <v>0</v>
          </cell>
          <cell r="P88">
            <v>0</v>
          </cell>
          <cell r="Q88">
            <v>0</v>
          </cell>
          <cell r="R88">
            <v>0</v>
          </cell>
          <cell r="S88">
            <v>0</v>
          </cell>
          <cell r="T88">
            <v>0</v>
          </cell>
          <cell r="U88">
            <v>0</v>
          </cell>
          <cell r="V88">
            <v>0</v>
          </cell>
          <cell r="W88">
            <v>0</v>
          </cell>
          <cell r="X88">
            <v>0</v>
          </cell>
          <cell r="Y88">
            <v>0</v>
          </cell>
          <cell r="Z88">
            <v>0</v>
          </cell>
        </row>
        <row r="89">
          <cell r="C89">
            <v>0</v>
          </cell>
          <cell r="D89">
            <v>0</v>
          </cell>
          <cell r="E89">
            <v>0</v>
          </cell>
          <cell r="F89">
            <v>0</v>
          </cell>
          <cell r="G89">
            <v>0</v>
          </cell>
          <cell r="H89">
            <v>0</v>
          </cell>
          <cell r="I89">
            <v>0</v>
          </cell>
          <cell r="J89">
            <v>0</v>
          </cell>
          <cell r="K89">
            <v>0</v>
          </cell>
          <cell r="L89">
            <v>0</v>
          </cell>
          <cell r="M89">
            <v>0</v>
          </cell>
          <cell r="N89">
            <v>0</v>
          </cell>
          <cell r="O89">
            <v>0</v>
          </cell>
          <cell r="P89">
            <v>0</v>
          </cell>
          <cell r="Q89">
            <v>0</v>
          </cell>
          <cell r="R89">
            <v>0</v>
          </cell>
          <cell r="S89">
            <v>0</v>
          </cell>
          <cell r="T89">
            <v>0</v>
          </cell>
          <cell r="U89">
            <v>0</v>
          </cell>
          <cell r="V89">
            <v>0</v>
          </cell>
          <cell r="W89">
            <v>0</v>
          </cell>
          <cell r="X89">
            <v>0</v>
          </cell>
          <cell r="Y89">
            <v>0</v>
          </cell>
          <cell r="Z89">
            <v>0</v>
          </cell>
        </row>
        <row r="90">
          <cell r="C90">
            <v>0</v>
          </cell>
          <cell r="D90">
            <v>0</v>
          </cell>
          <cell r="E90">
            <v>0</v>
          </cell>
          <cell r="F90">
            <v>0</v>
          </cell>
          <cell r="G90">
            <v>0</v>
          </cell>
          <cell r="H90">
            <v>0</v>
          </cell>
          <cell r="I90">
            <v>0</v>
          </cell>
          <cell r="J90">
            <v>0</v>
          </cell>
          <cell r="K90">
            <v>0</v>
          </cell>
          <cell r="L90">
            <v>0</v>
          </cell>
          <cell r="M90">
            <v>0</v>
          </cell>
          <cell r="N90">
            <v>0</v>
          </cell>
          <cell r="O90">
            <v>0</v>
          </cell>
          <cell r="P90">
            <v>0</v>
          </cell>
          <cell r="Q90">
            <v>0</v>
          </cell>
          <cell r="R90">
            <v>0</v>
          </cell>
          <cell r="S90">
            <v>0</v>
          </cell>
          <cell r="T90">
            <v>0</v>
          </cell>
          <cell r="U90">
            <v>0</v>
          </cell>
          <cell r="V90">
            <v>0</v>
          </cell>
          <cell r="W90">
            <v>0</v>
          </cell>
          <cell r="X90">
            <v>0</v>
          </cell>
          <cell r="Y90">
            <v>0</v>
          </cell>
          <cell r="Z90">
            <v>0</v>
          </cell>
        </row>
        <row r="91">
          <cell r="C91">
            <v>0</v>
          </cell>
          <cell r="D91">
            <v>0</v>
          </cell>
          <cell r="E91">
            <v>0</v>
          </cell>
          <cell r="F91">
            <v>0</v>
          </cell>
          <cell r="G91">
            <v>0</v>
          </cell>
          <cell r="H91">
            <v>0</v>
          </cell>
          <cell r="I91">
            <v>0</v>
          </cell>
          <cell r="J91">
            <v>0</v>
          </cell>
          <cell r="K91">
            <v>0</v>
          </cell>
          <cell r="N91" t="str">
            <v>APROVISIONAMENTS</v>
          </cell>
          <cell r="O91" t="str">
            <v>ADMINISTRACIO</v>
          </cell>
          <cell r="P91" t="str">
            <v>OPERACIONS</v>
          </cell>
          <cell r="Q91" t="str">
            <v>ENGINYERIA HW</v>
          </cell>
          <cell r="R91" t="str">
            <v>ENGINYERIA SW</v>
          </cell>
          <cell r="S91" t="str">
            <v>COMERCIAL</v>
          </cell>
          <cell r="T91" t="str">
            <v>CONSUL.TELCOMUNIC.</v>
          </cell>
          <cell r="U91">
            <v>0</v>
          </cell>
          <cell r="V91">
            <v>0</v>
          </cell>
          <cell r="W91">
            <v>0</v>
          </cell>
          <cell r="X91">
            <v>0</v>
          </cell>
          <cell r="Z91">
            <v>0</v>
          </cell>
        </row>
        <row r="92">
          <cell r="C92">
            <v>0</v>
          </cell>
          <cell r="N92">
            <v>0</v>
          </cell>
          <cell r="O92">
            <v>0</v>
          </cell>
          <cell r="P92">
            <v>0</v>
          </cell>
          <cell r="Q92">
            <v>0</v>
          </cell>
          <cell r="R92">
            <v>0</v>
          </cell>
          <cell r="S92">
            <v>0</v>
          </cell>
          <cell r="T92">
            <v>0</v>
          </cell>
          <cell r="U92">
            <v>0</v>
          </cell>
          <cell r="Z92">
            <v>0</v>
          </cell>
        </row>
        <row r="93">
          <cell r="C93">
            <v>0</v>
          </cell>
          <cell r="N93">
            <v>0</v>
          </cell>
          <cell r="O93">
            <v>0</v>
          </cell>
          <cell r="P93">
            <v>0</v>
          </cell>
          <cell r="Q93">
            <v>0</v>
          </cell>
          <cell r="R93">
            <v>0</v>
          </cell>
          <cell r="S93">
            <v>0</v>
          </cell>
          <cell r="T93">
            <v>0</v>
          </cell>
          <cell r="U93">
            <v>0</v>
          </cell>
          <cell r="Z93">
            <v>0</v>
          </cell>
        </row>
        <row r="94">
          <cell r="C94">
            <v>0</v>
          </cell>
          <cell r="N94">
            <v>0</v>
          </cell>
          <cell r="O94">
            <v>0</v>
          </cell>
          <cell r="P94">
            <v>0</v>
          </cell>
          <cell r="Q94">
            <v>0</v>
          </cell>
          <cell r="R94">
            <v>0</v>
          </cell>
          <cell r="S94">
            <v>0</v>
          </cell>
          <cell r="T94">
            <v>0</v>
          </cell>
          <cell r="U94">
            <v>0</v>
          </cell>
          <cell r="Z94">
            <v>0</v>
          </cell>
        </row>
        <row r="95">
          <cell r="C95">
            <v>0</v>
          </cell>
          <cell r="N95">
            <v>0</v>
          </cell>
          <cell r="O95">
            <v>0</v>
          </cell>
          <cell r="P95">
            <v>0</v>
          </cell>
          <cell r="Q95">
            <v>0</v>
          </cell>
          <cell r="R95">
            <v>0</v>
          </cell>
          <cell r="S95">
            <v>0</v>
          </cell>
          <cell r="T95">
            <v>0</v>
          </cell>
          <cell r="U95">
            <v>0</v>
          </cell>
          <cell r="Z95">
            <v>0</v>
          </cell>
        </row>
        <row r="96">
          <cell r="C96">
            <v>0</v>
          </cell>
          <cell r="E96" t="str">
            <v>Projectes (I + D + i) en curs 2.019</v>
          </cell>
          <cell r="F96">
            <v>0</v>
          </cell>
          <cell r="G96">
            <v>0</v>
          </cell>
          <cell r="H96">
            <v>0</v>
          </cell>
          <cell r="I96">
            <v>0</v>
          </cell>
          <cell r="J96">
            <v>0</v>
          </cell>
          <cell r="K96">
            <v>0</v>
          </cell>
          <cell r="L96">
            <v>0</v>
          </cell>
          <cell r="M96">
            <v>0</v>
          </cell>
          <cell r="N96">
            <v>0</v>
          </cell>
          <cell r="O96">
            <v>0</v>
          </cell>
          <cell r="P96">
            <v>0</v>
          </cell>
          <cell r="Q96">
            <v>0</v>
          </cell>
          <cell r="R96">
            <v>0</v>
          </cell>
          <cell r="S96">
            <v>0</v>
          </cell>
          <cell r="T96">
            <v>0</v>
          </cell>
          <cell r="U96">
            <v>0</v>
          </cell>
          <cell r="Z96">
            <v>0</v>
          </cell>
        </row>
        <row r="97">
          <cell r="N97">
            <v>0</v>
          </cell>
          <cell r="O97">
            <v>0</v>
          </cell>
          <cell r="P97">
            <v>0</v>
          </cell>
          <cell r="Q97">
            <v>0</v>
          </cell>
          <cell r="R97">
            <v>0</v>
          </cell>
          <cell r="S97">
            <v>0</v>
          </cell>
          <cell r="T97">
            <v>0</v>
          </cell>
          <cell r="U97">
            <v>0</v>
          </cell>
          <cell r="Z97">
            <v>0</v>
          </cell>
        </row>
        <row r="98">
          <cell r="N98">
            <v>0</v>
          </cell>
          <cell r="O98">
            <v>0</v>
          </cell>
          <cell r="P98">
            <v>0</v>
          </cell>
          <cell r="Q98">
            <v>0</v>
          </cell>
          <cell r="R98">
            <v>0</v>
          </cell>
          <cell r="S98">
            <v>0</v>
          </cell>
          <cell r="T98">
            <v>0</v>
          </cell>
          <cell r="U98">
            <v>0</v>
          </cell>
          <cell r="Z98">
            <v>0</v>
          </cell>
        </row>
        <row r="99">
          <cell r="C99" t="str">
            <v>OF</v>
          </cell>
          <cell r="D99" t="str">
            <v>CLIENT</v>
          </cell>
          <cell r="E99" t="str">
            <v>ANY</v>
          </cell>
          <cell r="F99" t="str">
            <v>STATUS</v>
          </cell>
          <cell r="G99" t="str">
            <v>PROJECTE</v>
          </cell>
          <cell r="H99" t="str">
            <v>TIPUS OF o DEPENDENCIA</v>
          </cell>
          <cell r="I99">
            <v>0</v>
          </cell>
          <cell r="J99" t="str">
            <v>PREV</v>
          </cell>
          <cell r="K99" t="str">
            <v>TOTAL</v>
          </cell>
          <cell r="L99" t="str">
            <v>DESV</v>
          </cell>
          <cell r="M99" t="str">
            <v>AVANÇ</v>
          </cell>
          <cell r="N99" t="str">
            <v>DPT. IMPLICATS</v>
          </cell>
          <cell r="O99">
            <v>0</v>
          </cell>
          <cell r="P99">
            <v>0</v>
          </cell>
          <cell r="Q99">
            <v>0</v>
          </cell>
          <cell r="R99">
            <v>0</v>
          </cell>
          <cell r="S99">
            <v>0</v>
          </cell>
          <cell r="T99">
            <v>0</v>
          </cell>
          <cell r="U99" t="str">
            <v>DATA</v>
          </cell>
          <cell r="V99" t="str">
            <v>DATA</v>
          </cell>
          <cell r="W99" t="str">
            <v>DATA</v>
          </cell>
          <cell r="X99" t="str">
            <v>DURADA</v>
          </cell>
          <cell r="Y99" t="str">
            <v>DATA</v>
          </cell>
          <cell r="Z99" t="str">
            <v>DESVIAC.</v>
          </cell>
        </row>
        <row r="100">
          <cell r="C100">
            <v>0</v>
          </cell>
          <cell r="D100">
            <v>0</v>
          </cell>
          <cell r="E100">
            <v>0</v>
          </cell>
          <cell r="F100">
            <v>0</v>
          </cell>
          <cell r="G100">
            <v>0</v>
          </cell>
          <cell r="H100">
            <v>0</v>
          </cell>
          <cell r="I100">
            <v>0</v>
          </cell>
          <cell r="J100">
            <v>0</v>
          </cell>
          <cell r="K100" t="str">
            <v>REAL</v>
          </cell>
          <cell r="L100">
            <v>0</v>
          </cell>
          <cell r="M100">
            <v>0</v>
          </cell>
          <cell r="N100">
            <v>0</v>
          </cell>
          <cell r="O100">
            <v>0</v>
          </cell>
          <cell r="P100">
            <v>0</v>
          </cell>
          <cell r="Q100">
            <v>0</v>
          </cell>
          <cell r="R100">
            <v>0</v>
          </cell>
          <cell r="S100">
            <v>0</v>
          </cell>
          <cell r="T100">
            <v>0</v>
          </cell>
          <cell r="U100" t="str">
            <v>INICI</v>
          </cell>
          <cell r="V100" t="str">
            <v>ENTREGA</v>
          </cell>
          <cell r="W100" t="str">
            <v>REVISADA</v>
          </cell>
          <cell r="X100">
            <v>0</v>
          </cell>
          <cell r="Y100" t="str">
            <v>ACCEP.</v>
          </cell>
          <cell r="Z100">
            <v>0</v>
          </cell>
        </row>
        <row r="101">
          <cell r="C101">
            <v>0</v>
          </cell>
          <cell r="D101">
            <v>0</v>
          </cell>
          <cell r="E101">
            <v>0</v>
          </cell>
          <cell r="F101">
            <v>0</v>
          </cell>
          <cell r="G101">
            <v>0</v>
          </cell>
          <cell r="H101">
            <v>0</v>
          </cell>
          <cell r="I101">
            <v>0</v>
          </cell>
          <cell r="J101">
            <v>0</v>
          </cell>
          <cell r="K101">
            <v>0</v>
          </cell>
          <cell r="L101">
            <v>0</v>
          </cell>
          <cell r="M101">
            <v>0</v>
          </cell>
          <cell r="N101">
            <v>0</v>
          </cell>
          <cell r="O101">
            <v>0</v>
          </cell>
          <cell r="P101">
            <v>0</v>
          </cell>
          <cell r="Q101">
            <v>0</v>
          </cell>
          <cell r="R101">
            <v>0</v>
          </cell>
          <cell r="S101">
            <v>0</v>
          </cell>
          <cell r="T101">
            <v>0</v>
          </cell>
          <cell r="U101">
            <v>0</v>
          </cell>
          <cell r="V101">
            <v>0</v>
          </cell>
          <cell r="Z101">
            <v>0</v>
          </cell>
        </row>
        <row r="102">
          <cell r="C102" t="str">
            <v>I-3915</v>
          </cell>
          <cell r="D102" t="str">
            <v>SITEL</v>
          </cell>
          <cell r="E102">
            <v>2017</v>
          </cell>
          <cell r="F102" t="str">
            <v>TA</v>
          </cell>
          <cell r="G102" t="str">
            <v>DESENVOLUPAMENT FW CAP-PRX v5,3</v>
          </cell>
          <cell r="H102" t="str">
            <v>PPAL</v>
          </cell>
          <cell r="I102">
            <v>0</v>
          </cell>
          <cell r="J102">
            <v>240</v>
          </cell>
          <cell r="K102">
            <v>257.75</v>
          </cell>
          <cell r="L102">
            <v>-17.75</v>
          </cell>
          <cell r="M102">
            <v>1.0739583333333333</v>
          </cell>
          <cell r="N102" t="str">
            <v>-</v>
          </cell>
          <cell r="O102" t="str">
            <v>-</v>
          </cell>
          <cell r="P102" t="str">
            <v>-</v>
          </cell>
          <cell r="Q102" t="str">
            <v>EUL</v>
          </cell>
          <cell r="R102" t="str">
            <v>-</v>
          </cell>
          <cell r="S102" t="str">
            <v>-</v>
          </cell>
          <cell r="T102" t="str">
            <v>-</v>
          </cell>
          <cell r="U102">
            <v>42736</v>
          </cell>
          <cell r="V102">
            <v>43100</v>
          </cell>
          <cell r="W102">
            <v>43100</v>
          </cell>
          <cell r="X102">
            <v>360</v>
          </cell>
          <cell r="Y102">
            <v>43102</v>
          </cell>
          <cell r="Z102">
            <v>2</v>
          </cell>
        </row>
        <row r="103">
          <cell r="C103" t="str">
            <v>I-3916</v>
          </cell>
          <cell r="D103" t="str">
            <v>SITEL</v>
          </cell>
          <cell r="E103">
            <v>2017</v>
          </cell>
          <cell r="F103" t="str">
            <v>TA</v>
          </cell>
          <cell r="G103" t="str">
            <v>DESENVOLUPAMENT SW STG-TEDIS v2.0</v>
          </cell>
          <cell r="H103" t="str">
            <v>IND</v>
          </cell>
          <cell r="I103">
            <v>0</v>
          </cell>
          <cell r="J103">
            <v>470</v>
          </cell>
          <cell r="K103">
            <v>200.25</v>
          </cell>
          <cell r="L103">
            <v>269.75</v>
          </cell>
          <cell r="M103">
            <v>0.42606382978723406</v>
          </cell>
          <cell r="N103" t="str">
            <v>-</v>
          </cell>
          <cell r="O103" t="str">
            <v>-</v>
          </cell>
          <cell r="P103" t="str">
            <v>-</v>
          </cell>
          <cell r="Q103" t="str">
            <v>-</v>
          </cell>
          <cell r="R103" t="str">
            <v>TRS</v>
          </cell>
          <cell r="S103" t="str">
            <v>-</v>
          </cell>
          <cell r="T103" t="str">
            <v>-</v>
          </cell>
          <cell r="U103">
            <v>42736</v>
          </cell>
          <cell r="V103">
            <v>43100</v>
          </cell>
          <cell r="W103">
            <v>43100</v>
          </cell>
          <cell r="X103">
            <v>360</v>
          </cell>
          <cell r="Y103">
            <v>43100</v>
          </cell>
          <cell r="Z103">
            <v>0</v>
          </cell>
        </row>
        <row r="104">
          <cell r="C104" t="str">
            <v>I-2063</v>
          </cell>
          <cell r="D104" t="str">
            <v>SITEL</v>
          </cell>
          <cell r="E104">
            <v>2016</v>
          </cell>
          <cell r="F104" t="str">
            <v>TA</v>
          </cell>
          <cell r="G104" t="str">
            <v>DESNVOLUPAMENT HW RTU CAP-PRX v3.2</v>
          </cell>
          <cell r="H104" t="str">
            <v>PPAL</v>
          </cell>
          <cell r="I104">
            <v>0</v>
          </cell>
          <cell r="J104">
            <v>480</v>
          </cell>
          <cell r="K104">
            <v>480</v>
          </cell>
          <cell r="L104">
            <v>0</v>
          </cell>
          <cell r="M104">
            <v>1</v>
          </cell>
          <cell r="N104" t="str">
            <v>-</v>
          </cell>
          <cell r="O104" t="str">
            <v>-</v>
          </cell>
          <cell r="P104" t="str">
            <v>-</v>
          </cell>
          <cell r="Q104" t="str">
            <v>EUL</v>
          </cell>
          <cell r="R104" t="str">
            <v>-</v>
          </cell>
          <cell r="S104" t="str">
            <v>-</v>
          </cell>
          <cell r="T104" t="str">
            <v>-</v>
          </cell>
          <cell r="U104">
            <v>42370</v>
          </cell>
          <cell r="V104">
            <v>42735</v>
          </cell>
          <cell r="W104">
            <v>42735</v>
          </cell>
          <cell r="X104">
            <v>360</v>
          </cell>
          <cell r="Y104">
            <v>42735</v>
          </cell>
          <cell r="Z104">
            <v>0</v>
          </cell>
        </row>
        <row r="105">
          <cell r="C105" t="str">
            <v>I-2543</v>
          </cell>
          <cell r="D105" t="str">
            <v>SITEL</v>
          </cell>
          <cell r="E105">
            <v>2016</v>
          </cell>
          <cell r="F105" t="str">
            <v>TA</v>
          </cell>
          <cell r="G105" t="str">
            <v>DESENVOLUPAMENT SW SCADA TEDIS.Net</v>
          </cell>
          <cell r="H105" t="str">
            <v>PPAL</v>
          </cell>
          <cell r="I105">
            <v>0</v>
          </cell>
          <cell r="J105">
            <v>640</v>
          </cell>
          <cell r="K105">
            <v>640</v>
          </cell>
          <cell r="L105">
            <v>0</v>
          </cell>
          <cell r="M105">
            <v>1</v>
          </cell>
          <cell r="N105" t="str">
            <v>-</v>
          </cell>
          <cell r="O105" t="str">
            <v>-</v>
          </cell>
          <cell r="P105" t="str">
            <v>-</v>
          </cell>
          <cell r="Q105" t="str">
            <v>-</v>
          </cell>
          <cell r="R105" t="str">
            <v>EDC</v>
          </cell>
          <cell r="S105" t="str">
            <v>-</v>
          </cell>
          <cell r="T105" t="str">
            <v>-</v>
          </cell>
          <cell r="U105">
            <v>42370</v>
          </cell>
          <cell r="V105">
            <v>42735</v>
          </cell>
          <cell r="W105">
            <v>42735</v>
          </cell>
          <cell r="X105">
            <v>360</v>
          </cell>
          <cell r="Y105">
            <v>42735</v>
          </cell>
          <cell r="Z105">
            <v>0</v>
          </cell>
        </row>
        <row r="106">
          <cell r="C106" t="str">
            <v>I-4271</v>
          </cell>
          <cell r="D106" t="str">
            <v>SITEL</v>
          </cell>
          <cell r="E106">
            <v>2017</v>
          </cell>
          <cell r="F106" t="str">
            <v>TA</v>
          </cell>
          <cell r="G106" t="str">
            <v>DESENVOLUPAMENT SW CALSER v5.0</v>
          </cell>
          <cell r="H106" t="str">
            <v>IND</v>
          </cell>
          <cell r="I106">
            <v>0</v>
          </cell>
          <cell r="J106">
            <v>104</v>
          </cell>
          <cell r="K106">
            <v>191.5</v>
          </cell>
          <cell r="L106">
            <v>-87.5</v>
          </cell>
          <cell r="M106">
            <v>1.8413461538461537</v>
          </cell>
          <cell r="N106" t="str">
            <v>-</v>
          </cell>
          <cell r="O106" t="str">
            <v>-</v>
          </cell>
          <cell r="P106" t="str">
            <v>-</v>
          </cell>
          <cell r="Q106" t="str">
            <v>-</v>
          </cell>
          <cell r="R106" t="str">
            <v>AP</v>
          </cell>
          <cell r="S106" t="str">
            <v>-</v>
          </cell>
          <cell r="T106" t="str">
            <v>-</v>
          </cell>
          <cell r="U106">
            <v>42922</v>
          </cell>
          <cell r="V106">
            <v>42942</v>
          </cell>
          <cell r="W106">
            <v>43102</v>
          </cell>
          <cell r="X106">
            <v>20</v>
          </cell>
          <cell r="Y106">
            <v>43102</v>
          </cell>
          <cell r="Z106">
            <v>0</v>
          </cell>
        </row>
        <row r="107">
          <cell r="C107" t="str">
            <v>I-4558</v>
          </cell>
          <cell r="D107" t="str">
            <v>SITEL</v>
          </cell>
          <cell r="E107">
            <v>2018</v>
          </cell>
          <cell r="F107" t="str">
            <v>TA</v>
          </cell>
          <cell r="G107" t="str">
            <v>DESENVOLUPAMENT SW STG-TEDIS v2.0</v>
          </cell>
          <cell r="H107" t="str">
            <v>IND</v>
          </cell>
          <cell r="I107">
            <v>0</v>
          </cell>
          <cell r="J107">
            <v>280</v>
          </cell>
          <cell r="K107">
            <v>271.25</v>
          </cell>
          <cell r="L107">
            <v>8.75</v>
          </cell>
          <cell r="M107">
            <v>0.96875</v>
          </cell>
          <cell r="N107" t="str">
            <v>-</v>
          </cell>
          <cell r="O107" t="str">
            <v>-</v>
          </cell>
          <cell r="P107" t="str">
            <v>-</v>
          </cell>
          <cell r="Q107" t="str">
            <v>-</v>
          </cell>
          <cell r="R107" t="str">
            <v>TRS</v>
          </cell>
          <cell r="S107" t="str">
            <v>-</v>
          </cell>
          <cell r="T107" t="str">
            <v>-</v>
          </cell>
          <cell r="U107">
            <v>43102</v>
          </cell>
          <cell r="V107">
            <v>43465</v>
          </cell>
          <cell r="W107">
            <v>43465</v>
          </cell>
          <cell r="X107">
            <v>359</v>
          </cell>
          <cell r="Y107">
            <v>43465</v>
          </cell>
          <cell r="Z107">
            <v>0</v>
          </cell>
        </row>
        <row r="108">
          <cell r="C108" t="str">
            <v>I-4638</v>
          </cell>
          <cell r="D108" t="str">
            <v>SITEL</v>
          </cell>
          <cell r="E108">
            <v>2018</v>
          </cell>
          <cell r="F108" t="str">
            <v>TA</v>
          </cell>
          <cell r="G108" t="str">
            <v>DESENVOLUPAMENT SW CALSER v5.1</v>
          </cell>
          <cell r="H108" t="str">
            <v>IND</v>
          </cell>
          <cell r="I108">
            <v>0</v>
          </cell>
          <cell r="J108">
            <v>112</v>
          </cell>
          <cell r="K108">
            <v>105</v>
          </cell>
          <cell r="L108">
            <v>7</v>
          </cell>
          <cell r="M108">
            <v>0.9375</v>
          </cell>
          <cell r="N108" t="str">
            <v>-</v>
          </cell>
          <cell r="O108" t="str">
            <v>-</v>
          </cell>
          <cell r="P108" t="str">
            <v>-</v>
          </cell>
          <cell r="Q108" t="str">
            <v>-</v>
          </cell>
          <cell r="R108" t="str">
            <v>AP</v>
          </cell>
          <cell r="S108" t="str">
            <v>-</v>
          </cell>
          <cell r="T108" t="str">
            <v>-</v>
          </cell>
          <cell r="U108">
            <v>43102</v>
          </cell>
          <cell r="V108">
            <v>43161</v>
          </cell>
          <cell r="W108">
            <v>43161</v>
          </cell>
          <cell r="X108">
            <v>60</v>
          </cell>
          <cell r="Y108">
            <v>43161</v>
          </cell>
          <cell r="Z108">
            <v>0</v>
          </cell>
        </row>
        <row r="109">
          <cell r="C109" t="str">
            <v>I-4746</v>
          </cell>
          <cell r="D109" t="str">
            <v>SITEL</v>
          </cell>
          <cell r="E109">
            <v>2018</v>
          </cell>
          <cell r="F109" t="str">
            <v>TA</v>
          </cell>
          <cell r="G109" t="str">
            <v>DESENVOLUPAMENT MODUL PROT-COM+Vcc</v>
          </cell>
          <cell r="H109" t="str">
            <v>IND</v>
          </cell>
          <cell r="I109">
            <v>0</v>
          </cell>
          <cell r="J109">
            <v>12</v>
          </cell>
          <cell r="K109">
            <v>12</v>
          </cell>
          <cell r="L109">
            <v>0</v>
          </cell>
          <cell r="M109">
            <v>1</v>
          </cell>
          <cell r="N109" t="str">
            <v>-</v>
          </cell>
          <cell r="O109" t="str">
            <v>-</v>
          </cell>
          <cell r="P109" t="str">
            <v>-</v>
          </cell>
          <cell r="Q109" t="str">
            <v>-</v>
          </cell>
          <cell r="R109" t="str">
            <v>AMX</v>
          </cell>
          <cell r="S109" t="str">
            <v>-</v>
          </cell>
          <cell r="T109" t="str">
            <v>-</v>
          </cell>
          <cell r="U109">
            <v>43243</v>
          </cell>
          <cell r="V109">
            <v>43312</v>
          </cell>
          <cell r="W109">
            <v>43356</v>
          </cell>
          <cell r="X109">
            <v>68</v>
          </cell>
          <cell r="Y109">
            <v>43356</v>
          </cell>
          <cell r="Z109">
            <v>0</v>
          </cell>
        </row>
        <row r="110">
          <cell r="C110" t="str">
            <v>I-5114</v>
          </cell>
          <cell r="D110" t="str">
            <v>SITEL</v>
          </cell>
          <cell r="E110">
            <v>2019</v>
          </cell>
          <cell r="F110" t="str">
            <v>OB</v>
          </cell>
          <cell r="G110" t="str">
            <v>DESENVOLUPAMENT FW CAP-PRX v8.0</v>
          </cell>
          <cell r="H110" t="str">
            <v>IND</v>
          </cell>
          <cell r="I110">
            <v>0</v>
          </cell>
          <cell r="J110">
            <v>44</v>
          </cell>
          <cell r="K110">
            <v>0</v>
          </cell>
          <cell r="L110">
            <v>44</v>
          </cell>
          <cell r="M110">
            <v>0</v>
          </cell>
          <cell r="N110" t="str">
            <v>-</v>
          </cell>
          <cell r="O110" t="str">
            <v>-</v>
          </cell>
          <cell r="P110" t="str">
            <v>-</v>
          </cell>
          <cell r="Q110" t="str">
            <v>-</v>
          </cell>
          <cell r="R110" t="str">
            <v>JMT</v>
          </cell>
          <cell r="S110" t="str">
            <v>-</v>
          </cell>
          <cell r="T110" t="str">
            <v>-</v>
          </cell>
          <cell r="U110">
            <v>43479</v>
          </cell>
          <cell r="V110">
            <v>43524</v>
          </cell>
          <cell r="W110">
            <v>43524</v>
          </cell>
          <cell r="X110">
            <v>44</v>
          </cell>
          <cell r="Y110">
            <v>0</v>
          </cell>
          <cell r="Z110" t="str">
            <v/>
          </cell>
        </row>
        <row r="111">
          <cell r="C111" t="str">
            <v>I-5115</v>
          </cell>
          <cell r="D111" t="str">
            <v>SITEL</v>
          </cell>
          <cell r="E111">
            <v>2019</v>
          </cell>
          <cell r="F111" t="str">
            <v>OB</v>
          </cell>
          <cell r="G111" t="str">
            <v>DESENVOLUPAMENT FW CAP-PRX v9.0</v>
          </cell>
          <cell r="H111" t="str">
            <v>IND</v>
          </cell>
          <cell r="I111">
            <v>0</v>
          </cell>
          <cell r="J111">
            <v>124</v>
          </cell>
          <cell r="K111">
            <v>0</v>
          </cell>
          <cell r="L111">
            <v>124</v>
          </cell>
          <cell r="M111">
            <v>0</v>
          </cell>
          <cell r="N111" t="str">
            <v>-</v>
          </cell>
          <cell r="O111" t="str">
            <v>-</v>
          </cell>
          <cell r="P111" t="str">
            <v>-</v>
          </cell>
          <cell r="Q111" t="str">
            <v>-</v>
          </cell>
          <cell r="R111" t="str">
            <v>JMT</v>
          </cell>
          <cell r="S111" t="str">
            <v>-</v>
          </cell>
          <cell r="T111" t="str">
            <v>-</v>
          </cell>
          <cell r="U111">
            <v>43479</v>
          </cell>
          <cell r="V111">
            <v>43553</v>
          </cell>
          <cell r="W111">
            <v>43553</v>
          </cell>
          <cell r="X111">
            <v>75</v>
          </cell>
          <cell r="Y111">
            <v>0</v>
          </cell>
          <cell r="Z111" t="str">
            <v/>
          </cell>
        </row>
        <row r="112">
          <cell r="C112" t="str">
            <v>I-5124</v>
          </cell>
          <cell r="D112" t="str">
            <v>SITEL</v>
          </cell>
          <cell r="E112">
            <v>2019</v>
          </cell>
          <cell r="F112" t="str">
            <v>OB</v>
          </cell>
          <cell r="G112" t="str">
            <v>DESENVOLUPAMENT SW STG-TEDIS v3.0</v>
          </cell>
          <cell r="H112" t="str">
            <v>IND</v>
          </cell>
          <cell r="I112">
            <v>0</v>
          </cell>
          <cell r="J112">
            <v>242</v>
          </cell>
          <cell r="K112">
            <v>0</v>
          </cell>
          <cell r="L112">
            <v>242</v>
          </cell>
          <cell r="M112">
            <v>0</v>
          </cell>
          <cell r="N112" t="str">
            <v>-</v>
          </cell>
          <cell r="O112" t="str">
            <v>-</v>
          </cell>
          <cell r="P112" t="str">
            <v>-</v>
          </cell>
          <cell r="Q112" t="str">
            <v>-</v>
          </cell>
          <cell r="R112" t="str">
            <v>TRS</v>
          </cell>
          <cell r="S112" t="str">
            <v>-</v>
          </cell>
          <cell r="T112" t="str">
            <v>-</v>
          </cell>
          <cell r="U112">
            <v>43467</v>
          </cell>
          <cell r="V112">
            <v>43830</v>
          </cell>
          <cell r="W112">
            <v>43830</v>
          </cell>
          <cell r="X112">
            <v>359</v>
          </cell>
          <cell r="Y112">
            <v>0</v>
          </cell>
          <cell r="Z112" t="str">
            <v/>
          </cell>
        </row>
        <row r="113">
          <cell r="C113" t="str">
            <v>I-5127</v>
          </cell>
          <cell r="D113" t="str">
            <v>SITEL</v>
          </cell>
          <cell r="E113">
            <v>2019</v>
          </cell>
          <cell r="F113" t="str">
            <v>OB</v>
          </cell>
          <cell r="G113" t="str">
            <v>DESENVOLUPAMENT SW TEDIS.Net, AutomationScriptService v1.49</v>
          </cell>
          <cell r="H113" t="str">
            <v>IND</v>
          </cell>
          <cell r="I113">
            <v>0</v>
          </cell>
          <cell r="J113">
            <v>180</v>
          </cell>
          <cell r="K113">
            <v>0</v>
          </cell>
          <cell r="L113">
            <v>180</v>
          </cell>
          <cell r="M113">
            <v>0</v>
          </cell>
          <cell r="N113" t="str">
            <v>-</v>
          </cell>
          <cell r="O113" t="str">
            <v>-</v>
          </cell>
          <cell r="P113" t="str">
            <v>-</v>
          </cell>
          <cell r="Q113" t="str">
            <v>-</v>
          </cell>
          <cell r="R113" t="str">
            <v>EDC</v>
          </cell>
          <cell r="S113" t="str">
            <v>-</v>
          </cell>
          <cell r="T113" t="str">
            <v>-</v>
          </cell>
          <cell r="U113">
            <v>43490</v>
          </cell>
          <cell r="V113">
            <v>43553</v>
          </cell>
          <cell r="W113">
            <v>43553</v>
          </cell>
          <cell r="X113">
            <v>64</v>
          </cell>
          <cell r="Y113">
            <v>0</v>
          </cell>
          <cell r="Z113" t="str">
            <v/>
          </cell>
        </row>
        <row r="114">
          <cell r="C114" t="str">
            <v>I-5128</v>
          </cell>
          <cell r="D114" t="str">
            <v>SITEL</v>
          </cell>
          <cell r="E114">
            <v>2019</v>
          </cell>
          <cell r="F114" t="str">
            <v>OB</v>
          </cell>
          <cell r="G114" t="str">
            <v>DESENVOLUPAMENT SW TEDIS.Net, AutomationService v1.48</v>
          </cell>
          <cell r="H114" t="str">
            <v>IND</v>
          </cell>
          <cell r="I114">
            <v>0</v>
          </cell>
          <cell r="J114">
            <v>40</v>
          </cell>
          <cell r="K114">
            <v>0</v>
          </cell>
          <cell r="L114">
            <v>40</v>
          </cell>
          <cell r="M114">
            <v>0</v>
          </cell>
          <cell r="N114" t="str">
            <v>-</v>
          </cell>
          <cell r="O114" t="str">
            <v>-</v>
          </cell>
          <cell r="P114" t="str">
            <v>-</v>
          </cell>
          <cell r="Q114" t="str">
            <v>-</v>
          </cell>
          <cell r="R114" t="str">
            <v>EDC</v>
          </cell>
          <cell r="S114" t="str">
            <v>-</v>
          </cell>
          <cell r="T114" t="str">
            <v>-</v>
          </cell>
          <cell r="U114">
            <v>43490</v>
          </cell>
          <cell r="V114">
            <v>43524</v>
          </cell>
          <cell r="W114">
            <v>43524</v>
          </cell>
          <cell r="X114">
            <v>33</v>
          </cell>
          <cell r="Y114">
            <v>0</v>
          </cell>
          <cell r="Z114" t="str">
            <v/>
          </cell>
        </row>
        <row r="115">
          <cell r="C115" t="str">
            <v>I-5210</v>
          </cell>
          <cell r="D115" t="str">
            <v>SITEL</v>
          </cell>
          <cell r="E115">
            <v>2019</v>
          </cell>
          <cell r="F115" t="str">
            <v>OB</v>
          </cell>
          <cell r="G115" t="str">
            <v>DESENVOLUPAMENT SW TEDIS.Net, ICCPMasterService v1.48</v>
          </cell>
          <cell r="H115" t="str">
            <v>IND</v>
          </cell>
          <cell r="I115">
            <v>0</v>
          </cell>
          <cell r="J115">
            <v>141</v>
          </cell>
          <cell r="K115">
            <v>0</v>
          </cell>
          <cell r="L115">
            <v>141</v>
          </cell>
          <cell r="M115">
            <v>0</v>
          </cell>
          <cell r="N115" t="str">
            <v>-</v>
          </cell>
          <cell r="O115" t="str">
            <v>-</v>
          </cell>
          <cell r="P115" t="str">
            <v>-</v>
          </cell>
          <cell r="Q115" t="str">
            <v>-</v>
          </cell>
          <cell r="R115" t="str">
            <v>EDC</v>
          </cell>
          <cell r="S115" t="str">
            <v>-</v>
          </cell>
          <cell r="T115" t="str">
            <v>-</v>
          </cell>
          <cell r="U115">
            <v>43563</v>
          </cell>
          <cell r="V115">
            <v>43830</v>
          </cell>
          <cell r="W115">
            <v>43830</v>
          </cell>
          <cell r="X115">
            <v>263</v>
          </cell>
          <cell r="Y115">
            <v>0</v>
          </cell>
          <cell r="Z115" t="str">
            <v/>
          </cell>
        </row>
        <row r="116">
          <cell r="C116">
            <v>0</v>
          </cell>
          <cell r="D116" t="str">
            <v>SITEL</v>
          </cell>
          <cell r="E116">
            <v>0</v>
          </cell>
          <cell r="F116" t="str">
            <v>OB</v>
          </cell>
          <cell r="G116">
            <v>0</v>
          </cell>
          <cell r="H116">
            <v>0</v>
          </cell>
          <cell r="I116">
            <v>0</v>
          </cell>
          <cell r="J116">
            <v>0</v>
          </cell>
          <cell r="K116">
            <v>0</v>
          </cell>
          <cell r="L116">
            <v>0</v>
          </cell>
          <cell r="M116" t="str">
            <v xml:space="preserve"> </v>
          </cell>
          <cell r="N116" t="str">
            <v>-</v>
          </cell>
          <cell r="O116" t="str">
            <v>-</v>
          </cell>
          <cell r="P116" t="str">
            <v>-</v>
          </cell>
          <cell r="Q116" t="str">
            <v>-</v>
          </cell>
          <cell r="R116" t="str">
            <v>-</v>
          </cell>
          <cell r="S116" t="str">
            <v>-</v>
          </cell>
          <cell r="T116" t="str">
            <v>-</v>
          </cell>
          <cell r="U116">
            <v>0</v>
          </cell>
          <cell r="V116">
            <v>0</v>
          </cell>
          <cell r="W116" t="str">
            <v/>
          </cell>
          <cell r="X116" t="str">
            <v/>
          </cell>
          <cell r="Y116">
            <v>0</v>
          </cell>
          <cell r="Z116" t="str">
            <v/>
          </cell>
        </row>
        <row r="117">
          <cell r="C117">
            <v>0</v>
          </cell>
          <cell r="D117" t="str">
            <v>SITEL</v>
          </cell>
          <cell r="E117">
            <v>0</v>
          </cell>
          <cell r="F117" t="str">
            <v>OB</v>
          </cell>
          <cell r="G117">
            <v>0</v>
          </cell>
          <cell r="H117">
            <v>0</v>
          </cell>
          <cell r="I117">
            <v>0</v>
          </cell>
          <cell r="J117">
            <v>0</v>
          </cell>
          <cell r="K117">
            <v>0</v>
          </cell>
          <cell r="L117">
            <v>0</v>
          </cell>
          <cell r="M117" t="str">
            <v xml:space="preserve"> </v>
          </cell>
          <cell r="N117" t="str">
            <v>-</v>
          </cell>
          <cell r="O117" t="str">
            <v>-</v>
          </cell>
          <cell r="P117" t="str">
            <v>-</v>
          </cell>
          <cell r="Q117" t="str">
            <v>-</v>
          </cell>
          <cell r="R117" t="str">
            <v>-</v>
          </cell>
          <cell r="S117" t="str">
            <v>-</v>
          </cell>
          <cell r="T117" t="str">
            <v>-</v>
          </cell>
          <cell r="U117">
            <v>0</v>
          </cell>
          <cell r="V117">
            <v>0</v>
          </cell>
          <cell r="W117" t="str">
            <v/>
          </cell>
          <cell r="X117" t="str">
            <v/>
          </cell>
          <cell r="Y117">
            <v>0</v>
          </cell>
          <cell r="Z117" t="str">
            <v/>
          </cell>
        </row>
        <row r="118">
          <cell r="C118">
            <v>0</v>
          </cell>
          <cell r="D118" t="str">
            <v>SITEL</v>
          </cell>
          <cell r="E118">
            <v>0</v>
          </cell>
          <cell r="F118" t="str">
            <v>OB</v>
          </cell>
          <cell r="G118">
            <v>0</v>
          </cell>
          <cell r="H118">
            <v>0</v>
          </cell>
          <cell r="I118">
            <v>0</v>
          </cell>
          <cell r="J118">
            <v>0</v>
          </cell>
          <cell r="K118">
            <v>0</v>
          </cell>
          <cell r="L118">
            <v>0</v>
          </cell>
          <cell r="M118" t="str">
            <v xml:space="preserve"> </v>
          </cell>
          <cell r="N118" t="str">
            <v>-</v>
          </cell>
          <cell r="O118" t="str">
            <v>-</v>
          </cell>
          <cell r="P118" t="str">
            <v>-</v>
          </cell>
          <cell r="Q118" t="str">
            <v>-</v>
          </cell>
          <cell r="R118" t="str">
            <v>-</v>
          </cell>
          <cell r="S118" t="str">
            <v>-</v>
          </cell>
          <cell r="T118" t="str">
            <v>-</v>
          </cell>
          <cell r="U118">
            <v>0</v>
          </cell>
          <cell r="V118">
            <v>0</v>
          </cell>
          <cell r="W118" t="str">
            <v/>
          </cell>
          <cell r="X118" t="str">
            <v/>
          </cell>
          <cell r="Y118">
            <v>0</v>
          </cell>
          <cell r="Z118" t="str">
            <v/>
          </cell>
        </row>
        <row r="119">
          <cell r="C119">
            <v>0</v>
          </cell>
          <cell r="D119" t="str">
            <v>SITEL</v>
          </cell>
          <cell r="E119">
            <v>0</v>
          </cell>
          <cell r="F119" t="str">
            <v>OB</v>
          </cell>
          <cell r="G119">
            <v>0</v>
          </cell>
          <cell r="H119">
            <v>0</v>
          </cell>
          <cell r="I119">
            <v>0</v>
          </cell>
          <cell r="J119">
            <v>0</v>
          </cell>
          <cell r="K119">
            <v>0</v>
          </cell>
          <cell r="L119">
            <v>0</v>
          </cell>
          <cell r="M119" t="str">
            <v xml:space="preserve"> </v>
          </cell>
          <cell r="N119" t="str">
            <v>-</v>
          </cell>
          <cell r="O119" t="str">
            <v>-</v>
          </cell>
          <cell r="P119" t="str">
            <v>-</v>
          </cell>
          <cell r="Q119" t="str">
            <v>-</v>
          </cell>
          <cell r="R119" t="str">
            <v>-</v>
          </cell>
          <cell r="S119" t="str">
            <v>-</v>
          </cell>
          <cell r="T119" t="str">
            <v>-</v>
          </cell>
          <cell r="U119">
            <v>0</v>
          </cell>
          <cell r="V119">
            <v>0</v>
          </cell>
          <cell r="W119" t="str">
            <v/>
          </cell>
          <cell r="X119" t="str">
            <v/>
          </cell>
          <cell r="Y119">
            <v>0</v>
          </cell>
          <cell r="Z119" t="str">
            <v/>
          </cell>
        </row>
        <row r="120">
          <cell r="C120">
            <v>0</v>
          </cell>
          <cell r="D120" t="str">
            <v>SITEL</v>
          </cell>
          <cell r="E120">
            <v>0</v>
          </cell>
          <cell r="F120" t="str">
            <v>OB</v>
          </cell>
          <cell r="G120">
            <v>0</v>
          </cell>
          <cell r="H120">
            <v>0</v>
          </cell>
          <cell r="I120">
            <v>0</v>
          </cell>
          <cell r="J120">
            <v>0</v>
          </cell>
          <cell r="K120">
            <v>0</v>
          </cell>
          <cell r="L120">
            <v>0</v>
          </cell>
          <cell r="M120" t="str">
            <v xml:space="preserve"> </v>
          </cell>
          <cell r="N120" t="str">
            <v>-</v>
          </cell>
          <cell r="O120" t="str">
            <v>-</v>
          </cell>
          <cell r="P120" t="str">
            <v>-</v>
          </cell>
          <cell r="Q120" t="str">
            <v>-</v>
          </cell>
          <cell r="R120" t="str">
            <v>-</v>
          </cell>
          <cell r="S120" t="str">
            <v>-</v>
          </cell>
          <cell r="T120" t="str">
            <v>-</v>
          </cell>
          <cell r="U120">
            <v>0</v>
          </cell>
          <cell r="V120">
            <v>0</v>
          </cell>
          <cell r="W120" t="str">
            <v/>
          </cell>
          <cell r="X120" t="str">
            <v/>
          </cell>
          <cell r="Y120">
            <v>0</v>
          </cell>
          <cell r="Z120" t="str">
            <v/>
          </cell>
        </row>
        <row r="121">
          <cell r="C121">
            <v>0</v>
          </cell>
          <cell r="D121" t="str">
            <v>SITEL</v>
          </cell>
          <cell r="E121">
            <v>0</v>
          </cell>
          <cell r="F121" t="str">
            <v>OB</v>
          </cell>
          <cell r="G121">
            <v>0</v>
          </cell>
          <cell r="H121">
            <v>0</v>
          </cell>
          <cell r="I121">
            <v>0</v>
          </cell>
          <cell r="J121">
            <v>0</v>
          </cell>
          <cell r="K121">
            <v>0</v>
          </cell>
          <cell r="L121">
            <v>0</v>
          </cell>
          <cell r="M121" t="str">
            <v xml:space="preserve"> </v>
          </cell>
          <cell r="N121" t="str">
            <v>-</v>
          </cell>
          <cell r="O121" t="str">
            <v>-</v>
          </cell>
          <cell r="P121" t="str">
            <v>-</v>
          </cell>
          <cell r="Q121" t="str">
            <v>-</v>
          </cell>
          <cell r="R121" t="str">
            <v>-</v>
          </cell>
          <cell r="S121" t="str">
            <v>-</v>
          </cell>
          <cell r="T121" t="str">
            <v>-</v>
          </cell>
          <cell r="U121">
            <v>0</v>
          </cell>
          <cell r="V121">
            <v>0</v>
          </cell>
          <cell r="W121" t="str">
            <v/>
          </cell>
          <cell r="X121" t="str">
            <v/>
          </cell>
          <cell r="Y121">
            <v>0</v>
          </cell>
          <cell r="Z121" t="str">
            <v/>
          </cell>
        </row>
        <row r="122">
          <cell r="C122">
            <v>0</v>
          </cell>
          <cell r="D122" t="str">
            <v>SITEL</v>
          </cell>
          <cell r="E122">
            <v>0</v>
          </cell>
          <cell r="F122" t="str">
            <v>OB</v>
          </cell>
          <cell r="G122">
            <v>0</v>
          </cell>
          <cell r="H122">
            <v>0</v>
          </cell>
          <cell r="I122">
            <v>0</v>
          </cell>
          <cell r="J122">
            <v>0</v>
          </cell>
          <cell r="K122">
            <v>0</v>
          </cell>
          <cell r="L122">
            <v>0</v>
          </cell>
          <cell r="M122" t="str">
            <v xml:space="preserve"> </v>
          </cell>
          <cell r="N122" t="str">
            <v>-</v>
          </cell>
          <cell r="O122" t="str">
            <v>-</v>
          </cell>
          <cell r="P122" t="str">
            <v>-</v>
          </cell>
          <cell r="Q122" t="str">
            <v>-</v>
          </cell>
          <cell r="R122" t="str">
            <v>-</v>
          </cell>
          <cell r="S122" t="str">
            <v>-</v>
          </cell>
          <cell r="T122" t="str">
            <v>-</v>
          </cell>
          <cell r="U122">
            <v>0</v>
          </cell>
          <cell r="V122">
            <v>0</v>
          </cell>
          <cell r="W122" t="str">
            <v/>
          </cell>
          <cell r="X122" t="str">
            <v/>
          </cell>
          <cell r="Y122">
            <v>0</v>
          </cell>
          <cell r="Z122" t="str">
            <v/>
          </cell>
        </row>
        <row r="123">
          <cell r="C123">
            <v>0</v>
          </cell>
          <cell r="D123" t="str">
            <v>SITEL</v>
          </cell>
          <cell r="E123">
            <v>0</v>
          </cell>
          <cell r="F123" t="str">
            <v>OB</v>
          </cell>
          <cell r="G123">
            <v>0</v>
          </cell>
          <cell r="H123">
            <v>0</v>
          </cell>
          <cell r="I123">
            <v>0</v>
          </cell>
          <cell r="J123">
            <v>0</v>
          </cell>
          <cell r="K123">
            <v>0</v>
          </cell>
          <cell r="L123">
            <v>0</v>
          </cell>
          <cell r="M123" t="str">
            <v xml:space="preserve"> </v>
          </cell>
          <cell r="N123" t="str">
            <v>-</v>
          </cell>
          <cell r="O123" t="str">
            <v>-</v>
          </cell>
          <cell r="P123" t="str">
            <v>-</v>
          </cell>
          <cell r="Q123" t="str">
            <v>-</v>
          </cell>
          <cell r="R123" t="str">
            <v>-</v>
          </cell>
          <cell r="S123" t="str">
            <v>-</v>
          </cell>
          <cell r="T123" t="str">
            <v>-</v>
          </cell>
          <cell r="U123">
            <v>0</v>
          </cell>
          <cell r="V123">
            <v>0</v>
          </cell>
          <cell r="W123" t="str">
            <v/>
          </cell>
          <cell r="X123" t="str">
            <v/>
          </cell>
          <cell r="Y123">
            <v>0</v>
          </cell>
          <cell r="Z123" t="str">
            <v/>
          </cell>
        </row>
        <row r="124">
          <cell r="C124">
            <v>0</v>
          </cell>
          <cell r="D124" t="str">
            <v>SITEL</v>
          </cell>
          <cell r="E124">
            <v>0</v>
          </cell>
          <cell r="F124" t="str">
            <v>OB</v>
          </cell>
          <cell r="G124">
            <v>0</v>
          </cell>
          <cell r="H124">
            <v>0</v>
          </cell>
          <cell r="I124">
            <v>0</v>
          </cell>
          <cell r="J124">
            <v>0</v>
          </cell>
          <cell r="K124">
            <v>0</v>
          </cell>
          <cell r="L124">
            <v>0</v>
          </cell>
          <cell r="M124" t="str">
            <v xml:space="preserve"> </v>
          </cell>
          <cell r="N124" t="str">
            <v>-</v>
          </cell>
          <cell r="O124" t="str">
            <v>-</v>
          </cell>
          <cell r="P124" t="str">
            <v>-</v>
          </cell>
          <cell r="Q124" t="str">
            <v>-</v>
          </cell>
          <cell r="R124" t="str">
            <v>-</v>
          </cell>
          <cell r="S124" t="str">
            <v>-</v>
          </cell>
          <cell r="T124" t="str">
            <v>-</v>
          </cell>
          <cell r="U124">
            <v>0</v>
          </cell>
          <cell r="V124">
            <v>0</v>
          </cell>
          <cell r="W124" t="str">
            <v/>
          </cell>
          <cell r="X124" t="str">
            <v/>
          </cell>
          <cell r="Y124">
            <v>0</v>
          </cell>
          <cell r="Z124" t="str">
            <v/>
          </cell>
        </row>
        <row r="125">
          <cell r="C125">
            <v>0</v>
          </cell>
          <cell r="D125" t="str">
            <v>SITEL</v>
          </cell>
          <cell r="E125">
            <v>0</v>
          </cell>
          <cell r="F125" t="str">
            <v>OB</v>
          </cell>
          <cell r="G125">
            <v>0</v>
          </cell>
          <cell r="H125">
            <v>0</v>
          </cell>
          <cell r="I125">
            <v>0</v>
          </cell>
          <cell r="J125">
            <v>0</v>
          </cell>
          <cell r="K125">
            <v>0</v>
          </cell>
          <cell r="L125">
            <v>0</v>
          </cell>
          <cell r="M125" t="str">
            <v xml:space="preserve"> </v>
          </cell>
          <cell r="N125" t="str">
            <v>-</v>
          </cell>
          <cell r="O125" t="str">
            <v>-</v>
          </cell>
          <cell r="P125" t="str">
            <v>-</v>
          </cell>
          <cell r="Q125" t="str">
            <v>-</v>
          </cell>
          <cell r="R125" t="str">
            <v>-</v>
          </cell>
          <cell r="S125" t="str">
            <v>-</v>
          </cell>
          <cell r="T125" t="str">
            <v>-</v>
          </cell>
          <cell r="U125">
            <v>0</v>
          </cell>
          <cell r="V125">
            <v>0</v>
          </cell>
          <cell r="W125" t="str">
            <v/>
          </cell>
          <cell r="X125" t="str">
            <v/>
          </cell>
          <cell r="Y125">
            <v>0</v>
          </cell>
          <cell r="Z125" t="str">
            <v/>
          </cell>
        </row>
        <row r="126">
          <cell r="C126">
            <v>0</v>
          </cell>
          <cell r="D126" t="str">
            <v>SITEL</v>
          </cell>
          <cell r="E126">
            <v>0</v>
          </cell>
          <cell r="F126" t="str">
            <v>OB</v>
          </cell>
          <cell r="G126">
            <v>0</v>
          </cell>
          <cell r="H126">
            <v>0</v>
          </cell>
          <cell r="I126">
            <v>0</v>
          </cell>
          <cell r="J126">
            <v>0</v>
          </cell>
          <cell r="K126">
            <v>0</v>
          </cell>
          <cell r="L126">
            <v>0</v>
          </cell>
          <cell r="M126" t="str">
            <v xml:space="preserve"> </v>
          </cell>
          <cell r="N126" t="str">
            <v>-</v>
          </cell>
          <cell r="O126" t="str">
            <v>-</v>
          </cell>
          <cell r="P126" t="str">
            <v>-</v>
          </cell>
          <cell r="Q126" t="str">
            <v>-</v>
          </cell>
          <cell r="R126" t="str">
            <v>-</v>
          </cell>
          <cell r="S126" t="str">
            <v>-</v>
          </cell>
          <cell r="T126" t="str">
            <v>-</v>
          </cell>
          <cell r="U126">
            <v>0</v>
          </cell>
          <cell r="V126">
            <v>0</v>
          </cell>
          <cell r="W126" t="str">
            <v/>
          </cell>
          <cell r="X126" t="str">
            <v/>
          </cell>
          <cell r="Y126">
            <v>0</v>
          </cell>
          <cell r="Z126" t="str">
            <v/>
          </cell>
        </row>
        <row r="127">
          <cell r="C127">
            <v>0</v>
          </cell>
          <cell r="D127" t="str">
            <v>SITEL</v>
          </cell>
          <cell r="E127">
            <v>0</v>
          </cell>
          <cell r="F127" t="str">
            <v>OB</v>
          </cell>
          <cell r="G127">
            <v>0</v>
          </cell>
          <cell r="H127">
            <v>0</v>
          </cell>
          <cell r="I127">
            <v>0</v>
          </cell>
          <cell r="J127">
            <v>0</v>
          </cell>
          <cell r="K127">
            <v>0</v>
          </cell>
          <cell r="L127">
            <v>0</v>
          </cell>
          <cell r="M127" t="str">
            <v xml:space="preserve"> </v>
          </cell>
          <cell r="N127" t="str">
            <v>-</v>
          </cell>
          <cell r="O127" t="str">
            <v>-</v>
          </cell>
          <cell r="P127" t="str">
            <v>-</v>
          </cell>
          <cell r="Q127" t="str">
            <v>-</v>
          </cell>
          <cell r="R127" t="str">
            <v>-</v>
          </cell>
          <cell r="S127" t="str">
            <v>-</v>
          </cell>
          <cell r="T127" t="str">
            <v>-</v>
          </cell>
          <cell r="U127">
            <v>0</v>
          </cell>
          <cell r="V127">
            <v>0</v>
          </cell>
          <cell r="W127" t="str">
            <v/>
          </cell>
          <cell r="X127" t="str">
            <v/>
          </cell>
          <cell r="Y127">
            <v>0</v>
          </cell>
          <cell r="Z127" t="str">
            <v/>
          </cell>
        </row>
        <row r="128">
          <cell r="C128">
            <v>0</v>
          </cell>
          <cell r="D128" t="str">
            <v>SITEL</v>
          </cell>
          <cell r="E128">
            <v>0</v>
          </cell>
          <cell r="F128" t="str">
            <v>OB</v>
          </cell>
          <cell r="G128">
            <v>0</v>
          </cell>
          <cell r="H128">
            <v>0</v>
          </cell>
          <cell r="I128">
            <v>0</v>
          </cell>
          <cell r="J128">
            <v>0</v>
          </cell>
          <cell r="K128">
            <v>0</v>
          </cell>
          <cell r="L128">
            <v>0</v>
          </cell>
          <cell r="M128" t="str">
            <v xml:space="preserve"> </v>
          </cell>
          <cell r="N128" t="str">
            <v>-</v>
          </cell>
          <cell r="O128" t="str">
            <v>-</v>
          </cell>
          <cell r="P128" t="str">
            <v>-</v>
          </cell>
          <cell r="Q128" t="str">
            <v>-</v>
          </cell>
          <cell r="R128" t="str">
            <v>-</v>
          </cell>
          <cell r="S128" t="str">
            <v>-</v>
          </cell>
          <cell r="T128" t="str">
            <v>-</v>
          </cell>
          <cell r="U128">
            <v>0</v>
          </cell>
          <cell r="V128">
            <v>0</v>
          </cell>
          <cell r="W128" t="str">
            <v/>
          </cell>
          <cell r="X128" t="str">
            <v/>
          </cell>
          <cell r="Y128">
            <v>0</v>
          </cell>
          <cell r="Z128" t="str">
            <v/>
          </cell>
        </row>
        <row r="129">
          <cell r="C129">
            <v>0</v>
          </cell>
          <cell r="D129" t="str">
            <v>SITEL</v>
          </cell>
          <cell r="E129">
            <v>0</v>
          </cell>
          <cell r="F129" t="str">
            <v>OB</v>
          </cell>
          <cell r="G129">
            <v>0</v>
          </cell>
          <cell r="H129">
            <v>0</v>
          </cell>
          <cell r="I129">
            <v>0</v>
          </cell>
          <cell r="J129">
            <v>0</v>
          </cell>
          <cell r="K129">
            <v>0</v>
          </cell>
          <cell r="L129">
            <v>0</v>
          </cell>
          <cell r="M129" t="str">
            <v xml:space="preserve"> </v>
          </cell>
          <cell r="N129" t="str">
            <v>-</v>
          </cell>
          <cell r="O129" t="str">
            <v>-</v>
          </cell>
          <cell r="P129" t="str">
            <v>-</v>
          </cell>
          <cell r="Q129" t="str">
            <v>-</v>
          </cell>
          <cell r="R129" t="str">
            <v>-</v>
          </cell>
          <cell r="S129" t="str">
            <v>-</v>
          </cell>
          <cell r="T129" t="str">
            <v>-</v>
          </cell>
          <cell r="U129">
            <v>0</v>
          </cell>
          <cell r="V129">
            <v>0</v>
          </cell>
          <cell r="W129" t="str">
            <v/>
          </cell>
          <cell r="X129" t="str">
            <v/>
          </cell>
          <cell r="Y129">
            <v>0</v>
          </cell>
          <cell r="Z129" t="str">
            <v/>
          </cell>
        </row>
        <row r="130">
          <cell r="C130">
            <v>0</v>
          </cell>
          <cell r="D130" t="str">
            <v>SITEL</v>
          </cell>
          <cell r="E130">
            <v>0</v>
          </cell>
          <cell r="F130" t="str">
            <v>OB</v>
          </cell>
          <cell r="G130">
            <v>0</v>
          </cell>
          <cell r="H130">
            <v>0</v>
          </cell>
          <cell r="I130">
            <v>0</v>
          </cell>
          <cell r="J130">
            <v>0</v>
          </cell>
          <cell r="K130">
            <v>0</v>
          </cell>
          <cell r="L130">
            <v>0</v>
          </cell>
          <cell r="M130" t="str">
            <v xml:space="preserve"> </v>
          </cell>
          <cell r="N130" t="str">
            <v>-</v>
          </cell>
          <cell r="O130" t="str">
            <v>-</v>
          </cell>
          <cell r="P130" t="str">
            <v>-</v>
          </cell>
          <cell r="Q130" t="str">
            <v>-</v>
          </cell>
          <cell r="R130" t="str">
            <v>-</v>
          </cell>
          <cell r="S130" t="str">
            <v>-</v>
          </cell>
          <cell r="T130" t="str">
            <v>-</v>
          </cell>
          <cell r="U130">
            <v>0</v>
          </cell>
          <cell r="V130">
            <v>0</v>
          </cell>
          <cell r="W130" t="str">
            <v/>
          </cell>
          <cell r="X130" t="str">
            <v/>
          </cell>
          <cell r="Y130">
            <v>0</v>
          </cell>
          <cell r="Z130" t="str">
            <v/>
          </cell>
        </row>
        <row r="131">
          <cell r="C131">
            <v>0</v>
          </cell>
          <cell r="D131" t="str">
            <v>SITEL</v>
          </cell>
          <cell r="E131">
            <v>0</v>
          </cell>
          <cell r="F131" t="str">
            <v>OB</v>
          </cell>
          <cell r="G131">
            <v>0</v>
          </cell>
          <cell r="H131">
            <v>0</v>
          </cell>
          <cell r="I131">
            <v>0</v>
          </cell>
          <cell r="J131">
            <v>0</v>
          </cell>
          <cell r="K131">
            <v>0</v>
          </cell>
          <cell r="L131">
            <v>0</v>
          </cell>
          <cell r="M131" t="str">
            <v xml:space="preserve"> </v>
          </cell>
          <cell r="N131" t="str">
            <v>-</v>
          </cell>
          <cell r="O131" t="str">
            <v>-</v>
          </cell>
          <cell r="P131" t="str">
            <v>-</v>
          </cell>
          <cell r="Q131" t="str">
            <v>-</v>
          </cell>
          <cell r="R131" t="str">
            <v>-</v>
          </cell>
          <cell r="S131" t="str">
            <v>-</v>
          </cell>
          <cell r="T131" t="str">
            <v>-</v>
          </cell>
          <cell r="U131">
            <v>0</v>
          </cell>
          <cell r="V131">
            <v>0</v>
          </cell>
          <cell r="W131" t="str">
            <v/>
          </cell>
          <cell r="X131" t="str">
            <v/>
          </cell>
          <cell r="Y131">
            <v>0</v>
          </cell>
          <cell r="Z131" t="str">
            <v/>
          </cell>
        </row>
        <row r="132">
          <cell r="C132">
            <v>0</v>
          </cell>
          <cell r="D132">
            <v>0</v>
          </cell>
          <cell r="E132">
            <v>0</v>
          </cell>
          <cell r="F132">
            <v>0</v>
          </cell>
          <cell r="G132">
            <v>0</v>
          </cell>
          <cell r="H132">
            <v>0</v>
          </cell>
          <cell r="I132">
            <v>0</v>
          </cell>
          <cell r="J132">
            <v>3109</v>
          </cell>
          <cell r="K132">
            <v>2157.75</v>
          </cell>
          <cell r="L132">
            <v>951.25</v>
          </cell>
          <cell r="M132">
            <v>0</v>
          </cell>
          <cell r="N132">
            <v>0</v>
          </cell>
          <cell r="O132">
            <v>0</v>
          </cell>
          <cell r="P132">
            <v>0</v>
          </cell>
          <cell r="Q132">
            <v>0</v>
          </cell>
          <cell r="R132">
            <v>0</v>
          </cell>
          <cell r="S132">
            <v>0</v>
          </cell>
          <cell r="T132">
            <v>0</v>
          </cell>
          <cell r="U132">
            <v>0</v>
          </cell>
          <cell r="V132">
            <v>0</v>
          </cell>
          <cell r="W132">
            <v>0</v>
          </cell>
          <cell r="X132">
            <v>0</v>
          </cell>
          <cell r="Y132">
            <v>0</v>
          </cell>
          <cell r="Z132">
            <v>0</v>
          </cell>
        </row>
        <row r="133">
          <cell r="C133">
            <v>0</v>
          </cell>
          <cell r="D133">
            <v>0</v>
          </cell>
          <cell r="E133">
            <v>0</v>
          </cell>
          <cell r="F133">
            <v>0</v>
          </cell>
          <cell r="G133">
            <v>0</v>
          </cell>
          <cell r="H133">
            <v>0</v>
          </cell>
          <cell r="I133">
            <v>0</v>
          </cell>
          <cell r="J133">
            <v>0</v>
          </cell>
          <cell r="K133">
            <v>0</v>
          </cell>
          <cell r="L133">
            <v>0</v>
          </cell>
          <cell r="M133">
            <v>0</v>
          </cell>
          <cell r="N133">
            <v>0</v>
          </cell>
          <cell r="O133">
            <v>0</v>
          </cell>
          <cell r="P133">
            <v>0</v>
          </cell>
          <cell r="Q133">
            <v>0</v>
          </cell>
          <cell r="R133">
            <v>0</v>
          </cell>
          <cell r="S133">
            <v>0</v>
          </cell>
          <cell r="T133">
            <v>0</v>
          </cell>
          <cell r="U133">
            <v>0</v>
          </cell>
          <cell r="V133">
            <v>0</v>
          </cell>
          <cell r="W133">
            <v>0</v>
          </cell>
          <cell r="X133">
            <v>0</v>
          </cell>
          <cell r="Y133">
            <v>0</v>
          </cell>
          <cell r="Z133">
            <v>0</v>
          </cell>
        </row>
        <row r="134">
          <cell r="C134">
            <v>0</v>
          </cell>
          <cell r="D134">
            <v>0</v>
          </cell>
          <cell r="E134">
            <v>0</v>
          </cell>
          <cell r="F134">
            <v>0</v>
          </cell>
          <cell r="G134">
            <v>0</v>
          </cell>
          <cell r="H134">
            <v>0</v>
          </cell>
          <cell r="I134">
            <v>0</v>
          </cell>
          <cell r="J134">
            <v>0</v>
          </cell>
          <cell r="K134">
            <v>0</v>
          </cell>
          <cell r="L134">
            <v>0</v>
          </cell>
          <cell r="M134">
            <v>0</v>
          </cell>
          <cell r="N134">
            <v>0</v>
          </cell>
          <cell r="O134">
            <v>0</v>
          </cell>
          <cell r="P134">
            <v>0</v>
          </cell>
          <cell r="Q134">
            <v>0</v>
          </cell>
          <cell r="R134">
            <v>0</v>
          </cell>
          <cell r="S134">
            <v>0</v>
          </cell>
          <cell r="T134">
            <v>0</v>
          </cell>
          <cell r="U134">
            <v>0</v>
          </cell>
          <cell r="V134">
            <v>0</v>
          </cell>
          <cell r="W134">
            <v>0</v>
          </cell>
          <cell r="X134">
            <v>0</v>
          </cell>
          <cell r="Y134">
            <v>0</v>
          </cell>
          <cell r="Z134">
            <v>0</v>
          </cell>
        </row>
        <row r="135">
          <cell r="C135">
            <v>0</v>
          </cell>
          <cell r="D135">
            <v>0</v>
          </cell>
          <cell r="E135">
            <v>0</v>
          </cell>
          <cell r="F135">
            <v>0</v>
          </cell>
          <cell r="G135">
            <v>0</v>
          </cell>
          <cell r="H135">
            <v>0</v>
          </cell>
          <cell r="I135">
            <v>0</v>
          </cell>
          <cell r="J135">
            <v>0</v>
          </cell>
          <cell r="K135">
            <v>0</v>
          </cell>
          <cell r="N135" t="str">
            <v>APROVISIONAMENTS</v>
          </cell>
          <cell r="O135" t="str">
            <v>ADMINISTRACIO</v>
          </cell>
          <cell r="P135" t="str">
            <v>OPERACIONS</v>
          </cell>
          <cell r="Q135" t="str">
            <v>ENGINYERIA HW</v>
          </cell>
          <cell r="R135" t="str">
            <v>ENGINYERIA SW</v>
          </cell>
          <cell r="S135" t="str">
            <v>COMERCIAL</v>
          </cell>
          <cell r="T135" t="str">
            <v>CONSUL.TELCOMUNIC.</v>
          </cell>
          <cell r="U135">
            <v>0</v>
          </cell>
          <cell r="V135">
            <v>0</v>
          </cell>
          <cell r="W135">
            <v>0</v>
          </cell>
          <cell r="X135">
            <v>0</v>
          </cell>
          <cell r="Z135">
            <v>0</v>
          </cell>
        </row>
        <row r="136">
          <cell r="C136">
            <v>0</v>
          </cell>
          <cell r="N136">
            <v>0</v>
          </cell>
          <cell r="O136">
            <v>0</v>
          </cell>
          <cell r="P136">
            <v>0</v>
          </cell>
          <cell r="Q136">
            <v>0</v>
          </cell>
          <cell r="R136">
            <v>0</v>
          </cell>
          <cell r="S136">
            <v>0</v>
          </cell>
          <cell r="T136">
            <v>0</v>
          </cell>
          <cell r="U136">
            <v>0</v>
          </cell>
          <cell r="V136">
            <v>0</v>
          </cell>
          <cell r="W136">
            <v>0</v>
          </cell>
          <cell r="X136">
            <v>0</v>
          </cell>
          <cell r="Z136">
            <v>0</v>
          </cell>
        </row>
        <row r="137">
          <cell r="C137">
            <v>0</v>
          </cell>
          <cell r="N137">
            <v>0</v>
          </cell>
          <cell r="O137">
            <v>0</v>
          </cell>
          <cell r="P137">
            <v>0</v>
          </cell>
          <cell r="Q137">
            <v>0</v>
          </cell>
          <cell r="R137">
            <v>0</v>
          </cell>
          <cell r="S137">
            <v>0</v>
          </cell>
          <cell r="T137">
            <v>0</v>
          </cell>
          <cell r="U137">
            <v>0</v>
          </cell>
          <cell r="V137">
            <v>0</v>
          </cell>
          <cell r="W137">
            <v>0</v>
          </cell>
          <cell r="X137">
            <v>0</v>
          </cell>
          <cell r="Z137">
            <v>0</v>
          </cell>
        </row>
        <row r="138">
          <cell r="C138">
            <v>0</v>
          </cell>
          <cell r="N138">
            <v>0</v>
          </cell>
          <cell r="O138">
            <v>0</v>
          </cell>
          <cell r="P138">
            <v>0</v>
          </cell>
          <cell r="Q138">
            <v>0</v>
          </cell>
          <cell r="R138">
            <v>0</v>
          </cell>
          <cell r="S138">
            <v>0</v>
          </cell>
          <cell r="T138">
            <v>0</v>
          </cell>
          <cell r="U138">
            <v>0</v>
          </cell>
          <cell r="V138">
            <v>0</v>
          </cell>
          <cell r="W138">
            <v>0</v>
          </cell>
          <cell r="X138">
            <v>0</v>
          </cell>
          <cell r="Z138">
            <v>0</v>
          </cell>
        </row>
        <row r="139">
          <cell r="C139">
            <v>0</v>
          </cell>
          <cell r="N139">
            <v>0</v>
          </cell>
          <cell r="O139">
            <v>0</v>
          </cell>
          <cell r="P139">
            <v>0</v>
          </cell>
          <cell r="Q139">
            <v>0</v>
          </cell>
          <cell r="R139">
            <v>0</v>
          </cell>
          <cell r="S139">
            <v>0</v>
          </cell>
          <cell r="T139">
            <v>0</v>
          </cell>
          <cell r="U139">
            <v>0</v>
          </cell>
          <cell r="Z139">
            <v>0</v>
          </cell>
        </row>
        <row r="140">
          <cell r="C140">
            <v>0</v>
          </cell>
          <cell r="E140" t="str">
            <v>Projectes (EXTERNS) en curs 2.013</v>
          </cell>
          <cell r="F140">
            <v>0</v>
          </cell>
          <cell r="G140">
            <v>0</v>
          </cell>
          <cell r="H140">
            <v>0</v>
          </cell>
          <cell r="I140">
            <v>0</v>
          </cell>
          <cell r="J140">
            <v>0</v>
          </cell>
          <cell r="K140">
            <v>0</v>
          </cell>
          <cell r="L140">
            <v>0</v>
          </cell>
          <cell r="M140">
            <v>0</v>
          </cell>
          <cell r="N140">
            <v>0</v>
          </cell>
          <cell r="O140">
            <v>0</v>
          </cell>
          <cell r="P140">
            <v>0</v>
          </cell>
          <cell r="Q140">
            <v>0</v>
          </cell>
          <cell r="R140">
            <v>0</v>
          </cell>
          <cell r="S140">
            <v>0</v>
          </cell>
          <cell r="T140">
            <v>0</v>
          </cell>
          <cell r="U140">
            <v>0</v>
          </cell>
          <cell r="Z140">
            <v>0</v>
          </cell>
        </row>
        <row r="141">
          <cell r="N141">
            <v>0</v>
          </cell>
          <cell r="O141">
            <v>0</v>
          </cell>
          <cell r="P141">
            <v>0</v>
          </cell>
          <cell r="Q141">
            <v>0</v>
          </cell>
          <cell r="R141">
            <v>0</v>
          </cell>
          <cell r="S141">
            <v>0</v>
          </cell>
          <cell r="T141">
            <v>0</v>
          </cell>
          <cell r="U141">
            <v>0</v>
          </cell>
          <cell r="Z141">
            <v>0</v>
          </cell>
        </row>
        <row r="142">
          <cell r="N142">
            <v>0</v>
          </cell>
          <cell r="O142">
            <v>0</v>
          </cell>
          <cell r="P142">
            <v>0</v>
          </cell>
          <cell r="Q142">
            <v>0</v>
          </cell>
          <cell r="R142">
            <v>0</v>
          </cell>
          <cell r="S142">
            <v>0</v>
          </cell>
          <cell r="T142">
            <v>0</v>
          </cell>
          <cell r="U142">
            <v>0</v>
          </cell>
          <cell r="Z142">
            <v>0</v>
          </cell>
        </row>
        <row r="143">
          <cell r="C143" t="str">
            <v>OF</v>
          </cell>
          <cell r="D143" t="str">
            <v>CLIENT</v>
          </cell>
          <cell r="E143" t="str">
            <v>ANY</v>
          </cell>
          <cell r="F143" t="str">
            <v>STATUS</v>
          </cell>
          <cell r="G143" t="str">
            <v>PROJECTE</v>
          </cell>
          <cell r="H143" t="str">
            <v>TIPUS OF o DEPENDENCIA</v>
          </cell>
          <cell r="I143">
            <v>0</v>
          </cell>
          <cell r="J143" t="str">
            <v>PREV</v>
          </cell>
          <cell r="K143" t="str">
            <v>TOTAL</v>
          </cell>
          <cell r="L143" t="str">
            <v>DESV</v>
          </cell>
          <cell r="M143" t="str">
            <v>AVANÇ</v>
          </cell>
          <cell r="N143" t="str">
            <v>DPT. IMPLICATS</v>
          </cell>
          <cell r="O143">
            <v>0</v>
          </cell>
          <cell r="P143">
            <v>0</v>
          </cell>
          <cell r="Q143">
            <v>0</v>
          </cell>
          <cell r="R143">
            <v>0</v>
          </cell>
          <cell r="S143">
            <v>0</v>
          </cell>
          <cell r="T143">
            <v>0</v>
          </cell>
          <cell r="U143" t="str">
            <v>DATA</v>
          </cell>
          <cell r="V143" t="str">
            <v>DATA</v>
          </cell>
          <cell r="W143" t="str">
            <v>DATA</v>
          </cell>
          <cell r="X143" t="str">
            <v>DURADA</v>
          </cell>
          <cell r="Y143" t="str">
            <v>DATA</v>
          </cell>
          <cell r="Z143" t="str">
            <v>DESVIAC.</v>
          </cell>
        </row>
        <row r="144">
          <cell r="C144">
            <v>0</v>
          </cell>
          <cell r="D144">
            <v>0</v>
          </cell>
          <cell r="E144">
            <v>0</v>
          </cell>
          <cell r="F144">
            <v>0</v>
          </cell>
          <cell r="G144">
            <v>0</v>
          </cell>
          <cell r="H144">
            <v>0</v>
          </cell>
          <cell r="I144">
            <v>0</v>
          </cell>
          <cell r="J144">
            <v>0</v>
          </cell>
          <cell r="K144" t="str">
            <v>REAL</v>
          </cell>
          <cell r="L144">
            <v>0</v>
          </cell>
          <cell r="M144">
            <v>0</v>
          </cell>
          <cell r="N144">
            <v>0</v>
          </cell>
          <cell r="O144">
            <v>0</v>
          </cell>
          <cell r="P144">
            <v>0</v>
          </cell>
          <cell r="Q144">
            <v>0</v>
          </cell>
          <cell r="R144">
            <v>0</v>
          </cell>
          <cell r="S144">
            <v>0</v>
          </cell>
          <cell r="T144">
            <v>0</v>
          </cell>
          <cell r="U144" t="str">
            <v>INICI</v>
          </cell>
          <cell r="V144" t="str">
            <v>ENTREGA</v>
          </cell>
          <cell r="W144" t="str">
            <v>REVISADA</v>
          </cell>
          <cell r="X144">
            <v>0</v>
          </cell>
          <cell r="Y144" t="str">
            <v>ACCEP.</v>
          </cell>
          <cell r="Z144">
            <v>0</v>
          </cell>
        </row>
        <row r="145">
          <cell r="C145">
            <v>0</v>
          </cell>
          <cell r="D145">
            <v>0</v>
          </cell>
          <cell r="E145">
            <v>0</v>
          </cell>
          <cell r="F145">
            <v>0</v>
          </cell>
          <cell r="G145">
            <v>0</v>
          </cell>
          <cell r="H145">
            <v>0</v>
          </cell>
          <cell r="I145">
            <v>0</v>
          </cell>
          <cell r="J145">
            <v>0</v>
          </cell>
          <cell r="K145">
            <v>0</v>
          </cell>
          <cell r="L145">
            <v>0</v>
          </cell>
          <cell r="M145">
            <v>0</v>
          </cell>
          <cell r="N145">
            <v>0</v>
          </cell>
          <cell r="O145">
            <v>0</v>
          </cell>
          <cell r="P145">
            <v>0</v>
          </cell>
          <cell r="Q145">
            <v>0</v>
          </cell>
          <cell r="R145">
            <v>0</v>
          </cell>
          <cell r="S145">
            <v>0</v>
          </cell>
          <cell r="T145">
            <v>0</v>
          </cell>
          <cell r="U145">
            <v>0</v>
          </cell>
          <cell r="V145">
            <v>0</v>
          </cell>
          <cell r="Z145">
            <v>0</v>
          </cell>
        </row>
        <row r="146">
          <cell r="C146">
            <v>2663</v>
          </cell>
          <cell r="D146" t="str">
            <v>ORMAZA</v>
          </cell>
          <cell r="E146">
            <v>2013</v>
          </cell>
          <cell r="F146" t="str">
            <v>TA</v>
          </cell>
          <cell r="G146" t="str">
            <v>CC SCADA CREVILLENTE v5.1</v>
          </cell>
          <cell r="H146" t="str">
            <v>IND</v>
          </cell>
          <cell r="I146">
            <v>0</v>
          </cell>
          <cell r="J146">
            <v>28</v>
          </cell>
          <cell r="K146">
            <v>28</v>
          </cell>
          <cell r="L146">
            <v>0</v>
          </cell>
          <cell r="M146">
            <v>1</v>
          </cell>
          <cell r="N146" t="str">
            <v>-</v>
          </cell>
          <cell r="O146" t="str">
            <v>-</v>
          </cell>
          <cell r="P146" t="str">
            <v>-</v>
          </cell>
          <cell r="Q146" t="str">
            <v>ISP</v>
          </cell>
          <cell r="R146" t="str">
            <v>-</v>
          </cell>
          <cell r="S146" t="str">
            <v>-</v>
          </cell>
          <cell r="T146" t="str">
            <v>-</v>
          </cell>
          <cell r="U146">
            <v>41549</v>
          </cell>
          <cell r="V146">
            <v>41563</v>
          </cell>
          <cell r="W146">
            <v>41598</v>
          </cell>
          <cell r="X146">
            <v>14</v>
          </cell>
          <cell r="Y146">
            <v>41598</v>
          </cell>
          <cell r="Z146">
            <v>0</v>
          </cell>
        </row>
        <row r="147">
          <cell r="C147">
            <v>2664</v>
          </cell>
          <cell r="D147" t="str">
            <v>ORMAZA</v>
          </cell>
          <cell r="E147">
            <v>2013</v>
          </cell>
          <cell r="F147" t="str">
            <v>TA</v>
          </cell>
          <cell r="G147" t="str">
            <v>CC SCADA JUAN DE FRUTOS v2.1</v>
          </cell>
          <cell r="H147" t="str">
            <v>IND</v>
          </cell>
          <cell r="I147">
            <v>0</v>
          </cell>
          <cell r="J147">
            <v>12</v>
          </cell>
          <cell r="K147">
            <v>12</v>
          </cell>
          <cell r="L147">
            <v>0</v>
          </cell>
          <cell r="M147">
            <v>1</v>
          </cell>
          <cell r="N147" t="str">
            <v>-</v>
          </cell>
          <cell r="O147" t="str">
            <v>-</v>
          </cell>
          <cell r="P147" t="str">
            <v>-</v>
          </cell>
          <cell r="Q147" t="str">
            <v>-</v>
          </cell>
          <cell r="R147" t="str">
            <v>RVC</v>
          </cell>
          <cell r="S147" t="str">
            <v>-</v>
          </cell>
          <cell r="T147" t="str">
            <v>-</v>
          </cell>
          <cell r="U147">
            <v>41551</v>
          </cell>
          <cell r="V147">
            <v>41578</v>
          </cell>
          <cell r="W147">
            <v>41578</v>
          </cell>
          <cell r="X147">
            <v>27</v>
          </cell>
          <cell r="Y147">
            <v>41593</v>
          </cell>
          <cell r="Z147">
            <v>15</v>
          </cell>
        </row>
        <row r="148">
          <cell r="C148">
            <v>2665</v>
          </cell>
          <cell r="D148" t="str">
            <v>BASENE</v>
          </cell>
          <cell r="E148">
            <v>2013</v>
          </cell>
          <cell r="F148" t="str">
            <v>TA</v>
          </cell>
          <cell r="G148" t="str">
            <v>RTU C.T. ANTONI GAUDI v1.0</v>
          </cell>
          <cell r="H148" t="str">
            <v>IND</v>
          </cell>
          <cell r="I148">
            <v>0</v>
          </cell>
          <cell r="J148">
            <v>6</v>
          </cell>
          <cell r="K148">
            <v>6</v>
          </cell>
          <cell r="L148">
            <v>0</v>
          </cell>
          <cell r="M148">
            <v>1</v>
          </cell>
          <cell r="N148" t="str">
            <v>-</v>
          </cell>
          <cell r="O148" t="str">
            <v>-</v>
          </cell>
          <cell r="P148" t="str">
            <v>-</v>
          </cell>
          <cell r="Q148" t="str">
            <v>ISP</v>
          </cell>
          <cell r="R148" t="str">
            <v>-</v>
          </cell>
          <cell r="S148" t="str">
            <v>-</v>
          </cell>
          <cell r="T148" t="str">
            <v>-</v>
          </cell>
          <cell r="U148">
            <v>41558</v>
          </cell>
          <cell r="V148">
            <v>41578</v>
          </cell>
          <cell r="W148">
            <v>41823</v>
          </cell>
          <cell r="X148">
            <v>20</v>
          </cell>
          <cell r="Y148">
            <v>41823</v>
          </cell>
          <cell r="Z148">
            <v>0</v>
          </cell>
        </row>
        <row r="149">
          <cell r="C149">
            <v>2666</v>
          </cell>
          <cell r="D149" t="str">
            <v>BASENE</v>
          </cell>
          <cell r="E149">
            <v>2013</v>
          </cell>
          <cell r="F149" t="str">
            <v>TA</v>
          </cell>
          <cell r="G149" t="str">
            <v>RTU C.T. MARSAL v1.0</v>
          </cell>
          <cell r="H149" t="str">
            <v>IND</v>
          </cell>
          <cell r="I149">
            <v>0</v>
          </cell>
          <cell r="J149">
            <v>6</v>
          </cell>
          <cell r="K149">
            <v>6</v>
          </cell>
          <cell r="L149">
            <v>0</v>
          </cell>
          <cell r="M149">
            <v>1</v>
          </cell>
          <cell r="N149" t="str">
            <v>-</v>
          </cell>
          <cell r="O149" t="str">
            <v>-</v>
          </cell>
          <cell r="P149" t="str">
            <v>-</v>
          </cell>
          <cell r="Q149" t="str">
            <v>ISP</v>
          </cell>
          <cell r="R149" t="str">
            <v>-</v>
          </cell>
          <cell r="S149" t="str">
            <v>-</v>
          </cell>
          <cell r="T149" t="str">
            <v>-</v>
          </cell>
          <cell r="U149">
            <v>41558</v>
          </cell>
          <cell r="V149">
            <v>41578</v>
          </cell>
          <cell r="W149">
            <v>41578</v>
          </cell>
          <cell r="X149">
            <v>20</v>
          </cell>
          <cell r="Y149">
            <v>41577</v>
          </cell>
          <cell r="Z149">
            <v>0</v>
          </cell>
        </row>
        <row r="150">
          <cell r="C150">
            <v>2667</v>
          </cell>
          <cell r="D150" t="str">
            <v>SITEL</v>
          </cell>
          <cell r="E150">
            <v>2013</v>
          </cell>
          <cell r="F150" t="str">
            <v>TA</v>
          </cell>
          <cell r="G150" t="str">
            <v>ARMARI COM CC SCADA EYPESA v2.1</v>
          </cell>
          <cell r="H150" t="str">
            <v>OF2653</v>
          </cell>
          <cell r="I150">
            <v>0</v>
          </cell>
          <cell r="J150">
            <v>21</v>
          </cell>
          <cell r="K150">
            <v>21</v>
          </cell>
          <cell r="L150">
            <v>0</v>
          </cell>
          <cell r="M150">
            <v>1</v>
          </cell>
          <cell r="N150" t="str">
            <v>-</v>
          </cell>
          <cell r="O150" t="str">
            <v>-</v>
          </cell>
          <cell r="P150" t="str">
            <v>EMM</v>
          </cell>
          <cell r="Q150" t="str">
            <v>-</v>
          </cell>
          <cell r="R150" t="str">
            <v>-</v>
          </cell>
          <cell r="S150" t="str">
            <v>-</v>
          </cell>
          <cell r="T150" t="str">
            <v>-</v>
          </cell>
          <cell r="U150">
            <v>41547</v>
          </cell>
          <cell r="V150">
            <v>41578</v>
          </cell>
          <cell r="W150">
            <v>41795</v>
          </cell>
          <cell r="X150">
            <v>30</v>
          </cell>
          <cell r="Y150">
            <v>41795</v>
          </cell>
          <cell r="Z150">
            <v>0</v>
          </cell>
        </row>
        <row r="151">
          <cell r="C151">
            <v>2668</v>
          </cell>
          <cell r="D151" t="str">
            <v>ORMAZA</v>
          </cell>
          <cell r="E151">
            <v>2013</v>
          </cell>
          <cell r="F151" t="str">
            <v>TA</v>
          </cell>
          <cell r="G151" t="str">
            <v>RTU C.T. SALCEDA-GANDARA v1.0 (ALTO MIÑO)</v>
          </cell>
          <cell r="H151" t="str">
            <v>PPAL</v>
          </cell>
          <cell r="I151">
            <v>0</v>
          </cell>
          <cell r="J151">
            <v>11.5</v>
          </cell>
          <cell r="K151">
            <v>11.5</v>
          </cell>
          <cell r="L151">
            <v>0</v>
          </cell>
          <cell r="M151">
            <v>1</v>
          </cell>
          <cell r="N151" t="str">
            <v>-</v>
          </cell>
          <cell r="O151" t="str">
            <v>-</v>
          </cell>
          <cell r="P151" t="str">
            <v>-</v>
          </cell>
          <cell r="Q151" t="str">
            <v>ISP</v>
          </cell>
          <cell r="R151" t="str">
            <v>-</v>
          </cell>
          <cell r="S151" t="str">
            <v>-</v>
          </cell>
          <cell r="T151" t="str">
            <v>-</v>
          </cell>
          <cell r="U151">
            <v>41562</v>
          </cell>
          <cell r="V151">
            <v>41608</v>
          </cell>
          <cell r="W151">
            <v>41612</v>
          </cell>
          <cell r="X151">
            <v>45</v>
          </cell>
          <cell r="Y151">
            <v>41612</v>
          </cell>
          <cell r="Z151">
            <v>0</v>
          </cell>
        </row>
        <row r="152">
          <cell r="C152">
            <v>2669</v>
          </cell>
          <cell r="D152" t="str">
            <v>BASENE</v>
          </cell>
          <cell r="E152">
            <v>2013</v>
          </cell>
          <cell r="F152" t="str">
            <v>TA</v>
          </cell>
          <cell r="G152" t="str">
            <v>RTU PM6 OLIVA GIBERTA v1.0</v>
          </cell>
          <cell r="H152" t="str">
            <v>IND</v>
          </cell>
          <cell r="I152">
            <v>0</v>
          </cell>
          <cell r="J152">
            <v>28</v>
          </cell>
          <cell r="K152">
            <v>28</v>
          </cell>
          <cell r="L152">
            <v>0</v>
          </cell>
          <cell r="M152">
            <v>1</v>
          </cell>
          <cell r="N152" t="str">
            <v>-</v>
          </cell>
          <cell r="O152" t="str">
            <v>-</v>
          </cell>
          <cell r="P152" t="str">
            <v>-</v>
          </cell>
          <cell r="Q152" t="str">
            <v>ISP</v>
          </cell>
          <cell r="R152" t="str">
            <v>-</v>
          </cell>
          <cell r="S152" t="str">
            <v>-</v>
          </cell>
          <cell r="T152" t="str">
            <v>-</v>
          </cell>
          <cell r="U152">
            <v>41565</v>
          </cell>
          <cell r="V152">
            <v>41608</v>
          </cell>
          <cell r="W152">
            <v>41929</v>
          </cell>
          <cell r="X152">
            <v>42</v>
          </cell>
          <cell r="Y152">
            <v>41929</v>
          </cell>
          <cell r="Z152">
            <v>0</v>
          </cell>
        </row>
        <row r="153">
          <cell r="C153">
            <v>2670</v>
          </cell>
          <cell r="D153" t="str">
            <v>EYPESA</v>
          </cell>
          <cell r="E153">
            <v>2013</v>
          </cell>
          <cell r="F153" t="str">
            <v>TA</v>
          </cell>
          <cell r="G153" t="str">
            <v>REPARACIO RTU S.E. SANT PERE v3.0</v>
          </cell>
          <cell r="H153" t="str">
            <v>OF286</v>
          </cell>
          <cell r="I153">
            <v>0</v>
          </cell>
          <cell r="J153">
            <v>20</v>
          </cell>
          <cell r="K153">
            <v>20</v>
          </cell>
          <cell r="L153">
            <v>0</v>
          </cell>
          <cell r="M153">
            <v>1</v>
          </cell>
          <cell r="N153" t="str">
            <v>-</v>
          </cell>
          <cell r="O153" t="str">
            <v>-</v>
          </cell>
          <cell r="P153" t="str">
            <v>EMM</v>
          </cell>
          <cell r="Q153" t="str">
            <v>-</v>
          </cell>
          <cell r="R153" t="str">
            <v>-</v>
          </cell>
          <cell r="S153" t="str">
            <v>-</v>
          </cell>
          <cell r="T153" t="str">
            <v>-</v>
          </cell>
          <cell r="U153">
            <v>41564</v>
          </cell>
          <cell r="V153">
            <v>41565</v>
          </cell>
          <cell r="W153">
            <v>41565</v>
          </cell>
          <cell r="X153">
            <v>1</v>
          </cell>
          <cell r="Y153">
            <v>41565</v>
          </cell>
          <cell r="Z153">
            <v>0</v>
          </cell>
        </row>
        <row r="154">
          <cell r="C154">
            <v>2671</v>
          </cell>
          <cell r="D154" t="str">
            <v>AGRENE</v>
          </cell>
          <cell r="E154">
            <v>2013</v>
          </cell>
          <cell r="F154" t="str">
            <v>TA</v>
          </cell>
          <cell r="G154" t="str">
            <v>REPARACIO MCE-48</v>
          </cell>
          <cell r="H154" t="str">
            <v>IND</v>
          </cell>
          <cell r="I154">
            <v>0</v>
          </cell>
          <cell r="J154">
            <v>4</v>
          </cell>
          <cell r="K154">
            <v>4</v>
          </cell>
          <cell r="L154">
            <v>0</v>
          </cell>
          <cell r="M154">
            <v>1</v>
          </cell>
          <cell r="N154" t="str">
            <v>-</v>
          </cell>
          <cell r="O154" t="str">
            <v>-</v>
          </cell>
          <cell r="P154" t="str">
            <v>EMM</v>
          </cell>
          <cell r="Q154" t="str">
            <v>-</v>
          </cell>
          <cell r="R154" t="str">
            <v>-</v>
          </cell>
          <cell r="S154" t="str">
            <v>-</v>
          </cell>
          <cell r="T154" t="str">
            <v>-</v>
          </cell>
          <cell r="U154">
            <v>41554</v>
          </cell>
          <cell r="V154">
            <v>41570</v>
          </cell>
          <cell r="W154">
            <v>41570</v>
          </cell>
          <cell r="X154">
            <v>16</v>
          </cell>
          <cell r="Y154">
            <v>41570</v>
          </cell>
          <cell r="Z154">
            <v>0</v>
          </cell>
        </row>
        <row r="155">
          <cell r="C155">
            <v>2672</v>
          </cell>
          <cell r="D155" t="str">
            <v>ELECAR</v>
          </cell>
          <cell r="E155">
            <v>2013</v>
          </cell>
          <cell r="F155" t="str">
            <v>TA</v>
          </cell>
          <cell r="G155" t="str">
            <v>STG-TEDIS E.CARDENER v2.2</v>
          </cell>
          <cell r="H155" t="str">
            <v>PPAL</v>
          </cell>
          <cell r="I155">
            <v>0</v>
          </cell>
          <cell r="J155">
            <v>2</v>
          </cell>
          <cell r="K155">
            <v>2</v>
          </cell>
          <cell r="L155">
            <v>0</v>
          </cell>
          <cell r="M155">
            <v>1</v>
          </cell>
          <cell r="N155" t="str">
            <v>-</v>
          </cell>
          <cell r="O155" t="str">
            <v>-</v>
          </cell>
          <cell r="P155" t="str">
            <v>-</v>
          </cell>
          <cell r="Q155" t="str">
            <v>-</v>
          </cell>
          <cell r="R155" t="str">
            <v>TRS</v>
          </cell>
          <cell r="S155" t="str">
            <v>-</v>
          </cell>
          <cell r="T155" t="str">
            <v>-</v>
          </cell>
          <cell r="U155">
            <v>41570</v>
          </cell>
          <cell r="V155">
            <v>41593</v>
          </cell>
          <cell r="W155">
            <v>41619</v>
          </cell>
          <cell r="X155">
            <v>22</v>
          </cell>
          <cell r="Y155">
            <v>41619</v>
          </cell>
          <cell r="Z155">
            <v>0</v>
          </cell>
        </row>
        <row r="156">
          <cell r="C156">
            <v>2673</v>
          </cell>
          <cell r="D156" t="str">
            <v>PEUSA</v>
          </cell>
          <cell r="E156">
            <v>2013</v>
          </cell>
          <cell r="F156" t="str">
            <v>TA</v>
          </cell>
          <cell r="G156" t="str">
            <v>REPARACIO RTU CT BALCO DEL PIRINEU-III</v>
          </cell>
          <cell r="H156" t="str">
            <v>OF2649</v>
          </cell>
          <cell r="I156">
            <v>0</v>
          </cell>
          <cell r="J156">
            <v>11</v>
          </cell>
          <cell r="K156">
            <v>11</v>
          </cell>
          <cell r="L156">
            <v>0</v>
          </cell>
          <cell r="M156">
            <v>1</v>
          </cell>
          <cell r="N156" t="str">
            <v>-</v>
          </cell>
          <cell r="O156" t="str">
            <v>-</v>
          </cell>
          <cell r="P156" t="str">
            <v>EMM</v>
          </cell>
          <cell r="Q156" t="str">
            <v>-</v>
          </cell>
          <cell r="R156" t="str">
            <v>-</v>
          </cell>
          <cell r="S156" t="str">
            <v>-</v>
          </cell>
          <cell r="T156" t="str">
            <v>-</v>
          </cell>
          <cell r="U156">
            <v>41557</v>
          </cell>
          <cell r="V156">
            <v>41578</v>
          </cell>
          <cell r="W156">
            <v>41578</v>
          </cell>
          <cell r="X156">
            <v>21</v>
          </cell>
          <cell r="Y156">
            <v>41571</v>
          </cell>
          <cell r="Z156">
            <v>-6</v>
          </cell>
        </row>
        <row r="157">
          <cell r="C157">
            <v>2674</v>
          </cell>
          <cell r="D157" t="str">
            <v>ELKELE</v>
          </cell>
          <cell r="E157">
            <v>2013</v>
          </cell>
          <cell r="F157" t="str">
            <v>TA</v>
          </cell>
          <cell r="G157" t="str">
            <v>REPARACION TD C.H. PARZAN</v>
          </cell>
          <cell r="H157" t="str">
            <v>OF2100</v>
          </cell>
          <cell r="I157">
            <v>0</v>
          </cell>
          <cell r="J157">
            <v>5</v>
          </cell>
          <cell r="K157">
            <v>5</v>
          </cell>
          <cell r="L157">
            <v>0</v>
          </cell>
          <cell r="M157">
            <v>1</v>
          </cell>
          <cell r="N157" t="str">
            <v>-</v>
          </cell>
          <cell r="O157" t="str">
            <v>-</v>
          </cell>
          <cell r="P157" t="str">
            <v>EMM</v>
          </cell>
          <cell r="Q157" t="str">
            <v>-</v>
          </cell>
          <cell r="R157" t="str">
            <v>-</v>
          </cell>
          <cell r="S157" t="str">
            <v>-</v>
          </cell>
          <cell r="T157" t="str">
            <v>-</v>
          </cell>
          <cell r="U157">
            <v>41562</v>
          </cell>
          <cell r="V157">
            <v>41578</v>
          </cell>
          <cell r="W157">
            <v>41578</v>
          </cell>
          <cell r="X157">
            <v>16</v>
          </cell>
          <cell r="Y157">
            <v>41572</v>
          </cell>
          <cell r="Z157">
            <v>-5</v>
          </cell>
        </row>
        <row r="158">
          <cell r="C158">
            <v>2675</v>
          </cell>
          <cell r="D158" t="str">
            <v>CIAELE</v>
          </cell>
          <cell r="E158">
            <v>2013</v>
          </cell>
          <cell r="F158" t="str">
            <v>TA</v>
          </cell>
          <cell r="G158" t="str">
            <v>RTU C.T. CASTRIÑO v1.0</v>
          </cell>
          <cell r="H158" t="str">
            <v>IND</v>
          </cell>
          <cell r="I158">
            <v>0</v>
          </cell>
          <cell r="J158">
            <v>40</v>
          </cell>
          <cell r="K158">
            <v>40</v>
          </cell>
          <cell r="L158">
            <v>0</v>
          </cell>
          <cell r="M158">
            <v>1</v>
          </cell>
          <cell r="N158" t="str">
            <v>-</v>
          </cell>
          <cell r="O158" t="str">
            <v>-</v>
          </cell>
          <cell r="P158" t="str">
            <v>-</v>
          </cell>
          <cell r="Q158" t="str">
            <v>-</v>
          </cell>
          <cell r="R158" t="str">
            <v>TRS</v>
          </cell>
          <cell r="S158" t="str">
            <v>-</v>
          </cell>
          <cell r="T158" t="str">
            <v>-</v>
          </cell>
          <cell r="U158">
            <v>41576</v>
          </cell>
          <cell r="V158">
            <v>41608</v>
          </cell>
          <cell r="W158">
            <v>41608</v>
          </cell>
          <cell r="X158">
            <v>31</v>
          </cell>
          <cell r="Y158">
            <v>41593</v>
          </cell>
          <cell r="Z158">
            <v>-15</v>
          </cell>
        </row>
        <row r="159">
          <cell r="C159">
            <v>2676</v>
          </cell>
          <cell r="D159" t="str">
            <v>ASESER</v>
          </cell>
          <cell r="E159">
            <v>2013</v>
          </cell>
          <cell r="F159" t="str">
            <v>TA</v>
          </cell>
          <cell r="G159" t="str">
            <v>SW CS ASEME SERVICIOS v8.2</v>
          </cell>
          <cell r="H159" t="str">
            <v>IND</v>
          </cell>
          <cell r="I159">
            <v>0</v>
          </cell>
          <cell r="J159">
            <v>22</v>
          </cell>
          <cell r="K159">
            <v>22</v>
          </cell>
          <cell r="L159">
            <v>0</v>
          </cell>
          <cell r="M159">
            <v>1</v>
          </cell>
          <cell r="N159" t="str">
            <v>-</v>
          </cell>
          <cell r="O159" t="str">
            <v>-</v>
          </cell>
          <cell r="P159" t="str">
            <v>-</v>
          </cell>
          <cell r="Q159" t="str">
            <v>-</v>
          </cell>
          <cell r="R159" t="str">
            <v>TRS</v>
          </cell>
          <cell r="S159" t="str">
            <v>-</v>
          </cell>
          <cell r="T159" t="str">
            <v>-</v>
          </cell>
          <cell r="U159">
            <v>41576</v>
          </cell>
          <cell r="V159">
            <v>41608</v>
          </cell>
          <cell r="W159">
            <v>41781</v>
          </cell>
          <cell r="X159">
            <v>31</v>
          </cell>
          <cell r="Y159">
            <v>41781</v>
          </cell>
          <cell r="Z159">
            <v>0</v>
          </cell>
        </row>
        <row r="160">
          <cell r="C160">
            <v>2677</v>
          </cell>
          <cell r="D160" t="str">
            <v>EYPESA</v>
          </cell>
          <cell r="E160">
            <v>2013</v>
          </cell>
          <cell r="F160" t="str">
            <v>TA</v>
          </cell>
          <cell r="G160" t="str">
            <v>REPARACIO RTU S.E. AMETLLA</v>
          </cell>
          <cell r="H160" t="str">
            <v>IND</v>
          </cell>
          <cell r="I160">
            <v>0</v>
          </cell>
          <cell r="J160">
            <v>4</v>
          </cell>
          <cell r="K160">
            <v>4</v>
          </cell>
          <cell r="L160">
            <v>0</v>
          </cell>
          <cell r="M160">
            <v>1</v>
          </cell>
          <cell r="N160" t="str">
            <v>-</v>
          </cell>
          <cell r="O160" t="str">
            <v>-</v>
          </cell>
          <cell r="P160" t="str">
            <v>AMX</v>
          </cell>
          <cell r="Q160" t="str">
            <v>-</v>
          </cell>
          <cell r="R160" t="str">
            <v>-</v>
          </cell>
          <cell r="S160" t="str">
            <v>-</v>
          </cell>
          <cell r="T160" t="str">
            <v>-</v>
          </cell>
          <cell r="U160">
            <v>41577</v>
          </cell>
          <cell r="V160">
            <v>41577</v>
          </cell>
          <cell r="W160">
            <v>41577</v>
          </cell>
          <cell r="X160">
            <v>0</v>
          </cell>
          <cell r="Y160">
            <v>41577</v>
          </cell>
          <cell r="Z160">
            <v>0</v>
          </cell>
        </row>
        <row r="161">
          <cell r="C161">
            <v>2678</v>
          </cell>
          <cell r="D161" t="str">
            <v>ELDICE</v>
          </cell>
          <cell r="E161">
            <v>2013</v>
          </cell>
          <cell r="F161" t="str">
            <v>TA</v>
          </cell>
          <cell r="G161" t="str">
            <v>Inst. i PEM RTU C.T. FRIGEL</v>
          </cell>
          <cell r="H161" t="str">
            <v>IND</v>
          </cell>
          <cell r="I161">
            <v>0</v>
          </cell>
          <cell r="J161">
            <v>13</v>
          </cell>
          <cell r="K161">
            <v>13</v>
          </cell>
          <cell r="L161">
            <v>0</v>
          </cell>
          <cell r="M161">
            <v>1</v>
          </cell>
          <cell r="N161" t="str">
            <v>-</v>
          </cell>
          <cell r="O161" t="str">
            <v>-</v>
          </cell>
          <cell r="P161" t="str">
            <v>-</v>
          </cell>
          <cell r="Q161" t="str">
            <v>ISP</v>
          </cell>
          <cell r="R161" t="str">
            <v>-</v>
          </cell>
          <cell r="S161" t="str">
            <v>-</v>
          </cell>
          <cell r="T161" t="str">
            <v>-</v>
          </cell>
          <cell r="U161">
            <v>41575</v>
          </cell>
          <cell r="V161">
            <v>41593</v>
          </cell>
          <cell r="W161">
            <v>41593</v>
          </cell>
          <cell r="X161">
            <v>17</v>
          </cell>
          <cell r="Y161">
            <v>41585</v>
          </cell>
          <cell r="Z161">
            <v>-8</v>
          </cell>
        </row>
        <row r="162">
          <cell r="C162">
            <v>2679</v>
          </cell>
          <cell r="D162" t="str">
            <v>INPEPE</v>
          </cell>
          <cell r="E162">
            <v>2013</v>
          </cell>
          <cell r="F162" t="str">
            <v>TA</v>
          </cell>
          <cell r="G162" t="str">
            <v>Inst. y PEM RTU C.T. HERRADURA</v>
          </cell>
          <cell r="H162" t="str">
            <v>OF2055</v>
          </cell>
          <cell r="I162">
            <v>0</v>
          </cell>
          <cell r="J162">
            <v>24</v>
          </cell>
          <cell r="K162">
            <v>24</v>
          </cell>
          <cell r="L162">
            <v>0</v>
          </cell>
          <cell r="M162">
            <v>1</v>
          </cell>
          <cell r="N162" t="str">
            <v>-</v>
          </cell>
          <cell r="O162" t="str">
            <v>-</v>
          </cell>
          <cell r="P162" t="str">
            <v>-</v>
          </cell>
          <cell r="Q162" t="str">
            <v>-</v>
          </cell>
          <cell r="R162" t="str">
            <v>RVC</v>
          </cell>
          <cell r="S162" t="str">
            <v>-</v>
          </cell>
          <cell r="T162" t="str">
            <v>-</v>
          </cell>
          <cell r="U162">
            <v>41561</v>
          </cell>
          <cell r="V162">
            <v>41577</v>
          </cell>
          <cell r="W162">
            <v>41577</v>
          </cell>
          <cell r="X162">
            <v>16</v>
          </cell>
          <cell r="Y162">
            <v>41577</v>
          </cell>
          <cell r="Z162">
            <v>0</v>
          </cell>
        </row>
        <row r="163">
          <cell r="C163">
            <v>2680</v>
          </cell>
          <cell r="D163" t="str">
            <v>REPSOL</v>
          </cell>
          <cell r="E163">
            <v>2013</v>
          </cell>
          <cell r="F163" t="str">
            <v>TA</v>
          </cell>
          <cell r="G163" t="str">
            <v>SUPORT CALSER REPSOL-2014</v>
          </cell>
          <cell r="H163" t="str">
            <v>IND</v>
          </cell>
          <cell r="I163">
            <v>0</v>
          </cell>
          <cell r="J163">
            <v>25</v>
          </cell>
          <cell r="K163">
            <v>25</v>
          </cell>
          <cell r="L163">
            <v>0</v>
          </cell>
          <cell r="M163">
            <v>1</v>
          </cell>
          <cell r="N163" t="str">
            <v>-</v>
          </cell>
          <cell r="O163" t="str">
            <v>-</v>
          </cell>
          <cell r="P163" t="str">
            <v>-</v>
          </cell>
          <cell r="Q163" t="str">
            <v>ISP</v>
          </cell>
          <cell r="R163" t="str">
            <v>-</v>
          </cell>
          <cell r="S163" t="str">
            <v>-</v>
          </cell>
          <cell r="T163" t="str">
            <v>-</v>
          </cell>
          <cell r="U163">
            <v>41579</v>
          </cell>
          <cell r="V163">
            <v>41943</v>
          </cell>
          <cell r="W163">
            <v>42004</v>
          </cell>
          <cell r="X163">
            <v>360</v>
          </cell>
          <cell r="Y163">
            <v>42004</v>
          </cell>
          <cell r="Z163">
            <v>0</v>
          </cell>
        </row>
        <row r="164">
          <cell r="C164">
            <v>2681</v>
          </cell>
          <cell r="D164" t="str">
            <v>REPSOL</v>
          </cell>
          <cell r="E164">
            <v>2013</v>
          </cell>
          <cell r="F164" t="str">
            <v>TA</v>
          </cell>
          <cell r="G164" t="str">
            <v>SUPORT CALSER REPSOL-2015 (Contr.Mnto.)</v>
          </cell>
          <cell r="H164" t="str">
            <v>IND</v>
          </cell>
          <cell r="I164">
            <v>0</v>
          </cell>
          <cell r="J164">
            <v>25</v>
          </cell>
          <cell r="K164">
            <v>25</v>
          </cell>
          <cell r="L164">
            <v>0</v>
          </cell>
          <cell r="M164">
            <v>1</v>
          </cell>
          <cell r="N164" t="str">
            <v>-</v>
          </cell>
          <cell r="O164" t="str">
            <v>-</v>
          </cell>
          <cell r="P164" t="str">
            <v>-</v>
          </cell>
          <cell r="Q164" t="str">
            <v>-</v>
          </cell>
          <cell r="R164" t="str">
            <v>TRS</v>
          </cell>
          <cell r="S164" t="str">
            <v>-</v>
          </cell>
          <cell r="T164" t="str">
            <v>-</v>
          </cell>
          <cell r="U164">
            <v>41944</v>
          </cell>
          <cell r="V164">
            <v>42308</v>
          </cell>
          <cell r="W164">
            <v>42308</v>
          </cell>
          <cell r="X164">
            <v>360</v>
          </cell>
          <cell r="Y164">
            <v>42308</v>
          </cell>
          <cell r="Z164">
            <v>0</v>
          </cell>
        </row>
        <row r="165">
          <cell r="C165">
            <v>2682</v>
          </cell>
          <cell r="D165" t="str">
            <v>EYPESA</v>
          </cell>
          <cell r="E165">
            <v>2013</v>
          </cell>
          <cell r="F165" t="str">
            <v>TA</v>
          </cell>
          <cell r="G165" t="str">
            <v>Inst. i PEM RTU S.E. CALOT v1.0</v>
          </cell>
          <cell r="H165" t="str">
            <v>OF2431</v>
          </cell>
          <cell r="I165">
            <v>0</v>
          </cell>
          <cell r="J165">
            <v>24</v>
          </cell>
          <cell r="K165">
            <v>24</v>
          </cell>
          <cell r="L165">
            <v>0</v>
          </cell>
          <cell r="M165">
            <v>1</v>
          </cell>
          <cell r="N165" t="str">
            <v>-</v>
          </cell>
          <cell r="O165" t="str">
            <v>-</v>
          </cell>
          <cell r="P165" t="str">
            <v>-</v>
          </cell>
          <cell r="Q165" t="str">
            <v>-</v>
          </cell>
          <cell r="R165" t="str">
            <v>RVC</v>
          </cell>
          <cell r="S165" t="str">
            <v>-</v>
          </cell>
          <cell r="T165" t="str">
            <v>-</v>
          </cell>
          <cell r="U165">
            <v>41584</v>
          </cell>
          <cell r="V165">
            <v>41639</v>
          </cell>
          <cell r="W165">
            <v>41639</v>
          </cell>
          <cell r="X165">
            <v>55</v>
          </cell>
          <cell r="Y165">
            <v>41639</v>
          </cell>
          <cell r="Z165">
            <v>0</v>
          </cell>
        </row>
        <row r="166">
          <cell r="C166">
            <v>2683</v>
          </cell>
          <cell r="D166" t="str">
            <v>EYPESA</v>
          </cell>
          <cell r="E166">
            <v>2013</v>
          </cell>
          <cell r="F166" t="str">
            <v>TA</v>
          </cell>
          <cell r="G166" t="str">
            <v>Inst. i PEM RTU S.E. PERAFITA v1.0</v>
          </cell>
          <cell r="H166" t="str">
            <v>OF2432</v>
          </cell>
          <cell r="I166">
            <v>0</v>
          </cell>
          <cell r="J166">
            <v>24</v>
          </cell>
          <cell r="K166">
            <v>24</v>
          </cell>
          <cell r="L166">
            <v>0</v>
          </cell>
          <cell r="M166">
            <v>1</v>
          </cell>
          <cell r="N166" t="str">
            <v>-</v>
          </cell>
          <cell r="O166" t="str">
            <v>-</v>
          </cell>
          <cell r="P166" t="str">
            <v>-</v>
          </cell>
          <cell r="Q166" t="str">
            <v>-</v>
          </cell>
          <cell r="R166" t="str">
            <v>RVC</v>
          </cell>
          <cell r="S166" t="str">
            <v>-</v>
          </cell>
          <cell r="T166" t="str">
            <v>-</v>
          </cell>
          <cell r="U166">
            <v>41584</v>
          </cell>
          <cell r="V166">
            <v>41639</v>
          </cell>
          <cell r="W166">
            <v>41639</v>
          </cell>
          <cell r="X166">
            <v>55</v>
          </cell>
          <cell r="Y166">
            <v>41639</v>
          </cell>
          <cell r="Z166">
            <v>0</v>
          </cell>
        </row>
        <row r="167">
          <cell r="C167">
            <v>2684</v>
          </cell>
          <cell r="D167" t="str">
            <v>EYPESA</v>
          </cell>
          <cell r="E167">
            <v>2013</v>
          </cell>
          <cell r="F167" t="str">
            <v>OB</v>
          </cell>
          <cell r="G167" t="str">
            <v>Inst. i PEM RTU S.E. ROQUET v1.0</v>
          </cell>
          <cell r="H167" t="str">
            <v>OF2521</v>
          </cell>
          <cell r="I167">
            <v>0</v>
          </cell>
          <cell r="J167">
            <v>32</v>
          </cell>
          <cell r="K167">
            <v>0</v>
          </cell>
          <cell r="L167">
            <v>32</v>
          </cell>
          <cell r="M167">
            <v>0</v>
          </cell>
          <cell r="N167" t="str">
            <v>-</v>
          </cell>
          <cell r="O167" t="str">
            <v>-</v>
          </cell>
          <cell r="P167" t="str">
            <v>-</v>
          </cell>
          <cell r="Q167" t="str">
            <v>-</v>
          </cell>
          <cell r="R167" t="str">
            <v>RVC</v>
          </cell>
          <cell r="S167" t="str">
            <v>-</v>
          </cell>
          <cell r="T167" t="str">
            <v>-</v>
          </cell>
          <cell r="U167">
            <v>41584</v>
          </cell>
          <cell r="V167">
            <v>41639</v>
          </cell>
          <cell r="W167">
            <v>41639</v>
          </cell>
          <cell r="X167">
            <v>55</v>
          </cell>
          <cell r="Y167">
            <v>0</v>
          </cell>
          <cell r="Z167" t="str">
            <v/>
          </cell>
        </row>
        <row r="168">
          <cell r="C168">
            <v>2685</v>
          </cell>
          <cell r="D168" t="str">
            <v>EYPESA</v>
          </cell>
          <cell r="E168">
            <v>2013</v>
          </cell>
          <cell r="F168" t="str">
            <v>TA</v>
          </cell>
          <cell r="G168" t="str">
            <v>Inst. i PEM RTU C.T. NOVA POBL.VALLFOGONA v1.1</v>
          </cell>
          <cell r="H168" t="str">
            <v>OF2504</v>
          </cell>
          <cell r="I168">
            <v>0</v>
          </cell>
          <cell r="J168">
            <v>16</v>
          </cell>
          <cell r="K168">
            <v>16</v>
          </cell>
          <cell r="L168">
            <v>0</v>
          </cell>
          <cell r="M168">
            <v>1</v>
          </cell>
          <cell r="N168" t="str">
            <v>-</v>
          </cell>
          <cell r="O168" t="str">
            <v>-</v>
          </cell>
          <cell r="P168" t="str">
            <v>-</v>
          </cell>
          <cell r="Q168" t="str">
            <v>ISP</v>
          </cell>
          <cell r="R168" t="str">
            <v>-</v>
          </cell>
          <cell r="S168" t="str">
            <v>-</v>
          </cell>
          <cell r="T168" t="str">
            <v>-</v>
          </cell>
          <cell r="U168">
            <v>41584</v>
          </cell>
          <cell r="V168">
            <v>41639</v>
          </cell>
          <cell r="W168">
            <v>41926</v>
          </cell>
          <cell r="X168">
            <v>55</v>
          </cell>
          <cell r="Y168">
            <v>41926</v>
          </cell>
          <cell r="Z168">
            <v>0</v>
          </cell>
        </row>
        <row r="169">
          <cell r="C169">
            <v>2686</v>
          </cell>
          <cell r="D169" t="str">
            <v>INPEPE</v>
          </cell>
          <cell r="E169">
            <v>2013</v>
          </cell>
          <cell r="F169" t="str">
            <v>TA</v>
          </cell>
          <cell r="G169" t="str">
            <v>RTU C.T. LLANOS v2.0</v>
          </cell>
          <cell r="H169" t="str">
            <v>IND</v>
          </cell>
          <cell r="I169">
            <v>0</v>
          </cell>
          <cell r="J169">
            <v>24</v>
          </cell>
          <cell r="K169">
            <v>24</v>
          </cell>
          <cell r="L169">
            <v>0</v>
          </cell>
          <cell r="M169">
            <v>1</v>
          </cell>
          <cell r="N169" t="str">
            <v>-</v>
          </cell>
          <cell r="O169" t="str">
            <v>-</v>
          </cell>
          <cell r="P169" t="str">
            <v>-</v>
          </cell>
          <cell r="Q169" t="str">
            <v>-</v>
          </cell>
          <cell r="R169" t="str">
            <v>RVC</v>
          </cell>
          <cell r="S169" t="str">
            <v>-</v>
          </cell>
          <cell r="T169" t="str">
            <v>-</v>
          </cell>
          <cell r="U169">
            <v>41584</v>
          </cell>
          <cell r="V169">
            <v>41621</v>
          </cell>
          <cell r="W169">
            <v>41743</v>
          </cell>
          <cell r="X169">
            <v>37</v>
          </cell>
          <cell r="Y169">
            <v>41743</v>
          </cell>
          <cell r="Z169">
            <v>0</v>
          </cell>
        </row>
        <row r="170">
          <cell r="C170">
            <v>2687</v>
          </cell>
          <cell r="D170" t="str">
            <v>INPEPE</v>
          </cell>
          <cell r="E170">
            <v>2013</v>
          </cell>
          <cell r="F170" t="str">
            <v>TA</v>
          </cell>
          <cell r="G170" t="str">
            <v>RTU C.T. ALMERIA v2.0</v>
          </cell>
          <cell r="H170" t="str">
            <v>IND</v>
          </cell>
          <cell r="I170">
            <v>0</v>
          </cell>
          <cell r="J170">
            <v>24</v>
          </cell>
          <cell r="K170">
            <v>24</v>
          </cell>
          <cell r="L170">
            <v>0</v>
          </cell>
          <cell r="M170">
            <v>1</v>
          </cell>
          <cell r="N170" t="str">
            <v>-</v>
          </cell>
          <cell r="O170" t="str">
            <v>-</v>
          </cell>
          <cell r="P170" t="str">
            <v>-</v>
          </cell>
          <cell r="Q170" t="str">
            <v>-</v>
          </cell>
          <cell r="R170" t="str">
            <v>RVC</v>
          </cell>
          <cell r="S170" t="str">
            <v>-</v>
          </cell>
          <cell r="T170" t="str">
            <v>-</v>
          </cell>
          <cell r="U170">
            <v>41584</v>
          </cell>
          <cell r="V170">
            <v>41621</v>
          </cell>
          <cell r="W170">
            <v>41743</v>
          </cell>
          <cell r="X170">
            <v>37</v>
          </cell>
          <cell r="Y170">
            <v>41743</v>
          </cell>
          <cell r="Z170">
            <v>0</v>
          </cell>
        </row>
        <row r="171">
          <cell r="C171">
            <v>2688</v>
          </cell>
          <cell r="D171" t="str">
            <v>INPEPE</v>
          </cell>
          <cell r="E171">
            <v>2013</v>
          </cell>
          <cell r="F171" t="str">
            <v>TA</v>
          </cell>
          <cell r="G171" t="str">
            <v>RTU C.T. FERIA-I v2.0</v>
          </cell>
          <cell r="H171" t="str">
            <v>IND</v>
          </cell>
          <cell r="I171">
            <v>0</v>
          </cell>
          <cell r="J171">
            <v>24</v>
          </cell>
          <cell r="K171">
            <v>24</v>
          </cell>
          <cell r="L171">
            <v>0</v>
          </cell>
          <cell r="M171">
            <v>1</v>
          </cell>
          <cell r="N171" t="str">
            <v>-</v>
          </cell>
          <cell r="O171" t="str">
            <v>-</v>
          </cell>
          <cell r="P171" t="str">
            <v>-</v>
          </cell>
          <cell r="Q171" t="str">
            <v>-</v>
          </cell>
          <cell r="R171" t="str">
            <v>RVC</v>
          </cell>
          <cell r="S171" t="str">
            <v>-</v>
          </cell>
          <cell r="T171" t="str">
            <v>-</v>
          </cell>
          <cell r="U171">
            <v>41584</v>
          </cell>
          <cell r="V171">
            <v>41621</v>
          </cell>
          <cell r="W171">
            <v>41743</v>
          </cell>
          <cell r="X171">
            <v>37</v>
          </cell>
          <cell r="Y171">
            <v>41743</v>
          </cell>
          <cell r="Z171">
            <v>0</v>
          </cell>
        </row>
        <row r="172">
          <cell r="C172">
            <v>2689</v>
          </cell>
          <cell r="D172" t="str">
            <v>INPEPE</v>
          </cell>
          <cell r="E172">
            <v>2013</v>
          </cell>
          <cell r="F172" t="str">
            <v>TA</v>
          </cell>
          <cell r="G172" t="str">
            <v>RTU C.T. PISTAS POLIDEPORTIVAS v2.0</v>
          </cell>
          <cell r="H172" t="str">
            <v>IND</v>
          </cell>
          <cell r="I172">
            <v>0</v>
          </cell>
          <cell r="J172">
            <v>23</v>
          </cell>
          <cell r="K172">
            <v>23</v>
          </cell>
          <cell r="L172">
            <v>0</v>
          </cell>
          <cell r="M172">
            <v>1</v>
          </cell>
          <cell r="N172" t="str">
            <v>-</v>
          </cell>
          <cell r="O172" t="str">
            <v>-</v>
          </cell>
          <cell r="P172" t="str">
            <v>-</v>
          </cell>
          <cell r="Q172" t="str">
            <v>-</v>
          </cell>
          <cell r="R172" t="str">
            <v>RVC</v>
          </cell>
          <cell r="S172" t="str">
            <v>-</v>
          </cell>
          <cell r="T172" t="str">
            <v>-</v>
          </cell>
          <cell r="U172">
            <v>41584</v>
          </cell>
          <cell r="V172">
            <v>41621</v>
          </cell>
          <cell r="W172">
            <v>41743</v>
          </cell>
          <cell r="X172">
            <v>37</v>
          </cell>
          <cell r="Y172">
            <v>41743</v>
          </cell>
          <cell r="Z172">
            <v>0</v>
          </cell>
        </row>
        <row r="173">
          <cell r="C173">
            <v>2690</v>
          </cell>
          <cell r="D173" t="str">
            <v>ENDENE</v>
          </cell>
          <cell r="E173">
            <v>2013</v>
          </cell>
          <cell r="F173" t="str">
            <v>TA</v>
          </cell>
          <cell r="G173" t="str">
            <v>ACTUALIZACION FW RTU P.R.E. ENDESA v2.4</v>
          </cell>
          <cell r="H173" t="str">
            <v>PPAL</v>
          </cell>
          <cell r="I173">
            <v>0</v>
          </cell>
          <cell r="J173">
            <v>41</v>
          </cell>
          <cell r="K173">
            <v>41</v>
          </cell>
          <cell r="L173">
            <v>0</v>
          </cell>
          <cell r="M173">
            <v>1</v>
          </cell>
          <cell r="N173" t="str">
            <v>-</v>
          </cell>
          <cell r="O173" t="str">
            <v>-</v>
          </cell>
          <cell r="P173" t="str">
            <v>AMX</v>
          </cell>
          <cell r="Q173" t="str">
            <v>-</v>
          </cell>
          <cell r="R173" t="str">
            <v>-</v>
          </cell>
          <cell r="S173" t="str">
            <v>-</v>
          </cell>
          <cell r="T173" t="str">
            <v>-</v>
          </cell>
          <cell r="U173">
            <v>41589</v>
          </cell>
          <cell r="V173">
            <v>41628</v>
          </cell>
          <cell r="W173">
            <v>41628</v>
          </cell>
          <cell r="X173">
            <v>39</v>
          </cell>
          <cell r="Y173">
            <v>41628</v>
          </cell>
          <cell r="Z173">
            <v>0</v>
          </cell>
        </row>
        <row r="174">
          <cell r="C174">
            <v>2691</v>
          </cell>
          <cell r="D174" t="str">
            <v>SITEL</v>
          </cell>
          <cell r="E174">
            <v>2013</v>
          </cell>
          <cell r="F174" t="str">
            <v>TA</v>
          </cell>
          <cell r="G174" t="str">
            <v>SW RTU CAP32 ENDESA DISTRIBUCION v2.4</v>
          </cell>
          <cell r="H174" t="str">
            <v>OF2689</v>
          </cell>
          <cell r="I174">
            <v>0</v>
          </cell>
          <cell r="J174">
            <v>52</v>
          </cell>
          <cell r="K174">
            <v>52</v>
          </cell>
          <cell r="L174">
            <v>0</v>
          </cell>
          <cell r="M174">
            <v>1</v>
          </cell>
          <cell r="N174" t="str">
            <v>-</v>
          </cell>
          <cell r="O174" t="str">
            <v>-</v>
          </cell>
          <cell r="P174" t="str">
            <v>-</v>
          </cell>
          <cell r="Q174" t="str">
            <v>-</v>
          </cell>
          <cell r="R174" t="str">
            <v>RVC</v>
          </cell>
          <cell r="S174" t="str">
            <v>-</v>
          </cell>
          <cell r="T174" t="str">
            <v>-</v>
          </cell>
          <cell r="U174">
            <v>41589</v>
          </cell>
          <cell r="V174">
            <v>41628</v>
          </cell>
          <cell r="W174">
            <v>41628</v>
          </cell>
          <cell r="X174">
            <v>39</v>
          </cell>
          <cell r="Y174">
            <v>41621</v>
          </cell>
          <cell r="Z174">
            <v>-7</v>
          </cell>
        </row>
        <row r="175">
          <cell r="C175">
            <v>2692</v>
          </cell>
          <cell r="D175" t="str">
            <v>INPEPE</v>
          </cell>
          <cell r="E175">
            <v>2013</v>
          </cell>
          <cell r="F175" t="str">
            <v>TA</v>
          </cell>
          <cell r="G175" t="str">
            <v>RTU C.T. HERRADURA v2.0</v>
          </cell>
          <cell r="H175" t="str">
            <v>IND</v>
          </cell>
          <cell r="I175">
            <v>0</v>
          </cell>
          <cell r="J175">
            <v>3</v>
          </cell>
          <cell r="K175">
            <v>3</v>
          </cell>
          <cell r="L175">
            <v>0</v>
          </cell>
          <cell r="M175">
            <v>1</v>
          </cell>
          <cell r="N175" t="str">
            <v>-</v>
          </cell>
          <cell r="O175" t="str">
            <v>-</v>
          </cell>
          <cell r="P175" t="str">
            <v>-</v>
          </cell>
          <cell r="Q175" t="str">
            <v>-</v>
          </cell>
          <cell r="R175" t="str">
            <v>RVC</v>
          </cell>
          <cell r="S175" t="str">
            <v>-</v>
          </cell>
          <cell r="T175" t="str">
            <v>-</v>
          </cell>
          <cell r="U175">
            <v>41589</v>
          </cell>
          <cell r="V175">
            <v>41621</v>
          </cell>
          <cell r="W175">
            <v>41743</v>
          </cell>
          <cell r="X175">
            <v>32</v>
          </cell>
          <cell r="Y175">
            <v>41743</v>
          </cell>
          <cell r="Z175">
            <v>0</v>
          </cell>
        </row>
        <row r="176">
          <cell r="C176">
            <v>0</v>
          </cell>
          <cell r="D176">
            <v>0</v>
          </cell>
          <cell r="E176">
            <v>0</v>
          </cell>
          <cell r="F176">
            <v>0</v>
          </cell>
          <cell r="G176">
            <v>0</v>
          </cell>
          <cell r="H176">
            <v>0</v>
          </cell>
          <cell r="I176">
            <v>0</v>
          </cell>
          <cell r="J176">
            <v>594.5</v>
          </cell>
          <cell r="K176">
            <v>562.5</v>
          </cell>
          <cell r="L176">
            <v>32</v>
          </cell>
          <cell r="M176">
            <v>0</v>
          </cell>
          <cell r="N176">
            <v>0</v>
          </cell>
          <cell r="O176">
            <v>0</v>
          </cell>
          <cell r="P176">
            <v>0</v>
          </cell>
          <cell r="Q176">
            <v>0</v>
          </cell>
          <cell r="R176">
            <v>0</v>
          </cell>
          <cell r="S176">
            <v>0</v>
          </cell>
          <cell r="T176">
            <v>0</v>
          </cell>
          <cell r="U176">
            <v>0</v>
          </cell>
          <cell r="V176">
            <v>0</v>
          </cell>
          <cell r="W176">
            <v>0</v>
          </cell>
          <cell r="X176">
            <v>0</v>
          </cell>
          <cell r="Y176">
            <v>0</v>
          </cell>
          <cell r="Z176">
            <v>-26</v>
          </cell>
        </row>
        <row r="177">
          <cell r="C177">
            <v>0</v>
          </cell>
          <cell r="D177">
            <v>0</v>
          </cell>
          <cell r="E177">
            <v>0</v>
          </cell>
          <cell r="F177">
            <v>0</v>
          </cell>
          <cell r="G177">
            <v>0</v>
          </cell>
          <cell r="H177">
            <v>0</v>
          </cell>
          <cell r="I177">
            <v>0</v>
          </cell>
          <cell r="J177">
            <v>0</v>
          </cell>
          <cell r="K177">
            <v>0</v>
          </cell>
          <cell r="L177">
            <v>0</v>
          </cell>
          <cell r="M177">
            <v>0</v>
          </cell>
          <cell r="N177">
            <v>0</v>
          </cell>
          <cell r="O177">
            <v>0</v>
          </cell>
          <cell r="P177">
            <v>0</v>
          </cell>
          <cell r="Q177">
            <v>0</v>
          </cell>
          <cell r="R177">
            <v>0</v>
          </cell>
          <cell r="S177">
            <v>0</v>
          </cell>
          <cell r="T177">
            <v>0</v>
          </cell>
          <cell r="U177">
            <v>0</v>
          </cell>
          <cell r="V177">
            <v>0</v>
          </cell>
          <cell r="W177">
            <v>0</v>
          </cell>
          <cell r="X177">
            <v>0</v>
          </cell>
          <cell r="Y177">
            <v>0</v>
          </cell>
          <cell r="Z177">
            <v>0</v>
          </cell>
        </row>
        <row r="178">
          <cell r="C178">
            <v>0</v>
          </cell>
          <cell r="D178">
            <v>0</v>
          </cell>
          <cell r="E178">
            <v>0</v>
          </cell>
          <cell r="F178">
            <v>0</v>
          </cell>
          <cell r="G178">
            <v>0</v>
          </cell>
          <cell r="H178">
            <v>0</v>
          </cell>
          <cell r="I178">
            <v>0</v>
          </cell>
          <cell r="J178">
            <v>0</v>
          </cell>
          <cell r="K178">
            <v>0</v>
          </cell>
          <cell r="L178">
            <v>0</v>
          </cell>
          <cell r="M178">
            <v>0</v>
          </cell>
          <cell r="N178">
            <v>0</v>
          </cell>
          <cell r="O178">
            <v>0</v>
          </cell>
          <cell r="P178">
            <v>0</v>
          </cell>
          <cell r="Q178">
            <v>0</v>
          </cell>
          <cell r="R178">
            <v>0</v>
          </cell>
          <cell r="S178">
            <v>0</v>
          </cell>
          <cell r="T178">
            <v>0</v>
          </cell>
          <cell r="U178">
            <v>0</v>
          </cell>
          <cell r="V178">
            <v>0</v>
          </cell>
          <cell r="W178">
            <v>0</v>
          </cell>
          <cell r="X178">
            <v>0</v>
          </cell>
          <cell r="Y178">
            <v>0</v>
          </cell>
          <cell r="Z178">
            <v>0</v>
          </cell>
        </row>
        <row r="179">
          <cell r="C179">
            <v>0</v>
          </cell>
          <cell r="D179">
            <v>0</v>
          </cell>
          <cell r="E179">
            <v>0</v>
          </cell>
          <cell r="F179">
            <v>0</v>
          </cell>
          <cell r="G179">
            <v>0</v>
          </cell>
          <cell r="H179">
            <v>0</v>
          </cell>
          <cell r="I179">
            <v>0</v>
          </cell>
          <cell r="J179">
            <v>0</v>
          </cell>
          <cell r="K179">
            <v>0</v>
          </cell>
          <cell r="N179" t="str">
            <v>APROVISIONAMENTS</v>
          </cell>
          <cell r="O179" t="str">
            <v>ADMINISTRACIO</v>
          </cell>
          <cell r="P179" t="str">
            <v>OPERACIONS</v>
          </cell>
          <cell r="Q179" t="str">
            <v>ENGINYERIA HW</v>
          </cell>
          <cell r="R179" t="str">
            <v>ENGINYERIA SW</v>
          </cell>
          <cell r="S179" t="str">
            <v>COMERCIAL</v>
          </cell>
          <cell r="T179" t="str">
            <v>CONSUL.TELCOMUNIC.</v>
          </cell>
          <cell r="U179">
            <v>0</v>
          </cell>
          <cell r="V179">
            <v>0</v>
          </cell>
          <cell r="W179">
            <v>0</v>
          </cell>
          <cell r="X179">
            <v>0</v>
          </cell>
          <cell r="Z179">
            <v>0</v>
          </cell>
        </row>
        <row r="180">
          <cell r="C180">
            <v>0</v>
          </cell>
          <cell r="N180">
            <v>0</v>
          </cell>
          <cell r="O180">
            <v>0</v>
          </cell>
          <cell r="P180">
            <v>0</v>
          </cell>
          <cell r="Q180">
            <v>0</v>
          </cell>
          <cell r="R180">
            <v>0</v>
          </cell>
          <cell r="S180">
            <v>0</v>
          </cell>
          <cell r="T180">
            <v>0</v>
          </cell>
          <cell r="U180">
            <v>0</v>
          </cell>
          <cell r="V180">
            <v>0</v>
          </cell>
          <cell r="W180">
            <v>0</v>
          </cell>
          <cell r="X180">
            <v>0</v>
          </cell>
          <cell r="Z180">
            <v>0</v>
          </cell>
        </row>
        <row r="181">
          <cell r="C181">
            <v>0</v>
          </cell>
          <cell r="N181">
            <v>0</v>
          </cell>
          <cell r="O181">
            <v>0</v>
          </cell>
          <cell r="P181">
            <v>0</v>
          </cell>
          <cell r="Q181">
            <v>0</v>
          </cell>
          <cell r="R181">
            <v>0</v>
          </cell>
          <cell r="S181">
            <v>0</v>
          </cell>
          <cell r="T181">
            <v>0</v>
          </cell>
          <cell r="U181">
            <v>0</v>
          </cell>
          <cell r="V181">
            <v>0</v>
          </cell>
          <cell r="W181">
            <v>0</v>
          </cell>
          <cell r="X181">
            <v>0</v>
          </cell>
          <cell r="Z181">
            <v>0</v>
          </cell>
        </row>
        <row r="182">
          <cell r="C182">
            <v>0</v>
          </cell>
          <cell r="N182">
            <v>0</v>
          </cell>
          <cell r="O182">
            <v>0</v>
          </cell>
          <cell r="P182">
            <v>0</v>
          </cell>
          <cell r="Q182">
            <v>0</v>
          </cell>
          <cell r="R182">
            <v>0</v>
          </cell>
          <cell r="S182">
            <v>0</v>
          </cell>
          <cell r="T182">
            <v>0</v>
          </cell>
          <cell r="U182">
            <v>0</v>
          </cell>
          <cell r="V182">
            <v>0</v>
          </cell>
          <cell r="W182">
            <v>0</v>
          </cell>
          <cell r="X182">
            <v>0</v>
          </cell>
          <cell r="Z182">
            <v>0</v>
          </cell>
        </row>
        <row r="183">
          <cell r="C183">
            <v>0</v>
          </cell>
          <cell r="N183">
            <v>0</v>
          </cell>
          <cell r="O183">
            <v>0</v>
          </cell>
          <cell r="P183">
            <v>0</v>
          </cell>
          <cell r="Q183">
            <v>0</v>
          </cell>
          <cell r="R183">
            <v>0</v>
          </cell>
          <cell r="S183">
            <v>0</v>
          </cell>
          <cell r="T183">
            <v>0</v>
          </cell>
          <cell r="U183">
            <v>0</v>
          </cell>
          <cell r="Z183">
            <v>0</v>
          </cell>
        </row>
        <row r="184">
          <cell r="C184">
            <v>0</v>
          </cell>
          <cell r="E184" t="str">
            <v>Projectes (EXTERNS) en curs 2.014</v>
          </cell>
          <cell r="F184">
            <v>0</v>
          </cell>
          <cell r="G184">
            <v>0</v>
          </cell>
          <cell r="H184">
            <v>0</v>
          </cell>
          <cell r="I184">
            <v>0</v>
          </cell>
          <cell r="J184">
            <v>0</v>
          </cell>
          <cell r="K184">
            <v>0</v>
          </cell>
          <cell r="L184">
            <v>0</v>
          </cell>
          <cell r="M184">
            <v>0</v>
          </cell>
          <cell r="N184">
            <v>0</v>
          </cell>
          <cell r="O184">
            <v>0</v>
          </cell>
          <cell r="P184">
            <v>0</v>
          </cell>
          <cell r="Q184">
            <v>0</v>
          </cell>
          <cell r="R184">
            <v>0</v>
          </cell>
          <cell r="S184">
            <v>0</v>
          </cell>
          <cell r="T184">
            <v>0</v>
          </cell>
          <cell r="U184">
            <v>0</v>
          </cell>
          <cell r="Z184">
            <v>0</v>
          </cell>
        </row>
        <row r="185">
          <cell r="N185">
            <v>0</v>
          </cell>
          <cell r="O185">
            <v>0</v>
          </cell>
          <cell r="P185">
            <v>0</v>
          </cell>
          <cell r="Q185">
            <v>0</v>
          </cell>
          <cell r="R185">
            <v>0</v>
          </cell>
          <cell r="S185">
            <v>0</v>
          </cell>
          <cell r="T185">
            <v>0</v>
          </cell>
          <cell r="U185">
            <v>0</v>
          </cell>
          <cell r="Z185">
            <v>0</v>
          </cell>
        </row>
        <row r="186">
          <cell r="N186">
            <v>0</v>
          </cell>
          <cell r="O186">
            <v>0</v>
          </cell>
          <cell r="P186">
            <v>0</v>
          </cell>
          <cell r="Q186">
            <v>0</v>
          </cell>
          <cell r="R186">
            <v>0</v>
          </cell>
          <cell r="S186">
            <v>0</v>
          </cell>
          <cell r="T186">
            <v>0</v>
          </cell>
          <cell r="U186">
            <v>0</v>
          </cell>
          <cell r="Z186">
            <v>0</v>
          </cell>
        </row>
        <row r="187">
          <cell r="C187" t="str">
            <v>OF</v>
          </cell>
          <cell r="D187" t="str">
            <v>CLIENT</v>
          </cell>
          <cell r="E187" t="str">
            <v>ANY</v>
          </cell>
          <cell r="F187" t="str">
            <v>STATUS</v>
          </cell>
          <cell r="G187" t="str">
            <v>PROJECTE</v>
          </cell>
          <cell r="H187" t="str">
            <v>TIPUS OF o DEPENDENCIA</v>
          </cell>
          <cell r="I187">
            <v>0</v>
          </cell>
          <cell r="J187" t="str">
            <v>PREV</v>
          </cell>
          <cell r="K187" t="str">
            <v>TOTAL</v>
          </cell>
          <cell r="L187" t="str">
            <v>DESV</v>
          </cell>
          <cell r="M187" t="str">
            <v>AVANÇ</v>
          </cell>
          <cell r="N187" t="str">
            <v>DPT. IMPLICATS</v>
          </cell>
          <cell r="O187">
            <v>0</v>
          </cell>
          <cell r="P187">
            <v>0</v>
          </cell>
          <cell r="Q187">
            <v>0</v>
          </cell>
          <cell r="R187">
            <v>0</v>
          </cell>
          <cell r="S187">
            <v>0</v>
          </cell>
          <cell r="T187">
            <v>0</v>
          </cell>
          <cell r="U187" t="str">
            <v>DATA</v>
          </cell>
          <cell r="V187" t="str">
            <v>DATA</v>
          </cell>
          <cell r="W187" t="str">
            <v>DATA</v>
          </cell>
          <cell r="X187" t="str">
            <v>DURADA</v>
          </cell>
          <cell r="Y187" t="str">
            <v>DATA</v>
          </cell>
          <cell r="Z187" t="str">
            <v>DESVIAC.</v>
          </cell>
        </row>
        <row r="188">
          <cell r="C188">
            <v>0</v>
          </cell>
          <cell r="D188">
            <v>0</v>
          </cell>
          <cell r="E188">
            <v>0</v>
          </cell>
          <cell r="F188">
            <v>0</v>
          </cell>
          <cell r="G188">
            <v>0</v>
          </cell>
          <cell r="H188">
            <v>0</v>
          </cell>
          <cell r="I188">
            <v>0</v>
          </cell>
          <cell r="J188">
            <v>0</v>
          </cell>
          <cell r="K188" t="str">
            <v>REAL</v>
          </cell>
          <cell r="L188">
            <v>0</v>
          </cell>
          <cell r="M188">
            <v>0</v>
          </cell>
          <cell r="N188">
            <v>0</v>
          </cell>
          <cell r="O188">
            <v>0</v>
          </cell>
          <cell r="P188">
            <v>0</v>
          </cell>
          <cell r="Q188">
            <v>0</v>
          </cell>
          <cell r="R188">
            <v>0</v>
          </cell>
          <cell r="S188">
            <v>0</v>
          </cell>
          <cell r="T188">
            <v>0</v>
          </cell>
          <cell r="U188" t="str">
            <v>INICI</v>
          </cell>
          <cell r="V188" t="str">
            <v>ENTREGA</v>
          </cell>
          <cell r="W188" t="str">
            <v>REVISADA</v>
          </cell>
          <cell r="X188">
            <v>0</v>
          </cell>
          <cell r="Y188" t="str">
            <v>ACCEP.</v>
          </cell>
          <cell r="Z188">
            <v>0</v>
          </cell>
        </row>
        <row r="189">
          <cell r="C189">
            <v>0</v>
          </cell>
          <cell r="D189">
            <v>0</v>
          </cell>
          <cell r="E189">
            <v>0</v>
          </cell>
          <cell r="F189">
            <v>0</v>
          </cell>
          <cell r="G189">
            <v>0</v>
          </cell>
          <cell r="H189">
            <v>0</v>
          </cell>
          <cell r="I189">
            <v>0</v>
          </cell>
          <cell r="J189">
            <v>0</v>
          </cell>
          <cell r="K189">
            <v>0</v>
          </cell>
          <cell r="L189">
            <v>0</v>
          </cell>
          <cell r="M189">
            <v>0</v>
          </cell>
          <cell r="N189">
            <v>0</v>
          </cell>
          <cell r="O189">
            <v>0</v>
          </cell>
          <cell r="P189">
            <v>0</v>
          </cell>
          <cell r="Q189">
            <v>0</v>
          </cell>
          <cell r="R189">
            <v>0</v>
          </cell>
          <cell r="S189">
            <v>0</v>
          </cell>
          <cell r="T189">
            <v>0</v>
          </cell>
          <cell r="U189">
            <v>0</v>
          </cell>
          <cell r="V189">
            <v>0</v>
          </cell>
          <cell r="Z189">
            <v>0</v>
          </cell>
        </row>
        <row r="190">
          <cell r="C190">
            <v>2963</v>
          </cell>
          <cell r="D190" t="str">
            <v>SITEL</v>
          </cell>
          <cell r="E190">
            <v>2014</v>
          </cell>
          <cell r="F190" t="str">
            <v>TA</v>
          </cell>
          <cell r="G190" t="str">
            <v>20 x PLACA M8SD v2.0</v>
          </cell>
          <cell r="H190" t="str">
            <v>OF2947</v>
          </cell>
          <cell r="I190">
            <v>0</v>
          </cell>
          <cell r="J190">
            <v>8</v>
          </cell>
          <cell r="K190">
            <v>8</v>
          </cell>
          <cell r="L190">
            <v>0</v>
          </cell>
          <cell r="M190">
            <v>1</v>
          </cell>
          <cell r="N190" t="str">
            <v>-</v>
          </cell>
          <cell r="O190" t="str">
            <v>-</v>
          </cell>
          <cell r="P190" t="str">
            <v>EMM</v>
          </cell>
          <cell r="Q190" t="str">
            <v>-</v>
          </cell>
          <cell r="R190" t="str">
            <v>-</v>
          </cell>
          <cell r="S190" t="str">
            <v>-</v>
          </cell>
          <cell r="T190" t="str">
            <v>-</v>
          </cell>
          <cell r="U190">
            <v>41764</v>
          </cell>
          <cell r="V190">
            <v>41817</v>
          </cell>
          <cell r="W190">
            <v>41834</v>
          </cell>
          <cell r="X190">
            <v>52</v>
          </cell>
          <cell r="Y190">
            <v>41834</v>
          </cell>
          <cell r="Z190">
            <v>0</v>
          </cell>
        </row>
        <row r="191">
          <cell r="C191">
            <v>2964</v>
          </cell>
          <cell r="D191" t="str">
            <v>SITEL</v>
          </cell>
          <cell r="E191">
            <v>2014</v>
          </cell>
          <cell r="F191" t="str">
            <v>TA</v>
          </cell>
          <cell r="G191" t="str">
            <v>15 x PLACA M16ED-48</v>
          </cell>
          <cell r="H191" t="str">
            <v>OF2947</v>
          </cell>
          <cell r="I191">
            <v>0</v>
          </cell>
          <cell r="J191">
            <v>6</v>
          </cell>
          <cell r="K191">
            <v>6</v>
          </cell>
          <cell r="L191">
            <v>0</v>
          </cell>
          <cell r="M191">
            <v>1</v>
          </cell>
          <cell r="N191" t="str">
            <v>-</v>
          </cell>
          <cell r="O191" t="str">
            <v>-</v>
          </cell>
          <cell r="P191" t="str">
            <v>EMM</v>
          </cell>
          <cell r="Q191" t="str">
            <v>-</v>
          </cell>
          <cell r="R191" t="str">
            <v>-</v>
          </cell>
          <cell r="S191" t="str">
            <v>-</v>
          </cell>
          <cell r="T191" t="str">
            <v>-</v>
          </cell>
          <cell r="U191">
            <v>41764</v>
          </cell>
          <cell r="V191">
            <v>41817</v>
          </cell>
          <cell r="W191">
            <v>41786</v>
          </cell>
          <cell r="X191">
            <v>52</v>
          </cell>
          <cell r="Y191">
            <v>41786</v>
          </cell>
          <cell r="Z191">
            <v>0</v>
          </cell>
        </row>
        <row r="192">
          <cell r="C192">
            <v>2965</v>
          </cell>
          <cell r="D192" t="str">
            <v>SITEL</v>
          </cell>
          <cell r="E192">
            <v>2014</v>
          </cell>
          <cell r="F192" t="str">
            <v>TA</v>
          </cell>
          <cell r="G192" t="str">
            <v>28 x PLACA EE CAP32 v2.1</v>
          </cell>
          <cell r="H192" t="str">
            <v>OF2947</v>
          </cell>
          <cell r="I192">
            <v>0</v>
          </cell>
          <cell r="J192">
            <v>3</v>
          </cell>
          <cell r="K192">
            <v>3</v>
          </cell>
          <cell r="L192">
            <v>0</v>
          </cell>
          <cell r="M192">
            <v>1</v>
          </cell>
          <cell r="N192" t="str">
            <v>-</v>
          </cell>
          <cell r="O192" t="str">
            <v>-</v>
          </cell>
          <cell r="P192" t="str">
            <v>EMM</v>
          </cell>
          <cell r="Q192" t="str">
            <v>-</v>
          </cell>
          <cell r="R192" t="str">
            <v>-</v>
          </cell>
          <cell r="S192" t="str">
            <v>-</v>
          </cell>
          <cell r="T192" t="str">
            <v>-</v>
          </cell>
          <cell r="U192">
            <v>41764</v>
          </cell>
          <cell r="V192">
            <v>41817</v>
          </cell>
          <cell r="W192">
            <v>41928</v>
          </cell>
          <cell r="X192">
            <v>52</v>
          </cell>
          <cell r="Y192">
            <v>41928</v>
          </cell>
          <cell r="Z192">
            <v>0</v>
          </cell>
        </row>
        <row r="193">
          <cell r="C193">
            <v>2966</v>
          </cell>
          <cell r="D193" t="str">
            <v>SITEL</v>
          </cell>
          <cell r="E193">
            <v>2014</v>
          </cell>
          <cell r="F193" t="str">
            <v>TA</v>
          </cell>
          <cell r="G193" t="str">
            <v>28 x PLACA FRONT END EE CAP32 v2.1</v>
          </cell>
          <cell r="H193" t="str">
            <v>OF2947</v>
          </cell>
          <cell r="I193">
            <v>0</v>
          </cell>
          <cell r="J193">
            <v>3</v>
          </cell>
          <cell r="K193">
            <v>3</v>
          </cell>
          <cell r="L193">
            <v>0</v>
          </cell>
          <cell r="M193">
            <v>1</v>
          </cell>
          <cell r="N193" t="str">
            <v>-</v>
          </cell>
          <cell r="O193" t="str">
            <v>-</v>
          </cell>
          <cell r="P193" t="str">
            <v>EMM</v>
          </cell>
          <cell r="Q193" t="str">
            <v>-</v>
          </cell>
          <cell r="R193" t="str">
            <v>-</v>
          </cell>
          <cell r="S193" t="str">
            <v>-</v>
          </cell>
          <cell r="T193" t="str">
            <v>-</v>
          </cell>
          <cell r="U193">
            <v>41764</v>
          </cell>
          <cell r="V193">
            <v>41817</v>
          </cell>
          <cell r="W193">
            <v>41928</v>
          </cell>
          <cell r="X193">
            <v>52</v>
          </cell>
          <cell r="Y193">
            <v>41928</v>
          </cell>
          <cell r="Z193">
            <v>0</v>
          </cell>
        </row>
        <row r="194">
          <cell r="C194">
            <v>2967</v>
          </cell>
          <cell r="D194" t="str">
            <v>SITEL</v>
          </cell>
          <cell r="E194">
            <v>2014</v>
          </cell>
          <cell r="F194" t="str">
            <v>TA</v>
          </cell>
          <cell r="G194" t="str">
            <v>28 x PLACA FRONT END CES CAP32 v1.2</v>
          </cell>
          <cell r="H194" t="str">
            <v>OF2947</v>
          </cell>
          <cell r="I194">
            <v>0</v>
          </cell>
          <cell r="J194">
            <v>3</v>
          </cell>
          <cell r="K194">
            <v>3</v>
          </cell>
          <cell r="L194">
            <v>0</v>
          </cell>
          <cell r="M194">
            <v>1</v>
          </cell>
          <cell r="N194" t="str">
            <v>-</v>
          </cell>
          <cell r="O194" t="str">
            <v>-</v>
          </cell>
          <cell r="P194" t="str">
            <v>EMM</v>
          </cell>
          <cell r="Q194" t="str">
            <v>-</v>
          </cell>
          <cell r="R194" t="str">
            <v>-</v>
          </cell>
          <cell r="S194" t="str">
            <v>-</v>
          </cell>
          <cell r="T194" t="str">
            <v>-</v>
          </cell>
          <cell r="U194">
            <v>41764</v>
          </cell>
          <cell r="V194">
            <v>41817</v>
          </cell>
          <cell r="W194">
            <v>41928</v>
          </cell>
          <cell r="X194">
            <v>52</v>
          </cell>
          <cell r="Y194">
            <v>41928</v>
          </cell>
          <cell r="Z194">
            <v>0</v>
          </cell>
        </row>
        <row r="195">
          <cell r="C195">
            <v>2968</v>
          </cell>
          <cell r="D195" t="str">
            <v>SUMALG</v>
          </cell>
          <cell r="E195">
            <v>2014</v>
          </cell>
          <cell r="F195" t="str">
            <v>TA</v>
          </cell>
          <cell r="G195" t="str">
            <v>CC SCADA ALGINETENSES v3.0</v>
          </cell>
          <cell r="H195" t="str">
            <v>IND</v>
          </cell>
          <cell r="I195">
            <v>0</v>
          </cell>
          <cell r="J195">
            <v>65</v>
          </cell>
          <cell r="K195">
            <v>65</v>
          </cell>
          <cell r="L195">
            <v>0</v>
          </cell>
          <cell r="M195">
            <v>1</v>
          </cell>
          <cell r="N195" t="str">
            <v>-</v>
          </cell>
          <cell r="O195" t="str">
            <v>-</v>
          </cell>
          <cell r="P195" t="str">
            <v>-</v>
          </cell>
          <cell r="Q195" t="str">
            <v>ISP</v>
          </cell>
          <cell r="R195" t="str">
            <v>-</v>
          </cell>
          <cell r="S195" t="str">
            <v>-</v>
          </cell>
          <cell r="T195" t="str">
            <v>-</v>
          </cell>
          <cell r="U195">
            <v>41759</v>
          </cell>
          <cell r="V195">
            <v>41796</v>
          </cell>
          <cell r="W195">
            <v>41810</v>
          </cell>
          <cell r="X195">
            <v>36</v>
          </cell>
          <cell r="Y195">
            <v>41810</v>
          </cell>
          <cell r="Z195">
            <v>0</v>
          </cell>
        </row>
        <row r="196">
          <cell r="C196">
            <v>2969</v>
          </cell>
          <cell r="D196" t="str">
            <v>ELECAD</v>
          </cell>
          <cell r="E196">
            <v>2014</v>
          </cell>
          <cell r="F196" t="str">
            <v>TA</v>
          </cell>
          <cell r="G196" t="str">
            <v>RTU C.T. PROSERPINA v1.0</v>
          </cell>
          <cell r="H196" t="str">
            <v>PPAL</v>
          </cell>
          <cell r="I196">
            <v>0</v>
          </cell>
          <cell r="J196">
            <v>0.15</v>
          </cell>
          <cell r="K196">
            <v>0.15</v>
          </cell>
          <cell r="L196">
            <v>0</v>
          </cell>
          <cell r="M196">
            <v>1</v>
          </cell>
          <cell r="N196" t="str">
            <v>-</v>
          </cell>
          <cell r="O196" t="str">
            <v>-</v>
          </cell>
          <cell r="P196" t="str">
            <v>-</v>
          </cell>
          <cell r="Q196" t="str">
            <v>EUL</v>
          </cell>
          <cell r="R196" t="str">
            <v>-</v>
          </cell>
          <cell r="S196" t="str">
            <v>-</v>
          </cell>
          <cell r="T196" t="str">
            <v>-</v>
          </cell>
          <cell r="U196">
            <v>41759</v>
          </cell>
          <cell r="V196">
            <v>41790</v>
          </cell>
          <cell r="W196">
            <v>41810</v>
          </cell>
          <cell r="X196">
            <v>30</v>
          </cell>
          <cell r="Y196">
            <v>41810</v>
          </cell>
          <cell r="Z196">
            <v>0</v>
          </cell>
        </row>
        <row r="197">
          <cell r="C197">
            <v>2970</v>
          </cell>
          <cell r="D197" t="str">
            <v>ELECAD</v>
          </cell>
          <cell r="E197">
            <v>2014</v>
          </cell>
          <cell r="F197" t="str">
            <v>OB</v>
          </cell>
          <cell r="G197" t="str">
            <v>Inst y PEM RTU C.T. PROSERPINA v1.0</v>
          </cell>
          <cell r="H197" t="str">
            <v>OF2969</v>
          </cell>
          <cell r="I197">
            <v>0</v>
          </cell>
          <cell r="J197">
            <v>11</v>
          </cell>
          <cell r="K197">
            <v>0</v>
          </cell>
          <cell r="L197">
            <v>11</v>
          </cell>
          <cell r="M197">
            <v>0</v>
          </cell>
          <cell r="N197" t="str">
            <v>-</v>
          </cell>
          <cell r="O197" t="str">
            <v>-</v>
          </cell>
          <cell r="P197" t="str">
            <v>-</v>
          </cell>
          <cell r="Q197" t="str">
            <v>EUL</v>
          </cell>
          <cell r="R197" t="str">
            <v>-</v>
          </cell>
          <cell r="S197" t="str">
            <v>-</v>
          </cell>
          <cell r="T197" t="str">
            <v>-</v>
          </cell>
          <cell r="U197">
            <v>41759</v>
          </cell>
          <cell r="V197">
            <v>41790</v>
          </cell>
          <cell r="W197">
            <v>41790</v>
          </cell>
          <cell r="X197">
            <v>30</v>
          </cell>
          <cell r="Y197">
            <v>0</v>
          </cell>
          <cell r="Z197" t="str">
            <v/>
          </cell>
        </row>
        <row r="198">
          <cell r="C198">
            <v>2971</v>
          </cell>
          <cell r="D198" t="str">
            <v>ELECAD</v>
          </cell>
          <cell r="E198">
            <v>2014</v>
          </cell>
          <cell r="F198" t="str">
            <v>TA</v>
          </cell>
          <cell r="G198" t="str">
            <v>RTU C.T. ANA DE VIYA v1.0</v>
          </cell>
          <cell r="H198" t="str">
            <v>OF2969</v>
          </cell>
          <cell r="I198">
            <v>0</v>
          </cell>
          <cell r="J198">
            <v>0.15</v>
          </cell>
          <cell r="K198">
            <v>0.15</v>
          </cell>
          <cell r="L198">
            <v>0</v>
          </cell>
          <cell r="M198">
            <v>1</v>
          </cell>
          <cell r="N198" t="str">
            <v>-</v>
          </cell>
          <cell r="O198" t="str">
            <v>-</v>
          </cell>
          <cell r="P198" t="str">
            <v>-</v>
          </cell>
          <cell r="Q198" t="str">
            <v>EUL</v>
          </cell>
          <cell r="R198" t="str">
            <v>-</v>
          </cell>
          <cell r="S198" t="str">
            <v>-</v>
          </cell>
          <cell r="T198" t="str">
            <v>-</v>
          </cell>
          <cell r="U198">
            <v>41759</v>
          </cell>
          <cell r="V198">
            <v>41790</v>
          </cell>
          <cell r="W198">
            <v>41810</v>
          </cell>
          <cell r="X198">
            <v>30</v>
          </cell>
          <cell r="Y198">
            <v>41810</v>
          </cell>
          <cell r="Z198">
            <v>0</v>
          </cell>
        </row>
        <row r="199">
          <cell r="C199">
            <v>2972</v>
          </cell>
          <cell r="D199" t="str">
            <v>ELECAD</v>
          </cell>
          <cell r="E199">
            <v>2014</v>
          </cell>
          <cell r="F199" t="str">
            <v>TA</v>
          </cell>
          <cell r="G199" t="str">
            <v>RTU C.T. REINA VICTORIA v1.0</v>
          </cell>
          <cell r="H199" t="str">
            <v>OF2969</v>
          </cell>
          <cell r="I199">
            <v>0</v>
          </cell>
          <cell r="J199">
            <v>0.15</v>
          </cell>
          <cell r="K199">
            <v>0.15</v>
          </cell>
          <cell r="L199">
            <v>0</v>
          </cell>
          <cell r="M199">
            <v>1</v>
          </cell>
          <cell r="N199" t="str">
            <v>-</v>
          </cell>
          <cell r="O199" t="str">
            <v>-</v>
          </cell>
          <cell r="P199" t="str">
            <v>-</v>
          </cell>
          <cell r="Q199" t="str">
            <v>EUL</v>
          </cell>
          <cell r="R199" t="str">
            <v>-</v>
          </cell>
          <cell r="S199" t="str">
            <v>-</v>
          </cell>
          <cell r="T199" t="str">
            <v>-</v>
          </cell>
          <cell r="U199">
            <v>41759</v>
          </cell>
          <cell r="V199">
            <v>41790</v>
          </cell>
          <cell r="W199">
            <v>41810</v>
          </cell>
          <cell r="X199">
            <v>30</v>
          </cell>
          <cell r="Y199">
            <v>41810</v>
          </cell>
          <cell r="Z199">
            <v>0</v>
          </cell>
        </row>
        <row r="200">
          <cell r="C200">
            <v>2973</v>
          </cell>
          <cell r="D200" t="str">
            <v>SITEL</v>
          </cell>
          <cell r="E200">
            <v>2014</v>
          </cell>
          <cell r="F200" t="str">
            <v>TA</v>
          </cell>
          <cell r="G200" t="str">
            <v>3 x RTU CAP-PRX-24 V2.0</v>
          </cell>
          <cell r="H200" t="str">
            <v>OF2969</v>
          </cell>
          <cell r="I200">
            <v>0</v>
          </cell>
          <cell r="J200">
            <v>2</v>
          </cell>
          <cell r="K200">
            <v>2</v>
          </cell>
          <cell r="L200">
            <v>0</v>
          </cell>
          <cell r="M200">
            <v>1</v>
          </cell>
          <cell r="N200" t="str">
            <v>-</v>
          </cell>
          <cell r="O200" t="str">
            <v>-</v>
          </cell>
          <cell r="P200" t="str">
            <v>EMM</v>
          </cell>
          <cell r="Q200" t="str">
            <v>-</v>
          </cell>
          <cell r="R200" t="str">
            <v>-</v>
          </cell>
          <cell r="S200" t="str">
            <v>-</v>
          </cell>
          <cell r="T200" t="str">
            <v>-</v>
          </cell>
          <cell r="U200">
            <v>41759</v>
          </cell>
          <cell r="V200">
            <v>41790</v>
          </cell>
          <cell r="W200">
            <v>41810</v>
          </cell>
          <cell r="X200">
            <v>30</v>
          </cell>
          <cell r="Y200">
            <v>41810</v>
          </cell>
          <cell r="Z200">
            <v>0</v>
          </cell>
        </row>
        <row r="201">
          <cell r="C201">
            <v>2974</v>
          </cell>
          <cell r="D201" t="str">
            <v>ELECON</v>
          </cell>
          <cell r="E201">
            <v>2014</v>
          </cell>
          <cell r="F201" t="str">
            <v>TA</v>
          </cell>
          <cell r="G201" t="str">
            <v>RTU C.T. CONILENSE (1) v1.0</v>
          </cell>
          <cell r="H201" t="str">
            <v>PPAL</v>
          </cell>
          <cell r="I201">
            <v>0</v>
          </cell>
          <cell r="J201">
            <v>4.1500000000000004</v>
          </cell>
          <cell r="K201">
            <v>4.1500000000000004</v>
          </cell>
          <cell r="L201">
            <v>0</v>
          </cell>
          <cell r="M201">
            <v>1</v>
          </cell>
          <cell r="N201" t="str">
            <v>-</v>
          </cell>
          <cell r="O201" t="str">
            <v>-</v>
          </cell>
          <cell r="P201" t="str">
            <v>-</v>
          </cell>
          <cell r="Q201" t="str">
            <v>EUL</v>
          </cell>
          <cell r="R201" t="str">
            <v>-</v>
          </cell>
          <cell r="S201" t="str">
            <v>-</v>
          </cell>
          <cell r="T201" t="str">
            <v>-</v>
          </cell>
          <cell r="U201">
            <v>41766</v>
          </cell>
          <cell r="V201">
            <v>41789</v>
          </cell>
          <cell r="W201">
            <v>42419</v>
          </cell>
          <cell r="X201">
            <v>23</v>
          </cell>
          <cell r="Y201">
            <v>42419</v>
          </cell>
          <cell r="Z201">
            <v>0</v>
          </cell>
        </row>
        <row r="202">
          <cell r="C202">
            <v>2975</v>
          </cell>
          <cell r="D202" t="str">
            <v>ELECON</v>
          </cell>
          <cell r="E202">
            <v>2014</v>
          </cell>
          <cell r="F202" t="str">
            <v>TA</v>
          </cell>
          <cell r="G202" t="str">
            <v>Inst y PEM RTU C.T. CONILENSE (1) v1.0</v>
          </cell>
          <cell r="H202" t="str">
            <v>OF2974</v>
          </cell>
          <cell r="I202">
            <v>0</v>
          </cell>
          <cell r="J202">
            <v>16</v>
          </cell>
          <cell r="K202">
            <v>16</v>
          </cell>
          <cell r="L202">
            <v>0</v>
          </cell>
          <cell r="M202">
            <v>1</v>
          </cell>
          <cell r="N202" t="str">
            <v>-</v>
          </cell>
          <cell r="O202" t="str">
            <v>-</v>
          </cell>
          <cell r="P202" t="str">
            <v>-</v>
          </cell>
          <cell r="Q202" t="str">
            <v>EUL</v>
          </cell>
          <cell r="R202" t="str">
            <v>-</v>
          </cell>
          <cell r="S202" t="str">
            <v>-</v>
          </cell>
          <cell r="T202" t="str">
            <v>-</v>
          </cell>
          <cell r="U202">
            <v>41766</v>
          </cell>
          <cell r="V202">
            <v>41789</v>
          </cell>
          <cell r="W202">
            <v>42419</v>
          </cell>
          <cell r="X202">
            <v>23</v>
          </cell>
          <cell r="Y202">
            <v>42419</v>
          </cell>
          <cell r="Z202">
            <v>0</v>
          </cell>
        </row>
        <row r="203">
          <cell r="C203">
            <v>2976</v>
          </cell>
          <cell r="D203" t="str">
            <v>ELECON</v>
          </cell>
          <cell r="E203">
            <v>2014</v>
          </cell>
          <cell r="F203" t="str">
            <v>TA</v>
          </cell>
          <cell r="G203" t="str">
            <v>RTU C.T. PEÑITA v1.0</v>
          </cell>
          <cell r="H203" t="str">
            <v>PPAL</v>
          </cell>
          <cell r="I203">
            <v>0</v>
          </cell>
          <cell r="J203">
            <v>2.15</v>
          </cell>
          <cell r="K203">
            <v>2.15</v>
          </cell>
          <cell r="L203">
            <v>0</v>
          </cell>
          <cell r="M203">
            <v>1</v>
          </cell>
          <cell r="N203" t="str">
            <v>-</v>
          </cell>
          <cell r="O203" t="str">
            <v>-</v>
          </cell>
          <cell r="P203" t="str">
            <v>EMM</v>
          </cell>
          <cell r="Q203" t="str">
            <v>-</v>
          </cell>
          <cell r="R203" t="str">
            <v>-</v>
          </cell>
          <cell r="S203" t="str">
            <v>-</v>
          </cell>
          <cell r="T203" t="str">
            <v>-</v>
          </cell>
          <cell r="U203">
            <v>42002</v>
          </cell>
          <cell r="V203">
            <v>42034</v>
          </cell>
          <cell r="W203">
            <v>42034</v>
          </cell>
          <cell r="X203">
            <v>31</v>
          </cell>
          <cell r="Y203">
            <v>42034</v>
          </cell>
          <cell r="Z203">
            <v>0</v>
          </cell>
        </row>
        <row r="204">
          <cell r="C204">
            <v>2977</v>
          </cell>
          <cell r="D204" t="str">
            <v>ELECON</v>
          </cell>
          <cell r="E204">
            <v>2014</v>
          </cell>
          <cell r="F204" t="str">
            <v>TA</v>
          </cell>
          <cell r="G204" t="str">
            <v>RTU C.T. GRULLO v1.0</v>
          </cell>
          <cell r="H204" t="str">
            <v>OF2976</v>
          </cell>
          <cell r="I204">
            <v>0</v>
          </cell>
          <cell r="J204">
            <v>1.65</v>
          </cell>
          <cell r="K204">
            <v>1.65</v>
          </cell>
          <cell r="L204">
            <v>0</v>
          </cell>
          <cell r="M204">
            <v>1</v>
          </cell>
          <cell r="N204" t="str">
            <v>-</v>
          </cell>
          <cell r="O204" t="str">
            <v>-</v>
          </cell>
          <cell r="P204" t="str">
            <v>EMM</v>
          </cell>
          <cell r="Q204" t="str">
            <v>-</v>
          </cell>
          <cell r="R204" t="str">
            <v>-</v>
          </cell>
          <cell r="S204" t="str">
            <v>-</v>
          </cell>
          <cell r="T204" t="str">
            <v>-</v>
          </cell>
          <cell r="U204">
            <v>42002</v>
          </cell>
          <cell r="V204">
            <v>42034</v>
          </cell>
          <cell r="W204">
            <v>42034</v>
          </cell>
          <cell r="X204">
            <v>31</v>
          </cell>
          <cell r="Y204">
            <v>42034</v>
          </cell>
          <cell r="Z204">
            <v>0</v>
          </cell>
        </row>
        <row r="205">
          <cell r="C205">
            <v>2978</v>
          </cell>
          <cell r="D205" t="str">
            <v>ELECON</v>
          </cell>
          <cell r="E205">
            <v>2014</v>
          </cell>
          <cell r="F205" t="str">
            <v>TA</v>
          </cell>
          <cell r="G205" t="str">
            <v>RTU C.T. POCITO BLANCO v1.0</v>
          </cell>
          <cell r="H205" t="str">
            <v>OF2976</v>
          </cell>
          <cell r="I205">
            <v>0</v>
          </cell>
          <cell r="J205">
            <v>1.65</v>
          </cell>
          <cell r="K205">
            <v>1.65</v>
          </cell>
          <cell r="L205">
            <v>0</v>
          </cell>
          <cell r="M205">
            <v>1</v>
          </cell>
          <cell r="N205" t="str">
            <v>-</v>
          </cell>
          <cell r="O205" t="str">
            <v>-</v>
          </cell>
          <cell r="P205" t="str">
            <v>EMM</v>
          </cell>
          <cell r="Q205" t="str">
            <v>-</v>
          </cell>
          <cell r="R205" t="str">
            <v>-</v>
          </cell>
          <cell r="S205" t="str">
            <v>-</v>
          </cell>
          <cell r="T205" t="str">
            <v>-</v>
          </cell>
          <cell r="U205">
            <v>42002</v>
          </cell>
          <cell r="V205">
            <v>42034</v>
          </cell>
          <cell r="W205">
            <v>42034</v>
          </cell>
          <cell r="X205">
            <v>31</v>
          </cell>
          <cell r="Y205">
            <v>42034</v>
          </cell>
          <cell r="Z205">
            <v>0</v>
          </cell>
        </row>
        <row r="206">
          <cell r="C206">
            <v>2979</v>
          </cell>
          <cell r="D206" t="str">
            <v>ELECON</v>
          </cell>
          <cell r="E206">
            <v>2014</v>
          </cell>
          <cell r="F206" t="str">
            <v>TA</v>
          </cell>
          <cell r="G206" t="str">
            <v>RTU C.T. CUATRO IGÜELAS v1.0</v>
          </cell>
          <cell r="H206" t="str">
            <v>OF2976</v>
          </cell>
          <cell r="I206">
            <v>0</v>
          </cell>
          <cell r="J206">
            <v>1.1499999999999999</v>
          </cell>
          <cell r="K206">
            <v>1.1499999999999999</v>
          </cell>
          <cell r="L206">
            <v>0</v>
          </cell>
          <cell r="M206">
            <v>1</v>
          </cell>
          <cell r="N206" t="str">
            <v>-</v>
          </cell>
          <cell r="O206" t="str">
            <v>-</v>
          </cell>
          <cell r="P206" t="str">
            <v>EMM</v>
          </cell>
          <cell r="Q206" t="str">
            <v>-</v>
          </cell>
          <cell r="R206" t="str">
            <v>-</v>
          </cell>
          <cell r="S206" t="str">
            <v>-</v>
          </cell>
          <cell r="T206" t="str">
            <v>-</v>
          </cell>
          <cell r="U206">
            <v>42002</v>
          </cell>
          <cell r="V206">
            <v>42034</v>
          </cell>
          <cell r="W206">
            <v>42034</v>
          </cell>
          <cell r="X206">
            <v>31</v>
          </cell>
          <cell r="Y206">
            <v>42034</v>
          </cell>
          <cell r="Z206">
            <v>0</v>
          </cell>
        </row>
        <row r="207">
          <cell r="C207">
            <v>2980</v>
          </cell>
          <cell r="D207" t="str">
            <v>ELECON</v>
          </cell>
          <cell r="E207">
            <v>2014</v>
          </cell>
          <cell r="F207" t="str">
            <v>TA</v>
          </cell>
          <cell r="G207" t="str">
            <v>RTU C.T. CAMPO DE FUTBOL v1.0</v>
          </cell>
          <cell r="H207" t="str">
            <v>OF2976</v>
          </cell>
          <cell r="I207">
            <v>0</v>
          </cell>
          <cell r="J207">
            <v>1.5</v>
          </cell>
          <cell r="K207">
            <v>1.5</v>
          </cell>
          <cell r="L207">
            <v>0</v>
          </cell>
          <cell r="M207">
            <v>1</v>
          </cell>
          <cell r="N207" t="str">
            <v>-</v>
          </cell>
          <cell r="O207" t="str">
            <v>-</v>
          </cell>
          <cell r="P207" t="str">
            <v>EMM</v>
          </cell>
          <cell r="Q207" t="str">
            <v>-</v>
          </cell>
          <cell r="R207" t="str">
            <v>-</v>
          </cell>
          <cell r="S207" t="str">
            <v>-</v>
          </cell>
          <cell r="T207" t="str">
            <v>-</v>
          </cell>
          <cell r="U207">
            <v>42002</v>
          </cell>
          <cell r="V207">
            <v>42034</v>
          </cell>
          <cell r="W207">
            <v>42034</v>
          </cell>
          <cell r="X207">
            <v>31</v>
          </cell>
          <cell r="Y207">
            <v>42034</v>
          </cell>
          <cell r="Z207">
            <v>0</v>
          </cell>
        </row>
        <row r="208">
          <cell r="C208">
            <v>2981</v>
          </cell>
          <cell r="D208" t="str">
            <v>CARBAY</v>
          </cell>
          <cell r="E208">
            <v>2014</v>
          </cell>
          <cell r="F208" t="str">
            <v>TA</v>
          </cell>
          <cell r="G208" t="str">
            <v>SOPORT TECNIC SCADA CARBAYIN 2014 (Cont.Mnto)</v>
          </cell>
          <cell r="H208" t="str">
            <v>IND</v>
          </cell>
          <cell r="I208">
            <v>0</v>
          </cell>
          <cell r="J208">
            <v>16</v>
          </cell>
          <cell r="K208">
            <v>16</v>
          </cell>
          <cell r="L208">
            <v>0</v>
          </cell>
          <cell r="M208">
            <v>1</v>
          </cell>
          <cell r="N208" t="str">
            <v>-</v>
          </cell>
          <cell r="O208" t="str">
            <v>-</v>
          </cell>
          <cell r="P208" t="str">
            <v>-</v>
          </cell>
          <cell r="Q208" t="str">
            <v>-</v>
          </cell>
          <cell r="R208" t="str">
            <v>RVC</v>
          </cell>
          <cell r="S208" t="str">
            <v>-</v>
          </cell>
          <cell r="T208" t="str">
            <v>-</v>
          </cell>
          <cell r="U208">
            <v>41768</v>
          </cell>
          <cell r="V208">
            <v>42004</v>
          </cell>
          <cell r="W208">
            <v>42153</v>
          </cell>
          <cell r="X208">
            <v>232</v>
          </cell>
          <cell r="Y208">
            <v>42153</v>
          </cell>
          <cell r="Z208">
            <v>0</v>
          </cell>
        </row>
        <row r="209">
          <cell r="C209">
            <v>2982</v>
          </cell>
          <cell r="D209" t="str">
            <v>DIELAL</v>
          </cell>
          <cell r="E209">
            <v>2014</v>
          </cell>
          <cell r="F209" t="str">
            <v>TA</v>
          </cell>
          <cell r="G209" t="str">
            <v>Re-Instal.lacio SW CSSat ALBATÀRREC v7.4</v>
          </cell>
          <cell r="H209" t="str">
            <v>OF2732</v>
          </cell>
          <cell r="I209">
            <v>0</v>
          </cell>
          <cell r="J209">
            <v>4</v>
          </cell>
          <cell r="K209">
            <v>4</v>
          </cell>
          <cell r="L209">
            <v>0</v>
          </cell>
          <cell r="M209">
            <v>1</v>
          </cell>
          <cell r="N209" t="str">
            <v>-</v>
          </cell>
          <cell r="O209" t="str">
            <v>-</v>
          </cell>
          <cell r="P209" t="str">
            <v>-</v>
          </cell>
          <cell r="Q209" t="str">
            <v>-</v>
          </cell>
          <cell r="R209" t="str">
            <v>TRS</v>
          </cell>
          <cell r="S209" t="str">
            <v>-</v>
          </cell>
          <cell r="T209" t="str">
            <v>-</v>
          </cell>
          <cell r="U209">
            <v>41771</v>
          </cell>
          <cell r="V209">
            <v>41775</v>
          </cell>
          <cell r="W209">
            <v>41824</v>
          </cell>
          <cell r="X209">
            <v>4</v>
          </cell>
          <cell r="Y209">
            <v>41824</v>
          </cell>
          <cell r="Z209">
            <v>0</v>
          </cell>
        </row>
        <row r="210">
          <cell r="C210">
            <v>2983</v>
          </cell>
          <cell r="D210" t="str">
            <v>ORMAZA</v>
          </cell>
          <cell r="E210">
            <v>2014</v>
          </cell>
          <cell r="F210" t="str">
            <v>TA</v>
          </cell>
          <cell r="G210" t="str">
            <v>CC SCADA FERIA SFE MEXICO v1.0</v>
          </cell>
          <cell r="H210" t="str">
            <v>IND</v>
          </cell>
          <cell r="I210">
            <v>0</v>
          </cell>
          <cell r="J210">
            <v>7</v>
          </cell>
          <cell r="K210">
            <v>7</v>
          </cell>
          <cell r="L210">
            <v>0</v>
          </cell>
          <cell r="M210">
            <v>1</v>
          </cell>
          <cell r="N210" t="str">
            <v>-</v>
          </cell>
          <cell r="O210" t="str">
            <v>-</v>
          </cell>
          <cell r="P210" t="str">
            <v>-</v>
          </cell>
          <cell r="Q210" t="str">
            <v>ISP</v>
          </cell>
          <cell r="R210" t="str">
            <v>-</v>
          </cell>
          <cell r="S210" t="str">
            <v>-</v>
          </cell>
          <cell r="T210" t="str">
            <v>-</v>
          </cell>
          <cell r="U210">
            <v>41775</v>
          </cell>
          <cell r="V210">
            <v>41782</v>
          </cell>
          <cell r="W210">
            <v>41796</v>
          </cell>
          <cell r="X210">
            <v>7</v>
          </cell>
          <cell r="Y210">
            <v>41796</v>
          </cell>
          <cell r="Z210">
            <v>0</v>
          </cell>
        </row>
        <row r="211">
          <cell r="C211">
            <v>2984</v>
          </cell>
          <cell r="D211" t="str">
            <v>ORMAZA</v>
          </cell>
          <cell r="E211">
            <v>2014</v>
          </cell>
          <cell r="F211" t="str">
            <v>TA</v>
          </cell>
          <cell r="G211" t="str">
            <v>CC SCADA TEDIS.Net HOSPITAL VALL D'HEBRON v1.0</v>
          </cell>
          <cell r="H211" t="str">
            <v>PPAL</v>
          </cell>
          <cell r="I211">
            <v>0</v>
          </cell>
          <cell r="J211">
            <v>63</v>
          </cell>
          <cell r="K211">
            <v>38.17</v>
          </cell>
          <cell r="L211">
            <v>24.83</v>
          </cell>
          <cell r="M211">
            <v>0.6058730158730159</v>
          </cell>
          <cell r="N211" t="str">
            <v>-</v>
          </cell>
          <cell r="O211" t="str">
            <v>-</v>
          </cell>
          <cell r="P211" t="str">
            <v>-</v>
          </cell>
          <cell r="Q211" t="str">
            <v>-</v>
          </cell>
          <cell r="R211" t="str">
            <v>EDC</v>
          </cell>
          <cell r="S211" t="str">
            <v>-</v>
          </cell>
          <cell r="T211" t="str">
            <v>-</v>
          </cell>
          <cell r="U211">
            <v>41775</v>
          </cell>
          <cell r="V211">
            <v>42004</v>
          </cell>
          <cell r="W211">
            <v>43269</v>
          </cell>
          <cell r="X211">
            <v>225</v>
          </cell>
          <cell r="Y211">
            <v>43269</v>
          </cell>
          <cell r="Z211">
            <v>0</v>
          </cell>
        </row>
        <row r="212">
          <cell r="C212">
            <v>2985</v>
          </cell>
          <cell r="D212" t="str">
            <v>PEUSA</v>
          </cell>
          <cell r="E212">
            <v>2014</v>
          </cell>
          <cell r="F212" t="str">
            <v>TA</v>
          </cell>
          <cell r="G212" t="str">
            <v>CC SCADA PEUSA v8.0</v>
          </cell>
          <cell r="H212" t="str">
            <v>IND</v>
          </cell>
          <cell r="I212">
            <v>0</v>
          </cell>
          <cell r="J212">
            <v>40</v>
          </cell>
          <cell r="K212">
            <v>40</v>
          </cell>
          <cell r="L212">
            <v>0</v>
          </cell>
          <cell r="M212">
            <v>1</v>
          </cell>
          <cell r="N212" t="str">
            <v>-</v>
          </cell>
          <cell r="O212" t="str">
            <v>-</v>
          </cell>
          <cell r="P212" t="str">
            <v>-</v>
          </cell>
          <cell r="Q212" t="str">
            <v>ISP</v>
          </cell>
          <cell r="R212" t="str">
            <v>-</v>
          </cell>
          <cell r="S212" t="str">
            <v>-</v>
          </cell>
          <cell r="T212" t="str">
            <v>-</v>
          </cell>
          <cell r="U212">
            <v>41766</v>
          </cell>
          <cell r="V212">
            <v>41796</v>
          </cell>
          <cell r="W212">
            <v>41827</v>
          </cell>
          <cell r="X212">
            <v>29</v>
          </cell>
          <cell r="Y212">
            <v>41827</v>
          </cell>
          <cell r="Z212">
            <v>0</v>
          </cell>
        </row>
        <row r="213">
          <cell r="C213">
            <v>2986</v>
          </cell>
          <cell r="D213" t="str">
            <v>ELEAUR</v>
          </cell>
          <cell r="E213">
            <v>2014</v>
          </cell>
          <cell r="F213" t="str">
            <v>TA</v>
          </cell>
          <cell r="G213" t="str">
            <v>Inst. i PEM RTU C.T JUIÀ v1.0</v>
          </cell>
          <cell r="H213" t="str">
            <v>IND</v>
          </cell>
          <cell r="I213">
            <v>0</v>
          </cell>
          <cell r="J213">
            <v>8</v>
          </cell>
          <cell r="K213">
            <v>8</v>
          </cell>
          <cell r="L213">
            <v>0</v>
          </cell>
          <cell r="M213">
            <v>1</v>
          </cell>
          <cell r="N213" t="str">
            <v>-</v>
          </cell>
          <cell r="O213" t="str">
            <v>-</v>
          </cell>
          <cell r="P213" t="str">
            <v>-</v>
          </cell>
          <cell r="Q213" t="str">
            <v>ISP</v>
          </cell>
          <cell r="R213" t="str">
            <v>-</v>
          </cell>
          <cell r="S213" t="str">
            <v>-</v>
          </cell>
          <cell r="T213" t="str">
            <v>-</v>
          </cell>
          <cell r="U213">
            <v>41778</v>
          </cell>
          <cell r="V213">
            <v>41780</v>
          </cell>
          <cell r="W213">
            <v>41780</v>
          </cell>
          <cell r="X213">
            <v>2</v>
          </cell>
          <cell r="Y213">
            <v>41780</v>
          </cell>
          <cell r="Z213">
            <v>0</v>
          </cell>
        </row>
        <row r="214">
          <cell r="C214">
            <v>2987</v>
          </cell>
          <cell r="D214" t="str">
            <v>EYPESA</v>
          </cell>
          <cell r="E214">
            <v>2014</v>
          </cell>
          <cell r="F214" t="str">
            <v>TA</v>
          </cell>
          <cell r="G214" t="str">
            <v>Re-instal.lacio SW CALSER EYPESA v4.4</v>
          </cell>
          <cell r="H214" t="str">
            <v>OF2802</v>
          </cell>
          <cell r="I214">
            <v>0</v>
          </cell>
          <cell r="J214">
            <v>2</v>
          </cell>
          <cell r="K214">
            <v>2</v>
          </cell>
          <cell r="L214">
            <v>0</v>
          </cell>
          <cell r="M214">
            <v>1</v>
          </cell>
          <cell r="N214" t="str">
            <v>-</v>
          </cell>
          <cell r="O214" t="str">
            <v>-</v>
          </cell>
          <cell r="P214" t="str">
            <v>-</v>
          </cell>
          <cell r="Q214" t="str">
            <v>-</v>
          </cell>
          <cell r="R214" t="str">
            <v>AP</v>
          </cell>
          <cell r="S214" t="str">
            <v>-</v>
          </cell>
          <cell r="T214" t="str">
            <v>-</v>
          </cell>
          <cell r="U214">
            <v>41781</v>
          </cell>
          <cell r="V214">
            <v>41781</v>
          </cell>
          <cell r="W214">
            <v>41782</v>
          </cell>
          <cell r="X214">
            <v>0</v>
          </cell>
          <cell r="Y214">
            <v>41782</v>
          </cell>
          <cell r="Z214">
            <v>0</v>
          </cell>
        </row>
        <row r="215">
          <cell r="C215">
            <v>2988</v>
          </cell>
          <cell r="D215" t="str">
            <v>ELECAL</v>
          </cell>
          <cell r="E215">
            <v>2014</v>
          </cell>
          <cell r="F215" t="str">
            <v>TA</v>
          </cell>
          <cell r="G215" t="str">
            <v>SOPORTE CSSat CALLOSA 2.014</v>
          </cell>
          <cell r="H215" t="str">
            <v>IND</v>
          </cell>
          <cell r="I215">
            <v>0</v>
          </cell>
          <cell r="J215">
            <v>1</v>
          </cell>
          <cell r="K215">
            <v>1</v>
          </cell>
          <cell r="L215">
            <v>0</v>
          </cell>
          <cell r="M215">
            <v>1</v>
          </cell>
          <cell r="N215" t="str">
            <v>-</v>
          </cell>
          <cell r="O215" t="str">
            <v>-</v>
          </cell>
          <cell r="P215" t="str">
            <v>-</v>
          </cell>
          <cell r="Q215" t="str">
            <v>-</v>
          </cell>
          <cell r="R215" t="str">
            <v>TRS</v>
          </cell>
          <cell r="S215" t="str">
            <v>-</v>
          </cell>
          <cell r="T215" t="str">
            <v>-</v>
          </cell>
          <cell r="U215">
            <v>41781</v>
          </cell>
          <cell r="V215">
            <v>42004</v>
          </cell>
          <cell r="W215">
            <v>42004</v>
          </cell>
          <cell r="X215">
            <v>219</v>
          </cell>
          <cell r="Y215">
            <v>42004</v>
          </cell>
          <cell r="Z215">
            <v>0</v>
          </cell>
        </row>
        <row r="216">
          <cell r="C216">
            <v>2989</v>
          </cell>
          <cell r="D216" t="str">
            <v>AGBAEL</v>
          </cell>
          <cell r="E216">
            <v>2014</v>
          </cell>
          <cell r="F216" t="str">
            <v>TA</v>
          </cell>
          <cell r="G216" t="str">
            <v>Re-Instal.lacio SW CSSat BARBASTRO v8.2</v>
          </cell>
          <cell r="H216" t="str">
            <v>IND</v>
          </cell>
          <cell r="I216">
            <v>0</v>
          </cell>
          <cell r="J216">
            <v>8</v>
          </cell>
          <cell r="K216">
            <v>8</v>
          </cell>
          <cell r="L216">
            <v>0</v>
          </cell>
          <cell r="M216">
            <v>1</v>
          </cell>
          <cell r="N216" t="str">
            <v>-</v>
          </cell>
          <cell r="O216" t="str">
            <v>-</v>
          </cell>
          <cell r="P216" t="str">
            <v>-</v>
          </cell>
          <cell r="Q216" t="str">
            <v>-</v>
          </cell>
          <cell r="R216" t="str">
            <v>TRS</v>
          </cell>
          <cell r="S216" t="str">
            <v>-</v>
          </cell>
          <cell r="T216" t="str">
            <v>-</v>
          </cell>
          <cell r="U216">
            <v>41785</v>
          </cell>
          <cell r="V216">
            <v>41789</v>
          </cell>
          <cell r="W216">
            <v>41789</v>
          </cell>
          <cell r="X216">
            <v>4</v>
          </cell>
          <cell r="Y216">
            <v>41788</v>
          </cell>
          <cell r="Z216">
            <v>-1</v>
          </cell>
        </row>
        <row r="217">
          <cell r="C217">
            <v>2990</v>
          </cell>
          <cell r="D217" t="str">
            <v>GASELE</v>
          </cell>
          <cell r="E217">
            <v>2014</v>
          </cell>
          <cell r="F217" t="str">
            <v>TA</v>
          </cell>
          <cell r="G217" t="str">
            <v>Inst.y PEM RTU S.E. J.CABANILLAS v1.0</v>
          </cell>
          <cell r="H217" t="str">
            <v>OF2755</v>
          </cell>
          <cell r="I217">
            <v>0</v>
          </cell>
          <cell r="J217">
            <v>8</v>
          </cell>
          <cell r="K217">
            <v>8</v>
          </cell>
          <cell r="L217">
            <v>0</v>
          </cell>
          <cell r="M217">
            <v>1</v>
          </cell>
          <cell r="N217" t="str">
            <v>-</v>
          </cell>
          <cell r="O217" t="str">
            <v>-</v>
          </cell>
          <cell r="P217" t="str">
            <v>-</v>
          </cell>
          <cell r="Q217" t="str">
            <v>-</v>
          </cell>
          <cell r="R217" t="str">
            <v>RVC</v>
          </cell>
          <cell r="S217" t="str">
            <v>-</v>
          </cell>
          <cell r="T217" t="str">
            <v>-</v>
          </cell>
          <cell r="U217">
            <v>41786</v>
          </cell>
          <cell r="V217">
            <v>41810</v>
          </cell>
          <cell r="W217">
            <v>41810</v>
          </cell>
          <cell r="X217">
            <v>23</v>
          </cell>
          <cell r="Y217">
            <v>41814</v>
          </cell>
          <cell r="Z217">
            <v>4</v>
          </cell>
        </row>
        <row r="218">
          <cell r="C218">
            <v>2991</v>
          </cell>
          <cell r="D218" t="str">
            <v>GASELE</v>
          </cell>
          <cell r="E218">
            <v>2014</v>
          </cell>
          <cell r="F218" t="str">
            <v>TA</v>
          </cell>
          <cell r="G218" t="str">
            <v>RTU C.T. TRIANA-3 v1.0</v>
          </cell>
          <cell r="H218" t="str">
            <v>PPAL</v>
          </cell>
          <cell r="I218">
            <v>0</v>
          </cell>
          <cell r="J218">
            <v>4</v>
          </cell>
          <cell r="K218">
            <v>4</v>
          </cell>
          <cell r="L218">
            <v>0</v>
          </cell>
          <cell r="M218">
            <v>1</v>
          </cell>
          <cell r="N218" t="str">
            <v>-</v>
          </cell>
          <cell r="O218" t="str">
            <v>-</v>
          </cell>
          <cell r="P218" t="str">
            <v>-</v>
          </cell>
          <cell r="Q218" t="str">
            <v>-</v>
          </cell>
          <cell r="R218" t="str">
            <v>-</v>
          </cell>
          <cell r="S218" t="str">
            <v>-</v>
          </cell>
          <cell r="T218" t="str">
            <v>-</v>
          </cell>
          <cell r="U218">
            <v>41786</v>
          </cell>
          <cell r="V218">
            <v>41810</v>
          </cell>
          <cell r="W218">
            <v>42737</v>
          </cell>
          <cell r="X218">
            <v>23</v>
          </cell>
          <cell r="Y218">
            <v>42737</v>
          </cell>
          <cell r="Z218">
            <v>0</v>
          </cell>
        </row>
        <row r="219">
          <cell r="C219">
            <v>2992</v>
          </cell>
          <cell r="D219" t="str">
            <v>CEELMI</v>
          </cell>
          <cell r="E219">
            <v>2014</v>
          </cell>
          <cell r="F219" t="str">
            <v>TA</v>
          </cell>
          <cell r="G219" t="str">
            <v>Inst. i PEM RTU C.T. MITJANS v2.0</v>
          </cell>
          <cell r="H219" t="str">
            <v>IND</v>
          </cell>
          <cell r="I219">
            <v>0</v>
          </cell>
          <cell r="J219">
            <v>14</v>
          </cell>
          <cell r="K219">
            <v>31.25</v>
          </cell>
          <cell r="L219">
            <v>-17.25</v>
          </cell>
          <cell r="M219">
            <v>2.2321428571428572</v>
          </cell>
          <cell r="N219" t="str">
            <v>-</v>
          </cell>
          <cell r="O219" t="str">
            <v>-</v>
          </cell>
          <cell r="P219" t="str">
            <v>-</v>
          </cell>
          <cell r="Q219" t="str">
            <v>JMG</v>
          </cell>
          <cell r="R219" t="str">
            <v>-</v>
          </cell>
          <cell r="S219" t="str">
            <v>-</v>
          </cell>
          <cell r="T219" t="str">
            <v>-</v>
          </cell>
          <cell r="U219">
            <v>42487</v>
          </cell>
          <cell r="V219">
            <v>42521</v>
          </cell>
          <cell r="W219">
            <v>42687</v>
          </cell>
          <cell r="X219">
            <v>34</v>
          </cell>
          <cell r="Y219">
            <v>42690</v>
          </cell>
          <cell r="Z219">
            <v>3</v>
          </cell>
        </row>
        <row r="220">
          <cell r="C220">
            <v>0</v>
          </cell>
          <cell r="D220">
            <v>0</v>
          </cell>
          <cell r="E220">
            <v>0</v>
          </cell>
          <cell r="F220">
            <v>0</v>
          </cell>
          <cell r="G220">
            <v>0</v>
          </cell>
          <cell r="H220">
            <v>0</v>
          </cell>
          <cell r="I220">
            <v>0</v>
          </cell>
          <cell r="J220">
            <v>304.70000000000005</v>
          </cell>
          <cell r="K220">
            <v>286.12000000000006</v>
          </cell>
          <cell r="L220">
            <v>18.579999999999984</v>
          </cell>
          <cell r="M220">
            <v>0</v>
          </cell>
          <cell r="N220">
            <v>0</v>
          </cell>
          <cell r="O220">
            <v>0</v>
          </cell>
          <cell r="P220">
            <v>0</v>
          </cell>
          <cell r="Q220">
            <v>0</v>
          </cell>
          <cell r="R220">
            <v>0</v>
          </cell>
          <cell r="S220">
            <v>0</v>
          </cell>
          <cell r="T220">
            <v>0</v>
          </cell>
          <cell r="U220">
            <v>0</v>
          </cell>
          <cell r="V220">
            <v>0</v>
          </cell>
          <cell r="W220">
            <v>0</v>
          </cell>
          <cell r="X220">
            <v>0</v>
          </cell>
          <cell r="Y220">
            <v>0</v>
          </cell>
          <cell r="Z220">
            <v>6</v>
          </cell>
        </row>
        <row r="221">
          <cell r="C221">
            <v>0</v>
          </cell>
          <cell r="D221">
            <v>0</v>
          </cell>
          <cell r="E221">
            <v>0</v>
          </cell>
          <cell r="F221">
            <v>0</v>
          </cell>
          <cell r="G221">
            <v>0</v>
          </cell>
          <cell r="H221">
            <v>0</v>
          </cell>
          <cell r="I221">
            <v>0</v>
          </cell>
          <cell r="J221">
            <v>0</v>
          </cell>
          <cell r="K221">
            <v>0</v>
          </cell>
          <cell r="L221">
            <v>0</v>
          </cell>
          <cell r="M221">
            <v>0</v>
          </cell>
          <cell r="N221">
            <v>0</v>
          </cell>
          <cell r="O221">
            <v>0</v>
          </cell>
          <cell r="P221">
            <v>0</v>
          </cell>
          <cell r="Q221">
            <v>0</v>
          </cell>
          <cell r="R221">
            <v>0</v>
          </cell>
          <cell r="S221">
            <v>0</v>
          </cell>
          <cell r="T221">
            <v>0</v>
          </cell>
          <cell r="U221">
            <v>0</v>
          </cell>
          <cell r="V221">
            <v>0</v>
          </cell>
          <cell r="W221">
            <v>0</v>
          </cell>
          <cell r="X221">
            <v>0</v>
          </cell>
          <cell r="Y221">
            <v>0</v>
          </cell>
          <cell r="Z221">
            <v>0</v>
          </cell>
        </row>
        <row r="222">
          <cell r="C222">
            <v>0</v>
          </cell>
          <cell r="D222">
            <v>0</v>
          </cell>
          <cell r="E222">
            <v>0</v>
          </cell>
          <cell r="F222">
            <v>0</v>
          </cell>
          <cell r="G222">
            <v>0</v>
          </cell>
          <cell r="H222">
            <v>0</v>
          </cell>
          <cell r="I222">
            <v>0</v>
          </cell>
          <cell r="J222">
            <v>0</v>
          </cell>
          <cell r="K222">
            <v>0</v>
          </cell>
          <cell r="L222">
            <v>0</v>
          </cell>
          <cell r="M222">
            <v>0</v>
          </cell>
          <cell r="N222">
            <v>0</v>
          </cell>
          <cell r="O222">
            <v>0</v>
          </cell>
          <cell r="P222">
            <v>0</v>
          </cell>
          <cell r="Q222">
            <v>0</v>
          </cell>
          <cell r="R222">
            <v>0</v>
          </cell>
          <cell r="S222">
            <v>0</v>
          </cell>
          <cell r="T222">
            <v>0</v>
          </cell>
          <cell r="U222">
            <v>0</v>
          </cell>
          <cell r="V222">
            <v>0</v>
          </cell>
          <cell r="W222">
            <v>0</v>
          </cell>
          <cell r="X222">
            <v>0</v>
          </cell>
          <cell r="Y222">
            <v>0</v>
          </cell>
          <cell r="Z222">
            <v>0</v>
          </cell>
        </row>
        <row r="223">
          <cell r="C223">
            <v>0</v>
          </cell>
          <cell r="D223">
            <v>0</v>
          </cell>
          <cell r="E223">
            <v>0</v>
          </cell>
          <cell r="F223">
            <v>0</v>
          </cell>
          <cell r="G223">
            <v>0</v>
          </cell>
          <cell r="H223">
            <v>0</v>
          </cell>
          <cell r="I223">
            <v>0</v>
          </cell>
          <cell r="J223">
            <v>0</v>
          </cell>
          <cell r="K223">
            <v>0</v>
          </cell>
          <cell r="N223" t="str">
            <v>APROVISIONAMENTS</v>
          </cell>
          <cell r="O223" t="str">
            <v>ADMINISTRACIO</v>
          </cell>
          <cell r="P223" t="str">
            <v>OPERACIONS</v>
          </cell>
          <cell r="Q223" t="str">
            <v>ENGINYERIA HW</v>
          </cell>
          <cell r="R223" t="str">
            <v>ENGINYERIA SW</v>
          </cell>
          <cell r="S223" t="str">
            <v>COMERCIAL</v>
          </cell>
          <cell r="T223" t="str">
            <v>CONSUL.TELCOMUNIC.</v>
          </cell>
          <cell r="U223">
            <v>0</v>
          </cell>
          <cell r="V223">
            <v>0</v>
          </cell>
          <cell r="W223">
            <v>0</v>
          </cell>
          <cell r="X223">
            <v>0</v>
          </cell>
          <cell r="Z223">
            <v>0</v>
          </cell>
        </row>
        <row r="224">
          <cell r="C224">
            <v>0</v>
          </cell>
          <cell r="N224">
            <v>0</v>
          </cell>
          <cell r="O224">
            <v>0</v>
          </cell>
          <cell r="P224">
            <v>0</v>
          </cell>
          <cell r="Q224">
            <v>0</v>
          </cell>
          <cell r="R224">
            <v>0</v>
          </cell>
          <cell r="S224">
            <v>0</v>
          </cell>
          <cell r="T224">
            <v>0</v>
          </cell>
          <cell r="U224">
            <v>0</v>
          </cell>
          <cell r="V224">
            <v>0</v>
          </cell>
          <cell r="W224">
            <v>0</v>
          </cell>
          <cell r="X224">
            <v>0</v>
          </cell>
          <cell r="Z224">
            <v>0</v>
          </cell>
        </row>
        <row r="225">
          <cell r="C225">
            <v>0</v>
          </cell>
          <cell r="N225">
            <v>0</v>
          </cell>
          <cell r="O225">
            <v>0</v>
          </cell>
          <cell r="P225">
            <v>0</v>
          </cell>
          <cell r="Q225">
            <v>0</v>
          </cell>
          <cell r="R225">
            <v>0</v>
          </cell>
          <cell r="S225">
            <v>0</v>
          </cell>
          <cell r="T225">
            <v>0</v>
          </cell>
          <cell r="U225">
            <v>0</v>
          </cell>
          <cell r="V225">
            <v>0</v>
          </cell>
          <cell r="W225">
            <v>0</v>
          </cell>
          <cell r="X225">
            <v>0</v>
          </cell>
          <cell r="Z225">
            <v>0</v>
          </cell>
        </row>
        <row r="226">
          <cell r="C226">
            <v>0</v>
          </cell>
          <cell r="N226">
            <v>0</v>
          </cell>
          <cell r="O226">
            <v>0</v>
          </cell>
          <cell r="P226">
            <v>0</v>
          </cell>
          <cell r="Q226">
            <v>0</v>
          </cell>
          <cell r="R226">
            <v>0</v>
          </cell>
          <cell r="S226">
            <v>0</v>
          </cell>
          <cell r="T226">
            <v>0</v>
          </cell>
          <cell r="U226">
            <v>0</v>
          </cell>
          <cell r="V226">
            <v>0</v>
          </cell>
          <cell r="W226">
            <v>0</v>
          </cell>
          <cell r="X226">
            <v>0</v>
          </cell>
          <cell r="Z226">
            <v>0</v>
          </cell>
        </row>
        <row r="227">
          <cell r="C227">
            <v>0</v>
          </cell>
          <cell r="N227">
            <v>0</v>
          </cell>
          <cell r="O227">
            <v>0</v>
          </cell>
          <cell r="P227">
            <v>0</v>
          </cell>
          <cell r="Q227">
            <v>0</v>
          </cell>
          <cell r="R227">
            <v>0</v>
          </cell>
          <cell r="S227">
            <v>0</v>
          </cell>
          <cell r="T227">
            <v>0</v>
          </cell>
          <cell r="U227">
            <v>0</v>
          </cell>
          <cell r="Z227">
            <v>0</v>
          </cell>
        </row>
        <row r="228">
          <cell r="C228">
            <v>0</v>
          </cell>
          <cell r="E228" t="str">
            <v>Projectes (EXTERNS) en curs 2.014</v>
          </cell>
          <cell r="F228">
            <v>0</v>
          </cell>
          <cell r="G228">
            <v>0</v>
          </cell>
          <cell r="H228">
            <v>0</v>
          </cell>
          <cell r="I228">
            <v>0</v>
          </cell>
          <cell r="J228">
            <v>0</v>
          </cell>
          <cell r="K228">
            <v>0</v>
          </cell>
          <cell r="L228">
            <v>0</v>
          </cell>
          <cell r="M228">
            <v>0</v>
          </cell>
          <cell r="N228">
            <v>0</v>
          </cell>
          <cell r="O228">
            <v>0</v>
          </cell>
          <cell r="P228">
            <v>0</v>
          </cell>
          <cell r="Q228">
            <v>0</v>
          </cell>
          <cell r="R228">
            <v>0</v>
          </cell>
          <cell r="S228">
            <v>0</v>
          </cell>
          <cell r="T228">
            <v>0</v>
          </cell>
          <cell r="U228">
            <v>0</v>
          </cell>
          <cell r="Z228">
            <v>0</v>
          </cell>
        </row>
        <row r="229">
          <cell r="N229">
            <v>0</v>
          </cell>
          <cell r="O229">
            <v>0</v>
          </cell>
          <cell r="P229">
            <v>0</v>
          </cell>
          <cell r="Q229">
            <v>0</v>
          </cell>
          <cell r="R229">
            <v>0</v>
          </cell>
          <cell r="S229">
            <v>0</v>
          </cell>
          <cell r="T229">
            <v>0</v>
          </cell>
          <cell r="U229">
            <v>0</v>
          </cell>
          <cell r="Z229">
            <v>0</v>
          </cell>
        </row>
        <row r="230">
          <cell r="N230">
            <v>0</v>
          </cell>
          <cell r="O230">
            <v>0</v>
          </cell>
          <cell r="P230">
            <v>0</v>
          </cell>
          <cell r="Q230">
            <v>0</v>
          </cell>
          <cell r="R230">
            <v>0</v>
          </cell>
          <cell r="S230">
            <v>0</v>
          </cell>
          <cell r="T230">
            <v>0</v>
          </cell>
          <cell r="U230">
            <v>0</v>
          </cell>
          <cell r="Z230">
            <v>0</v>
          </cell>
        </row>
        <row r="231">
          <cell r="C231" t="str">
            <v>OF</v>
          </cell>
          <cell r="D231" t="str">
            <v>CLIENT</v>
          </cell>
          <cell r="E231" t="str">
            <v>ANY</v>
          </cell>
          <cell r="F231" t="str">
            <v>STATUS</v>
          </cell>
          <cell r="G231" t="str">
            <v>PROJECTE</v>
          </cell>
          <cell r="H231" t="str">
            <v>TIPUS OF o DEPENDENCIA</v>
          </cell>
          <cell r="I231">
            <v>0</v>
          </cell>
          <cell r="J231" t="str">
            <v>PREV</v>
          </cell>
          <cell r="K231" t="str">
            <v>TOTAL</v>
          </cell>
          <cell r="L231" t="str">
            <v>DESV</v>
          </cell>
          <cell r="M231" t="str">
            <v>AVANÇ</v>
          </cell>
          <cell r="N231" t="str">
            <v>DPT. IMPLICATS</v>
          </cell>
          <cell r="O231">
            <v>0</v>
          </cell>
          <cell r="P231">
            <v>0</v>
          </cell>
          <cell r="Q231">
            <v>0</v>
          </cell>
          <cell r="R231">
            <v>0</v>
          </cell>
          <cell r="S231">
            <v>0</v>
          </cell>
          <cell r="T231">
            <v>0</v>
          </cell>
          <cell r="U231" t="str">
            <v>DATA</v>
          </cell>
          <cell r="V231" t="str">
            <v>DATA</v>
          </cell>
          <cell r="W231" t="str">
            <v>DATA</v>
          </cell>
          <cell r="X231" t="str">
            <v>DURADA</v>
          </cell>
          <cell r="Y231" t="str">
            <v>DATA</v>
          </cell>
          <cell r="Z231" t="str">
            <v>DESVIAC.</v>
          </cell>
        </row>
        <row r="232">
          <cell r="C232">
            <v>0</v>
          </cell>
          <cell r="D232">
            <v>0</v>
          </cell>
          <cell r="E232">
            <v>0</v>
          </cell>
          <cell r="F232">
            <v>0</v>
          </cell>
          <cell r="G232">
            <v>0</v>
          </cell>
          <cell r="H232">
            <v>0</v>
          </cell>
          <cell r="I232">
            <v>0</v>
          </cell>
          <cell r="J232">
            <v>0</v>
          </cell>
          <cell r="K232" t="str">
            <v>REAL</v>
          </cell>
          <cell r="L232">
            <v>0</v>
          </cell>
          <cell r="M232">
            <v>0</v>
          </cell>
          <cell r="N232">
            <v>0</v>
          </cell>
          <cell r="O232">
            <v>0</v>
          </cell>
          <cell r="P232">
            <v>0</v>
          </cell>
          <cell r="Q232">
            <v>0</v>
          </cell>
          <cell r="R232">
            <v>0</v>
          </cell>
          <cell r="S232">
            <v>0</v>
          </cell>
          <cell r="T232">
            <v>0</v>
          </cell>
          <cell r="U232" t="str">
            <v>INICI</v>
          </cell>
          <cell r="V232" t="str">
            <v>ENTREGA</v>
          </cell>
          <cell r="W232" t="str">
            <v>REVISADA</v>
          </cell>
          <cell r="X232">
            <v>0</v>
          </cell>
          <cell r="Y232" t="str">
            <v>ACCEP.</v>
          </cell>
          <cell r="Z232">
            <v>0</v>
          </cell>
        </row>
        <row r="233">
          <cell r="C233">
            <v>0</v>
          </cell>
          <cell r="D233">
            <v>0</v>
          </cell>
          <cell r="E233">
            <v>0</v>
          </cell>
          <cell r="F233">
            <v>0</v>
          </cell>
          <cell r="G233">
            <v>0</v>
          </cell>
          <cell r="H233">
            <v>0</v>
          </cell>
          <cell r="I233">
            <v>0</v>
          </cell>
          <cell r="J233">
            <v>0</v>
          </cell>
          <cell r="K233">
            <v>0</v>
          </cell>
          <cell r="L233">
            <v>0</v>
          </cell>
          <cell r="M233">
            <v>0</v>
          </cell>
          <cell r="N233">
            <v>0</v>
          </cell>
          <cell r="O233">
            <v>0</v>
          </cell>
          <cell r="P233">
            <v>0</v>
          </cell>
          <cell r="Q233">
            <v>0</v>
          </cell>
          <cell r="R233">
            <v>0</v>
          </cell>
          <cell r="S233">
            <v>0</v>
          </cell>
          <cell r="T233">
            <v>0</v>
          </cell>
          <cell r="U233">
            <v>0</v>
          </cell>
          <cell r="V233">
            <v>0</v>
          </cell>
          <cell r="Z233">
            <v>0</v>
          </cell>
        </row>
        <row r="234">
          <cell r="C234">
            <v>3143</v>
          </cell>
          <cell r="D234" t="str">
            <v>ELECON</v>
          </cell>
          <cell r="E234">
            <v>2014</v>
          </cell>
          <cell r="F234" t="str">
            <v>TA</v>
          </cell>
          <cell r="G234" t="str">
            <v>RTU C.T. TORRENUEVA v1.0</v>
          </cell>
          <cell r="H234" t="str">
            <v>OF2976</v>
          </cell>
          <cell r="I234">
            <v>0</v>
          </cell>
          <cell r="J234">
            <v>1.1000000000000001</v>
          </cell>
          <cell r="K234">
            <v>1</v>
          </cell>
          <cell r="L234">
            <v>0.10000000000000009</v>
          </cell>
          <cell r="M234">
            <v>0.90909090909090906</v>
          </cell>
          <cell r="N234" t="str">
            <v>-</v>
          </cell>
          <cell r="O234" t="str">
            <v>-</v>
          </cell>
          <cell r="P234" t="str">
            <v>EMM</v>
          </cell>
          <cell r="Q234" t="str">
            <v>-</v>
          </cell>
          <cell r="R234" t="str">
            <v>-</v>
          </cell>
          <cell r="S234" t="str">
            <v>-</v>
          </cell>
          <cell r="T234" t="str">
            <v>-</v>
          </cell>
          <cell r="U234">
            <v>42002</v>
          </cell>
          <cell r="V234">
            <v>42034</v>
          </cell>
          <cell r="W234">
            <v>42034</v>
          </cell>
          <cell r="X234">
            <v>31</v>
          </cell>
          <cell r="Y234">
            <v>42034</v>
          </cell>
          <cell r="Z234">
            <v>0</v>
          </cell>
        </row>
        <row r="235">
          <cell r="C235">
            <v>3144</v>
          </cell>
          <cell r="D235" t="str">
            <v>ELECON</v>
          </cell>
          <cell r="E235">
            <v>2014</v>
          </cell>
          <cell r="F235" t="str">
            <v>TA</v>
          </cell>
          <cell r="G235" t="str">
            <v>Inst. i PEM RTU C.T. PEÑITA v1.0</v>
          </cell>
          <cell r="H235" t="str">
            <v>OF2976</v>
          </cell>
          <cell r="I235">
            <v>0</v>
          </cell>
          <cell r="J235">
            <v>18</v>
          </cell>
          <cell r="K235">
            <v>18</v>
          </cell>
          <cell r="L235">
            <v>0</v>
          </cell>
          <cell r="M235">
            <v>1</v>
          </cell>
          <cell r="N235" t="str">
            <v>-</v>
          </cell>
          <cell r="O235" t="str">
            <v>-</v>
          </cell>
          <cell r="P235" t="str">
            <v>-</v>
          </cell>
          <cell r="Q235" t="str">
            <v>-</v>
          </cell>
          <cell r="R235" t="str">
            <v>RVC</v>
          </cell>
          <cell r="S235" t="str">
            <v>-</v>
          </cell>
          <cell r="T235" t="str">
            <v>-</v>
          </cell>
          <cell r="U235">
            <v>42002</v>
          </cell>
          <cell r="V235">
            <v>42034</v>
          </cell>
          <cell r="W235">
            <v>42419</v>
          </cell>
          <cell r="X235">
            <v>31</v>
          </cell>
          <cell r="Y235">
            <v>42419</v>
          </cell>
          <cell r="Z235">
            <v>0</v>
          </cell>
        </row>
        <row r="236">
          <cell r="C236">
            <v>3145</v>
          </cell>
          <cell r="D236" t="str">
            <v>COELCA</v>
          </cell>
          <cell r="E236">
            <v>2014</v>
          </cell>
          <cell r="F236" t="str">
            <v>TA</v>
          </cell>
          <cell r="G236" t="str">
            <v>CC SCADA CALLOSA v2.7</v>
          </cell>
          <cell r="H236" t="str">
            <v>IND</v>
          </cell>
          <cell r="I236">
            <v>0</v>
          </cell>
          <cell r="J236">
            <v>3</v>
          </cell>
          <cell r="K236">
            <v>3</v>
          </cell>
          <cell r="L236">
            <v>0</v>
          </cell>
          <cell r="M236">
            <v>1</v>
          </cell>
          <cell r="N236" t="str">
            <v>-</v>
          </cell>
          <cell r="O236" t="str">
            <v>-</v>
          </cell>
          <cell r="P236" t="str">
            <v>-</v>
          </cell>
          <cell r="Q236" t="str">
            <v>JMG</v>
          </cell>
          <cell r="R236" t="str">
            <v>-</v>
          </cell>
          <cell r="S236" t="str">
            <v>-</v>
          </cell>
          <cell r="T236" t="str">
            <v>-</v>
          </cell>
          <cell r="U236">
            <v>41995</v>
          </cell>
          <cell r="V236">
            <v>42035</v>
          </cell>
          <cell r="W236">
            <v>42340</v>
          </cell>
          <cell r="X236">
            <v>39</v>
          </cell>
          <cell r="Y236">
            <v>42340</v>
          </cell>
          <cell r="Z236">
            <v>0</v>
          </cell>
        </row>
        <row r="237">
          <cell r="C237">
            <v>3146</v>
          </cell>
          <cell r="D237" t="str">
            <v>EYPESA</v>
          </cell>
          <cell r="E237">
            <v>2014</v>
          </cell>
          <cell r="F237" t="str">
            <v>OB</v>
          </cell>
          <cell r="G237" t="str">
            <v>SW GESTIO INCIDENCIES.Net v1.0</v>
          </cell>
          <cell r="H237" t="str">
            <v>OF2853</v>
          </cell>
          <cell r="I237">
            <v>0</v>
          </cell>
          <cell r="J237">
            <v>96</v>
          </cell>
          <cell r="K237">
            <v>0</v>
          </cell>
          <cell r="L237">
            <v>96</v>
          </cell>
          <cell r="M237">
            <v>0</v>
          </cell>
          <cell r="N237" t="str">
            <v>-</v>
          </cell>
          <cell r="O237" t="str">
            <v>-</v>
          </cell>
          <cell r="P237" t="str">
            <v>-</v>
          </cell>
          <cell r="Q237" t="str">
            <v>-</v>
          </cell>
          <cell r="R237" t="str">
            <v>AP</v>
          </cell>
          <cell r="S237" t="str">
            <v>-</v>
          </cell>
          <cell r="T237" t="str">
            <v>-</v>
          </cell>
          <cell r="U237">
            <v>41711</v>
          </cell>
          <cell r="V237">
            <v>42093</v>
          </cell>
          <cell r="W237">
            <v>42093</v>
          </cell>
          <cell r="X237">
            <v>377</v>
          </cell>
          <cell r="Y237">
            <v>0</v>
          </cell>
          <cell r="Z237" t="str">
            <v/>
          </cell>
        </row>
        <row r="238">
          <cell r="C238">
            <v>3147</v>
          </cell>
          <cell r="D238" t="str">
            <v>SITEL</v>
          </cell>
          <cell r="E238">
            <v>2014</v>
          </cell>
          <cell r="F238" t="str">
            <v>TA</v>
          </cell>
          <cell r="G238" t="str">
            <v>30 x M8SD v2.0</v>
          </cell>
          <cell r="H238" t="str">
            <v>OF2976</v>
          </cell>
          <cell r="I238">
            <v>0</v>
          </cell>
          <cell r="J238">
            <v>9</v>
          </cell>
          <cell r="K238">
            <v>9</v>
          </cell>
          <cell r="L238">
            <v>0</v>
          </cell>
          <cell r="M238">
            <v>1</v>
          </cell>
          <cell r="N238" t="str">
            <v>-</v>
          </cell>
          <cell r="O238" t="str">
            <v>-</v>
          </cell>
          <cell r="P238" t="str">
            <v>EMM</v>
          </cell>
          <cell r="Q238" t="str">
            <v>-</v>
          </cell>
          <cell r="R238" t="str">
            <v>-</v>
          </cell>
          <cell r="S238" t="str">
            <v>-</v>
          </cell>
          <cell r="T238" t="str">
            <v>-</v>
          </cell>
          <cell r="U238">
            <v>42002</v>
          </cell>
          <cell r="V238">
            <v>42055</v>
          </cell>
          <cell r="W238">
            <v>42107</v>
          </cell>
          <cell r="X238">
            <v>51</v>
          </cell>
          <cell r="Y238">
            <v>42107</v>
          </cell>
          <cell r="Z238">
            <v>0</v>
          </cell>
        </row>
        <row r="239">
          <cell r="C239">
            <v>3148</v>
          </cell>
          <cell r="D239" t="str">
            <v>ELECAR</v>
          </cell>
          <cell r="E239">
            <v>2014</v>
          </cell>
          <cell r="F239" t="str">
            <v>TA</v>
          </cell>
          <cell r="G239" t="str">
            <v>RTU C.T. TRULLAS v2.0</v>
          </cell>
          <cell r="H239" t="str">
            <v>PPAL</v>
          </cell>
          <cell r="I239">
            <v>0</v>
          </cell>
          <cell r="J239">
            <v>10</v>
          </cell>
          <cell r="K239">
            <v>10</v>
          </cell>
          <cell r="L239">
            <v>0</v>
          </cell>
          <cell r="M239">
            <v>1</v>
          </cell>
          <cell r="N239" t="str">
            <v>-</v>
          </cell>
          <cell r="O239" t="str">
            <v>-</v>
          </cell>
          <cell r="P239" t="str">
            <v>-</v>
          </cell>
          <cell r="Q239" t="str">
            <v>-</v>
          </cell>
          <cell r="R239" t="str">
            <v>RVC</v>
          </cell>
          <cell r="S239" t="str">
            <v>-</v>
          </cell>
          <cell r="T239" t="str">
            <v>-</v>
          </cell>
          <cell r="U239">
            <v>41982</v>
          </cell>
          <cell r="V239">
            <v>42055</v>
          </cell>
          <cell r="W239">
            <v>42055</v>
          </cell>
          <cell r="X239">
            <v>71</v>
          </cell>
          <cell r="Y239">
            <v>42041</v>
          </cell>
          <cell r="Z239">
            <v>-14</v>
          </cell>
        </row>
        <row r="240">
          <cell r="C240">
            <v>3149</v>
          </cell>
          <cell r="D240" t="str">
            <v>SITEL</v>
          </cell>
          <cell r="E240">
            <v>2014</v>
          </cell>
          <cell r="F240" t="str">
            <v>TA</v>
          </cell>
          <cell r="G240" t="str">
            <v>1 x MODEM-FSK 12Vdc C/DIN</v>
          </cell>
          <cell r="H240" t="str">
            <v>OF3148</v>
          </cell>
          <cell r="I240">
            <v>0</v>
          </cell>
          <cell r="J240">
            <v>0.5</v>
          </cell>
          <cell r="K240">
            <v>0.5</v>
          </cell>
          <cell r="L240">
            <v>0</v>
          </cell>
          <cell r="M240">
            <v>1</v>
          </cell>
          <cell r="N240" t="str">
            <v>-</v>
          </cell>
          <cell r="O240" t="str">
            <v>-</v>
          </cell>
          <cell r="P240" t="str">
            <v>EMM</v>
          </cell>
          <cell r="Q240" t="str">
            <v>-</v>
          </cell>
          <cell r="R240" t="str">
            <v>-</v>
          </cell>
          <cell r="S240" t="str">
            <v>-</v>
          </cell>
          <cell r="T240" t="str">
            <v>-</v>
          </cell>
          <cell r="U240">
            <v>41982</v>
          </cell>
          <cell r="V240">
            <v>42055</v>
          </cell>
          <cell r="W240">
            <v>42055</v>
          </cell>
          <cell r="X240">
            <v>71</v>
          </cell>
          <cell r="Y240">
            <v>42026</v>
          </cell>
          <cell r="Z240">
            <v>-28</v>
          </cell>
        </row>
        <row r="241">
          <cell r="C241">
            <v>3150</v>
          </cell>
          <cell r="D241" t="str">
            <v>ELECAD</v>
          </cell>
          <cell r="E241">
            <v>2014</v>
          </cell>
          <cell r="F241" t="str">
            <v>TA</v>
          </cell>
          <cell r="G241" t="str">
            <v>SOPORTE CALSER CADIZ 2.015 (Cto.Mnto.)</v>
          </cell>
          <cell r="H241" t="str">
            <v>IND</v>
          </cell>
          <cell r="I241">
            <v>0</v>
          </cell>
          <cell r="J241">
            <v>6</v>
          </cell>
          <cell r="K241">
            <v>6</v>
          </cell>
          <cell r="L241">
            <v>0</v>
          </cell>
          <cell r="M241">
            <v>1</v>
          </cell>
          <cell r="N241" t="str">
            <v>-</v>
          </cell>
          <cell r="O241" t="str">
            <v>-</v>
          </cell>
          <cell r="P241" t="str">
            <v>-</v>
          </cell>
          <cell r="Q241" t="str">
            <v>-</v>
          </cell>
          <cell r="R241" t="str">
            <v>TRS</v>
          </cell>
          <cell r="S241" t="str">
            <v>-</v>
          </cell>
          <cell r="T241" t="str">
            <v>-</v>
          </cell>
          <cell r="U241">
            <v>42004</v>
          </cell>
          <cell r="V241">
            <v>42369</v>
          </cell>
          <cell r="W241">
            <v>42369</v>
          </cell>
          <cell r="X241">
            <v>360</v>
          </cell>
          <cell r="Y241">
            <v>42369</v>
          </cell>
          <cell r="Z241">
            <v>0</v>
          </cell>
        </row>
        <row r="242">
          <cell r="C242">
            <v>3151</v>
          </cell>
          <cell r="D242" t="str">
            <v>ELECAD</v>
          </cell>
          <cell r="E242">
            <v>2014</v>
          </cell>
          <cell r="F242" t="str">
            <v>TA</v>
          </cell>
          <cell r="G242" t="str">
            <v>SOPORTE CSSat CADIZ 2.015 (Cto.Mnto.)</v>
          </cell>
          <cell r="H242" t="str">
            <v>IND</v>
          </cell>
          <cell r="I242">
            <v>0</v>
          </cell>
          <cell r="J242">
            <v>6</v>
          </cell>
          <cell r="K242">
            <v>6</v>
          </cell>
          <cell r="L242">
            <v>0</v>
          </cell>
          <cell r="M242">
            <v>1</v>
          </cell>
          <cell r="N242" t="str">
            <v>-</v>
          </cell>
          <cell r="O242" t="str">
            <v>-</v>
          </cell>
          <cell r="P242" t="str">
            <v>-</v>
          </cell>
          <cell r="Q242" t="str">
            <v>-</v>
          </cell>
          <cell r="R242" t="str">
            <v>TRS</v>
          </cell>
          <cell r="S242" t="str">
            <v>-</v>
          </cell>
          <cell r="T242" t="str">
            <v>-</v>
          </cell>
          <cell r="U242">
            <v>42004</v>
          </cell>
          <cell r="V242">
            <v>42369</v>
          </cell>
          <cell r="W242">
            <v>42369</v>
          </cell>
          <cell r="X242">
            <v>360</v>
          </cell>
          <cell r="Y242">
            <v>42369</v>
          </cell>
          <cell r="Z242">
            <v>0</v>
          </cell>
        </row>
        <row r="243">
          <cell r="C243">
            <v>3152</v>
          </cell>
          <cell r="D243" t="str">
            <v>ELECON</v>
          </cell>
          <cell r="E243">
            <v>2014</v>
          </cell>
          <cell r="F243" t="str">
            <v>TA</v>
          </cell>
          <cell r="G243" t="str">
            <v>SOPORTE CALSER CONDADO 2.015 (Cto.Mnto.)</v>
          </cell>
          <cell r="H243" t="str">
            <v>IND</v>
          </cell>
          <cell r="I243">
            <v>0</v>
          </cell>
          <cell r="J243">
            <v>6</v>
          </cell>
          <cell r="K243">
            <v>6</v>
          </cell>
          <cell r="L243">
            <v>0</v>
          </cell>
          <cell r="M243">
            <v>1</v>
          </cell>
          <cell r="N243" t="str">
            <v>-</v>
          </cell>
          <cell r="O243" t="str">
            <v>-</v>
          </cell>
          <cell r="P243" t="str">
            <v>-</v>
          </cell>
          <cell r="Q243" t="str">
            <v>-</v>
          </cell>
          <cell r="R243" t="str">
            <v>TRS</v>
          </cell>
          <cell r="S243" t="str">
            <v>-</v>
          </cell>
          <cell r="T243" t="str">
            <v>-</v>
          </cell>
          <cell r="U243">
            <v>42004</v>
          </cell>
          <cell r="V243">
            <v>42369</v>
          </cell>
          <cell r="W243">
            <v>42369</v>
          </cell>
          <cell r="X243">
            <v>360</v>
          </cell>
          <cell r="Y243">
            <v>42369</v>
          </cell>
          <cell r="Z243">
            <v>0</v>
          </cell>
        </row>
        <row r="244">
          <cell r="C244">
            <v>3153</v>
          </cell>
          <cell r="D244" t="str">
            <v>ICASA</v>
          </cell>
          <cell r="E244">
            <v>2014</v>
          </cell>
          <cell r="F244" t="str">
            <v>TA</v>
          </cell>
          <cell r="G244" t="str">
            <v>SUPORT CSSat ICASA 2,015 (Contr.Mnto)</v>
          </cell>
          <cell r="H244" t="str">
            <v>IND</v>
          </cell>
          <cell r="I244">
            <v>0</v>
          </cell>
          <cell r="J244">
            <v>96</v>
          </cell>
          <cell r="K244">
            <v>96</v>
          </cell>
          <cell r="L244">
            <v>0</v>
          </cell>
          <cell r="M244">
            <v>1</v>
          </cell>
          <cell r="N244" t="str">
            <v>-</v>
          </cell>
          <cell r="O244" t="str">
            <v>-</v>
          </cell>
          <cell r="P244" t="str">
            <v>-</v>
          </cell>
          <cell r="Q244" t="str">
            <v>-</v>
          </cell>
          <cell r="R244" t="str">
            <v>TRS</v>
          </cell>
          <cell r="S244" t="str">
            <v>-</v>
          </cell>
          <cell r="T244" t="str">
            <v>-</v>
          </cell>
          <cell r="U244">
            <v>42004</v>
          </cell>
          <cell r="V244">
            <v>42369</v>
          </cell>
          <cell r="W244">
            <v>42369</v>
          </cell>
          <cell r="X244">
            <v>360</v>
          </cell>
          <cell r="Y244">
            <v>42369</v>
          </cell>
          <cell r="Z244">
            <v>0</v>
          </cell>
        </row>
        <row r="245">
          <cell r="C245">
            <v>3154</v>
          </cell>
          <cell r="D245" t="str">
            <v>EAECEU</v>
          </cell>
          <cell r="E245">
            <v>2014</v>
          </cell>
          <cell r="F245" t="str">
            <v>TA</v>
          </cell>
          <cell r="G245" t="str">
            <v>SOPORTE SCADA CEUTA 2,015 (Contr.Mnto)</v>
          </cell>
          <cell r="H245" t="str">
            <v>IND</v>
          </cell>
          <cell r="I245">
            <v>0</v>
          </cell>
          <cell r="J245">
            <v>16</v>
          </cell>
          <cell r="K245">
            <v>16</v>
          </cell>
          <cell r="L245">
            <v>0</v>
          </cell>
          <cell r="M245">
            <v>1</v>
          </cell>
          <cell r="N245" t="str">
            <v>-</v>
          </cell>
          <cell r="O245" t="str">
            <v>-</v>
          </cell>
          <cell r="P245" t="str">
            <v>-</v>
          </cell>
          <cell r="Q245" t="str">
            <v>-</v>
          </cell>
          <cell r="R245" t="str">
            <v>RVC</v>
          </cell>
          <cell r="S245" t="str">
            <v>-</v>
          </cell>
          <cell r="T245" t="str">
            <v>-</v>
          </cell>
          <cell r="U245">
            <v>42004</v>
          </cell>
          <cell r="V245">
            <v>42369</v>
          </cell>
          <cell r="W245">
            <v>42369</v>
          </cell>
          <cell r="X245">
            <v>360</v>
          </cell>
          <cell r="Y245">
            <v>42369</v>
          </cell>
          <cell r="Z245">
            <v>0</v>
          </cell>
        </row>
        <row r="246">
          <cell r="C246">
            <v>3155</v>
          </cell>
          <cell r="D246" t="str">
            <v>INPPOZ</v>
          </cell>
          <cell r="E246">
            <v>2014</v>
          </cell>
          <cell r="F246" t="str">
            <v>TA</v>
          </cell>
          <cell r="G246" t="str">
            <v>SOPORTE CALSER PECUARIAS 2.015 (Contr.Mnto)</v>
          </cell>
          <cell r="H246" t="str">
            <v>IND</v>
          </cell>
          <cell r="I246">
            <v>0</v>
          </cell>
          <cell r="J246">
            <v>6</v>
          </cell>
          <cell r="K246">
            <v>6</v>
          </cell>
          <cell r="L246">
            <v>0</v>
          </cell>
          <cell r="M246">
            <v>1</v>
          </cell>
          <cell r="N246" t="str">
            <v>-</v>
          </cell>
          <cell r="O246" t="str">
            <v>-</v>
          </cell>
          <cell r="P246" t="str">
            <v>-</v>
          </cell>
          <cell r="Q246" t="str">
            <v>-</v>
          </cell>
          <cell r="R246" t="str">
            <v>TRS</v>
          </cell>
          <cell r="S246" t="str">
            <v>-</v>
          </cell>
          <cell r="T246" t="str">
            <v>-</v>
          </cell>
          <cell r="U246">
            <v>42004</v>
          </cell>
          <cell r="V246">
            <v>42369</v>
          </cell>
          <cell r="W246">
            <v>42369</v>
          </cell>
          <cell r="X246">
            <v>360</v>
          </cell>
          <cell r="Y246">
            <v>42369</v>
          </cell>
          <cell r="Z246">
            <v>0</v>
          </cell>
        </row>
        <row r="247">
          <cell r="C247">
            <v>3156</v>
          </cell>
          <cell r="D247" t="str">
            <v>PEUSA</v>
          </cell>
          <cell r="E247">
            <v>2014</v>
          </cell>
          <cell r="F247" t="str">
            <v>TA</v>
          </cell>
          <cell r="G247" t="str">
            <v>FORMACIO CSSat PEUSA</v>
          </cell>
          <cell r="H247" t="str">
            <v>IND</v>
          </cell>
          <cell r="I247">
            <v>0</v>
          </cell>
          <cell r="J247">
            <v>3</v>
          </cell>
          <cell r="K247">
            <v>3</v>
          </cell>
          <cell r="L247">
            <v>0</v>
          </cell>
          <cell r="M247">
            <v>1</v>
          </cell>
          <cell r="N247" t="str">
            <v>-</v>
          </cell>
          <cell r="O247" t="str">
            <v>-</v>
          </cell>
          <cell r="P247" t="str">
            <v>-</v>
          </cell>
          <cell r="Q247" t="str">
            <v>-</v>
          </cell>
          <cell r="R247" t="str">
            <v>TRS</v>
          </cell>
          <cell r="S247" t="str">
            <v>-</v>
          </cell>
          <cell r="T247" t="str">
            <v>-</v>
          </cell>
          <cell r="U247">
            <v>42018</v>
          </cell>
          <cell r="V247">
            <v>42034</v>
          </cell>
          <cell r="W247">
            <v>42034</v>
          </cell>
          <cell r="X247">
            <v>16</v>
          </cell>
          <cell r="Y247">
            <v>42018</v>
          </cell>
          <cell r="Z247">
            <v>-16</v>
          </cell>
        </row>
        <row r="248">
          <cell r="C248">
            <v>3157</v>
          </cell>
          <cell r="D248" t="str">
            <v>SUESAL</v>
          </cell>
          <cell r="E248">
            <v>2014</v>
          </cell>
          <cell r="F248" t="str">
            <v>TA</v>
          </cell>
          <cell r="G248" t="str">
            <v>CC SCADA ALGINETENSES v3.1</v>
          </cell>
          <cell r="H248" t="str">
            <v>IND</v>
          </cell>
          <cell r="I248">
            <v>0</v>
          </cell>
          <cell r="J248">
            <v>3</v>
          </cell>
          <cell r="K248">
            <v>3</v>
          </cell>
          <cell r="L248">
            <v>0</v>
          </cell>
          <cell r="M248">
            <v>1</v>
          </cell>
          <cell r="N248" t="str">
            <v>-</v>
          </cell>
          <cell r="O248" t="str">
            <v>-</v>
          </cell>
          <cell r="P248" t="str">
            <v>-</v>
          </cell>
          <cell r="Q248" t="str">
            <v>JMG</v>
          </cell>
          <cell r="R248" t="str">
            <v>-</v>
          </cell>
          <cell r="S248" t="str">
            <v>-</v>
          </cell>
          <cell r="T248" t="str">
            <v>-</v>
          </cell>
          <cell r="U248">
            <v>41991</v>
          </cell>
          <cell r="V248">
            <v>42035</v>
          </cell>
          <cell r="W248">
            <v>42065</v>
          </cell>
          <cell r="X248">
            <v>43</v>
          </cell>
          <cell r="Y248">
            <v>42065</v>
          </cell>
          <cell r="Z248">
            <v>0</v>
          </cell>
        </row>
        <row r="249">
          <cell r="C249">
            <v>3158</v>
          </cell>
          <cell r="D249" t="str">
            <v>ASESER</v>
          </cell>
          <cell r="E249">
            <v>2014</v>
          </cell>
          <cell r="F249" t="str">
            <v>TA</v>
          </cell>
          <cell r="G249" t="str">
            <v>SW CSSat ASEME v10.0</v>
          </cell>
          <cell r="H249" t="str">
            <v>OF3069</v>
          </cell>
          <cell r="I249">
            <v>0</v>
          </cell>
          <cell r="J249">
            <v>204</v>
          </cell>
          <cell r="K249">
            <v>346</v>
          </cell>
          <cell r="L249">
            <v>-142</v>
          </cell>
          <cell r="M249">
            <v>1.696078431372549</v>
          </cell>
          <cell r="N249" t="str">
            <v>-</v>
          </cell>
          <cell r="O249" t="str">
            <v>-</v>
          </cell>
          <cell r="P249" t="str">
            <v>-</v>
          </cell>
          <cell r="Q249" t="str">
            <v>-</v>
          </cell>
          <cell r="R249" t="str">
            <v>TRS</v>
          </cell>
          <cell r="S249" t="str">
            <v>-</v>
          </cell>
          <cell r="T249" t="str">
            <v>-</v>
          </cell>
          <cell r="U249">
            <v>41989</v>
          </cell>
          <cell r="V249">
            <v>42062</v>
          </cell>
          <cell r="W249">
            <v>42704</v>
          </cell>
          <cell r="X249">
            <v>71</v>
          </cell>
          <cell r="Y249">
            <v>42704</v>
          </cell>
          <cell r="Z249">
            <v>0</v>
          </cell>
        </row>
        <row r="250">
          <cell r="C250">
            <v>3159</v>
          </cell>
          <cell r="D250" t="str">
            <v>HIJAGU</v>
          </cell>
          <cell r="E250">
            <v>2015</v>
          </cell>
          <cell r="F250" t="str">
            <v>TA</v>
          </cell>
          <cell r="G250" t="str">
            <v>SOPORTE SCADA HIJOS J.GUILLEN 2.015 (Contr.Mnto)</v>
          </cell>
          <cell r="H250" t="str">
            <v>IND</v>
          </cell>
          <cell r="I250">
            <v>0</v>
          </cell>
          <cell r="J250">
            <v>12</v>
          </cell>
          <cell r="K250">
            <v>12</v>
          </cell>
          <cell r="L250">
            <v>0</v>
          </cell>
          <cell r="M250">
            <v>1</v>
          </cell>
          <cell r="N250" t="str">
            <v>-</v>
          </cell>
          <cell r="O250" t="str">
            <v>-</v>
          </cell>
          <cell r="P250" t="str">
            <v>-</v>
          </cell>
          <cell r="Q250" t="str">
            <v>-</v>
          </cell>
          <cell r="R250" t="str">
            <v>RVC</v>
          </cell>
          <cell r="S250" t="str">
            <v>-</v>
          </cell>
          <cell r="T250" t="str">
            <v>-</v>
          </cell>
          <cell r="U250">
            <v>42005</v>
          </cell>
          <cell r="V250">
            <v>42369</v>
          </cell>
          <cell r="W250">
            <v>42369</v>
          </cell>
          <cell r="X250">
            <v>360</v>
          </cell>
          <cell r="Y250">
            <v>42369</v>
          </cell>
          <cell r="Z250">
            <v>0</v>
          </cell>
        </row>
        <row r="251">
          <cell r="C251">
            <v>3160</v>
          </cell>
          <cell r="D251" t="str">
            <v>DIELAL</v>
          </cell>
          <cell r="E251">
            <v>2015</v>
          </cell>
          <cell r="F251" t="str">
            <v>TA</v>
          </cell>
          <cell r="G251" t="str">
            <v>SUPORT CSSat ALBATARREC 2.015 (Contr.Mnto)</v>
          </cell>
          <cell r="H251" t="str">
            <v>IND</v>
          </cell>
          <cell r="I251">
            <v>0</v>
          </cell>
          <cell r="J251">
            <v>16</v>
          </cell>
          <cell r="K251">
            <v>16</v>
          </cell>
          <cell r="L251">
            <v>0</v>
          </cell>
          <cell r="M251">
            <v>1</v>
          </cell>
          <cell r="N251" t="str">
            <v>-</v>
          </cell>
          <cell r="O251" t="str">
            <v>-</v>
          </cell>
          <cell r="P251" t="str">
            <v>-</v>
          </cell>
          <cell r="Q251" t="str">
            <v>-</v>
          </cell>
          <cell r="R251" t="str">
            <v>TRS</v>
          </cell>
          <cell r="S251" t="str">
            <v>-</v>
          </cell>
          <cell r="T251" t="str">
            <v>-</v>
          </cell>
          <cell r="U251">
            <v>42005</v>
          </cell>
          <cell r="V251">
            <v>42369</v>
          </cell>
          <cell r="W251">
            <v>42369</v>
          </cell>
          <cell r="X251">
            <v>360</v>
          </cell>
          <cell r="Y251">
            <v>42369</v>
          </cell>
          <cell r="Z251">
            <v>0</v>
          </cell>
        </row>
        <row r="252">
          <cell r="C252">
            <v>3161</v>
          </cell>
          <cell r="D252" t="str">
            <v>ELEEBR</v>
          </cell>
          <cell r="E252">
            <v>2015</v>
          </cell>
          <cell r="F252" t="str">
            <v>TA</v>
          </cell>
          <cell r="G252" t="str">
            <v>RTU C.T. CUNILL v1.0</v>
          </cell>
          <cell r="H252" t="str">
            <v>IND</v>
          </cell>
          <cell r="I252">
            <v>0</v>
          </cell>
          <cell r="J252">
            <v>15</v>
          </cell>
          <cell r="K252">
            <v>15</v>
          </cell>
          <cell r="L252">
            <v>0</v>
          </cell>
          <cell r="M252">
            <v>1</v>
          </cell>
          <cell r="N252" t="str">
            <v>-</v>
          </cell>
          <cell r="O252" t="str">
            <v>-</v>
          </cell>
          <cell r="P252" t="str">
            <v>-</v>
          </cell>
          <cell r="Q252" t="str">
            <v>-</v>
          </cell>
          <cell r="R252" t="str">
            <v>RVC</v>
          </cell>
          <cell r="S252" t="str">
            <v>-</v>
          </cell>
          <cell r="T252" t="str">
            <v>-</v>
          </cell>
          <cell r="U252">
            <v>42018</v>
          </cell>
          <cell r="V252">
            <v>42093</v>
          </cell>
          <cell r="W252">
            <v>42095</v>
          </cell>
          <cell r="X252">
            <v>76</v>
          </cell>
          <cell r="Y252">
            <v>42095</v>
          </cell>
          <cell r="Z252">
            <v>0</v>
          </cell>
        </row>
        <row r="253">
          <cell r="C253">
            <v>3162</v>
          </cell>
          <cell r="D253" t="str">
            <v>MOELCU</v>
          </cell>
          <cell r="E253">
            <v>2015</v>
          </cell>
          <cell r="F253" t="str">
            <v>TA</v>
          </cell>
          <cell r="G253" t="str">
            <v>RTU C.T. FUENSANTA</v>
          </cell>
          <cell r="H253" t="str">
            <v>PPAL</v>
          </cell>
          <cell r="I253">
            <v>0</v>
          </cell>
          <cell r="J253">
            <v>15</v>
          </cell>
          <cell r="K253">
            <v>15</v>
          </cell>
          <cell r="L253">
            <v>0</v>
          </cell>
          <cell r="M253">
            <v>1</v>
          </cell>
          <cell r="N253" t="str">
            <v>-</v>
          </cell>
          <cell r="O253" t="str">
            <v>-</v>
          </cell>
          <cell r="P253" t="str">
            <v>-</v>
          </cell>
          <cell r="Q253" t="str">
            <v>-</v>
          </cell>
          <cell r="R253" t="str">
            <v>RVC</v>
          </cell>
          <cell r="S253" t="str">
            <v>-</v>
          </cell>
          <cell r="T253" t="str">
            <v>-</v>
          </cell>
          <cell r="U253">
            <v>42020</v>
          </cell>
          <cell r="V253">
            <v>42041</v>
          </cell>
          <cell r="W253">
            <v>42074</v>
          </cell>
          <cell r="X253">
            <v>20</v>
          </cell>
          <cell r="Y253">
            <v>42074</v>
          </cell>
          <cell r="Z253">
            <v>0</v>
          </cell>
        </row>
        <row r="254">
          <cell r="C254">
            <v>3163</v>
          </cell>
          <cell r="D254" t="str">
            <v>MINECO</v>
          </cell>
          <cell r="E254">
            <v>2015</v>
          </cell>
          <cell r="F254" t="str">
            <v>TA</v>
          </cell>
          <cell r="G254" t="str">
            <v>PROYECTO OPTIMUS Ejercicio-2,014</v>
          </cell>
          <cell r="H254" t="str">
            <v>PPAL</v>
          </cell>
          <cell r="I254">
            <v>0</v>
          </cell>
          <cell r="J254">
            <v>1</v>
          </cell>
          <cell r="K254">
            <v>1</v>
          </cell>
          <cell r="L254">
            <v>0</v>
          </cell>
          <cell r="M254">
            <v>1</v>
          </cell>
          <cell r="N254" t="str">
            <v>-</v>
          </cell>
          <cell r="O254" t="str">
            <v>-</v>
          </cell>
          <cell r="P254" t="str">
            <v>-</v>
          </cell>
          <cell r="Q254" t="str">
            <v>-</v>
          </cell>
          <cell r="R254" t="str">
            <v>EDC</v>
          </cell>
          <cell r="S254" t="str">
            <v>-</v>
          </cell>
          <cell r="T254" t="str">
            <v>-</v>
          </cell>
          <cell r="U254">
            <v>41641</v>
          </cell>
          <cell r="V254">
            <v>42004</v>
          </cell>
          <cell r="W254">
            <v>42004</v>
          </cell>
          <cell r="X254">
            <v>359</v>
          </cell>
          <cell r="Y254">
            <v>42004</v>
          </cell>
          <cell r="Z254">
            <v>0</v>
          </cell>
        </row>
        <row r="255">
          <cell r="C255">
            <v>3164</v>
          </cell>
          <cell r="D255" t="str">
            <v>SITEL</v>
          </cell>
          <cell r="E255">
            <v>2015</v>
          </cell>
          <cell r="F255" t="str">
            <v>TA</v>
          </cell>
          <cell r="G255" t="str">
            <v>PT1.1, Ejercicio-2.014</v>
          </cell>
          <cell r="H255" t="str">
            <v>OF3163</v>
          </cell>
          <cell r="I255">
            <v>0</v>
          </cell>
          <cell r="J255">
            <v>512</v>
          </cell>
          <cell r="K255">
            <v>512</v>
          </cell>
          <cell r="L255">
            <v>0</v>
          </cell>
          <cell r="M255">
            <v>1</v>
          </cell>
          <cell r="N255" t="str">
            <v>-</v>
          </cell>
          <cell r="O255" t="str">
            <v>-</v>
          </cell>
          <cell r="P255" t="str">
            <v>-</v>
          </cell>
          <cell r="Q255" t="str">
            <v>-</v>
          </cell>
          <cell r="R255" t="str">
            <v>EDC</v>
          </cell>
          <cell r="S255" t="str">
            <v>-</v>
          </cell>
          <cell r="T255" t="str">
            <v>-</v>
          </cell>
          <cell r="U255">
            <v>41641</v>
          </cell>
          <cell r="V255">
            <v>42004</v>
          </cell>
          <cell r="W255">
            <v>42004</v>
          </cell>
          <cell r="X255">
            <v>359</v>
          </cell>
          <cell r="Y255">
            <v>42004</v>
          </cell>
          <cell r="Z255">
            <v>0</v>
          </cell>
        </row>
        <row r="256">
          <cell r="C256">
            <v>3165</v>
          </cell>
          <cell r="D256" t="str">
            <v>SITEL</v>
          </cell>
          <cell r="E256">
            <v>2015</v>
          </cell>
          <cell r="F256" t="str">
            <v>TA</v>
          </cell>
          <cell r="G256" t="str">
            <v>PT1.2, Ejercicio-2.014</v>
          </cell>
          <cell r="H256" t="str">
            <v>OF3163</v>
          </cell>
          <cell r="I256">
            <v>0</v>
          </cell>
          <cell r="J256">
            <v>384</v>
          </cell>
          <cell r="K256">
            <v>384</v>
          </cell>
          <cell r="L256">
            <v>0</v>
          </cell>
          <cell r="M256">
            <v>1</v>
          </cell>
          <cell r="N256" t="str">
            <v>-</v>
          </cell>
          <cell r="O256" t="str">
            <v>-</v>
          </cell>
          <cell r="P256" t="str">
            <v>-</v>
          </cell>
          <cell r="Q256" t="str">
            <v>-</v>
          </cell>
          <cell r="R256" t="str">
            <v>EDC</v>
          </cell>
          <cell r="S256" t="str">
            <v>-</v>
          </cell>
          <cell r="T256" t="str">
            <v>-</v>
          </cell>
          <cell r="U256">
            <v>41641</v>
          </cell>
          <cell r="V256">
            <v>42004</v>
          </cell>
          <cell r="W256">
            <v>42004</v>
          </cell>
          <cell r="X256">
            <v>359</v>
          </cell>
          <cell r="Y256">
            <v>42004</v>
          </cell>
          <cell r="Z256">
            <v>0</v>
          </cell>
        </row>
        <row r="257">
          <cell r="C257">
            <v>3166</v>
          </cell>
          <cell r="D257" t="str">
            <v>SITEL</v>
          </cell>
          <cell r="E257">
            <v>2015</v>
          </cell>
          <cell r="F257" t="str">
            <v>TA</v>
          </cell>
          <cell r="G257" t="str">
            <v>PT1.3, Ejercicio-2.014</v>
          </cell>
          <cell r="H257" t="str">
            <v>OF3163</v>
          </cell>
          <cell r="I257">
            <v>0</v>
          </cell>
          <cell r="J257">
            <v>440</v>
          </cell>
          <cell r="K257">
            <v>440</v>
          </cell>
          <cell r="L257">
            <v>0</v>
          </cell>
          <cell r="M257">
            <v>1</v>
          </cell>
          <cell r="N257" t="str">
            <v>-</v>
          </cell>
          <cell r="O257" t="str">
            <v>-</v>
          </cell>
          <cell r="P257" t="str">
            <v>-</v>
          </cell>
          <cell r="Q257" t="str">
            <v>-</v>
          </cell>
          <cell r="R257" t="str">
            <v>EDC</v>
          </cell>
          <cell r="S257" t="str">
            <v>-</v>
          </cell>
          <cell r="T257" t="str">
            <v>-</v>
          </cell>
          <cell r="U257">
            <v>41641</v>
          </cell>
          <cell r="V257">
            <v>42004</v>
          </cell>
          <cell r="W257">
            <v>42004</v>
          </cell>
          <cell r="X257">
            <v>359</v>
          </cell>
          <cell r="Y257">
            <v>42004</v>
          </cell>
          <cell r="Z257">
            <v>0</v>
          </cell>
        </row>
        <row r="258">
          <cell r="C258">
            <v>3167</v>
          </cell>
          <cell r="D258" t="str">
            <v>SITEL</v>
          </cell>
          <cell r="E258">
            <v>2015</v>
          </cell>
          <cell r="F258" t="str">
            <v>AN</v>
          </cell>
          <cell r="G258" t="str">
            <v>PT2.4, Ejercicio-2.016</v>
          </cell>
          <cell r="H258" t="str">
            <v>OF3180</v>
          </cell>
          <cell r="I258">
            <v>0</v>
          </cell>
          <cell r="J258">
            <v>1840</v>
          </cell>
          <cell r="K258">
            <v>0</v>
          </cell>
          <cell r="L258">
            <v>1840</v>
          </cell>
          <cell r="M258">
            <v>0</v>
          </cell>
          <cell r="N258" t="str">
            <v>-</v>
          </cell>
          <cell r="O258" t="str">
            <v>-</v>
          </cell>
          <cell r="P258" t="str">
            <v>-</v>
          </cell>
          <cell r="Q258" t="str">
            <v>-</v>
          </cell>
          <cell r="R258" t="str">
            <v>EDC</v>
          </cell>
          <cell r="S258" t="str">
            <v>-</v>
          </cell>
          <cell r="T258" t="str">
            <v>-</v>
          </cell>
          <cell r="U258">
            <v>42371</v>
          </cell>
          <cell r="V258">
            <v>42735</v>
          </cell>
          <cell r="W258">
            <v>42735</v>
          </cell>
          <cell r="X258">
            <v>359</v>
          </cell>
          <cell r="Y258">
            <v>42735</v>
          </cell>
          <cell r="Z258">
            <v>0</v>
          </cell>
        </row>
        <row r="259">
          <cell r="C259">
            <v>3168</v>
          </cell>
          <cell r="D259" t="str">
            <v>SITEL</v>
          </cell>
          <cell r="E259">
            <v>2015</v>
          </cell>
          <cell r="F259" t="str">
            <v>TA</v>
          </cell>
          <cell r="G259" t="str">
            <v>PT2.1, Ejercicio-2.014</v>
          </cell>
          <cell r="H259" t="str">
            <v>OF3163</v>
          </cell>
          <cell r="I259">
            <v>0</v>
          </cell>
          <cell r="J259">
            <v>371</v>
          </cell>
          <cell r="K259">
            <v>371</v>
          </cell>
          <cell r="L259">
            <v>0</v>
          </cell>
          <cell r="M259">
            <v>1</v>
          </cell>
          <cell r="N259" t="str">
            <v>-</v>
          </cell>
          <cell r="O259" t="str">
            <v>-</v>
          </cell>
          <cell r="P259" t="str">
            <v>-</v>
          </cell>
          <cell r="Q259" t="str">
            <v>-</v>
          </cell>
          <cell r="R259" t="str">
            <v>EDC</v>
          </cell>
          <cell r="S259" t="str">
            <v>-</v>
          </cell>
          <cell r="T259" t="str">
            <v>-</v>
          </cell>
          <cell r="U259">
            <v>41641</v>
          </cell>
          <cell r="V259">
            <v>42004</v>
          </cell>
          <cell r="W259">
            <v>42004</v>
          </cell>
          <cell r="X259">
            <v>359</v>
          </cell>
          <cell r="Y259">
            <v>42004</v>
          </cell>
          <cell r="Z259">
            <v>0</v>
          </cell>
        </row>
        <row r="260">
          <cell r="C260">
            <v>3169</v>
          </cell>
          <cell r="D260" t="str">
            <v>SITEL</v>
          </cell>
          <cell r="E260">
            <v>2015</v>
          </cell>
          <cell r="F260" t="str">
            <v>TA</v>
          </cell>
          <cell r="G260" t="str">
            <v>PT2,2, Ejercicio-2.014</v>
          </cell>
          <cell r="H260" t="str">
            <v>OF3163</v>
          </cell>
          <cell r="I260">
            <v>0</v>
          </cell>
          <cell r="J260">
            <v>128</v>
          </cell>
          <cell r="K260">
            <v>128</v>
          </cell>
          <cell r="L260">
            <v>0</v>
          </cell>
          <cell r="M260">
            <v>1</v>
          </cell>
          <cell r="N260" t="str">
            <v>-</v>
          </cell>
          <cell r="O260" t="str">
            <v>-</v>
          </cell>
          <cell r="P260" t="str">
            <v>-</v>
          </cell>
          <cell r="Q260" t="str">
            <v>-</v>
          </cell>
          <cell r="R260" t="str">
            <v>EDC</v>
          </cell>
          <cell r="S260" t="str">
            <v>-</v>
          </cell>
          <cell r="T260" t="str">
            <v>-</v>
          </cell>
          <cell r="U260">
            <v>41641</v>
          </cell>
          <cell r="V260">
            <v>42004</v>
          </cell>
          <cell r="W260">
            <v>42004</v>
          </cell>
          <cell r="X260">
            <v>359</v>
          </cell>
          <cell r="Y260">
            <v>42004</v>
          </cell>
          <cell r="Z260">
            <v>0</v>
          </cell>
        </row>
        <row r="261">
          <cell r="C261">
            <v>3170</v>
          </cell>
          <cell r="D261" t="str">
            <v>SITEL</v>
          </cell>
          <cell r="E261">
            <v>2015</v>
          </cell>
          <cell r="F261" t="str">
            <v>TA</v>
          </cell>
          <cell r="G261" t="str">
            <v>PT2.5, Ejercicio-2.014</v>
          </cell>
          <cell r="H261" t="str">
            <v>OF3163</v>
          </cell>
          <cell r="I261">
            <v>0</v>
          </cell>
          <cell r="J261">
            <v>128</v>
          </cell>
          <cell r="K261">
            <v>128</v>
          </cell>
          <cell r="L261">
            <v>0</v>
          </cell>
          <cell r="M261">
            <v>1</v>
          </cell>
          <cell r="N261" t="str">
            <v>-</v>
          </cell>
          <cell r="O261" t="str">
            <v>-</v>
          </cell>
          <cell r="P261" t="str">
            <v>-</v>
          </cell>
          <cell r="Q261" t="str">
            <v>-</v>
          </cell>
          <cell r="R261" t="str">
            <v>EDC</v>
          </cell>
          <cell r="S261" t="str">
            <v>-</v>
          </cell>
          <cell r="T261" t="str">
            <v>-</v>
          </cell>
          <cell r="U261">
            <v>41641</v>
          </cell>
          <cell r="V261">
            <v>42004</v>
          </cell>
          <cell r="W261">
            <v>42004</v>
          </cell>
          <cell r="X261">
            <v>359</v>
          </cell>
          <cell r="Y261">
            <v>42004</v>
          </cell>
          <cell r="Z261">
            <v>0</v>
          </cell>
        </row>
        <row r="262">
          <cell r="C262">
            <v>3171</v>
          </cell>
          <cell r="D262" t="str">
            <v>SITEL</v>
          </cell>
          <cell r="E262">
            <v>2015</v>
          </cell>
          <cell r="F262" t="str">
            <v>TA</v>
          </cell>
          <cell r="G262" t="str">
            <v>PT7.3, Ejercicio-2.014</v>
          </cell>
          <cell r="H262" t="str">
            <v>OF3163</v>
          </cell>
          <cell r="I262">
            <v>0</v>
          </cell>
          <cell r="J262">
            <v>13</v>
          </cell>
          <cell r="K262">
            <v>13</v>
          </cell>
          <cell r="L262">
            <v>0</v>
          </cell>
          <cell r="M262">
            <v>1</v>
          </cell>
          <cell r="N262" t="str">
            <v>-</v>
          </cell>
          <cell r="O262" t="str">
            <v>-</v>
          </cell>
          <cell r="P262" t="str">
            <v>-</v>
          </cell>
          <cell r="Q262" t="str">
            <v>-</v>
          </cell>
          <cell r="R262" t="str">
            <v>EDC</v>
          </cell>
          <cell r="S262" t="str">
            <v>-</v>
          </cell>
          <cell r="T262" t="str">
            <v>-</v>
          </cell>
          <cell r="U262">
            <v>41641</v>
          </cell>
          <cell r="V262">
            <v>42004</v>
          </cell>
          <cell r="W262">
            <v>42004</v>
          </cell>
          <cell r="X262">
            <v>359</v>
          </cell>
          <cell r="Y262">
            <v>42004</v>
          </cell>
          <cell r="Z262">
            <v>0</v>
          </cell>
        </row>
        <row r="263">
          <cell r="C263">
            <v>3172</v>
          </cell>
          <cell r="D263" t="str">
            <v>MINECO</v>
          </cell>
          <cell r="E263">
            <v>2015</v>
          </cell>
          <cell r="F263" t="str">
            <v>TA</v>
          </cell>
          <cell r="G263" t="str">
            <v>PROYECTO OPTIMUS Ejercicio-2.015</v>
          </cell>
          <cell r="H263" t="str">
            <v>PPAL</v>
          </cell>
          <cell r="I263">
            <v>0</v>
          </cell>
          <cell r="J263">
            <v>1</v>
          </cell>
          <cell r="K263">
            <v>1</v>
          </cell>
          <cell r="L263">
            <v>0</v>
          </cell>
          <cell r="M263">
            <v>1</v>
          </cell>
          <cell r="N263" t="str">
            <v>-</v>
          </cell>
          <cell r="O263" t="str">
            <v>-</v>
          </cell>
          <cell r="P263" t="str">
            <v>-</v>
          </cell>
          <cell r="Q263" t="str">
            <v>-</v>
          </cell>
          <cell r="R263" t="str">
            <v>EDC</v>
          </cell>
          <cell r="S263" t="str">
            <v>-</v>
          </cell>
          <cell r="T263" t="str">
            <v>-</v>
          </cell>
          <cell r="U263">
            <v>42006</v>
          </cell>
          <cell r="V263">
            <v>42369</v>
          </cell>
          <cell r="W263">
            <v>42369</v>
          </cell>
          <cell r="X263">
            <v>359</v>
          </cell>
          <cell r="Y263">
            <v>42369</v>
          </cell>
          <cell r="Z263">
            <v>0</v>
          </cell>
        </row>
        <row r="264">
          <cell r="C264">
            <v>0</v>
          </cell>
          <cell r="D264">
            <v>0</v>
          </cell>
          <cell r="E264">
            <v>0</v>
          </cell>
          <cell r="F264">
            <v>0</v>
          </cell>
          <cell r="G264">
            <v>0</v>
          </cell>
          <cell r="H264">
            <v>0</v>
          </cell>
          <cell r="I264">
            <v>0</v>
          </cell>
          <cell r="J264">
            <v>4359.6000000000004</v>
          </cell>
          <cell r="K264">
            <v>2565.5</v>
          </cell>
          <cell r="L264">
            <v>1794.1000000000004</v>
          </cell>
          <cell r="M264">
            <v>0</v>
          </cell>
          <cell r="N264">
            <v>0</v>
          </cell>
          <cell r="O264">
            <v>0</v>
          </cell>
          <cell r="P264">
            <v>0</v>
          </cell>
          <cell r="Q264">
            <v>0</v>
          </cell>
          <cell r="R264">
            <v>0</v>
          </cell>
          <cell r="S264">
            <v>0</v>
          </cell>
          <cell r="T264">
            <v>0</v>
          </cell>
          <cell r="U264">
            <v>0</v>
          </cell>
          <cell r="V264">
            <v>0</v>
          </cell>
          <cell r="W264">
            <v>0</v>
          </cell>
          <cell r="X264">
            <v>0</v>
          </cell>
          <cell r="Y264">
            <v>0</v>
          </cell>
          <cell r="Z264">
            <v>-58</v>
          </cell>
        </row>
        <row r="265">
          <cell r="C265">
            <v>0</v>
          </cell>
          <cell r="D265">
            <v>0</v>
          </cell>
          <cell r="E265">
            <v>0</v>
          </cell>
          <cell r="F265">
            <v>0</v>
          </cell>
          <cell r="G265">
            <v>0</v>
          </cell>
          <cell r="H265">
            <v>0</v>
          </cell>
          <cell r="I265">
            <v>0</v>
          </cell>
          <cell r="J265">
            <v>0</v>
          </cell>
          <cell r="K265">
            <v>0</v>
          </cell>
          <cell r="L265">
            <v>0</v>
          </cell>
          <cell r="M265">
            <v>0</v>
          </cell>
          <cell r="N265">
            <v>0</v>
          </cell>
          <cell r="O265">
            <v>0</v>
          </cell>
          <cell r="P265">
            <v>0</v>
          </cell>
          <cell r="Q265">
            <v>0</v>
          </cell>
          <cell r="R265">
            <v>0</v>
          </cell>
          <cell r="S265">
            <v>0</v>
          </cell>
          <cell r="T265">
            <v>0</v>
          </cell>
          <cell r="U265">
            <v>0</v>
          </cell>
          <cell r="V265">
            <v>0</v>
          </cell>
          <cell r="W265">
            <v>0</v>
          </cell>
          <cell r="X265">
            <v>0</v>
          </cell>
          <cell r="Y265">
            <v>0</v>
          </cell>
          <cell r="Z265">
            <v>0</v>
          </cell>
        </row>
        <row r="266">
          <cell r="C266">
            <v>0</v>
          </cell>
          <cell r="D266">
            <v>0</v>
          </cell>
          <cell r="E266">
            <v>0</v>
          </cell>
          <cell r="F266">
            <v>0</v>
          </cell>
          <cell r="G266">
            <v>0</v>
          </cell>
          <cell r="H266">
            <v>0</v>
          </cell>
          <cell r="I266">
            <v>0</v>
          </cell>
          <cell r="J266">
            <v>0</v>
          </cell>
          <cell r="K266">
            <v>0</v>
          </cell>
          <cell r="L266">
            <v>0</v>
          </cell>
          <cell r="M266">
            <v>0</v>
          </cell>
          <cell r="N266">
            <v>0</v>
          </cell>
          <cell r="O266">
            <v>0</v>
          </cell>
          <cell r="P266">
            <v>0</v>
          </cell>
          <cell r="Q266">
            <v>0</v>
          </cell>
          <cell r="R266">
            <v>0</v>
          </cell>
          <cell r="S266">
            <v>0</v>
          </cell>
          <cell r="T266">
            <v>0</v>
          </cell>
          <cell r="U266">
            <v>0</v>
          </cell>
          <cell r="V266">
            <v>0</v>
          </cell>
          <cell r="W266">
            <v>0</v>
          </cell>
          <cell r="X266">
            <v>0</v>
          </cell>
          <cell r="Y266">
            <v>0</v>
          </cell>
          <cell r="Z266">
            <v>0</v>
          </cell>
        </row>
        <row r="267">
          <cell r="C267">
            <v>0</v>
          </cell>
          <cell r="D267">
            <v>0</v>
          </cell>
          <cell r="E267">
            <v>0</v>
          </cell>
          <cell r="F267">
            <v>0</v>
          </cell>
          <cell r="G267">
            <v>0</v>
          </cell>
          <cell r="H267">
            <v>0</v>
          </cell>
          <cell r="I267">
            <v>0</v>
          </cell>
          <cell r="J267">
            <v>0</v>
          </cell>
          <cell r="K267">
            <v>0</v>
          </cell>
          <cell r="N267" t="str">
            <v>APROVISIONAMENTS</v>
          </cell>
          <cell r="O267" t="str">
            <v>ADMINISTRACIO</v>
          </cell>
          <cell r="P267" t="str">
            <v>OPERACIONS</v>
          </cell>
          <cell r="Q267" t="str">
            <v>ENGINYERIA HW</v>
          </cell>
          <cell r="R267" t="str">
            <v>ENGINYERIA SW</v>
          </cell>
          <cell r="S267" t="str">
            <v>COMERCIAL</v>
          </cell>
          <cell r="T267" t="str">
            <v>CONSUL.TELCOMUNIC.</v>
          </cell>
          <cell r="U267">
            <v>0</v>
          </cell>
          <cell r="V267">
            <v>0</v>
          </cell>
          <cell r="W267">
            <v>0</v>
          </cell>
          <cell r="X267">
            <v>0</v>
          </cell>
          <cell r="Z267">
            <v>0</v>
          </cell>
        </row>
        <row r="268">
          <cell r="C268">
            <v>0</v>
          </cell>
          <cell r="N268">
            <v>0</v>
          </cell>
          <cell r="O268">
            <v>0</v>
          </cell>
          <cell r="P268">
            <v>0</v>
          </cell>
          <cell r="Q268">
            <v>0</v>
          </cell>
          <cell r="R268">
            <v>0</v>
          </cell>
          <cell r="S268">
            <v>0</v>
          </cell>
          <cell r="T268">
            <v>0</v>
          </cell>
          <cell r="U268">
            <v>0</v>
          </cell>
          <cell r="V268">
            <v>0</v>
          </cell>
          <cell r="W268">
            <v>0</v>
          </cell>
          <cell r="X268">
            <v>0</v>
          </cell>
          <cell r="Z268">
            <v>0</v>
          </cell>
        </row>
        <row r="269">
          <cell r="C269">
            <v>0</v>
          </cell>
          <cell r="N269">
            <v>0</v>
          </cell>
          <cell r="O269">
            <v>0</v>
          </cell>
          <cell r="P269">
            <v>0</v>
          </cell>
          <cell r="Q269">
            <v>0</v>
          </cell>
          <cell r="R269">
            <v>0</v>
          </cell>
          <cell r="S269">
            <v>0</v>
          </cell>
          <cell r="T269">
            <v>0</v>
          </cell>
          <cell r="U269">
            <v>0</v>
          </cell>
          <cell r="Z269">
            <v>0</v>
          </cell>
        </row>
        <row r="270">
          <cell r="C270">
            <v>0</v>
          </cell>
          <cell r="N270">
            <v>0</v>
          </cell>
          <cell r="O270">
            <v>0</v>
          </cell>
          <cell r="P270">
            <v>0</v>
          </cell>
          <cell r="Q270">
            <v>0</v>
          </cell>
          <cell r="R270">
            <v>0</v>
          </cell>
          <cell r="S270">
            <v>0</v>
          </cell>
          <cell r="T270">
            <v>0</v>
          </cell>
          <cell r="U270">
            <v>0</v>
          </cell>
          <cell r="Z270">
            <v>0</v>
          </cell>
        </row>
        <row r="271">
          <cell r="C271">
            <v>0</v>
          </cell>
          <cell r="N271">
            <v>0</v>
          </cell>
          <cell r="O271">
            <v>0</v>
          </cell>
          <cell r="P271">
            <v>0</v>
          </cell>
          <cell r="Q271">
            <v>0</v>
          </cell>
          <cell r="R271">
            <v>0</v>
          </cell>
          <cell r="S271">
            <v>0</v>
          </cell>
          <cell r="T271">
            <v>0</v>
          </cell>
          <cell r="U271">
            <v>0</v>
          </cell>
          <cell r="Z271">
            <v>0</v>
          </cell>
        </row>
        <row r="272">
          <cell r="C272">
            <v>0</v>
          </cell>
          <cell r="E272" t="str">
            <v>Projectes (EXTERNS) en curs 2.015</v>
          </cell>
          <cell r="F272">
            <v>0</v>
          </cell>
          <cell r="G272">
            <v>0</v>
          </cell>
          <cell r="H272">
            <v>0</v>
          </cell>
          <cell r="I272">
            <v>0</v>
          </cell>
          <cell r="J272">
            <v>0</v>
          </cell>
          <cell r="K272">
            <v>0</v>
          </cell>
          <cell r="L272">
            <v>0</v>
          </cell>
          <cell r="M272">
            <v>0</v>
          </cell>
          <cell r="N272">
            <v>0</v>
          </cell>
          <cell r="O272">
            <v>0</v>
          </cell>
          <cell r="P272">
            <v>0</v>
          </cell>
          <cell r="Q272">
            <v>0</v>
          </cell>
          <cell r="R272">
            <v>0</v>
          </cell>
          <cell r="S272">
            <v>0</v>
          </cell>
          <cell r="T272">
            <v>0</v>
          </cell>
          <cell r="U272">
            <v>0</v>
          </cell>
          <cell r="Z272">
            <v>0</v>
          </cell>
        </row>
        <row r="273">
          <cell r="N273">
            <v>0</v>
          </cell>
          <cell r="O273">
            <v>0</v>
          </cell>
          <cell r="P273">
            <v>0</v>
          </cell>
          <cell r="Q273">
            <v>0</v>
          </cell>
          <cell r="R273">
            <v>0</v>
          </cell>
          <cell r="S273">
            <v>0</v>
          </cell>
          <cell r="T273">
            <v>0</v>
          </cell>
          <cell r="U273">
            <v>0</v>
          </cell>
          <cell r="Z273">
            <v>0</v>
          </cell>
        </row>
        <row r="274">
          <cell r="N274">
            <v>0</v>
          </cell>
          <cell r="O274">
            <v>0</v>
          </cell>
          <cell r="P274">
            <v>0</v>
          </cell>
          <cell r="Q274">
            <v>0</v>
          </cell>
          <cell r="R274">
            <v>0</v>
          </cell>
          <cell r="S274">
            <v>0</v>
          </cell>
          <cell r="T274">
            <v>0</v>
          </cell>
          <cell r="U274">
            <v>0</v>
          </cell>
          <cell r="Z274">
            <v>0</v>
          </cell>
        </row>
        <row r="275">
          <cell r="C275" t="str">
            <v>OF</v>
          </cell>
          <cell r="D275" t="str">
            <v>CLIENT</v>
          </cell>
          <cell r="E275" t="str">
            <v>ANY</v>
          </cell>
          <cell r="F275" t="str">
            <v>STATUS</v>
          </cell>
          <cell r="G275" t="str">
            <v>PROJECTE</v>
          </cell>
          <cell r="H275" t="str">
            <v>TIPUS OF o DEPENDENCIA</v>
          </cell>
          <cell r="I275">
            <v>0</v>
          </cell>
          <cell r="J275" t="str">
            <v>PREV</v>
          </cell>
          <cell r="K275" t="str">
            <v>TOTAL</v>
          </cell>
          <cell r="L275" t="str">
            <v>DESV</v>
          </cell>
          <cell r="M275" t="str">
            <v>AVANÇ</v>
          </cell>
          <cell r="N275" t="str">
            <v>DPT. IMPLICATS</v>
          </cell>
          <cell r="O275">
            <v>0</v>
          </cell>
          <cell r="P275">
            <v>0</v>
          </cell>
          <cell r="Q275">
            <v>0</v>
          </cell>
          <cell r="R275">
            <v>0</v>
          </cell>
          <cell r="S275">
            <v>0</v>
          </cell>
          <cell r="T275">
            <v>0</v>
          </cell>
          <cell r="U275" t="str">
            <v>DATA</v>
          </cell>
          <cell r="V275" t="str">
            <v>DATA</v>
          </cell>
          <cell r="W275" t="str">
            <v>DATA</v>
          </cell>
          <cell r="X275" t="str">
            <v>DURADA</v>
          </cell>
          <cell r="Y275" t="str">
            <v>DATA</v>
          </cell>
          <cell r="Z275" t="str">
            <v>DESVIAC.</v>
          </cell>
        </row>
        <row r="276">
          <cell r="C276">
            <v>0</v>
          </cell>
          <cell r="D276">
            <v>0</v>
          </cell>
          <cell r="E276">
            <v>0</v>
          </cell>
          <cell r="F276">
            <v>0</v>
          </cell>
          <cell r="G276">
            <v>0</v>
          </cell>
          <cell r="H276">
            <v>0</v>
          </cell>
          <cell r="I276">
            <v>0</v>
          </cell>
          <cell r="J276">
            <v>0</v>
          </cell>
          <cell r="K276" t="str">
            <v>REAL</v>
          </cell>
          <cell r="L276">
            <v>0</v>
          </cell>
          <cell r="M276">
            <v>0</v>
          </cell>
          <cell r="N276">
            <v>0</v>
          </cell>
          <cell r="O276">
            <v>0</v>
          </cell>
          <cell r="P276">
            <v>0</v>
          </cell>
          <cell r="Q276">
            <v>0</v>
          </cell>
          <cell r="R276">
            <v>0</v>
          </cell>
          <cell r="S276">
            <v>0</v>
          </cell>
          <cell r="T276">
            <v>0</v>
          </cell>
          <cell r="U276" t="str">
            <v>INICI</v>
          </cell>
          <cell r="V276" t="str">
            <v>ENTREGA</v>
          </cell>
          <cell r="W276" t="str">
            <v>REVISADA</v>
          </cell>
          <cell r="X276">
            <v>0</v>
          </cell>
          <cell r="Y276" t="str">
            <v>ACCEP.</v>
          </cell>
          <cell r="Z276">
            <v>0</v>
          </cell>
        </row>
        <row r="277">
          <cell r="C277">
            <v>0</v>
          </cell>
          <cell r="D277">
            <v>0</v>
          </cell>
          <cell r="E277">
            <v>0</v>
          </cell>
          <cell r="F277">
            <v>0</v>
          </cell>
          <cell r="G277">
            <v>0</v>
          </cell>
          <cell r="H277">
            <v>0</v>
          </cell>
          <cell r="I277">
            <v>0</v>
          </cell>
          <cell r="J277">
            <v>0</v>
          </cell>
          <cell r="K277">
            <v>0</v>
          </cell>
          <cell r="L277">
            <v>0</v>
          </cell>
          <cell r="M277">
            <v>0</v>
          </cell>
          <cell r="N277">
            <v>0</v>
          </cell>
          <cell r="O277">
            <v>0</v>
          </cell>
          <cell r="P277">
            <v>0</v>
          </cell>
          <cell r="Q277">
            <v>0</v>
          </cell>
          <cell r="R277">
            <v>0</v>
          </cell>
          <cell r="S277">
            <v>0</v>
          </cell>
          <cell r="T277">
            <v>0</v>
          </cell>
          <cell r="U277">
            <v>0</v>
          </cell>
          <cell r="V277">
            <v>0</v>
          </cell>
          <cell r="Z277">
            <v>0</v>
          </cell>
        </row>
        <row r="278">
          <cell r="C278">
            <v>3263</v>
          </cell>
          <cell r="D278" t="str">
            <v>JOBIFE</v>
          </cell>
          <cell r="E278">
            <v>2015</v>
          </cell>
          <cell r="F278" t="str">
            <v>TA</v>
          </cell>
          <cell r="G278" t="str">
            <v>TD + RTU PRE PF ES LLOBETS v4.0</v>
          </cell>
          <cell r="H278" t="str">
            <v>PPAL</v>
          </cell>
          <cell r="I278">
            <v>0</v>
          </cell>
          <cell r="J278">
            <v>7</v>
          </cell>
          <cell r="K278">
            <v>7</v>
          </cell>
          <cell r="L278">
            <v>0</v>
          </cell>
          <cell r="M278">
            <v>1</v>
          </cell>
          <cell r="N278" t="str">
            <v>-</v>
          </cell>
          <cell r="O278" t="str">
            <v>-</v>
          </cell>
          <cell r="P278" t="str">
            <v>AMX</v>
          </cell>
          <cell r="Q278" t="str">
            <v>-</v>
          </cell>
          <cell r="R278" t="str">
            <v>-</v>
          </cell>
          <cell r="S278" t="str">
            <v>-</v>
          </cell>
          <cell r="T278" t="str">
            <v>-</v>
          </cell>
          <cell r="U278">
            <v>42100</v>
          </cell>
          <cell r="V278">
            <v>42139</v>
          </cell>
          <cell r="W278">
            <v>42212</v>
          </cell>
          <cell r="X278">
            <v>39</v>
          </cell>
          <cell r="Y278">
            <v>42212</v>
          </cell>
          <cell r="Z278">
            <v>0</v>
          </cell>
        </row>
        <row r="279">
          <cell r="C279">
            <v>3264</v>
          </cell>
          <cell r="D279" t="str">
            <v>SITEL</v>
          </cell>
          <cell r="E279">
            <v>2015</v>
          </cell>
          <cell r="F279" t="str">
            <v>TA</v>
          </cell>
          <cell r="G279" t="str">
            <v>TD + RTU PRE PF GUIAMARENET v4.0</v>
          </cell>
          <cell r="H279" t="str">
            <v>OF3263</v>
          </cell>
          <cell r="I279">
            <v>0</v>
          </cell>
          <cell r="J279">
            <v>7</v>
          </cell>
          <cell r="K279">
            <v>7</v>
          </cell>
          <cell r="L279">
            <v>0</v>
          </cell>
          <cell r="M279">
            <v>1</v>
          </cell>
          <cell r="N279" t="str">
            <v>-</v>
          </cell>
          <cell r="O279" t="str">
            <v>-</v>
          </cell>
          <cell r="P279" t="str">
            <v>AMX</v>
          </cell>
          <cell r="Q279" t="str">
            <v>-</v>
          </cell>
          <cell r="R279" t="str">
            <v>-</v>
          </cell>
          <cell r="S279" t="str">
            <v>-</v>
          </cell>
          <cell r="T279" t="str">
            <v>-</v>
          </cell>
          <cell r="U279">
            <v>42100</v>
          </cell>
          <cell r="V279">
            <v>42139</v>
          </cell>
          <cell r="W279">
            <v>42212</v>
          </cell>
          <cell r="X279">
            <v>39</v>
          </cell>
          <cell r="Y279">
            <v>42212</v>
          </cell>
          <cell r="Z279">
            <v>0</v>
          </cell>
        </row>
        <row r="280">
          <cell r="C280">
            <v>3265</v>
          </cell>
          <cell r="D280" t="str">
            <v>SITEL</v>
          </cell>
          <cell r="E280">
            <v>2015</v>
          </cell>
          <cell r="F280" t="str">
            <v>TA</v>
          </cell>
          <cell r="G280" t="str">
            <v>TD + RTU PRE PF SON TONI AMER v4.0</v>
          </cell>
          <cell r="H280" t="str">
            <v>OF3263</v>
          </cell>
          <cell r="I280">
            <v>0</v>
          </cell>
          <cell r="J280">
            <v>7</v>
          </cell>
          <cell r="K280">
            <v>7</v>
          </cell>
          <cell r="L280">
            <v>0</v>
          </cell>
          <cell r="M280">
            <v>1</v>
          </cell>
          <cell r="N280" t="str">
            <v>-</v>
          </cell>
          <cell r="O280" t="str">
            <v>-</v>
          </cell>
          <cell r="P280" t="str">
            <v>AMX</v>
          </cell>
          <cell r="Q280" t="str">
            <v>-</v>
          </cell>
          <cell r="R280" t="str">
            <v>-</v>
          </cell>
          <cell r="S280" t="str">
            <v>-</v>
          </cell>
          <cell r="T280" t="str">
            <v>-</v>
          </cell>
          <cell r="U280">
            <v>42100</v>
          </cell>
          <cell r="V280">
            <v>42139</v>
          </cell>
          <cell r="W280">
            <v>42212</v>
          </cell>
          <cell r="X280">
            <v>39</v>
          </cell>
          <cell r="Y280">
            <v>42212</v>
          </cell>
          <cell r="Z280">
            <v>0</v>
          </cell>
        </row>
        <row r="281">
          <cell r="C281">
            <v>3266</v>
          </cell>
          <cell r="D281" t="str">
            <v>SITEL</v>
          </cell>
          <cell r="E281">
            <v>2015</v>
          </cell>
          <cell r="F281" t="str">
            <v>TA</v>
          </cell>
          <cell r="G281" t="str">
            <v>TD + RTU PRE PF CAN VERD v4.0</v>
          </cell>
          <cell r="H281" t="str">
            <v>OF3263</v>
          </cell>
          <cell r="I281">
            <v>0</v>
          </cell>
          <cell r="J281">
            <v>7</v>
          </cell>
          <cell r="K281">
            <v>7</v>
          </cell>
          <cell r="L281">
            <v>0</v>
          </cell>
          <cell r="M281">
            <v>1</v>
          </cell>
          <cell r="N281" t="str">
            <v>-</v>
          </cell>
          <cell r="O281" t="str">
            <v>-</v>
          </cell>
          <cell r="P281" t="str">
            <v>AMX</v>
          </cell>
          <cell r="Q281" t="str">
            <v>-</v>
          </cell>
          <cell r="R281" t="str">
            <v>-</v>
          </cell>
          <cell r="S281" t="str">
            <v>-</v>
          </cell>
          <cell r="T281" t="str">
            <v>-</v>
          </cell>
          <cell r="U281">
            <v>42100</v>
          </cell>
          <cell r="V281">
            <v>42139</v>
          </cell>
          <cell r="W281">
            <v>42151</v>
          </cell>
          <cell r="X281">
            <v>39</v>
          </cell>
          <cell r="Y281">
            <v>42151</v>
          </cell>
          <cell r="Z281">
            <v>0</v>
          </cell>
        </row>
        <row r="282">
          <cell r="C282">
            <v>3267</v>
          </cell>
          <cell r="D282" t="str">
            <v>SITEL</v>
          </cell>
          <cell r="E282">
            <v>2015</v>
          </cell>
          <cell r="F282" t="str">
            <v>TA</v>
          </cell>
          <cell r="G282" t="str">
            <v>TD + RTU PRE PF SON SUREDA v4.0</v>
          </cell>
          <cell r="H282" t="str">
            <v>OF3263</v>
          </cell>
          <cell r="I282">
            <v>0</v>
          </cell>
          <cell r="J282">
            <v>7</v>
          </cell>
          <cell r="K282">
            <v>7</v>
          </cell>
          <cell r="L282">
            <v>0</v>
          </cell>
          <cell r="M282">
            <v>1</v>
          </cell>
          <cell r="N282" t="str">
            <v>-</v>
          </cell>
          <cell r="O282" t="str">
            <v>-</v>
          </cell>
          <cell r="P282" t="str">
            <v>AMX</v>
          </cell>
          <cell r="Q282" t="str">
            <v>-</v>
          </cell>
          <cell r="R282" t="str">
            <v>-</v>
          </cell>
          <cell r="S282" t="str">
            <v>-</v>
          </cell>
          <cell r="T282" t="str">
            <v>-</v>
          </cell>
          <cell r="U282">
            <v>42100</v>
          </cell>
          <cell r="V282">
            <v>42139</v>
          </cell>
          <cell r="W282">
            <v>42151</v>
          </cell>
          <cell r="X282">
            <v>39</v>
          </cell>
          <cell r="Y282">
            <v>42151</v>
          </cell>
          <cell r="Z282">
            <v>0</v>
          </cell>
        </row>
        <row r="283">
          <cell r="C283">
            <v>3268</v>
          </cell>
          <cell r="D283" t="str">
            <v>SITEL</v>
          </cell>
          <cell r="E283">
            <v>2015</v>
          </cell>
          <cell r="F283" t="str">
            <v>TA</v>
          </cell>
          <cell r="G283" t="str">
            <v>TD + RTU PRE PF ES PAGOS v4.0</v>
          </cell>
          <cell r="H283" t="str">
            <v>OF3243</v>
          </cell>
          <cell r="I283">
            <v>0</v>
          </cell>
          <cell r="J283">
            <v>7</v>
          </cell>
          <cell r="K283">
            <v>7</v>
          </cell>
          <cell r="L283">
            <v>0</v>
          </cell>
          <cell r="M283">
            <v>1</v>
          </cell>
          <cell r="N283" t="str">
            <v>-</v>
          </cell>
          <cell r="O283" t="str">
            <v>-</v>
          </cell>
          <cell r="P283" t="str">
            <v>AMX</v>
          </cell>
          <cell r="Q283" t="str">
            <v>-</v>
          </cell>
          <cell r="R283" t="str">
            <v>-</v>
          </cell>
          <cell r="S283" t="str">
            <v>-</v>
          </cell>
          <cell r="T283" t="str">
            <v>-</v>
          </cell>
          <cell r="U283">
            <v>42100</v>
          </cell>
          <cell r="V283">
            <v>42139</v>
          </cell>
          <cell r="W283">
            <v>42151</v>
          </cell>
          <cell r="X283">
            <v>39</v>
          </cell>
          <cell r="Y283">
            <v>42151</v>
          </cell>
          <cell r="Z283">
            <v>0</v>
          </cell>
        </row>
        <row r="284">
          <cell r="C284">
            <v>3269</v>
          </cell>
          <cell r="D284" t="str">
            <v>ROLOUT</v>
          </cell>
          <cell r="E284">
            <v>2015</v>
          </cell>
          <cell r="F284" t="str">
            <v>TA</v>
          </cell>
          <cell r="G284" t="str">
            <v>SIST.TD.S.E.GLORIA-COG.ROLABO v1.0</v>
          </cell>
          <cell r="H284" t="str">
            <v>PPAL</v>
          </cell>
          <cell r="I284">
            <v>0</v>
          </cell>
          <cell r="J284">
            <v>36</v>
          </cell>
          <cell r="K284">
            <v>36</v>
          </cell>
          <cell r="L284">
            <v>0</v>
          </cell>
          <cell r="M284">
            <v>1</v>
          </cell>
          <cell r="N284" t="str">
            <v>-</v>
          </cell>
          <cell r="O284" t="str">
            <v>-</v>
          </cell>
          <cell r="P284" t="str">
            <v>EMM</v>
          </cell>
          <cell r="Q284" t="str">
            <v>-</v>
          </cell>
          <cell r="R284" t="str">
            <v>-</v>
          </cell>
          <cell r="S284" t="str">
            <v>-</v>
          </cell>
          <cell r="T284" t="str">
            <v>-</v>
          </cell>
          <cell r="U284">
            <v>42081</v>
          </cell>
          <cell r="V284">
            <v>42146</v>
          </cell>
          <cell r="W284">
            <v>42263</v>
          </cell>
          <cell r="X284">
            <v>64</v>
          </cell>
          <cell r="Y284">
            <v>42263</v>
          </cell>
          <cell r="Z284">
            <v>0</v>
          </cell>
        </row>
        <row r="285">
          <cell r="C285">
            <v>3270</v>
          </cell>
          <cell r="D285" t="str">
            <v>SITEL</v>
          </cell>
          <cell r="E285">
            <v>2015</v>
          </cell>
          <cell r="F285" t="str">
            <v>TA</v>
          </cell>
          <cell r="G285" t="str">
            <v>TD MASTER S.E. GLORIA</v>
          </cell>
          <cell r="H285" t="str">
            <v>OF3296</v>
          </cell>
          <cell r="I285">
            <v>0</v>
          </cell>
          <cell r="J285">
            <v>4.5</v>
          </cell>
          <cell r="K285">
            <v>4.5</v>
          </cell>
          <cell r="L285">
            <v>0</v>
          </cell>
          <cell r="M285">
            <v>1</v>
          </cell>
          <cell r="N285" t="str">
            <v>-</v>
          </cell>
          <cell r="O285" t="str">
            <v>-</v>
          </cell>
          <cell r="P285" t="str">
            <v>EMM</v>
          </cell>
          <cell r="Q285" t="str">
            <v>-</v>
          </cell>
          <cell r="R285" t="str">
            <v>-</v>
          </cell>
          <cell r="S285" t="str">
            <v>-</v>
          </cell>
          <cell r="T285" t="str">
            <v>-</v>
          </cell>
          <cell r="U285">
            <v>42081</v>
          </cell>
          <cell r="V285">
            <v>42146</v>
          </cell>
          <cell r="W285">
            <v>42165</v>
          </cell>
          <cell r="X285">
            <v>64</v>
          </cell>
          <cell r="Y285">
            <v>42165</v>
          </cell>
          <cell r="Z285">
            <v>0</v>
          </cell>
        </row>
        <row r="286">
          <cell r="C286">
            <v>3271</v>
          </cell>
          <cell r="D286" t="str">
            <v>SITEL</v>
          </cell>
          <cell r="E286">
            <v>2015</v>
          </cell>
          <cell r="F286" t="str">
            <v>TA</v>
          </cell>
          <cell r="G286" t="str">
            <v>TD ESCLAU CPG.ROLABO</v>
          </cell>
          <cell r="H286" t="str">
            <v>OF3296</v>
          </cell>
          <cell r="I286">
            <v>0</v>
          </cell>
          <cell r="J286">
            <v>9</v>
          </cell>
          <cell r="K286">
            <v>9</v>
          </cell>
          <cell r="L286">
            <v>0</v>
          </cell>
          <cell r="M286">
            <v>1</v>
          </cell>
          <cell r="N286" t="str">
            <v>-</v>
          </cell>
          <cell r="O286" t="str">
            <v>-</v>
          </cell>
          <cell r="P286" t="str">
            <v>EMM</v>
          </cell>
          <cell r="Q286" t="str">
            <v>-</v>
          </cell>
          <cell r="R286" t="str">
            <v>-</v>
          </cell>
          <cell r="S286" t="str">
            <v>-</v>
          </cell>
          <cell r="T286" t="str">
            <v>-</v>
          </cell>
          <cell r="U286">
            <v>42081</v>
          </cell>
          <cell r="V286">
            <v>42146</v>
          </cell>
          <cell r="W286">
            <v>42165</v>
          </cell>
          <cell r="X286">
            <v>64</v>
          </cell>
          <cell r="Y286">
            <v>42165</v>
          </cell>
          <cell r="Z286">
            <v>0</v>
          </cell>
        </row>
        <row r="287">
          <cell r="C287">
            <v>3272</v>
          </cell>
          <cell r="D287" t="str">
            <v>SITEL</v>
          </cell>
          <cell r="E287">
            <v>2015</v>
          </cell>
          <cell r="F287" t="str">
            <v>TA</v>
          </cell>
          <cell r="G287" t="str">
            <v>CARGADOR BATERIAS CC.DD.v1.1</v>
          </cell>
          <cell r="H287" t="str">
            <v>OF3296</v>
          </cell>
          <cell r="I287">
            <v>0</v>
          </cell>
          <cell r="J287">
            <v>4</v>
          </cell>
          <cell r="K287">
            <v>4</v>
          </cell>
          <cell r="L287">
            <v>0</v>
          </cell>
          <cell r="M287">
            <v>1</v>
          </cell>
          <cell r="N287" t="str">
            <v>-</v>
          </cell>
          <cell r="O287" t="str">
            <v>-</v>
          </cell>
          <cell r="P287" t="str">
            <v>EMM</v>
          </cell>
          <cell r="Q287" t="str">
            <v>-</v>
          </cell>
          <cell r="R287" t="str">
            <v>-</v>
          </cell>
          <cell r="S287" t="str">
            <v>-</v>
          </cell>
          <cell r="T287" t="str">
            <v>-</v>
          </cell>
          <cell r="U287">
            <v>42081</v>
          </cell>
          <cell r="V287">
            <v>42146</v>
          </cell>
          <cell r="W287">
            <v>42166</v>
          </cell>
          <cell r="X287">
            <v>64</v>
          </cell>
          <cell r="Y287">
            <v>42166</v>
          </cell>
          <cell r="Z287">
            <v>0</v>
          </cell>
        </row>
        <row r="288">
          <cell r="C288">
            <v>3273</v>
          </cell>
          <cell r="D288" t="str">
            <v>ENDERZ</v>
          </cell>
          <cell r="E288">
            <v>2015</v>
          </cell>
          <cell r="F288" t="str">
            <v>TA</v>
          </cell>
          <cell r="G288" t="str">
            <v>Inst.y PEM TD S.E.GLORIA-COG.ROLABO v1.0</v>
          </cell>
          <cell r="H288" t="str">
            <v>OF3296</v>
          </cell>
          <cell r="I288">
            <v>0</v>
          </cell>
          <cell r="J288">
            <v>12</v>
          </cell>
          <cell r="K288">
            <v>12</v>
          </cell>
          <cell r="L288">
            <v>0</v>
          </cell>
          <cell r="M288">
            <v>1</v>
          </cell>
          <cell r="N288" t="str">
            <v>-</v>
          </cell>
          <cell r="O288" t="str">
            <v>-</v>
          </cell>
          <cell r="P288" t="str">
            <v>EMM</v>
          </cell>
          <cell r="Q288" t="str">
            <v>-</v>
          </cell>
          <cell r="R288" t="str">
            <v>-</v>
          </cell>
          <cell r="S288" t="str">
            <v>-</v>
          </cell>
          <cell r="T288" t="str">
            <v>-</v>
          </cell>
          <cell r="U288">
            <v>42081</v>
          </cell>
          <cell r="V288">
            <v>42146</v>
          </cell>
          <cell r="W288">
            <v>42263</v>
          </cell>
          <cell r="X288">
            <v>64</v>
          </cell>
          <cell r="Y288">
            <v>42263</v>
          </cell>
          <cell r="Z288">
            <v>0</v>
          </cell>
        </row>
        <row r="289">
          <cell r="C289">
            <v>3274</v>
          </cell>
          <cell r="D289" t="str">
            <v>PEUSA</v>
          </cell>
          <cell r="E289">
            <v>2015</v>
          </cell>
          <cell r="F289" t="str">
            <v>TA</v>
          </cell>
          <cell r="G289" t="str">
            <v>RTU C.H. ANSERALL v1.1</v>
          </cell>
          <cell r="H289" t="str">
            <v>IND</v>
          </cell>
          <cell r="I289">
            <v>0</v>
          </cell>
          <cell r="J289">
            <v>5</v>
          </cell>
          <cell r="K289">
            <v>5</v>
          </cell>
          <cell r="L289">
            <v>0</v>
          </cell>
          <cell r="M289">
            <v>1</v>
          </cell>
          <cell r="N289" t="str">
            <v>-</v>
          </cell>
          <cell r="O289" t="str">
            <v>-</v>
          </cell>
          <cell r="P289" t="str">
            <v>-</v>
          </cell>
          <cell r="Q289" t="str">
            <v>-</v>
          </cell>
          <cell r="R289" t="str">
            <v>RVC</v>
          </cell>
          <cell r="S289" t="str">
            <v>-</v>
          </cell>
          <cell r="T289" t="str">
            <v>-</v>
          </cell>
          <cell r="U289">
            <v>42103</v>
          </cell>
          <cell r="V289">
            <v>42124</v>
          </cell>
          <cell r="W289">
            <v>42228</v>
          </cell>
          <cell r="X289">
            <v>21</v>
          </cell>
          <cell r="Y289">
            <v>42228</v>
          </cell>
          <cell r="Z289">
            <v>0</v>
          </cell>
        </row>
        <row r="290">
          <cell r="C290">
            <v>3275</v>
          </cell>
          <cell r="D290" t="str">
            <v>PEUSA</v>
          </cell>
          <cell r="E290">
            <v>2015</v>
          </cell>
          <cell r="F290" t="str">
            <v>TA</v>
          </cell>
          <cell r="G290" t="str">
            <v>RTU C.H. STA. LLUCIA v1.1</v>
          </cell>
          <cell r="H290" t="str">
            <v>IND</v>
          </cell>
          <cell r="I290">
            <v>0</v>
          </cell>
          <cell r="J290">
            <v>5</v>
          </cell>
          <cell r="K290">
            <v>5</v>
          </cell>
          <cell r="L290">
            <v>0</v>
          </cell>
          <cell r="M290">
            <v>1</v>
          </cell>
          <cell r="N290" t="str">
            <v>-</v>
          </cell>
          <cell r="O290" t="str">
            <v>-</v>
          </cell>
          <cell r="P290" t="str">
            <v>-</v>
          </cell>
          <cell r="Q290" t="str">
            <v>-</v>
          </cell>
          <cell r="R290" t="str">
            <v>RVC</v>
          </cell>
          <cell r="S290" t="str">
            <v>-</v>
          </cell>
          <cell r="T290" t="str">
            <v>-</v>
          </cell>
          <cell r="U290">
            <v>42103</v>
          </cell>
          <cell r="V290">
            <v>42124</v>
          </cell>
          <cell r="W290">
            <v>42228</v>
          </cell>
          <cell r="X290">
            <v>21</v>
          </cell>
          <cell r="Y290">
            <v>42228</v>
          </cell>
          <cell r="Z290">
            <v>0</v>
          </cell>
        </row>
        <row r="291">
          <cell r="C291">
            <v>3276</v>
          </cell>
          <cell r="D291" t="str">
            <v>EAECEU</v>
          </cell>
          <cell r="E291">
            <v>2015</v>
          </cell>
          <cell r="F291" t="str">
            <v>OB</v>
          </cell>
          <cell r="G291" t="str">
            <v>Integracio RTU RA-100 a CC SCADA CEUTA v1.2</v>
          </cell>
          <cell r="H291" t="str">
            <v>PPAL</v>
          </cell>
          <cell r="I291">
            <v>0</v>
          </cell>
          <cell r="J291">
            <v>8</v>
          </cell>
          <cell r="K291">
            <v>0</v>
          </cell>
          <cell r="L291">
            <v>8</v>
          </cell>
          <cell r="M291">
            <v>0</v>
          </cell>
          <cell r="N291" t="str">
            <v>-</v>
          </cell>
          <cell r="O291" t="str">
            <v>-</v>
          </cell>
          <cell r="P291" t="str">
            <v>-</v>
          </cell>
          <cell r="Q291" t="str">
            <v>EUL</v>
          </cell>
          <cell r="R291" t="str">
            <v>-</v>
          </cell>
          <cell r="S291" t="str">
            <v>-</v>
          </cell>
          <cell r="T291" t="str">
            <v>-</v>
          </cell>
          <cell r="U291">
            <v>42079</v>
          </cell>
          <cell r="V291">
            <v>42143</v>
          </cell>
          <cell r="W291">
            <v>42143</v>
          </cell>
          <cell r="X291">
            <v>63</v>
          </cell>
          <cell r="Y291">
            <v>0</v>
          </cell>
          <cell r="Z291" t="str">
            <v/>
          </cell>
        </row>
        <row r="292">
          <cell r="C292">
            <v>3277</v>
          </cell>
          <cell r="D292" t="str">
            <v>EAECEU</v>
          </cell>
          <cell r="E292">
            <v>2015</v>
          </cell>
          <cell r="F292" t="str">
            <v>OB</v>
          </cell>
          <cell r="G292" t="str">
            <v>Inst. y PEM 2xRTU CAP-PRX + 1xRTU RA-100</v>
          </cell>
          <cell r="H292" t="str">
            <v>OF3276</v>
          </cell>
          <cell r="I292">
            <v>0</v>
          </cell>
          <cell r="J292">
            <v>17</v>
          </cell>
          <cell r="K292">
            <v>0</v>
          </cell>
          <cell r="L292">
            <v>17</v>
          </cell>
          <cell r="M292">
            <v>0</v>
          </cell>
          <cell r="N292" t="str">
            <v>-</v>
          </cell>
          <cell r="O292" t="str">
            <v>-</v>
          </cell>
          <cell r="P292" t="str">
            <v>-</v>
          </cell>
          <cell r="Q292" t="str">
            <v>EUL</v>
          </cell>
          <cell r="R292" t="str">
            <v>-</v>
          </cell>
          <cell r="S292" t="str">
            <v>-</v>
          </cell>
          <cell r="T292" t="str">
            <v>-</v>
          </cell>
          <cell r="U292">
            <v>42079</v>
          </cell>
          <cell r="V292">
            <v>42143</v>
          </cell>
          <cell r="W292">
            <v>42143</v>
          </cell>
          <cell r="X292">
            <v>63</v>
          </cell>
          <cell r="Y292">
            <v>0</v>
          </cell>
          <cell r="Z292" t="str">
            <v/>
          </cell>
        </row>
        <row r="293">
          <cell r="C293">
            <v>3278</v>
          </cell>
          <cell r="D293" t="str">
            <v>INPPED</v>
          </cell>
          <cell r="E293">
            <v>2015</v>
          </cell>
          <cell r="F293" t="str">
            <v>TA</v>
          </cell>
          <cell r="G293" t="str">
            <v>RTU S.E. PEDROCHES v1.2</v>
          </cell>
          <cell r="H293" t="str">
            <v>PPAL</v>
          </cell>
          <cell r="I293">
            <v>0</v>
          </cell>
          <cell r="J293">
            <v>19</v>
          </cell>
          <cell r="K293">
            <v>19</v>
          </cell>
          <cell r="L293">
            <v>0</v>
          </cell>
          <cell r="M293">
            <v>1</v>
          </cell>
          <cell r="N293" t="str">
            <v>-</v>
          </cell>
          <cell r="O293" t="str">
            <v>-</v>
          </cell>
          <cell r="P293" t="str">
            <v>-</v>
          </cell>
          <cell r="Q293" t="str">
            <v>-</v>
          </cell>
          <cell r="R293" t="str">
            <v>RVC</v>
          </cell>
          <cell r="S293" t="str">
            <v>-</v>
          </cell>
          <cell r="T293" t="str">
            <v>-</v>
          </cell>
          <cell r="U293">
            <v>42102</v>
          </cell>
          <cell r="V293">
            <v>42132</v>
          </cell>
          <cell r="W293">
            <v>42132</v>
          </cell>
          <cell r="X293">
            <v>30</v>
          </cell>
          <cell r="Y293">
            <v>42124</v>
          </cell>
          <cell r="Z293">
            <v>-8</v>
          </cell>
        </row>
        <row r="294">
          <cell r="C294">
            <v>3279</v>
          </cell>
          <cell r="D294" t="str">
            <v>INPPED</v>
          </cell>
          <cell r="E294">
            <v>2015</v>
          </cell>
          <cell r="F294" t="str">
            <v>TA</v>
          </cell>
          <cell r="G294" t="str">
            <v>Inst. y PEM RTU S.E. PEDROCHES v1.2</v>
          </cell>
          <cell r="H294" t="str">
            <v>OF3278</v>
          </cell>
          <cell r="I294">
            <v>0</v>
          </cell>
          <cell r="J294">
            <v>16</v>
          </cell>
          <cell r="K294">
            <v>16</v>
          </cell>
          <cell r="L294">
            <v>0</v>
          </cell>
          <cell r="M294">
            <v>1</v>
          </cell>
          <cell r="N294" t="str">
            <v>-</v>
          </cell>
          <cell r="O294" t="str">
            <v>-</v>
          </cell>
          <cell r="P294" t="str">
            <v>-</v>
          </cell>
          <cell r="Q294" t="str">
            <v>-</v>
          </cell>
          <cell r="R294" t="str">
            <v>RVC</v>
          </cell>
          <cell r="S294" t="str">
            <v>-</v>
          </cell>
          <cell r="T294" t="str">
            <v>-</v>
          </cell>
          <cell r="U294">
            <v>42102</v>
          </cell>
          <cell r="V294">
            <v>42132</v>
          </cell>
          <cell r="W294">
            <v>42132</v>
          </cell>
          <cell r="X294">
            <v>30</v>
          </cell>
          <cell r="Y294">
            <v>42124</v>
          </cell>
          <cell r="Z294">
            <v>-8</v>
          </cell>
        </row>
        <row r="295">
          <cell r="C295">
            <v>3280</v>
          </cell>
          <cell r="D295" t="str">
            <v>ELEARD</v>
          </cell>
          <cell r="E295">
            <v>2015</v>
          </cell>
          <cell r="F295" t="str">
            <v>TA</v>
          </cell>
          <cell r="G295" t="str">
            <v>SOPORT  SCADA ARDALES 2.015 (Cont.Mnto.)</v>
          </cell>
          <cell r="H295" t="str">
            <v>IND</v>
          </cell>
          <cell r="I295">
            <v>0</v>
          </cell>
          <cell r="J295">
            <v>16</v>
          </cell>
          <cell r="K295">
            <v>16</v>
          </cell>
          <cell r="L295">
            <v>0</v>
          </cell>
          <cell r="M295">
            <v>1</v>
          </cell>
          <cell r="N295" t="str">
            <v>-</v>
          </cell>
          <cell r="O295" t="str">
            <v>-</v>
          </cell>
          <cell r="P295" t="str">
            <v>-</v>
          </cell>
          <cell r="Q295" t="str">
            <v>JMG</v>
          </cell>
          <cell r="R295" t="str">
            <v>-</v>
          </cell>
          <cell r="S295" t="str">
            <v>-</v>
          </cell>
          <cell r="T295" t="str">
            <v>-</v>
          </cell>
          <cell r="U295">
            <v>42005</v>
          </cell>
          <cell r="V295">
            <v>42369</v>
          </cell>
          <cell r="W295">
            <v>42460</v>
          </cell>
          <cell r="X295">
            <v>360</v>
          </cell>
          <cell r="Y295">
            <v>42460</v>
          </cell>
          <cell r="Z295">
            <v>0</v>
          </cell>
        </row>
        <row r="296">
          <cell r="C296">
            <v>3281</v>
          </cell>
          <cell r="D296" t="str">
            <v>ELEPIT</v>
          </cell>
          <cell r="E296">
            <v>2015</v>
          </cell>
          <cell r="F296" t="str">
            <v>TA</v>
          </cell>
          <cell r="G296" t="str">
            <v>SOPORT  SCADA PITARCH 2.015 (Cont.Mnto.)</v>
          </cell>
          <cell r="H296" t="str">
            <v>IND</v>
          </cell>
          <cell r="I296">
            <v>0</v>
          </cell>
          <cell r="J296">
            <v>16</v>
          </cell>
          <cell r="K296">
            <v>16</v>
          </cell>
          <cell r="L296">
            <v>0</v>
          </cell>
          <cell r="M296">
            <v>1</v>
          </cell>
          <cell r="N296" t="str">
            <v>-</v>
          </cell>
          <cell r="O296" t="str">
            <v>-</v>
          </cell>
          <cell r="P296" t="str">
            <v>-</v>
          </cell>
          <cell r="Q296" t="str">
            <v>JMG</v>
          </cell>
          <cell r="R296" t="str">
            <v>-</v>
          </cell>
          <cell r="S296" t="str">
            <v>-</v>
          </cell>
          <cell r="T296" t="str">
            <v>-</v>
          </cell>
          <cell r="U296">
            <v>42005</v>
          </cell>
          <cell r="V296">
            <v>42369</v>
          </cell>
          <cell r="W296">
            <v>42460</v>
          </cell>
          <cell r="X296">
            <v>360</v>
          </cell>
          <cell r="Y296">
            <v>42460</v>
          </cell>
          <cell r="Z296">
            <v>0</v>
          </cell>
        </row>
        <row r="297">
          <cell r="C297">
            <v>3282</v>
          </cell>
          <cell r="D297" t="str">
            <v>SERGAR</v>
          </cell>
          <cell r="E297">
            <v>2015</v>
          </cell>
          <cell r="F297" t="str">
            <v>TA</v>
          </cell>
          <cell r="G297" t="str">
            <v>SOPORTE CC SCADA SERVILIANO 2,015 (Contr.Mnto)</v>
          </cell>
          <cell r="H297" t="str">
            <v>IND</v>
          </cell>
          <cell r="I297">
            <v>0</v>
          </cell>
          <cell r="J297">
            <v>16</v>
          </cell>
          <cell r="K297">
            <v>16</v>
          </cell>
          <cell r="L297">
            <v>0</v>
          </cell>
          <cell r="M297">
            <v>1</v>
          </cell>
          <cell r="N297" t="str">
            <v>-</v>
          </cell>
          <cell r="O297" t="str">
            <v>-</v>
          </cell>
          <cell r="P297" t="str">
            <v>-</v>
          </cell>
          <cell r="Q297" t="str">
            <v>JMG</v>
          </cell>
          <cell r="R297" t="str">
            <v>-</v>
          </cell>
          <cell r="S297" t="str">
            <v>-</v>
          </cell>
          <cell r="T297" t="str">
            <v>-</v>
          </cell>
          <cell r="U297">
            <v>42005</v>
          </cell>
          <cell r="V297">
            <v>42369</v>
          </cell>
          <cell r="W297">
            <v>42460</v>
          </cell>
          <cell r="X297">
            <v>360</v>
          </cell>
          <cell r="Y297">
            <v>42460</v>
          </cell>
          <cell r="Z297">
            <v>0</v>
          </cell>
        </row>
        <row r="298">
          <cell r="C298">
            <v>3283</v>
          </cell>
          <cell r="D298" t="str">
            <v>ELEARD</v>
          </cell>
          <cell r="E298">
            <v>2015</v>
          </cell>
          <cell r="F298" t="str">
            <v>TA</v>
          </cell>
          <cell r="G298" t="str">
            <v>CC SCADA TEDIS.Net ARDALES v1.0</v>
          </cell>
          <cell r="H298" t="str">
            <v>IND</v>
          </cell>
          <cell r="I298">
            <v>0</v>
          </cell>
          <cell r="J298">
            <v>95</v>
          </cell>
          <cell r="K298">
            <v>95</v>
          </cell>
          <cell r="L298">
            <v>0</v>
          </cell>
          <cell r="M298">
            <v>1</v>
          </cell>
          <cell r="N298" t="str">
            <v>-</v>
          </cell>
          <cell r="O298" t="str">
            <v>-</v>
          </cell>
          <cell r="P298" t="str">
            <v>-</v>
          </cell>
          <cell r="Q298" t="str">
            <v>-</v>
          </cell>
          <cell r="R298" t="str">
            <v>EDC</v>
          </cell>
          <cell r="S298" t="str">
            <v>-</v>
          </cell>
          <cell r="T298" t="str">
            <v>-</v>
          </cell>
          <cell r="U298">
            <v>42110</v>
          </cell>
          <cell r="V298">
            <v>42277</v>
          </cell>
          <cell r="W298">
            <v>42507</v>
          </cell>
          <cell r="X298">
            <v>164</v>
          </cell>
          <cell r="Y298">
            <v>42507</v>
          </cell>
          <cell r="Z298">
            <v>0</v>
          </cell>
        </row>
        <row r="299">
          <cell r="C299">
            <v>3284</v>
          </cell>
          <cell r="D299" t="str">
            <v>SMDELL</v>
          </cell>
          <cell r="E299">
            <v>2015</v>
          </cell>
          <cell r="F299" t="str">
            <v>TA</v>
          </cell>
          <cell r="G299" t="str">
            <v>SUPORT CCSat LLAVORSI 2.015 (Contr.Mnto)</v>
          </cell>
          <cell r="H299" t="str">
            <v>IND</v>
          </cell>
          <cell r="I299">
            <v>0</v>
          </cell>
          <cell r="J299">
            <v>15</v>
          </cell>
          <cell r="K299">
            <v>15</v>
          </cell>
          <cell r="L299">
            <v>0</v>
          </cell>
          <cell r="M299">
            <v>1</v>
          </cell>
          <cell r="N299" t="str">
            <v>-</v>
          </cell>
          <cell r="O299" t="str">
            <v>-</v>
          </cell>
          <cell r="P299" t="str">
            <v>-</v>
          </cell>
          <cell r="Q299" t="str">
            <v>-</v>
          </cell>
          <cell r="R299" t="str">
            <v>TRS</v>
          </cell>
          <cell r="S299" t="str">
            <v>-</v>
          </cell>
          <cell r="T299" t="str">
            <v>-</v>
          </cell>
          <cell r="U299">
            <v>42005</v>
          </cell>
          <cell r="V299">
            <v>42369</v>
          </cell>
          <cell r="W299">
            <v>42369</v>
          </cell>
          <cell r="X299">
            <v>360</v>
          </cell>
          <cell r="Y299">
            <v>42369</v>
          </cell>
          <cell r="Z299">
            <v>0</v>
          </cell>
        </row>
        <row r="300">
          <cell r="C300">
            <v>3285</v>
          </cell>
          <cell r="D300" t="str">
            <v>GASELE</v>
          </cell>
          <cell r="E300">
            <v>2015</v>
          </cell>
          <cell r="F300" t="str">
            <v>TA</v>
          </cell>
          <cell r="G300" t="str">
            <v>CC SCADA TEDIS.Net GASELEC v1.0</v>
          </cell>
          <cell r="H300" t="str">
            <v>IND</v>
          </cell>
          <cell r="I300">
            <v>0</v>
          </cell>
          <cell r="J300">
            <v>202</v>
          </cell>
          <cell r="K300">
            <v>174.25</v>
          </cell>
          <cell r="L300">
            <v>27.75</v>
          </cell>
          <cell r="M300">
            <v>0.86262376237623761</v>
          </cell>
          <cell r="N300" t="str">
            <v>-</v>
          </cell>
          <cell r="O300" t="str">
            <v>-</v>
          </cell>
          <cell r="P300" t="str">
            <v>-</v>
          </cell>
          <cell r="Q300" t="str">
            <v>-</v>
          </cell>
          <cell r="R300" t="str">
            <v>EDC</v>
          </cell>
          <cell r="S300" t="str">
            <v>-</v>
          </cell>
          <cell r="T300" t="str">
            <v>-</v>
          </cell>
          <cell r="U300">
            <v>42114</v>
          </cell>
          <cell r="V300">
            <v>42338</v>
          </cell>
          <cell r="W300">
            <v>42604</v>
          </cell>
          <cell r="X300">
            <v>220</v>
          </cell>
          <cell r="Y300">
            <v>42604</v>
          </cell>
          <cell r="Z300">
            <v>0</v>
          </cell>
        </row>
        <row r="301">
          <cell r="C301">
            <v>3286</v>
          </cell>
          <cell r="D301" t="str">
            <v>AGBAEL</v>
          </cell>
          <cell r="E301">
            <v>2015</v>
          </cell>
          <cell r="F301" t="str">
            <v>OB</v>
          </cell>
          <cell r="G301" t="str">
            <v>CSSat BARBASTRO v1.2</v>
          </cell>
          <cell r="H301" t="str">
            <v>OF3240</v>
          </cell>
          <cell r="I301">
            <v>0</v>
          </cell>
          <cell r="J301">
            <v>5</v>
          </cell>
          <cell r="K301">
            <v>0</v>
          </cell>
          <cell r="L301">
            <v>5</v>
          </cell>
          <cell r="M301">
            <v>0</v>
          </cell>
          <cell r="N301" t="str">
            <v>-</v>
          </cell>
          <cell r="O301" t="str">
            <v>-</v>
          </cell>
          <cell r="P301" t="str">
            <v>-</v>
          </cell>
          <cell r="Q301" t="str">
            <v>-</v>
          </cell>
          <cell r="R301" t="str">
            <v>TRS</v>
          </cell>
          <cell r="S301" t="str">
            <v>-</v>
          </cell>
          <cell r="T301" t="str">
            <v>-</v>
          </cell>
          <cell r="U301">
            <v>42114</v>
          </cell>
          <cell r="V301">
            <v>42124</v>
          </cell>
          <cell r="W301">
            <v>42124</v>
          </cell>
          <cell r="X301">
            <v>10</v>
          </cell>
          <cell r="Y301">
            <v>0</v>
          </cell>
          <cell r="Z301" t="str">
            <v/>
          </cell>
        </row>
        <row r="302">
          <cell r="C302">
            <v>3287</v>
          </cell>
          <cell r="D302" t="str">
            <v>EMDEPO</v>
          </cell>
          <cell r="E302">
            <v>2015</v>
          </cell>
          <cell r="F302" t="str">
            <v>TA</v>
          </cell>
          <cell r="G302" t="str">
            <v>SUPORT CSSat PONTS 2,015</v>
          </cell>
          <cell r="H302" t="str">
            <v>IND</v>
          </cell>
          <cell r="I302">
            <v>0</v>
          </cell>
          <cell r="J302">
            <v>7</v>
          </cell>
          <cell r="K302">
            <v>7</v>
          </cell>
          <cell r="L302">
            <v>0</v>
          </cell>
          <cell r="M302">
            <v>1</v>
          </cell>
          <cell r="N302" t="str">
            <v>-</v>
          </cell>
          <cell r="O302" t="str">
            <v>-</v>
          </cell>
          <cell r="P302" t="str">
            <v>-</v>
          </cell>
          <cell r="Q302" t="str">
            <v>-</v>
          </cell>
          <cell r="R302" t="str">
            <v>TRS</v>
          </cell>
          <cell r="S302" t="str">
            <v>-</v>
          </cell>
          <cell r="T302" t="str">
            <v>-</v>
          </cell>
          <cell r="U302">
            <v>42111</v>
          </cell>
          <cell r="V302">
            <v>42114</v>
          </cell>
          <cell r="W302">
            <v>42114</v>
          </cell>
          <cell r="X302">
            <v>3</v>
          </cell>
          <cell r="Y302">
            <v>42114</v>
          </cell>
          <cell r="Z302">
            <v>0</v>
          </cell>
        </row>
        <row r="303">
          <cell r="C303">
            <v>3288</v>
          </cell>
          <cell r="D303" t="str">
            <v>SEMI</v>
          </cell>
          <cell r="E303">
            <v>2015</v>
          </cell>
          <cell r="F303" t="str">
            <v>TA</v>
          </cell>
          <cell r="G303" t="str">
            <v>TD + RTU PRE PF SA GRUTA v4.0</v>
          </cell>
          <cell r="H303" t="str">
            <v>PPAL</v>
          </cell>
          <cell r="I303">
            <v>0</v>
          </cell>
          <cell r="J303">
            <v>7</v>
          </cell>
          <cell r="K303">
            <v>7</v>
          </cell>
          <cell r="L303">
            <v>0</v>
          </cell>
          <cell r="M303">
            <v>1</v>
          </cell>
          <cell r="N303" t="str">
            <v>-</v>
          </cell>
          <cell r="O303" t="str">
            <v>-</v>
          </cell>
          <cell r="P303" t="str">
            <v>AMX</v>
          </cell>
          <cell r="Q303" t="str">
            <v>-</v>
          </cell>
          <cell r="R303" t="str">
            <v>-</v>
          </cell>
          <cell r="S303" t="str">
            <v>-</v>
          </cell>
          <cell r="T303" t="str">
            <v>-</v>
          </cell>
          <cell r="U303">
            <v>42116</v>
          </cell>
          <cell r="V303">
            <v>42139</v>
          </cell>
          <cell r="W303">
            <v>42139</v>
          </cell>
          <cell r="X303">
            <v>23</v>
          </cell>
          <cell r="Y303">
            <v>42142</v>
          </cell>
          <cell r="Z303">
            <v>3</v>
          </cell>
        </row>
        <row r="304">
          <cell r="C304">
            <v>3289</v>
          </cell>
          <cell r="D304" t="str">
            <v>SEMI</v>
          </cell>
          <cell r="E304">
            <v>2015</v>
          </cell>
          <cell r="F304" t="str">
            <v>TA</v>
          </cell>
          <cell r="G304" t="str">
            <v>TD + RTU PRE PF SES CABANASSES v4.0</v>
          </cell>
          <cell r="H304" t="str">
            <v>OF3288</v>
          </cell>
          <cell r="I304">
            <v>0</v>
          </cell>
          <cell r="J304">
            <v>7</v>
          </cell>
          <cell r="K304">
            <v>7</v>
          </cell>
          <cell r="L304">
            <v>0</v>
          </cell>
          <cell r="M304">
            <v>1</v>
          </cell>
          <cell r="N304" t="str">
            <v>-</v>
          </cell>
          <cell r="O304" t="str">
            <v>-</v>
          </cell>
          <cell r="P304" t="str">
            <v>AMX</v>
          </cell>
          <cell r="Q304" t="str">
            <v>-</v>
          </cell>
          <cell r="R304" t="str">
            <v>-</v>
          </cell>
          <cell r="S304" t="str">
            <v>-</v>
          </cell>
          <cell r="T304" t="str">
            <v>-</v>
          </cell>
          <cell r="U304">
            <v>42116</v>
          </cell>
          <cell r="V304">
            <v>42139</v>
          </cell>
          <cell r="W304">
            <v>42139</v>
          </cell>
          <cell r="X304">
            <v>23</v>
          </cell>
          <cell r="Y304">
            <v>42142</v>
          </cell>
          <cell r="Z304">
            <v>3</v>
          </cell>
        </row>
        <row r="305">
          <cell r="C305">
            <v>3290</v>
          </cell>
          <cell r="D305" t="str">
            <v>SEMI</v>
          </cell>
          <cell r="E305">
            <v>2015</v>
          </cell>
          <cell r="F305" t="str">
            <v>TA</v>
          </cell>
          <cell r="G305" t="str">
            <v>TD + RTU PRE PF SON VALARDELL v4.0</v>
          </cell>
          <cell r="H305" t="str">
            <v>OF3288</v>
          </cell>
          <cell r="I305">
            <v>0</v>
          </cell>
          <cell r="J305">
            <v>7</v>
          </cell>
          <cell r="K305">
            <v>7</v>
          </cell>
          <cell r="L305">
            <v>0</v>
          </cell>
          <cell r="M305">
            <v>1</v>
          </cell>
          <cell r="N305" t="str">
            <v>-</v>
          </cell>
          <cell r="O305" t="str">
            <v>-</v>
          </cell>
          <cell r="P305" t="str">
            <v>AMX</v>
          </cell>
          <cell r="Q305" t="str">
            <v>-</v>
          </cell>
          <cell r="R305" t="str">
            <v>-</v>
          </cell>
          <cell r="S305" t="str">
            <v>-</v>
          </cell>
          <cell r="T305" t="str">
            <v>-</v>
          </cell>
          <cell r="U305">
            <v>42116</v>
          </cell>
          <cell r="V305">
            <v>42139</v>
          </cell>
          <cell r="W305">
            <v>42139</v>
          </cell>
          <cell r="X305">
            <v>23</v>
          </cell>
          <cell r="Y305">
            <v>42142</v>
          </cell>
          <cell r="Z305">
            <v>3</v>
          </cell>
        </row>
        <row r="306">
          <cell r="C306">
            <v>3291</v>
          </cell>
          <cell r="D306" t="str">
            <v>SITEL</v>
          </cell>
          <cell r="E306">
            <v>2015</v>
          </cell>
          <cell r="F306" t="str">
            <v>TA</v>
          </cell>
          <cell r="G306" t="str">
            <v>40 x CPU CAP32 v2.0</v>
          </cell>
          <cell r="H306" t="str">
            <v>OF3243</v>
          </cell>
          <cell r="I306">
            <v>0</v>
          </cell>
          <cell r="J306">
            <v>16</v>
          </cell>
          <cell r="K306">
            <v>16</v>
          </cell>
          <cell r="L306">
            <v>0</v>
          </cell>
          <cell r="M306">
            <v>1</v>
          </cell>
          <cell r="N306" t="str">
            <v>-</v>
          </cell>
          <cell r="O306" t="str">
            <v>-</v>
          </cell>
          <cell r="P306" t="str">
            <v>EMM</v>
          </cell>
          <cell r="Q306" t="str">
            <v>-</v>
          </cell>
          <cell r="R306" t="str">
            <v>-</v>
          </cell>
          <cell r="S306" t="str">
            <v>-</v>
          </cell>
          <cell r="T306" t="str">
            <v>-</v>
          </cell>
          <cell r="U306">
            <v>42116</v>
          </cell>
          <cell r="V306">
            <v>42154</v>
          </cell>
          <cell r="W306">
            <v>42321</v>
          </cell>
          <cell r="X306">
            <v>38</v>
          </cell>
          <cell r="Y306">
            <v>42321</v>
          </cell>
          <cell r="Z306">
            <v>0</v>
          </cell>
        </row>
        <row r="307">
          <cell r="C307">
            <v>3292</v>
          </cell>
          <cell r="D307" t="str">
            <v>ORMAZA</v>
          </cell>
          <cell r="E307">
            <v>2015</v>
          </cell>
          <cell r="F307" t="str">
            <v>TA</v>
          </cell>
          <cell r="G307" t="str">
            <v>SUPORT CC SCADA BANC SABADELL v2.0</v>
          </cell>
          <cell r="H307" t="str">
            <v>IND</v>
          </cell>
          <cell r="I307">
            <v>0</v>
          </cell>
          <cell r="J307">
            <v>4</v>
          </cell>
          <cell r="K307">
            <v>4</v>
          </cell>
          <cell r="L307">
            <v>0</v>
          </cell>
          <cell r="M307">
            <v>1</v>
          </cell>
          <cell r="N307" t="str">
            <v>-</v>
          </cell>
          <cell r="O307" t="str">
            <v>-</v>
          </cell>
          <cell r="P307" t="str">
            <v>-</v>
          </cell>
          <cell r="Q307" t="str">
            <v>-</v>
          </cell>
          <cell r="R307" t="str">
            <v>TRS</v>
          </cell>
          <cell r="S307" t="str">
            <v>-</v>
          </cell>
          <cell r="T307" t="str">
            <v>-</v>
          </cell>
          <cell r="U307">
            <v>42107</v>
          </cell>
          <cell r="V307">
            <v>42107</v>
          </cell>
          <cell r="W307">
            <v>42107</v>
          </cell>
          <cell r="X307">
            <v>0</v>
          </cell>
          <cell r="Y307">
            <v>42107</v>
          </cell>
          <cell r="Z307">
            <v>0</v>
          </cell>
        </row>
        <row r="308">
          <cell r="C308">
            <v>0</v>
          </cell>
          <cell r="D308">
            <v>0</v>
          </cell>
          <cell r="E308">
            <v>0</v>
          </cell>
          <cell r="F308">
            <v>0</v>
          </cell>
          <cell r="G308">
            <v>0</v>
          </cell>
          <cell r="H308">
            <v>0</v>
          </cell>
          <cell r="I308">
            <v>0</v>
          </cell>
          <cell r="J308">
            <v>590.5</v>
          </cell>
          <cell r="K308">
            <v>532.75</v>
          </cell>
          <cell r="L308">
            <v>57.75</v>
          </cell>
          <cell r="M308">
            <v>0</v>
          </cell>
          <cell r="N308">
            <v>0</v>
          </cell>
          <cell r="O308">
            <v>0</v>
          </cell>
          <cell r="P308">
            <v>0</v>
          </cell>
          <cell r="Q308">
            <v>0</v>
          </cell>
          <cell r="R308">
            <v>0</v>
          </cell>
          <cell r="S308">
            <v>0</v>
          </cell>
          <cell r="T308">
            <v>0</v>
          </cell>
          <cell r="U308">
            <v>0</v>
          </cell>
          <cell r="V308">
            <v>0</v>
          </cell>
          <cell r="W308">
            <v>0</v>
          </cell>
          <cell r="X308">
            <v>0</v>
          </cell>
          <cell r="Y308">
            <v>0</v>
          </cell>
          <cell r="Z308">
            <v>-7</v>
          </cell>
        </row>
        <row r="309">
          <cell r="C309">
            <v>0</v>
          </cell>
          <cell r="D309">
            <v>0</v>
          </cell>
          <cell r="E309">
            <v>0</v>
          </cell>
          <cell r="F309">
            <v>0</v>
          </cell>
          <cell r="G309">
            <v>0</v>
          </cell>
          <cell r="H309">
            <v>0</v>
          </cell>
          <cell r="I309">
            <v>0</v>
          </cell>
          <cell r="J309">
            <v>0</v>
          </cell>
          <cell r="K309">
            <v>0</v>
          </cell>
          <cell r="L309">
            <v>0</v>
          </cell>
          <cell r="M309">
            <v>0</v>
          </cell>
          <cell r="N309">
            <v>0</v>
          </cell>
          <cell r="O309">
            <v>0</v>
          </cell>
          <cell r="P309">
            <v>0</v>
          </cell>
          <cell r="Q309">
            <v>0</v>
          </cell>
          <cell r="R309">
            <v>0</v>
          </cell>
          <cell r="S309">
            <v>0</v>
          </cell>
          <cell r="T309">
            <v>0</v>
          </cell>
          <cell r="U309">
            <v>0</v>
          </cell>
          <cell r="V309">
            <v>0</v>
          </cell>
          <cell r="W309">
            <v>0</v>
          </cell>
          <cell r="X309">
            <v>0</v>
          </cell>
          <cell r="Y309">
            <v>0</v>
          </cell>
          <cell r="Z309">
            <v>0</v>
          </cell>
        </row>
        <row r="310">
          <cell r="C310">
            <v>0</v>
          </cell>
          <cell r="D310">
            <v>0</v>
          </cell>
          <cell r="E310">
            <v>0</v>
          </cell>
          <cell r="F310">
            <v>0</v>
          </cell>
          <cell r="G310">
            <v>0</v>
          </cell>
          <cell r="H310">
            <v>0</v>
          </cell>
          <cell r="I310">
            <v>0</v>
          </cell>
          <cell r="J310">
            <v>0</v>
          </cell>
          <cell r="K310">
            <v>0</v>
          </cell>
          <cell r="L310">
            <v>0</v>
          </cell>
          <cell r="M310">
            <v>0</v>
          </cell>
          <cell r="N310">
            <v>0</v>
          </cell>
          <cell r="O310">
            <v>0</v>
          </cell>
          <cell r="P310">
            <v>0</v>
          </cell>
          <cell r="Q310">
            <v>0</v>
          </cell>
          <cell r="R310">
            <v>0</v>
          </cell>
          <cell r="S310">
            <v>0</v>
          </cell>
          <cell r="T310">
            <v>0</v>
          </cell>
          <cell r="U310">
            <v>0</v>
          </cell>
          <cell r="V310">
            <v>0</v>
          </cell>
          <cell r="W310">
            <v>0</v>
          </cell>
          <cell r="X310">
            <v>0</v>
          </cell>
          <cell r="Y310">
            <v>0</v>
          </cell>
          <cell r="Z310">
            <v>0</v>
          </cell>
        </row>
        <row r="311">
          <cell r="C311">
            <v>0</v>
          </cell>
          <cell r="D311">
            <v>0</v>
          </cell>
          <cell r="E311">
            <v>0</v>
          </cell>
          <cell r="F311">
            <v>0</v>
          </cell>
          <cell r="G311">
            <v>0</v>
          </cell>
          <cell r="H311">
            <v>0</v>
          </cell>
          <cell r="I311">
            <v>0</v>
          </cell>
          <cell r="J311">
            <v>0</v>
          </cell>
          <cell r="K311">
            <v>0</v>
          </cell>
          <cell r="N311" t="str">
            <v>APROVISIONAMENTS</v>
          </cell>
          <cell r="O311" t="str">
            <v>ADMINISTRACIO</v>
          </cell>
          <cell r="P311" t="str">
            <v>OPERACIONS</v>
          </cell>
          <cell r="Q311" t="str">
            <v>ENGINYERIA HW</v>
          </cell>
          <cell r="R311" t="str">
            <v>ENGINYERIA SW</v>
          </cell>
          <cell r="S311" t="str">
            <v>COMERCIAL</v>
          </cell>
          <cell r="T311" t="str">
            <v>CONSUL.TELCOMUNIC.</v>
          </cell>
          <cell r="U311">
            <v>0</v>
          </cell>
          <cell r="Z311">
            <v>0</v>
          </cell>
        </row>
        <row r="312">
          <cell r="C312">
            <v>0</v>
          </cell>
          <cell r="N312">
            <v>0</v>
          </cell>
          <cell r="O312">
            <v>0</v>
          </cell>
          <cell r="P312">
            <v>0</v>
          </cell>
          <cell r="Q312">
            <v>0</v>
          </cell>
          <cell r="R312">
            <v>0</v>
          </cell>
          <cell r="S312">
            <v>0</v>
          </cell>
          <cell r="T312">
            <v>0</v>
          </cell>
          <cell r="U312">
            <v>0</v>
          </cell>
          <cell r="Z312">
            <v>0</v>
          </cell>
        </row>
        <row r="313">
          <cell r="C313">
            <v>0</v>
          </cell>
          <cell r="N313">
            <v>0</v>
          </cell>
          <cell r="O313">
            <v>0</v>
          </cell>
          <cell r="P313">
            <v>0</v>
          </cell>
          <cell r="Q313">
            <v>0</v>
          </cell>
          <cell r="R313">
            <v>0</v>
          </cell>
          <cell r="S313">
            <v>0</v>
          </cell>
          <cell r="T313">
            <v>0</v>
          </cell>
          <cell r="U313">
            <v>0</v>
          </cell>
          <cell r="Z313">
            <v>0</v>
          </cell>
        </row>
        <row r="314">
          <cell r="C314">
            <v>0</v>
          </cell>
          <cell r="N314">
            <v>0</v>
          </cell>
          <cell r="O314">
            <v>0</v>
          </cell>
          <cell r="P314">
            <v>0</v>
          </cell>
          <cell r="Q314">
            <v>0</v>
          </cell>
          <cell r="R314">
            <v>0</v>
          </cell>
          <cell r="S314">
            <v>0</v>
          </cell>
          <cell r="T314">
            <v>0</v>
          </cell>
          <cell r="U314">
            <v>0</v>
          </cell>
          <cell r="Z314">
            <v>0</v>
          </cell>
        </row>
        <row r="315">
          <cell r="C315">
            <v>0</v>
          </cell>
          <cell r="N315">
            <v>0</v>
          </cell>
          <cell r="O315">
            <v>0</v>
          </cell>
          <cell r="P315">
            <v>0</v>
          </cell>
          <cell r="Q315">
            <v>0</v>
          </cell>
          <cell r="R315">
            <v>0</v>
          </cell>
          <cell r="S315">
            <v>0</v>
          </cell>
          <cell r="T315">
            <v>0</v>
          </cell>
          <cell r="U315">
            <v>0</v>
          </cell>
          <cell r="Z315">
            <v>0</v>
          </cell>
        </row>
        <row r="316">
          <cell r="C316">
            <v>0</v>
          </cell>
          <cell r="E316" t="str">
            <v>Projectes (EXTERNS) en curs 2.015</v>
          </cell>
          <cell r="F316">
            <v>0</v>
          </cell>
          <cell r="G316">
            <v>0</v>
          </cell>
          <cell r="H316">
            <v>0</v>
          </cell>
          <cell r="I316">
            <v>0</v>
          </cell>
          <cell r="J316">
            <v>0</v>
          </cell>
          <cell r="K316">
            <v>0</v>
          </cell>
          <cell r="L316">
            <v>0</v>
          </cell>
          <cell r="M316">
            <v>0</v>
          </cell>
          <cell r="N316">
            <v>0</v>
          </cell>
          <cell r="O316">
            <v>0</v>
          </cell>
          <cell r="P316">
            <v>0</v>
          </cell>
          <cell r="Q316">
            <v>0</v>
          </cell>
          <cell r="R316">
            <v>0</v>
          </cell>
          <cell r="S316">
            <v>0</v>
          </cell>
          <cell r="T316">
            <v>0</v>
          </cell>
          <cell r="U316">
            <v>0</v>
          </cell>
          <cell r="Z316">
            <v>0</v>
          </cell>
        </row>
        <row r="317">
          <cell r="N317">
            <v>0</v>
          </cell>
          <cell r="O317">
            <v>0</v>
          </cell>
          <cell r="P317">
            <v>0</v>
          </cell>
          <cell r="Q317">
            <v>0</v>
          </cell>
          <cell r="R317">
            <v>0</v>
          </cell>
          <cell r="S317">
            <v>0</v>
          </cell>
          <cell r="T317">
            <v>0</v>
          </cell>
          <cell r="U317">
            <v>0</v>
          </cell>
          <cell r="Z317">
            <v>0</v>
          </cell>
        </row>
        <row r="318">
          <cell r="N318">
            <v>0</v>
          </cell>
          <cell r="O318">
            <v>0</v>
          </cell>
          <cell r="P318">
            <v>0</v>
          </cell>
          <cell r="Q318">
            <v>0</v>
          </cell>
          <cell r="R318">
            <v>0</v>
          </cell>
          <cell r="S318">
            <v>0</v>
          </cell>
          <cell r="T318">
            <v>0</v>
          </cell>
          <cell r="U318">
            <v>0</v>
          </cell>
          <cell r="Z318">
            <v>0</v>
          </cell>
        </row>
        <row r="319">
          <cell r="C319" t="str">
            <v>OF</v>
          </cell>
          <cell r="D319" t="str">
            <v>CLIENT</v>
          </cell>
          <cell r="E319" t="str">
            <v>ANY</v>
          </cell>
          <cell r="F319" t="str">
            <v>STATUS</v>
          </cell>
          <cell r="G319" t="str">
            <v>PROJECTE</v>
          </cell>
          <cell r="H319" t="str">
            <v>TIPUS OF o DEPENDENCIA</v>
          </cell>
          <cell r="I319">
            <v>0</v>
          </cell>
          <cell r="J319" t="str">
            <v>PREV</v>
          </cell>
          <cell r="K319" t="str">
            <v>TOTAL</v>
          </cell>
          <cell r="L319" t="str">
            <v>DESV</v>
          </cell>
          <cell r="M319" t="str">
            <v>AVANÇ</v>
          </cell>
          <cell r="N319" t="str">
            <v>DPT. IMPLICATS</v>
          </cell>
          <cell r="O319">
            <v>0</v>
          </cell>
          <cell r="P319">
            <v>0</v>
          </cell>
          <cell r="Q319">
            <v>0</v>
          </cell>
          <cell r="R319">
            <v>0</v>
          </cell>
          <cell r="S319">
            <v>0</v>
          </cell>
          <cell r="T319">
            <v>0</v>
          </cell>
          <cell r="U319" t="str">
            <v>DATA</v>
          </cell>
          <cell r="V319" t="str">
            <v>DATA</v>
          </cell>
          <cell r="W319" t="str">
            <v>DATA</v>
          </cell>
          <cell r="X319" t="str">
            <v>DURADA</v>
          </cell>
          <cell r="Y319" t="str">
            <v>DATA</v>
          </cell>
          <cell r="Z319" t="str">
            <v>DESVIAC.</v>
          </cell>
        </row>
        <row r="320">
          <cell r="C320">
            <v>0</v>
          </cell>
          <cell r="D320">
            <v>0</v>
          </cell>
          <cell r="E320">
            <v>0</v>
          </cell>
          <cell r="F320">
            <v>0</v>
          </cell>
          <cell r="G320">
            <v>0</v>
          </cell>
          <cell r="H320">
            <v>0</v>
          </cell>
          <cell r="I320">
            <v>0</v>
          </cell>
          <cell r="J320">
            <v>0</v>
          </cell>
          <cell r="K320" t="str">
            <v>REAL</v>
          </cell>
          <cell r="L320">
            <v>0</v>
          </cell>
          <cell r="M320">
            <v>0</v>
          </cell>
          <cell r="N320">
            <v>0</v>
          </cell>
          <cell r="O320">
            <v>0</v>
          </cell>
          <cell r="P320">
            <v>0</v>
          </cell>
          <cell r="Q320">
            <v>0</v>
          </cell>
          <cell r="R320">
            <v>0</v>
          </cell>
          <cell r="S320">
            <v>0</v>
          </cell>
          <cell r="T320">
            <v>0</v>
          </cell>
          <cell r="U320" t="str">
            <v>INICI</v>
          </cell>
          <cell r="V320" t="str">
            <v>ENTREGA</v>
          </cell>
          <cell r="W320" t="str">
            <v>REVISADA</v>
          </cell>
          <cell r="X320">
            <v>0</v>
          </cell>
          <cell r="Y320" t="str">
            <v>ACCEP.</v>
          </cell>
          <cell r="Z320">
            <v>0</v>
          </cell>
        </row>
        <row r="321">
          <cell r="C321">
            <v>0</v>
          </cell>
          <cell r="D321">
            <v>0</v>
          </cell>
          <cell r="E321">
            <v>0</v>
          </cell>
          <cell r="F321">
            <v>0</v>
          </cell>
          <cell r="G321">
            <v>0</v>
          </cell>
          <cell r="H321">
            <v>0</v>
          </cell>
          <cell r="I321">
            <v>0</v>
          </cell>
          <cell r="J321">
            <v>0</v>
          </cell>
          <cell r="K321">
            <v>0</v>
          </cell>
          <cell r="L321">
            <v>0</v>
          </cell>
          <cell r="M321">
            <v>0</v>
          </cell>
          <cell r="N321">
            <v>0</v>
          </cell>
          <cell r="O321">
            <v>0</v>
          </cell>
          <cell r="P321">
            <v>0</v>
          </cell>
          <cell r="Q321">
            <v>0</v>
          </cell>
          <cell r="R321">
            <v>0</v>
          </cell>
          <cell r="S321">
            <v>0</v>
          </cell>
          <cell r="T321">
            <v>0</v>
          </cell>
          <cell r="U321">
            <v>0</v>
          </cell>
          <cell r="V321">
            <v>0</v>
          </cell>
          <cell r="Z321">
            <v>0</v>
          </cell>
        </row>
        <row r="322">
          <cell r="C322">
            <v>3323</v>
          </cell>
          <cell r="D322" t="str">
            <v>ENDENE</v>
          </cell>
          <cell r="E322">
            <v>2015</v>
          </cell>
          <cell r="F322" t="str">
            <v>TA</v>
          </cell>
          <cell r="G322" t="str">
            <v>REPARACIO RF TD P.F. SON JORDI</v>
          </cell>
          <cell r="H322" t="str">
            <v>IND</v>
          </cell>
          <cell r="I322">
            <v>0</v>
          </cell>
          <cell r="J322">
            <v>2</v>
          </cell>
          <cell r="K322">
            <v>2</v>
          </cell>
          <cell r="L322">
            <v>0</v>
          </cell>
          <cell r="M322">
            <v>1</v>
          </cell>
          <cell r="N322" t="str">
            <v>-</v>
          </cell>
          <cell r="O322" t="str">
            <v>-</v>
          </cell>
          <cell r="P322" t="str">
            <v>EMM</v>
          </cell>
          <cell r="Q322" t="str">
            <v>-</v>
          </cell>
          <cell r="R322" t="str">
            <v>-</v>
          </cell>
          <cell r="S322" t="str">
            <v>-</v>
          </cell>
          <cell r="T322" t="str">
            <v>-</v>
          </cell>
          <cell r="U322">
            <v>42150</v>
          </cell>
          <cell r="V322">
            <v>42153</v>
          </cell>
          <cell r="W322">
            <v>42153</v>
          </cell>
          <cell r="X322">
            <v>3</v>
          </cell>
          <cell r="Y322">
            <v>42153</v>
          </cell>
          <cell r="Z322">
            <v>0</v>
          </cell>
        </row>
        <row r="323">
          <cell r="C323">
            <v>3324</v>
          </cell>
          <cell r="D323" t="str">
            <v>INPPOZ</v>
          </cell>
          <cell r="E323">
            <v>2015</v>
          </cell>
          <cell r="F323" t="str">
            <v>TA</v>
          </cell>
          <cell r="G323" t="str">
            <v>RTU C.T. BELALCAZAR v5.0</v>
          </cell>
          <cell r="H323" t="str">
            <v>IND</v>
          </cell>
          <cell r="I323">
            <v>0</v>
          </cell>
          <cell r="J323">
            <v>14</v>
          </cell>
          <cell r="K323">
            <v>14</v>
          </cell>
          <cell r="L323">
            <v>0</v>
          </cell>
          <cell r="M323">
            <v>1</v>
          </cell>
          <cell r="N323" t="str">
            <v>-</v>
          </cell>
          <cell r="O323" t="str">
            <v>-</v>
          </cell>
          <cell r="P323" t="str">
            <v>-</v>
          </cell>
          <cell r="Q323" t="str">
            <v>-</v>
          </cell>
          <cell r="R323" t="str">
            <v>RVC</v>
          </cell>
          <cell r="S323" t="str">
            <v>-</v>
          </cell>
          <cell r="T323" t="str">
            <v>-</v>
          </cell>
          <cell r="U323">
            <v>42153</v>
          </cell>
          <cell r="V323">
            <v>42216</v>
          </cell>
          <cell r="W323">
            <v>42422</v>
          </cell>
          <cell r="X323">
            <v>62</v>
          </cell>
          <cell r="Y323">
            <v>42422</v>
          </cell>
          <cell r="Z323">
            <v>0</v>
          </cell>
        </row>
        <row r="324">
          <cell r="C324">
            <v>3325</v>
          </cell>
          <cell r="D324" t="str">
            <v>ELEBER</v>
          </cell>
          <cell r="E324">
            <v>2015</v>
          </cell>
          <cell r="F324" t="str">
            <v>TA</v>
          </cell>
          <cell r="G324" t="str">
            <v>SOPORTE SCADA BERMEJALES 2,015 (Contr.Mnto.)</v>
          </cell>
          <cell r="H324" t="str">
            <v>IND</v>
          </cell>
          <cell r="I324">
            <v>0</v>
          </cell>
          <cell r="J324">
            <v>16</v>
          </cell>
          <cell r="K324">
            <v>16</v>
          </cell>
          <cell r="L324">
            <v>0</v>
          </cell>
          <cell r="M324">
            <v>1</v>
          </cell>
          <cell r="N324" t="str">
            <v>-</v>
          </cell>
          <cell r="O324" t="str">
            <v>-</v>
          </cell>
          <cell r="P324" t="str">
            <v>-</v>
          </cell>
          <cell r="Q324" t="str">
            <v>JMG</v>
          </cell>
          <cell r="R324" t="str">
            <v>-</v>
          </cell>
          <cell r="S324" t="str">
            <v>-</v>
          </cell>
          <cell r="T324" t="str">
            <v>-</v>
          </cell>
          <cell r="U324">
            <v>42186</v>
          </cell>
          <cell r="V324">
            <v>42551</v>
          </cell>
          <cell r="W324">
            <v>42551</v>
          </cell>
          <cell r="X324">
            <v>359</v>
          </cell>
          <cell r="Y324">
            <v>42551</v>
          </cell>
          <cell r="Z324">
            <v>0</v>
          </cell>
        </row>
        <row r="325">
          <cell r="C325">
            <v>3326</v>
          </cell>
          <cell r="D325" t="str">
            <v>INPPOZ</v>
          </cell>
          <cell r="E325">
            <v>2015</v>
          </cell>
          <cell r="F325" t="str">
            <v>TA</v>
          </cell>
          <cell r="G325" t="str">
            <v>RTU S.E. DANIEL DE TORRES v1.2</v>
          </cell>
          <cell r="H325" t="str">
            <v>PPAL</v>
          </cell>
          <cell r="I325">
            <v>0</v>
          </cell>
          <cell r="J325">
            <v>21</v>
          </cell>
          <cell r="K325">
            <v>21</v>
          </cell>
          <cell r="L325">
            <v>0</v>
          </cell>
          <cell r="M325">
            <v>1</v>
          </cell>
          <cell r="N325" t="str">
            <v>-</v>
          </cell>
          <cell r="O325" t="str">
            <v>-</v>
          </cell>
          <cell r="P325" t="str">
            <v>-</v>
          </cell>
          <cell r="Q325" t="str">
            <v>-</v>
          </cell>
          <cell r="R325" t="str">
            <v>RVC</v>
          </cell>
          <cell r="S325" t="str">
            <v>-</v>
          </cell>
          <cell r="T325" t="str">
            <v>-</v>
          </cell>
          <cell r="U325">
            <v>42153</v>
          </cell>
          <cell r="V325">
            <v>42216</v>
          </cell>
          <cell r="W325">
            <v>42577</v>
          </cell>
          <cell r="X325">
            <v>62</v>
          </cell>
          <cell r="Y325">
            <v>42577</v>
          </cell>
          <cell r="Z325">
            <v>0</v>
          </cell>
        </row>
        <row r="326">
          <cell r="C326">
            <v>3327</v>
          </cell>
          <cell r="D326" t="str">
            <v>INPPOZ</v>
          </cell>
          <cell r="E326">
            <v>2015</v>
          </cell>
          <cell r="F326" t="str">
            <v>TA</v>
          </cell>
          <cell r="G326" t="str">
            <v>Inst. y PEM RTU S.E. DANIEL DE TORRES v1.2</v>
          </cell>
          <cell r="H326" t="str">
            <v>OF3326</v>
          </cell>
          <cell r="I326">
            <v>0</v>
          </cell>
          <cell r="J326">
            <v>16</v>
          </cell>
          <cell r="K326">
            <v>16</v>
          </cell>
          <cell r="L326">
            <v>0</v>
          </cell>
          <cell r="M326">
            <v>1</v>
          </cell>
          <cell r="N326" t="str">
            <v>-</v>
          </cell>
          <cell r="O326" t="str">
            <v>-</v>
          </cell>
          <cell r="P326" t="str">
            <v>-</v>
          </cell>
          <cell r="Q326" t="str">
            <v>-</v>
          </cell>
          <cell r="R326" t="str">
            <v>RVC</v>
          </cell>
          <cell r="S326" t="str">
            <v>-</v>
          </cell>
          <cell r="T326" t="str">
            <v>-</v>
          </cell>
          <cell r="U326">
            <v>42153</v>
          </cell>
          <cell r="V326">
            <v>42216</v>
          </cell>
          <cell r="W326">
            <v>42565</v>
          </cell>
          <cell r="X326">
            <v>62</v>
          </cell>
          <cell r="Y326">
            <v>42565</v>
          </cell>
          <cell r="Z326">
            <v>0</v>
          </cell>
        </row>
        <row r="327">
          <cell r="C327">
            <v>3328</v>
          </cell>
          <cell r="D327" t="str">
            <v>INPPOZ</v>
          </cell>
          <cell r="E327">
            <v>2015</v>
          </cell>
          <cell r="F327" t="str">
            <v>TA</v>
          </cell>
          <cell r="G327" t="str">
            <v>RTU C.T. Dr. FLEMING v1.0</v>
          </cell>
          <cell r="H327" t="str">
            <v>PPAL</v>
          </cell>
          <cell r="I327">
            <v>0</v>
          </cell>
          <cell r="J327">
            <v>31.5</v>
          </cell>
          <cell r="K327">
            <v>31.5</v>
          </cell>
          <cell r="L327">
            <v>0</v>
          </cell>
          <cell r="M327">
            <v>1</v>
          </cell>
          <cell r="N327" t="str">
            <v>-</v>
          </cell>
          <cell r="O327" t="str">
            <v>-</v>
          </cell>
          <cell r="P327" t="str">
            <v>-</v>
          </cell>
          <cell r="Q327" t="str">
            <v>-</v>
          </cell>
          <cell r="R327" t="str">
            <v>RVC</v>
          </cell>
          <cell r="S327" t="str">
            <v>-</v>
          </cell>
          <cell r="T327" t="str">
            <v>-</v>
          </cell>
          <cell r="U327">
            <v>42153</v>
          </cell>
          <cell r="V327">
            <v>42216</v>
          </cell>
          <cell r="W327">
            <v>42296</v>
          </cell>
          <cell r="X327">
            <v>62</v>
          </cell>
          <cell r="Y327">
            <v>42296</v>
          </cell>
          <cell r="Z327">
            <v>0</v>
          </cell>
        </row>
        <row r="328">
          <cell r="C328">
            <v>3329</v>
          </cell>
          <cell r="D328" t="str">
            <v>INPPOZ</v>
          </cell>
          <cell r="E328">
            <v>2015</v>
          </cell>
          <cell r="F328" t="str">
            <v>TA</v>
          </cell>
          <cell r="G328" t="str">
            <v>Inst. y PEM RTU C.T. Dr. FLEMING v1.0</v>
          </cell>
          <cell r="H328" t="str">
            <v>OF3328</v>
          </cell>
          <cell r="I328">
            <v>0</v>
          </cell>
          <cell r="J328">
            <v>9</v>
          </cell>
          <cell r="K328">
            <v>9</v>
          </cell>
          <cell r="L328">
            <v>0</v>
          </cell>
          <cell r="M328">
            <v>1</v>
          </cell>
          <cell r="N328" t="str">
            <v>-</v>
          </cell>
          <cell r="O328" t="str">
            <v>-</v>
          </cell>
          <cell r="P328" t="str">
            <v>-</v>
          </cell>
          <cell r="Q328" t="str">
            <v>-</v>
          </cell>
          <cell r="R328" t="str">
            <v>RVC</v>
          </cell>
          <cell r="S328" t="str">
            <v>-</v>
          </cell>
          <cell r="T328" t="str">
            <v>-</v>
          </cell>
          <cell r="U328">
            <v>42153</v>
          </cell>
          <cell r="V328">
            <v>42216</v>
          </cell>
          <cell r="W328">
            <v>42296</v>
          </cell>
          <cell r="X328">
            <v>62</v>
          </cell>
          <cell r="Y328">
            <v>42296</v>
          </cell>
          <cell r="Z328">
            <v>0</v>
          </cell>
        </row>
        <row r="329">
          <cell r="C329">
            <v>3330</v>
          </cell>
          <cell r="D329" t="str">
            <v>BASENE</v>
          </cell>
          <cell r="E329">
            <v>2015</v>
          </cell>
          <cell r="F329" t="str">
            <v>TA</v>
          </cell>
          <cell r="G329" t="str">
            <v>RTU PM6 DERIVACIO CROUS v1.0</v>
          </cell>
          <cell r="H329" t="str">
            <v>IND</v>
          </cell>
          <cell r="I329">
            <v>0</v>
          </cell>
          <cell r="J329">
            <v>40</v>
          </cell>
          <cell r="K329">
            <v>40</v>
          </cell>
          <cell r="L329">
            <v>0</v>
          </cell>
          <cell r="M329">
            <v>1</v>
          </cell>
          <cell r="N329" t="str">
            <v>-</v>
          </cell>
          <cell r="O329" t="str">
            <v>-</v>
          </cell>
          <cell r="P329" t="str">
            <v>-</v>
          </cell>
          <cell r="Q329" t="str">
            <v>JMG</v>
          </cell>
          <cell r="R329" t="str">
            <v>-</v>
          </cell>
          <cell r="S329" t="str">
            <v>-</v>
          </cell>
          <cell r="T329" t="str">
            <v>-</v>
          </cell>
          <cell r="U329">
            <v>42170</v>
          </cell>
          <cell r="V329">
            <v>42277</v>
          </cell>
          <cell r="W329">
            <v>42405</v>
          </cell>
          <cell r="X329">
            <v>105</v>
          </cell>
          <cell r="Y329">
            <v>42405</v>
          </cell>
          <cell r="Z329">
            <v>0</v>
          </cell>
        </row>
        <row r="330">
          <cell r="C330">
            <v>3331</v>
          </cell>
          <cell r="D330" t="str">
            <v>BASENE</v>
          </cell>
          <cell r="E330">
            <v>2015</v>
          </cell>
          <cell r="F330" t="str">
            <v>TA</v>
          </cell>
          <cell r="G330" t="str">
            <v>RTU PM6 LA ROQUETA v1.0</v>
          </cell>
          <cell r="H330" t="str">
            <v>IND</v>
          </cell>
          <cell r="I330">
            <v>0</v>
          </cell>
          <cell r="J330">
            <v>40</v>
          </cell>
          <cell r="K330">
            <v>25.57</v>
          </cell>
          <cell r="L330">
            <v>14.43</v>
          </cell>
          <cell r="M330">
            <v>0.63924999999999998</v>
          </cell>
          <cell r="N330" t="str">
            <v>-</v>
          </cell>
          <cell r="O330" t="str">
            <v>-</v>
          </cell>
          <cell r="P330" t="str">
            <v>-</v>
          </cell>
          <cell r="Q330" t="str">
            <v>JMG</v>
          </cell>
          <cell r="R330" t="str">
            <v>-</v>
          </cell>
          <cell r="S330" t="str">
            <v>-</v>
          </cell>
          <cell r="T330" t="str">
            <v>-</v>
          </cell>
          <cell r="U330">
            <v>42170</v>
          </cell>
          <cell r="V330">
            <v>42277</v>
          </cell>
          <cell r="W330">
            <v>42559</v>
          </cell>
          <cell r="X330">
            <v>105</v>
          </cell>
          <cell r="Y330">
            <v>42559</v>
          </cell>
          <cell r="Z330">
            <v>0</v>
          </cell>
        </row>
        <row r="331">
          <cell r="C331">
            <v>3332</v>
          </cell>
          <cell r="D331" t="str">
            <v>ELDICE</v>
          </cell>
          <cell r="E331">
            <v>2015</v>
          </cell>
          <cell r="F331" t="str">
            <v>TA</v>
          </cell>
          <cell r="G331" t="str">
            <v>SUPORT CSSat CENTELLES 2,015 (Contr.Mnto.)</v>
          </cell>
          <cell r="H331" t="str">
            <v>IND</v>
          </cell>
          <cell r="I331">
            <v>0</v>
          </cell>
          <cell r="J331">
            <v>45</v>
          </cell>
          <cell r="K331">
            <v>45</v>
          </cell>
          <cell r="L331">
            <v>0</v>
          </cell>
          <cell r="M331">
            <v>1</v>
          </cell>
          <cell r="N331" t="str">
            <v>-</v>
          </cell>
          <cell r="O331" t="str">
            <v>-</v>
          </cell>
          <cell r="P331" t="str">
            <v>-</v>
          </cell>
          <cell r="Q331" t="str">
            <v>-</v>
          </cell>
          <cell r="R331" t="str">
            <v>TRS</v>
          </cell>
          <cell r="S331" t="str">
            <v>-</v>
          </cell>
          <cell r="T331" t="str">
            <v>-</v>
          </cell>
          <cell r="U331">
            <v>42005</v>
          </cell>
          <cell r="V331">
            <v>42369</v>
          </cell>
          <cell r="W331">
            <v>42428</v>
          </cell>
          <cell r="X331">
            <v>360</v>
          </cell>
          <cell r="Y331">
            <v>42428</v>
          </cell>
          <cell r="Z331">
            <v>0</v>
          </cell>
        </row>
        <row r="332">
          <cell r="C332">
            <v>3333</v>
          </cell>
          <cell r="D332" t="str">
            <v>ELMUPO</v>
          </cell>
          <cell r="E332">
            <v>2015</v>
          </cell>
          <cell r="F332" t="str">
            <v>TA</v>
          </cell>
          <cell r="G332" t="str">
            <v>CC SCADA PONTS v1.0 (Re-Instal.lacio)</v>
          </cell>
          <cell r="H332" t="str">
            <v>IND</v>
          </cell>
          <cell r="I332">
            <v>0</v>
          </cell>
          <cell r="J332">
            <v>8</v>
          </cell>
          <cell r="K332">
            <v>9.5</v>
          </cell>
          <cell r="L332">
            <v>-1.5</v>
          </cell>
          <cell r="M332">
            <v>1.1875</v>
          </cell>
          <cell r="N332" t="str">
            <v>-</v>
          </cell>
          <cell r="O332" t="str">
            <v>-</v>
          </cell>
          <cell r="P332" t="str">
            <v>-</v>
          </cell>
          <cell r="Q332" t="str">
            <v>JMG</v>
          </cell>
          <cell r="R332" t="str">
            <v>-</v>
          </cell>
          <cell r="S332" t="str">
            <v>-</v>
          </cell>
          <cell r="T332" t="str">
            <v>-</v>
          </cell>
          <cell r="U332">
            <v>42163</v>
          </cell>
          <cell r="V332">
            <v>42185</v>
          </cell>
          <cell r="W332">
            <v>42185</v>
          </cell>
          <cell r="X332">
            <v>22</v>
          </cell>
          <cell r="Y332">
            <v>42178</v>
          </cell>
          <cell r="Z332">
            <v>-7</v>
          </cell>
        </row>
        <row r="333">
          <cell r="C333">
            <v>3334</v>
          </cell>
          <cell r="D333" t="str">
            <v>SITEL</v>
          </cell>
          <cell r="E333">
            <v>2015</v>
          </cell>
          <cell r="F333" t="str">
            <v>TA</v>
          </cell>
          <cell r="G333" t="str">
            <v>40 x FRONT END CES CAP32 v1.2</v>
          </cell>
          <cell r="H333" t="str">
            <v>OF3306</v>
          </cell>
          <cell r="I333">
            <v>0</v>
          </cell>
          <cell r="J333">
            <v>4</v>
          </cell>
          <cell r="K333">
            <v>4</v>
          </cell>
          <cell r="L333">
            <v>0</v>
          </cell>
          <cell r="M333">
            <v>1</v>
          </cell>
          <cell r="N333" t="str">
            <v>-</v>
          </cell>
          <cell r="O333" t="str">
            <v>-</v>
          </cell>
          <cell r="P333" t="str">
            <v>EMM</v>
          </cell>
          <cell r="Q333" t="str">
            <v>-</v>
          </cell>
          <cell r="R333" t="str">
            <v>-</v>
          </cell>
          <cell r="S333" t="str">
            <v>-</v>
          </cell>
          <cell r="T333" t="str">
            <v>-</v>
          </cell>
          <cell r="U333">
            <v>42174</v>
          </cell>
          <cell r="V333">
            <v>42216</v>
          </cell>
          <cell r="W333">
            <v>42251</v>
          </cell>
          <cell r="X333">
            <v>42</v>
          </cell>
          <cell r="Y333">
            <v>42251</v>
          </cell>
          <cell r="Z333">
            <v>0</v>
          </cell>
        </row>
        <row r="334">
          <cell r="C334">
            <v>3335</v>
          </cell>
          <cell r="D334" t="str">
            <v>SITEL</v>
          </cell>
          <cell r="E334">
            <v>2015</v>
          </cell>
          <cell r="F334" t="str">
            <v>TA</v>
          </cell>
          <cell r="G334" t="str">
            <v>1 x EE CAP32 v2,1</v>
          </cell>
          <cell r="H334" t="str">
            <v>OF3306</v>
          </cell>
          <cell r="I334">
            <v>0</v>
          </cell>
          <cell r="J334">
            <v>1</v>
          </cell>
          <cell r="K334">
            <v>1</v>
          </cell>
          <cell r="L334">
            <v>0</v>
          </cell>
          <cell r="M334">
            <v>1</v>
          </cell>
          <cell r="N334" t="str">
            <v>-</v>
          </cell>
          <cell r="O334" t="str">
            <v>-</v>
          </cell>
          <cell r="P334" t="str">
            <v>EMM</v>
          </cell>
          <cell r="Q334" t="str">
            <v>-</v>
          </cell>
          <cell r="R334" t="str">
            <v>-</v>
          </cell>
          <cell r="S334" t="str">
            <v>-</v>
          </cell>
          <cell r="T334" t="str">
            <v>-</v>
          </cell>
          <cell r="U334">
            <v>42174</v>
          </cell>
          <cell r="V334">
            <v>42174</v>
          </cell>
          <cell r="W334">
            <v>42174</v>
          </cell>
          <cell r="X334">
            <v>0</v>
          </cell>
          <cell r="Y334">
            <v>42174</v>
          </cell>
          <cell r="Z334">
            <v>0</v>
          </cell>
        </row>
        <row r="335">
          <cell r="C335">
            <v>3336</v>
          </cell>
          <cell r="D335" t="str">
            <v>ELEALM</v>
          </cell>
          <cell r="E335">
            <v>2015</v>
          </cell>
          <cell r="F335" t="str">
            <v>TA</v>
          </cell>
          <cell r="G335" t="str">
            <v>Inst. I PEM CSSat ALMENAR v9.0</v>
          </cell>
          <cell r="H335" t="str">
            <v>IND</v>
          </cell>
          <cell r="I335">
            <v>0</v>
          </cell>
          <cell r="J335">
            <v>4</v>
          </cell>
          <cell r="K335">
            <v>4</v>
          </cell>
          <cell r="L335">
            <v>0</v>
          </cell>
          <cell r="M335">
            <v>1</v>
          </cell>
          <cell r="N335" t="str">
            <v>-</v>
          </cell>
          <cell r="O335" t="str">
            <v>-</v>
          </cell>
          <cell r="P335" t="str">
            <v>-</v>
          </cell>
          <cell r="Q335" t="str">
            <v>-</v>
          </cell>
          <cell r="R335" t="str">
            <v>TRS</v>
          </cell>
          <cell r="S335" t="str">
            <v>-</v>
          </cell>
          <cell r="T335" t="str">
            <v>-</v>
          </cell>
          <cell r="U335">
            <v>42177</v>
          </cell>
          <cell r="V335">
            <v>42216</v>
          </cell>
          <cell r="W335">
            <v>42216</v>
          </cell>
          <cell r="X335">
            <v>39</v>
          </cell>
          <cell r="Y335">
            <v>42194</v>
          </cell>
          <cell r="Z335">
            <v>-21</v>
          </cell>
        </row>
        <row r="336">
          <cell r="C336">
            <v>3337</v>
          </cell>
          <cell r="D336" t="str">
            <v>EMSA</v>
          </cell>
          <cell r="E336">
            <v>2015</v>
          </cell>
          <cell r="F336" t="str">
            <v>TA</v>
          </cell>
          <cell r="G336" t="str">
            <v>RTU C.T. TORREVELILLA v1.0</v>
          </cell>
          <cell r="H336" t="str">
            <v>IND</v>
          </cell>
          <cell r="I336">
            <v>0</v>
          </cell>
          <cell r="J336">
            <v>12</v>
          </cell>
          <cell r="K336">
            <v>12</v>
          </cell>
          <cell r="L336">
            <v>0</v>
          </cell>
          <cell r="M336">
            <v>1</v>
          </cell>
          <cell r="N336" t="str">
            <v>-</v>
          </cell>
          <cell r="O336" t="str">
            <v>-</v>
          </cell>
          <cell r="P336" t="str">
            <v>-</v>
          </cell>
          <cell r="Q336" t="str">
            <v>-</v>
          </cell>
          <cell r="R336" t="str">
            <v>TRS</v>
          </cell>
          <cell r="S336" t="str">
            <v>-</v>
          </cell>
          <cell r="T336" t="str">
            <v>-</v>
          </cell>
          <cell r="U336">
            <v>42124</v>
          </cell>
          <cell r="V336">
            <v>42216</v>
          </cell>
          <cell r="W336">
            <v>42319</v>
          </cell>
          <cell r="X336">
            <v>90</v>
          </cell>
          <cell r="Y336">
            <v>42319</v>
          </cell>
          <cell r="Z336">
            <v>0</v>
          </cell>
        </row>
        <row r="337">
          <cell r="C337">
            <v>3338</v>
          </cell>
          <cell r="D337" t="str">
            <v>EMSA</v>
          </cell>
          <cell r="E337">
            <v>2015</v>
          </cell>
          <cell r="F337" t="str">
            <v>TA</v>
          </cell>
          <cell r="G337" t="str">
            <v>RTU C.T. CINC TORRES v1.0</v>
          </cell>
          <cell r="H337" t="str">
            <v>IND</v>
          </cell>
          <cell r="I337">
            <v>0</v>
          </cell>
          <cell r="J337">
            <v>14</v>
          </cell>
          <cell r="K337">
            <v>14</v>
          </cell>
          <cell r="L337">
            <v>0</v>
          </cell>
          <cell r="M337">
            <v>1</v>
          </cell>
          <cell r="N337" t="str">
            <v>-</v>
          </cell>
          <cell r="O337" t="str">
            <v>-</v>
          </cell>
          <cell r="P337" t="str">
            <v>-</v>
          </cell>
          <cell r="Q337" t="str">
            <v>-</v>
          </cell>
          <cell r="R337" t="str">
            <v>RVC</v>
          </cell>
          <cell r="S337" t="str">
            <v>-</v>
          </cell>
          <cell r="T337" t="str">
            <v>-</v>
          </cell>
          <cell r="U337">
            <v>42124</v>
          </cell>
          <cell r="V337">
            <v>42216</v>
          </cell>
          <cell r="W337">
            <v>42509</v>
          </cell>
          <cell r="X337">
            <v>90</v>
          </cell>
          <cell r="Y337">
            <v>42509</v>
          </cell>
          <cell r="Z337">
            <v>0</v>
          </cell>
        </row>
        <row r="338">
          <cell r="C338">
            <v>3339</v>
          </cell>
          <cell r="D338" t="str">
            <v>ELECON</v>
          </cell>
          <cell r="E338">
            <v>2015</v>
          </cell>
          <cell r="F338" t="str">
            <v>OB</v>
          </cell>
          <cell r="G338" t="str">
            <v>CC SCADA TEDIS.Net CONDADO v1.0</v>
          </cell>
          <cell r="H338" t="str">
            <v>IND</v>
          </cell>
          <cell r="I338">
            <v>0</v>
          </cell>
          <cell r="J338">
            <v>152</v>
          </cell>
          <cell r="K338">
            <v>0</v>
          </cell>
          <cell r="L338">
            <v>152</v>
          </cell>
          <cell r="M338">
            <v>0</v>
          </cell>
          <cell r="N338" t="str">
            <v>-</v>
          </cell>
          <cell r="O338" t="str">
            <v>-</v>
          </cell>
          <cell r="P338" t="str">
            <v>-</v>
          </cell>
          <cell r="Q338" t="str">
            <v>-</v>
          </cell>
          <cell r="R338" t="str">
            <v>EDC</v>
          </cell>
          <cell r="S338" t="str">
            <v>-</v>
          </cell>
          <cell r="T338" t="str">
            <v>-</v>
          </cell>
          <cell r="U338">
            <v>42146</v>
          </cell>
          <cell r="V338">
            <v>42369</v>
          </cell>
          <cell r="W338">
            <v>42369</v>
          </cell>
          <cell r="X338">
            <v>219</v>
          </cell>
          <cell r="Y338">
            <v>0</v>
          </cell>
          <cell r="Z338" t="str">
            <v/>
          </cell>
        </row>
        <row r="339">
          <cell r="C339">
            <v>3340</v>
          </cell>
          <cell r="D339" t="str">
            <v>ELECON</v>
          </cell>
          <cell r="E339">
            <v>2015</v>
          </cell>
          <cell r="F339" t="str">
            <v>TA</v>
          </cell>
          <cell r="G339" t="str">
            <v>SOPORTE SCADA TEDIS.Net CONDADO 2.016 (Cto.Mnto.)</v>
          </cell>
          <cell r="H339" t="str">
            <v>IND</v>
          </cell>
          <cell r="I339">
            <v>0</v>
          </cell>
          <cell r="J339">
            <v>16</v>
          </cell>
          <cell r="K339">
            <v>1</v>
          </cell>
          <cell r="L339">
            <v>15</v>
          </cell>
          <cell r="M339">
            <v>6.25E-2</v>
          </cell>
          <cell r="N339" t="str">
            <v>-</v>
          </cell>
          <cell r="O339" t="str">
            <v>-</v>
          </cell>
          <cell r="P339" t="str">
            <v>-</v>
          </cell>
          <cell r="Q339" t="str">
            <v>-</v>
          </cell>
          <cell r="R339" t="str">
            <v>EDC</v>
          </cell>
          <cell r="S339" t="str">
            <v>-</v>
          </cell>
          <cell r="T339" t="str">
            <v>-</v>
          </cell>
          <cell r="U339">
            <v>42369</v>
          </cell>
          <cell r="V339">
            <v>42735</v>
          </cell>
          <cell r="W339">
            <v>42735</v>
          </cell>
          <cell r="X339">
            <v>360</v>
          </cell>
          <cell r="Y339">
            <v>42735</v>
          </cell>
          <cell r="Z339">
            <v>0</v>
          </cell>
        </row>
        <row r="340">
          <cell r="C340">
            <v>3341</v>
          </cell>
          <cell r="D340" t="str">
            <v>ELDICE</v>
          </cell>
          <cell r="E340">
            <v>2015</v>
          </cell>
          <cell r="F340" t="str">
            <v>TA</v>
          </cell>
          <cell r="G340" t="str">
            <v>Inst. i PEM CSSat CENTELLES v10.0</v>
          </cell>
          <cell r="H340" t="str">
            <v>IND</v>
          </cell>
          <cell r="I340">
            <v>0</v>
          </cell>
          <cell r="J340">
            <v>8</v>
          </cell>
          <cell r="K340">
            <v>8</v>
          </cell>
          <cell r="L340">
            <v>0</v>
          </cell>
          <cell r="M340">
            <v>1</v>
          </cell>
          <cell r="N340" t="str">
            <v>-</v>
          </cell>
          <cell r="O340" t="str">
            <v>-</v>
          </cell>
          <cell r="P340" t="str">
            <v>-</v>
          </cell>
          <cell r="Q340" t="str">
            <v>-</v>
          </cell>
          <cell r="R340" t="str">
            <v>TRS</v>
          </cell>
          <cell r="S340" t="str">
            <v>-</v>
          </cell>
          <cell r="T340" t="str">
            <v>-</v>
          </cell>
          <cell r="U340">
            <v>42180</v>
          </cell>
          <cell r="V340">
            <v>42216</v>
          </cell>
          <cell r="W340">
            <v>42522</v>
          </cell>
          <cell r="X340">
            <v>36</v>
          </cell>
          <cell r="Y340">
            <v>42522</v>
          </cell>
          <cell r="Z340">
            <v>0</v>
          </cell>
        </row>
        <row r="341">
          <cell r="C341">
            <v>3342</v>
          </cell>
          <cell r="D341" t="str">
            <v>VERTRE</v>
          </cell>
          <cell r="E341">
            <v>2015</v>
          </cell>
          <cell r="F341" t="str">
            <v>TA</v>
          </cell>
          <cell r="G341" t="str">
            <v>REPARACIO RTU PRE PIRS DE ARICO</v>
          </cell>
          <cell r="H341" t="str">
            <v>IND</v>
          </cell>
          <cell r="I341">
            <v>0</v>
          </cell>
          <cell r="J341">
            <v>7</v>
          </cell>
          <cell r="K341">
            <v>7</v>
          </cell>
          <cell r="L341">
            <v>0</v>
          </cell>
          <cell r="M341">
            <v>1</v>
          </cell>
          <cell r="N341" t="str">
            <v>-</v>
          </cell>
          <cell r="O341" t="str">
            <v>-</v>
          </cell>
          <cell r="P341" t="str">
            <v>EMM</v>
          </cell>
          <cell r="Q341" t="str">
            <v>-</v>
          </cell>
          <cell r="R341" t="str">
            <v>-</v>
          </cell>
          <cell r="S341" t="str">
            <v>-</v>
          </cell>
          <cell r="T341" t="str">
            <v>-</v>
          </cell>
          <cell r="U341">
            <v>42159</v>
          </cell>
          <cell r="V341">
            <v>42180</v>
          </cell>
          <cell r="W341">
            <v>42180</v>
          </cell>
          <cell r="X341">
            <v>21</v>
          </cell>
          <cell r="Y341">
            <v>42180</v>
          </cell>
          <cell r="Z341">
            <v>0</v>
          </cell>
        </row>
        <row r="342">
          <cell r="C342">
            <v>3343</v>
          </cell>
          <cell r="D342" t="str">
            <v>ELEBER</v>
          </cell>
          <cell r="E342">
            <v>2015</v>
          </cell>
          <cell r="F342" t="str">
            <v>TA</v>
          </cell>
          <cell r="G342" t="str">
            <v>REPARACIO MODEM RTC C/DIN</v>
          </cell>
          <cell r="H342" t="str">
            <v>IND</v>
          </cell>
          <cell r="I342">
            <v>0</v>
          </cell>
          <cell r="J342">
            <v>2</v>
          </cell>
          <cell r="K342">
            <v>2</v>
          </cell>
          <cell r="L342">
            <v>0</v>
          </cell>
          <cell r="M342">
            <v>1</v>
          </cell>
          <cell r="N342" t="str">
            <v>-</v>
          </cell>
          <cell r="O342" t="str">
            <v>-</v>
          </cell>
          <cell r="P342" t="str">
            <v>EMM</v>
          </cell>
          <cell r="Q342" t="str">
            <v>-</v>
          </cell>
          <cell r="R342" t="str">
            <v>-</v>
          </cell>
          <cell r="S342" t="str">
            <v>-</v>
          </cell>
          <cell r="T342" t="str">
            <v>-</v>
          </cell>
          <cell r="U342">
            <v>42180</v>
          </cell>
          <cell r="V342">
            <v>42185</v>
          </cell>
          <cell r="W342">
            <v>42251</v>
          </cell>
          <cell r="X342">
            <v>5</v>
          </cell>
          <cell r="Y342">
            <v>42251</v>
          </cell>
          <cell r="Z342">
            <v>0</v>
          </cell>
        </row>
        <row r="343">
          <cell r="C343">
            <v>3344</v>
          </cell>
          <cell r="D343" t="str">
            <v>ELEBER</v>
          </cell>
          <cell r="E343">
            <v>2015</v>
          </cell>
          <cell r="F343" t="str">
            <v>TA</v>
          </cell>
          <cell r="G343" t="str">
            <v>REPARACIO MODEM RTC C/DIN</v>
          </cell>
          <cell r="H343" t="str">
            <v>IND</v>
          </cell>
          <cell r="I343">
            <v>0</v>
          </cell>
          <cell r="J343">
            <v>2</v>
          </cell>
          <cell r="K343">
            <v>6.67</v>
          </cell>
          <cell r="L343">
            <v>-4.67</v>
          </cell>
          <cell r="M343">
            <v>3.335</v>
          </cell>
          <cell r="N343" t="str">
            <v>-</v>
          </cell>
          <cell r="O343" t="str">
            <v>-</v>
          </cell>
          <cell r="P343" t="str">
            <v>EMM</v>
          </cell>
          <cell r="Q343" t="str">
            <v>-</v>
          </cell>
          <cell r="R343" t="str">
            <v>-</v>
          </cell>
          <cell r="S343" t="str">
            <v>-</v>
          </cell>
          <cell r="T343" t="str">
            <v>-</v>
          </cell>
          <cell r="U343">
            <v>42184</v>
          </cell>
          <cell r="V343">
            <v>42191</v>
          </cell>
          <cell r="W343">
            <v>42554</v>
          </cell>
          <cell r="X343">
            <v>7</v>
          </cell>
          <cell r="Y343">
            <v>42554</v>
          </cell>
          <cell r="Z343">
            <v>0</v>
          </cell>
        </row>
        <row r="344">
          <cell r="C344">
            <v>3345</v>
          </cell>
          <cell r="D344" t="str">
            <v>CIAELE</v>
          </cell>
          <cell r="E344">
            <v>2015</v>
          </cell>
          <cell r="F344" t="str">
            <v>TA</v>
          </cell>
          <cell r="G344" t="str">
            <v>Re-Instal.lacio CC SCADA CIA.ELECTRIFICACION v1.0</v>
          </cell>
          <cell r="H344" t="str">
            <v>IND</v>
          </cell>
          <cell r="I344">
            <v>0</v>
          </cell>
          <cell r="J344">
            <v>4</v>
          </cell>
          <cell r="K344">
            <v>4</v>
          </cell>
          <cell r="L344">
            <v>0</v>
          </cell>
          <cell r="M344">
            <v>1</v>
          </cell>
          <cell r="N344" t="str">
            <v>-</v>
          </cell>
          <cell r="O344" t="str">
            <v>-</v>
          </cell>
          <cell r="P344" t="str">
            <v>-</v>
          </cell>
          <cell r="Q344" t="str">
            <v>JMG</v>
          </cell>
          <cell r="R344" t="str">
            <v>-</v>
          </cell>
          <cell r="S344" t="str">
            <v>-</v>
          </cell>
          <cell r="T344" t="str">
            <v>-</v>
          </cell>
          <cell r="U344">
            <v>42184</v>
          </cell>
          <cell r="V344">
            <v>42188</v>
          </cell>
          <cell r="W344">
            <v>42188</v>
          </cell>
          <cell r="X344">
            <v>4</v>
          </cell>
          <cell r="Y344">
            <v>42186</v>
          </cell>
          <cell r="Z344">
            <v>-2</v>
          </cell>
        </row>
        <row r="345">
          <cell r="C345">
            <v>3346</v>
          </cell>
          <cell r="D345" t="str">
            <v>ORMAZA</v>
          </cell>
          <cell r="E345">
            <v>2015</v>
          </cell>
          <cell r="F345" t="str">
            <v>TA</v>
          </cell>
          <cell r="G345" t="str">
            <v>Inst.y PEM CC SCADA T.CHAMARTIN v1.0</v>
          </cell>
          <cell r="H345" t="str">
            <v>OF2337</v>
          </cell>
          <cell r="I345">
            <v>0</v>
          </cell>
          <cell r="J345">
            <v>40</v>
          </cell>
          <cell r="K345">
            <v>40</v>
          </cell>
          <cell r="L345">
            <v>0</v>
          </cell>
          <cell r="M345">
            <v>1</v>
          </cell>
          <cell r="N345" t="str">
            <v>-</v>
          </cell>
          <cell r="O345" t="str">
            <v>-</v>
          </cell>
          <cell r="P345" t="str">
            <v>-</v>
          </cell>
          <cell r="Q345" t="str">
            <v>-</v>
          </cell>
          <cell r="R345" t="str">
            <v>AP</v>
          </cell>
          <cell r="S345" t="str">
            <v>-</v>
          </cell>
          <cell r="T345" t="str">
            <v>-</v>
          </cell>
          <cell r="U345">
            <v>42150</v>
          </cell>
          <cell r="V345">
            <v>42216</v>
          </cell>
          <cell r="W345">
            <v>42158</v>
          </cell>
          <cell r="X345">
            <v>65</v>
          </cell>
          <cell r="Y345">
            <v>42158</v>
          </cell>
          <cell r="Z345">
            <v>0</v>
          </cell>
        </row>
        <row r="346">
          <cell r="C346">
            <v>3347</v>
          </cell>
          <cell r="D346" t="str">
            <v>ORMAZA</v>
          </cell>
          <cell r="E346">
            <v>2015</v>
          </cell>
          <cell r="F346" t="str">
            <v>TA</v>
          </cell>
          <cell r="G346" t="str">
            <v>Verif. y Pruebas CC SCADA BBVA TRES CANTOS</v>
          </cell>
          <cell r="H346" t="str">
            <v>OF3080</v>
          </cell>
          <cell r="I346">
            <v>0</v>
          </cell>
          <cell r="J346">
            <v>8</v>
          </cell>
          <cell r="K346">
            <v>8</v>
          </cell>
          <cell r="L346">
            <v>0</v>
          </cell>
          <cell r="M346">
            <v>1</v>
          </cell>
          <cell r="N346" t="str">
            <v>-</v>
          </cell>
          <cell r="O346" t="str">
            <v>-</v>
          </cell>
          <cell r="P346" t="str">
            <v>-</v>
          </cell>
          <cell r="Q346" t="str">
            <v>-</v>
          </cell>
          <cell r="R346" t="str">
            <v>AP</v>
          </cell>
          <cell r="S346" t="str">
            <v>-</v>
          </cell>
          <cell r="T346" t="str">
            <v>-</v>
          </cell>
          <cell r="U346">
            <v>42150</v>
          </cell>
          <cell r="V346">
            <v>42216</v>
          </cell>
          <cell r="W346">
            <v>42158</v>
          </cell>
          <cell r="X346">
            <v>65</v>
          </cell>
          <cell r="Y346">
            <v>42158</v>
          </cell>
          <cell r="Z346">
            <v>0</v>
          </cell>
        </row>
        <row r="347">
          <cell r="C347">
            <v>3348</v>
          </cell>
          <cell r="D347" t="str">
            <v>EYPESA</v>
          </cell>
          <cell r="E347">
            <v>2015</v>
          </cell>
          <cell r="F347" t="str">
            <v>TA</v>
          </cell>
          <cell r="G347" t="str">
            <v>REPARACIO RTU CAP32 S.E. DOLCET</v>
          </cell>
          <cell r="H347" t="str">
            <v>IND</v>
          </cell>
          <cell r="I347">
            <v>0</v>
          </cell>
          <cell r="J347">
            <v>2</v>
          </cell>
          <cell r="K347">
            <v>2</v>
          </cell>
          <cell r="L347">
            <v>0</v>
          </cell>
          <cell r="M347">
            <v>1</v>
          </cell>
          <cell r="N347" t="str">
            <v>-</v>
          </cell>
          <cell r="O347" t="str">
            <v>-</v>
          </cell>
          <cell r="P347" t="str">
            <v>EMM</v>
          </cell>
          <cell r="Q347" t="str">
            <v>-</v>
          </cell>
          <cell r="R347" t="str">
            <v>-</v>
          </cell>
          <cell r="S347" t="str">
            <v>-</v>
          </cell>
          <cell r="T347" t="str">
            <v>-</v>
          </cell>
          <cell r="U347">
            <v>42185</v>
          </cell>
          <cell r="V347">
            <v>42216</v>
          </cell>
          <cell r="W347">
            <v>42216</v>
          </cell>
          <cell r="X347">
            <v>30</v>
          </cell>
          <cell r="Y347">
            <v>42206</v>
          </cell>
          <cell r="Z347">
            <v>-9</v>
          </cell>
        </row>
        <row r="348">
          <cell r="C348">
            <v>3349</v>
          </cell>
          <cell r="D348" t="str">
            <v>ELEEBR</v>
          </cell>
          <cell r="E348">
            <v>2015</v>
          </cell>
          <cell r="F348" t="str">
            <v>TA</v>
          </cell>
          <cell r="G348" t="str">
            <v>REPARACIO RTU C.T. AYTO.L'ALDEA</v>
          </cell>
          <cell r="H348" t="str">
            <v>IND</v>
          </cell>
          <cell r="I348">
            <v>0</v>
          </cell>
          <cell r="J348">
            <v>2</v>
          </cell>
          <cell r="K348">
            <v>2</v>
          </cell>
          <cell r="L348">
            <v>0</v>
          </cell>
          <cell r="M348">
            <v>1</v>
          </cell>
          <cell r="N348" t="str">
            <v>-</v>
          </cell>
          <cell r="O348" t="str">
            <v>-</v>
          </cell>
          <cell r="P348" t="str">
            <v>EMM</v>
          </cell>
          <cell r="Q348" t="str">
            <v>-</v>
          </cell>
          <cell r="R348" t="str">
            <v>-</v>
          </cell>
          <cell r="S348" t="str">
            <v>-</v>
          </cell>
          <cell r="T348" t="str">
            <v>-</v>
          </cell>
          <cell r="U348">
            <v>42187</v>
          </cell>
          <cell r="V348">
            <v>42193</v>
          </cell>
          <cell r="W348">
            <v>42193</v>
          </cell>
          <cell r="X348">
            <v>6</v>
          </cell>
          <cell r="Y348">
            <v>42191</v>
          </cell>
          <cell r="Z348">
            <v>-2</v>
          </cell>
        </row>
        <row r="349">
          <cell r="C349">
            <v>3350</v>
          </cell>
          <cell r="D349" t="str">
            <v>ELEALB</v>
          </cell>
          <cell r="E349">
            <v>2016</v>
          </cell>
          <cell r="F349" t="str">
            <v>TA</v>
          </cell>
          <cell r="G349" t="str">
            <v>STG-TEDIS ALBATARREC v1.0</v>
          </cell>
          <cell r="H349" t="str">
            <v>PPAL</v>
          </cell>
          <cell r="I349">
            <v>0</v>
          </cell>
          <cell r="J349">
            <v>30</v>
          </cell>
          <cell r="K349">
            <v>30</v>
          </cell>
          <cell r="L349">
            <v>0</v>
          </cell>
          <cell r="M349">
            <v>1</v>
          </cell>
          <cell r="N349" t="str">
            <v>-</v>
          </cell>
          <cell r="O349" t="str">
            <v>-</v>
          </cell>
          <cell r="P349" t="str">
            <v>-</v>
          </cell>
          <cell r="Q349" t="str">
            <v>-</v>
          </cell>
          <cell r="R349" t="str">
            <v>TRS</v>
          </cell>
          <cell r="S349" t="str">
            <v>-</v>
          </cell>
          <cell r="T349" t="str">
            <v>-</v>
          </cell>
          <cell r="U349">
            <v>42185</v>
          </cell>
          <cell r="V349">
            <v>42216</v>
          </cell>
          <cell r="W349">
            <v>42518</v>
          </cell>
          <cell r="X349">
            <v>30</v>
          </cell>
          <cell r="Y349">
            <v>42518</v>
          </cell>
          <cell r="Z349">
            <v>0</v>
          </cell>
        </row>
        <row r="350">
          <cell r="C350">
            <v>3351</v>
          </cell>
          <cell r="D350" t="str">
            <v>SITEL</v>
          </cell>
          <cell r="E350">
            <v>2016</v>
          </cell>
          <cell r="F350" t="str">
            <v>TA</v>
          </cell>
          <cell r="G350" t="str">
            <v>SW INTEGR. STG-TEDIS / CIRCUTOR v1.0</v>
          </cell>
          <cell r="H350" t="str">
            <v>OF3349</v>
          </cell>
          <cell r="I350">
            <v>0</v>
          </cell>
          <cell r="J350">
            <v>85</v>
          </cell>
          <cell r="K350">
            <v>85</v>
          </cell>
          <cell r="L350">
            <v>0</v>
          </cell>
          <cell r="M350">
            <v>1</v>
          </cell>
          <cell r="N350" t="str">
            <v>-</v>
          </cell>
          <cell r="O350" t="str">
            <v>-</v>
          </cell>
          <cell r="P350" t="str">
            <v>-</v>
          </cell>
          <cell r="Q350" t="str">
            <v>-</v>
          </cell>
          <cell r="R350" t="str">
            <v>TRS</v>
          </cell>
          <cell r="S350" t="str">
            <v>-</v>
          </cell>
          <cell r="T350" t="str">
            <v>-</v>
          </cell>
          <cell r="U350">
            <v>42185</v>
          </cell>
          <cell r="V350">
            <v>42216</v>
          </cell>
          <cell r="W350">
            <v>42518</v>
          </cell>
          <cell r="X350">
            <v>30</v>
          </cell>
          <cell r="Y350">
            <v>42518</v>
          </cell>
          <cell r="Z350">
            <v>0</v>
          </cell>
        </row>
        <row r="351">
          <cell r="C351">
            <v>3352</v>
          </cell>
          <cell r="D351" t="str">
            <v>ELEALB</v>
          </cell>
          <cell r="E351">
            <v>2016</v>
          </cell>
          <cell r="F351" t="str">
            <v>TA</v>
          </cell>
          <cell r="G351" t="str">
            <v>Inst. i PEM CSSat ALBATARREC v10.0</v>
          </cell>
          <cell r="H351" t="str">
            <v>IND</v>
          </cell>
          <cell r="I351">
            <v>0</v>
          </cell>
          <cell r="J351">
            <v>6</v>
          </cell>
          <cell r="K351">
            <v>6</v>
          </cell>
          <cell r="L351">
            <v>0</v>
          </cell>
          <cell r="M351">
            <v>1</v>
          </cell>
          <cell r="N351" t="str">
            <v>-</v>
          </cell>
          <cell r="O351" t="str">
            <v>-</v>
          </cell>
          <cell r="P351" t="str">
            <v>-</v>
          </cell>
          <cell r="Q351" t="str">
            <v>-</v>
          </cell>
          <cell r="R351" t="str">
            <v>TRS</v>
          </cell>
          <cell r="S351" t="str">
            <v>-</v>
          </cell>
          <cell r="T351" t="str">
            <v>-</v>
          </cell>
          <cell r="U351">
            <v>42185</v>
          </cell>
          <cell r="V351">
            <v>42216</v>
          </cell>
          <cell r="W351">
            <v>42518</v>
          </cell>
          <cell r="X351">
            <v>30</v>
          </cell>
          <cell r="Y351">
            <v>42518</v>
          </cell>
          <cell r="Z351">
            <v>0</v>
          </cell>
        </row>
        <row r="352">
          <cell r="C352">
            <v>0</v>
          </cell>
          <cell r="D352">
            <v>0</v>
          </cell>
          <cell r="E352">
            <v>0</v>
          </cell>
          <cell r="F352">
            <v>0</v>
          </cell>
          <cell r="G352">
            <v>0</v>
          </cell>
          <cell r="H352">
            <v>0</v>
          </cell>
          <cell r="I352">
            <v>0</v>
          </cell>
          <cell r="J352">
            <v>641.5</v>
          </cell>
          <cell r="K352">
            <v>466.24</v>
          </cell>
          <cell r="L352">
            <v>175.26</v>
          </cell>
          <cell r="M352">
            <v>0</v>
          </cell>
          <cell r="N352">
            <v>0</v>
          </cell>
          <cell r="O352">
            <v>0</v>
          </cell>
          <cell r="P352">
            <v>0</v>
          </cell>
          <cell r="Q352">
            <v>0</v>
          </cell>
          <cell r="R352">
            <v>0</v>
          </cell>
          <cell r="S352">
            <v>0</v>
          </cell>
          <cell r="T352">
            <v>0</v>
          </cell>
          <cell r="U352">
            <v>0</v>
          </cell>
          <cell r="V352">
            <v>0</v>
          </cell>
          <cell r="W352">
            <v>0</v>
          </cell>
          <cell r="X352">
            <v>0</v>
          </cell>
          <cell r="Y352">
            <v>0</v>
          </cell>
          <cell r="Z352">
            <v>-41</v>
          </cell>
        </row>
        <row r="353">
          <cell r="Z353">
            <v>0</v>
          </cell>
        </row>
        <row r="354">
          <cell r="C354">
            <v>0</v>
          </cell>
          <cell r="D354">
            <v>0</v>
          </cell>
          <cell r="E354">
            <v>0</v>
          </cell>
          <cell r="F354">
            <v>0</v>
          </cell>
          <cell r="G354">
            <v>0</v>
          </cell>
          <cell r="H354">
            <v>0</v>
          </cell>
          <cell r="I354">
            <v>0</v>
          </cell>
          <cell r="J354">
            <v>0</v>
          </cell>
          <cell r="K354">
            <v>0</v>
          </cell>
          <cell r="L354">
            <v>0</v>
          </cell>
          <cell r="M354">
            <v>0</v>
          </cell>
          <cell r="N354">
            <v>0</v>
          </cell>
          <cell r="O354">
            <v>0</v>
          </cell>
          <cell r="P354">
            <v>0</v>
          </cell>
          <cell r="Q354">
            <v>0</v>
          </cell>
          <cell r="R354">
            <v>0</v>
          </cell>
          <cell r="S354">
            <v>0</v>
          </cell>
          <cell r="T354">
            <v>0</v>
          </cell>
          <cell r="U354">
            <v>0</v>
          </cell>
          <cell r="V354">
            <v>0</v>
          </cell>
          <cell r="W354">
            <v>0</v>
          </cell>
          <cell r="X354">
            <v>0</v>
          </cell>
          <cell r="Y354">
            <v>0</v>
          </cell>
          <cell r="Z354">
            <v>0</v>
          </cell>
        </row>
        <row r="355">
          <cell r="C355">
            <v>0</v>
          </cell>
          <cell r="D355">
            <v>0</v>
          </cell>
          <cell r="E355">
            <v>0</v>
          </cell>
          <cell r="F355">
            <v>0</v>
          </cell>
          <cell r="G355">
            <v>0</v>
          </cell>
          <cell r="H355">
            <v>0</v>
          </cell>
          <cell r="I355">
            <v>0</v>
          </cell>
          <cell r="J355">
            <v>0</v>
          </cell>
          <cell r="K355">
            <v>0</v>
          </cell>
          <cell r="N355" t="str">
            <v>APROVISIONAMENTS</v>
          </cell>
          <cell r="O355" t="str">
            <v>ADMINISTRACIO</v>
          </cell>
          <cell r="P355" t="str">
            <v>OPERACIONS</v>
          </cell>
          <cell r="Q355" t="str">
            <v>ENGINYERIA HW</v>
          </cell>
          <cell r="R355" t="str">
            <v>ENGINYERIA SW</v>
          </cell>
          <cell r="S355" t="str">
            <v>COMERCIAL</v>
          </cell>
          <cell r="T355" t="str">
            <v>CONSUL.TELCOMUNIC.</v>
          </cell>
          <cell r="U355">
            <v>0</v>
          </cell>
          <cell r="Z355">
            <v>0</v>
          </cell>
        </row>
        <row r="356">
          <cell r="C356">
            <v>0</v>
          </cell>
          <cell r="N356">
            <v>0</v>
          </cell>
          <cell r="O356">
            <v>0</v>
          </cell>
          <cell r="P356">
            <v>0</v>
          </cell>
          <cell r="Q356">
            <v>0</v>
          </cell>
          <cell r="R356">
            <v>0</v>
          </cell>
          <cell r="S356">
            <v>0</v>
          </cell>
          <cell r="T356">
            <v>0</v>
          </cell>
          <cell r="U356">
            <v>0</v>
          </cell>
          <cell r="Z356">
            <v>0</v>
          </cell>
        </row>
        <row r="357">
          <cell r="C357">
            <v>0</v>
          </cell>
          <cell r="N357">
            <v>0</v>
          </cell>
          <cell r="O357">
            <v>0</v>
          </cell>
          <cell r="P357">
            <v>0</v>
          </cell>
          <cell r="Q357">
            <v>0</v>
          </cell>
          <cell r="R357">
            <v>0</v>
          </cell>
          <cell r="S357">
            <v>0</v>
          </cell>
          <cell r="T357">
            <v>0</v>
          </cell>
          <cell r="U357">
            <v>0</v>
          </cell>
          <cell r="Z357">
            <v>0</v>
          </cell>
        </row>
        <row r="358">
          <cell r="C358">
            <v>0</v>
          </cell>
          <cell r="N358">
            <v>0</v>
          </cell>
          <cell r="O358">
            <v>0</v>
          </cell>
          <cell r="P358">
            <v>0</v>
          </cell>
          <cell r="Q358">
            <v>0</v>
          </cell>
          <cell r="R358">
            <v>0</v>
          </cell>
          <cell r="S358">
            <v>0</v>
          </cell>
          <cell r="T358">
            <v>0</v>
          </cell>
          <cell r="U358">
            <v>0</v>
          </cell>
          <cell r="Z358">
            <v>0</v>
          </cell>
        </row>
        <row r="359">
          <cell r="C359">
            <v>0</v>
          </cell>
          <cell r="N359">
            <v>0</v>
          </cell>
          <cell r="O359">
            <v>0</v>
          </cell>
          <cell r="P359">
            <v>0</v>
          </cell>
          <cell r="Q359">
            <v>0</v>
          </cell>
          <cell r="R359">
            <v>0</v>
          </cell>
          <cell r="S359">
            <v>0</v>
          </cell>
          <cell r="T359">
            <v>0</v>
          </cell>
          <cell r="U359">
            <v>0</v>
          </cell>
          <cell r="Z359">
            <v>0</v>
          </cell>
        </row>
        <row r="360">
          <cell r="C360">
            <v>0</v>
          </cell>
          <cell r="E360" t="str">
            <v>Projectes (EXTERNS) en curs 2.015</v>
          </cell>
          <cell r="F360">
            <v>0</v>
          </cell>
          <cell r="G360">
            <v>0</v>
          </cell>
          <cell r="H360">
            <v>0</v>
          </cell>
          <cell r="I360">
            <v>0</v>
          </cell>
          <cell r="J360">
            <v>0</v>
          </cell>
          <cell r="K360">
            <v>0</v>
          </cell>
          <cell r="L360">
            <v>0</v>
          </cell>
          <cell r="M360">
            <v>0</v>
          </cell>
          <cell r="N360">
            <v>0</v>
          </cell>
          <cell r="O360">
            <v>0</v>
          </cell>
          <cell r="P360">
            <v>0</v>
          </cell>
          <cell r="Q360">
            <v>0</v>
          </cell>
          <cell r="R360">
            <v>0</v>
          </cell>
          <cell r="S360">
            <v>0</v>
          </cell>
          <cell r="T360">
            <v>0</v>
          </cell>
          <cell r="U360">
            <v>0</v>
          </cell>
          <cell r="Z360">
            <v>0</v>
          </cell>
        </row>
        <row r="361">
          <cell r="N361">
            <v>0</v>
          </cell>
          <cell r="O361">
            <v>0</v>
          </cell>
          <cell r="P361">
            <v>0</v>
          </cell>
          <cell r="Q361">
            <v>0</v>
          </cell>
          <cell r="R361">
            <v>0</v>
          </cell>
          <cell r="S361">
            <v>0</v>
          </cell>
          <cell r="T361">
            <v>0</v>
          </cell>
          <cell r="U361">
            <v>0</v>
          </cell>
          <cell r="Z361">
            <v>0</v>
          </cell>
        </row>
        <row r="362">
          <cell r="N362">
            <v>0</v>
          </cell>
          <cell r="O362">
            <v>0</v>
          </cell>
          <cell r="P362">
            <v>0</v>
          </cell>
          <cell r="Q362">
            <v>0</v>
          </cell>
          <cell r="R362">
            <v>0</v>
          </cell>
          <cell r="S362">
            <v>0</v>
          </cell>
          <cell r="T362">
            <v>0</v>
          </cell>
          <cell r="U362">
            <v>0</v>
          </cell>
          <cell r="Z362">
            <v>0</v>
          </cell>
        </row>
        <row r="363">
          <cell r="C363" t="str">
            <v>OF</v>
          </cell>
          <cell r="D363" t="str">
            <v>CLIENT</v>
          </cell>
          <cell r="E363" t="str">
            <v>ANY</v>
          </cell>
          <cell r="F363" t="str">
            <v>STATUS</v>
          </cell>
          <cell r="G363" t="str">
            <v>PROJECTE</v>
          </cell>
          <cell r="H363" t="str">
            <v>TIPUS OF o DEPENDENCIA</v>
          </cell>
          <cell r="I363">
            <v>0</v>
          </cell>
          <cell r="J363" t="str">
            <v>PREV</v>
          </cell>
          <cell r="K363" t="str">
            <v>TOTAL</v>
          </cell>
          <cell r="L363" t="str">
            <v>DESV</v>
          </cell>
          <cell r="M363" t="str">
            <v>AVANÇ</v>
          </cell>
          <cell r="N363" t="str">
            <v>DPT. IMPLICATS</v>
          </cell>
          <cell r="O363">
            <v>0</v>
          </cell>
          <cell r="P363">
            <v>0</v>
          </cell>
          <cell r="Q363">
            <v>0</v>
          </cell>
          <cell r="R363">
            <v>0</v>
          </cell>
          <cell r="S363">
            <v>0</v>
          </cell>
          <cell r="T363">
            <v>0</v>
          </cell>
          <cell r="U363" t="str">
            <v>DATA</v>
          </cell>
          <cell r="V363" t="str">
            <v>DATA</v>
          </cell>
          <cell r="W363" t="str">
            <v>DATA</v>
          </cell>
          <cell r="X363" t="str">
            <v>DURADA</v>
          </cell>
          <cell r="Y363" t="str">
            <v>DATA</v>
          </cell>
          <cell r="Z363" t="str">
            <v>DESVIAC.</v>
          </cell>
        </row>
        <row r="364">
          <cell r="C364">
            <v>0</v>
          </cell>
          <cell r="D364">
            <v>0</v>
          </cell>
          <cell r="E364">
            <v>0</v>
          </cell>
          <cell r="F364">
            <v>0</v>
          </cell>
          <cell r="G364">
            <v>0</v>
          </cell>
          <cell r="H364">
            <v>0</v>
          </cell>
          <cell r="I364">
            <v>0</v>
          </cell>
          <cell r="J364">
            <v>0</v>
          </cell>
          <cell r="K364" t="str">
            <v>REAL</v>
          </cell>
          <cell r="L364">
            <v>0</v>
          </cell>
          <cell r="M364">
            <v>0</v>
          </cell>
          <cell r="N364">
            <v>0</v>
          </cell>
          <cell r="O364">
            <v>0</v>
          </cell>
          <cell r="P364">
            <v>0</v>
          </cell>
          <cell r="Q364">
            <v>0</v>
          </cell>
          <cell r="R364">
            <v>0</v>
          </cell>
          <cell r="S364">
            <v>0</v>
          </cell>
          <cell r="T364">
            <v>0</v>
          </cell>
          <cell r="U364" t="str">
            <v>INICI</v>
          </cell>
          <cell r="V364" t="str">
            <v>ENTREGA</v>
          </cell>
          <cell r="W364" t="str">
            <v>REVISADA</v>
          </cell>
          <cell r="X364">
            <v>0</v>
          </cell>
          <cell r="Y364" t="str">
            <v>ACCEP.</v>
          </cell>
          <cell r="Z364">
            <v>0</v>
          </cell>
        </row>
        <row r="365">
          <cell r="C365">
            <v>0</v>
          </cell>
          <cell r="D365">
            <v>0</v>
          </cell>
          <cell r="E365">
            <v>0</v>
          </cell>
          <cell r="F365">
            <v>0</v>
          </cell>
          <cell r="G365">
            <v>0</v>
          </cell>
          <cell r="H365">
            <v>0</v>
          </cell>
          <cell r="I365">
            <v>0</v>
          </cell>
          <cell r="J365">
            <v>0</v>
          </cell>
          <cell r="K365">
            <v>0</v>
          </cell>
          <cell r="L365">
            <v>0</v>
          </cell>
          <cell r="M365">
            <v>0</v>
          </cell>
          <cell r="N365">
            <v>0</v>
          </cell>
          <cell r="O365">
            <v>0</v>
          </cell>
          <cell r="P365">
            <v>0</v>
          </cell>
          <cell r="Q365">
            <v>0</v>
          </cell>
          <cell r="R365">
            <v>0</v>
          </cell>
          <cell r="S365">
            <v>0</v>
          </cell>
          <cell r="T365">
            <v>0</v>
          </cell>
          <cell r="U365">
            <v>0</v>
          </cell>
          <cell r="V365">
            <v>0</v>
          </cell>
          <cell r="Z365">
            <v>0</v>
          </cell>
        </row>
        <row r="366">
          <cell r="C366">
            <v>3413</v>
          </cell>
          <cell r="D366" t="str">
            <v>ELESER</v>
          </cell>
          <cell r="E366">
            <v>2015</v>
          </cell>
          <cell r="F366" t="str">
            <v>TA</v>
          </cell>
          <cell r="G366" t="str">
            <v>REPARACIO CAP32-48 RTU TOMA POL+OnCell 3111</v>
          </cell>
          <cell r="H366" t="str">
            <v>IND</v>
          </cell>
          <cell r="I366">
            <v>0</v>
          </cell>
          <cell r="J366">
            <v>2</v>
          </cell>
          <cell r="K366">
            <v>2</v>
          </cell>
          <cell r="L366">
            <v>0</v>
          </cell>
          <cell r="M366">
            <v>1</v>
          </cell>
          <cell r="N366" t="str">
            <v>-</v>
          </cell>
          <cell r="O366" t="str">
            <v>-</v>
          </cell>
          <cell r="P366" t="str">
            <v>EMM</v>
          </cell>
          <cell r="Q366" t="str">
            <v>-</v>
          </cell>
          <cell r="R366" t="str">
            <v>-</v>
          </cell>
          <cell r="S366" t="str">
            <v>-</v>
          </cell>
          <cell r="T366" t="str">
            <v>-</v>
          </cell>
          <cell r="U366">
            <v>42249</v>
          </cell>
          <cell r="V366">
            <v>42261</v>
          </cell>
          <cell r="W366">
            <v>42249</v>
          </cell>
          <cell r="X366">
            <v>12</v>
          </cell>
          <cell r="Y366">
            <v>42249</v>
          </cell>
          <cell r="Z366">
            <v>0</v>
          </cell>
        </row>
        <row r="367">
          <cell r="C367">
            <v>3414</v>
          </cell>
          <cell r="D367" t="str">
            <v>ELESER</v>
          </cell>
          <cell r="E367">
            <v>2015</v>
          </cell>
          <cell r="F367" t="str">
            <v>TA</v>
          </cell>
          <cell r="G367" t="str">
            <v>REPARACIO CAP16 RTU CT MOLINO+MOXA TCC100l</v>
          </cell>
          <cell r="H367" t="str">
            <v>IND</v>
          </cell>
          <cell r="I367">
            <v>0</v>
          </cell>
          <cell r="J367">
            <v>4</v>
          </cell>
          <cell r="K367">
            <v>4</v>
          </cell>
          <cell r="L367">
            <v>0</v>
          </cell>
          <cell r="M367">
            <v>1</v>
          </cell>
          <cell r="N367" t="str">
            <v>-</v>
          </cell>
          <cell r="O367" t="str">
            <v>-</v>
          </cell>
          <cell r="P367" t="str">
            <v>EMM</v>
          </cell>
          <cell r="Q367" t="str">
            <v>-</v>
          </cell>
          <cell r="R367" t="str">
            <v>-</v>
          </cell>
          <cell r="S367" t="str">
            <v>-</v>
          </cell>
          <cell r="T367" t="str">
            <v>-</v>
          </cell>
          <cell r="U367">
            <v>42250</v>
          </cell>
          <cell r="V367">
            <v>42261</v>
          </cell>
          <cell r="W367">
            <v>42250</v>
          </cell>
          <cell r="X367">
            <v>11</v>
          </cell>
          <cell r="Y367">
            <v>42250</v>
          </cell>
          <cell r="Z367">
            <v>0</v>
          </cell>
        </row>
        <row r="368">
          <cell r="C368">
            <v>3415</v>
          </cell>
          <cell r="D368" t="str">
            <v>SITEL</v>
          </cell>
          <cell r="E368">
            <v>2015</v>
          </cell>
          <cell r="F368" t="str">
            <v>TA</v>
          </cell>
          <cell r="G368" t="str">
            <v>40 x PLACA EE CAP32 v2.1</v>
          </cell>
          <cell r="H368" t="str">
            <v>OF3243</v>
          </cell>
          <cell r="I368">
            <v>0</v>
          </cell>
          <cell r="J368">
            <v>5</v>
          </cell>
          <cell r="K368">
            <v>5</v>
          </cell>
          <cell r="L368">
            <v>0</v>
          </cell>
          <cell r="M368">
            <v>1</v>
          </cell>
          <cell r="N368" t="str">
            <v>-</v>
          </cell>
          <cell r="O368" t="str">
            <v>-</v>
          </cell>
          <cell r="P368" t="str">
            <v>EMM</v>
          </cell>
          <cell r="Q368" t="str">
            <v>-</v>
          </cell>
          <cell r="R368" t="str">
            <v>-</v>
          </cell>
          <cell r="S368" t="str">
            <v>-</v>
          </cell>
          <cell r="T368" t="str">
            <v>-</v>
          </cell>
          <cell r="U368">
            <v>42251</v>
          </cell>
          <cell r="V368">
            <v>42277</v>
          </cell>
          <cell r="W368">
            <v>42321</v>
          </cell>
          <cell r="X368">
            <v>26</v>
          </cell>
          <cell r="Y368">
            <v>42321</v>
          </cell>
          <cell r="Z368">
            <v>0</v>
          </cell>
        </row>
        <row r="369">
          <cell r="C369">
            <v>3416</v>
          </cell>
          <cell r="D369" t="str">
            <v>SITEL</v>
          </cell>
          <cell r="E369">
            <v>2015</v>
          </cell>
          <cell r="F369" t="str">
            <v>TA</v>
          </cell>
          <cell r="G369" t="str">
            <v>40 x PLACA FRONT END EE CAP32 v2.1</v>
          </cell>
          <cell r="H369" t="str">
            <v>OF3243</v>
          </cell>
          <cell r="I369">
            <v>0</v>
          </cell>
          <cell r="J369">
            <v>6</v>
          </cell>
          <cell r="K369">
            <v>6</v>
          </cell>
          <cell r="L369">
            <v>0</v>
          </cell>
          <cell r="M369">
            <v>1</v>
          </cell>
          <cell r="N369" t="str">
            <v>-</v>
          </cell>
          <cell r="O369" t="str">
            <v>-</v>
          </cell>
          <cell r="P369" t="str">
            <v>EMM</v>
          </cell>
          <cell r="Q369" t="str">
            <v>-</v>
          </cell>
          <cell r="R369" t="str">
            <v>-</v>
          </cell>
          <cell r="S369" t="str">
            <v>-</v>
          </cell>
          <cell r="T369" t="str">
            <v>-</v>
          </cell>
          <cell r="U369">
            <v>42251</v>
          </cell>
          <cell r="V369">
            <v>42277</v>
          </cell>
          <cell r="W369">
            <v>42321</v>
          </cell>
          <cell r="X369">
            <v>26</v>
          </cell>
          <cell r="Y369">
            <v>42321</v>
          </cell>
          <cell r="Z369">
            <v>0</v>
          </cell>
        </row>
        <row r="370">
          <cell r="C370">
            <v>3417</v>
          </cell>
          <cell r="D370" t="str">
            <v>SITEL</v>
          </cell>
          <cell r="E370">
            <v>2015</v>
          </cell>
          <cell r="F370" t="str">
            <v>TA</v>
          </cell>
          <cell r="G370" t="str">
            <v>40 x PLACA CES CAP32 Generica v2.4</v>
          </cell>
          <cell r="H370" t="str">
            <v>OF3243</v>
          </cell>
          <cell r="I370">
            <v>0</v>
          </cell>
          <cell r="J370">
            <v>2</v>
          </cell>
          <cell r="K370">
            <v>2</v>
          </cell>
          <cell r="L370">
            <v>0</v>
          </cell>
          <cell r="M370">
            <v>1</v>
          </cell>
          <cell r="N370" t="str">
            <v>-</v>
          </cell>
          <cell r="O370" t="str">
            <v>-</v>
          </cell>
          <cell r="P370" t="str">
            <v>EMM</v>
          </cell>
          <cell r="Q370" t="str">
            <v>-</v>
          </cell>
          <cell r="R370" t="str">
            <v>-</v>
          </cell>
          <cell r="S370" t="str">
            <v>-</v>
          </cell>
          <cell r="T370" t="str">
            <v>-</v>
          </cell>
          <cell r="U370">
            <v>42251</v>
          </cell>
          <cell r="V370">
            <v>42277</v>
          </cell>
          <cell r="W370">
            <v>42321</v>
          </cell>
          <cell r="X370">
            <v>26</v>
          </cell>
          <cell r="Y370">
            <v>42321</v>
          </cell>
          <cell r="Z370">
            <v>0</v>
          </cell>
        </row>
        <row r="371">
          <cell r="C371">
            <v>3418</v>
          </cell>
          <cell r="D371" t="str">
            <v>SITEL</v>
          </cell>
          <cell r="E371">
            <v>2015</v>
          </cell>
          <cell r="F371" t="str">
            <v>TA</v>
          </cell>
          <cell r="G371" t="str">
            <v>30 x PLACA CES-48 CAP32 v2.4</v>
          </cell>
          <cell r="H371" t="str">
            <v>OF3417</v>
          </cell>
          <cell r="I371">
            <v>0</v>
          </cell>
          <cell r="J371">
            <v>12</v>
          </cell>
          <cell r="K371">
            <v>12</v>
          </cell>
          <cell r="L371">
            <v>0</v>
          </cell>
          <cell r="M371">
            <v>1</v>
          </cell>
          <cell r="N371" t="str">
            <v>-</v>
          </cell>
          <cell r="O371" t="str">
            <v>-</v>
          </cell>
          <cell r="P371" t="str">
            <v>EMM</v>
          </cell>
          <cell r="Q371" t="str">
            <v>-</v>
          </cell>
          <cell r="R371" t="str">
            <v>-</v>
          </cell>
          <cell r="S371" t="str">
            <v>-</v>
          </cell>
          <cell r="T371" t="str">
            <v>-</v>
          </cell>
          <cell r="U371">
            <v>42251</v>
          </cell>
          <cell r="V371">
            <v>42277</v>
          </cell>
          <cell r="W371">
            <v>42321</v>
          </cell>
          <cell r="X371">
            <v>26</v>
          </cell>
          <cell r="Y371">
            <v>42321</v>
          </cell>
          <cell r="Z371">
            <v>0</v>
          </cell>
        </row>
        <row r="372">
          <cell r="C372">
            <v>3419</v>
          </cell>
          <cell r="D372" t="str">
            <v>SITEL</v>
          </cell>
          <cell r="E372">
            <v>2015</v>
          </cell>
          <cell r="F372" t="str">
            <v>TA</v>
          </cell>
          <cell r="G372" t="str">
            <v>30 x RTU CAP32-48 v2.5</v>
          </cell>
          <cell r="H372" t="str">
            <v>OF3243</v>
          </cell>
          <cell r="I372">
            <v>0</v>
          </cell>
          <cell r="J372">
            <v>15</v>
          </cell>
          <cell r="K372">
            <v>15</v>
          </cell>
          <cell r="L372">
            <v>0</v>
          </cell>
          <cell r="M372">
            <v>1</v>
          </cell>
          <cell r="N372" t="str">
            <v>-</v>
          </cell>
          <cell r="O372" t="str">
            <v>-</v>
          </cell>
          <cell r="P372" t="str">
            <v>EMM</v>
          </cell>
          <cell r="Q372" t="str">
            <v>-</v>
          </cell>
          <cell r="R372" t="str">
            <v>-</v>
          </cell>
          <cell r="S372" t="str">
            <v>-</v>
          </cell>
          <cell r="T372" t="str">
            <v>-</v>
          </cell>
          <cell r="U372">
            <v>42251</v>
          </cell>
          <cell r="V372">
            <v>42292</v>
          </cell>
          <cell r="W372">
            <v>42321</v>
          </cell>
          <cell r="X372">
            <v>41</v>
          </cell>
          <cell r="Y372">
            <v>42321</v>
          </cell>
          <cell r="Z372">
            <v>0</v>
          </cell>
        </row>
        <row r="373">
          <cell r="C373">
            <v>3420</v>
          </cell>
          <cell r="D373" t="str">
            <v>EYPESA</v>
          </cell>
          <cell r="E373">
            <v>2015</v>
          </cell>
          <cell r="F373" t="str">
            <v>TA</v>
          </cell>
          <cell r="G373" t="str">
            <v>RTU S.E. XENA v1.0</v>
          </cell>
          <cell r="H373" t="str">
            <v>PPAL</v>
          </cell>
          <cell r="I373">
            <v>0</v>
          </cell>
          <cell r="J373">
            <v>75</v>
          </cell>
          <cell r="K373">
            <v>438</v>
          </cell>
          <cell r="L373">
            <v>-363</v>
          </cell>
          <cell r="M373">
            <v>5.84</v>
          </cell>
          <cell r="N373" t="str">
            <v>-</v>
          </cell>
          <cell r="O373" t="str">
            <v>-</v>
          </cell>
          <cell r="P373" t="str">
            <v>-</v>
          </cell>
          <cell r="Q373" t="str">
            <v>RVC</v>
          </cell>
          <cell r="R373" t="str">
            <v>-</v>
          </cell>
          <cell r="S373" t="str">
            <v>-</v>
          </cell>
          <cell r="T373" t="str">
            <v>-</v>
          </cell>
          <cell r="U373">
            <v>42255</v>
          </cell>
          <cell r="V373">
            <v>42307</v>
          </cell>
          <cell r="W373">
            <v>42726</v>
          </cell>
          <cell r="X373">
            <v>52</v>
          </cell>
          <cell r="Y373">
            <v>42726</v>
          </cell>
          <cell r="Z373">
            <v>0</v>
          </cell>
        </row>
        <row r="374">
          <cell r="C374">
            <v>3421</v>
          </cell>
          <cell r="D374" t="str">
            <v>SITEL</v>
          </cell>
          <cell r="E374">
            <v>2015</v>
          </cell>
          <cell r="F374" t="str">
            <v>OB</v>
          </cell>
          <cell r="G374" t="str">
            <v>Inst i PEM RTU S.E. XENA v1.0</v>
          </cell>
          <cell r="H374" t="str">
            <v>OF3420</v>
          </cell>
          <cell r="I374">
            <v>0</v>
          </cell>
          <cell r="J374">
            <v>24</v>
          </cell>
          <cell r="K374">
            <v>0</v>
          </cell>
          <cell r="L374">
            <v>24</v>
          </cell>
          <cell r="M374">
            <v>0</v>
          </cell>
          <cell r="N374" t="str">
            <v>-</v>
          </cell>
          <cell r="O374" t="str">
            <v>-</v>
          </cell>
          <cell r="P374" t="str">
            <v>-</v>
          </cell>
          <cell r="Q374" t="str">
            <v>RVC</v>
          </cell>
          <cell r="R374" t="str">
            <v>-</v>
          </cell>
          <cell r="S374" t="str">
            <v>-</v>
          </cell>
          <cell r="T374" t="str">
            <v>-</v>
          </cell>
          <cell r="U374">
            <v>42255</v>
          </cell>
          <cell r="V374">
            <v>42307</v>
          </cell>
          <cell r="W374">
            <v>42673</v>
          </cell>
          <cell r="X374">
            <v>52</v>
          </cell>
          <cell r="Y374">
            <v>0</v>
          </cell>
          <cell r="Z374" t="str">
            <v/>
          </cell>
        </row>
        <row r="375">
          <cell r="C375">
            <v>3422</v>
          </cell>
          <cell r="D375" t="str">
            <v>EYPESA</v>
          </cell>
          <cell r="E375">
            <v>2015</v>
          </cell>
          <cell r="F375" t="str">
            <v>TA</v>
          </cell>
          <cell r="G375" t="str">
            <v>RTU C.T. MERCADONA v1.0</v>
          </cell>
          <cell r="H375" t="str">
            <v>PPAL</v>
          </cell>
          <cell r="I375">
            <v>0</v>
          </cell>
          <cell r="J375">
            <v>35</v>
          </cell>
          <cell r="K375">
            <v>35</v>
          </cell>
          <cell r="L375">
            <v>0</v>
          </cell>
          <cell r="M375">
            <v>1</v>
          </cell>
          <cell r="N375" t="str">
            <v>-</v>
          </cell>
          <cell r="O375" t="str">
            <v>-</v>
          </cell>
          <cell r="P375" t="str">
            <v>-</v>
          </cell>
          <cell r="Q375" t="str">
            <v>EUL</v>
          </cell>
          <cell r="R375" t="str">
            <v>-</v>
          </cell>
          <cell r="S375" t="str">
            <v>-</v>
          </cell>
          <cell r="T375" t="str">
            <v>-</v>
          </cell>
          <cell r="U375">
            <v>42255</v>
          </cell>
          <cell r="V375">
            <v>42307</v>
          </cell>
          <cell r="W375">
            <v>42307</v>
          </cell>
          <cell r="X375">
            <v>52</v>
          </cell>
          <cell r="Y375">
            <v>42283</v>
          </cell>
          <cell r="Z375">
            <v>-24</v>
          </cell>
        </row>
        <row r="376">
          <cell r="C376">
            <v>3423</v>
          </cell>
          <cell r="D376" t="str">
            <v>SITEL</v>
          </cell>
          <cell r="E376">
            <v>2015</v>
          </cell>
          <cell r="F376" t="str">
            <v>TA</v>
          </cell>
          <cell r="G376" t="str">
            <v>Inst. i PEM RTU C.T. MERCADONA v1.0</v>
          </cell>
          <cell r="H376" t="str">
            <v>OF3423</v>
          </cell>
          <cell r="I376">
            <v>0</v>
          </cell>
          <cell r="J376">
            <v>9</v>
          </cell>
          <cell r="K376">
            <v>9</v>
          </cell>
          <cell r="L376">
            <v>0</v>
          </cell>
          <cell r="M376">
            <v>1</v>
          </cell>
          <cell r="N376" t="str">
            <v>-</v>
          </cell>
          <cell r="O376" t="str">
            <v>-</v>
          </cell>
          <cell r="P376" t="str">
            <v>-</v>
          </cell>
          <cell r="Q376" t="str">
            <v>EUL</v>
          </cell>
          <cell r="R376" t="str">
            <v>-</v>
          </cell>
          <cell r="S376" t="str">
            <v>-</v>
          </cell>
          <cell r="T376" t="str">
            <v>-</v>
          </cell>
          <cell r="U376">
            <v>42255</v>
          </cell>
          <cell r="V376">
            <v>42307</v>
          </cell>
          <cell r="W376">
            <v>42307</v>
          </cell>
          <cell r="X376">
            <v>52</v>
          </cell>
          <cell r="Y376">
            <v>42296</v>
          </cell>
          <cell r="Z376">
            <v>-11</v>
          </cell>
        </row>
        <row r="377">
          <cell r="C377">
            <v>3424</v>
          </cell>
          <cell r="D377" t="str">
            <v>SITEL</v>
          </cell>
          <cell r="E377">
            <v>2015</v>
          </cell>
          <cell r="F377" t="str">
            <v>TA</v>
          </cell>
          <cell r="G377" t="str">
            <v>35 x MCE-125</v>
          </cell>
          <cell r="H377" t="str">
            <v>OF3420</v>
          </cell>
          <cell r="I377">
            <v>0</v>
          </cell>
          <cell r="J377">
            <v>24</v>
          </cell>
          <cell r="K377">
            <v>24</v>
          </cell>
          <cell r="L377">
            <v>0</v>
          </cell>
          <cell r="M377">
            <v>1</v>
          </cell>
          <cell r="N377" t="str">
            <v>-</v>
          </cell>
          <cell r="O377" t="str">
            <v>-</v>
          </cell>
          <cell r="P377" t="str">
            <v>EMM</v>
          </cell>
          <cell r="Q377" t="str">
            <v>-</v>
          </cell>
          <cell r="R377" t="str">
            <v>-</v>
          </cell>
          <cell r="S377" t="str">
            <v>-</v>
          </cell>
          <cell r="T377" t="str">
            <v>-</v>
          </cell>
          <cell r="U377">
            <v>42255</v>
          </cell>
          <cell r="V377">
            <v>42307</v>
          </cell>
          <cell r="W377">
            <v>42326</v>
          </cell>
          <cell r="X377">
            <v>52</v>
          </cell>
          <cell r="Y377">
            <v>42326</v>
          </cell>
          <cell r="Z377">
            <v>0</v>
          </cell>
        </row>
        <row r="378">
          <cell r="C378">
            <v>3425</v>
          </cell>
          <cell r="D378" t="str">
            <v>SITEL</v>
          </cell>
          <cell r="E378">
            <v>2015</v>
          </cell>
          <cell r="F378" t="str">
            <v>TA</v>
          </cell>
          <cell r="G378" t="str">
            <v>MRC-CAP32</v>
          </cell>
          <cell r="H378" t="str">
            <v>OF3420</v>
          </cell>
          <cell r="I378">
            <v>0</v>
          </cell>
          <cell r="J378">
            <v>4</v>
          </cell>
          <cell r="K378">
            <v>4</v>
          </cell>
          <cell r="L378">
            <v>0</v>
          </cell>
          <cell r="M378">
            <v>1</v>
          </cell>
          <cell r="N378" t="str">
            <v>-</v>
          </cell>
          <cell r="O378" t="str">
            <v>-</v>
          </cell>
          <cell r="P378" t="str">
            <v>EMM</v>
          </cell>
          <cell r="Q378" t="str">
            <v>-</v>
          </cell>
          <cell r="R378" t="str">
            <v>-</v>
          </cell>
          <cell r="S378" t="str">
            <v>-</v>
          </cell>
          <cell r="T378" t="str">
            <v>-</v>
          </cell>
          <cell r="U378">
            <v>42255</v>
          </cell>
          <cell r="V378">
            <v>42307</v>
          </cell>
          <cell r="W378">
            <v>42307</v>
          </cell>
          <cell r="X378">
            <v>52</v>
          </cell>
          <cell r="Y378">
            <v>42311</v>
          </cell>
          <cell r="Z378">
            <v>3</v>
          </cell>
        </row>
        <row r="379">
          <cell r="C379">
            <v>3426</v>
          </cell>
          <cell r="D379" t="str">
            <v>SITEL</v>
          </cell>
          <cell r="E379">
            <v>2015</v>
          </cell>
          <cell r="F379" t="str">
            <v>TA</v>
          </cell>
          <cell r="G379" t="str">
            <v>10 x PLACA JMP v1.0</v>
          </cell>
          <cell r="H379" t="str">
            <v>OF3420</v>
          </cell>
          <cell r="I379">
            <v>0</v>
          </cell>
          <cell r="J379">
            <v>6</v>
          </cell>
          <cell r="K379">
            <v>6</v>
          </cell>
          <cell r="L379">
            <v>0</v>
          </cell>
          <cell r="M379">
            <v>1</v>
          </cell>
          <cell r="N379" t="str">
            <v>-</v>
          </cell>
          <cell r="O379" t="str">
            <v>-</v>
          </cell>
          <cell r="P379" t="str">
            <v>EMM</v>
          </cell>
          <cell r="Q379" t="str">
            <v>-</v>
          </cell>
          <cell r="R379" t="str">
            <v>-</v>
          </cell>
          <cell r="S379" t="str">
            <v>-</v>
          </cell>
          <cell r="T379" t="str">
            <v>-</v>
          </cell>
          <cell r="U379">
            <v>42255</v>
          </cell>
          <cell r="V379">
            <v>42307</v>
          </cell>
          <cell r="W379">
            <v>42307</v>
          </cell>
          <cell r="X379">
            <v>52</v>
          </cell>
          <cell r="Y379">
            <v>42317</v>
          </cell>
          <cell r="Z379">
            <v>9</v>
          </cell>
        </row>
        <row r="380">
          <cell r="C380">
            <v>3427</v>
          </cell>
          <cell r="D380" t="str">
            <v>SITEL</v>
          </cell>
          <cell r="E380">
            <v>2015</v>
          </cell>
          <cell r="F380" t="str">
            <v>TA</v>
          </cell>
          <cell r="G380" t="str">
            <v>4 x ACCOM-D</v>
          </cell>
          <cell r="H380" t="str">
            <v>OF3420</v>
          </cell>
          <cell r="I380">
            <v>0</v>
          </cell>
          <cell r="J380">
            <v>3</v>
          </cell>
          <cell r="K380">
            <v>3</v>
          </cell>
          <cell r="L380">
            <v>0</v>
          </cell>
          <cell r="M380">
            <v>1</v>
          </cell>
          <cell r="N380" t="str">
            <v>-</v>
          </cell>
          <cell r="O380" t="str">
            <v>-</v>
          </cell>
          <cell r="P380" t="str">
            <v>EMM</v>
          </cell>
          <cell r="Q380" t="str">
            <v>-</v>
          </cell>
          <cell r="R380" t="str">
            <v>-</v>
          </cell>
          <cell r="S380" t="str">
            <v>-</v>
          </cell>
          <cell r="T380" t="str">
            <v>-</v>
          </cell>
          <cell r="U380">
            <v>42255</v>
          </cell>
          <cell r="V380">
            <v>42307</v>
          </cell>
          <cell r="W380">
            <v>42307</v>
          </cell>
          <cell r="X380">
            <v>52</v>
          </cell>
          <cell r="Y380">
            <v>42354</v>
          </cell>
          <cell r="Z380">
            <v>46</v>
          </cell>
        </row>
        <row r="381">
          <cell r="C381">
            <v>3428</v>
          </cell>
          <cell r="D381" t="str">
            <v>SITEL</v>
          </cell>
          <cell r="E381">
            <v>2015</v>
          </cell>
          <cell r="F381" t="str">
            <v>TA</v>
          </cell>
          <cell r="G381" t="str">
            <v>2 x TEDISBP-11</v>
          </cell>
          <cell r="H381" t="str">
            <v>OF3420</v>
          </cell>
          <cell r="I381">
            <v>0</v>
          </cell>
          <cell r="J381">
            <v>6.5</v>
          </cell>
          <cell r="K381">
            <v>6.5</v>
          </cell>
          <cell r="L381">
            <v>0</v>
          </cell>
          <cell r="M381">
            <v>1</v>
          </cell>
          <cell r="N381" t="str">
            <v>-</v>
          </cell>
          <cell r="O381" t="str">
            <v>-</v>
          </cell>
          <cell r="P381" t="str">
            <v>EMM</v>
          </cell>
          <cell r="Q381" t="str">
            <v>-</v>
          </cell>
          <cell r="R381" t="str">
            <v>-</v>
          </cell>
          <cell r="S381" t="str">
            <v>-</v>
          </cell>
          <cell r="T381" t="str">
            <v>-</v>
          </cell>
          <cell r="U381">
            <v>42255</v>
          </cell>
          <cell r="V381">
            <v>42307</v>
          </cell>
          <cell r="W381">
            <v>42307</v>
          </cell>
          <cell r="X381">
            <v>52</v>
          </cell>
          <cell r="Y381">
            <v>42291</v>
          </cell>
          <cell r="Z381">
            <v>-16</v>
          </cell>
        </row>
        <row r="382">
          <cell r="C382">
            <v>3429</v>
          </cell>
          <cell r="D382" t="str">
            <v>SITEL</v>
          </cell>
          <cell r="E382">
            <v>2015</v>
          </cell>
          <cell r="F382" t="str">
            <v>TA</v>
          </cell>
          <cell r="G382" t="str">
            <v>30 x M2EA v2.0</v>
          </cell>
          <cell r="H382" t="str">
            <v>OF3420</v>
          </cell>
          <cell r="I382">
            <v>0</v>
          </cell>
          <cell r="J382">
            <v>26</v>
          </cell>
          <cell r="K382">
            <v>26</v>
          </cell>
          <cell r="L382">
            <v>0</v>
          </cell>
          <cell r="M382">
            <v>1</v>
          </cell>
          <cell r="N382" t="str">
            <v>-</v>
          </cell>
          <cell r="O382" t="str">
            <v>-</v>
          </cell>
          <cell r="P382" t="str">
            <v>EMM</v>
          </cell>
          <cell r="Q382" t="str">
            <v>-</v>
          </cell>
          <cell r="R382" t="str">
            <v>-</v>
          </cell>
          <cell r="S382" t="str">
            <v>-</v>
          </cell>
          <cell r="T382" t="str">
            <v>-</v>
          </cell>
          <cell r="U382">
            <v>42255</v>
          </cell>
          <cell r="V382">
            <v>42307</v>
          </cell>
          <cell r="W382">
            <v>42326</v>
          </cell>
          <cell r="X382">
            <v>52</v>
          </cell>
          <cell r="Y382">
            <v>42326</v>
          </cell>
          <cell r="Z382">
            <v>0</v>
          </cell>
        </row>
        <row r="383">
          <cell r="C383">
            <v>3430</v>
          </cell>
          <cell r="D383" t="str">
            <v>SUMTAR</v>
          </cell>
          <cell r="E383">
            <v>2015</v>
          </cell>
          <cell r="F383" t="str">
            <v>TA</v>
          </cell>
          <cell r="G383" t="str">
            <v>Inst. i PEM CSSat TARRASENSE v9.0</v>
          </cell>
          <cell r="H383" t="str">
            <v>IND</v>
          </cell>
          <cell r="I383">
            <v>0</v>
          </cell>
          <cell r="J383">
            <v>8</v>
          </cell>
          <cell r="K383">
            <v>8</v>
          </cell>
          <cell r="L383">
            <v>0</v>
          </cell>
          <cell r="M383">
            <v>1</v>
          </cell>
          <cell r="N383" t="str">
            <v>-</v>
          </cell>
          <cell r="O383" t="str">
            <v>-</v>
          </cell>
          <cell r="P383" t="str">
            <v>-</v>
          </cell>
          <cell r="Q383" t="str">
            <v>-</v>
          </cell>
          <cell r="R383" t="str">
            <v>TRS</v>
          </cell>
          <cell r="S383" t="str">
            <v>-</v>
          </cell>
          <cell r="T383" t="str">
            <v>-</v>
          </cell>
          <cell r="U383">
            <v>42265</v>
          </cell>
          <cell r="V383">
            <v>42277</v>
          </cell>
          <cell r="W383">
            <v>42514</v>
          </cell>
          <cell r="X383">
            <v>12</v>
          </cell>
          <cell r="Y383">
            <v>42514</v>
          </cell>
          <cell r="Z383">
            <v>0</v>
          </cell>
        </row>
        <row r="384">
          <cell r="C384">
            <v>3431</v>
          </cell>
          <cell r="D384" t="str">
            <v>ELALBE</v>
          </cell>
          <cell r="E384">
            <v>2015</v>
          </cell>
          <cell r="F384" t="str">
            <v>TA</v>
          </cell>
          <cell r="G384" t="str">
            <v>Inst i PEM CSSat A.BENITO v10.0</v>
          </cell>
          <cell r="H384" t="str">
            <v>IND</v>
          </cell>
          <cell r="I384">
            <v>0</v>
          </cell>
          <cell r="J384">
            <v>5.5</v>
          </cell>
          <cell r="K384">
            <v>5.5</v>
          </cell>
          <cell r="L384">
            <v>0</v>
          </cell>
          <cell r="M384">
            <v>1</v>
          </cell>
          <cell r="N384" t="str">
            <v>-</v>
          </cell>
          <cell r="O384" t="str">
            <v>-</v>
          </cell>
          <cell r="P384" t="str">
            <v>-</v>
          </cell>
          <cell r="Q384" t="str">
            <v>-</v>
          </cell>
          <cell r="R384" t="str">
            <v>TRS</v>
          </cell>
          <cell r="S384" t="str">
            <v>-</v>
          </cell>
          <cell r="T384" t="str">
            <v>-</v>
          </cell>
          <cell r="U384">
            <v>42268</v>
          </cell>
          <cell r="V384">
            <v>42277</v>
          </cell>
          <cell r="W384">
            <v>42586</v>
          </cell>
          <cell r="X384">
            <v>9</v>
          </cell>
          <cell r="Y384">
            <v>42586</v>
          </cell>
          <cell r="Z384">
            <v>0</v>
          </cell>
        </row>
        <row r="385">
          <cell r="C385">
            <v>3432</v>
          </cell>
          <cell r="D385" t="str">
            <v>AGRELE</v>
          </cell>
          <cell r="E385">
            <v>2015</v>
          </cell>
          <cell r="F385" t="str">
            <v>TA</v>
          </cell>
          <cell r="G385" t="str">
            <v>REPARACIO CAP16 RTU BRUGUERA</v>
          </cell>
          <cell r="H385" t="str">
            <v>IND</v>
          </cell>
          <cell r="I385">
            <v>0</v>
          </cell>
          <cell r="J385">
            <v>2.5</v>
          </cell>
          <cell r="K385">
            <v>2.5</v>
          </cell>
          <cell r="L385">
            <v>0</v>
          </cell>
          <cell r="M385">
            <v>1</v>
          </cell>
          <cell r="N385" t="str">
            <v>-</v>
          </cell>
          <cell r="O385" t="str">
            <v>-</v>
          </cell>
          <cell r="P385" t="str">
            <v>EMM</v>
          </cell>
          <cell r="Q385" t="str">
            <v>-</v>
          </cell>
          <cell r="R385" t="str">
            <v>-</v>
          </cell>
          <cell r="S385" t="str">
            <v>-</v>
          </cell>
          <cell r="T385" t="str">
            <v>-</v>
          </cell>
          <cell r="U385">
            <v>42269</v>
          </cell>
          <cell r="V385">
            <v>42277</v>
          </cell>
          <cell r="W385">
            <v>42277</v>
          </cell>
          <cell r="X385">
            <v>8</v>
          </cell>
          <cell r="Y385">
            <v>42277</v>
          </cell>
          <cell r="Z385">
            <v>0</v>
          </cell>
        </row>
        <row r="386">
          <cell r="C386">
            <v>3433</v>
          </cell>
          <cell r="D386" t="str">
            <v>ORMAZA</v>
          </cell>
          <cell r="E386">
            <v>2015</v>
          </cell>
          <cell r="F386" t="str">
            <v>TA</v>
          </cell>
          <cell r="G386" t="str">
            <v>CC SCADA C.E.CREVILLENTE v6,0</v>
          </cell>
          <cell r="H386" t="str">
            <v>IND</v>
          </cell>
          <cell r="I386">
            <v>0</v>
          </cell>
          <cell r="J386">
            <v>5</v>
          </cell>
          <cell r="K386">
            <v>5</v>
          </cell>
          <cell r="L386">
            <v>0</v>
          </cell>
          <cell r="M386">
            <v>1</v>
          </cell>
          <cell r="N386" t="str">
            <v>-</v>
          </cell>
          <cell r="O386" t="str">
            <v>-</v>
          </cell>
          <cell r="P386" t="str">
            <v>-</v>
          </cell>
          <cell r="Q386" t="str">
            <v>JMG</v>
          </cell>
          <cell r="R386" t="str">
            <v>-</v>
          </cell>
          <cell r="S386" t="str">
            <v>-</v>
          </cell>
          <cell r="T386" t="str">
            <v>-</v>
          </cell>
          <cell r="U386">
            <v>42263</v>
          </cell>
          <cell r="V386">
            <v>42369</v>
          </cell>
          <cell r="W386">
            <v>42369</v>
          </cell>
          <cell r="X386">
            <v>105</v>
          </cell>
          <cell r="Y386">
            <v>42371</v>
          </cell>
          <cell r="Z386">
            <v>2</v>
          </cell>
        </row>
        <row r="387">
          <cell r="C387">
            <v>3434</v>
          </cell>
          <cell r="D387" t="str">
            <v>ORMAZA</v>
          </cell>
          <cell r="E387">
            <v>2015</v>
          </cell>
          <cell r="F387" t="str">
            <v>TA</v>
          </cell>
          <cell r="G387" t="str">
            <v>CC TEDIS.Net ARAMAIO v1.0</v>
          </cell>
          <cell r="H387" t="str">
            <v>IND</v>
          </cell>
          <cell r="I387">
            <v>0</v>
          </cell>
          <cell r="J387">
            <v>11</v>
          </cell>
          <cell r="K387">
            <v>11</v>
          </cell>
          <cell r="L387">
            <v>0</v>
          </cell>
          <cell r="M387">
            <v>1</v>
          </cell>
          <cell r="N387" t="str">
            <v>-</v>
          </cell>
          <cell r="O387" t="str">
            <v>-</v>
          </cell>
          <cell r="P387" t="str">
            <v>-</v>
          </cell>
          <cell r="Q387" t="str">
            <v>-</v>
          </cell>
          <cell r="R387" t="str">
            <v>EDC</v>
          </cell>
          <cell r="S387" t="str">
            <v>-</v>
          </cell>
          <cell r="T387" t="str">
            <v>-</v>
          </cell>
          <cell r="U387">
            <v>42263</v>
          </cell>
          <cell r="V387">
            <v>42369</v>
          </cell>
          <cell r="W387">
            <v>42383</v>
          </cell>
          <cell r="X387">
            <v>105</v>
          </cell>
          <cell r="Y387">
            <v>42383</v>
          </cell>
          <cell r="Z387">
            <v>0</v>
          </cell>
        </row>
        <row r="388">
          <cell r="C388">
            <v>3435</v>
          </cell>
          <cell r="D388" t="str">
            <v>ORMAZA</v>
          </cell>
          <cell r="E388">
            <v>2015</v>
          </cell>
          <cell r="F388" t="str">
            <v>TA</v>
          </cell>
          <cell r="G388" t="str">
            <v>CC SCADA BARBASTRO v3.0</v>
          </cell>
          <cell r="H388" t="str">
            <v>IND</v>
          </cell>
          <cell r="I388">
            <v>0</v>
          </cell>
          <cell r="J388">
            <v>11</v>
          </cell>
          <cell r="K388">
            <v>11</v>
          </cell>
          <cell r="L388">
            <v>0</v>
          </cell>
          <cell r="M388">
            <v>1</v>
          </cell>
          <cell r="N388" t="str">
            <v>-</v>
          </cell>
          <cell r="O388" t="str">
            <v>-</v>
          </cell>
          <cell r="P388" t="str">
            <v>-</v>
          </cell>
          <cell r="Q388" t="str">
            <v>JMG</v>
          </cell>
          <cell r="R388" t="str">
            <v>-</v>
          </cell>
          <cell r="S388" t="str">
            <v>-</v>
          </cell>
          <cell r="T388" t="str">
            <v>-</v>
          </cell>
          <cell r="U388">
            <v>42270</v>
          </cell>
          <cell r="V388">
            <v>42307</v>
          </cell>
          <cell r="W388">
            <v>42268</v>
          </cell>
          <cell r="X388">
            <v>37</v>
          </cell>
          <cell r="Y388">
            <v>42268</v>
          </cell>
          <cell r="Z388">
            <v>0</v>
          </cell>
        </row>
        <row r="389">
          <cell r="C389">
            <v>3436</v>
          </cell>
          <cell r="D389" t="str">
            <v>EMSA</v>
          </cell>
          <cell r="E389">
            <v>2015</v>
          </cell>
          <cell r="F389" t="str">
            <v>TA</v>
          </cell>
          <cell r="G389" t="str">
            <v>RTU S.E. COLLET v3.0</v>
          </cell>
          <cell r="H389" t="str">
            <v>IND</v>
          </cell>
          <cell r="I389">
            <v>0</v>
          </cell>
          <cell r="J389">
            <v>24</v>
          </cell>
          <cell r="K389">
            <v>24</v>
          </cell>
          <cell r="L389">
            <v>0</v>
          </cell>
          <cell r="M389">
            <v>1</v>
          </cell>
          <cell r="N389" t="str">
            <v>-</v>
          </cell>
          <cell r="O389" t="str">
            <v>-</v>
          </cell>
          <cell r="P389" t="str">
            <v>-</v>
          </cell>
          <cell r="Q389" t="str">
            <v>JMG</v>
          </cell>
          <cell r="R389" t="str">
            <v>-</v>
          </cell>
          <cell r="S389" t="str">
            <v>-</v>
          </cell>
          <cell r="T389" t="str">
            <v>-</v>
          </cell>
          <cell r="U389">
            <v>42262</v>
          </cell>
          <cell r="V389">
            <v>42307</v>
          </cell>
          <cell r="W389">
            <v>42307</v>
          </cell>
          <cell r="X389">
            <v>45</v>
          </cell>
          <cell r="Y389">
            <v>42338</v>
          </cell>
          <cell r="Z389">
            <v>30</v>
          </cell>
        </row>
        <row r="390">
          <cell r="C390">
            <v>3437</v>
          </cell>
          <cell r="D390" t="str">
            <v>EAECEU</v>
          </cell>
          <cell r="E390">
            <v>2015</v>
          </cell>
          <cell r="F390" t="str">
            <v>TA</v>
          </cell>
          <cell r="G390" t="str">
            <v>RTU C.T. BORRAS v1.0</v>
          </cell>
          <cell r="H390" t="str">
            <v>PPAL</v>
          </cell>
          <cell r="I390">
            <v>0</v>
          </cell>
          <cell r="J390">
            <v>26</v>
          </cell>
          <cell r="K390">
            <v>26</v>
          </cell>
          <cell r="L390">
            <v>0</v>
          </cell>
          <cell r="M390">
            <v>1</v>
          </cell>
          <cell r="N390" t="str">
            <v>-</v>
          </cell>
          <cell r="O390" t="str">
            <v>-</v>
          </cell>
          <cell r="P390" t="str">
            <v>-</v>
          </cell>
          <cell r="Q390" t="str">
            <v>EUL</v>
          </cell>
          <cell r="R390" t="str">
            <v>-</v>
          </cell>
          <cell r="S390" t="str">
            <v>-</v>
          </cell>
          <cell r="T390" t="str">
            <v>-</v>
          </cell>
          <cell r="U390">
            <v>42275</v>
          </cell>
          <cell r="V390">
            <v>42338</v>
          </cell>
          <cell r="W390">
            <v>42338</v>
          </cell>
          <cell r="X390">
            <v>62</v>
          </cell>
          <cell r="Y390">
            <v>42314</v>
          </cell>
          <cell r="Z390">
            <v>-24</v>
          </cell>
        </row>
        <row r="391">
          <cell r="C391">
            <v>3438</v>
          </cell>
          <cell r="D391" t="str">
            <v>EAECEU</v>
          </cell>
          <cell r="E391">
            <v>2015</v>
          </cell>
          <cell r="F391" t="str">
            <v>TA</v>
          </cell>
          <cell r="G391" t="str">
            <v>RTU C.T. PATIO PARAMO v1.0</v>
          </cell>
          <cell r="H391" t="str">
            <v>PPAL</v>
          </cell>
          <cell r="I391">
            <v>0</v>
          </cell>
          <cell r="J391">
            <v>26</v>
          </cell>
          <cell r="K391">
            <v>26</v>
          </cell>
          <cell r="L391">
            <v>0</v>
          </cell>
          <cell r="M391">
            <v>1</v>
          </cell>
          <cell r="N391" t="str">
            <v>-</v>
          </cell>
          <cell r="O391" t="str">
            <v>-</v>
          </cell>
          <cell r="P391" t="str">
            <v>-</v>
          </cell>
          <cell r="Q391" t="str">
            <v>EUL</v>
          </cell>
          <cell r="R391" t="str">
            <v>-</v>
          </cell>
          <cell r="S391" t="str">
            <v>-</v>
          </cell>
          <cell r="T391" t="str">
            <v>-</v>
          </cell>
          <cell r="U391">
            <v>42275</v>
          </cell>
          <cell r="V391">
            <v>42338</v>
          </cell>
          <cell r="W391">
            <v>42338</v>
          </cell>
          <cell r="X391">
            <v>62</v>
          </cell>
          <cell r="Y391">
            <v>42314</v>
          </cell>
          <cell r="Z391">
            <v>-24</v>
          </cell>
        </row>
        <row r="392">
          <cell r="C392">
            <v>3439</v>
          </cell>
          <cell r="D392" t="str">
            <v>EAECEU</v>
          </cell>
          <cell r="E392">
            <v>2015</v>
          </cell>
          <cell r="F392" t="str">
            <v>TA</v>
          </cell>
          <cell r="G392" t="str">
            <v>RTU C.T. SAN JOSE-REGULARES v1.0</v>
          </cell>
          <cell r="H392" t="str">
            <v>PPAL</v>
          </cell>
          <cell r="I392">
            <v>0</v>
          </cell>
          <cell r="J392">
            <v>26</v>
          </cell>
          <cell r="K392">
            <v>26</v>
          </cell>
          <cell r="L392">
            <v>0</v>
          </cell>
          <cell r="M392">
            <v>1</v>
          </cell>
          <cell r="N392" t="str">
            <v>-</v>
          </cell>
          <cell r="O392" t="str">
            <v>-</v>
          </cell>
          <cell r="P392" t="str">
            <v>-</v>
          </cell>
          <cell r="Q392" t="str">
            <v>EUL</v>
          </cell>
          <cell r="R392" t="str">
            <v>-</v>
          </cell>
          <cell r="S392" t="str">
            <v>-</v>
          </cell>
          <cell r="T392" t="str">
            <v>-</v>
          </cell>
          <cell r="U392">
            <v>42275</v>
          </cell>
          <cell r="V392">
            <v>42338</v>
          </cell>
          <cell r="W392">
            <v>42338</v>
          </cell>
          <cell r="X392">
            <v>62</v>
          </cell>
          <cell r="Y392">
            <v>42314</v>
          </cell>
          <cell r="Z392">
            <v>-24</v>
          </cell>
        </row>
        <row r="393">
          <cell r="C393">
            <v>3440</v>
          </cell>
          <cell r="D393" t="str">
            <v>EAECEU</v>
          </cell>
          <cell r="E393">
            <v>2015</v>
          </cell>
          <cell r="F393" t="str">
            <v>TA</v>
          </cell>
          <cell r="G393" t="str">
            <v>RTU C.T. LOMA-COLMENAR 4 v1.0</v>
          </cell>
          <cell r="H393" t="str">
            <v>PPAL</v>
          </cell>
          <cell r="I393">
            <v>0</v>
          </cell>
          <cell r="J393">
            <v>26</v>
          </cell>
          <cell r="K393">
            <v>26</v>
          </cell>
          <cell r="L393">
            <v>0</v>
          </cell>
          <cell r="M393">
            <v>1</v>
          </cell>
          <cell r="N393" t="str">
            <v>-</v>
          </cell>
          <cell r="O393" t="str">
            <v>-</v>
          </cell>
          <cell r="P393" t="str">
            <v>-</v>
          </cell>
          <cell r="Q393" t="str">
            <v>EUL</v>
          </cell>
          <cell r="R393" t="str">
            <v>-</v>
          </cell>
          <cell r="S393" t="str">
            <v>-</v>
          </cell>
          <cell r="T393" t="str">
            <v>-</v>
          </cell>
          <cell r="U393">
            <v>42275</v>
          </cell>
          <cell r="V393">
            <v>42338</v>
          </cell>
          <cell r="W393">
            <v>42338</v>
          </cell>
          <cell r="X393">
            <v>62</v>
          </cell>
          <cell r="Y393">
            <v>42314</v>
          </cell>
          <cell r="Z393">
            <v>-24</v>
          </cell>
        </row>
        <row r="394">
          <cell r="C394">
            <v>3441</v>
          </cell>
          <cell r="D394" t="str">
            <v>EAECEU</v>
          </cell>
          <cell r="E394">
            <v>2015</v>
          </cell>
          <cell r="F394" t="str">
            <v>TA</v>
          </cell>
          <cell r="G394" t="str">
            <v>RTU C.T. PEPE REMIGIO v1.0</v>
          </cell>
          <cell r="H394" t="str">
            <v>PPAL</v>
          </cell>
          <cell r="I394">
            <v>0</v>
          </cell>
          <cell r="J394">
            <v>26</v>
          </cell>
          <cell r="K394">
            <v>26</v>
          </cell>
          <cell r="L394">
            <v>0</v>
          </cell>
          <cell r="M394">
            <v>1</v>
          </cell>
          <cell r="N394" t="str">
            <v>-</v>
          </cell>
          <cell r="O394" t="str">
            <v>-</v>
          </cell>
          <cell r="P394" t="str">
            <v>-</v>
          </cell>
          <cell r="Q394" t="str">
            <v>EUL</v>
          </cell>
          <cell r="R394" t="str">
            <v>-</v>
          </cell>
          <cell r="S394" t="str">
            <v>-</v>
          </cell>
          <cell r="T394" t="str">
            <v>-</v>
          </cell>
          <cell r="U394">
            <v>42275</v>
          </cell>
          <cell r="V394">
            <v>42338</v>
          </cell>
          <cell r="W394">
            <v>42338</v>
          </cell>
          <cell r="X394">
            <v>62</v>
          </cell>
          <cell r="Y394">
            <v>42314</v>
          </cell>
          <cell r="Z394">
            <v>-24</v>
          </cell>
        </row>
        <row r="395">
          <cell r="C395">
            <v>3442</v>
          </cell>
          <cell r="D395" t="str">
            <v>EAECEU</v>
          </cell>
          <cell r="E395">
            <v>2015</v>
          </cell>
          <cell r="F395" t="str">
            <v>TA</v>
          </cell>
          <cell r="G395" t="str">
            <v>RTU C.T. CENTRO PENITENCIARIO v1.0</v>
          </cell>
          <cell r="H395" t="str">
            <v>PPAL</v>
          </cell>
          <cell r="I395">
            <v>0</v>
          </cell>
          <cell r="J395">
            <v>14</v>
          </cell>
          <cell r="K395">
            <v>14</v>
          </cell>
          <cell r="L395">
            <v>0</v>
          </cell>
          <cell r="M395">
            <v>1</v>
          </cell>
          <cell r="N395" t="str">
            <v>-</v>
          </cell>
          <cell r="O395" t="str">
            <v>-</v>
          </cell>
          <cell r="P395" t="str">
            <v>-</v>
          </cell>
          <cell r="Q395" t="str">
            <v>EUL</v>
          </cell>
          <cell r="R395" t="str">
            <v>-</v>
          </cell>
          <cell r="S395" t="str">
            <v>-</v>
          </cell>
          <cell r="T395" t="str">
            <v>-</v>
          </cell>
          <cell r="U395">
            <v>42275</v>
          </cell>
          <cell r="V395">
            <v>42338</v>
          </cell>
          <cell r="W395">
            <v>42338</v>
          </cell>
          <cell r="X395">
            <v>62</v>
          </cell>
          <cell r="Y395">
            <v>42338</v>
          </cell>
          <cell r="Z395">
            <v>0</v>
          </cell>
        </row>
        <row r="396">
          <cell r="C396">
            <v>0</v>
          </cell>
          <cell r="D396">
            <v>0</v>
          </cell>
          <cell r="E396">
            <v>0</v>
          </cell>
          <cell r="F396">
            <v>0</v>
          </cell>
          <cell r="G396">
            <v>0</v>
          </cell>
          <cell r="H396">
            <v>0</v>
          </cell>
          <cell r="I396">
            <v>0</v>
          </cell>
          <cell r="J396">
            <v>469.5</v>
          </cell>
          <cell r="K396">
            <v>808.5</v>
          </cell>
          <cell r="L396">
            <v>-339</v>
          </cell>
          <cell r="M396">
            <v>0</v>
          </cell>
          <cell r="N396">
            <v>0</v>
          </cell>
          <cell r="O396">
            <v>0</v>
          </cell>
          <cell r="P396">
            <v>0</v>
          </cell>
          <cell r="Q396">
            <v>0</v>
          </cell>
          <cell r="R396">
            <v>0</v>
          </cell>
          <cell r="S396">
            <v>0</v>
          </cell>
          <cell r="T396">
            <v>0</v>
          </cell>
          <cell r="U396">
            <v>0</v>
          </cell>
          <cell r="V396">
            <v>0</v>
          </cell>
          <cell r="W396">
            <v>0</v>
          </cell>
          <cell r="X396">
            <v>0</v>
          </cell>
          <cell r="Y396">
            <v>0</v>
          </cell>
          <cell r="Z396">
            <v>-81</v>
          </cell>
        </row>
        <row r="397">
          <cell r="V397">
            <v>0</v>
          </cell>
          <cell r="W397">
            <v>0</v>
          </cell>
          <cell r="Z397">
            <v>0</v>
          </cell>
        </row>
        <row r="398">
          <cell r="C398">
            <v>0</v>
          </cell>
          <cell r="D398">
            <v>0</v>
          </cell>
          <cell r="E398">
            <v>0</v>
          </cell>
          <cell r="F398">
            <v>0</v>
          </cell>
          <cell r="G398">
            <v>0</v>
          </cell>
          <cell r="H398">
            <v>0</v>
          </cell>
          <cell r="I398">
            <v>0</v>
          </cell>
          <cell r="J398">
            <v>0</v>
          </cell>
          <cell r="K398">
            <v>0</v>
          </cell>
          <cell r="L398">
            <v>0</v>
          </cell>
          <cell r="M398">
            <v>0</v>
          </cell>
          <cell r="N398">
            <v>0</v>
          </cell>
          <cell r="O398">
            <v>0</v>
          </cell>
          <cell r="P398">
            <v>0</v>
          </cell>
          <cell r="Q398">
            <v>0</v>
          </cell>
          <cell r="R398">
            <v>0</v>
          </cell>
          <cell r="S398">
            <v>0</v>
          </cell>
          <cell r="T398">
            <v>0</v>
          </cell>
          <cell r="U398">
            <v>0</v>
          </cell>
          <cell r="V398">
            <v>0</v>
          </cell>
          <cell r="W398">
            <v>0</v>
          </cell>
          <cell r="X398">
            <v>0</v>
          </cell>
          <cell r="Y398">
            <v>0</v>
          </cell>
          <cell r="Z398">
            <v>0</v>
          </cell>
        </row>
        <row r="399">
          <cell r="C399">
            <v>0</v>
          </cell>
          <cell r="D399">
            <v>0</v>
          </cell>
          <cell r="E399">
            <v>0</v>
          </cell>
          <cell r="F399">
            <v>0</v>
          </cell>
          <cell r="G399">
            <v>0</v>
          </cell>
          <cell r="H399">
            <v>0</v>
          </cell>
          <cell r="I399">
            <v>0</v>
          </cell>
          <cell r="J399">
            <v>0</v>
          </cell>
          <cell r="K399">
            <v>0</v>
          </cell>
          <cell r="N399" t="str">
            <v>APROVISIONAMENTS</v>
          </cell>
          <cell r="O399" t="str">
            <v>ADMINISTRACIO</v>
          </cell>
          <cell r="P399" t="str">
            <v>OPERACIONS</v>
          </cell>
          <cell r="Q399" t="str">
            <v>ENGINYERIA HW</v>
          </cell>
          <cell r="R399" t="str">
            <v>ENGINYERIA SW</v>
          </cell>
          <cell r="S399" t="str">
            <v>COMERCIAL</v>
          </cell>
          <cell r="T399" t="str">
            <v>CONSUL.TELCOMUNIC.</v>
          </cell>
          <cell r="U399">
            <v>0</v>
          </cell>
          <cell r="Z399">
            <v>0</v>
          </cell>
        </row>
        <row r="400">
          <cell r="C400">
            <v>0</v>
          </cell>
          <cell r="N400">
            <v>0</v>
          </cell>
          <cell r="O400">
            <v>0</v>
          </cell>
          <cell r="P400">
            <v>0</v>
          </cell>
          <cell r="Q400">
            <v>0</v>
          </cell>
          <cell r="R400">
            <v>0</v>
          </cell>
          <cell r="S400">
            <v>0</v>
          </cell>
          <cell r="T400">
            <v>0</v>
          </cell>
          <cell r="U400">
            <v>0</v>
          </cell>
          <cell r="Z400">
            <v>0</v>
          </cell>
        </row>
        <row r="401">
          <cell r="C401">
            <v>0</v>
          </cell>
          <cell r="N401">
            <v>0</v>
          </cell>
          <cell r="O401">
            <v>0</v>
          </cell>
          <cell r="P401">
            <v>0</v>
          </cell>
          <cell r="Q401">
            <v>0</v>
          </cell>
          <cell r="R401">
            <v>0</v>
          </cell>
          <cell r="S401">
            <v>0</v>
          </cell>
          <cell r="T401">
            <v>0</v>
          </cell>
          <cell r="U401">
            <v>0</v>
          </cell>
          <cell r="Z401">
            <v>0</v>
          </cell>
        </row>
        <row r="402">
          <cell r="C402">
            <v>0</v>
          </cell>
          <cell r="N402">
            <v>0</v>
          </cell>
          <cell r="O402">
            <v>0</v>
          </cell>
          <cell r="P402">
            <v>0</v>
          </cell>
          <cell r="Q402">
            <v>0</v>
          </cell>
          <cell r="R402">
            <v>0</v>
          </cell>
          <cell r="S402">
            <v>0</v>
          </cell>
          <cell r="T402">
            <v>0</v>
          </cell>
          <cell r="U402">
            <v>0</v>
          </cell>
          <cell r="Z402">
            <v>0</v>
          </cell>
        </row>
        <row r="403">
          <cell r="C403">
            <v>0</v>
          </cell>
          <cell r="N403">
            <v>0</v>
          </cell>
          <cell r="O403">
            <v>0</v>
          </cell>
          <cell r="P403">
            <v>0</v>
          </cell>
          <cell r="Q403">
            <v>0</v>
          </cell>
          <cell r="R403">
            <v>0</v>
          </cell>
          <cell r="S403">
            <v>0</v>
          </cell>
          <cell r="T403">
            <v>0</v>
          </cell>
          <cell r="U403">
            <v>0</v>
          </cell>
          <cell r="Z403">
            <v>0</v>
          </cell>
        </row>
        <row r="404">
          <cell r="C404">
            <v>0</v>
          </cell>
          <cell r="E404" t="str">
            <v>Projectes (EXTERNS) en curs 2.015</v>
          </cell>
          <cell r="F404">
            <v>0</v>
          </cell>
          <cell r="G404">
            <v>0</v>
          </cell>
          <cell r="H404">
            <v>0</v>
          </cell>
          <cell r="I404">
            <v>0</v>
          </cell>
          <cell r="J404">
            <v>0</v>
          </cell>
          <cell r="K404">
            <v>0</v>
          </cell>
          <cell r="L404">
            <v>0</v>
          </cell>
          <cell r="M404">
            <v>0</v>
          </cell>
          <cell r="N404">
            <v>0</v>
          </cell>
          <cell r="O404">
            <v>0</v>
          </cell>
          <cell r="P404">
            <v>0</v>
          </cell>
          <cell r="Q404">
            <v>0</v>
          </cell>
          <cell r="R404">
            <v>0</v>
          </cell>
          <cell r="S404">
            <v>0</v>
          </cell>
          <cell r="T404">
            <v>0</v>
          </cell>
          <cell r="U404">
            <v>0</v>
          </cell>
          <cell r="Z404">
            <v>0</v>
          </cell>
        </row>
        <row r="405">
          <cell r="N405">
            <v>0</v>
          </cell>
          <cell r="O405">
            <v>0</v>
          </cell>
          <cell r="P405">
            <v>0</v>
          </cell>
          <cell r="Q405">
            <v>0</v>
          </cell>
          <cell r="R405">
            <v>0</v>
          </cell>
          <cell r="S405">
            <v>0</v>
          </cell>
          <cell r="T405">
            <v>0</v>
          </cell>
          <cell r="U405">
            <v>0</v>
          </cell>
          <cell r="Z405">
            <v>0</v>
          </cell>
        </row>
        <row r="406">
          <cell r="N406">
            <v>0</v>
          </cell>
          <cell r="O406">
            <v>0</v>
          </cell>
          <cell r="P406">
            <v>0</v>
          </cell>
          <cell r="Q406">
            <v>0</v>
          </cell>
          <cell r="R406">
            <v>0</v>
          </cell>
          <cell r="S406">
            <v>0</v>
          </cell>
          <cell r="T406">
            <v>0</v>
          </cell>
          <cell r="U406">
            <v>0</v>
          </cell>
          <cell r="Z406">
            <v>0</v>
          </cell>
        </row>
        <row r="407">
          <cell r="C407" t="str">
            <v>OF</v>
          </cell>
          <cell r="D407" t="str">
            <v>CLIENT</v>
          </cell>
          <cell r="E407" t="str">
            <v>ANY</v>
          </cell>
          <cell r="F407" t="str">
            <v>STATUS</v>
          </cell>
          <cell r="G407" t="str">
            <v>PROJECTE</v>
          </cell>
          <cell r="H407" t="str">
            <v>TIPUS OF o DEPENDENCIA</v>
          </cell>
          <cell r="I407">
            <v>0</v>
          </cell>
          <cell r="J407" t="str">
            <v>PREV</v>
          </cell>
          <cell r="K407" t="str">
            <v>TOTAL</v>
          </cell>
          <cell r="L407" t="str">
            <v>DESV</v>
          </cell>
          <cell r="M407" t="str">
            <v>AVANÇ</v>
          </cell>
          <cell r="N407" t="str">
            <v>DPT. IMPLICATS</v>
          </cell>
          <cell r="O407">
            <v>0</v>
          </cell>
          <cell r="P407">
            <v>0</v>
          </cell>
          <cell r="Q407">
            <v>0</v>
          </cell>
          <cell r="R407">
            <v>0</v>
          </cell>
          <cell r="S407">
            <v>0</v>
          </cell>
          <cell r="T407">
            <v>0</v>
          </cell>
          <cell r="U407" t="str">
            <v>DATA</v>
          </cell>
          <cell r="V407" t="str">
            <v>DATA</v>
          </cell>
          <cell r="W407" t="str">
            <v>DATA</v>
          </cell>
          <cell r="X407" t="str">
            <v>DURADA</v>
          </cell>
          <cell r="Y407" t="str">
            <v>DATA</v>
          </cell>
          <cell r="Z407" t="str">
            <v>DESVIAC.</v>
          </cell>
        </row>
        <row r="408">
          <cell r="C408">
            <v>0</v>
          </cell>
          <cell r="D408">
            <v>0</v>
          </cell>
          <cell r="E408">
            <v>0</v>
          </cell>
          <cell r="F408">
            <v>0</v>
          </cell>
          <cell r="G408">
            <v>0</v>
          </cell>
          <cell r="H408">
            <v>0</v>
          </cell>
          <cell r="I408">
            <v>0</v>
          </cell>
          <cell r="J408">
            <v>0</v>
          </cell>
          <cell r="K408" t="str">
            <v>REAL</v>
          </cell>
          <cell r="L408">
            <v>0</v>
          </cell>
          <cell r="M408">
            <v>0</v>
          </cell>
          <cell r="N408">
            <v>0</v>
          </cell>
          <cell r="O408">
            <v>0</v>
          </cell>
          <cell r="P408">
            <v>0</v>
          </cell>
          <cell r="Q408">
            <v>0</v>
          </cell>
          <cell r="R408">
            <v>0</v>
          </cell>
          <cell r="S408">
            <v>0</v>
          </cell>
          <cell r="T408">
            <v>0</v>
          </cell>
          <cell r="U408" t="str">
            <v>INICI</v>
          </cell>
          <cell r="V408" t="str">
            <v>ENTREGA</v>
          </cell>
          <cell r="W408" t="str">
            <v>REVISADA</v>
          </cell>
          <cell r="X408">
            <v>0</v>
          </cell>
          <cell r="Y408" t="str">
            <v>ACCEP.</v>
          </cell>
          <cell r="Z408">
            <v>0</v>
          </cell>
        </row>
        <row r="409">
          <cell r="C409">
            <v>0</v>
          </cell>
          <cell r="D409">
            <v>0</v>
          </cell>
          <cell r="E409">
            <v>0</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Z409">
            <v>0</v>
          </cell>
        </row>
        <row r="410">
          <cell r="C410">
            <v>3443</v>
          </cell>
          <cell r="D410" t="str">
            <v>EAECEU</v>
          </cell>
          <cell r="E410">
            <v>2015</v>
          </cell>
          <cell r="F410" t="str">
            <v>TA</v>
          </cell>
          <cell r="G410" t="str">
            <v>RTU C.T. YBARROLA v1.0</v>
          </cell>
          <cell r="H410" t="str">
            <v>PPAL</v>
          </cell>
          <cell r="I410">
            <v>0</v>
          </cell>
          <cell r="J410">
            <v>26</v>
          </cell>
          <cell r="K410">
            <v>26</v>
          </cell>
          <cell r="L410">
            <v>0</v>
          </cell>
          <cell r="M410">
            <v>1</v>
          </cell>
          <cell r="N410" t="str">
            <v>-</v>
          </cell>
          <cell r="O410" t="str">
            <v>-</v>
          </cell>
          <cell r="P410" t="str">
            <v>-</v>
          </cell>
          <cell r="Q410" t="str">
            <v>EUL</v>
          </cell>
          <cell r="R410" t="str">
            <v>-</v>
          </cell>
          <cell r="S410" t="str">
            <v>-</v>
          </cell>
          <cell r="T410" t="str">
            <v>-</v>
          </cell>
          <cell r="U410">
            <v>42275</v>
          </cell>
          <cell r="V410">
            <v>42338</v>
          </cell>
          <cell r="W410">
            <v>42338</v>
          </cell>
          <cell r="X410">
            <v>62</v>
          </cell>
          <cell r="Y410">
            <v>42314</v>
          </cell>
          <cell r="Z410">
            <v>-24</v>
          </cell>
        </row>
        <row r="411">
          <cell r="C411">
            <v>3444</v>
          </cell>
          <cell r="D411" t="str">
            <v>EAECEU</v>
          </cell>
          <cell r="E411">
            <v>2015</v>
          </cell>
          <cell r="F411" t="str">
            <v>TA</v>
          </cell>
          <cell r="G411" t="str">
            <v>RTU C.T. RAMPA MUELLE ESPAÑA v1.0</v>
          </cell>
          <cell r="H411" t="str">
            <v>PPAL</v>
          </cell>
          <cell r="I411">
            <v>0</v>
          </cell>
          <cell r="J411">
            <v>26</v>
          </cell>
          <cell r="K411">
            <v>26</v>
          </cell>
          <cell r="L411">
            <v>0</v>
          </cell>
          <cell r="M411">
            <v>1</v>
          </cell>
          <cell r="N411" t="str">
            <v>-</v>
          </cell>
          <cell r="O411" t="str">
            <v>-</v>
          </cell>
          <cell r="P411" t="str">
            <v>-</v>
          </cell>
          <cell r="Q411" t="str">
            <v>EUL</v>
          </cell>
          <cell r="R411" t="str">
            <v>-</v>
          </cell>
          <cell r="S411" t="str">
            <v>-</v>
          </cell>
          <cell r="T411" t="str">
            <v>-</v>
          </cell>
          <cell r="U411">
            <v>42275</v>
          </cell>
          <cell r="V411">
            <v>42338</v>
          </cell>
          <cell r="W411">
            <v>42338</v>
          </cell>
          <cell r="X411">
            <v>62</v>
          </cell>
          <cell r="Y411">
            <v>42314</v>
          </cell>
          <cell r="Z411">
            <v>-24</v>
          </cell>
        </row>
        <row r="412">
          <cell r="C412">
            <v>3445</v>
          </cell>
          <cell r="D412" t="str">
            <v>EAECEU</v>
          </cell>
          <cell r="E412">
            <v>2015</v>
          </cell>
          <cell r="F412" t="str">
            <v>TA</v>
          </cell>
          <cell r="G412" t="str">
            <v>RTU C.T. VALDEAGUAS v1.0</v>
          </cell>
          <cell r="H412" t="str">
            <v>PPAL</v>
          </cell>
          <cell r="I412">
            <v>0</v>
          </cell>
          <cell r="J412">
            <v>26</v>
          </cell>
          <cell r="K412">
            <v>26</v>
          </cell>
          <cell r="L412">
            <v>0</v>
          </cell>
          <cell r="M412">
            <v>1</v>
          </cell>
          <cell r="N412" t="str">
            <v>-</v>
          </cell>
          <cell r="O412" t="str">
            <v>-</v>
          </cell>
          <cell r="P412" t="str">
            <v>-</v>
          </cell>
          <cell r="Q412" t="str">
            <v>EUL</v>
          </cell>
          <cell r="R412" t="str">
            <v>-</v>
          </cell>
          <cell r="S412" t="str">
            <v>-</v>
          </cell>
          <cell r="T412" t="str">
            <v>-</v>
          </cell>
          <cell r="U412">
            <v>42275</v>
          </cell>
          <cell r="V412">
            <v>42338</v>
          </cell>
          <cell r="W412">
            <v>42338</v>
          </cell>
          <cell r="X412">
            <v>62</v>
          </cell>
          <cell r="Y412">
            <v>42314</v>
          </cell>
          <cell r="Z412">
            <v>-24</v>
          </cell>
        </row>
        <row r="413">
          <cell r="C413">
            <v>3446</v>
          </cell>
          <cell r="D413" t="str">
            <v>EAECEU</v>
          </cell>
          <cell r="E413">
            <v>2015</v>
          </cell>
          <cell r="F413" t="str">
            <v>TA</v>
          </cell>
          <cell r="G413" t="str">
            <v>RTU C.T. PRINCIPE-I v1.0</v>
          </cell>
          <cell r="H413" t="str">
            <v>PPAL</v>
          </cell>
          <cell r="I413">
            <v>0</v>
          </cell>
          <cell r="J413">
            <v>26</v>
          </cell>
          <cell r="K413">
            <v>26</v>
          </cell>
          <cell r="L413">
            <v>0</v>
          </cell>
          <cell r="M413">
            <v>1</v>
          </cell>
          <cell r="N413" t="str">
            <v>-</v>
          </cell>
          <cell r="O413" t="str">
            <v>-</v>
          </cell>
          <cell r="P413" t="str">
            <v>-</v>
          </cell>
          <cell r="Q413" t="str">
            <v>EUL</v>
          </cell>
          <cell r="R413" t="str">
            <v>-</v>
          </cell>
          <cell r="S413" t="str">
            <v>-</v>
          </cell>
          <cell r="T413" t="str">
            <v>-</v>
          </cell>
          <cell r="U413">
            <v>42275</v>
          </cell>
          <cell r="V413">
            <v>42338</v>
          </cell>
          <cell r="W413">
            <v>42338</v>
          </cell>
          <cell r="X413">
            <v>62</v>
          </cell>
          <cell r="Y413">
            <v>42314</v>
          </cell>
          <cell r="Z413">
            <v>-24</v>
          </cell>
        </row>
        <row r="414">
          <cell r="C414">
            <v>3447</v>
          </cell>
          <cell r="D414" t="str">
            <v>EAECEU</v>
          </cell>
          <cell r="E414">
            <v>2015</v>
          </cell>
          <cell r="F414" t="str">
            <v>TA</v>
          </cell>
          <cell r="G414" t="str">
            <v>Inst. y PEM RTU C.T. BORRAS v1.0</v>
          </cell>
          <cell r="H414" t="str">
            <v>OF3437</v>
          </cell>
          <cell r="I414">
            <v>0</v>
          </cell>
          <cell r="J414">
            <v>12</v>
          </cell>
          <cell r="K414">
            <v>16.75</v>
          </cell>
          <cell r="L414">
            <v>-4.75</v>
          </cell>
          <cell r="M414">
            <v>1.3958333333333333</v>
          </cell>
          <cell r="N414" t="str">
            <v>-</v>
          </cell>
          <cell r="O414" t="str">
            <v>-</v>
          </cell>
          <cell r="P414" t="str">
            <v>-</v>
          </cell>
          <cell r="Q414" t="str">
            <v>-</v>
          </cell>
          <cell r="R414" t="str">
            <v>RVC</v>
          </cell>
          <cell r="S414" t="str">
            <v>-</v>
          </cell>
          <cell r="T414" t="str">
            <v>-</v>
          </cell>
          <cell r="U414">
            <v>42275</v>
          </cell>
          <cell r="V414">
            <v>42338</v>
          </cell>
          <cell r="W414">
            <v>42719</v>
          </cell>
          <cell r="X414">
            <v>62</v>
          </cell>
          <cell r="Y414">
            <v>42719</v>
          </cell>
          <cell r="Z414">
            <v>0</v>
          </cell>
        </row>
        <row r="415">
          <cell r="C415">
            <v>3448</v>
          </cell>
          <cell r="D415" t="str">
            <v>EAECEU</v>
          </cell>
          <cell r="E415">
            <v>2015</v>
          </cell>
          <cell r="F415" t="str">
            <v>TA</v>
          </cell>
          <cell r="G415" t="str">
            <v>Inst. y PEM RTU C.T. PATIO PARAMO v1.0</v>
          </cell>
          <cell r="H415" t="str">
            <v>OF3438</v>
          </cell>
          <cell r="I415">
            <v>0</v>
          </cell>
          <cell r="J415">
            <v>12</v>
          </cell>
          <cell r="K415">
            <v>16.75</v>
          </cell>
          <cell r="L415">
            <v>-4.75</v>
          </cell>
          <cell r="M415">
            <v>1.3958333333333333</v>
          </cell>
          <cell r="N415" t="str">
            <v>-</v>
          </cell>
          <cell r="O415" t="str">
            <v>-</v>
          </cell>
          <cell r="P415" t="str">
            <v>-</v>
          </cell>
          <cell r="Q415" t="str">
            <v>-</v>
          </cell>
          <cell r="R415" t="str">
            <v>RVC</v>
          </cell>
          <cell r="S415" t="str">
            <v>-</v>
          </cell>
          <cell r="T415" t="str">
            <v>-</v>
          </cell>
          <cell r="U415">
            <v>42275</v>
          </cell>
          <cell r="V415">
            <v>42338</v>
          </cell>
          <cell r="W415">
            <v>42719</v>
          </cell>
          <cell r="X415">
            <v>62</v>
          </cell>
          <cell r="Y415">
            <v>42719</v>
          </cell>
          <cell r="Z415">
            <v>0</v>
          </cell>
        </row>
        <row r="416">
          <cell r="C416">
            <v>3449</v>
          </cell>
          <cell r="D416" t="str">
            <v>EAECEU</v>
          </cell>
          <cell r="E416">
            <v>2015</v>
          </cell>
          <cell r="F416" t="str">
            <v>TA</v>
          </cell>
          <cell r="G416" t="str">
            <v>Inst. y PEM RTU C.T. SAN JOSE-REGULARES v1.0</v>
          </cell>
          <cell r="H416" t="str">
            <v>OF3439</v>
          </cell>
          <cell r="I416">
            <v>0</v>
          </cell>
          <cell r="J416">
            <v>12</v>
          </cell>
          <cell r="K416">
            <v>20</v>
          </cell>
          <cell r="L416">
            <v>-8</v>
          </cell>
          <cell r="M416">
            <v>1.6666666666666667</v>
          </cell>
          <cell r="N416" t="str">
            <v>-</v>
          </cell>
          <cell r="O416" t="str">
            <v>-</v>
          </cell>
          <cell r="P416" t="str">
            <v>-</v>
          </cell>
          <cell r="Q416" t="str">
            <v>-</v>
          </cell>
          <cell r="R416" t="str">
            <v>RVC</v>
          </cell>
          <cell r="S416" t="str">
            <v>-</v>
          </cell>
          <cell r="T416" t="str">
            <v>-</v>
          </cell>
          <cell r="U416">
            <v>42275</v>
          </cell>
          <cell r="V416">
            <v>42338</v>
          </cell>
          <cell r="W416">
            <v>43207</v>
          </cell>
          <cell r="X416">
            <v>62</v>
          </cell>
          <cell r="Y416">
            <v>43207</v>
          </cell>
          <cell r="Z416">
            <v>0</v>
          </cell>
        </row>
        <row r="417">
          <cell r="C417">
            <v>3450</v>
          </cell>
          <cell r="D417" t="str">
            <v>EAECEU</v>
          </cell>
          <cell r="E417">
            <v>2015</v>
          </cell>
          <cell r="F417" t="str">
            <v>OB</v>
          </cell>
          <cell r="G417" t="str">
            <v>Inst. y PEM RTU C.T. LOMA-COLMENAR 4 v1.0</v>
          </cell>
          <cell r="H417" t="str">
            <v>OF3440</v>
          </cell>
          <cell r="I417">
            <v>0</v>
          </cell>
          <cell r="J417">
            <v>12</v>
          </cell>
          <cell r="K417">
            <v>0</v>
          </cell>
          <cell r="L417">
            <v>12</v>
          </cell>
          <cell r="M417">
            <v>0</v>
          </cell>
          <cell r="N417" t="str">
            <v>-</v>
          </cell>
          <cell r="O417" t="str">
            <v>-</v>
          </cell>
          <cell r="P417" t="str">
            <v>-</v>
          </cell>
          <cell r="Q417" t="str">
            <v>-</v>
          </cell>
          <cell r="R417" t="str">
            <v>RVC</v>
          </cell>
          <cell r="S417" t="str">
            <v>-</v>
          </cell>
          <cell r="T417" t="str">
            <v>-</v>
          </cell>
          <cell r="U417">
            <v>42275</v>
          </cell>
          <cell r="V417">
            <v>42338</v>
          </cell>
          <cell r="W417">
            <v>42338</v>
          </cell>
          <cell r="X417">
            <v>62</v>
          </cell>
          <cell r="Y417">
            <v>0</v>
          </cell>
          <cell r="Z417" t="str">
            <v/>
          </cell>
        </row>
        <row r="418">
          <cell r="C418">
            <v>3451</v>
          </cell>
          <cell r="D418" t="str">
            <v>EAECEU</v>
          </cell>
          <cell r="E418">
            <v>2015</v>
          </cell>
          <cell r="F418" t="str">
            <v>TA</v>
          </cell>
          <cell r="G418" t="str">
            <v>Inst. y PEM RTU C.T. PEPE REMMIGIO v1.0</v>
          </cell>
          <cell r="H418" t="str">
            <v>OF3441</v>
          </cell>
          <cell r="I418">
            <v>0</v>
          </cell>
          <cell r="J418">
            <v>12</v>
          </cell>
          <cell r="K418">
            <v>16.75</v>
          </cell>
          <cell r="L418">
            <v>-4.75</v>
          </cell>
          <cell r="M418">
            <v>1.3958333333333333</v>
          </cell>
          <cell r="N418" t="str">
            <v>-</v>
          </cell>
          <cell r="O418" t="str">
            <v>-</v>
          </cell>
          <cell r="P418" t="str">
            <v>-</v>
          </cell>
          <cell r="Q418" t="str">
            <v>-</v>
          </cell>
          <cell r="R418" t="str">
            <v>RVC</v>
          </cell>
          <cell r="S418" t="str">
            <v>-</v>
          </cell>
          <cell r="T418" t="str">
            <v>-</v>
          </cell>
          <cell r="U418">
            <v>42275</v>
          </cell>
          <cell r="V418">
            <v>42338</v>
          </cell>
          <cell r="W418">
            <v>42719</v>
          </cell>
          <cell r="X418">
            <v>62</v>
          </cell>
          <cell r="Y418">
            <v>42719</v>
          </cell>
          <cell r="Z418">
            <v>0</v>
          </cell>
        </row>
        <row r="419">
          <cell r="C419">
            <v>3452</v>
          </cell>
          <cell r="D419" t="str">
            <v>EAECEU</v>
          </cell>
          <cell r="E419">
            <v>2015</v>
          </cell>
          <cell r="F419" t="str">
            <v>TA</v>
          </cell>
          <cell r="G419" t="str">
            <v>Inst. y PEM RTU C.T. CENTRO PENITENCIARIO v1.0</v>
          </cell>
          <cell r="H419" t="str">
            <v>OF3442</v>
          </cell>
          <cell r="I419">
            <v>0</v>
          </cell>
          <cell r="J419">
            <v>12</v>
          </cell>
          <cell r="K419">
            <v>17.329999999999998</v>
          </cell>
          <cell r="L419">
            <v>-5.3299999999999983</v>
          </cell>
          <cell r="M419">
            <v>1.4441666666666666</v>
          </cell>
          <cell r="N419" t="str">
            <v>-</v>
          </cell>
          <cell r="O419" t="str">
            <v>-</v>
          </cell>
          <cell r="P419" t="str">
            <v>-</v>
          </cell>
          <cell r="Q419" t="str">
            <v>-</v>
          </cell>
          <cell r="R419" t="str">
            <v>RVC</v>
          </cell>
          <cell r="S419" t="str">
            <v>-</v>
          </cell>
          <cell r="T419" t="str">
            <v>-</v>
          </cell>
          <cell r="U419">
            <v>42275</v>
          </cell>
          <cell r="V419">
            <v>42338</v>
          </cell>
          <cell r="W419">
            <v>43207</v>
          </cell>
          <cell r="X419">
            <v>62</v>
          </cell>
          <cell r="Y419">
            <v>43207</v>
          </cell>
          <cell r="Z419">
            <v>0</v>
          </cell>
        </row>
        <row r="420">
          <cell r="C420">
            <v>3453</v>
          </cell>
          <cell r="D420" t="str">
            <v>EAECEU</v>
          </cell>
          <cell r="E420">
            <v>2015</v>
          </cell>
          <cell r="F420" t="str">
            <v>TA</v>
          </cell>
          <cell r="G420" t="str">
            <v>Inst. y PEM RTU C.T. YBARROLA v1.0</v>
          </cell>
          <cell r="H420" t="str">
            <v>OF3443</v>
          </cell>
          <cell r="I420">
            <v>0</v>
          </cell>
          <cell r="J420">
            <v>12</v>
          </cell>
          <cell r="K420">
            <v>17.25</v>
          </cell>
          <cell r="L420">
            <v>-5.25</v>
          </cell>
          <cell r="M420">
            <v>1.4375</v>
          </cell>
          <cell r="N420" t="str">
            <v>-</v>
          </cell>
          <cell r="O420" t="str">
            <v>-</v>
          </cell>
          <cell r="P420" t="str">
            <v>-</v>
          </cell>
          <cell r="Q420" t="str">
            <v>-</v>
          </cell>
          <cell r="R420" t="str">
            <v>RVC</v>
          </cell>
          <cell r="S420" t="str">
            <v>-</v>
          </cell>
          <cell r="T420" t="str">
            <v>-</v>
          </cell>
          <cell r="U420">
            <v>42275</v>
          </cell>
          <cell r="V420">
            <v>42338</v>
          </cell>
          <cell r="W420">
            <v>43207</v>
          </cell>
          <cell r="X420">
            <v>62</v>
          </cell>
          <cell r="Y420">
            <v>43207</v>
          </cell>
          <cell r="Z420">
            <v>0</v>
          </cell>
        </row>
        <row r="421">
          <cell r="C421">
            <v>3454</v>
          </cell>
          <cell r="D421" t="str">
            <v>EAECEU</v>
          </cell>
          <cell r="E421">
            <v>2015</v>
          </cell>
          <cell r="F421" t="str">
            <v>TA</v>
          </cell>
          <cell r="G421" t="str">
            <v>Inst. y PEM RTU C.T. RAMPA MUELLE ESPAÑA v1.0</v>
          </cell>
          <cell r="H421" t="str">
            <v>OF3444</v>
          </cell>
          <cell r="I421">
            <v>0</v>
          </cell>
          <cell r="J421">
            <v>12</v>
          </cell>
          <cell r="K421">
            <v>18.579999999999998</v>
          </cell>
          <cell r="L421">
            <v>-6.5799999999999983</v>
          </cell>
          <cell r="M421">
            <v>1.5483333333333331</v>
          </cell>
          <cell r="N421" t="str">
            <v>-</v>
          </cell>
          <cell r="O421" t="str">
            <v>-</v>
          </cell>
          <cell r="P421" t="str">
            <v>-</v>
          </cell>
          <cell r="Q421" t="str">
            <v>-</v>
          </cell>
          <cell r="R421" t="str">
            <v>RVC</v>
          </cell>
          <cell r="S421" t="str">
            <v>-</v>
          </cell>
          <cell r="T421" t="str">
            <v>-</v>
          </cell>
          <cell r="U421">
            <v>42275</v>
          </cell>
          <cell r="V421">
            <v>42338</v>
          </cell>
          <cell r="W421">
            <v>43207</v>
          </cell>
          <cell r="X421">
            <v>62</v>
          </cell>
          <cell r="Y421">
            <v>43207</v>
          </cell>
          <cell r="Z421">
            <v>0</v>
          </cell>
        </row>
        <row r="422">
          <cell r="C422">
            <v>3455</v>
          </cell>
          <cell r="D422" t="str">
            <v>EAECEU</v>
          </cell>
          <cell r="E422">
            <v>2015</v>
          </cell>
          <cell r="F422" t="str">
            <v>TA</v>
          </cell>
          <cell r="G422" t="str">
            <v>Inst. y PEM RTU C.T. VALDEAGUAS v1.0</v>
          </cell>
          <cell r="H422" t="str">
            <v>OF3445</v>
          </cell>
          <cell r="I422">
            <v>0</v>
          </cell>
          <cell r="J422">
            <v>12</v>
          </cell>
          <cell r="K422">
            <v>65.25</v>
          </cell>
          <cell r="L422">
            <v>-53.25</v>
          </cell>
          <cell r="M422">
            <v>5.4375</v>
          </cell>
          <cell r="N422" t="str">
            <v>-</v>
          </cell>
          <cell r="O422" t="str">
            <v>-</v>
          </cell>
          <cell r="P422" t="str">
            <v>-</v>
          </cell>
          <cell r="Q422" t="str">
            <v>-</v>
          </cell>
          <cell r="R422" t="str">
            <v>RVC</v>
          </cell>
          <cell r="S422" t="str">
            <v>-</v>
          </cell>
          <cell r="T422" t="str">
            <v>-</v>
          </cell>
          <cell r="U422">
            <v>42275</v>
          </cell>
          <cell r="V422">
            <v>42338</v>
          </cell>
          <cell r="W422">
            <v>43207</v>
          </cell>
          <cell r="X422">
            <v>62</v>
          </cell>
          <cell r="Y422">
            <v>43207</v>
          </cell>
          <cell r="Z422">
            <v>0</v>
          </cell>
        </row>
        <row r="423">
          <cell r="C423">
            <v>3456</v>
          </cell>
          <cell r="D423" t="str">
            <v>EAECEU</v>
          </cell>
          <cell r="E423">
            <v>2015</v>
          </cell>
          <cell r="F423" t="str">
            <v>TA</v>
          </cell>
          <cell r="G423" t="str">
            <v>Inst. y PEM RTU C.T. PRINCIPE-I v1.0</v>
          </cell>
          <cell r="H423" t="str">
            <v>OF3446</v>
          </cell>
          <cell r="I423">
            <v>0</v>
          </cell>
          <cell r="J423">
            <v>12</v>
          </cell>
          <cell r="K423">
            <v>16.170000000000002</v>
          </cell>
          <cell r="L423">
            <v>-4.1700000000000017</v>
          </cell>
          <cell r="M423">
            <v>1.3475000000000001</v>
          </cell>
          <cell r="N423" t="str">
            <v>-</v>
          </cell>
          <cell r="O423" t="str">
            <v>-</v>
          </cell>
          <cell r="P423" t="str">
            <v>-</v>
          </cell>
          <cell r="Q423" t="str">
            <v>-</v>
          </cell>
          <cell r="R423" t="str">
            <v>RVC</v>
          </cell>
          <cell r="S423" t="str">
            <v>-</v>
          </cell>
          <cell r="T423" t="str">
            <v>-</v>
          </cell>
          <cell r="U423">
            <v>42275</v>
          </cell>
          <cell r="V423">
            <v>42338</v>
          </cell>
          <cell r="W423">
            <v>43207</v>
          </cell>
          <cell r="X423">
            <v>62</v>
          </cell>
          <cell r="Y423">
            <v>43207</v>
          </cell>
          <cell r="Z423">
            <v>0</v>
          </cell>
        </row>
        <row r="424">
          <cell r="C424">
            <v>3457</v>
          </cell>
          <cell r="D424" t="str">
            <v>ELEPOP</v>
          </cell>
          <cell r="E424">
            <v>2015</v>
          </cell>
          <cell r="F424" t="str">
            <v>TA</v>
          </cell>
          <cell r="G424" t="str">
            <v>SOPORTE CSSat POPULAR 2.015-2.016 (Cto.Mant.)</v>
          </cell>
          <cell r="H424" t="str">
            <v>IND</v>
          </cell>
          <cell r="I424">
            <v>0</v>
          </cell>
          <cell r="J424">
            <v>15</v>
          </cell>
          <cell r="K424">
            <v>2</v>
          </cell>
          <cell r="L424">
            <v>13</v>
          </cell>
          <cell r="M424">
            <v>0.13333333333333333</v>
          </cell>
          <cell r="N424" t="str">
            <v>-</v>
          </cell>
          <cell r="O424" t="str">
            <v>-</v>
          </cell>
          <cell r="P424" t="str">
            <v>-</v>
          </cell>
          <cell r="Q424" t="str">
            <v>-</v>
          </cell>
          <cell r="R424" t="str">
            <v>TRS</v>
          </cell>
          <cell r="S424" t="str">
            <v>-</v>
          </cell>
          <cell r="T424" t="str">
            <v>-</v>
          </cell>
          <cell r="U424">
            <v>42278</v>
          </cell>
          <cell r="V424">
            <v>42643</v>
          </cell>
          <cell r="W424">
            <v>42643</v>
          </cell>
          <cell r="X424">
            <v>359</v>
          </cell>
          <cell r="Y424">
            <v>42643</v>
          </cell>
          <cell r="Z424">
            <v>0</v>
          </cell>
        </row>
        <row r="425">
          <cell r="C425">
            <v>3458</v>
          </cell>
          <cell r="D425" t="str">
            <v>ELDICE</v>
          </cell>
          <cell r="E425">
            <v>2015</v>
          </cell>
          <cell r="F425" t="str">
            <v>TA</v>
          </cell>
          <cell r="G425" t="str">
            <v>Inst. i PEM RTU CT-6 AIGUAFREDA v1.0</v>
          </cell>
          <cell r="H425" t="str">
            <v>IND</v>
          </cell>
          <cell r="I425">
            <v>0</v>
          </cell>
          <cell r="J425">
            <v>14</v>
          </cell>
          <cell r="K425">
            <v>14</v>
          </cell>
          <cell r="L425">
            <v>0</v>
          </cell>
          <cell r="M425">
            <v>1</v>
          </cell>
          <cell r="N425" t="str">
            <v>-</v>
          </cell>
          <cell r="O425" t="str">
            <v>-</v>
          </cell>
          <cell r="P425" t="str">
            <v>-</v>
          </cell>
          <cell r="Q425" t="str">
            <v>JMG</v>
          </cell>
          <cell r="R425" t="str">
            <v>-</v>
          </cell>
          <cell r="S425" t="str">
            <v>-</v>
          </cell>
          <cell r="T425" t="str">
            <v>-</v>
          </cell>
          <cell r="U425">
            <v>42278</v>
          </cell>
          <cell r="V425">
            <v>42307</v>
          </cell>
          <cell r="W425">
            <v>42458</v>
          </cell>
          <cell r="X425">
            <v>29</v>
          </cell>
          <cell r="Y425">
            <v>42458</v>
          </cell>
          <cell r="Z425">
            <v>0</v>
          </cell>
        </row>
        <row r="426">
          <cell r="C426">
            <v>3459</v>
          </cell>
          <cell r="D426" t="str">
            <v>ELDICE</v>
          </cell>
          <cell r="E426">
            <v>2015</v>
          </cell>
          <cell r="F426" t="str">
            <v>TA</v>
          </cell>
          <cell r="G426" t="str">
            <v>Inst. i PEM RTU CT-9 ROB v1.0</v>
          </cell>
          <cell r="H426" t="str">
            <v>IND</v>
          </cell>
          <cell r="I426">
            <v>0</v>
          </cell>
          <cell r="J426">
            <v>14</v>
          </cell>
          <cell r="K426">
            <v>14</v>
          </cell>
          <cell r="L426">
            <v>0</v>
          </cell>
          <cell r="M426">
            <v>1</v>
          </cell>
          <cell r="N426" t="str">
            <v>-</v>
          </cell>
          <cell r="O426" t="str">
            <v>-</v>
          </cell>
          <cell r="P426" t="str">
            <v>-</v>
          </cell>
          <cell r="Q426" t="str">
            <v>JMG</v>
          </cell>
          <cell r="R426" t="str">
            <v>-</v>
          </cell>
          <cell r="S426" t="str">
            <v>-</v>
          </cell>
          <cell r="T426" t="str">
            <v>-</v>
          </cell>
          <cell r="U426">
            <v>42278</v>
          </cell>
          <cell r="V426">
            <v>42307</v>
          </cell>
          <cell r="W426">
            <v>42458</v>
          </cell>
          <cell r="X426">
            <v>29</v>
          </cell>
          <cell r="Y426">
            <v>42458</v>
          </cell>
          <cell r="Z426">
            <v>0</v>
          </cell>
        </row>
        <row r="427">
          <cell r="C427">
            <v>3460</v>
          </cell>
          <cell r="D427" t="str">
            <v>ELEMOS</v>
          </cell>
          <cell r="E427">
            <v>2015</v>
          </cell>
          <cell r="F427" t="str">
            <v>TA</v>
          </cell>
          <cell r="G427" t="str">
            <v>CC SCADA MOSCOSO v2.1</v>
          </cell>
          <cell r="H427" t="str">
            <v>IND</v>
          </cell>
          <cell r="I427">
            <v>0</v>
          </cell>
          <cell r="J427">
            <v>10</v>
          </cell>
          <cell r="K427">
            <v>10</v>
          </cell>
          <cell r="L427">
            <v>0</v>
          </cell>
          <cell r="M427">
            <v>1</v>
          </cell>
          <cell r="N427" t="str">
            <v>-</v>
          </cell>
          <cell r="O427" t="str">
            <v>-</v>
          </cell>
          <cell r="P427" t="str">
            <v>-</v>
          </cell>
          <cell r="Q427" t="str">
            <v>-</v>
          </cell>
          <cell r="R427" t="str">
            <v>RVC</v>
          </cell>
          <cell r="S427" t="str">
            <v>-</v>
          </cell>
          <cell r="T427" t="str">
            <v>-</v>
          </cell>
          <cell r="U427">
            <v>42279</v>
          </cell>
          <cell r="V427">
            <v>42307</v>
          </cell>
          <cell r="W427">
            <v>42307</v>
          </cell>
          <cell r="X427">
            <v>28</v>
          </cell>
          <cell r="Y427">
            <v>42299</v>
          </cell>
          <cell r="Z427">
            <v>-8</v>
          </cell>
        </row>
        <row r="428">
          <cell r="C428">
            <v>3461</v>
          </cell>
          <cell r="D428" t="str">
            <v>EMEETS</v>
          </cell>
          <cell r="E428">
            <v>2015</v>
          </cell>
          <cell r="F428" t="str">
            <v>TA</v>
          </cell>
          <cell r="G428" t="str">
            <v>STG-TEDIS T.SEGRE v1.0</v>
          </cell>
          <cell r="H428" t="str">
            <v>IND</v>
          </cell>
          <cell r="I428">
            <v>0</v>
          </cell>
          <cell r="J428">
            <v>30</v>
          </cell>
          <cell r="K428">
            <v>30</v>
          </cell>
          <cell r="L428">
            <v>0</v>
          </cell>
          <cell r="M428">
            <v>1</v>
          </cell>
          <cell r="N428" t="str">
            <v>-</v>
          </cell>
          <cell r="O428" t="str">
            <v>-</v>
          </cell>
          <cell r="P428" t="str">
            <v>-</v>
          </cell>
          <cell r="Q428" t="str">
            <v>-</v>
          </cell>
          <cell r="R428" t="str">
            <v>TRS</v>
          </cell>
          <cell r="S428" t="str">
            <v>-</v>
          </cell>
          <cell r="T428" t="str">
            <v>-</v>
          </cell>
          <cell r="U428">
            <v>42279</v>
          </cell>
          <cell r="V428">
            <v>42321</v>
          </cell>
          <cell r="W428">
            <v>42518</v>
          </cell>
          <cell r="X428">
            <v>41</v>
          </cell>
          <cell r="Y428">
            <v>42518</v>
          </cell>
          <cell r="Z428">
            <v>0</v>
          </cell>
        </row>
        <row r="429">
          <cell r="C429">
            <v>3462</v>
          </cell>
          <cell r="D429" t="str">
            <v>EOSPIT</v>
          </cell>
          <cell r="E429">
            <v>2015</v>
          </cell>
          <cell r="F429" t="str">
            <v>TA</v>
          </cell>
          <cell r="G429" t="str">
            <v>SOPORTE CS EOSA-PITARCH 2,015</v>
          </cell>
          <cell r="H429" t="str">
            <v>IND</v>
          </cell>
          <cell r="I429">
            <v>0</v>
          </cell>
          <cell r="J429">
            <v>8</v>
          </cell>
          <cell r="K429">
            <v>8</v>
          </cell>
          <cell r="L429">
            <v>0</v>
          </cell>
          <cell r="M429">
            <v>1</v>
          </cell>
          <cell r="N429" t="str">
            <v>-</v>
          </cell>
          <cell r="O429" t="str">
            <v>-</v>
          </cell>
          <cell r="P429" t="str">
            <v>-</v>
          </cell>
          <cell r="Q429" t="str">
            <v>-</v>
          </cell>
          <cell r="R429" t="str">
            <v>TRS</v>
          </cell>
          <cell r="S429" t="str">
            <v>-</v>
          </cell>
          <cell r="T429" t="str">
            <v>-</v>
          </cell>
          <cell r="U429">
            <v>42279</v>
          </cell>
          <cell r="V429">
            <v>42307</v>
          </cell>
          <cell r="W429">
            <v>42521</v>
          </cell>
          <cell r="X429">
            <v>28</v>
          </cell>
          <cell r="Y429">
            <v>42521</v>
          </cell>
          <cell r="Z429">
            <v>0</v>
          </cell>
        </row>
        <row r="430">
          <cell r="C430">
            <v>3463</v>
          </cell>
          <cell r="D430" t="str">
            <v>MEBAT</v>
          </cell>
          <cell r="E430">
            <v>2015</v>
          </cell>
          <cell r="F430" t="str">
            <v>TA</v>
          </cell>
          <cell r="G430" t="str">
            <v>SIST. TD RF IBERPOTASH v1.0</v>
          </cell>
          <cell r="H430" t="str">
            <v>PPAL</v>
          </cell>
          <cell r="I430">
            <v>0</v>
          </cell>
          <cell r="J430">
            <v>48</v>
          </cell>
          <cell r="K430">
            <v>48</v>
          </cell>
          <cell r="L430">
            <v>0</v>
          </cell>
          <cell r="M430">
            <v>1</v>
          </cell>
          <cell r="N430" t="str">
            <v>-</v>
          </cell>
          <cell r="O430" t="str">
            <v>-</v>
          </cell>
          <cell r="P430" t="str">
            <v>AMX</v>
          </cell>
          <cell r="Q430" t="str">
            <v>-</v>
          </cell>
          <cell r="R430" t="str">
            <v>-</v>
          </cell>
          <cell r="S430" t="str">
            <v>-</v>
          </cell>
          <cell r="T430" t="str">
            <v>-</v>
          </cell>
          <cell r="U430">
            <v>42343</v>
          </cell>
          <cell r="V430">
            <v>42353</v>
          </cell>
          <cell r="W430">
            <v>42353</v>
          </cell>
          <cell r="X430">
            <v>10</v>
          </cell>
          <cell r="Y430">
            <v>42342</v>
          </cell>
          <cell r="Z430">
            <v>-11</v>
          </cell>
        </row>
        <row r="431">
          <cell r="C431">
            <v>3464</v>
          </cell>
          <cell r="D431" t="str">
            <v>MEBAT</v>
          </cell>
          <cell r="E431">
            <v>2015</v>
          </cell>
          <cell r="F431" t="str">
            <v>TA</v>
          </cell>
          <cell r="G431" t="str">
            <v>SIST. TD LD IBERPOTASH v1.0</v>
          </cell>
          <cell r="H431" t="str">
            <v>OF3463</v>
          </cell>
          <cell r="I431">
            <v>0</v>
          </cell>
          <cell r="J431">
            <v>38</v>
          </cell>
          <cell r="K431">
            <v>38</v>
          </cell>
          <cell r="L431">
            <v>0</v>
          </cell>
          <cell r="M431">
            <v>1</v>
          </cell>
          <cell r="N431" t="str">
            <v>-</v>
          </cell>
          <cell r="O431" t="str">
            <v>-</v>
          </cell>
          <cell r="P431" t="str">
            <v>AMX</v>
          </cell>
          <cell r="Q431" t="str">
            <v>-</v>
          </cell>
          <cell r="R431" t="str">
            <v>-</v>
          </cell>
          <cell r="S431" t="str">
            <v>-</v>
          </cell>
          <cell r="T431" t="str">
            <v>-</v>
          </cell>
          <cell r="U431">
            <v>42343</v>
          </cell>
          <cell r="V431">
            <v>42353</v>
          </cell>
          <cell r="W431">
            <v>42353</v>
          </cell>
          <cell r="X431">
            <v>10</v>
          </cell>
          <cell r="Y431">
            <v>42342</v>
          </cell>
          <cell r="Z431">
            <v>-11</v>
          </cell>
        </row>
        <row r="432">
          <cell r="C432">
            <v>3465</v>
          </cell>
          <cell r="D432" t="str">
            <v>SITEL</v>
          </cell>
          <cell r="E432">
            <v>2015</v>
          </cell>
          <cell r="F432" t="str">
            <v>TA</v>
          </cell>
          <cell r="G432" t="str">
            <v>TD RF MASTER IBERPOTASH v1.0</v>
          </cell>
          <cell r="H432" t="str">
            <v>OF3463</v>
          </cell>
          <cell r="I432">
            <v>0</v>
          </cell>
          <cell r="J432">
            <v>9</v>
          </cell>
          <cell r="K432">
            <v>9</v>
          </cell>
          <cell r="L432">
            <v>0</v>
          </cell>
          <cell r="M432">
            <v>1</v>
          </cell>
          <cell r="N432" t="str">
            <v>-</v>
          </cell>
          <cell r="O432" t="str">
            <v>-</v>
          </cell>
          <cell r="P432" t="str">
            <v>EMM</v>
          </cell>
          <cell r="Q432" t="str">
            <v>-</v>
          </cell>
          <cell r="R432" t="str">
            <v>-</v>
          </cell>
          <cell r="S432" t="str">
            <v>-</v>
          </cell>
          <cell r="T432" t="str">
            <v>-</v>
          </cell>
          <cell r="U432">
            <v>42343</v>
          </cell>
          <cell r="V432">
            <v>42353</v>
          </cell>
          <cell r="W432">
            <v>42353</v>
          </cell>
          <cell r="X432">
            <v>10</v>
          </cell>
          <cell r="Y432">
            <v>42342</v>
          </cell>
          <cell r="Z432">
            <v>-11</v>
          </cell>
        </row>
        <row r="433">
          <cell r="C433">
            <v>3466</v>
          </cell>
          <cell r="D433" t="str">
            <v>SITEL</v>
          </cell>
          <cell r="E433">
            <v>2015</v>
          </cell>
          <cell r="F433" t="str">
            <v>TA</v>
          </cell>
          <cell r="G433" t="str">
            <v>TD RF ESCLAU IBERPOTASH v1.0</v>
          </cell>
          <cell r="H433" t="str">
            <v>OF3463</v>
          </cell>
          <cell r="I433">
            <v>0</v>
          </cell>
          <cell r="J433">
            <v>9</v>
          </cell>
          <cell r="K433">
            <v>9</v>
          </cell>
          <cell r="L433">
            <v>0</v>
          </cell>
          <cell r="M433">
            <v>1</v>
          </cell>
          <cell r="N433" t="str">
            <v>-</v>
          </cell>
          <cell r="O433" t="str">
            <v>-</v>
          </cell>
          <cell r="P433" t="str">
            <v>EMM</v>
          </cell>
          <cell r="Q433" t="str">
            <v>-</v>
          </cell>
          <cell r="R433" t="str">
            <v>-</v>
          </cell>
          <cell r="S433" t="str">
            <v>-</v>
          </cell>
          <cell r="T433" t="str">
            <v>-</v>
          </cell>
          <cell r="U433">
            <v>42343</v>
          </cell>
          <cell r="V433">
            <v>42353</v>
          </cell>
          <cell r="W433">
            <v>42353</v>
          </cell>
          <cell r="X433">
            <v>10</v>
          </cell>
          <cell r="Y433">
            <v>42342</v>
          </cell>
          <cell r="Z433">
            <v>-11</v>
          </cell>
        </row>
        <row r="434">
          <cell r="C434">
            <v>3467</v>
          </cell>
          <cell r="D434" t="str">
            <v>SITEL</v>
          </cell>
          <cell r="E434">
            <v>2015</v>
          </cell>
          <cell r="F434" t="str">
            <v>TA</v>
          </cell>
          <cell r="G434" t="str">
            <v>CARG.BATERIES PREMIUM v1.1</v>
          </cell>
          <cell r="H434" t="str">
            <v>OF3463</v>
          </cell>
          <cell r="I434">
            <v>0</v>
          </cell>
          <cell r="J434">
            <v>8</v>
          </cell>
          <cell r="K434">
            <v>8</v>
          </cell>
          <cell r="L434">
            <v>0</v>
          </cell>
          <cell r="M434">
            <v>1</v>
          </cell>
          <cell r="N434" t="str">
            <v>-</v>
          </cell>
          <cell r="O434" t="str">
            <v>-</v>
          </cell>
          <cell r="P434" t="str">
            <v>EMM</v>
          </cell>
          <cell r="Q434" t="str">
            <v>-</v>
          </cell>
          <cell r="R434" t="str">
            <v>-</v>
          </cell>
          <cell r="S434" t="str">
            <v>-</v>
          </cell>
          <cell r="T434" t="str">
            <v>-</v>
          </cell>
          <cell r="U434">
            <v>42343</v>
          </cell>
          <cell r="V434">
            <v>42353</v>
          </cell>
          <cell r="W434">
            <v>42353</v>
          </cell>
          <cell r="X434">
            <v>10</v>
          </cell>
          <cell r="Y434">
            <v>42342</v>
          </cell>
          <cell r="Z434">
            <v>-11</v>
          </cell>
        </row>
        <row r="435">
          <cell r="C435">
            <v>3468</v>
          </cell>
          <cell r="D435" t="str">
            <v>SITEL</v>
          </cell>
          <cell r="E435">
            <v>2015</v>
          </cell>
          <cell r="F435" t="str">
            <v>TA</v>
          </cell>
          <cell r="G435" t="str">
            <v>TD LD MASTER IBERPOTASH v1.0</v>
          </cell>
          <cell r="H435" t="str">
            <v>OF3463</v>
          </cell>
          <cell r="I435">
            <v>0</v>
          </cell>
          <cell r="J435">
            <v>9</v>
          </cell>
          <cell r="K435">
            <v>9</v>
          </cell>
          <cell r="L435">
            <v>0</v>
          </cell>
          <cell r="M435">
            <v>1</v>
          </cell>
          <cell r="N435" t="str">
            <v>-</v>
          </cell>
          <cell r="O435" t="str">
            <v>-</v>
          </cell>
          <cell r="P435" t="str">
            <v>EMM</v>
          </cell>
          <cell r="Q435" t="str">
            <v>-</v>
          </cell>
          <cell r="R435" t="str">
            <v>-</v>
          </cell>
          <cell r="S435" t="str">
            <v>-</v>
          </cell>
          <cell r="T435" t="str">
            <v>-</v>
          </cell>
          <cell r="U435">
            <v>42343</v>
          </cell>
          <cell r="V435">
            <v>42353</v>
          </cell>
          <cell r="W435">
            <v>42353</v>
          </cell>
          <cell r="X435">
            <v>10</v>
          </cell>
          <cell r="Y435">
            <v>42342</v>
          </cell>
          <cell r="Z435">
            <v>-11</v>
          </cell>
        </row>
        <row r="436">
          <cell r="C436">
            <v>3469</v>
          </cell>
          <cell r="D436" t="str">
            <v>SITEL</v>
          </cell>
          <cell r="E436">
            <v>2015</v>
          </cell>
          <cell r="F436" t="str">
            <v>TA</v>
          </cell>
          <cell r="G436" t="str">
            <v>TD LD ESCLAU IBERPOTASH v1.0</v>
          </cell>
          <cell r="H436" t="str">
            <v>OF3463</v>
          </cell>
          <cell r="I436">
            <v>0</v>
          </cell>
          <cell r="J436">
            <v>9</v>
          </cell>
          <cell r="K436">
            <v>9</v>
          </cell>
          <cell r="L436">
            <v>0</v>
          </cell>
          <cell r="M436">
            <v>1</v>
          </cell>
          <cell r="N436" t="str">
            <v>-</v>
          </cell>
          <cell r="O436" t="str">
            <v>-</v>
          </cell>
          <cell r="P436" t="str">
            <v>EMM</v>
          </cell>
          <cell r="Q436" t="str">
            <v>-</v>
          </cell>
          <cell r="R436" t="str">
            <v>-</v>
          </cell>
          <cell r="S436" t="str">
            <v>-</v>
          </cell>
          <cell r="T436" t="str">
            <v>-</v>
          </cell>
          <cell r="U436">
            <v>42343</v>
          </cell>
          <cell r="V436">
            <v>42353</v>
          </cell>
          <cell r="W436">
            <v>42353</v>
          </cell>
          <cell r="X436">
            <v>10</v>
          </cell>
          <cell r="Y436">
            <v>42342</v>
          </cell>
          <cell r="Z436">
            <v>-11</v>
          </cell>
        </row>
        <row r="437">
          <cell r="C437">
            <v>3470</v>
          </cell>
          <cell r="D437" t="str">
            <v>SITEL</v>
          </cell>
          <cell r="E437">
            <v>2015</v>
          </cell>
          <cell r="F437" t="str">
            <v>TA</v>
          </cell>
          <cell r="G437" t="str">
            <v>CARG.BATERIES PREMIUM v1.0</v>
          </cell>
          <cell r="H437" t="str">
            <v>OF3463</v>
          </cell>
          <cell r="I437">
            <v>0</v>
          </cell>
          <cell r="J437">
            <v>8</v>
          </cell>
          <cell r="K437">
            <v>8</v>
          </cell>
          <cell r="L437">
            <v>0</v>
          </cell>
          <cell r="M437">
            <v>1</v>
          </cell>
          <cell r="N437" t="str">
            <v>-</v>
          </cell>
          <cell r="O437" t="str">
            <v>-</v>
          </cell>
          <cell r="P437" t="str">
            <v>EMM</v>
          </cell>
          <cell r="Q437" t="str">
            <v>-</v>
          </cell>
          <cell r="R437" t="str">
            <v>-</v>
          </cell>
          <cell r="S437" t="str">
            <v>-</v>
          </cell>
          <cell r="T437" t="str">
            <v>-</v>
          </cell>
          <cell r="U437">
            <v>42343</v>
          </cell>
          <cell r="V437">
            <v>42353</v>
          </cell>
          <cell r="W437">
            <v>42353</v>
          </cell>
          <cell r="X437">
            <v>10</v>
          </cell>
          <cell r="Y437">
            <v>42342</v>
          </cell>
          <cell r="Z437">
            <v>-11</v>
          </cell>
        </row>
        <row r="438">
          <cell r="C438">
            <v>3471</v>
          </cell>
          <cell r="D438" t="str">
            <v>SITEL</v>
          </cell>
          <cell r="E438">
            <v>2015</v>
          </cell>
          <cell r="F438" t="str">
            <v>TA</v>
          </cell>
          <cell r="G438" t="str">
            <v>CABLEJAT TD's MASTER IBERPOTASH v1.0</v>
          </cell>
          <cell r="H438" t="str">
            <v>OF3463</v>
          </cell>
          <cell r="I438">
            <v>0</v>
          </cell>
          <cell r="J438">
            <v>5</v>
          </cell>
          <cell r="K438">
            <v>5</v>
          </cell>
          <cell r="L438">
            <v>0</v>
          </cell>
          <cell r="M438">
            <v>1</v>
          </cell>
          <cell r="N438" t="str">
            <v>-</v>
          </cell>
          <cell r="O438" t="str">
            <v>-</v>
          </cell>
          <cell r="P438" t="str">
            <v>EMM</v>
          </cell>
          <cell r="Q438" t="str">
            <v>-</v>
          </cell>
          <cell r="R438" t="str">
            <v>-</v>
          </cell>
          <cell r="S438" t="str">
            <v>-</v>
          </cell>
          <cell r="T438" t="str">
            <v>-</v>
          </cell>
          <cell r="U438">
            <v>42343</v>
          </cell>
          <cell r="V438">
            <v>42353</v>
          </cell>
          <cell r="W438">
            <v>42353</v>
          </cell>
          <cell r="X438">
            <v>10</v>
          </cell>
          <cell r="Y438">
            <v>42342</v>
          </cell>
          <cell r="Z438">
            <v>-11</v>
          </cell>
        </row>
        <row r="439">
          <cell r="C439">
            <v>3472</v>
          </cell>
          <cell r="D439" t="str">
            <v>SITEL</v>
          </cell>
          <cell r="E439">
            <v>2015</v>
          </cell>
          <cell r="F439" t="str">
            <v>TA</v>
          </cell>
          <cell r="G439" t="str">
            <v>CABLEJAT TD's ESCLAU IBERPOTASH v1.0</v>
          </cell>
          <cell r="H439" t="str">
            <v>OF3463</v>
          </cell>
          <cell r="I439">
            <v>0</v>
          </cell>
          <cell r="J439">
            <v>3</v>
          </cell>
          <cell r="K439">
            <v>3</v>
          </cell>
          <cell r="L439">
            <v>0</v>
          </cell>
          <cell r="M439">
            <v>1</v>
          </cell>
          <cell r="N439" t="str">
            <v>-</v>
          </cell>
          <cell r="O439" t="str">
            <v>-</v>
          </cell>
          <cell r="P439" t="str">
            <v>EMM</v>
          </cell>
          <cell r="Q439" t="str">
            <v>-</v>
          </cell>
          <cell r="R439" t="str">
            <v>-</v>
          </cell>
          <cell r="S439" t="str">
            <v>-</v>
          </cell>
          <cell r="T439" t="str">
            <v>-</v>
          </cell>
          <cell r="U439">
            <v>42343</v>
          </cell>
          <cell r="V439">
            <v>42353</v>
          </cell>
          <cell r="W439">
            <v>42353</v>
          </cell>
          <cell r="X439">
            <v>10</v>
          </cell>
          <cell r="Y439">
            <v>42342</v>
          </cell>
          <cell r="Z439">
            <v>-11</v>
          </cell>
        </row>
        <row r="440">
          <cell r="C440">
            <v>0</v>
          </cell>
          <cell r="D440">
            <v>0</v>
          </cell>
          <cell r="E440">
            <v>0</v>
          </cell>
          <cell r="F440">
            <v>0</v>
          </cell>
          <cell r="G440">
            <v>0</v>
          </cell>
          <cell r="H440">
            <v>0</v>
          </cell>
          <cell r="I440">
            <v>0</v>
          </cell>
          <cell r="J440">
            <v>461</v>
          </cell>
          <cell r="K440">
            <v>532.82999999999993</v>
          </cell>
          <cell r="L440">
            <v>-71.829999999999927</v>
          </cell>
          <cell r="M440">
            <v>0</v>
          </cell>
          <cell r="N440">
            <v>0</v>
          </cell>
          <cell r="O440">
            <v>0</v>
          </cell>
          <cell r="P440">
            <v>0</v>
          </cell>
          <cell r="Q440">
            <v>0</v>
          </cell>
          <cell r="R440">
            <v>0</v>
          </cell>
          <cell r="S440">
            <v>0</v>
          </cell>
          <cell r="T440">
            <v>0</v>
          </cell>
          <cell r="U440">
            <v>0</v>
          </cell>
          <cell r="V440">
            <v>0</v>
          </cell>
          <cell r="W440">
            <v>0</v>
          </cell>
          <cell r="X440">
            <v>0</v>
          </cell>
          <cell r="Y440">
            <v>0</v>
          </cell>
          <cell r="Z440">
            <v>-190</v>
          </cell>
        </row>
        <row r="441">
          <cell r="C441">
            <v>0</v>
          </cell>
          <cell r="D441">
            <v>0</v>
          </cell>
          <cell r="E441">
            <v>0</v>
          </cell>
          <cell r="F441">
            <v>0</v>
          </cell>
          <cell r="G441">
            <v>0</v>
          </cell>
          <cell r="H441">
            <v>0</v>
          </cell>
          <cell r="I441">
            <v>0</v>
          </cell>
          <cell r="J441">
            <v>0</v>
          </cell>
          <cell r="K441">
            <v>0</v>
          </cell>
          <cell r="L441">
            <v>0</v>
          </cell>
          <cell r="M441">
            <v>0</v>
          </cell>
          <cell r="N441">
            <v>0</v>
          </cell>
          <cell r="O441">
            <v>0</v>
          </cell>
          <cell r="P441">
            <v>0</v>
          </cell>
          <cell r="Q441">
            <v>0</v>
          </cell>
          <cell r="R441">
            <v>0</v>
          </cell>
          <cell r="S441">
            <v>0</v>
          </cell>
          <cell r="T441">
            <v>0</v>
          </cell>
          <cell r="U441">
            <v>0</v>
          </cell>
          <cell r="V441">
            <v>0</v>
          </cell>
          <cell r="W441">
            <v>0</v>
          </cell>
          <cell r="X441">
            <v>0</v>
          </cell>
          <cell r="Y441">
            <v>0</v>
          </cell>
          <cell r="Z441">
            <v>0</v>
          </cell>
        </row>
        <row r="442">
          <cell r="C442">
            <v>0</v>
          </cell>
          <cell r="D442">
            <v>0</v>
          </cell>
          <cell r="E442">
            <v>0</v>
          </cell>
          <cell r="F442">
            <v>0</v>
          </cell>
          <cell r="G442">
            <v>0</v>
          </cell>
          <cell r="H442">
            <v>0</v>
          </cell>
          <cell r="I442">
            <v>0</v>
          </cell>
          <cell r="J442">
            <v>0</v>
          </cell>
          <cell r="K442">
            <v>0</v>
          </cell>
          <cell r="L442">
            <v>0</v>
          </cell>
          <cell r="M442">
            <v>0</v>
          </cell>
          <cell r="N442">
            <v>0</v>
          </cell>
          <cell r="O442">
            <v>0</v>
          </cell>
          <cell r="P442">
            <v>0</v>
          </cell>
          <cell r="Q442">
            <v>0</v>
          </cell>
          <cell r="R442">
            <v>0</v>
          </cell>
          <cell r="S442">
            <v>0</v>
          </cell>
          <cell r="T442">
            <v>0</v>
          </cell>
          <cell r="U442">
            <v>0</v>
          </cell>
          <cell r="V442">
            <v>0</v>
          </cell>
          <cell r="W442">
            <v>0</v>
          </cell>
          <cell r="X442">
            <v>0</v>
          </cell>
          <cell r="Y442">
            <v>0</v>
          </cell>
          <cell r="Z442">
            <v>0</v>
          </cell>
        </row>
        <row r="443">
          <cell r="C443">
            <v>0</v>
          </cell>
          <cell r="D443">
            <v>0</v>
          </cell>
          <cell r="E443">
            <v>0</v>
          </cell>
          <cell r="F443">
            <v>0</v>
          </cell>
          <cell r="G443">
            <v>0</v>
          </cell>
          <cell r="H443">
            <v>0</v>
          </cell>
          <cell r="I443">
            <v>0</v>
          </cell>
          <cell r="J443">
            <v>0</v>
          </cell>
          <cell r="K443">
            <v>0</v>
          </cell>
          <cell r="N443" t="str">
            <v>APROVISIONAMENTS</v>
          </cell>
          <cell r="O443" t="str">
            <v>ADMINISTRACIO</v>
          </cell>
          <cell r="P443" t="str">
            <v>OPERACIONS</v>
          </cell>
          <cell r="Q443" t="str">
            <v>ENGINYERIA HW</v>
          </cell>
          <cell r="R443" t="str">
            <v>ENGINYERIA SW</v>
          </cell>
          <cell r="S443" t="str">
            <v>COMERCIAL</v>
          </cell>
          <cell r="T443" t="str">
            <v>CONSUL.TELCOMUNIC.</v>
          </cell>
          <cell r="U443">
            <v>0</v>
          </cell>
          <cell r="Z443">
            <v>0</v>
          </cell>
        </row>
        <row r="444">
          <cell r="C444">
            <v>0</v>
          </cell>
          <cell r="N444">
            <v>0</v>
          </cell>
          <cell r="O444">
            <v>0</v>
          </cell>
          <cell r="P444">
            <v>0</v>
          </cell>
          <cell r="Q444">
            <v>0</v>
          </cell>
          <cell r="R444">
            <v>0</v>
          </cell>
          <cell r="S444">
            <v>0</v>
          </cell>
          <cell r="T444">
            <v>0</v>
          </cell>
          <cell r="U444">
            <v>0</v>
          </cell>
          <cell r="Z444">
            <v>0</v>
          </cell>
        </row>
        <row r="445">
          <cell r="C445">
            <v>0</v>
          </cell>
          <cell r="N445">
            <v>0</v>
          </cell>
          <cell r="O445">
            <v>0</v>
          </cell>
          <cell r="P445">
            <v>0</v>
          </cell>
          <cell r="Q445">
            <v>0</v>
          </cell>
          <cell r="R445">
            <v>0</v>
          </cell>
          <cell r="S445">
            <v>0</v>
          </cell>
          <cell r="T445">
            <v>0</v>
          </cell>
          <cell r="U445">
            <v>0</v>
          </cell>
          <cell r="Z445">
            <v>0</v>
          </cell>
        </row>
        <row r="446">
          <cell r="C446">
            <v>0</v>
          </cell>
          <cell r="N446">
            <v>0</v>
          </cell>
          <cell r="O446">
            <v>0</v>
          </cell>
          <cell r="P446">
            <v>0</v>
          </cell>
          <cell r="Q446">
            <v>0</v>
          </cell>
          <cell r="R446">
            <v>0</v>
          </cell>
          <cell r="S446">
            <v>0</v>
          </cell>
          <cell r="T446">
            <v>0</v>
          </cell>
          <cell r="U446">
            <v>0</v>
          </cell>
          <cell r="Z446">
            <v>0</v>
          </cell>
        </row>
        <row r="447">
          <cell r="C447">
            <v>0</v>
          </cell>
          <cell r="N447">
            <v>0</v>
          </cell>
          <cell r="O447">
            <v>0</v>
          </cell>
          <cell r="P447">
            <v>0</v>
          </cell>
          <cell r="Q447">
            <v>0</v>
          </cell>
          <cell r="R447">
            <v>0</v>
          </cell>
          <cell r="S447">
            <v>0</v>
          </cell>
          <cell r="T447">
            <v>0</v>
          </cell>
          <cell r="U447">
            <v>0</v>
          </cell>
          <cell r="Z447">
            <v>0</v>
          </cell>
        </row>
        <row r="448">
          <cell r="C448">
            <v>0</v>
          </cell>
          <cell r="E448" t="str">
            <v>Projectes (EXTERNS) en curs 2.015</v>
          </cell>
          <cell r="F448">
            <v>0</v>
          </cell>
          <cell r="G448">
            <v>0</v>
          </cell>
          <cell r="H448">
            <v>0</v>
          </cell>
          <cell r="I448">
            <v>0</v>
          </cell>
          <cell r="J448">
            <v>0</v>
          </cell>
          <cell r="K448">
            <v>0</v>
          </cell>
          <cell r="L448">
            <v>0</v>
          </cell>
          <cell r="M448">
            <v>0</v>
          </cell>
          <cell r="N448">
            <v>0</v>
          </cell>
          <cell r="O448">
            <v>0</v>
          </cell>
          <cell r="P448">
            <v>0</v>
          </cell>
          <cell r="Q448">
            <v>0</v>
          </cell>
          <cell r="R448">
            <v>0</v>
          </cell>
          <cell r="S448">
            <v>0</v>
          </cell>
          <cell r="T448">
            <v>0</v>
          </cell>
          <cell r="U448">
            <v>0</v>
          </cell>
          <cell r="Z448">
            <v>0</v>
          </cell>
        </row>
        <row r="449">
          <cell r="N449">
            <v>0</v>
          </cell>
          <cell r="O449">
            <v>0</v>
          </cell>
          <cell r="P449">
            <v>0</v>
          </cell>
          <cell r="Q449">
            <v>0</v>
          </cell>
          <cell r="R449">
            <v>0</v>
          </cell>
          <cell r="S449">
            <v>0</v>
          </cell>
          <cell r="T449">
            <v>0</v>
          </cell>
          <cell r="U449">
            <v>0</v>
          </cell>
          <cell r="Z449">
            <v>0</v>
          </cell>
        </row>
        <row r="450">
          <cell r="N450">
            <v>0</v>
          </cell>
          <cell r="O450">
            <v>0</v>
          </cell>
          <cell r="P450">
            <v>0</v>
          </cell>
          <cell r="Q450">
            <v>0</v>
          </cell>
          <cell r="R450">
            <v>0</v>
          </cell>
          <cell r="S450">
            <v>0</v>
          </cell>
          <cell r="T450">
            <v>0</v>
          </cell>
          <cell r="U450">
            <v>0</v>
          </cell>
          <cell r="Z450">
            <v>0</v>
          </cell>
        </row>
        <row r="451">
          <cell r="C451" t="str">
            <v>OF</v>
          </cell>
          <cell r="D451" t="str">
            <v>CLIENT</v>
          </cell>
          <cell r="E451" t="str">
            <v>ANY</v>
          </cell>
          <cell r="F451" t="str">
            <v>STATUS</v>
          </cell>
          <cell r="G451" t="str">
            <v>PROJECTE</v>
          </cell>
          <cell r="H451" t="str">
            <v>TIPUS OF o DEPENDENCIA</v>
          </cell>
          <cell r="I451">
            <v>0</v>
          </cell>
          <cell r="J451" t="str">
            <v>PREV</v>
          </cell>
          <cell r="K451" t="str">
            <v>TOTAL</v>
          </cell>
          <cell r="L451" t="str">
            <v>DESV</v>
          </cell>
          <cell r="M451" t="str">
            <v>AVANÇ</v>
          </cell>
          <cell r="N451" t="str">
            <v>DPT. IMPLICATS</v>
          </cell>
          <cell r="O451">
            <v>0</v>
          </cell>
          <cell r="P451">
            <v>0</v>
          </cell>
          <cell r="Q451">
            <v>0</v>
          </cell>
          <cell r="R451">
            <v>0</v>
          </cell>
          <cell r="S451">
            <v>0</v>
          </cell>
          <cell r="T451">
            <v>0</v>
          </cell>
          <cell r="U451" t="str">
            <v>DATA</v>
          </cell>
          <cell r="V451" t="str">
            <v>DATA</v>
          </cell>
          <cell r="W451" t="str">
            <v>DATA</v>
          </cell>
          <cell r="X451" t="str">
            <v>DURADA</v>
          </cell>
          <cell r="Y451" t="str">
            <v>DATA</v>
          </cell>
          <cell r="Z451" t="str">
            <v>DESVIAC.</v>
          </cell>
        </row>
        <row r="452">
          <cell r="C452">
            <v>0</v>
          </cell>
          <cell r="D452">
            <v>0</v>
          </cell>
          <cell r="E452">
            <v>0</v>
          </cell>
          <cell r="F452">
            <v>0</v>
          </cell>
          <cell r="G452">
            <v>0</v>
          </cell>
          <cell r="H452">
            <v>0</v>
          </cell>
          <cell r="I452">
            <v>0</v>
          </cell>
          <cell r="J452">
            <v>0</v>
          </cell>
          <cell r="K452" t="str">
            <v>REAL</v>
          </cell>
          <cell r="L452">
            <v>0</v>
          </cell>
          <cell r="M452">
            <v>0</v>
          </cell>
          <cell r="N452">
            <v>0</v>
          </cell>
          <cell r="O452">
            <v>0</v>
          </cell>
          <cell r="P452">
            <v>0</v>
          </cell>
          <cell r="Q452">
            <v>0</v>
          </cell>
          <cell r="R452">
            <v>0</v>
          </cell>
          <cell r="S452">
            <v>0</v>
          </cell>
          <cell r="T452">
            <v>0</v>
          </cell>
          <cell r="U452" t="str">
            <v>INICI</v>
          </cell>
          <cell r="V452" t="str">
            <v>ENTREGA</v>
          </cell>
          <cell r="W452" t="str">
            <v>REVISADA</v>
          </cell>
          <cell r="X452">
            <v>0</v>
          </cell>
          <cell r="Y452" t="str">
            <v>ACCEP.</v>
          </cell>
          <cell r="Z452">
            <v>0</v>
          </cell>
        </row>
        <row r="453">
          <cell r="C453">
            <v>0</v>
          </cell>
          <cell r="D453">
            <v>0</v>
          </cell>
          <cell r="E453">
            <v>0</v>
          </cell>
          <cell r="F453">
            <v>0</v>
          </cell>
          <cell r="G453">
            <v>0</v>
          </cell>
          <cell r="H453">
            <v>0</v>
          </cell>
          <cell r="I453">
            <v>0</v>
          </cell>
          <cell r="J453">
            <v>0</v>
          </cell>
          <cell r="K453">
            <v>0</v>
          </cell>
          <cell r="L453">
            <v>0</v>
          </cell>
          <cell r="M453">
            <v>0</v>
          </cell>
          <cell r="N453">
            <v>0</v>
          </cell>
          <cell r="O453">
            <v>0</v>
          </cell>
          <cell r="P453">
            <v>0</v>
          </cell>
          <cell r="Q453">
            <v>0</v>
          </cell>
          <cell r="R453">
            <v>0</v>
          </cell>
          <cell r="S453">
            <v>0</v>
          </cell>
          <cell r="T453">
            <v>0</v>
          </cell>
          <cell r="U453">
            <v>0</v>
          </cell>
          <cell r="V453">
            <v>0</v>
          </cell>
          <cell r="Z453">
            <v>0</v>
          </cell>
        </row>
        <row r="454">
          <cell r="C454">
            <v>3533</v>
          </cell>
          <cell r="D454" t="str">
            <v>ELECON</v>
          </cell>
          <cell r="E454">
            <v>2015</v>
          </cell>
          <cell r="F454" t="str">
            <v>TA</v>
          </cell>
          <cell r="G454" t="str">
            <v>RTU C.T. CASA DE POSTAS v1.0</v>
          </cell>
          <cell r="H454" t="str">
            <v>IND</v>
          </cell>
          <cell r="I454">
            <v>0</v>
          </cell>
          <cell r="J454">
            <v>7.5</v>
          </cell>
          <cell r="K454">
            <v>7.5</v>
          </cell>
          <cell r="L454">
            <v>0</v>
          </cell>
          <cell r="M454">
            <v>1</v>
          </cell>
          <cell r="N454" t="str">
            <v>-</v>
          </cell>
          <cell r="O454" t="str">
            <v>-</v>
          </cell>
          <cell r="P454" t="str">
            <v>-</v>
          </cell>
          <cell r="Q454" t="str">
            <v>-</v>
          </cell>
          <cell r="R454" t="str">
            <v>RVC</v>
          </cell>
          <cell r="S454" t="str">
            <v>-</v>
          </cell>
          <cell r="T454" t="str">
            <v>-</v>
          </cell>
          <cell r="U454">
            <v>42389</v>
          </cell>
          <cell r="V454">
            <v>42398</v>
          </cell>
          <cell r="W454">
            <v>42398</v>
          </cell>
          <cell r="X454">
            <v>9</v>
          </cell>
          <cell r="Y454">
            <v>42391</v>
          </cell>
          <cell r="Z454">
            <v>-7</v>
          </cell>
        </row>
        <row r="455">
          <cell r="C455">
            <v>3534</v>
          </cell>
          <cell r="D455" t="str">
            <v>GASELE</v>
          </cell>
          <cell r="E455">
            <v>2015</v>
          </cell>
          <cell r="F455" t="str">
            <v>TA</v>
          </cell>
          <cell r="G455" t="str">
            <v>CC SCADA GASELEC v2.0</v>
          </cell>
          <cell r="H455" t="str">
            <v>IND</v>
          </cell>
          <cell r="I455">
            <v>0</v>
          </cell>
          <cell r="J455">
            <v>4</v>
          </cell>
          <cell r="K455">
            <v>4</v>
          </cell>
          <cell r="L455">
            <v>0</v>
          </cell>
          <cell r="M455">
            <v>1</v>
          </cell>
          <cell r="N455" t="str">
            <v>-</v>
          </cell>
          <cell r="O455" t="str">
            <v>-</v>
          </cell>
          <cell r="P455" t="str">
            <v>-</v>
          </cell>
          <cell r="Q455" t="str">
            <v>JMG</v>
          </cell>
          <cell r="R455" t="str">
            <v>-</v>
          </cell>
          <cell r="S455" t="str">
            <v>-</v>
          </cell>
          <cell r="T455" t="str">
            <v>-</v>
          </cell>
          <cell r="U455">
            <v>42383</v>
          </cell>
          <cell r="V455">
            <v>42398</v>
          </cell>
          <cell r="W455">
            <v>42398</v>
          </cell>
          <cell r="X455">
            <v>15</v>
          </cell>
          <cell r="Y455">
            <v>42398</v>
          </cell>
          <cell r="Z455">
            <v>0</v>
          </cell>
        </row>
        <row r="456">
          <cell r="C456">
            <v>3535</v>
          </cell>
          <cell r="D456" t="str">
            <v>INPPOZ</v>
          </cell>
          <cell r="E456">
            <v>2015</v>
          </cell>
          <cell r="F456" t="str">
            <v>TA</v>
          </cell>
          <cell r="G456" t="str">
            <v>RTU IAT MARA v2.0</v>
          </cell>
          <cell r="H456" t="str">
            <v>IND</v>
          </cell>
          <cell r="I456">
            <v>0</v>
          </cell>
          <cell r="J456">
            <v>4</v>
          </cell>
          <cell r="K456">
            <v>4</v>
          </cell>
          <cell r="L456">
            <v>0</v>
          </cell>
          <cell r="M456">
            <v>1</v>
          </cell>
          <cell r="N456" t="str">
            <v>-</v>
          </cell>
          <cell r="O456" t="str">
            <v>-</v>
          </cell>
          <cell r="P456" t="str">
            <v>-</v>
          </cell>
          <cell r="Q456" t="str">
            <v>-</v>
          </cell>
          <cell r="R456" t="str">
            <v>RVC</v>
          </cell>
          <cell r="S456" t="str">
            <v>-</v>
          </cell>
          <cell r="T456" t="str">
            <v>-</v>
          </cell>
          <cell r="U456">
            <v>42389</v>
          </cell>
          <cell r="V456">
            <v>42398</v>
          </cell>
          <cell r="W456">
            <v>42422</v>
          </cell>
          <cell r="X456">
            <v>9</v>
          </cell>
          <cell r="Y456">
            <v>42422</v>
          </cell>
          <cell r="Z456">
            <v>0</v>
          </cell>
        </row>
        <row r="457">
          <cell r="C457">
            <v>3536</v>
          </cell>
          <cell r="D457" t="str">
            <v>ELEMOS</v>
          </cell>
          <cell r="E457">
            <v>2015</v>
          </cell>
          <cell r="F457" t="str">
            <v>TA</v>
          </cell>
          <cell r="G457" t="str">
            <v>REPARACIO RTU CAP32 C.T. SILVOSO</v>
          </cell>
          <cell r="H457" t="str">
            <v>IND</v>
          </cell>
          <cell r="I457">
            <v>0</v>
          </cell>
          <cell r="J457">
            <v>2</v>
          </cell>
          <cell r="K457">
            <v>2</v>
          </cell>
          <cell r="L457">
            <v>0</v>
          </cell>
          <cell r="M457">
            <v>1</v>
          </cell>
          <cell r="N457" t="str">
            <v>-</v>
          </cell>
          <cell r="O457" t="str">
            <v>-</v>
          </cell>
          <cell r="P457" t="str">
            <v>EMM</v>
          </cell>
          <cell r="Q457" t="str">
            <v>-</v>
          </cell>
          <cell r="R457" t="str">
            <v>-</v>
          </cell>
          <cell r="S457" t="str">
            <v>-</v>
          </cell>
          <cell r="T457" t="str">
            <v>-</v>
          </cell>
          <cell r="U457">
            <v>42390</v>
          </cell>
          <cell r="V457">
            <v>42391</v>
          </cell>
          <cell r="W457">
            <v>42391</v>
          </cell>
          <cell r="X457">
            <v>1</v>
          </cell>
          <cell r="Y457">
            <v>42391</v>
          </cell>
          <cell r="Z457">
            <v>0</v>
          </cell>
        </row>
        <row r="458">
          <cell r="C458">
            <v>3537</v>
          </cell>
          <cell r="D458" t="str">
            <v>ELECON</v>
          </cell>
          <cell r="E458">
            <v>2015</v>
          </cell>
          <cell r="F458" t="str">
            <v>TA</v>
          </cell>
          <cell r="G458" t="str">
            <v>Inst.y PEM RTU C.T. COSTA FONTANILLA v1.0</v>
          </cell>
          <cell r="H458" t="str">
            <v>OF3538</v>
          </cell>
          <cell r="I458">
            <v>0</v>
          </cell>
          <cell r="J458">
            <v>11.5</v>
          </cell>
          <cell r="K458">
            <v>11.5</v>
          </cell>
          <cell r="L458">
            <v>0</v>
          </cell>
          <cell r="M458">
            <v>1</v>
          </cell>
          <cell r="N458" t="str">
            <v>-</v>
          </cell>
          <cell r="O458" t="str">
            <v>-</v>
          </cell>
          <cell r="P458" t="str">
            <v>-</v>
          </cell>
          <cell r="Q458" t="str">
            <v>-</v>
          </cell>
          <cell r="R458" t="str">
            <v>RVC</v>
          </cell>
          <cell r="S458" t="str">
            <v>-</v>
          </cell>
          <cell r="T458" t="str">
            <v>-</v>
          </cell>
          <cell r="U458">
            <v>42391</v>
          </cell>
          <cell r="V458">
            <v>42412</v>
          </cell>
          <cell r="W458">
            <v>42419</v>
          </cell>
          <cell r="X458">
            <v>20</v>
          </cell>
          <cell r="Y458">
            <v>42419</v>
          </cell>
          <cell r="Z458">
            <v>0</v>
          </cell>
        </row>
        <row r="459">
          <cell r="C459">
            <v>3538</v>
          </cell>
          <cell r="D459" t="str">
            <v>ELECON</v>
          </cell>
          <cell r="E459">
            <v>2015</v>
          </cell>
          <cell r="F459" t="str">
            <v>TA</v>
          </cell>
          <cell r="G459" t="str">
            <v>CC SCADA CONILENSE v3.0</v>
          </cell>
          <cell r="H459" t="str">
            <v>PPAL</v>
          </cell>
          <cell r="I459">
            <v>0</v>
          </cell>
          <cell r="J459">
            <v>2.5</v>
          </cell>
          <cell r="K459">
            <v>2.5</v>
          </cell>
          <cell r="L459">
            <v>0</v>
          </cell>
          <cell r="M459">
            <v>1</v>
          </cell>
          <cell r="N459" t="str">
            <v>-</v>
          </cell>
          <cell r="O459" t="str">
            <v>-</v>
          </cell>
          <cell r="P459" t="str">
            <v>EMM</v>
          </cell>
          <cell r="Q459" t="str">
            <v>-</v>
          </cell>
          <cell r="R459" t="str">
            <v>-</v>
          </cell>
          <cell r="S459" t="str">
            <v>-</v>
          </cell>
          <cell r="T459" t="str">
            <v>-</v>
          </cell>
          <cell r="U459">
            <v>42391</v>
          </cell>
          <cell r="V459">
            <v>42412</v>
          </cell>
          <cell r="W459">
            <v>42412</v>
          </cell>
          <cell r="X459">
            <v>20</v>
          </cell>
          <cell r="Y459">
            <v>42419</v>
          </cell>
          <cell r="Z459">
            <v>7</v>
          </cell>
        </row>
        <row r="460">
          <cell r="C460">
            <v>3539</v>
          </cell>
          <cell r="D460" t="str">
            <v>PEUSA</v>
          </cell>
          <cell r="E460">
            <v>2015</v>
          </cell>
          <cell r="F460" t="str">
            <v>TA</v>
          </cell>
          <cell r="G460" t="str">
            <v>ARMARI COMUNICACIONS C.H. ANSERALL v1.0</v>
          </cell>
          <cell r="H460" t="str">
            <v>IND</v>
          </cell>
          <cell r="I460">
            <v>0</v>
          </cell>
          <cell r="J460">
            <v>17</v>
          </cell>
          <cell r="K460">
            <v>17</v>
          </cell>
          <cell r="L460">
            <v>0</v>
          </cell>
          <cell r="M460">
            <v>1</v>
          </cell>
          <cell r="N460" t="str">
            <v>-</v>
          </cell>
          <cell r="O460" t="str">
            <v>-</v>
          </cell>
          <cell r="P460" t="str">
            <v>EMM</v>
          </cell>
          <cell r="Q460" t="str">
            <v>-</v>
          </cell>
          <cell r="R460" t="str">
            <v>-</v>
          </cell>
          <cell r="S460" t="str">
            <v>-</v>
          </cell>
          <cell r="T460" t="str">
            <v>-</v>
          </cell>
          <cell r="U460">
            <v>42387</v>
          </cell>
          <cell r="V460">
            <v>42419</v>
          </cell>
          <cell r="W460">
            <v>42419</v>
          </cell>
          <cell r="X460">
            <v>31</v>
          </cell>
          <cell r="Y460">
            <v>42415</v>
          </cell>
          <cell r="Z460">
            <v>-4</v>
          </cell>
        </row>
        <row r="461">
          <cell r="C461">
            <v>3540</v>
          </cell>
          <cell r="D461" t="str">
            <v>EYPESA</v>
          </cell>
          <cell r="E461">
            <v>2015</v>
          </cell>
          <cell r="F461" t="str">
            <v>TA</v>
          </cell>
          <cell r="G461" t="str">
            <v>REPARACIO 2 x M2EA EYPESA</v>
          </cell>
          <cell r="H461" t="str">
            <v>IND</v>
          </cell>
          <cell r="I461">
            <v>0</v>
          </cell>
          <cell r="J461">
            <v>2</v>
          </cell>
          <cell r="K461">
            <v>2</v>
          </cell>
          <cell r="L461">
            <v>0</v>
          </cell>
          <cell r="M461">
            <v>1</v>
          </cell>
          <cell r="N461" t="str">
            <v>-</v>
          </cell>
          <cell r="O461" t="str">
            <v>-</v>
          </cell>
          <cell r="P461" t="str">
            <v>EMM</v>
          </cell>
          <cell r="Q461" t="str">
            <v>-</v>
          </cell>
          <cell r="R461" t="str">
            <v>-</v>
          </cell>
          <cell r="S461" t="str">
            <v>-</v>
          </cell>
          <cell r="T461" t="str">
            <v>-</v>
          </cell>
          <cell r="U461">
            <v>42389</v>
          </cell>
          <cell r="V461">
            <v>42395</v>
          </cell>
          <cell r="W461">
            <v>42395</v>
          </cell>
          <cell r="X461">
            <v>6</v>
          </cell>
          <cell r="Y461">
            <v>42395</v>
          </cell>
          <cell r="Z461">
            <v>0</v>
          </cell>
        </row>
        <row r="462">
          <cell r="C462">
            <v>3541</v>
          </cell>
          <cell r="D462" t="str">
            <v>ELMUAL</v>
          </cell>
          <cell r="E462">
            <v>2015</v>
          </cell>
          <cell r="F462" t="str">
            <v>TA</v>
          </cell>
          <cell r="G462" t="str">
            <v>Intal.I PEM CSSat ALMENAR v9.0</v>
          </cell>
          <cell r="H462" t="str">
            <v>IND</v>
          </cell>
          <cell r="I462">
            <v>0</v>
          </cell>
          <cell r="J462">
            <v>8</v>
          </cell>
          <cell r="K462">
            <v>8</v>
          </cell>
          <cell r="L462">
            <v>0</v>
          </cell>
          <cell r="M462">
            <v>1</v>
          </cell>
          <cell r="N462" t="str">
            <v>-</v>
          </cell>
          <cell r="O462" t="str">
            <v>-</v>
          </cell>
          <cell r="P462" t="str">
            <v>-</v>
          </cell>
          <cell r="Q462" t="str">
            <v>-</v>
          </cell>
          <cell r="R462" t="str">
            <v>TRS</v>
          </cell>
          <cell r="S462" t="str">
            <v>-</v>
          </cell>
          <cell r="T462" t="str">
            <v>-</v>
          </cell>
          <cell r="U462">
            <v>42394</v>
          </cell>
          <cell r="V462">
            <v>42398</v>
          </cell>
          <cell r="W462">
            <v>42576</v>
          </cell>
          <cell r="X462">
            <v>4</v>
          </cell>
          <cell r="Y462">
            <v>42576</v>
          </cell>
          <cell r="Z462">
            <v>0</v>
          </cell>
        </row>
        <row r="463">
          <cell r="C463">
            <v>3542</v>
          </cell>
          <cell r="D463" t="str">
            <v>AGRENE</v>
          </cell>
          <cell r="E463">
            <v>2015</v>
          </cell>
          <cell r="F463" t="str">
            <v>TA</v>
          </cell>
          <cell r="G463" t="str">
            <v>6 x RTU TALUS AGRI v1.0</v>
          </cell>
          <cell r="H463" t="str">
            <v>IND</v>
          </cell>
          <cell r="I463">
            <v>0</v>
          </cell>
          <cell r="J463">
            <v>27</v>
          </cell>
          <cell r="K463">
            <v>49.83</v>
          </cell>
          <cell r="L463">
            <v>-22.83</v>
          </cell>
          <cell r="M463">
            <v>1.8455555555555554</v>
          </cell>
          <cell r="N463" t="str">
            <v>-</v>
          </cell>
          <cell r="O463" t="str">
            <v>-</v>
          </cell>
          <cell r="P463" t="str">
            <v>EMM</v>
          </cell>
          <cell r="Q463" t="str">
            <v>-</v>
          </cell>
          <cell r="R463" t="str">
            <v>-</v>
          </cell>
          <cell r="S463" t="str">
            <v>-</v>
          </cell>
          <cell r="T463" t="str">
            <v>-</v>
          </cell>
          <cell r="U463">
            <v>42396</v>
          </cell>
          <cell r="V463">
            <v>42674</v>
          </cell>
          <cell r="W463">
            <v>42674</v>
          </cell>
          <cell r="X463">
            <v>274</v>
          </cell>
          <cell r="Y463">
            <v>42711</v>
          </cell>
          <cell r="Z463">
            <v>37</v>
          </cell>
        </row>
        <row r="464">
          <cell r="C464">
            <v>3543</v>
          </cell>
          <cell r="D464" t="str">
            <v>DIELSC</v>
          </cell>
          <cell r="E464">
            <v>2015</v>
          </cell>
          <cell r="F464" t="str">
            <v>TA</v>
          </cell>
          <cell r="G464" t="str">
            <v>Re-Inst. i PEM CSSat STA.COLOMA v10.0</v>
          </cell>
          <cell r="H464" t="str">
            <v>OF3369</v>
          </cell>
          <cell r="I464">
            <v>0</v>
          </cell>
          <cell r="J464">
            <v>4</v>
          </cell>
          <cell r="K464">
            <v>4</v>
          </cell>
          <cell r="L464">
            <v>0</v>
          </cell>
          <cell r="M464">
            <v>1</v>
          </cell>
          <cell r="N464" t="str">
            <v>-</v>
          </cell>
          <cell r="O464" t="str">
            <v>-</v>
          </cell>
          <cell r="P464" t="str">
            <v>-</v>
          </cell>
          <cell r="Q464" t="str">
            <v>JMG</v>
          </cell>
          <cell r="R464" t="str">
            <v>-</v>
          </cell>
          <cell r="S464" t="str">
            <v>-</v>
          </cell>
          <cell r="T464" t="str">
            <v>-</v>
          </cell>
          <cell r="U464">
            <v>42397</v>
          </cell>
          <cell r="V464">
            <v>42419</v>
          </cell>
          <cell r="W464">
            <v>42419</v>
          </cell>
          <cell r="X464">
            <v>21</v>
          </cell>
          <cell r="Y464">
            <v>42402</v>
          </cell>
          <cell r="Z464">
            <v>-17</v>
          </cell>
        </row>
        <row r="465">
          <cell r="C465">
            <v>3544</v>
          </cell>
          <cell r="D465" t="str">
            <v>EMSA</v>
          </cell>
          <cell r="E465">
            <v>2015</v>
          </cell>
          <cell r="F465" t="str">
            <v>TA</v>
          </cell>
          <cell r="G465" t="str">
            <v>REPARACIO PLACA ACOM-T</v>
          </cell>
          <cell r="H465" t="str">
            <v>IND</v>
          </cell>
          <cell r="I465">
            <v>0</v>
          </cell>
          <cell r="J465">
            <v>1.25</v>
          </cell>
          <cell r="K465">
            <v>1.25</v>
          </cell>
          <cell r="L465">
            <v>0</v>
          </cell>
          <cell r="M465">
            <v>1</v>
          </cell>
          <cell r="N465" t="str">
            <v>-</v>
          </cell>
          <cell r="O465" t="str">
            <v>-</v>
          </cell>
          <cell r="P465" t="str">
            <v>EMM</v>
          </cell>
          <cell r="Q465" t="str">
            <v>-</v>
          </cell>
          <cell r="R465" t="str">
            <v>-</v>
          </cell>
          <cell r="S465" t="str">
            <v>-</v>
          </cell>
          <cell r="T465" t="str">
            <v>-</v>
          </cell>
          <cell r="U465">
            <v>42397</v>
          </cell>
          <cell r="V465">
            <v>42397</v>
          </cell>
          <cell r="W465">
            <v>42397</v>
          </cell>
          <cell r="X465">
            <v>0</v>
          </cell>
          <cell r="Y465">
            <v>42397</v>
          </cell>
          <cell r="Z465">
            <v>0</v>
          </cell>
        </row>
        <row r="466">
          <cell r="C466">
            <v>3545</v>
          </cell>
          <cell r="D466" t="str">
            <v>SITEL</v>
          </cell>
          <cell r="E466">
            <v>2015</v>
          </cell>
          <cell r="F466" t="str">
            <v>TA</v>
          </cell>
          <cell r="G466" t="str">
            <v>4 x PL. INTERFACE MIPS-300N v1.0</v>
          </cell>
          <cell r="H466" t="str">
            <v>OF3523</v>
          </cell>
          <cell r="I466">
            <v>0</v>
          </cell>
          <cell r="J466">
            <v>5</v>
          </cell>
          <cell r="K466">
            <v>5</v>
          </cell>
          <cell r="L466">
            <v>0</v>
          </cell>
          <cell r="M466">
            <v>1</v>
          </cell>
          <cell r="N466" t="str">
            <v>-</v>
          </cell>
          <cell r="O466" t="str">
            <v>-</v>
          </cell>
          <cell r="P466" t="str">
            <v>EMM</v>
          </cell>
          <cell r="Q466" t="str">
            <v>-</v>
          </cell>
          <cell r="R466" t="str">
            <v>-</v>
          </cell>
          <cell r="S466" t="str">
            <v>-</v>
          </cell>
          <cell r="T466" t="str">
            <v>-</v>
          </cell>
          <cell r="U466">
            <v>42397</v>
          </cell>
          <cell r="V466">
            <v>42457</v>
          </cell>
          <cell r="W466">
            <v>42460</v>
          </cell>
          <cell r="X466">
            <v>60</v>
          </cell>
          <cell r="Y466">
            <v>42459</v>
          </cell>
          <cell r="Z466">
            <v>0</v>
          </cell>
        </row>
        <row r="467">
          <cell r="C467">
            <v>3546</v>
          </cell>
          <cell r="D467" t="str">
            <v>ELDICE</v>
          </cell>
          <cell r="E467">
            <v>2015</v>
          </cell>
          <cell r="F467" t="str">
            <v>TA</v>
          </cell>
          <cell r="G467" t="str">
            <v>Inst. i PEM RTU ET-28 v1.0</v>
          </cell>
          <cell r="H467" t="str">
            <v>IND</v>
          </cell>
          <cell r="I467">
            <v>0</v>
          </cell>
          <cell r="J467">
            <v>12</v>
          </cell>
          <cell r="K467">
            <v>4</v>
          </cell>
          <cell r="L467">
            <v>8</v>
          </cell>
          <cell r="M467">
            <v>0.33333333333333331</v>
          </cell>
          <cell r="N467" t="str">
            <v>-</v>
          </cell>
          <cell r="O467" t="str">
            <v>-</v>
          </cell>
          <cell r="P467" t="str">
            <v>-</v>
          </cell>
          <cell r="Q467" t="str">
            <v>JMG</v>
          </cell>
          <cell r="R467" t="str">
            <v>-</v>
          </cell>
          <cell r="S467" t="str">
            <v>-</v>
          </cell>
          <cell r="T467" t="str">
            <v>-</v>
          </cell>
          <cell r="U467">
            <v>42397</v>
          </cell>
          <cell r="V467">
            <v>42429</v>
          </cell>
          <cell r="W467">
            <v>43111</v>
          </cell>
          <cell r="X467">
            <v>31</v>
          </cell>
          <cell r="Y467">
            <v>43111</v>
          </cell>
          <cell r="Z467">
            <v>0</v>
          </cell>
        </row>
        <row r="468">
          <cell r="C468">
            <v>3547</v>
          </cell>
          <cell r="D468" t="str">
            <v>ASESER</v>
          </cell>
          <cell r="E468">
            <v>2015</v>
          </cell>
          <cell r="F468" t="str">
            <v>TA</v>
          </cell>
          <cell r="G468" t="str">
            <v>CS ASEME v10.1</v>
          </cell>
          <cell r="H468" t="str">
            <v>OF3069</v>
          </cell>
          <cell r="I468">
            <v>0</v>
          </cell>
          <cell r="J468">
            <v>24</v>
          </cell>
          <cell r="K468">
            <v>24</v>
          </cell>
          <cell r="L468">
            <v>0</v>
          </cell>
          <cell r="M468">
            <v>1</v>
          </cell>
          <cell r="N468" t="str">
            <v>-</v>
          </cell>
          <cell r="O468" t="str">
            <v>-</v>
          </cell>
          <cell r="P468" t="str">
            <v>-</v>
          </cell>
          <cell r="Q468" t="str">
            <v>-</v>
          </cell>
          <cell r="R468" t="str">
            <v>TRS</v>
          </cell>
          <cell r="S468" t="str">
            <v>-</v>
          </cell>
          <cell r="T468" t="str">
            <v>-</v>
          </cell>
          <cell r="U468">
            <v>42397</v>
          </cell>
          <cell r="V468">
            <v>42429</v>
          </cell>
          <cell r="W468">
            <v>42517</v>
          </cell>
          <cell r="X468">
            <v>31</v>
          </cell>
          <cell r="Y468">
            <v>42517</v>
          </cell>
          <cell r="Z468">
            <v>0</v>
          </cell>
        </row>
        <row r="469">
          <cell r="C469">
            <v>3548</v>
          </cell>
          <cell r="D469" t="str">
            <v>INPPOZ</v>
          </cell>
          <cell r="E469">
            <v>2015</v>
          </cell>
          <cell r="F469" t="str">
            <v>TA</v>
          </cell>
          <cell r="G469" t="str">
            <v>RTU I.A.T. LOMA LA COPADA v1.0</v>
          </cell>
          <cell r="H469" t="str">
            <v>PPAL</v>
          </cell>
          <cell r="I469">
            <v>0</v>
          </cell>
          <cell r="J469">
            <v>5</v>
          </cell>
          <cell r="K469">
            <v>5</v>
          </cell>
          <cell r="L469">
            <v>0</v>
          </cell>
          <cell r="M469">
            <v>1</v>
          </cell>
          <cell r="N469" t="str">
            <v>-</v>
          </cell>
          <cell r="O469" t="str">
            <v>-</v>
          </cell>
          <cell r="P469" t="str">
            <v>EMM</v>
          </cell>
          <cell r="Q469" t="str">
            <v>-</v>
          </cell>
          <cell r="R469" t="str">
            <v>-</v>
          </cell>
          <cell r="S469" t="str">
            <v>-</v>
          </cell>
          <cell r="T469" t="str">
            <v>-</v>
          </cell>
          <cell r="U469">
            <v>42391</v>
          </cell>
          <cell r="V469">
            <v>42429</v>
          </cell>
          <cell r="W469">
            <v>42440</v>
          </cell>
          <cell r="X469">
            <v>37</v>
          </cell>
          <cell r="Y469">
            <v>42440</v>
          </cell>
          <cell r="Z469">
            <v>0</v>
          </cell>
        </row>
        <row r="470">
          <cell r="C470">
            <v>3549</v>
          </cell>
          <cell r="D470" t="str">
            <v>INPPOZ</v>
          </cell>
          <cell r="E470">
            <v>2015</v>
          </cell>
          <cell r="F470" t="str">
            <v>TA</v>
          </cell>
          <cell r="G470" t="str">
            <v>RTU I.A.T. EL ALGARROBILLO v1.0</v>
          </cell>
          <cell r="H470" t="str">
            <v>PPAL</v>
          </cell>
          <cell r="I470">
            <v>0</v>
          </cell>
          <cell r="J470">
            <v>5</v>
          </cell>
          <cell r="K470">
            <v>5</v>
          </cell>
          <cell r="L470">
            <v>0</v>
          </cell>
          <cell r="M470">
            <v>1</v>
          </cell>
          <cell r="N470" t="str">
            <v>-</v>
          </cell>
          <cell r="O470" t="str">
            <v>-</v>
          </cell>
          <cell r="P470" t="str">
            <v>EMM</v>
          </cell>
          <cell r="Q470" t="str">
            <v>-</v>
          </cell>
          <cell r="R470" t="str">
            <v>-</v>
          </cell>
          <cell r="S470" t="str">
            <v>-</v>
          </cell>
          <cell r="T470" t="str">
            <v>-</v>
          </cell>
          <cell r="U470">
            <v>42391</v>
          </cell>
          <cell r="V470">
            <v>42429</v>
          </cell>
          <cell r="W470">
            <v>42440</v>
          </cell>
          <cell r="X470">
            <v>37</v>
          </cell>
          <cell r="Y470">
            <v>42440</v>
          </cell>
          <cell r="Z470">
            <v>0</v>
          </cell>
        </row>
        <row r="471">
          <cell r="C471">
            <v>3550</v>
          </cell>
          <cell r="D471" t="str">
            <v>INPPOZ</v>
          </cell>
          <cell r="E471">
            <v>2015</v>
          </cell>
          <cell r="F471" t="str">
            <v>TA</v>
          </cell>
          <cell r="G471" t="str">
            <v>RTU I.A.T. CAÑADA DE BUENA LEÑA v1.0</v>
          </cell>
          <cell r="H471" t="str">
            <v>PPAL</v>
          </cell>
          <cell r="I471">
            <v>0</v>
          </cell>
          <cell r="J471">
            <v>5</v>
          </cell>
          <cell r="K471">
            <v>5</v>
          </cell>
          <cell r="L471">
            <v>0</v>
          </cell>
          <cell r="M471">
            <v>1</v>
          </cell>
          <cell r="N471" t="str">
            <v>-</v>
          </cell>
          <cell r="O471" t="str">
            <v>-</v>
          </cell>
          <cell r="P471" t="str">
            <v>EMM</v>
          </cell>
          <cell r="Q471" t="str">
            <v>-</v>
          </cell>
          <cell r="R471" t="str">
            <v>-</v>
          </cell>
          <cell r="S471" t="str">
            <v>-</v>
          </cell>
          <cell r="T471" t="str">
            <v>-</v>
          </cell>
          <cell r="U471">
            <v>42391</v>
          </cell>
          <cell r="V471">
            <v>42429</v>
          </cell>
          <cell r="W471">
            <v>42440</v>
          </cell>
          <cell r="X471">
            <v>37</v>
          </cell>
          <cell r="Y471">
            <v>42440</v>
          </cell>
          <cell r="Z471">
            <v>0</v>
          </cell>
        </row>
        <row r="472">
          <cell r="C472">
            <v>3551</v>
          </cell>
          <cell r="D472" t="str">
            <v>INPPOZ</v>
          </cell>
          <cell r="E472">
            <v>2015</v>
          </cell>
          <cell r="F472" t="str">
            <v>TA</v>
          </cell>
          <cell r="G472" t="str">
            <v>RTU I.A.T. UNION v1.0</v>
          </cell>
          <cell r="H472" t="str">
            <v>PPAL</v>
          </cell>
          <cell r="I472">
            <v>0</v>
          </cell>
          <cell r="J472">
            <v>5</v>
          </cell>
          <cell r="K472">
            <v>7.75</v>
          </cell>
          <cell r="L472">
            <v>-2.75</v>
          </cell>
          <cell r="M472">
            <v>1.55</v>
          </cell>
          <cell r="N472" t="str">
            <v>-</v>
          </cell>
          <cell r="O472" t="str">
            <v>-</v>
          </cell>
          <cell r="P472" t="str">
            <v>EMM</v>
          </cell>
          <cell r="Q472" t="str">
            <v>-</v>
          </cell>
          <cell r="R472" t="str">
            <v>-</v>
          </cell>
          <cell r="S472" t="str">
            <v>-</v>
          </cell>
          <cell r="T472" t="str">
            <v>-</v>
          </cell>
          <cell r="U472">
            <v>42391</v>
          </cell>
          <cell r="V472">
            <v>42429</v>
          </cell>
          <cell r="W472">
            <v>42440</v>
          </cell>
          <cell r="X472">
            <v>37</v>
          </cell>
          <cell r="Y472">
            <v>42440</v>
          </cell>
          <cell r="Z472">
            <v>0</v>
          </cell>
        </row>
        <row r="473">
          <cell r="C473">
            <v>3552</v>
          </cell>
          <cell r="D473" t="str">
            <v>INPPOZ</v>
          </cell>
          <cell r="E473">
            <v>2015</v>
          </cell>
          <cell r="F473" t="str">
            <v>TA</v>
          </cell>
          <cell r="G473" t="str">
            <v>Inst. y PEM RTU I.A.T. LOMA LA COPADA v1.0</v>
          </cell>
          <cell r="H473" t="str">
            <v>OF3548</v>
          </cell>
          <cell r="I473">
            <v>0</v>
          </cell>
          <cell r="J473">
            <v>12</v>
          </cell>
          <cell r="K473">
            <v>12</v>
          </cell>
          <cell r="L473">
            <v>0</v>
          </cell>
          <cell r="M473">
            <v>1</v>
          </cell>
          <cell r="N473" t="str">
            <v>-</v>
          </cell>
          <cell r="O473" t="str">
            <v>-</v>
          </cell>
          <cell r="P473" t="str">
            <v>-</v>
          </cell>
          <cell r="Q473" t="str">
            <v>-</v>
          </cell>
          <cell r="R473" t="str">
            <v>RVC</v>
          </cell>
          <cell r="S473" t="str">
            <v>-</v>
          </cell>
          <cell r="T473" t="str">
            <v>-</v>
          </cell>
          <cell r="U473">
            <v>42391</v>
          </cell>
          <cell r="V473">
            <v>42429</v>
          </cell>
          <cell r="W473">
            <v>42537</v>
          </cell>
          <cell r="X473">
            <v>37</v>
          </cell>
          <cell r="Y473">
            <v>42537</v>
          </cell>
          <cell r="Z473">
            <v>0</v>
          </cell>
        </row>
        <row r="474">
          <cell r="C474">
            <v>3553</v>
          </cell>
          <cell r="D474" t="str">
            <v>INPPOZ</v>
          </cell>
          <cell r="E474">
            <v>2015</v>
          </cell>
          <cell r="F474" t="str">
            <v>TA</v>
          </cell>
          <cell r="G474" t="str">
            <v>Inst. y PEM RTU I.A.T. EL ALGARROBILLO v1.0</v>
          </cell>
          <cell r="H474" t="str">
            <v>OF3549</v>
          </cell>
          <cell r="I474">
            <v>0</v>
          </cell>
          <cell r="J474">
            <v>12</v>
          </cell>
          <cell r="K474">
            <v>12</v>
          </cell>
          <cell r="L474">
            <v>0</v>
          </cell>
          <cell r="M474">
            <v>1</v>
          </cell>
          <cell r="N474" t="str">
            <v>-</v>
          </cell>
          <cell r="O474" t="str">
            <v>-</v>
          </cell>
          <cell r="P474" t="str">
            <v>-</v>
          </cell>
          <cell r="Q474" t="str">
            <v>-</v>
          </cell>
          <cell r="R474" t="str">
            <v>RVC</v>
          </cell>
          <cell r="S474" t="str">
            <v>-</v>
          </cell>
          <cell r="T474" t="str">
            <v>-</v>
          </cell>
          <cell r="U474">
            <v>42391</v>
          </cell>
          <cell r="V474">
            <v>42429</v>
          </cell>
          <cell r="W474">
            <v>42537</v>
          </cell>
          <cell r="X474">
            <v>37</v>
          </cell>
          <cell r="Y474">
            <v>42537</v>
          </cell>
          <cell r="Z474">
            <v>0</v>
          </cell>
        </row>
        <row r="475">
          <cell r="C475">
            <v>3554</v>
          </cell>
          <cell r="D475" t="str">
            <v>INPPOZ</v>
          </cell>
          <cell r="E475">
            <v>2015</v>
          </cell>
          <cell r="F475" t="str">
            <v>TA</v>
          </cell>
          <cell r="G475" t="str">
            <v>Inst. y PEM RTU I.A.T. CAÑADA DE BUENA LEÑA v1.0</v>
          </cell>
          <cell r="H475" t="str">
            <v>OF3550</v>
          </cell>
          <cell r="I475">
            <v>0</v>
          </cell>
          <cell r="J475">
            <v>12</v>
          </cell>
          <cell r="K475">
            <v>12</v>
          </cell>
          <cell r="L475">
            <v>0</v>
          </cell>
          <cell r="M475">
            <v>1</v>
          </cell>
          <cell r="N475" t="str">
            <v>-</v>
          </cell>
          <cell r="O475" t="str">
            <v>-</v>
          </cell>
          <cell r="P475" t="str">
            <v>-</v>
          </cell>
          <cell r="Q475" t="str">
            <v>-</v>
          </cell>
          <cell r="R475" t="str">
            <v>RVC</v>
          </cell>
          <cell r="S475" t="str">
            <v>-</v>
          </cell>
          <cell r="T475" t="str">
            <v>-</v>
          </cell>
          <cell r="U475">
            <v>42391</v>
          </cell>
          <cell r="V475">
            <v>42429</v>
          </cell>
          <cell r="W475">
            <v>42537</v>
          </cell>
          <cell r="X475">
            <v>37</v>
          </cell>
          <cell r="Y475">
            <v>42537</v>
          </cell>
          <cell r="Z475">
            <v>0</v>
          </cell>
        </row>
        <row r="476">
          <cell r="C476">
            <v>3555</v>
          </cell>
          <cell r="D476" t="str">
            <v>INPPOZ</v>
          </cell>
          <cell r="E476">
            <v>2015</v>
          </cell>
          <cell r="F476" t="str">
            <v>TA</v>
          </cell>
          <cell r="G476" t="str">
            <v>Inst. y PEM RTU I.A.T. UNION v1.0</v>
          </cell>
          <cell r="H476" t="str">
            <v>OF3551</v>
          </cell>
          <cell r="I476">
            <v>0</v>
          </cell>
          <cell r="J476">
            <v>12</v>
          </cell>
          <cell r="K476">
            <v>5.84</v>
          </cell>
          <cell r="L476">
            <v>6.16</v>
          </cell>
          <cell r="M476">
            <v>0.48666666666666664</v>
          </cell>
          <cell r="N476" t="str">
            <v>-</v>
          </cell>
          <cell r="O476" t="str">
            <v>-</v>
          </cell>
          <cell r="P476" t="str">
            <v>-</v>
          </cell>
          <cell r="Q476" t="str">
            <v>-</v>
          </cell>
          <cell r="R476" t="str">
            <v>RVC</v>
          </cell>
          <cell r="S476" t="str">
            <v>-</v>
          </cell>
          <cell r="T476" t="str">
            <v>-</v>
          </cell>
          <cell r="U476">
            <v>42391</v>
          </cell>
          <cell r="V476">
            <v>42429</v>
          </cell>
          <cell r="W476">
            <v>43341</v>
          </cell>
          <cell r="X476">
            <v>37</v>
          </cell>
          <cell r="Y476">
            <v>43341</v>
          </cell>
          <cell r="Z476">
            <v>0</v>
          </cell>
        </row>
        <row r="477">
          <cell r="C477">
            <v>3556</v>
          </cell>
          <cell r="D477" t="str">
            <v>ORMAZA</v>
          </cell>
          <cell r="E477">
            <v>2015</v>
          </cell>
          <cell r="F477" t="str">
            <v>TA</v>
          </cell>
          <cell r="G477" t="str">
            <v>CC SCADA STA.MARTA v3.1</v>
          </cell>
          <cell r="H477" t="str">
            <v>IND</v>
          </cell>
          <cell r="I477">
            <v>0</v>
          </cell>
          <cell r="J477">
            <v>7</v>
          </cell>
          <cell r="K477">
            <v>6.42</v>
          </cell>
          <cell r="L477">
            <v>0.58000000000000007</v>
          </cell>
          <cell r="M477">
            <v>0.91714285714285715</v>
          </cell>
          <cell r="N477" t="str">
            <v>-</v>
          </cell>
          <cell r="O477" t="str">
            <v>-</v>
          </cell>
          <cell r="P477" t="str">
            <v>-</v>
          </cell>
          <cell r="Q477" t="str">
            <v>JMG</v>
          </cell>
          <cell r="R477" t="str">
            <v>-</v>
          </cell>
          <cell r="S477" t="str">
            <v>-</v>
          </cell>
          <cell r="T477" t="str">
            <v>-</v>
          </cell>
          <cell r="U477">
            <v>42405</v>
          </cell>
          <cell r="V477">
            <v>42429</v>
          </cell>
          <cell r="W477">
            <v>42737</v>
          </cell>
          <cell r="X477">
            <v>24</v>
          </cell>
          <cell r="Y477">
            <v>42737</v>
          </cell>
          <cell r="Z477">
            <v>0</v>
          </cell>
        </row>
        <row r="478">
          <cell r="C478">
            <v>3557</v>
          </cell>
          <cell r="D478" t="str">
            <v>AGIENE</v>
          </cell>
          <cell r="E478">
            <v>2015</v>
          </cell>
          <cell r="F478" t="str">
            <v>TA</v>
          </cell>
          <cell r="G478" t="str">
            <v>CC SCADA AGRIENERGIA v3,0</v>
          </cell>
          <cell r="H478" t="str">
            <v>IND</v>
          </cell>
          <cell r="I478">
            <v>0</v>
          </cell>
          <cell r="J478">
            <v>3</v>
          </cell>
          <cell r="K478">
            <v>3</v>
          </cell>
          <cell r="L478">
            <v>0</v>
          </cell>
          <cell r="M478">
            <v>1</v>
          </cell>
          <cell r="N478" t="str">
            <v>-</v>
          </cell>
          <cell r="O478" t="str">
            <v>-</v>
          </cell>
          <cell r="P478" t="str">
            <v>-</v>
          </cell>
          <cell r="Q478" t="str">
            <v>JMG</v>
          </cell>
          <cell r="R478" t="str">
            <v>-</v>
          </cell>
          <cell r="S478" t="str">
            <v>-</v>
          </cell>
          <cell r="T478" t="str">
            <v>-</v>
          </cell>
          <cell r="U478">
            <v>42405</v>
          </cell>
          <cell r="V478">
            <v>42405</v>
          </cell>
          <cell r="W478">
            <v>42405</v>
          </cell>
          <cell r="X478">
            <v>0</v>
          </cell>
          <cell r="Y478">
            <v>42405</v>
          </cell>
          <cell r="Z478">
            <v>0</v>
          </cell>
        </row>
        <row r="479">
          <cell r="C479">
            <v>3558</v>
          </cell>
          <cell r="D479" t="str">
            <v>BASENE</v>
          </cell>
          <cell r="E479">
            <v>2015</v>
          </cell>
          <cell r="F479" t="str">
            <v>TA</v>
          </cell>
          <cell r="G479" t="str">
            <v>Intal. i PEM CSSat BASSOLS v9.0</v>
          </cell>
          <cell r="H479" t="str">
            <v>IND</v>
          </cell>
          <cell r="I479">
            <v>0</v>
          </cell>
          <cell r="J479">
            <v>8</v>
          </cell>
          <cell r="K479">
            <v>8</v>
          </cell>
          <cell r="L479">
            <v>0</v>
          </cell>
          <cell r="M479">
            <v>1</v>
          </cell>
          <cell r="N479" t="str">
            <v>-</v>
          </cell>
          <cell r="O479" t="str">
            <v>-</v>
          </cell>
          <cell r="P479" t="str">
            <v>-</v>
          </cell>
          <cell r="Q479" t="str">
            <v>-</v>
          </cell>
          <cell r="R479" t="str">
            <v>TRS</v>
          </cell>
          <cell r="S479" t="str">
            <v>-</v>
          </cell>
          <cell r="T479" t="str">
            <v>-</v>
          </cell>
          <cell r="U479">
            <v>42408</v>
          </cell>
          <cell r="V479">
            <v>42429</v>
          </cell>
          <cell r="W479">
            <v>42516</v>
          </cell>
          <cell r="X479">
            <v>21</v>
          </cell>
          <cell r="Y479">
            <v>42516</v>
          </cell>
          <cell r="Z479">
            <v>0</v>
          </cell>
        </row>
        <row r="480">
          <cell r="C480">
            <v>3559</v>
          </cell>
          <cell r="D480" t="str">
            <v>EYPESA</v>
          </cell>
          <cell r="E480">
            <v>2015</v>
          </cell>
          <cell r="F480" t="str">
            <v>TA</v>
          </cell>
          <cell r="G480" t="str">
            <v>COM GPRS RTU's CAP32</v>
          </cell>
          <cell r="H480" t="str">
            <v>IND</v>
          </cell>
          <cell r="I480">
            <v>0</v>
          </cell>
          <cell r="J480">
            <v>27</v>
          </cell>
          <cell r="K480">
            <v>27</v>
          </cell>
          <cell r="L480">
            <v>0</v>
          </cell>
          <cell r="M480">
            <v>1</v>
          </cell>
          <cell r="N480" t="str">
            <v>-</v>
          </cell>
          <cell r="O480" t="str">
            <v>-</v>
          </cell>
          <cell r="P480" t="str">
            <v>-</v>
          </cell>
          <cell r="Q480" t="str">
            <v>JMG</v>
          </cell>
          <cell r="R480" t="str">
            <v>-</v>
          </cell>
          <cell r="S480" t="str">
            <v>-</v>
          </cell>
          <cell r="T480" t="str">
            <v>-</v>
          </cell>
          <cell r="U480">
            <v>42409</v>
          </cell>
          <cell r="V480">
            <v>42429</v>
          </cell>
          <cell r="W480">
            <v>42429</v>
          </cell>
          <cell r="X480">
            <v>20</v>
          </cell>
          <cell r="Y480">
            <v>42450</v>
          </cell>
          <cell r="Z480">
            <v>21</v>
          </cell>
        </row>
        <row r="481">
          <cell r="C481">
            <v>3560</v>
          </cell>
          <cell r="D481" t="str">
            <v>ELEEBR</v>
          </cell>
          <cell r="E481">
            <v>2015</v>
          </cell>
          <cell r="F481" t="str">
            <v>TA</v>
          </cell>
          <cell r="G481" t="str">
            <v>CC SCADA EEBRO v3.2</v>
          </cell>
          <cell r="H481" t="str">
            <v>IND</v>
          </cell>
          <cell r="I481">
            <v>0</v>
          </cell>
          <cell r="J481">
            <v>6</v>
          </cell>
          <cell r="K481">
            <v>6</v>
          </cell>
          <cell r="L481">
            <v>0</v>
          </cell>
          <cell r="M481">
            <v>1</v>
          </cell>
          <cell r="N481" t="str">
            <v>-</v>
          </cell>
          <cell r="O481" t="str">
            <v>-</v>
          </cell>
          <cell r="P481" t="str">
            <v>-</v>
          </cell>
          <cell r="Q481" t="str">
            <v>JMG</v>
          </cell>
          <cell r="R481" t="str">
            <v>-</v>
          </cell>
          <cell r="S481" t="str">
            <v>-</v>
          </cell>
          <cell r="T481" t="str">
            <v>-</v>
          </cell>
          <cell r="U481">
            <v>42416</v>
          </cell>
          <cell r="V481">
            <v>42429</v>
          </cell>
          <cell r="W481">
            <v>42429</v>
          </cell>
          <cell r="X481">
            <v>13</v>
          </cell>
          <cell r="Y481">
            <v>42418</v>
          </cell>
          <cell r="Z481">
            <v>-12</v>
          </cell>
        </row>
        <row r="482">
          <cell r="C482">
            <v>3561</v>
          </cell>
          <cell r="D482" t="str">
            <v>ORMAZA</v>
          </cell>
          <cell r="E482">
            <v>2016</v>
          </cell>
          <cell r="F482" t="str">
            <v>TA</v>
          </cell>
          <cell r="G482" t="str">
            <v>2 x Manguera COM CAP32 - nPort 5115</v>
          </cell>
          <cell r="H482" t="str">
            <v>IND</v>
          </cell>
          <cell r="I482">
            <v>0</v>
          </cell>
          <cell r="J482">
            <v>1</v>
          </cell>
          <cell r="K482">
            <v>1</v>
          </cell>
          <cell r="L482">
            <v>0</v>
          </cell>
          <cell r="M482">
            <v>1</v>
          </cell>
          <cell r="N482" t="str">
            <v>-</v>
          </cell>
          <cell r="O482" t="str">
            <v>-</v>
          </cell>
          <cell r="P482" t="str">
            <v>EMM</v>
          </cell>
          <cell r="Q482" t="str">
            <v>-</v>
          </cell>
          <cell r="R482" t="str">
            <v>-</v>
          </cell>
          <cell r="S482" t="str">
            <v>-</v>
          </cell>
          <cell r="T482" t="str">
            <v>-</v>
          </cell>
          <cell r="U482">
            <v>42396</v>
          </cell>
          <cell r="V482">
            <v>42416</v>
          </cell>
          <cell r="W482">
            <v>42416</v>
          </cell>
          <cell r="X482">
            <v>19</v>
          </cell>
          <cell r="Y482">
            <v>42416</v>
          </cell>
          <cell r="Z482">
            <v>0</v>
          </cell>
        </row>
        <row r="483">
          <cell r="C483">
            <v>3562</v>
          </cell>
          <cell r="D483" t="str">
            <v>ELESER</v>
          </cell>
          <cell r="E483">
            <v>2016</v>
          </cell>
          <cell r="F483" t="str">
            <v>TA</v>
          </cell>
          <cell r="G483" t="str">
            <v>REPARACIO RTU CAP32-48 CT TOMA POL</v>
          </cell>
          <cell r="H483" t="str">
            <v>IND</v>
          </cell>
          <cell r="I483">
            <v>0</v>
          </cell>
          <cell r="J483">
            <v>2</v>
          </cell>
          <cell r="K483">
            <v>2</v>
          </cell>
          <cell r="L483">
            <v>0</v>
          </cell>
          <cell r="M483">
            <v>1</v>
          </cell>
          <cell r="N483" t="str">
            <v>-</v>
          </cell>
          <cell r="O483" t="str">
            <v>-</v>
          </cell>
          <cell r="P483" t="str">
            <v>EMM</v>
          </cell>
          <cell r="Q483" t="str">
            <v>-</v>
          </cell>
          <cell r="R483" t="str">
            <v>-</v>
          </cell>
          <cell r="S483" t="str">
            <v>-</v>
          </cell>
          <cell r="T483" t="str">
            <v>-</v>
          </cell>
          <cell r="U483">
            <v>42416</v>
          </cell>
          <cell r="V483">
            <v>42429</v>
          </cell>
          <cell r="W483">
            <v>42429</v>
          </cell>
          <cell r="X483">
            <v>13</v>
          </cell>
          <cell r="Y483">
            <v>42417</v>
          </cell>
          <cell r="Z483">
            <v>-13</v>
          </cell>
        </row>
        <row r="484">
          <cell r="C484">
            <v>0</v>
          </cell>
          <cell r="D484">
            <v>0</v>
          </cell>
          <cell r="E484">
            <v>0</v>
          </cell>
          <cell r="F484">
            <v>0</v>
          </cell>
          <cell r="G484">
            <v>0</v>
          </cell>
          <cell r="H484">
            <v>0</v>
          </cell>
          <cell r="I484">
            <v>0</v>
          </cell>
          <cell r="J484">
            <v>253.75</v>
          </cell>
          <cell r="K484">
            <v>264.58999999999997</v>
          </cell>
          <cell r="L484">
            <v>-10.839999999999975</v>
          </cell>
          <cell r="M484">
            <v>0</v>
          </cell>
          <cell r="N484">
            <v>0</v>
          </cell>
          <cell r="O484">
            <v>0</v>
          </cell>
          <cell r="P484">
            <v>0</v>
          </cell>
          <cell r="Q484">
            <v>0</v>
          </cell>
          <cell r="R484">
            <v>0</v>
          </cell>
          <cell r="S484">
            <v>0</v>
          </cell>
          <cell r="T484">
            <v>0</v>
          </cell>
          <cell r="U484">
            <v>0</v>
          </cell>
          <cell r="V484">
            <v>0</v>
          </cell>
          <cell r="W484">
            <v>0</v>
          </cell>
          <cell r="X484">
            <v>0</v>
          </cell>
          <cell r="Y484">
            <v>0</v>
          </cell>
          <cell r="Z484">
            <v>19</v>
          </cell>
        </row>
        <row r="485">
          <cell r="C485">
            <v>0</v>
          </cell>
          <cell r="D485">
            <v>0</v>
          </cell>
          <cell r="E485">
            <v>0</v>
          </cell>
          <cell r="F485">
            <v>0</v>
          </cell>
          <cell r="G485">
            <v>0</v>
          </cell>
          <cell r="H485">
            <v>0</v>
          </cell>
          <cell r="I485">
            <v>0</v>
          </cell>
          <cell r="J485">
            <v>0</v>
          </cell>
          <cell r="K485">
            <v>0</v>
          </cell>
          <cell r="L485">
            <v>0</v>
          </cell>
          <cell r="M485">
            <v>0</v>
          </cell>
          <cell r="N485">
            <v>0</v>
          </cell>
          <cell r="O485">
            <v>0</v>
          </cell>
          <cell r="P485">
            <v>0</v>
          </cell>
          <cell r="Q485">
            <v>0</v>
          </cell>
          <cell r="R485">
            <v>0</v>
          </cell>
          <cell r="S485">
            <v>0</v>
          </cell>
          <cell r="T485">
            <v>0</v>
          </cell>
          <cell r="U485">
            <v>0</v>
          </cell>
          <cell r="V485">
            <v>0</v>
          </cell>
          <cell r="W485">
            <v>0</v>
          </cell>
          <cell r="X485">
            <v>0</v>
          </cell>
          <cell r="Y485">
            <v>0</v>
          </cell>
          <cell r="Z485">
            <v>0</v>
          </cell>
        </row>
        <row r="486">
          <cell r="C486">
            <v>0</v>
          </cell>
          <cell r="D486">
            <v>0</v>
          </cell>
          <cell r="E486">
            <v>0</v>
          </cell>
          <cell r="F486">
            <v>0</v>
          </cell>
          <cell r="G486">
            <v>0</v>
          </cell>
          <cell r="H486">
            <v>0</v>
          </cell>
          <cell r="I486">
            <v>0</v>
          </cell>
          <cell r="J486">
            <v>0</v>
          </cell>
          <cell r="K486">
            <v>0</v>
          </cell>
          <cell r="L486">
            <v>0</v>
          </cell>
          <cell r="M486">
            <v>0</v>
          </cell>
          <cell r="N486">
            <v>0</v>
          </cell>
          <cell r="O486">
            <v>0</v>
          </cell>
          <cell r="P486">
            <v>0</v>
          </cell>
          <cell r="Q486">
            <v>0</v>
          </cell>
          <cell r="R486">
            <v>0</v>
          </cell>
          <cell r="S486">
            <v>0</v>
          </cell>
          <cell r="T486">
            <v>0</v>
          </cell>
          <cell r="U486">
            <v>0</v>
          </cell>
          <cell r="V486">
            <v>0</v>
          </cell>
          <cell r="W486">
            <v>0</v>
          </cell>
          <cell r="X486">
            <v>0</v>
          </cell>
          <cell r="Y486">
            <v>0</v>
          </cell>
          <cell r="Z486">
            <v>0</v>
          </cell>
        </row>
        <row r="487">
          <cell r="C487">
            <v>0</v>
          </cell>
          <cell r="D487">
            <v>0</v>
          </cell>
          <cell r="E487">
            <v>0</v>
          </cell>
          <cell r="F487">
            <v>0</v>
          </cell>
          <cell r="G487">
            <v>0</v>
          </cell>
          <cell r="H487">
            <v>0</v>
          </cell>
          <cell r="I487">
            <v>0</v>
          </cell>
          <cell r="J487">
            <v>0</v>
          </cell>
          <cell r="K487">
            <v>0</v>
          </cell>
          <cell r="N487" t="str">
            <v>APROVISIONAMENTS</v>
          </cell>
          <cell r="O487" t="str">
            <v>ADMINISTRACIO</v>
          </cell>
          <cell r="P487" t="str">
            <v>OPERACIONS</v>
          </cell>
          <cell r="Q487" t="str">
            <v>ENGINYERIA HW</v>
          </cell>
          <cell r="R487" t="str">
            <v>ENGINYERIA SW</v>
          </cell>
          <cell r="S487" t="str">
            <v>COMERCIAL</v>
          </cell>
          <cell r="T487" t="str">
            <v>CONSUL.TELCOMUNIC.</v>
          </cell>
          <cell r="U487">
            <v>0</v>
          </cell>
          <cell r="Z487">
            <v>0</v>
          </cell>
        </row>
        <row r="488">
          <cell r="C488">
            <v>0</v>
          </cell>
          <cell r="N488">
            <v>0</v>
          </cell>
          <cell r="O488">
            <v>0</v>
          </cell>
          <cell r="P488">
            <v>0</v>
          </cell>
          <cell r="Q488">
            <v>0</v>
          </cell>
          <cell r="R488">
            <v>0</v>
          </cell>
          <cell r="S488">
            <v>0</v>
          </cell>
          <cell r="T488">
            <v>0</v>
          </cell>
          <cell r="U488">
            <v>0</v>
          </cell>
          <cell r="Z488">
            <v>0</v>
          </cell>
        </row>
        <row r="489">
          <cell r="C489">
            <v>0</v>
          </cell>
          <cell r="N489">
            <v>0</v>
          </cell>
          <cell r="O489">
            <v>0</v>
          </cell>
          <cell r="P489">
            <v>0</v>
          </cell>
          <cell r="Q489">
            <v>0</v>
          </cell>
          <cell r="R489">
            <v>0</v>
          </cell>
          <cell r="S489">
            <v>0</v>
          </cell>
          <cell r="T489">
            <v>0</v>
          </cell>
          <cell r="U489">
            <v>0</v>
          </cell>
          <cell r="Z489">
            <v>0</v>
          </cell>
        </row>
        <row r="490">
          <cell r="C490">
            <v>0</v>
          </cell>
          <cell r="N490">
            <v>0</v>
          </cell>
          <cell r="O490">
            <v>0</v>
          </cell>
          <cell r="P490">
            <v>0</v>
          </cell>
          <cell r="Q490">
            <v>0</v>
          </cell>
          <cell r="R490">
            <v>0</v>
          </cell>
          <cell r="S490">
            <v>0</v>
          </cell>
          <cell r="T490">
            <v>0</v>
          </cell>
          <cell r="U490">
            <v>0</v>
          </cell>
          <cell r="Z490">
            <v>0</v>
          </cell>
        </row>
        <row r="491">
          <cell r="C491">
            <v>0</v>
          </cell>
          <cell r="E491">
            <v>0</v>
          </cell>
          <cell r="F491">
            <v>0</v>
          </cell>
          <cell r="G491">
            <v>0</v>
          </cell>
          <cell r="H491">
            <v>0</v>
          </cell>
          <cell r="I491">
            <v>0</v>
          </cell>
          <cell r="J491">
            <v>0</v>
          </cell>
          <cell r="K491">
            <v>0</v>
          </cell>
          <cell r="L491">
            <v>0</v>
          </cell>
          <cell r="M491">
            <v>0</v>
          </cell>
          <cell r="N491">
            <v>0</v>
          </cell>
          <cell r="O491">
            <v>0</v>
          </cell>
          <cell r="P491">
            <v>0</v>
          </cell>
          <cell r="Q491">
            <v>0</v>
          </cell>
          <cell r="R491">
            <v>0</v>
          </cell>
          <cell r="S491">
            <v>0</v>
          </cell>
          <cell r="T491">
            <v>0</v>
          </cell>
          <cell r="U491">
            <v>0</v>
          </cell>
          <cell r="Z491">
            <v>0</v>
          </cell>
        </row>
        <row r="492">
          <cell r="C492">
            <v>0</v>
          </cell>
          <cell r="E492" t="str">
            <v>Projectes (EXTERNS) en curs 2.016</v>
          </cell>
          <cell r="F492">
            <v>0</v>
          </cell>
          <cell r="G492">
            <v>0</v>
          </cell>
          <cell r="H492">
            <v>0</v>
          </cell>
          <cell r="I492">
            <v>0</v>
          </cell>
          <cell r="J492">
            <v>0</v>
          </cell>
          <cell r="K492">
            <v>0</v>
          </cell>
          <cell r="L492">
            <v>0</v>
          </cell>
          <cell r="M492">
            <v>0</v>
          </cell>
          <cell r="N492">
            <v>0</v>
          </cell>
          <cell r="O492">
            <v>0</v>
          </cell>
          <cell r="P492">
            <v>0</v>
          </cell>
          <cell r="Q492">
            <v>0</v>
          </cell>
          <cell r="R492">
            <v>0</v>
          </cell>
          <cell r="S492">
            <v>0</v>
          </cell>
          <cell r="T492">
            <v>0</v>
          </cell>
          <cell r="U492">
            <v>0</v>
          </cell>
          <cell r="Z492">
            <v>0</v>
          </cell>
        </row>
        <row r="493">
          <cell r="N493">
            <v>0</v>
          </cell>
          <cell r="O493">
            <v>0</v>
          </cell>
          <cell r="P493">
            <v>0</v>
          </cell>
          <cell r="Q493">
            <v>0</v>
          </cell>
          <cell r="R493">
            <v>0</v>
          </cell>
          <cell r="S493">
            <v>0</v>
          </cell>
          <cell r="T493">
            <v>0</v>
          </cell>
          <cell r="U493">
            <v>0</v>
          </cell>
          <cell r="Z493">
            <v>0</v>
          </cell>
        </row>
        <row r="494">
          <cell r="C494">
            <v>0</v>
          </cell>
          <cell r="D494">
            <v>0</v>
          </cell>
          <cell r="E494">
            <v>0</v>
          </cell>
          <cell r="F494">
            <v>0</v>
          </cell>
          <cell r="G494">
            <v>0</v>
          </cell>
          <cell r="H494">
            <v>0</v>
          </cell>
          <cell r="I494">
            <v>0</v>
          </cell>
          <cell r="J494">
            <v>0</v>
          </cell>
          <cell r="K494">
            <v>0</v>
          </cell>
          <cell r="L494">
            <v>0</v>
          </cell>
          <cell r="M494">
            <v>0</v>
          </cell>
          <cell r="N494">
            <v>0</v>
          </cell>
          <cell r="O494">
            <v>0</v>
          </cell>
          <cell r="P494">
            <v>0</v>
          </cell>
          <cell r="Q494">
            <v>0</v>
          </cell>
          <cell r="R494">
            <v>0</v>
          </cell>
          <cell r="S494">
            <v>0</v>
          </cell>
          <cell r="T494">
            <v>0</v>
          </cell>
          <cell r="U494">
            <v>0</v>
          </cell>
          <cell r="V494">
            <v>0</v>
          </cell>
          <cell r="W494">
            <v>0</v>
          </cell>
          <cell r="X494">
            <v>0</v>
          </cell>
          <cell r="Y494">
            <v>0</v>
          </cell>
          <cell r="Z494">
            <v>0</v>
          </cell>
        </row>
        <row r="495">
          <cell r="C495" t="str">
            <v>OF</v>
          </cell>
          <cell r="D495" t="str">
            <v>CLIENT</v>
          </cell>
          <cell r="E495" t="str">
            <v>ANY</v>
          </cell>
          <cell r="F495" t="str">
            <v>STATUS</v>
          </cell>
          <cell r="G495" t="str">
            <v>PROJECTE</v>
          </cell>
          <cell r="H495" t="str">
            <v>TIPUS OF o DEPENDENCIA</v>
          </cell>
          <cell r="I495">
            <v>0</v>
          </cell>
          <cell r="J495" t="str">
            <v>PREV</v>
          </cell>
          <cell r="K495" t="str">
            <v>TOTAL</v>
          </cell>
          <cell r="L495" t="str">
            <v>DESV</v>
          </cell>
          <cell r="M495" t="str">
            <v>AVANÇ</v>
          </cell>
          <cell r="N495" t="str">
            <v>DPT. IMPLICATS</v>
          </cell>
          <cell r="O495">
            <v>0</v>
          </cell>
          <cell r="P495">
            <v>0</v>
          </cell>
          <cell r="Q495">
            <v>0</v>
          </cell>
          <cell r="R495">
            <v>0</v>
          </cell>
          <cell r="S495">
            <v>0</v>
          </cell>
          <cell r="T495">
            <v>0</v>
          </cell>
          <cell r="U495" t="str">
            <v>DATA</v>
          </cell>
          <cell r="V495" t="str">
            <v>DATA</v>
          </cell>
          <cell r="W495" t="str">
            <v>DATA</v>
          </cell>
          <cell r="X495" t="str">
            <v>DURADA</v>
          </cell>
          <cell r="Y495" t="str">
            <v>DATA</v>
          </cell>
          <cell r="Z495" t="str">
            <v>DESVIAC.</v>
          </cell>
        </row>
        <row r="496">
          <cell r="C496">
            <v>0</v>
          </cell>
          <cell r="D496">
            <v>0</v>
          </cell>
          <cell r="E496">
            <v>0</v>
          </cell>
          <cell r="F496">
            <v>0</v>
          </cell>
          <cell r="G496">
            <v>0</v>
          </cell>
          <cell r="H496">
            <v>0</v>
          </cell>
          <cell r="I496">
            <v>0</v>
          </cell>
          <cell r="J496">
            <v>0</v>
          </cell>
          <cell r="K496" t="str">
            <v>REAL</v>
          </cell>
          <cell r="L496">
            <v>0</v>
          </cell>
          <cell r="M496">
            <v>0</v>
          </cell>
          <cell r="N496">
            <v>0</v>
          </cell>
          <cell r="O496">
            <v>0</v>
          </cell>
          <cell r="P496">
            <v>0</v>
          </cell>
          <cell r="Q496">
            <v>0</v>
          </cell>
          <cell r="R496">
            <v>0</v>
          </cell>
          <cell r="S496">
            <v>0</v>
          </cell>
          <cell r="T496">
            <v>0</v>
          </cell>
          <cell r="U496" t="str">
            <v>INICI</v>
          </cell>
          <cell r="V496" t="str">
            <v>ENTREGA</v>
          </cell>
          <cell r="W496" t="str">
            <v>REVISADA</v>
          </cell>
          <cell r="X496">
            <v>0</v>
          </cell>
          <cell r="Y496" t="str">
            <v>ACCEP.</v>
          </cell>
          <cell r="Z496">
            <v>0</v>
          </cell>
        </row>
        <row r="497">
          <cell r="C497">
            <v>0</v>
          </cell>
          <cell r="D497">
            <v>0</v>
          </cell>
          <cell r="E497">
            <v>0</v>
          </cell>
          <cell r="F497">
            <v>0</v>
          </cell>
          <cell r="G497">
            <v>0</v>
          </cell>
          <cell r="H497">
            <v>0</v>
          </cell>
          <cell r="I497">
            <v>0</v>
          </cell>
          <cell r="J497">
            <v>0</v>
          </cell>
          <cell r="K497">
            <v>0</v>
          </cell>
          <cell r="L497">
            <v>0</v>
          </cell>
          <cell r="M497">
            <v>0</v>
          </cell>
          <cell r="N497">
            <v>0</v>
          </cell>
          <cell r="O497">
            <v>0</v>
          </cell>
          <cell r="P497">
            <v>0</v>
          </cell>
          <cell r="Q497">
            <v>0</v>
          </cell>
          <cell r="R497">
            <v>0</v>
          </cell>
          <cell r="S497">
            <v>0</v>
          </cell>
          <cell r="T497">
            <v>0</v>
          </cell>
          <cell r="U497">
            <v>0</v>
          </cell>
          <cell r="V497">
            <v>0</v>
          </cell>
          <cell r="W497">
            <v>0</v>
          </cell>
          <cell r="X497">
            <v>0</v>
          </cell>
          <cell r="Y497">
            <v>0</v>
          </cell>
          <cell r="Z497">
            <v>0</v>
          </cell>
        </row>
        <row r="498">
          <cell r="C498">
            <v>3563</v>
          </cell>
          <cell r="D498" t="str">
            <v>PEUSA</v>
          </cell>
          <cell r="E498">
            <v>2016</v>
          </cell>
          <cell r="F498" t="str">
            <v>OB</v>
          </cell>
          <cell r="G498" t="str">
            <v>PROVA GRAL.SIST.SCADA PEUSA v8.3</v>
          </cell>
          <cell r="H498" t="str">
            <v>IND</v>
          </cell>
          <cell r="I498">
            <v>0</v>
          </cell>
          <cell r="J498">
            <v>30</v>
          </cell>
          <cell r="K498">
            <v>0</v>
          </cell>
          <cell r="L498">
            <v>30</v>
          </cell>
          <cell r="M498">
            <v>0</v>
          </cell>
          <cell r="N498" t="str">
            <v>-</v>
          </cell>
          <cell r="O498" t="str">
            <v>-</v>
          </cell>
          <cell r="P498" t="str">
            <v>-</v>
          </cell>
          <cell r="Q498" t="str">
            <v>-</v>
          </cell>
          <cell r="R498" t="str">
            <v>RVC</v>
          </cell>
          <cell r="S498" t="str">
            <v>-</v>
          </cell>
          <cell r="T498" t="str">
            <v>-</v>
          </cell>
          <cell r="U498">
            <v>42387</v>
          </cell>
          <cell r="V498">
            <v>42429</v>
          </cell>
          <cell r="W498">
            <v>42429</v>
          </cell>
          <cell r="X498">
            <v>41</v>
          </cell>
          <cell r="Y498">
            <v>0</v>
          </cell>
          <cell r="Z498" t="str">
            <v/>
          </cell>
        </row>
        <row r="499">
          <cell r="C499">
            <v>3564</v>
          </cell>
          <cell r="D499" t="str">
            <v>EOSPIT</v>
          </cell>
          <cell r="E499">
            <v>2016</v>
          </cell>
          <cell r="F499" t="str">
            <v>TA</v>
          </cell>
          <cell r="G499" t="str">
            <v>REPARACIO CAP32 S.E.CACERES</v>
          </cell>
          <cell r="H499" t="str">
            <v>IND</v>
          </cell>
          <cell r="I499">
            <v>0</v>
          </cell>
          <cell r="J499">
            <v>2.5</v>
          </cell>
          <cell r="K499">
            <v>2.5</v>
          </cell>
          <cell r="L499">
            <v>0</v>
          </cell>
          <cell r="M499">
            <v>1</v>
          </cell>
          <cell r="N499" t="str">
            <v>-</v>
          </cell>
          <cell r="O499" t="str">
            <v>-</v>
          </cell>
          <cell r="P499" t="str">
            <v>EMM</v>
          </cell>
          <cell r="Q499" t="str">
            <v>-</v>
          </cell>
          <cell r="R499" t="str">
            <v>-</v>
          </cell>
          <cell r="S499" t="str">
            <v>-</v>
          </cell>
          <cell r="T499" t="str">
            <v>-</v>
          </cell>
          <cell r="U499">
            <v>42416</v>
          </cell>
          <cell r="V499">
            <v>42419</v>
          </cell>
          <cell r="W499">
            <v>42419</v>
          </cell>
          <cell r="X499">
            <v>3</v>
          </cell>
          <cell r="Y499">
            <v>42419</v>
          </cell>
          <cell r="Z499">
            <v>0</v>
          </cell>
        </row>
        <row r="500">
          <cell r="C500">
            <v>3565</v>
          </cell>
          <cell r="D500" t="str">
            <v>EYPESA</v>
          </cell>
          <cell r="E500">
            <v>2016</v>
          </cell>
          <cell r="F500" t="str">
            <v>TA</v>
          </cell>
          <cell r="G500" t="str">
            <v>RTU S.E. CENTELLES EYPESA v1.0</v>
          </cell>
          <cell r="H500" t="str">
            <v>PPAL</v>
          </cell>
          <cell r="I500">
            <v>0</v>
          </cell>
          <cell r="J500">
            <v>13.5</v>
          </cell>
          <cell r="K500">
            <v>23.92</v>
          </cell>
          <cell r="L500">
            <v>-10.420000000000002</v>
          </cell>
          <cell r="M500">
            <v>1.771851851851852</v>
          </cell>
          <cell r="N500" t="str">
            <v>-</v>
          </cell>
          <cell r="O500" t="str">
            <v>-</v>
          </cell>
          <cell r="P500" t="str">
            <v>-</v>
          </cell>
          <cell r="Q500" t="str">
            <v>-</v>
          </cell>
          <cell r="R500" t="str">
            <v>RVC</v>
          </cell>
          <cell r="S500" t="str">
            <v>-</v>
          </cell>
          <cell r="T500" t="str">
            <v>-</v>
          </cell>
          <cell r="U500">
            <v>42404</v>
          </cell>
          <cell r="V500">
            <v>42447</v>
          </cell>
          <cell r="W500">
            <v>42517</v>
          </cell>
          <cell r="X500">
            <v>44</v>
          </cell>
          <cell r="Y500">
            <v>42517</v>
          </cell>
          <cell r="Z500">
            <v>0</v>
          </cell>
        </row>
        <row r="501">
          <cell r="C501">
            <v>3566</v>
          </cell>
          <cell r="D501" t="str">
            <v>SITEL</v>
          </cell>
          <cell r="E501">
            <v>2016</v>
          </cell>
          <cell r="F501" t="str">
            <v>TA</v>
          </cell>
          <cell r="G501" t="str">
            <v>Inst. i PEM RTU S.E. CENTELLES EYPESA v1.0</v>
          </cell>
          <cell r="H501" t="str">
            <v>OF3565</v>
          </cell>
          <cell r="I501">
            <v>0</v>
          </cell>
          <cell r="J501">
            <v>16</v>
          </cell>
          <cell r="K501">
            <v>14.75</v>
          </cell>
          <cell r="L501">
            <v>1.25</v>
          </cell>
          <cell r="M501">
            <v>0.921875</v>
          </cell>
          <cell r="N501" t="str">
            <v>-</v>
          </cell>
          <cell r="O501" t="str">
            <v>-</v>
          </cell>
          <cell r="P501" t="str">
            <v>-</v>
          </cell>
          <cell r="Q501" t="str">
            <v>-</v>
          </cell>
          <cell r="R501" t="str">
            <v>RVC</v>
          </cell>
          <cell r="S501" t="str">
            <v>-</v>
          </cell>
          <cell r="T501" t="str">
            <v>-</v>
          </cell>
          <cell r="U501">
            <v>42404</v>
          </cell>
          <cell r="V501">
            <v>42447</v>
          </cell>
          <cell r="W501">
            <v>42517</v>
          </cell>
          <cell r="X501">
            <v>44</v>
          </cell>
          <cell r="Y501">
            <v>42517</v>
          </cell>
          <cell r="Z501">
            <v>0</v>
          </cell>
        </row>
        <row r="502">
          <cell r="C502">
            <v>3567</v>
          </cell>
          <cell r="D502" t="str">
            <v>SITEL</v>
          </cell>
          <cell r="E502">
            <v>2016</v>
          </cell>
          <cell r="F502" t="str">
            <v>TA</v>
          </cell>
          <cell r="G502" t="str">
            <v>4 x PL.CPU MIPS-300N SMD v1.0</v>
          </cell>
          <cell r="H502" t="str">
            <v>OF3523</v>
          </cell>
          <cell r="I502">
            <v>0</v>
          </cell>
          <cell r="J502">
            <v>3</v>
          </cell>
          <cell r="K502">
            <v>17.579999999999998</v>
          </cell>
          <cell r="L502">
            <v>-14.579999999999998</v>
          </cell>
          <cell r="M502">
            <v>5.8599999999999994</v>
          </cell>
          <cell r="N502" t="str">
            <v>-</v>
          </cell>
          <cell r="O502" t="str">
            <v>-</v>
          </cell>
          <cell r="P502" t="str">
            <v>EMM</v>
          </cell>
          <cell r="Q502" t="str">
            <v>-</v>
          </cell>
          <cell r="R502" t="str">
            <v>-</v>
          </cell>
          <cell r="S502" t="str">
            <v>-</v>
          </cell>
          <cell r="T502" t="str">
            <v>-</v>
          </cell>
          <cell r="U502">
            <v>42422</v>
          </cell>
          <cell r="V502">
            <v>42459</v>
          </cell>
          <cell r="W502">
            <v>42459</v>
          </cell>
          <cell r="X502">
            <v>38</v>
          </cell>
          <cell r="Y502">
            <v>42459</v>
          </cell>
          <cell r="Z502">
            <v>0</v>
          </cell>
        </row>
        <row r="503">
          <cell r="C503">
            <v>3568</v>
          </cell>
          <cell r="D503" t="str">
            <v>INPPOZ</v>
          </cell>
          <cell r="E503">
            <v>2016</v>
          </cell>
          <cell r="F503" t="str">
            <v>TA</v>
          </cell>
          <cell r="G503" t="str">
            <v>ARMARIO TELECONTROL C.T. MURALLON v1.0</v>
          </cell>
          <cell r="H503" t="str">
            <v>IND</v>
          </cell>
          <cell r="I503">
            <v>0</v>
          </cell>
          <cell r="J503">
            <v>27</v>
          </cell>
          <cell r="K503">
            <v>27.83</v>
          </cell>
          <cell r="L503">
            <v>-0.82999999999999829</v>
          </cell>
          <cell r="M503">
            <v>1.0307407407407407</v>
          </cell>
          <cell r="N503" t="str">
            <v>-</v>
          </cell>
          <cell r="O503" t="str">
            <v>-</v>
          </cell>
          <cell r="P503" t="str">
            <v>EMM</v>
          </cell>
          <cell r="Q503" t="str">
            <v>-</v>
          </cell>
          <cell r="R503" t="str">
            <v>-</v>
          </cell>
          <cell r="S503" t="str">
            <v>-</v>
          </cell>
          <cell r="T503" t="str">
            <v>-</v>
          </cell>
          <cell r="U503">
            <v>42422</v>
          </cell>
          <cell r="V503">
            <v>42429</v>
          </cell>
          <cell r="W503">
            <v>42429</v>
          </cell>
          <cell r="X503">
            <v>7</v>
          </cell>
          <cell r="Y503">
            <v>42426</v>
          </cell>
          <cell r="Z503">
            <v>-4</v>
          </cell>
        </row>
        <row r="504">
          <cell r="C504">
            <v>3569</v>
          </cell>
          <cell r="D504" t="str">
            <v>CIAELE</v>
          </cell>
          <cell r="E504">
            <v>2016</v>
          </cell>
          <cell r="F504" t="str">
            <v>TA</v>
          </cell>
          <cell r="G504" t="str">
            <v>CC SCADA TEDIS.Net CIA.ELECTRIFICACION v1.0</v>
          </cell>
          <cell r="H504" t="str">
            <v>IND</v>
          </cell>
          <cell r="I504">
            <v>0</v>
          </cell>
          <cell r="J504">
            <v>76</v>
          </cell>
          <cell r="K504">
            <v>58.25</v>
          </cell>
          <cell r="L504">
            <v>17.75</v>
          </cell>
          <cell r="M504">
            <v>0.76644736842105265</v>
          </cell>
          <cell r="N504" t="str">
            <v>-</v>
          </cell>
          <cell r="O504" t="str">
            <v>-</v>
          </cell>
          <cell r="P504" t="str">
            <v>-</v>
          </cell>
          <cell r="Q504" t="str">
            <v>-</v>
          </cell>
          <cell r="R504" t="str">
            <v>EDC</v>
          </cell>
          <cell r="S504" t="str">
            <v>-</v>
          </cell>
          <cell r="T504" t="str">
            <v>-</v>
          </cell>
          <cell r="U504">
            <v>42403</v>
          </cell>
          <cell r="V504">
            <v>42459</v>
          </cell>
          <cell r="W504">
            <v>42544</v>
          </cell>
          <cell r="X504">
            <v>57</v>
          </cell>
          <cell r="Y504">
            <v>42544</v>
          </cell>
          <cell r="Z504">
            <v>0</v>
          </cell>
        </row>
        <row r="505">
          <cell r="C505">
            <v>3570</v>
          </cell>
          <cell r="D505" t="str">
            <v>ELEALS</v>
          </cell>
          <cell r="E505">
            <v>2016</v>
          </cell>
          <cell r="F505" t="str">
            <v>TA</v>
          </cell>
          <cell r="G505" t="str">
            <v>RTU C.T. URB. NARANJO v1.0</v>
          </cell>
          <cell r="H505" t="str">
            <v>IND</v>
          </cell>
          <cell r="I505">
            <v>0</v>
          </cell>
          <cell r="J505">
            <v>14</v>
          </cell>
          <cell r="K505">
            <v>6.75</v>
          </cell>
          <cell r="L505">
            <v>7.25</v>
          </cell>
          <cell r="M505">
            <v>0.48214285714285715</v>
          </cell>
          <cell r="N505" t="str">
            <v>-</v>
          </cell>
          <cell r="O505" t="str">
            <v>-</v>
          </cell>
          <cell r="P505" t="str">
            <v>EMM</v>
          </cell>
          <cell r="Q505" t="str">
            <v>-</v>
          </cell>
          <cell r="R505" t="str">
            <v>-</v>
          </cell>
          <cell r="S505" t="str">
            <v>-</v>
          </cell>
          <cell r="T505" t="str">
            <v>-</v>
          </cell>
          <cell r="U505">
            <v>42404</v>
          </cell>
          <cell r="V505">
            <v>42537</v>
          </cell>
          <cell r="W505">
            <v>42718</v>
          </cell>
          <cell r="X505">
            <v>132</v>
          </cell>
          <cell r="Y505">
            <v>42718</v>
          </cell>
          <cell r="Z505">
            <v>0</v>
          </cell>
        </row>
        <row r="506">
          <cell r="C506">
            <v>3571</v>
          </cell>
          <cell r="D506" t="str">
            <v>SITEL</v>
          </cell>
          <cell r="E506">
            <v>2016</v>
          </cell>
          <cell r="F506" t="str">
            <v>TA</v>
          </cell>
          <cell r="G506" t="str">
            <v>Inst. y PEM RTU C.T. URB. NARANJO v1.0</v>
          </cell>
          <cell r="H506" t="str">
            <v>OF3570</v>
          </cell>
          <cell r="I506">
            <v>0</v>
          </cell>
          <cell r="J506">
            <v>16</v>
          </cell>
          <cell r="K506">
            <v>18.329999999999998</v>
          </cell>
          <cell r="L506">
            <v>-2.3299999999999983</v>
          </cell>
          <cell r="M506">
            <v>1.1456249999999999</v>
          </cell>
          <cell r="N506" t="str">
            <v>-</v>
          </cell>
          <cell r="O506" t="str">
            <v>-</v>
          </cell>
          <cell r="P506" t="str">
            <v>EMM</v>
          </cell>
          <cell r="Q506" t="str">
            <v>-</v>
          </cell>
          <cell r="R506" t="str">
            <v>-</v>
          </cell>
          <cell r="S506" t="str">
            <v>-</v>
          </cell>
          <cell r="T506" t="str">
            <v>-</v>
          </cell>
          <cell r="U506">
            <v>42404</v>
          </cell>
          <cell r="V506">
            <v>42629</v>
          </cell>
          <cell r="W506">
            <v>42718</v>
          </cell>
          <cell r="X506">
            <v>222</v>
          </cell>
          <cell r="Y506">
            <v>42718</v>
          </cell>
          <cell r="Z506">
            <v>0</v>
          </cell>
        </row>
        <row r="507">
          <cell r="C507">
            <v>3572</v>
          </cell>
          <cell r="D507" t="str">
            <v>INPPOZ</v>
          </cell>
          <cell r="E507">
            <v>2016</v>
          </cell>
          <cell r="F507" t="str">
            <v>TA</v>
          </cell>
          <cell r="G507" t="str">
            <v>SOPORTE SW SCADA INPECUARIAS 2,016</v>
          </cell>
          <cell r="H507" t="str">
            <v>IND</v>
          </cell>
          <cell r="I507">
            <v>0</v>
          </cell>
          <cell r="J507">
            <v>8</v>
          </cell>
          <cell r="K507">
            <v>8</v>
          </cell>
          <cell r="L507">
            <v>0</v>
          </cell>
          <cell r="M507">
            <v>1</v>
          </cell>
          <cell r="N507" t="str">
            <v>-</v>
          </cell>
          <cell r="O507" t="str">
            <v>-</v>
          </cell>
          <cell r="P507" t="str">
            <v>-</v>
          </cell>
          <cell r="Q507" t="str">
            <v>-</v>
          </cell>
          <cell r="R507" t="str">
            <v>RVC</v>
          </cell>
          <cell r="S507" t="str">
            <v>-</v>
          </cell>
          <cell r="T507" t="str">
            <v>-</v>
          </cell>
          <cell r="U507">
            <v>42418</v>
          </cell>
          <cell r="V507">
            <v>42422</v>
          </cell>
          <cell r="W507">
            <v>42422</v>
          </cell>
          <cell r="X507">
            <v>4</v>
          </cell>
          <cell r="Y507">
            <v>42423</v>
          </cell>
          <cell r="Z507">
            <v>1</v>
          </cell>
        </row>
        <row r="508">
          <cell r="C508">
            <v>3573</v>
          </cell>
          <cell r="D508" t="str">
            <v>DIELBE</v>
          </cell>
          <cell r="E508">
            <v>2016</v>
          </cell>
          <cell r="F508" t="str">
            <v>TA</v>
          </cell>
          <cell r="G508" t="str">
            <v>SOPORTE SW CALSER BERMEJATES 2016 (Cto.Mnto.)</v>
          </cell>
          <cell r="H508" t="str">
            <v>IND</v>
          </cell>
          <cell r="I508">
            <v>0</v>
          </cell>
          <cell r="J508">
            <v>6</v>
          </cell>
          <cell r="K508">
            <v>3</v>
          </cell>
          <cell r="L508">
            <v>3</v>
          </cell>
          <cell r="M508">
            <v>0.5</v>
          </cell>
          <cell r="N508" t="str">
            <v>-</v>
          </cell>
          <cell r="O508" t="str">
            <v>-</v>
          </cell>
          <cell r="P508" t="str">
            <v>-</v>
          </cell>
          <cell r="Q508" t="str">
            <v>JMG</v>
          </cell>
          <cell r="R508" t="str">
            <v>-</v>
          </cell>
          <cell r="S508" t="str">
            <v>-</v>
          </cell>
          <cell r="T508" t="str">
            <v>-</v>
          </cell>
          <cell r="U508">
            <v>42425</v>
          </cell>
          <cell r="V508">
            <v>42791</v>
          </cell>
          <cell r="W508">
            <v>42791</v>
          </cell>
          <cell r="X508">
            <v>360</v>
          </cell>
          <cell r="Y508">
            <v>42791</v>
          </cell>
          <cell r="Z508">
            <v>0</v>
          </cell>
        </row>
        <row r="509">
          <cell r="C509">
            <v>3574</v>
          </cell>
          <cell r="D509" t="str">
            <v>DIELBE</v>
          </cell>
          <cell r="E509">
            <v>2016</v>
          </cell>
          <cell r="F509" t="str">
            <v>TA</v>
          </cell>
          <cell r="G509" t="str">
            <v>CC SCADA BERMEJALES v3.0</v>
          </cell>
          <cell r="H509" t="str">
            <v>IND</v>
          </cell>
          <cell r="I509">
            <v>0</v>
          </cell>
          <cell r="J509">
            <v>7</v>
          </cell>
          <cell r="K509">
            <v>6.5</v>
          </cell>
          <cell r="L509">
            <v>0.5</v>
          </cell>
          <cell r="M509">
            <v>0.9285714285714286</v>
          </cell>
          <cell r="N509" t="str">
            <v>-</v>
          </cell>
          <cell r="O509" t="str">
            <v>-</v>
          </cell>
          <cell r="P509" t="str">
            <v>-</v>
          </cell>
          <cell r="Q509" t="str">
            <v>JMG</v>
          </cell>
          <cell r="R509" t="str">
            <v>-</v>
          </cell>
          <cell r="S509" t="str">
            <v>-</v>
          </cell>
          <cell r="T509" t="str">
            <v>-</v>
          </cell>
          <cell r="U509">
            <v>42425</v>
          </cell>
          <cell r="V509">
            <v>42459</v>
          </cell>
          <cell r="W509">
            <v>42459</v>
          </cell>
          <cell r="X509">
            <v>35</v>
          </cell>
          <cell r="Y509">
            <v>42433</v>
          </cell>
          <cell r="Z509">
            <v>-26</v>
          </cell>
        </row>
        <row r="510">
          <cell r="C510">
            <v>3575</v>
          </cell>
          <cell r="D510" t="str">
            <v>ELEEBR</v>
          </cell>
          <cell r="E510">
            <v>2016</v>
          </cell>
          <cell r="F510" t="str">
            <v>TA</v>
          </cell>
          <cell r="G510" t="str">
            <v>Ins. I PEM RTU C.T. Avgda. EBRO v1.0</v>
          </cell>
          <cell r="H510" t="str">
            <v>IND</v>
          </cell>
          <cell r="I510">
            <v>0</v>
          </cell>
          <cell r="J510">
            <v>16.5</v>
          </cell>
          <cell r="K510">
            <v>16</v>
          </cell>
          <cell r="L510">
            <v>0.5</v>
          </cell>
          <cell r="M510">
            <v>0.96969696969696972</v>
          </cell>
          <cell r="N510" t="str">
            <v>-</v>
          </cell>
          <cell r="O510" t="str">
            <v>-</v>
          </cell>
          <cell r="P510" t="str">
            <v>EMM</v>
          </cell>
          <cell r="Q510" t="str">
            <v>-</v>
          </cell>
          <cell r="R510" t="str">
            <v>-</v>
          </cell>
          <cell r="S510" t="str">
            <v>-</v>
          </cell>
          <cell r="T510" t="str">
            <v>-</v>
          </cell>
          <cell r="U510">
            <v>42431</v>
          </cell>
          <cell r="V510">
            <v>42459</v>
          </cell>
          <cell r="W510">
            <v>42475</v>
          </cell>
          <cell r="X510">
            <v>28</v>
          </cell>
          <cell r="Y510">
            <v>42475</v>
          </cell>
          <cell r="Z510">
            <v>0</v>
          </cell>
        </row>
        <row r="511">
          <cell r="C511">
            <v>3576</v>
          </cell>
          <cell r="D511" t="str">
            <v>ELEEBR</v>
          </cell>
          <cell r="E511">
            <v>2016</v>
          </cell>
          <cell r="F511" t="str">
            <v>TA</v>
          </cell>
          <cell r="G511" t="str">
            <v>Ins. I PEM RTU C.T. SAN JOSE v1.1</v>
          </cell>
          <cell r="H511" t="str">
            <v>IND</v>
          </cell>
          <cell r="I511">
            <v>0</v>
          </cell>
          <cell r="J511">
            <v>12.5</v>
          </cell>
          <cell r="K511">
            <v>12.17</v>
          </cell>
          <cell r="L511">
            <v>0.33000000000000007</v>
          </cell>
          <cell r="M511">
            <v>0.97360000000000002</v>
          </cell>
          <cell r="N511" t="str">
            <v>-</v>
          </cell>
          <cell r="O511" t="str">
            <v>-</v>
          </cell>
          <cell r="P511" t="str">
            <v>EMM</v>
          </cell>
          <cell r="Q511" t="str">
            <v>-</v>
          </cell>
          <cell r="R511" t="str">
            <v>-</v>
          </cell>
          <cell r="S511" t="str">
            <v>-</v>
          </cell>
          <cell r="T511" t="str">
            <v>-</v>
          </cell>
          <cell r="U511">
            <v>42431</v>
          </cell>
          <cell r="V511">
            <v>42459</v>
          </cell>
          <cell r="W511">
            <v>42475</v>
          </cell>
          <cell r="X511">
            <v>28</v>
          </cell>
          <cell r="Y511">
            <v>42475</v>
          </cell>
          <cell r="Z511">
            <v>0</v>
          </cell>
        </row>
        <row r="512">
          <cell r="C512">
            <v>3577</v>
          </cell>
          <cell r="D512" t="str">
            <v>ELEEBR</v>
          </cell>
          <cell r="E512">
            <v>2016</v>
          </cell>
          <cell r="F512" t="str">
            <v>TA</v>
          </cell>
          <cell r="G512" t="str">
            <v>RTU S.E. CONSORCIO v1.0</v>
          </cell>
          <cell r="H512" t="str">
            <v>IND</v>
          </cell>
          <cell r="I512">
            <v>0</v>
          </cell>
          <cell r="J512">
            <v>21</v>
          </cell>
          <cell r="K512">
            <v>23.659999999999997</v>
          </cell>
          <cell r="L512">
            <v>-2.6599999999999966</v>
          </cell>
          <cell r="M512">
            <v>1.1266666666666665</v>
          </cell>
          <cell r="N512" t="str">
            <v>-</v>
          </cell>
          <cell r="O512" t="str">
            <v>-</v>
          </cell>
          <cell r="P512" t="str">
            <v>AMX</v>
          </cell>
          <cell r="Q512" t="str">
            <v>-</v>
          </cell>
          <cell r="R512" t="str">
            <v>-</v>
          </cell>
          <cell r="S512" t="str">
            <v>-</v>
          </cell>
          <cell r="T512" t="str">
            <v>-</v>
          </cell>
          <cell r="U512">
            <v>42431</v>
          </cell>
          <cell r="V512">
            <v>42459</v>
          </cell>
          <cell r="W512">
            <v>42475</v>
          </cell>
          <cell r="X512">
            <v>28</v>
          </cell>
          <cell r="Y512">
            <v>42475</v>
          </cell>
          <cell r="Z512">
            <v>0</v>
          </cell>
        </row>
        <row r="513">
          <cell r="C513">
            <v>3578</v>
          </cell>
          <cell r="D513" t="str">
            <v>ELEEBR</v>
          </cell>
          <cell r="E513">
            <v>2016</v>
          </cell>
          <cell r="F513" t="str">
            <v>TA</v>
          </cell>
          <cell r="G513" t="str">
            <v>RTU S.E. VANDELLOS v1.0</v>
          </cell>
          <cell r="H513" t="str">
            <v>IND</v>
          </cell>
          <cell r="I513">
            <v>0</v>
          </cell>
          <cell r="J513">
            <v>21</v>
          </cell>
          <cell r="K513">
            <v>33.83</v>
          </cell>
          <cell r="L513">
            <v>-12.829999999999998</v>
          </cell>
          <cell r="M513">
            <v>1.6109523809523809</v>
          </cell>
          <cell r="N513" t="str">
            <v>-</v>
          </cell>
          <cell r="O513" t="str">
            <v>-</v>
          </cell>
          <cell r="P513" t="str">
            <v>AMX</v>
          </cell>
          <cell r="Q513" t="str">
            <v>-</v>
          </cell>
          <cell r="R513" t="str">
            <v>-</v>
          </cell>
          <cell r="S513" t="str">
            <v>-</v>
          </cell>
          <cell r="T513" t="str">
            <v>-</v>
          </cell>
          <cell r="U513">
            <v>42431</v>
          </cell>
          <cell r="V513">
            <v>42459</v>
          </cell>
          <cell r="W513">
            <v>42475</v>
          </cell>
          <cell r="X513">
            <v>28</v>
          </cell>
          <cell r="Y513">
            <v>42475</v>
          </cell>
          <cell r="Z513">
            <v>0</v>
          </cell>
        </row>
        <row r="514">
          <cell r="C514">
            <v>3579</v>
          </cell>
          <cell r="D514" t="str">
            <v>BASENE</v>
          </cell>
          <cell r="E514">
            <v>2016</v>
          </cell>
          <cell r="F514" t="str">
            <v>TA</v>
          </cell>
          <cell r="G514" t="str">
            <v>RTU S.E. BANYOLES v2.0</v>
          </cell>
          <cell r="H514" t="str">
            <v>IND</v>
          </cell>
          <cell r="I514">
            <v>0</v>
          </cell>
          <cell r="J514">
            <v>14</v>
          </cell>
          <cell r="K514">
            <v>12.42</v>
          </cell>
          <cell r="L514">
            <v>1.58</v>
          </cell>
          <cell r="M514">
            <v>0.88714285714285712</v>
          </cell>
          <cell r="N514" t="str">
            <v>-</v>
          </cell>
          <cell r="O514" t="str">
            <v>-</v>
          </cell>
          <cell r="P514" t="str">
            <v>-</v>
          </cell>
          <cell r="Q514" t="str">
            <v>-</v>
          </cell>
          <cell r="R514" t="str">
            <v>RVC</v>
          </cell>
          <cell r="S514" t="str">
            <v>-</v>
          </cell>
          <cell r="T514" t="str">
            <v>-</v>
          </cell>
          <cell r="U514">
            <v>42432</v>
          </cell>
          <cell r="V514">
            <v>42468</v>
          </cell>
          <cell r="W514">
            <v>42468</v>
          </cell>
          <cell r="X514">
            <v>35</v>
          </cell>
          <cell r="Y514">
            <v>42460</v>
          </cell>
          <cell r="Z514">
            <v>-7</v>
          </cell>
        </row>
        <row r="515">
          <cell r="C515">
            <v>3580</v>
          </cell>
          <cell r="D515" t="str">
            <v>ICASA</v>
          </cell>
          <cell r="E515">
            <v>2016</v>
          </cell>
          <cell r="F515" t="str">
            <v>TA</v>
          </cell>
          <cell r="G515" t="str">
            <v>SUPORT CSSat ICASA 2,016 (Cte.Mant.)</v>
          </cell>
          <cell r="H515" t="str">
            <v>IND</v>
          </cell>
          <cell r="I515">
            <v>0</v>
          </cell>
          <cell r="J515">
            <v>96</v>
          </cell>
          <cell r="K515">
            <v>31</v>
          </cell>
          <cell r="L515">
            <v>65</v>
          </cell>
          <cell r="M515">
            <v>0.32291666666666669</v>
          </cell>
          <cell r="N515" t="str">
            <v>-</v>
          </cell>
          <cell r="O515" t="str">
            <v>-</v>
          </cell>
          <cell r="P515" t="str">
            <v>-</v>
          </cell>
          <cell r="Q515" t="str">
            <v>-</v>
          </cell>
          <cell r="R515" t="str">
            <v>TRS</v>
          </cell>
          <cell r="S515" t="str">
            <v>-</v>
          </cell>
          <cell r="T515" t="str">
            <v>-</v>
          </cell>
          <cell r="U515">
            <v>42371</v>
          </cell>
          <cell r="V515">
            <v>42735</v>
          </cell>
          <cell r="W515">
            <v>42674</v>
          </cell>
          <cell r="X515">
            <v>359</v>
          </cell>
          <cell r="Y515">
            <v>42674</v>
          </cell>
          <cell r="Z515">
            <v>0</v>
          </cell>
        </row>
        <row r="516">
          <cell r="C516">
            <v>3581</v>
          </cell>
          <cell r="D516" t="str">
            <v>TORSEG</v>
          </cell>
          <cell r="E516">
            <v>2016</v>
          </cell>
          <cell r="F516" t="str">
            <v>TA</v>
          </cell>
          <cell r="G516" t="str">
            <v>SUPORT CSSat T.SEGRE 2.016 (Cte.Mant.)</v>
          </cell>
          <cell r="H516" t="str">
            <v>IND</v>
          </cell>
          <cell r="I516">
            <v>0</v>
          </cell>
          <cell r="J516">
            <v>12</v>
          </cell>
          <cell r="K516">
            <v>11</v>
          </cell>
          <cell r="L516">
            <v>1</v>
          </cell>
          <cell r="M516">
            <v>0.91666666666666663</v>
          </cell>
          <cell r="N516" t="str">
            <v>-</v>
          </cell>
          <cell r="O516" t="str">
            <v>-</v>
          </cell>
          <cell r="P516" t="str">
            <v>-</v>
          </cell>
          <cell r="Q516" t="str">
            <v>-</v>
          </cell>
          <cell r="R516" t="str">
            <v>TRS</v>
          </cell>
          <cell r="S516" t="str">
            <v>-</v>
          </cell>
          <cell r="T516" t="str">
            <v>-</v>
          </cell>
          <cell r="U516">
            <v>42371</v>
          </cell>
          <cell r="V516">
            <v>42735</v>
          </cell>
          <cell r="W516">
            <v>42735</v>
          </cell>
          <cell r="X516">
            <v>359</v>
          </cell>
          <cell r="Y516">
            <v>42735</v>
          </cell>
          <cell r="Z516">
            <v>0</v>
          </cell>
        </row>
        <row r="517">
          <cell r="C517">
            <v>3582</v>
          </cell>
          <cell r="D517" t="str">
            <v>ELLALB</v>
          </cell>
          <cell r="E517">
            <v>2016</v>
          </cell>
          <cell r="F517" t="str">
            <v>TA</v>
          </cell>
          <cell r="G517" t="str">
            <v>SUPORT CSSat ALBATARREC 2.016 (Cte.Mant.)</v>
          </cell>
          <cell r="H517" t="str">
            <v>IND</v>
          </cell>
          <cell r="I517">
            <v>0</v>
          </cell>
          <cell r="J517">
            <v>15</v>
          </cell>
          <cell r="K517">
            <v>8.75</v>
          </cell>
          <cell r="L517">
            <v>6.25</v>
          </cell>
          <cell r="M517">
            <v>0.58333333333333337</v>
          </cell>
          <cell r="N517" t="str">
            <v>-</v>
          </cell>
          <cell r="O517" t="str">
            <v>-</v>
          </cell>
          <cell r="P517" t="str">
            <v>-</v>
          </cell>
          <cell r="Q517" t="str">
            <v>-</v>
          </cell>
          <cell r="R517" t="str">
            <v>TRS</v>
          </cell>
          <cell r="S517" t="str">
            <v>-</v>
          </cell>
          <cell r="T517" t="str">
            <v>-</v>
          </cell>
          <cell r="U517">
            <v>42401</v>
          </cell>
          <cell r="V517">
            <v>42766</v>
          </cell>
          <cell r="W517">
            <v>42766</v>
          </cell>
          <cell r="X517">
            <v>360</v>
          </cell>
          <cell r="Y517">
            <v>42735</v>
          </cell>
          <cell r="Z517">
            <v>-30</v>
          </cell>
        </row>
        <row r="518">
          <cell r="C518">
            <v>3583</v>
          </cell>
          <cell r="D518" t="str">
            <v>ELELLA</v>
          </cell>
          <cell r="E518">
            <v>2016</v>
          </cell>
          <cell r="F518" t="str">
            <v>TA</v>
          </cell>
          <cell r="G518" t="str">
            <v>SUPORT CCSat LLAVORSI 2.016 (Cte.Mant.)</v>
          </cell>
          <cell r="H518" t="str">
            <v>IND</v>
          </cell>
          <cell r="I518">
            <v>0</v>
          </cell>
          <cell r="J518">
            <v>15</v>
          </cell>
          <cell r="K518">
            <v>11.75</v>
          </cell>
          <cell r="L518">
            <v>3.25</v>
          </cell>
          <cell r="M518">
            <v>0.78333333333333333</v>
          </cell>
          <cell r="N518" t="str">
            <v>-</v>
          </cell>
          <cell r="O518" t="str">
            <v>-</v>
          </cell>
          <cell r="P518" t="str">
            <v>-</v>
          </cell>
          <cell r="Q518" t="str">
            <v>-</v>
          </cell>
          <cell r="R518" t="str">
            <v>TRS</v>
          </cell>
          <cell r="S518" t="str">
            <v>-</v>
          </cell>
          <cell r="T518" t="str">
            <v>-</v>
          </cell>
          <cell r="U518">
            <v>42371</v>
          </cell>
          <cell r="V518">
            <v>42735</v>
          </cell>
          <cell r="W518">
            <v>42735</v>
          </cell>
          <cell r="X518">
            <v>359</v>
          </cell>
          <cell r="Y518">
            <v>42735</v>
          </cell>
          <cell r="Z518">
            <v>0</v>
          </cell>
        </row>
        <row r="519">
          <cell r="C519">
            <v>3584</v>
          </cell>
          <cell r="D519" t="str">
            <v>ELECAD</v>
          </cell>
          <cell r="E519">
            <v>2016</v>
          </cell>
          <cell r="F519" t="str">
            <v>TA</v>
          </cell>
          <cell r="G519" t="str">
            <v>SOPORTE CALSER CADIZ 2.016 (Cto.Mant.)</v>
          </cell>
          <cell r="H519" t="str">
            <v>IND</v>
          </cell>
          <cell r="I519">
            <v>0</v>
          </cell>
          <cell r="J519">
            <v>6</v>
          </cell>
          <cell r="K519">
            <v>4</v>
          </cell>
          <cell r="L519">
            <v>2</v>
          </cell>
          <cell r="M519">
            <v>0.66666666666666663</v>
          </cell>
          <cell r="N519" t="str">
            <v>-</v>
          </cell>
          <cell r="O519" t="str">
            <v>-</v>
          </cell>
          <cell r="P519" t="str">
            <v>-</v>
          </cell>
          <cell r="Q519" t="str">
            <v>-</v>
          </cell>
          <cell r="R519" t="str">
            <v>JM</v>
          </cell>
          <cell r="S519" t="str">
            <v>-</v>
          </cell>
          <cell r="T519" t="str">
            <v>-</v>
          </cell>
          <cell r="U519">
            <v>42371</v>
          </cell>
          <cell r="V519">
            <v>42735</v>
          </cell>
          <cell r="W519">
            <v>42735</v>
          </cell>
          <cell r="X519">
            <v>359</v>
          </cell>
          <cell r="Y519">
            <v>42735</v>
          </cell>
          <cell r="Z519">
            <v>0</v>
          </cell>
        </row>
        <row r="520">
          <cell r="C520">
            <v>3585</v>
          </cell>
          <cell r="D520" t="str">
            <v>ELECAD</v>
          </cell>
          <cell r="E520">
            <v>2016</v>
          </cell>
          <cell r="F520" t="str">
            <v>TA</v>
          </cell>
          <cell r="G520" t="str">
            <v>SOPORTE CSSat CADIZ 2.016 (Cto.Mant.)</v>
          </cell>
          <cell r="H520" t="str">
            <v>IND</v>
          </cell>
          <cell r="I520">
            <v>0</v>
          </cell>
          <cell r="J520">
            <v>6</v>
          </cell>
          <cell r="K520">
            <v>27.83</v>
          </cell>
          <cell r="L520">
            <v>-21.83</v>
          </cell>
          <cell r="M520">
            <v>4.6383333333333328</v>
          </cell>
          <cell r="N520" t="str">
            <v>-</v>
          </cell>
          <cell r="O520" t="str">
            <v>-</v>
          </cell>
          <cell r="P520" t="str">
            <v>-</v>
          </cell>
          <cell r="Q520" t="str">
            <v>-</v>
          </cell>
          <cell r="R520" t="str">
            <v>TRS</v>
          </cell>
          <cell r="S520" t="str">
            <v>-</v>
          </cell>
          <cell r="T520" t="str">
            <v>-</v>
          </cell>
          <cell r="U520">
            <v>42371</v>
          </cell>
          <cell r="V520">
            <v>42735</v>
          </cell>
          <cell r="W520">
            <v>42735</v>
          </cell>
          <cell r="X520">
            <v>359</v>
          </cell>
          <cell r="Y520">
            <v>42735</v>
          </cell>
          <cell r="Z520">
            <v>0</v>
          </cell>
        </row>
        <row r="521">
          <cell r="C521">
            <v>3586</v>
          </cell>
          <cell r="D521" t="str">
            <v>CIELCO</v>
          </cell>
          <cell r="E521">
            <v>2016</v>
          </cell>
          <cell r="F521" t="str">
            <v>TA</v>
          </cell>
          <cell r="G521" t="str">
            <v>SOPORTE CALSER CONDADO 2.016 (Cto.Mant.)</v>
          </cell>
          <cell r="H521" t="str">
            <v>IND</v>
          </cell>
          <cell r="I521">
            <v>0</v>
          </cell>
          <cell r="J521">
            <v>6</v>
          </cell>
          <cell r="K521">
            <v>11</v>
          </cell>
          <cell r="L521">
            <v>-5</v>
          </cell>
          <cell r="M521">
            <v>1.8333333333333333</v>
          </cell>
          <cell r="N521" t="str">
            <v>-</v>
          </cell>
          <cell r="O521" t="str">
            <v>-</v>
          </cell>
          <cell r="P521" t="str">
            <v>-</v>
          </cell>
          <cell r="Q521" t="str">
            <v>JMG</v>
          </cell>
          <cell r="R521" t="str">
            <v>-</v>
          </cell>
          <cell r="S521" t="str">
            <v>-</v>
          </cell>
          <cell r="T521" t="str">
            <v>-</v>
          </cell>
          <cell r="U521">
            <v>42371</v>
          </cell>
          <cell r="V521">
            <v>42735</v>
          </cell>
          <cell r="W521">
            <v>42735</v>
          </cell>
          <cell r="X521">
            <v>359</v>
          </cell>
          <cell r="Y521">
            <v>42735</v>
          </cell>
          <cell r="Z521">
            <v>0</v>
          </cell>
        </row>
        <row r="522">
          <cell r="C522">
            <v>3587</v>
          </cell>
          <cell r="D522" t="str">
            <v>HIJAGU</v>
          </cell>
          <cell r="E522">
            <v>2016</v>
          </cell>
          <cell r="F522" t="str">
            <v>TA</v>
          </cell>
          <cell r="G522" t="str">
            <v>SOPORTE SCADA HIJOS J.GUILLEN 2.016 (Cto.Mant.)</v>
          </cell>
          <cell r="H522" t="str">
            <v>IND</v>
          </cell>
          <cell r="I522">
            <v>0</v>
          </cell>
          <cell r="J522">
            <v>12</v>
          </cell>
          <cell r="K522">
            <v>7.5</v>
          </cell>
          <cell r="L522">
            <v>4.5</v>
          </cell>
          <cell r="M522">
            <v>0.625</v>
          </cell>
          <cell r="N522" t="str">
            <v>-</v>
          </cell>
          <cell r="O522" t="str">
            <v>-</v>
          </cell>
          <cell r="P522" t="str">
            <v>-</v>
          </cell>
          <cell r="Q522" t="str">
            <v>-</v>
          </cell>
          <cell r="R522" t="str">
            <v>RVC</v>
          </cell>
          <cell r="S522" t="str">
            <v>-</v>
          </cell>
          <cell r="T522" t="str">
            <v>-</v>
          </cell>
          <cell r="U522">
            <v>42371</v>
          </cell>
          <cell r="V522">
            <v>42735</v>
          </cell>
          <cell r="W522">
            <v>42735</v>
          </cell>
          <cell r="X522">
            <v>359</v>
          </cell>
          <cell r="Y522">
            <v>42735</v>
          </cell>
          <cell r="Z522">
            <v>0</v>
          </cell>
        </row>
        <row r="523">
          <cell r="C523">
            <v>3588</v>
          </cell>
          <cell r="D523" t="str">
            <v>EPRESA</v>
          </cell>
          <cell r="E523">
            <v>2016</v>
          </cell>
          <cell r="F523" t="str">
            <v>TA</v>
          </cell>
          <cell r="G523" t="str">
            <v>SOPORTE SCADA EPRESA 2,016 (Cto.Mant.)</v>
          </cell>
          <cell r="H523" t="str">
            <v>IND</v>
          </cell>
          <cell r="I523">
            <v>0</v>
          </cell>
          <cell r="J523">
            <v>14</v>
          </cell>
          <cell r="K523">
            <v>9.25</v>
          </cell>
          <cell r="L523">
            <v>4.75</v>
          </cell>
          <cell r="M523">
            <v>0.6607142857142857</v>
          </cell>
          <cell r="N523" t="str">
            <v>-</v>
          </cell>
          <cell r="O523" t="str">
            <v>-</v>
          </cell>
          <cell r="P523" t="str">
            <v>-</v>
          </cell>
          <cell r="Q523" t="str">
            <v>JMG</v>
          </cell>
          <cell r="R523" t="str">
            <v>-</v>
          </cell>
          <cell r="S523" t="str">
            <v>-</v>
          </cell>
          <cell r="T523" t="str">
            <v>-</v>
          </cell>
          <cell r="U523">
            <v>42371</v>
          </cell>
          <cell r="V523">
            <v>42735</v>
          </cell>
          <cell r="W523">
            <v>42735</v>
          </cell>
          <cell r="X523">
            <v>359</v>
          </cell>
          <cell r="Y523">
            <v>42735</v>
          </cell>
          <cell r="Z523">
            <v>0</v>
          </cell>
        </row>
        <row r="524">
          <cell r="C524">
            <v>3589</v>
          </cell>
          <cell r="D524" t="str">
            <v>ELEMOS</v>
          </cell>
          <cell r="E524">
            <v>2016</v>
          </cell>
          <cell r="F524" t="str">
            <v>TA</v>
          </cell>
          <cell r="G524" t="str">
            <v>SOPORTE SCADA MOSCOSO 2016 (Cto.Mant)</v>
          </cell>
          <cell r="H524" t="str">
            <v>IND</v>
          </cell>
          <cell r="I524">
            <v>0</v>
          </cell>
          <cell r="J524">
            <v>16</v>
          </cell>
          <cell r="K524">
            <v>1</v>
          </cell>
          <cell r="L524">
            <v>15</v>
          </cell>
          <cell r="M524">
            <v>6.25E-2</v>
          </cell>
          <cell r="N524" t="str">
            <v>-</v>
          </cell>
          <cell r="O524" t="str">
            <v>-</v>
          </cell>
          <cell r="P524" t="str">
            <v>-</v>
          </cell>
          <cell r="Q524" t="str">
            <v>JMG</v>
          </cell>
          <cell r="R524" t="str">
            <v>-</v>
          </cell>
          <cell r="S524" t="str">
            <v>-</v>
          </cell>
          <cell r="T524" t="str">
            <v>-</v>
          </cell>
          <cell r="U524">
            <v>42371</v>
          </cell>
          <cell r="V524">
            <v>42735</v>
          </cell>
          <cell r="W524">
            <v>42735</v>
          </cell>
          <cell r="X524">
            <v>359</v>
          </cell>
          <cell r="Y524">
            <v>42735</v>
          </cell>
          <cell r="Z524">
            <v>0</v>
          </cell>
        </row>
        <row r="525">
          <cell r="C525">
            <v>3590</v>
          </cell>
          <cell r="D525" t="str">
            <v>ELDICE</v>
          </cell>
          <cell r="E525">
            <v>2016</v>
          </cell>
          <cell r="F525" t="str">
            <v>TA</v>
          </cell>
          <cell r="G525" t="str">
            <v>SUPORT SCADA TEDIS.Net CENTELLES 2.016 (Cte.Mant.)</v>
          </cell>
          <cell r="H525" t="str">
            <v>IND</v>
          </cell>
          <cell r="I525">
            <v>0</v>
          </cell>
          <cell r="J525">
            <v>15</v>
          </cell>
          <cell r="K525">
            <v>14.1</v>
          </cell>
          <cell r="L525">
            <v>0.90000000000000036</v>
          </cell>
          <cell r="M525">
            <v>0.94</v>
          </cell>
          <cell r="N525" t="str">
            <v>-</v>
          </cell>
          <cell r="O525" t="str">
            <v>-</v>
          </cell>
          <cell r="P525" t="str">
            <v>-</v>
          </cell>
          <cell r="Q525" t="str">
            <v>-</v>
          </cell>
          <cell r="R525" t="str">
            <v>EDC</v>
          </cell>
          <cell r="S525" t="str">
            <v>-</v>
          </cell>
          <cell r="T525" t="str">
            <v>-</v>
          </cell>
          <cell r="U525">
            <v>42430</v>
          </cell>
          <cell r="V525">
            <v>42794</v>
          </cell>
          <cell r="W525">
            <v>42794</v>
          </cell>
          <cell r="X525">
            <v>357</v>
          </cell>
          <cell r="Y525">
            <v>42794</v>
          </cell>
          <cell r="Z525">
            <v>-2</v>
          </cell>
        </row>
        <row r="526">
          <cell r="C526">
            <v>3591</v>
          </cell>
          <cell r="D526" t="str">
            <v>ELDICE</v>
          </cell>
          <cell r="E526">
            <v>2016</v>
          </cell>
          <cell r="F526" t="str">
            <v>TA</v>
          </cell>
          <cell r="G526" t="str">
            <v>SUPORT CSSat CENTELLES 2.016 (Cte.Mant.)</v>
          </cell>
          <cell r="H526" t="str">
            <v>IND</v>
          </cell>
          <cell r="I526">
            <v>0</v>
          </cell>
          <cell r="J526">
            <v>45</v>
          </cell>
          <cell r="K526">
            <v>37</v>
          </cell>
          <cell r="L526">
            <v>8</v>
          </cell>
          <cell r="M526">
            <v>0.82222222222222219</v>
          </cell>
          <cell r="N526" t="str">
            <v>-</v>
          </cell>
          <cell r="O526" t="str">
            <v>-</v>
          </cell>
          <cell r="P526" t="str">
            <v>-</v>
          </cell>
          <cell r="Q526" t="str">
            <v>-</v>
          </cell>
          <cell r="R526" t="str">
            <v>TRS</v>
          </cell>
          <cell r="S526" t="str">
            <v>-</v>
          </cell>
          <cell r="T526" t="str">
            <v>-</v>
          </cell>
          <cell r="U526">
            <v>42430</v>
          </cell>
          <cell r="V526">
            <v>42794</v>
          </cell>
          <cell r="W526">
            <v>42794</v>
          </cell>
          <cell r="X526">
            <v>357</v>
          </cell>
          <cell r="Y526">
            <v>42735</v>
          </cell>
          <cell r="Z526">
            <v>-60</v>
          </cell>
        </row>
        <row r="527">
          <cell r="C527">
            <v>0</v>
          </cell>
          <cell r="D527">
            <v>0</v>
          </cell>
          <cell r="E527">
            <v>0</v>
          </cell>
          <cell r="F527">
            <v>0</v>
          </cell>
          <cell r="G527">
            <v>0</v>
          </cell>
          <cell r="H527">
            <v>0</v>
          </cell>
          <cell r="I527">
            <v>0</v>
          </cell>
          <cell r="J527">
            <v>562</v>
          </cell>
          <cell r="K527">
            <v>459.66999999999996</v>
          </cell>
          <cell r="L527">
            <v>102.33000000000004</v>
          </cell>
          <cell r="M527">
            <v>0</v>
          </cell>
          <cell r="N527">
            <v>0</v>
          </cell>
          <cell r="O527">
            <v>0</v>
          </cell>
          <cell r="P527">
            <v>0</v>
          </cell>
          <cell r="Q527">
            <v>0</v>
          </cell>
          <cell r="R527">
            <v>0</v>
          </cell>
          <cell r="S527">
            <v>0</v>
          </cell>
          <cell r="T527">
            <v>0</v>
          </cell>
          <cell r="U527">
            <v>0</v>
          </cell>
          <cell r="V527">
            <v>0</v>
          </cell>
          <cell r="W527">
            <v>0</v>
          </cell>
          <cell r="X527">
            <v>0</v>
          </cell>
          <cell r="Y527">
            <v>0</v>
          </cell>
          <cell r="Z527">
            <v>-128</v>
          </cell>
        </row>
        <row r="528">
          <cell r="C528">
            <v>0</v>
          </cell>
          <cell r="D528">
            <v>0</v>
          </cell>
          <cell r="E528">
            <v>0</v>
          </cell>
          <cell r="F528">
            <v>0</v>
          </cell>
          <cell r="G528">
            <v>0</v>
          </cell>
          <cell r="H528">
            <v>0</v>
          </cell>
          <cell r="I528">
            <v>0</v>
          </cell>
          <cell r="J528">
            <v>0</v>
          </cell>
          <cell r="K528">
            <v>0</v>
          </cell>
          <cell r="L528">
            <v>0</v>
          </cell>
          <cell r="M528">
            <v>0</v>
          </cell>
          <cell r="N528">
            <v>0</v>
          </cell>
          <cell r="O528">
            <v>0</v>
          </cell>
          <cell r="P528">
            <v>0</v>
          </cell>
          <cell r="Q528">
            <v>0</v>
          </cell>
          <cell r="R528">
            <v>0</v>
          </cell>
          <cell r="S528">
            <v>0</v>
          </cell>
          <cell r="T528">
            <v>0</v>
          </cell>
          <cell r="U528">
            <v>0</v>
          </cell>
          <cell r="V528">
            <v>0</v>
          </cell>
          <cell r="W528">
            <v>0</v>
          </cell>
          <cell r="X528">
            <v>0</v>
          </cell>
          <cell r="Y528">
            <v>0</v>
          </cell>
          <cell r="Z528">
            <v>0</v>
          </cell>
        </row>
        <row r="529">
          <cell r="C529">
            <v>0</v>
          </cell>
          <cell r="D529">
            <v>0</v>
          </cell>
          <cell r="E529">
            <v>0</v>
          </cell>
          <cell r="F529">
            <v>0</v>
          </cell>
          <cell r="G529">
            <v>0</v>
          </cell>
          <cell r="H529">
            <v>0</v>
          </cell>
          <cell r="I529">
            <v>0</v>
          </cell>
          <cell r="J529">
            <v>0</v>
          </cell>
          <cell r="K529">
            <v>0</v>
          </cell>
          <cell r="L529">
            <v>0</v>
          </cell>
          <cell r="M529">
            <v>0</v>
          </cell>
          <cell r="N529">
            <v>0</v>
          </cell>
          <cell r="O529">
            <v>0</v>
          </cell>
          <cell r="P529">
            <v>0</v>
          </cell>
          <cell r="Q529">
            <v>0</v>
          </cell>
          <cell r="R529">
            <v>0</v>
          </cell>
          <cell r="S529">
            <v>0</v>
          </cell>
          <cell r="T529">
            <v>0</v>
          </cell>
          <cell r="U529">
            <v>0</v>
          </cell>
          <cell r="V529">
            <v>0</v>
          </cell>
          <cell r="W529">
            <v>0</v>
          </cell>
          <cell r="X529">
            <v>0</v>
          </cell>
          <cell r="Y529">
            <v>0</v>
          </cell>
          <cell r="Z529">
            <v>0</v>
          </cell>
        </row>
        <row r="530">
          <cell r="C530">
            <v>0</v>
          </cell>
          <cell r="D530">
            <v>0</v>
          </cell>
          <cell r="E530">
            <v>0</v>
          </cell>
          <cell r="F530">
            <v>0</v>
          </cell>
          <cell r="G530">
            <v>0</v>
          </cell>
          <cell r="H530">
            <v>0</v>
          </cell>
          <cell r="I530">
            <v>0</v>
          </cell>
          <cell r="J530">
            <v>0</v>
          </cell>
          <cell r="K530">
            <v>0</v>
          </cell>
          <cell r="N530" t="str">
            <v>APROVISIONAMENTS</v>
          </cell>
          <cell r="O530" t="str">
            <v>ADMINISTRACIO</v>
          </cell>
          <cell r="P530" t="str">
            <v>OPERACIONS</v>
          </cell>
          <cell r="Q530" t="str">
            <v>ENGINYERIA HW</v>
          </cell>
          <cell r="R530" t="str">
            <v>ENGINYERIA SW</v>
          </cell>
          <cell r="S530" t="str">
            <v>COMERCIAL</v>
          </cell>
          <cell r="T530" t="str">
            <v>CONSUL.TELCOMUNIC.</v>
          </cell>
          <cell r="U530">
            <v>0</v>
          </cell>
          <cell r="Z530">
            <v>0</v>
          </cell>
        </row>
        <row r="531">
          <cell r="C531">
            <v>0</v>
          </cell>
          <cell r="N531">
            <v>0</v>
          </cell>
          <cell r="O531">
            <v>0</v>
          </cell>
          <cell r="P531">
            <v>0</v>
          </cell>
          <cell r="Q531">
            <v>0</v>
          </cell>
          <cell r="R531">
            <v>0</v>
          </cell>
          <cell r="S531">
            <v>0</v>
          </cell>
          <cell r="T531">
            <v>0</v>
          </cell>
          <cell r="U531">
            <v>0</v>
          </cell>
          <cell r="Z531">
            <v>0</v>
          </cell>
        </row>
        <row r="532">
          <cell r="C532">
            <v>0</v>
          </cell>
          <cell r="N532">
            <v>0</v>
          </cell>
          <cell r="O532">
            <v>0</v>
          </cell>
          <cell r="P532">
            <v>0</v>
          </cell>
          <cell r="Q532">
            <v>0</v>
          </cell>
          <cell r="R532">
            <v>0</v>
          </cell>
          <cell r="S532">
            <v>0</v>
          </cell>
          <cell r="T532">
            <v>0</v>
          </cell>
          <cell r="U532">
            <v>0</v>
          </cell>
          <cell r="Z532">
            <v>0</v>
          </cell>
        </row>
        <row r="533">
          <cell r="C533">
            <v>0</v>
          </cell>
          <cell r="N533">
            <v>0</v>
          </cell>
          <cell r="O533">
            <v>0</v>
          </cell>
          <cell r="P533">
            <v>0</v>
          </cell>
          <cell r="Q533">
            <v>0</v>
          </cell>
          <cell r="R533">
            <v>0</v>
          </cell>
          <cell r="S533">
            <v>0</v>
          </cell>
          <cell r="T533">
            <v>0</v>
          </cell>
          <cell r="U533">
            <v>0</v>
          </cell>
          <cell r="Z533">
            <v>0</v>
          </cell>
        </row>
        <row r="534">
          <cell r="C534">
            <v>0</v>
          </cell>
          <cell r="E534">
            <v>0</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Z534">
            <v>0</v>
          </cell>
        </row>
        <row r="535">
          <cell r="C535">
            <v>0</v>
          </cell>
          <cell r="E535" t="str">
            <v>Projectes (EXTERNS) en curs 2.016</v>
          </cell>
          <cell r="F535">
            <v>0</v>
          </cell>
          <cell r="G535">
            <v>0</v>
          </cell>
          <cell r="H535">
            <v>0</v>
          </cell>
          <cell r="I535">
            <v>0</v>
          </cell>
          <cell r="J535">
            <v>0</v>
          </cell>
          <cell r="K535">
            <v>0</v>
          </cell>
          <cell r="L535">
            <v>0</v>
          </cell>
          <cell r="M535">
            <v>0</v>
          </cell>
          <cell r="N535">
            <v>0</v>
          </cell>
          <cell r="O535">
            <v>0</v>
          </cell>
          <cell r="P535">
            <v>0</v>
          </cell>
          <cell r="Q535">
            <v>0</v>
          </cell>
          <cell r="R535">
            <v>0</v>
          </cell>
          <cell r="S535">
            <v>0</v>
          </cell>
          <cell r="T535">
            <v>0</v>
          </cell>
          <cell r="U535">
            <v>0</v>
          </cell>
          <cell r="Z535">
            <v>0</v>
          </cell>
        </row>
        <row r="536">
          <cell r="N536">
            <v>0</v>
          </cell>
          <cell r="O536">
            <v>0</v>
          </cell>
          <cell r="P536">
            <v>0</v>
          </cell>
          <cell r="Q536">
            <v>0</v>
          </cell>
          <cell r="R536">
            <v>0</v>
          </cell>
          <cell r="S536">
            <v>0</v>
          </cell>
          <cell r="T536">
            <v>0</v>
          </cell>
          <cell r="U536">
            <v>0</v>
          </cell>
          <cell r="Z536">
            <v>0</v>
          </cell>
        </row>
        <row r="537">
          <cell r="C537">
            <v>0</v>
          </cell>
          <cell r="D537">
            <v>0</v>
          </cell>
          <cell r="E537">
            <v>0</v>
          </cell>
          <cell r="F537">
            <v>0</v>
          </cell>
          <cell r="G537">
            <v>0</v>
          </cell>
          <cell r="H537">
            <v>0</v>
          </cell>
          <cell r="I537">
            <v>0</v>
          </cell>
          <cell r="J537">
            <v>0</v>
          </cell>
          <cell r="K537">
            <v>0</v>
          </cell>
          <cell r="L537">
            <v>0</v>
          </cell>
          <cell r="M537">
            <v>0</v>
          </cell>
          <cell r="N537">
            <v>0</v>
          </cell>
          <cell r="O537">
            <v>0</v>
          </cell>
          <cell r="P537">
            <v>0</v>
          </cell>
          <cell r="Q537">
            <v>0</v>
          </cell>
          <cell r="R537">
            <v>0</v>
          </cell>
          <cell r="S537">
            <v>0</v>
          </cell>
          <cell r="T537">
            <v>0</v>
          </cell>
          <cell r="U537">
            <v>0</v>
          </cell>
          <cell r="V537">
            <v>0</v>
          </cell>
          <cell r="W537">
            <v>0</v>
          </cell>
          <cell r="X537">
            <v>0</v>
          </cell>
          <cell r="Y537">
            <v>0</v>
          </cell>
          <cell r="Z537">
            <v>0</v>
          </cell>
        </row>
        <row r="538">
          <cell r="C538" t="str">
            <v>OF</v>
          </cell>
          <cell r="D538" t="str">
            <v>CLIENT</v>
          </cell>
          <cell r="E538" t="str">
            <v>ANY</v>
          </cell>
          <cell r="F538" t="str">
            <v>STATUS</v>
          </cell>
          <cell r="G538" t="str">
            <v>PROJECTE</v>
          </cell>
          <cell r="H538" t="str">
            <v>TIPUS OF o DEPENDENCIA</v>
          </cell>
          <cell r="I538">
            <v>0</v>
          </cell>
          <cell r="J538" t="str">
            <v>PREV</v>
          </cell>
          <cell r="K538" t="str">
            <v>TOTAL</v>
          </cell>
          <cell r="L538" t="str">
            <v>DESV</v>
          </cell>
          <cell r="M538" t="str">
            <v>AVANÇ</v>
          </cell>
          <cell r="N538" t="str">
            <v>DPT. IMPLICATS</v>
          </cell>
          <cell r="O538">
            <v>0</v>
          </cell>
          <cell r="P538">
            <v>0</v>
          </cell>
          <cell r="Q538">
            <v>0</v>
          </cell>
          <cell r="R538">
            <v>0</v>
          </cell>
          <cell r="S538">
            <v>0</v>
          </cell>
          <cell r="T538">
            <v>0</v>
          </cell>
          <cell r="U538" t="str">
            <v>DATA</v>
          </cell>
          <cell r="V538" t="str">
            <v>DATA</v>
          </cell>
          <cell r="W538" t="str">
            <v>DATA</v>
          </cell>
          <cell r="X538" t="str">
            <v>DURADA</v>
          </cell>
          <cell r="Y538" t="str">
            <v>DATA</v>
          </cell>
          <cell r="Z538" t="str">
            <v>DESVIAC.</v>
          </cell>
        </row>
        <row r="539">
          <cell r="C539">
            <v>0</v>
          </cell>
          <cell r="D539">
            <v>0</v>
          </cell>
          <cell r="E539">
            <v>0</v>
          </cell>
          <cell r="F539">
            <v>0</v>
          </cell>
          <cell r="G539">
            <v>0</v>
          </cell>
          <cell r="H539">
            <v>0</v>
          </cell>
          <cell r="I539">
            <v>0</v>
          </cell>
          <cell r="J539">
            <v>0</v>
          </cell>
          <cell r="K539" t="str">
            <v>REAL</v>
          </cell>
          <cell r="L539">
            <v>0</v>
          </cell>
          <cell r="M539">
            <v>0</v>
          </cell>
          <cell r="N539">
            <v>0</v>
          </cell>
          <cell r="O539">
            <v>0</v>
          </cell>
          <cell r="P539">
            <v>0</v>
          </cell>
          <cell r="Q539">
            <v>0</v>
          </cell>
          <cell r="R539">
            <v>0</v>
          </cell>
          <cell r="S539">
            <v>0</v>
          </cell>
          <cell r="T539">
            <v>0</v>
          </cell>
          <cell r="U539" t="str">
            <v>INICI</v>
          </cell>
          <cell r="V539" t="str">
            <v>ENTREGA</v>
          </cell>
          <cell r="W539" t="str">
            <v>REVISADA</v>
          </cell>
          <cell r="X539">
            <v>0</v>
          </cell>
          <cell r="Y539" t="str">
            <v>ACCEP.</v>
          </cell>
          <cell r="Z539">
            <v>0</v>
          </cell>
        </row>
        <row r="540">
          <cell r="C540">
            <v>0</v>
          </cell>
          <cell r="D540">
            <v>0</v>
          </cell>
          <cell r="E540">
            <v>0</v>
          </cell>
          <cell r="F540">
            <v>0</v>
          </cell>
          <cell r="G540">
            <v>0</v>
          </cell>
          <cell r="H540">
            <v>0</v>
          </cell>
          <cell r="I540">
            <v>0</v>
          </cell>
          <cell r="J540">
            <v>0</v>
          </cell>
          <cell r="K540">
            <v>0</v>
          </cell>
          <cell r="L540">
            <v>0</v>
          </cell>
          <cell r="M540">
            <v>0</v>
          </cell>
          <cell r="N540">
            <v>0</v>
          </cell>
          <cell r="O540">
            <v>0</v>
          </cell>
          <cell r="P540">
            <v>0</v>
          </cell>
          <cell r="Q540">
            <v>0</v>
          </cell>
          <cell r="R540">
            <v>0</v>
          </cell>
          <cell r="S540">
            <v>0</v>
          </cell>
          <cell r="T540">
            <v>0</v>
          </cell>
          <cell r="U540">
            <v>0</v>
          </cell>
          <cell r="V540">
            <v>0</v>
          </cell>
          <cell r="W540">
            <v>0</v>
          </cell>
          <cell r="X540">
            <v>0</v>
          </cell>
          <cell r="Y540">
            <v>0</v>
          </cell>
          <cell r="Z540">
            <v>0</v>
          </cell>
        </row>
        <row r="541">
          <cell r="C541">
            <v>3592</v>
          </cell>
          <cell r="D541" t="str">
            <v>EMSA</v>
          </cell>
          <cell r="E541">
            <v>2016</v>
          </cell>
          <cell r="F541" t="str">
            <v>TA</v>
          </cell>
          <cell r="G541" t="str">
            <v>SUPORT SCADA EMSA 2.016 (Cte.Mant.)</v>
          </cell>
          <cell r="H541" t="str">
            <v>IND</v>
          </cell>
          <cell r="I541">
            <v>0</v>
          </cell>
          <cell r="J541">
            <v>16</v>
          </cell>
          <cell r="K541">
            <v>29.5</v>
          </cell>
          <cell r="L541">
            <v>-13.5</v>
          </cell>
          <cell r="M541">
            <v>1.84375</v>
          </cell>
          <cell r="N541" t="str">
            <v>-</v>
          </cell>
          <cell r="O541" t="str">
            <v>-</v>
          </cell>
          <cell r="P541" t="str">
            <v>-</v>
          </cell>
          <cell r="Q541" t="str">
            <v>JMG</v>
          </cell>
          <cell r="R541" t="str">
            <v>-</v>
          </cell>
          <cell r="S541" t="str">
            <v>-</v>
          </cell>
          <cell r="T541" t="str">
            <v>-</v>
          </cell>
          <cell r="U541">
            <v>42430</v>
          </cell>
          <cell r="V541">
            <v>42794</v>
          </cell>
          <cell r="W541">
            <v>42794</v>
          </cell>
          <cell r="X541">
            <v>357</v>
          </cell>
          <cell r="Y541">
            <v>42794</v>
          </cell>
          <cell r="Z541">
            <v>-2</v>
          </cell>
        </row>
        <row r="542">
          <cell r="C542">
            <v>3593</v>
          </cell>
          <cell r="D542" t="str">
            <v>EMSA</v>
          </cell>
          <cell r="E542">
            <v>2016</v>
          </cell>
          <cell r="F542" t="str">
            <v>TA</v>
          </cell>
          <cell r="G542" t="str">
            <v>SUPORT SGT EMSA-2.016 (Cte.Mant.)</v>
          </cell>
          <cell r="H542" t="str">
            <v>IND</v>
          </cell>
          <cell r="I542">
            <v>0</v>
          </cell>
          <cell r="J542">
            <v>16</v>
          </cell>
          <cell r="K542">
            <v>22.75</v>
          </cell>
          <cell r="L542">
            <v>-6.75</v>
          </cell>
          <cell r="M542">
            <v>1.421875</v>
          </cell>
          <cell r="N542" t="str">
            <v>-</v>
          </cell>
          <cell r="O542" t="str">
            <v>-</v>
          </cell>
          <cell r="P542" t="str">
            <v>-</v>
          </cell>
          <cell r="Q542" t="str">
            <v>-</v>
          </cell>
          <cell r="R542" t="str">
            <v>TRS</v>
          </cell>
          <cell r="S542" t="str">
            <v>-</v>
          </cell>
          <cell r="T542" t="str">
            <v>-</v>
          </cell>
          <cell r="U542">
            <v>42430</v>
          </cell>
          <cell r="V542">
            <v>42794</v>
          </cell>
          <cell r="W542">
            <v>42794</v>
          </cell>
          <cell r="X542">
            <v>357</v>
          </cell>
          <cell r="Y542">
            <v>42794</v>
          </cell>
          <cell r="Z542">
            <v>-2</v>
          </cell>
        </row>
        <row r="543">
          <cell r="C543">
            <v>3594</v>
          </cell>
          <cell r="D543" t="str">
            <v>EAECEU</v>
          </cell>
          <cell r="E543">
            <v>2016</v>
          </cell>
          <cell r="F543" t="str">
            <v>TA</v>
          </cell>
          <cell r="G543" t="str">
            <v>SOPORTE SCADA CEUTA 2.016 (Ctor.Mant.)</v>
          </cell>
          <cell r="H543" t="str">
            <v>IND</v>
          </cell>
          <cell r="I543">
            <v>0</v>
          </cell>
          <cell r="J543">
            <v>16</v>
          </cell>
          <cell r="K543">
            <v>13</v>
          </cell>
          <cell r="L543">
            <v>3</v>
          </cell>
          <cell r="M543">
            <v>0.8125</v>
          </cell>
          <cell r="N543" t="str">
            <v>-</v>
          </cell>
          <cell r="O543" t="str">
            <v>-</v>
          </cell>
          <cell r="P543" t="str">
            <v>-</v>
          </cell>
          <cell r="Q543" t="str">
            <v>-</v>
          </cell>
          <cell r="R543" t="str">
            <v>RVC</v>
          </cell>
          <cell r="S543" t="str">
            <v>-</v>
          </cell>
          <cell r="T543" t="str">
            <v>-</v>
          </cell>
          <cell r="U543">
            <v>42371</v>
          </cell>
          <cell r="V543">
            <v>42735</v>
          </cell>
          <cell r="W543">
            <v>42735</v>
          </cell>
          <cell r="X543">
            <v>359</v>
          </cell>
          <cell r="Y543">
            <v>42735</v>
          </cell>
          <cell r="Z543">
            <v>0</v>
          </cell>
        </row>
        <row r="544">
          <cell r="C544">
            <v>3595</v>
          </cell>
          <cell r="D544" t="str">
            <v>INPPOZ</v>
          </cell>
          <cell r="E544">
            <v>2016</v>
          </cell>
          <cell r="F544" t="str">
            <v>TA</v>
          </cell>
          <cell r="G544" t="str">
            <v>SOPORTE CALSER PECUARIAS 2.016 (Cto.Mant.)</v>
          </cell>
          <cell r="H544" t="str">
            <v>IND</v>
          </cell>
          <cell r="I544">
            <v>0</v>
          </cell>
          <cell r="J544">
            <v>6</v>
          </cell>
          <cell r="K544">
            <v>9.5</v>
          </cell>
          <cell r="L544">
            <v>-3.5</v>
          </cell>
          <cell r="M544">
            <v>1.5833333333333333</v>
          </cell>
          <cell r="N544" t="str">
            <v>-</v>
          </cell>
          <cell r="O544" t="str">
            <v>-</v>
          </cell>
          <cell r="P544" t="str">
            <v>-</v>
          </cell>
          <cell r="Q544" t="str">
            <v>JMG</v>
          </cell>
          <cell r="R544" t="str">
            <v>-</v>
          </cell>
          <cell r="S544" t="str">
            <v>-</v>
          </cell>
          <cell r="T544" t="str">
            <v>-</v>
          </cell>
          <cell r="U544">
            <v>42371</v>
          </cell>
          <cell r="V544">
            <v>42735</v>
          </cell>
          <cell r="W544">
            <v>42735</v>
          </cell>
          <cell r="X544">
            <v>359</v>
          </cell>
          <cell r="Y544">
            <v>42735</v>
          </cell>
          <cell r="Z544">
            <v>0</v>
          </cell>
        </row>
        <row r="545">
          <cell r="C545">
            <v>3596</v>
          </cell>
          <cell r="D545" t="str">
            <v>LERSA</v>
          </cell>
          <cell r="E545">
            <v>2016</v>
          </cell>
          <cell r="F545" t="str">
            <v>TA</v>
          </cell>
          <cell r="G545" t="str">
            <v>RTU S.E. CAMPDEVANOLS v2.0</v>
          </cell>
          <cell r="H545" t="str">
            <v>IND</v>
          </cell>
          <cell r="I545">
            <v>0</v>
          </cell>
          <cell r="J545">
            <v>2</v>
          </cell>
          <cell r="K545">
            <v>2</v>
          </cell>
          <cell r="L545">
            <v>0</v>
          </cell>
          <cell r="M545">
            <v>1</v>
          </cell>
          <cell r="N545" t="str">
            <v>-</v>
          </cell>
          <cell r="O545" t="str">
            <v>-</v>
          </cell>
          <cell r="P545" t="str">
            <v>-</v>
          </cell>
          <cell r="Q545" t="str">
            <v>-</v>
          </cell>
          <cell r="R545" t="str">
            <v>RVC</v>
          </cell>
          <cell r="S545" t="str">
            <v>-</v>
          </cell>
          <cell r="T545" t="str">
            <v>-</v>
          </cell>
          <cell r="U545">
            <v>42439</v>
          </cell>
          <cell r="V545">
            <v>42459</v>
          </cell>
          <cell r="W545">
            <v>42459</v>
          </cell>
          <cell r="X545">
            <v>20</v>
          </cell>
          <cell r="Y545">
            <v>42466</v>
          </cell>
          <cell r="Z545">
            <v>6</v>
          </cell>
        </row>
        <row r="546">
          <cell r="C546">
            <v>3597</v>
          </cell>
          <cell r="D546" t="str">
            <v>SITEL</v>
          </cell>
          <cell r="E546">
            <v>2016</v>
          </cell>
          <cell r="F546" t="str">
            <v>TA</v>
          </cell>
          <cell r="G546" t="str">
            <v>4 x CES CAP32-48 v2.4</v>
          </cell>
          <cell r="H546" t="str">
            <v>OF3598</v>
          </cell>
          <cell r="I546">
            <v>0</v>
          </cell>
          <cell r="J546">
            <v>3.75</v>
          </cell>
          <cell r="K546">
            <v>3.75</v>
          </cell>
          <cell r="L546">
            <v>0</v>
          </cell>
          <cell r="M546">
            <v>1</v>
          </cell>
          <cell r="N546" t="str">
            <v>-</v>
          </cell>
          <cell r="O546" t="str">
            <v>-</v>
          </cell>
          <cell r="P546" t="str">
            <v>EMM</v>
          </cell>
          <cell r="Q546" t="str">
            <v>-</v>
          </cell>
          <cell r="R546" t="str">
            <v>-</v>
          </cell>
          <cell r="S546" t="str">
            <v>-</v>
          </cell>
          <cell r="T546" t="str">
            <v>-</v>
          </cell>
          <cell r="U546">
            <v>42443</v>
          </cell>
          <cell r="V546">
            <v>42444</v>
          </cell>
          <cell r="W546">
            <v>42444</v>
          </cell>
          <cell r="X546">
            <v>1</v>
          </cell>
          <cell r="Y546">
            <v>42444</v>
          </cell>
          <cell r="Z546">
            <v>0</v>
          </cell>
        </row>
        <row r="547">
          <cell r="C547">
            <v>3598</v>
          </cell>
          <cell r="D547" t="str">
            <v>SITEL</v>
          </cell>
          <cell r="E547">
            <v>2016</v>
          </cell>
          <cell r="F547" t="str">
            <v>TA</v>
          </cell>
          <cell r="G547" t="str">
            <v>4 x RTU CAP32-48 v2.5</v>
          </cell>
          <cell r="H547" t="str">
            <v>OF3577</v>
          </cell>
          <cell r="I547">
            <v>0</v>
          </cell>
          <cell r="J547">
            <v>3</v>
          </cell>
          <cell r="K547">
            <v>3</v>
          </cell>
          <cell r="L547">
            <v>0</v>
          </cell>
          <cell r="M547">
            <v>1</v>
          </cell>
          <cell r="N547" t="str">
            <v>-</v>
          </cell>
          <cell r="O547" t="str">
            <v>-</v>
          </cell>
          <cell r="P547" t="str">
            <v>EMM</v>
          </cell>
          <cell r="Q547" t="str">
            <v>-</v>
          </cell>
          <cell r="R547" t="str">
            <v>-</v>
          </cell>
          <cell r="S547" t="str">
            <v>-</v>
          </cell>
          <cell r="T547" t="str">
            <v>-</v>
          </cell>
          <cell r="U547">
            <v>42443</v>
          </cell>
          <cell r="V547">
            <v>42444</v>
          </cell>
          <cell r="W547">
            <v>42444</v>
          </cell>
          <cell r="X547">
            <v>1</v>
          </cell>
          <cell r="Y547">
            <v>42444</v>
          </cell>
          <cell r="Z547">
            <v>0</v>
          </cell>
        </row>
        <row r="548">
          <cell r="C548">
            <v>3599</v>
          </cell>
          <cell r="D548" t="str">
            <v>EAECEU</v>
          </cell>
          <cell r="E548">
            <v>2016</v>
          </cell>
          <cell r="F548" t="str">
            <v>TA</v>
          </cell>
          <cell r="G548" t="str">
            <v>CC SCADA EAE CEUTA v1.3</v>
          </cell>
          <cell r="H548" t="str">
            <v>IND</v>
          </cell>
          <cell r="I548">
            <v>0</v>
          </cell>
          <cell r="J548">
            <v>5</v>
          </cell>
          <cell r="K548">
            <v>3</v>
          </cell>
          <cell r="L548">
            <v>2</v>
          </cell>
          <cell r="M548">
            <v>0.6</v>
          </cell>
          <cell r="N548" t="str">
            <v>-</v>
          </cell>
          <cell r="O548" t="str">
            <v>-</v>
          </cell>
          <cell r="P548" t="str">
            <v>-</v>
          </cell>
          <cell r="Q548" t="str">
            <v>-</v>
          </cell>
          <cell r="R548" t="str">
            <v>RVC</v>
          </cell>
          <cell r="S548" t="str">
            <v>-</v>
          </cell>
          <cell r="T548" t="str">
            <v>-</v>
          </cell>
          <cell r="U548">
            <v>42444</v>
          </cell>
          <cell r="V548">
            <v>42460</v>
          </cell>
          <cell r="W548">
            <v>42471</v>
          </cell>
          <cell r="X548">
            <v>16</v>
          </cell>
          <cell r="Y548">
            <v>42471</v>
          </cell>
          <cell r="Z548">
            <v>0</v>
          </cell>
        </row>
        <row r="549">
          <cell r="C549">
            <v>3600</v>
          </cell>
          <cell r="D549" t="str">
            <v>ORMAZA</v>
          </cell>
          <cell r="E549">
            <v>2016</v>
          </cell>
          <cell r="F549" t="str">
            <v>TA</v>
          </cell>
          <cell r="G549" t="str">
            <v>CC SCADA CALLOSA v2.8</v>
          </cell>
          <cell r="H549" t="str">
            <v>IND</v>
          </cell>
          <cell r="I549">
            <v>0</v>
          </cell>
          <cell r="J549">
            <v>10</v>
          </cell>
          <cell r="K549">
            <v>9.5</v>
          </cell>
          <cell r="L549">
            <v>0.5</v>
          </cell>
          <cell r="M549">
            <v>0.95</v>
          </cell>
          <cell r="N549" t="str">
            <v>-</v>
          </cell>
          <cell r="O549" t="str">
            <v>-</v>
          </cell>
          <cell r="P549" t="str">
            <v>-</v>
          </cell>
          <cell r="Q549" t="str">
            <v>-</v>
          </cell>
          <cell r="R549" t="str">
            <v>JM</v>
          </cell>
          <cell r="S549" t="str">
            <v>-</v>
          </cell>
          <cell r="T549" t="str">
            <v>-</v>
          </cell>
          <cell r="U549">
            <v>42444</v>
          </cell>
          <cell r="V549">
            <v>42460</v>
          </cell>
          <cell r="W549">
            <v>42521</v>
          </cell>
          <cell r="X549">
            <v>16</v>
          </cell>
          <cell r="Y549">
            <v>42521</v>
          </cell>
          <cell r="Z549">
            <v>0</v>
          </cell>
        </row>
        <row r="550">
          <cell r="C550">
            <v>3601</v>
          </cell>
          <cell r="D550" t="str">
            <v>ORMAZA</v>
          </cell>
          <cell r="E550">
            <v>2016</v>
          </cell>
          <cell r="F550" t="str">
            <v>TA</v>
          </cell>
          <cell r="G550" t="str">
            <v>CC SCADA CREVILLENTE v6,2</v>
          </cell>
          <cell r="H550" t="str">
            <v>IND</v>
          </cell>
          <cell r="I550">
            <v>0</v>
          </cell>
          <cell r="J550">
            <v>16</v>
          </cell>
          <cell r="K550">
            <v>21.75</v>
          </cell>
          <cell r="L550">
            <v>-5.75</v>
          </cell>
          <cell r="M550">
            <v>1.359375</v>
          </cell>
          <cell r="N550" t="str">
            <v>-</v>
          </cell>
          <cell r="O550" t="str">
            <v>-</v>
          </cell>
          <cell r="P550" t="str">
            <v>-</v>
          </cell>
          <cell r="Q550" t="str">
            <v>-</v>
          </cell>
          <cell r="R550" t="str">
            <v>JM</v>
          </cell>
          <cell r="S550" t="str">
            <v>-</v>
          </cell>
          <cell r="T550" t="str">
            <v>-</v>
          </cell>
          <cell r="U550">
            <v>42444</v>
          </cell>
          <cell r="V550">
            <v>42460</v>
          </cell>
          <cell r="W550">
            <v>42522</v>
          </cell>
          <cell r="X550">
            <v>16</v>
          </cell>
          <cell r="Y550">
            <v>42522</v>
          </cell>
          <cell r="Z550">
            <v>0</v>
          </cell>
        </row>
        <row r="551">
          <cell r="C551">
            <v>3602</v>
          </cell>
          <cell r="D551" t="str">
            <v>ORMAZA</v>
          </cell>
          <cell r="E551">
            <v>2016</v>
          </cell>
          <cell r="F551" t="str">
            <v>TA</v>
          </cell>
          <cell r="G551" t="str">
            <v>CC SCADA TEDIS.Net S.SERVAN v1.0</v>
          </cell>
          <cell r="H551" t="str">
            <v>IND</v>
          </cell>
          <cell r="I551">
            <v>0</v>
          </cell>
          <cell r="J551">
            <v>55</v>
          </cell>
          <cell r="K551">
            <v>138.25</v>
          </cell>
          <cell r="L551">
            <v>-83.25</v>
          </cell>
          <cell r="M551">
            <v>2.5136363636363637</v>
          </cell>
          <cell r="N551" t="str">
            <v>-</v>
          </cell>
          <cell r="O551" t="str">
            <v>-</v>
          </cell>
          <cell r="P551" t="str">
            <v>-</v>
          </cell>
          <cell r="Q551" t="str">
            <v>-</v>
          </cell>
          <cell r="R551" t="str">
            <v>EDC</v>
          </cell>
          <cell r="S551" t="str">
            <v>-</v>
          </cell>
          <cell r="T551" t="str">
            <v>-</v>
          </cell>
          <cell r="U551">
            <v>42444</v>
          </cell>
          <cell r="V551">
            <v>42521</v>
          </cell>
          <cell r="W551">
            <v>42647</v>
          </cell>
          <cell r="X551">
            <v>76</v>
          </cell>
          <cell r="Y551">
            <v>42647</v>
          </cell>
          <cell r="Z551">
            <v>0</v>
          </cell>
        </row>
        <row r="552">
          <cell r="C552">
            <v>3603</v>
          </cell>
          <cell r="D552" t="str">
            <v>ORMAZA</v>
          </cell>
          <cell r="E552">
            <v>2016</v>
          </cell>
          <cell r="F552" t="str">
            <v>TA</v>
          </cell>
          <cell r="G552" t="str">
            <v>CC SCADA TEDIS.Net CAMPOFRIO v1.0</v>
          </cell>
          <cell r="H552" t="str">
            <v>PPAL.</v>
          </cell>
          <cell r="I552">
            <v>0</v>
          </cell>
          <cell r="J552">
            <v>70</v>
          </cell>
          <cell r="K552">
            <v>47.5</v>
          </cell>
          <cell r="L552">
            <v>22.5</v>
          </cell>
          <cell r="M552">
            <v>0.6785714285714286</v>
          </cell>
          <cell r="N552" t="str">
            <v>-</v>
          </cell>
          <cell r="O552" t="str">
            <v>-</v>
          </cell>
          <cell r="P552" t="str">
            <v>-</v>
          </cell>
          <cell r="Q552" t="str">
            <v>-</v>
          </cell>
          <cell r="R552" t="str">
            <v>EDC</v>
          </cell>
          <cell r="S552" t="str">
            <v>-</v>
          </cell>
          <cell r="T552" t="str">
            <v>-</v>
          </cell>
          <cell r="U552">
            <v>42445</v>
          </cell>
          <cell r="V552">
            <v>42521</v>
          </cell>
          <cell r="W552">
            <v>42649</v>
          </cell>
          <cell r="X552">
            <v>75</v>
          </cell>
          <cell r="Y552">
            <v>42649</v>
          </cell>
          <cell r="Z552">
            <v>0</v>
          </cell>
        </row>
        <row r="553">
          <cell r="C553">
            <v>3604</v>
          </cell>
          <cell r="D553" t="str">
            <v>ORMAZA</v>
          </cell>
          <cell r="E553">
            <v>2016</v>
          </cell>
          <cell r="F553" t="str">
            <v>OB</v>
          </cell>
          <cell r="G553" t="str">
            <v>CC SCADA UNIVERSITAT ALACANT v1.1</v>
          </cell>
          <cell r="H553" t="str">
            <v>IND</v>
          </cell>
          <cell r="I553">
            <v>0</v>
          </cell>
          <cell r="J553">
            <v>6</v>
          </cell>
          <cell r="K553">
            <v>0</v>
          </cell>
          <cell r="L553">
            <v>6</v>
          </cell>
          <cell r="M553">
            <v>0</v>
          </cell>
          <cell r="N553" t="str">
            <v>-</v>
          </cell>
          <cell r="O553" t="str">
            <v>-</v>
          </cell>
          <cell r="P553" t="str">
            <v>-</v>
          </cell>
          <cell r="Q553" t="str">
            <v>JMG</v>
          </cell>
          <cell r="R553" t="str">
            <v>-</v>
          </cell>
          <cell r="S553" t="str">
            <v>-</v>
          </cell>
          <cell r="T553" t="str">
            <v>-</v>
          </cell>
          <cell r="U553">
            <v>42445</v>
          </cell>
          <cell r="V553">
            <v>42475</v>
          </cell>
          <cell r="W553">
            <v>42475</v>
          </cell>
          <cell r="X553">
            <v>29</v>
          </cell>
          <cell r="Y553">
            <v>0</v>
          </cell>
          <cell r="Z553" t="str">
            <v/>
          </cell>
        </row>
        <row r="554">
          <cell r="C554">
            <v>3605</v>
          </cell>
          <cell r="D554" t="str">
            <v>ORMAZA</v>
          </cell>
          <cell r="E554">
            <v>2016</v>
          </cell>
          <cell r="F554" t="str">
            <v>TA</v>
          </cell>
          <cell r="G554" t="str">
            <v>Inst. y PEM CC SCADA TEDIS.Net S.SERVAN v1.0</v>
          </cell>
          <cell r="H554" t="str">
            <v>OF3602</v>
          </cell>
          <cell r="I554">
            <v>0</v>
          </cell>
          <cell r="J554">
            <v>40</v>
          </cell>
          <cell r="K554">
            <v>32.5</v>
          </cell>
          <cell r="L554">
            <v>7.5</v>
          </cell>
          <cell r="M554">
            <v>0.8125</v>
          </cell>
          <cell r="N554" t="str">
            <v>-</v>
          </cell>
          <cell r="O554" t="str">
            <v>-</v>
          </cell>
          <cell r="P554" t="str">
            <v>-</v>
          </cell>
          <cell r="Q554" t="str">
            <v>-</v>
          </cell>
          <cell r="R554" t="str">
            <v>EDC</v>
          </cell>
          <cell r="S554" t="str">
            <v>-</v>
          </cell>
          <cell r="T554" t="str">
            <v>-</v>
          </cell>
          <cell r="U554">
            <v>42446</v>
          </cell>
          <cell r="V554">
            <v>42521</v>
          </cell>
          <cell r="W554">
            <v>42647</v>
          </cell>
          <cell r="X554">
            <v>74</v>
          </cell>
          <cell r="Y554">
            <v>42647</v>
          </cell>
          <cell r="Z554">
            <v>0</v>
          </cell>
        </row>
        <row r="555">
          <cell r="C555">
            <v>3606</v>
          </cell>
          <cell r="D555" t="str">
            <v>INPPOZ</v>
          </cell>
          <cell r="E555">
            <v>2016</v>
          </cell>
          <cell r="F555" t="str">
            <v>TA</v>
          </cell>
          <cell r="G555" t="str">
            <v>ARMARIO TELECONTROL C.T. MURALLON v1.1</v>
          </cell>
          <cell r="H555" t="str">
            <v>OF3568</v>
          </cell>
          <cell r="I555">
            <v>0</v>
          </cell>
          <cell r="J555">
            <v>1.25</v>
          </cell>
          <cell r="K555">
            <v>1.25</v>
          </cell>
          <cell r="L555">
            <v>0</v>
          </cell>
          <cell r="M555">
            <v>1</v>
          </cell>
          <cell r="N555" t="str">
            <v>-</v>
          </cell>
          <cell r="O555" t="str">
            <v>-</v>
          </cell>
          <cell r="P555" t="str">
            <v>EMM</v>
          </cell>
          <cell r="Q555" t="str">
            <v>-</v>
          </cell>
          <cell r="R555" t="str">
            <v>-</v>
          </cell>
          <cell r="S555" t="str">
            <v>-</v>
          </cell>
          <cell r="T555" t="str">
            <v>-</v>
          </cell>
          <cell r="U555">
            <v>42446</v>
          </cell>
          <cell r="V555">
            <v>42447</v>
          </cell>
          <cell r="W555">
            <v>42447</v>
          </cell>
          <cell r="X555">
            <v>1</v>
          </cell>
          <cell r="Y555">
            <v>42447</v>
          </cell>
          <cell r="Z555">
            <v>0</v>
          </cell>
        </row>
        <row r="556">
          <cell r="C556">
            <v>3607</v>
          </cell>
          <cell r="D556" t="str">
            <v>ELDICE</v>
          </cell>
          <cell r="E556">
            <v>2016</v>
          </cell>
          <cell r="F556" t="str">
            <v>TA</v>
          </cell>
          <cell r="G556" t="str">
            <v>Inst. i PEM RTU CT-067 SUBIRATS v1.0</v>
          </cell>
          <cell r="H556" t="str">
            <v>IND</v>
          </cell>
          <cell r="I556">
            <v>0</v>
          </cell>
          <cell r="J556">
            <v>14</v>
          </cell>
          <cell r="K556">
            <v>8.75</v>
          </cell>
          <cell r="L556">
            <v>5.25</v>
          </cell>
          <cell r="M556">
            <v>0.625</v>
          </cell>
          <cell r="N556" t="str">
            <v>-</v>
          </cell>
          <cell r="O556" t="str">
            <v>-</v>
          </cell>
          <cell r="P556" t="str">
            <v>-</v>
          </cell>
          <cell r="Q556" t="str">
            <v>-</v>
          </cell>
          <cell r="R556" t="str">
            <v>EDC</v>
          </cell>
          <cell r="S556" t="str">
            <v>-</v>
          </cell>
          <cell r="T556" t="str">
            <v>-</v>
          </cell>
          <cell r="U556">
            <v>42446</v>
          </cell>
          <cell r="V556">
            <v>42475</v>
          </cell>
          <cell r="W556">
            <v>42475</v>
          </cell>
          <cell r="X556">
            <v>28</v>
          </cell>
          <cell r="Y556">
            <v>42459</v>
          </cell>
          <cell r="Z556">
            <v>-15</v>
          </cell>
        </row>
        <row r="557">
          <cell r="C557">
            <v>3608</v>
          </cell>
          <cell r="D557" t="str">
            <v>ELDICE</v>
          </cell>
          <cell r="E557">
            <v>2016</v>
          </cell>
          <cell r="F557" t="str">
            <v>TA</v>
          </cell>
          <cell r="G557" t="str">
            <v>Inst. i PEM RTU CT-017 TOSSOL v1.0</v>
          </cell>
          <cell r="H557" t="str">
            <v>IND</v>
          </cell>
          <cell r="I557">
            <v>0</v>
          </cell>
          <cell r="J557">
            <v>14</v>
          </cell>
          <cell r="K557">
            <v>8.75</v>
          </cell>
          <cell r="L557">
            <v>5.25</v>
          </cell>
          <cell r="M557">
            <v>0.625</v>
          </cell>
          <cell r="N557" t="str">
            <v>-</v>
          </cell>
          <cell r="O557" t="str">
            <v>-</v>
          </cell>
          <cell r="P557" t="str">
            <v>-</v>
          </cell>
          <cell r="Q557" t="str">
            <v>-</v>
          </cell>
          <cell r="R557" t="str">
            <v>EDC</v>
          </cell>
          <cell r="S557" t="str">
            <v>-</v>
          </cell>
          <cell r="T557" t="str">
            <v>-</v>
          </cell>
          <cell r="U557">
            <v>42446</v>
          </cell>
          <cell r="V557">
            <v>42475</v>
          </cell>
          <cell r="W557">
            <v>42475</v>
          </cell>
          <cell r="X557">
            <v>28</v>
          </cell>
          <cell r="Y557">
            <v>42459</v>
          </cell>
          <cell r="Z557">
            <v>-15</v>
          </cell>
        </row>
        <row r="558">
          <cell r="C558">
            <v>3609</v>
          </cell>
          <cell r="D558" t="str">
            <v>ELDICE</v>
          </cell>
          <cell r="E558">
            <v>2016</v>
          </cell>
          <cell r="F558" t="str">
            <v>TA</v>
          </cell>
          <cell r="G558" t="str">
            <v>Inst. i PEM RTU CT-632 JAMONES v1.0</v>
          </cell>
          <cell r="H558" t="str">
            <v>IND</v>
          </cell>
          <cell r="I558">
            <v>0</v>
          </cell>
          <cell r="J558">
            <v>13</v>
          </cell>
          <cell r="K558">
            <v>10.5</v>
          </cell>
          <cell r="L558">
            <v>2.5</v>
          </cell>
          <cell r="M558">
            <v>0.80769230769230771</v>
          </cell>
          <cell r="N558" t="str">
            <v>-</v>
          </cell>
          <cell r="O558" t="str">
            <v>-</v>
          </cell>
          <cell r="P558" t="str">
            <v>-</v>
          </cell>
          <cell r="Q558" t="str">
            <v>-</v>
          </cell>
          <cell r="R558" t="str">
            <v>EDC</v>
          </cell>
          <cell r="S558" t="str">
            <v>-</v>
          </cell>
          <cell r="T558" t="str">
            <v>-</v>
          </cell>
          <cell r="U558">
            <v>42447</v>
          </cell>
          <cell r="V558">
            <v>42475</v>
          </cell>
          <cell r="W558">
            <v>42475</v>
          </cell>
          <cell r="X558">
            <v>27</v>
          </cell>
          <cell r="Y558">
            <v>42460</v>
          </cell>
          <cell r="Z558">
            <v>-14</v>
          </cell>
        </row>
        <row r="559">
          <cell r="C559">
            <v>3610</v>
          </cell>
          <cell r="D559" t="str">
            <v>ORMAZA</v>
          </cell>
          <cell r="E559">
            <v>2016</v>
          </cell>
          <cell r="F559" t="str">
            <v>TA</v>
          </cell>
          <cell r="G559" t="str">
            <v>CC SCADA JAFRE v3.2</v>
          </cell>
          <cell r="H559" t="str">
            <v>IND</v>
          </cell>
          <cell r="I559">
            <v>0</v>
          </cell>
          <cell r="J559">
            <v>6</v>
          </cell>
          <cell r="K559">
            <v>2.92</v>
          </cell>
          <cell r="L559">
            <v>3.08</v>
          </cell>
          <cell r="M559">
            <v>0.48666666666666664</v>
          </cell>
          <cell r="N559" t="str">
            <v>-</v>
          </cell>
          <cell r="O559" t="str">
            <v>-</v>
          </cell>
          <cell r="P559" t="str">
            <v>-</v>
          </cell>
          <cell r="Q559" t="str">
            <v>-</v>
          </cell>
          <cell r="R559" t="str">
            <v>JM</v>
          </cell>
          <cell r="S559" t="str">
            <v>-</v>
          </cell>
          <cell r="T559" t="str">
            <v>-</v>
          </cell>
          <cell r="U559">
            <v>42451</v>
          </cell>
          <cell r="V559">
            <v>42475</v>
          </cell>
          <cell r="W559">
            <v>42499</v>
          </cell>
          <cell r="X559">
            <v>23</v>
          </cell>
          <cell r="Y559">
            <v>42499</v>
          </cell>
          <cell r="Z559">
            <v>0</v>
          </cell>
        </row>
        <row r="560">
          <cell r="C560">
            <v>3611</v>
          </cell>
          <cell r="D560" t="str">
            <v>ORMAZA</v>
          </cell>
          <cell r="E560">
            <v>2016</v>
          </cell>
          <cell r="F560" t="str">
            <v>TA</v>
          </cell>
          <cell r="G560" t="str">
            <v>CC SCADA ABUSEJO v1.3</v>
          </cell>
          <cell r="H560" t="str">
            <v>IND</v>
          </cell>
          <cell r="I560">
            <v>0</v>
          </cell>
          <cell r="J560">
            <v>7</v>
          </cell>
          <cell r="K560">
            <v>2.25</v>
          </cell>
          <cell r="L560">
            <v>4.75</v>
          </cell>
          <cell r="M560">
            <v>0.32142857142857145</v>
          </cell>
          <cell r="N560" t="str">
            <v>-</v>
          </cell>
          <cell r="O560" t="str">
            <v>-</v>
          </cell>
          <cell r="P560" t="str">
            <v>-</v>
          </cell>
          <cell r="Q560" t="str">
            <v>-</v>
          </cell>
          <cell r="R560" t="str">
            <v>JM</v>
          </cell>
          <cell r="S560" t="str">
            <v>-</v>
          </cell>
          <cell r="T560" t="str">
            <v>-</v>
          </cell>
          <cell r="U560">
            <v>42452</v>
          </cell>
          <cell r="V560">
            <v>42475</v>
          </cell>
          <cell r="W560">
            <v>42475</v>
          </cell>
          <cell r="X560">
            <v>22</v>
          </cell>
          <cell r="Y560">
            <v>42452</v>
          </cell>
          <cell r="Z560">
            <v>-22</v>
          </cell>
        </row>
        <row r="561">
          <cell r="C561">
            <v>3612</v>
          </cell>
          <cell r="D561" t="str">
            <v>ELEEBR</v>
          </cell>
          <cell r="E561">
            <v>2016</v>
          </cell>
          <cell r="F561" t="str">
            <v>TA</v>
          </cell>
          <cell r="G561" t="str">
            <v>SUPORT CSSat EBRO 2,016</v>
          </cell>
          <cell r="H561" t="str">
            <v>IND</v>
          </cell>
          <cell r="I561">
            <v>0</v>
          </cell>
          <cell r="J561">
            <v>4</v>
          </cell>
          <cell r="K561">
            <v>4</v>
          </cell>
          <cell r="L561">
            <v>0</v>
          </cell>
          <cell r="M561">
            <v>1</v>
          </cell>
          <cell r="N561" t="str">
            <v>-</v>
          </cell>
          <cell r="O561" t="str">
            <v>-</v>
          </cell>
          <cell r="P561" t="str">
            <v>-</v>
          </cell>
          <cell r="Q561" t="str">
            <v>-</v>
          </cell>
          <cell r="R561" t="str">
            <v>TRS</v>
          </cell>
          <cell r="S561" t="str">
            <v>-</v>
          </cell>
          <cell r="T561" t="str">
            <v>-</v>
          </cell>
          <cell r="U561">
            <v>42445</v>
          </cell>
          <cell r="V561">
            <v>42447</v>
          </cell>
          <cell r="W561">
            <v>42447</v>
          </cell>
          <cell r="X561">
            <v>2</v>
          </cell>
          <cell r="Y561">
            <v>42447</v>
          </cell>
          <cell r="Z561">
            <v>0</v>
          </cell>
        </row>
        <row r="562">
          <cell r="C562">
            <v>3613</v>
          </cell>
          <cell r="D562" t="str">
            <v>SITEL</v>
          </cell>
          <cell r="E562">
            <v>2016</v>
          </cell>
          <cell r="F562" t="str">
            <v>TA</v>
          </cell>
          <cell r="G562" t="str">
            <v>21 x CPU CAP32 v2.0</v>
          </cell>
          <cell r="H562" t="str">
            <v>OF3620</v>
          </cell>
          <cell r="I562">
            <v>0</v>
          </cell>
          <cell r="J562">
            <v>10</v>
          </cell>
          <cell r="K562">
            <v>9.6300000000000008</v>
          </cell>
          <cell r="L562">
            <v>0.36999999999999922</v>
          </cell>
          <cell r="M562">
            <v>0.96300000000000008</v>
          </cell>
          <cell r="N562" t="str">
            <v>-</v>
          </cell>
          <cell r="O562" t="str">
            <v>-</v>
          </cell>
          <cell r="P562" t="str">
            <v>EMM</v>
          </cell>
          <cell r="Q562" t="str">
            <v>-</v>
          </cell>
          <cell r="R562" t="str">
            <v>-</v>
          </cell>
          <cell r="S562" t="str">
            <v>-</v>
          </cell>
          <cell r="T562" t="str">
            <v>-</v>
          </cell>
          <cell r="U562">
            <v>42459</v>
          </cell>
          <cell r="V562">
            <v>42490</v>
          </cell>
          <cell r="W562">
            <v>42566</v>
          </cell>
          <cell r="X562">
            <v>30</v>
          </cell>
          <cell r="Y562">
            <v>42566</v>
          </cell>
          <cell r="Z562">
            <v>0</v>
          </cell>
        </row>
        <row r="563">
          <cell r="C563">
            <v>3614</v>
          </cell>
          <cell r="D563" t="str">
            <v>EYPESA</v>
          </cell>
          <cell r="E563">
            <v>2016</v>
          </cell>
          <cell r="F563" t="str">
            <v>TA</v>
          </cell>
          <cell r="G563" t="str">
            <v>SW EXPORTACIO DADES SCADA EYPESA (2T-2016)</v>
          </cell>
          <cell r="H563" t="str">
            <v>OF3527</v>
          </cell>
          <cell r="I563">
            <v>0</v>
          </cell>
          <cell r="J563">
            <v>5</v>
          </cell>
          <cell r="K563">
            <v>5</v>
          </cell>
          <cell r="L563">
            <v>0</v>
          </cell>
          <cell r="M563">
            <v>1</v>
          </cell>
          <cell r="N563" t="str">
            <v>-</v>
          </cell>
          <cell r="O563" t="str">
            <v>-</v>
          </cell>
          <cell r="P563" t="str">
            <v>-</v>
          </cell>
          <cell r="Q563" t="str">
            <v>-</v>
          </cell>
          <cell r="R563" t="str">
            <v>RVC</v>
          </cell>
          <cell r="S563" t="str">
            <v>-</v>
          </cell>
          <cell r="T563" t="str">
            <v>-</v>
          </cell>
          <cell r="U563">
            <v>42461</v>
          </cell>
          <cell r="V563">
            <v>42551</v>
          </cell>
          <cell r="W563">
            <v>42643</v>
          </cell>
          <cell r="X563">
            <v>89</v>
          </cell>
          <cell r="Y563">
            <v>42643</v>
          </cell>
          <cell r="Z563">
            <v>0</v>
          </cell>
        </row>
        <row r="564">
          <cell r="C564">
            <v>3615</v>
          </cell>
          <cell r="D564" t="str">
            <v>MANGRA</v>
          </cell>
          <cell r="E564">
            <v>2016</v>
          </cell>
          <cell r="F564" t="str">
            <v>TA</v>
          </cell>
          <cell r="G564" t="str">
            <v>26 x PL.CPU MIPS-300N SMD v1.1</v>
          </cell>
          <cell r="H564" t="str">
            <v>OF3522</v>
          </cell>
          <cell r="I564">
            <v>0</v>
          </cell>
          <cell r="J564">
            <v>16</v>
          </cell>
          <cell r="K564">
            <v>53.18</v>
          </cell>
          <cell r="L564">
            <v>-37.18</v>
          </cell>
          <cell r="M564">
            <v>3.32375</v>
          </cell>
          <cell r="N564" t="str">
            <v>-</v>
          </cell>
          <cell r="O564" t="str">
            <v>-</v>
          </cell>
          <cell r="P564" t="str">
            <v>EMM</v>
          </cell>
          <cell r="Q564" t="str">
            <v>-</v>
          </cell>
          <cell r="R564" t="str">
            <v>-</v>
          </cell>
          <cell r="S564" t="str">
            <v>-</v>
          </cell>
          <cell r="T564" t="str">
            <v>-</v>
          </cell>
          <cell r="U564">
            <v>42459</v>
          </cell>
          <cell r="V564">
            <v>42490</v>
          </cell>
          <cell r="W564">
            <v>42490</v>
          </cell>
          <cell r="X564">
            <v>30</v>
          </cell>
          <cell r="Y564">
            <v>42499</v>
          </cell>
          <cell r="Z564">
            <v>9</v>
          </cell>
        </row>
        <row r="565">
          <cell r="C565">
            <v>3616</v>
          </cell>
          <cell r="D565" t="str">
            <v>MANGRA</v>
          </cell>
          <cell r="E565">
            <v>2016</v>
          </cell>
          <cell r="F565" t="str">
            <v>TA</v>
          </cell>
          <cell r="G565" t="str">
            <v>26 x PL.INTERFACE MIPS-300N SMD v1.1</v>
          </cell>
          <cell r="H565" t="str">
            <v>OF3522</v>
          </cell>
          <cell r="I565">
            <v>0</v>
          </cell>
          <cell r="J565">
            <v>16</v>
          </cell>
          <cell r="K565">
            <v>43.18</v>
          </cell>
          <cell r="L565">
            <v>-27.18</v>
          </cell>
          <cell r="M565">
            <v>2.69875</v>
          </cell>
          <cell r="N565" t="str">
            <v>-</v>
          </cell>
          <cell r="O565" t="str">
            <v>-</v>
          </cell>
          <cell r="P565" t="str">
            <v>EMM</v>
          </cell>
          <cell r="Q565" t="str">
            <v>-</v>
          </cell>
          <cell r="R565" t="str">
            <v>-</v>
          </cell>
          <cell r="S565" t="str">
            <v>-</v>
          </cell>
          <cell r="T565" t="str">
            <v>-</v>
          </cell>
          <cell r="U565">
            <v>42459</v>
          </cell>
          <cell r="V565">
            <v>42490</v>
          </cell>
          <cell r="W565">
            <v>42490</v>
          </cell>
          <cell r="X565">
            <v>30</v>
          </cell>
          <cell r="Y565">
            <v>42499</v>
          </cell>
          <cell r="Z565">
            <v>9</v>
          </cell>
        </row>
        <row r="566">
          <cell r="C566">
            <v>3617</v>
          </cell>
          <cell r="D566" t="str">
            <v>ELEARD</v>
          </cell>
          <cell r="E566">
            <v>2016</v>
          </cell>
          <cell r="F566" t="str">
            <v>TA</v>
          </cell>
          <cell r="G566" t="str">
            <v>SOPORT SCADA TEDIS.Net ARDALES 2.016 (Cont.Mnto.)</v>
          </cell>
          <cell r="H566" t="str">
            <v>IND</v>
          </cell>
          <cell r="I566">
            <v>0</v>
          </cell>
          <cell r="J566">
            <v>16</v>
          </cell>
          <cell r="K566">
            <v>18.829999999999998</v>
          </cell>
          <cell r="L566">
            <v>-2.8299999999999983</v>
          </cell>
          <cell r="M566">
            <v>1.1768749999999999</v>
          </cell>
          <cell r="N566" t="str">
            <v>-</v>
          </cell>
          <cell r="O566" t="str">
            <v>-</v>
          </cell>
          <cell r="P566" t="str">
            <v>-</v>
          </cell>
          <cell r="Q566" t="str">
            <v>-</v>
          </cell>
          <cell r="R566" t="str">
            <v>JMG</v>
          </cell>
          <cell r="S566" t="str">
            <v>-</v>
          </cell>
          <cell r="T566" t="str">
            <v>-</v>
          </cell>
          <cell r="U566">
            <v>42461</v>
          </cell>
          <cell r="V566">
            <v>42825</v>
          </cell>
          <cell r="W566">
            <v>42825</v>
          </cell>
          <cell r="X566">
            <v>360</v>
          </cell>
          <cell r="Y566">
            <v>42825</v>
          </cell>
          <cell r="Z566">
            <v>0</v>
          </cell>
        </row>
        <row r="567">
          <cell r="C567">
            <v>3618</v>
          </cell>
          <cell r="D567" t="str">
            <v>EOSPIT</v>
          </cell>
          <cell r="E567">
            <v>2016</v>
          </cell>
          <cell r="F567" t="str">
            <v>TA</v>
          </cell>
          <cell r="G567" t="str">
            <v>SOPORTE SCADA EOSA-PITARCH 2.016 (Cont.Mnto.)</v>
          </cell>
          <cell r="H567" t="str">
            <v>IND</v>
          </cell>
          <cell r="I567">
            <v>0</v>
          </cell>
          <cell r="J567">
            <v>16</v>
          </cell>
          <cell r="K567">
            <v>7</v>
          </cell>
          <cell r="L567">
            <v>9</v>
          </cell>
          <cell r="M567">
            <v>0.4375</v>
          </cell>
          <cell r="N567" t="str">
            <v>-</v>
          </cell>
          <cell r="O567" t="str">
            <v>-</v>
          </cell>
          <cell r="P567" t="str">
            <v>-</v>
          </cell>
          <cell r="Q567" t="str">
            <v>-</v>
          </cell>
          <cell r="R567" t="str">
            <v>JMG</v>
          </cell>
          <cell r="S567" t="str">
            <v>-</v>
          </cell>
          <cell r="T567" t="str">
            <v>-</v>
          </cell>
          <cell r="U567">
            <v>42461</v>
          </cell>
          <cell r="V567">
            <v>42825</v>
          </cell>
          <cell r="W567">
            <v>42825</v>
          </cell>
          <cell r="X567">
            <v>360</v>
          </cell>
          <cell r="Y567">
            <v>42825</v>
          </cell>
          <cell r="Z567">
            <v>0</v>
          </cell>
        </row>
        <row r="568">
          <cell r="C568">
            <v>3619</v>
          </cell>
          <cell r="D568" t="str">
            <v>SERGAR</v>
          </cell>
          <cell r="E568">
            <v>2016</v>
          </cell>
          <cell r="F568" t="str">
            <v>TA</v>
          </cell>
          <cell r="G568" t="str">
            <v>SOPORTE SCADA SERVILIANO 2,016 (Contr.Mnto)</v>
          </cell>
          <cell r="H568" t="str">
            <v>IND</v>
          </cell>
          <cell r="I568">
            <v>0</v>
          </cell>
          <cell r="J568">
            <v>16</v>
          </cell>
          <cell r="K568">
            <v>4.25</v>
          </cell>
          <cell r="L568">
            <v>11.75</v>
          </cell>
          <cell r="M568">
            <v>0.265625</v>
          </cell>
          <cell r="N568" t="str">
            <v>-</v>
          </cell>
          <cell r="O568" t="str">
            <v>-</v>
          </cell>
          <cell r="P568" t="str">
            <v>-</v>
          </cell>
          <cell r="Q568" t="str">
            <v>-</v>
          </cell>
          <cell r="R568" t="str">
            <v>JMG</v>
          </cell>
          <cell r="S568" t="str">
            <v>-</v>
          </cell>
          <cell r="T568" t="str">
            <v>-</v>
          </cell>
          <cell r="U568">
            <v>42461</v>
          </cell>
          <cell r="V568">
            <v>42825</v>
          </cell>
          <cell r="W568">
            <v>42825</v>
          </cell>
          <cell r="X568">
            <v>360</v>
          </cell>
          <cell r="Y568">
            <v>42825</v>
          </cell>
          <cell r="Z568">
            <v>0</v>
          </cell>
        </row>
        <row r="569">
          <cell r="C569">
            <v>3620</v>
          </cell>
          <cell r="D569" t="str">
            <v>EOSENE</v>
          </cell>
          <cell r="E569">
            <v>2016</v>
          </cell>
          <cell r="F569" t="str">
            <v>TA</v>
          </cell>
          <cell r="G569" t="str">
            <v>10 x MATERIAL RTU's I.A.T. EOSA V1.0</v>
          </cell>
          <cell r="H569" t="str">
            <v>PPAL</v>
          </cell>
          <cell r="I569">
            <v>0</v>
          </cell>
          <cell r="J569">
            <v>23</v>
          </cell>
          <cell r="K569">
            <v>45.68</v>
          </cell>
          <cell r="L569">
            <v>-22.68</v>
          </cell>
          <cell r="M569">
            <v>1.9860869565217392</v>
          </cell>
          <cell r="N569" t="str">
            <v>-</v>
          </cell>
          <cell r="O569" t="str">
            <v>-</v>
          </cell>
          <cell r="P569" t="str">
            <v>EMM</v>
          </cell>
          <cell r="Q569" t="str">
            <v>-</v>
          </cell>
          <cell r="R569" t="str">
            <v>-</v>
          </cell>
          <cell r="S569" t="str">
            <v>-</v>
          </cell>
          <cell r="T569" t="str">
            <v>-</v>
          </cell>
          <cell r="U569">
            <v>42464</v>
          </cell>
          <cell r="V569">
            <v>42521</v>
          </cell>
          <cell r="W569">
            <v>42576</v>
          </cell>
          <cell r="X569">
            <v>57</v>
          </cell>
          <cell r="Y569">
            <v>42576</v>
          </cell>
          <cell r="Z569">
            <v>0</v>
          </cell>
        </row>
        <row r="570">
          <cell r="C570">
            <v>0</v>
          </cell>
          <cell r="D570">
            <v>0</v>
          </cell>
          <cell r="E570">
            <v>0</v>
          </cell>
          <cell r="F570">
            <v>0</v>
          </cell>
          <cell r="G570">
            <v>0</v>
          </cell>
          <cell r="H570">
            <v>0</v>
          </cell>
          <cell r="I570">
            <v>0</v>
          </cell>
          <cell r="J570">
            <v>442</v>
          </cell>
          <cell r="K570">
            <v>561.16999999999996</v>
          </cell>
          <cell r="L570">
            <v>-119.16999999999996</v>
          </cell>
          <cell r="M570">
            <v>0</v>
          </cell>
          <cell r="N570">
            <v>0</v>
          </cell>
          <cell r="O570">
            <v>0</v>
          </cell>
          <cell r="P570">
            <v>0</v>
          </cell>
          <cell r="Q570">
            <v>0</v>
          </cell>
          <cell r="R570">
            <v>0</v>
          </cell>
          <cell r="S570">
            <v>0</v>
          </cell>
          <cell r="T570">
            <v>0</v>
          </cell>
          <cell r="U570">
            <v>0</v>
          </cell>
          <cell r="V570">
            <v>0</v>
          </cell>
          <cell r="W570">
            <v>0</v>
          </cell>
          <cell r="X570">
            <v>0</v>
          </cell>
          <cell r="Y570">
            <v>0</v>
          </cell>
          <cell r="Z570">
            <v>-46</v>
          </cell>
        </row>
        <row r="571">
          <cell r="C571">
            <v>0</v>
          </cell>
          <cell r="D571">
            <v>0</v>
          </cell>
          <cell r="E571">
            <v>0</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row>
        <row r="572">
          <cell r="C572">
            <v>0</v>
          </cell>
          <cell r="D572">
            <v>0</v>
          </cell>
          <cell r="E572">
            <v>0</v>
          </cell>
          <cell r="F572">
            <v>0</v>
          </cell>
          <cell r="G572">
            <v>0</v>
          </cell>
          <cell r="H572">
            <v>0</v>
          </cell>
          <cell r="I572">
            <v>0</v>
          </cell>
          <cell r="J572">
            <v>0</v>
          </cell>
          <cell r="K572">
            <v>0</v>
          </cell>
          <cell r="L572">
            <v>0</v>
          </cell>
          <cell r="M572">
            <v>0</v>
          </cell>
          <cell r="N572">
            <v>0</v>
          </cell>
          <cell r="O572">
            <v>0</v>
          </cell>
          <cell r="P572">
            <v>0</v>
          </cell>
          <cell r="Q572">
            <v>0</v>
          </cell>
          <cell r="R572">
            <v>0</v>
          </cell>
          <cell r="S572">
            <v>0</v>
          </cell>
          <cell r="T572">
            <v>0</v>
          </cell>
          <cell r="U572">
            <v>0</v>
          </cell>
          <cell r="V572">
            <v>0</v>
          </cell>
          <cell r="W572">
            <v>0</v>
          </cell>
          <cell r="X572">
            <v>0</v>
          </cell>
          <cell r="Y572">
            <v>0</v>
          </cell>
          <cell r="Z572">
            <v>0</v>
          </cell>
        </row>
        <row r="573">
          <cell r="C573">
            <v>0</v>
          </cell>
          <cell r="D573">
            <v>0</v>
          </cell>
          <cell r="E573">
            <v>0</v>
          </cell>
          <cell r="F573">
            <v>0</v>
          </cell>
          <cell r="G573">
            <v>0</v>
          </cell>
          <cell r="H573">
            <v>0</v>
          </cell>
          <cell r="I573">
            <v>0</v>
          </cell>
          <cell r="J573">
            <v>0</v>
          </cell>
          <cell r="K573">
            <v>0</v>
          </cell>
          <cell r="N573" t="str">
            <v>APROVISIONAMENTS</v>
          </cell>
          <cell r="O573" t="str">
            <v>ADMINISTRACIO</v>
          </cell>
          <cell r="P573" t="str">
            <v>OPERACIONS</v>
          </cell>
          <cell r="Q573" t="str">
            <v>ENGINYERIA HW</v>
          </cell>
          <cell r="R573" t="str">
            <v>ENGINYERIA SW</v>
          </cell>
          <cell r="S573" t="str">
            <v>COMERCIAL</v>
          </cell>
          <cell r="T573" t="str">
            <v>CONSUL.TELCOMUNIC.</v>
          </cell>
          <cell r="U573">
            <v>0</v>
          </cell>
          <cell r="Z573">
            <v>0</v>
          </cell>
        </row>
        <row r="574">
          <cell r="C574">
            <v>0</v>
          </cell>
          <cell r="N574">
            <v>0</v>
          </cell>
          <cell r="O574">
            <v>0</v>
          </cell>
          <cell r="P574">
            <v>0</v>
          </cell>
          <cell r="Q574">
            <v>0</v>
          </cell>
          <cell r="R574">
            <v>0</v>
          </cell>
          <cell r="S574">
            <v>0</v>
          </cell>
          <cell r="T574">
            <v>0</v>
          </cell>
          <cell r="U574">
            <v>0</v>
          </cell>
          <cell r="Z574">
            <v>0</v>
          </cell>
        </row>
        <row r="575">
          <cell r="C575">
            <v>0</v>
          </cell>
          <cell r="N575">
            <v>0</v>
          </cell>
          <cell r="O575">
            <v>0</v>
          </cell>
          <cell r="P575">
            <v>0</v>
          </cell>
          <cell r="Q575">
            <v>0</v>
          </cell>
          <cell r="R575">
            <v>0</v>
          </cell>
          <cell r="S575">
            <v>0</v>
          </cell>
          <cell r="T575">
            <v>0</v>
          </cell>
          <cell r="U575">
            <v>0</v>
          </cell>
          <cell r="Z575">
            <v>0</v>
          </cell>
        </row>
        <row r="576">
          <cell r="C576">
            <v>0</v>
          </cell>
          <cell r="N576">
            <v>0</v>
          </cell>
          <cell r="O576">
            <v>0</v>
          </cell>
          <cell r="P576">
            <v>0</v>
          </cell>
          <cell r="Q576">
            <v>0</v>
          </cell>
          <cell r="R576">
            <v>0</v>
          </cell>
          <cell r="S576">
            <v>0</v>
          </cell>
          <cell r="T576">
            <v>0</v>
          </cell>
          <cell r="U576">
            <v>0</v>
          </cell>
          <cell r="Z576">
            <v>0</v>
          </cell>
        </row>
        <row r="577">
          <cell r="C577">
            <v>0</v>
          </cell>
          <cell r="E577">
            <v>0</v>
          </cell>
          <cell r="F577">
            <v>0</v>
          </cell>
          <cell r="G577">
            <v>0</v>
          </cell>
          <cell r="H577">
            <v>0</v>
          </cell>
          <cell r="I577">
            <v>0</v>
          </cell>
          <cell r="J577">
            <v>0</v>
          </cell>
          <cell r="K577">
            <v>0</v>
          </cell>
          <cell r="L577">
            <v>0</v>
          </cell>
          <cell r="M577">
            <v>0</v>
          </cell>
          <cell r="N577">
            <v>0</v>
          </cell>
          <cell r="O577">
            <v>0</v>
          </cell>
          <cell r="P577">
            <v>0</v>
          </cell>
          <cell r="Q577">
            <v>0</v>
          </cell>
          <cell r="R577">
            <v>0</v>
          </cell>
          <cell r="S577">
            <v>0</v>
          </cell>
          <cell r="T577">
            <v>0</v>
          </cell>
          <cell r="U577">
            <v>0</v>
          </cell>
          <cell r="Z577">
            <v>0</v>
          </cell>
        </row>
        <row r="578">
          <cell r="C578">
            <v>0</v>
          </cell>
          <cell r="E578" t="str">
            <v>Projectes (EXTERNS) en curs 2.016</v>
          </cell>
          <cell r="F578">
            <v>0</v>
          </cell>
          <cell r="G578">
            <v>0</v>
          </cell>
          <cell r="H578">
            <v>0</v>
          </cell>
          <cell r="I578">
            <v>0</v>
          </cell>
          <cell r="J578">
            <v>0</v>
          </cell>
          <cell r="K578">
            <v>0</v>
          </cell>
          <cell r="L578">
            <v>0</v>
          </cell>
          <cell r="M578">
            <v>0</v>
          </cell>
          <cell r="N578">
            <v>0</v>
          </cell>
          <cell r="O578">
            <v>0</v>
          </cell>
          <cell r="P578">
            <v>0</v>
          </cell>
          <cell r="Q578">
            <v>0</v>
          </cell>
          <cell r="R578">
            <v>0</v>
          </cell>
          <cell r="S578">
            <v>0</v>
          </cell>
          <cell r="T578">
            <v>0</v>
          </cell>
          <cell r="U578">
            <v>0</v>
          </cell>
          <cell r="Z578">
            <v>0</v>
          </cell>
        </row>
        <row r="579">
          <cell r="N579">
            <v>0</v>
          </cell>
          <cell r="O579">
            <v>0</v>
          </cell>
          <cell r="P579">
            <v>0</v>
          </cell>
          <cell r="Q579">
            <v>0</v>
          </cell>
          <cell r="R579">
            <v>0</v>
          </cell>
          <cell r="S579">
            <v>0</v>
          </cell>
          <cell r="T579">
            <v>0</v>
          </cell>
          <cell r="U579">
            <v>0</v>
          </cell>
          <cell r="Z579">
            <v>0</v>
          </cell>
        </row>
        <row r="580">
          <cell r="C580">
            <v>0</v>
          </cell>
          <cell r="D580">
            <v>0</v>
          </cell>
          <cell r="E580">
            <v>0</v>
          </cell>
          <cell r="F580">
            <v>0</v>
          </cell>
          <cell r="G580">
            <v>0</v>
          </cell>
          <cell r="H580">
            <v>0</v>
          </cell>
          <cell r="I580">
            <v>0</v>
          </cell>
          <cell r="J580">
            <v>0</v>
          </cell>
          <cell r="K580">
            <v>0</v>
          </cell>
          <cell r="L580">
            <v>0</v>
          </cell>
          <cell r="M580">
            <v>0</v>
          </cell>
          <cell r="N580">
            <v>0</v>
          </cell>
          <cell r="O580">
            <v>0</v>
          </cell>
          <cell r="P580">
            <v>0</v>
          </cell>
          <cell r="Q580">
            <v>0</v>
          </cell>
          <cell r="R580">
            <v>0</v>
          </cell>
          <cell r="S580">
            <v>0</v>
          </cell>
          <cell r="T580">
            <v>0</v>
          </cell>
          <cell r="U580">
            <v>0</v>
          </cell>
          <cell r="V580">
            <v>0</v>
          </cell>
          <cell r="W580">
            <v>0</v>
          </cell>
          <cell r="X580">
            <v>0</v>
          </cell>
          <cell r="Y580">
            <v>0</v>
          </cell>
          <cell r="Z580">
            <v>0</v>
          </cell>
        </row>
        <row r="581">
          <cell r="C581" t="str">
            <v>OF</v>
          </cell>
          <cell r="D581" t="str">
            <v>CLIENT</v>
          </cell>
          <cell r="E581" t="str">
            <v>ANY</v>
          </cell>
          <cell r="F581" t="str">
            <v>STATUS</v>
          </cell>
          <cell r="G581" t="str">
            <v>PROJECTE</v>
          </cell>
          <cell r="H581" t="str">
            <v>TIPUS OF o DEPENDENCIA</v>
          </cell>
          <cell r="I581">
            <v>0</v>
          </cell>
          <cell r="J581" t="str">
            <v>PREV</v>
          </cell>
          <cell r="K581" t="str">
            <v>TOTAL</v>
          </cell>
          <cell r="L581" t="str">
            <v>DESV</v>
          </cell>
          <cell r="M581" t="str">
            <v>AVANÇ</v>
          </cell>
          <cell r="N581" t="str">
            <v>DPT. IMPLICATS</v>
          </cell>
          <cell r="O581">
            <v>0</v>
          </cell>
          <cell r="P581">
            <v>0</v>
          </cell>
          <cell r="Q581">
            <v>0</v>
          </cell>
          <cell r="R581">
            <v>0</v>
          </cell>
          <cell r="S581">
            <v>0</v>
          </cell>
          <cell r="T581">
            <v>0</v>
          </cell>
          <cell r="U581" t="str">
            <v>DATA</v>
          </cell>
          <cell r="V581" t="str">
            <v>DATA</v>
          </cell>
          <cell r="W581" t="str">
            <v>DATA</v>
          </cell>
          <cell r="X581" t="str">
            <v>DURADA</v>
          </cell>
          <cell r="Y581" t="str">
            <v>DATA</v>
          </cell>
          <cell r="Z581" t="str">
            <v>DESVIAC.</v>
          </cell>
        </row>
        <row r="582">
          <cell r="C582">
            <v>0</v>
          </cell>
          <cell r="D582">
            <v>0</v>
          </cell>
          <cell r="E582">
            <v>0</v>
          </cell>
          <cell r="F582">
            <v>0</v>
          </cell>
          <cell r="G582">
            <v>0</v>
          </cell>
          <cell r="H582">
            <v>0</v>
          </cell>
          <cell r="I582">
            <v>0</v>
          </cell>
          <cell r="J582">
            <v>0</v>
          </cell>
          <cell r="K582" t="str">
            <v>REAL</v>
          </cell>
          <cell r="L582">
            <v>0</v>
          </cell>
          <cell r="M582">
            <v>0</v>
          </cell>
          <cell r="N582">
            <v>0</v>
          </cell>
          <cell r="O582">
            <v>0</v>
          </cell>
          <cell r="P582">
            <v>0</v>
          </cell>
          <cell r="Q582">
            <v>0</v>
          </cell>
          <cell r="R582">
            <v>0</v>
          </cell>
          <cell r="S582">
            <v>0</v>
          </cell>
          <cell r="T582">
            <v>0</v>
          </cell>
          <cell r="U582" t="str">
            <v>INICI</v>
          </cell>
          <cell r="V582" t="str">
            <v>ENTREGA</v>
          </cell>
          <cell r="W582" t="str">
            <v>REVISADA</v>
          </cell>
          <cell r="X582">
            <v>0</v>
          </cell>
          <cell r="Y582" t="str">
            <v>ACCEP.</v>
          </cell>
          <cell r="Z582">
            <v>0</v>
          </cell>
        </row>
        <row r="583">
          <cell r="C583">
            <v>0</v>
          </cell>
          <cell r="D583">
            <v>0</v>
          </cell>
          <cell r="E583">
            <v>0</v>
          </cell>
          <cell r="F583">
            <v>0</v>
          </cell>
          <cell r="G583">
            <v>0</v>
          </cell>
          <cell r="H583">
            <v>0</v>
          </cell>
          <cell r="I583">
            <v>0</v>
          </cell>
          <cell r="J583">
            <v>0</v>
          </cell>
          <cell r="K583">
            <v>0</v>
          </cell>
          <cell r="L583">
            <v>0</v>
          </cell>
          <cell r="M583">
            <v>0</v>
          </cell>
          <cell r="N583">
            <v>0</v>
          </cell>
          <cell r="O583">
            <v>0</v>
          </cell>
          <cell r="P583">
            <v>0</v>
          </cell>
          <cell r="Q583">
            <v>0</v>
          </cell>
          <cell r="R583">
            <v>0</v>
          </cell>
          <cell r="S583">
            <v>0</v>
          </cell>
          <cell r="T583">
            <v>0</v>
          </cell>
          <cell r="U583">
            <v>0</v>
          </cell>
          <cell r="V583">
            <v>0</v>
          </cell>
          <cell r="W583">
            <v>0</v>
          </cell>
          <cell r="X583">
            <v>0</v>
          </cell>
          <cell r="Y583">
            <v>0</v>
          </cell>
          <cell r="Z583">
            <v>0</v>
          </cell>
        </row>
        <row r="584">
          <cell r="C584">
            <v>3621</v>
          </cell>
          <cell r="D584" t="str">
            <v>SITEL</v>
          </cell>
          <cell r="E584">
            <v>2016</v>
          </cell>
          <cell r="F584" t="str">
            <v>TA</v>
          </cell>
          <cell r="G584" t="str">
            <v>5 x MODE.RADIO C/DIN v2.2</v>
          </cell>
          <cell r="H584" t="str">
            <v>OF3620</v>
          </cell>
          <cell r="I584">
            <v>0</v>
          </cell>
          <cell r="J584">
            <v>8</v>
          </cell>
          <cell r="K584">
            <v>9.42</v>
          </cell>
          <cell r="L584">
            <v>-1.42</v>
          </cell>
          <cell r="M584">
            <v>1.1775</v>
          </cell>
          <cell r="N584" t="str">
            <v>-</v>
          </cell>
          <cell r="O584" t="str">
            <v>-</v>
          </cell>
          <cell r="P584" t="str">
            <v>EMM</v>
          </cell>
          <cell r="Q584" t="str">
            <v>-</v>
          </cell>
          <cell r="R584" t="str">
            <v>-</v>
          </cell>
          <cell r="S584" t="str">
            <v>-</v>
          </cell>
          <cell r="T584" t="str">
            <v>-</v>
          </cell>
          <cell r="U584">
            <v>42464</v>
          </cell>
          <cell r="V584">
            <v>42521</v>
          </cell>
          <cell r="W584">
            <v>42521</v>
          </cell>
          <cell r="X584">
            <v>57</v>
          </cell>
          <cell r="Y584">
            <v>42523</v>
          </cell>
          <cell r="Z584">
            <v>2</v>
          </cell>
        </row>
        <row r="585">
          <cell r="C585">
            <v>3622</v>
          </cell>
          <cell r="D585" t="str">
            <v>SITEL</v>
          </cell>
          <cell r="E585">
            <v>2016</v>
          </cell>
          <cell r="F585" t="str">
            <v>TA</v>
          </cell>
          <cell r="G585" t="str">
            <v>21 x RTU CAP32-48</v>
          </cell>
          <cell r="H585" t="str">
            <v>OF3620</v>
          </cell>
          <cell r="I585">
            <v>0</v>
          </cell>
          <cell r="J585">
            <v>12</v>
          </cell>
          <cell r="K585">
            <v>12</v>
          </cell>
          <cell r="L585">
            <v>0</v>
          </cell>
          <cell r="M585">
            <v>1</v>
          </cell>
          <cell r="N585" t="str">
            <v>-</v>
          </cell>
          <cell r="O585" t="str">
            <v>-</v>
          </cell>
          <cell r="P585" t="str">
            <v>EMM</v>
          </cell>
          <cell r="Q585" t="str">
            <v>-</v>
          </cell>
          <cell r="R585" t="str">
            <v>-</v>
          </cell>
          <cell r="S585" t="str">
            <v>-</v>
          </cell>
          <cell r="T585" t="str">
            <v>-</v>
          </cell>
          <cell r="U585">
            <v>42464</v>
          </cell>
          <cell r="V585">
            <v>42521</v>
          </cell>
          <cell r="W585">
            <v>42576</v>
          </cell>
          <cell r="X585">
            <v>57</v>
          </cell>
          <cell r="Y585">
            <v>42576</v>
          </cell>
          <cell r="Z585">
            <v>0</v>
          </cell>
        </row>
        <row r="586">
          <cell r="C586">
            <v>3623</v>
          </cell>
          <cell r="D586" t="str">
            <v>SITEL</v>
          </cell>
          <cell r="E586">
            <v>2016</v>
          </cell>
          <cell r="F586" t="str">
            <v>TA</v>
          </cell>
          <cell r="G586" t="str">
            <v>40 x CES CAP32 Generica V2.4</v>
          </cell>
          <cell r="H586" t="str">
            <v>OF3620</v>
          </cell>
          <cell r="I586">
            <v>0</v>
          </cell>
          <cell r="J586">
            <v>8</v>
          </cell>
          <cell r="K586">
            <v>8.02</v>
          </cell>
          <cell r="L586">
            <v>-1.9999999999999574E-2</v>
          </cell>
          <cell r="M586">
            <v>1.0024999999999999</v>
          </cell>
          <cell r="N586" t="str">
            <v>-</v>
          </cell>
          <cell r="O586" t="str">
            <v>-</v>
          </cell>
          <cell r="P586" t="str">
            <v>EMM</v>
          </cell>
          <cell r="Q586" t="str">
            <v>-</v>
          </cell>
          <cell r="R586" t="str">
            <v>-</v>
          </cell>
          <cell r="S586" t="str">
            <v>-</v>
          </cell>
          <cell r="T586" t="str">
            <v>-</v>
          </cell>
          <cell r="U586">
            <v>42464</v>
          </cell>
          <cell r="V586">
            <v>42521</v>
          </cell>
          <cell r="W586">
            <v>42566</v>
          </cell>
          <cell r="X586">
            <v>57</v>
          </cell>
          <cell r="Y586">
            <v>42566</v>
          </cell>
          <cell r="Z586">
            <v>0</v>
          </cell>
        </row>
        <row r="587">
          <cell r="C587">
            <v>3624</v>
          </cell>
          <cell r="D587" t="str">
            <v>SITEL</v>
          </cell>
          <cell r="E587">
            <v>2016</v>
          </cell>
          <cell r="F587" t="str">
            <v>TA</v>
          </cell>
          <cell r="G587" t="str">
            <v>20 x CES-48 CAP32 v2.4</v>
          </cell>
          <cell r="H587" t="str">
            <v>OF3620</v>
          </cell>
          <cell r="I587">
            <v>0</v>
          </cell>
          <cell r="J587">
            <v>8</v>
          </cell>
          <cell r="K587">
            <v>8.1</v>
          </cell>
          <cell r="L587">
            <v>-9.9999999999999645E-2</v>
          </cell>
          <cell r="M587">
            <v>1.0125</v>
          </cell>
          <cell r="N587" t="str">
            <v>-</v>
          </cell>
          <cell r="O587" t="str">
            <v>-</v>
          </cell>
          <cell r="P587" t="str">
            <v>EMM</v>
          </cell>
          <cell r="Q587" t="str">
            <v>-</v>
          </cell>
          <cell r="R587" t="str">
            <v>-</v>
          </cell>
          <cell r="S587" t="str">
            <v>-</v>
          </cell>
          <cell r="T587" t="str">
            <v>-</v>
          </cell>
          <cell r="U587">
            <v>42464</v>
          </cell>
          <cell r="V587">
            <v>42521</v>
          </cell>
          <cell r="W587">
            <v>42566</v>
          </cell>
          <cell r="X587">
            <v>57</v>
          </cell>
          <cell r="Y587">
            <v>42566</v>
          </cell>
          <cell r="Z587">
            <v>0</v>
          </cell>
        </row>
        <row r="588">
          <cell r="C588">
            <v>3625</v>
          </cell>
          <cell r="D588" t="str">
            <v>SITEL</v>
          </cell>
          <cell r="E588">
            <v>2016</v>
          </cell>
          <cell r="F588" t="str">
            <v>TA</v>
          </cell>
          <cell r="G588" t="str">
            <v>36 x EE CAP32 v2,1</v>
          </cell>
          <cell r="H588" t="str">
            <v>OF3620</v>
          </cell>
          <cell r="I588">
            <v>0</v>
          </cell>
          <cell r="J588">
            <v>6</v>
          </cell>
          <cell r="K588">
            <v>7.08</v>
          </cell>
          <cell r="L588">
            <v>-1.08</v>
          </cell>
          <cell r="M588">
            <v>1.18</v>
          </cell>
          <cell r="N588" t="str">
            <v>-</v>
          </cell>
          <cell r="O588" t="str">
            <v>-</v>
          </cell>
          <cell r="P588" t="str">
            <v>EMM</v>
          </cell>
          <cell r="Q588" t="str">
            <v>-</v>
          </cell>
          <cell r="R588" t="str">
            <v>-</v>
          </cell>
          <cell r="S588" t="str">
            <v>-</v>
          </cell>
          <cell r="T588" t="str">
            <v>-</v>
          </cell>
          <cell r="U588">
            <v>42464</v>
          </cell>
          <cell r="V588">
            <v>42521</v>
          </cell>
          <cell r="W588">
            <v>42576</v>
          </cell>
          <cell r="X588">
            <v>57</v>
          </cell>
          <cell r="Y588">
            <v>42576</v>
          </cell>
          <cell r="Z588">
            <v>0</v>
          </cell>
        </row>
        <row r="589">
          <cell r="C589">
            <v>3626</v>
          </cell>
          <cell r="D589" t="str">
            <v>SITEL</v>
          </cell>
          <cell r="E589">
            <v>2016</v>
          </cell>
          <cell r="F589" t="str">
            <v>TA</v>
          </cell>
          <cell r="G589" t="str">
            <v>30 x FRONT END EE CAP32 v2.1</v>
          </cell>
          <cell r="H589" t="str">
            <v>OF3620</v>
          </cell>
          <cell r="I589">
            <v>0</v>
          </cell>
          <cell r="J589">
            <v>2</v>
          </cell>
          <cell r="K589">
            <v>3.1</v>
          </cell>
          <cell r="L589">
            <v>-1.1000000000000001</v>
          </cell>
          <cell r="M589">
            <v>1.55</v>
          </cell>
          <cell r="N589" t="str">
            <v>-</v>
          </cell>
          <cell r="O589" t="str">
            <v>-</v>
          </cell>
          <cell r="P589" t="str">
            <v>EMM</v>
          </cell>
          <cell r="Q589" t="str">
            <v>-</v>
          </cell>
          <cell r="R589" t="str">
            <v>-</v>
          </cell>
          <cell r="S589" t="str">
            <v>-</v>
          </cell>
          <cell r="T589" t="str">
            <v>-</v>
          </cell>
          <cell r="U589">
            <v>42464</v>
          </cell>
          <cell r="V589">
            <v>42521</v>
          </cell>
          <cell r="W589">
            <v>42566</v>
          </cell>
          <cell r="X589">
            <v>57</v>
          </cell>
          <cell r="Y589">
            <v>42566</v>
          </cell>
          <cell r="Z589">
            <v>0</v>
          </cell>
        </row>
        <row r="590">
          <cell r="C590">
            <v>3627</v>
          </cell>
          <cell r="D590" t="str">
            <v>SITEL</v>
          </cell>
          <cell r="E590">
            <v>2016</v>
          </cell>
          <cell r="F590" t="str">
            <v>TA</v>
          </cell>
          <cell r="G590" t="str">
            <v>36 x FRONT ENT CES CAP32 v1,2</v>
          </cell>
          <cell r="H590" t="str">
            <v>OF3620</v>
          </cell>
          <cell r="I590">
            <v>0</v>
          </cell>
          <cell r="J590">
            <v>3</v>
          </cell>
          <cell r="K590">
            <v>3.17</v>
          </cell>
          <cell r="L590">
            <v>-0.16999999999999993</v>
          </cell>
          <cell r="M590">
            <v>1.0566666666666666</v>
          </cell>
          <cell r="N590" t="str">
            <v>-</v>
          </cell>
          <cell r="O590" t="str">
            <v>-</v>
          </cell>
          <cell r="P590" t="str">
            <v>EMM</v>
          </cell>
          <cell r="Q590" t="str">
            <v>-</v>
          </cell>
          <cell r="R590" t="str">
            <v>-</v>
          </cell>
          <cell r="S590" t="str">
            <v>-</v>
          </cell>
          <cell r="T590" t="str">
            <v>-</v>
          </cell>
          <cell r="U590">
            <v>42464</v>
          </cell>
          <cell r="V590">
            <v>42521</v>
          </cell>
          <cell r="W590">
            <v>42566</v>
          </cell>
          <cell r="X590">
            <v>57</v>
          </cell>
          <cell r="Y590">
            <v>42566</v>
          </cell>
          <cell r="Z590">
            <v>0</v>
          </cell>
        </row>
        <row r="591">
          <cell r="C591">
            <v>3628</v>
          </cell>
          <cell r="D591" t="str">
            <v>SITEL</v>
          </cell>
          <cell r="E591">
            <v>2016</v>
          </cell>
          <cell r="F591" t="str">
            <v>TA</v>
          </cell>
          <cell r="G591" t="str">
            <v>5 x MODEM RADIO C/DIN v2.2</v>
          </cell>
          <cell r="H591" t="str">
            <v>OF3620</v>
          </cell>
          <cell r="I591">
            <v>0</v>
          </cell>
          <cell r="J591">
            <v>3.75</v>
          </cell>
          <cell r="K591">
            <v>9.58</v>
          </cell>
          <cell r="L591">
            <v>-5.83</v>
          </cell>
          <cell r="M591">
            <v>2.5546666666666669</v>
          </cell>
          <cell r="N591" t="str">
            <v>-</v>
          </cell>
          <cell r="O591" t="str">
            <v>-</v>
          </cell>
          <cell r="P591" t="str">
            <v>EMM</v>
          </cell>
          <cell r="Q591" t="str">
            <v>-</v>
          </cell>
          <cell r="R591" t="str">
            <v>-</v>
          </cell>
          <cell r="S591" t="str">
            <v>-</v>
          </cell>
          <cell r="T591" t="str">
            <v>-</v>
          </cell>
          <cell r="U591">
            <v>42464</v>
          </cell>
          <cell r="V591">
            <v>42521</v>
          </cell>
          <cell r="W591">
            <v>42521</v>
          </cell>
          <cell r="X591">
            <v>57</v>
          </cell>
          <cell r="Y591">
            <v>42523</v>
          </cell>
          <cell r="Z591">
            <v>2</v>
          </cell>
        </row>
        <row r="592">
          <cell r="C592">
            <v>3629</v>
          </cell>
          <cell r="D592" t="str">
            <v>EMSA</v>
          </cell>
          <cell r="E592">
            <v>2016</v>
          </cell>
          <cell r="F592" t="str">
            <v>TA</v>
          </cell>
          <cell r="G592" t="str">
            <v>CC SCADA TEDIS.Net EMSA v1.0</v>
          </cell>
          <cell r="H592" t="str">
            <v>IND</v>
          </cell>
          <cell r="I592">
            <v>0</v>
          </cell>
          <cell r="J592">
            <v>116</v>
          </cell>
          <cell r="K592">
            <v>127.5</v>
          </cell>
          <cell r="L592">
            <v>-11.5</v>
          </cell>
          <cell r="M592">
            <v>1.0991379310344827</v>
          </cell>
          <cell r="N592" t="str">
            <v>-</v>
          </cell>
          <cell r="O592" t="str">
            <v>-</v>
          </cell>
          <cell r="P592" t="str">
            <v>-</v>
          </cell>
          <cell r="Q592" t="str">
            <v>-</v>
          </cell>
          <cell r="R592" t="str">
            <v>EDC</v>
          </cell>
          <cell r="S592" t="str">
            <v>-</v>
          </cell>
          <cell r="T592" t="str">
            <v>-</v>
          </cell>
          <cell r="U592">
            <v>42465</v>
          </cell>
          <cell r="V592">
            <v>42643</v>
          </cell>
          <cell r="W592">
            <v>42927</v>
          </cell>
          <cell r="X592">
            <v>175</v>
          </cell>
          <cell r="Y592">
            <v>42927</v>
          </cell>
          <cell r="Z592">
            <v>0</v>
          </cell>
        </row>
        <row r="593">
          <cell r="C593">
            <v>3630</v>
          </cell>
          <cell r="D593" t="str">
            <v>ORMAZA</v>
          </cell>
          <cell r="E593">
            <v>2016</v>
          </cell>
          <cell r="F593" t="str">
            <v>TA</v>
          </cell>
          <cell r="G593" t="str">
            <v>CC SCADA TEDIS.Net OPA v1.0 (DEMO)</v>
          </cell>
          <cell r="H593" t="str">
            <v>IND</v>
          </cell>
          <cell r="I593">
            <v>0</v>
          </cell>
          <cell r="J593">
            <v>8</v>
          </cell>
          <cell r="K593">
            <v>37.25</v>
          </cell>
          <cell r="L593">
            <v>-29.25</v>
          </cell>
          <cell r="M593">
            <v>4.65625</v>
          </cell>
          <cell r="N593" t="str">
            <v>-</v>
          </cell>
          <cell r="O593" t="str">
            <v>-</v>
          </cell>
          <cell r="P593" t="str">
            <v>-</v>
          </cell>
          <cell r="Q593" t="str">
            <v>-</v>
          </cell>
          <cell r="R593" t="str">
            <v>EDC</v>
          </cell>
          <cell r="S593" t="str">
            <v>-</v>
          </cell>
          <cell r="T593" t="str">
            <v>-</v>
          </cell>
          <cell r="U593">
            <v>42466</v>
          </cell>
          <cell r="V593">
            <v>42475</v>
          </cell>
          <cell r="W593">
            <v>42508</v>
          </cell>
          <cell r="X593">
            <v>9</v>
          </cell>
          <cell r="Y593">
            <v>42508</v>
          </cell>
          <cell r="Z593">
            <v>0</v>
          </cell>
        </row>
        <row r="594">
          <cell r="C594">
            <v>3631</v>
          </cell>
          <cell r="D594" t="str">
            <v>EYPESA</v>
          </cell>
          <cell r="E594">
            <v>2016</v>
          </cell>
          <cell r="F594" t="str">
            <v>TA</v>
          </cell>
          <cell r="G594" t="str">
            <v>RTU C.H. ROCASSES v4.0</v>
          </cell>
          <cell r="H594" t="str">
            <v>PPAL</v>
          </cell>
          <cell r="I594">
            <v>0</v>
          </cell>
          <cell r="J594">
            <v>4</v>
          </cell>
          <cell r="K594">
            <v>5.25</v>
          </cell>
          <cell r="L594">
            <v>-1.25</v>
          </cell>
          <cell r="M594">
            <v>1.3125</v>
          </cell>
          <cell r="N594" t="str">
            <v>-</v>
          </cell>
          <cell r="O594" t="str">
            <v>-</v>
          </cell>
          <cell r="P594" t="str">
            <v>-</v>
          </cell>
          <cell r="Q594" t="str">
            <v>-</v>
          </cell>
          <cell r="R594" t="str">
            <v>RVC</v>
          </cell>
          <cell r="S594" t="str">
            <v>-</v>
          </cell>
          <cell r="T594" t="str">
            <v>-</v>
          </cell>
          <cell r="U594">
            <v>42467</v>
          </cell>
          <cell r="V594">
            <v>42551</v>
          </cell>
          <cell r="W594">
            <v>42718</v>
          </cell>
          <cell r="X594">
            <v>83</v>
          </cell>
          <cell r="Y594">
            <v>42718</v>
          </cell>
          <cell r="Z594">
            <v>0</v>
          </cell>
        </row>
        <row r="595">
          <cell r="C595">
            <v>3632</v>
          </cell>
          <cell r="D595" t="str">
            <v>SITEL</v>
          </cell>
          <cell r="E595">
            <v>2016</v>
          </cell>
          <cell r="F595" t="str">
            <v>TA</v>
          </cell>
          <cell r="G595" t="str">
            <v>FW CAP16 CH EYPESA (3F22) v3.0)</v>
          </cell>
          <cell r="H595" t="str">
            <v>OF3631</v>
          </cell>
          <cell r="I595">
            <v>0</v>
          </cell>
          <cell r="J595">
            <v>152</v>
          </cell>
          <cell r="K595">
            <v>123.34</v>
          </cell>
          <cell r="L595">
            <v>28.659999999999997</v>
          </cell>
          <cell r="M595">
            <v>0.81144736842105269</v>
          </cell>
          <cell r="N595" t="str">
            <v>-</v>
          </cell>
          <cell r="O595" t="str">
            <v>-</v>
          </cell>
          <cell r="P595" t="str">
            <v>-</v>
          </cell>
          <cell r="Q595" t="str">
            <v>-</v>
          </cell>
          <cell r="R595" t="str">
            <v>RVC</v>
          </cell>
          <cell r="S595" t="str">
            <v>-</v>
          </cell>
          <cell r="T595" t="str">
            <v>-</v>
          </cell>
          <cell r="U595">
            <v>42467</v>
          </cell>
          <cell r="V595">
            <v>42551</v>
          </cell>
          <cell r="W595">
            <v>42653</v>
          </cell>
          <cell r="X595">
            <v>83</v>
          </cell>
          <cell r="Y595">
            <v>42653</v>
          </cell>
          <cell r="Z595">
            <v>0</v>
          </cell>
        </row>
        <row r="596">
          <cell r="C596">
            <v>3633</v>
          </cell>
          <cell r="D596" t="str">
            <v>PEUSA</v>
          </cell>
          <cell r="E596">
            <v>2016</v>
          </cell>
          <cell r="F596" t="str">
            <v>TA</v>
          </cell>
          <cell r="G596" t="str">
            <v>Re-Instal·lacio SW CSSat PEUSA v10.0</v>
          </cell>
          <cell r="H596" t="str">
            <v>IND</v>
          </cell>
          <cell r="I596">
            <v>0</v>
          </cell>
          <cell r="J596">
            <v>8</v>
          </cell>
          <cell r="K596">
            <v>7.5</v>
          </cell>
          <cell r="L596">
            <v>0.5</v>
          </cell>
          <cell r="M596">
            <v>0.9375</v>
          </cell>
          <cell r="N596" t="str">
            <v>-</v>
          </cell>
          <cell r="O596" t="str">
            <v>-</v>
          </cell>
          <cell r="P596" t="str">
            <v>-</v>
          </cell>
          <cell r="Q596" t="str">
            <v>-</v>
          </cell>
          <cell r="R596" t="str">
            <v>TRS</v>
          </cell>
          <cell r="S596" t="str">
            <v>-</v>
          </cell>
          <cell r="T596" t="str">
            <v>-</v>
          </cell>
          <cell r="U596">
            <v>42465</v>
          </cell>
          <cell r="V596">
            <v>42496</v>
          </cell>
          <cell r="W596">
            <v>42544</v>
          </cell>
          <cell r="X596">
            <v>31</v>
          </cell>
          <cell r="Y596">
            <v>42544</v>
          </cell>
          <cell r="Z596">
            <v>0</v>
          </cell>
        </row>
        <row r="597">
          <cell r="C597">
            <v>3634</v>
          </cell>
          <cell r="D597" t="str">
            <v>DEFIBER</v>
          </cell>
          <cell r="E597">
            <v>2016</v>
          </cell>
          <cell r="F597" t="str">
            <v>TA</v>
          </cell>
          <cell r="G597" t="str">
            <v>Rep/verif. TD S.E.CASTELLET-COG.DEFIBER</v>
          </cell>
          <cell r="H597" t="str">
            <v>IND</v>
          </cell>
          <cell r="I597">
            <v>0</v>
          </cell>
          <cell r="J597">
            <v>8</v>
          </cell>
          <cell r="K597">
            <v>14.1</v>
          </cell>
          <cell r="L597">
            <v>-6.1</v>
          </cell>
          <cell r="M597">
            <v>1.7625</v>
          </cell>
          <cell r="N597" t="str">
            <v>-</v>
          </cell>
          <cell r="O597" t="str">
            <v>-</v>
          </cell>
          <cell r="P597" t="str">
            <v>EMM</v>
          </cell>
          <cell r="Q597" t="str">
            <v>-</v>
          </cell>
          <cell r="R597" t="str">
            <v>-</v>
          </cell>
          <cell r="S597" t="str">
            <v>-</v>
          </cell>
          <cell r="T597" t="str">
            <v>-</v>
          </cell>
          <cell r="U597">
            <v>42425</v>
          </cell>
          <cell r="V597">
            <v>42489</v>
          </cell>
          <cell r="W597">
            <v>42489</v>
          </cell>
          <cell r="X597">
            <v>64</v>
          </cell>
          <cell r="Y597">
            <v>42493</v>
          </cell>
          <cell r="Z597">
            <v>4</v>
          </cell>
        </row>
        <row r="598">
          <cell r="C598">
            <v>3635</v>
          </cell>
          <cell r="D598" t="str">
            <v>PEUSA</v>
          </cell>
          <cell r="E598">
            <v>2016</v>
          </cell>
          <cell r="F598" t="str">
            <v>TA</v>
          </cell>
          <cell r="G598" t="str">
            <v>SUPORT SW SCADA PEUSA</v>
          </cell>
          <cell r="H598" t="str">
            <v>IND</v>
          </cell>
          <cell r="I598">
            <v>0</v>
          </cell>
          <cell r="J598">
            <v>8</v>
          </cell>
          <cell r="K598">
            <v>8</v>
          </cell>
          <cell r="L598">
            <v>0</v>
          </cell>
          <cell r="M598">
            <v>1</v>
          </cell>
          <cell r="N598" t="str">
            <v>-</v>
          </cell>
          <cell r="O598" t="str">
            <v>-</v>
          </cell>
          <cell r="P598" t="str">
            <v>-</v>
          </cell>
          <cell r="Q598" t="str">
            <v>-</v>
          </cell>
          <cell r="R598" t="str">
            <v>RVC</v>
          </cell>
          <cell r="S598" t="str">
            <v>-</v>
          </cell>
          <cell r="T598" t="str">
            <v>-</v>
          </cell>
          <cell r="U598">
            <v>42472</v>
          </cell>
          <cell r="V598">
            <v>42475</v>
          </cell>
          <cell r="W598">
            <v>42475</v>
          </cell>
          <cell r="X598">
            <v>3</v>
          </cell>
          <cell r="Y598">
            <v>42466</v>
          </cell>
          <cell r="Z598">
            <v>-9</v>
          </cell>
        </row>
        <row r="599">
          <cell r="C599">
            <v>3636</v>
          </cell>
          <cell r="D599" t="str">
            <v>ORMAZA</v>
          </cell>
          <cell r="E599">
            <v>2016</v>
          </cell>
          <cell r="F599" t="str">
            <v>TA</v>
          </cell>
          <cell r="G599" t="str">
            <v>CC SCADA TEDIS.Net H.VALL D'HEBRON v1.1</v>
          </cell>
          <cell r="H599" t="str">
            <v>OF2984</v>
          </cell>
          <cell r="I599">
            <v>0</v>
          </cell>
          <cell r="J599">
            <v>46</v>
          </cell>
          <cell r="K599">
            <v>59.25</v>
          </cell>
          <cell r="L599">
            <v>-13.25</v>
          </cell>
          <cell r="M599">
            <v>1.2880434782608696</v>
          </cell>
          <cell r="N599" t="str">
            <v>-</v>
          </cell>
          <cell r="O599" t="str">
            <v>-</v>
          </cell>
          <cell r="P599" t="str">
            <v>-</v>
          </cell>
          <cell r="Q599" t="str">
            <v>-</v>
          </cell>
          <cell r="R599" t="str">
            <v>EDC</v>
          </cell>
          <cell r="S599" t="str">
            <v>-</v>
          </cell>
          <cell r="T599" t="str">
            <v>-</v>
          </cell>
          <cell r="U599">
            <v>42486</v>
          </cell>
          <cell r="V599">
            <v>42521</v>
          </cell>
          <cell r="W599">
            <v>43269</v>
          </cell>
          <cell r="X599">
            <v>35</v>
          </cell>
          <cell r="Y599">
            <v>43269</v>
          </cell>
          <cell r="Z599">
            <v>0</v>
          </cell>
        </row>
        <row r="600">
          <cell r="C600">
            <v>3637</v>
          </cell>
          <cell r="D600" t="str">
            <v>AGRELE</v>
          </cell>
          <cell r="E600">
            <v>2016</v>
          </cell>
          <cell r="F600" t="str">
            <v>TA</v>
          </cell>
          <cell r="G600" t="str">
            <v>REPARACIO CAP16-48 AGRI</v>
          </cell>
          <cell r="H600" t="str">
            <v>IND</v>
          </cell>
          <cell r="I600">
            <v>0</v>
          </cell>
          <cell r="J600">
            <v>2</v>
          </cell>
          <cell r="K600">
            <v>2</v>
          </cell>
          <cell r="L600">
            <v>0</v>
          </cell>
          <cell r="M600">
            <v>1</v>
          </cell>
          <cell r="N600" t="str">
            <v>-</v>
          </cell>
          <cell r="O600" t="str">
            <v>-</v>
          </cell>
          <cell r="P600" t="str">
            <v>EMM</v>
          </cell>
          <cell r="Q600" t="str">
            <v>-</v>
          </cell>
          <cell r="R600" t="str">
            <v>-</v>
          </cell>
          <cell r="S600" t="str">
            <v>-</v>
          </cell>
          <cell r="T600" t="str">
            <v>-</v>
          </cell>
          <cell r="U600">
            <v>42478</v>
          </cell>
          <cell r="V600">
            <v>42486</v>
          </cell>
          <cell r="W600">
            <v>42486</v>
          </cell>
          <cell r="X600">
            <v>8</v>
          </cell>
          <cell r="Y600">
            <v>42486</v>
          </cell>
          <cell r="Z600">
            <v>0</v>
          </cell>
        </row>
        <row r="601">
          <cell r="C601">
            <v>3638</v>
          </cell>
          <cell r="D601" t="str">
            <v>ENDENE</v>
          </cell>
          <cell r="E601">
            <v>2016</v>
          </cell>
          <cell r="F601" t="str">
            <v>TA</v>
          </cell>
          <cell r="G601" t="str">
            <v>REPARACIO 3xRTU's PRE BALEARS</v>
          </cell>
          <cell r="H601" t="str">
            <v>IND</v>
          </cell>
          <cell r="I601">
            <v>0</v>
          </cell>
          <cell r="J601">
            <v>8</v>
          </cell>
          <cell r="K601">
            <v>5.75</v>
          </cell>
          <cell r="L601">
            <v>2.25</v>
          </cell>
          <cell r="M601">
            <v>0.71875</v>
          </cell>
          <cell r="N601" t="str">
            <v>-</v>
          </cell>
          <cell r="O601" t="str">
            <v>-</v>
          </cell>
          <cell r="P601" t="str">
            <v>EMM</v>
          </cell>
          <cell r="Q601" t="str">
            <v>-</v>
          </cell>
          <cell r="R601" t="str">
            <v>-</v>
          </cell>
          <cell r="S601" t="str">
            <v>-</v>
          </cell>
          <cell r="T601" t="str">
            <v>-</v>
          </cell>
          <cell r="U601">
            <v>42464</v>
          </cell>
          <cell r="V601">
            <v>42489</v>
          </cell>
          <cell r="W601">
            <v>42717</v>
          </cell>
          <cell r="X601">
            <v>25</v>
          </cell>
          <cell r="Y601">
            <v>42717</v>
          </cell>
          <cell r="Z601">
            <v>0</v>
          </cell>
        </row>
        <row r="602">
          <cell r="C602">
            <v>3639</v>
          </cell>
          <cell r="D602" t="str">
            <v>BASENE</v>
          </cell>
          <cell r="E602">
            <v>2016</v>
          </cell>
          <cell r="F602" t="str">
            <v>TA</v>
          </cell>
          <cell r="G602" t="str">
            <v>Inst.i PEM RTU C.T. BEGUDA v1.0</v>
          </cell>
          <cell r="H602" t="str">
            <v>IND</v>
          </cell>
          <cell r="I602">
            <v>0</v>
          </cell>
          <cell r="J602">
            <v>16</v>
          </cell>
          <cell r="K602">
            <v>16</v>
          </cell>
          <cell r="L602">
            <v>0</v>
          </cell>
          <cell r="M602">
            <v>1</v>
          </cell>
          <cell r="N602" t="str">
            <v>-</v>
          </cell>
          <cell r="O602" t="str">
            <v>-</v>
          </cell>
          <cell r="P602" t="str">
            <v>-</v>
          </cell>
          <cell r="Q602" t="str">
            <v>JMG</v>
          </cell>
          <cell r="R602" t="str">
            <v>-</v>
          </cell>
          <cell r="S602" t="str">
            <v>-</v>
          </cell>
          <cell r="T602" t="str">
            <v>-</v>
          </cell>
          <cell r="U602">
            <v>42486</v>
          </cell>
          <cell r="V602">
            <v>42521</v>
          </cell>
          <cell r="W602">
            <v>42572</v>
          </cell>
          <cell r="X602">
            <v>35</v>
          </cell>
          <cell r="Y602">
            <v>42572</v>
          </cell>
          <cell r="Z602">
            <v>0</v>
          </cell>
        </row>
        <row r="603">
          <cell r="C603">
            <v>3640</v>
          </cell>
          <cell r="D603" t="str">
            <v>AGRELE</v>
          </cell>
          <cell r="E603">
            <v>2016</v>
          </cell>
          <cell r="F603" t="str">
            <v>TA</v>
          </cell>
          <cell r="G603" t="str">
            <v>REPARACIO CAP16-48 AGRI</v>
          </cell>
          <cell r="H603" t="str">
            <v>IND</v>
          </cell>
          <cell r="I603">
            <v>0</v>
          </cell>
          <cell r="J603">
            <v>1</v>
          </cell>
          <cell r="K603">
            <v>0.5</v>
          </cell>
          <cell r="L603">
            <v>0.5</v>
          </cell>
          <cell r="M603">
            <v>0.5</v>
          </cell>
          <cell r="N603" t="str">
            <v>-</v>
          </cell>
          <cell r="O603" t="str">
            <v>-</v>
          </cell>
          <cell r="P603" t="str">
            <v>EMM</v>
          </cell>
          <cell r="Q603" t="str">
            <v>-</v>
          </cell>
          <cell r="R603" t="str">
            <v>-</v>
          </cell>
          <cell r="S603" t="str">
            <v>-</v>
          </cell>
          <cell r="T603" t="str">
            <v>-</v>
          </cell>
          <cell r="U603">
            <v>42486</v>
          </cell>
          <cell r="V603">
            <v>42486</v>
          </cell>
          <cell r="W603">
            <v>42486</v>
          </cell>
          <cell r="X603">
            <v>0</v>
          </cell>
          <cell r="Y603">
            <v>42486</v>
          </cell>
          <cell r="Z603">
            <v>0</v>
          </cell>
        </row>
        <row r="604">
          <cell r="C604">
            <v>3641</v>
          </cell>
          <cell r="D604" t="str">
            <v>ELEAUR</v>
          </cell>
          <cell r="E604">
            <v>2016</v>
          </cell>
          <cell r="F604" t="str">
            <v>TA</v>
          </cell>
          <cell r="G604" t="str">
            <v>RTU C.T. PALOMAR v2.1</v>
          </cell>
          <cell r="H604" t="str">
            <v>IND</v>
          </cell>
          <cell r="I604">
            <v>0</v>
          </cell>
          <cell r="J604">
            <v>5</v>
          </cell>
          <cell r="K604">
            <v>9.5</v>
          </cell>
          <cell r="L604">
            <v>-4.5</v>
          </cell>
          <cell r="M604">
            <v>1.9</v>
          </cell>
          <cell r="N604" t="str">
            <v>-</v>
          </cell>
          <cell r="O604" t="str">
            <v>-</v>
          </cell>
          <cell r="P604" t="str">
            <v>-</v>
          </cell>
          <cell r="Q604" t="str">
            <v>JMG</v>
          </cell>
          <cell r="R604" t="str">
            <v>-</v>
          </cell>
          <cell r="S604" t="str">
            <v>-</v>
          </cell>
          <cell r="T604" t="str">
            <v>-</v>
          </cell>
          <cell r="U604">
            <v>42487</v>
          </cell>
          <cell r="V604">
            <v>42521</v>
          </cell>
          <cell r="W604">
            <v>42577</v>
          </cell>
          <cell r="X604">
            <v>34</v>
          </cell>
          <cell r="Y604">
            <v>42577</v>
          </cell>
          <cell r="Z604">
            <v>0</v>
          </cell>
        </row>
        <row r="605">
          <cell r="C605">
            <v>3642</v>
          </cell>
          <cell r="D605" t="str">
            <v>ELEAUR</v>
          </cell>
          <cell r="E605">
            <v>2016</v>
          </cell>
          <cell r="F605" t="str">
            <v>TA</v>
          </cell>
          <cell r="G605" t="str">
            <v>CC SCADA TEDIS.Net ELASA v1.0</v>
          </cell>
          <cell r="H605" t="str">
            <v>IND</v>
          </cell>
          <cell r="I605">
            <v>0</v>
          </cell>
          <cell r="J605">
            <v>65</v>
          </cell>
          <cell r="K605">
            <v>85.34</v>
          </cell>
          <cell r="L605">
            <v>-20.340000000000003</v>
          </cell>
          <cell r="M605">
            <v>1.3129230769230771</v>
          </cell>
          <cell r="N605" t="str">
            <v>-</v>
          </cell>
          <cell r="O605" t="str">
            <v>-</v>
          </cell>
          <cell r="P605" t="str">
            <v>-</v>
          </cell>
          <cell r="Q605" t="str">
            <v>-</v>
          </cell>
          <cell r="R605" t="str">
            <v>EDC</v>
          </cell>
          <cell r="S605" t="str">
            <v>-</v>
          </cell>
          <cell r="T605" t="str">
            <v>-</v>
          </cell>
          <cell r="U605">
            <v>42487</v>
          </cell>
          <cell r="V605">
            <v>42704</v>
          </cell>
          <cell r="W605">
            <v>43363</v>
          </cell>
          <cell r="X605">
            <v>213</v>
          </cell>
          <cell r="Y605">
            <v>43363</v>
          </cell>
          <cell r="Z605">
            <v>0</v>
          </cell>
        </row>
        <row r="606">
          <cell r="C606">
            <v>3643</v>
          </cell>
          <cell r="D606" t="str">
            <v>ELEAUR</v>
          </cell>
          <cell r="E606">
            <v>2016</v>
          </cell>
          <cell r="F606" t="str">
            <v>OB</v>
          </cell>
          <cell r="G606" t="str">
            <v>MANTENIMENT SW SCADA TEDIS.Net ELASA 2.019</v>
          </cell>
          <cell r="H606" t="str">
            <v>IND</v>
          </cell>
          <cell r="I606">
            <v>0</v>
          </cell>
          <cell r="J606">
            <v>16</v>
          </cell>
          <cell r="K606">
            <v>0</v>
          </cell>
          <cell r="L606">
            <v>16</v>
          </cell>
          <cell r="M606">
            <v>0</v>
          </cell>
          <cell r="N606" t="str">
            <v>-</v>
          </cell>
          <cell r="O606" t="str">
            <v>-</v>
          </cell>
          <cell r="P606" t="str">
            <v>-</v>
          </cell>
          <cell r="Q606" t="str">
            <v>JMG</v>
          </cell>
          <cell r="R606" t="str">
            <v>-</v>
          </cell>
          <cell r="S606" t="str">
            <v>-</v>
          </cell>
          <cell r="T606" t="str">
            <v>-</v>
          </cell>
          <cell r="U606">
            <v>43466</v>
          </cell>
          <cell r="V606">
            <v>43830</v>
          </cell>
          <cell r="W606">
            <v>43830</v>
          </cell>
          <cell r="X606">
            <v>360</v>
          </cell>
          <cell r="Y606">
            <v>0</v>
          </cell>
          <cell r="Z606" t="str">
            <v/>
          </cell>
        </row>
        <row r="607">
          <cell r="C607">
            <v>3644</v>
          </cell>
          <cell r="D607" t="str">
            <v>AGRELE</v>
          </cell>
          <cell r="E607">
            <v>2016</v>
          </cell>
          <cell r="F607" t="str">
            <v>TA</v>
          </cell>
          <cell r="G607" t="str">
            <v>4 x ACCOMD C/Caratula</v>
          </cell>
          <cell r="H607" t="str">
            <v>IND</v>
          </cell>
          <cell r="I607">
            <v>0</v>
          </cell>
          <cell r="J607">
            <v>3.5</v>
          </cell>
          <cell r="K607">
            <v>2.67</v>
          </cell>
          <cell r="L607">
            <v>0.83000000000000007</v>
          </cell>
          <cell r="M607">
            <v>0.76285714285714279</v>
          </cell>
          <cell r="N607" t="str">
            <v>-</v>
          </cell>
          <cell r="O607" t="str">
            <v>-</v>
          </cell>
          <cell r="P607" t="str">
            <v>EMM</v>
          </cell>
          <cell r="Q607" t="str">
            <v>-</v>
          </cell>
          <cell r="R607" t="str">
            <v>-</v>
          </cell>
          <cell r="S607" t="str">
            <v>-</v>
          </cell>
          <cell r="T607" t="str">
            <v>-</v>
          </cell>
          <cell r="U607">
            <v>42487</v>
          </cell>
          <cell r="V607">
            <v>42496</v>
          </cell>
          <cell r="W607">
            <v>42496</v>
          </cell>
          <cell r="X607">
            <v>9</v>
          </cell>
          <cell r="Y607">
            <v>42488</v>
          </cell>
          <cell r="Z607">
            <v>-8</v>
          </cell>
        </row>
        <row r="608">
          <cell r="C608">
            <v>3645</v>
          </cell>
          <cell r="D608" t="str">
            <v>ENDDIS</v>
          </cell>
          <cell r="E608">
            <v>2016</v>
          </cell>
          <cell r="F608" t="str">
            <v>TA</v>
          </cell>
          <cell r="G608" t="str">
            <v>REPARACIO IMG-48 TD COG. CERAMICAS FUSTE</v>
          </cell>
          <cell r="H608" t="str">
            <v>IND</v>
          </cell>
          <cell r="I608">
            <v>0</v>
          </cell>
          <cell r="J608">
            <v>1</v>
          </cell>
          <cell r="K608">
            <v>1</v>
          </cell>
          <cell r="L608">
            <v>0</v>
          </cell>
          <cell r="M608">
            <v>1</v>
          </cell>
          <cell r="N608" t="str">
            <v>-</v>
          </cell>
          <cell r="O608" t="str">
            <v>-</v>
          </cell>
          <cell r="P608" t="str">
            <v>EMM</v>
          </cell>
          <cell r="Q608" t="str">
            <v>-</v>
          </cell>
          <cell r="R608" t="str">
            <v>-</v>
          </cell>
          <cell r="S608" t="str">
            <v>-</v>
          </cell>
          <cell r="T608" t="str">
            <v>-</v>
          </cell>
          <cell r="U608">
            <v>42488</v>
          </cell>
          <cell r="V608">
            <v>42489</v>
          </cell>
          <cell r="W608">
            <v>42489</v>
          </cell>
          <cell r="X608">
            <v>1</v>
          </cell>
          <cell r="Y608">
            <v>42489</v>
          </cell>
          <cell r="Z608">
            <v>0</v>
          </cell>
        </row>
        <row r="609">
          <cell r="C609">
            <v>3646</v>
          </cell>
          <cell r="D609" t="str">
            <v>INPPOZ</v>
          </cell>
          <cell r="E609">
            <v>2016</v>
          </cell>
          <cell r="F609" t="str">
            <v>TA</v>
          </cell>
          <cell r="G609" t="str">
            <v>RTU C.T. TEATRO v1.0</v>
          </cell>
          <cell r="H609" t="str">
            <v>PPAL</v>
          </cell>
          <cell r="I609">
            <v>0</v>
          </cell>
          <cell r="J609">
            <v>28</v>
          </cell>
          <cell r="K609">
            <v>33.75</v>
          </cell>
          <cell r="L609">
            <v>-5.75</v>
          </cell>
          <cell r="M609">
            <v>1.2053571428571428</v>
          </cell>
          <cell r="N609" t="str">
            <v>-</v>
          </cell>
          <cell r="O609" t="str">
            <v>-</v>
          </cell>
          <cell r="P609" t="str">
            <v>EMM</v>
          </cell>
          <cell r="Q609" t="str">
            <v>-</v>
          </cell>
          <cell r="R609" t="str">
            <v>-</v>
          </cell>
          <cell r="S609" t="str">
            <v>-</v>
          </cell>
          <cell r="T609" t="str">
            <v>-</v>
          </cell>
          <cell r="U609">
            <v>42489</v>
          </cell>
          <cell r="V609">
            <v>42510</v>
          </cell>
          <cell r="W609">
            <v>42510</v>
          </cell>
          <cell r="X609">
            <v>21</v>
          </cell>
          <cell r="Y609">
            <v>42528</v>
          </cell>
          <cell r="Z609">
            <v>17</v>
          </cell>
        </row>
        <row r="610">
          <cell r="C610">
            <v>3647</v>
          </cell>
          <cell r="D610" t="str">
            <v>SITEL</v>
          </cell>
          <cell r="E610">
            <v>2016</v>
          </cell>
          <cell r="F610" t="str">
            <v>TA</v>
          </cell>
          <cell r="G610" t="str">
            <v>Inst. y PEM RTU C.T. TEATRO v1.0</v>
          </cell>
          <cell r="H610" t="str">
            <v>OF3646</v>
          </cell>
          <cell r="I610">
            <v>0</v>
          </cell>
          <cell r="J610">
            <v>28</v>
          </cell>
          <cell r="K610">
            <v>10.5</v>
          </cell>
          <cell r="L610">
            <v>17.5</v>
          </cell>
          <cell r="M610">
            <v>0.375</v>
          </cell>
          <cell r="N610" t="str">
            <v>-</v>
          </cell>
          <cell r="O610" t="str">
            <v>-</v>
          </cell>
          <cell r="P610" t="str">
            <v>-</v>
          </cell>
          <cell r="Q610" t="str">
            <v>-</v>
          </cell>
          <cell r="R610" t="str">
            <v>RVC</v>
          </cell>
          <cell r="S610" t="str">
            <v>-</v>
          </cell>
          <cell r="T610" t="str">
            <v>-</v>
          </cell>
          <cell r="U610">
            <v>42489</v>
          </cell>
          <cell r="V610">
            <v>42510</v>
          </cell>
          <cell r="W610">
            <v>42510</v>
          </cell>
          <cell r="X610">
            <v>21</v>
          </cell>
          <cell r="Y610">
            <v>42537</v>
          </cell>
          <cell r="Z610">
            <v>26</v>
          </cell>
        </row>
        <row r="611">
          <cell r="C611">
            <v>3648</v>
          </cell>
          <cell r="D611" t="str">
            <v>GASELE</v>
          </cell>
          <cell r="E611">
            <v>2016</v>
          </cell>
          <cell r="F611" t="str">
            <v>TA</v>
          </cell>
          <cell r="G611" t="str">
            <v>MANTENIMIENTO SCADA TEDIS.Net GASELEC-2.016 (Contr.Mnto.)</v>
          </cell>
          <cell r="H611" t="str">
            <v>IND</v>
          </cell>
          <cell r="I611">
            <v>0</v>
          </cell>
          <cell r="J611">
            <v>16</v>
          </cell>
          <cell r="K611">
            <v>19.5</v>
          </cell>
          <cell r="L611">
            <v>-3.5</v>
          </cell>
          <cell r="M611">
            <v>1.21875</v>
          </cell>
          <cell r="N611" t="str">
            <v>-</v>
          </cell>
          <cell r="O611" t="str">
            <v>-</v>
          </cell>
          <cell r="P611" t="str">
            <v>-</v>
          </cell>
          <cell r="Q611" t="str">
            <v>-</v>
          </cell>
          <cell r="R611" t="str">
            <v>JMT</v>
          </cell>
          <cell r="S611" t="str">
            <v>-</v>
          </cell>
          <cell r="T611" t="str">
            <v>-</v>
          </cell>
          <cell r="U611">
            <v>42605</v>
          </cell>
          <cell r="V611">
            <v>42969</v>
          </cell>
          <cell r="W611">
            <v>42855</v>
          </cell>
          <cell r="X611">
            <v>359</v>
          </cell>
          <cell r="Y611">
            <v>42855</v>
          </cell>
          <cell r="Z611">
            <v>0</v>
          </cell>
        </row>
        <row r="612">
          <cell r="C612">
            <v>3649</v>
          </cell>
          <cell r="D612" t="str">
            <v>PRDIEL</v>
          </cell>
          <cell r="E612">
            <v>2016</v>
          </cell>
          <cell r="F612" t="str">
            <v>OB</v>
          </cell>
          <cell r="G612" t="str">
            <v>CC SCADA TEDIS.net LA PROHIDA v1.0</v>
          </cell>
          <cell r="H612" t="str">
            <v>PPAL</v>
          </cell>
          <cell r="I612">
            <v>0</v>
          </cell>
          <cell r="J612">
            <v>33</v>
          </cell>
          <cell r="K612">
            <v>0</v>
          </cell>
          <cell r="L612">
            <v>33</v>
          </cell>
          <cell r="M612">
            <v>0</v>
          </cell>
          <cell r="N612" t="str">
            <v>-</v>
          </cell>
          <cell r="O612" t="str">
            <v>-</v>
          </cell>
          <cell r="P612" t="str">
            <v>-</v>
          </cell>
          <cell r="Q612" t="str">
            <v>-</v>
          </cell>
          <cell r="R612" t="str">
            <v>EDC</v>
          </cell>
          <cell r="S612" t="str">
            <v>-</v>
          </cell>
          <cell r="T612" t="str">
            <v>-</v>
          </cell>
          <cell r="U612">
            <v>42495</v>
          </cell>
          <cell r="V612">
            <v>42581</v>
          </cell>
          <cell r="W612">
            <v>42581</v>
          </cell>
          <cell r="X612">
            <v>85</v>
          </cell>
          <cell r="Y612">
            <v>0</v>
          </cell>
          <cell r="Z612" t="str">
            <v/>
          </cell>
        </row>
        <row r="613">
          <cell r="C613">
            <v>0</v>
          </cell>
          <cell r="D613">
            <v>0</v>
          </cell>
          <cell r="E613">
            <v>0</v>
          </cell>
          <cell r="F613">
            <v>0</v>
          </cell>
          <cell r="G613">
            <v>0</v>
          </cell>
          <cell r="H613">
            <v>0</v>
          </cell>
          <cell r="I613">
            <v>0</v>
          </cell>
          <cell r="J613">
            <v>623.25</v>
          </cell>
          <cell r="K613">
            <v>629.16999999999996</v>
          </cell>
          <cell r="L613">
            <v>-5.9199999999999591</v>
          </cell>
          <cell r="M613">
            <v>0</v>
          </cell>
          <cell r="N613">
            <v>0</v>
          </cell>
          <cell r="O613">
            <v>0</v>
          </cell>
          <cell r="P613">
            <v>0</v>
          </cell>
          <cell r="Q613">
            <v>0</v>
          </cell>
          <cell r="R613">
            <v>0</v>
          </cell>
          <cell r="S613">
            <v>0</v>
          </cell>
          <cell r="T613">
            <v>0</v>
          </cell>
          <cell r="U613">
            <v>0</v>
          </cell>
          <cell r="V613">
            <v>0</v>
          </cell>
          <cell r="W613">
            <v>0</v>
          </cell>
          <cell r="X613">
            <v>0</v>
          </cell>
          <cell r="Y613">
            <v>0</v>
          </cell>
          <cell r="Z613">
            <v>34</v>
          </cell>
        </row>
        <row r="614">
          <cell r="C614">
            <v>0</v>
          </cell>
          <cell r="D614">
            <v>0</v>
          </cell>
          <cell r="E614">
            <v>0</v>
          </cell>
          <cell r="F614">
            <v>0</v>
          </cell>
          <cell r="G614">
            <v>0</v>
          </cell>
          <cell r="H614">
            <v>0</v>
          </cell>
          <cell r="I614">
            <v>0</v>
          </cell>
          <cell r="J614">
            <v>0</v>
          </cell>
          <cell r="K614">
            <v>0</v>
          </cell>
          <cell r="L614">
            <v>0</v>
          </cell>
          <cell r="M614">
            <v>0</v>
          </cell>
          <cell r="N614">
            <v>0</v>
          </cell>
          <cell r="O614">
            <v>0</v>
          </cell>
          <cell r="P614">
            <v>0</v>
          </cell>
          <cell r="Q614">
            <v>0</v>
          </cell>
          <cell r="R614">
            <v>0</v>
          </cell>
          <cell r="S614">
            <v>0</v>
          </cell>
          <cell r="T614">
            <v>0</v>
          </cell>
          <cell r="U614">
            <v>0</v>
          </cell>
          <cell r="V614">
            <v>0</v>
          </cell>
          <cell r="W614">
            <v>0</v>
          </cell>
          <cell r="X614">
            <v>0</v>
          </cell>
          <cell r="Y614">
            <v>0</v>
          </cell>
          <cell r="Z614">
            <v>0</v>
          </cell>
        </row>
        <row r="615">
          <cell r="C615">
            <v>0</v>
          </cell>
          <cell r="D615">
            <v>0</v>
          </cell>
          <cell r="E615">
            <v>0</v>
          </cell>
          <cell r="F615">
            <v>0</v>
          </cell>
          <cell r="G615">
            <v>0</v>
          </cell>
          <cell r="H615">
            <v>0</v>
          </cell>
          <cell r="I615">
            <v>0</v>
          </cell>
          <cell r="J615">
            <v>0</v>
          </cell>
          <cell r="K615">
            <v>0</v>
          </cell>
          <cell r="L615">
            <v>0</v>
          </cell>
          <cell r="M615">
            <v>0</v>
          </cell>
          <cell r="N615">
            <v>0</v>
          </cell>
          <cell r="O615">
            <v>0</v>
          </cell>
          <cell r="P615">
            <v>0</v>
          </cell>
          <cell r="Q615">
            <v>0</v>
          </cell>
          <cell r="R615">
            <v>0</v>
          </cell>
          <cell r="S615">
            <v>0</v>
          </cell>
          <cell r="T615">
            <v>0</v>
          </cell>
          <cell r="U615">
            <v>0</v>
          </cell>
          <cell r="V615">
            <v>0</v>
          </cell>
          <cell r="W615">
            <v>0</v>
          </cell>
          <cell r="X615">
            <v>0</v>
          </cell>
          <cell r="Y615">
            <v>0</v>
          </cell>
          <cell r="Z615">
            <v>0</v>
          </cell>
        </row>
        <row r="616">
          <cell r="C616">
            <v>0</v>
          </cell>
          <cell r="D616">
            <v>0</v>
          </cell>
          <cell r="E616">
            <v>0</v>
          </cell>
          <cell r="F616">
            <v>0</v>
          </cell>
          <cell r="G616">
            <v>0</v>
          </cell>
          <cell r="H616">
            <v>0</v>
          </cell>
          <cell r="I616">
            <v>0</v>
          </cell>
          <cell r="J616">
            <v>0</v>
          </cell>
          <cell r="K616">
            <v>0</v>
          </cell>
          <cell r="N616" t="str">
            <v>APROVISIONAMENTS</v>
          </cell>
          <cell r="O616" t="str">
            <v>ADMINISTRACIO</v>
          </cell>
          <cell r="P616" t="str">
            <v>OPERACIONS</v>
          </cell>
          <cell r="Q616" t="str">
            <v>ENGINYERIA HW</v>
          </cell>
          <cell r="R616" t="str">
            <v>ENGINYERIA SW</v>
          </cell>
          <cell r="S616" t="str">
            <v>COMERCIAL</v>
          </cell>
          <cell r="T616" t="str">
            <v>CONSUL.TELCOMUNIC.</v>
          </cell>
          <cell r="U616">
            <v>0</v>
          </cell>
          <cell r="Z616">
            <v>0</v>
          </cell>
        </row>
        <row r="617">
          <cell r="C617">
            <v>0</v>
          </cell>
          <cell r="N617">
            <v>0</v>
          </cell>
          <cell r="O617">
            <v>0</v>
          </cell>
          <cell r="P617">
            <v>0</v>
          </cell>
          <cell r="Q617">
            <v>0</v>
          </cell>
          <cell r="R617">
            <v>0</v>
          </cell>
          <cell r="S617">
            <v>0</v>
          </cell>
          <cell r="T617">
            <v>0</v>
          </cell>
          <cell r="U617">
            <v>0</v>
          </cell>
          <cell r="Z617">
            <v>0</v>
          </cell>
        </row>
        <row r="618">
          <cell r="C618">
            <v>0</v>
          </cell>
          <cell r="N618">
            <v>0</v>
          </cell>
          <cell r="O618">
            <v>0</v>
          </cell>
          <cell r="P618">
            <v>0</v>
          </cell>
          <cell r="Q618">
            <v>0</v>
          </cell>
          <cell r="R618">
            <v>0</v>
          </cell>
          <cell r="S618">
            <v>0</v>
          </cell>
          <cell r="T618">
            <v>0</v>
          </cell>
          <cell r="U618">
            <v>0</v>
          </cell>
          <cell r="Z618">
            <v>0</v>
          </cell>
        </row>
        <row r="619">
          <cell r="C619">
            <v>0</v>
          </cell>
          <cell r="N619">
            <v>0</v>
          </cell>
          <cell r="O619">
            <v>0</v>
          </cell>
          <cell r="P619">
            <v>0</v>
          </cell>
          <cell r="Q619">
            <v>0</v>
          </cell>
          <cell r="R619">
            <v>0</v>
          </cell>
          <cell r="S619">
            <v>0</v>
          </cell>
          <cell r="T619">
            <v>0</v>
          </cell>
          <cell r="U619">
            <v>0</v>
          </cell>
          <cell r="Z619">
            <v>0</v>
          </cell>
        </row>
        <row r="620">
          <cell r="C620">
            <v>0</v>
          </cell>
          <cell r="E620">
            <v>0</v>
          </cell>
          <cell r="F620">
            <v>0</v>
          </cell>
          <cell r="G620">
            <v>0</v>
          </cell>
          <cell r="H620">
            <v>0</v>
          </cell>
          <cell r="I620">
            <v>0</v>
          </cell>
          <cell r="J620">
            <v>0</v>
          </cell>
          <cell r="K620">
            <v>0</v>
          </cell>
          <cell r="L620">
            <v>0</v>
          </cell>
          <cell r="M620">
            <v>0</v>
          </cell>
          <cell r="N620">
            <v>0</v>
          </cell>
          <cell r="O620">
            <v>0</v>
          </cell>
          <cell r="P620">
            <v>0</v>
          </cell>
          <cell r="Q620">
            <v>0</v>
          </cell>
          <cell r="R620">
            <v>0</v>
          </cell>
          <cell r="S620">
            <v>0</v>
          </cell>
          <cell r="T620">
            <v>0</v>
          </cell>
          <cell r="U620">
            <v>0</v>
          </cell>
          <cell r="Z620">
            <v>0</v>
          </cell>
        </row>
        <row r="621">
          <cell r="C621">
            <v>0</v>
          </cell>
          <cell r="E621" t="str">
            <v>Projectes (EXTERNS) en curs 2.016</v>
          </cell>
          <cell r="F621">
            <v>0</v>
          </cell>
          <cell r="G621">
            <v>0</v>
          </cell>
          <cell r="H621">
            <v>0</v>
          </cell>
          <cell r="I621">
            <v>0</v>
          </cell>
          <cell r="J621">
            <v>0</v>
          </cell>
          <cell r="K621">
            <v>0</v>
          </cell>
          <cell r="L621">
            <v>0</v>
          </cell>
          <cell r="M621">
            <v>0</v>
          </cell>
          <cell r="N621">
            <v>0</v>
          </cell>
          <cell r="O621">
            <v>0</v>
          </cell>
          <cell r="P621">
            <v>0</v>
          </cell>
          <cell r="Q621">
            <v>0</v>
          </cell>
          <cell r="R621">
            <v>0</v>
          </cell>
          <cell r="S621">
            <v>0</v>
          </cell>
          <cell r="T621">
            <v>0</v>
          </cell>
          <cell r="U621">
            <v>0</v>
          </cell>
          <cell r="Z621">
            <v>0</v>
          </cell>
        </row>
        <row r="622">
          <cell r="N622">
            <v>0</v>
          </cell>
          <cell r="O622">
            <v>0</v>
          </cell>
          <cell r="P622">
            <v>0</v>
          </cell>
          <cell r="Q622">
            <v>0</v>
          </cell>
          <cell r="R622">
            <v>0</v>
          </cell>
          <cell r="S622">
            <v>0</v>
          </cell>
          <cell r="T622">
            <v>0</v>
          </cell>
          <cell r="U622">
            <v>0</v>
          </cell>
          <cell r="Z622">
            <v>0</v>
          </cell>
        </row>
        <row r="623">
          <cell r="C623">
            <v>0</v>
          </cell>
          <cell r="D623">
            <v>0</v>
          </cell>
          <cell r="E623">
            <v>0</v>
          </cell>
          <cell r="F623">
            <v>0</v>
          </cell>
          <cell r="G623">
            <v>0</v>
          </cell>
          <cell r="H623">
            <v>0</v>
          </cell>
          <cell r="I623">
            <v>0</v>
          </cell>
          <cell r="J623">
            <v>0</v>
          </cell>
          <cell r="K623">
            <v>0</v>
          </cell>
          <cell r="L623">
            <v>0</v>
          </cell>
          <cell r="M623">
            <v>0</v>
          </cell>
          <cell r="N623">
            <v>0</v>
          </cell>
          <cell r="O623">
            <v>0</v>
          </cell>
          <cell r="P623">
            <v>0</v>
          </cell>
          <cell r="Q623">
            <v>0</v>
          </cell>
          <cell r="R623">
            <v>0</v>
          </cell>
          <cell r="S623">
            <v>0</v>
          </cell>
          <cell r="T623">
            <v>0</v>
          </cell>
          <cell r="U623">
            <v>0</v>
          </cell>
          <cell r="V623">
            <v>0</v>
          </cell>
          <cell r="W623">
            <v>0</v>
          </cell>
          <cell r="X623">
            <v>0</v>
          </cell>
          <cell r="Y623">
            <v>0</v>
          </cell>
          <cell r="Z623">
            <v>0</v>
          </cell>
        </row>
        <row r="624">
          <cell r="C624" t="str">
            <v>OF</v>
          </cell>
          <cell r="D624" t="str">
            <v>CLIENT</v>
          </cell>
          <cell r="E624" t="str">
            <v>ANY</v>
          </cell>
          <cell r="F624" t="str">
            <v>STATUS</v>
          </cell>
          <cell r="G624" t="str">
            <v>PROJECTE</v>
          </cell>
          <cell r="H624" t="str">
            <v>TIPUS OF o DEPENDENCIA</v>
          </cell>
          <cell r="I624">
            <v>0</v>
          </cell>
          <cell r="J624" t="str">
            <v>PREV</v>
          </cell>
          <cell r="K624" t="str">
            <v>TOTAL</v>
          </cell>
          <cell r="L624" t="str">
            <v>DESV</v>
          </cell>
          <cell r="M624" t="str">
            <v>AVANÇ</v>
          </cell>
          <cell r="N624" t="str">
            <v>DPT. IMPLICATS</v>
          </cell>
          <cell r="O624">
            <v>0</v>
          </cell>
          <cell r="P624">
            <v>0</v>
          </cell>
          <cell r="Q624">
            <v>0</v>
          </cell>
          <cell r="R624">
            <v>0</v>
          </cell>
          <cell r="S624">
            <v>0</v>
          </cell>
          <cell r="T624">
            <v>0</v>
          </cell>
          <cell r="U624" t="str">
            <v>DATA</v>
          </cell>
          <cell r="V624" t="str">
            <v>DATA</v>
          </cell>
          <cell r="W624" t="str">
            <v>DATA</v>
          </cell>
          <cell r="X624" t="str">
            <v>DURADA</v>
          </cell>
          <cell r="Y624" t="str">
            <v>DATA</v>
          </cell>
          <cell r="Z624" t="str">
            <v>DESVIAC.</v>
          </cell>
        </row>
        <row r="625">
          <cell r="C625">
            <v>0</v>
          </cell>
          <cell r="D625">
            <v>0</v>
          </cell>
          <cell r="E625">
            <v>0</v>
          </cell>
          <cell r="F625">
            <v>0</v>
          </cell>
          <cell r="G625">
            <v>0</v>
          </cell>
          <cell r="H625">
            <v>0</v>
          </cell>
          <cell r="I625">
            <v>0</v>
          </cell>
          <cell r="J625">
            <v>0</v>
          </cell>
          <cell r="K625" t="str">
            <v>REAL</v>
          </cell>
          <cell r="L625">
            <v>0</v>
          </cell>
          <cell r="M625">
            <v>0</v>
          </cell>
          <cell r="N625">
            <v>0</v>
          </cell>
          <cell r="O625">
            <v>0</v>
          </cell>
          <cell r="P625">
            <v>0</v>
          </cell>
          <cell r="Q625">
            <v>0</v>
          </cell>
          <cell r="R625">
            <v>0</v>
          </cell>
          <cell r="S625">
            <v>0</v>
          </cell>
          <cell r="T625">
            <v>0</v>
          </cell>
          <cell r="U625" t="str">
            <v>INICI</v>
          </cell>
          <cell r="V625" t="str">
            <v>ENTREGA</v>
          </cell>
          <cell r="W625" t="str">
            <v>REVISADA</v>
          </cell>
          <cell r="X625">
            <v>0</v>
          </cell>
          <cell r="Y625" t="str">
            <v>ACCEP.</v>
          </cell>
          <cell r="Z625">
            <v>0</v>
          </cell>
        </row>
        <row r="626">
          <cell r="C626">
            <v>0</v>
          </cell>
          <cell r="D626">
            <v>0</v>
          </cell>
          <cell r="E626">
            <v>0</v>
          </cell>
          <cell r="F626">
            <v>0</v>
          </cell>
          <cell r="G626">
            <v>0</v>
          </cell>
          <cell r="H626">
            <v>0</v>
          </cell>
          <cell r="I626">
            <v>0</v>
          </cell>
          <cell r="J626">
            <v>0</v>
          </cell>
          <cell r="K626">
            <v>0</v>
          </cell>
          <cell r="L626">
            <v>0</v>
          </cell>
          <cell r="M626">
            <v>0</v>
          </cell>
          <cell r="N626">
            <v>0</v>
          </cell>
          <cell r="O626">
            <v>0</v>
          </cell>
          <cell r="P626">
            <v>0</v>
          </cell>
          <cell r="Q626">
            <v>0</v>
          </cell>
          <cell r="R626">
            <v>0</v>
          </cell>
          <cell r="S626">
            <v>0</v>
          </cell>
          <cell r="T626">
            <v>0</v>
          </cell>
          <cell r="U626">
            <v>0</v>
          </cell>
          <cell r="V626">
            <v>0</v>
          </cell>
          <cell r="W626">
            <v>0</v>
          </cell>
          <cell r="X626">
            <v>0</v>
          </cell>
          <cell r="Y626">
            <v>0</v>
          </cell>
          <cell r="Z626">
            <v>0</v>
          </cell>
        </row>
        <row r="627">
          <cell r="C627">
            <v>3650</v>
          </cell>
          <cell r="D627" t="str">
            <v>PRDIEL</v>
          </cell>
          <cell r="E627">
            <v>2016</v>
          </cell>
          <cell r="F627" t="str">
            <v>TA</v>
          </cell>
          <cell r="G627" t="str">
            <v>RTU C.T. CARBACHON v1.0</v>
          </cell>
          <cell r="H627" t="str">
            <v>IND</v>
          </cell>
          <cell r="I627">
            <v>0</v>
          </cell>
          <cell r="J627">
            <v>17</v>
          </cell>
          <cell r="K627">
            <v>16.09</v>
          </cell>
          <cell r="L627">
            <v>0.91000000000000014</v>
          </cell>
          <cell r="M627">
            <v>0.94647058823529406</v>
          </cell>
          <cell r="N627" t="str">
            <v>-</v>
          </cell>
          <cell r="O627" t="str">
            <v>-</v>
          </cell>
          <cell r="P627" t="str">
            <v>EMM</v>
          </cell>
          <cell r="Q627" t="str">
            <v>-</v>
          </cell>
          <cell r="R627" t="str">
            <v>-</v>
          </cell>
          <cell r="S627" t="str">
            <v>-</v>
          </cell>
          <cell r="T627" t="str">
            <v>-</v>
          </cell>
          <cell r="U627">
            <v>42495</v>
          </cell>
          <cell r="V627">
            <v>42581</v>
          </cell>
          <cell r="W627">
            <v>42581</v>
          </cell>
          <cell r="X627">
            <v>85</v>
          </cell>
          <cell r="Y627">
            <v>42528</v>
          </cell>
          <cell r="Z627">
            <v>-53</v>
          </cell>
        </row>
        <row r="628">
          <cell r="C628">
            <v>3651</v>
          </cell>
          <cell r="D628" t="str">
            <v>PRDIEL</v>
          </cell>
          <cell r="E628">
            <v>2016</v>
          </cell>
          <cell r="F628" t="str">
            <v>TA</v>
          </cell>
          <cell r="G628" t="str">
            <v>RTU C.T. PLAZA v1.0</v>
          </cell>
          <cell r="H628" t="str">
            <v>IND</v>
          </cell>
          <cell r="I628">
            <v>0</v>
          </cell>
          <cell r="J628">
            <v>17</v>
          </cell>
          <cell r="K628">
            <v>16.170000000000002</v>
          </cell>
          <cell r="L628">
            <v>0.82999999999999829</v>
          </cell>
          <cell r="M628">
            <v>0.9511764705882354</v>
          </cell>
          <cell r="N628" t="str">
            <v>-</v>
          </cell>
          <cell r="O628" t="str">
            <v>-</v>
          </cell>
          <cell r="P628" t="str">
            <v>EMM</v>
          </cell>
          <cell r="Q628" t="str">
            <v>-</v>
          </cell>
          <cell r="R628" t="str">
            <v>-</v>
          </cell>
          <cell r="S628" t="str">
            <v>-</v>
          </cell>
          <cell r="T628" t="str">
            <v>-</v>
          </cell>
          <cell r="U628">
            <v>42495</v>
          </cell>
          <cell r="V628">
            <v>42581</v>
          </cell>
          <cell r="W628">
            <v>42581</v>
          </cell>
          <cell r="X628">
            <v>85</v>
          </cell>
          <cell r="Y628">
            <v>42528</v>
          </cell>
          <cell r="Z628">
            <v>-53</v>
          </cell>
        </row>
        <row r="629">
          <cell r="C629">
            <v>3652</v>
          </cell>
          <cell r="D629" t="str">
            <v>PRDIEL</v>
          </cell>
          <cell r="E629">
            <v>2016</v>
          </cell>
          <cell r="F629" t="str">
            <v>TA</v>
          </cell>
          <cell r="G629" t="str">
            <v>RTU C.T. FABRICA v1.0</v>
          </cell>
          <cell r="H629" t="str">
            <v>IND</v>
          </cell>
          <cell r="I629">
            <v>0</v>
          </cell>
          <cell r="J629">
            <v>17</v>
          </cell>
          <cell r="K629">
            <v>16.25</v>
          </cell>
          <cell r="L629">
            <v>0.75</v>
          </cell>
          <cell r="M629">
            <v>0.95588235294117652</v>
          </cell>
          <cell r="N629" t="str">
            <v>-</v>
          </cell>
          <cell r="O629" t="str">
            <v>-</v>
          </cell>
          <cell r="P629" t="str">
            <v>EMM</v>
          </cell>
          <cell r="Q629" t="str">
            <v>-</v>
          </cell>
          <cell r="R629" t="str">
            <v>-</v>
          </cell>
          <cell r="S629" t="str">
            <v>-</v>
          </cell>
          <cell r="T629" t="str">
            <v>-</v>
          </cell>
          <cell r="U629">
            <v>42495</v>
          </cell>
          <cell r="V629">
            <v>42581</v>
          </cell>
          <cell r="W629">
            <v>42581</v>
          </cell>
          <cell r="X629">
            <v>85</v>
          </cell>
          <cell r="Y629">
            <v>42528</v>
          </cell>
          <cell r="Z629">
            <v>-53</v>
          </cell>
        </row>
        <row r="630">
          <cell r="C630">
            <v>3653</v>
          </cell>
          <cell r="D630" t="str">
            <v>PRDIEL</v>
          </cell>
          <cell r="E630">
            <v>2016</v>
          </cell>
          <cell r="F630" t="str">
            <v>TA</v>
          </cell>
          <cell r="G630" t="str">
            <v>RTU P.F. FENOSA v1.0</v>
          </cell>
          <cell r="H630" t="str">
            <v>IND</v>
          </cell>
          <cell r="I630">
            <v>0</v>
          </cell>
          <cell r="J630">
            <v>17</v>
          </cell>
          <cell r="K630">
            <v>14.92</v>
          </cell>
          <cell r="L630">
            <v>2.08</v>
          </cell>
          <cell r="M630">
            <v>0.87764705882352945</v>
          </cell>
          <cell r="N630" t="str">
            <v>-</v>
          </cell>
          <cell r="O630" t="str">
            <v>-</v>
          </cell>
          <cell r="P630" t="str">
            <v>EMM</v>
          </cell>
          <cell r="Q630" t="str">
            <v>-</v>
          </cell>
          <cell r="R630" t="str">
            <v>-</v>
          </cell>
          <cell r="S630" t="str">
            <v>-</v>
          </cell>
          <cell r="T630" t="str">
            <v>-</v>
          </cell>
          <cell r="U630">
            <v>42495</v>
          </cell>
          <cell r="V630">
            <v>42581</v>
          </cell>
          <cell r="W630">
            <v>42581</v>
          </cell>
          <cell r="X630">
            <v>85</v>
          </cell>
          <cell r="Y630">
            <v>42528</v>
          </cell>
          <cell r="Z630">
            <v>-53</v>
          </cell>
        </row>
        <row r="631">
          <cell r="C631">
            <v>3654</v>
          </cell>
          <cell r="D631" t="str">
            <v>PRDIEL</v>
          </cell>
          <cell r="E631">
            <v>2016</v>
          </cell>
          <cell r="F631" t="str">
            <v>OB</v>
          </cell>
          <cell r="G631" t="str">
            <v>Inst.y PEM CC SCADA TEDIS.net LA PROHIDA v1.0</v>
          </cell>
          <cell r="H631" t="str">
            <v>OF3679</v>
          </cell>
          <cell r="I631">
            <v>0</v>
          </cell>
          <cell r="J631">
            <v>40</v>
          </cell>
          <cell r="K631">
            <v>0</v>
          </cell>
          <cell r="L631">
            <v>40</v>
          </cell>
          <cell r="M631">
            <v>0</v>
          </cell>
          <cell r="N631" t="str">
            <v>-</v>
          </cell>
          <cell r="O631" t="str">
            <v>-</v>
          </cell>
          <cell r="P631" t="str">
            <v>-</v>
          </cell>
          <cell r="Q631" t="str">
            <v>-</v>
          </cell>
          <cell r="R631" t="str">
            <v>EDC</v>
          </cell>
          <cell r="S631" t="str">
            <v>-</v>
          </cell>
          <cell r="T631" t="str">
            <v>-</v>
          </cell>
          <cell r="U631">
            <v>42495</v>
          </cell>
          <cell r="V631">
            <v>42581</v>
          </cell>
          <cell r="W631">
            <v>42581</v>
          </cell>
          <cell r="X631">
            <v>85</v>
          </cell>
          <cell r="Y631">
            <v>0</v>
          </cell>
          <cell r="Z631" t="str">
            <v/>
          </cell>
        </row>
        <row r="632">
          <cell r="C632">
            <v>3655</v>
          </cell>
          <cell r="D632" t="str">
            <v>EYPESA</v>
          </cell>
          <cell r="E632">
            <v>2016</v>
          </cell>
          <cell r="F632" t="str">
            <v>TA</v>
          </cell>
          <cell r="G632" t="str">
            <v>RTU S.E. L'AMETLLA v4.0</v>
          </cell>
          <cell r="H632" t="str">
            <v>PPAL</v>
          </cell>
          <cell r="I632">
            <v>0</v>
          </cell>
          <cell r="J632">
            <v>5</v>
          </cell>
          <cell r="K632">
            <v>5.5</v>
          </cell>
          <cell r="L632">
            <v>-0.5</v>
          </cell>
          <cell r="M632">
            <v>1.1000000000000001</v>
          </cell>
          <cell r="N632" t="str">
            <v>-</v>
          </cell>
          <cell r="O632" t="str">
            <v>-</v>
          </cell>
          <cell r="P632" t="str">
            <v>-</v>
          </cell>
          <cell r="Q632" t="str">
            <v>-</v>
          </cell>
          <cell r="R632" t="str">
            <v>RVC</v>
          </cell>
          <cell r="S632" t="str">
            <v>-</v>
          </cell>
          <cell r="T632" t="str">
            <v>-</v>
          </cell>
          <cell r="U632">
            <v>42499</v>
          </cell>
          <cell r="V632">
            <v>42531</v>
          </cell>
          <cell r="W632">
            <v>42531</v>
          </cell>
          <cell r="X632">
            <v>31</v>
          </cell>
          <cell r="Y632">
            <v>42529</v>
          </cell>
          <cell r="Z632">
            <v>-2</v>
          </cell>
        </row>
        <row r="633">
          <cell r="C633">
            <v>3656</v>
          </cell>
          <cell r="D633" t="str">
            <v>EYPESA</v>
          </cell>
          <cell r="E633">
            <v>2016</v>
          </cell>
          <cell r="F633" t="str">
            <v>TA</v>
          </cell>
          <cell r="G633" t="str">
            <v>RTU S.E. PONENT v2.1</v>
          </cell>
          <cell r="H633" t="str">
            <v>IND</v>
          </cell>
          <cell r="I633">
            <v>0</v>
          </cell>
          <cell r="J633">
            <v>5</v>
          </cell>
          <cell r="K633">
            <v>5.5</v>
          </cell>
          <cell r="L633">
            <v>-0.5</v>
          </cell>
          <cell r="M633">
            <v>1.1000000000000001</v>
          </cell>
          <cell r="N633" t="str">
            <v>-</v>
          </cell>
          <cell r="O633" t="str">
            <v>-</v>
          </cell>
          <cell r="P633" t="str">
            <v>-</v>
          </cell>
          <cell r="Q633" t="str">
            <v>-</v>
          </cell>
          <cell r="R633" t="str">
            <v>RVC</v>
          </cell>
          <cell r="S633" t="str">
            <v>-</v>
          </cell>
          <cell r="T633" t="str">
            <v>-</v>
          </cell>
          <cell r="U633">
            <v>42499</v>
          </cell>
          <cell r="V633">
            <v>42531</v>
          </cell>
          <cell r="W633">
            <v>42531</v>
          </cell>
          <cell r="X633">
            <v>31</v>
          </cell>
          <cell r="Y633">
            <v>42529</v>
          </cell>
          <cell r="Z633">
            <v>-2</v>
          </cell>
        </row>
        <row r="634">
          <cell r="C634">
            <v>3657</v>
          </cell>
          <cell r="D634" t="str">
            <v>EYPESA</v>
          </cell>
          <cell r="E634">
            <v>2016</v>
          </cell>
          <cell r="F634" t="str">
            <v>TA</v>
          </cell>
          <cell r="G634" t="str">
            <v>RTU S.E. MOTOR v1.0</v>
          </cell>
          <cell r="H634" t="str">
            <v>IND</v>
          </cell>
          <cell r="I634">
            <v>0</v>
          </cell>
          <cell r="J634">
            <v>9</v>
          </cell>
          <cell r="K634">
            <v>5.75</v>
          </cell>
          <cell r="L634">
            <v>3.25</v>
          </cell>
          <cell r="M634">
            <v>0.63888888888888884</v>
          </cell>
          <cell r="N634" t="str">
            <v>-</v>
          </cell>
          <cell r="O634" t="str">
            <v>-</v>
          </cell>
          <cell r="P634" t="str">
            <v>-</v>
          </cell>
          <cell r="Q634" t="str">
            <v>-</v>
          </cell>
          <cell r="R634" t="str">
            <v>RVC</v>
          </cell>
          <cell r="S634" t="str">
            <v>-</v>
          </cell>
          <cell r="T634" t="str">
            <v>-</v>
          </cell>
          <cell r="U634">
            <v>42499</v>
          </cell>
          <cell r="V634">
            <v>42531</v>
          </cell>
          <cell r="W634">
            <v>42531</v>
          </cell>
          <cell r="X634">
            <v>31</v>
          </cell>
          <cell r="Y634">
            <v>42529</v>
          </cell>
          <cell r="Z634">
            <v>-2</v>
          </cell>
        </row>
        <row r="635">
          <cell r="C635">
            <v>3658</v>
          </cell>
          <cell r="D635" t="str">
            <v>INPPOZ</v>
          </cell>
          <cell r="E635">
            <v>2016</v>
          </cell>
          <cell r="F635" t="str">
            <v>TA</v>
          </cell>
          <cell r="G635" t="str">
            <v>RTU C.T. VILLAFATIGAS v1.0</v>
          </cell>
          <cell r="H635" t="str">
            <v>PPAL</v>
          </cell>
          <cell r="I635">
            <v>0</v>
          </cell>
          <cell r="J635">
            <v>28</v>
          </cell>
          <cell r="K635">
            <v>26.45</v>
          </cell>
          <cell r="L635">
            <v>1.5500000000000007</v>
          </cell>
          <cell r="M635">
            <v>0.94464285714285712</v>
          </cell>
          <cell r="N635" t="str">
            <v>-</v>
          </cell>
          <cell r="O635" t="str">
            <v>-</v>
          </cell>
          <cell r="P635" t="str">
            <v>EMM</v>
          </cell>
          <cell r="Q635" t="str">
            <v>-</v>
          </cell>
          <cell r="R635" t="str">
            <v>-</v>
          </cell>
          <cell r="S635" t="str">
            <v>-</v>
          </cell>
          <cell r="T635" t="str">
            <v>-</v>
          </cell>
          <cell r="U635">
            <v>42502</v>
          </cell>
          <cell r="V635">
            <v>42551</v>
          </cell>
          <cell r="W635">
            <v>42551</v>
          </cell>
          <cell r="X635">
            <v>48</v>
          </cell>
          <cell r="Y635">
            <v>42549</v>
          </cell>
          <cell r="Z635">
            <v>-2</v>
          </cell>
        </row>
        <row r="636">
          <cell r="C636">
            <v>3659</v>
          </cell>
          <cell r="D636" t="str">
            <v>INPPOZ</v>
          </cell>
          <cell r="E636">
            <v>2016</v>
          </cell>
          <cell r="F636" t="str">
            <v>TA</v>
          </cell>
          <cell r="G636" t="str">
            <v>RTU C.T. STA. CATALINA-I v1.0</v>
          </cell>
          <cell r="H636" t="str">
            <v>PPAL</v>
          </cell>
          <cell r="I636">
            <v>0</v>
          </cell>
          <cell r="J636">
            <v>28</v>
          </cell>
          <cell r="K636">
            <v>26.45</v>
          </cell>
          <cell r="L636">
            <v>1.5500000000000007</v>
          </cell>
          <cell r="M636">
            <v>0.94464285714285712</v>
          </cell>
          <cell r="N636" t="str">
            <v>-</v>
          </cell>
          <cell r="O636" t="str">
            <v>-</v>
          </cell>
          <cell r="P636" t="str">
            <v>EMM</v>
          </cell>
          <cell r="Q636" t="str">
            <v>-</v>
          </cell>
          <cell r="R636" t="str">
            <v>-</v>
          </cell>
          <cell r="S636" t="str">
            <v>-</v>
          </cell>
          <cell r="T636" t="str">
            <v>-</v>
          </cell>
          <cell r="U636">
            <v>42502</v>
          </cell>
          <cell r="V636">
            <v>42551</v>
          </cell>
          <cell r="W636">
            <v>42551</v>
          </cell>
          <cell r="X636">
            <v>48</v>
          </cell>
          <cell r="Y636">
            <v>42549</v>
          </cell>
          <cell r="Z636">
            <v>-2</v>
          </cell>
        </row>
        <row r="637">
          <cell r="C637">
            <v>3660</v>
          </cell>
          <cell r="D637" t="str">
            <v>INPPOZ</v>
          </cell>
          <cell r="E637">
            <v>2016</v>
          </cell>
          <cell r="F637" t="str">
            <v>TA</v>
          </cell>
          <cell r="G637" t="str">
            <v>RTU C.T. JUZGADOS v1.0</v>
          </cell>
          <cell r="H637" t="str">
            <v>PPAL</v>
          </cell>
          <cell r="I637">
            <v>0</v>
          </cell>
          <cell r="J637">
            <v>28</v>
          </cell>
          <cell r="K637">
            <v>25.95</v>
          </cell>
          <cell r="L637">
            <v>2.0500000000000007</v>
          </cell>
          <cell r="M637">
            <v>0.92678571428571421</v>
          </cell>
          <cell r="N637" t="str">
            <v>-</v>
          </cell>
          <cell r="O637" t="str">
            <v>-</v>
          </cell>
          <cell r="P637" t="str">
            <v>EMM</v>
          </cell>
          <cell r="Q637" t="str">
            <v>-</v>
          </cell>
          <cell r="R637" t="str">
            <v>-</v>
          </cell>
          <cell r="S637" t="str">
            <v>-</v>
          </cell>
          <cell r="T637" t="str">
            <v>-</v>
          </cell>
          <cell r="U637">
            <v>42502</v>
          </cell>
          <cell r="V637">
            <v>42551</v>
          </cell>
          <cell r="W637">
            <v>42551</v>
          </cell>
          <cell r="X637">
            <v>48</v>
          </cell>
          <cell r="Y637">
            <v>42549</v>
          </cell>
          <cell r="Z637">
            <v>-2</v>
          </cell>
        </row>
        <row r="638">
          <cell r="C638">
            <v>3661</v>
          </cell>
          <cell r="D638" t="str">
            <v>INPPOZ</v>
          </cell>
          <cell r="E638">
            <v>2016</v>
          </cell>
          <cell r="F638" t="str">
            <v>TA</v>
          </cell>
          <cell r="G638" t="str">
            <v>Inst. y PEM RTU C.T. VILLAFATIGAS v1.0</v>
          </cell>
          <cell r="H638" t="str">
            <v>OF3658</v>
          </cell>
          <cell r="I638">
            <v>0</v>
          </cell>
          <cell r="J638">
            <v>28</v>
          </cell>
          <cell r="K638">
            <v>14.5</v>
          </cell>
          <cell r="L638">
            <v>13.5</v>
          </cell>
          <cell r="M638">
            <v>0.5178571428571429</v>
          </cell>
          <cell r="N638" t="str">
            <v>-</v>
          </cell>
          <cell r="O638" t="str">
            <v>-</v>
          </cell>
          <cell r="P638" t="str">
            <v>-</v>
          </cell>
          <cell r="Q638" t="str">
            <v>-</v>
          </cell>
          <cell r="R638" t="str">
            <v>RVC</v>
          </cell>
          <cell r="S638" t="str">
            <v>-</v>
          </cell>
          <cell r="T638" t="str">
            <v>-</v>
          </cell>
          <cell r="U638">
            <v>42502</v>
          </cell>
          <cell r="V638">
            <v>42551</v>
          </cell>
          <cell r="W638">
            <v>42663</v>
          </cell>
          <cell r="X638">
            <v>48</v>
          </cell>
          <cell r="Y638">
            <v>42663</v>
          </cell>
          <cell r="Z638">
            <v>0</v>
          </cell>
        </row>
        <row r="639">
          <cell r="C639">
            <v>3662</v>
          </cell>
          <cell r="D639" t="str">
            <v>INPPOZ</v>
          </cell>
          <cell r="E639">
            <v>2016</v>
          </cell>
          <cell r="F639" t="str">
            <v>TA</v>
          </cell>
          <cell r="G639" t="str">
            <v>Inst. y PEM RTU C.T. STA. CATALINA-I v1.0</v>
          </cell>
          <cell r="H639" t="str">
            <v>OF3659</v>
          </cell>
          <cell r="I639">
            <v>0</v>
          </cell>
          <cell r="J639">
            <v>28</v>
          </cell>
          <cell r="K639">
            <v>15.5</v>
          </cell>
          <cell r="L639">
            <v>12.5</v>
          </cell>
          <cell r="M639">
            <v>0.5535714285714286</v>
          </cell>
          <cell r="N639" t="str">
            <v>-</v>
          </cell>
          <cell r="O639" t="str">
            <v>-</v>
          </cell>
          <cell r="P639" t="str">
            <v>-</v>
          </cell>
          <cell r="Q639" t="str">
            <v>-</v>
          </cell>
          <cell r="R639" t="str">
            <v>RVC</v>
          </cell>
          <cell r="S639" t="str">
            <v>-</v>
          </cell>
          <cell r="T639" t="str">
            <v>-</v>
          </cell>
          <cell r="U639">
            <v>42502</v>
          </cell>
          <cell r="V639">
            <v>42551</v>
          </cell>
          <cell r="W639">
            <v>42663</v>
          </cell>
          <cell r="X639">
            <v>48</v>
          </cell>
          <cell r="Y639">
            <v>42663</v>
          </cell>
          <cell r="Z639">
            <v>0</v>
          </cell>
        </row>
        <row r="640">
          <cell r="C640">
            <v>3663</v>
          </cell>
          <cell r="D640" t="str">
            <v>INPPOZ</v>
          </cell>
          <cell r="E640">
            <v>2016</v>
          </cell>
          <cell r="F640" t="str">
            <v>TA</v>
          </cell>
          <cell r="G640" t="str">
            <v>Inst. y PEM RTU C.T. JUZGADOS v1.0</v>
          </cell>
          <cell r="H640" t="str">
            <v>OF3660</v>
          </cell>
          <cell r="I640">
            <v>0</v>
          </cell>
          <cell r="J640">
            <v>28</v>
          </cell>
          <cell r="K640">
            <v>5</v>
          </cell>
          <cell r="L640">
            <v>23</v>
          </cell>
          <cell r="M640">
            <v>0.17857142857142858</v>
          </cell>
          <cell r="N640" t="str">
            <v>-</v>
          </cell>
          <cell r="O640" t="str">
            <v>-</v>
          </cell>
          <cell r="P640" t="str">
            <v>-</v>
          </cell>
          <cell r="Q640" t="str">
            <v>-</v>
          </cell>
          <cell r="R640" t="str">
            <v>RVC</v>
          </cell>
          <cell r="S640" t="str">
            <v>-</v>
          </cell>
          <cell r="T640" t="str">
            <v>-</v>
          </cell>
          <cell r="U640">
            <v>42502</v>
          </cell>
          <cell r="V640">
            <v>42551</v>
          </cell>
          <cell r="W640">
            <v>42794</v>
          </cell>
          <cell r="X640">
            <v>48</v>
          </cell>
          <cell r="Y640">
            <v>42794</v>
          </cell>
          <cell r="Z640">
            <v>-2</v>
          </cell>
        </row>
        <row r="641">
          <cell r="C641">
            <v>3664</v>
          </cell>
          <cell r="D641" t="str">
            <v>SITEL</v>
          </cell>
          <cell r="E641">
            <v>2016</v>
          </cell>
          <cell r="F641" t="str">
            <v>TA</v>
          </cell>
          <cell r="G641" t="str">
            <v>2 x MANGUERA COM CAP16 - nPort 5110</v>
          </cell>
          <cell r="H641" t="str">
            <v>OF3655</v>
          </cell>
          <cell r="I641">
            <v>0</v>
          </cell>
          <cell r="J641">
            <v>1</v>
          </cell>
          <cell r="K641">
            <v>1</v>
          </cell>
          <cell r="L641">
            <v>0</v>
          </cell>
          <cell r="M641">
            <v>1</v>
          </cell>
          <cell r="N641" t="str">
            <v>-</v>
          </cell>
          <cell r="O641" t="str">
            <v>-</v>
          </cell>
          <cell r="P641" t="str">
            <v>EMM</v>
          </cell>
          <cell r="Q641" t="str">
            <v>-</v>
          </cell>
          <cell r="R641" t="str">
            <v>-</v>
          </cell>
          <cell r="S641" t="str">
            <v>-</v>
          </cell>
          <cell r="T641" t="str">
            <v>-</v>
          </cell>
          <cell r="U641">
            <v>42499</v>
          </cell>
          <cell r="V641">
            <v>42531</v>
          </cell>
          <cell r="W641">
            <v>42531</v>
          </cell>
          <cell r="X641">
            <v>31</v>
          </cell>
          <cell r="Y641">
            <v>42529</v>
          </cell>
          <cell r="Z641">
            <v>-2</v>
          </cell>
        </row>
        <row r="642">
          <cell r="C642">
            <v>3665</v>
          </cell>
          <cell r="D642" t="str">
            <v>VERTRE</v>
          </cell>
          <cell r="E642">
            <v>2016</v>
          </cell>
          <cell r="F642" t="str">
            <v>TA</v>
          </cell>
          <cell r="G642" t="str">
            <v>PRUEBAS RTU P.R.E. CC ENERGYA (2.016)</v>
          </cell>
          <cell r="H642" t="str">
            <v>IND</v>
          </cell>
          <cell r="I642">
            <v>0</v>
          </cell>
          <cell r="J642">
            <v>8</v>
          </cell>
          <cell r="K642">
            <v>8.42</v>
          </cell>
          <cell r="L642">
            <v>-0.41999999999999993</v>
          </cell>
          <cell r="M642">
            <v>1.0525</v>
          </cell>
          <cell r="N642" t="str">
            <v>-</v>
          </cell>
          <cell r="O642" t="str">
            <v>-</v>
          </cell>
          <cell r="P642" t="str">
            <v>-</v>
          </cell>
          <cell r="Q642" t="str">
            <v>-</v>
          </cell>
          <cell r="R642" t="str">
            <v>RVC</v>
          </cell>
          <cell r="S642" t="str">
            <v>-</v>
          </cell>
          <cell r="T642" t="str">
            <v>-</v>
          </cell>
          <cell r="U642">
            <v>42500</v>
          </cell>
          <cell r="V642">
            <v>42521</v>
          </cell>
          <cell r="W642">
            <v>42618</v>
          </cell>
          <cell r="X642">
            <v>21</v>
          </cell>
          <cell r="Y642">
            <v>42618</v>
          </cell>
          <cell r="Z642">
            <v>0</v>
          </cell>
        </row>
        <row r="643">
          <cell r="C643">
            <v>3666</v>
          </cell>
          <cell r="D643" t="str">
            <v>SITEL</v>
          </cell>
          <cell r="E643">
            <v>2016</v>
          </cell>
          <cell r="F643" t="str">
            <v>TA</v>
          </cell>
          <cell r="G643" t="str">
            <v>1 x MANGUERA COM RTU TEAM - nPort 5110</v>
          </cell>
          <cell r="H643" t="str">
            <v>OF3657</v>
          </cell>
          <cell r="I643">
            <v>0</v>
          </cell>
          <cell r="J643">
            <v>0.5</v>
          </cell>
          <cell r="K643">
            <v>0.5</v>
          </cell>
          <cell r="L643">
            <v>0</v>
          </cell>
          <cell r="M643">
            <v>1</v>
          </cell>
          <cell r="N643" t="str">
            <v>-</v>
          </cell>
          <cell r="O643" t="str">
            <v>-</v>
          </cell>
          <cell r="P643" t="str">
            <v>EMM</v>
          </cell>
          <cell r="Q643" t="str">
            <v>-</v>
          </cell>
          <cell r="R643" t="str">
            <v>-</v>
          </cell>
          <cell r="S643" t="str">
            <v>-</v>
          </cell>
          <cell r="T643" t="str">
            <v>-</v>
          </cell>
          <cell r="U643">
            <v>42499</v>
          </cell>
          <cell r="V643">
            <v>42531</v>
          </cell>
          <cell r="W643">
            <v>42531</v>
          </cell>
          <cell r="X643">
            <v>31</v>
          </cell>
          <cell r="Y643">
            <v>42529</v>
          </cell>
          <cell r="Z643">
            <v>-2</v>
          </cell>
        </row>
        <row r="644">
          <cell r="C644">
            <v>3667</v>
          </cell>
          <cell r="D644" t="str">
            <v>AGRENE</v>
          </cell>
          <cell r="E644">
            <v>2016</v>
          </cell>
          <cell r="F644" t="str">
            <v>TA</v>
          </cell>
          <cell r="G644" t="str">
            <v>1 x RTU TALUS AGRI v1.0</v>
          </cell>
          <cell r="H644" t="str">
            <v>OF3542</v>
          </cell>
          <cell r="I644">
            <v>0</v>
          </cell>
          <cell r="J644">
            <v>7</v>
          </cell>
          <cell r="K644">
            <v>10</v>
          </cell>
          <cell r="L644">
            <v>-3</v>
          </cell>
          <cell r="M644">
            <v>1.4285714285714286</v>
          </cell>
          <cell r="N644" t="str">
            <v>-</v>
          </cell>
          <cell r="O644" t="str">
            <v>-</v>
          </cell>
          <cell r="P644" t="str">
            <v>EMM</v>
          </cell>
          <cell r="Q644" t="str">
            <v>-</v>
          </cell>
          <cell r="R644" t="str">
            <v>-</v>
          </cell>
          <cell r="S644" t="str">
            <v>-</v>
          </cell>
          <cell r="T644" t="str">
            <v>-</v>
          </cell>
          <cell r="U644">
            <v>42508</v>
          </cell>
          <cell r="V644">
            <v>42674</v>
          </cell>
          <cell r="W644">
            <v>42674</v>
          </cell>
          <cell r="X644">
            <v>163</v>
          </cell>
          <cell r="Y644">
            <v>42669</v>
          </cell>
          <cell r="Z644">
            <v>-4</v>
          </cell>
        </row>
        <row r="645">
          <cell r="C645">
            <v>3668</v>
          </cell>
          <cell r="D645" t="str">
            <v>ELECON</v>
          </cell>
          <cell r="E645">
            <v>2016</v>
          </cell>
          <cell r="F645" t="str">
            <v>TA</v>
          </cell>
          <cell r="G645" t="str">
            <v>10 x RTC.T. CONIL v1.0</v>
          </cell>
          <cell r="H645" t="str">
            <v>PPAL</v>
          </cell>
          <cell r="I645">
            <v>0</v>
          </cell>
          <cell r="J645">
            <v>6</v>
          </cell>
          <cell r="K645">
            <v>8.17</v>
          </cell>
          <cell r="L645">
            <v>-2.17</v>
          </cell>
          <cell r="M645">
            <v>1.3616666666666666</v>
          </cell>
          <cell r="N645" t="str">
            <v>-</v>
          </cell>
          <cell r="O645" t="str">
            <v>-</v>
          </cell>
          <cell r="P645" t="str">
            <v>EMM</v>
          </cell>
          <cell r="Q645" t="str">
            <v>-</v>
          </cell>
          <cell r="R645" t="str">
            <v>-</v>
          </cell>
          <cell r="S645" t="str">
            <v>-</v>
          </cell>
          <cell r="T645" t="str">
            <v>-</v>
          </cell>
          <cell r="U645">
            <v>42508</v>
          </cell>
          <cell r="V645">
            <v>42551</v>
          </cell>
          <cell r="W645">
            <v>42576</v>
          </cell>
          <cell r="X645">
            <v>42</v>
          </cell>
          <cell r="Y645">
            <v>42576</v>
          </cell>
          <cell r="Z645">
            <v>0</v>
          </cell>
        </row>
        <row r="646">
          <cell r="C646">
            <v>3669</v>
          </cell>
          <cell r="D646" t="str">
            <v>SITEL</v>
          </cell>
          <cell r="E646">
            <v>2016</v>
          </cell>
          <cell r="F646" t="str">
            <v>TA</v>
          </cell>
          <cell r="G646" t="str">
            <v>10 x Manguera COM CAP32 - nPort 5110</v>
          </cell>
          <cell r="H646" t="str">
            <v>OF3668</v>
          </cell>
          <cell r="I646">
            <v>0</v>
          </cell>
          <cell r="J646">
            <v>6</v>
          </cell>
          <cell r="K646">
            <v>3</v>
          </cell>
          <cell r="L646">
            <v>3</v>
          </cell>
          <cell r="M646">
            <v>0.5</v>
          </cell>
          <cell r="N646" t="str">
            <v>-</v>
          </cell>
          <cell r="O646" t="str">
            <v>-</v>
          </cell>
          <cell r="P646" t="str">
            <v>EMM</v>
          </cell>
          <cell r="Q646" t="str">
            <v>-</v>
          </cell>
          <cell r="R646" t="str">
            <v>-</v>
          </cell>
          <cell r="S646" t="str">
            <v>-</v>
          </cell>
          <cell r="T646" t="str">
            <v>-</v>
          </cell>
          <cell r="U646">
            <v>42508</v>
          </cell>
          <cell r="V646">
            <v>42551</v>
          </cell>
          <cell r="W646">
            <v>42551</v>
          </cell>
          <cell r="X646">
            <v>42</v>
          </cell>
          <cell r="Y646">
            <v>42572</v>
          </cell>
          <cell r="Z646">
            <v>21</v>
          </cell>
        </row>
        <row r="647">
          <cell r="C647">
            <v>3670</v>
          </cell>
          <cell r="D647" t="str">
            <v>SITEL</v>
          </cell>
          <cell r="E647">
            <v>2016</v>
          </cell>
          <cell r="F647" t="str">
            <v>TA</v>
          </cell>
          <cell r="G647" t="str">
            <v>4 x RTU CAP-PRX-125 v3.1</v>
          </cell>
          <cell r="H647" t="str">
            <v>OF3650</v>
          </cell>
          <cell r="I647">
            <v>0</v>
          </cell>
          <cell r="J647">
            <v>2</v>
          </cell>
          <cell r="K647">
            <v>2.17</v>
          </cell>
          <cell r="L647">
            <v>-0.16999999999999993</v>
          </cell>
          <cell r="M647">
            <v>1.085</v>
          </cell>
          <cell r="N647" t="str">
            <v>-</v>
          </cell>
          <cell r="O647" t="str">
            <v>-</v>
          </cell>
          <cell r="P647" t="str">
            <v>EMM</v>
          </cell>
          <cell r="Q647" t="str">
            <v>-</v>
          </cell>
          <cell r="R647" t="str">
            <v>-</v>
          </cell>
          <cell r="S647" t="str">
            <v>-</v>
          </cell>
          <cell r="T647" t="str">
            <v>-</v>
          </cell>
          <cell r="U647">
            <v>42495</v>
          </cell>
          <cell r="V647">
            <v>42551</v>
          </cell>
          <cell r="W647">
            <v>42551</v>
          </cell>
          <cell r="X647">
            <v>55</v>
          </cell>
          <cell r="Y647">
            <v>42521</v>
          </cell>
          <cell r="Z647">
            <v>-30</v>
          </cell>
        </row>
        <row r="648">
          <cell r="C648">
            <v>3671</v>
          </cell>
          <cell r="D648" t="str">
            <v>ELEEBR</v>
          </cell>
          <cell r="E648">
            <v>2016</v>
          </cell>
          <cell r="F648" t="str">
            <v>TA</v>
          </cell>
          <cell r="G648" t="str">
            <v>SUPORT SCADA EEBRO 2016-1</v>
          </cell>
          <cell r="H648" t="str">
            <v>IND</v>
          </cell>
          <cell r="I648">
            <v>0</v>
          </cell>
          <cell r="J648">
            <v>4</v>
          </cell>
          <cell r="K648">
            <v>4</v>
          </cell>
          <cell r="L648">
            <v>0</v>
          </cell>
          <cell r="M648">
            <v>1</v>
          </cell>
          <cell r="N648" t="str">
            <v>-</v>
          </cell>
          <cell r="O648" t="str">
            <v>-</v>
          </cell>
          <cell r="P648" t="str">
            <v>-</v>
          </cell>
          <cell r="Q648" t="str">
            <v>JMG</v>
          </cell>
          <cell r="R648" t="str">
            <v>-</v>
          </cell>
          <cell r="S648" t="str">
            <v>-</v>
          </cell>
          <cell r="T648" t="str">
            <v>-</v>
          </cell>
          <cell r="U648">
            <v>42499</v>
          </cell>
          <cell r="V648">
            <v>42503</v>
          </cell>
          <cell r="W648">
            <v>42503</v>
          </cell>
          <cell r="X648">
            <v>4</v>
          </cell>
          <cell r="Y648">
            <v>42503</v>
          </cell>
          <cell r="Z648">
            <v>0</v>
          </cell>
        </row>
        <row r="649">
          <cell r="C649">
            <v>3672</v>
          </cell>
          <cell r="D649" t="str">
            <v>ORMAZA</v>
          </cell>
          <cell r="E649">
            <v>2016</v>
          </cell>
          <cell r="F649" t="str">
            <v>TA</v>
          </cell>
          <cell r="G649" t="str">
            <v>CC SCADA TEDIS.Net CAMPUS BESOS-I+II v1.0</v>
          </cell>
          <cell r="H649" t="str">
            <v>IND</v>
          </cell>
          <cell r="I649">
            <v>0</v>
          </cell>
          <cell r="J649">
            <v>31</v>
          </cell>
          <cell r="K649">
            <v>35</v>
          </cell>
          <cell r="L649">
            <v>-4</v>
          </cell>
          <cell r="M649">
            <v>1.1290322580645162</v>
          </cell>
          <cell r="N649" t="str">
            <v>-</v>
          </cell>
          <cell r="O649" t="str">
            <v>-</v>
          </cell>
          <cell r="P649" t="str">
            <v>-</v>
          </cell>
          <cell r="Q649" t="str">
            <v>-</v>
          </cell>
          <cell r="R649" t="str">
            <v>EDC</v>
          </cell>
          <cell r="S649" t="str">
            <v>-</v>
          </cell>
          <cell r="T649" t="str">
            <v>-</v>
          </cell>
          <cell r="U649">
            <v>42514</v>
          </cell>
          <cell r="V649">
            <v>42551</v>
          </cell>
          <cell r="W649">
            <v>42551</v>
          </cell>
          <cell r="X649">
            <v>36</v>
          </cell>
          <cell r="Y649">
            <v>42531</v>
          </cell>
          <cell r="Z649">
            <v>-20</v>
          </cell>
        </row>
        <row r="650">
          <cell r="C650">
            <v>3673</v>
          </cell>
          <cell r="D650" t="str">
            <v>SITEL</v>
          </cell>
          <cell r="E650">
            <v>2016</v>
          </cell>
          <cell r="F650" t="str">
            <v>TA</v>
          </cell>
          <cell r="G650" t="str">
            <v>4 x RTU CAP32-125 v2.5</v>
          </cell>
          <cell r="H650" t="str">
            <v>OF3650</v>
          </cell>
          <cell r="I650">
            <v>0</v>
          </cell>
          <cell r="J650">
            <v>1.75</v>
          </cell>
          <cell r="K650">
            <v>1.5</v>
          </cell>
          <cell r="L650">
            <v>0.25</v>
          </cell>
          <cell r="M650">
            <v>0.8571428571428571</v>
          </cell>
          <cell r="N650" t="str">
            <v>-</v>
          </cell>
          <cell r="O650" t="str">
            <v>-</v>
          </cell>
          <cell r="P650" t="str">
            <v>EMM</v>
          </cell>
          <cell r="Q650" t="str">
            <v>-</v>
          </cell>
          <cell r="R650" t="str">
            <v>-</v>
          </cell>
          <cell r="S650" t="str">
            <v>-</v>
          </cell>
          <cell r="T650" t="str">
            <v>-</v>
          </cell>
          <cell r="U650">
            <v>42513</v>
          </cell>
          <cell r="V650">
            <v>42551</v>
          </cell>
          <cell r="W650">
            <v>42576</v>
          </cell>
          <cell r="X650">
            <v>37</v>
          </cell>
          <cell r="Y650">
            <v>42576</v>
          </cell>
          <cell r="Z650">
            <v>0</v>
          </cell>
        </row>
        <row r="651">
          <cell r="C651">
            <v>3674</v>
          </cell>
          <cell r="D651" t="str">
            <v>SITEL</v>
          </cell>
          <cell r="E651">
            <v>2016</v>
          </cell>
          <cell r="F651" t="str">
            <v>TA</v>
          </cell>
          <cell r="G651" t="str">
            <v>4 x CES-125 CAP32 v2.4</v>
          </cell>
          <cell r="H651" t="str">
            <v>OF3650</v>
          </cell>
          <cell r="I651">
            <v>0</v>
          </cell>
          <cell r="J651">
            <v>1</v>
          </cell>
          <cell r="K651">
            <v>3.58</v>
          </cell>
          <cell r="L651">
            <v>-2.58</v>
          </cell>
          <cell r="M651">
            <v>3.58</v>
          </cell>
          <cell r="N651" t="str">
            <v>-</v>
          </cell>
          <cell r="O651" t="str">
            <v>-</v>
          </cell>
          <cell r="P651" t="str">
            <v>EMM</v>
          </cell>
          <cell r="Q651" t="str">
            <v>-</v>
          </cell>
          <cell r="R651" t="str">
            <v>-</v>
          </cell>
          <cell r="S651" t="str">
            <v>-</v>
          </cell>
          <cell r="T651" t="str">
            <v>-</v>
          </cell>
          <cell r="U651">
            <v>42513</v>
          </cell>
          <cell r="V651">
            <v>42551</v>
          </cell>
          <cell r="W651">
            <v>42569</v>
          </cell>
          <cell r="X651">
            <v>37</v>
          </cell>
          <cell r="Y651">
            <v>42569</v>
          </cell>
          <cell r="Z651">
            <v>0</v>
          </cell>
        </row>
        <row r="652">
          <cell r="C652">
            <v>3675</v>
          </cell>
          <cell r="D652" t="str">
            <v>EVASA</v>
          </cell>
          <cell r="E652">
            <v>2016</v>
          </cell>
          <cell r="F652" t="str">
            <v>TA</v>
          </cell>
          <cell r="G652" t="str">
            <v>SW SUPORT CSSat VAQUER 2,016 (Re-Inst. SW CSSat)</v>
          </cell>
          <cell r="H652" t="str">
            <v>IND</v>
          </cell>
          <cell r="I652">
            <v>0</v>
          </cell>
          <cell r="J652">
            <v>3</v>
          </cell>
          <cell r="K652">
            <v>2</v>
          </cell>
          <cell r="L652">
            <v>1</v>
          </cell>
          <cell r="M652">
            <v>0.66666666666666663</v>
          </cell>
          <cell r="N652" t="str">
            <v>-</v>
          </cell>
          <cell r="O652" t="str">
            <v>-</v>
          </cell>
          <cell r="P652" t="str">
            <v>-</v>
          </cell>
          <cell r="Q652" t="str">
            <v>-</v>
          </cell>
          <cell r="R652" t="str">
            <v>TRS</v>
          </cell>
          <cell r="S652" t="str">
            <v>-</v>
          </cell>
          <cell r="T652" t="str">
            <v>-</v>
          </cell>
          <cell r="U652">
            <v>42513</v>
          </cell>
          <cell r="V652">
            <v>42517</v>
          </cell>
          <cell r="W652">
            <v>42517</v>
          </cell>
          <cell r="X652">
            <v>4</v>
          </cell>
          <cell r="Y652">
            <v>42513</v>
          </cell>
          <cell r="Z652">
            <v>-4</v>
          </cell>
        </row>
        <row r="653">
          <cell r="C653">
            <v>3676</v>
          </cell>
          <cell r="D653" t="str">
            <v>ORMAZA</v>
          </cell>
          <cell r="E653">
            <v>2016</v>
          </cell>
          <cell r="F653" t="str">
            <v>TA</v>
          </cell>
          <cell r="G653" t="str">
            <v>CC SCADA TEDIS.Net OCEX v1.0 (Show Room Getafe)</v>
          </cell>
          <cell r="H653" t="str">
            <v>PPAL</v>
          </cell>
          <cell r="I653">
            <v>0</v>
          </cell>
          <cell r="J653">
            <v>12</v>
          </cell>
          <cell r="K653">
            <v>7.75</v>
          </cell>
          <cell r="L653">
            <v>4.25</v>
          </cell>
          <cell r="M653">
            <v>0.64583333333333337</v>
          </cell>
          <cell r="N653" t="str">
            <v>-</v>
          </cell>
          <cell r="O653" t="str">
            <v>-</v>
          </cell>
          <cell r="P653" t="str">
            <v>-</v>
          </cell>
          <cell r="Q653" t="str">
            <v>-</v>
          </cell>
          <cell r="R653" t="str">
            <v>EDC</v>
          </cell>
          <cell r="S653" t="str">
            <v>-</v>
          </cell>
          <cell r="T653" t="str">
            <v>-</v>
          </cell>
          <cell r="U653">
            <v>42514</v>
          </cell>
          <cell r="V653">
            <v>42551</v>
          </cell>
          <cell r="W653">
            <v>42565</v>
          </cell>
          <cell r="X653">
            <v>36</v>
          </cell>
          <cell r="Y653">
            <v>42565</v>
          </cell>
          <cell r="Z653">
            <v>0</v>
          </cell>
        </row>
        <row r="654">
          <cell r="C654">
            <v>3677</v>
          </cell>
          <cell r="D654" t="str">
            <v>ORMAZA</v>
          </cell>
          <cell r="E654">
            <v>2016</v>
          </cell>
          <cell r="F654" t="str">
            <v>TA</v>
          </cell>
          <cell r="G654" t="str">
            <v>CC SCADA TEDIS OCEX v1.1 (Show Room Getafe)</v>
          </cell>
          <cell r="H654" t="str">
            <v>OF3676</v>
          </cell>
          <cell r="I654">
            <v>0</v>
          </cell>
          <cell r="J654">
            <v>4</v>
          </cell>
          <cell r="K654">
            <v>3.75</v>
          </cell>
          <cell r="L654">
            <v>0.25</v>
          </cell>
          <cell r="M654">
            <v>0.9375</v>
          </cell>
          <cell r="N654" t="str">
            <v>-</v>
          </cell>
          <cell r="O654" t="str">
            <v>-</v>
          </cell>
          <cell r="P654" t="str">
            <v>-</v>
          </cell>
          <cell r="Q654" t="str">
            <v>JMG</v>
          </cell>
          <cell r="R654" t="str">
            <v>-</v>
          </cell>
          <cell r="S654" t="str">
            <v>-</v>
          </cell>
          <cell r="T654" t="str">
            <v>-</v>
          </cell>
          <cell r="U654">
            <v>42514</v>
          </cell>
          <cell r="V654">
            <v>42551</v>
          </cell>
          <cell r="W654">
            <v>42563</v>
          </cell>
          <cell r="X654">
            <v>36</v>
          </cell>
          <cell r="Y654">
            <v>42563</v>
          </cell>
          <cell r="Z654">
            <v>0</v>
          </cell>
        </row>
        <row r="655">
          <cell r="C655">
            <v>3678</v>
          </cell>
          <cell r="D655" t="str">
            <v>ORMAZA</v>
          </cell>
          <cell r="E655">
            <v>2016</v>
          </cell>
          <cell r="F655" t="str">
            <v>TA</v>
          </cell>
          <cell r="G655" t="str">
            <v>Inst. y PEM CC SCADA TEDIS.Net CAMPUS BESOS-I+II v1.0</v>
          </cell>
          <cell r="H655" t="str">
            <v>OF3672</v>
          </cell>
          <cell r="I655">
            <v>0</v>
          </cell>
          <cell r="J655">
            <v>28</v>
          </cell>
          <cell r="K655">
            <v>18.5</v>
          </cell>
          <cell r="L655">
            <v>9.5</v>
          </cell>
          <cell r="M655">
            <v>0.6607142857142857</v>
          </cell>
          <cell r="N655" t="str">
            <v>-</v>
          </cell>
          <cell r="O655" t="str">
            <v>-</v>
          </cell>
          <cell r="P655" t="str">
            <v>-</v>
          </cell>
          <cell r="Q655" t="str">
            <v>-</v>
          </cell>
          <cell r="R655" t="str">
            <v>EDC</v>
          </cell>
          <cell r="S655" t="str">
            <v>-</v>
          </cell>
          <cell r="T655" t="str">
            <v>-</v>
          </cell>
          <cell r="U655">
            <v>42514</v>
          </cell>
          <cell r="V655">
            <v>42551</v>
          </cell>
          <cell r="W655">
            <v>42551</v>
          </cell>
          <cell r="X655">
            <v>36</v>
          </cell>
          <cell r="Y655">
            <v>42535</v>
          </cell>
          <cell r="Z655">
            <v>-16</v>
          </cell>
        </row>
        <row r="656">
          <cell r="J656">
            <v>410.25</v>
          </cell>
          <cell r="K656">
            <v>303.36999999999995</v>
          </cell>
          <cell r="L656">
            <v>106.88000000000005</v>
          </cell>
          <cell r="Z656">
            <v>-283</v>
          </cell>
        </row>
        <row r="657">
          <cell r="C657">
            <v>0</v>
          </cell>
          <cell r="D657">
            <v>0</v>
          </cell>
          <cell r="E657">
            <v>0</v>
          </cell>
          <cell r="F657">
            <v>0</v>
          </cell>
          <cell r="G657">
            <v>0</v>
          </cell>
          <cell r="H657">
            <v>0</v>
          </cell>
          <cell r="I657">
            <v>0</v>
          </cell>
          <cell r="J657">
            <v>0</v>
          </cell>
          <cell r="K657">
            <v>0</v>
          </cell>
          <cell r="L657">
            <v>0</v>
          </cell>
          <cell r="M657">
            <v>0</v>
          </cell>
          <cell r="N657">
            <v>0</v>
          </cell>
          <cell r="O657">
            <v>0</v>
          </cell>
          <cell r="P657">
            <v>0</v>
          </cell>
          <cell r="Q657">
            <v>0</v>
          </cell>
          <cell r="R657">
            <v>0</v>
          </cell>
          <cell r="S657">
            <v>0</v>
          </cell>
          <cell r="T657">
            <v>0</v>
          </cell>
          <cell r="U657">
            <v>0</v>
          </cell>
          <cell r="V657">
            <v>0</v>
          </cell>
          <cell r="W657">
            <v>0</v>
          </cell>
          <cell r="X657">
            <v>0</v>
          </cell>
          <cell r="Y657">
            <v>0</v>
          </cell>
          <cell r="Z657">
            <v>0</v>
          </cell>
        </row>
        <row r="658">
          <cell r="C658">
            <v>0</v>
          </cell>
          <cell r="D658">
            <v>0</v>
          </cell>
          <cell r="E658">
            <v>0</v>
          </cell>
          <cell r="F658">
            <v>0</v>
          </cell>
          <cell r="G658">
            <v>0</v>
          </cell>
          <cell r="H658">
            <v>0</v>
          </cell>
          <cell r="I658">
            <v>0</v>
          </cell>
          <cell r="J658">
            <v>0</v>
          </cell>
          <cell r="K658">
            <v>0</v>
          </cell>
          <cell r="L658">
            <v>0</v>
          </cell>
          <cell r="M658">
            <v>0</v>
          </cell>
          <cell r="N658">
            <v>0</v>
          </cell>
          <cell r="O658">
            <v>0</v>
          </cell>
          <cell r="P658">
            <v>0</v>
          </cell>
          <cell r="Q658">
            <v>0</v>
          </cell>
          <cell r="R658">
            <v>0</v>
          </cell>
          <cell r="S658">
            <v>0</v>
          </cell>
          <cell r="T658">
            <v>0</v>
          </cell>
          <cell r="U658">
            <v>0</v>
          </cell>
          <cell r="V658">
            <v>0</v>
          </cell>
          <cell r="W658">
            <v>0</v>
          </cell>
          <cell r="X658">
            <v>0</v>
          </cell>
          <cell r="Y658">
            <v>0</v>
          </cell>
          <cell r="Z658">
            <v>0</v>
          </cell>
        </row>
        <row r="659">
          <cell r="C659">
            <v>0</v>
          </cell>
          <cell r="D659">
            <v>0</v>
          </cell>
          <cell r="E659">
            <v>0</v>
          </cell>
          <cell r="F659">
            <v>0</v>
          </cell>
          <cell r="G659">
            <v>0</v>
          </cell>
          <cell r="H659">
            <v>0</v>
          </cell>
          <cell r="I659">
            <v>0</v>
          </cell>
          <cell r="J659">
            <v>0</v>
          </cell>
          <cell r="K659">
            <v>0</v>
          </cell>
          <cell r="N659" t="str">
            <v>APROVISIONAMENTS</v>
          </cell>
          <cell r="O659" t="str">
            <v>ADMINISTRACIO</v>
          </cell>
          <cell r="P659" t="str">
            <v>OPERACIONS</v>
          </cell>
          <cell r="Q659" t="str">
            <v>ENGINYERIA HW</v>
          </cell>
          <cell r="R659" t="str">
            <v>ENGINYERIA SW</v>
          </cell>
          <cell r="S659" t="str">
            <v>COMERCIAL</v>
          </cell>
          <cell r="T659" t="str">
            <v>CONSUL.TELCOMUNIC.</v>
          </cell>
          <cell r="U659">
            <v>0</v>
          </cell>
          <cell r="Z659">
            <v>0</v>
          </cell>
        </row>
        <row r="660">
          <cell r="C660">
            <v>0</v>
          </cell>
          <cell r="N660">
            <v>0</v>
          </cell>
          <cell r="O660">
            <v>0</v>
          </cell>
          <cell r="P660">
            <v>0</v>
          </cell>
          <cell r="Q660">
            <v>0</v>
          </cell>
          <cell r="R660">
            <v>0</v>
          </cell>
          <cell r="S660">
            <v>0</v>
          </cell>
          <cell r="T660">
            <v>0</v>
          </cell>
          <cell r="U660">
            <v>0</v>
          </cell>
          <cell r="Z660">
            <v>0</v>
          </cell>
        </row>
        <row r="661">
          <cell r="C661">
            <v>0</v>
          </cell>
          <cell r="N661">
            <v>0</v>
          </cell>
          <cell r="O661">
            <v>0</v>
          </cell>
          <cell r="P661">
            <v>0</v>
          </cell>
          <cell r="Q661">
            <v>0</v>
          </cell>
          <cell r="R661">
            <v>0</v>
          </cell>
          <cell r="S661">
            <v>0</v>
          </cell>
          <cell r="T661">
            <v>0</v>
          </cell>
          <cell r="U661">
            <v>0</v>
          </cell>
          <cell r="Z661">
            <v>0</v>
          </cell>
        </row>
        <row r="662">
          <cell r="C662">
            <v>0</v>
          </cell>
          <cell r="N662">
            <v>0</v>
          </cell>
          <cell r="O662">
            <v>0</v>
          </cell>
          <cell r="P662">
            <v>0</v>
          </cell>
          <cell r="Q662">
            <v>0</v>
          </cell>
          <cell r="R662">
            <v>0</v>
          </cell>
          <cell r="S662">
            <v>0</v>
          </cell>
          <cell r="T662">
            <v>0</v>
          </cell>
          <cell r="U662">
            <v>0</v>
          </cell>
          <cell r="Z662">
            <v>0</v>
          </cell>
        </row>
        <row r="663">
          <cell r="C663">
            <v>0</v>
          </cell>
          <cell r="E663">
            <v>0</v>
          </cell>
          <cell r="F663">
            <v>0</v>
          </cell>
          <cell r="G663">
            <v>0</v>
          </cell>
          <cell r="H663">
            <v>0</v>
          </cell>
          <cell r="I663">
            <v>0</v>
          </cell>
          <cell r="J663">
            <v>0</v>
          </cell>
          <cell r="K663">
            <v>0</v>
          </cell>
          <cell r="L663">
            <v>0</v>
          </cell>
          <cell r="M663">
            <v>0</v>
          </cell>
          <cell r="N663">
            <v>0</v>
          </cell>
          <cell r="O663">
            <v>0</v>
          </cell>
          <cell r="P663">
            <v>0</v>
          </cell>
          <cell r="Q663">
            <v>0</v>
          </cell>
          <cell r="R663">
            <v>0</v>
          </cell>
          <cell r="S663">
            <v>0</v>
          </cell>
          <cell r="T663">
            <v>0</v>
          </cell>
          <cell r="U663">
            <v>0</v>
          </cell>
          <cell r="Z663">
            <v>0</v>
          </cell>
        </row>
        <row r="664">
          <cell r="C664">
            <v>0</v>
          </cell>
          <cell r="E664" t="str">
            <v>Projectes (EXTERNS) en curs 2.016</v>
          </cell>
          <cell r="F664">
            <v>0</v>
          </cell>
          <cell r="G664">
            <v>0</v>
          </cell>
          <cell r="H664">
            <v>0</v>
          </cell>
          <cell r="I664">
            <v>0</v>
          </cell>
          <cell r="J664">
            <v>0</v>
          </cell>
          <cell r="K664">
            <v>0</v>
          </cell>
          <cell r="L664">
            <v>0</v>
          </cell>
          <cell r="M664">
            <v>0</v>
          </cell>
          <cell r="N664">
            <v>0</v>
          </cell>
          <cell r="O664">
            <v>0</v>
          </cell>
          <cell r="P664">
            <v>0</v>
          </cell>
          <cell r="Q664">
            <v>0</v>
          </cell>
          <cell r="R664">
            <v>0</v>
          </cell>
          <cell r="S664">
            <v>0</v>
          </cell>
          <cell r="T664">
            <v>0</v>
          </cell>
          <cell r="U664">
            <v>0</v>
          </cell>
          <cell r="Z664">
            <v>0</v>
          </cell>
        </row>
        <row r="665">
          <cell r="N665">
            <v>0</v>
          </cell>
          <cell r="O665">
            <v>0</v>
          </cell>
          <cell r="P665">
            <v>0</v>
          </cell>
          <cell r="Q665">
            <v>0</v>
          </cell>
          <cell r="R665">
            <v>0</v>
          </cell>
          <cell r="S665">
            <v>0</v>
          </cell>
          <cell r="T665">
            <v>0</v>
          </cell>
          <cell r="U665">
            <v>0</v>
          </cell>
          <cell r="Z665">
            <v>0</v>
          </cell>
        </row>
        <row r="666">
          <cell r="C666">
            <v>0</v>
          </cell>
          <cell r="D666">
            <v>0</v>
          </cell>
          <cell r="E666">
            <v>0</v>
          </cell>
          <cell r="F666">
            <v>0</v>
          </cell>
          <cell r="G666">
            <v>0</v>
          </cell>
          <cell r="H666">
            <v>0</v>
          </cell>
          <cell r="I666">
            <v>0</v>
          </cell>
          <cell r="J666">
            <v>0</v>
          </cell>
          <cell r="K666">
            <v>0</v>
          </cell>
          <cell r="L666">
            <v>0</v>
          </cell>
          <cell r="M666">
            <v>0</v>
          </cell>
          <cell r="N666">
            <v>0</v>
          </cell>
          <cell r="O666">
            <v>0</v>
          </cell>
          <cell r="P666">
            <v>0</v>
          </cell>
          <cell r="Q666">
            <v>0</v>
          </cell>
          <cell r="R666">
            <v>0</v>
          </cell>
          <cell r="S666">
            <v>0</v>
          </cell>
          <cell r="T666">
            <v>0</v>
          </cell>
          <cell r="U666">
            <v>0</v>
          </cell>
          <cell r="V666">
            <v>0</v>
          </cell>
          <cell r="W666">
            <v>0</v>
          </cell>
          <cell r="X666">
            <v>0</v>
          </cell>
          <cell r="Y666">
            <v>0</v>
          </cell>
          <cell r="Z666">
            <v>0</v>
          </cell>
        </row>
        <row r="667">
          <cell r="C667" t="str">
            <v>OF</v>
          </cell>
          <cell r="D667" t="str">
            <v>CLIENT</v>
          </cell>
          <cell r="E667" t="str">
            <v>ANY</v>
          </cell>
          <cell r="F667" t="str">
            <v>STATUS</v>
          </cell>
          <cell r="G667" t="str">
            <v>PROJECTE</v>
          </cell>
          <cell r="H667" t="str">
            <v>TIPUS OF o DEPENDENCIA</v>
          </cell>
          <cell r="I667">
            <v>0</v>
          </cell>
          <cell r="J667" t="str">
            <v>PREV</v>
          </cell>
          <cell r="K667" t="str">
            <v>TOTAL</v>
          </cell>
          <cell r="L667" t="str">
            <v>DESV</v>
          </cell>
          <cell r="M667" t="str">
            <v>AVANÇ</v>
          </cell>
          <cell r="N667" t="str">
            <v>DPT. IMPLICATS</v>
          </cell>
          <cell r="O667">
            <v>0</v>
          </cell>
          <cell r="P667">
            <v>0</v>
          </cell>
          <cell r="Q667">
            <v>0</v>
          </cell>
          <cell r="R667">
            <v>0</v>
          </cell>
          <cell r="S667">
            <v>0</v>
          </cell>
          <cell r="T667">
            <v>0</v>
          </cell>
          <cell r="U667" t="str">
            <v>DATA</v>
          </cell>
          <cell r="V667" t="str">
            <v>DATA</v>
          </cell>
          <cell r="W667" t="str">
            <v>DATA</v>
          </cell>
          <cell r="X667" t="str">
            <v>DURADA</v>
          </cell>
          <cell r="Y667" t="str">
            <v>DATA</v>
          </cell>
          <cell r="Z667" t="str">
            <v>DESVIAC.</v>
          </cell>
        </row>
        <row r="668">
          <cell r="C668">
            <v>0</v>
          </cell>
          <cell r="D668">
            <v>0</v>
          </cell>
          <cell r="E668">
            <v>0</v>
          </cell>
          <cell r="F668">
            <v>0</v>
          </cell>
          <cell r="G668">
            <v>0</v>
          </cell>
          <cell r="H668">
            <v>0</v>
          </cell>
          <cell r="I668">
            <v>0</v>
          </cell>
          <cell r="J668">
            <v>0</v>
          </cell>
          <cell r="K668" t="str">
            <v>REAL</v>
          </cell>
          <cell r="L668">
            <v>0</v>
          </cell>
          <cell r="M668">
            <v>0</v>
          </cell>
          <cell r="N668">
            <v>0</v>
          </cell>
          <cell r="O668">
            <v>0</v>
          </cell>
          <cell r="P668">
            <v>0</v>
          </cell>
          <cell r="Q668">
            <v>0</v>
          </cell>
          <cell r="R668">
            <v>0</v>
          </cell>
          <cell r="S668">
            <v>0</v>
          </cell>
          <cell r="T668">
            <v>0</v>
          </cell>
          <cell r="U668" t="str">
            <v>INICI</v>
          </cell>
          <cell r="V668" t="str">
            <v>ENTREGA</v>
          </cell>
          <cell r="W668" t="str">
            <v>REVISADA</v>
          </cell>
          <cell r="X668">
            <v>0</v>
          </cell>
          <cell r="Y668" t="str">
            <v>ACCEP.</v>
          </cell>
          <cell r="Z668">
            <v>0</v>
          </cell>
        </row>
        <row r="669">
          <cell r="C669">
            <v>0</v>
          </cell>
          <cell r="D669">
            <v>0</v>
          </cell>
          <cell r="E669">
            <v>0</v>
          </cell>
          <cell r="F669">
            <v>0</v>
          </cell>
          <cell r="G669">
            <v>0</v>
          </cell>
          <cell r="H669">
            <v>0</v>
          </cell>
          <cell r="I669">
            <v>0</v>
          </cell>
          <cell r="J669">
            <v>0</v>
          </cell>
          <cell r="K669">
            <v>0</v>
          </cell>
          <cell r="L669">
            <v>0</v>
          </cell>
          <cell r="M669">
            <v>0</v>
          </cell>
          <cell r="N669">
            <v>0</v>
          </cell>
          <cell r="O669">
            <v>0</v>
          </cell>
          <cell r="P669">
            <v>0</v>
          </cell>
          <cell r="Q669">
            <v>0</v>
          </cell>
          <cell r="R669">
            <v>0</v>
          </cell>
          <cell r="S669">
            <v>0</v>
          </cell>
          <cell r="T669">
            <v>0</v>
          </cell>
          <cell r="U669">
            <v>0</v>
          </cell>
          <cell r="V669">
            <v>0</v>
          </cell>
          <cell r="W669">
            <v>0</v>
          </cell>
          <cell r="X669">
            <v>0</v>
          </cell>
          <cell r="Y669">
            <v>0</v>
          </cell>
          <cell r="Z669">
            <v>0</v>
          </cell>
        </row>
        <row r="670">
          <cell r="C670">
            <v>3679</v>
          </cell>
          <cell r="D670" t="str">
            <v>ORMAZA</v>
          </cell>
          <cell r="E670">
            <v>2016</v>
          </cell>
          <cell r="F670" t="str">
            <v>TA</v>
          </cell>
          <cell r="G670" t="str">
            <v>Inst. y PEM CC SCADA TEDIS.Net OCEX v1.0 (Show Room Getafe)</v>
          </cell>
          <cell r="H670" t="str">
            <v>OF3676</v>
          </cell>
          <cell r="I670">
            <v>0</v>
          </cell>
          <cell r="J670">
            <v>24</v>
          </cell>
          <cell r="K670">
            <v>29.5</v>
          </cell>
          <cell r="L670">
            <v>-5.5</v>
          </cell>
          <cell r="M670">
            <v>1.2291666666666667</v>
          </cell>
          <cell r="N670" t="str">
            <v>-</v>
          </cell>
          <cell r="O670" t="str">
            <v>-</v>
          </cell>
          <cell r="P670" t="str">
            <v>-</v>
          </cell>
          <cell r="Q670" t="str">
            <v>-</v>
          </cell>
          <cell r="R670" t="str">
            <v>EDC</v>
          </cell>
          <cell r="S670" t="str">
            <v>-</v>
          </cell>
          <cell r="T670" t="str">
            <v>-</v>
          </cell>
          <cell r="U670">
            <v>42514</v>
          </cell>
          <cell r="V670">
            <v>42551</v>
          </cell>
          <cell r="W670">
            <v>42689</v>
          </cell>
          <cell r="X670">
            <v>36</v>
          </cell>
          <cell r="Y670">
            <v>42689</v>
          </cell>
          <cell r="Z670">
            <v>0</v>
          </cell>
        </row>
        <row r="671">
          <cell r="C671">
            <v>3680</v>
          </cell>
          <cell r="D671" t="str">
            <v>INPPOZ</v>
          </cell>
          <cell r="E671">
            <v>2016</v>
          </cell>
          <cell r="F671" t="str">
            <v>TA</v>
          </cell>
          <cell r="G671" t="str">
            <v>CC SCADA TEDIS.Net PECUARIAS v1.0</v>
          </cell>
          <cell r="H671" t="str">
            <v>IND</v>
          </cell>
          <cell r="I671">
            <v>0</v>
          </cell>
          <cell r="J671">
            <v>115</v>
          </cell>
          <cell r="K671">
            <v>106.83</v>
          </cell>
          <cell r="L671">
            <v>8.1700000000000017</v>
          </cell>
          <cell r="M671">
            <v>0.92895652173913046</v>
          </cell>
          <cell r="N671" t="str">
            <v>-</v>
          </cell>
          <cell r="O671" t="str">
            <v>-</v>
          </cell>
          <cell r="P671" t="str">
            <v>-</v>
          </cell>
          <cell r="Q671" t="str">
            <v>-</v>
          </cell>
          <cell r="R671" t="str">
            <v>RVC</v>
          </cell>
          <cell r="S671" t="str">
            <v>-</v>
          </cell>
          <cell r="T671" t="str">
            <v>-</v>
          </cell>
          <cell r="U671">
            <v>42515</v>
          </cell>
          <cell r="V671">
            <v>42824</v>
          </cell>
          <cell r="W671">
            <v>43014</v>
          </cell>
          <cell r="X671">
            <v>305</v>
          </cell>
          <cell r="Y671">
            <v>43014</v>
          </cell>
          <cell r="Z671">
            <v>0</v>
          </cell>
        </row>
        <row r="672">
          <cell r="C672">
            <v>3681</v>
          </cell>
          <cell r="D672" t="str">
            <v>ELESER</v>
          </cell>
          <cell r="E672">
            <v>2016</v>
          </cell>
          <cell r="F672" t="str">
            <v>TA</v>
          </cell>
          <cell r="G672" t="str">
            <v>MANTENIMENT SCADA SEROSENSE 2.016-2.017 (Contr.Mnto.)</v>
          </cell>
          <cell r="H672" t="str">
            <v>IND</v>
          </cell>
          <cell r="I672">
            <v>0</v>
          </cell>
          <cell r="J672">
            <v>16</v>
          </cell>
          <cell r="K672">
            <v>13.33</v>
          </cell>
          <cell r="L672">
            <v>2.67</v>
          </cell>
          <cell r="M672">
            <v>0.833125</v>
          </cell>
          <cell r="N672" t="str">
            <v>-</v>
          </cell>
          <cell r="O672" t="str">
            <v>-</v>
          </cell>
          <cell r="P672" t="str">
            <v>-</v>
          </cell>
          <cell r="Q672" t="str">
            <v>JMG</v>
          </cell>
          <cell r="R672" t="str">
            <v>-</v>
          </cell>
          <cell r="S672" t="str">
            <v>-</v>
          </cell>
          <cell r="T672" t="str">
            <v>-</v>
          </cell>
          <cell r="U672">
            <v>42522</v>
          </cell>
          <cell r="V672">
            <v>42886</v>
          </cell>
          <cell r="W672">
            <v>42886</v>
          </cell>
          <cell r="X672">
            <v>360</v>
          </cell>
          <cell r="Y672">
            <v>42886</v>
          </cell>
          <cell r="Z672">
            <v>0</v>
          </cell>
        </row>
        <row r="673">
          <cell r="C673">
            <v>3682</v>
          </cell>
          <cell r="D673" t="str">
            <v>CARBAY</v>
          </cell>
          <cell r="E673">
            <v>2016</v>
          </cell>
          <cell r="F673" t="str">
            <v>TA</v>
          </cell>
          <cell r="G673" t="str">
            <v>MANTENIMIENTO SCADA CARBAYIN 2.016-2.017 (Contr.Mnto.)</v>
          </cell>
          <cell r="H673" t="str">
            <v>IND</v>
          </cell>
          <cell r="I673">
            <v>0</v>
          </cell>
          <cell r="J673">
            <v>16</v>
          </cell>
          <cell r="K673">
            <v>11.25</v>
          </cell>
          <cell r="L673">
            <v>4.75</v>
          </cell>
          <cell r="M673">
            <v>0.703125</v>
          </cell>
          <cell r="N673" t="str">
            <v>-</v>
          </cell>
          <cell r="O673" t="str">
            <v>-</v>
          </cell>
          <cell r="P673" t="str">
            <v>-</v>
          </cell>
          <cell r="Q673" t="str">
            <v>JMG</v>
          </cell>
          <cell r="R673" t="str">
            <v>-</v>
          </cell>
          <cell r="S673" t="str">
            <v>-</v>
          </cell>
          <cell r="T673" t="str">
            <v>-</v>
          </cell>
          <cell r="U673">
            <v>42522</v>
          </cell>
          <cell r="V673">
            <v>42886</v>
          </cell>
          <cell r="W673">
            <v>42886</v>
          </cell>
          <cell r="X673">
            <v>360</v>
          </cell>
          <cell r="Y673">
            <v>42886</v>
          </cell>
          <cell r="Z673">
            <v>0</v>
          </cell>
        </row>
        <row r="674">
          <cell r="C674">
            <v>3683</v>
          </cell>
          <cell r="D674" t="str">
            <v>CIAELE</v>
          </cell>
          <cell r="E674">
            <v>2016</v>
          </cell>
          <cell r="F674" t="str">
            <v>TA</v>
          </cell>
          <cell r="G674" t="str">
            <v>MANTENIMIENTO SCADA TEDIS.Net CIA ELECTRIFICACION 2.016-2.017 (Contr.Mnto.)</v>
          </cell>
          <cell r="H674" t="str">
            <v>IND</v>
          </cell>
          <cell r="I674">
            <v>0</v>
          </cell>
          <cell r="J674">
            <v>16</v>
          </cell>
          <cell r="K674">
            <v>43</v>
          </cell>
          <cell r="L674">
            <v>-27</v>
          </cell>
          <cell r="M674">
            <v>2.6875</v>
          </cell>
          <cell r="N674" t="str">
            <v>-</v>
          </cell>
          <cell r="O674" t="str">
            <v>-</v>
          </cell>
          <cell r="P674" t="str">
            <v>-</v>
          </cell>
          <cell r="Q674" t="str">
            <v>JMG</v>
          </cell>
          <cell r="R674" t="str">
            <v>-</v>
          </cell>
          <cell r="S674" t="str">
            <v>-</v>
          </cell>
          <cell r="T674" t="str">
            <v>-</v>
          </cell>
          <cell r="U674">
            <v>42522</v>
          </cell>
          <cell r="V674">
            <v>42886</v>
          </cell>
          <cell r="W674">
            <v>42886</v>
          </cell>
          <cell r="X674">
            <v>360</v>
          </cell>
          <cell r="Y674">
            <v>42886</v>
          </cell>
          <cell r="Z674">
            <v>0</v>
          </cell>
        </row>
        <row r="675">
          <cell r="C675">
            <v>3684</v>
          </cell>
          <cell r="D675" t="str">
            <v>ENDENE</v>
          </cell>
          <cell r="E675">
            <v>2016</v>
          </cell>
          <cell r="F675" t="str">
            <v>TA</v>
          </cell>
          <cell r="G675" t="str">
            <v>REPARACIO RTU P.R.E. P.F.ES PUJOLS v4.0</v>
          </cell>
          <cell r="H675" t="str">
            <v>IND</v>
          </cell>
          <cell r="I675">
            <v>0</v>
          </cell>
          <cell r="J675">
            <v>6</v>
          </cell>
          <cell r="K675">
            <v>5.6</v>
          </cell>
          <cell r="L675">
            <v>0.40000000000000036</v>
          </cell>
          <cell r="M675">
            <v>0.93333333333333324</v>
          </cell>
          <cell r="N675" t="str">
            <v>-</v>
          </cell>
          <cell r="O675" t="str">
            <v>-</v>
          </cell>
          <cell r="P675" t="str">
            <v>EMM</v>
          </cell>
          <cell r="Q675" t="str">
            <v>-</v>
          </cell>
          <cell r="R675" t="str">
            <v>-</v>
          </cell>
          <cell r="S675" t="str">
            <v>-</v>
          </cell>
          <cell r="T675" t="str">
            <v>-</v>
          </cell>
          <cell r="U675">
            <v>42507</v>
          </cell>
          <cell r="V675">
            <v>42517</v>
          </cell>
          <cell r="W675">
            <v>42521</v>
          </cell>
          <cell r="X675">
            <v>10</v>
          </cell>
          <cell r="Y675">
            <v>42521</v>
          </cell>
          <cell r="Z675">
            <v>0</v>
          </cell>
        </row>
        <row r="676">
          <cell r="C676">
            <v>3685</v>
          </cell>
          <cell r="D676" t="str">
            <v>SERGAR</v>
          </cell>
          <cell r="E676">
            <v>2016</v>
          </cell>
          <cell r="F676" t="str">
            <v>TA</v>
          </cell>
          <cell r="G676" t="str">
            <v>3 x RTU IAT MASTRAFO v1.0</v>
          </cell>
          <cell r="H676" t="str">
            <v>IND</v>
          </cell>
          <cell r="I676">
            <v>0</v>
          </cell>
          <cell r="J676">
            <v>12.25</v>
          </cell>
          <cell r="K676">
            <v>21.58</v>
          </cell>
          <cell r="L676">
            <v>-9.3299999999999983</v>
          </cell>
          <cell r="M676">
            <v>1.7616326530612243</v>
          </cell>
          <cell r="N676" t="str">
            <v>-</v>
          </cell>
          <cell r="O676" t="str">
            <v>-</v>
          </cell>
          <cell r="P676" t="str">
            <v>EMM</v>
          </cell>
          <cell r="Q676" t="str">
            <v>-</v>
          </cell>
          <cell r="R676" t="str">
            <v>-</v>
          </cell>
          <cell r="S676" t="str">
            <v>-</v>
          </cell>
          <cell r="T676" t="str">
            <v>-</v>
          </cell>
          <cell r="U676">
            <v>42520</v>
          </cell>
          <cell r="V676">
            <v>42551</v>
          </cell>
          <cell r="W676">
            <v>42713</v>
          </cell>
          <cell r="X676">
            <v>30</v>
          </cell>
          <cell r="Y676">
            <v>42713</v>
          </cell>
          <cell r="Z676">
            <v>0</v>
          </cell>
        </row>
        <row r="677">
          <cell r="C677">
            <v>3686</v>
          </cell>
          <cell r="D677" t="str">
            <v>ELEEBR</v>
          </cell>
          <cell r="E677">
            <v>2016</v>
          </cell>
          <cell r="F677" t="str">
            <v>TA</v>
          </cell>
          <cell r="G677" t="str">
            <v>REPARACIO RTU CAP32 C.T. Avda.EBRO</v>
          </cell>
          <cell r="H677" t="str">
            <v>IND</v>
          </cell>
          <cell r="I677">
            <v>0</v>
          </cell>
          <cell r="J677">
            <v>1.75</v>
          </cell>
          <cell r="K677">
            <v>1.75</v>
          </cell>
          <cell r="L677">
            <v>0</v>
          </cell>
          <cell r="M677">
            <v>1</v>
          </cell>
          <cell r="N677" t="str">
            <v>-</v>
          </cell>
          <cell r="O677" t="str">
            <v>-</v>
          </cell>
          <cell r="P677" t="str">
            <v>EMM</v>
          </cell>
          <cell r="Q677" t="str">
            <v>-</v>
          </cell>
          <cell r="R677" t="str">
            <v>-</v>
          </cell>
          <cell r="S677" t="str">
            <v>-</v>
          </cell>
          <cell r="T677" t="str">
            <v>-</v>
          </cell>
          <cell r="U677">
            <v>42520</v>
          </cell>
          <cell r="V677">
            <v>42520</v>
          </cell>
          <cell r="W677">
            <v>42520</v>
          </cell>
          <cell r="X677">
            <v>0</v>
          </cell>
          <cell r="Y677">
            <v>42520</v>
          </cell>
          <cell r="Z677">
            <v>0</v>
          </cell>
        </row>
        <row r="678">
          <cell r="C678">
            <v>3687</v>
          </cell>
          <cell r="D678" t="str">
            <v>MANGRA</v>
          </cell>
          <cell r="E678">
            <v>2016</v>
          </cell>
          <cell r="F678" t="str">
            <v>TA</v>
          </cell>
          <cell r="G678" t="str">
            <v>26 x CPU MIPS-300N SMD v1.2</v>
          </cell>
          <cell r="H678" t="str">
            <v>PPAL</v>
          </cell>
          <cell r="I678">
            <v>0</v>
          </cell>
          <cell r="J678">
            <v>13</v>
          </cell>
          <cell r="K678">
            <v>19.93</v>
          </cell>
          <cell r="L678">
            <v>-6.93</v>
          </cell>
          <cell r="M678">
            <v>1.533076923076923</v>
          </cell>
          <cell r="N678" t="str">
            <v>-</v>
          </cell>
          <cell r="O678" t="str">
            <v>-</v>
          </cell>
          <cell r="P678" t="str">
            <v>AMX</v>
          </cell>
          <cell r="Q678" t="str">
            <v>-</v>
          </cell>
          <cell r="R678" t="str">
            <v>-</v>
          </cell>
          <cell r="S678" t="str">
            <v>-</v>
          </cell>
          <cell r="T678" t="str">
            <v>-</v>
          </cell>
          <cell r="U678">
            <v>42527</v>
          </cell>
          <cell r="V678">
            <v>42566</v>
          </cell>
          <cell r="W678">
            <v>42643</v>
          </cell>
          <cell r="X678">
            <v>39</v>
          </cell>
          <cell r="Y678">
            <v>42643</v>
          </cell>
          <cell r="Z678">
            <v>0</v>
          </cell>
        </row>
        <row r="679">
          <cell r="C679">
            <v>3688</v>
          </cell>
          <cell r="D679" t="str">
            <v>MANGRA</v>
          </cell>
          <cell r="E679">
            <v>2016</v>
          </cell>
          <cell r="F679" t="str">
            <v>TA</v>
          </cell>
          <cell r="G679" t="str">
            <v>26 x INTERFACE MIPS-300N SMD v1.2</v>
          </cell>
          <cell r="H679" t="str">
            <v>OF3687</v>
          </cell>
          <cell r="I679">
            <v>0</v>
          </cell>
          <cell r="J679">
            <v>12</v>
          </cell>
          <cell r="K679">
            <v>27.1</v>
          </cell>
          <cell r="L679">
            <v>-15.100000000000001</v>
          </cell>
          <cell r="M679">
            <v>2.2583333333333333</v>
          </cell>
          <cell r="N679" t="str">
            <v>-</v>
          </cell>
          <cell r="O679" t="str">
            <v>-</v>
          </cell>
          <cell r="P679" t="str">
            <v>AMX</v>
          </cell>
          <cell r="Q679" t="str">
            <v>-</v>
          </cell>
          <cell r="R679" t="str">
            <v>-</v>
          </cell>
          <cell r="S679" t="str">
            <v>-</v>
          </cell>
          <cell r="T679" t="str">
            <v>-</v>
          </cell>
          <cell r="U679">
            <v>42527</v>
          </cell>
          <cell r="V679">
            <v>42566</v>
          </cell>
          <cell r="W679">
            <v>42643</v>
          </cell>
          <cell r="X679">
            <v>39</v>
          </cell>
          <cell r="Y679">
            <v>42643</v>
          </cell>
          <cell r="Z679">
            <v>0</v>
          </cell>
        </row>
        <row r="680">
          <cell r="C680">
            <v>3689</v>
          </cell>
          <cell r="D680" t="str">
            <v>SERGAR</v>
          </cell>
          <cell r="E680">
            <v>2016</v>
          </cell>
          <cell r="F680" t="str">
            <v>TA</v>
          </cell>
          <cell r="G680" t="str">
            <v>CC SCADA TEDIS.Net SERVILIANO v1.0</v>
          </cell>
          <cell r="H680" t="str">
            <v>IND</v>
          </cell>
          <cell r="I680">
            <v>0</v>
          </cell>
          <cell r="J680">
            <v>94</v>
          </cell>
          <cell r="K680">
            <v>96.83</v>
          </cell>
          <cell r="L680">
            <v>-2.8299999999999983</v>
          </cell>
          <cell r="M680">
            <v>1.0301063829787234</v>
          </cell>
          <cell r="N680" t="str">
            <v>-</v>
          </cell>
          <cell r="O680" t="str">
            <v>-</v>
          </cell>
          <cell r="P680" t="str">
            <v>-</v>
          </cell>
          <cell r="Q680" t="str">
            <v>-</v>
          </cell>
          <cell r="R680" t="str">
            <v>AP</v>
          </cell>
          <cell r="S680" t="str">
            <v>-</v>
          </cell>
          <cell r="T680" t="str">
            <v>-</v>
          </cell>
          <cell r="U680">
            <v>42527</v>
          </cell>
          <cell r="V680">
            <v>42673</v>
          </cell>
          <cell r="W680">
            <v>42867</v>
          </cell>
          <cell r="X680">
            <v>144</v>
          </cell>
          <cell r="Y680">
            <v>42867</v>
          </cell>
          <cell r="Z680">
            <v>0</v>
          </cell>
        </row>
        <row r="681">
          <cell r="C681">
            <v>3690</v>
          </cell>
          <cell r="D681" t="str">
            <v>ELEEBR</v>
          </cell>
          <cell r="E681">
            <v>2016</v>
          </cell>
          <cell r="F681" t="str">
            <v>TA</v>
          </cell>
          <cell r="G681" t="str">
            <v>CC SCADA EEBRO v3.3</v>
          </cell>
          <cell r="H681" t="str">
            <v>IND</v>
          </cell>
          <cell r="I681">
            <v>0</v>
          </cell>
          <cell r="J681">
            <v>8</v>
          </cell>
          <cell r="K681">
            <v>2.67</v>
          </cell>
          <cell r="L681">
            <v>5.33</v>
          </cell>
          <cell r="M681">
            <v>0.33374999999999999</v>
          </cell>
          <cell r="N681" t="str">
            <v>-</v>
          </cell>
          <cell r="O681" t="str">
            <v>-</v>
          </cell>
          <cell r="P681" t="str">
            <v>-</v>
          </cell>
          <cell r="Q681" t="str">
            <v>JMG</v>
          </cell>
          <cell r="R681" t="str">
            <v>-</v>
          </cell>
          <cell r="S681" t="str">
            <v>-</v>
          </cell>
          <cell r="T681" t="str">
            <v>-</v>
          </cell>
          <cell r="U681">
            <v>42528</v>
          </cell>
          <cell r="V681">
            <v>42538</v>
          </cell>
          <cell r="W681">
            <v>42538</v>
          </cell>
          <cell r="X681">
            <v>10</v>
          </cell>
          <cell r="Y681">
            <v>42536</v>
          </cell>
          <cell r="Z681">
            <v>-2</v>
          </cell>
        </row>
        <row r="682">
          <cell r="C682">
            <v>3691</v>
          </cell>
          <cell r="D682" t="str">
            <v>JNDGAL</v>
          </cell>
          <cell r="E682">
            <v>2016</v>
          </cell>
          <cell r="F682" t="str">
            <v>OB</v>
          </cell>
          <cell r="G682" t="str">
            <v>CC SCADA TEDIS.Net JND GALVEZ v1.0</v>
          </cell>
          <cell r="H682" t="str">
            <v>IND</v>
          </cell>
          <cell r="I682">
            <v>0</v>
          </cell>
          <cell r="J682">
            <v>116</v>
          </cell>
          <cell r="K682">
            <v>0</v>
          </cell>
          <cell r="L682">
            <v>116</v>
          </cell>
          <cell r="M682">
            <v>0</v>
          </cell>
          <cell r="N682" t="str">
            <v>-</v>
          </cell>
          <cell r="O682" t="str">
            <v>-</v>
          </cell>
          <cell r="P682" t="str">
            <v>-</v>
          </cell>
          <cell r="Q682" t="str">
            <v>-</v>
          </cell>
          <cell r="R682" t="str">
            <v>EDC</v>
          </cell>
          <cell r="S682" t="str">
            <v>-</v>
          </cell>
          <cell r="T682" t="str">
            <v>-</v>
          </cell>
          <cell r="U682">
            <v>42529</v>
          </cell>
          <cell r="V682">
            <v>42735</v>
          </cell>
          <cell r="W682">
            <v>42735</v>
          </cell>
          <cell r="X682">
            <v>203</v>
          </cell>
          <cell r="Y682">
            <v>0</v>
          </cell>
          <cell r="Z682" t="str">
            <v/>
          </cell>
        </row>
        <row r="683">
          <cell r="C683">
            <v>3692</v>
          </cell>
          <cell r="D683" t="str">
            <v>JNDGAL</v>
          </cell>
          <cell r="E683">
            <v>2016</v>
          </cell>
          <cell r="F683" t="str">
            <v>TA</v>
          </cell>
          <cell r="G683" t="str">
            <v>RTU PTO. FRONTERA-I v1.0</v>
          </cell>
          <cell r="H683" t="str">
            <v>IND</v>
          </cell>
          <cell r="I683">
            <v>0</v>
          </cell>
          <cell r="J683">
            <v>12</v>
          </cell>
          <cell r="K683">
            <v>12.53</v>
          </cell>
          <cell r="L683">
            <v>-0.52999999999999936</v>
          </cell>
          <cell r="M683">
            <v>1.0441666666666667</v>
          </cell>
          <cell r="N683" t="str">
            <v>-</v>
          </cell>
          <cell r="O683" t="str">
            <v>-</v>
          </cell>
          <cell r="P683" t="str">
            <v>-</v>
          </cell>
          <cell r="Q683" t="str">
            <v>EUL</v>
          </cell>
          <cell r="R683" t="str">
            <v>-</v>
          </cell>
          <cell r="S683" t="str">
            <v>-</v>
          </cell>
          <cell r="T683" t="str">
            <v>-</v>
          </cell>
          <cell r="U683">
            <v>42529</v>
          </cell>
          <cell r="V683">
            <v>42735</v>
          </cell>
          <cell r="W683">
            <v>42735</v>
          </cell>
          <cell r="X683">
            <v>203</v>
          </cell>
          <cell r="Y683">
            <v>42717</v>
          </cell>
          <cell r="Z683">
            <v>-17</v>
          </cell>
        </row>
        <row r="684">
          <cell r="C684">
            <v>3693</v>
          </cell>
          <cell r="D684" t="str">
            <v>JNDGAL</v>
          </cell>
          <cell r="E684">
            <v>2016</v>
          </cell>
          <cell r="F684" t="str">
            <v>TA</v>
          </cell>
          <cell r="G684" t="str">
            <v>RTU PTO. FRONTERA-II v1.0</v>
          </cell>
          <cell r="H684" t="str">
            <v>IND</v>
          </cell>
          <cell r="I684">
            <v>0</v>
          </cell>
          <cell r="J684">
            <v>12</v>
          </cell>
          <cell r="K684">
            <v>12.54</v>
          </cell>
          <cell r="L684">
            <v>-0.53999999999999915</v>
          </cell>
          <cell r="M684">
            <v>1.0449999999999999</v>
          </cell>
          <cell r="N684" t="str">
            <v>-</v>
          </cell>
          <cell r="O684" t="str">
            <v>-</v>
          </cell>
          <cell r="P684" t="str">
            <v>-</v>
          </cell>
          <cell r="Q684" t="str">
            <v>EUL</v>
          </cell>
          <cell r="R684" t="str">
            <v>-</v>
          </cell>
          <cell r="S684" t="str">
            <v>-</v>
          </cell>
          <cell r="T684" t="str">
            <v>-</v>
          </cell>
          <cell r="U684">
            <v>42529</v>
          </cell>
          <cell r="V684">
            <v>42735</v>
          </cell>
          <cell r="W684">
            <v>42735</v>
          </cell>
          <cell r="X684">
            <v>203</v>
          </cell>
          <cell r="Y684">
            <v>42717</v>
          </cell>
          <cell r="Z684">
            <v>-17</v>
          </cell>
        </row>
        <row r="685">
          <cell r="C685">
            <v>3694</v>
          </cell>
          <cell r="D685" t="str">
            <v>SITEL</v>
          </cell>
          <cell r="E685">
            <v>2016</v>
          </cell>
          <cell r="F685" t="str">
            <v>TA</v>
          </cell>
          <cell r="G685" t="str">
            <v>30 x RTU CAP-PRX-48 v3.1</v>
          </cell>
          <cell r="H685" t="str">
            <v>OF3692</v>
          </cell>
          <cell r="I685">
            <v>0</v>
          </cell>
          <cell r="J685">
            <v>21</v>
          </cell>
          <cell r="K685">
            <v>61.59</v>
          </cell>
          <cell r="L685">
            <v>-40.590000000000003</v>
          </cell>
          <cell r="M685">
            <v>2.9328571428571428</v>
          </cell>
          <cell r="N685" t="str">
            <v>-</v>
          </cell>
          <cell r="O685" t="str">
            <v>-</v>
          </cell>
          <cell r="P685" t="str">
            <v>EMM</v>
          </cell>
          <cell r="Q685" t="str">
            <v>-</v>
          </cell>
          <cell r="R685" t="str">
            <v>-</v>
          </cell>
          <cell r="S685" t="str">
            <v>-</v>
          </cell>
          <cell r="T685" t="str">
            <v>-</v>
          </cell>
          <cell r="U685">
            <v>42529</v>
          </cell>
          <cell r="V685">
            <v>42643</v>
          </cell>
          <cell r="W685">
            <v>42717</v>
          </cell>
          <cell r="X685">
            <v>112</v>
          </cell>
          <cell r="Y685">
            <v>42717</v>
          </cell>
          <cell r="Z685">
            <v>0</v>
          </cell>
        </row>
        <row r="686">
          <cell r="C686">
            <v>3695</v>
          </cell>
          <cell r="D686" t="str">
            <v>SITEL</v>
          </cell>
          <cell r="E686">
            <v>2016</v>
          </cell>
          <cell r="F686" t="str">
            <v>TA</v>
          </cell>
          <cell r="G686" t="str">
            <v>30 x PLACA CAP-PRX-48 v3.1</v>
          </cell>
          <cell r="H686" t="str">
            <v>OF3692</v>
          </cell>
          <cell r="I686">
            <v>0</v>
          </cell>
          <cell r="J686">
            <v>4</v>
          </cell>
          <cell r="K686">
            <v>73.5</v>
          </cell>
          <cell r="L686">
            <v>-69.5</v>
          </cell>
          <cell r="M686">
            <v>18.375</v>
          </cell>
          <cell r="N686" t="str">
            <v>-</v>
          </cell>
          <cell r="O686" t="str">
            <v>-</v>
          </cell>
          <cell r="P686" t="str">
            <v>EMM</v>
          </cell>
          <cell r="Q686" t="str">
            <v>-</v>
          </cell>
          <cell r="R686" t="str">
            <v>-</v>
          </cell>
          <cell r="S686" t="str">
            <v>-</v>
          </cell>
          <cell r="T686" t="str">
            <v>-</v>
          </cell>
          <cell r="U686">
            <v>42529</v>
          </cell>
          <cell r="V686">
            <v>42643</v>
          </cell>
          <cell r="W686">
            <v>42717</v>
          </cell>
          <cell r="X686">
            <v>112</v>
          </cell>
          <cell r="Y686">
            <v>42717</v>
          </cell>
          <cell r="Z686">
            <v>0</v>
          </cell>
        </row>
        <row r="687">
          <cell r="C687">
            <v>3696</v>
          </cell>
          <cell r="D687" t="str">
            <v>ORMAZA</v>
          </cell>
          <cell r="E687">
            <v>2016</v>
          </cell>
          <cell r="F687" t="str">
            <v>TA</v>
          </cell>
          <cell r="G687" t="str">
            <v>Inst. y PEM CC SCADA ABUSEJO v1.3</v>
          </cell>
          <cell r="H687" t="str">
            <v>OF3661</v>
          </cell>
          <cell r="I687">
            <v>0</v>
          </cell>
          <cell r="J687">
            <v>4</v>
          </cell>
          <cell r="K687">
            <v>5.25</v>
          </cell>
          <cell r="L687">
            <v>-1.25</v>
          </cell>
          <cell r="M687">
            <v>1.3125</v>
          </cell>
          <cell r="N687" t="str">
            <v>-</v>
          </cell>
          <cell r="O687" t="str">
            <v>-</v>
          </cell>
          <cell r="P687" t="str">
            <v>-</v>
          </cell>
          <cell r="Q687" t="str">
            <v>JMG</v>
          </cell>
          <cell r="R687" t="str">
            <v>-</v>
          </cell>
          <cell r="S687" t="str">
            <v>-</v>
          </cell>
          <cell r="T687" t="str">
            <v>-</v>
          </cell>
          <cell r="U687">
            <v>42529</v>
          </cell>
          <cell r="V687">
            <v>42551</v>
          </cell>
          <cell r="W687">
            <v>42551</v>
          </cell>
          <cell r="X687">
            <v>22</v>
          </cell>
          <cell r="Y687">
            <v>42538</v>
          </cell>
          <cell r="Z687">
            <v>-13</v>
          </cell>
        </row>
        <row r="688">
          <cell r="C688">
            <v>3697</v>
          </cell>
          <cell r="D688" t="str">
            <v>ELEALS</v>
          </cell>
          <cell r="E688">
            <v>2016</v>
          </cell>
          <cell r="F688" t="str">
            <v>TA</v>
          </cell>
          <cell r="G688" t="str">
            <v>MANTENIMIENTO CC SCADA ALSET-2.016-2.017 (Contr.Mnto.)</v>
          </cell>
          <cell r="H688" t="str">
            <v>IND</v>
          </cell>
          <cell r="I688">
            <v>0</v>
          </cell>
          <cell r="J688">
            <v>8</v>
          </cell>
          <cell r="K688">
            <v>7.5</v>
          </cell>
          <cell r="L688">
            <v>0.5</v>
          </cell>
          <cell r="M688">
            <v>0.9375</v>
          </cell>
          <cell r="N688" t="str">
            <v>-</v>
          </cell>
          <cell r="O688" t="str">
            <v>-</v>
          </cell>
          <cell r="P688" t="str">
            <v>-</v>
          </cell>
          <cell r="Q688" t="str">
            <v>JMG</v>
          </cell>
          <cell r="R688" t="str">
            <v>-</v>
          </cell>
          <cell r="S688" t="str">
            <v>-</v>
          </cell>
          <cell r="T688" t="str">
            <v>-</v>
          </cell>
          <cell r="U688">
            <v>42522</v>
          </cell>
          <cell r="V688">
            <v>42886</v>
          </cell>
          <cell r="W688">
            <v>42886</v>
          </cell>
          <cell r="X688">
            <v>360</v>
          </cell>
          <cell r="Y688">
            <v>42886</v>
          </cell>
          <cell r="Z688">
            <v>0</v>
          </cell>
        </row>
        <row r="689">
          <cell r="C689">
            <v>3698</v>
          </cell>
          <cell r="D689" t="str">
            <v>SUMALG</v>
          </cell>
          <cell r="E689">
            <v>2016</v>
          </cell>
          <cell r="F689" t="str">
            <v>TA</v>
          </cell>
          <cell r="G689" t="str">
            <v>MANTENIMIENTO CC SCADA ALGINETENSE-2.016-2.017 (Contr.Mnto.)</v>
          </cell>
          <cell r="H689" t="str">
            <v>IND</v>
          </cell>
          <cell r="I689">
            <v>0</v>
          </cell>
          <cell r="J689">
            <v>16</v>
          </cell>
          <cell r="K689">
            <v>7.25</v>
          </cell>
          <cell r="L689">
            <v>8.75</v>
          </cell>
          <cell r="M689">
            <v>0.453125</v>
          </cell>
          <cell r="N689" t="str">
            <v>-</v>
          </cell>
          <cell r="O689" t="str">
            <v>-</v>
          </cell>
          <cell r="P689" t="str">
            <v>-</v>
          </cell>
          <cell r="Q689" t="str">
            <v>JMG</v>
          </cell>
          <cell r="R689" t="str">
            <v>-</v>
          </cell>
          <cell r="S689" t="str">
            <v>-</v>
          </cell>
          <cell r="T689" t="str">
            <v>-</v>
          </cell>
          <cell r="U689">
            <v>42522</v>
          </cell>
          <cell r="V689">
            <v>42886</v>
          </cell>
          <cell r="W689">
            <v>42886</v>
          </cell>
          <cell r="X689">
            <v>360</v>
          </cell>
          <cell r="Y689">
            <v>42886</v>
          </cell>
          <cell r="Z689">
            <v>0</v>
          </cell>
        </row>
        <row r="690">
          <cell r="C690">
            <v>3699</v>
          </cell>
          <cell r="D690" t="str">
            <v>ELEMOL</v>
          </cell>
          <cell r="E690">
            <v>2016</v>
          </cell>
          <cell r="F690" t="str">
            <v>TA</v>
          </cell>
          <cell r="G690" t="str">
            <v>MANTENIMIENTO CC SCADA MOLINOS-2.016-2.017 (Contr.Mnto.)</v>
          </cell>
          <cell r="H690" t="str">
            <v>IND</v>
          </cell>
          <cell r="I690">
            <v>0</v>
          </cell>
          <cell r="J690">
            <v>16</v>
          </cell>
          <cell r="K690">
            <v>1</v>
          </cell>
          <cell r="L690">
            <v>15</v>
          </cell>
          <cell r="M690">
            <v>6.25E-2</v>
          </cell>
          <cell r="N690" t="str">
            <v>-</v>
          </cell>
          <cell r="O690" t="str">
            <v>-</v>
          </cell>
          <cell r="P690" t="str">
            <v>-</v>
          </cell>
          <cell r="Q690" t="str">
            <v>JMG</v>
          </cell>
          <cell r="R690" t="str">
            <v>-</v>
          </cell>
          <cell r="S690" t="str">
            <v>-</v>
          </cell>
          <cell r="T690" t="str">
            <v>-</v>
          </cell>
          <cell r="U690">
            <v>42522</v>
          </cell>
          <cell r="V690">
            <v>42886</v>
          </cell>
          <cell r="W690">
            <v>42886</v>
          </cell>
          <cell r="X690">
            <v>360</v>
          </cell>
          <cell r="Y690">
            <v>42886</v>
          </cell>
          <cell r="Z690">
            <v>0</v>
          </cell>
        </row>
        <row r="691">
          <cell r="C691">
            <v>3700</v>
          </cell>
          <cell r="D691" t="str">
            <v>ELEALS</v>
          </cell>
          <cell r="E691">
            <v>2016</v>
          </cell>
          <cell r="F691" t="str">
            <v>TA</v>
          </cell>
          <cell r="G691" t="str">
            <v>MANTENIMIENTO SGT ALSET-2.016-2.017 (Contr.Mnto.)</v>
          </cell>
          <cell r="H691" t="str">
            <v>IND</v>
          </cell>
          <cell r="I691">
            <v>0</v>
          </cell>
          <cell r="J691">
            <v>8</v>
          </cell>
          <cell r="K691">
            <v>1</v>
          </cell>
          <cell r="L691">
            <v>7</v>
          </cell>
          <cell r="M691">
            <v>0.125</v>
          </cell>
          <cell r="N691" t="str">
            <v>-</v>
          </cell>
          <cell r="O691" t="str">
            <v>-</v>
          </cell>
          <cell r="P691" t="str">
            <v>-</v>
          </cell>
          <cell r="Q691" t="str">
            <v>-</v>
          </cell>
          <cell r="R691" t="str">
            <v>TRS</v>
          </cell>
          <cell r="S691" t="str">
            <v>-</v>
          </cell>
          <cell r="T691" t="str">
            <v>-</v>
          </cell>
          <cell r="U691">
            <v>42522</v>
          </cell>
          <cell r="V691">
            <v>42886</v>
          </cell>
          <cell r="W691">
            <v>42886</v>
          </cell>
          <cell r="X691">
            <v>360</v>
          </cell>
          <cell r="Y691">
            <v>42886</v>
          </cell>
          <cell r="Z691">
            <v>0</v>
          </cell>
        </row>
        <row r="692">
          <cell r="C692">
            <v>3701</v>
          </cell>
          <cell r="D692" t="str">
            <v>PEUSA</v>
          </cell>
          <cell r="E692">
            <v>2016</v>
          </cell>
          <cell r="F692" t="str">
            <v>TA</v>
          </cell>
          <cell r="G692" t="str">
            <v>CC SCADA PEUSA v8.4</v>
          </cell>
          <cell r="H692" t="str">
            <v>PPAL</v>
          </cell>
          <cell r="I692">
            <v>0</v>
          </cell>
          <cell r="J692">
            <v>4.5</v>
          </cell>
          <cell r="K692">
            <v>1</v>
          </cell>
          <cell r="L692">
            <v>3.5</v>
          </cell>
          <cell r="M692">
            <v>0.22222222222222221</v>
          </cell>
          <cell r="N692" t="str">
            <v>-</v>
          </cell>
          <cell r="O692" t="str">
            <v>-</v>
          </cell>
          <cell r="P692" t="str">
            <v>-</v>
          </cell>
          <cell r="Q692" t="str">
            <v>-</v>
          </cell>
          <cell r="R692" t="str">
            <v>RVC</v>
          </cell>
          <cell r="S692" t="str">
            <v>-</v>
          </cell>
          <cell r="T692" t="str">
            <v>-</v>
          </cell>
          <cell r="U692">
            <v>42543</v>
          </cell>
          <cell r="V692">
            <v>42573</v>
          </cell>
          <cell r="W692">
            <v>42578</v>
          </cell>
          <cell r="X692">
            <v>30</v>
          </cell>
          <cell r="Y692">
            <v>42578</v>
          </cell>
          <cell r="Z692">
            <v>0</v>
          </cell>
        </row>
        <row r="693">
          <cell r="C693">
            <v>3702</v>
          </cell>
          <cell r="D693" t="str">
            <v>PEUSA</v>
          </cell>
          <cell r="E693">
            <v>2016</v>
          </cell>
          <cell r="F693" t="str">
            <v>TA</v>
          </cell>
          <cell r="G693" t="str">
            <v>ARM.COM CC SCADA PEUSA v2.1</v>
          </cell>
          <cell r="H693" t="str">
            <v>OF3701</v>
          </cell>
          <cell r="I693">
            <v>0</v>
          </cell>
          <cell r="J693">
            <v>1.25</v>
          </cell>
          <cell r="K693">
            <v>1.33</v>
          </cell>
          <cell r="L693">
            <v>-8.0000000000000071E-2</v>
          </cell>
          <cell r="M693">
            <v>1.0640000000000001</v>
          </cell>
          <cell r="N693" t="str">
            <v>-</v>
          </cell>
          <cell r="O693" t="str">
            <v>-</v>
          </cell>
          <cell r="P693" t="str">
            <v>-</v>
          </cell>
          <cell r="Q693" t="str">
            <v>-</v>
          </cell>
          <cell r="R693" t="str">
            <v>RVC</v>
          </cell>
          <cell r="S693" t="str">
            <v>-</v>
          </cell>
          <cell r="T693" t="str">
            <v>-</v>
          </cell>
          <cell r="U693">
            <v>42543</v>
          </cell>
          <cell r="V693">
            <v>42573</v>
          </cell>
          <cell r="W693">
            <v>42578</v>
          </cell>
          <cell r="X693">
            <v>30</v>
          </cell>
          <cell r="Y693">
            <v>42578</v>
          </cell>
          <cell r="Z693">
            <v>0</v>
          </cell>
        </row>
        <row r="694">
          <cell r="C694">
            <v>3703</v>
          </cell>
          <cell r="D694" t="str">
            <v>PEUSA</v>
          </cell>
          <cell r="E694">
            <v>2016</v>
          </cell>
          <cell r="F694" t="str">
            <v>TA</v>
          </cell>
          <cell r="G694" t="str">
            <v>RTU C.H. ANSERALL v1.5</v>
          </cell>
          <cell r="H694" t="str">
            <v>OF3701</v>
          </cell>
          <cell r="I694">
            <v>0</v>
          </cell>
          <cell r="J694">
            <v>8.5</v>
          </cell>
          <cell r="K694">
            <v>10.75</v>
          </cell>
          <cell r="L694">
            <v>-2.25</v>
          </cell>
          <cell r="M694">
            <v>1.2647058823529411</v>
          </cell>
          <cell r="N694" t="str">
            <v>-</v>
          </cell>
          <cell r="O694" t="str">
            <v>-</v>
          </cell>
          <cell r="P694" t="str">
            <v>-</v>
          </cell>
          <cell r="Q694" t="str">
            <v>-</v>
          </cell>
          <cell r="R694" t="str">
            <v>RVC</v>
          </cell>
          <cell r="S694" t="str">
            <v>-</v>
          </cell>
          <cell r="T694" t="str">
            <v>-</v>
          </cell>
          <cell r="U694">
            <v>42543</v>
          </cell>
          <cell r="V694">
            <v>42573</v>
          </cell>
          <cell r="W694">
            <v>42578</v>
          </cell>
          <cell r="X694">
            <v>30</v>
          </cell>
          <cell r="Y694">
            <v>42578</v>
          </cell>
          <cell r="Z694">
            <v>0</v>
          </cell>
        </row>
        <row r="695">
          <cell r="C695">
            <v>3704</v>
          </cell>
          <cell r="D695" t="str">
            <v>ORMAZA</v>
          </cell>
          <cell r="E695">
            <v>2016</v>
          </cell>
          <cell r="F695" t="str">
            <v>TA</v>
          </cell>
          <cell r="G695" t="str">
            <v>SUPORT CC SCADA JAFRE 2S-2016 (Contr.Mnto)</v>
          </cell>
          <cell r="H695" t="str">
            <v>PPAL</v>
          </cell>
          <cell r="I695">
            <v>0</v>
          </cell>
          <cell r="J695">
            <v>8</v>
          </cell>
          <cell r="K695">
            <v>7.58</v>
          </cell>
          <cell r="L695">
            <v>0.41999999999999993</v>
          </cell>
          <cell r="M695">
            <v>0.94750000000000001</v>
          </cell>
          <cell r="N695" t="str">
            <v>-</v>
          </cell>
          <cell r="O695" t="str">
            <v>-</v>
          </cell>
          <cell r="P695" t="str">
            <v>-</v>
          </cell>
          <cell r="Q695" t="str">
            <v>JMG</v>
          </cell>
          <cell r="R695" t="str">
            <v>-</v>
          </cell>
          <cell r="S695" t="str">
            <v>-</v>
          </cell>
          <cell r="T695" t="str">
            <v>-</v>
          </cell>
          <cell r="U695">
            <v>42522</v>
          </cell>
          <cell r="V695">
            <v>42704</v>
          </cell>
          <cell r="W695">
            <v>42704</v>
          </cell>
          <cell r="X695">
            <v>179</v>
          </cell>
          <cell r="Y695">
            <v>42704</v>
          </cell>
          <cell r="Z695">
            <v>0</v>
          </cell>
        </row>
        <row r="696">
          <cell r="C696">
            <v>3705</v>
          </cell>
          <cell r="D696" t="str">
            <v>ORMAZA</v>
          </cell>
          <cell r="E696">
            <v>2016</v>
          </cell>
          <cell r="F696" t="str">
            <v>TA</v>
          </cell>
          <cell r="G696" t="str">
            <v>MANTENIMIENTO CC SCADA JAFRE 1S-2017 (Contr.Mnto)</v>
          </cell>
          <cell r="H696" t="str">
            <v>OF3704</v>
          </cell>
          <cell r="I696">
            <v>0</v>
          </cell>
          <cell r="J696">
            <v>8</v>
          </cell>
          <cell r="K696">
            <v>5</v>
          </cell>
          <cell r="L696">
            <v>3</v>
          </cell>
          <cell r="M696">
            <v>0.625</v>
          </cell>
          <cell r="N696" t="str">
            <v>-</v>
          </cell>
          <cell r="O696" t="str">
            <v>-</v>
          </cell>
          <cell r="P696" t="str">
            <v>-</v>
          </cell>
          <cell r="Q696" t="str">
            <v>JMG</v>
          </cell>
          <cell r="R696" t="str">
            <v>-</v>
          </cell>
          <cell r="S696" t="str">
            <v>-</v>
          </cell>
          <cell r="T696" t="str">
            <v>-</v>
          </cell>
          <cell r="U696">
            <v>42705</v>
          </cell>
          <cell r="V696">
            <v>42886</v>
          </cell>
          <cell r="W696">
            <v>42886</v>
          </cell>
          <cell r="X696">
            <v>180</v>
          </cell>
          <cell r="Y696">
            <v>42886</v>
          </cell>
          <cell r="Z696">
            <v>0</v>
          </cell>
        </row>
        <row r="697">
          <cell r="C697">
            <v>3706</v>
          </cell>
          <cell r="D697" t="str">
            <v>DEGTHE</v>
          </cell>
          <cell r="E697">
            <v>2016</v>
          </cell>
          <cell r="F697" t="str">
            <v>TA</v>
          </cell>
          <cell r="G697" t="str">
            <v>RTU C.T. PTO. FRONTERA v2.0</v>
          </cell>
          <cell r="H697" t="str">
            <v>PPAL</v>
          </cell>
          <cell r="I697">
            <v>0</v>
          </cell>
          <cell r="J697">
            <v>8.25</v>
          </cell>
          <cell r="K697">
            <v>1.5</v>
          </cell>
          <cell r="L697">
            <v>6.75</v>
          </cell>
          <cell r="M697">
            <v>0.18181818181818182</v>
          </cell>
          <cell r="N697" t="str">
            <v>-</v>
          </cell>
          <cell r="O697" t="str">
            <v>-</v>
          </cell>
          <cell r="P697" t="str">
            <v>-</v>
          </cell>
          <cell r="Q697" t="str">
            <v>JMG</v>
          </cell>
          <cell r="R697" t="str">
            <v>-</v>
          </cell>
          <cell r="S697" t="str">
            <v>-</v>
          </cell>
          <cell r="T697" t="str">
            <v>-</v>
          </cell>
          <cell r="U697">
            <v>42548</v>
          </cell>
          <cell r="V697">
            <v>42580</v>
          </cell>
          <cell r="W697">
            <v>43117</v>
          </cell>
          <cell r="X697">
            <v>32</v>
          </cell>
          <cell r="Y697">
            <v>43117</v>
          </cell>
          <cell r="Z697">
            <v>0</v>
          </cell>
        </row>
        <row r="698">
          <cell r="C698">
            <v>3707</v>
          </cell>
          <cell r="D698" t="str">
            <v>SITEL</v>
          </cell>
          <cell r="E698">
            <v>2016</v>
          </cell>
          <cell r="F698" t="str">
            <v>TA</v>
          </cell>
          <cell r="G698" t="str">
            <v>1 x Manguera COM CAP32 - Nport 5110</v>
          </cell>
          <cell r="H698" t="str">
            <v>OF3706</v>
          </cell>
          <cell r="I698">
            <v>0</v>
          </cell>
          <cell r="J698">
            <v>0.75</v>
          </cell>
          <cell r="K698">
            <v>0.67</v>
          </cell>
          <cell r="L698">
            <v>7.999999999999996E-2</v>
          </cell>
          <cell r="M698">
            <v>0.89333333333333342</v>
          </cell>
          <cell r="N698" t="str">
            <v>-</v>
          </cell>
          <cell r="O698" t="str">
            <v>-</v>
          </cell>
          <cell r="P698" t="str">
            <v>EMM</v>
          </cell>
          <cell r="Q698" t="str">
            <v>-</v>
          </cell>
          <cell r="R698" t="str">
            <v>-</v>
          </cell>
          <cell r="S698" t="str">
            <v>-</v>
          </cell>
          <cell r="T698" t="str">
            <v>-</v>
          </cell>
          <cell r="U698">
            <v>42548</v>
          </cell>
          <cell r="V698">
            <v>42580</v>
          </cell>
          <cell r="W698">
            <v>42619</v>
          </cell>
          <cell r="X698">
            <v>32</v>
          </cell>
          <cell r="Y698">
            <v>42619</v>
          </cell>
          <cell r="Z698">
            <v>0</v>
          </cell>
        </row>
        <row r="699">
          <cell r="J699">
            <v>590.25</v>
          </cell>
          <cell r="K699">
            <v>589.36</v>
          </cell>
          <cell r="L699">
            <v>0.88999999999998636</v>
          </cell>
          <cell r="Z699">
            <v>-49</v>
          </cell>
        </row>
        <row r="700">
          <cell r="C700">
            <v>0</v>
          </cell>
          <cell r="D700">
            <v>0</v>
          </cell>
          <cell r="E700">
            <v>0</v>
          </cell>
          <cell r="F700">
            <v>0</v>
          </cell>
          <cell r="G700">
            <v>0</v>
          </cell>
          <cell r="H700">
            <v>0</v>
          </cell>
          <cell r="I700">
            <v>0</v>
          </cell>
          <cell r="J700">
            <v>0</v>
          </cell>
          <cell r="K700">
            <v>0</v>
          </cell>
          <cell r="L700">
            <v>0</v>
          </cell>
          <cell r="M700">
            <v>0</v>
          </cell>
          <cell r="N700">
            <v>0</v>
          </cell>
          <cell r="O700">
            <v>0</v>
          </cell>
          <cell r="P700">
            <v>0</v>
          </cell>
          <cell r="Q700">
            <v>0</v>
          </cell>
          <cell r="R700">
            <v>0</v>
          </cell>
          <cell r="S700">
            <v>0</v>
          </cell>
          <cell r="T700">
            <v>0</v>
          </cell>
          <cell r="U700">
            <v>0</v>
          </cell>
          <cell r="V700">
            <v>0</v>
          </cell>
          <cell r="W700">
            <v>0</v>
          </cell>
          <cell r="X700">
            <v>0</v>
          </cell>
          <cell r="Y700">
            <v>0</v>
          </cell>
          <cell r="Z700">
            <v>0</v>
          </cell>
        </row>
        <row r="701">
          <cell r="C701">
            <v>0</v>
          </cell>
          <cell r="D701">
            <v>0</v>
          </cell>
          <cell r="E701">
            <v>0</v>
          </cell>
          <cell r="F701">
            <v>0</v>
          </cell>
          <cell r="G701">
            <v>0</v>
          </cell>
          <cell r="H701">
            <v>0</v>
          </cell>
          <cell r="I701">
            <v>0</v>
          </cell>
          <cell r="J701">
            <v>0</v>
          </cell>
          <cell r="K701">
            <v>0</v>
          </cell>
          <cell r="L701">
            <v>0</v>
          </cell>
          <cell r="M701">
            <v>0</v>
          </cell>
          <cell r="N701">
            <v>0</v>
          </cell>
          <cell r="O701">
            <v>0</v>
          </cell>
          <cell r="P701">
            <v>0</v>
          </cell>
          <cell r="Q701">
            <v>0</v>
          </cell>
          <cell r="R701">
            <v>0</v>
          </cell>
          <cell r="S701">
            <v>0</v>
          </cell>
          <cell r="T701">
            <v>0</v>
          </cell>
          <cell r="U701">
            <v>0</v>
          </cell>
          <cell r="V701">
            <v>0</v>
          </cell>
          <cell r="W701">
            <v>0</v>
          </cell>
          <cell r="X701">
            <v>0</v>
          </cell>
          <cell r="Y701">
            <v>0</v>
          </cell>
          <cell r="Z701">
            <v>0</v>
          </cell>
        </row>
        <row r="702">
          <cell r="C702">
            <v>0</v>
          </cell>
          <cell r="D702">
            <v>0</v>
          </cell>
          <cell r="E702">
            <v>0</v>
          </cell>
          <cell r="F702">
            <v>0</v>
          </cell>
          <cell r="G702">
            <v>0</v>
          </cell>
          <cell r="H702">
            <v>0</v>
          </cell>
          <cell r="I702">
            <v>0</v>
          </cell>
          <cell r="J702">
            <v>0</v>
          </cell>
          <cell r="K702">
            <v>0</v>
          </cell>
          <cell r="N702" t="str">
            <v>APROVISIONAMENTS</v>
          </cell>
          <cell r="O702" t="str">
            <v>ADMINISTRACIO</v>
          </cell>
          <cell r="P702" t="str">
            <v>OPERACIONS</v>
          </cell>
          <cell r="Q702" t="str">
            <v>ENGINYERIA HW</v>
          </cell>
          <cell r="R702" t="str">
            <v>ENGINYERIA SW</v>
          </cell>
          <cell r="S702" t="str">
            <v>COMERCIAL</v>
          </cell>
          <cell r="T702" t="str">
            <v>CONSUL.TELCOMUNIC.</v>
          </cell>
          <cell r="U702">
            <v>0</v>
          </cell>
          <cell r="Z702">
            <v>0</v>
          </cell>
        </row>
        <row r="703">
          <cell r="C703">
            <v>0</v>
          </cell>
          <cell r="N703">
            <v>0</v>
          </cell>
          <cell r="O703">
            <v>0</v>
          </cell>
          <cell r="P703">
            <v>0</v>
          </cell>
          <cell r="Q703">
            <v>0</v>
          </cell>
          <cell r="R703">
            <v>0</v>
          </cell>
          <cell r="S703">
            <v>0</v>
          </cell>
          <cell r="T703">
            <v>0</v>
          </cell>
          <cell r="U703">
            <v>0</v>
          </cell>
          <cell r="Z703">
            <v>0</v>
          </cell>
        </row>
        <row r="704">
          <cell r="C704">
            <v>0</v>
          </cell>
          <cell r="N704">
            <v>0</v>
          </cell>
          <cell r="O704">
            <v>0</v>
          </cell>
          <cell r="P704">
            <v>0</v>
          </cell>
          <cell r="Q704">
            <v>0</v>
          </cell>
          <cell r="R704">
            <v>0</v>
          </cell>
          <cell r="S704">
            <v>0</v>
          </cell>
          <cell r="T704">
            <v>0</v>
          </cell>
          <cell r="U704">
            <v>0</v>
          </cell>
          <cell r="Z704">
            <v>0</v>
          </cell>
        </row>
        <row r="705">
          <cell r="C705">
            <v>0</v>
          </cell>
          <cell r="N705">
            <v>0</v>
          </cell>
          <cell r="O705">
            <v>0</v>
          </cell>
          <cell r="P705">
            <v>0</v>
          </cell>
          <cell r="Q705">
            <v>0</v>
          </cell>
          <cell r="R705">
            <v>0</v>
          </cell>
          <cell r="S705">
            <v>0</v>
          </cell>
          <cell r="T705">
            <v>0</v>
          </cell>
          <cell r="U705">
            <v>0</v>
          </cell>
          <cell r="Z705">
            <v>0</v>
          </cell>
        </row>
        <row r="706">
          <cell r="C706">
            <v>0</v>
          </cell>
          <cell r="E706">
            <v>0</v>
          </cell>
          <cell r="F706">
            <v>0</v>
          </cell>
          <cell r="G706">
            <v>0</v>
          </cell>
          <cell r="H706">
            <v>0</v>
          </cell>
          <cell r="I706">
            <v>0</v>
          </cell>
          <cell r="J706">
            <v>0</v>
          </cell>
          <cell r="K706">
            <v>0</v>
          </cell>
          <cell r="L706">
            <v>0</v>
          </cell>
          <cell r="M706">
            <v>0</v>
          </cell>
          <cell r="N706">
            <v>0</v>
          </cell>
          <cell r="O706">
            <v>0</v>
          </cell>
          <cell r="P706">
            <v>0</v>
          </cell>
          <cell r="Q706">
            <v>0</v>
          </cell>
          <cell r="R706">
            <v>0</v>
          </cell>
          <cell r="S706">
            <v>0</v>
          </cell>
          <cell r="T706">
            <v>0</v>
          </cell>
          <cell r="U706">
            <v>0</v>
          </cell>
          <cell r="Z706">
            <v>0</v>
          </cell>
        </row>
        <row r="707">
          <cell r="C707">
            <v>0</v>
          </cell>
          <cell r="E707" t="str">
            <v>Projectes (EXTERNS) en curs 2.016</v>
          </cell>
          <cell r="F707">
            <v>0</v>
          </cell>
          <cell r="G707">
            <v>0</v>
          </cell>
          <cell r="H707">
            <v>0</v>
          </cell>
          <cell r="I707">
            <v>0</v>
          </cell>
          <cell r="J707">
            <v>0</v>
          </cell>
          <cell r="K707">
            <v>0</v>
          </cell>
          <cell r="L707">
            <v>0</v>
          </cell>
          <cell r="M707">
            <v>0</v>
          </cell>
          <cell r="N707">
            <v>0</v>
          </cell>
          <cell r="O707">
            <v>0</v>
          </cell>
          <cell r="P707">
            <v>0</v>
          </cell>
          <cell r="Q707">
            <v>0</v>
          </cell>
          <cell r="R707">
            <v>0</v>
          </cell>
          <cell r="S707">
            <v>0</v>
          </cell>
          <cell r="T707">
            <v>0</v>
          </cell>
          <cell r="U707">
            <v>0</v>
          </cell>
          <cell r="Z707">
            <v>0</v>
          </cell>
        </row>
        <row r="708">
          <cell r="N708">
            <v>0</v>
          </cell>
          <cell r="O708">
            <v>0</v>
          </cell>
          <cell r="P708">
            <v>0</v>
          </cell>
          <cell r="Q708">
            <v>0</v>
          </cell>
          <cell r="R708">
            <v>0</v>
          </cell>
          <cell r="S708">
            <v>0</v>
          </cell>
          <cell r="T708">
            <v>0</v>
          </cell>
          <cell r="U708">
            <v>0</v>
          </cell>
          <cell r="Z708">
            <v>0</v>
          </cell>
        </row>
        <row r="709">
          <cell r="C709">
            <v>0</v>
          </cell>
          <cell r="D709">
            <v>0</v>
          </cell>
          <cell r="E709">
            <v>0</v>
          </cell>
          <cell r="F709">
            <v>0</v>
          </cell>
          <cell r="G709">
            <v>0</v>
          </cell>
          <cell r="H709">
            <v>0</v>
          </cell>
          <cell r="I709">
            <v>0</v>
          </cell>
          <cell r="J709">
            <v>0</v>
          </cell>
          <cell r="K709">
            <v>0</v>
          </cell>
          <cell r="L709">
            <v>0</v>
          </cell>
          <cell r="M709">
            <v>0</v>
          </cell>
          <cell r="N709">
            <v>0</v>
          </cell>
          <cell r="O709">
            <v>0</v>
          </cell>
          <cell r="P709">
            <v>0</v>
          </cell>
          <cell r="Q709">
            <v>0</v>
          </cell>
          <cell r="R709">
            <v>0</v>
          </cell>
          <cell r="S709">
            <v>0</v>
          </cell>
          <cell r="T709">
            <v>0</v>
          </cell>
          <cell r="U709">
            <v>0</v>
          </cell>
          <cell r="V709">
            <v>0</v>
          </cell>
          <cell r="W709">
            <v>0</v>
          </cell>
          <cell r="X709">
            <v>0</v>
          </cell>
          <cell r="Y709">
            <v>0</v>
          </cell>
          <cell r="Z709">
            <v>0</v>
          </cell>
        </row>
        <row r="710">
          <cell r="C710" t="str">
            <v>OF</v>
          </cell>
          <cell r="D710" t="str">
            <v>CLIENT</v>
          </cell>
          <cell r="E710" t="str">
            <v>ANY</v>
          </cell>
          <cell r="F710" t="str">
            <v>STATUS</v>
          </cell>
          <cell r="G710" t="str">
            <v>PROJECTE</v>
          </cell>
          <cell r="H710" t="str">
            <v>TIPUS OF o DEPENDENCIA</v>
          </cell>
          <cell r="I710">
            <v>0</v>
          </cell>
          <cell r="J710" t="str">
            <v>PREV</v>
          </cell>
          <cell r="K710" t="str">
            <v>TOTAL</v>
          </cell>
          <cell r="L710" t="str">
            <v>DESV</v>
          </cell>
          <cell r="M710" t="str">
            <v>AVANÇ</v>
          </cell>
          <cell r="N710" t="str">
            <v>DPT. IMPLICATS</v>
          </cell>
          <cell r="O710">
            <v>0</v>
          </cell>
          <cell r="P710">
            <v>0</v>
          </cell>
          <cell r="Q710">
            <v>0</v>
          </cell>
          <cell r="R710">
            <v>0</v>
          </cell>
          <cell r="S710">
            <v>0</v>
          </cell>
          <cell r="T710">
            <v>0</v>
          </cell>
          <cell r="U710" t="str">
            <v>DATA</v>
          </cell>
          <cell r="V710" t="str">
            <v>DATA</v>
          </cell>
          <cell r="W710" t="str">
            <v>DATA</v>
          </cell>
          <cell r="X710" t="str">
            <v>DURADA</v>
          </cell>
          <cell r="Y710" t="str">
            <v>DATA</v>
          </cell>
          <cell r="Z710" t="str">
            <v>DESVIAC.</v>
          </cell>
        </row>
        <row r="711">
          <cell r="C711">
            <v>0</v>
          </cell>
          <cell r="D711">
            <v>0</v>
          </cell>
          <cell r="E711">
            <v>0</v>
          </cell>
          <cell r="F711">
            <v>0</v>
          </cell>
          <cell r="G711">
            <v>0</v>
          </cell>
          <cell r="H711">
            <v>0</v>
          </cell>
          <cell r="I711">
            <v>0</v>
          </cell>
          <cell r="J711">
            <v>0</v>
          </cell>
          <cell r="K711" t="str">
            <v>REAL</v>
          </cell>
          <cell r="L711">
            <v>0</v>
          </cell>
          <cell r="M711">
            <v>0</v>
          </cell>
          <cell r="N711">
            <v>0</v>
          </cell>
          <cell r="O711">
            <v>0</v>
          </cell>
          <cell r="P711">
            <v>0</v>
          </cell>
          <cell r="Q711">
            <v>0</v>
          </cell>
          <cell r="R711">
            <v>0</v>
          </cell>
          <cell r="S711">
            <v>0</v>
          </cell>
          <cell r="T711">
            <v>0</v>
          </cell>
          <cell r="U711" t="str">
            <v>INICI</v>
          </cell>
          <cell r="V711" t="str">
            <v>ENTREGA</v>
          </cell>
          <cell r="W711" t="str">
            <v>REVISADA</v>
          </cell>
          <cell r="X711">
            <v>0</v>
          </cell>
          <cell r="Y711" t="str">
            <v>ACCEP.</v>
          </cell>
          <cell r="Z711">
            <v>0</v>
          </cell>
        </row>
        <row r="712">
          <cell r="C712">
            <v>0</v>
          </cell>
          <cell r="D712">
            <v>0</v>
          </cell>
          <cell r="E712">
            <v>0</v>
          </cell>
          <cell r="F712">
            <v>0</v>
          </cell>
          <cell r="G712">
            <v>0</v>
          </cell>
          <cell r="H712">
            <v>0</v>
          </cell>
          <cell r="I712">
            <v>0</v>
          </cell>
          <cell r="J712">
            <v>0</v>
          </cell>
          <cell r="K712">
            <v>0</v>
          </cell>
          <cell r="L712">
            <v>0</v>
          </cell>
          <cell r="M712">
            <v>0</v>
          </cell>
          <cell r="N712">
            <v>0</v>
          </cell>
          <cell r="O712">
            <v>0</v>
          </cell>
          <cell r="P712">
            <v>0</v>
          </cell>
          <cell r="Q712">
            <v>0</v>
          </cell>
          <cell r="R712">
            <v>0</v>
          </cell>
          <cell r="S712">
            <v>0</v>
          </cell>
          <cell r="T712">
            <v>0</v>
          </cell>
          <cell r="U712">
            <v>0</v>
          </cell>
          <cell r="V712">
            <v>0</v>
          </cell>
          <cell r="W712">
            <v>0</v>
          </cell>
          <cell r="X712">
            <v>0</v>
          </cell>
          <cell r="Y712">
            <v>0</v>
          </cell>
          <cell r="Z712">
            <v>0</v>
          </cell>
        </row>
        <row r="713">
          <cell r="C713">
            <v>3708</v>
          </cell>
          <cell r="D713" t="str">
            <v>ORMAZA</v>
          </cell>
          <cell r="E713">
            <v>2016</v>
          </cell>
          <cell r="F713" t="str">
            <v>TA</v>
          </cell>
          <cell r="G713" t="str">
            <v>Inst. y PEM (2) CC SCADA TUNEL DE FOLGOSO v1.1</v>
          </cell>
          <cell r="H713" t="str">
            <v>PPAL</v>
          </cell>
          <cell r="I713">
            <v>0</v>
          </cell>
          <cell r="J713">
            <v>41</v>
          </cell>
          <cell r="K713">
            <v>41</v>
          </cell>
          <cell r="L713">
            <v>0</v>
          </cell>
          <cell r="M713">
            <v>1</v>
          </cell>
          <cell r="N713" t="str">
            <v>-</v>
          </cell>
          <cell r="O713" t="str">
            <v>-</v>
          </cell>
          <cell r="P713" t="str">
            <v>-</v>
          </cell>
          <cell r="Q713" t="str">
            <v>-</v>
          </cell>
          <cell r="R713" t="str">
            <v>RVC</v>
          </cell>
          <cell r="S713" t="str">
            <v>-</v>
          </cell>
          <cell r="T713" t="str">
            <v>-</v>
          </cell>
          <cell r="U713">
            <v>42543</v>
          </cell>
          <cell r="V713">
            <v>42545</v>
          </cell>
          <cell r="W713">
            <v>42562</v>
          </cell>
          <cell r="X713">
            <v>2</v>
          </cell>
          <cell r="Y713">
            <v>42562</v>
          </cell>
          <cell r="Z713">
            <v>0</v>
          </cell>
        </row>
        <row r="714">
          <cell r="C714">
            <v>3709</v>
          </cell>
          <cell r="D714" t="str">
            <v>ELESER</v>
          </cell>
          <cell r="E714">
            <v>2016</v>
          </cell>
          <cell r="F714" t="str">
            <v>TA</v>
          </cell>
          <cell r="G714" t="str">
            <v>REPARACIO RTU C.T. TOMA POL</v>
          </cell>
          <cell r="H714" t="str">
            <v>IND</v>
          </cell>
          <cell r="I714">
            <v>0</v>
          </cell>
          <cell r="J714">
            <v>2</v>
          </cell>
          <cell r="K714">
            <v>2</v>
          </cell>
          <cell r="L714">
            <v>0</v>
          </cell>
          <cell r="M714">
            <v>1</v>
          </cell>
          <cell r="N714" t="str">
            <v>-</v>
          </cell>
          <cell r="O714" t="str">
            <v>-</v>
          </cell>
          <cell r="P714" t="str">
            <v>EMM</v>
          </cell>
          <cell r="Q714" t="str">
            <v>-</v>
          </cell>
          <cell r="R714" t="str">
            <v>-</v>
          </cell>
          <cell r="S714" t="str">
            <v>-</v>
          </cell>
          <cell r="T714" t="str">
            <v>-</v>
          </cell>
          <cell r="U714">
            <v>42549</v>
          </cell>
          <cell r="V714">
            <v>42550</v>
          </cell>
          <cell r="W714">
            <v>42550</v>
          </cell>
          <cell r="X714">
            <v>1</v>
          </cell>
          <cell r="Y714">
            <v>42550</v>
          </cell>
          <cell r="Z714">
            <v>0</v>
          </cell>
        </row>
        <row r="715">
          <cell r="C715">
            <v>3710</v>
          </cell>
          <cell r="D715" t="str">
            <v>MOELCU</v>
          </cell>
          <cell r="E715">
            <v>2016</v>
          </cell>
          <cell r="F715" t="str">
            <v>TA</v>
          </cell>
          <cell r="G715" t="str">
            <v>MANTENIMIENTO SCADA BERMEJALES 2.016-2.017 (Contr.Mnto.)</v>
          </cell>
          <cell r="H715" t="str">
            <v>IND</v>
          </cell>
          <cell r="I715">
            <v>0</v>
          </cell>
          <cell r="J715">
            <v>16</v>
          </cell>
          <cell r="K715">
            <v>9.25</v>
          </cell>
          <cell r="L715">
            <v>6.75</v>
          </cell>
          <cell r="M715">
            <v>0.578125</v>
          </cell>
          <cell r="N715" t="str">
            <v>-</v>
          </cell>
          <cell r="O715" t="str">
            <v>-</v>
          </cell>
          <cell r="P715" t="str">
            <v>-</v>
          </cell>
          <cell r="Q715" t="str">
            <v>-</v>
          </cell>
          <cell r="R715" t="str">
            <v>RVC</v>
          </cell>
          <cell r="S715" t="str">
            <v>-</v>
          </cell>
          <cell r="T715" t="str">
            <v>-</v>
          </cell>
          <cell r="U715">
            <v>42552</v>
          </cell>
          <cell r="V715">
            <v>42916</v>
          </cell>
          <cell r="W715">
            <v>42916</v>
          </cell>
          <cell r="X715">
            <v>359</v>
          </cell>
          <cell r="Y715">
            <v>42916</v>
          </cell>
          <cell r="Z715">
            <v>0</v>
          </cell>
        </row>
        <row r="716">
          <cell r="C716">
            <v>3711</v>
          </cell>
          <cell r="D716" t="str">
            <v>ELESER</v>
          </cell>
          <cell r="E716">
            <v>2016</v>
          </cell>
          <cell r="F716" t="str">
            <v>TA</v>
          </cell>
          <cell r="G716" t="str">
            <v>RTU C.T. MOLI ROCA v2.0</v>
          </cell>
          <cell r="H716" t="str">
            <v>PPAL</v>
          </cell>
          <cell r="I716">
            <v>0</v>
          </cell>
          <cell r="J716">
            <v>3</v>
          </cell>
          <cell r="K716">
            <v>1.42</v>
          </cell>
          <cell r="L716">
            <v>1.58</v>
          </cell>
          <cell r="M716">
            <v>0.47333333333333333</v>
          </cell>
          <cell r="N716" t="str">
            <v>-</v>
          </cell>
          <cell r="O716" t="str">
            <v>-</v>
          </cell>
          <cell r="P716" t="str">
            <v>EMM</v>
          </cell>
          <cell r="Q716" t="str">
            <v>-</v>
          </cell>
          <cell r="R716" t="str">
            <v>-</v>
          </cell>
          <cell r="S716" t="str">
            <v>-</v>
          </cell>
          <cell r="T716" t="str">
            <v>-</v>
          </cell>
          <cell r="U716">
            <v>42555</v>
          </cell>
          <cell r="V716">
            <v>42612</v>
          </cell>
          <cell r="W716">
            <v>42649</v>
          </cell>
          <cell r="X716">
            <v>56</v>
          </cell>
          <cell r="Y716">
            <v>42649</v>
          </cell>
          <cell r="Z716">
            <v>0</v>
          </cell>
        </row>
        <row r="717">
          <cell r="C717">
            <v>3712</v>
          </cell>
          <cell r="D717" t="str">
            <v>SITEL</v>
          </cell>
          <cell r="E717">
            <v>2016</v>
          </cell>
          <cell r="F717" t="str">
            <v>TA</v>
          </cell>
          <cell r="G717" t="str">
            <v>Mang. COM CAP16 - nPort 5110</v>
          </cell>
          <cell r="H717" t="str">
            <v>OF3711</v>
          </cell>
          <cell r="I717">
            <v>0</v>
          </cell>
          <cell r="J717">
            <v>0.5</v>
          </cell>
          <cell r="K717">
            <v>0.17</v>
          </cell>
          <cell r="L717">
            <v>0.32999999999999996</v>
          </cell>
          <cell r="M717">
            <v>0.34</v>
          </cell>
          <cell r="N717" t="str">
            <v>-</v>
          </cell>
          <cell r="O717" t="str">
            <v>-</v>
          </cell>
          <cell r="P717" t="str">
            <v>EMM</v>
          </cell>
          <cell r="Q717" t="str">
            <v>-</v>
          </cell>
          <cell r="R717" t="str">
            <v>-</v>
          </cell>
          <cell r="S717" t="str">
            <v>-</v>
          </cell>
          <cell r="T717" t="str">
            <v>-</v>
          </cell>
          <cell r="U717">
            <v>42555</v>
          </cell>
          <cell r="V717">
            <v>42612</v>
          </cell>
          <cell r="W717">
            <v>42649</v>
          </cell>
          <cell r="X717">
            <v>56</v>
          </cell>
          <cell r="Y717">
            <v>42649</v>
          </cell>
          <cell r="Z717">
            <v>0</v>
          </cell>
        </row>
        <row r="718">
          <cell r="C718">
            <v>3713</v>
          </cell>
          <cell r="D718" t="str">
            <v>GRTOHE</v>
          </cell>
          <cell r="E718">
            <v>2016</v>
          </cell>
          <cell r="F718" t="str">
            <v>TA</v>
          </cell>
          <cell r="G718" t="str">
            <v>CC SCADA TEDIS.Net TORREHERMOSA v1.0</v>
          </cell>
          <cell r="H718" t="str">
            <v>IND</v>
          </cell>
          <cell r="I718">
            <v>0</v>
          </cell>
          <cell r="J718">
            <v>66</v>
          </cell>
          <cell r="K718">
            <v>33.25</v>
          </cell>
          <cell r="L718">
            <v>32.75</v>
          </cell>
          <cell r="M718">
            <v>0.50378787878787878</v>
          </cell>
          <cell r="N718" t="str">
            <v>-</v>
          </cell>
          <cell r="O718" t="str">
            <v>-</v>
          </cell>
          <cell r="P718" t="str">
            <v>-</v>
          </cell>
          <cell r="Q718" t="str">
            <v>JMG</v>
          </cell>
          <cell r="R718" t="str">
            <v>-</v>
          </cell>
          <cell r="S718" t="str">
            <v>-</v>
          </cell>
          <cell r="T718" t="str">
            <v>-</v>
          </cell>
          <cell r="U718">
            <v>42555</v>
          </cell>
          <cell r="V718">
            <v>42673</v>
          </cell>
          <cell r="W718">
            <v>43553</v>
          </cell>
          <cell r="X718">
            <v>116</v>
          </cell>
          <cell r="Y718">
            <v>43553</v>
          </cell>
          <cell r="Z718">
            <v>0</v>
          </cell>
        </row>
        <row r="719">
          <cell r="C719">
            <v>3714</v>
          </cell>
          <cell r="D719" t="str">
            <v>ORMAZA</v>
          </cell>
          <cell r="E719">
            <v>2016</v>
          </cell>
          <cell r="F719" t="str">
            <v>TA</v>
          </cell>
          <cell r="G719" t="str">
            <v>CC SCADA TEDIS.Net HOSPITAL DEL MAR v1.0</v>
          </cell>
          <cell r="H719" t="str">
            <v>PPAL</v>
          </cell>
          <cell r="I719">
            <v>0</v>
          </cell>
          <cell r="J719">
            <v>44</v>
          </cell>
          <cell r="K719">
            <v>46.67</v>
          </cell>
          <cell r="L719">
            <v>-2.6700000000000017</v>
          </cell>
          <cell r="M719">
            <v>1.0606818181818183</v>
          </cell>
          <cell r="N719" t="str">
            <v>-</v>
          </cell>
          <cell r="O719" t="str">
            <v>-</v>
          </cell>
          <cell r="P719" t="str">
            <v>-</v>
          </cell>
          <cell r="Q719" t="str">
            <v>-</v>
          </cell>
          <cell r="R719" t="str">
            <v>EDC</v>
          </cell>
          <cell r="S719" t="str">
            <v>-</v>
          </cell>
          <cell r="T719" t="str">
            <v>-</v>
          </cell>
          <cell r="U719">
            <v>42556</v>
          </cell>
          <cell r="V719">
            <v>42643</v>
          </cell>
          <cell r="W719">
            <v>42662</v>
          </cell>
          <cell r="X719">
            <v>85</v>
          </cell>
          <cell r="Y719">
            <v>42662</v>
          </cell>
          <cell r="Z719">
            <v>0</v>
          </cell>
        </row>
        <row r="720">
          <cell r="C720">
            <v>3715</v>
          </cell>
          <cell r="D720" t="str">
            <v>ORMAZA</v>
          </cell>
          <cell r="E720">
            <v>2016</v>
          </cell>
          <cell r="F720" t="str">
            <v>TA</v>
          </cell>
          <cell r="G720" t="str">
            <v>Inst.y PEM CC SCADA TEDIS.Net HOSPITAL DEL MAR v1.0</v>
          </cell>
          <cell r="H720" t="str">
            <v>OF3714</v>
          </cell>
          <cell r="I720">
            <v>0</v>
          </cell>
          <cell r="J720">
            <v>32</v>
          </cell>
          <cell r="K720">
            <v>29</v>
          </cell>
          <cell r="L720">
            <v>3</v>
          </cell>
          <cell r="M720">
            <v>0.90625</v>
          </cell>
          <cell r="N720" t="str">
            <v>-</v>
          </cell>
          <cell r="O720" t="str">
            <v>-</v>
          </cell>
          <cell r="P720" t="str">
            <v>-</v>
          </cell>
          <cell r="Q720" t="str">
            <v>-</v>
          </cell>
          <cell r="R720" t="str">
            <v>EDC</v>
          </cell>
          <cell r="S720" t="str">
            <v>-</v>
          </cell>
          <cell r="T720" t="str">
            <v>-</v>
          </cell>
          <cell r="U720">
            <v>42556</v>
          </cell>
          <cell r="V720">
            <v>42643</v>
          </cell>
          <cell r="W720">
            <v>42934</v>
          </cell>
          <cell r="X720">
            <v>85</v>
          </cell>
          <cell r="Y720">
            <v>42934</v>
          </cell>
          <cell r="Z720">
            <v>0</v>
          </cell>
        </row>
        <row r="721">
          <cell r="C721">
            <v>3716</v>
          </cell>
          <cell r="D721" t="str">
            <v>SITEL</v>
          </cell>
          <cell r="E721">
            <v>2016</v>
          </cell>
          <cell r="F721" t="str">
            <v>TA</v>
          </cell>
          <cell r="G721" t="str">
            <v>8 x RTU CAP32-48 v2.5</v>
          </cell>
          <cell r="H721" t="str">
            <v>OF3668</v>
          </cell>
          <cell r="I721">
            <v>0</v>
          </cell>
          <cell r="J721">
            <v>6</v>
          </cell>
          <cell r="K721">
            <v>2.75</v>
          </cell>
          <cell r="L721">
            <v>3.25</v>
          </cell>
          <cell r="M721">
            <v>0.45833333333333331</v>
          </cell>
          <cell r="N721" t="str">
            <v>-</v>
          </cell>
          <cell r="O721" t="str">
            <v>-</v>
          </cell>
          <cell r="P721" t="str">
            <v>EMM</v>
          </cell>
          <cell r="Q721" t="str">
            <v>-</v>
          </cell>
          <cell r="R721" t="str">
            <v>-</v>
          </cell>
          <cell r="S721" t="str">
            <v>-</v>
          </cell>
          <cell r="T721" t="str">
            <v>-</v>
          </cell>
          <cell r="U721">
            <v>42559</v>
          </cell>
          <cell r="V721">
            <v>42580</v>
          </cell>
          <cell r="W721">
            <v>42580</v>
          </cell>
          <cell r="X721">
            <v>21</v>
          </cell>
          <cell r="Y721">
            <v>42576</v>
          </cell>
          <cell r="Z721">
            <v>-4</v>
          </cell>
        </row>
        <row r="722">
          <cell r="C722">
            <v>3717</v>
          </cell>
          <cell r="D722" t="str">
            <v>SITEL</v>
          </cell>
          <cell r="E722">
            <v>2016</v>
          </cell>
          <cell r="F722" t="str">
            <v>TA</v>
          </cell>
          <cell r="G722" t="str">
            <v>8 x CES-48 CAP32 v2.4</v>
          </cell>
          <cell r="H722" t="str">
            <v>OF3716</v>
          </cell>
          <cell r="I722">
            <v>0</v>
          </cell>
          <cell r="J722">
            <v>4</v>
          </cell>
          <cell r="K722">
            <v>7.83</v>
          </cell>
          <cell r="L722">
            <v>-3.83</v>
          </cell>
          <cell r="M722">
            <v>1.9575</v>
          </cell>
          <cell r="N722" t="str">
            <v>-</v>
          </cell>
          <cell r="O722" t="str">
            <v>-</v>
          </cell>
          <cell r="P722" t="str">
            <v>EMM</v>
          </cell>
          <cell r="Q722" t="str">
            <v>-</v>
          </cell>
          <cell r="R722" t="str">
            <v>-</v>
          </cell>
          <cell r="S722" t="str">
            <v>-</v>
          </cell>
          <cell r="T722" t="str">
            <v>-</v>
          </cell>
          <cell r="U722">
            <v>42559</v>
          </cell>
          <cell r="V722">
            <v>42580</v>
          </cell>
          <cell r="W722">
            <v>42580</v>
          </cell>
          <cell r="X722">
            <v>21</v>
          </cell>
          <cell r="Y722">
            <v>42571</v>
          </cell>
          <cell r="Z722">
            <v>-9</v>
          </cell>
        </row>
        <row r="723">
          <cell r="C723">
            <v>3718</v>
          </cell>
          <cell r="D723" t="str">
            <v>ELEEBR</v>
          </cell>
          <cell r="E723">
            <v>2016</v>
          </cell>
          <cell r="F723" t="str">
            <v>TA</v>
          </cell>
          <cell r="G723" t="str">
            <v>CC SCADA EEBRO v3.4</v>
          </cell>
          <cell r="H723" t="str">
            <v>IND</v>
          </cell>
          <cell r="I723">
            <v>0</v>
          </cell>
          <cell r="J723">
            <v>1.75</v>
          </cell>
          <cell r="K723">
            <v>1.75</v>
          </cell>
          <cell r="L723">
            <v>0</v>
          </cell>
          <cell r="M723">
            <v>1</v>
          </cell>
          <cell r="N723" t="str">
            <v>-</v>
          </cell>
          <cell r="O723" t="str">
            <v>-</v>
          </cell>
          <cell r="P723" t="str">
            <v>-</v>
          </cell>
          <cell r="Q723" t="str">
            <v>JMG</v>
          </cell>
          <cell r="R723" t="str">
            <v>-</v>
          </cell>
          <cell r="S723" t="str">
            <v>-</v>
          </cell>
          <cell r="T723" t="str">
            <v>-</v>
          </cell>
          <cell r="U723">
            <v>42566</v>
          </cell>
          <cell r="V723">
            <v>42569</v>
          </cell>
          <cell r="W723">
            <v>42569</v>
          </cell>
          <cell r="X723">
            <v>3</v>
          </cell>
          <cell r="Y723">
            <v>42569</v>
          </cell>
          <cell r="Z723">
            <v>0</v>
          </cell>
        </row>
        <row r="724">
          <cell r="C724">
            <v>3719</v>
          </cell>
          <cell r="D724" t="str">
            <v>PEUSA</v>
          </cell>
          <cell r="E724">
            <v>2016</v>
          </cell>
          <cell r="F724" t="str">
            <v>TA</v>
          </cell>
          <cell r="G724" t="str">
            <v>REPARACIO M8SD RTU C.H. ANSERALL (N/S 94-2011)</v>
          </cell>
          <cell r="H724" t="str">
            <v>IND</v>
          </cell>
          <cell r="I724">
            <v>0</v>
          </cell>
          <cell r="J724">
            <v>2</v>
          </cell>
          <cell r="K724">
            <v>1</v>
          </cell>
          <cell r="L724">
            <v>1</v>
          </cell>
          <cell r="M724">
            <v>0.5</v>
          </cell>
          <cell r="N724" t="str">
            <v>-</v>
          </cell>
          <cell r="O724" t="str">
            <v>-</v>
          </cell>
          <cell r="P724" t="str">
            <v>EMM</v>
          </cell>
          <cell r="Q724" t="str">
            <v>-</v>
          </cell>
          <cell r="R724" t="str">
            <v>-</v>
          </cell>
          <cell r="S724" t="str">
            <v>-</v>
          </cell>
          <cell r="T724" t="str">
            <v>-</v>
          </cell>
          <cell r="U724">
            <v>42566</v>
          </cell>
          <cell r="V724">
            <v>42569</v>
          </cell>
          <cell r="W724">
            <v>42569</v>
          </cell>
          <cell r="X724">
            <v>3</v>
          </cell>
          <cell r="Y724">
            <v>42579</v>
          </cell>
          <cell r="Z724">
            <v>10</v>
          </cell>
        </row>
        <row r="725">
          <cell r="C725">
            <v>3720</v>
          </cell>
          <cell r="D725" t="str">
            <v>AGRENE</v>
          </cell>
          <cell r="E725">
            <v>2016</v>
          </cell>
          <cell r="F725" t="str">
            <v>TA</v>
          </cell>
          <cell r="G725" t="str">
            <v>REPARACIO CAP32-48 ED MARTIS (N(S 767-2012)</v>
          </cell>
          <cell r="H725" t="str">
            <v>IND</v>
          </cell>
          <cell r="I725">
            <v>0</v>
          </cell>
          <cell r="J725">
            <v>2.5</v>
          </cell>
          <cell r="K725">
            <v>2</v>
          </cell>
          <cell r="L725">
            <v>0.5</v>
          </cell>
          <cell r="M725">
            <v>0.8</v>
          </cell>
          <cell r="N725" t="str">
            <v>-</v>
          </cell>
          <cell r="O725" t="str">
            <v>-</v>
          </cell>
          <cell r="P725" t="str">
            <v>EMM</v>
          </cell>
          <cell r="Q725" t="str">
            <v>-</v>
          </cell>
          <cell r="R725" t="str">
            <v>-</v>
          </cell>
          <cell r="S725" t="str">
            <v>-</v>
          </cell>
          <cell r="T725" t="str">
            <v>-</v>
          </cell>
          <cell r="U725">
            <v>42577</v>
          </cell>
          <cell r="V725">
            <v>42580</v>
          </cell>
          <cell r="W725">
            <v>42580</v>
          </cell>
          <cell r="X725">
            <v>3</v>
          </cell>
          <cell r="Y725">
            <v>42579</v>
          </cell>
          <cell r="Z725">
            <v>-1</v>
          </cell>
        </row>
        <row r="726">
          <cell r="C726">
            <v>3721</v>
          </cell>
          <cell r="D726" t="str">
            <v>ORMAZA</v>
          </cell>
          <cell r="E726">
            <v>2016</v>
          </cell>
          <cell r="F726" t="str">
            <v>TA</v>
          </cell>
          <cell r="G726" t="str">
            <v>CC SCADA TEDIS.Net HOSPITAL DEL MAR v1.1</v>
          </cell>
          <cell r="H726" t="str">
            <v>OF3714</v>
          </cell>
          <cell r="I726">
            <v>0</v>
          </cell>
          <cell r="J726">
            <v>5</v>
          </cell>
          <cell r="K726">
            <v>3.92</v>
          </cell>
          <cell r="L726">
            <v>1.08</v>
          </cell>
          <cell r="M726">
            <v>0.78400000000000003</v>
          </cell>
          <cell r="N726" t="str">
            <v>-</v>
          </cell>
          <cell r="O726" t="str">
            <v>-</v>
          </cell>
          <cell r="P726" t="str">
            <v>-</v>
          </cell>
          <cell r="Q726" t="str">
            <v>-</v>
          </cell>
          <cell r="R726" t="str">
            <v>EDC</v>
          </cell>
          <cell r="S726" t="str">
            <v>-</v>
          </cell>
          <cell r="T726" t="str">
            <v>-</v>
          </cell>
          <cell r="U726">
            <v>42563</v>
          </cell>
          <cell r="V726">
            <v>42625</v>
          </cell>
          <cell r="W726">
            <v>42625</v>
          </cell>
          <cell r="X726">
            <v>60</v>
          </cell>
          <cell r="Y726">
            <v>42625</v>
          </cell>
          <cell r="Z726">
            <v>0</v>
          </cell>
        </row>
        <row r="727">
          <cell r="C727">
            <v>3722</v>
          </cell>
          <cell r="D727" t="str">
            <v>ELEEBR</v>
          </cell>
          <cell r="E727">
            <v>2016</v>
          </cell>
          <cell r="F727" t="str">
            <v>TA</v>
          </cell>
          <cell r="G727" t="str">
            <v>REPARACIO  RTU C.T. L'ALDEA v1.0</v>
          </cell>
          <cell r="H727" t="str">
            <v>IND</v>
          </cell>
          <cell r="I727">
            <v>0</v>
          </cell>
          <cell r="J727">
            <v>6</v>
          </cell>
          <cell r="K727">
            <v>6</v>
          </cell>
          <cell r="L727">
            <v>0</v>
          </cell>
          <cell r="M727">
            <v>1</v>
          </cell>
          <cell r="N727" t="str">
            <v>-</v>
          </cell>
          <cell r="O727" t="str">
            <v>-</v>
          </cell>
          <cell r="P727" t="str">
            <v>EMM</v>
          </cell>
          <cell r="Q727" t="str">
            <v>-</v>
          </cell>
          <cell r="R727" t="str">
            <v>-</v>
          </cell>
          <cell r="S727" t="str">
            <v>-</v>
          </cell>
          <cell r="T727" t="str">
            <v>-</v>
          </cell>
          <cell r="U727">
            <v>42564</v>
          </cell>
          <cell r="V727">
            <v>42578</v>
          </cell>
          <cell r="W727">
            <v>42578</v>
          </cell>
          <cell r="X727">
            <v>14</v>
          </cell>
          <cell r="Y727">
            <v>42578</v>
          </cell>
          <cell r="Z727">
            <v>0</v>
          </cell>
        </row>
        <row r="728">
          <cell r="C728">
            <v>3723</v>
          </cell>
          <cell r="D728" t="str">
            <v>EAECEU</v>
          </cell>
          <cell r="E728">
            <v>2016</v>
          </cell>
          <cell r="F728" t="str">
            <v>TA</v>
          </cell>
          <cell r="G728" t="str">
            <v>RTU C.T. LOMA LARGA v1.1</v>
          </cell>
          <cell r="H728" t="str">
            <v>IND</v>
          </cell>
          <cell r="I728">
            <v>0</v>
          </cell>
          <cell r="J728">
            <v>6</v>
          </cell>
          <cell r="K728">
            <v>6</v>
          </cell>
          <cell r="L728">
            <v>0</v>
          </cell>
          <cell r="M728">
            <v>1</v>
          </cell>
          <cell r="N728" t="str">
            <v>-</v>
          </cell>
          <cell r="O728" t="str">
            <v>-</v>
          </cell>
          <cell r="P728" t="str">
            <v>-</v>
          </cell>
          <cell r="Q728" t="str">
            <v>-</v>
          </cell>
          <cell r="R728" t="str">
            <v>RVC</v>
          </cell>
          <cell r="S728" t="str">
            <v>-</v>
          </cell>
          <cell r="T728" t="str">
            <v>-</v>
          </cell>
          <cell r="U728">
            <v>42559</v>
          </cell>
          <cell r="V728">
            <v>42625</v>
          </cell>
          <cell r="W728">
            <v>42656</v>
          </cell>
          <cell r="X728">
            <v>64</v>
          </cell>
          <cell r="Y728">
            <v>42656</v>
          </cell>
          <cell r="Z728">
            <v>0</v>
          </cell>
        </row>
        <row r="729">
          <cell r="C729">
            <v>3724</v>
          </cell>
          <cell r="D729" t="str">
            <v>EAECEU</v>
          </cell>
          <cell r="E729">
            <v>2016</v>
          </cell>
          <cell r="F729" t="str">
            <v>TA</v>
          </cell>
          <cell r="G729" t="str">
            <v>RTU C.T. MIRAMAR v1.1</v>
          </cell>
          <cell r="H729" t="str">
            <v>IND</v>
          </cell>
          <cell r="I729">
            <v>0</v>
          </cell>
          <cell r="J729">
            <v>6</v>
          </cell>
          <cell r="K729">
            <v>5</v>
          </cell>
          <cell r="L729">
            <v>1</v>
          </cell>
          <cell r="M729">
            <v>0.83333333333333337</v>
          </cell>
          <cell r="N729" t="str">
            <v>-</v>
          </cell>
          <cell r="O729" t="str">
            <v>-</v>
          </cell>
          <cell r="P729" t="str">
            <v>-</v>
          </cell>
          <cell r="Q729" t="str">
            <v>-</v>
          </cell>
          <cell r="R729" t="str">
            <v>RVC</v>
          </cell>
          <cell r="S729" t="str">
            <v>-</v>
          </cell>
          <cell r="T729" t="str">
            <v>-</v>
          </cell>
          <cell r="U729">
            <v>42559</v>
          </cell>
          <cell r="V729">
            <v>42625</v>
          </cell>
          <cell r="W729">
            <v>42656</v>
          </cell>
          <cell r="X729">
            <v>64</v>
          </cell>
          <cell r="Y729">
            <v>42656</v>
          </cell>
          <cell r="Z729">
            <v>0</v>
          </cell>
        </row>
        <row r="730">
          <cell r="C730">
            <v>3725</v>
          </cell>
          <cell r="D730" t="str">
            <v>EOSPIT</v>
          </cell>
          <cell r="E730">
            <v>2016</v>
          </cell>
          <cell r="F730" t="str">
            <v>TA</v>
          </cell>
          <cell r="G730" t="str">
            <v>UNIO CC TEDIS.Net - COI IBERDROLA v2.0</v>
          </cell>
          <cell r="H730" t="str">
            <v>IND</v>
          </cell>
          <cell r="I730">
            <v>0</v>
          </cell>
          <cell r="J730">
            <v>25</v>
          </cell>
          <cell r="K730">
            <v>63</v>
          </cell>
          <cell r="L730">
            <v>-38</v>
          </cell>
          <cell r="M730">
            <v>2.52</v>
          </cell>
          <cell r="N730" t="str">
            <v>-</v>
          </cell>
          <cell r="O730" t="str">
            <v>-</v>
          </cell>
          <cell r="P730" t="str">
            <v>-</v>
          </cell>
          <cell r="Q730" t="str">
            <v>-</v>
          </cell>
          <cell r="R730" t="str">
            <v>EDC</v>
          </cell>
          <cell r="S730" t="str">
            <v>-</v>
          </cell>
          <cell r="T730" t="str">
            <v>-</v>
          </cell>
          <cell r="U730">
            <v>42563</v>
          </cell>
          <cell r="V730">
            <v>42658</v>
          </cell>
          <cell r="W730">
            <v>42745</v>
          </cell>
          <cell r="X730">
            <v>93</v>
          </cell>
          <cell r="Y730">
            <v>42745</v>
          </cell>
          <cell r="Z730">
            <v>0</v>
          </cell>
        </row>
        <row r="731">
          <cell r="C731">
            <v>3726</v>
          </cell>
          <cell r="D731" t="str">
            <v>SITEL</v>
          </cell>
          <cell r="E731">
            <v>2016</v>
          </cell>
          <cell r="F731" t="str">
            <v>TA</v>
          </cell>
          <cell r="G731" t="str">
            <v>30 x RTU CAP32-48 v2.5</v>
          </cell>
          <cell r="H731" t="str">
            <v>OF3685</v>
          </cell>
          <cell r="I731">
            <v>0</v>
          </cell>
          <cell r="J731">
            <v>13.5</v>
          </cell>
          <cell r="K731">
            <v>8.25</v>
          </cell>
          <cell r="L731">
            <v>5.25</v>
          </cell>
          <cell r="M731">
            <v>0.61111111111111116</v>
          </cell>
          <cell r="N731" t="str">
            <v>-</v>
          </cell>
          <cell r="O731" t="str">
            <v>-</v>
          </cell>
          <cell r="P731" t="str">
            <v>EMM</v>
          </cell>
          <cell r="Q731" t="str">
            <v>-</v>
          </cell>
          <cell r="R731" t="str">
            <v>-</v>
          </cell>
          <cell r="S731" t="str">
            <v>-</v>
          </cell>
          <cell r="T731" t="str">
            <v>-</v>
          </cell>
          <cell r="U731">
            <v>42583</v>
          </cell>
          <cell r="V731">
            <v>42673</v>
          </cell>
          <cell r="W731">
            <v>42673</v>
          </cell>
          <cell r="X731">
            <v>89</v>
          </cell>
          <cell r="Y731">
            <v>42711</v>
          </cell>
          <cell r="Z731">
            <v>37</v>
          </cell>
        </row>
        <row r="732">
          <cell r="C732">
            <v>3727</v>
          </cell>
          <cell r="D732" t="str">
            <v>SITEL</v>
          </cell>
          <cell r="E732">
            <v>2016</v>
          </cell>
          <cell r="F732" t="str">
            <v>TA</v>
          </cell>
          <cell r="G732" t="str">
            <v>10 x RTU CAP32-125 v2.5</v>
          </cell>
          <cell r="H732" t="str">
            <v>OF3685</v>
          </cell>
          <cell r="I732">
            <v>0</v>
          </cell>
          <cell r="J732">
            <v>5.5</v>
          </cell>
          <cell r="K732">
            <v>6.34</v>
          </cell>
          <cell r="L732">
            <v>-0.83999999999999986</v>
          </cell>
          <cell r="M732">
            <v>1.1527272727272726</v>
          </cell>
          <cell r="N732" t="str">
            <v>-</v>
          </cell>
          <cell r="O732" t="str">
            <v>-</v>
          </cell>
          <cell r="P732" t="str">
            <v>EMM</v>
          </cell>
          <cell r="Q732" t="str">
            <v>-</v>
          </cell>
          <cell r="R732" t="str">
            <v>-</v>
          </cell>
          <cell r="S732" t="str">
            <v>-</v>
          </cell>
          <cell r="T732" t="str">
            <v>-</v>
          </cell>
          <cell r="U732">
            <v>42583</v>
          </cell>
          <cell r="V732">
            <v>42673</v>
          </cell>
          <cell r="W732">
            <v>42864</v>
          </cell>
          <cell r="X732">
            <v>89</v>
          </cell>
          <cell r="Y732">
            <v>42864</v>
          </cell>
          <cell r="Z732">
            <v>0</v>
          </cell>
        </row>
        <row r="733">
          <cell r="C733">
            <v>3728</v>
          </cell>
          <cell r="D733" t="str">
            <v>SITEL</v>
          </cell>
          <cell r="E733">
            <v>2016</v>
          </cell>
          <cell r="F733" t="str">
            <v>TA</v>
          </cell>
          <cell r="G733" t="str">
            <v>42 x CPU CAP32 v2.0</v>
          </cell>
          <cell r="H733" t="str">
            <v>OF3685</v>
          </cell>
          <cell r="I733">
            <v>0</v>
          </cell>
          <cell r="J733">
            <v>10</v>
          </cell>
          <cell r="K733">
            <v>25.5</v>
          </cell>
          <cell r="L733">
            <v>-15.5</v>
          </cell>
          <cell r="M733">
            <v>2.5499999999999998</v>
          </cell>
          <cell r="N733" t="str">
            <v>-</v>
          </cell>
          <cell r="O733" t="str">
            <v>-</v>
          </cell>
          <cell r="P733" t="str">
            <v>EMM</v>
          </cell>
          <cell r="Q733" t="str">
            <v>-</v>
          </cell>
          <cell r="R733" t="str">
            <v>-</v>
          </cell>
          <cell r="S733" t="str">
            <v>-</v>
          </cell>
          <cell r="T733" t="str">
            <v>-</v>
          </cell>
          <cell r="U733">
            <v>42583</v>
          </cell>
          <cell r="V733">
            <v>42673</v>
          </cell>
          <cell r="W733">
            <v>42673</v>
          </cell>
          <cell r="X733">
            <v>89</v>
          </cell>
          <cell r="Y733">
            <v>42711</v>
          </cell>
          <cell r="Z733">
            <v>37</v>
          </cell>
        </row>
        <row r="734">
          <cell r="C734">
            <v>3729</v>
          </cell>
          <cell r="D734" t="str">
            <v>SITEL</v>
          </cell>
          <cell r="E734">
            <v>2016</v>
          </cell>
          <cell r="F734" t="str">
            <v>TA</v>
          </cell>
          <cell r="G734" t="str">
            <v>26 x CES CAP32 Generica v2.4</v>
          </cell>
          <cell r="H734" t="str">
            <v>OF3685</v>
          </cell>
          <cell r="I734">
            <v>0</v>
          </cell>
          <cell r="J734">
            <v>2</v>
          </cell>
          <cell r="K734">
            <v>3.03</v>
          </cell>
          <cell r="L734">
            <v>-1.0299999999999998</v>
          </cell>
          <cell r="M734">
            <v>1.5149999999999999</v>
          </cell>
          <cell r="N734" t="str">
            <v>-</v>
          </cell>
          <cell r="O734" t="str">
            <v>-</v>
          </cell>
          <cell r="P734" t="str">
            <v>EMM</v>
          </cell>
          <cell r="Q734" t="str">
            <v>-</v>
          </cell>
          <cell r="R734" t="str">
            <v>-</v>
          </cell>
          <cell r="S734" t="str">
            <v>-</v>
          </cell>
          <cell r="T734" t="str">
            <v>-</v>
          </cell>
          <cell r="U734">
            <v>42583</v>
          </cell>
          <cell r="V734">
            <v>42673</v>
          </cell>
          <cell r="W734">
            <v>42673</v>
          </cell>
          <cell r="X734">
            <v>89</v>
          </cell>
          <cell r="Y734">
            <v>42692</v>
          </cell>
          <cell r="Z734">
            <v>18</v>
          </cell>
        </row>
        <row r="735">
          <cell r="C735">
            <v>3730</v>
          </cell>
          <cell r="D735" t="str">
            <v>SITEL</v>
          </cell>
          <cell r="E735">
            <v>2016</v>
          </cell>
          <cell r="F735" t="str">
            <v>TA</v>
          </cell>
          <cell r="G735" t="str">
            <v>30 x CES-48 CAP32 v2.4</v>
          </cell>
          <cell r="H735" t="str">
            <v>OF3685</v>
          </cell>
          <cell r="I735">
            <v>0</v>
          </cell>
          <cell r="J735">
            <v>12</v>
          </cell>
          <cell r="K735">
            <v>23.42</v>
          </cell>
          <cell r="L735">
            <v>-11.420000000000002</v>
          </cell>
          <cell r="M735">
            <v>1.9516666666666669</v>
          </cell>
          <cell r="N735" t="str">
            <v>-</v>
          </cell>
          <cell r="O735" t="str">
            <v>-</v>
          </cell>
          <cell r="P735" t="str">
            <v>EMM</v>
          </cell>
          <cell r="Q735" t="str">
            <v>-</v>
          </cell>
          <cell r="R735" t="str">
            <v>-</v>
          </cell>
          <cell r="S735" t="str">
            <v>-</v>
          </cell>
          <cell r="T735" t="str">
            <v>-</v>
          </cell>
          <cell r="U735">
            <v>42583</v>
          </cell>
          <cell r="V735">
            <v>42673</v>
          </cell>
          <cell r="W735">
            <v>42673</v>
          </cell>
          <cell r="X735">
            <v>89</v>
          </cell>
          <cell r="Y735">
            <v>42692</v>
          </cell>
          <cell r="Z735">
            <v>18</v>
          </cell>
        </row>
        <row r="736">
          <cell r="C736">
            <v>3731</v>
          </cell>
          <cell r="D736" t="str">
            <v>SITEL</v>
          </cell>
          <cell r="E736">
            <v>2016</v>
          </cell>
          <cell r="F736" t="str">
            <v>TA</v>
          </cell>
          <cell r="G736" t="str">
            <v>10 x CES-125 CAP32 v2.4</v>
          </cell>
          <cell r="H736" t="str">
            <v>OF3685</v>
          </cell>
          <cell r="I736">
            <v>0</v>
          </cell>
          <cell r="J736">
            <v>4</v>
          </cell>
          <cell r="K736">
            <v>13.34</v>
          </cell>
          <cell r="L736">
            <v>-9.34</v>
          </cell>
          <cell r="M736">
            <v>3.335</v>
          </cell>
          <cell r="N736" t="str">
            <v>-</v>
          </cell>
          <cell r="O736" t="str">
            <v>-</v>
          </cell>
          <cell r="P736" t="str">
            <v>EMM</v>
          </cell>
          <cell r="Q736" t="str">
            <v>-</v>
          </cell>
          <cell r="R736" t="str">
            <v>-</v>
          </cell>
          <cell r="S736" t="str">
            <v>-</v>
          </cell>
          <cell r="T736" t="str">
            <v>-</v>
          </cell>
          <cell r="U736">
            <v>42583</v>
          </cell>
          <cell r="V736">
            <v>42673</v>
          </cell>
          <cell r="W736">
            <v>42673</v>
          </cell>
          <cell r="X736">
            <v>89</v>
          </cell>
          <cell r="Y736">
            <v>42716</v>
          </cell>
          <cell r="Z736">
            <v>42</v>
          </cell>
        </row>
        <row r="737">
          <cell r="C737">
            <v>3732</v>
          </cell>
          <cell r="D737" t="str">
            <v>SITEL</v>
          </cell>
          <cell r="E737">
            <v>2016</v>
          </cell>
          <cell r="F737" t="str">
            <v>TA</v>
          </cell>
          <cell r="G737" t="str">
            <v>36 x EE CAP32 v2.1</v>
          </cell>
          <cell r="H737" t="str">
            <v>OF3685</v>
          </cell>
          <cell r="I737">
            <v>0</v>
          </cell>
          <cell r="J737">
            <v>3</v>
          </cell>
          <cell r="K737">
            <v>4.37</v>
          </cell>
          <cell r="L737">
            <v>-1.37</v>
          </cell>
          <cell r="M737">
            <v>1.4566666666666668</v>
          </cell>
          <cell r="N737" t="str">
            <v>-</v>
          </cell>
          <cell r="O737" t="str">
            <v>-</v>
          </cell>
          <cell r="P737" t="str">
            <v>EMM</v>
          </cell>
          <cell r="Q737" t="str">
            <v>-</v>
          </cell>
          <cell r="R737" t="str">
            <v>-</v>
          </cell>
          <cell r="S737" t="str">
            <v>-</v>
          </cell>
          <cell r="T737" t="str">
            <v>-</v>
          </cell>
          <cell r="U737">
            <v>42583</v>
          </cell>
          <cell r="V737">
            <v>42673</v>
          </cell>
          <cell r="W737">
            <v>42673</v>
          </cell>
          <cell r="X737">
            <v>89</v>
          </cell>
          <cell r="Y737">
            <v>42692</v>
          </cell>
          <cell r="Z737">
            <v>18</v>
          </cell>
        </row>
        <row r="738">
          <cell r="C738">
            <v>3733</v>
          </cell>
          <cell r="D738" t="str">
            <v>SITEL</v>
          </cell>
          <cell r="E738">
            <v>2016</v>
          </cell>
          <cell r="F738" t="str">
            <v>TA</v>
          </cell>
          <cell r="G738" t="str">
            <v>32 x FRONT END EE CAP32 v2.1</v>
          </cell>
          <cell r="H738" t="str">
            <v>OF3685</v>
          </cell>
          <cell r="I738">
            <v>0</v>
          </cell>
          <cell r="J738">
            <v>2</v>
          </cell>
          <cell r="K738">
            <v>4.5199999999999996</v>
          </cell>
          <cell r="L738">
            <v>-2.5199999999999996</v>
          </cell>
          <cell r="M738">
            <v>2.2599999999999998</v>
          </cell>
          <cell r="N738" t="str">
            <v>-</v>
          </cell>
          <cell r="O738" t="str">
            <v>-</v>
          </cell>
          <cell r="P738" t="str">
            <v>EMM</v>
          </cell>
          <cell r="Q738" t="str">
            <v>-</v>
          </cell>
          <cell r="R738" t="str">
            <v>-</v>
          </cell>
          <cell r="S738" t="str">
            <v>-</v>
          </cell>
          <cell r="T738" t="str">
            <v>-</v>
          </cell>
          <cell r="U738">
            <v>42583</v>
          </cell>
          <cell r="V738">
            <v>42673</v>
          </cell>
          <cell r="W738">
            <v>42673</v>
          </cell>
          <cell r="X738">
            <v>89</v>
          </cell>
          <cell r="Y738">
            <v>42692</v>
          </cell>
          <cell r="Z738">
            <v>18</v>
          </cell>
        </row>
        <row r="739">
          <cell r="C739">
            <v>3734</v>
          </cell>
          <cell r="D739" t="str">
            <v>SITEL</v>
          </cell>
          <cell r="E739">
            <v>2016</v>
          </cell>
          <cell r="F739" t="str">
            <v>TA</v>
          </cell>
          <cell r="G739" t="str">
            <v>36 x FRONT END CES CAP32 v1.2</v>
          </cell>
          <cell r="H739" t="str">
            <v>OF3685</v>
          </cell>
          <cell r="I739">
            <v>0</v>
          </cell>
          <cell r="J739">
            <v>3</v>
          </cell>
          <cell r="K739">
            <v>5.03</v>
          </cell>
          <cell r="L739">
            <v>-2.0300000000000002</v>
          </cell>
          <cell r="M739">
            <v>1.6766666666666667</v>
          </cell>
          <cell r="N739" t="str">
            <v>-</v>
          </cell>
          <cell r="O739" t="str">
            <v>-</v>
          </cell>
          <cell r="P739" t="str">
            <v>EMM</v>
          </cell>
          <cell r="Q739" t="str">
            <v>-</v>
          </cell>
          <cell r="R739" t="str">
            <v>-</v>
          </cell>
          <cell r="S739" t="str">
            <v>-</v>
          </cell>
          <cell r="T739" t="str">
            <v>-</v>
          </cell>
          <cell r="U739">
            <v>42583</v>
          </cell>
          <cell r="V739">
            <v>42673</v>
          </cell>
          <cell r="W739">
            <v>42673</v>
          </cell>
          <cell r="X739">
            <v>89</v>
          </cell>
          <cell r="Y739">
            <v>42692</v>
          </cell>
          <cell r="Z739">
            <v>18</v>
          </cell>
        </row>
        <row r="740">
          <cell r="C740">
            <v>3735</v>
          </cell>
          <cell r="D740" t="str">
            <v>FELGON</v>
          </cell>
          <cell r="E740">
            <v>2016</v>
          </cell>
          <cell r="F740" t="str">
            <v>TA</v>
          </cell>
          <cell r="G740" t="str">
            <v>CC SCADA TEDIS.Net F.GONZALEZ v1.0</v>
          </cell>
          <cell r="H740" t="str">
            <v>IND</v>
          </cell>
          <cell r="I740">
            <v>0</v>
          </cell>
          <cell r="J740">
            <v>80</v>
          </cell>
          <cell r="K740">
            <v>88.83</v>
          </cell>
          <cell r="L740">
            <v>-8.8299999999999983</v>
          </cell>
          <cell r="M740">
            <v>1.1103749999999999</v>
          </cell>
          <cell r="N740" t="str">
            <v>-</v>
          </cell>
          <cell r="O740" t="str">
            <v>-</v>
          </cell>
          <cell r="P740" t="str">
            <v>-</v>
          </cell>
          <cell r="Q740" t="str">
            <v>-</v>
          </cell>
          <cell r="R740" t="str">
            <v>EDC</v>
          </cell>
          <cell r="S740" t="str">
            <v>-</v>
          </cell>
          <cell r="T740" t="str">
            <v>-</v>
          </cell>
          <cell r="U740">
            <v>42598</v>
          </cell>
          <cell r="V740">
            <v>42765</v>
          </cell>
          <cell r="W740">
            <v>42765</v>
          </cell>
          <cell r="X740">
            <v>164</v>
          </cell>
          <cell r="Y740">
            <v>42878</v>
          </cell>
          <cell r="Z740">
            <v>113</v>
          </cell>
        </row>
        <row r="741">
          <cell r="C741">
            <v>3736</v>
          </cell>
          <cell r="D741" t="str">
            <v>COBRA</v>
          </cell>
          <cell r="E741">
            <v>2016</v>
          </cell>
          <cell r="F741" t="str">
            <v>TA</v>
          </cell>
          <cell r="G741" t="str">
            <v>SIST.TD SE LLATZER-COG.HOSPITAL SON LLATZER v1.0</v>
          </cell>
          <cell r="H741" t="str">
            <v>IND</v>
          </cell>
          <cell r="I741">
            <v>0</v>
          </cell>
          <cell r="J741">
            <v>18</v>
          </cell>
          <cell r="K741">
            <v>20.58</v>
          </cell>
          <cell r="L741">
            <v>-2.5799999999999983</v>
          </cell>
          <cell r="M741">
            <v>1.1433333333333333</v>
          </cell>
          <cell r="N741" t="str">
            <v>-</v>
          </cell>
          <cell r="O741" t="str">
            <v>-</v>
          </cell>
          <cell r="P741" t="str">
            <v>EMM</v>
          </cell>
          <cell r="Q741" t="str">
            <v>-</v>
          </cell>
          <cell r="R741" t="str">
            <v>-</v>
          </cell>
          <cell r="S741" t="str">
            <v>-</v>
          </cell>
          <cell r="T741" t="str">
            <v>-</v>
          </cell>
          <cell r="U741">
            <v>42600</v>
          </cell>
          <cell r="V741">
            <v>42606</v>
          </cell>
          <cell r="W741">
            <v>42606</v>
          </cell>
          <cell r="X741">
            <v>6</v>
          </cell>
          <cell r="Y741">
            <v>42606</v>
          </cell>
          <cell r="Z741">
            <v>0</v>
          </cell>
        </row>
        <row r="742">
          <cell r="J742">
            <v>421.75</v>
          </cell>
          <cell r="K742">
            <v>465.21999999999986</v>
          </cell>
          <cell r="L742">
            <v>-43.469999999999857</v>
          </cell>
          <cell r="M742">
            <v>0</v>
          </cell>
          <cell r="Z742">
            <v>315</v>
          </cell>
        </row>
        <row r="743">
          <cell r="C743">
            <v>0</v>
          </cell>
          <cell r="D743">
            <v>0</v>
          </cell>
          <cell r="E743">
            <v>0</v>
          </cell>
          <cell r="F743">
            <v>0</v>
          </cell>
          <cell r="G743">
            <v>0</v>
          </cell>
          <cell r="H743">
            <v>0</v>
          </cell>
          <cell r="I743">
            <v>0</v>
          </cell>
          <cell r="J743">
            <v>0</v>
          </cell>
          <cell r="K743">
            <v>0</v>
          </cell>
          <cell r="L743">
            <v>0</v>
          </cell>
          <cell r="M743">
            <v>0</v>
          </cell>
          <cell r="N743">
            <v>0</v>
          </cell>
          <cell r="O743">
            <v>0</v>
          </cell>
          <cell r="P743">
            <v>0</v>
          </cell>
          <cell r="Q743">
            <v>0</v>
          </cell>
          <cell r="R743">
            <v>0</v>
          </cell>
          <cell r="S743">
            <v>0</v>
          </cell>
          <cell r="T743">
            <v>0</v>
          </cell>
          <cell r="U743">
            <v>0</v>
          </cell>
          <cell r="V743">
            <v>0</v>
          </cell>
          <cell r="W743">
            <v>0</v>
          </cell>
          <cell r="X743">
            <v>0</v>
          </cell>
          <cell r="Y743">
            <v>0</v>
          </cell>
          <cell r="Z743">
            <v>0</v>
          </cell>
        </row>
        <row r="744">
          <cell r="C744">
            <v>0</v>
          </cell>
          <cell r="D744" t="str">
            <v>252%)</v>
          </cell>
          <cell r="E744">
            <v>0</v>
          </cell>
          <cell r="F744">
            <v>0</v>
          </cell>
          <cell r="G744">
            <v>0</v>
          </cell>
          <cell r="H744">
            <v>0</v>
          </cell>
          <cell r="I744">
            <v>0</v>
          </cell>
          <cell r="J744">
            <v>0</v>
          </cell>
          <cell r="K744">
            <v>0</v>
          </cell>
          <cell r="L744">
            <v>0</v>
          </cell>
          <cell r="M744">
            <v>0</v>
          </cell>
          <cell r="N744">
            <v>0</v>
          </cell>
          <cell r="O744">
            <v>0</v>
          </cell>
          <cell r="P744">
            <v>0</v>
          </cell>
          <cell r="Q744">
            <v>0</v>
          </cell>
          <cell r="R744">
            <v>0</v>
          </cell>
          <cell r="S744">
            <v>0</v>
          </cell>
          <cell r="T744">
            <v>0</v>
          </cell>
          <cell r="U744">
            <v>0</v>
          </cell>
          <cell r="V744">
            <v>0</v>
          </cell>
          <cell r="W744">
            <v>0</v>
          </cell>
          <cell r="X744">
            <v>0</v>
          </cell>
          <cell r="Y744">
            <v>0</v>
          </cell>
          <cell r="Z744">
            <v>0</v>
          </cell>
        </row>
        <row r="745">
          <cell r="C745">
            <v>0</v>
          </cell>
          <cell r="D745">
            <v>0</v>
          </cell>
          <cell r="E745">
            <v>0</v>
          </cell>
          <cell r="F745">
            <v>0</v>
          </cell>
          <cell r="G745">
            <v>0</v>
          </cell>
          <cell r="H745">
            <v>0</v>
          </cell>
          <cell r="I745">
            <v>0</v>
          </cell>
          <cell r="J745">
            <v>0</v>
          </cell>
          <cell r="K745">
            <v>0</v>
          </cell>
          <cell r="N745" t="str">
            <v>APROVISIONAMENTS</v>
          </cell>
          <cell r="O745" t="str">
            <v>ADMINISTRACIO</v>
          </cell>
          <cell r="P745" t="str">
            <v>OPERACIONS</v>
          </cell>
          <cell r="Q745" t="str">
            <v>ENGINYERIA HW</v>
          </cell>
          <cell r="R745" t="str">
            <v>ENGINYERIA SW</v>
          </cell>
          <cell r="S745" t="str">
            <v>COMERCIAL</v>
          </cell>
          <cell r="T745" t="str">
            <v>CONSUL.TELCOMUNIC.</v>
          </cell>
          <cell r="U745">
            <v>0</v>
          </cell>
          <cell r="Z745">
            <v>0</v>
          </cell>
        </row>
        <row r="746">
          <cell r="C746">
            <v>0</v>
          </cell>
          <cell r="N746">
            <v>0</v>
          </cell>
          <cell r="O746">
            <v>0</v>
          </cell>
          <cell r="P746">
            <v>0</v>
          </cell>
          <cell r="Q746">
            <v>0</v>
          </cell>
          <cell r="R746">
            <v>0</v>
          </cell>
          <cell r="S746">
            <v>0</v>
          </cell>
          <cell r="T746">
            <v>0</v>
          </cell>
          <cell r="U746">
            <v>0</v>
          </cell>
          <cell r="Z746">
            <v>0</v>
          </cell>
        </row>
        <row r="747">
          <cell r="C747">
            <v>0</v>
          </cell>
          <cell r="N747">
            <v>0</v>
          </cell>
          <cell r="O747">
            <v>0</v>
          </cell>
          <cell r="P747">
            <v>0</v>
          </cell>
          <cell r="Q747">
            <v>0</v>
          </cell>
          <cell r="R747">
            <v>0</v>
          </cell>
          <cell r="S747">
            <v>0</v>
          </cell>
          <cell r="T747">
            <v>0</v>
          </cell>
          <cell r="U747">
            <v>0</v>
          </cell>
          <cell r="Z747">
            <v>0</v>
          </cell>
        </row>
        <row r="748">
          <cell r="C748">
            <v>0</v>
          </cell>
          <cell r="N748">
            <v>0</v>
          </cell>
          <cell r="O748">
            <v>0</v>
          </cell>
          <cell r="P748">
            <v>0</v>
          </cell>
          <cell r="Q748">
            <v>0</v>
          </cell>
          <cell r="R748">
            <v>0</v>
          </cell>
          <cell r="S748">
            <v>0</v>
          </cell>
          <cell r="T748">
            <v>0</v>
          </cell>
          <cell r="U748">
            <v>0</v>
          </cell>
          <cell r="Z748">
            <v>0</v>
          </cell>
        </row>
        <row r="749">
          <cell r="C749">
            <v>0</v>
          </cell>
          <cell r="E749">
            <v>0</v>
          </cell>
          <cell r="F749">
            <v>0</v>
          </cell>
          <cell r="G749">
            <v>0</v>
          </cell>
          <cell r="H749">
            <v>0</v>
          </cell>
          <cell r="I749">
            <v>0</v>
          </cell>
          <cell r="J749">
            <v>0</v>
          </cell>
          <cell r="K749">
            <v>0</v>
          </cell>
          <cell r="L749">
            <v>0</v>
          </cell>
          <cell r="M749">
            <v>0</v>
          </cell>
          <cell r="N749">
            <v>0</v>
          </cell>
          <cell r="O749">
            <v>0</v>
          </cell>
          <cell r="P749">
            <v>0</v>
          </cell>
          <cell r="Q749">
            <v>0</v>
          </cell>
          <cell r="R749">
            <v>0</v>
          </cell>
          <cell r="S749">
            <v>0</v>
          </cell>
          <cell r="T749">
            <v>0</v>
          </cell>
          <cell r="U749">
            <v>0</v>
          </cell>
          <cell r="Z749">
            <v>0</v>
          </cell>
        </row>
        <row r="750">
          <cell r="C750">
            <v>0</v>
          </cell>
          <cell r="E750" t="str">
            <v>Projectes (EXTERNS) en curs 2.016</v>
          </cell>
          <cell r="F750">
            <v>0</v>
          </cell>
          <cell r="G750">
            <v>0</v>
          </cell>
          <cell r="H750">
            <v>0</v>
          </cell>
          <cell r="I750">
            <v>0</v>
          </cell>
          <cell r="J750">
            <v>0</v>
          </cell>
          <cell r="K750">
            <v>0</v>
          </cell>
          <cell r="L750">
            <v>0</v>
          </cell>
          <cell r="M750">
            <v>0</v>
          </cell>
          <cell r="N750">
            <v>0</v>
          </cell>
          <cell r="O750">
            <v>0</v>
          </cell>
          <cell r="P750">
            <v>0</v>
          </cell>
          <cell r="Q750">
            <v>0</v>
          </cell>
          <cell r="R750">
            <v>0</v>
          </cell>
          <cell r="S750">
            <v>0</v>
          </cell>
          <cell r="T750">
            <v>0</v>
          </cell>
          <cell r="U750">
            <v>0</v>
          </cell>
          <cell r="Z750">
            <v>0</v>
          </cell>
        </row>
        <row r="751">
          <cell r="N751">
            <v>0</v>
          </cell>
          <cell r="O751">
            <v>0</v>
          </cell>
          <cell r="P751">
            <v>0</v>
          </cell>
          <cell r="Q751">
            <v>0</v>
          </cell>
          <cell r="R751">
            <v>0</v>
          </cell>
          <cell r="S751">
            <v>0</v>
          </cell>
          <cell r="T751">
            <v>0</v>
          </cell>
          <cell r="U751">
            <v>0</v>
          </cell>
          <cell r="Z751">
            <v>0</v>
          </cell>
        </row>
        <row r="752">
          <cell r="C752">
            <v>0</v>
          </cell>
          <cell r="D752">
            <v>0</v>
          </cell>
          <cell r="E752">
            <v>0</v>
          </cell>
          <cell r="F752">
            <v>0</v>
          </cell>
          <cell r="G752">
            <v>0</v>
          </cell>
          <cell r="H752">
            <v>0</v>
          </cell>
          <cell r="I752">
            <v>0</v>
          </cell>
          <cell r="J752">
            <v>0</v>
          </cell>
          <cell r="K752">
            <v>0</v>
          </cell>
          <cell r="L752">
            <v>0</v>
          </cell>
          <cell r="M752">
            <v>0</v>
          </cell>
          <cell r="N752">
            <v>0</v>
          </cell>
          <cell r="O752">
            <v>0</v>
          </cell>
          <cell r="P752">
            <v>0</v>
          </cell>
          <cell r="Q752">
            <v>0</v>
          </cell>
          <cell r="R752">
            <v>0</v>
          </cell>
          <cell r="S752">
            <v>0</v>
          </cell>
          <cell r="T752">
            <v>0</v>
          </cell>
          <cell r="U752">
            <v>0</v>
          </cell>
          <cell r="V752">
            <v>0</v>
          </cell>
          <cell r="W752">
            <v>0</v>
          </cell>
          <cell r="X752">
            <v>0</v>
          </cell>
          <cell r="Y752">
            <v>0</v>
          </cell>
          <cell r="Z752">
            <v>0</v>
          </cell>
        </row>
        <row r="753">
          <cell r="C753" t="str">
            <v>OF</v>
          </cell>
          <cell r="D753" t="str">
            <v>CLIENT</v>
          </cell>
          <cell r="E753" t="str">
            <v>ANY</v>
          </cell>
          <cell r="F753" t="str">
            <v>STATUS</v>
          </cell>
          <cell r="G753" t="str">
            <v>PROJECTE</v>
          </cell>
          <cell r="H753" t="str">
            <v>TIPUS OF o DEPENDENCIA</v>
          </cell>
          <cell r="I753">
            <v>0</v>
          </cell>
          <cell r="J753" t="str">
            <v>PREV</v>
          </cell>
          <cell r="K753" t="str">
            <v>TOTAL</v>
          </cell>
          <cell r="L753" t="str">
            <v>DESV</v>
          </cell>
          <cell r="M753" t="str">
            <v>AVANÇ</v>
          </cell>
          <cell r="N753" t="str">
            <v>DPT. IMPLICATS</v>
          </cell>
          <cell r="O753">
            <v>0</v>
          </cell>
          <cell r="P753">
            <v>0</v>
          </cell>
          <cell r="Q753">
            <v>0</v>
          </cell>
          <cell r="R753">
            <v>0</v>
          </cell>
          <cell r="S753">
            <v>0</v>
          </cell>
          <cell r="T753">
            <v>0</v>
          </cell>
          <cell r="U753" t="str">
            <v>DATA</v>
          </cell>
          <cell r="V753" t="str">
            <v>DATA</v>
          </cell>
          <cell r="W753" t="str">
            <v>DATA</v>
          </cell>
          <cell r="X753" t="str">
            <v>DURADA</v>
          </cell>
          <cell r="Y753" t="str">
            <v>DATA</v>
          </cell>
          <cell r="Z753" t="str">
            <v>DESVIAC.</v>
          </cell>
        </row>
        <row r="754">
          <cell r="C754">
            <v>0</v>
          </cell>
          <cell r="D754">
            <v>0</v>
          </cell>
          <cell r="E754">
            <v>0</v>
          </cell>
          <cell r="F754">
            <v>0</v>
          </cell>
          <cell r="G754">
            <v>0</v>
          </cell>
          <cell r="H754">
            <v>0</v>
          </cell>
          <cell r="I754">
            <v>0</v>
          </cell>
          <cell r="J754">
            <v>0</v>
          </cell>
          <cell r="K754" t="str">
            <v>REAL</v>
          </cell>
          <cell r="L754">
            <v>0</v>
          </cell>
          <cell r="M754">
            <v>0</v>
          </cell>
          <cell r="N754">
            <v>0</v>
          </cell>
          <cell r="O754">
            <v>0</v>
          </cell>
          <cell r="P754">
            <v>0</v>
          </cell>
          <cell r="Q754">
            <v>0</v>
          </cell>
          <cell r="R754">
            <v>0</v>
          </cell>
          <cell r="S754">
            <v>0</v>
          </cell>
          <cell r="T754">
            <v>0</v>
          </cell>
          <cell r="U754" t="str">
            <v>INICI</v>
          </cell>
          <cell r="V754" t="str">
            <v>ENTREGA</v>
          </cell>
          <cell r="W754" t="str">
            <v>REVISADA</v>
          </cell>
          <cell r="X754">
            <v>0</v>
          </cell>
          <cell r="Y754" t="str">
            <v>ACCEP.</v>
          </cell>
          <cell r="Z754">
            <v>0</v>
          </cell>
        </row>
        <row r="755">
          <cell r="C755">
            <v>0</v>
          </cell>
          <cell r="D755">
            <v>0</v>
          </cell>
          <cell r="E755">
            <v>0</v>
          </cell>
          <cell r="F755">
            <v>0</v>
          </cell>
          <cell r="G755">
            <v>0</v>
          </cell>
          <cell r="H755">
            <v>0</v>
          </cell>
          <cell r="I755">
            <v>0</v>
          </cell>
          <cell r="J755">
            <v>0</v>
          </cell>
          <cell r="K755">
            <v>0</v>
          </cell>
          <cell r="L755">
            <v>0</v>
          </cell>
          <cell r="M755">
            <v>0</v>
          </cell>
          <cell r="N755">
            <v>0</v>
          </cell>
          <cell r="O755">
            <v>0</v>
          </cell>
          <cell r="P755">
            <v>0</v>
          </cell>
          <cell r="Q755">
            <v>0</v>
          </cell>
          <cell r="R755">
            <v>0</v>
          </cell>
          <cell r="S755">
            <v>0</v>
          </cell>
          <cell r="T755">
            <v>0</v>
          </cell>
          <cell r="U755">
            <v>0</v>
          </cell>
          <cell r="V755">
            <v>0</v>
          </cell>
          <cell r="W755">
            <v>0</v>
          </cell>
          <cell r="X755">
            <v>0</v>
          </cell>
          <cell r="Y755">
            <v>0</v>
          </cell>
          <cell r="Z755">
            <v>0</v>
          </cell>
        </row>
        <row r="756">
          <cell r="C756">
            <v>3737</v>
          </cell>
          <cell r="D756" t="str">
            <v>ORMAZA</v>
          </cell>
          <cell r="E756">
            <v>2016</v>
          </cell>
          <cell r="F756" t="str">
            <v>TA</v>
          </cell>
          <cell r="G756" t="str">
            <v>ARM.COM CC HOSPITAL DEL MAR v1.0</v>
          </cell>
          <cell r="H756" t="str">
            <v>OF3714</v>
          </cell>
          <cell r="I756">
            <v>0</v>
          </cell>
          <cell r="J756">
            <v>10</v>
          </cell>
          <cell r="K756">
            <v>12.12</v>
          </cell>
          <cell r="L756">
            <v>-2.1199999999999992</v>
          </cell>
          <cell r="M756">
            <v>1.212</v>
          </cell>
          <cell r="N756" t="str">
            <v>-</v>
          </cell>
          <cell r="O756" t="str">
            <v>-</v>
          </cell>
          <cell r="P756" t="str">
            <v>EMM</v>
          </cell>
          <cell r="Q756" t="str">
            <v>-</v>
          </cell>
          <cell r="R756" t="str">
            <v>-</v>
          </cell>
          <cell r="S756" t="str">
            <v>-</v>
          </cell>
          <cell r="T756" t="str">
            <v>-</v>
          </cell>
          <cell r="U756">
            <v>42604</v>
          </cell>
          <cell r="V756">
            <v>42629</v>
          </cell>
          <cell r="W756">
            <v>42629</v>
          </cell>
          <cell r="X756">
            <v>24</v>
          </cell>
          <cell r="Y756">
            <v>42627</v>
          </cell>
          <cell r="Z756">
            <v>-2</v>
          </cell>
        </row>
        <row r="757">
          <cell r="C757">
            <v>3738</v>
          </cell>
          <cell r="D757" t="str">
            <v>GASELE</v>
          </cell>
          <cell r="E757">
            <v>2016</v>
          </cell>
          <cell r="F757" t="str">
            <v>TA</v>
          </cell>
          <cell r="G757" t="str">
            <v>RTU CAP32-24 C.T. TRIANA v2.0</v>
          </cell>
          <cell r="H757" t="str">
            <v>PPAL</v>
          </cell>
          <cell r="I757">
            <v>0</v>
          </cell>
          <cell r="J757">
            <v>5.5</v>
          </cell>
          <cell r="K757">
            <v>8.75</v>
          </cell>
          <cell r="L757">
            <v>-3.25</v>
          </cell>
          <cell r="M757">
            <v>1.5909090909090908</v>
          </cell>
          <cell r="N757" t="str">
            <v>-</v>
          </cell>
          <cell r="O757" t="str">
            <v>-</v>
          </cell>
          <cell r="P757" t="str">
            <v>-</v>
          </cell>
          <cell r="Q757" t="str">
            <v>-</v>
          </cell>
          <cell r="R757" t="str">
            <v>RVC</v>
          </cell>
          <cell r="S757" t="str">
            <v>-</v>
          </cell>
          <cell r="T757" t="str">
            <v>-</v>
          </cell>
          <cell r="U757">
            <v>42602</v>
          </cell>
          <cell r="V757">
            <v>42618</v>
          </cell>
          <cell r="W757">
            <v>42737</v>
          </cell>
          <cell r="X757">
            <v>15</v>
          </cell>
          <cell r="Y757">
            <v>42737</v>
          </cell>
          <cell r="Z757">
            <v>0</v>
          </cell>
        </row>
        <row r="758">
          <cell r="C758">
            <v>3739</v>
          </cell>
          <cell r="D758" t="str">
            <v>SITEL</v>
          </cell>
          <cell r="E758">
            <v>2016</v>
          </cell>
          <cell r="F758" t="str">
            <v>TA</v>
          </cell>
          <cell r="G758" t="str">
            <v>1 x CAP32-24 v2.5</v>
          </cell>
          <cell r="H758" t="str">
            <v>OF3738</v>
          </cell>
          <cell r="I758">
            <v>0</v>
          </cell>
          <cell r="J758">
            <v>0.75</v>
          </cell>
          <cell r="K758">
            <v>1</v>
          </cell>
          <cell r="L758">
            <v>-0.25</v>
          </cell>
          <cell r="M758">
            <v>1.3333333333333333</v>
          </cell>
          <cell r="N758" t="str">
            <v>-</v>
          </cell>
          <cell r="O758" t="str">
            <v>-</v>
          </cell>
          <cell r="P758" t="str">
            <v>EMM</v>
          </cell>
          <cell r="Q758" t="str">
            <v>-</v>
          </cell>
          <cell r="R758" t="str">
            <v>-</v>
          </cell>
          <cell r="S758" t="str">
            <v>-</v>
          </cell>
          <cell r="T758" t="str">
            <v>-</v>
          </cell>
          <cell r="U758">
            <v>42602</v>
          </cell>
          <cell r="V758">
            <v>42618</v>
          </cell>
          <cell r="W758">
            <v>42629</v>
          </cell>
          <cell r="X758">
            <v>15</v>
          </cell>
          <cell r="Y758">
            <v>42629</v>
          </cell>
          <cell r="Z758">
            <v>0</v>
          </cell>
        </row>
        <row r="759">
          <cell r="C759">
            <v>3740</v>
          </cell>
          <cell r="D759" t="str">
            <v>SITEL</v>
          </cell>
          <cell r="E759">
            <v>2016</v>
          </cell>
          <cell r="F759" t="str">
            <v>TA</v>
          </cell>
          <cell r="G759" t="str">
            <v>1 x M16ED-24</v>
          </cell>
          <cell r="H759" t="str">
            <v>OF3738</v>
          </cell>
          <cell r="I759">
            <v>0</v>
          </cell>
          <cell r="J759">
            <v>0.35</v>
          </cell>
          <cell r="K759">
            <v>0.5</v>
          </cell>
          <cell r="L759">
            <v>-0.15000000000000002</v>
          </cell>
          <cell r="M759">
            <v>1.4285714285714286</v>
          </cell>
          <cell r="N759" t="str">
            <v>-</v>
          </cell>
          <cell r="O759" t="str">
            <v>-</v>
          </cell>
          <cell r="P759" t="str">
            <v>EMM</v>
          </cell>
          <cell r="Q759" t="str">
            <v>-</v>
          </cell>
          <cell r="R759" t="str">
            <v>-</v>
          </cell>
          <cell r="S759" t="str">
            <v>-</v>
          </cell>
          <cell r="T759" t="str">
            <v>-</v>
          </cell>
          <cell r="U759">
            <v>42602</v>
          </cell>
          <cell r="V759">
            <v>42618</v>
          </cell>
          <cell r="W759">
            <v>42629</v>
          </cell>
          <cell r="X759">
            <v>15</v>
          </cell>
          <cell r="Y759">
            <v>42629</v>
          </cell>
          <cell r="Z759">
            <v>0</v>
          </cell>
        </row>
        <row r="760">
          <cell r="C760">
            <v>3741</v>
          </cell>
          <cell r="D760" t="str">
            <v>EOSPIT</v>
          </cell>
          <cell r="E760">
            <v>2016</v>
          </cell>
          <cell r="F760" t="str">
            <v>TA</v>
          </cell>
          <cell r="G760" t="str">
            <v>REPARACIO RTU CAP32 N/S 496-2015</v>
          </cell>
          <cell r="H760" t="str">
            <v>IND</v>
          </cell>
          <cell r="I760">
            <v>0</v>
          </cell>
          <cell r="J760">
            <v>3.25</v>
          </cell>
          <cell r="K760">
            <v>3.25</v>
          </cell>
          <cell r="L760">
            <v>0</v>
          </cell>
          <cell r="M760">
            <v>1</v>
          </cell>
          <cell r="N760" t="str">
            <v>-</v>
          </cell>
          <cell r="O760" t="str">
            <v>-</v>
          </cell>
          <cell r="P760" t="str">
            <v>EMM</v>
          </cell>
          <cell r="Q760" t="str">
            <v>-</v>
          </cell>
          <cell r="R760" t="str">
            <v>-</v>
          </cell>
          <cell r="S760" t="str">
            <v>-</v>
          </cell>
          <cell r="T760" t="str">
            <v>-</v>
          </cell>
          <cell r="U760">
            <v>42605</v>
          </cell>
          <cell r="V760">
            <v>42605</v>
          </cell>
          <cell r="W760">
            <v>42605</v>
          </cell>
          <cell r="X760">
            <v>0</v>
          </cell>
          <cell r="Y760">
            <v>42605</v>
          </cell>
          <cell r="Z760">
            <v>0</v>
          </cell>
        </row>
        <row r="761">
          <cell r="C761">
            <v>3742</v>
          </cell>
          <cell r="D761" t="str">
            <v>ELESER</v>
          </cell>
          <cell r="E761">
            <v>2016</v>
          </cell>
          <cell r="F761" t="str">
            <v>TA</v>
          </cell>
          <cell r="G761" t="str">
            <v>CABLE COM CAP16-nPort 5110</v>
          </cell>
          <cell r="H761" t="str">
            <v>IND</v>
          </cell>
          <cell r="I761">
            <v>0</v>
          </cell>
          <cell r="J761">
            <v>1</v>
          </cell>
          <cell r="K761">
            <v>0.38</v>
          </cell>
          <cell r="L761">
            <v>0.62</v>
          </cell>
          <cell r="M761">
            <v>0.38</v>
          </cell>
          <cell r="N761" t="str">
            <v>-</v>
          </cell>
          <cell r="O761" t="str">
            <v>-</v>
          </cell>
          <cell r="P761" t="str">
            <v>EMM</v>
          </cell>
          <cell r="Q761" t="str">
            <v>-</v>
          </cell>
          <cell r="R761" t="str">
            <v>-</v>
          </cell>
          <cell r="S761" t="str">
            <v>-</v>
          </cell>
          <cell r="T761" t="str">
            <v>-</v>
          </cell>
          <cell r="U761">
            <v>42607</v>
          </cell>
          <cell r="V761">
            <v>42607</v>
          </cell>
          <cell r="W761">
            <v>42607</v>
          </cell>
          <cell r="X761">
            <v>0</v>
          </cell>
          <cell r="Y761">
            <v>42607</v>
          </cell>
          <cell r="Z761">
            <v>0</v>
          </cell>
        </row>
        <row r="762">
          <cell r="C762">
            <v>3743</v>
          </cell>
          <cell r="D762" t="str">
            <v>ELESER</v>
          </cell>
          <cell r="E762">
            <v>2016</v>
          </cell>
          <cell r="F762" t="str">
            <v>TA</v>
          </cell>
          <cell r="G762" t="str">
            <v>REPARACIO RTU CAP32 N/S 308-2010</v>
          </cell>
          <cell r="H762" t="str">
            <v>IND</v>
          </cell>
          <cell r="I762">
            <v>0</v>
          </cell>
          <cell r="J762">
            <v>2</v>
          </cell>
          <cell r="K762">
            <v>2</v>
          </cell>
          <cell r="L762">
            <v>0</v>
          </cell>
          <cell r="M762">
            <v>1</v>
          </cell>
          <cell r="N762" t="str">
            <v>-</v>
          </cell>
          <cell r="O762" t="str">
            <v>-</v>
          </cell>
          <cell r="P762" t="str">
            <v>EMM</v>
          </cell>
          <cell r="Q762" t="str">
            <v>-</v>
          </cell>
          <cell r="R762" t="str">
            <v>-</v>
          </cell>
          <cell r="S762" t="str">
            <v>-</v>
          </cell>
          <cell r="T762" t="str">
            <v>-</v>
          </cell>
          <cell r="U762">
            <v>42607</v>
          </cell>
          <cell r="V762">
            <v>42607</v>
          </cell>
          <cell r="W762">
            <v>42607</v>
          </cell>
          <cell r="X762">
            <v>0</v>
          </cell>
          <cell r="Y762">
            <v>42607</v>
          </cell>
          <cell r="Z762">
            <v>0</v>
          </cell>
        </row>
        <row r="763">
          <cell r="C763">
            <v>3744</v>
          </cell>
          <cell r="D763" t="str">
            <v>EOSPIT</v>
          </cell>
          <cell r="E763">
            <v>2016</v>
          </cell>
          <cell r="F763" t="str">
            <v>TA</v>
          </cell>
          <cell r="G763" t="str">
            <v>REPARACIO RTU CAP32 N/S 230-2016</v>
          </cell>
          <cell r="H763" t="str">
            <v>IND</v>
          </cell>
          <cell r="I763">
            <v>0</v>
          </cell>
          <cell r="J763">
            <v>5.5</v>
          </cell>
          <cell r="K763">
            <v>5.5</v>
          </cell>
          <cell r="L763">
            <v>0</v>
          </cell>
          <cell r="M763">
            <v>1</v>
          </cell>
          <cell r="N763" t="str">
            <v>-</v>
          </cell>
          <cell r="O763" t="str">
            <v>-</v>
          </cell>
          <cell r="P763" t="str">
            <v>EMM</v>
          </cell>
          <cell r="Q763" t="str">
            <v>-</v>
          </cell>
          <cell r="R763" t="str">
            <v>-</v>
          </cell>
          <cell r="S763" t="str">
            <v>-</v>
          </cell>
          <cell r="T763" t="str">
            <v>-</v>
          </cell>
          <cell r="U763">
            <v>42612</v>
          </cell>
          <cell r="V763">
            <v>42612</v>
          </cell>
          <cell r="W763">
            <v>42612</v>
          </cell>
          <cell r="X763">
            <v>0</v>
          </cell>
          <cell r="Y763">
            <v>42612</v>
          </cell>
          <cell r="Z763">
            <v>0</v>
          </cell>
        </row>
        <row r="764">
          <cell r="C764">
            <v>3745</v>
          </cell>
          <cell r="D764" t="str">
            <v>EOSPIT</v>
          </cell>
          <cell r="E764">
            <v>2016</v>
          </cell>
          <cell r="F764" t="str">
            <v>TA</v>
          </cell>
          <cell r="G764" t="str">
            <v>REPARACIO RTU CAP32 N/S 225-2016</v>
          </cell>
          <cell r="H764" t="str">
            <v>IND</v>
          </cell>
          <cell r="I764">
            <v>0</v>
          </cell>
          <cell r="J764">
            <v>6.75</v>
          </cell>
          <cell r="K764">
            <v>6.75</v>
          </cell>
          <cell r="L764">
            <v>0</v>
          </cell>
          <cell r="M764">
            <v>1</v>
          </cell>
          <cell r="N764" t="str">
            <v>-</v>
          </cell>
          <cell r="O764" t="str">
            <v>-</v>
          </cell>
          <cell r="P764" t="str">
            <v>EMM</v>
          </cell>
          <cell r="Q764" t="str">
            <v>-</v>
          </cell>
          <cell r="R764" t="str">
            <v>-</v>
          </cell>
          <cell r="S764" t="str">
            <v>-</v>
          </cell>
          <cell r="T764" t="str">
            <v>-</v>
          </cell>
          <cell r="U764">
            <v>42612</v>
          </cell>
          <cell r="V764">
            <v>42612</v>
          </cell>
          <cell r="W764">
            <v>42612</v>
          </cell>
          <cell r="X764">
            <v>0</v>
          </cell>
          <cell r="Y764">
            <v>42612</v>
          </cell>
          <cell r="Z764">
            <v>0</v>
          </cell>
        </row>
        <row r="765">
          <cell r="C765">
            <v>3746</v>
          </cell>
          <cell r="D765" t="str">
            <v>EOSPIT</v>
          </cell>
          <cell r="E765">
            <v>2016</v>
          </cell>
          <cell r="F765" t="str">
            <v>TA</v>
          </cell>
          <cell r="G765" t="str">
            <v>REPARACIO M16ED-48 N/S 2001-1058</v>
          </cell>
          <cell r="H765" t="str">
            <v>IND</v>
          </cell>
          <cell r="I765">
            <v>0</v>
          </cell>
          <cell r="J765">
            <v>1</v>
          </cell>
          <cell r="K765">
            <v>1</v>
          </cell>
          <cell r="L765">
            <v>0</v>
          </cell>
          <cell r="M765">
            <v>1</v>
          </cell>
          <cell r="N765" t="str">
            <v>-</v>
          </cell>
          <cell r="O765" t="str">
            <v>-</v>
          </cell>
          <cell r="P765" t="str">
            <v>EMM</v>
          </cell>
          <cell r="Q765" t="str">
            <v>-</v>
          </cell>
          <cell r="R765" t="str">
            <v>-</v>
          </cell>
          <cell r="S765" t="str">
            <v>-</v>
          </cell>
          <cell r="T765" t="str">
            <v>-</v>
          </cell>
          <cell r="U765">
            <v>42614</v>
          </cell>
          <cell r="V765">
            <v>42614</v>
          </cell>
          <cell r="W765">
            <v>42614</v>
          </cell>
          <cell r="X765">
            <v>0</v>
          </cell>
          <cell r="Y765">
            <v>42614</v>
          </cell>
          <cell r="Z765">
            <v>0</v>
          </cell>
        </row>
        <row r="766">
          <cell r="C766">
            <v>3747</v>
          </cell>
          <cell r="D766" t="str">
            <v>SITEL</v>
          </cell>
          <cell r="E766">
            <v>2016</v>
          </cell>
          <cell r="F766" t="str">
            <v>OB</v>
          </cell>
          <cell r="G766" t="str">
            <v>CC SCADA TEDIS.Net EMSA v2.0</v>
          </cell>
          <cell r="H766" t="str">
            <v>OF3629</v>
          </cell>
          <cell r="I766">
            <v>0</v>
          </cell>
          <cell r="J766">
            <v>2</v>
          </cell>
          <cell r="K766">
            <v>0</v>
          </cell>
          <cell r="L766">
            <v>2</v>
          </cell>
          <cell r="M766">
            <v>0</v>
          </cell>
          <cell r="N766" t="str">
            <v>-</v>
          </cell>
          <cell r="O766" t="str">
            <v>-</v>
          </cell>
          <cell r="P766" t="str">
            <v>-</v>
          </cell>
          <cell r="Q766" t="str">
            <v>-</v>
          </cell>
          <cell r="R766" t="str">
            <v>EDC</v>
          </cell>
          <cell r="S766" t="str">
            <v>-</v>
          </cell>
          <cell r="T766" t="str">
            <v>-</v>
          </cell>
          <cell r="U766">
            <v>42613</v>
          </cell>
          <cell r="V766">
            <v>42643</v>
          </cell>
          <cell r="W766">
            <v>42643</v>
          </cell>
          <cell r="X766">
            <v>30</v>
          </cell>
          <cell r="Y766">
            <v>0</v>
          </cell>
          <cell r="Z766" t="str">
            <v/>
          </cell>
        </row>
        <row r="767">
          <cell r="C767">
            <v>3748</v>
          </cell>
          <cell r="D767" t="str">
            <v>ELEMOS</v>
          </cell>
          <cell r="E767">
            <v>2016</v>
          </cell>
          <cell r="F767" t="str">
            <v>TA</v>
          </cell>
          <cell r="G767" t="str">
            <v>CC SCADA MOSCOSO v2.1</v>
          </cell>
          <cell r="H767" t="str">
            <v>IND</v>
          </cell>
          <cell r="I767">
            <v>0</v>
          </cell>
          <cell r="J767">
            <v>1</v>
          </cell>
          <cell r="K767">
            <v>1</v>
          </cell>
          <cell r="L767">
            <v>0</v>
          </cell>
          <cell r="M767">
            <v>1</v>
          </cell>
          <cell r="N767" t="str">
            <v>-</v>
          </cell>
          <cell r="O767" t="str">
            <v>-</v>
          </cell>
          <cell r="P767" t="str">
            <v>-</v>
          </cell>
          <cell r="Q767" t="str">
            <v>JMG</v>
          </cell>
          <cell r="R767" t="str">
            <v>-</v>
          </cell>
          <cell r="S767" t="str">
            <v>-</v>
          </cell>
          <cell r="T767" t="str">
            <v>-</v>
          </cell>
          <cell r="U767">
            <v>42612</v>
          </cell>
          <cell r="V767">
            <v>42612</v>
          </cell>
          <cell r="W767">
            <v>42612</v>
          </cell>
          <cell r="X767">
            <v>0</v>
          </cell>
          <cell r="Y767">
            <v>42612</v>
          </cell>
          <cell r="Z767">
            <v>0</v>
          </cell>
        </row>
        <row r="768">
          <cell r="C768">
            <v>3749</v>
          </cell>
          <cell r="D768" t="str">
            <v>GERBIN</v>
          </cell>
          <cell r="E768">
            <v>2016</v>
          </cell>
          <cell r="F768" t="str">
            <v>TA</v>
          </cell>
          <cell r="G768" t="str">
            <v>Inst. y PEM CSSat BINEFAR v9.0</v>
          </cell>
          <cell r="H768" t="str">
            <v>IND</v>
          </cell>
          <cell r="I768">
            <v>0</v>
          </cell>
          <cell r="J768">
            <v>4</v>
          </cell>
          <cell r="K768">
            <v>3.5</v>
          </cell>
          <cell r="L768">
            <v>0.5</v>
          </cell>
          <cell r="M768">
            <v>0.875</v>
          </cell>
          <cell r="N768" t="str">
            <v>-</v>
          </cell>
          <cell r="O768" t="str">
            <v>-</v>
          </cell>
          <cell r="P768" t="str">
            <v>-</v>
          </cell>
          <cell r="Q768" t="str">
            <v>-</v>
          </cell>
          <cell r="R768" t="str">
            <v>TRS</v>
          </cell>
          <cell r="S768" t="str">
            <v>-</v>
          </cell>
          <cell r="T768" t="str">
            <v>-</v>
          </cell>
          <cell r="U768">
            <v>42619</v>
          </cell>
          <cell r="V768">
            <v>42643</v>
          </cell>
          <cell r="W768">
            <v>42643</v>
          </cell>
          <cell r="X768">
            <v>24</v>
          </cell>
          <cell r="Y768">
            <v>42622</v>
          </cell>
          <cell r="Z768">
            <v>-21</v>
          </cell>
        </row>
        <row r="769">
          <cell r="C769">
            <v>3750</v>
          </cell>
          <cell r="D769" t="str">
            <v>ELANMA</v>
          </cell>
          <cell r="E769">
            <v>2016</v>
          </cell>
          <cell r="F769" t="str">
            <v>TA</v>
          </cell>
          <cell r="G769" t="str">
            <v>MANTENIMIENTO CSSat A.MADRID 2.016-2.017 (Cto.Mant.)</v>
          </cell>
          <cell r="H769" t="str">
            <v>IND</v>
          </cell>
          <cell r="I769">
            <v>0</v>
          </cell>
          <cell r="J769">
            <v>15</v>
          </cell>
          <cell r="K769">
            <v>0.75</v>
          </cell>
          <cell r="L769">
            <v>14.25</v>
          </cell>
          <cell r="M769">
            <v>0.05</v>
          </cell>
          <cell r="N769" t="str">
            <v>-</v>
          </cell>
          <cell r="O769" t="str">
            <v>-</v>
          </cell>
          <cell r="P769" t="str">
            <v>-</v>
          </cell>
          <cell r="Q769" t="str">
            <v>-</v>
          </cell>
          <cell r="R769" t="str">
            <v>TRS</v>
          </cell>
          <cell r="S769" t="str">
            <v>-</v>
          </cell>
          <cell r="T769" t="str">
            <v>-</v>
          </cell>
          <cell r="U769">
            <v>42552</v>
          </cell>
          <cell r="V769">
            <v>42916</v>
          </cell>
          <cell r="W769">
            <v>42916</v>
          </cell>
          <cell r="X769">
            <v>359</v>
          </cell>
          <cell r="Y769">
            <v>42916</v>
          </cell>
          <cell r="Z769">
            <v>0</v>
          </cell>
        </row>
        <row r="770">
          <cell r="C770">
            <v>3751</v>
          </cell>
          <cell r="D770" t="str">
            <v>ELESER</v>
          </cell>
          <cell r="E770">
            <v>2016</v>
          </cell>
          <cell r="F770" t="str">
            <v>TA</v>
          </cell>
          <cell r="G770" t="str">
            <v>CABLE COM CAP32-MODEM GSM</v>
          </cell>
          <cell r="H770" t="str">
            <v>IND</v>
          </cell>
          <cell r="I770">
            <v>0</v>
          </cell>
          <cell r="J770">
            <v>0.5</v>
          </cell>
          <cell r="K770">
            <v>0.5</v>
          </cell>
          <cell r="L770">
            <v>0</v>
          </cell>
          <cell r="M770">
            <v>1</v>
          </cell>
          <cell r="N770" t="str">
            <v>-</v>
          </cell>
          <cell r="O770" t="str">
            <v>-</v>
          </cell>
          <cell r="P770" t="str">
            <v>EMM</v>
          </cell>
          <cell r="Q770" t="str">
            <v>-</v>
          </cell>
          <cell r="R770" t="str">
            <v>-</v>
          </cell>
          <cell r="S770" t="str">
            <v>-</v>
          </cell>
          <cell r="T770" t="str">
            <v>-</v>
          </cell>
          <cell r="U770">
            <v>42619</v>
          </cell>
          <cell r="V770">
            <v>42626</v>
          </cell>
          <cell r="W770">
            <v>42626</v>
          </cell>
          <cell r="X770">
            <v>7</v>
          </cell>
          <cell r="Y770">
            <v>42621</v>
          </cell>
          <cell r="Z770">
            <v>-5</v>
          </cell>
        </row>
        <row r="771">
          <cell r="C771">
            <v>3752</v>
          </cell>
          <cell r="D771" t="str">
            <v>ELSACA</v>
          </cell>
          <cell r="E771">
            <v>2016</v>
          </cell>
          <cell r="F771" t="str">
            <v>TA</v>
          </cell>
          <cell r="G771" t="str">
            <v>COM CSSat SALTOS</v>
          </cell>
          <cell r="H771" t="str">
            <v>IND</v>
          </cell>
          <cell r="I771">
            <v>0</v>
          </cell>
          <cell r="J771">
            <v>2.25</v>
          </cell>
          <cell r="K771">
            <v>1.25</v>
          </cell>
          <cell r="L771">
            <v>1</v>
          </cell>
          <cell r="M771">
            <v>0.55555555555555558</v>
          </cell>
          <cell r="N771" t="str">
            <v>-</v>
          </cell>
          <cell r="O771" t="str">
            <v>-</v>
          </cell>
          <cell r="P771" t="str">
            <v>-</v>
          </cell>
          <cell r="Q771" t="str">
            <v>-</v>
          </cell>
          <cell r="R771" t="str">
            <v>TRS</v>
          </cell>
          <cell r="S771" t="str">
            <v>-</v>
          </cell>
          <cell r="T771" t="str">
            <v>-</v>
          </cell>
          <cell r="U771">
            <v>42625</v>
          </cell>
          <cell r="V771">
            <v>42636</v>
          </cell>
          <cell r="W771">
            <v>42636</v>
          </cell>
          <cell r="X771">
            <v>11</v>
          </cell>
          <cell r="Y771">
            <v>42627</v>
          </cell>
          <cell r="Z771">
            <v>-9</v>
          </cell>
        </row>
        <row r="772">
          <cell r="C772">
            <v>3753</v>
          </cell>
          <cell r="D772" t="str">
            <v>ELESER</v>
          </cell>
          <cell r="E772">
            <v>2016</v>
          </cell>
          <cell r="F772" t="str">
            <v>TA</v>
          </cell>
          <cell r="G772" t="str">
            <v>REPARACIO RTU C.T. MOLI ROCA v2.0</v>
          </cell>
          <cell r="H772" t="str">
            <v>IND</v>
          </cell>
          <cell r="I772">
            <v>0</v>
          </cell>
          <cell r="J772">
            <v>17.25</v>
          </cell>
          <cell r="K772">
            <v>17.25</v>
          </cell>
          <cell r="L772">
            <v>0</v>
          </cell>
          <cell r="M772">
            <v>1</v>
          </cell>
          <cell r="N772" t="str">
            <v>-</v>
          </cell>
          <cell r="O772" t="str">
            <v>-</v>
          </cell>
          <cell r="P772" t="str">
            <v>EMM</v>
          </cell>
          <cell r="Q772" t="str">
            <v>-</v>
          </cell>
          <cell r="R772" t="str">
            <v>-</v>
          </cell>
          <cell r="S772" t="str">
            <v>-</v>
          </cell>
          <cell r="T772" t="str">
            <v>-</v>
          </cell>
          <cell r="U772">
            <v>42620</v>
          </cell>
          <cell r="V772">
            <v>42626</v>
          </cell>
          <cell r="W772">
            <v>42626</v>
          </cell>
          <cell r="X772">
            <v>6</v>
          </cell>
          <cell r="Y772">
            <v>42626</v>
          </cell>
          <cell r="Z772">
            <v>0</v>
          </cell>
        </row>
        <row r="773">
          <cell r="C773">
            <v>3754</v>
          </cell>
          <cell r="D773" t="str">
            <v>AGRENE</v>
          </cell>
          <cell r="E773">
            <v>2016</v>
          </cell>
          <cell r="F773" t="str">
            <v>TA</v>
          </cell>
          <cell r="G773" t="str">
            <v>REPARACIO MCE MASTER C.H. MARTIS N/S 9400-337</v>
          </cell>
          <cell r="H773" t="str">
            <v>IND</v>
          </cell>
          <cell r="I773">
            <v>0</v>
          </cell>
          <cell r="J773">
            <v>1.5</v>
          </cell>
          <cell r="K773">
            <v>1.5</v>
          </cell>
          <cell r="L773">
            <v>0</v>
          </cell>
          <cell r="M773">
            <v>1</v>
          </cell>
          <cell r="N773" t="str">
            <v>-</v>
          </cell>
          <cell r="O773" t="str">
            <v>-</v>
          </cell>
          <cell r="P773" t="str">
            <v>EMM</v>
          </cell>
          <cell r="Q773" t="str">
            <v>-</v>
          </cell>
          <cell r="R773" t="str">
            <v>-</v>
          </cell>
          <cell r="S773" t="str">
            <v>-</v>
          </cell>
          <cell r="T773" t="str">
            <v>-</v>
          </cell>
          <cell r="U773">
            <v>42615</v>
          </cell>
          <cell r="V773">
            <v>42628</v>
          </cell>
          <cell r="W773">
            <v>42628</v>
          </cell>
          <cell r="X773">
            <v>13</v>
          </cell>
          <cell r="Y773">
            <v>42628</v>
          </cell>
          <cell r="Z773">
            <v>0</v>
          </cell>
        </row>
        <row r="774">
          <cell r="C774">
            <v>3755</v>
          </cell>
          <cell r="D774" t="str">
            <v>EOSPIT</v>
          </cell>
          <cell r="E774">
            <v>2016</v>
          </cell>
          <cell r="F774" t="str">
            <v>TA</v>
          </cell>
          <cell r="G774" t="str">
            <v>REPARACIO RTU CAP32 N/S 1128-2011</v>
          </cell>
          <cell r="H774" t="str">
            <v>IND</v>
          </cell>
          <cell r="I774">
            <v>0</v>
          </cell>
          <cell r="J774">
            <v>1.5</v>
          </cell>
          <cell r="K774">
            <v>1.5</v>
          </cell>
          <cell r="L774">
            <v>0</v>
          </cell>
          <cell r="M774">
            <v>1</v>
          </cell>
          <cell r="N774" t="str">
            <v>-</v>
          </cell>
          <cell r="O774" t="str">
            <v>-</v>
          </cell>
          <cell r="P774" t="str">
            <v>EMM</v>
          </cell>
          <cell r="Q774" t="str">
            <v>-</v>
          </cell>
          <cell r="R774" t="str">
            <v>-</v>
          </cell>
          <cell r="S774" t="str">
            <v>-</v>
          </cell>
          <cell r="T774" t="str">
            <v>-</v>
          </cell>
          <cell r="U774">
            <v>42628</v>
          </cell>
          <cell r="V774">
            <v>42628</v>
          </cell>
          <cell r="W774">
            <v>42628</v>
          </cell>
          <cell r="X774">
            <v>0</v>
          </cell>
          <cell r="Y774">
            <v>42628</v>
          </cell>
          <cell r="Z774">
            <v>0</v>
          </cell>
        </row>
        <row r="775">
          <cell r="C775">
            <v>3756</v>
          </cell>
          <cell r="D775" t="str">
            <v>EOSPIT</v>
          </cell>
          <cell r="E775">
            <v>2016</v>
          </cell>
          <cell r="F775" t="str">
            <v>TA</v>
          </cell>
          <cell r="G775" t="str">
            <v>REPARACIO RTU CAP32 N/S 411-2011</v>
          </cell>
          <cell r="H775" t="str">
            <v>IND</v>
          </cell>
          <cell r="I775">
            <v>0</v>
          </cell>
          <cell r="J775">
            <v>1</v>
          </cell>
          <cell r="K775">
            <v>1</v>
          </cell>
          <cell r="L775">
            <v>0</v>
          </cell>
          <cell r="M775">
            <v>1</v>
          </cell>
          <cell r="N775" t="str">
            <v>-</v>
          </cell>
          <cell r="O775" t="str">
            <v>-</v>
          </cell>
          <cell r="P775" t="str">
            <v>EMM</v>
          </cell>
          <cell r="Q775" t="str">
            <v>-</v>
          </cell>
          <cell r="R775" t="str">
            <v>-</v>
          </cell>
          <cell r="S775" t="str">
            <v>-</v>
          </cell>
          <cell r="T775" t="str">
            <v>-</v>
          </cell>
          <cell r="U775">
            <v>42628</v>
          </cell>
          <cell r="V775">
            <v>42628</v>
          </cell>
          <cell r="W775">
            <v>42628</v>
          </cell>
          <cell r="X775">
            <v>0</v>
          </cell>
          <cell r="Y775">
            <v>42628</v>
          </cell>
          <cell r="Z775">
            <v>0</v>
          </cell>
        </row>
        <row r="776">
          <cell r="C776">
            <v>3757</v>
          </cell>
          <cell r="D776" t="str">
            <v>ELDICE</v>
          </cell>
          <cell r="E776">
            <v>2016</v>
          </cell>
          <cell r="F776" t="str">
            <v>TA</v>
          </cell>
          <cell r="G776" t="str">
            <v>Inst. y PEM CSSat CENTELLES v10.0 (Re-Instal.lacio)</v>
          </cell>
          <cell r="H776" t="str">
            <v>IND</v>
          </cell>
          <cell r="I776">
            <v>0</v>
          </cell>
          <cell r="J776">
            <v>2</v>
          </cell>
          <cell r="K776">
            <v>2</v>
          </cell>
          <cell r="L776">
            <v>0</v>
          </cell>
          <cell r="M776">
            <v>1</v>
          </cell>
          <cell r="N776" t="str">
            <v>-</v>
          </cell>
          <cell r="O776" t="str">
            <v>-</v>
          </cell>
          <cell r="P776" t="str">
            <v>-</v>
          </cell>
          <cell r="Q776" t="str">
            <v>-</v>
          </cell>
          <cell r="R776" t="str">
            <v>TRS</v>
          </cell>
          <cell r="S776" t="str">
            <v>-</v>
          </cell>
          <cell r="T776" t="str">
            <v>-</v>
          </cell>
          <cell r="U776">
            <v>42635</v>
          </cell>
          <cell r="V776">
            <v>42643</v>
          </cell>
          <cell r="W776">
            <v>42643</v>
          </cell>
          <cell r="X776">
            <v>8</v>
          </cell>
          <cell r="Y776">
            <v>42640</v>
          </cell>
          <cell r="Z776">
            <v>-3</v>
          </cell>
        </row>
        <row r="777">
          <cell r="C777">
            <v>3758</v>
          </cell>
          <cell r="D777" t="str">
            <v>EMULL</v>
          </cell>
          <cell r="E777">
            <v>2016</v>
          </cell>
          <cell r="F777" t="str">
            <v>TA</v>
          </cell>
          <cell r="G777" t="str">
            <v>Inst. y PEM CSSat LLAVORSI v9.0 (Re-Instal.lacio)</v>
          </cell>
          <cell r="H777" t="str">
            <v>IND</v>
          </cell>
          <cell r="I777">
            <v>0</v>
          </cell>
          <cell r="J777">
            <v>4</v>
          </cell>
          <cell r="K777">
            <v>3</v>
          </cell>
          <cell r="L777">
            <v>1</v>
          </cell>
          <cell r="M777">
            <v>0.75</v>
          </cell>
          <cell r="N777" t="str">
            <v>-</v>
          </cell>
          <cell r="O777" t="str">
            <v>-</v>
          </cell>
          <cell r="P777" t="str">
            <v>-</v>
          </cell>
          <cell r="Q777" t="str">
            <v>-</v>
          </cell>
          <cell r="R777" t="str">
            <v>TRS</v>
          </cell>
          <cell r="S777" t="str">
            <v>-</v>
          </cell>
          <cell r="T777" t="str">
            <v>-</v>
          </cell>
          <cell r="U777">
            <v>42634</v>
          </cell>
          <cell r="V777">
            <v>42643</v>
          </cell>
          <cell r="W777">
            <v>42643</v>
          </cell>
          <cell r="X777">
            <v>9</v>
          </cell>
          <cell r="Y777">
            <v>42635</v>
          </cell>
          <cell r="Z777">
            <v>-8</v>
          </cell>
        </row>
        <row r="778">
          <cell r="C778">
            <v>3759</v>
          </cell>
          <cell r="D778" t="str">
            <v>SUMTAR</v>
          </cell>
          <cell r="E778">
            <v>2016</v>
          </cell>
          <cell r="F778" t="str">
            <v>TA</v>
          </cell>
          <cell r="G778" t="str">
            <v>Inst. y PEM CSSat TARRASENSES v10.0 (Re-Instal.lacio)</v>
          </cell>
          <cell r="H778" t="str">
            <v>IND</v>
          </cell>
          <cell r="I778">
            <v>0</v>
          </cell>
          <cell r="J778">
            <v>2</v>
          </cell>
          <cell r="K778">
            <v>1.75</v>
          </cell>
          <cell r="L778">
            <v>0.25</v>
          </cell>
          <cell r="M778">
            <v>0.875</v>
          </cell>
          <cell r="N778" t="str">
            <v>-</v>
          </cell>
          <cell r="O778" t="str">
            <v>-</v>
          </cell>
          <cell r="P778" t="str">
            <v>-</v>
          </cell>
          <cell r="Q778" t="str">
            <v>-</v>
          </cell>
          <cell r="R778" t="str">
            <v>TRS</v>
          </cell>
          <cell r="S778" t="str">
            <v>-</v>
          </cell>
          <cell r="T778" t="str">
            <v>-</v>
          </cell>
          <cell r="U778">
            <v>42635</v>
          </cell>
          <cell r="V778">
            <v>42643</v>
          </cell>
          <cell r="W778">
            <v>42643</v>
          </cell>
          <cell r="X778">
            <v>8</v>
          </cell>
          <cell r="Y778">
            <v>42636</v>
          </cell>
          <cell r="Z778">
            <v>-7</v>
          </cell>
        </row>
        <row r="779">
          <cell r="C779">
            <v>3760</v>
          </cell>
          <cell r="D779" t="str">
            <v>SAMPOL</v>
          </cell>
          <cell r="E779">
            <v>2016</v>
          </cell>
          <cell r="F779" t="str">
            <v>TA</v>
          </cell>
          <cell r="G779" t="str">
            <v>Inst. i PEM CSSat SAMPOL v10.0</v>
          </cell>
          <cell r="H779" t="str">
            <v>IND</v>
          </cell>
          <cell r="I779">
            <v>0</v>
          </cell>
          <cell r="J779">
            <v>8</v>
          </cell>
          <cell r="K779">
            <v>6</v>
          </cell>
          <cell r="L779">
            <v>2</v>
          </cell>
          <cell r="M779">
            <v>0.75</v>
          </cell>
          <cell r="N779" t="str">
            <v>-</v>
          </cell>
          <cell r="O779" t="str">
            <v>-</v>
          </cell>
          <cell r="P779" t="str">
            <v>-</v>
          </cell>
          <cell r="Q779" t="str">
            <v>-</v>
          </cell>
          <cell r="R779" t="str">
            <v>TRS</v>
          </cell>
          <cell r="S779" t="str">
            <v>-</v>
          </cell>
          <cell r="T779" t="str">
            <v>-</v>
          </cell>
          <cell r="U779">
            <v>42639</v>
          </cell>
          <cell r="V779">
            <v>42643</v>
          </cell>
          <cell r="W779">
            <v>42692</v>
          </cell>
          <cell r="X779">
            <v>4</v>
          </cell>
          <cell r="Y779">
            <v>42692</v>
          </cell>
          <cell r="Z779">
            <v>0</v>
          </cell>
        </row>
        <row r="780">
          <cell r="C780">
            <v>3761</v>
          </cell>
          <cell r="D780" t="str">
            <v>CASTAR</v>
          </cell>
          <cell r="E780">
            <v>2016</v>
          </cell>
          <cell r="F780" t="str">
            <v>TA</v>
          </cell>
          <cell r="G780" t="str">
            <v>REPARACIO CAP32-48 NS- 202-2014</v>
          </cell>
          <cell r="H780" t="str">
            <v>IND</v>
          </cell>
          <cell r="I780">
            <v>0</v>
          </cell>
          <cell r="J780">
            <v>1</v>
          </cell>
          <cell r="K780">
            <v>1</v>
          </cell>
          <cell r="L780">
            <v>0</v>
          </cell>
          <cell r="M780">
            <v>1</v>
          </cell>
          <cell r="N780" t="str">
            <v>-</v>
          </cell>
          <cell r="O780" t="str">
            <v>-</v>
          </cell>
          <cell r="P780" t="str">
            <v>EMM</v>
          </cell>
          <cell r="Q780" t="str">
            <v>-</v>
          </cell>
          <cell r="R780" t="str">
            <v>-</v>
          </cell>
          <cell r="S780" t="str">
            <v>-</v>
          </cell>
          <cell r="T780" t="str">
            <v>-</v>
          </cell>
          <cell r="U780">
            <v>42641</v>
          </cell>
          <cell r="V780">
            <v>42641</v>
          </cell>
          <cell r="W780">
            <v>42641</v>
          </cell>
          <cell r="X780">
            <v>0</v>
          </cell>
          <cell r="Y780">
            <v>42641</v>
          </cell>
          <cell r="Z780">
            <v>0</v>
          </cell>
        </row>
        <row r="781">
          <cell r="C781">
            <v>3762</v>
          </cell>
          <cell r="D781" t="str">
            <v>CASTAR</v>
          </cell>
          <cell r="E781">
            <v>2016</v>
          </cell>
          <cell r="F781" t="str">
            <v>TA</v>
          </cell>
          <cell r="G781" t="str">
            <v>ASSISTENCIA TECNICA TELECONTROL CASA TARRADELLAS</v>
          </cell>
          <cell r="H781" t="str">
            <v>IND</v>
          </cell>
          <cell r="I781">
            <v>0</v>
          </cell>
          <cell r="J781">
            <v>5</v>
          </cell>
          <cell r="K781">
            <v>5</v>
          </cell>
          <cell r="L781">
            <v>0</v>
          </cell>
          <cell r="M781">
            <v>1</v>
          </cell>
          <cell r="N781" t="str">
            <v>-</v>
          </cell>
          <cell r="O781" t="str">
            <v>-</v>
          </cell>
          <cell r="P781" t="str">
            <v>-</v>
          </cell>
          <cell r="Q781" t="str">
            <v>-</v>
          </cell>
          <cell r="R781" t="str">
            <v>TRS</v>
          </cell>
          <cell r="S781" t="str">
            <v>-</v>
          </cell>
          <cell r="T781" t="str">
            <v>-</v>
          </cell>
          <cell r="U781">
            <v>42635</v>
          </cell>
          <cell r="V781">
            <v>42641</v>
          </cell>
          <cell r="W781">
            <v>42641</v>
          </cell>
          <cell r="X781">
            <v>6</v>
          </cell>
          <cell r="Y781">
            <v>42641</v>
          </cell>
          <cell r="Z781">
            <v>0</v>
          </cell>
        </row>
        <row r="782">
          <cell r="C782">
            <v>3763</v>
          </cell>
          <cell r="D782" t="str">
            <v>EYPESA</v>
          </cell>
          <cell r="E782">
            <v>2016</v>
          </cell>
          <cell r="F782" t="str">
            <v>TA</v>
          </cell>
          <cell r="G782" t="str">
            <v>RTU I.A.T SOUS v2.0</v>
          </cell>
          <cell r="H782" t="str">
            <v>IND</v>
          </cell>
          <cell r="I782">
            <v>0</v>
          </cell>
          <cell r="J782">
            <v>3</v>
          </cell>
          <cell r="K782">
            <v>12</v>
          </cell>
          <cell r="L782">
            <v>-9</v>
          </cell>
          <cell r="M782">
            <v>4</v>
          </cell>
          <cell r="N782" t="str">
            <v>-</v>
          </cell>
          <cell r="O782" t="str">
            <v>-</v>
          </cell>
          <cell r="P782" t="str">
            <v>-</v>
          </cell>
          <cell r="Q782" t="str">
            <v>-</v>
          </cell>
          <cell r="R782" t="str">
            <v>RVC</v>
          </cell>
          <cell r="S782" t="str">
            <v>-</v>
          </cell>
          <cell r="T782" t="str">
            <v>-</v>
          </cell>
          <cell r="U782">
            <v>42643</v>
          </cell>
          <cell r="V782">
            <v>42671</v>
          </cell>
          <cell r="W782">
            <v>42691</v>
          </cell>
          <cell r="X782">
            <v>28</v>
          </cell>
          <cell r="Y782">
            <v>42691</v>
          </cell>
          <cell r="Z782">
            <v>0</v>
          </cell>
        </row>
        <row r="783">
          <cell r="C783">
            <v>3764</v>
          </cell>
          <cell r="D783" t="str">
            <v>DIELBE</v>
          </cell>
          <cell r="E783">
            <v>2016</v>
          </cell>
          <cell r="F783" t="str">
            <v>TA</v>
          </cell>
          <cell r="G783" t="str">
            <v>RTU C.T. ROMACHO v1.0</v>
          </cell>
          <cell r="H783" t="str">
            <v>IND</v>
          </cell>
          <cell r="I783">
            <v>0</v>
          </cell>
          <cell r="J783">
            <v>11</v>
          </cell>
          <cell r="K783">
            <v>13.75</v>
          </cell>
          <cell r="L783">
            <v>-2.75</v>
          </cell>
          <cell r="M783">
            <v>1.25</v>
          </cell>
          <cell r="N783" t="str">
            <v>-</v>
          </cell>
          <cell r="O783" t="str">
            <v>-</v>
          </cell>
          <cell r="P783" t="str">
            <v>EMM</v>
          </cell>
          <cell r="Q783" t="str">
            <v>-</v>
          </cell>
          <cell r="R783" t="str">
            <v>-</v>
          </cell>
          <cell r="S783" t="str">
            <v>-</v>
          </cell>
          <cell r="T783" t="str">
            <v>-</v>
          </cell>
          <cell r="U783">
            <v>42642</v>
          </cell>
          <cell r="V783">
            <v>42673</v>
          </cell>
          <cell r="W783">
            <v>42673</v>
          </cell>
          <cell r="X783">
            <v>31</v>
          </cell>
          <cell r="Y783">
            <v>42702</v>
          </cell>
          <cell r="Z783">
            <v>28</v>
          </cell>
        </row>
        <row r="784">
          <cell r="C784">
            <v>3765</v>
          </cell>
          <cell r="D784" t="str">
            <v>DIELBE</v>
          </cell>
          <cell r="E784">
            <v>2016</v>
          </cell>
          <cell r="F784" t="str">
            <v>TA</v>
          </cell>
          <cell r="G784" t="str">
            <v>RTU C.T. YATOR v1.0</v>
          </cell>
          <cell r="H784" t="str">
            <v>IND</v>
          </cell>
          <cell r="I784">
            <v>0</v>
          </cell>
          <cell r="J784">
            <v>11</v>
          </cell>
          <cell r="K784">
            <v>13.42</v>
          </cell>
          <cell r="L784">
            <v>-2.42</v>
          </cell>
          <cell r="M784">
            <v>1.22</v>
          </cell>
          <cell r="N784" t="str">
            <v>-</v>
          </cell>
          <cell r="O784" t="str">
            <v>-</v>
          </cell>
          <cell r="P784" t="str">
            <v>EMM</v>
          </cell>
          <cell r="Q784" t="str">
            <v>-</v>
          </cell>
          <cell r="R784" t="str">
            <v>-</v>
          </cell>
          <cell r="S784" t="str">
            <v>-</v>
          </cell>
          <cell r="T784" t="str">
            <v>-</v>
          </cell>
          <cell r="U784">
            <v>42642</v>
          </cell>
          <cell r="V784">
            <v>42673</v>
          </cell>
          <cell r="W784">
            <v>42673</v>
          </cell>
          <cell r="X784">
            <v>31</v>
          </cell>
          <cell r="Y784">
            <v>42702</v>
          </cell>
          <cell r="Z784">
            <v>28</v>
          </cell>
        </row>
        <row r="785">
          <cell r="C785">
            <v>0</v>
          </cell>
          <cell r="D785">
            <v>0</v>
          </cell>
          <cell r="E785">
            <v>0</v>
          </cell>
          <cell r="F785">
            <v>0</v>
          </cell>
          <cell r="G785">
            <v>0</v>
          </cell>
          <cell r="H785">
            <v>0</v>
          </cell>
          <cell r="I785">
            <v>0</v>
          </cell>
          <cell r="J785">
            <v>129.1</v>
          </cell>
          <cell r="K785">
            <v>127.42</v>
          </cell>
          <cell r="L785">
            <v>1.6799999999999926</v>
          </cell>
          <cell r="M785">
            <v>0</v>
          </cell>
          <cell r="N785">
            <v>0</v>
          </cell>
          <cell r="O785">
            <v>0</v>
          </cell>
          <cell r="P785">
            <v>0</v>
          </cell>
          <cell r="Q785">
            <v>0</v>
          </cell>
          <cell r="R785">
            <v>0</v>
          </cell>
          <cell r="S785">
            <v>0</v>
          </cell>
          <cell r="T785">
            <v>0</v>
          </cell>
          <cell r="U785">
            <v>0</v>
          </cell>
          <cell r="V785">
            <v>0</v>
          </cell>
          <cell r="W785">
            <v>0</v>
          </cell>
          <cell r="X785">
            <v>0</v>
          </cell>
          <cell r="Y785">
            <v>0</v>
          </cell>
          <cell r="Z785">
            <v>1</v>
          </cell>
        </row>
        <row r="786">
          <cell r="C786">
            <v>0</v>
          </cell>
          <cell r="D786">
            <v>0</v>
          </cell>
          <cell r="E786">
            <v>0</v>
          </cell>
          <cell r="F786">
            <v>0</v>
          </cell>
          <cell r="G786">
            <v>0</v>
          </cell>
          <cell r="H786">
            <v>0</v>
          </cell>
          <cell r="I786">
            <v>0</v>
          </cell>
          <cell r="J786">
            <v>0</v>
          </cell>
          <cell r="K786">
            <v>0</v>
          </cell>
          <cell r="L786">
            <v>0</v>
          </cell>
          <cell r="M786">
            <v>0</v>
          </cell>
          <cell r="N786">
            <v>0</v>
          </cell>
          <cell r="O786">
            <v>0</v>
          </cell>
          <cell r="P786">
            <v>0</v>
          </cell>
          <cell r="Q786">
            <v>0</v>
          </cell>
          <cell r="R786">
            <v>0</v>
          </cell>
          <cell r="S786">
            <v>0</v>
          </cell>
          <cell r="T786">
            <v>0</v>
          </cell>
          <cell r="U786">
            <v>0</v>
          </cell>
          <cell r="V786">
            <v>0</v>
          </cell>
          <cell r="W786">
            <v>0</v>
          </cell>
          <cell r="X786">
            <v>0</v>
          </cell>
          <cell r="Y786">
            <v>0</v>
          </cell>
          <cell r="Z786">
            <v>0</v>
          </cell>
        </row>
        <row r="787">
          <cell r="C787">
            <v>0</v>
          </cell>
          <cell r="D787">
            <v>0</v>
          </cell>
          <cell r="E787">
            <v>0</v>
          </cell>
          <cell r="F787">
            <v>0</v>
          </cell>
          <cell r="G787">
            <v>0</v>
          </cell>
          <cell r="H787">
            <v>0</v>
          </cell>
          <cell r="I787">
            <v>0</v>
          </cell>
          <cell r="J787">
            <v>0</v>
          </cell>
          <cell r="K787">
            <v>0</v>
          </cell>
          <cell r="L787">
            <v>0</v>
          </cell>
          <cell r="M787">
            <v>0</v>
          </cell>
          <cell r="N787">
            <v>0</v>
          </cell>
          <cell r="O787">
            <v>0</v>
          </cell>
          <cell r="P787">
            <v>0</v>
          </cell>
          <cell r="Q787">
            <v>0</v>
          </cell>
          <cell r="R787">
            <v>0</v>
          </cell>
          <cell r="S787">
            <v>0</v>
          </cell>
          <cell r="T787">
            <v>0</v>
          </cell>
          <cell r="U787">
            <v>0</v>
          </cell>
          <cell r="V787">
            <v>0</v>
          </cell>
          <cell r="W787">
            <v>0</v>
          </cell>
          <cell r="X787">
            <v>0</v>
          </cell>
          <cell r="Y787">
            <v>0</v>
          </cell>
          <cell r="Z787">
            <v>0</v>
          </cell>
        </row>
        <row r="788">
          <cell r="C788">
            <v>0</v>
          </cell>
          <cell r="D788">
            <v>0</v>
          </cell>
          <cell r="E788">
            <v>0</v>
          </cell>
          <cell r="F788">
            <v>0</v>
          </cell>
          <cell r="G788">
            <v>0</v>
          </cell>
          <cell r="H788">
            <v>0</v>
          </cell>
          <cell r="I788">
            <v>0</v>
          </cell>
          <cell r="J788">
            <v>0</v>
          </cell>
          <cell r="K788">
            <v>0</v>
          </cell>
          <cell r="N788" t="str">
            <v>APROVISIONAMENTS</v>
          </cell>
          <cell r="O788" t="str">
            <v>ADMINISTRACIO</v>
          </cell>
          <cell r="P788" t="str">
            <v>OPERACIONS</v>
          </cell>
          <cell r="Q788" t="str">
            <v>ENGINYERIA HW</v>
          </cell>
          <cell r="R788" t="str">
            <v>ENGINYERIA SW</v>
          </cell>
          <cell r="S788" t="str">
            <v>COMERCIAL</v>
          </cell>
          <cell r="T788" t="str">
            <v>CONSUL.TELCOMUNIC.</v>
          </cell>
          <cell r="U788">
            <v>0</v>
          </cell>
          <cell r="Z788">
            <v>0</v>
          </cell>
        </row>
        <row r="789">
          <cell r="C789">
            <v>0</v>
          </cell>
          <cell r="N789">
            <v>0</v>
          </cell>
          <cell r="O789">
            <v>0</v>
          </cell>
          <cell r="P789">
            <v>0</v>
          </cell>
          <cell r="Q789">
            <v>0</v>
          </cell>
          <cell r="R789">
            <v>0</v>
          </cell>
          <cell r="S789">
            <v>0</v>
          </cell>
          <cell r="T789">
            <v>0</v>
          </cell>
          <cell r="U789">
            <v>0</v>
          </cell>
          <cell r="Z789">
            <v>0</v>
          </cell>
        </row>
        <row r="790">
          <cell r="C790">
            <v>0</v>
          </cell>
          <cell r="N790">
            <v>0</v>
          </cell>
          <cell r="O790">
            <v>0</v>
          </cell>
          <cell r="P790">
            <v>0</v>
          </cell>
          <cell r="Q790">
            <v>0</v>
          </cell>
          <cell r="R790">
            <v>0</v>
          </cell>
          <cell r="S790">
            <v>0</v>
          </cell>
          <cell r="T790">
            <v>0</v>
          </cell>
          <cell r="U790">
            <v>0</v>
          </cell>
          <cell r="Z790">
            <v>0</v>
          </cell>
        </row>
        <row r="791">
          <cell r="C791">
            <v>0</v>
          </cell>
          <cell r="N791">
            <v>0</v>
          </cell>
          <cell r="O791">
            <v>0</v>
          </cell>
          <cell r="P791">
            <v>0</v>
          </cell>
          <cell r="Q791">
            <v>0</v>
          </cell>
          <cell r="R791">
            <v>0</v>
          </cell>
          <cell r="S791">
            <v>0</v>
          </cell>
          <cell r="T791">
            <v>0</v>
          </cell>
          <cell r="U791">
            <v>0</v>
          </cell>
          <cell r="Z791">
            <v>0</v>
          </cell>
        </row>
        <row r="792">
          <cell r="C792">
            <v>0</v>
          </cell>
          <cell r="E792">
            <v>0</v>
          </cell>
          <cell r="F792">
            <v>0</v>
          </cell>
          <cell r="G792">
            <v>0</v>
          </cell>
          <cell r="H792">
            <v>0</v>
          </cell>
          <cell r="I792">
            <v>0</v>
          </cell>
          <cell r="J792">
            <v>0</v>
          </cell>
          <cell r="K792">
            <v>0</v>
          </cell>
          <cell r="L792">
            <v>0</v>
          </cell>
          <cell r="M792">
            <v>0</v>
          </cell>
          <cell r="N792">
            <v>0</v>
          </cell>
          <cell r="O792">
            <v>0</v>
          </cell>
          <cell r="P792">
            <v>0</v>
          </cell>
          <cell r="Q792">
            <v>0</v>
          </cell>
          <cell r="R792">
            <v>0</v>
          </cell>
          <cell r="S792">
            <v>0</v>
          </cell>
          <cell r="T792">
            <v>0</v>
          </cell>
          <cell r="U792">
            <v>0</v>
          </cell>
          <cell r="Z792">
            <v>0</v>
          </cell>
        </row>
        <row r="793">
          <cell r="C793">
            <v>0</v>
          </cell>
          <cell r="E793" t="str">
            <v>Projectes (EXTERNS) en curs 2.016</v>
          </cell>
          <cell r="F793">
            <v>0</v>
          </cell>
          <cell r="G793">
            <v>0</v>
          </cell>
          <cell r="H793">
            <v>0</v>
          </cell>
          <cell r="I793">
            <v>0</v>
          </cell>
          <cell r="J793">
            <v>0</v>
          </cell>
          <cell r="K793">
            <v>0</v>
          </cell>
          <cell r="L793">
            <v>0</v>
          </cell>
          <cell r="M793">
            <v>0</v>
          </cell>
          <cell r="N793">
            <v>0</v>
          </cell>
          <cell r="O793">
            <v>0</v>
          </cell>
          <cell r="P793">
            <v>0</v>
          </cell>
          <cell r="Q793">
            <v>0</v>
          </cell>
          <cell r="R793">
            <v>0</v>
          </cell>
          <cell r="S793">
            <v>0</v>
          </cell>
          <cell r="T793">
            <v>0</v>
          </cell>
          <cell r="U793">
            <v>0</v>
          </cell>
          <cell r="Z793">
            <v>0</v>
          </cell>
        </row>
        <row r="794">
          <cell r="N794">
            <v>0</v>
          </cell>
          <cell r="O794">
            <v>0</v>
          </cell>
          <cell r="P794">
            <v>0</v>
          </cell>
          <cell r="Q794">
            <v>0</v>
          </cell>
          <cell r="R794">
            <v>0</v>
          </cell>
          <cell r="S794">
            <v>0</v>
          </cell>
          <cell r="T794">
            <v>0</v>
          </cell>
          <cell r="U794">
            <v>0</v>
          </cell>
          <cell r="Z794">
            <v>0</v>
          </cell>
        </row>
        <row r="795">
          <cell r="C795">
            <v>0</v>
          </cell>
          <cell r="D795">
            <v>0</v>
          </cell>
          <cell r="E795">
            <v>0</v>
          </cell>
          <cell r="F795">
            <v>0</v>
          </cell>
          <cell r="G795">
            <v>0</v>
          </cell>
          <cell r="H795">
            <v>0</v>
          </cell>
          <cell r="I795">
            <v>0</v>
          </cell>
          <cell r="J795">
            <v>0</v>
          </cell>
          <cell r="K795">
            <v>0</v>
          </cell>
          <cell r="L795">
            <v>0</v>
          </cell>
          <cell r="M795">
            <v>0</v>
          </cell>
          <cell r="N795">
            <v>0</v>
          </cell>
          <cell r="O795">
            <v>0</v>
          </cell>
          <cell r="P795">
            <v>0</v>
          </cell>
          <cell r="Q795">
            <v>0</v>
          </cell>
          <cell r="R795">
            <v>0</v>
          </cell>
          <cell r="S795">
            <v>0</v>
          </cell>
          <cell r="T795">
            <v>0</v>
          </cell>
          <cell r="U795">
            <v>0</v>
          </cell>
          <cell r="V795">
            <v>0</v>
          </cell>
          <cell r="W795">
            <v>0</v>
          </cell>
          <cell r="X795">
            <v>0</v>
          </cell>
          <cell r="Y795">
            <v>0</v>
          </cell>
          <cell r="Z795">
            <v>0</v>
          </cell>
        </row>
        <row r="796">
          <cell r="C796" t="str">
            <v>OF</v>
          </cell>
          <cell r="D796" t="str">
            <v>CLIENT</v>
          </cell>
          <cell r="E796" t="str">
            <v>ANY</v>
          </cell>
          <cell r="F796" t="str">
            <v>STATUS</v>
          </cell>
          <cell r="G796" t="str">
            <v>PROJECTE</v>
          </cell>
          <cell r="H796" t="str">
            <v>TIPUS OF o DEPENDENCIA</v>
          </cell>
          <cell r="I796">
            <v>0</v>
          </cell>
          <cell r="J796" t="str">
            <v>PREV</v>
          </cell>
          <cell r="K796" t="str">
            <v>TOTAL</v>
          </cell>
          <cell r="L796" t="str">
            <v>DESV</v>
          </cell>
          <cell r="M796" t="str">
            <v>AVANÇ</v>
          </cell>
          <cell r="N796" t="str">
            <v>DPT. IMPLICATS</v>
          </cell>
          <cell r="O796">
            <v>0</v>
          </cell>
          <cell r="P796">
            <v>0</v>
          </cell>
          <cell r="Q796">
            <v>0</v>
          </cell>
          <cell r="R796">
            <v>0</v>
          </cell>
          <cell r="S796">
            <v>0</v>
          </cell>
          <cell r="T796">
            <v>0</v>
          </cell>
          <cell r="U796" t="str">
            <v>DATA</v>
          </cell>
          <cell r="V796" t="str">
            <v>DATA</v>
          </cell>
          <cell r="W796" t="str">
            <v>DATA</v>
          </cell>
          <cell r="X796" t="str">
            <v>DURADA</v>
          </cell>
          <cell r="Y796" t="str">
            <v>DATA</v>
          </cell>
          <cell r="Z796" t="str">
            <v>DESVIAC.</v>
          </cell>
        </row>
        <row r="797">
          <cell r="C797">
            <v>0</v>
          </cell>
          <cell r="D797">
            <v>0</v>
          </cell>
          <cell r="E797">
            <v>0</v>
          </cell>
          <cell r="F797">
            <v>0</v>
          </cell>
          <cell r="G797">
            <v>0</v>
          </cell>
          <cell r="H797">
            <v>0</v>
          </cell>
          <cell r="I797">
            <v>0</v>
          </cell>
          <cell r="J797">
            <v>0</v>
          </cell>
          <cell r="K797" t="str">
            <v>REAL</v>
          </cell>
          <cell r="L797">
            <v>0</v>
          </cell>
          <cell r="M797">
            <v>0</v>
          </cell>
          <cell r="N797">
            <v>0</v>
          </cell>
          <cell r="O797">
            <v>0</v>
          </cell>
          <cell r="P797">
            <v>0</v>
          </cell>
          <cell r="Q797">
            <v>0</v>
          </cell>
          <cell r="R797">
            <v>0</v>
          </cell>
          <cell r="S797">
            <v>0</v>
          </cell>
          <cell r="T797">
            <v>0</v>
          </cell>
          <cell r="U797" t="str">
            <v>INICI</v>
          </cell>
          <cell r="V797" t="str">
            <v>ENTREGA</v>
          </cell>
          <cell r="W797" t="str">
            <v>REVISADA</v>
          </cell>
          <cell r="X797">
            <v>0</v>
          </cell>
          <cell r="Y797" t="str">
            <v>ACCEP.</v>
          </cell>
          <cell r="Z797">
            <v>0</v>
          </cell>
        </row>
        <row r="798">
          <cell r="C798">
            <v>0</v>
          </cell>
          <cell r="D798">
            <v>0</v>
          </cell>
          <cell r="E798">
            <v>0</v>
          </cell>
          <cell r="F798">
            <v>0</v>
          </cell>
          <cell r="G798">
            <v>0</v>
          </cell>
          <cell r="H798">
            <v>0</v>
          </cell>
          <cell r="I798">
            <v>0</v>
          </cell>
          <cell r="J798">
            <v>0</v>
          </cell>
          <cell r="K798">
            <v>0</v>
          </cell>
          <cell r="L798">
            <v>0</v>
          </cell>
          <cell r="M798">
            <v>0</v>
          </cell>
          <cell r="N798">
            <v>0</v>
          </cell>
          <cell r="O798">
            <v>0</v>
          </cell>
          <cell r="P798">
            <v>0</v>
          </cell>
          <cell r="Q798">
            <v>0</v>
          </cell>
          <cell r="R798">
            <v>0</v>
          </cell>
          <cell r="S798">
            <v>0</v>
          </cell>
          <cell r="T798">
            <v>0</v>
          </cell>
          <cell r="U798">
            <v>0</v>
          </cell>
          <cell r="V798">
            <v>0</v>
          </cell>
          <cell r="W798">
            <v>0</v>
          </cell>
          <cell r="X798">
            <v>0</v>
          </cell>
          <cell r="Y798">
            <v>0</v>
          </cell>
          <cell r="Z798">
            <v>0</v>
          </cell>
        </row>
        <row r="799">
          <cell r="C799">
            <v>3766</v>
          </cell>
          <cell r="D799" t="str">
            <v>ELEPOP</v>
          </cell>
          <cell r="E799">
            <v>2016</v>
          </cell>
          <cell r="F799" t="str">
            <v>TA</v>
          </cell>
          <cell r="G799" t="str">
            <v>MANTENIMIENTO CSSat POPULAR 2.016-2.017 (Cto.Mant.)</v>
          </cell>
          <cell r="H799" t="str">
            <v>IND</v>
          </cell>
          <cell r="I799">
            <v>0</v>
          </cell>
          <cell r="J799">
            <v>15</v>
          </cell>
          <cell r="K799">
            <v>1</v>
          </cell>
          <cell r="L799">
            <v>14</v>
          </cell>
          <cell r="M799">
            <v>6.6666666666666666E-2</v>
          </cell>
          <cell r="N799" t="str">
            <v>-</v>
          </cell>
          <cell r="O799" t="str">
            <v>-</v>
          </cell>
          <cell r="P799" t="str">
            <v>-</v>
          </cell>
          <cell r="Q799" t="str">
            <v>-</v>
          </cell>
          <cell r="R799" t="str">
            <v>TRS</v>
          </cell>
          <cell r="S799" t="str">
            <v>-</v>
          </cell>
          <cell r="T799" t="str">
            <v>-</v>
          </cell>
          <cell r="U799">
            <v>42644</v>
          </cell>
          <cell r="V799">
            <v>43008</v>
          </cell>
          <cell r="W799">
            <v>43008</v>
          </cell>
          <cell r="X799">
            <v>359</v>
          </cell>
          <cell r="Y799">
            <v>43008</v>
          </cell>
          <cell r="Z799">
            <v>0</v>
          </cell>
        </row>
        <row r="800">
          <cell r="C800">
            <v>3767</v>
          </cell>
          <cell r="D800" t="str">
            <v>EYPESA</v>
          </cell>
          <cell r="E800">
            <v>2016</v>
          </cell>
          <cell r="F800" t="str">
            <v>TA</v>
          </cell>
          <cell r="G800" t="str">
            <v>Inst. i PEM CSSat EYPESA v9.0</v>
          </cell>
          <cell r="H800" t="str">
            <v>IND</v>
          </cell>
          <cell r="I800">
            <v>0</v>
          </cell>
          <cell r="J800">
            <v>16</v>
          </cell>
          <cell r="K800">
            <v>15</v>
          </cell>
          <cell r="L800">
            <v>1</v>
          </cell>
          <cell r="M800">
            <v>0.9375</v>
          </cell>
          <cell r="N800" t="str">
            <v>-</v>
          </cell>
          <cell r="O800" t="str">
            <v>-</v>
          </cell>
          <cell r="P800" t="str">
            <v>-</v>
          </cell>
          <cell r="Q800" t="str">
            <v>-</v>
          </cell>
          <cell r="R800" t="str">
            <v>TRS</v>
          </cell>
          <cell r="S800" t="str">
            <v>-</v>
          </cell>
          <cell r="T800" t="str">
            <v>-</v>
          </cell>
          <cell r="U800">
            <v>42641</v>
          </cell>
          <cell r="V800">
            <v>42674</v>
          </cell>
          <cell r="W800">
            <v>42724</v>
          </cell>
          <cell r="X800">
            <v>33</v>
          </cell>
          <cell r="Y800">
            <v>42724</v>
          </cell>
          <cell r="Z800">
            <v>0</v>
          </cell>
        </row>
        <row r="801">
          <cell r="C801">
            <v>3768</v>
          </cell>
          <cell r="D801" t="str">
            <v>DIELBE</v>
          </cell>
          <cell r="E801">
            <v>2016</v>
          </cell>
          <cell r="F801" t="str">
            <v>TA</v>
          </cell>
          <cell r="G801" t="str">
            <v>Inst. y PEM RTU C.T. YATOR v1.0</v>
          </cell>
          <cell r="H801" t="str">
            <v>OF3764</v>
          </cell>
          <cell r="I801">
            <v>0</v>
          </cell>
          <cell r="J801">
            <v>8</v>
          </cell>
          <cell r="K801">
            <v>8</v>
          </cell>
          <cell r="L801">
            <v>0</v>
          </cell>
          <cell r="M801">
            <v>1</v>
          </cell>
          <cell r="N801" t="str">
            <v>-</v>
          </cell>
          <cell r="O801" t="str">
            <v>-</v>
          </cell>
          <cell r="P801" t="str">
            <v>-</v>
          </cell>
          <cell r="Q801" t="str">
            <v>-</v>
          </cell>
          <cell r="R801" t="str">
            <v>RVC</v>
          </cell>
          <cell r="S801" t="str">
            <v>-</v>
          </cell>
          <cell r="T801" t="str">
            <v>-</v>
          </cell>
          <cell r="U801">
            <v>42647</v>
          </cell>
          <cell r="V801">
            <v>42674</v>
          </cell>
          <cell r="W801">
            <v>42674</v>
          </cell>
          <cell r="X801">
            <v>27</v>
          </cell>
          <cell r="Y801">
            <v>42703</v>
          </cell>
          <cell r="Z801">
            <v>29</v>
          </cell>
        </row>
        <row r="802">
          <cell r="C802">
            <v>3769</v>
          </cell>
          <cell r="D802" t="str">
            <v>ORMAZA</v>
          </cell>
          <cell r="E802">
            <v>2016</v>
          </cell>
          <cell r="F802" t="str">
            <v>TA</v>
          </cell>
          <cell r="G802" t="str">
            <v>PRUEBA SCADA CPD-I BBVA TRES CANTOS (FASE-I)</v>
          </cell>
          <cell r="H802" t="str">
            <v>IND</v>
          </cell>
          <cell r="I802">
            <v>0</v>
          </cell>
          <cell r="J802">
            <v>8</v>
          </cell>
          <cell r="K802">
            <v>9.15</v>
          </cell>
          <cell r="L802">
            <v>-1.1500000000000004</v>
          </cell>
          <cell r="M802">
            <v>1.14375</v>
          </cell>
          <cell r="N802" t="str">
            <v>-</v>
          </cell>
          <cell r="O802" t="str">
            <v>-</v>
          </cell>
          <cell r="P802" t="str">
            <v>-</v>
          </cell>
          <cell r="Q802" t="str">
            <v>JMG</v>
          </cell>
          <cell r="R802" t="str">
            <v>-</v>
          </cell>
          <cell r="S802" t="str">
            <v>-</v>
          </cell>
          <cell r="T802" t="str">
            <v>-</v>
          </cell>
          <cell r="U802">
            <v>42647</v>
          </cell>
          <cell r="V802">
            <v>42647</v>
          </cell>
          <cell r="W802">
            <v>42647</v>
          </cell>
          <cell r="X802">
            <v>0</v>
          </cell>
          <cell r="Y802">
            <v>42647</v>
          </cell>
          <cell r="Z802">
            <v>0</v>
          </cell>
        </row>
        <row r="803">
          <cell r="C803">
            <v>3770</v>
          </cell>
          <cell r="D803" t="str">
            <v>ORMAZA</v>
          </cell>
          <cell r="E803">
            <v>2016</v>
          </cell>
          <cell r="F803" t="str">
            <v>TA</v>
          </cell>
          <cell r="G803" t="str">
            <v>CC SCADA TEDIS.Net A.O.JJ. TARRAGONA v1.0</v>
          </cell>
          <cell r="H803" t="str">
            <v>PPAL</v>
          </cell>
          <cell r="I803">
            <v>0</v>
          </cell>
          <cell r="J803">
            <v>36</v>
          </cell>
          <cell r="K803">
            <v>33.25</v>
          </cell>
          <cell r="L803">
            <v>2.75</v>
          </cell>
          <cell r="M803">
            <v>0.92361111111111116</v>
          </cell>
          <cell r="N803" t="str">
            <v>-</v>
          </cell>
          <cell r="O803" t="str">
            <v>-</v>
          </cell>
          <cell r="P803" t="str">
            <v>-</v>
          </cell>
          <cell r="Q803" t="str">
            <v>-</v>
          </cell>
          <cell r="R803" t="str">
            <v>EDC</v>
          </cell>
          <cell r="S803" t="str">
            <v>-</v>
          </cell>
          <cell r="T803" t="str">
            <v>-</v>
          </cell>
          <cell r="U803">
            <v>42648</v>
          </cell>
          <cell r="V803">
            <v>42704</v>
          </cell>
          <cell r="W803">
            <v>43273</v>
          </cell>
          <cell r="X803">
            <v>55</v>
          </cell>
          <cell r="Y803">
            <v>43273</v>
          </cell>
          <cell r="Z803">
            <v>0</v>
          </cell>
        </row>
        <row r="804">
          <cell r="C804">
            <v>3771</v>
          </cell>
          <cell r="D804" t="str">
            <v>SITEL</v>
          </cell>
          <cell r="E804">
            <v>2016</v>
          </cell>
          <cell r="F804" t="str">
            <v>TA</v>
          </cell>
          <cell r="G804" t="str">
            <v>Inst. i PEM CC SCADA TEDIS.Net A.O.JJ. TARRAGONA v1.0</v>
          </cell>
          <cell r="H804" t="str">
            <v>OF3770</v>
          </cell>
          <cell r="I804">
            <v>0</v>
          </cell>
          <cell r="J804">
            <v>24</v>
          </cell>
          <cell r="K804">
            <v>11.25</v>
          </cell>
          <cell r="L804">
            <v>12.75</v>
          </cell>
          <cell r="M804">
            <v>0.46875</v>
          </cell>
          <cell r="N804" t="str">
            <v>-</v>
          </cell>
          <cell r="O804" t="str">
            <v>-</v>
          </cell>
          <cell r="P804" t="str">
            <v>-</v>
          </cell>
          <cell r="Q804" t="str">
            <v>-</v>
          </cell>
          <cell r="R804" t="str">
            <v>EDC</v>
          </cell>
          <cell r="S804" t="str">
            <v>-</v>
          </cell>
          <cell r="T804" t="str">
            <v>-</v>
          </cell>
          <cell r="U804">
            <v>42648</v>
          </cell>
          <cell r="V804">
            <v>42704</v>
          </cell>
          <cell r="W804">
            <v>42704</v>
          </cell>
          <cell r="X804">
            <v>55</v>
          </cell>
          <cell r="Y804">
            <v>43278</v>
          </cell>
          <cell r="Z804">
            <v>567</v>
          </cell>
        </row>
        <row r="805">
          <cell r="C805">
            <v>3772</v>
          </cell>
          <cell r="D805" t="str">
            <v>PEUSA</v>
          </cell>
          <cell r="E805">
            <v>2016</v>
          </cell>
          <cell r="F805" t="str">
            <v>TA</v>
          </cell>
          <cell r="G805" t="str">
            <v>REPARACIO MODEM RADIO PEUSA N/S 1313-2009</v>
          </cell>
          <cell r="H805" t="str">
            <v>IND</v>
          </cell>
          <cell r="I805">
            <v>0</v>
          </cell>
          <cell r="J805">
            <v>3</v>
          </cell>
          <cell r="K805">
            <v>1.5</v>
          </cell>
          <cell r="L805">
            <v>1.5</v>
          </cell>
          <cell r="M805">
            <v>0.5</v>
          </cell>
          <cell r="N805" t="str">
            <v>-</v>
          </cell>
          <cell r="O805" t="str">
            <v>-</v>
          </cell>
          <cell r="P805" t="str">
            <v>EMM</v>
          </cell>
          <cell r="Q805" t="str">
            <v>-</v>
          </cell>
          <cell r="R805" t="str">
            <v>-</v>
          </cell>
          <cell r="S805" t="str">
            <v>-</v>
          </cell>
          <cell r="T805" t="str">
            <v>-</v>
          </cell>
          <cell r="U805">
            <v>42648</v>
          </cell>
          <cell r="V805">
            <v>42650</v>
          </cell>
          <cell r="W805">
            <v>42650</v>
          </cell>
          <cell r="X805">
            <v>2</v>
          </cell>
          <cell r="Y805">
            <v>42649</v>
          </cell>
          <cell r="Z805">
            <v>-1</v>
          </cell>
        </row>
        <row r="806">
          <cell r="C806">
            <v>3773</v>
          </cell>
          <cell r="D806" t="str">
            <v>MANGRA</v>
          </cell>
          <cell r="E806">
            <v>2016</v>
          </cell>
          <cell r="F806" t="str">
            <v>TA</v>
          </cell>
          <cell r="G806" t="str">
            <v>2 x INTERF MIPS-300N v1.2</v>
          </cell>
          <cell r="H806" t="str">
            <v>OF3688</v>
          </cell>
          <cell r="I806">
            <v>0</v>
          </cell>
          <cell r="J806">
            <v>1.4</v>
          </cell>
          <cell r="K806">
            <v>2.5</v>
          </cell>
          <cell r="L806">
            <v>-1.1000000000000001</v>
          </cell>
          <cell r="M806">
            <v>1.7857142857142858</v>
          </cell>
          <cell r="N806" t="str">
            <v>-</v>
          </cell>
          <cell r="O806" t="str">
            <v>-</v>
          </cell>
          <cell r="P806" t="str">
            <v>EMM</v>
          </cell>
          <cell r="Q806" t="str">
            <v>-</v>
          </cell>
          <cell r="R806" t="str">
            <v>-</v>
          </cell>
          <cell r="S806" t="str">
            <v>-</v>
          </cell>
          <cell r="T806" t="str">
            <v>-</v>
          </cell>
          <cell r="U806">
            <v>42653</v>
          </cell>
          <cell r="V806">
            <v>42673</v>
          </cell>
          <cell r="W806">
            <v>42673</v>
          </cell>
          <cell r="X806">
            <v>20</v>
          </cell>
          <cell r="Y806">
            <v>42681</v>
          </cell>
          <cell r="Z806">
            <v>7</v>
          </cell>
        </row>
        <row r="807">
          <cell r="C807">
            <v>3774</v>
          </cell>
          <cell r="D807" t="str">
            <v>ORMAZA</v>
          </cell>
          <cell r="E807">
            <v>2016</v>
          </cell>
          <cell r="F807" t="str">
            <v>TA</v>
          </cell>
          <cell r="G807" t="str">
            <v>Inst. i PEM CC SCADA TEDIS.Net CAMPOFRIO v1.0</v>
          </cell>
          <cell r="H807" t="str">
            <v>OF3602</v>
          </cell>
          <cell r="I807">
            <v>0</v>
          </cell>
          <cell r="J807">
            <v>40</v>
          </cell>
          <cell r="K807">
            <v>58.5</v>
          </cell>
          <cell r="L807">
            <v>-18.5</v>
          </cell>
          <cell r="M807">
            <v>1.4624999999999999</v>
          </cell>
          <cell r="N807" t="str">
            <v>-</v>
          </cell>
          <cell r="O807" t="str">
            <v>-</v>
          </cell>
          <cell r="P807" t="str">
            <v>-</v>
          </cell>
          <cell r="Q807" t="str">
            <v>-</v>
          </cell>
          <cell r="R807" t="str">
            <v>JMT</v>
          </cell>
          <cell r="S807" t="str">
            <v>-</v>
          </cell>
          <cell r="T807" t="str">
            <v>-</v>
          </cell>
          <cell r="U807">
            <v>42653</v>
          </cell>
          <cell r="V807">
            <v>42673</v>
          </cell>
          <cell r="W807">
            <v>43035</v>
          </cell>
          <cell r="X807">
            <v>20</v>
          </cell>
          <cell r="Y807">
            <v>43035</v>
          </cell>
          <cell r="Z807">
            <v>0</v>
          </cell>
        </row>
        <row r="808">
          <cell r="C808">
            <v>3775</v>
          </cell>
          <cell r="D808" t="str">
            <v>ELEEBR</v>
          </cell>
          <cell r="E808">
            <v>2016</v>
          </cell>
          <cell r="F808" t="str">
            <v>TA</v>
          </cell>
          <cell r="G808" t="str">
            <v>CC SCADA EEBRO v4.0</v>
          </cell>
          <cell r="H808" t="str">
            <v>IND</v>
          </cell>
          <cell r="I808">
            <v>0</v>
          </cell>
          <cell r="J808">
            <v>3</v>
          </cell>
          <cell r="K808">
            <v>3.5</v>
          </cell>
          <cell r="L808">
            <v>-0.5</v>
          </cell>
          <cell r="M808">
            <v>1.1666666666666667</v>
          </cell>
          <cell r="N808" t="str">
            <v>-</v>
          </cell>
          <cell r="O808" t="str">
            <v>-</v>
          </cell>
          <cell r="P808" t="str">
            <v>-</v>
          </cell>
          <cell r="Q808" t="str">
            <v>JMG</v>
          </cell>
          <cell r="R808" t="str">
            <v>-</v>
          </cell>
          <cell r="S808" t="str">
            <v>-</v>
          </cell>
          <cell r="T808" t="str">
            <v>-</v>
          </cell>
          <cell r="U808">
            <v>42656</v>
          </cell>
          <cell r="V808">
            <v>42664</v>
          </cell>
          <cell r="W808">
            <v>42664</v>
          </cell>
          <cell r="X808">
            <v>8</v>
          </cell>
          <cell r="Y808">
            <v>42656</v>
          </cell>
          <cell r="Z808">
            <v>-8</v>
          </cell>
        </row>
        <row r="809">
          <cell r="C809">
            <v>3776</v>
          </cell>
          <cell r="D809" t="str">
            <v>EMSA</v>
          </cell>
          <cell r="E809">
            <v>2016</v>
          </cell>
          <cell r="F809" t="str">
            <v>TA</v>
          </cell>
          <cell r="G809" t="str">
            <v>Inst.i PEM RTU P.SOLAR MORELLA v1.0</v>
          </cell>
          <cell r="H809" t="str">
            <v>IND</v>
          </cell>
          <cell r="I809">
            <v>0</v>
          </cell>
          <cell r="J809">
            <v>13</v>
          </cell>
          <cell r="K809">
            <v>17.75</v>
          </cell>
          <cell r="L809">
            <v>-4.75</v>
          </cell>
          <cell r="M809">
            <v>1.3653846153846154</v>
          </cell>
          <cell r="N809" t="str">
            <v>-</v>
          </cell>
          <cell r="O809" t="str">
            <v>-</v>
          </cell>
          <cell r="P809" t="str">
            <v>-</v>
          </cell>
          <cell r="Q809" t="str">
            <v>JMG</v>
          </cell>
          <cell r="R809" t="str">
            <v>-</v>
          </cell>
          <cell r="S809" t="str">
            <v>-</v>
          </cell>
          <cell r="T809" t="str">
            <v>-</v>
          </cell>
          <cell r="U809">
            <v>42656</v>
          </cell>
          <cell r="V809">
            <v>42664</v>
          </cell>
          <cell r="W809">
            <v>42664</v>
          </cell>
          <cell r="X809">
            <v>8</v>
          </cell>
          <cell r="Y809">
            <v>42663</v>
          </cell>
          <cell r="Z809">
            <v>-1</v>
          </cell>
        </row>
        <row r="810">
          <cell r="C810">
            <v>3777</v>
          </cell>
          <cell r="D810" t="str">
            <v>EMSA</v>
          </cell>
          <cell r="E810">
            <v>2016</v>
          </cell>
          <cell r="F810" t="str">
            <v>TA</v>
          </cell>
          <cell r="G810" t="str">
            <v>Inst. i PEM RTU REGULADORS CATI v1.0</v>
          </cell>
          <cell r="H810" t="str">
            <v>IND</v>
          </cell>
          <cell r="I810">
            <v>0</v>
          </cell>
          <cell r="J810">
            <v>13</v>
          </cell>
          <cell r="K810">
            <v>20.25</v>
          </cell>
          <cell r="L810">
            <v>-7.25</v>
          </cell>
          <cell r="M810">
            <v>1.5576923076923077</v>
          </cell>
          <cell r="N810" t="str">
            <v>-</v>
          </cell>
          <cell r="O810" t="str">
            <v>-</v>
          </cell>
          <cell r="P810" t="str">
            <v>-</v>
          </cell>
          <cell r="Q810" t="str">
            <v>JMG</v>
          </cell>
          <cell r="R810" t="str">
            <v>-</v>
          </cell>
          <cell r="S810" t="str">
            <v>-</v>
          </cell>
          <cell r="T810" t="str">
            <v>-</v>
          </cell>
          <cell r="U810">
            <v>42656</v>
          </cell>
          <cell r="V810">
            <v>42664</v>
          </cell>
          <cell r="W810">
            <v>42664</v>
          </cell>
          <cell r="X810">
            <v>8</v>
          </cell>
          <cell r="Y810">
            <v>42660</v>
          </cell>
          <cell r="Z810">
            <v>-4</v>
          </cell>
        </row>
        <row r="811">
          <cell r="C811">
            <v>3778</v>
          </cell>
          <cell r="D811" t="str">
            <v>TRARGI</v>
          </cell>
          <cell r="E811">
            <v>2016</v>
          </cell>
          <cell r="F811" t="str">
            <v>TA</v>
          </cell>
          <cell r="G811" t="str">
            <v>1 x MODEM-FSK 24Vdc C/DIN</v>
          </cell>
          <cell r="H811" t="str">
            <v>OF3781</v>
          </cell>
          <cell r="I811">
            <v>0</v>
          </cell>
          <cell r="J811">
            <v>1</v>
          </cell>
          <cell r="K811">
            <v>0.92</v>
          </cell>
          <cell r="L811">
            <v>7.999999999999996E-2</v>
          </cell>
          <cell r="M811">
            <v>0.92</v>
          </cell>
          <cell r="N811" t="str">
            <v>-</v>
          </cell>
          <cell r="O811" t="str">
            <v>-</v>
          </cell>
          <cell r="P811" t="str">
            <v>EMM</v>
          </cell>
          <cell r="Q811" t="str">
            <v>-</v>
          </cell>
          <cell r="R811" t="str">
            <v>-</v>
          </cell>
          <cell r="S811" t="str">
            <v>-</v>
          </cell>
          <cell r="T811" t="str">
            <v>-</v>
          </cell>
          <cell r="U811">
            <v>42660</v>
          </cell>
          <cell r="V811">
            <v>42664</v>
          </cell>
          <cell r="W811">
            <v>42667</v>
          </cell>
          <cell r="X811">
            <v>4</v>
          </cell>
          <cell r="Y811">
            <v>42667</v>
          </cell>
          <cell r="Z811">
            <v>0</v>
          </cell>
        </row>
        <row r="812">
          <cell r="C812">
            <v>3779</v>
          </cell>
          <cell r="D812" t="str">
            <v>BASENE</v>
          </cell>
          <cell r="E812">
            <v>2016</v>
          </cell>
          <cell r="F812" t="str">
            <v>TA</v>
          </cell>
          <cell r="G812" t="str">
            <v>1 x MODEM RADIO C/CARATULA</v>
          </cell>
          <cell r="H812" t="str">
            <v>IND</v>
          </cell>
          <cell r="I812">
            <v>0</v>
          </cell>
          <cell r="J812">
            <v>1.5</v>
          </cell>
          <cell r="K812">
            <v>1.42</v>
          </cell>
          <cell r="L812">
            <v>8.0000000000000071E-2</v>
          </cell>
          <cell r="M812">
            <v>0.94666666666666666</v>
          </cell>
          <cell r="N812" t="str">
            <v>-</v>
          </cell>
          <cell r="O812" t="str">
            <v>-</v>
          </cell>
          <cell r="P812" t="str">
            <v>EMM</v>
          </cell>
          <cell r="Q812" t="str">
            <v>-</v>
          </cell>
          <cell r="R812" t="str">
            <v>-</v>
          </cell>
          <cell r="S812" t="str">
            <v>-</v>
          </cell>
          <cell r="T812" t="str">
            <v>-</v>
          </cell>
          <cell r="U812">
            <v>42660</v>
          </cell>
          <cell r="V812">
            <v>42661</v>
          </cell>
          <cell r="W812">
            <v>42661</v>
          </cell>
          <cell r="X812">
            <v>1</v>
          </cell>
          <cell r="Y812">
            <v>42661</v>
          </cell>
          <cell r="Z812">
            <v>0</v>
          </cell>
        </row>
        <row r="813">
          <cell r="C813">
            <v>3780</v>
          </cell>
          <cell r="D813" t="str">
            <v>MOELCU</v>
          </cell>
          <cell r="E813">
            <v>2016</v>
          </cell>
          <cell r="F813" t="str">
            <v>TA</v>
          </cell>
          <cell r="G813" t="str">
            <v>RTU S.E. ESCUZAR v2.0</v>
          </cell>
          <cell r="H813" t="str">
            <v>IND</v>
          </cell>
          <cell r="I813">
            <v>0</v>
          </cell>
          <cell r="J813">
            <v>16</v>
          </cell>
          <cell r="K813">
            <v>13</v>
          </cell>
          <cell r="L813">
            <v>3</v>
          </cell>
          <cell r="M813">
            <v>0.8125</v>
          </cell>
          <cell r="N813" t="str">
            <v>-</v>
          </cell>
          <cell r="O813" t="str">
            <v>-</v>
          </cell>
          <cell r="P813" t="str">
            <v>-</v>
          </cell>
          <cell r="Q813" t="str">
            <v>-</v>
          </cell>
          <cell r="R813" t="str">
            <v>RVC</v>
          </cell>
          <cell r="S813" t="str">
            <v>-</v>
          </cell>
          <cell r="T813" t="str">
            <v>-</v>
          </cell>
          <cell r="U813">
            <v>42656</v>
          </cell>
          <cell r="V813">
            <v>42685</v>
          </cell>
          <cell r="W813">
            <v>42781</v>
          </cell>
          <cell r="X813">
            <v>28</v>
          </cell>
          <cell r="Y813">
            <v>42781</v>
          </cell>
          <cell r="Z813">
            <v>0</v>
          </cell>
        </row>
        <row r="814">
          <cell r="C814">
            <v>3781</v>
          </cell>
          <cell r="D814" t="str">
            <v>TRARGI</v>
          </cell>
          <cell r="E814">
            <v>2016</v>
          </cell>
          <cell r="F814" t="str">
            <v>TA</v>
          </cell>
          <cell r="G814" t="str">
            <v>REPARACIO SIST. TD SE JUIA-COG TRARGISA</v>
          </cell>
          <cell r="H814" t="str">
            <v>PPAL</v>
          </cell>
          <cell r="I814">
            <v>0</v>
          </cell>
          <cell r="J814">
            <v>9.25</v>
          </cell>
          <cell r="K814">
            <v>6.67</v>
          </cell>
          <cell r="L814">
            <v>2.58</v>
          </cell>
          <cell r="M814">
            <v>0.72108108108108104</v>
          </cell>
          <cell r="N814" t="str">
            <v>-</v>
          </cell>
          <cell r="O814" t="str">
            <v>-</v>
          </cell>
          <cell r="P814" t="str">
            <v>EMM</v>
          </cell>
          <cell r="Q814" t="str">
            <v>-</v>
          </cell>
          <cell r="R814" t="str">
            <v>-</v>
          </cell>
          <cell r="S814" t="str">
            <v>-</v>
          </cell>
          <cell r="T814" t="str">
            <v>-</v>
          </cell>
          <cell r="U814">
            <v>42660</v>
          </cell>
          <cell r="V814">
            <v>42671</v>
          </cell>
          <cell r="W814">
            <v>42671</v>
          </cell>
          <cell r="X814">
            <v>11</v>
          </cell>
          <cell r="Y814">
            <v>42660</v>
          </cell>
          <cell r="Z814">
            <v>-11</v>
          </cell>
        </row>
        <row r="815">
          <cell r="C815">
            <v>3782</v>
          </cell>
          <cell r="D815" t="str">
            <v>ELALMI</v>
          </cell>
          <cell r="E815">
            <v>2016</v>
          </cell>
          <cell r="F815" t="str">
            <v>TA</v>
          </cell>
          <cell r="G815" t="str">
            <v>Re-Instal.lacio CSSat MIÑO v10.1</v>
          </cell>
          <cell r="H815" t="str">
            <v>IND</v>
          </cell>
          <cell r="I815">
            <v>0</v>
          </cell>
          <cell r="J815">
            <v>2</v>
          </cell>
          <cell r="K815">
            <v>2</v>
          </cell>
          <cell r="L815">
            <v>0</v>
          </cell>
          <cell r="M815">
            <v>1</v>
          </cell>
          <cell r="N815" t="str">
            <v>-</v>
          </cell>
          <cell r="O815" t="str">
            <v>-</v>
          </cell>
          <cell r="P815" t="str">
            <v>-</v>
          </cell>
          <cell r="Q815" t="str">
            <v>-</v>
          </cell>
          <cell r="R815" t="str">
            <v>TRS</v>
          </cell>
          <cell r="S815" t="str">
            <v>-</v>
          </cell>
          <cell r="T815" t="str">
            <v>-</v>
          </cell>
          <cell r="U815">
            <v>42661</v>
          </cell>
          <cell r="V815">
            <v>42662</v>
          </cell>
          <cell r="W815">
            <v>42662</v>
          </cell>
          <cell r="X815">
            <v>1</v>
          </cell>
          <cell r="Y815">
            <v>42661</v>
          </cell>
          <cell r="Z815">
            <v>-1</v>
          </cell>
        </row>
        <row r="816">
          <cell r="C816">
            <v>3783</v>
          </cell>
          <cell r="D816" t="str">
            <v>EOSA</v>
          </cell>
          <cell r="E816">
            <v>2016</v>
          </cell>
          <cell r="F816" t="str">
            <v>TA</v>
          </cell>
          <cell r="G816" t="str">
            <v>REPARACION CAP32-48 N/S 377-2013</v>
          </cell>
          <cell r="H816" t="str">
            <v>IND</v>
          </cell>
          <cell r="I816">
            <v>0</v>
          </cell>
          <cell r="J816">
            <v>2</v>
          </cell>
          <cell r="K816">
            <v>1.67</v>
          </cell>
          <cell r="L816">
            <v>0.33000000000000007</v>
          </cell>
          <cell r="M816">
            <v>0.83499999999999996</v>
          </cell>
          <cell r="N816" t="str">
            <v>-</v>
          </cell>
          <cell r="O816" t="str">
            <v>-</v>
          </cell>
          <cell r="P816" t="str">
            <v>EMM</v>
          </cell>
          <cell r="Q816" t="str">
            <v>-</v>
          </cell>
          <cell r="R816" t="str">
            <v>-</v>
          </cell>
          <cell r="S816" t="str">
            <v>-</v>
          </cell>
          <cell r="T816" t="str">
            <v>-</v>
          </cell>
          <cell r="U816">
            <v>42661</v>
          </cell>
          <cell r="V816">
            <v>42662</v>
          </cell>
          <cell r="W816">
            <v>42662</v>
          </cell>
          <cell r="X816">
            <v>1</v>
          </cell>
          <cell r="Y816">
            <v>42662</v>
          </cell>
          <cell r="Z816">
            <v>0</v>
          </cell>
        </row>
        <row r="817">
          <cell r="C817">
            <v>3784</v>
          </cell>
          <cell r="D817" t="str">
            <v>EOSA</v>
          </cell>
          <cell r="E817">
            <v>2016</v>
          </cell>
          <cell r="F817" t="str">
            <v>TA</v>
          </cell>
          <cell r="G817" t="str">
            <v>REPARACION CAP32-48 N/S 277-2016</v>
          </cell>
          <cell r="H817" t="str">
            <v>IND</v>
          </cell>
          <cell r="I817">
            <v>0</v>
          </cell>
          <cell r="J817">
            <v>2</v>
          </cell>
          <cell r="K817">
            <v>1.67</v>
          </cell>
          <cell r="L817">
            <v>1.67</v>
          </cell>
          <cell r="M817">
            <v>0.83499999999999996</v>
          </cell>
          <cell r="N817" t="str">
            <v>-</v>
          </cell>
          <cell r="O817" t="str">
            <v>-</v>
          </cell>
          <cell r="P817" t="str">
            <v>EMM</v>
          </cell>
          <cell r="Q817" t="str">
            <v>-</v>
          </cell>
          <cell r="R817" t="str">
            <v>-</v>
          </cell>
          <cell r="S817" t="str">
            <v>-</v>
          </cell>
          <cell r="T817" t="str">
            <v>-</v>
          </cell>
          <cell r="U817">
            <v>42661</v>
          </cell>
          <cell r="V817">
            <v>42662</v>
          </cell>
          <cell r="W817">
            <v>42662</v>
          </cell>
          <cell r="X817">
            <v>1</v>
          </cell>
          <cell r="Y817">
            <v>42662</v>
          </cell>
          <cell r="Z817">
            <v>0</v>
          </cell>
        </row>
        <row r="818">
          <cell r="C818">
            <v>3785</v>
          </cell>
          <cell r="D818" t="str">
            <v>EOSA</v>
          </cell>
          <cell r="E818">
            <v>2016</v>
          </cell>
          <cell r="F818" t="str">
            <v>TA</v>
          </cell>
          <cell r="G818" t="str">
            <v>REPARACION CAP32-48 N/S 411-2011</v>
          </cell>
          <cell r="H818" t="str">
            <v>IND</v>
          </cell>
          <cell r="I818">
            <v>0</v>
          </cell>
          <cell r="J818">
            <v>2</v>
          </cell>
          <cell r="K818">
            <v>2</v>
          </cell>
          <cell r="L818">
            <v>0</v>
          </cell>
          <cell r="M818">
            <v>1</v>
          </cell>
          <cell r="N818" t="str">
            <v>-</v>
          </cell>
          <cell r="O818" t="str">
            <v>-</v>
          </cell>
          <cell r="P818" t="str">
            <v>EMM</v>
          </cell>
          <cell r="Q818" t="str">
            <v>-</v>
          </cell>
          <cell r="R818" t="str">
            <v>-</v>
          </cell>
          <cell r="S818" t="str">
            <v>-</v>
          </cell>
          <cell r="T818" t="str">
            <v>-</v>
          </cell>
          <cell r="U818">
            <v>42661</v>
          </cell>
          <cell r="V818">
            <v>42662</v>
          </cell>
          <cell r="W818">
            <v>42662</v>
          </cell>
          <cell r="X818">
            <v>1</v>
          </cell>
          <cell r="Y818">
            <v>42662</v>
          </cell>
          <cell r="Z818">
            <v>0</v>
          </cell>
        </row>
        <row r="819">
          <cell r="C819">
            <v>3786</v>
          </cell>
          <cell r="D819" t="str">
            <v>HIDVEG</v>
          </cell>
          <cell r="E819">
            <v>2016</v>
          </cell>
          <cell r="F819" t="str">
            <v>TA</v>
          </cell>
          <cell r="G819" t="str">
            <v>CC SCADA H.VEGA v2.0</v>
          </cell>
          <cell r="H819" t="str">
            <v>PPAL</v>
          </cell>
          <cell r="I819">
            <v>0</v>
          </cell>
          <cell r="J819">
            <v>31</v>
          </cell>
          <cell r="K819">
            <v>21.5</v>
          </cell>
          <cell r="L819">
            <v>9.5</v>
          </cell>
          <cell r="M819">
            <v>0.69354838709677424</v>
          </cell>
          <cell r="N819" t="str">
            <v>-</v>
          </cell>
          <cell r="O819" t="str">
            <v>-</v>
          </cell>
          <cell r="P819" t="str">
            <v>-</v>
          </cell>
          <cell r="Q819" t="str">
            <v>JMG</v>
          </cell>
          <cell r="R819" t="str">
            <v>-</v>
          </cell>
          <cell r="S819" t="str">
            <v>-</v>
          </cell>
          <cell r="T819" t="str">
            <v>-</v>
          </cell>
          <cell r="U819">
            <v>42663</v>
          </cell>
          <cell r="V819">
            <v>42704</v>
          </cell>
          <cell r="W819">
            <v>42704</v>
          </cell>
          <cell r="X819">
            <v>40</v>
          </cell>
          <cell r="Y819">
            <v>42696</v>
          </cell>
          <cell r="Z819">
            <v>-8</v>
          </cell>
        </row>
        <row r="820">
          <cell r="C820">
            <v>3787</v>
          </cell>
          <cell r="D820" t="str">
            <v>HIDVEG</v>
          </cell>
          <cell r="E820">
            <v>2016</v>
          </cell>
          <cell r="F820" t="str">
            <v>TA</v>
          </cell>
          <cell r="G820" t="str">
            <v>Inst. y PEM CC SCADA H.VEGA v2.0</v>
          </cell>
          <cell r="H820" t="str">
            <v>OF3786</v>
          </cell>
          <cell r="I820">
            <v>0</v>
          </cell>
          <cell r="J820">
            <v>20</v>
          </cell>
          <cell r="K820">
            <v>17</v>
          </cell>
          <cell r="L820">
            <v>3</v>
          </cell>
          <cell r="M820">
            <v>0.85</v>
          </cell>
          <cell r="N820" t="str">
            <v>-</v>
          </cell>
          <cell r="O820" t="str">
            <v>-</v>
          </cell>
          <cell r="P820" t="str">
            <v>-</v>
          </cell>
          <cell r="Q820" t="str">
            <v>JMG</v>
          </cell>
          <cell r="R820" t="str">
            <v>-</v>
          </cell>
          <cell r="S820" t="str">
            <v>-</v>
          </cell>
          <cell r="T820" t="str">
            <v>-</v>
          </cell>
          <cell r="U820">
            <v>42663</v>
          </cell>
          <cell r="V820">
            <v>42704</v>
          </cell>
          <cell r="W820">
            <v>42720</v>
          </cell>
          <cell r="X820">
            <v>40</v>
          </cell>
          <cell r="Y820">
            <v>42720</v>
          </cell>
          <cell r="Z820">
            <v>0</v>
          </cell>
        </row>
        <row r="821">
          <cell r="C821">
            <v>3788</v>
          </cell>
          <cell r="D821" t="str">
            <v>ELEEBR</v>
          </cell>
          <cell r="E821">
            <v>2016</v>
          </cell>
          <cell r="F821" t="str">
            <v>TA</v>
          </cell>
          <cell r="G821" t="str">
            <v>CC SCADA EEBRO v4.1</v>
          </cell>
          <cell r="H821" t="str">
            <v>IND</v>
          </cell>
          <cell r="I821">
            <v>0</v>
          </cell>
          <cell r="J821">
            <v>4</v>
          </cell>
          <cell r="K821">
            <v>0.75</v>
          </cell>
          <cell r="L821">
            <v>3.25</v>
          </cell>
          <cell r="M821">
            <v>0.1875</v>
          </cell>
          <cell r="N821" t="str">
            <v>-</v>
          </cell>
          <cell r="O821" t="str">
            <v>-</v>
          </cell>
          <cell r="P821" t="str">
            <v>-</v>
          </cell>
          <cell r="Q821" t="str">
            <v>JMG</v>
          </cell>
          <cell r="R821" t="str">
            <v>-</v>
          </cell>
          <cell r="S821" t="str">
            <v>-</v>
          </cell>
          <cell r="T821" t="str">
            <v>-</v>
          </cell>
          <cell r="U821">
            <v>42669</v>
          </cell>
          <cell r="V821">
            <v>42674</v>
          </cell>
          <cell r="W821">
            <v>42674</v>
          </cell>
          <cell r="X821">
            <v>5</v>
          </cell>
          <cell r="Y821">
            <v>42670</v>
          </cell>
          <cell r="Z821">
            <v>-3</v>
          </cell>
        </row>
        <row r="822">
          <cell r="C822">
            <v>3789</v>
          </cell>
          <cell r="D822" t="str">
            <v>ORMAZA</v>
          </cell>
          <cell r="E822">
            <v>2016</v>
          </cell>
          <cell r="F822" t="str">
            <v>TA</v>
          </cell>
          <cell r="G822" t="str">
            <v>CC SCADA TEDIS.Net EDIFICIO EIMA v1.0</v>
          </cell>
          <cell r="H822" t="str">
            <v>PPAL</v>
          </cell>
          <cell r="I822">
            <v>0</v>
          </cell>
          <cell r="J822">
            <v>25</v>
          </cell>
          <cell r="K822">
            <v>21.67</v>
          </cell>
          <cell r="L822">
            <v>3.3299999999999983</v>
          </cell>
          <cell r="M822">
            <v>0.86680000000000001</v>
          </cell>
          <cell r="N822" t="str">
            <v>-</v>
          </cell>
          <cell r="O822" t="str">
            <v>-</v>
          </cell>
          <cell r="P822" t="str">
            <v>-</v>
          </cell>
          <cell r="Q822" t="str">
            <v>-</v>
          </cell>
          <cell r="R822" t="str">
            <v>EDC</v>
          </cell>
          <cell r="S822" t="str">
            <v>-</v>
          </cell>
          <cell r="T822" t="str">
            <v>-</v>
          </cell>
          <cell r="U822">
            <v>42677</v>
          </cell>
          <cell r="V822">
            <v>42735</v>
          </cell>
          <cell r="W822">
            <v>42804</v>
          </cell>
          <cell r="X822">
            <v>58</v>
          </cell>
          <cell r="Y822">
            <v>42804</v>
          </cell>
          <cell r="Z822">
            <v>0</v>
          </cell>
        </row>
        <row r="823">
          <cell r="C823">
            <v>3790</v>
          </cell>
          <cell r="D823" t="str">
            <v>REPSOL</v>
          </cell>
          <cell r="E823">
            <v>2016</v>
          </cell>
          <cell r="F823" t="str">
            <v>TA</v>
          </cell>
          <cell r="G823" t="str">
            <v>MANTENIMIENTO CALSER REPSOL 2.016-2.017</v>
          </cell>
          <cell r="H823" t="str">
            <v>IND</v>
          </cell>
          <cell r="I823">
            <v>0</v>
          </cell>
          <cell r="J823">
            <v>25</v>
          </cell>
          <cell r="K823">
            <v>8.5</v>
          </cell>
          <cell r="L823">
            <v>16.5</v>
          </cell>
          <cell r="M823">
            <v>0.34</v>
          </cell>
          <cell r="N823" t="str">
            <v>-</v>
          </cell>
          <cell r="O823" t="str">
            <v>-</v>
          </cell>
          <cell r="P823" t="str">
            <v>-</v>
          </cell>
          <cell r="Q823" t="str">
            <v>JMG</v>
          </cell>
          <cell r="R823" t="str">
            <v>-</v>
          </cell>
          <cell r="S823" t="str">
            <v>-</v>
          </cell>
          <cell r="T823" t="str">
            <v>-</v>
          </cell>
          <cell r="U823">
            <v>42675</v>
          </cell>
          <cell r="V823">
            <v>43039</v>
          </cell>
          <cell r="W823">
            <v>43039</v>
          </cell>
          <cell r="X823">
            <v>360</v>
          </cell>
          <cell r="Y823">
            <v>43039</v>
          </cell>
          <cell r="Z823">
            <v>0</v>
          </cell>
        </row>
        <row r="824">
          <cell r="C824">
            <v>3791</v>
          </cell>
          <cell r="D824" t="str">
            <v>REPSOL</v>
          </cell>
          <cell r="E824">
            <v>2016</v>
          </cell>
          <cell r="F824" t="str">
            <v>TA</v>
          </cell>
          <cell r="G824" t="str">
            <v>MANTENIMIENTO CALSER REPSOL 2.017-2.018</v>
          </cell>
          <cell r="H824" t="str">
            <v>IND</v>
          </cell>
          <cell r="I824">
            <v>0</v>
          </cell>
          <cell r="J824">
            <v>25</v>
          </cell>
          <cell r="K824">
            <v>5</v>
          </cell>
          <cell r="L824">
            <v>20</v>
          </cell>
          <cell r="M824">
            <v>0.2</v>
          </cell>
          <cell r="N824" t="str">
            <v>-</v>
          </cell>
          <cell r="O824" t="str">
            <v>-</v>
          </cell>
          <cell r="P824" t="str">
            <v>-</v>
          </cell>
          <cell r="Q824" t="str">
            <v>JMG</v>
          </cell>
          <cell r="R824" t="str">
            <v>-</v>
          </cell>
          <cell r="S824" t="str">
            <v>-</v>
          </cell>
          <cell r="T824" t="str">
            <v>-</v>
          </cell>
          <cell r="U824">
            <v>43040</v>
          </cell>
          <cell r="V824">
            <v>43404</v>
          </cell>
          <cell r="W824">
            <v>43404</v>
          </cell>
          <cell r="X824">
            <v>360</v>
          </cell>
          <cell r="Y824">
            <v>43404</v>
          </cell>
          <cell r="Z824">
            <v>0</v>
          </cell>
        </row>
        <row r="825">
          <cell r="C825">
            <v>3792</v>
          </cell>
          <cell r="D825" t="str">
            <v>ELLALO</v>
          </cell>
          <cell r="E825">
            <v>2016</v>
          </cell>
          <cell r="F825" t="str">
            <v>TA</v>
          </cell>
          <cell r="G825" t="str">
            <v>CC SCADA LA LOMA v2.1</v>
          </cell>
          <cell r="H825" t="str">
            <v>IND</v>
          </cell>
          <cell r="I825">
            <v>0</v>
          </cell>
          <cell r="J825">
            <v>14</v>
          </cell>
          <cell r="K825">
            <v>4.5</v>
          </cell>
          <cell r="L825">
            <v>9.5</v>
          </cell>
          <cell r="M825">
            <v>0.32142857142857145</v>
          </cell>
          <cell r="N825" t="str">
            <v>-</v>
          </cell>
          <cell r="O825" t="str">
            <v>-</v>
          </cell>
          <cell r="P825" t="str">
            <v>-</v>
          </cell>
          <cell r="Q825" t="str">
            <v>JMG</v>
          </cell>
          <cell r="R825" t="str">
            <v>-</v>
          </cell>
          <cell r="S825" t="str">
            <v>-</v>
          </cell>
          <cell r="T825" t="str">
            <v>-</v>
          </cell>
          <cell r="U825">
            <v>42671</v>
          </cell>
          <cell r="V825">
            <v>42735</v>
          </cell>
          <cell r="W825">
            <v>42808</v>
          </cell>
          <cell r="X825">
            <v>63</v>
          </cell>
          <cell r="Y825">
            <v>42808</v>
          </cell>
          <cell r="Z825">
            <v>0</v>
          </cell>
        </row>
        <row r="826">
          <cell r="C826">
            <v>3793</v>
          </cell>
          <cell r="D826" t="str">
            <v>ELLALO</v>
          </cell>
          <cell r="E826">
            <v>2016</v>
          </cell>
          <cell r="F826" t="str">
            <v>TA</v>
          </cell>
          <cell r="G826" t="str">
            <v>CC SCADA TEDIS.Net LA LOMA v1.0</v>
          </cell>
          <cell r="H826" t="str">
            <v>IND</v>
          </cell>
          <cell r="I826">
            <v>0</v>
          </cell>
          <cell r="J826">
            <v>50</v>
          </cell>
          <cell r="K826">
            <v>43.08</v>
          </cell>
          <cell r="L826">
            <v>6.9200000000000017</v>
          </cell>
          <cell r="M826">
            <v>0.86159999999999992</v>
          </cell>
          <cell r="N826" t="str">
            <v>-</v>
          </cell>
          <cell r="O826" t="str">
            <v>-</v>
          </cell>
          <cell r="P826" t="str">
            <v>-</v>
          </cell>
          <cell r="Q826" t="str">
            <v>-</v>
          </cell>
          <cell r="R826" t="str">
            <v>RVC</v>
          </cell>
          <cell r="S826" t="str">
            <v>-</v>
          </cell>
          <cell r="T826" t="str">
            <v>-</v>
          </cell>
          <cell r="U826">
            <v>42671</v>
          </cell>
          <cell r="V826">
            <v>42735</v>
          </cell>
          <cell r="W826">
            <v>42825</v>
          </cell>
          <cell r="X826">
            <v>63</v>
          </cell>
          <cell r="Y826">
            <v>42825</v>
          </cell>
          <cell r="Z826">
            <v>0</v>
          </cell>
        </row>
        <row r="827">
          <cell r="C827">
            <v>3794</v>
          </cell>
          <cell r="D827" t="str">
            <v>ELESER</v>
          </cell>
          <cell r="E827">
            <v>2016</v>
          </cell>
          <cell r="F827" t="str">
            <v>TA</v>
          </cell>
          <cell r="G827" t="str">
            <v>REP.CAP16 N/S 920-2006 (RTU CT ANGLESOLA)</v>
          </cell>
          <cell r="H827" t="str">
            <v>IND</v>
          </cell>
          <cell r="I827">
            <v>0</v>
          </cell>
          <cell r="J827">
            <v>2</v>
          </cell>
          <cell r="K827">
            <v>2</v>
          </cell>
          <cell r="L827">
            <v>0</v>
          </cell>
          <cell r="M827">
            <v>1</v>
          </cell>
          <cell r="N827" t="str">
            <v>-</v>
          </cell>
          <cell r="O827" t="str">
            <v>-</v>
          </cell>
          <cell r="P827" t="str">
            <v>EMM</v>
          </cell>
          <cell r="Q827" t="str">
            <v>-</v>
          </cell>
          <cell r="R827" t="str">
            <v>-</v>
          </cell>
          <cell r="S827" t="str">
            <v>-</v>
          </cell>
          <cell r="T827" t="str">
            <v>-</v>
          </cell>
          <cell r="U827">
            <v>42674</v>
          </cell>
          <cell r="V827">
            <v>42674</v>
          </cell>
          <cell r="W827">
            <v>42674</v>
          </cell>
          <cell r="X827">
            <v>0</v>
          </cell>
          <cell r="Y827">
            <v>42674</v>
          </cell>
          <cell r="Z827">
            <v>0</v>
          </cell>
        </row>
        <row r="828">
          <cell r="C828">
            <v>0</v>
          </cell>
          <cell r="D828">
            <v>0</v>
          </cell>
          <cell r="E828">
            <v>0</v>
          </cell>
          <cell r="F828">
            <v>0</v>
          </cell>
          <cell r="G828">
            <v>0</v>
          </cell>
          <cell r="H828">
            <v>0</v>
          </cell>
          <cell r="I828">
            <v>0</v>
          </cell>
          <cell r="J828">
            <v>412.15</v>
          </cell>
          <cell r="K828">
            <v>334.99999999999994</v>
          </cell>
          <cell r="L828">
            <v>77.150000000000034</v>
          </cell>
          <cell r="M828">
            <v>0</v>
          </cell>
          <cell r="N828">
            <v>0</v>
          </cell>
          <cell r="O828">
            <v>0</v>
          </cell>
          <cell r="P828">
            <v>0</v>
          </cell>
          <cell r="Q828">
            <v>0</v>
          </cell>
          <cell r="R828">
            <v>0</v>
          </cell>
          <cell r="S828">
            <v>0</v>
          </cell>
          <cell r="T828">
            <v>0</v>
          </cell>
          <cell r="U828">
            <v>0</v>
          </cell>
          <cell r="V828">
            <v>0</v>
          </cell>
          <cell r="W828">
            <v>0</v>
          </cell>
          <cell r="X828">
            <v>0</v>
          </cell>
          <cell r="Y828">
            <v>0</v>
          </cell>
          <cell r="Z828">
            <v>566</v>
          </cell>
        </row>
        <row r="829">
          <cell r="C829">
            <v>0</v>
          </cell>
          <cell r="D829">
            <v>0</v>
          </cell>
          <cell r="E829">
            <v>0</v>
          </cell>
          <cell r="F829">
            <v>0</v>
          </cell>
          <cell r="G829">
            <v>0</v>
          </cell>
          <cell r="H829">
            <v>0</v>
          </cell>
          <cell r="I829">
            <v>0</v>
          </cell>
          <cell r="J829">
            <v>0</v>
          </cell>
          <cell r="K829">
            <v>0</v>
          </cell>
          <cell r="L829">
            <v>0</v>
          </cell>
          <cell r="M829">
            <v>0</v>
          </cell>
          <cell r="N829">
            <v>0</v>
          </cell>
          <cell r="O829">
            <v>0</v>
          </cell>
          <cell r="P829">
            <v>0</v>
          </cell>
          <cell r="Q829">
            <v>0</v>
          </cell>
          <cell r="R829">
            <v>0</v>
          </cell>
          <cell r="S829">
            <v>0</v>
          </cell>
          <cell r="T829">
            <v>0</v>
          </cell>
          <cell r="U829">
            <v>0</v>
          </cell>
          <cell r="V829">
            <v>0</v>
          </cell>
          <cell r="W829">
            <v>0</v>
          </cell>
          <cell r="X829">
            <v>0</v>
          </cell>
          <cell r="Y829">
            <v>0</v>
          </cell>
          <cell r="Z829">
            <v>0</v>
          </cell>
        </row>
        <row r="830">
          <cell r="C830">
            <v>0</v>
          </cell>
          <cell r="D830">
            <v>0</v>
          </cell>
          <cell r="E830">
            <v>0</v>
          </cell>
          <cell r="F830">
            <v>0</v>
          </cell>
          <cell r="G830">
            <v>0</v>
          </cell>
          <cell r="H830">
            <v>0</v>
          </cell>
          <cell r="I830">
            <v>0</v>
          </cell>
          <cell r="J830">
            <v>0</v>
          </cell>
          <cell r="K830">
            <v>0</v>
          </cell>
          <cell r="L830">
            <v>0</v>
          </cell>
          <cell r="M830">
            <v>0</v>
          </cell>
          <cell r="N830">
            <v>0</v>
          </cell>
          <cell r="O830">
            <v>0</v>
          </cell>
          <cell r="P830">
            <v>0</v>
          </cell>
          <cell r="Q830">
            <v>0</v>
          </cell>
          <cell r="R830">
            <v>0</v>
          </cell>
          <cell r="S830">
            <v>0</v>
          </cell>
          <cell r="T830">
            <v>0</v>
          </cell>
          <cell r="U830">
            <v>0</v>
          </cell>
          <cell r="V830">
            <v>0</v>
          </cell>
          <cell r="W830">
            <v>0</v>
          </cell>
          <cell r="X830">
            <v>0</v>
          </cell>
          <cell r="Y830">
            <v>0</v>
          </cell>
          <cell r="Z830">
            <v>0</v>
          </cell>
        </row>
        <row r="831">
          <cell r="C831">
            <v>0</v>
          </cell>
          <cell r="D831">
            <v>0</v>
          </cell>
          <cell r="E831">
            <v>0</v>
          </cell>
          <cell r="F831">
            <v>0</v>
          </cell>
          <cell r="G831">
            <v>0</v>
          </cell>
          <cell r="H831">
            <v>0</v>
          </cell>
          <cell r="I831">
            <v>0</v>
          </cell>
          <cell r="J831">
            <v>0</v>
          </cell>
          <cell r="K831">
            <v>0</v>
          </cell>
          <cell r="N831" t="str">
            <v>APROVISIONAMENTS</v>
          </cell>
          <cell r="O831" t="str">
            <v>ADMINISTRACIO</v>
          </cell>
          <cell r="P831" t="str">
            <v>OPERACIONS</v>
          </cell>
          <cell r="Q831" t="str">
            <v>ENGINYERIA HW</v>
          </cell>
          <cell r="R831" t="str">
            <v>ENGINYERIA SW</v>
          </cell>
          <cell r="S831" t="str">
            <v>COMERCIAL</v>
          </cell>
          <cell r="T831" t="str">
            <v>CONSUL.TELCOMUNIC.</v>
          </cell>
          <cell r="U831">
            <v>0</v>
          </cell>
          <cell r="Z831">
            <v>0</v>
          </cell>
        </row>
        <row r="832">
          <cell r="C832">
            <v>0</v>
          </cell>
          <cell r="N832">
            <v>0</v>
          </cell>
          <cell r="O832">
            <v>0</v>
          </cell>
          <cell r="P832">
            <v>0</v>
          </cell>
          <cell r="Q832">
            <v>0</v>
          </cell>
          <cell r="R832">
            <v>0</v>
          </cell>
          <cell r="S832">
            <v>0</v>
          </cell>
          <cell r="T832">
            <v>0</v>
          </cell>
          <cell r="U832">
            <v>0</v>
          </cell>
          <cell r="Z832">
            <v>0</v>
          </cell>
        </row>
        <row r="833">
          <cell r="C833">
            <v>0</v>
          </cell>
          <cell r="N833">
            <v>0</v>
          </cell>
          <cell r="O833">
            <v>0</v>
          </cell>
          <cell r="P833">
            <v>0</v>
          </cell>
          <cell r="Q833">
            <v>0</v>
          </cell>
          <cell r="R833">
            <v>0</v>
          </cell>
          <cell r="S833">
            <v>0</v>
          </cell>
          <cell r="T833">
            <v>0</v>
          </cell>
          <cell r="U833">
            <v>0</v>
          </cell>
          <cell r="Z833">
            <v>0</v>
          </cell>
        </row>
        <row r="834">
          <cell r="C834">
            <v>0</v>
          </cell>
          <cell r="N834">
            <v>0</v>
          </cell>
          <cell r="O834">
            <v>0</v>
          </cell>
          <cell r="P834">
            <v>0</v>
          </cell>
          <cell r="Q834">
            <v>0</v>
          </cell>
          <cell r="R834">
            <v>0</v>
          </cell>
          <cell r="S834">
            <v>0</v>
          </cell>
          <cell r="T834">
            <v>0</v>
          </cell>
          <cell r="U834">
            <v>0</v>
          </cell>
          <cell r="Z834">
            <v>0</v>
          </cell>
        </row>
        <row r="835">
          <cell r="C835">
            <v>0</v>
          </cell>
          <cell r="E835">
            <v>0</v>
          </cell>
          <cell r="F835">
            <v>0</v>
          </cell>
          <cell r="G835">
            <v>0</v>
          </cell>
          <cell r="H835">
            <v>0</v>
          </cell>
          <cell r="I835">
            <v>0</v>
          </cell>
          <cell r="J835">
            <v>0</v>
          </cell>
          <cell r="K835">
            <v>0</v>
          </cell>
          <cell r="L835">
            <v>0</v>
          </cell>
          <cell r="M835">
            <v>0</v>
          </cell>
          <cell r="N835">
            <v>0</v>
          </cell>
          <cell r="O835">
            <v>0</v>
          </cell>
          <cell r="P835">
            <v>0</v>
          </cell>
          <cell r="Q835">
            <v>0</v>
          </cell>
          <cell r="R835">
            <v>0</v>
          </cell>
          <cell r="S835">
            <v>0</v>
          </cell>
          <cell r="T835">
            <v>0</v>
          </cell>
          <cell r="U835">
            <v>0</v>
          </cell>
          <cell r="Z835">
            <v>0</v>
          </cell>
        </row>
        <row r="836">
          <cell r="C836">
            <v>0</v>
          </cell>
          <cell r="E836" t="str">
            <v>Projectes (EXTERNS) en curs 2.016</v>
          </cell>
          <cell r="F836">
            <v>0</v>
          </cell>
          <cell r="G836">
            <v>0</v>
          </cell>
          <cell r="H836">
            <v>0</v>
          </cell>
          <cell r="I836">
            <v>0</v>
          </cell>
          <cell r="J836">
            <v>0</v>
          </cell>
          <cell r="K836">
            <v>0</v>
          </cell>
          <cell r="L836">
            <v>0</v>
          </cell>
          <cell r="M836">
            <v>0</v>
          </cell>
          <cell r="N836">
            <v>0</v>
          </cell>
          <cell r="O836">
            <v>0</v>
          </cell>
          <cell r="P836">
            <v>0</v>
          </cell>
          <cell r="Q836">
            <v>0</v>
          </cell>
          <cell r="R836">
            <v>0</v>
          </cell>
          <cell r="S836">
            <v>0</v>
          </cell>
          <cell r="T836">
            <v>0</v>
          </cell>
          <cell r="U836">
            <v>0</v>
          </cell>
          <cell r="Z836">
            <v>0</v>
          </cell>
        </row>
        <row r="837">
          <cell r="N837">
            <v>0</v>
          </cell>
          <cell r="O837">
            <v>0</v>
          </cell>
          <cell r="P837">
            <v>0</v>
          </cell>
          <cell r="Q837">
            <v>0</v>
          </cell>
          <cell r="R837">
            <v>0</v>
          </cell>
          <cell r="S837">
            <v>0</v>
          </cell>
          <cell r="T837">
            <v>0</v>
          </cell>
          <cell r="U837">
            <v>0</v>
          </cell>
          <cell r="Z837">
            <v>0</v>
          </cell>
        </row>
        <row r="838">
          <cell r="C838">
            <v>0</v>
          </cell>
          <cell r="D838">
            <v>0</v>
          </cell>
          <cell r="E838">
            <v>0</v>
          </cell>
          <cell r="F838">
            <v>0</v>
          </cell>
          <cell r="G838">
            <v>0</v>
          </cell>
          <cell r="H838">
            <v>0</v>
          </cell>
          <cell r="I838">
            <v>0</v>
          </cell>
          <cell r="J838">
            <v>0</v>
          </cell>
          <cell r="K838">
            <v>0</v>
          </cell>
          <cell r="L838">
            <v>0</v>
          </cell>
          <cell r="M838">
            <v>0</v>
          </cell>
          <cell r="N838">
            <v>0</v>
          </cell>
          <cell r="O838">
            <v>0</v>
          </cell>
          <cell r="P838">
            <v>0</v>
          </cell>
          <cell r="Q838">
            <v>0</v>
          </cell>
          <cell r="R838">
            <v>0</v>
          </cell>
          <cell r="S838">
            <v>0</v>
          </cell>
          <cell r="T838">
            <v>0</v>
          </cell>
          <cell r="U838">
            <v>0</v>
          </cell>
          <cell r="V838">
            <v>0</v>
          </cell>
          <cell r="W838">
            <v>0</v>
          </cell>
          <cell r="X838">
            <v>0</v>
          </cell>
          <cell r="Y838">
            <v>0</v>
          </cell>
          <cell r="Z838">
            <v>0</v>
          </cell>
        </row>
        <row r="839">
          <cell r="C839" t="str">
            <v>OF</v>
          </cell>
          <cell r="D839" t="str">
            <v>CLIENT</v>
          </cell>
          <cell r="E839" t="str">
            <v>ANY</v>
          </cell>
          <cell r="F839" t="str">
            <v>STATUS</v>
          </cell>
          <cell r="G839" t="str">
            <v>PROJECTE</v>
          </cell>
          <cell r="H839" t="str">
            <v>TIPUS OF o DEPENDENCIA</v>
          </cell>
          <cell r="I839">
            <v>0</v>
          </cell>
          <cell r="J839" t="str">
            <v>PREV</v>
          </cell>
          <cell r="K839" t="str">
            <v>TOTAL</v>
          </cell>
          <cell r="L839" t="str">
            <v>DESV</v>
          </cell>
          <cell r="M839" t="str">
            <v>AVANÇ</v>
          </cell>
          <cell r="N839" t="str">
            <v>DPT. IMPLICATS</v>
          </cell>
          <cell r="O839">
            <v>0</v>
          </cell>
          <cell r="P839">
            <v>0</v>
          </cell>
          <cell r="Q839">
            <v>0</v>
          </cell>
          <cell r="R839">
            <v>0</v>
          </cell>
          <cell r="S839">
            <v>0</v>
          </cell>
          <cell r="T839">
            <v>0</v>
          </cell>
          <cell r="U839" t="str">
            <v>DATA</v>
          </cell>
          <cell r="V839" t="str">
            <v>DATA</v>
          </cell>
          <cell r="W839" t="str">
            <v>DATA</v>
          </cell>
          <cell r="X839" t="str">
            <v>DURADA</v>
          </cell>
          <cell r="Y839" t="str">
            <v>DATA</v>
          </cell>
          <cell r="Z839" t="str">
            <v>DESVIAC.</v>
          </cell>
        </row>
        <row r="840">
          <cell r="C840">
            <v>0</v>
          </cell>
          <cell r="D840">
            <v>0</v>
          </cell>
          <cell r="E840">
            <v>0</v>
          </cell>
          <cell r="F840">
            <v>0</v>
          </cell>
          <cell r="G840">
            <v>0</v>
          </cell>
          <cell r="H840">
            <v>0</v>
          </cell>
          <cell r="I840">
            <v>0</v>
          </cell>
          <cell r="J840">
            <v>0</v>
          </cell>
          <cell r="K840" t="str">
            <v>REAL</v>
          </cell>
          <cell r="L840">
            <v>0</v>
          </cell>
          <cell r="M840">
            <v>0</v>
          </cell>
          <cell r="N840">
            <v>0</v>
          </cell>
          <cell r="O840">
            <v>0</v>
          </cell>
          <cell r="P840">
            <v>0</v>
          </cell>
          <cell r="Q840">
            <v>0</v>
          </cell>
          <cell r="R840">
            <v>0</v>
          </cell>
          <cell r="S840">
            <v>0</v>
          </cell>
          <cell r="T840">
            <v>0</v>
          </cell>
          <cell r="U840" t="str">
            <v>INICI</v>
          </cell>
          <cell r="V840" t="str">
            <v>ENTREGA</v>
          </cell>
          <cell r="W840" t="str">
            <v>REVISADA</v>
          </cell>
          <cell r="X840">
            <v>0</v>
          </cell>
          <cell r="Y840" t="str">
            <v>ACCEP.</v>
          </cell>
          <cell r="Z840">
            <v>0</v>
          </cell>
        </row>
        <row r="841">
          <cell r="C841">
            <v>0</v>
          </cell>
          <cell r="D841">
            <v>0</v>
          </cell>
          <cell r="E841">
            <v>0</v>
          </cell>
          <cell r="F841">
            <v>0</v>
          </cell>
          <cell r="G841">
            <v>0</v>
          </cell>
          <cell r="H841">
            <v>0</v>
          </cell>
          <cell r="I841">
            <v>0</v>
          </cell>
          <cell r="J841">
            <v>0</v>
          </cell>
          <cell r="K841">
            <v>0</v>
          </cell>
          <cell r="L841">
            <v>0</v>
          </cell>
          <cell r="M841">
            <v>0</v>
          </cell>
          <cell r="N841">
            <v>0</v>
          </cell>
          <cell r="O841">
            <v>0</v>
          </cell>
          <cell r="P841">
            <v>0</v>
          </cell>
          <cell r="Q841">
            <v>0</v>
          </cell>
          <cell r="R841">
            <v>0</v>
          </cell>
          <cell r="S841">
            <v>0</v>
          </cell>
          <cell r="T841">
            <v>0</v>
          </cell>
          <cell r="U841">
            <v>0</v>
          </cell>
          <cell r="V841">
            <v>0</v>
          </cell>
          <cell r="W841">
            <v>0</v>
          </cell>
          <cell r="X841">
            <v>0</v>
          </cell>
          <cell r="Y841">
            <v>0</v>
          </cell>
          <cell r="Z841">
            <v>0</v>
          </cell>
        </row>
        <row r="842">
          <cell r="C842">
            <v>3795</v>
          </cell>
          <cell r="D842" t="str">
            <v>ELEAUR</v>
          </cell>
          <cell r="E842">
            <v>2016</v>
          </cell>
          <cell r="F842" t="str">
            <v>TA</v>
          </cell>
          <cell r="G842" t="str">
            <v>MODEM RTC V32bis 18-62vDC C/CARATULA</v>
          </cell>
          <cell r="H842" t="str">
            <v>IND</v>
          </cell>
          <cell r="I842">
            <v>0</v>
          </cell>
          <cell r="J842">
            <v>1</v>
          </cell>
          <cell r="K842">
            <v>1.83</v>
          </cell>
          <cell r="L842">
            <v>-0.83000000000000007</v>
          </cell>
          <cell r="M842">
            <v>1.83</v>
          </cell>
          <cell r="N842" t="str">
            <v>-</v>
          </cell>
          <cell r="O842" t="str">
            <v>-</v>
          </cell>
          <cell r="P842" t="str">
            <v>EMM</v>
          </cell>
          <cell r="Q842" t="str">
            <v>-</v>
          </cell>
          <cell r="R842" t="str">
            <v>-</v>
          </cell>
          <cell r="S842" t="str">
            <v>-</v>
          </cell>
          <cell r="T842" t="str">
            <v>-</v>
          </cell>
          <cell r="U842">
            <v>42674</v>
          </cell>
          <cell r="V842">
            <v>42678</v>
          </cell>
          <cell r="W842">
            <v>42678</v>
          </cell>
          <cell r="X842">
            <v>4</v>
          </cell>
          <cell r="Y842">
            <v>42717</v>
          </cell>
          <cell r="Z842">
            <v>39</v>
          </cell>
        </row>
        <row r="843">
          <cell r="C843">
            <v>3796</v>
          </cell>
          <cell r="D843" t="str">
            <v>PEUSA</v>
          </cell>
          <cell r="E843">
            <v>2016</v>
          </cell>
          <cell r="F843" t="str">
            <v>TA</v>
          </cell>
          <cell r="G843" t="str">
            <v>REP MODEM RADIO N/S 617-2005 CT PIRENAICA</v>
          </cell>
          <cell r="H843" t="str">
            <v>IND</v>
          </cell>
          <cell r="I843">
            <v>0</v>
          </cell>
          <cell r="J843">
            <v>1.25</v>
          </cell>
          <cell r="K843">
            <v>1.08</v>
          </cell>
          <cell r="L843">
            <v>0.16999999999999993</v>
          </cell>
          <cell r="M843">
            <v>0.8640000000000001</v>
          </cell>
          <cell r="N843" t="str">
            <v>-</v>
          </cell>
          <cell r="O843" t="str">
            <v>-</v>
          </cell>
          <cell r="P843" t="str">
            <v>EMM</v>
          </cell>
          <cell r="Q843" t="str">
            <v>-</v>
          </cell>
          <cell r="R843" t="str">
            <v>-</v>
          </cell>
          <cell r="S843" t="str">
            <v>-</v>
          </cell>
          <cell r="T843" t="str">
            <v>-</v>
          </cell>
          <cell r="U843">
            <v>42677</v>
          </cell>
          <cell r="V843">
            <v>42685</v>
          </cell>
          <cell r="W843">
            <v>42685</v>
          </cell>
          <cell r="X843">
            <v>8</v>
          </cell>
          <cell r="Y843">
            <v>42682</v>
          </cell>
          <cell r="Z843">
            <v>-3</v>
          </cell>
        </row>
        <row r="844">
          <cell r="C844">
            <v>3797</v>
          </cell>
          <cell r="D844" t="str">
            <v>EOSPIT</v>
          </cell>
          <cell r="E844">
            <v>2016</v>
          </cell>
          <cell r="F844" t="str">
            <v>TA</v>
          </cell>
          <cell r="G844" t="str">
            <v>REP.M16EA 2001-1235 (S.E.VILLAR)</v>
          </cell>
          <cell r="H844" t="str">
            <v>IND</v>
          </cell>
          <cell r="I844">
            <v>0</v>
          </cell>
          <cell r="J844">
            <v>2</v>
          </cell>
          <cell r="K844">
            <v>1.92</v>
          </cell>
          <cell r="L844">
            <v>8.0000000000000071E-2</v>
          </cell>
          <cell r="M844">
            <v>0.96</v>
          </cell>
          <cell r="N844" t="str">
            <v>-</v>
          </cell>
          <cell r="O844" t="str">
            <v>-</v>
          </cell>
          <cell r="P844" t="str">
            <v>EMM</v>
          </cell>
          <cell r="Q844" t="str">
            <v>-</v>
          </cell>
          <cell r="R844" t="str">
            <v>-</v>
          </cell>
          <cell r="S844" t="str">
            <v>-</v>
          </cell>
          <cell r="T844" t="str">
            <v>-</v>
          </cell>
          <cell r="U844">
            <v>42677</v>
          </cell>
          <cell r="V844">
            <v>42678</v>
          </cell>
          <cell r="W844">
            <v>42678</v>
          </cell>
          <cell r="X844">
            <v>1</v>
          </cell>
          <cell r="Y844">
            <v>42678</v>
          </cell>
          <cell r="Z844">
            <v>0</v>
          </cell>
        </row>
        <row r="845">
          <cell r="C845">
            <v>3798</v>
          </cell>
          <cell r="D845" t="str">
            <v>EOSPIT</v>
          </cell>
          <cell r="E845">
            <v>2016</v>
          </cell>
          <cell r="F845" t="str">
            <v>TA</v>
          </cell>
          <cell r="G845" t="str">
            <v>REP. M16ED-48 N/S 2001-1044 (S.E.VILLAR)</v>
          </cell>
          <cell r="H845" t="str">
            <v>IND</v>
          </cell>
          <cell r="I845">
            <v>0</v>
          </cell>
          <cell r="J845">
            <v>1</v>
          </cell>
          <cell r="K845">
            <v>0.75</v>
          </cell>
          <cell r="L845">
            <v>0.25</v>
          </cell>
          <cell r="M845">
            <v>0.75</v>
          </cell>
          <cell r="N845" t="str">
            <v>-</v>
          </cell>
          <cell r="O845" t="str">
            <v>-</v>
          </cell>
          <cell r="P845" t="str">
            <v>EMM</v>
          </cell>
          <cell r="Q845" t="str">
            <v>-</v>
          </cell>
          <cell r="R845" t="str">
            <v>-</v>
          </cell>
          <cell r="S845" t="str">
            <v>-</v>
          </cell>
          <cell r="T845" t="str">
            <v>-</v>
          </cell>
          <cell r="U845">
            <v>42677</v>
          </cell>
          <cell r="V845">
            <v>42678</v>
          </cell>
          <cell r="W845">
            <v>42678</v>
          </cell>
          <cell r="X845">
            <v>1</v>
          </cell>
          <cell r="Y845">
            <v>42678</v>
          </cell>
          <cell r="Z845">
            <v>0</v>
          </cell>
        </row>
        <row r="846">
          <cell r="C846">
            <v>3799</v>
          </cell>
          <cell r="D846" t="str">
            <v>EOSPIT</v>
          </cell>
          <cell r="E846">
            <v>2016</v>
          </cell>
          <cell r="F846" t="str">
            <v>TA</v>
          </cell>
          <cell r="G846" t="str">
            <v>REP.M16EA 2001-1035 (S.E. CASA DEL MONTE)</v>
          </cell>
          <cell r="H846" t="str">
            <v>IND</v>
          </cell>
          <cell r="I846">
            <v>0</v>
          </cell>
          <cell r="J846">
            <v>1</v>
          </cell>
          <cell r="K846">
            <v>0.83</v>
          </cell>
          <cell r="L846">
            <v>0.17000000000000004</v>
          </cell>
          <cell r="M846">
            <v>0.83</v>
          </cell>
          <cell r="N846" t="str">
            <v>-</v>
          </cell>
          <cell r="O846" t="str">
            <v>-</v>
          </cell>
          <cell r="P846" t="str">
            <v>EMM</v>
          </cell>
          <cell r="Q846" t="str">
            <v>-</v>
          </cell>
          <cell r="R846" t="str">
            <v>-</v>
          </cell>
          <cell r="S846" t="str">
            <v>-</v>
          </cell>
          <cell r="T846" t="str">
            <v>-</v>
          </cell>
          <cell r="U846">
            <v>42677</v>
          </cell>
          <cell r="V846">
            <v>42678</v>
          </cell>
          <cell r="W846">
            <v>42678</v>
          </cell>
          <cell r="X846">
            <v>1</v>
          </cell>
          <cell r="Y846">
            <v>42678</v>
          </cell>
          <cell r="Z846">
            <v>0</v>
          </cell>
        </row>
        <row r="847">
          <cell r="C847">
            <v>3800</v>
          </cell>
          <cell r="D847" t="str">
            <v>ORMAZA</v>
          </cell>
          <cell r="E847">
            <v>2016</v>
          </cell>
          <cell r="F847" t="str">
            <v>TA</v>
          </cell>
          <cell r="G847" t="str">
            <v>Inst.y PEM CC SCADA TEDIS.Net EDIFICIO EIMA v1.0</v>
          </cell>
          <cell r="H847" t="str">
            <v>OF3789</v>
          </cell>
          <cell r="I847">
            <v>0</v>
          </cell>
          <cell r="J847">
            <v>8</v>
          </cell>
          <cell r="K847">
            <v>29.5</v>
          </cell>
          <cell r="L847">
            <v>-21.5</v>
          </cell>
          <cell r="M847">
            <v>3.6875</v>
          </cell>
          <cell r="N847" t="str">
            <v>-</v>
          </cell>
          <cell r="O847" t="str">
            <v>-</v>
          </cell>
          <cell r="P847" t="str">
            <v>-</v>
          </cell>
          <cell r="Q847" t="str">
            <v>-</v>
          </cell>
          <cell r="R847" t="str">
            <v xml:space="preserve">EDC </v>
          </cell>
          <cell r="S847" t="str">
            <v>-</v>
          </cell>
          <cell r="T847" t="str">
            <v>-</v>
          </cell>
          <cell r="U847">
            <v>42677</v>
          </cell>
          <cell r="V847">
            <v>42735</v>
          </cell>
          <cell r="W847">
            <v>42803</v>
          </cell>
          <cell r="X847">
            <v>58</v>
          </cell>
          <cell r="Y847">
            <v>42803</v>
          </cell>
          <cell r="Z847">
            <v>0</v>
          </cell>
        </row>
        <row r="848">
          <cell r="C848">
            <v>3801</v>
          </cell>
          <cell r="D848" t="str">
            <v>PEUSA</v>
          </cell>
          <cell r="E848">
            <v>2016</v>
          </cell>
          <cell r="F848" t="str">
            <v>TA</v>
          </cell>
          <cell r="G848" t="str">
            <v>REP./VERIF./CONFIG. MOXA nPort 51216</v>
          </cell>
          <cell r="H848" t="str">
            <v>IND</v>
          </cell>
          <cell r="I848">
            <v>0</v>
          </cell>
          <cell r="J848">
            <v>3</v>
          </cell>
          <cell r="K848">
            <v>3</v>
          </cell>
          <cell r="L848">
            <v>0</v>
          </cell>
          <cell r="M848">
            <v>1</v>
          </cell>
          <cell r="N848" t="str">
            <v>-</v>
          </cell>
          <cell r="O848" t="str">
            <v>-</v>
          </cell>
          <cell r="P848" t="str">
            <v>-</v>
          </cell>
          <cell r="Q848" t="str">
            <v>-</v>
          </cell>
          <cell r="R848" t="str">
            <v>TRS</v>
          </cell>
          <cell r="S848" t="str">
            <v>-</v>
          </cell>
          <cell r="T848" t="str">
            <v>-</v>
          </cell>
          <cell r="U848">
            <v>42663</v>
          </cell>
          <cell r="V848">
            <v>42681</v>
          </cell>
          <cell r="W848">
            <v>42681</v>
          </cell>
          <cell r="X848">
            <v>17</v>
          </cell>
          <cell r="Y848">
            <v>42681</v>
          </cell>
          <cell r="Z848">
            <v>0</v>
          </cell>
        </row>
        <row r="849">
          <cell r="C849">
            <v>3802</v>
          </cell>
          <cell r="D849" t="str">
            <v>EYPESA</v>
          </cell>
          <cell r="E849">
            <v>2016</v>
          </cell>
          <cell r="F849" t="str">
            <v>TA</v>
          </cell>
          <cell r="G849" t="str">
            <v>SW EXPORTACIO DADES SCADA EYPESA (3T-2016)</v>
          </cell>
          <cell r="H849" t="str">
            <v>OF3527</v>
          </cell>
          <cell r="I849">
            <v>0</v>
          </cell>
          <cell r="J849">
            <v>24</v>
          </cell>
          <cell r="K849">
            <v>24</v>
          </cell>
          <cell r="L849">
            <v>0</v>
          </cell>
          <cell r="M849">
            <v>1</v>
          </cell>
          <cell r="N849" t="str">
            <v>-</v>
          </cell>
          <cell r="O849" t="str">
            <v>-</v>
          </cell>
          <cell r="P849" t="str">
            <v>-</v>
          </cell>
          <cell r="Q849" t="str">
            <v>-</v>
          </cell>
          <cell r="R849" t="str">
            <v>RVC</v>
          </cell>
          <cell r="S849" t="str">
            <v>-</v>
          </cell>
          <cell r="T849" t="str">
            <v>-</v>
          </cell>
          <cell r="U849">
            <v>42644</v>
          </cell>
          <cell r="V849">
            <v>42735</v>
          </cell>
          <cell r="W849">
            <v>42735</v>
          </cell>
          <cell r="X849">
            <v>90</v>
          </cell>
          <cell r="Y849">
            <v>42735</v>
          </cell>
          <cell r="Z849">
            <v>0</v>
          </cell>
        </row>
        <row r="850">
          <cell r="C850">
            <v>3803</v>
          </cell>
          <cell r="D850" t="str">
            <v>ELEEBR</v>
          </cell>
          <cell r="E850">
            <v>2016</v>
          </cell>
          <cell r="F850" t="str">
            <v>TA</v>
          </cell>
          <cell r="G850" t="str">
            <v>REPARACIO MCI CM ENTRONQUE CALAS</v>
          </cell>
          <cell r="H850" t="str">
            <v>IND</v>
          </cell>
          <cell r="I850">
            <v>0</v>
          </cell>
          <cell r="J850">
            <v>1.58</v>
          </cell>
          <cell r="K850">
            <v>2</v>
          </cell>
          <cell r="L850">
            <v>-0.41999999999999993</v>
          </cell>
          <cell r="M850">
            <v>1.2658227848101264</v>
          </cell>
          <cell r="N850" t="str">
            <v>-</v>
          </cell>
          <cell r="O850" t="str">
            <v>-</v>
          </cell>
          <cell r="P850" t="str">
            <v>EMM</v>
          </cell>
          <cell r="Q850" t="str">
            <v>-</v>
          </cell>
          <cell r="R850" t="str">
            <v>-</v>
          </cell>
          <cell r="S850" t="str">
            <v>-</v>
          </cell>
          <cell r="T850" t="str">
            <v>-</v>
          </cell>
          <cell r="U850">
            <v>42682</v>
          </cell>
          <cell r="V850">
            <v>42685</v>
          </cell>
          <cell r="W850">
            <v>42695</v>
          </cell>
          <cell r="X850">
            <v>3</v>
          </cell>
          <cell r="Y850">
            <v>42695</v>
          </cell>
          <cell r="Z850">
            <v>0</v>
          </cell>
        </row>
        <row r="851">
          <cell r="C851">
            <v>3804</v>
          </cell>
          <cell r="D851" t="str">
            <v>ELEEBR</v>
          </cell>
          <cell r="E851">
            <v>2016</v>
          </cell>
          <cell r="F851" t="str">
            <v>TA</v>
          </cell>
          <cell r="G851" t="str">
            <v>REPARACIO MCE SIN NUMERO DE SERIE</v>
          </cell>
          <cell r="H851" t="str">
            <v>IND</v>
          </cell>
          <cell r="I851">
            <v>0</v>
          </cell>
          <cell r="J851">
            <v>0.6</v>
          </cell>
          <cell r="K851">
            <v>1.32</v>
          </cell>
          <cell r="L851">
            <v>-0.72000000000000008</v>
          </cell>
          <cell r="M851">
            <v>2.2000000000000002</v>
          </cell>
          <cell r="N851" t="str">
            <v>-</v>
          </cell>
          <cell r="O851" t="str">
            <v>-</v>
          </cell>
          <cell r="P851" t="str">
            <v>EMM</v>
          </cell>
          <cell r="Q851" t="str">
            <v>-</v>
          </cell>
          <cell r="R851" t="str">
            <v>-</v>
          </cell>
          <cell r="S851" t="str">
            <v>-</v>
          </cell>
          <cell r="T851" t="str">
            <v>-</v>
          </cell>
          <cell r="U851">
            <v>42682</v>
          </cell>
          <cell r="V851">
            <v>42685</v>
          </cell>
          <cell r="W851">
            <v>42695</v>
          </cell>
          <cell r="X851">
            <v>3</v>
          </cell>
          <cell r="Y851">
            <v>42695</v>
          </cell>
          <cell r="Z851">
            <v>0</v>
          </cell>
        </row>
        <row r="852">
          <cell r="C852">
            <v>3805</v>
          </cell>
          <cell r="D852" t="str">
            <v>ELEEBR</v>
          </cell>
          <cell r="E852">
            <v>2016</v>
          </cell>
          <cell r="F852" t="str">
            <v>TA</v>
          </cell>
          <cell r="G852" t="str">
            <v>Rep. MCE RTU INSTITUTO con M8SD, interf-2, INTERF-1 y FW F8A9</v>
          </cell>
          <cell r="H852" t="str">
            <v>IND</v>
          </cell>
          <cell r="I852">
            <v>0</v>
          </cell>
          <cell r="J852">
            <v>0.6</v>
          </cell>
          <cell r="K852">
            <v>1</v>
          </cell>
          <cell r="L852">
            <v>-0.4</v>
          </cell>
          <cell r="M852">
            <v>1.6666666666666667</v>
          </cell>
          <cell r="N852" t="str">
            <v>-</v>
          </cell>
          <cell r="O852" t="str">
            <v>-</v>
          </cell>
          <cell r="P852" t="str">
            <v>EMM</v>
          </cell>
          <cell r="Q852" t="str">
            <v>-</v>
          </cell>
          <cell r="R852" t="str">
            <v>-</v>
          </cell>
          <cell r="S852" t="str">
            <v>-</v>
          </cell>
          <cell r="T852" t="str">
            <v>-</v>
          </cell>
          <cell r="U852">
            <v>42682</v>
          </cell>
          <cell r="V852">
            <v>42685</v>
          </cell>
          <cell r="W852">
            <v>42695</v>
          </cell>
          <cell r="X852">
            <v>3</v>
          </cell>
          <cell r="Y852">
            <v>42695</v>
          </cell>
          <cell r="Z852">
            <v>0</v>
          </cell>
        </row>
        <row r="853">
          <cell r="C853">
            <v>3806</v>
          </cell>
          <cell r="D853" t="str">
            <v>ELEEBR</v>
          </cell>
          <cell r="E853">
            <v>2016</v>
          </cell>
          <cell r="F853" t="str">
            <v>TA</v>
          </cell>
          <cell r="G853" t="str">
            <v xml:space="preserve">REPARACIO MCE RTU SEQUEROS N/S 2001-438 </v>
          </cell>
          <cell r="H853" t="str">
            <v>IND</v>
          </cell>
          <cell r="I853">
            <v>0</v>
          </cell>
          <cell r="J853">
            <v>0.6</v>
          </cell>
          <cell r="K853">
            <v>1</v>
          </cell>
          <cell r="L853">
            <v>-0.4</v>
          </cell>
          <cell r="M853">
            <v>1.6666666666666667</v>
          </cell>
          <cell r="N853" t="str">
            <v>-</v>
          </cell>
          <cell r="O853" t="str">
            <v>-</v>
          </cell>
          <cell r="P853" t="str">
            <v>EMM</v>
          </cell>
          <cell r="Q853" t="str">
            <v>-</v>
          </cell>
          <cell r="R853" t="str">
            <v>-</v>
          </cell>
          <cell r="S853" t="str">
            <v>-</v>
          </cell>
          <cell r="T853" t="str">
            <v>-</v>
          </cell>
          <cell r="U853">
            <v>42682</v>
          </cell>
          <cell r="V853">
            <v>42685</v>
          </cell>
          <cell r="W853">
            <v>42695</v>
          </cell>
          <cell r="X853">
            <v>3</v>
          </cell>
          <cell r="Y853">
            <v>42695</v>
          </cell>
          <cell r="Z853">
            <v>0</v>
          </cell>
        </row>
        <row r="854">
          <cell r="C854">
            <v>3807</v>
          </cell>
          <cell r="D854" t="str">
            <v>ELEEBR</v>
          </cell>
          <cell r="E854">
            <v>2016</v>
          </cell>
          <cell r="F854" t="str">
            <v>TA</v>
          </cell>
          <cell r="G854" t="str">
            <v>REPARACIO IMG 48 N/S 2001-118</v>
          </cell>
          <cell r="H854" t="str">
            <v>IND</v>
          </cell>
          <cell r="I854">
            <v>0</v>
          </cell>
          <cell r="J854">
            <v>0.6</v>
          </cell>
          <cell r="K854">
            <v>1.07</v>
          </cell>
          <cell r="L854">
            <v>-0.47000000000000008</v>
          </cell>
          <cell r="M854">
            <v>1.7833333333333334</v>
          </cell>
          <cell r="N854" t="str">
            <v>-</v>
          </cell>
          <cell r="O854" t="str">
            <v>-</v>
          </cell>
          <cell r="P854" t="str">
            <v>EMM</v>
          </cell>
          <cell r="Q854" t="str">
            <v>-</v>
          </cell>
          <cell r="R854" t="str">
            <v>-</v>
          </cell>
          <cell r="S854" t="str">
            <v>-</v>
          </cell>
          <cell r="T854" t="str">
            <v>-</v>
          </cell>
          <cell r="U854">
            <v>42682</v>
          </cell>
          <cell r="V854">
            <v>42685</v>
          </cell>
          <cell r="W854">
            <v>42695</v>
          </cell>
          <cell r="X854">
            <v>3</v>
          </cell>
          <cell r="Y854">
            <v>42695</v>
          </cell>
          <cell r="Z854">
            <v>0</v>
          </cell>
        </row>
        <row r="855">
          <cell r="C855">
            <v>3808</v>
          </cell>
          <cell r="D855" t="str">
            <v>ELEEBR</v>
          </cell>
          <cell r="E855">
            <v>2016</v>
          </cell>
          <cell r="F855" t="str">
            <v>TA</v>
          </cell>
          <cell r="G855" t="str">
            <v>REPARACIO MCE-48 con M8ED+ INTERF1+ FW F8A3</v>
          </cell>
          <cell r="H855" t="str">
            <v>IND</v>
          </cell>
          <cell r="I855">
            <v>0</v>
          </cell>
          <cell r="J855">
            <v>0.75</v>
          </cell>
          <cell r="K855">
            <v>1.1499999999999999</v>
          </cell>
          <cell r="L855">
            <v>-0.39999999999999991</v>
          </cell>
          <cell r="M855">
            <v>1.5333333333333332</v>
          </cell>
          <cell r="N855" t="str">
            <v>-</v>
          </cell>
          <cell r="O855" t="str">
            <v>-</v>
          </cell>
          <cell r="P855" t="str">
            <v>EMM</v>
          </cell>
          <cell r="Q855" t="str">
            <v>-</v>
          </cell>
          <cell r="R855" t="str">
            <v>-</v>
          </cell>
          <cell r="S855" t="str">
            <v>-</v>
          </cell>
          <cell r="T855" t="str">
            <v>-</v>
          </cell>
          <cell r="U855">
            <v>42682</v>
          </cell>
          <cell r="V855">
            <v>42685</v>
          </cell>
          <cell r="W855">
            <v>42695</v>
          </cell>
          <cell r="X855">
            <v>3</v>
          </cell>
          <cell r="Y855">
            <v>42695</v>
          </cell>
          <cell r="Z855">
            <v>0</v>
          </cell>
        </row>
        <row r="856">
          <cell r="C856">
            <v>3809</v>
          </cell>
          <cell r="D856" t="str">
            <v>ELEEBR</v>
          </cell>
          <cell r="E856">
            <v>2016</v>
          </cell>
          <cell r="F856" t="str">
            <v>TA</v>
          </cell>
          <cell r="G856" t="str">
            <v>REPACIO ACCOM FC N/S 9600-18</v>
          </cell>
          <cell r="H856" t="str">
            <v>IND</v>
          </cell>
          <cell r="I856">
            <v>0</v>
          </cell>
          <cell r="J856">
            <v>0.45</v>
          </cell>
          <cell r="K856">
            <v>0.82</v>
          </cell>
          <cell r="L856">
            <v>-0.36999999999999994</v>
          </cell>
          <cell r="M856">
            <v>1.822222222222222</v>
          </cell>
          <cell r="N856" t="str">
            <v>-</v>
          </cell>
          <cell r="O856" t="str">
            <v>-</v>
          </cell>
          <cell r="P856" t="str">
            <v>EMM</v>
          </cell>
          <cell r="Q856" t="str">
            <v>-</v>
          </cell>
          <cell r="R856" t="str">
            <v>-</v>
          </cell>
          <cell r="S856" t="str">
            <v>-</v>
          </cell>
          <cell r="T856" t="str">
            <v>-</v>
          </cell>
          <cell r="U856">
            <v>42682</v>
          </cell>
          <cell r="V856">
            <v>42685</v>
          </cell>
          <cell r="W856">
            <v>42695</v>
          </cell>
          <cell r="X856">
            <v>3</v>
          </cell>
          <cell r="Y856">
            <v>42695</v>
          </cell>
          <cell r="Z856">
            <v>0</v>
          </cell>
        </row>
        <row r="857">
          <cell r="C857">
            <v>3810</v>
          </cell>
          <cell r="D857" t="str">
            <v>ELEEBR</v>
          </cell>
          <cell r="E857">
            <v>2016</v>
          </cell>
          <cell r="F857" t="str">
            <v>TA</v>
          </cell>
          <cell r="G857" t="str">
            <v>REPARACIO SC2-48C MCI N/S 2001-168</v>
          </cell>
          <cell r="H857" t="str">
            <v>IND</v>
          </cell>
          <cell r="I857">
            <v>0</v>
          </cell>
          <cell r="J857">
            <v>0.83</v>
          </cell>
          <cell r="K857">
            <v>1.24</v>
          </cell>
          <cell r="L857">
            <v>-0.41000000000000003</v>
          </cell>
          <cell r="M857">
            <v>1.493975903614458</v>
          </cell>
          <cell r="N857" t="str">
            <v>-</v>
          </cell>
          <cell r="O857" t="str">
            <v>-</v>
          </cell>
          <cell r="P857" t="str">
            <v>EMM</v>
          </cell>
          <cell r="Q857" t="str">
            <v>-</v>
          </cell>
          <cell r="R857" t="str">
            <v>-</v>
          </cell>
          <cell r="S857" t="str">
            <v>-</v>
          </cell>
          <cell r="T857" t="str">
            <v>-</v>
          </cell>
          <cell r="U857">
            <v>42682</v>
          </cell>
          <cell r="V857">
            <v>42685</v>
          </cell>
          <cell r="W857">
            <v>42695</v>
          </cell>
          <cell r="X857">
            <v>3</v>
          </cell>
          <cell r="Y857">
            <v>42695</v>
          </cell>
          <cell r="Z857">
            <v>0</v>
          </cell>
        </row>
        <row r="858">
          <cell r="C858">
            <v>3811</v>
          </cell>
          <cell r="D858" t="str">
            <v>ELEEBR</v>
          </cell>
          <cell r="E858">
            <v>2016</v>
          </cell>
          <cell r="F858" t="str">
            <v>TA</v>
          </cell>
          <cell r="G858" t="str">
            <v>REPARACIO ACCOM-D N/S 2K10-1740</v>
          </cell>
          <cell r="H858" t="str">
            <v>IND</v>
          </cell>
          <cell r="I858">
            <v>0</v>
          </cell>
          <cell r="J858">
            <v>0.5</v>
          </cell>
          <cell r="K858">
            <v>0.62</v>
          </cell>
          <cell r="L858">
            <v>-0.12</v>
          </cell>
          <cell r="M858">
            <v>1.24</v>
          </cell>
          <cell r="N858" t="str">
            <v>-</v>
          </cell>
          <cell r="O858" t="str">
            <v>-</v>
          </cell>
          <cell r="P858" t="str">
            <v>EMM</v>
          </cell>
          <cell r="Q858" t="str">
            <v>-</v>
          </cell>
          <cell r="R858" t="str">
            <v>-</v>
          </cell>
          <cell r="S858" t="str">
            <v>-</v>
          </cell>
          <cell r="T858" t="str">
            <v>-</v>
          </cell>
          <cell r="U858">
            <v>42682</v>
          </cell>
          <cell r="V858">
            <v>42685</v>
          </cell>
          <cell r="W858">
            <v>42695</v>
          </cell>
          <cell r="X858">
            <v>3</v>
          </cell>
          <cell r="Y858">
            <v>42695</v>
          </cell>
          <cell r="Z858">
            <v>0</v>
          </cell>
        </row>
        <row r="859">
          <cell r="C859">
            <v>3812</v>
          </cell>
          <cell r="D859" t="str">
            <v>ELEEBR</v>
          </cell>
          <cell r="E859">
            <v>2016</v>
          </cell>
          <cell r="F859" t="str">
            <v>TA</v>
          </cell>
          <cell r="G859" t="str">
            <v>REPARACIO ACCOM-D N/S 2001-1319</v>
          </cell>
          <cell r="H859" t="str">
            <v>IND</v>
          </cell>
          <cell r="I859">
            <v>0</v>
          </cell>
          <cell r="J859">
            <v>0.5</v>
          </cell>
          <cell r="K859">
            <v>0.65</v>
          </cell>
          <cell r="L859">
            <v>-0.15000000000000002</v>
          </cell>
          <cell r="M859">
            <v>1.3</v>
          </cell>
          <cell r="N859" t="str">
            <v>-</v>
          </cell>
          <cell r="O859" t="str">
            <v>-</v>
          </cell>
          <cell r="P859" t="str">
            <v>EMM</v>
          </cell>
          <cell r="Q859" t="str">
            <v>-</v>
          </cell>
          <cell r="R859" t="str">
            <v>-</v>
          </cell>
          <cell r="S859" t="str">
            <v>-</v>
          </cell>
          <cell r="T859" t="str">
            <v>-</v>
          </cell>
          <cell r="U859">
            <v>42682</v>
          </cell>
          <cell r="V859">
            <v>42685</v>
          </cell>
          <cell r="W859">
            <v>42695</v>
          </cell>
          <cell r="X859">
            <v>3</v>
          </cell>
          <cell r="Y859">
            <v>42695</v>
          </cell>
          <cell r="Z859">
            <v>0</v>
          </cell>
        </row>
        <row r="860">
          <cell r="C860">
            <v>3813</v>
          </cell>
          <cell r="D860" t="str">
            <v>ELEEBR</v>
          </cell>
          <cell r="E860">
            <v>2016</v>
          </cell>
          <cell r="F860" t="str">
            <v>TA</v>
          </cell>
          <cell r="G860" t="str">
            <v>REPARACIO ACCOM-T N/S 9908-1191</v>
          </cell>
          <cell r="H860" t="str">
            <v>IND</v>
          </cell>
          <cell r="I860">
            <v>0</v>
          </cell>
          <cell r="J860">
            <v>0.5</v>
          </cell>
          <cell r="K860">
            <v>0.89</v>
          </cell>
          <cell r="L860">
            <v>-0.39</v>
          </cell>
          <cell r="M860">
            <v>1.78</v>
          </cell>
          <cell r="N860" t="str">
            <v>-</v>
          </cell>
          <cell r="O860" t="str">
            <v>-</v>
          </cell>
          <cell r="P860" t="str">
            <v>EMM</v>
          </cell>
          <cell r="Q860" t="str">
            <v>-</v>
          </cell>
          <cell r="R860" t="str">
            <v>-</v>
          </cell>
          <cell r="S860" t="str">
            <v>-</v>
          </cell>
          <cell r="T860" t="str">
            <v>-</v>
          </cell>
          <cell r="U860">
            <v>42682</v>
          </cell>
          <cell r="V860">
            <v>42685</v>
          </cell>
          <cell r="W860">
            <v>42695</v>
          </cell>
          <cell r="X860">
            <v>3</v>
          </cell>
          <cell r="Y860">
            <v>42695</v>
          </cell>
          <cell r="Z860">
            <v>0</v>
          </cell>
        </row>
        <row r="861">
          <cell r="C861">
            <v>3814</v>
          </cell>
          <cell r="D861" t="str">
            <v>ELEEBR</v>
          </cell>
          <cell r="E861">
            <v>2016</v>
          </cell>
          <cell r="F861" t="str">
            <v>TA</v>
          </cell>
          <cell r="G861" t="str">
            <v>REPARACIO ACCOM-T N/S 2K10-276</v>
          </cell>
          <cell r="H861" t="str">
            <v>IND</v>
          </cell>
          <cell r="I861">
            <v>0</v>
          </cell>
          <cell r="J861">
            <v>0.5</v>
          </cell>
          <cell r="K861">
            <v>0.89</v>
          </cell>
          <cell r="L861">
            <v>-0.39</v>
          </cell>
          <cell r="M861">
            <v>1.78</v>
          </cell>
          <cell r="N861" t="str">
            <v>-</v>
          </cell>
          <cell r="O861" t="str">
            <v>-</v>
          </cell>
          <cell r="P861" t="str">
            <v>EMM</v>
          </cell>
          <cell r="Q861" t="str">
            <v>-</v>
          </cell>
          <cell r="R861" t="str">
            <v>-</v>
          </cell>
          <cell r="S861" t="str">
            <v>-</v>
          </cell>
          <cell r="T861" t="str">
            <v>-</v>
          </cell>
          <cell r="U861">
            <v>42682</v>
          </cell>
          <cell r="V861">
            <v>42685</v>
          </cell>
          <cell r="W861">
            <v>42695</v>
          </cell>
          <cell r="X861">
            <v>3</v>
          </cell>
          <cell r="Y861">
            <v>42695</v>
          </cell>
          <cell r="Z861">
            <v>0</v>
          </cell>
        </row>
        <row r="862">
          <cell r="C862">
            <v>3815</v>
          </cell>
          <cell r="D862" t="str">
            <v>ELEEBR</v>
          </cell>
          <cell r="E862">
            <v>2016</v>
          </cell>
          <cell r="F862" t="str">
            <v>TA</v>
          </cell>
          <cell r="G862" t="str">
            <v>REPARACIO ACCOM-T N/S 9908-1190</v>
          </cell>
          <cell r="H862" t="str">
            <v>IND</v>
          </cell>
          <cell r="I862">
            <v>0</v>
          </cell>
          <cell r="J862">
            <v>0.5</v>
          </cell>
          <cell r="K862">
            <v>0.89</v>
          </cell>
          <cell r="L862">
            <v>-0.39</v>
          </cell>
          <cell r="M862">
            <v>1.78</v>
          </cell>
          <cell r="N862" t="str">
            <v>-</v>
          </cell>
          <cell r="O862" t="str">
            <v>-</v>
          </cell>
          <cell r="P862" t="str">
            <v>EMM</v>
          </cell>
          <cell r="Q862" t="str">
            <v>-</v>
          </cell>
          <cell r="R862" t="str">
            <v>-</v>
          </cell>
          <cell r="S862" t="str">
            <v>-</v>
          </cell>
          <cell r="T862" t="str">
            <v>-</v>
          </cell>
          <cell r="U862">
            <v>42682</v>
          </cell>
          <cell r="V862">
            <v>42685</v>
          </cell>
          <cell r="W862">
            <v>42695</v>
          </cell>
          <cell r="X862">
            <v>3</v>
          </cell>
          <cell r="Y862">
            <v>42695</v>
          </cell>
          <cell r="Z862">
            <v>0</v>
          </cell>
        </row>
        <row r="863">
          <cell r="C863">
            <v>3816</v>
          </cell>
          <cell r="D863" t="str">
            <v>ELEEBR</v>
          </cell>
          <cell r="E863">
            <v>2016</v>
          </cell>
          <cell r="F863" t="str">
            <v>TA</v>
          </cell>
          <cell r="G863" t="str">
            <v>REPARACIO ACCOM-T N/S 2K10-270</v>
          </cell>
          <cell r="H863" t="str">
            <v>IND</v>
          </cell>
          <cell r="I863">
            <v>0</v>
          </cell>
          <cell r="J863">
            <v>0.5</v>
          </cell>
          <cell r="K863">
            <v>0.89</v>
          </cell>
          <cell r="L863">
            <v>-0.39</v>
          </cell>
          <cell r="M863">
            <v>1.78</v>
          </cell>
          <cell r="N863" t="str">
            <v>-</v>
          </cell>
          <cell r="O863" t="str">
            <v>-</v>
          </cell>
          <cell r="P863" t="str">
            <v>EMM</v>
          </cell>
          <cell r="Q863" t="str">
            <v>-</v>
          </cell>
          <cell r="R863" t="str">
            <v>-</v>
          </cell>
          <cell r="S863" t="str">
            <v>-</v>
          </cell>
          <cell r="T863" t="str">
            <v>-</v>
          </cell>
          <cell r="U863">
            <v>42682</v>
          </cell>
          <cell r="V863">
            <v>42685</v>
          </cell>
          <cell r="W863">
            <v>42695</v>
          </cell>
          <cell r="X863">
            <v>3</v>
          </cell>
          <cell r="Y863">
            <v>42695</v>
          </cell>
          <cell r="Z863">
            <v>0</v>
          </cell>
        </row>
        <row r="864">
          <cell r="C864">
            <v>3817</v>
          </cell>
          <cell r="D864" t="str">
            <v>ELEEBR</v>
          </cell>
          <cell r="E864">
            <v>2016</v>
          </cell>
          <cell r="F864" t="str">
            <v>TA</v>
          </cell>
          <cell r="G864" t="str">
            <v>REPARACIO ACCOM-T N/S 2K10-275</v>
          </cell>
          <cell r="H864" t="str">
            <v>IND</v>
          </cell>
          <cell r="I864">
            <v>0</v>
          </cell>
          <cell r="J864">
            <v>0.5</v>
          </cell>
          <cell r="K864">
            <v>0.89</v>
          </cell>
          <cell r="L864">
            <v>-0.39</v>
          </cell>
          <cell r="M864">
            <v>1.78</v>
          </cell>
          <cell r="N864" t="str">
            <v>-</v>
          </cell>
          <cell r="O864" t="str">
            <v>-</v>
          </cell>
          <cell r="P864" t="str">
            <v>EMM</v>
          </cell>
          <cell r="Q864" t="str">
            <v>-</v>
          </cell>
          <cell r="R864" t="str">
            <v>-</v>
          </cell>
          <cell r="S864" t="str">
            <v>-</v>
          </cell>
          <cell r="T864" t="str">
            <v>-</v>
          </cell>
          <cell r="U864">
            <v>42682</v>
          </cell>
          <cell r="V864">
            <v>42685</v>
          </cell>
          <cell r="W864">
            <v>42695</v>
          </cell>
          <cell r="X864">
            <v>3</v>
          </cell>
          <cell r="Y864">
            <v>42695</v>
          </cell>
          <cell r="Z864">
            <v>0</v>
          </cell>
        </row>
        <row r="865">
          <cell r="C865">
            <v>3818</v>
          </cell>
          <cell r="D865" t="str">
            <v>ELEEBR</v>
          </cell>
          <cell r="E865">
            <v>2016</v>
          </cell>
          <cell r="F865" t="str">
            <v>TA</v>
          </cell>
          <cell r="G865" t="str">
            <v>REPARACIO ACCOM-FC N/S 9400-565</v>
          </cell>
          <cell r="H865" t="str">
            <v>IND</v>
          </cell>
          <cell r="I865">
            <v>0</v>
          </cell>
          <cell r="J865">
            <v>0.5</v>
          </cell>
          <cell r="K865">
            <v>0.8</v>
          </cell>
          <cell r="L865">
            <v>-0.30000000000000004</v>
          </cell>
          <cell r="M865">
            <v>1.6</v>
          </cell>
          <cell r="N865" t="str">
            <v>-</v>
          </cell>
          <cell r="O865" t="str">
            <v>-</v>
          </cell>
          <cell r="P865" t="str">
            <v>EMM</v>
          </cell>
          <cell r="Q865" t="str">
            <v>-</v>
          </cell>
          <cell r="R865" t="str">
            <v>-</v>
          </cell>
          <cell r="S865" t="str">
            <v>-</v>
          </cell>
          <cell r="T865" t="str">
            <v>-</v>
          </cell>
          <cell r="U865">
            <v>42682</v>
          </cell>
          <cell r="V865">
            <v>42685</v>
          </cell>
          <cell r="W865">
            <v>42695</v>
          </cell>
          <cell r="X865">
            <v>3</v>
          </cell>
          <cell r="Y865">
            <v>42695</v>
          </cell>
          <cell r="Z865">
            <v>0</v>
          </cell>
        </row>
        <row r="866">
          <cell r="C866">
            <v>3819</v>
          </cell>
          <cell r="D866" t="str">
            <v>ELEEBR</v>
          </cell>
          <cell r="E866">
            <v>2016</v>
          </cell>
          <cell r="F866" t="str">
            <v>TA</v>
          </cell>
          <cell r="G866" t="str">
            <v>REPARACIO IMG-48 N/S 2K10-737</v>
          </cell>
          <cell r="H866" t="str">
            <v>IND</v>
          </cell>
          <cell r="I866">
            <v>0</v>
          </cell>
          <cell r="J866">
            <v>0.25</v>
          </cell>
          <cell r="K866">
            <v>0.55000000000000004</v>
          </cell>
          <cell r="L866">
            <v>-0.30000000000000004</v>
          </cell>
          <cell r="M866">
            <v>2.2000000000000002</v>
          </cell>
          <cell r="N866" t="str">
            <v>-</v>
          </cell>
          <cell r="O866" t="str">
            <v>-</v>
          </cell>
          <cell r="P866" t="str">
            <v>EMM</v>
          </cell>
          <cell r="Q866" t="str">
            <v>-</v>
          </cell>
          <cell r="R866" t="str">
            <v>-</v>
          </cell>
          <cell r="S866" t="str">
            <v>-</v>
          </cell>
          <cell r="T866" t="str">
            <v>-</v>
          </cell>
          <cell r="U866">
            <v>42682</v>
          </cell>
          <cell r="V866">
            <v>42685</v>
          </cell>
          <cell r="W866">
            <v>42695</v>
          </cell>
          <cell r="X866">
            <v>3</v>
          </cell>
          <cell r="Y866">
            <v>42695</v>
          </cell>
          <cell r="Z866">
            <v>0</v>
          </cell>
        </row>
        <row r="867">
          <cell r="C867">
            <v>3820</v>
          </cell>
          <cell r="D867" t="str">
            <v>ELEEBR</v>
          </cell>
          <cell r="E867">
            <v>2016</v>
          </cell>
          <cell r="F867" t="str">
            <v>TA</v>
          </cell>
          <cell r="G867" t="str">
            <v>REPARACIO 2 x INTERF1 N/S 2982-2008 y N/S 2001-312</v>
          </cell>
          <cell r="H867" t="str">
            <v>IND</v>
          </cell>
          <cell r="I867">
            <v>0</v>
          </cell>
          <cell r="J867">
            <v>0.5</v>
          </cell>
          <cell r="K867">
            <v>0.72</v>
          </cell>
          <cell r="L867">
            <v>-0.21999999999999997</v>
          </cell>
          <cell r="M867">
            <v>1.44</v>
          </cell>
          <cell r="N867" t="str">
            <v>-</v>
          </cell>
          <cell r="O867" t="str">
            <v>-</v>
          </cell>
          <cell r="P867" t="str">
            <v>EMM</v>
          </cell>
          <cell r="Q867" t="str">
            <v>-</v>
          </cell>
          <cell r="R867" t="str">
            <v>-</v>
          </cell>
          <cell r="S867" t="str">
            <v>-</v>
          </cell>
          <cell r="T867" t="str">
            <v>-</v>
          </cell>
          <cell r="U867">
            <v>42682</v>
          </cell>
          <cell r="V867">
            <v>42685</v>
          </cell>
          <cell r="W867">
            <v>42695</v>
          </cell>
          <cell r="X867">
            <v>3</v>
          </cell>
          <cell r="Y867">
            <v>42695</v>
          </cell>
          <cell r="Z867">
            <v>0</v>
          </cell>
        </row>
        <row r="868">
          <cell r="C868">
            <v>3821</v>
          </cell>
          <cell r="D868" t="str">
            <v>ELEEBR</v>
          </cell>
          <cell r="E868">
            <v>2016</v>
          </cell>
          <cell r="F868" t="str">
            <v>TA</v>
          </cell>
          <cell r="G868" t="str">
            <v>REPARACIO 2 x M4SD N/S 2001-845 y N/S 2K10-113</v>
          </cell>
          <cell r="H868" t="str">
            <v>IND</v>
          </cell>
          <cell r="I868">
            <v>0</v>
          </cell>
          <cell r="J868">
            <v>0.25</v>
          </cell>
          <cell r="K868">
            <v>0.64</v>
          </cell>
          <cell r="L868">
            <v>-0.39</v>
          </cell>
          <cell r="M868">
            <v>2.56</v>
          </cell>
          <cell r="N868" t="str">
            <v>-</v>
          </cell>
          <cell r="O868" t="str">
            <v>-</v>
          </cell>
          <cell r="P868" t="str">
            <v>EMM</v>
          </cell>
          <cell r="Q868" t="str">
            <v>-</v>
          </cell>
          <cell r="R868" t="str">
            <v>-</v>
          </cell>
          <cell r="S868" t="str">
            <v>-</v>
          </cell>
          <cell r="T868" t="str">
            <v>-</v>
          </cell>
          <cell r="U868">
            <v>42682</v>
          </cell>
          <cell r="V868">
            <v>42685</v>
          </cell>
          <cell r="W868">
            <v>42695</v>
          </cell>
          <cell r="X868">
            <v>3</v>
          </cell>
          <cell r="Y868">
            <v>42695</v>
          </cell>
          <cell r="Z868">
            <v>0</v>
          </cell>
        </row>
        <row r="869">
          <cell r="C869">
            <v>3822</v>
          </cell>
          <cell r="D869" t="str">
            <v>ELEEBR</v>
          </cell>
          <cell r="E869">
            <v>2016</v>
          </cell>
          <cell r="F869" t="str">
            <v>TA</v>
          </cell>
          <cell r="G869" t="str">
            <v>REPARACIO 2 x FA-48Vdc-24Vdc-30w C/CARATULA</v>
          </cell>
          <cell r="H869" t="str">
            <v>IND</v>
          </cell>
          <cell r="I869">
            <v>0</v>
          </cell>
          <cell r="J869">
            <v>0.25</v>
          </cell>
          <cell r="K869">
            <v>0.64</v>
          </cell>
          <cell r="L869">
            <v>-0.39</v>
          </cell>
          <cell r="M869">
            <v>2.56</v>
          </cell>
          <cell r="N869" t="str">
            <v>-</v>
          </cell>
          <cell r="O869" t="str">
            <v>-</v>
          </cell>
          <cell r="P869" t="str">
            <v>EMM</v>
          </cell>
          <cell r="Q869" t="str">
            <v>-</v>
          </cell>
          <cell r="R869" t="str">
            <v>-</v>
          </cell>
          <cell r="S869" t="str">
            <v>-</v>
          </cell>
          <cell r="T869" t="str">
            <v>-</v>
          </cell>
          <cell r="U869">
            <v>42682</v>
          </cell>
          <cell r="V869">
            <v>42685</v>
          </cell>
          <cell r="W869">
            <v>42695</v>
          </cell>
          <cell r="X869">
            <v>3</v>
          </cell>
          <cell r="Y869">
            <v>42695</v>
          </cell>
          <cell r="Z869">
            <v>0</v>
          </cell>
        </row>
        <row r="870">
          <cell r="C870">
            <v>3823</v>
          </cell>
          <cell r="D870" t="str">
            <v>ORMAZA</v>
          </cell>
          <cell r="E870">
            <v>2016</v>
          </cell>
          <cell r="F870" t="str">
            <v>TA</v>
          </cell>
          <cell r="G870" t="str">
            <v>Inst.y PEM CC SCADA TEDIS.Net V.HEBRON v1.1</v>
          </cell>
          <cell r="H870" t="str">
            <v>OF2984</v>
          </cell>
          <cell r="I870">
            <v>0</v>
          </cell>
          <cell r="J870">
            <v>40</v>
          </cell>
          <cell r="K870">
            <v>75</v>
          </cell>
          <cell r="L870">
            <v>-35</v>
          </cell>
          <cell r="M870">
            <v>1.875</v>
          </cell>
          <cell r="N870" t="str">
            <v>-</v>
          </cell>
          <cell r="O870" t="str">
            <v>-</v>
          </cell>
          <cell r="P870" t="str">
            <v>-</v>
          </cell>
          <cell r="Q870" t="str">
            <v>JMG</v>
          </cell>
          <cell r="R870" t="str">
            <v>-</v>
          </cell>
          <cell r="S870" t="str">
            <v>-</v>
          </cell>
          <cell r="T870" t="str">
            <v>-</v>
          </cell>
          <cell r="U870">
            <v>42683</v>
          </cell>
          <cell r="V870">
            <v>42716</v>
          </cell>
          <cell r="W870">
            <v>42817</v>
          </cell>
          <cell r="X870">
            <v>33</v>
          </cell>
          <cell r="Y870">
            <v>42817</v>
          </cell>
          <cell r="Z870">
            <v>0</v>
          </cell>
        </row>
        <row r="871">
          <cell r="C871">
            <v>0</v>
          </cell>
          <cell r="D871">
            <v>0</v>
          </cell>
          <cell r="E871">
            <v>0</v>
          </cell>
          <cell r="F871">
            <v>0</v>
          </cell>
          <cell r="G871">
            <v>0</v>
          </cell>
          <cell r="H871">
            <v>0</v>
          </cell>
          <cell r="I871">
            <v>0</v>
          </cell>
          <cell r="J871">
            <v>92.51</v>
          </cell>
          <cell r="K871">
            <v>156.57999999999998</v>
          </cell>
          <cell r="L871">
            <v>-64.069999999999979</v>
          </cell>
          <cell r="M871">
            <v>0</v>
          </cell>
          <cell r="N871">
            <v>0</v>
          </cell>
          <cell r="O871">
            <v>0</v>
          </cell>
          <cell r="P871">
            <v>0</v>
          </cell>
          <cell r="Q871">
            <v>0</v>
          </cell>
          <cell r="R871">
            <v>0</v>
          </cell>
          <cell r="S871">
            <v>0</v>
          </cell>
          <cell r="T871">
            <v>0</v>
          </cell>
          <cell r="U871">
            <v>0</v>
          </cell>
          <cell r="V871">
            <v>0</v>
          </cell>
          <cell r="W871">
            <v>0</v>
          </cell>
          <cell r="X871">
            <v>0</v>
          </cell>
          <cell r="Y871">
            <v>0</v>
          </cell>
          <cell r="Z871">
            <v>36</v>
          </cell>
        </row>
        <row r="872">
          <cell r="C872">
            <v>0</v>
          </cell>
          <cell r="D872">
            <v>0</v>
          </cell>
          <cell r="E872">
            <v>0</v>
          </cell>
          <cell r="F872">
            <v>0</v>
          </cell>
          <cell r="G872">
            <v>0</v>
          </cell>
          <cell r="H872">
            <v>0</v>
          </cell>
          <cell r="I872">
            <v>0</v>
          </cell>
          <cell r="J872">
            <v>0</v>
          </cell>
          <cell r="K872">
            <v>0</v>
          </cell>
          <cell r="L872">
            <v>0</v>
          </cell>
          <cell r="M872">
            <v>0</v>
          </cell>
          <cell r="N872">
            <v>0</v>
          </cell>
          <cell r="O872">
            <v>0</v>
          </cell>
          <cell r="P872">
            <v>0</v>
          </cell>
          <cell r="Q872">
            <v>0</v>
          </cell>
          <cell r="R872">
            <v>0</v>
          </cell>
          <cell r="S872">
            <v>0</v>
          </cell>
          <cell r="T872">
            <v>0</v>
          </cell>
          <cell r="U872">
            <v>0</v>
          </cell>
          <cell r="V872">
            <v>0</v>
          </cell>
          <cell r="W872">
            <v>0</v>
          </cell>
          <cell r="X872">
            <v>0</v>
          </cell>
          <cell r="Y872">
            <v>0</v>
          </cell>
          <cell r="Z872">
            <v>0</v>
          </cell>
        </row>
        <row r="873">
          <cell r="C873">
            <v>0</v>
          </cell>
          <cell r="D873">
            <v>0</v>
          </cell>
          <cell r="E873">
            <v>0</v>
          </cell>
          <cell r="F873">
            <v>0</v>
          </cell>
          <cell r="G873">
            <v>0</v>
          </cell>
          <cell r="H873">
            <v>0</v>
          </cell>
          <cell r="I873">
            <v>0</v>
          </cell>
          <cell r="J873">
            <v>0</v>
          </cell>
          <cell r="K873">
            <v>0</v>
          </cell>
          <cell r="L873">
            <v>0</v>
          </cell>
          <cell r="M873">
            <v>0</v>
          </cell>
          <cell r="N873">
            <v>0</v>
          </cell>
          <cell r="O873">
            <v>0</v>
          </cell>
          <cell r="P873">
            <v>0</v>
          </cell>
          <cell r="Q873">
            <v>0</v>
          </cell>
          <cell r="R873">
            <v>0</v>
          </cell>
          <cell r="S873">
            <v>0</v>
          </cell>
          <cell r="T873">
            <v>0</v>
          </cell>
          <cell r="U873">
            <v>0</v>
          </cell>
          <cell r="V873">
            <v>0</v>
          </cell>
          <cell r="W873">
            <v>0</v>
          </cell>
          <cell r="X873">
            <v>0</v>
          </cell>
          <cell r="Y873">
            <v>0</v>
          </cell>
          <cell r="Z873">
            <v>0</v>
          </cell>
        </row>
        <row r="874">
          <cell r="C874">
            <v>0</v>
          </cell>
          <cell r="D874">
            <v>0</v>
          </cell>
          <cell r="E874">
            <v>0</v>
          </cell>
          <cell r="F874">
            <v>0</v>
          </cell>
          <cell r="G874">
            <v>0</v>
          </cell>
          <cell r="H874">
            <v>0</v>
          </cell>
          <cell r="I874">
            <v>0</v>
          </cell>
          <cell r="J874">
            <v>0</v>
          </cell>
          <cell r="K874">
            <v>0</v>
          </cell>
          <cell r="N874" t="str">
            <v>APROVISIONAMENTS</v>
          </cell>
          <cell r="O874" t="str">
            <v>ADMINISTRACIO</v>
          </cell>
          <cell r="P874" t="str">
            <v>OPERACIONS</v>
          </cell>
          <cell r="Q874" t="str">
            <v>ENGINYERIA HW</v>
          </cell>
          <cell r="R874" t="str">
            <v>ENGINYERIA SW</v>
          </cell>
          <cell r="S874" t="str">
            <v>COMERCIAL</v>
          </cell>
          <cell r="T874" t="str">
            <v>CONSUL.TELCOMUNIC.</v>
          </cell>
          <cell r="U874">
            <v>0</v>
          </cell>
          <cell r="Z874">
            <v>0</v>
          </cell>
        </row>
        <row r="875">
          <cell r="C875">
            <v>0</v>
          </cell>
          <cell r="N875">
            <v>0</v>
          </cell>
          <cell r="O875">
            <v>0</v>
          </cell>
          <cell r="P875">
            <v>0</v>
          </cell>
          <cell r="Q875">
            <v>0</v>
          </cell>
          <cell r="R875">
            <v>0</v>
          </cell>
          <cell r="S875">
            <v>0</v>
          </cell>
          <cell r="T875">
            <v>0</v>
          </cell>
          <cell r="U875">
            <v>0</v>
          </cell>
          <cell r="Z875">
            <v>0</v>
          </cell>
        </row>
        <row r="876">
          <cell r="C876">
            <v>0</v>
          </cell>
          <cell r="N876">
            <v>0</v>
          </cell>
          <cell r="O876">
            <v>0</v>
          </cell>
          <cell r="P876">
            <v>0</v>
          </cell>
          <cell r="Q876">
            <v>0</v>
          </cell>
          <cell r="R876">
            <v>0</v>
          </cell>
          <cell r="S876">
            <v>0</v>
          </cell>
          <cell r="T876">
            <v>0</v>
          </cell>
          <cell r="U876">
            <v>0</v>
          </cell>
          <cell r="Z876">
            <v>0</v>
          </cell>
        </row>
        <row r="877">
          <cell r="C877">
            <v>0</v>
          </cell>
          <cell r="N877">
            <v>0</v>
          </cell>
          <cell r="O877">
            <v>0</v>
          </cell>
          <cell r="P877">
            <v>0</v>
          </cell>
          <cell r="Q877">
            <v>0</v>
          </cell>
          <cell r="R877">
            <v>0</v>
          </cell>
          <cell r="S877">
            <v>0</v>
          </cell>
          <cell r="T877">
            <v>0</v>
          </cell>
          <cell r="U877">
            <v>0</v>
          </cell>
          <cell r="Z877">
            <v>0</v>
          </cell>
        </row>
        <row r="878">
          <cell r="C878">
            <v>0</v>
          </cell>
          <cell r="E878">
            <v>0</v>
          </cell>
          <cell r="F878">
            <v>0</v>
          </cell>
          <cell r="G878">
            <v>0</v>
          </cell>
          <cell r="H878">
            <v>0</v>
          </cell>
          <cell r="I878">
            <v>0</v>
          </cell>
          <cell r="J878">
            <v>0</v>
          </cell>
          <cell r="K878">
            <v>0</v>
          </cell>
          <cell r="L878">
            <v>0</v>
          </cell>
          <cell r="M878">
            <v>0</v>
          </cell>
          <cell r="N878">
            <v>0</v>
          </cell>
          <cell r="O878">
            <v>0</v>
          </cell>
          <cell r="P878">
            <v>0</v>
          </cell>
          <cell r="Q878">
            <v>0</v>
          </cell>
          <cell r="R878">
            <v>0</v>
          </cell>
          <cell r="S878">
            <v>0</v>
          </cell>
          <cell r="T878">
            <v>0</v>
          </cell>
          <cell r="U878">
            <v>0</v>
          </cell>
          <cell r="Z878">
            <v>0</v>
          </cell>
        </row>
        <row r="879">
          <cell r="C879">
            <v>0</v>
          </cell>
          <cell r="E879" t="str">
            <v>Projectes (EXTERNS) en curs 2.016</v>
          </cell>
          <cell r="F879">
            <v>0</v>
          </cell>
          <cell r="G879">
            <v>0</v>
          </cell>
          <cell r="H879">
            <v>0</v>
          </cell>
          <cell r="I879">
            <v>0</v>
          </cell>
          <cell r="J879">
            <v>0</v>
          </cell>
          <cell r="K879">
            <v>0</v>
          </cell>
          <cell r="L879">
            <v>0</v>
          </cell>
          <cell r="M879">
            <v>0</v>
          </cell>
          <cell r="N879">
            <v>0</v>
          </cell>
          <cell r="O879">
            <v>0</v>
          </cell>
          <cell r="P879">
            <v>0</v>
          </cell>
          <cell r="Q879">
            <v>0</v>
          </cell>
          <cell r="R879">
            <v>0</v>
          </cell>
          <cell r="S879">
            <v>0</v>
          </cell>
          <cell r="T879">
            <v>0</v>
          </cell>
          <cell r="U879">
            <v>0</v>
          </cell>
          <cell r="Z879">
            <v>0</v>
          </cell>
        </row>
        <row r="880">
          <cell r="N880">
            <v>0</v>
          </cell>
          <cell r="O880">
            <v>0</v>
          </cell>
          <cell r="P880">
            <v>0</v>
          </cell>
          <cell r="Q880">
            <v>0</v>
          </cell>
          <cell r="R880">
            <v>0</v>
          </cell>
          <cell r="S880">
            <v>0</v>
          </cell>
          <cell r="T880">
            <v>0</v>
          </cell>
          <cell r="U880">
            <v>0</v>
          </cell>
          <cell r="Z880">
            <v>0</v>
          </cell>
        </row>
        <row r="881">
          <cell r="C881">
            <v>0</v>
          </cell>
          <cell r="D881">
            <v>0</v>
          </cell>
          <cell r="E881">
            <v>0</v>
          </cell>
          <cell r="F881">
            <v>0</v>
          </cell>
          <cell r="G881">
            <v>0</v>
          </cell>
          <cell r="H881">
            <v>0</v>
          </cell>
          <cell r="I881">
            <v>0</v>
          </cell>
          <cell r="J881">
            <v>0</v>
          </cell>
          <cell r="K881">
            <v>0</v>
          </cell>
          <cell r="L881">
            <v>0</v>
          </cell>
          <cell r="M881">
            <v>0</v>
          </cell>
          <cell r="N881">
            <v>0</v>
          </cell>
          <cell r="O881">
            <v>0</v>
          </cell>
          <cell r="P881">
            <v>0</v>
          </cell>
          <cell r="Q881">
            <v>0</v>
          </cell>
          <cell r="R881">
            <v>0</v>
          </cell>
          <cell r="S881">
            <v>0</v>
          </cell>
          <cell r="T881">
            <v>0</v>
          </cell>
          <cell r="U881">
            <v>0</v>
          </cell>
          <cell r="V881">
            <v>0</v>
          </cell>
          <cell r="W881">
            <v>0</v>
          </cell>
          <cell r="X881">
            <v>0</v>
          </cell>
          <cell r="Y881">
            <v>0</v>
          </cell>
          <cell r="Z881">
            <v>0</v>
          </cell>
        </row>
        <row r="882">
          <cell r="C882" t="str">
            <v>OF</v>
          </cell>
          <cell r="D882" t="str">
            <v>CLIENT</v>
          </cell>
          <cell r="E882" t="str">
            <v>ANY</v>
          </cell>
          <cell r="F882" t="str">
            <v>STATUS</v>
          </cell>
          <cell r="G882" t="str">
            <v>PROJECTE</v>
          </cell>
          <cell r="H882" t="str">
            <v>TIPUS OF o DEPENDENCIA</v>
          </cell>
          <cell r="I882">
            <v>0</v>
          </cell>
          <cell r="J882" t="str">
            <v>PREV</v>
          </cell>
          <cell r="K882" t="str">
            <v>TOTAL</v>
          </cell>
          <cell r="L882" t="str">
            <v>DESV</v>
          </cell>
          <cell r="M882" t="str">
            <v>AVANÇ</v>
          </cell>
          <cell r="N882" t="str">
            <v>DPT. IMPLICATS</v>
          </cell>
          <cell r="O882">
            <v>0</v>
          </cell>
          <cell r="P882">
            <v>0</v>
          </cell>
          <cell r="Q882">
            <v>0</v>
          </cell>
          <cell r="R882">
            <v>0</v>
          </cell>
          <cell r="S882">
            <v>0</v>
          </cell>
          <cell r="T882">
            <v>0</v>
          </cell>
          <cell r="U882" t="str">
            <v>DATA</v>
          </cell>
          <cell r="V882" t="str">
            <v>DATA</v>
          </cell>
          <cell r="W882" t="str">
            <v>DATA</v>
          </cell>
          <cell r="X882" t="str">
            <v>DURADA</v>
          </cell>
          <cell r="Y882" t="str">
            <v>DATA</v>
          </cell>
          <cell r="Z882" t="str">
            <v>DESVIAC.</v>
          </cell>
        </row>
        <row r="883">
          <cell r="C883">
            <v>0</v>
          </cell>
          <cell r="D883">
            <v>0</v>
          </cell>
          <cell r="E883">
            <v>0</v>
          </cell>
          <cell r="F883">
            <v>0</v>
          </cell>
          <cell r="G883">
            <v>0</v>
          </cell>
          <cell r="H883">
            <v>0</v>
          </cell>
          <cell r="I883">
            <v>0</v>
          </cell>
          <cell r="J883">
            <v>0</v>
          </cell>
          <cell r="K883" t="str">
            <v>REAL</v>
          </cell>
          <cell r="L883">
            <v>0</v>
          </cell>
          <cell r="M883">
            <v>0</v>
          </cell>
          <cell r="N883">
            <v>0</v>
          </cell>
          <cell r="O883">
            <v>0</v>
          </cell>
          <cell r="P883">
            <v>0</v>
          </cell>
          <cell r="Q883">
            <v>0</v>
          </cell>
          <cell r="R883">
            <v>0</v>
          </cell>
          <cell r="S883">
            <v>0</v>
          </cell>
          <cell r="T883">
            <v>0</v>
          </cell>
          <cell r="U883" t="str">
            <v>INICI</v>
          </cell>
          <cell r="V883" t="str">
            <v>ENTREGA</v>
          </cell>
          <cell r="W883" t="str">
            <v>REVISADA</v>
          </cell>
          <cell r="X883">
            <v>0</v>
          </cell>
          <cell r="Y883" t="str">
            <v>ACCEP.</v>
          </cell>
          <cell r="Z883">
            <v>0</v>
          </cell>
        </row>
        <row r="884">
          <cell r="C884">
            <v>0</v>
          </cell>
          <cell r="D884">
            <v>0</v>
          </cell>
          <cell r="E884">
            <v>0</v>
          </cell>
          <cell r="F884">
            <v>0</v>
          </cell>
          <cell r="G884">
            <v>0</v>
          </cell>
          <cell r="H884">
            <v>0</v>
          </cell>
          <cell r="I884">
            <v>0</v>
          </cell>
          <cell r="J884">
            <v>0</v>
          </cell>
          <cell r="K884">
            <v>0</v>
          </cell>
          <cell r="L884">
            <v>0</v>
          </cell>
          <cell r="M884">
            <v>0</v>
          </cell>
          <cell r="N884">
            <v>0</v>
          </cell>
          <cell r="O884">
            <v>0</v>
          </cell>
          <cell r="P884">
            <v>0</v>
          </cell>
          <cell r="Q884">
            <v>0</v>
          </cell>
          <cell r="R884">
            <v>0</v>
          </cell>
          <cell r="S884">
            <v>0</v>
          </cell>
          <cell r="T884">
            <v>0</v>
          </cell>
          <cell r="U884">
            <v>0</v>
          </cell>
          <cell r="V884">
            <v>0</v>
          </cell>
          <cell r="W884">
            <v>0</v>
          </cell>
          <cell r="X884">
            <v>0</v>
          </cell>
          <cell r="Y884">
            <v>0</v>
          </cell>
          <cell r="Z884">
            <v>0</v>
          </cell>
        </row>
        <row r="885">
          <cell r="C885">
            <v>3824</v>
          </cell>
          <cell r="D885" t="str">
            <v>ELSAGA</v>
          </cell>
          <cell r="E885">
            <v>2016</v>
          </cell>
          <cell r="F885" t="str">
            <v>TA</v>
          </cell>
          <cell r="G885" t="str">
            <v>Inst. y PEM CSSat SALLENT v9.0</v>
          </cell>
          <cell r="H885" t="str">
            <v>IND</v>
          </cell>
          <cell r="I885">
            <v>0</v>
          </cell>
          <cell r="J885">
            <v>4</v>
          </cell>
          <cell r="K885">
            <v>4</v>
          </cell>
          <cell r="L885">
            <v>0</v>
          </cell>
          <cell r="M885">
            <v>1</v>
          </cell>
          <cell r="N885" t="str">
            <v>-</v>
          </cell>
          <cell r="O885" t="str">
            <v>-</v>
          </cell>
          <cell r="P885" t="str">
            <v>-</v>
          </cell>
          <cell r="Q885" t="str">
            <v>-</v>
          </cell>
          <cell r="R885" t="str">
            <v>TRS</v>
          </cell>
          <cell r="S885" t="str">
            <v>-</v>
          </cell>
          <cell r="T885" t="str">
            <v>-</v>
          </cell>
          <cell r="U885">
            <v>42676</v>
          </cell>
          <cell r="V885">
            <v>42685</v>
          </cell>
          <cell r="W885">
            <v>42685</v>
          </cell>
          <cell r="X885">
            <v>9</v>
          </cell>
          <cell r="Y885">
            <v>42683</v>
          </cell>
          <cell r="Z885">
            <v>-2</v>
          </cell>
        </row>
        <row r="886">
          <cell r="C886">
            <v>3825</v>
          </cell>
          <cell r="D886" t="str">
            <v>ELEEBR</v>
          </cell>
          <cell r="E886">
            <v>2016</v>
          </cell>
          <cell r="F886" t="str">
            <v>TA</v>
          </cell>
          <cell r="G886" t="str">
            <v>REPARACIOCAP32-48 NS-799-2012</v>
          </cell>
          <cell r="H886" t="str">
            <v>IND</v>
          </cell>
          <cell r="I886">
            <v>0</v>
          </cell>
          <cell r="J886">
            <v>1.5</v>
          </cell>
          <cell r="K886">
            <v>1.67</v>
          </cell>
          <cell r="L886">
            <v>-0.16999999999999993</v>
          </cell>
          <cell r="M886">
            <v>1.1133333333333333</v>
          </cell>
          <cell r="N886" t="str">
            <v>-</v>
          </cell>
          <cell r="O886" t="str">
            <v>-</v>
          </cell>
          <cell r="P886" t="str">
            <v>EMM</v>
          </cell>
          <cell r="Q886" t="str">
            <v>-</v>
          </cell>
          <cell r="R886" t="str">
            <v>-</v>
          </cell>
          <cell r="S886" t="str">
            <v>-</v>
          </cell>
          <cell r="T886" t="str">
            <v>-</v>
          </cell>
          <cell r="U886">
            <v>42684</v>
          </cell>
          <cell r="V886">
            <v>42689</v>
          </cell>
          <cell r="W886">
            <v>42695</v>
          </cell>
          <cell r="X886">
            <v>5</v>
          </cell>
          <cell r="Y886">
            <v>42695</v>
          </cell>
          <cell r="Z886">
            <v>0</v>
          </cell>
        </row>
        <row r="887">
          <cell r="C887">
            <v>3826</v>
          </cell>
          <cell r="D887" t="str">
            <v>ELEEBR</v>
          </cell>
          <cell r="E887">
            <v>2016</v>
          </cell>
          <cell r="F887" t="str">
            <v>TA</v>
          </cell>
          <cell r="G887" t="str">
            <v>REPARACIO M16EA NS-1987-2008</v>
          </cell>
          <cell r="H887" t="str">
            <v>IND</v>
          </cell>
          <cell r="I887">
            <v>0</v>
          </cell>
          <cell r="J887">
            <v>1</v>
          </cell>
          <cell r="K887">
            <v>1.17</v>
          </cell>
          <cell r="L887">
            <v>-0.16999999999999993</v>
          </cell>
          <cell r="M887">
            <v>1.17</v>
          </cell>
          <cell r="N887" t="str">
            <v>-</v>
          </cell>
          <cell r="O887" t="str">
            <v>-</v>
          </cell>
          <cell r="P887" t="str">
            <v>EMM</v>
          </cell>
          <cell r="Q887" t="str">
            <v>-</v>
          </cell>
          <cell r="R887" t="str">
            <v>-</v>
          </cell>
          <cell r="S887" t="str">
            <v>-</v>
          </cell>
          <cell r="T887" t="str">
            <v>-</v>
          </cell>
          <cell r="U887">
            <v>42684</v>
          </cell>
          <cell r="V887">
            <v>42689</v>
          </cell>
          <cell r="W887">
            <v>42695</v>
          </cell>
          <cell r="X887">
            <v>5</v>
          </cell>
          <cell r="Y887">
            <v>42695</v>
          </cell>
          <cell r="Z887">
            <v>0</v>
          </cell>
        </row>
        <row r="888">
          <cell r="C888">
            <v>3827</v>
          </cell>
          <cell r="D888" t="str">
            <v>ELEEBR</v>
          </cell>
          <cell r="E888">
            <v>2016</v>
          </cell>
          <cell r="F888" t="str">
            <v>TA</v>
          </cell>
          <cell r="G888" t="str">
            <v>REPARACIO TEDISBP-3 2K10-1248</v>
          </cell>
          <cell r="H888" t="str">
            <v>IND</v>
          </cell>
          <cell r="I888">
            <v>0</v>
          </cell>
          <cell r="J888">
            <v>1</v>
          </cell>
          <cell r="K888">
            <v>0.84</v>
          </cell>
          <cell r="L888">
            <v>0.16000000000000003</v>
          </cell>
          <cell r="M888">
            <v>0.84</v>
          </cell>
          <cell r="N888" t="str">
            <v>-</v>
          </cell>
          <cell r="O888" t="str">
            <v>-</v>
          </cell>
          <cell r="P888" t="str">
            <v>EMM</v>
          </cell>
          <cell r="Q888" t="str">
            <v>-</v>
          </cell>
          <cell r="R888" t="str">
            <v>-</v>
          </cell>
          <cell r="S888" t="str">
            <v>-</v>
          </cell>
          <cell r="T888" t="str">
            <v>-</v>
          </cell>
          <cell r="U888">
            <v>42684</v>
          </cell>
          <cell r="V888">
            <v>42689</v>
          </cell>
          <cell r="W888">
            <v>42695</v>
          </cell>
          <cell r="X888">
            <v>5</v>
          </cell>
          <cell r="Y888">
            <v>42695</v>
          </cell>
          <cell r="Z888">
            <v>0</v>
          </cell>
        </row>
        <row r="889">
          <cell r="C889">
            <v>3828</v>
          </cell>
          <cell r="D889" t="str">
            <v>ELEEBR</v>
          </cell>
          <cell r="E889">
            <v>2016</v>
          </cell>
          <cell r="F889" t="str">
            <v>TA</v>
          </cell>
          <cell r="G889" t="str">
            <v>REPARACIO TEDISBP-3 2K10-1252</v>
          </cell>
          <cell r="H889" t="str">
            <v>IND</v>
          </cell>
          <cell r="I889">
            <v>0</v>
          </cell>
          <cell r="J889">
            <v>1</v>
          </cell>
          <cell r="K889">
            <v>0.84</v>
          </cell>
          <cell r="L889">
            <v>0.16000000000000003</v>
          </cell>
          <cell r="M889">
            <v>0.84</v>
          </cell>
          <cell r="N889" t="str">
            <v>-</v>
          </cell>
          <cell r="O889" t="str">
            <v>-</v>
          </cell>
          <cell r="P889" t="str">
            <v>EMM</v>
          </cell>
          <cell r="Q889" t="str">
            <v>-</v>
          </cell>
          <cell r="R889" t="str">
            <v>-</v>
          </cell>
          <cell r="S889" t="str">
            <v>-</v>
          </cell>
          <cell r="T889" t="str">
            <v>-</v>
          </cell>
          <cell r="U889">
            <v>42684</v>
          </cell>
          <cell r="V889">
            <v>42689</v>
          </cell>
          <cell r="W889">
            <v>42695</v>
          </cell>
          <cell r="X889">
            <v>5</v>
          </cell>
          <cell r="Y889">
            <v>42695</v>
          </cell>
          <cell r="Z889">
            <v>0</v>
          </cell>
        </row>
        <row r="890">
          <cell r="C890">
            <v>3829</v>
          </cell>
          <cell r="D890" t="str">
            <v>ELEEBR</v>
          </cell>
          <cell r="E890">
            <v>2016</v>
          </cell>
          <cell r="F890" t="str">
            <v>TA</v>
          </cell>
          <cell r="G890" t="str">
            <v>REPARACIO MODEM RTC RACK SN VIEJO</v>
          </cell>
          <cell r="H890" t="str">
            <v>IND</v>
          </cell>
          <cell r="I890">
            <v>0</v>
          </cell>
          <cell r="J890">
            <v>1</v>
          </cell>
          <cell r="K890">
            <v>0.33</v>
          </cell>
          <cell r="L890">
            <v>0.66999999999999993</v>
          </cell>
          <cell r="M890">
            <v>0.33</v>
          </cell>
          <cell r="N890" t="str">
            <v>-</v>
          </cell>
          <cell r="O890" t="str">
            <v>-</v>
          </cell>
          <cell r="P890" t="str">
            <v>EMM</v>
          </cell>
          <cell r="Q890" t="str">
            <v>-</v>
          </cell>
          <cell r="R890" t="str">
            <v>-</v>
          </cell>
          <cell r="S890" t="str">
            <v>-</v>
          </cell>
          <cell r="T890" t="str">
            <v>-</v>
          </cell>
          <cell r="U890">
            <v>42685</v>
          </cell>
          <cell r="V890">
            <v>42689</v>
          </cell>
          <cell r="W890">
            <v>42695</v>
          </cell>
          <cell r="X890">
            <v>4</v>
          </cell>
          <cell r="Y890">
            <v>42695</v>
          </cell>
          <cell r="Z890">
            <v>0</v>
          </cell>
        </row>
        <row r="891">
          <cell r="C891">
            <v>3830</v>
          </cell>
          <cell r="D891" t="str">
            <v>ELEEBR</v>
          </cell>
          <cell r="E891">
            <v>2016</v>
          </cell>
          <cell r="F891" t="str">
            <v>TA</v>
          </cell>
          <cell r="G891" t="str">
            <v>REPARACIO MODEM RTC RACK 9500-466</v>
          </cell>
          <cell r="H891" t="str">
            <v>IND</v>
          </cell>
          <cell r="I891">
            <v>0</v>
          </cell>
          <cell r="J891">
            <v>1</v>
          </cell>
          <cell r="K891">
            <v>0.5</v>
          </cell>
          <cell r="L891">
            <v>0.5</v>
          </cell>
          <cell r="M891">
            <v>0.5</v>
          </cell>
          <cell r="N891" t="str">
            <v>-</v>
          </cell>
          <cell r="O891" t="str">
            <v>-</v>
          </cell>
          <cell r="P891" t="str">
            <v>EMM</v>
          </cell>
          <cell r="Q891" t="str">
            <v>-</v>
          </cell>
          <cell r="R891" t="str">
            <v>-</v>
          </cell>
          <cell r="S891" t="str">
            <v>-</v>
          </cell>
          <cell r="T891" t="str">
            <v>-</v>
          </cell>
          <cell r="U891">
            <v>42685</v>
          </cell>
          <cell r="V891">
            <v>42689</v>
          </cell>
          <cell r="W891">
            <v>42695</v>
          </cell>
          <cell r="X891">
            <v>4</v>
          </cell>
          <cell r="Y891">
            <v>42695</v>
          </cell>
          <cell r="Z891">
            <v>0</v>
          </cell>
        </row>
        <row r="892">
          <cell r="C892">
            <v>3831</v>
          </cell>
          <cell r="D892" t="str">
            <v>ELEEBR</v>
          </cell>
          <cell r="E892">
            <v>2016</v>
          </cell>
          <cell r="F892" t="str">
            <v>TA</v>
          </cell>
          <cell r="G892" t="str">
            <v>REPARACIO MODEM RTC RACK SN NUEVO</v>
          </cell>
          <cell r="H892" t="str">
            <v>IND</v>
          </cell>
          <cell r="I892">
            <v>0</v>
          </cell>
          <cell r="J892">
            <v>1</v>
          </cell>
          <cell r="K892">
            <v>0.5</v>
          </cell>
          <cell r="L892">
            <v>0.5</v>
          </cell>
          <cell r="M892">
            <v>0.5</v>
          </cell>
          <cell r="N892" t="str">
            <v>-</v>
          </cell>
          <cell r="O892" t="str">
            <v>-</v>
          </cell>
          <cell r="P892" t="str">
            <v>EMM</v>
          </cell>
          <cell r="Q892" t="str">
            <v>-</v>
          </cell>
          <cell r="R892" t="str">
            <v>-</v>
          </cell>
          <cell r="S892" t="str">
            <v>-</v>
          </cell>
          <cell r="T892" t="str">
            <v>-</v>
          </cell>
          <cell r="U892">
            <v>42685</v>
          </cell>
          <cell r="V892">
            <v>42689</v>
          </cell>
          <cell r="W892">
            <v>42695</v>
          </cell>
          <cell r="X892">
            <v>4</v>
          </cell>
          <cell r="Y892">
            <v>42695</v>
          </cell>
          <cell r="Z892">
            <v>0</v>
          </cell>
        </row>
        <row r="893">
          <cell r="C893">
            <v>3832</v>
          </cell>
          <cell r="D893" t="str">
            <v>ELEEBR</v>
          </cell>
          <cell r="E893">
            <v>2016</v>
          </cell>
          <cell r="F893" t="str">
            <v>TA</v>
          </cell>
          <cell r="G893" t="str">
            <v>REPARACIO MODEM RTC RACK 2001-291</v>
          </cell>
          <cell r="H893" t="str">
            <v>IND</v>
          </cell>
          <cell r="I893">
            <v>0</v>
          </cell>
          <cell r="J893">
            <v>1</v>
          </cell>
          <cell r="K893">
            <v>0.67</v>
          </cell>
          <cell r="L893">
            <v>0.32999999999999996</v>
          </cell>
          <cell r="M893">
            <v>0.67</v>
          </cell>
          <cell r="N893" t="str">
            <v>-</v>
          </cell>
          <cell r="O893" t="str">
            <v>-</v>
          </cell>
          <cell r="P893" t="str">
            <v>EMM</v>
          </cell>
          <cell r="Q893" t="str">
            <v>-</v>
          </cell>
          <cell r="R893" t="str">
            <v>-</v>
          </cell>
          <cell r="S893" t="str">
            <v>-</v>
          </cell>
          <cell r="T893" t="str">
            <v>-</v>
          </cell>
          <cell r="U893">
            <v>42685</v>
          </cell>
          <cell r="V893">
            <v>42689</v>
          </cell>
          <cell r="W893">
            <v>42695</v>
          </cell>
          <cell r="X893">
            <v>4</v>
          </cell>
          <cell r="Y893">
            <v>42695</v>
          </cell>
          <cell r="Z893">
            <v>0</v>
          </cell>
        </row>
        <row r="894">
          <cell r="C894">
            <v>3833</v>
          </cell>
          <cell r="D894" t="str">
            <v>ELEEBR</v>
          </cell>
          <cell r="E894">
            <v>2016</v>
          </cell>
          <cell r="F894" t="str">
            <v>TA</v>
          </cell>
          <cell r="G894" t="str">
            <v>REPARACIO MODEM RTC RACK 2001-294</v>
          </cell>
          <cell r="H894" t="str">
            <v>IND</v>
          </cell>
          <cell r="I894">
            <v>0</v>
          </cell>
          <cell r="J894">
            <v>1</v>
          </cell>
          <cell r="K894">
            <v>0.72</v>
          </cell>
          <cell r="L894">
            <v>0.28000000000000003</v>
          </cell>
          <cell r="M894">
            <v>0.72</v>
          </cell>
          <cell r="N894" t="str">
            <v>-</v>
          </cell>
          <cell r="O894" t="str">
            <v>-</v>
          </cell>
          <cell r="P894" t="str">
            <v>EMM</v>
          </cell>
          <cell r="Q894" t="str">
            <v>-</v>
          </cell>
          <cell r="R894" t="str">
            <v>-</v>
          </cell>
          <cell r="S894" t="str">
            <v>-</v>
          </cell>
          <cell r="T894" t="str">
            <v>-</v>
          </cell>
          <cell r="U894">
            <v>42685</v>
          </cell>
          <cell r="V894">
            <v>42689</v>
          </cell>
          <cell r="W894">
            <v>42695</v>
          </cell>
          <cell r="X894">
            <v>4</v>
          </cell>
          <cell r="Y894">
            <v>42695</v>
          </cell>
          <cell r="Z894">
            <v>0</v>
          </cell>
        </row>
        <row r="895">
          <cell r="C895">
            <v>3834</v>
          </cell>
          <cell r="D895" t="str">
            <v>ELEEBR</v>
          </cell>
          <cell r="E895">
            <v>2016</v>
          </cell>
          <cell r="F895" t="str">
            <v>TA</v>
          </cell>
          <cell r="G895" t="str">
            <v>REPARACIO MODEM RTC RACK 836-2010</v>
          </cell>
          <cell r="H895" t="str">
            <v>IND</v>
          </cell>
          <cell r="I895">
            <v>0</v>
          </cell>
          <cell r="J895">
            <v>1</v>
          </cell>
          <cell r="K895">
            <v>0.67</v>
          </cell>
          <cell r="L895">
            <v>0.32999999999999996</v>
          </cell>
          <cell r="M895">
            <v>0.67</v>
          </cell>
          <cell r="N895" t="str">
            <v>-</v>
          </cell>
          <cell r="O895" t="str">
            <v>-</v>
          </cell>
          <cell r="P895" t="str">
            <v>EMM</v>
          </cell>
          <cell r="Q895" t="str">
            <v>-</v>
          </cell>
          <cell r="R895" t="str">
            <v>-</v>
          </cell>
          <cell r="S895" t="str">
            <v>-</v>
          </cell>
          <cell r="T895" t="str">
            <v>-</v>
          </cell>
          <cell r="U895">
            <v>42685</v>
          </cell>
          <cell r="V895">
            <v>42689</v>
          </cell>
          <cell r="W895">
            <v>42695</v>
          </cell>
          <cell r="X895">
            <v>4</v>
          </cell>
          <cell r="Y895">
            <v>42695</v>
          </cell>
          <cell r="Z895">
            <v>0</v>
          </cell>
        </row>
        <row r="896">
          <cell r="C896">
            <v>3835</v>
          </cell>
          <cell r="D896" t="str">
            <v>ELEEBR</v>
          </cell>
          <cell r="E896">
            <v>2016</v>
          </cell>
          <cell r="F896" t="str">
            <v>TA</v>
          </cell>
          <cell r="G896" t="str">
            <v>REPARACIO MODEM RTC TEDIS SN</v>
          </cell>
          <cell r="H896" t="str">
            <v>IND</v>
          </cell>
          <cell r="I896">
            <v>0</v>
          </cell>
          <cell r="J896">
            <v>1</v>
          </cell>
          <cell r="K896">
            <v>0.5</v>
          </cell>
          <cell r="L896">
            <v>0.5</v>
          </cell>
          <cell r="M896">
            <v>0.5</v>
          </cell>
          <cell r="N896" t="str">
            <v>-</v>
          </cell>
          <cell r="O896" t="str">
            <v>-</v>
          </cell>
          <cell r="P896" t="str">
            <v>EMM</v>
          </cell>
          <cell r="Q896" t="str">
            <v>-</v>
          </cell>
          <cell r="R896" t="str">
            <v>-</v>
          </cell>
          <cell r="S896" t="str">
            <v>-</v>
          </cell>
          <cell r="T896" t="str">
            <v>-</v>
          </cell>
          <cell r="U896">
            <v>42685</v>
          </cell>
          <cell r="V896">
            <v>42689</v>
          </cell>
          <cell r="W896">
            <v>42695</v>
          </cell>
          <cell r="X896">
            <v>4</v>
          </cell>
          <cell r="Y896">
            <v>42695</v>
          </cell>
          <cell r="Z896">
            <v>0</v>
          </cell>
        </row>
        <row r="897">
          <cell r="C897">
            <v>3836</v>
          </cell>
          <cell r="D897" t="str">
            <v>ELEARD</v>
          </cell>
          <cell r="E897">
            <v>2016</v>
          </cell>
          <cell r="F897" t="str">
            <v>TA</v>
          </cell>
          <cell r="G897" t="str">
            <v>Re-Instal.lacio SW TEDIS.Net ARDALES</v>
          </cell>
          <cell r="H897" t="str">
            <v>IND</v>
          </cell>
          <cell r="I897">
            <v>0</v>
          </cell>
          <cell r="J897">
            <v>9</v>
          </cell>
          <cell r="K897">
            <v>9</v>
          </cell>
          <cell r="L897">
            <v>0</v>
          </cell>
          <cell r="M897">
            <v>1</v>
          </cell>
          <cell r="N897" t="str">
            <v>-</v>
          </cell>
          <cell r="O897" t="str">
            <v>-</v>
          </cell>
          <cell r="P897" t="str">
            <v>-</v>
          </cell>
          <cell r="Q897" t="str">
            <v>-</v>
          </cell>
          <cell r="R897" t="str">
            <v>EDC</v>
          </cell>
          <cell r="S897" t="str">
            <v>-</v>
          </cell>
          <cell r="T897" t="str">
            <v>-</v>
          </cell>
          <cell r="U897">
            <v>42681</v>
          </cell>
          <cell r="V897">
            <v>42685</v>
          </cell>
          <cell r="W897">
            <v>42685</v>
          </cell>
          <cell r="X897">
            <v>4</v>
          </cell>
          <cell r="Y897">
            <v>42685</v>
          </cell>
          <cell r="Z897">
            <v>0</v>
          </cell>
        </row>
        <row r="898">
          <cell r="C898">
            <v>3837</v>
          </cell>
          <cell r="D898" t="str">
            <v>ELEBER</v>
          </cell>
          <cell r="E898">
            <v>2016</v>
          </cell>
          <cell r="F898" t="str">
            <v>TA</v>
          </cell>
          <cell r="G898" t="str">
            <v>Inst. i PEM RTU C.T. BERCHULES v1.0</v>
          </cell>
          <cell r="H898" t="str">
            <v>IND</v>
          </cell>
          <cell r="I898">
            <v>0</v>
          </cell>
          <cell r="J898">
            <v>11</v>
          </cell>
          <cell r="K898">
            <v>13.54</v>
          </cell>
          <cell r="L898">
            <v>-2.5399999999999991</v>
          </cell>
          <cell r="M898">
            <v>1.2309090909090907</v>
          </cell>
          <cell r="N898" t="str">
            <v>-</v>
          </cell>
          <cell r="O898" t="str">
            <v>-</v>
          </cell>
          <cell r="P898" t="str">
            <v>-</v>
          </cell>
          <cell r="Q898" t="str">
            <v>-</v>
          </cell>
          <cell r="R898" t="str">
            <v>RVC</v>
          </cell>
          <cell r="S898" t="str">
            <v>-</v>
          </cell>
          <cell r="T898" t="str">
            <v>-</v>
          </cell>
          <cell r="U898">
            <v>42688</v>
          </cell>
          <cell r="V898">
            <v>42720</v>
          </cell>
          <cell r="W898">
            <v>42720</v>
          </cell>
          <cell r="X898">
            <v>32</v>
          </cell>
          <cell r="Y898">
            <v>42704</v>
          </cell>
          <cell r="Z898">
            <v>-16</v>
          </cell>
        </row>
        <row r="899">
          <cell r="C899">
            <v>3838</v>
          </cell>
          <cell r="D899" t="str">
            <v>ELECAR</v>
          </cell>
          <cell r="E899">
            <v>2016</v>
          </cell>
          <cell r="F899" t="str">
            <v>TA</v>
          </cell>
          <cell r="G899" t="str">
            <v>REPARACIO MODEM-FSK RTU TRULLAS</v>
          </cell>
          <cell r="H899" t="str">
            <v>IND</v>
          </cell>
          <cell r="I899">
            <v>0</v>
          </cell>
          <cell r="J899">
            <v>1.5</v>
          </cell>
          <cell r="K899">
            <v>1.25</v>
          </cell>
          <cell r="L899">
            <v>0.25</v>
          </cell>
          <cell r="M899">
            <v>0.83333333333333337</v>
          </cell>
          <cell r="N899" t="str">
            <v>-</v>
          </cell>
          <cell r="O899" t="str">
            <v>-</v>
          </cell>
          <cell r="P899" t="str">
            <v>EMM</v>
          </cell>
          <cell r="Q899" t="str">
            <v>-</v>
          </cell>
          <cell r="R899" t="str">
            <v>-</v>
          </cell>
          <cell r="S899" t="str">
            <v>-</v>
          </cell>
          <cell r="T899" t="str">
            <v>-</v>
          </cell>
          <cell r="U899">
            <v>42688</v>
          </cell>
          <cell r="V899">
            <v>42689</v>
          </cell>
          <cell r="W899">
            <v>42689</v>
          </cell>
          <cell r="X899">
            <v>1</v>
          </cell>
          <cell r="Y899">
            <v>42689</v>
          </cell>
          <cell r="Z899">
            <v>0</v>
          </cell>
        </row>
        <row r="900">
          <cell r="C900">
            <v>3839</v>
          </cell>
          <cell r="D900" t="str">
            <v>ELEBER</v>
          </cell>
          <cell r="E900">
            <v>2016</v>
          </cell>
          <cell r="F900" t="str">
            <v>TA</v>
          </cell>
          <cell r="G900" t="str">
            <v>1 x MODEM RTC 9-36V (BERMEJALES)</v>
          </cell>
          <cell r="H900" t="str">
            <v>IND</v>
          </cell>
          <cell r="I900">
            <v>0</v>
          </cell>
          <cell r="J900">
            <v>1</v>
          </cell>
          <cell r="K900">
            <v>0.92</v>
          </cell>
          <cell r="L900">
            <v>7.999999999999996E-2</v>
          </cell>
          <cell r="M900">
            <v>0.92</v>
          </cell>
          <cell r="N900" t="str">
            <v>-</v>
          </cell>
          <cell r="O900" t="str">
            <v>-</v>
          </cell>
          <cell r="P900" t="str">
            <v>EMM</v>
          </cell>
          <cell r="Q900" t="str">
            <v>-</v>
          </cell>
          <cell r="R900" t="str">
            <v>-</v>
          </cell>
          <cell r="S900" t="str">
            <v>-</v>
          </cell>
          <cell r="T900" t="str">
            <v>-</v>
          </cell>
          <cell r="U900">
            <v>42689</v>
          </cell>
          <cell r="V900">
            <v>42704</v>
          </cell>
          <cell r="W900">
            <v>42704</v>
          </cell>
          <cell r="X900">
            <v>15</v>
          </cell>
          <cell r="Y900">
            <v>42689</v>
          </cell>
          <cell r="Z900">
            <v>-15</v>
          </cell>
        </row>
        <row r="901">
          <cell r="C901">
            <v>3840</v>
          </cell>
          <cell r="D901" t="str">
            <v>EYPESA</v>
          </cell>
          <cell r="E901">
            <v>2016</v>
          </cell>
          <cell r="F901" t="str">
            <v>TA</v>
          </cell>
          <cell r="G901" t="str">
            <v>RTU+SAI ARMARI TELEGESTIO E.T. LLEBRE-II v1.0 (Proto)</v>
          </cell>
          <cell r="H901" t="str">
            <v>IND</v>
          </cell>
          <cell r="I901">
            <v>0</v>
          </cell>
          <cell r="J901">
            <v>19.5</v>
          </cell>
          <cell r="K901">
            <v>31.33</v>
          </cell>
          <cell r="L901">
            <v>-11.829999999999998</v>
          </cell>
          <cell r="M901">
            <v>1.6066666666666667</v>
          </cell>
          <cell r="N901" t="str">
            <v>-</v>
          </cell>
          <cell r="O901" t="str">
            <v>-</v>
          </cell>
          <cell r="P901" t="str">
            <v>-</v>
          </cell>
          <cell r="Q901" t="str">
            <v>JMG</v>
          </cell>
          <cell r="R901" t="str">
            <v>-</v>
          </cell>
          <cell r="S901" t="str">
            <v>-</v>
          </cell>
          <cell r="T901" t="str">
            <v>-</v>
          </cell>
          <cell r="U901">
            <v>42689</v>
          </cell>
          <cell r="V901">
            <v>42704</v>
          </cell>
          <cell r="W901">
            <v>42720</v>
          </cell>
          <cell r="X901">
            <v>15</v>
          </cell>
          <cell r="Y901">
            <v>42720</v>
          </cell>
          <cell r="Z901">
            <v>0</v>
          </cell>
        </row>
        <row r="902">
          <cell r="C902">
            <v>3841</v>
          </cell>
          <cell r="D902" t="str">
            <v>EYPESA</v>
          </cell>
          <cell r="E902">
            <v>2016</v>
          </cell>
          <cell r="F902" t="str">
            <v>TA</v>
          </cell>
          <cell r="G902" t="str">
            <v>RTU ARMARI TELEGESTIO v1.0 (Proto)</v>
          </cell>
          <cell r="H902" t="str">
            <v>IND</v>
          </cell>
          <cell r="I902">
            <v>0</v>
          </cell>
          <cell r="J902">
            <v>18.5</v>
          </cell>
          <cell r="K902">
            <v>11.84</v>
          </cell>
          <cell r="L902">
            <v>6.66</v>
          </cell>
          <cell r="M902">
            <v>0.64</v>
          </cell>
          <cell r="N902" t="str">
            <v>-</v>
          </cell>
          <cell r="O902" t="str">
            <v>-</v>
          </cell>
          <cell r="P902" t="str">
            <v>-</v>
          </cell>
          <cell r="Q902" t="str">
            <v>JMG</v>
          </cell>
          <cell r="R902" t="str">
            <v>-</v>
          </cell>
          <cell r="S902" t="str">
            <v>-</v>
          </cell>
          <cell r="T902" t="str">
            <v>-</v>
          </cell>
          <cell r="U902">
            <v>42689</v>
          </cell>
          <cell r="V902">
            <v>42704</v>
          </cell>
          <cell r="W902">
            <v>43088</v>
          </cell>
          <cell r="X902">
            <v>15</v>
          </cell>
          <cell r="Y902">
            <v>43088</v>
          </cell>
          <cell r="Z902">
            <v>0</v>
          </cell>
        </row>
        <row r="903">
          <cell r="C903">
            <v>3842</v>
          </cell>
          <cell r="D903" t="str">
            <v>DIELCA</v>
          </cell>
          <cell r="E903">
            <v>2016</v>
          </cell>
          <cell r="F903" t="str">
            <v>TA</v>
          </cell>
          <cell r="G903" t="str">
            <v>SOPORTE CSSat CALLOSA 2,016</v>
          </cell>
          <cell r="H903" t="str">
            <v>IND</v>
          </cell>
          <cell r="I903">
            <v>0</v>
          </cell>
          <cell r="J903">
            <v>1.5</v>
          </cell>
          <cell r="K903">
            <v>1.5</v>
          </cell>
          <cell r="L903">
            <v>0</v>
          </cell>
          <cell r="M903">
            <v>1</v>
          </cell>
          <cell r="N903" t="str">
            <v>-</v>
          </cell>
          <cell r="O903" t="str">
            <v>-</v>
          </cell>
          <cell r="P903" t="str">
            <v>-</v>
          </cell>
          <cell r="Q903" t="str">
            <v>-</v>
          </cell>
          <cell r="R903" t="str">
            <v>TRS</v>
          </cell>
          <cell r="S903" t="str">
            <v>-</v>
          </cell>
          <cell r="T903" t="str">
            <v>-</v>
          </cell>
          <cell r="U903">
            <v>42682</v>
          </cell>
          <cell r="V903">
            <v>42682</v>
          </cell>
          <cell r="W903">
            <v>42682</v>
          </cell>
          <cell r="X903">
            <v>0</v>
          </cell>
          <cell r="Y903">
            <v>42682</v>
          </cell>
          <cell r="Z903">
            <v>0</v>
          </cell>
        </row>
        <row r="904">
          <cell r="C904">
            <v>3843</v>
          </cell>
          <cell r="D904" t="str">
            <v>BASENE</v>
          </cell>
          <cell r="E904">
            <v>2016</v>
          </cell>
          <cell r="F904" t="str">
            <v>TA</v>
          </cell>
          <cell r="G904" t="str">
            <v>SCADA BASSOLS ENERGIA v4.3</v>
          </cell>
          <cell r="H904" t="str">
            <v>PPAL</v>
          </cell>
          <cell r="I904">
            <v>0</v>
          </cell>
          <cell r="J904">
            <v>3.25</v>
          </cell>
          <cell r="K904">
            <v>2.58</v>
          </cell>
          <cell r="L904">
            <v>0.66999999999999993</v>
          </cell>
          <cell r="M904">
            <v>0.79384615384615387</v>
          </cell>
          <cell r="N904" t="str">
            <v>-</v>
          </cell>
          <cell r="O904" t="str">
            <v>-</v>
          </cell>
          <cell r="P904" t="str">
            <v>-</v>
          </cell>
          <cell r="Q904" t="str">
            <v>-</v>
          </cell>
          <cell r="R904" t="str">
            <v>RVC</v>
          </cell>
          <cell r="S904" t="str">
            <v>-</v>
          </cell>
          <cell r="T904" t="str">
            <v>-</v>
          </cell>
          <cell r="U904">
            <v>42689</v>
          </cell>
          <cell r="V904">
            <v>42704</v>
          </cell>
          <cell r="W904">
            <v>42723</v>
          </cell>
          <cell r="X904">
            <v>15</v>
          </cell>
          <cell r="Y904">
            <v>42723</v>
          </cell>
          <cell r="Z904">
            <v>0</v>
          </cell>
        </row>
        <row r="905">
          <cell r="C905">
            <v>3844</v>
          </cell>
          <cell r="D905" t="str">
            <v>SITEL</v>
          </cell>
          <cell r="E905">
            <v>2016</v>
          </cell>
          <cell r="F905" t="str">
            <v>TA</v>
          </cell>
          <cell r="G905" t="str">
            <v xml:space="preserve">RTU C.T. GUSSINYER v2.0 </v>
          </cell>
          <cell r="H905" t="str">
            <v>OF3843</v>
          </cell>
          <cell r="I905">
            <v>0</v>
          </cell>
          <cell r="J905">
            <v>0.75</v>
          </cell>
          <cell r="K905">
            <v>0.83</v>
          </cell>
          <cell r="L905">
            <v>-7.999999999999996E-2</v>
          </cell>
          <cell r="M905">
            <v>1.1066666666666667</v>
          </cell>
          <cell r="N905" t="str">
            <v>-</v>
          </cell>
          <cell r="O905" t="str">
            <v>-</v>
          </cell>
          <cell r="P905" t="str">
            <v>-</v>
          </cell>
          <cell r="Q905" t="str">
            <v>JMG</v>
          </cell>
          <cell r="R905" t="str">
            <v>-</v>
          </cell>
          <cell r="S905" t="str">
            <v>-</v>
          </cell>
          <cell r="T905" t="str">
            <v>-</v>
          </cell>
          <cell r="U905">
            <v>42689</v>
          </cell>
          <cell r="V905">
            <v>42704</v>
          </cell>
          <cell r="W905">
            <v>42723</v>
          </cell>
          <cell r="X905">
            <v>15</v>
          </cell>
          <cell r="Y905">
            <v>42723</v>
          </cell>
          <cell r="Z905">
            <v>0</v>
          </cell>
        </row>
        <row r="906">
          <cell r="C906">
            <v>3845</v>
          </cell>
          <cell r="D906" t="str">
            <v>SITEL</v>
          </cell>
          <cell r="E906">
            <v>2016</v>
          </cell>
          <cell r="F906" t="str">
            <v>TA</v>
          </cell>
          <cell r="G906" t="str">
            <v>RTU C.T. LA PUNTIA v2.0</v>
          </cell>
          <cell r="H906" t="str">
            <v>OF3843</v>
          </cell>
          <cell r="I906">
            <v>0</v>
          </cell>
          <cell r="J906">
            <v>0.75</v>
          </cell>
          <cell r="K906">
            <v>0.83</v>
          </cell>
          <cell r="L906">
            <v>-7.999999999999996E-2</v>
          </cell>
          <cell r="M906">
            <v>1.1066666666666667</v>
          </cell>
          <cell r="N906" t="str">
            <v>-</v>
          </cell>
          <cell r="O906" t="str">
            <v>-</v>
          </cell>
          <cell r="P906" t="str">
            <v>-</v>
          </cell>
          <cell r="Q906" t="str">
            <v>JMG</v>
          </cell>
          <cell r="R906" t="str">
            <v>-</v>
          </cell>
          <cell r="S906" t="str">
            <v>-</v>
          </cell>
          <cell r="T906" t="str">
            <v>-</v>
          </cell>
          <cell r="U906">
            <v>42689</v>
          </cell>
          <cell r="V906">
            <v>42704</v>
          </cell>
          <cell r="W906">
            <v>42723</v>
          </cell>
          <cell r="X906">
            <v>15</v>
          </cell>
          <cell r="Y906">
            <v>42723</v>
          </cell>
          <cell r="Z906">
            <v>0</v>
          </cell>
        </row>
        <row r="907">
          <cell r="C907">
            <v>3846</v>
          </cell>
          <cell r="D907" t="str">
            <v>SITEL</v>
          </cell>
          <cell r="E907">
            <v>2016</v>
          </cell>
          <cell r="F907" t="str">
            <v>TA</v>
          </cell>
          <cell r="G907" t="str">
            <v>RTU C.T. LES FUNOSES v2.0</v>
          </cell>
          <cell r="H907" t="str">
            <v>OF3843</v>
          </cell>
          <cell r="I907">
            <v>0</v>
          </cell>
          <cell r="J907">
            <v>0.75</v>
          </cell>
          <cell r="K907">
            <v>0.83</v>
          </cell>
          <cell r="L907">
            <v>-7.999999999999996E-2</v>
          </cell>
          <cell r="M907">
            <v>1.1066666666666667</v>
          </cell>
          <cell r="N907" t="str">
            <v>-</v>
          </cell>
          <cell r="O907" t="str">
            <v>-</v>
          </cell>
          <cell r="P907" t="str">
            <v>-</v>
          </cell>
          <cell r="Q907" t="str">
            <v>JMG</v>
          </cell>
          <cell r="R907" t="str">
            <v>-</v>
          </cell>
          <cell r="S907" t="str">
            <v>-</v>
          </cell>
          <cell r="T907" t="str">
            <v>-</v>
          </cell>
          <cell r="U907">
            <v>42689</v>
          </cell>
          <cell r="V907">
            <v>42704</v>
          </cell>
          <cell r="W907">
            <v>42723</v>
          </cell>
          <cell r="X907">
            <v>15</v>
          </cell>
          <cell r="Y907">
            <v>42723</v>
          </cell>
          <cell r="Z907">
            <v>0</v>
          </cell>
        </row>
        <row r="908">
          <cell r="C908">
            <v>3847</v>
          </cell>
          <cell r="D908" t="str">
            <v>SITEL</v>
          </cell>
          <cell r="E908">
            <v>2016</v>
          </cell>
          <cell r="F908" t="str">
            <v>TA</v>
          </cell>
          <cell r="G908" t="str">
            <v>RTU C.S. SANT JOAN v1.0</v>
          </cell>
          <cell r="H908" t="str">
            <v>OF3843</v>
          </cell>
          <cell r="I908">
            <v>0</v>
          </cell>
          <cell r="J908">
            <v>0.75</v>
          </cell>
          <cell r="K908">
            <v>0.83</v>
          </cell>
          <cell r="L908">
            <v>-7.999999999999996E-2</v>
          </cell>
          <cell r="M908">
            <v>1.1066666666666667</v>
          </cell>
          <cell r="N908" t="str">
            <v>-</v>
          </cell>
          <cell r="O908" t="str">
            <v>-</v>
          </cell>
          <cell r="P908" t="str">
            <v>-</v>
          </cell>
          <cell r="Q908" t="str">
            <v>JMG</v>
          </cell>
          <cell r="R908" t="str">
            <v>-</v>
          </cell>
          <cell r="S908" t="str">
            <v>-</v>
          </cell>
          <cell r="T908" t="str">
            <v>-</v>
          </cell>
          <cell r="U908">
            <v>42689</v>
          </cell>
          <cell r="V908">
            <v>42704</v>
          </cell>
          <cell r="W908">
            <v>42723</v>
          </cell>
          <cell r="X908">
            <v>15</v>
          </cell>
          <cell r="Y908">
            <v>42723</v>
          </cell>
          <cell r="Z908">
            <v>0</v>
          </cell>
        </row>
        <row r="909">
          <cell r="C909">
            <v>3848</v>
          </cell>
          <cell r="D909" t="str">
            <v>SITEL</v>
          </cell>
          <cell r="E909">
            <v>2016</v>
          </cell>
          <cell r="F909" t="str">
            <v>TA</v>
          </cell>
          <cell r="G909" t="str">
            <v>RTU C.T. BEGUDA v2.0</v>
          </cell>
          <cell r="H909" t="str">
            <v>OF3843</v>
          </cell>
          <cell r="I909">
            <v>0</v>
          </cell>
          <cell r="J909">
            <v>0.75</v>
          </cell>
          <cell r="K909">
            <v>0.59</v>
          </cell>
          <cell r="L909">
            <v>0.16000000000000003</v>
          </cell>
          <cell r="M909">
            <v>0.78666666666666663</v>
          </cell>
          <cell r="N909" t="str">
            <v>-</v>
          </cell>
          <cell r="O909" t="str">
            <v>-</v>
          </cell>
          <cell r="P909" t="str">
            <v>-</v>
          </cell>
          <cell r="Q909" t="str">
            <v>JMG</v>
          </cell>
          <cell r="R909" t="str">
            <v>-</v>
          </cell>
          <cell r="S909" t="str">
            <v>-</v>
          </cell>
          <cell r="T909" t="str">
            <v>-</v>
          </cell>
          <cell r="U909">
            <v>42689</v>
          </cell>
          <cell r="V909">
            <v>42704</v>
          </cell>
          <cell r="W909">
            <v>42706</v>
          </cell>
          <cell r="X909">
            <v>15</v>
          </cell>
          <cell r="Y909">
            <v>42706</v>
          </cell>
          <cell r="Z909">
            <v>0</v>
          </cell>
        </row>
        <row r="910">
          <cell r="C910">
            <v>3849</v>
          </cell>
          <cell r="D910" t="str">
            <v>ELECAR</v>
          </cell>
          <cell r="E910">
            <v>2016</v>
          </cell>
          <cell r="F910" t="str">
            <v>TA</v>
          </cell>
          <cell r="G910" t="str">
            <v>SUPORT SCADA CARDENER 2,016</v>
          </cell>
          <cell r="H910" t="str">
            <v>IND</v>
          </cell>
          <cell r="I910">
            <v>0</v>
          </cell>
          <cell r="J910">
            <v>1</v>
          </cell>
          <cell r="K910">
            <v>1</v>
          </cell>
          <cell r="L910">
            <v>0</v>
          </cell>
          <cell r="M910">
            <v>1</v>
          </cell>
          <cell r="N910" t="str">
            <v>-</v>
          </cell>
          <cell r="O910" t="str">
            <v>-</v>
          </cell>
          <cell r="P910" t="str">
            <v>-</v>
          </cell>
          <cell r="Q910" t="str">
            <v>-</v>
          </cell>
          <cell r="R910" t="str">
            <v>RVC</v>
          </cell>
          <cell r="S910" t="str">
            <v>-</v>
          </cell>
          <cell r="T910" t="str">
            <v>-</v>
          </cell>
          <cell r="U910">
            <v>42690</v>
          </cell>
          <cell r="V910">
            <v>42699</v>
          </cell>
          <cell r="W910">
            <v>42699</v>
          </cell>
          <cell r="X910">
            <v>9</v>
          </cell>
          <cell r="Y910">
            <v>42695</v>
          </cell>
          <cell r="Z910">
            <v>-4</v>
          </cell>
        </row>
        <row r="911">
          <cell r="C911">
            <v>3850</v>
          </cell>
          <cell r="D911" t="str">
            <v>SAMPOL</v>
          </cell>
          <cell r="E911">
            <v>2016</v>
          </cell>
          <cell r="F911" t="str">
            <v>TA</v>
          </cell>
          <cell r="G911" t="str">
            <v>STG-TEDIS SAMPOL v1.0</v>
          </cell>
          <cell r="H911" t="str">
            <v>IND</v>
          </cell>
          <cell r="I911">
            <v>0</v>
          </cell>
          <cell r="J911">
            <v>39</v>
          </cell>
          <cell r="K911">
            <v>28.5</v>
          </cell>
          <cell r="L911">
            <v>10.5</v>
          </cell>
          <cell r="M911">
            <v>0.73076923076923073</v>
          </cell>
          <cell r="N911" t="str">
            <v>-</v>
          </cell>
          <cell r="O911" t="str">
            <v>-</v>
          </cell>
          <cell r="P911" t="str">
            <v>-</v>
          </cell>
          <cell r="Q911" t="str">
            <v>-</v>
          </cell>
          <cell r="R911" t="str">
            <v>TRS</v>
          </cell>
          <cell r="S911" t="str">
            <v>-</v>
          </cell>
          <cell r="T911" t="str">
            <v>-</v>
          </cell>
          <cell r="U911">
            <v>42696</v>
          </cell>
          <cell r="V911">
            <v>42720</v>
          </cell>
          <cell r="W911">
            <v>42782</v>
          </cell>
          <cell r="X911">
            <v>24</v>
          </cell>
          <cell r="Y911">
            <v>42782</v>
          </cell>
          <cell r="Z911">
            <v>0</v>
          </cell>
        </row>
        <row r="912">
          <cell r="C912">
            <v>3851</v>
          </cell>
          <cell r="D912" t="str">
            <v>EYPESA</v>
          </cell>
          <cell r="E912">
            <v>2016</v>
          </cell>
          <cell r="F912" t="str">
            <v>TA</v>
          </cell>
          <cell r="G912" t="str">
            <v>RTU+SAI ARMARI TELEGESTIO E.T. SANATORI SEVA v1.0 (Proto)</v>
          </cell>
          <cell r="H912" t="str">
            <v>IND</v>
          </cell>
          <cell r="I912">
            <v>0</v>
          </cell>
          <cell r="J912">
            <v>19.5</v>
          </cell>
          <cell r="K912">
            <v>35.33</v>
          </cell>
          <cell r="L912">
            <v>-15.829999999999998</v>
          </cell>
          <cell r="M912">
            <v>1.8117948717948718</v>
          </cell>
          <cell r="N912" t="str">
            <v>-</v>
          </cell>
          <cell r="O912" t="str">
            <v>-</v>
          </cell>
          <cell r="P912" t="str">
            <v>-</v>
          </cell>
          <cell r="Q912" t="str">
            <v>JMG</v>
          </cell>
          <cell r="R912" t="str">
            <v>-</v>
          </cell>
          <cell r="S912" t="str">
            <v>-</v>
          </cell>
          <cell r="T912" t="str">
            <v>-</v>
          </cell>
          <cell r="U912">
            <v>42689</v>
          </cell>
          <cell r="V912">
            <v>42704</v>
          </cell>
          <cell r="W912">
            <v>42724</v>
          </cell>
          <cell r="X912">
            <v>15</v>
          </cell>
          <cell r="Y912">
            <v>42724</v>
          </cell>
          <cell r="Z912">
            <v>0</v>
          </cell>
        </row>
        <row r="913">
          <cell r="C913">
            <v>3852</v>
          </cell>
          <cell r="D913" t="str">
            <v>ORMAZA</v>
          </cell>
          <cell r="E913">
            <v>2016</v>
          </cell>
          <cell r="F913" t="str">
            <v>OB</v>
          </cell>
          <cell r="G913" t="str">
            <v>CC SCADA UNIVERSITAT ALACANT v1.2</v>
          </cell>
          <cell r="H913" t="str">
            <v>OF3604</v>
          </cell>
          <cell r="I913">
            <v>0</v>
          </cell>
          <cell r="J913">
            <v>6</v>
          </cell>
          <cell r="K913">
            <v>0</v>
          </cell>
          <cell r="L913">
            <v>6</v>
          </cell>
          <cell r="M913">
            <v>0</v>
          </cell>
          <cell r="N913" t="str">
            <v>-</v>
          </cell>
          <cell r="O913" t="str">
            <v>-</v>
          </cell>
          <cell r="P913" t="str">
            <v>-</v>
          </cell>
          <cell r="Q913" t="str">
            <v>JMG</v>
          </cell>
          <cell r="R913" t="str">
            <v>-</v>
          </cell>
          <cell r="S913" t="str">
            <v>-</v>
          </cell>
          <cell r="T913" t="str">
            <v>-</v>
          </cell>
          <cell r="U913">
            <v>42698</v>
          </cell>
          <cell r="V913">
            <v>42735</v>
          </cell>
          <cell r="W913">
            <v>42735</v>
          </cell>
          <cell r="X913">
            <v>37</v>
          </cell>
          <cell r="Y913">
            <v>0</v>
          </cell>
          <cell r="Z913" t="str">
            <v/>
          </cell>
        </row>
        <row r="914">
          <cell r="C914">
            <v>0</v>
          </cell>
          <cell r="D914">
            <v>0</v>
          </cell>
          <cell r="E914">
            <v>0</v>
          </cell>
          <cell r="F914">
            <v>0</v>
          </cell>
          <cell r="G914">
            <v>0</v>
          </cell>
          <cell r="H914">
            <v>0</v>
          </cell>
          <cell r="I914">
            <v>0</v>
          </cell>
          <cell r="J914">
            <v>150</v>
          </cell>
          <cell r="K914">
            <v>153.11000000000001</v>
          </cell>
          <cell r="L914">
            <v>-3.1100000000000136</v>
          </cell>
          <cell r="M914">
            <v>0</v>
          </cell>
          <cell r="N914">
            <v>0</v>
          </cell>
          <cell r="O914">
            <v>0</v>
          </cell>
          <cell r="P914">
            <v>0</v>
          </cell>
          <cell r="Q914">
            <v>0</v>
          </cell>
          <cell r="R914">
            <v>0</v>
          </cell>
          <cell r="S914">
            <v>0</v>
          </cell>
          <cell r="T914">
            <v>0</v>
          </cell>
          <cell r="U914">
            <v>0</v>
          </cell>
          <cell r="V914">
            <v>0</v>
          </cell>
          <cell r="W914">
            <v>0</v>
          </cell>
          <cell r="X914">
            <v>0</v>
          </cell>
          <cell r="Y914">
            <v>0</v>
          </cell>
          <cell r="Z914">
            <v>-37</v>
          </cell>
        </row>
        <row r="915">
          <cell r="C915">
            <v>0</v>
          </cell>
          <cell r="D915">
            <v>0</v>
          </cell>
          <cell r="E915">
            <v>0</v>
          </cell>
          <cell r="F915">
            <v>0</v>
          </cell>
          <cell r="G915">
            <v>0</v>
          </cell>
          <cell r="H915">
            <v>0</v>
          </cell>
          <cell r="I915">
            <v>0</v>
          </cell>
          <cell r="J915">
            <v>0</v>
          </cell>
          <cell r="K915">
            <v>0</v>
          </cell>
          <cell r="L915">
            <v>0</v>
          </cell>
          <cell r="M915">
            <v>0</v>
          </cell>
          <cell r="N915">
            <v>0</v>
          </cell>
          <cell r="O915">
            <v>0</v>
          </cell>
          <cell r="P915">
            <v>0</v>
          </cell>
          <cell r="Q915">
            <v>0</v>
          </cell>
          <cell r="R915">
            <v>0</v>
          </cell>
          <cell r="S915">
            <v>0</v>
          </cell>
          <cell r="T915">
            <v>0</v>
          </cell>
          <cell r="U915">
            <v>0</v>
          </cell>
          <cell r="V915">
            <v>0</v>
          </cell>
          <cell r="W915">
            <v>0</v>
          </cell>
          <cell r="X915">
            <v>0</v>
          </cell>
          <cell r="Y915">
            <v>0</v>
          </cell>
          <cell r="Z915">
            <v>0</v>
          </cell>
        </row>
        <row r="916">
          <cell r="C916">
            <v>0</v>
          </cell>
          <cell r="D916">
            <v>0</v>
          </cell>
          <cell r="E916">
            <v>0</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0</v>
          </cell>
          <cell r="V916">
            <v>0</v>
          </cell>
          <cell r="W916">
            <v>0</v>
          </cell>
          <cell r="X916">
            <v>0</v>
          </cell>
          <cell r="Y916">
            <v>0</v>
          </cell>
          <cell r="Z916">
            <v>0</v>
          </cell>
        </row>
        <row r="917">
          <cell r="C917">
            <v>0</v>
          </cell>
          <cell r="D917">
            <v>0</v>
          </cell>
          <cell r="E917">
            <v>0</v>
          </cell>
          <cell r="F917">
            <v>0</v>
          </cell>
          <cell r="G917">
            <v>0</v>
          </cell>
          <cell r="H917">
            <v>0</v>
          </cell>
          <cell r="I917">
            <v>0</v>
          </cell>
          <cell r="J917">
            <v>0</v>
          </cell>
          <cell r="K917">
            <v>0</v>
          </cell>
          <cell r="N917" t="str">
            <v>APROVISIONAMENTS</v>
          </cell>
          <cell r="O917" t="str">
            <v>ADMINISTRACIO</v>
          </cell>
          <cell r="P917" t="str">
            <v>OPERACIONS</v>
          </cell>
          <cell r="Q917" t="str">
            <v>ENGINYERIA HW</v>
          </cell>
          <cell r="R917" t="str">
            <v>ENGINYERIA SW</v>
          </cell>
          <cell r="S917" t="str">
            <v>COMERCIAL</v>
          </cell>
          <cell r="T917" t="str">
            <v>CONSUL.TELCOMUNIC.</v>
          </cell>
          <cell r="U917">
            <v>0</v>
          </cell>
          <cell r="Z917">
            <v>0</v>
          </cell>
        </row>
        <row r="918">
          <cell r="C918">
            <v>0</v>
          </cell>
          <cell r="N918">
            <v>0</v>
          </cell>
          <cell r="O918">
            <v>0</v>
          </cell>
          <cell r="P918">
            <v>0</v>
          </cell>
          <cell r="Q918">
            <v>0</v>
          </cell>
          <cell r="R918">
            <v>0</v>
          </cell>
          <cell r="S918">
            <v>0</v>
          </cell>
          <cell r="T918">
            <v>0</v>
          </cell>
          <cell r="U918">
            <v>0</v>
          </cell>
          <cell r="Z918">
            <v>0</v>
          </cell>
        </row>
        <row r="919">
          <cell r="C919">
            <v>0</v>
          </cell>
          <cell r="N919">
            <v>0</v>
          </cell>
          <cell r="O919">
            <v>0</v>
          </cell>
          <cell r="P919">
            <v>0</v>
          </cell>
          <cell r="Q919">
            <v>0</v>
          </cell>
          <cell r="R919">
            <v>0</v>
          </cell>
          <cell r="S919">
            <v>0</v>
          </cell>
          <cell r="T919">
            <v>0</v>
          </cell>
          <cell r="U919">
            <v>0</v>
          </cell>
          <cell r="Z919">
            <v>0</v>
          </cell>
        </row>
        <row r="920">
          <cell r="C920">
            <v>0</v>
          </cell>
          <cell r="N920">
            <v>0</v>
          </cell>
          <cell r="O920">
            <v>0</v>
          </cell>
          <cell r="P920">
            <v>0</v>
          </cell>
          <cell r="Q920">
            <v>0</v>
          </cell>
          <cell r="R920">
            <v>0</v>
          </cell>
          <cell r="S920">
            <v>0</v>
          </cell>
          <cell r="T920">
            <v>0</v>
          </cell>
          <cell r="U920">
            <v>0</v>
          </cell>
          <cell r="Z920">
            <v>0</v>
          </cell>
        </row>
        <row r="921">
          <cell r="C921">
            <v>0</v>
          </cell>
          <cell r="E921">
            <v>0</v>
          </cell>
          <cell r="F921">
            <v>0</v>
          </cell>
          <cell r="G921">
            <v>0</v>
          </cell>
          <cell r="H921">
            <v>0</v>
          </cell>
          <cell r="I921">
            <v>0</v>
          </cell>
          <cell r="J921">
            <v>0</v>
          </cell>
          <cell r="K921">
            <v>0</v>
          </cell>
          <cell r="L921">
            <v>0</v>
          </cell>
          <cell r="M921">
            <v>0</v>
          </cell>
          <cell r="N921">
            <v>0</v>
          </cell>
          <cell r="O921">
            <v>0</v>
          </cell>
          <cell r="P921">
            <v>0</v>
          </cell>
          <cell r="Q921">
            <v>0</v>
          </cell>
          <cell r="R921">
            <v>0</v>
          </cell>
          <cell r="S921">
            <v>0</v>
          </cell>
          <cell r="T921">
            <v>0</v>
          </cell>
          <cell r="U921">
            <v>0</v>
          </cell>
          <cell r="Z921">
            <v>0</v>
          </cell>
        </row>
        <row r="922">
          <cell r="C922">
            <v>0</v>
          </cell>
          <cell r="E922" t="str">
            <v>Projectes (EXTERNS) en curs 2.016</v>
          </cell>
          <cell r="F922">
            <v>0</v>
          </cell>
          <cell r="G922">
            <v>0</v>
          </cell>
          <cell r="H922">
            <v>0</v>
          </cell>
          <cell r="I922">
            <v>0</v>
          </cell>
          <cell r="J922">
            <v>0</v>
          </cell>
          <cell r="K922">
            <v>0</v>
          </cell>
          <cell r="L922">
            <v>0</v>
          </cell>
          <cell r="M922">
            <v>0</v>
          </cell>
          <cell r="N922">
            <v>0</v>
          </cell>
          <cell r="O922">
            <v>0</v>
          </cell>
          <cell r="P922">
            <v>0</v>
          </cell>
          <cell r="Q922">
            <v>0</v>
          </cell>
          <cell r="R922">
            <v>0</v>
          </cell>
          <cell r="S922">
            <v>0</v>
          </cell>
          <cell r="T922">
            <v>0</v>
          </cell>
          <cell r="U922">
            <v>0</v>
          </cell>
          <cell r="Z922">
            <v>0</v>
          </cell>
        </row>
        <row r="923">
          <cell r="N923">
            <v>0</v>
          </cell>
          <cell r="O923">
            <v>0</v>
          </cell>
          <cell r="P923">
            <v>0</v>
          </cell>
          <cell r="Q923">
            <v>0</v>
          </cell>
          <cell r="R923">
            <v>0</v>
          </cell>
          <cell r="S923">
            <v>0</v>
          </cell>
          <cell r="T923">
            <v>0</v>
          </cell>
          <cell r="U923">
            <v>0</v>
          </cell>
          <cell r="Z923">
            <v>0</v>
          </cell>
        </row>
        <row r="924">
          <cell r="C924">
            <v>0</v>
          </cell>
          <cell r="D924">
            <v>0</v>
          </cell>
          <cell r="E924">
            <v>0</v>
          </cell>
          <cell r="F924">
            <v>0</v>
          </cell>
          <cell r="G924">
            <v>0</v>
          </cell>
          <cell r="H924">
            <v>0</v>
          </cell>
          <cell r="I924">
            <v>0</v>
          </cell>
          <cell r="J924">
            <v>0</v>
          </cell>
          <cell r="K924">
            <v>0</v>
          </cell>
          <cell r="L924">
            <v>0</v>
          </cell>
          <cell r="M924">
            <v>0</v>
          </cell>
          <cell r="N924">
            <v>0</v>
          </cell>
          <cell r="O924">
            <v>0</v>
          </cell>
          <cell r="P924">
            <v>0</v>
          </cell>
          <cell r="Q924">
            <v>0</v>
          </cell>
          <cell r="R924">
            <v>0</v>
          </cell>
          <cell r="S924">
            <v>0</v>
          </cell>
          <cell r="T924">
            <v>0</v>
          </cell>
          <cell r="U924">
            <v>0</v>
          </cell>
          <cell r="V924">
            <v>0</v>
          </cell>
          <cell r="W924">
            <v>0</v>
          </cell>
          <cell r="X924">
            <v>0</v>
          </cell>
          <cell r="Y924">
            <v>0</v>
          </cell>
          <cell r="Z924">
            <v>0</v>
          </cell>
        </row>
        <row r="925">
          <cell r="C925" t="str">
            <v>OF</v>
          </cell>
          <cell r="D925" t="str">
            <v>CLIENT</v>
          </cell>
          <cell r="E925" t="str">
            <v>ANY</v>
          </cell>
          <cell r="F925" t="str">
            <v>STATUS</v>
          </cell>
          <cell r="G925" t="str">
            <v>PROJECTE</v>
          </cell>
          <cell r="H925" t="str">
            <v>TIPUS OF o DEPENDENCIA</v>
          </cell>
          <cell r="I925">
            <v>0</v>
          </cell>
          <cell r="J925" t="str">
            <v>PREV</v>
          </cell>
          <cell r="K925" t="str">
            <v>TOTAL</v>
          </cell>
          <cell r="L925" t="str">
            <v>DESV</v>
          </cell>
          <cell r="M925" t="str">
            <v>AVANÇ</v>
          </cell>
          <cell r="N925" t="str">
            <v>DPT. IMPLICATS</v>
          </cell>
          <cell r="O925">
            <v>0</v>
          </cell>
          <cell r="P925">
            <v>0</v>
          </cell>
          <cell r="Q925">
            <v>0</v>
          </cell>
          <cell r="R925">
            <v>0</v>
          </cell>
          <cell r="S925">
            <v>0</v>
          </cell>
          <cell r="T925">
            <v>0</v>
          </cell>
          <cell r="U925" t="str">
            <v>DATA</v>
          </cell>
          <cell r="V925" t="str">
            <v>DATA</v>
          </cell>
          <cell r="W925" t="str">
            <v>DATA</v>
          </cell>
          <cell r="X925" t="str">
            <v>DURADA</v>
          </cell>
          <cell r="Y925" t="str">
            <v>DATA</v>
          </cell>
          <cell r="Z925" t="str">
            <v>DESVIAC.</v>
          </cell>
        </row>
        <row r="926">
          <cell r="C926">
            <v>0</v>
          </cell>
          <cell r="D926">
            <v>0</v>
          </cell>
          <cell r="E926">
            <v>0</v>
          </cell>
          <cell r="F926">
            <v>0</v>
          </cell>
          <cell r="G926">
            <v>0</v>
          </cell>
          <cell r="H926">
            <v>0</v>
          </cell>
          <cell r="I926">
            <v>0</v>
          </cell>
          <cell r="J926">
            <v>0</v>
          </cell>
          <cell r="K926" t="str">
            <v>REAL</v>
          </cell>
          <cell r="L926">
            <v>0</v>
          </cell>
          <cell r="M926">
            <v>0</v>
          </cell>
          <cell r="N926">
            <v>0</v>
          </cell>
          <cell r="O926">
            <v>0</v>
          </cell>
          <cell r="P926">
            <v>0</v>
          </cell>
          <cell r="Q926">
            <v>0</v>
          </cell>
          <cell r="R926">
            <v>0</v>
          </cell>
          <cell r="S926">
            <v>0</v>
          </cell>
          <cell r="T926">
            <v>0</v>
          </cell>
          <cell r="U926" t="str">
            <v>INICI</v>
          </cell>
          <cell r="V926" t="str">
            <v>ENTREGA</v>
          </cell>
          <cell r="W926" t="str">
            <v>REVISADA</v>
          </cell>
          <cell r="X926">
            <v>0</v>
          </cell>
          <cell r="Y926" t="str">
            <v>ACCEP.</v>
          </cell>
          <cell r="Z926">
            <v>0</v>
          </cell>
        </row>
        <row r="927">
          <cell r="C927">
            <v>0</v>
          </cell>
          <cell r="D927">
            <v>0</v>
          </cell>
          <cell r="E927">
            <v>0</v>
          </cell>
          <cell r="F927">
            <v>0</v>
          </cell>
          <cell r="G927">
            <v>0</v>
          </cell>
          <cell r="H927">
            <v>0</v>
          </cell>
          <cell r="I927">
            <v>0</v>
          </cell>
          <cell r="J927">
            <v>0</v>
          </cell>
          <cell r="K927">
            <v>0</v>
          </cell>
          <cell r="L927">
            <v>0</v>
          </cell>
          <cell r="M927">
            <v>0</v>
          </cell>
          <cell r="N927">
            <v>0</v>
          </cell>
          <cell r="O927">
            <v>0</v>
          </cell>
          <cell r="P927">
            <v>0</v>
          </cell>
          <cell r="Q927">
            <v>0</v>
          </cell>
          <cell r="R927">
            <v>0</v>
          </cell>
          <cell r="S927">
            <v>0</v>
          </cell>
          <cell r="T927">
            <v>0</v>
          </cell>
          <cell r="U927">
            <v>0</v>
          </cell>
          <cell r="V927">
            <v>0</v>
          </cell>
          <cell r="W927">
            <v>0</v>
          </cell>
          <cell r="X927">
            <v>0</v>
          </cell>
          <cell r="Y927">
            <v>0</v>
          </cell>
          <cell r="Z927">
            <v>0</v>
          </cell>
        </row>
        <row r="928">
          <cell r="C928">
            <v>3853</v>
          </cell>
          <cell r="D928" t="str">
            <v>MENSOL</v>
          </cell>
          <cell r="E928">
            <v>2016</v>
          </cell>
          <cell r="F928" t="str">
            <v>TA</v>
          </cell>
          <cell r="G928" t="str">
            <v>Inst. i PEM RTU PRE P.F. BINISSAFULLER v4.0</v>
          </cell>
          <cell r="H928" t="str">
            <v>IND</v>
          </cell>
          <cell r="I928">
            <v>0</v>
          </cell>
          <cell r="J928">
            <v>17.5</v>
          </cell>
          <cell r="K928">
            <v>28.42</v>
          </cell>
          <cell r="L928">
            <v>-10.920000000000002</v>
          </cell>
          <cell r="M928">
            <v>1.6240000000000001</v>
          </cell>
          <cell r="N928" t="str">
            <v>-</v>
          </cell>
          <cell r="O928" t="str">
            <v>-</v>
          </cell>
          <cell r="P928" t="str">
            <v>EMM</v>
          </cell>
          <cell r="Q928" t="str">
            <v>-</v>
          </cell>
          <cell r="R928" t="str">
            <v>-</v>
          </cell>
          <cell r="S928" t="str">
            <v>-</v>
          </cell>
          <cell r="T928" t="str">
            <v>-</v>
          </cell>
          <cell r="U928">
            <v>42699</v>
          </cell>
          <cell r="V928">
            <v>42735</v>
          </cell>
          <cell r="W928">
            <v>42735</v>
          </cell>
          <cell r="X928">
            <v>36</v>
          </cell>
          <cell r="Y928">
            <v>42725</v>
          </cell>
          <cell r="Z928">
            <v>-9</v>
          </cell>
        </row>
        <row r="929">
          <cell r="C929">
            <v>3854</v>
          </cell>
          <cell r="D929" t="str">
            <v>ENDENE</v>
          </cell>
          <cell r="E929">
            <v>2016</v>
          </cell>
          <cell r="F929" t="str">
            <v>TA</v>
          </cell>
          <cell r="G929" t="str">
            <v>Inst. i PEM RTU PRE P.F. SON PARERA v4.0</v>
          </cell>
          <cell r="H929" t="str">
            <v>PPAL</v>
          </cell>
          <cell r="I929">
            <v>0</v>
          </cell>
          <cell r="J929">
            <v>14</v>
          </cell>
          <cell r="K929">
            <v>5.67</v>
          </cell>
          <cell r="L929">
            <v>8.33</v>
          </cell>
          <cell r="M929">
            <v>0.40499999999999997</v>
          </cell>
          <cell r="N929" t="str">
            <v>-</v>
          </cell>
          <cell r="O929" t="str">
            <v>-</v>
          </cell>
          <cell r="P929" t="str">
            <v>EMM</v>
          </cell>
          <cell r="Q929" t="str">
            <v>-</v>
          </cell>
          <cell r="R929" t="str">
            <v>-</v>
          </cell>
          <cell r="S929" t="str">
            <v>-</v>
          </cell>
          <cell r="T929" t="str">
            <v>-</v>
          </cell>
          <cell r="U929">
            <v>42699</v>
          </cell>
          <cell r="V929">
            <v>42735</v>
          </cell>
          <cell r="W929">
            <v>42735</v>
          </cell>
          <cell r="X929">
            <v>36</v>
          </cell>
          <cell r="Y929">
            <v>42704</v>
          </cell>
          <cell r="Z929">
            <v>-30</v>
          </cell>
        </row>
        <row r="930">
          <cell r="C930">
            <v>3855</v>
          </cell>
          <cell r="D930" t="str">
            <v>SITEL</v>
          </cell>
          <cell r="E930">
            <v>2016</v>
          </cell>
          <cell r="F930" t="str">
            <v>TA</v>
          </cell>
          <cell r="G930" t="str">
            <v>Inst. i PEM RTU PRE P.F. CORRAL SERRA v4.0</v>
          </cell>
          <cell r="H930" t="str">
            <v>OF3854</v>
          </cell>
          <cell r="I930">
            <v>0</v>
          </cell>
          <cell r="J930">
            <v>9</v>
          </cell>
          <cell r="K930">
            <v>5.67</v>
          </cell>
          <cell r="L930">
            <v>3.33</v>
          </cell>
          <cell r="M930">
            <v>0.63</v>
          </cell>
          <cell r="N930" t="str">
            <v>-</v>
          </cell>
          <cell r="O930" t="str">
            <v>-</v>
          </cell>
          <cell r="P930" t="str">
            <v>EMM</v>
          </cell>
          <cell r="Q930" t="str">
            <v>-</v>
          </cell>
          <cell r="R930" t="str">
            <v>-</v>
          </cell>
          <cell r="S930" t="str">
            <v>-</v>
          </cell>
          <cell r="T930" t="str">
            <v>-</v>
          </cell>
          <cell r="U930">
            <v>42699</v>
          </cell>
          <cell r="V930">
            <v>42735</v>
          </cell>
          <cell r="W930">
            <v>42735</v>
          </cell>
          <cell r="X930">
            <v>36</v>
          </cell>
          <cell r="Y930">
            <v>42704</v>
          </cell>
          <cell r="Z930">
            <v>-30</v>
          </cell>
        </row>
        <row r="931">
          <cell r="C931">
            <v>3856</v>
          </cell>
          <cell r="D931" t="str">
            <v>SITEL</v>
          </cell>
          <cell r="E931">
            <v>2016</v>
          </cell>
          <cell r="F931" t="str">
            <v>TA</v>
          </cell>
          <cell r="G931" t="str">
            <v>Inst. i PEM RTU PRE P.F. PORTOCRISTO v4.0</v>
          </cell>
          <cell r="H931" t="str">
            <v>OF3854</v>
          </cell>
          <cell r="I931">
            <v>0</v>
          </cell>
          <cell r="J931">
            <v>13</v>
          </cell>
          <cell r="K931">
            <v>5.67</v>
          </cell>
          <cell r="L931">
            <v>7.33</v>
          </cell>
          <cell r="M931">
            <v>0.43615384615384617</v>
          </cell>
          <cell r="N931" t="str">
            <v>-</v>
          </cell>
          <cell r="O931" t="str">
            <v>-</v>
          </cell>
          <cell r="P931" t="str">
            <v>EMM</v>
          </cell>
          <cell r="Q931" t="str">
            <v>-</v>
          </cell>
          <cell r="R931" t="str">
            <v>-</v>
          </cell>
          <cell r="S931" t="str">
            <v>-</v>
          </cell>
          <cell r="T931" t="str">
            <v>-</v>
          </cell>
          <cell r="U931">
            <v>42699</v>
          </cell>
          <cell r="V931">
            <v>42735</v>
          </cell>
          <cell r="W931">
            <v>42735</v>
          </cell>
          <cell r="X931">
            <v>36</v>
          </cell>
          <cell r="Y931">
            <v>42704</v>
          </cell>
          <cell r="Z931">
            <v>-30</v>
          </cell>
        </row>
        <row r="932">
          <cell r="C932">
            <v>3857</v>
          </cell>
          <cell r="D932" t="str">
            <v>ELECAR</v>
          </cell>
          <cell r="E932">
            <v>2016</v>
          </cell>
          <cell r="F932" t="str">
            <v>TA</v>
          </cell>
          <cell r="G932" t="str">
            <v>SUPORT CSSat CARDENER 2,016 (Inst.CSSat v10.2)</v>
          </cell>
          <cell r="H932" t="str">
            <v>IND</v>
          </cell>
          <cell r="I932">
            <v>0</v>
          </cell>
          <cell r="J932">
            <v>22</v>
          </cell>
          <cell r="K932">
            <v>22</v>
          </cell>
          <cell r="L932">
            <v>0</v>
          </cell>
          <cell r="M932">
            <v>1</v>
          </cell>
          <cell r="N932" t="str">
            <v>-</v>
          </cell>
          <cell r="O932" t="str">
            <v>-</v>
          </cell>
          <cell r="P932" t="str">
            <v>-</v>
          </cell>
          <cell r="Q932" t="str">
            <v>-</v>
          </cell>
          <cell r="R932" t="str">
            <v>TRS</v>
          </cell>
          <cell r="S932" t="str">
            <v>-</v>
          </cell>
          <cell r="T932" t="str">
            <v>-</v>
          </cell>
          <cell r="U932">
            <v>42702</v>
          </cell>
          <cell r="V932">
            <v>42709</v>
          </cell>
          <cell r="W932">
            <v>42719</v>
          </cell>
          <cell r="X932">
            <v>7</v>
          </cell>
          <cell r="Y932">
            <v>42719</v>
          </cell>
          <cell r="Z932">
            <v>0</v>
          </cell>
        </row>
        <row r="933">
          <cell r="C933">
            <v>3858</v>
          </cell>
          <cell r="D933" t="str">
            <v>ELEMAE</v>
          </cell>
          <cell r="E933">
            <v>2016</v>
          </cell>
          <cell r="F933" t="str">
            <v>TA</v>
          </cell>
          <cell r="G933" t="str">
            <v>RTU.C.R. PANORAMICA-GOLF v4.1</v>
          </cell>
          <cell r="H933" t="str">
            <v>IND</v>
          </cell>
          <cell r="I933">
            <v>0</v>
          </cell>
          <cell r="J933">
            <v>7</v>
          </cell>
          <cell r="K933">
            <v>21.5</v>
          </cell>
          <cell r="L933">
            <v>-14.5</v>
          </cell>
          <cell r="M933">
            <v>3.0714285714285716</v>
          </cell>
          <cell r="N933" t="str">
            <v>-</v>
          </cell>
          <cell r="O933" t="str">
            <v>-</v>
          </cell>
          <cell r="P933" t="str">
            <v>-</v>
          </cell>
          <cell r="Q933" t="str">
            <v>JMG</v>
          </cell>
          <cell r="R933" t="str">
            <v>-</v>
          </cell>
          <cell r="S933" t="str">
            <v>-</v>
          </cell>
          <cell r="T933" t="str">
            <v>-</v>
          </cell>
          <cell r="U933">
            <v>42702</v>
          </cell>
          <cell r="V933">
            <v>42713</v>
          </cell>
          <cell r="W933">
            <v>42747</v>
          </cell>
          <cell r="X933">
            <v>11</v>
          </cell>
          <cell r="Y933">
            <v>42747</v>
          </cell>
          <cell r="Z933">
            <v>0</v>
          </cell>
        </row>
        <row r="934">
          <cell r="C934">
            <v>3859</v>
          </cell>
          <cell r="D934" t="str">
            <v>BASENE</v>
          </cell>
          <cell r="E934">
            <v>2016</v>
          </cell>
          <cell r="F934" t="str">
            <v>TA</v>
          </cell>
          <cell r="G934" t="str">
            <v>ACCOM-D C/Caratula</v>
          </cell>
          <cell r="H934" t="str">
            <v>IND</v>
          </cell>
          <cell r="I934">
            <v>0</v>
          </cell>
          <cell r="J934">
            <v>1</v>
          </cell>
          <cell r="K934">
            <v>1</v>
          </cell>
          <cell r="L934">
            <v>0</v>
          </cell>
          <cell r="M934">
            <v>1</v>
          </cell>
          <cell r="N934" t="str">
            <v>-</v>
          </cell>
          <cell r="O934" t="str">
            <v>-</v>
          </cell>
          <cell r="P934" t="str">
            <v>EMM</v>
          </cell>
          <cell r="Q934" t="str">
            <v>-</v>
          </cell>
          <cell r="R934" t="str">
            <v>-</v>
          </cell>
          <cell r="S934" t="str">
            <v>-</v>
          </cell>
          <cell r="T934" t="str">
            <v>-</v>
          </cell>
          <cell r="U934">
            <v>42703</v>
          </cell>
          <cell r="V934">
            <v>42703</v>
          </cell>
          <cell r="W934">
            <v>42703</v>
          </cell>
          <cell r="X934">
            <v>0</v>
          </cell>
          <cell r="Y934">
            <v>42703</v>
          </cell>
          <cell r="Z934">
            <v>0</v>
          </cell>
        </row>
        <row r="935">
          <cell r="C935">
            <v>3860</v>
          </cell>
          <cell r="D935" t="str">
            <v>DIELMO</v>
          </cell>
          <cell r="E935">
            <v>2016</v>
          </cell>
          <cell r="F935" t="str">
            <v>TA</v>
          </cell>
          <cell r="G935" t="str">
            <v>MANTENIMENT CSSat MONTOLIU 2.016-12</v>
          </cell>
          <cell r="H935" t="str">
            <v>IND</v>
          </cell>
          <cell r="I935">
            <v>0</v>
          </cell>
          <cell r="J935">
            <v>4</v>
          </cell>
          <cell r="K935">
            <v>0.5</v>
          </cell>
          <cell r="L935">
            <v>3.5</v>
          </cell>
          <cell r="M935">
            <v>0.125</v>
          </cell>
          <cell r="N935" t="str">
            <v>-</v>
          </cell>
          <cell r="O935" t="str">
            <v>-</v>
          </cell>
          <cell r="P935" t="str">
            <v>-</v>
          </cell>
          <cell r="Q935" t="str">
            <v>-</v>
          </cell>
          <cell r="R935" t="str">
            <v>TRS</v>
          </cell>
          <cell r="S935" t="str">
            <v>-</v>
          </cell>
          <cell r="T935" t="str">
            <v>-</v>
          </cell>
          <cell r="U935">
            <v>42705</v>
          </cell>
          <cell r="V935">
            <v>42735</v>
          </cell>
          <cell r="W935">
            <v>42735</v>
          </cell>
          <cell r="X935">
            <v>30</v>
          </cell>
          <cell r="Y935">
            <v>42735</v>
          </cell>
          <cell r="Z935">
            <v>0</v>
          </cell>
        </row>
        <row r="936">
          <cell r="C936">
            <v>3861</v>
          </cell>
          <cell r="D936" t="str">
            <v>ELEEBR</v>
          </cell>
          <cell r="E936">
            <v>2016</v>
          </cell>
          <cell r="F936" t="str">
            <v>TA</v>
          </cell>
          <cell r="G936" t="str">
            <v>CC SCADA EEBRO v4.2</v>
          </cell>
          <cell r="H936" t="str">
            <v>IND</v>
          </cell>
          <cell r="I936">
            <v>0</v>
          </cell>
          <cell r="J936">
            <v>4</v>
          </cell>
          <cell r="K936">
            <v>2.08</v>
          </cell>
          <cell r="L936">
            <v>1.92</v>
          </cell>
          <cell r="M936">
            <v>0.52</v>
          </cell>
          <cell r="N936" t="str">
            <v>-</v>
          </cell>
          <cell r="O936" t="str">
            <v>-</v>
          </cell>
          <cell r="P936" t="str">
            <v>-</v>
          </cell>
          <cell r="Q936" t="str">
            <v>JMG</v>
          </cell>
          <cell r="R936" t="str">
            <v>-</v>
          </cell>
          <cell r="S936" t="str">
            <v>-</v>
          </cell>
          <cell r="T936" t="str">
            <v>-</v>
          </cell>
          <cell r="U936">
            <v>42705</v>
          </cell>
          <cell r="V936">
            <v>42713</v>
          </cell>
          <cell r="W936">
            <v>42716</v>
          </cell>
          <cell r="X936">
            <v>8</v>
          </cell>
          <cell r="Y936">
            <v>42716</v>
          </cell>
          <cell r="Z936">
            <v>0</v>
          </cell>
        </row>
        <row r="937">
          <cell r="C937">
            <v>3862</v>
          </cell>
          <cell r="D937" t="str">
            <v>SUMTAR</v>
          </cell>
          <cell r="E937">
            <v>2016</v>
          </cell>
          <cell r="F937" t="str">
            <v>TA</v>
          </cell>
          <cell r="G937" t="str">
            <v>MANTENIMENT CSSat TARRASENSE 2,016-12</v>
          </cell>
          <cell r="H937" t="str">
            <v>IND</v>
          </cell>
          <cell r="I937">
            <v>0</v>
          </cell>
          <cell r="J937">
            <v>4</v>
          </cell>
          <cell r="K937">
            <v>4.25</v>
          </cell>
          <cell r="L937">
            <v>-0.25</v>
          </cell>
          <cell r="M937">
            <v>1.0625</v>
          </cell>
          <cell r="N937" t="str">
            <v>-</v>
          </cell>
          <cell r="O937" t="str">
            <v>-</v>
          </cell>
          <cell r="P937" t="str">
            <v>-</v>
          </cell>
          <cell r="Q937" t="str">
            <v>-</v>
          </cell>
          <cell r="R937" t="str">
            <v>TRS</v>
          </cell>
          <cell r="S937" t="str">
            <v>-</v>
          </cell>
          <cell r="T937" t="str">
            <v>-</v>
          </cell>
          <cell r="U937">
            <v>42705</v>
          </cell>
          <cell r="V937">
            <v>42735</v>
          </cell>
          <cell r="W937">
            <v>42735</v>
          </cell>
          <cell r="X937">
            <v>30</v>
          </cell>
          <cell r="Y937">
            <v>42735</v>
          </cell>
          <cell r="Z937">
            <v>0</v>
          </cell>
        </row>
        <row r="938">
          <cell r="C938">
            <v>3863</v>
          </cell>
          <cell r="D938" t="str">
            <v>ELLATO</v>
          </cell>
          <cell r="E938">
            <v>2016</v>
          </cell>
          <cell r="F938" t="str">
            <v>OB</v>
          </cell>
          <cell r="G938" t="str">
            <v>CC SCADA TEDIS.Net LATORRE v1.0</v>
          </cell>
          <cell r="H938" t="str">
            <v>PPAL</v>
          </cell>
          <cell r="I938">
            <v>0</v>
          </cell>
          <cell r="J938">
            <v>63</v>
          </cell>
          <cell r="K938">
            <v>0</v>
          </cell>
          <cell r="L938">
            <v>63</v>
          </cell>
          <cell r="M938">
            <v>0</v>
          </cell>
          <cell r="N938" t="str">
            <v>-</v>
          </cell>
          <cell r="O938" t="str">
            <v>-</v>
          </cell>
          <cell r="P938" t="str">
            <v>-</v>
          </cell>
          <cell r="Q938" t="str">
            <v>-</v>
          </cell>
          <cell r="R938" t="str">
            <v>RVC</v>
          </cell>
          <cell r="S938" t="str">
            <v>-</v>
          </cell>
          <cell r="T938" t="str">
            <v>-</v>
          </cell>
          <cell r="U938">
            <v>42704</v>
          </cell>
          <cell r="V938">
            <v>42766</v>
          </cell>
          <cell r="W938">
            <v>42766</v>
          </cell>
          <cell r="X938">
            <v>60</v>
          </cell>
          <cell r="Y938">
            <v>0</v>
          </cell>
          <cell r="Z938" t="str">
            <v/>
          </cell>
        </row>
        <row r="939">
          <cell r="C939">
            <v>3864</v>
          </cell>
          <cell r="D939" t="str">
            <v>ELLATO</v>
          </cell>
          <cell r="E939">
            <v>2016</v>
          </cell>
          <cell r="F939" t="str">
            <v>OB</v>
          </cell>
          <cell r="G939" t="str">
            <v>RTU S.E. DOS TORRES v1.0</v>
          </cell>
          <cell r="H939" t="str">
            <v>OF3863</v>
          </cell>
          <cell r="I939">
            <v>0</v>
          </cell>
          <cell r="J939">
            <v>29</v>
          </cell>
          <cell r="K939">
            <v>0</v>
          </cell>
          <cell r="L939">
            <v>29</v>
          </cell>
          <cell r="M939">
            <v>0</v>
          </cell>
          <cell r="N939" t="str">
            <v>-</v>
          </cell>
          <cell r="O939" t="str">
            <v>-</v>
          </cell>
          <cell r="P939" t="str">
            <v>EMM</v>
          </cell>
          <cell r="Q939" t="str">
            <v>-</v>
          </cell>
          <cell r="R939" t="str">
            <v>-</v>
          </cell>
          <cell r="S939" t="str">
            <v>-</v>
          </cell>
          <cell r="T939" t="str">
            <v>-</v>
          </cell>
          <cell r="U939">
            <v>42704</v>
          </cell>
          <cell r="V939">
            <v>42766</v>
          </cell>
          <cell r="W939">
            <v>42766</v>
          </cell>
          <cell r="X939">
            <v>60</v>
          </cell>
          <cell r="Y939">
            <v>0</v>
          </cell>
          <cell r="Z939" t="str">
            <v/>
          </cell>
        </row>
        <row r="940">
          <cell r="C940">
            <v>3865</v>
          </cell>
          <cell r="D940" t="str">
            <v>ELLATO</v>
          </cell>
          <cell r="E940">
            <v>2016</v>
          </cell>
          <cell r="F940" t="str">
            <v>OB</v>
          </cell>
          <cell r="G940" t="str">
            <v>RTU C.T. AAAAAAAA</v>
          </cell>
          <cell r="H940" t="str">
            <v>OF3863</v>
          </cell>
          <cell r="I940">
            <v>0</v>
          </cell>
          <cell r="J940">
            <v>23</v>
          </cell>
          <cell r="K940">
            <v>0</v>
          </cell>
          <cell r="L940">
            <v>23</v>
          </cell>
          <cell r="M940">
            <v>0</v>
          </cell>
          <cell r="N940" t="str">
            <v>-</v>
          </cell>
          <cell r="O940" t="str">
            <v>-</v>
          </cell>
          <cell r="P940" t="str">
            <v>EMM</v>
          </cell>
          <cell r="Q940" t="str">
            <v>-</v>
          </cell>
          <cell r="R940" t="str">
            <v>-</v>
          </cell>
          <cell r="S940" t="str">
            <v>-</v>
          </cell>
          <cell r="T940" t="str">
            <v>-</v>
          </cell>
          <cell r="U940">
            <v>42704</v>
          </cell>
          <cell r="V940">
            <v>42766</v>
          </cell>
          <cell r="W940">
            <v>42766</v>
          </cell>
          <cell r="X940">
            <v>60</v>
          </cell>
          <cell r="Y940">
            <v>0</v>
          </cell>
          <cell r="Z940" t="str">
            <v/>
          </cell>
        </row>
        <row r="941">
          <cell r="C941">
            <v>3866</v>
          </cell>
          <cell r="D941" t="str">
            <v>ELLATO</v>
          </cell>
          <cell r="E941">
            <v>2016</v>
          </cell>
          <cell r="F941" t="str">
            <v>OB</v>
          </cell>
          <cell r="G941" t="str">
            <v>RTU C.T. BBBBBBBB</v>
          </cell>
          <cell r="H941" t="str">
            <v>OF3863</v>
          </cell>
          <cell r="I941">
            <v>0</v>
          </cell>
          <cell r="J941">
            <v>23</v>
          </cell>
          <cell r="K941">
            <v>0</v>
          </cell>
          <cell r="L941">
            <v>23</v>
          </cell>
          <cell r="M941">
            <v>0</v>
          </cell>
          <cell r="N941" t="str">
            <v>-</v>
          </cell>
          <cell r="O941" t="str">
            <v>-</v>
          </cell>
          <cell r="P941" t="str">
            <v>EMM</v>
          </cell>
          <cell r="Q941" t="str">
            <v>-</v>
          </cell>
          <cell r="R941" t="str">
            <v>-</v>
          </cell>
          <cell r="S941" t="str">
            <v>-</v>
          </cell>
          <cell r="T941" t="str">
            <v>-</v>
          </cell>
          <cell r="U941">
            <v>42704</v>
          </cell>
          <cell r="V941">
            <v>42766</v>
          </cell>
          <cell r="W941">
            <v>42766</v>
          </cell>
          <cell r="X941">
            <v>60</v>
          </cell>
          <cell r="Y941">
            <v>0</v>
          </cell>
          <cell r="Z941" t="str">
            <v/>
          </cell>
        </row>
        <row r="942">
          <cell r="C942">
            <v>3867</v>
          </cell>
          <cell r="D942" t="str">
            <v>CARBAY</v>
          </cell>
          <cell r="E942">
            <v>2016</v>
          </cell>
          <cell r="F942" t="str">
            <v>AN</v>
          </cell>
          <cell r="G942" t="str">
            <v>CC SCADA TEDIS.Net CARBAYIN v1.0</v>
          </cell>
          <cell r="H942" t="str">
            <v>IND</v>
          </cell>
          <cell r="I942">
            <v>0</v>
          </cell>
          <cell r="J942">
            <v>85</v>
          </cell>
          <cell r="K942">
            <v>0</v>
          </cell>
          <cell r="L942">
            <v>85</v>
          </cell>
          <cell r="M942">
            <v>0</v>
          </cell>
          <cell r="N942" t="str">
            <v>-</v>
          </cell>
          <cell r="O942" t="str">
            <v>-</v>
          </cell>
          <cell r="P942" t="str">
            <v>-</v>
          </cell>
          <cell r="Q942" t="str">
            <v>-</v>
          </cell>
          <cell r="R942" t="str">
            <v>EDC</v>
          </cell>
          <cell r="S942" t="str">
            <v>-</v>
          </cell>
          <cell r="T942" t="str">
            <v>-</v>
          </cell>
          <cell r="U942">
            <v>42713</v>
          </cell>
          <cell r="V942">
            <v>42825</v>
          </cell>
          <cell r="W942">
            <v>42825</v>
          </cell>
          <cell r="X942">
            <v>112</v>
          </cell>
          <cell r="Y942">
            <v>0</v>
          </cell>
          <cell r="Z942" t="str">
            <v/>
          </cell>
        </row>
        <row r="943">
          <cell r="C943">
            <v>3868</v>
          </cell>
          <cell r="D943" t="str">
            <v>SERGAR</v>
          </cell>
          <cell r="E943">
            <v>2016</v>
          </cell>
          <cell r="F943" t="str">
            <v>TA</v>
          </cell>
          <cell r="G943" t="str">
            <v>Inst. y PEM CSSat SERVILIANO v10.2</v>
          </cell>
          <cell r="H943" t="str">
            <v>IND</v>
          </cell>
          <cell r="I943">
            <v>0</v>
          </cell>
          <cell r="J943">
            <v>18</v>
          </cell>
          <cell r="K943">
            <v>11.25</v>
          </cell>
          <cell r="L943">
            <v>6.75</v>
          </cell>
          <cell r="M943">
            <v>0.625</v>
          </cell>
          <cell r="N943" t="str">
            <v>-</v>
          </cell>
          <cell r="O943" t="str">
            <v>-</v>
          </cell>
          <cell r="P943" t="str">
            <v>-</v>
          </cell>
          <cell r="Q943" t="str">
            <v>-</v>
          </cell>
          <cell r="R943" t="str">
            <v>TRS</v>
          </cell>
          <cell r="S943" t="str">
            <v>-</v>
          </cell>
          <cell r="T943" t="str">
            <v>-</v>
          </cell>
          <cell r="U943">
            <v>42716</v>
          </cell>
          <cell r="V943">
            <v>42735</v>
          </cell>
          <cell r="W943">
            <v>42811</v>
          </cell>
          <cell r="X943">
            <v>19</v>
          </cell>
          <cell r="Y943">
            <v>42811</v>
          </cell>
          <cell r="Z943">
            <v>0</v>
          </cell>
        </row>
        <row r="944">
          <cell r="C944">
            <v>3869</v>
          </cell>
          <cell r="D944" t="str">
            <v>SERGAR</v>
          </cell>
          <cell r="E944">
            <v>2016</v>
          </cell>
          <cell r="F944" t="str">
            <v>TA</v>
          </cell>
          <cell r="G944" t="str">
            <v>MANTENIMENT CSSat SERVILIANO 2.016-12</v>
          </cell>
          <cell r="H944" t="str">
            <v>IND</v>
          </cell>
          <cell r="I944">
            <v>0</v>
          </cell>
          <cell r="J944">
            <v>5</v>
          </cell>
          <cell r="K944">
            <v>1</v>
          </cell>
          <cell r="L944">
            <v>4</v>
          </cell>
          <cell r="M944">
            <v>0.2</v>
          </cell>
          <cell r="N944" t="str">
            <v>-</v>
          </cell>
          <cell r="O944" t="str">
            <v>-</v>
          </cell>
          <cell r="P944" t="str">
            <v>-</v>
          </cell>
          <cell r="Q944" t="str">
            <v>-</v>
          </cell>
          <cell r="R944" t="str">
            <v>TRS</v>
          </cell>
          <cell r="S944" t="str">
            <v>-</v>
          </cell>
          <cell r="T944" t="str">
            <v>-</v>
          </cell>
          <cell r="U944">
            <v>42716</v>
          </cell>
          <cell r="V944">
            <v>42735</v>
          </cell>
          <cell r="W944">
            <v>42735</v>
          </cell>
          <cell r="X944">
            <v>19</v>
          </cell>
          <cell r="Y944">
            <v>42735</v>
          </cell>
          <cell r="Z944">
            <v>0</v>
          </cell>
        </row>
        <row r="945">
          <cell r="C945">
            <v>3870</v>
          </cell>
          <cell r="D945" t="str">
            <v>ASESER</v>
          </cell>
          <cell r="E945">
            <v>2016</v>
          </cell>
          <cell r="F945" t="str">
            <v>TA</v>
          </cell>
          <cell r="G945" t="str">
            <v>CS ASEME v10.2</v>
          </cell>
          <cell r="H945" t="str">
            <v>OF3069</v>
          </cell>
          <cell r="I945">
            <v>0</v>
          </cell>
          <cell r="J945">
            <v>48</v>
          </cell>
          <cell r="K945">
            <v>48</v>
          </cell>
          <cell r="L945">
            <v>0</v>
          </cell>
          <cell r="M945">
            <v>1</v>
          </cell>
          <cell r="N945" t="str">
            <v>-</v>
          </cell>
          <cell r="O945" t="str">
            <v>-</v>
          </cell>
          <cell r="P945" t="str">
            <v>-</v>
          </cell>
          <cell r="Q945" t="str">
            <v>-</v>
          </cell>
          <cell r="R945" t="str">
            <v>TRS</v>
          </cell>
          <cell r="S945" t="str">
            <v>-</v>
          </cell>
          <cell r="T945" t="str">
            <v>-</v>
          </cell>
          <cell r="U945">
            <v>42552</v>
          </cell>
          <cell r="V945">
            <v>42704</v>
          </cell>
          <cell r="W945">
            <v>42704</v>
          </cell>
          <cell r="X945">
            <v>149</v>
          </cell>
          <cell r="Y945">
            <v>42704</v>
          </cell>
          <cell r="Z945">
            <v>0</v>
          </cell>
        </row>
        <row r="946">
          <cell r="C946">
            <v>3871</v>
          </cell>
          <cell r="D946" t="str">
            <v>ORMAZA</v>
          </cell>
          <cell r="E946">
            <v>2016</v>
          </cell>
          <cell r="F946" t="str">
            <v>TA</v>
          </cell>
          <cell r="G946" t="str">
            <v>CC SCADA TEDIS.Net FB MEXICO v1.0</v>
          </cell>
          <cell r="H946" t="str">
            <v>PPAL</v>
          </cell>
          <cell r="I946">
            <v>0</v>
          </cell>
          <cell r="J946">
            <v>56</v>
          </cell>
          <cell r="K946">
            <v>53.5</v>
          </cell>
          <cell r="L946">
            <v>2.5</v>
          </cell>
          <cell r="M946">
            <v>0.9553571428571429</v>
          </cell>
          <cell r="N946" t="str">
            <v>-</v>
          </cell>
          <cell r="O946" t="str">
            <v>-</v>
          </cell>
          <cell r="P946" t="str">
            <v>-</v>
          </cell>
          <cell r="Q946" t="str">
            <v>-</v>
          </cell>
          <cell r="R946" t="str">
            <v>EDC</v>
          </cell>
          <cell r="S946" t="str">
            <v>-</v>
          </cell>
          <cell r="T946" t="str">
            <v>-</v>
          </cell>
          <cell r="U946">
            <v>42718</v>
          </cell>
          <cell r="V946">
            <v>42737</v>
          </cell>
          <cell r="W946">
            <v>42737</v>
          </cell>
          <cell r="X946">
            <v>18</v>
          </cell>
          <cell r="Y946">
            <v>42836</v>
          </cell>
          <cell r="Z946">
            <v>99</v>
          </cell>
        </row>
        <row r="947">
          <cell r="C947">
            <v>3872</v>
          </cell>
          <cell r="D947" t="str">
            <v>SITEL</v>
          </cell>
          <cell r="E947">
            <v>2016</v>
          </cell>
          <cell r="F947" t="str">
            <v>TA</v>
          </cell>
          <cell r="G947" t="str">
            <v>Inst. y PEM CC SCADA TEDIS.Net FB MEXICO v1.0</v>
          </cell>
          <cell r="H947" t="str">
            <v>OF3871</v>
          </cell>
          <cell r="I947">
            <v>0</v>
          </cell>
          <cell r="J947">
            <v>32</v>
          </cell>
          <cell r="K947">
            <v>24</v>
          </cell>
          <cell r="L947">
            <v>8</v>
          </cell>
          <cell r="M947">
            <v>0.75</v>
          </cell>
          <cell r="N947" t="str">
            <v>-</v>
          </cell>
          <cell r="O947" t="str">
            <v>-</v>
          </cell>
          <cell r="P947" t="str">
            <v>-</v>
          </cell>
          <cell r="Q947" t="str">
            <v>-</v>
          </cell>
          <cell r="R947" t="str">
            <v>EDC</v>
          </cell>
          <cell r="S947" t="str">
            <v>-</v>
          </cell>
          <cell r="T947" t="str">
            <v>-</v>
          </cell>
          <cell r="U947">
            <v>42718</v>
          </cell>
          <cell r="V947">
            <v>42737</v>
          </cell>
          <cell r="W947">
            <v>43287</v>
          </cell>
          <cell r="X947">
            <v>18</v>
          </cell>
          <cell r="Y947">
            <v>43287</v>
          </cell>
          <cell r="Z947">
            <v>0</v>
          </cell>
        </row>
        <row r="948">
          <cell r="C948">
            <v>3873</v>
          </cell>
          <cell r="D948" t="str">
            <v>SITEL</v>
          </cell>
          <cell r="E948">
            <v>2016</v>
          </cell>
          <cell r="F948" t="str">
            <v>TA</v>
          </cell>
          <cell r="G948" t="str">
            <v>1 X CAP8-48 TD</v>
          </cell>
          <cell r="H948" t="str">
            <v>IND</v>
          </cell>
          <cell r="I948">
            <v>0</v>
          </cell>
          <cell r="J948">
            <v>1</v>
          </cell>
          <cell r="K948">
            <v>0.67</v>
          </cell>
          <cell r="L948">
            <v>0.32999999999999996</v>
          </cell>
          <cell r="M948">
            <v>0.67</v>
          </cell>
          <cell r="N948" t="str">
            <v>-</v>
          </cell>
          <cell r="O948" t="str">
            <v>-</v>
          </cell>
          <cell r="P948" t="str">
            <v>EMM</v>
          </cell>
          <cell r="Q948" t="str">
            <v>-</v>
          </cell>
          <cell r="R948" t="str">
            <v>-</v>
          </cell>
          <cell r="S948" t="str">
            <v>-</v>
          </cell>
          <cell r="T948" t="str">
            <v>-</v>
          </cell>
          <cell r="U948">
            <v>42723</v>
          </cell>
          <cell r="V948">
            <v>42723</v>
          </cell>
          <cell r="W948">
            <v>42723</v>
          </cell>
          <cell r="X948">
            <v>0</v>
          </cell>
          <cell r="Y948">
            <v>42723</v>
          </cell>
          <cell r="Z948">
            <v>0</v>
          </cell>
        </row>
        <row r="949">
          <cell r="C949">
            <v>3874</v>
          </cell>
          <cell r="D949" t="str">
            <v>EAECEU</v>
          </cell>
          <cell r="E949">
            <v>2016</v>
          </cell>
          <cell r="F949" t="str">
            <v>OB</v>
          </cell>
          <cell r="G949" t="str">
            <v>CSSat E.A.E. CEUTA v10.3</v>
          </cell>
          <cell r="H949" t="str">
            <v>PPAL</v>
          </cell>
          <cell r="I949">
            <v>0</v>
          </cell>
          <cell r="J949">
            <v>8</v>
          </cell>
          <cell r="K949">
            <v>0</v>
          </cell>
          <cell r="L949">
            <v>8</v>
          </cell>
          <cell r="M949">
            <v>0</v>
          </cell>
          <cell r="N949" t="str">
            <v>-</v>
          </cell>
          <cell r="O949" t="str">
            <v>-</v>
          </cell>
          <cell r="P949" t="str">
            <v>-</v>
          </cell>
          <cell r="Q949" t="str">
            <v>-</v>
          </cell>
          <cell r="R949" t="str">
            <v>TRS</v>
          </cell>
          <cell r="S949" t="str">
            <v>-</v>
          </cell>
          <cell r="T949" t="str">
            <v>-</v>
          </cell>
          <cell r="U949">
            <v>42720</v>
          </cell>
          <cell r="V949">
            <v>42389</v>
          </cell>
          <cell r="W949">
            <v>42389</v>
          </cell>
          <cell r="X949">
            <v>-326</v>
          </cell>
          <cell r="Y949">
            <v>0</v>
          </cell>
          <cell r="Z949" t="str">
            <v/>
          </cell>
        </row>
        <row r="950">
          <cell r="C950">
            <v>3875</v>
          </cell>
          <cell r="D950" t="str">
            <v>SITEL</v>
          </cell>
          <cell r="E950">
            <v>2016</v>
          </cell>
          <cell r="F950" t="str">
            <v>OB</v>
          </cell>
          <cell r="G950" t="str">
            <v>SW CS ASEME (EAE CEUTA) v10.3</v>
          </cell>
          <cell r="H950" t="str">
            <v>OF3874</v>
          </cell>
          <cell r="I950">
            <v>0</v>
          </cell>
          <cell r="J950">
            <v>72</v>
          </cell>
          <cell r="K950">
            <v>0</v>
          </cell>
          <cell r="L950">
            <v>72</v>
          </cell>
          <cell r="M950">
            <v>0</v>
          </cell>
          <cell r="N950" t="str">
            <v>-</v>
          </cell>
          <cell r="O950" t="str">
            <v>-</v>
          </cell>
          <cell r="P950" t="str">
            <v>-</v>
          </cell>
          <cell r="Q950" t="str">
            <v>-</v>
          </cell>
          <cell r="R950" t="str">
            <v>TRS</v>
          </cell>
          <cell r="S950" t="str">
            <v>-</v>
          </cell>
          <cell r="T950" t="str">
            <v>-</v>
          </cell>
          <cell r="U950">
            <v>42720</v>
          </cell>
          <cell r="V950">
            <v>42389</v>
          </cell>
          <cell r="W950">
            <v>42389</v>
          </cell>
          <cell r="X950">
            <v>-326</v>
          </cell>
          <cell r="Y950">
            <v>0</v>
          </cell>
          <cell r="Z950" t="str">
            <v/>
          </cell>
        </row>
        <row r="951">
          <cell r="C951">
            <v>3876</v>
          </cell>
          <cell r="D951" t="str">
            <v>DIELAL</v>
          </cell>
          <cell r="E951">
            <v>2016</v>
          </cell>
          <cell r="F951" t="str">
            <v>TA</v>
          </cell>
          <cell r="G951" t="str">
            <v>MANTENIMENT CSSat ALBATARREC 2.017-01</v>
          </cell>
          <cell r="H951" t="str">
            <v>IND</v>
          </cell>
          <cell r="I951">
            <v>0</v>
          </cell>
          <cell r="J951">
            <v>4</v>
          </cell>
          <cell r="K951">
            <v>1</v>
          </cell>
          <cell r="L951">
            <v>3</v>
          </cell>
          <cell r="M951">
            <v>0.25</v>
          </cell>
          <cell r="N951" t="str">
            <v>-</v>
          </cell>
          <cell r="O951" t="str">
            <v>-</v>
          </cell>
          <cell r="P951" t="str">
            <v>-</v>
          </cell>
          <cell r="Q951" t="str">
            <v>-</v>
          </cell>
          <cell r="R951" t="str">
            <v>TRS</v>
          </cell>
          <cell r="S951" t="str">
            <v>-</v>
          </cell>
          <cell r="T951" t="str">
            <v>-</v>
          </cell>
          <cell r="U951">
            <v>42736</v>
          </cell>
          <cell r="V951">
            <v>42766</v>
          </cell>
          <cell r="W951">
            <v>42766</v>
          </cell>
          <cell r="X951">
            <v>30</v>
          </cell>
          <cell r="Y951">
            <v>42766</v>
          </cell>
          <cell r="Z951">
            <v>0</v>
          </cell>
        </row>
        <row r="952">
          <cell r="C952">
            <v>3877</v>
          </cell>
          <cell r="D952" t="str">
            <v>FELGON</v>
          </cell>
          <cell r="E952">
            <v>2016</v>
          </cell>
          <cell r="F952" t="str">
            <v>TA</v>
          </cell>
          <cell r="G952" t="str">
            <v>3 x CABLE COM CAP32-nPort 5110</v>
          </cell>
          <cell r="H952" t="str">
            <v>IND</v>
          </cell>
          <cell r="I952">
            <v>0</v>
          </cell>
          <cell r="J952">
            <v>2</v>
          </cell>
          <cell r="K952">
            <v>0.83</v>
          </cell>
          <cell r="L952">
            <v>1.17</v>
          </cell>
          <cell r="M952">
            <v>0.41499999999999998</v>
          </cell>
          <cell r="N952" t="str">
            <v>-</v>
          </cell>
          <cell r="O952" t="str">
            <v>-</v>
          </cell>
          <cell r="P952" t="str">
            <v>EMM</v>
          </cell>
          <cell r="Q952" t="str">
            <v>-</v>
          </cell>
          <cell r="R952" t="str">
            <v>-</v>
          </cell>
          <cell r="S952" t="str">
            <v>-</v>
          </cell>
          <cell r="T952" t="str">
            <v>-</v>
          </cell>
          <cell r="U952">
            <v>42723</v>
          </cell>
          <cell r="V952">
            <v>42727</v>
          </cell>
          <cell r="W952">
            <v>42727</v>
          </cell>
          <cell r="X952">
            <v>4</v>
          </cell>
          <cell r="Y952">
            <v>42735</v>
          </cell>
          <cell r="Z952">
            <v>8</v>
          </cell>
        </row>
        <row r="953">
          <cell r="C953">
            <v>3878</v>
          </cell>
          <cell r="D953" t="str">
            <v>ESTPAH</v>
          </cell>
          <cell r="E953">
            <v>2016</v>
          </cell>
          <cell r="F953" t="str">
            <v>TA</v>
          </cell>
          <cell r="G953" t="str">
            <v>Inst. i PEM RTU C.H. ROCASSES v4.0</v>
          </cell>
          <cell r="H953" t="str">
            <v>OF3631</v>
          </cell>
          <cell r="I953">
            <v>0</v>
          </cell>
          <cell r="J953">
            <v>24</v>
          </cell>
          <cell r="K953">
            <v>21.5</v>
          </cell>
          <cell r="L953">
            <v>2.5</v>
          </cell>
          <cell r="M953">
            <v>0.89583333333333337</v>
          </cell>
          <cell r="N953" t="str">
            <v>-</v>
          </cell>
          <cell r="O953" t="str">
            <v>-</v>
          </cell>
          <cell r="P953" t="str">
            <v>-</v>
          </cell>
          <cell r="Q953" t="str">
            <v>-</v>
          </cell>
          <cell r="R953" t="str">
            <v>RVC</v>
          </cell>
          <cell r="S953" t="str">
            <v>-</v>
          </cell>
          <cell r="T953" t="str">
            <v>-</v>
          </cell>
          <cell r="U953">
            <v>42617</v>
          </cell>
          <cell r="V953">
            <v>42735</v>
          </cell>
          <cell r="W953">
            <v>42735</v>
          </cell>
          <cell r="X953">
            <v>117</v>
          </cell>
          <cell r="Y953">
            <v>42718</v>
          </cell>
          <cell r="Z953">
            <v>-16</v>
          </cell>
        </row>
        <row r="954">
          <cell r="C954">
            <v>3879</v>
          </cell>
          <cell r="D954" t="str">
            <v>EAECEU</v>
          </cell>
          <cell r="E954">
            <v>2016</v>
          </cell>
          <cell r="F954" t="str">
            <v>TA</v>
          </cell>
          <cell r="G954" t="str">
            <v>MANTENIMENT CSSat EAE CEUTA 2.016-12</v>
          </cell>
          <cell r="H954" t="str">
            <v>IND</v>
          </cell>
          <cell r="I954">
            <v>0</v>
          </cell>
          <cell r="J954">
            <v>10</v>
          </cell>
          <cell r="K954">
            <v>111.5</v>
          </cell>
          <cell r="L954">
            <v>-101.5</v>
          </cell>
          <cell r="M954">
            <v>11.15</v>
          </cell>
          <cell r="N954" t="str">
            <v>-</v>
          </cell>
          <cell r="O954" t="str">
            <v>-</v>
          </cell>
          <cell r="P954" t="str">
            <v>-</v>
          </cell>
          <cell r="Q954" t="str">
            <v>-</v>
          </cell>
          <cell r="R954" t="str">
            <v>TRS</v>
          </cell>
          <cell r="S954" t="str">
            <v>-</v>
          </cell>
          <cell r="T954" t="str">
            <v>-</v>
          </cell>
          <cell r="U954">
            <v>42705</v>
          </cell>
          <cell r="V954">
            <v>42735</v>
          </cell>
          <cell r="W954">
            <v>42735</v>
          </cell>
          <cell r="X954">
            <v>30</v>
          </cell>
          <cell r="Y954">
            <v>42735</v>
          </cell>
          <cell r="Z954">
            <v>0</v>
          </cell>
        </row>
        <row r="955">
          <cell r="C955">
            <v>3880</v>
          </cell>
          <cell r="D955" t="str">
            <v>EYPESA</v>
          </cell>
          <cell r="E955">
            <v>2016</v>
          </cell>
          <cell r="F955" t="str">
            <v>TA</v>
          </cell>
          <cell r="G955" t="str">
            <v>3 x Reparacio MOXA OnCell G3111</v>
          </cell>
          <cell r="H955" t="str">
            <v>IND</v>
          </cell>
          <cell r="I955">
            <v>0</v>
          </cell>
          <cell r="J955">
            <v>5</v>
          </cell>
          <cell r="K955">
            <v>5</v>
          </cell>
          <cell r="L955">
            <v>0</v>
          </cell>
          <cell r="M955">
            <v>1</v>
          </cell>
          <cell r="N955" t="str">
            <v>-</v>
          </cell>
          <cell r="O955" t="str">
            <v>-</v>
          </cell>
          <cell r="P955" t="str">
            <v>EMM</v>
          </cell>
          <cell r="Q955" t="str">
            <v>-</v>
          </cell>
          <cell r="R955" t="str">
            <v>-</v>
          </cell>
          <cell r="S955" t="str">
            <v>-</v>
          </cell>
          <cell r="T955" t="str">
            <v>-</v>
          </cell>
          <cell r="U955">
            <v>42727</v>
          </cell>
          <cell r="V955">
            <v>42727</v>
          </cell>
          <cell r="W955">
            <v>42727</v>
          </cell>
          <cell r="X955">
            <v>0</v>
          </cell>
          <cell r="Y955">
            <v>42727</v>
          </cell>
          <cell r="Z955">
            <v>0</v>
          </cell>
        </row>
        <row r="956">
          <cell r="C956">
            <v>3881</v>
          </cell>
          <cell r="D956" t="str">
            <v>ELEEBR</v>
          </cell>
          <cell r="E956">
            <v>2016</v>
          </cell>
          <cell r="F956" t="str">
            <v>TA</v>
          </cell>
          <cell r="G956" t="str">
            <v>RTU C.T. TRES CALAS v2.0</v>
          </cell>
          <cell r="H956" t="str">
            <v>PPAL</v>
          </cell>
          <cell r="I956">
            <v>0</v>
          </cell>
          <cell r="J956">
            <v>54.11</v>
          </cell>
          <cell r="K956">
            <v>63.9</v>
          </cell>
          <cell r="L956">
            <v>-9.7899999999999991</v>
          </cell>
          <cell r="M956">
            <v>1.1809277397893181</v>
          </cell>
          <cell r="N956" t="str">
            <v>-</v>
          </cell>
          <cell r="O956" t="str">
            <v>-</v>
          </cell>
          <cell r="P956" t="str">
            <v>-</v>
          </cell>
          <cell r="Q956" t="str">
            <v>-</v>
          </cell>
          <cell r="R956" t="str">
            <v>RVC</v>
          </cell>
          <cell r="S956" t="str">
            <v>-</v>
          </cell>
          <cell r="T956" t="str">
            <v>-</v>
          </cell>
          <cell r="U956">
            <v>42725</v>
          </cell>
          <cell r="V956">
            <v>42916</v>
          </cell>
          <cell r="W956">
            <v>43312</v>
          </cell>
          <cell r="X956">
            <v>189</v>
          </cell>
          <cell r="Y956">
            <v>43312</v>
          </cell>
          <cell r="Z956">
            <v>0</v>
          </cell>
        </row>
        <row r="957">
          <cell r="C957">
            <v>0</v>
          </cell>
          <cell r="D957">
            <v>0</v>
          </cell>
          <cell r="E957">
            <v>0</v>
          </cell>
          <cell r="F957">
            <v>0</v>
          </cell>
          <cell r="G957">
            <v>0</v>
          </cell>
          <cell r="H957">
            <v>0</v>
          </cell>
          <cell r="I957">
            <v>0</v>
          </cell>
          <cell r="J957">
            <v>657.61</v>
          </cell>
          <cell r="K957">
            <v>438.90999999999997</v>
          </cell>
          <cell r="L957">
            <v>218.70000000000005</v>
          </cell>
          <cell r="M957">
            <v>0</v>
          </cell>
          <cell r="N957">
            <v>0</v>
          </cell>
          <cell r="O957">
            <v>0</v>
          </cell>
          <cell r="P957">
            <v>0</v>
          </cell>
          <cell r="Q957">
            <v>0</v>
          </cell>
          <cell r="R957">
            <v>0</v>
          </cell>
          <cell r="S957">
            <v>0</v>
          </cell>
          <cell r="T957">
            <v>0</v>
          </cell>
          <cell r="U957">
            <v>0</v>
          </cell>
          <cell r="V957">
            <v>0</v>
          </cell>
          <cell r="W957">
            <v>0</v>
          </cell>
          <cell r="X957">
            <v>0</v>
          </cell>
          <cell r="Y957">
            <v>0</v>
          </cell>
          <cell r="Z957">
            <v>-8</v>
          </cell>
        </row>
        <row r="958">
          <cell r="C958">
            <v>0</v>
          </cell>
          <cell r="D958">
            <v>0</v>
          </cell>
          <cell r="E958">
            <v>0</v>
          </cell>
          <cell r="F958">
            <v>0</v>
          </cell>
          <cell r="G958">
            <v>0</v>
          </cell>
          <cell r="H958">
            <v>0</v>
          </cell>
          <cell r="I958">
            <v>0</v>
          </cell>
          <cell r="J958">
            <v>0</v>
          </cell>
          <cell r="K958">
            <v>0</v>
          </cell>
          <cell r="L958">
            <v>0</v>
          </cell>
          <cell r="M958">
            <v>0</v>
          </cell>
          <cell r="N958">
            <v>0</v>
          </cell>
          <cell r="O958">
            <v>0</v>
          </cell>
          <cell r="P958">
            <v>0</v>
          </cell>
          <cell r="Q958">
            <v>0</v>
          </cell>
          <cell r="R958">
            <v>0</v>
          </cell>
          <cell r="S958">
            <v>0</v>
          </cell>
          <cell r="T958">
            <v>0</v>
          </cell>
          <cell r="U958">
            <v>0</v>
          </cell>
          <cell r="V958">
            <v>0</v>
          </cell>
          <cell r="W958">
            <v>0</v>
          </cell>
          <cell r="X958">
            <v>0</v>
          </cell>
          <cell r="Y958">
            <v>0</v>
          </cell>
          <cell r="Z958">
            <v>0</v>
          </cell>
        </row>
        <row r="959">
          <cell r="C959">
            <v>0</v>
          </cell>
          <cell r="D959">
            <v>0</v>
          </cell>
          <cell r="E959">
            <v>0</v>
          </cell>
          <cell r="F959">
            <v>0</v>
          </cell>
          <cell r="G959">
            <v>0</v>
          </cell>
          <cell r="H959">
            <v>0</v>
          </cell>
          <cell r="I959">
            <v>0</v>
          </cell>
          <cell r="J959">
            <v>0</v>
          </cell>
          <cell r="K959">
            <v>0</v>
          </cell>
          <cell r="L959">
            <v>0</v>
          </cell>
          <cell r="M959">
            <v>0</v>
          </cell>
          <cell r="N959">
            <v>0</v>
          </cell>
          <cell r="O959">
            <v>0</v>
          </cell>
          <cell r="P959">
            <v>0</v>
          </cell>
          <cell r="Q959">
            <v>0</v>
          </cell>
          <cell r="R959">
            <v>0</v>
          </cell>
          <cell r="S959">
            <v>0</v>
          </cell>
          <cell r="T959">
            <v>0</v>
          </cell>
          <cell r="U959">
            <v>0</v>
          </cell>
          <cell r="V959">
            <v>0</v>
          </cell>
          <cell r="W959">
            <v>0</v>
          </cell>
          <cell r="X959">
            <v>0</v>
          </cell>
          <cell r="Y959">
            <v>0</v>
          </cell>
          <cell r="Z959">
            <v>0</v>
          </cell>
        </row>
        <row r="960">
          <cell r="C960">
            <v>0</v>
          </cell>
          <cell r="D960">
            <v>0</v>
          </cell>
          <cell r="E960">
            <v>0</v>
          </cell>
          <cell r="F960">
            <v>0</v>
          </cell>
          <cell r="G960">
            <v>0</v>
          </cell>
          <cell r="H960">
            <v>0</v>
          </cell>
          <cell r="I960">
            <v>0</v>
          </cell>
          <cell r="J960">
            <v>0</v>
          </cell>
          <cell r="K960">
            <v>0</v>
          </cell>
          <cell r="N960" t="str">
            <v>APROVISIONAMENTS</v>
          </cell>
          <cell r="O960" t="str">
            <v>ADMINISTRACIO</v>
          </cell>
          <cell r="P960" t="str">
            <v>OPERACIONS</v>
          </cell>
          <cell r="Q960" t="str">
            <v>ENGINYERIA HW</v>
          </cell>
          <cell r="R960" t="str">
            <v>ENGINYERIA SW</v>
          </cell>
          <cell r="S960" t="str">
            <v>COMERCIAL</v>
          </cell>
          <cell r="T960" t="str">
            <v>CONSUL.TELCOMUNIC.</v>
          </cell>
          <cell r="U960">
            <v>0</v>
          </cell>
          <cell r="Z960">
            <v>0</v>
          </cell>
        </row>
        <row r="961">
          <cell r="C961">
            <v>0</v>
          </cell>
          <cell r="N961">
            <v>0</v>
          </cell>
          <cell r="O961">
            <v>0</v>
          </cell>
          <cell r="P961">
            <v>0</v>
          </cell>
          <cell r="Q961">
            <v>0</v>
          </cell>
          <cell r="R961">
            <v>0</v>
          </cell>
          <cell r="S961">
            <v>0</v>
          </cell>
          <cell r="T961">
            <v>0</v>
          </cell>
          <cell r="U961">
            <v>0</v>
          </cell>
          <cell r="Z961">
            <v>0</v>
          </cell>
        </row>
        <row r="962">
          <cell r="C962">
            <v>0</v>
          </cell>
          <cell r="N962">
            <v>0</v>
          </cell>
          <cell r="O962">
            <v>0</v>
          </cell>
          <cell r="P962">
            <v>0</v>
          </cell>
          <cell r="Q962">
            <v>0</v>
          </cell>
          <cell r="R962">
            <v>0</v>
          </cell>
          <cell r="S962">
            <v>0</v>
          </cell>
          <cell r="T962">
            <v>0</v>
          </cell>
          <cell r="U962">
            <v>0</v>
          </cell>
          <cell r="Z962">
            <v>0</v>
          </cell>
        </row>
        <row r="963">
          <cell r="C963">
            <v>0</v>
          </cell>
          <cell r="N963">
            <v>0</v>
          </cell>
          <cell r="O963">
            <v>0</v>
          </cell>
          <cell r="P963">
            <v>0</v>
          </cell>
          <cell r="Q963">
            <v>0</v>
          </cell>
          <cell r="R963">
            <v>0</v>
          </cell>
          <cell r="S963">
            <v>0</v>
          </cell>
          <cell r="T963">
            <v>0</v>
          </cell>
          <cell r="U963">
            <v>0</v>
          </cell>
          <cell r="Z963">
            <v>0</v>
          </cell>
        </row>
        <row r="964">
          <cell r="C964">
            <v>0</v>
          </cell>
          <cell r="E964">
            <v>0</v>
          </cell>
          <cell r="F964">
            <v>0</v>
          </cell>
          <cell r="G964">
            <v>0</v>
          </cell>
          <cell r="H964">
            <v>0</v>
          </cell>
          <cell r="I964">
            <v>0</v>
          </cell>
          <cell r="J964">
            <v>0</v>
          </cell>
          <cell r="K964">
            <v>0</v>
          </cell>
          <cell r="L964">
            <v>0</v>
          </cell>
          <cell r="M964">
            <v>0</v>
          </cell>
          <cell r="N964">
            <v>0</v>
          </cell>
          <cell r="O964">
            <v>0</v>
          </cell>
          <cell r="P964">
            <v>0</v>
          </cell>
          <cell r="Q964">
            <v>0</v>
          </cell>
          <cell r="R964">
            <v>0</v>
          </cell>
          <cell r="S964">
            <v>0</v>
          </cell>
          <cell r="T964">
            <v>0</v>
          </cell>
          <cell r="U964">
            <v>0</v>
          </cell>
          <cell r="Z964">
            <v>0</v>
          </cell>
        </row>
        <row r="965">
          <cell r="C965">
            <v>0</v>
          </cell>
          <cell r="E965" t="str">
            <v>Projectes (EXTERNS) en curs 2.016</v>
          </cell>
          <cell r="F965">
            <v>0</v>
          </cell>
          <cell r="G965">
            <v>0</v>
          </cell>
          <cell r="H965">
            <v>0</v>
          </cell>
          <cell r="I965">
            <v>0</v>
          </cell>
          <cell r="J965">
            <v>0</v>
          </cell>
          <cell r="K965">
            <v>0</v>
          </cell>
          <cell r="L965">
            <v>0</v>
          </cell>
          <cell r="M965">
            <v>0</v>
          </cell>
          <cell r="N965">
            <v>0</v>
          </cell>
          <cell r="O965">
            <v>0</v>
          </cell>
          <cell r="P965">
            <v>0</v>
          </cell>
          <cell r="Q965">
            <v>0</v>
          </cell>
          <cell r="R965">
            <v>0</v>
          </cell>
          <cell r="S965">
            <v>0</v>
          </cell>
          <cell r="T965">
            <v>0</v>
          </cell>
          <cell r="U965">
            <v>0</v>
          </cell>
          <cell r="Z965">
            <v>0</v>
          </cell>
        </row>
        <row r="966">
          <cell r="N966">
            <v>0</v>
          </cell>
          <cell r="O966">
            <v>0</v>
          </cell>
          <cell r="P966">
            <v>0</v>
          </cell>
          <cell r="Q966">
            <v>0</v>
          </cell>
          <cell r="R966">
            <v>0</v>
          </cell>
          <cell r="S966">
            <v>0</v>
          </cell>
          <cell r="T966">
            <v>0</v>
          </cell>
          <cell r="U966">
            <v>0</v>
          </cell>
          <cell r="Z966">
            <v>0</v>
          </cell>
        </row>
        <row r="967">
          <cell r="C967">
            <v>0</v>
          </cell>
          <cell r="D967">
            <v>0</v>
          </cell>
          <cell r="E967">
            <v>0</v>
          </cell>
          <cell r="F967">
            <v>0</v>
          </cell>
          <cell r="G967">
            <v>0</v>
          </cell>
          <cell r="H967">
            <v>0</v>
          </cell>
          <cell r="I967">
            <v>0</v>
          </cell>
          <cell r="J967">
            <v>0</v>
          </cell>
          <cell r="K967">
            <v>0</v>
          </cell>
          <cell r="L967">
            <v>0</v>
          </cell>
          <cell r="M967">
            <v>0</v>
          </cell>
          <cell r="N967">
            <v>0</v>
          </cell>
          <cell r="O967">
            <v>0</v>
          </cell>
          <cell r="P967">
            <v>0</v>
          </cell>
          <cell r="Q967">
            <v>0</v>
          </cell>
          <cell r="R967">
            <v>0</v>
          </cell>
          <cell r="S967">
            <v>0</v>
          </cell>
          <cell r="T967">
            <v>0</v>
          </cell>
          <cell r="U967">
            <v>0</v>
          </cell>
          <cell r="V967">
            <v>0</v>
          </cell>
          <cell r="W967">
            <v>0</v>
          </cell>
          <cell r="X967">
            <v>0</v>
          </cell>
          <cell r="Y967">
            <v>0</v>
          </cell>
          <cell r="Z967">
            <v>0</v>
          </cell>
        </row>
        <row r="968">
          <cell r="C968" t="str">
            <v>OF</v>
          </cell>
          <cell r="D968" t="str">
            <v>CLIENT</v>
          </cell>
          <cell r="E968" t="str">
            <v>ANY</v>
          </cell>
          <cell r="F968" t="str">
            <v>STATUS</v>
          </cell>
          <cell r="G968" t="str">
            <v>PROJECTE</v>
          </cell>
          <cell r="H968" t="str">
            <v>TIPUS OF o DEPENDENCIA</v>
          </cell>
          <cell r="I968">
            <v>0</v>
          </cell>
          <cell r="J968" t="str">
            <v>PREV</v>
          </cell>
          <cell r="K968" t="str">
            <v>TOTAL</v>
          </cell>
          <cell r="L968" t="str">
            <v>DESV</v>
          </cell>
          <cell r="M968" t="str">
            <v>AVANÇ</v>
          </cell>
          <cell r="N968" t="str">
            <v>DPT. IMPLICATS</v>
          </cell>
          <cell r="O968">
            <v>0</v>
          </cell>
          <cell r="P968">
            <v>0</v>
          </cell>
          <cell r="Q968">
            <v>0</v>
          </cell>
          <cell r="R968">
            <v>0</v>
          </cell>
          <cell r="S968">
            <v>0</v>
          </cell>
          <cell r="T968">
            <v>0</v>
          </cell>
          <cell r="U968" t="str">
            <v>DATA</v>
          </cell>
          <cell r="V968" t="str">
            <v>DATA</v>
          </cell>
          <cell r="W968" t="str">
            <v>DATA</v>
          </cell>
          <cell r="X968" t="str">
            <v>DURADA</v>
          </cell>
          <cell r="Y968" t="str">
            <v>DATA</v>
          </cell>
          <cell r="Z968" t="str">
            <v>DESVIAC.</v>
          </cell>
        </row>
        <row r="969">
          <cell r="C969">
            <v>0</v>
          </cell>
          <cell r="D969">
            <v>0</v>
          </cell>
          <cell r="E969">
            <v>0</v>
          </cell>
          <cell r="F969">
            <v>0</v>
          </cell>
          <cell r="G969">
            <v>0</v>
          </cell>
          <cell r="H969">
            <v>0</v>
          </cell>
          <cell r="I969">
            <v>0</v>
          </cell>
          <cell r="J969">
            <v>0</v>
          </cell>
          <cell r="K969" t="str">
            <v>REAL</v>
          </cell>
          <cell r="L969">
            <v>0</v>
          </cell>
          <cell r="M969">
            <v>0</v>
          </cell>
          <cell r="N969">
            <v>0</v>
          </cell>
          <cell r="O969">
            <v>0</v>
          </cell>
          <cell r="P969">
            <v>0</v>
          </cell>
          <cell r="Q969">
            <v>0</v>
          </cell>
          <cell r="R969">
            <v>0</v>
          </cell>
          <cell r="S969">
            <v>0</v>
          </cell>
          <cell r="T969">
            <v>0</v>
          </cell>
          <cell r="U969" t="str">
            <v>INICI</v>
          </cell>
          <cell r="V969" t="str">
            <v>ENTREGA</v>
          </cell>
          <cell r="W969" t="str">
            <v>REVISADA</v>
          </cell>
          <cell r="X969">
            <v>0</v>
          </cell>
          <cell r="Y969" t="str">
            <v>ACCEP.</v>
          </cell>
          <cell r="Z969">
            <v>0</v>
          </cell>
        </row>
        <row r="970">
          <cell r="C970">
            <v>0</v>
          </cell>
          <cell r="D970">
            <v>0</v>
          </cell>
          <cell r="E970">
            <v>0</v>
          </cell>
          <cell r="F970">
            <v>0</v>
          </cell>
          <cell r="G970">
            <v>0</v>
          </cell>
          <cell r="H970">
            <v>0</v>
          </cell>
          <cell r="I970">
            <v>0</v>
          </cell>
          <cell r="J970">
            <v>0</v>
          </cell>
          <cell r="K970">
            <v>0</v>
          </cell>
          <cell r="L970">
            <v>0</v>
          </cell>
          <cell r="M970">
            <v>0</v>
          </cell>
          <cell r="N970">
            <v>0</v>
          </cell>
          <cell r="O970">
            <v>0</v>
          </cell>
          <cell r="P970">
            <v>0</v>
          </cell>
          <cell r="Q970">
            <v>0</v>
          </cell>
          <cell r="R970">
            <v>0</v>
          </cell>
          <cell r="S970">
            <v>0</v>
          </cell>
          <cell r="T970">
            <v>0</v>
          </cell>
          <cell r="U970">
            <v>0</v>
          </cell>
          <cell r="V970">
            <v>0</v>
          </cell>
          <cell r="W970">
            <v>0</v>
          </cell>
          <cell r="X970">
            <v>0</v>
          </cell>
          <cell r="Y970">
            <v>0</v>
          </cell>
          <cell r="Z970">
            <v>0</v>
          </cell>
        </row>
        <row r="971">
          <cell r="C971">
            <v>3882</v>
          </cell>
          <cell r="D971" t="str">
            <v>INPPOZ</v>
          </cell>
          <cell r="E971">
            <v>2016</v>
          </cell>
          <cell r="F971" t="str">
            <v>TA</v>
          </cell>
          <cell r="G971" t="str">
            <v>MANTENIMENT CALSER INPECUARIAS 01/01/2.017-31/12/2.,017</v>
          </cell>
          <cell r="H971" t="str">
            <v>IND</v>
          </cell>
          <cell r="I971">
            <v>0</v>
          </cell>
          <cell r="J971">
            <v>6</v>
          </cell>
          <cell r="K971">
            <v>6</v>
          </cell>
          <cell r="L971">
            <v>0</v>
          </cell>
          <cell r="M971">
            <v>1</v>
          </cell>
          <cell r="N971" t="str">
            <v>-</v>
          </cell>
          <cell r="O971" t="str">
            <v>-</v>
          </cell>
          <cell r="P971" t="str">
            <v>-</v>
          </cell>
          <cell r="Q971" t="str">
            <v>-</v>
          </cell>
          <cell r="R971" t="str">
            <v>AP</v>
          </cell>
          <cell r="S971" t="str">
            <v>-</v>
          </cell>
          <cell r="T971" t="str">
            <v>-</v>
          </cell>
          <cell r="U971">
            <v>42736</v>
          </cell>
          <cell r="V971">
            <v>43100</v>
          </cell>
          <cell r="W971">
            <v>43100</v>
          </cell>
          <cell r="X971">
            <v>360</v>
          </cell>
          <cell r="Y971">
            <v>43100</v>
          </cell>
          <cell r="Z971">
            <v>0</v>
          </cell>
        </row>
        <row r="972">
          <cell r="C972">
            <v>3883</v>
          </cell>
          <cell r="D972" t="str">
            <v>ELECON</v>
          </cell>
          <cell r="E972">
            <v>2016</v>
          </cell>
          <cell r="F972" t="str">
            <v>TA</v>
          </cell>
          <cell r="G972" t="str">
            <v>MANTENIMENT CALSER CONDADO 01/01/2.017-31/12/2.,017</v>
          </cell>
          <cell r="H972" t="str">
            <v>IND</v>
          </cell>
          <cell r="I972">
            <v>0</v>
          </cell>
          <cell r="J972">
            <v>6</v>
          </cell>
          <cell r="K972">
            <v>1.33</v>
          </cell>
          <cell r="L972">
            <v>4.67</v>
          </cell>
          <cell r="M972">
            <v>0.22166666666666668</v>
          </cell>
          <cell r="N972" t="str">
            <v>-</v>
          </cell>
          <cell r="O972" t="str">
            <v>-</v>
          </cell>
          <cell r="P972" t="str">
            <v>-</v>
          </cell>
          <cell r="Q972" t="str">
            <v>-</v>
          </cell>
          <cell r="R972" t="str">
            <v>AP</v>
          </cell>
          <cell r="S972" t="str">
            <v>-</v>
          </cell>
          <cell r="T972" t="str">
            <v>-</v>
          </cell>
          <cell r="U972">
            <v>42736</v>
          </cell>
          <cell r="V972">
            <v>43100</v>
          </cell>
          <cell r="W972">
            <v>43100</v>
          </cell>
          <cell r="X972">
            <v>360</v>
          </cell>
          <cell r="Y972">
            <v>43100</v>
          </cell>
          <cell r="Z972">
            <v>0</v>
          </cell>
        </row>
        <row r="973">
          <cell r="C973">
            <v>3884</v>
          </cell>
          <cell r="D973" t="str">
            <v>ELECAD</v>
          </cell>
          <cell r="E973">
            <v>2016</v>
          </cell>
          <cell r="F973" t="str">
            <v>TA</v>
          </cell>
          <cell r="G973" t="str">
            <v>MANTENIMENT CALSER CADIZ 01/01/2.017-31/12/2.,017</v>
          </cell>
          <cell r="H973" t="str">
            <v>IND</v>
          </cell>
          <cell r="I973">
            <v>0</v>
          </cell>
          <cell r="J973">
            <v>6</v>
          </cell>
          <cell r="K973">
            <v>1</v>
          </cell>
          <cell r="L973">
            <v>5</v>
          </cell>
          <cell r="M973">
            <v>0.16666666666666666</v>
          </cell>
          <cell r="N973" t="str">
            <v>-</v>
          </cell>
          <cell r="O973" t="str">
            <v>-</v>
          </cell>
          <cell r="P973" t="str">
            <v>-</v>
          </cell>
          <cell r="Q973" t="str">
            <v>-</v>
          </cell>
          <cell r="R973" t="str">
            <v>AP</v>
          </cell>
          <cell r="S973" t="str">
            <v>-</v>
          </cell>
          <cell r="T973" t="str">
            <v>-</v>
          </cell>
          <cell r="U973">
            <v>42736</v>
          </cell>
          <cell r="V973">
            <v>43100</v>
          </cell>
          <cell r="W973">
            <v>43100</v>
          </cell>
          <cell r="X973">
            <v>360</v>
          </cell>
          <cell r="Y973">
            <v>43100</v>
          </cell>
          <cell r="Z973">
            <v>0</v>
          </cell>
        </row>
        <row r="974">
          <cell r="C974">
            <v>3885</v>
          </cell>
          <cell r="D974" t="str">
            <v>ELECON</v>
          </cell>
          <cell r="E974">
            <v>2016</v>
          </cell>
          <cell r="F974" t="str">
            <v>OB</v>
          </cell>
          <cell r="G974" t="str">
            <v>MANTENIMENT SCADA CONDADO 01/01/2.019-31/12/2.019</v>
          </cell>
          <cell r="H974" t="str">
            <v>IND</v>
          </cell>
          <cell r="I974">
            <v>0</v>
          </cell>
          <cell r="J974">
            <v>16</v>
          </cell>
          <cell r="K974">
            <v>0</v>
          </cell>
          <cell r="L974">
            <v>16</v>
          </cell>
          <cell r="M974">
            <v>0</v>
          </cell>
          <cell r="N974" t="str">
            <v>-</v>
          </cell>
          <cell r="O974" t="str">
            <v>-</v>
          </cell>
          <cell r="P974" t="str">
            <v>-</v>
          </cell>
          <cell r="Q974" t="str">
            <v>JMG</v>
          </cell>
          <cell r="R974" t="str">
            <v>-</v>
          </cell>
          <cell r="S974" t="str">
            <v>-</v>
          </cell>
          <cell r="T974" t="str">
            <v>-</v>
          </cell>
          <cell r="U974">
            <v>42736</v>
          </cell>
          <cell r="V974">
            <v>43465</v>
          </cell>
          <cell r="W974">
            <v>43465</v>
          </cell>
          <cell r="X974">
            <v>720</v>
          </cell>
          <cell r="Y974">
            <v>0</v>
          </cell>
          <cell r="Z974" t="str">
            <v/>
          </cell>
        </row>
        <row r="975">
          <cell r="C975">
            <v>3886</v>
          </cell>
          <cell r="D975" t="str">
            <v>EPRESA</v>
          </cell>
          <cell r="E975">
            <v>2016</v>
          </cell>
          <cell r="F975" t="str">
            <v>TA</v>
          </cell>
          <cell r="G975" t="str">
            <v>MANTENIMENT SCADA EPRESA 01/01/2.017-31/12/2.017</v>
          </cell>
          <cell r="H975" t="str">
            <v>IND</v>
          </cell>
          <cell r="I975">
            <v>0</v>
          </cell>
          <cell r="J975">
            <v>14</v>
          </cell>
          <cell r="K975">
            <v>4</v>
          </cell>
          <cell r="L975">
            <v>10</v>
          </cell>
          <cell r="M975">
            <v>0.2857142857142857</v>
          </cell>
          <cell r="N975" t="str">
            <v>-</v>
          </cell>
          <cell r="O975" t="str">
            <v>-</v>
          </cell>
          <cell r="P975" t="str">
            <v>-</v>
          </cell>
          <cell r="Q975" t="str">
            <v>JMG</v>
          </cell>
          <cell r="R975" t="str">
            <v>-</v>
          </cell>
          <cell r="S975" t="str">
            <v>-</v>
          </cell>
          <cell r="T975" t="str">
            <v>-</v>
          </cell>
          <cell r="U975">
            <v>42736</v>
          </cell>
          <cell r="V975">
            <v>43100</v>
          </cell>
          <cell r="W975">
            <v>43100</v>
          </cell>
          <cell r="X975">
            <v>360</v>
          </cell>
          <cell r="Y975">
            <v>43100</v>
          </cell>
          <cell r="Z975">
            <v>0</v>
          </cell>
        </row>
        <row r="976">
          <cell r="C976">
            <v>3887</v>
          </cell>
          <cell r="D976" t="str">
            <v>HIJAGU</v>
          </cell>
          <cell r="E976">
            <v>2016</v>
          </cell>
          <cell r="F976" t="str">
            <v>TA</v>
          </cell>
          <cell r="G976" t="str">
            <v>MANTENIMENT SCADA H.J.GUILLEN 01/01/2.017-31/12/2.017</v>
          </cell>
          <cell r="H976" t="str">
            <v>IND</v>
          </cell>
          <cell r="I976">
            <v>0</v>
          </cell>
          <cell r="J976">
            <v>16</v>
          </cell>
          <cell r="K976">
            <v>8</v>
          </cell>
          <cell r="L976">
            <v>8</v>
          </cell>
          <cell r="M976">
            <v>0.5</v>
          </cell>
          <cell r="N976" t="str">
            <v>-</v>
          </cell>
          <cell r="O976" t="str">
            <v>-</v>
          </cell>
          <cell r="P976" t="str">
            <v>-</v>
          </cell>
          <cell r="Q976" t="str">
            <v>JMG</v>
          </cell>
          <cell r="R976" t="str">
            <v>-</v>
          </cell>
          <cell r="S976" t="str">
            <v>-</v>
          </cell>
          <cell r="T976" t="str">
            <v>-</v>
          </cell>
          <cell r="U976">
            <v>42736</v>
          </cell>
          <cell r="V976">
            <v>43100</v>
          </cell>
          <cell r="W976">
            <v>43100</v>
          </cell>
          <cell r="X976">
            <v>360</v>
          </cell>
          <cell r="Y976">
            <v>43100</v>
          </cell>
          <cell r="Z976">
            <v>0</v>
          </cell>
        </row>
        <row r="977">
          <cell r="C977">
            <v>3888</v>
          </cell>
          <cell r="D977" t="str">
            <v>ELEMOS</v>
          </cell>
          <cell r="E977">
            <v>2016</v>
          </cell>
          <cell r="F977" t="str">
            <v>TA</v>
          </cell>
          <cell r="G977" t="str">
            <v>MANTENIMENT SCADA MOSCOSO 01/01/2.017-31/12/2.017</v>
          </cell>
          <cell r="H977" t="str">
            <v>IND</v>
          </cell>
          <cell r="I977">
            <v>0</v>
          </cell>
          <cell r="J977">
            <v>16</v>
          </cell>
          <cell r="K977">
            <v>6.75</v>
          </cell>
          <cell r="L977">
            <v>9.25</v>
          </cell>
          <cell r="M977">
            <v>0.421875</v>
          </cell>
          <cell r="N977" t="str">
            <v>-</v>
          </cell>
          <cell r="O977" t="str">
            <v>-</v>
          </cell>
          <cell r="P977" t="str">
            <v>-</v>
          </cell>
          <cell r="Q977" t="str">
            <v>JMG</v>
          </cell>
          <cell r="R977" t="str">
            <v>-</v>
          </cell>
          <cell r="S977" t="str">
            <v>-</v>
          </cell>
          <cell r="T977" t="str">
            <v>-</v>
          </cell>
          <cell r="U977">
            <v>42736</v>
          </cell>
          <cell r="V977">
            <v>43100</v>
          </cell>
          <cell r="W977">
            <v>43100</v>
          </cell>
          <cell r="X977">
            <v>360</v>
          </cell>
          <cell r="Y977">
            <v>43100</v>
          </cell>
          <cell r="Z977">
            <v>0</v>
          </cell>
        </row>
        <row r="978">
          <cell r="C978">
            <v>3889</v>
          </cell>
          <cell r="D978" t="str">
            <v>EAECEU</v>
          </cell>
          <cell r="E978">
            <v>2016</v>
          </cell>
          <cell r="F978" t="str">
            <v>TA</v>
          </cell>
          <cell r="G978" t="str">
            <v>MANTENIMENT SCADA CEUTA 01/01/2.017-31/12/2.017</v>
          </cell>
          <cell r="H978" t="str">
            <v>IND</v>
          </cell>
          <cell r="I978">
            <v>0</v>
          </cell>
          <cell r="J978">
            <v>16</v>
          </cell>
          <cell r="K978">
            <v>29.08</v>
          </cell>
          <cell r="L978">
            <v>-13.079999999999998</v>
          </cell>
          <cell r="M978">
            <v>1.8174999999999999</v>
          </cell>
          <cell r="N978" t="str">
            <v>-</v>
          </cell>
          <cell r="O978" t="str">
            <v>-</v>
          </cell>
          <cell r="P978" t="str">
            <v>-</v>
          </cell>
          <cell r="Q978" t="str">
            <v>JMG</v>
          </cell>
          <cell r="R978" t="str">
            <v>-</v>
          </cell>
          <cell r="S978" t="str">
            <v>-</v>
          </cell>
          <cell r="T978" t="str">
            <v>-</v>
          </cell>
          <cell r="U978">
            <v>42736</v>
          </cell>
          <cell r="V978">
            <v>43100</v>
          </cell>
          <cell r="W978">
            <v>43100</v>
          </cell>
          <cell r="X978">
            <v>360</v>
          </cell>
          <cell r="Y978">
            <v>43100</v>
          </cell>
          <cell r="Z978">
            <v>0</v>
          </cell>
        </row>
        <row r="979">
          <cell r="C979">
            <v>3890</v>
          </cell>
          <cell r="D979" t="str">
            <v>SERGAR</v>
          </cell>
          <cell r="E979">
            <v>2016</v>
          </cell>
          <cell r="F979" t="str">
            <v>TA</v>
          </cell>
          <cell r="G979" t="str">
            <v>MANTENIMENT CSSat SERVILIANO 01/01/2.017-31/01/2.017</v>
          </cell>
          <cell r="H979" t="str">
            <v>IND</v>
          </cell>
          <cell r="I979">
            <v>0</v>
          </cell>
          <cell r="J979">
            <v>4</v>
          </cell>
          <cell r="K979">
            <v>6.5</v>
          </cell>
          <cell r="L979">
            <v>-2.5</v>
          </cell>
          <cell r="M979">
            <v>1.625</v>
          </cell>
          <cell r="N979" t="str">
            <v>-</v>
          </cell>
          <cell r="O979" t="str">
            <v>-</v>
          </cell>
          <cell r="P979" t="str">
            <v>-</v>
          </cell>
          <cell r="Q979" t="str">
            <v>-</v>
          </cell>
          <cell r="R979" t="str">
            <v>TRS</v>
          </cell>
          <cell r="S979" t="str">
            <v>-</v>
          </cell>
          <cell r="T979" t="str">
            <v>-</v>
          </cell>
          <cell r="U979">
            <v>42736</v>
          </cell>
          <cell r="V979">
            <v>42766</v>
          </cell>
          <cell r="W979">
            <v>42766</v>
          </cell>
          <cell r="X979">
            <v>30</v>
          </cell>
          <cell r="Y979">
            <v>42766</v>
          </cell>
          <cell r="Z979">
            <v>0</v>
          </cell>
        </row>
        <row r="980">
          <cell r="C980">
            <v>3891</v>
          </cell>
          <cell r="D980" t="str">
            <v>EAECEU</v>
          </cell>
          <cell r="E980">
            <v>2016</v>
          </cell>
          <cell r="F980" t="str">
            <v>TA</v>
          </cell>
          <cell r="G980" t="str">
            <v>MANTENIMENT CSSat CEUTA 01/01/2.017-31/01/2.017</v>
          </cell>
          <cell r="H980" t="str">
            <v>IND</v>
          </cell>
          <cell r="I980">
            <v>0</v>
          </cell>
          <cell r="J980">
            <v>10</v>
          </cell>
          <cell r="K980">
            <v>7</v>
          </cell>
          <cell r="L980">
            <v>3</v>
          </cell>
          <cell r="M980">
            <v>0.7</v>
          </cell>
          <cell r="N980" t="str">
            <v>-</v>
          </cell>
          <cell r="O980" t="str">
            <v>-</v>
          </cell>
          <cell r="P980" t="str">
            <v>-</v>
          </cell>
          <cell r="Q980" t="str">
            <v>-</v>
          </cell>
          <cell r="R980" t="str">
            <v>TRS</v>
          </cell>
          <cell r="S980" t="str">
            <v>-</v>
          </cell>
          <cell r="T980" t="str">
            <v>-</v>
          </cell>
          <cell r="U980">
            <v>42736</v>
          </cell>
          <cell r="V980">
            <v>42766</v>
          </cell>
          <cell r="W980">
            <v>42766</v>
          </cell>
          <cell r="X980">
            <v>30</v>
          </cell>
          <cell r="Y980">
            <v>42766</v>
          </cell>
          <cell r="Z980">
            <v>0</v>
          </cell>
        </row>
        <row r="981">
          <cell r="C981">
            <v>3892</v>
          </cell>
          <cell r="D981" t="str">
            <v>ELEMON</v>
          </cell>
          <cell r="E981">
            <v>2016</v>
          </cell>
          <cell r="F981" t="str">
            <v>TA</v>
          </cell>
          <cell r="G981" t="str">
            <v>MANTENIMENT CSSat MONTOLIU 01/01/2.017-31/01/2.017</v>
          </cell>
          <cell r="H981" t="str">
            <v>IND</v>
          </cell>
          <cell r="I981">
            <v>0</v>
          </cell>
          <cell r="J981">
            <v>4</v>
          </cell>
          <cell r="K981">
            <v>3</v>
          </cell>
          <cell r="L981">
            <v>1</v>
          </cell>
          <cell r="M981">
            <v>0.75</v>
          </cell>
          <cell r="N981" t="str">
            <v>-</v>
          </cell>
          <cell r="O981" t="str">
            <v>-</v>
          </cell>
          <cell r="P981" t="str">
            <v>-</v>
          </cell>
          <cell r="Q981" t="str">
            <v>-</v>
          </cell>
          <cell r="R981" t="str">
            <v>TRS</v>
          </cell>
          <cell r="S981" t="str">
            <v>-</v>
          </cell>
          <cell r="T981" t="str">
            <v>-</v>
          </cell>
          <cell r="U981">
            <v>42736</v>
          </cell>
          <cell r="V981">
            <v>42766</v>
          </cell>
          <cell r="W981">
            <v>42766</v>
          </cell>
          <cell r="X981">
            <v>30</v>
          </cell>
          <cell r="Y981">
            <v>42766</v>
          </cell>
          <cell r="Z981">
            <v>0</v>
          </cell>
        </row>
        <row r="982">
          <cell r="C982">
            <v>3893</v>
          </cell>
          <cell r="D982" t="str">
            <v>CATENE</v>
          </cell>
          <cell r="E982">
            <v>2016</v>
          </cell>
          <cell r="F982" t="str">
            <v>TA</v>
          </cell>
          <cell r="G982" t="str">
            <v>MANTENIMENT CSSat TARRASENSES 01/01/2.017-31/01/2.017</v>
          </cell>
          <cell r="H982" t="str">
            <v>IND</v>
          </cell>
          <cell r="I982">
            <v>0</v>
          </cell>
          <cell r="J982">
            <v>4</v>
          </cell>
          <cell r="K982">
            <v>3</v>
          </cell>
          <cell r="L982">
            <v>1</v>
          </cell>
          <cell r="M982">
            <v>0.75</v>
          </cell>
          <cell r="N982" t="str">
            <v>-</v>
          </cell>
          <cell r="O982" t="str">
            <v>-</v>
          </cell>
          <cell r="P982" t="str">
            <v>-</v>
          </cell>
          <cell r="Q982" t="str">
            <v>-</v>
          </cell>
          <cell r="R982" t="str">
            <v>TRS</v>
          </cell>
          <cell r="S982" t="str">
            <v>-</v>
          </cell>
          <cell r="T982" t="str">
            <v>-</v>
          </cell>
          <cell r="U982">
            <v>42736</v>
          </cell>
          <cell r="V982">
            <v>42766</v>
          </cell>
          <cell r="W982">
            <v>42766</v>
          </cell>
          <cell r="X982">
            <v>30</v>
          </cell>
          <cell r="Y982">
            <v>42766</v>
          </cell>
          <cell r="Z982">
            <v>0</v>
          </cell>
        </row>
        <row r="983">
          <cell r="C983">
            <v>3894</v>
          </cell>
          <cell r="D983" t="str">
            <v>ELECEN</v>
          </cell>
          <cell r="E983">
            <v>2016</v>
          </cell>
          <cell r="F983" t="str">
            <v>TA</v>
          </cell>
          <cell r="G983" t="str">
            <v>MANTENIMENT CSSat CENTELLES 01/01/2.017-31/12/2.017</v>
          </cell>
          <cell r="H983" t="str">
            <v>IND</v>
          </cell>
          <cell r="I983">
            <v>0</v>
          </cell>
          <cell r="J983">
            <v>15</v>
          </cell>
          <cell r="K983">
            <v>11.25</v>
          </cell>
          <cell r="L983">
            <v>3.75</v>
          </cell>
          <cell r="M983">
            <v>0.75</v>
          </cell>
          <cell r="N983" t="str">
            <v>-</v>
          </cell>
          <cell r="O983" t="str">
            <v>-</v>
          </cell>
          <cell r="P983" t="str">
            <v>-</v>
          </cell>
          <cell r="Q983" t="str">
            <v>-</v>
          </cell>
          <cell r="R983" t="str">
            <v>TRS</v>
          </cell>
          <cell r="S983" t="str">
            <v>-</v>
          </cell>
          <cell r="T983" t="str">
            <v>-</v>
          </cell>
          <cell r="U983">
            <v>42736</v>
          </cell>
          <cell r="V983">
            <v>43100</v>
          </cell>
          <cell r="W983">
            <v>43100</v>
          </cell>
          <cell r="X983">
            <v>360</v>
          </cell>
          <cell r="Y983">
            <v>43100</v>
          </cell>
          <cell r="Z983">
            <v>0</v>
          </cell>
        </row>
        <row r="984">
          <cell r="C984">
            <v>3895</v>
          </cell>
          <cell r="D984" t="str">
            <v>ASESER</v>
          </cell>
          <cell r="E984">
            <v>2016</v>
          </cell>
          <cell r="F984" t="str">
            <v>TA</v>
          </cell>
          <cell r="G984" t="str">
            <v>SW CS ASEME SERVICIOS v11.0</v>
          </cell>
          <cell r="H984" t="str">
            <v>PPAL</v>
          </cell>
          <cell r="I984">
            <v>0</v>
          </cell>
          <cell r="J984">
            <v>291</v>
          </cell>
          <cell r="K984">
            <v>284</v>
          </cell>
          <cell r="L984">
            <v>7</v>
          </cell>
          <cell r="M984">
            <v>0.97594501718213056</v>
          </cell>
          <cell r="N984" t="str">
            <v>-</v>
          </cell>
          <cell r="O984" t="str">
            <v>-</v>
          </cell>
          <cell r="P984" t="str">
            <v>-</v>
          </cell>
          <cell r="Q984" t="str">
            <v>-</v>
          </cell>
          <cell r="R984" t="str">
            <v>TRS</v>
          </cell>
          <cell r="S984" t="str">
            <v>-</v>
          </cell>
          <cell r="T984" t="str">
            <v>-</v>
          </cell>
          <cell r="U984">
            <v>42726</v>
          </cell>
          <cell r="V984">
            <v>42790</v>
          </cell>
          <cell r="W984">
            <v>43062</v>
          </cell>
          <cell r="X984">
            <v>62</v>
          </cell>
          <cell r="Y984">
            <v>43062</v>
          </cell>
          <cell r="Z984">
            <v>0</v>
          </cell>
        </row>
        <row r="985">
          <cell r="C985">
            <v>3896</v>
          </cell>
          <cell r="D985" t="str">
            <v>SITEL</v>
          </cell>
          <cell r="E985">
            <v>2016</v>
          </cell>
          <cell r="F985" t="str">
            <v>TA</v>
          </cell>
          <cell r="G985" t="str">
            <v>Inst. y PEM SW CS ASEME SERVICIOS v11.0</v>
          </cell>
          <cell r="H985" t="str">
            <v>OF3895</v>
          </cell>
          <cell r="I985">
            <v>0</v>
          </cell>
          <cell r="J985">
            <v>96</v>
          </cell>
          <cell r="K985">
            <v>98</v>
          </cell>
          <cell r="L985">
            <v>-2</v>
          </cell>
          <cell r="M985">
            <v>1.0208333333333333</v>
          </cell>
          <cell r="N985" t="str">
            <v>-</v>
          </cell>
          <cell r="O985" t="str">
            <v>-</v>
          </cell>
          <cell r="P985" t="str">
            <v>-</v>
          </cell>
          <cell r="Q985" t="str">
            <v>-</v>
          </cell>
          <cell r="R985" t="str">
            <v>TRS</v>
          </cell>
          <cell r="S985" t="str">
            <v>-</v>
          </cell>
          <cell r="T985" t="str">
            <v>-</v>
          </cell>
          <cell r="U985">
            <v>42726</v>
          </cell>
          <cell r="V985">
            <v>42790</v>
          </cell>
          <cell r="W985">
            <v>43068</v>
          </cell>
          <cell r="X985">
            <v>62</v>
          </cell>
          <cell r="Y985">
            <v>43068</v>
          </cell>
          <cell r="Z985">
            <v>0</v>
          </cell>
        </row>
        <row r="986">
          <cell r="C986">
            <v>3897</v>
          </cell>
          <cell r="D986" t="str">
            <v>SAMENE</v>
          </cell>
          <cell r="E986">
            <v>2016</v>
          </cell>
          <cell r="F986" t="str">
            <v>OB</v>
          </cell>
          <cell r="G986" t="str">
            <v>CC SCADA TEDIS.Net SAMPOL v1.0</v>
          </cell>
          <cell r="H986" t="str">
            <v>PPAL</v>
          </cell>
          <cell r="I986">
            <v>0</v>
          </cell>
          <cell r="J986">
            <v>113</v>
          </cell>
          <cell r="K986">
            <v>0</v>
          </cell>
          <cell r="L986">
            <v>113</v>
          </cell>
          <cell r="M986">
            <v>0</v>
          </cell>
          <cell r="N986" t="str">
            <v>-</v>
          </cell>
          <cell r="O986" t="str">
            <v>-</v>
          </cell>
          <cell r="P986" t="str">
            <v>-</v>
          </cell>
          <cell r="Q986" t="str">
            <v>-</v>
          </cell>
          <cell r="R986" t="str">
            <v>AP</v>
          </cell>
          <cell r="S986" t="str">
            <v>-</v>
          </cell>
          <cell r="T986" t="str">
            <v>-</v>
          </cell>
          <cell r="U986">
            <v>42732</v>
          </cell>
          <cell r="V986">
            <v>42916</v>
          </cell>
          <cell r="W986">
            <v>42916</v>
          </cell>
          <cell r="X986">
            <v>182</v>
          </cell>
          <cell r="Y986">
            <v>0</v>
          </cell>
          <cell r="Z986" t="str">
            <v/>
          </cell>
        </row>
        <row r="987">
          <cell r="C987">
            <v>3898</v>
          </cell>
          <cell r="D987" t="str">
            <v>SITEL</v>
          </cell>
          <cell r="E987">
            <v>2016</v>
          </cell>
          <cell r="F987" t="str">
            <v>TA</v>
          </cell>
          <cell r="G987" t="str">
            <v>RTU S.E. SAMPOL v1.0</v>
          </cell>
          <cell r="H987" t="str">
            <v>OF3897</v>
          </cell>
          <cell r="I987">
            <v>0</v>
          </cell>
          <cell r="J987">
            <v>8</v>
          </cell>
          <cell r="K987">
            <v>11.59</v>
          </cell>
          <cell r="L987">
            <v>-3.59</v>
          </cell>
          <cell r="M987">
            <v>1.44875</v>
          </cell>
          <cell r="N987" t="str">
            <v>-</v>
          </cell>
          <cell r="O987" t="str">
            <v>-</v>
          </cell>
          <cell r="P987" t="str">
            <v>EMM</v>
          </cell>
          <cell r="Q987" t="str">
            <v>-</v>
          </cell>
          <cell r="R987" t="str">
            <v>-</v>
          </cell>
          <cell r="S987" t="str">
            <v>-</v>
          </cell>
          <cell r="T987" t="str">
            <v>-</v>
          </cell>
          <cell r="U987">
            <v>42732</v>
          </cell>
          <cell r="V987">
            <v>42916</v>
          </cell>
          <cell r="W987">
            <v>42916</v>
          </cell>
          <cell r="X987">
            <v>182</v>
          </cell>
          <cell r="Y987">
            <v>42944</v>
          </cell>
          <cell r="Z987">
            <v>28</v>
          </cell>
        </row>
        <row r="988">
          <cell r="C988">
            <v>3899</v>
          </cell>
          <cell r="D988" t="str">
            <v>CARBAY</v>
          </cell>
          <cell r="E988">
            <v>2016</v>
          </cell>
          <cell r="F988" t="str">
            <v>TA</v>
          </cell>
          <cell r="G988" t="str">
            <v>RTU IAT TIROCO v2.0</v>
          </cell>
          <cell r="H988" t="str">
            <v>IND</v>
          </cell>
          <cell r="I988">
            <v>0</v>
          </cell>
          <cell r="J988">
            <v>7</v>
          </cell>
          <cell r="K988">
            <v>1.58</v>
          </cell>
          <cell r="L988">
            <v>5.42</v>
          </cell>
          <cell r="M988">
            <v>0.22571428571428573</v>
          </cell>
          <cell r="N988" t="str">
            <v>-</v>
          </cell>
          <cell r="O988" t="str">
            <v>-</v>
          </cell>
          <cell r="P988" t="str">
            <v>-</v>
          </cell>
          <cell r="Q988" t="str">
            <v>-</v>
          </cell>
          <cell r="R988" t="str">
            <v>RVC</v>
          </cell>
          <cell r="S988" t="str">
            <v>-</v>
          </cell>
          <cell r="T988" t="str">
            <v>-</v>
          </cell>
          <cell r="U988">
            <v>42740</v>
          </cell>
          <cell r="V988">
            <v>42766</v>
          </cell>
          <cell r="W988">
            <v>42866</v>
          </cell>
          <cell r="X988">
            <v>26</v>
          </cell>
          <cell r="Y988">
            <v>42866</v>
          </cell>
          <cell r="Z988">
            <v>0</v>
          </cell>
        </row>
        <row r="989">
          <cell r="C989">
            <v>3900</v>
          </cell>
          <cell r="D989" t="str">
            <v>ELECAR</v>
          </cell>
          <cell r="E989">
            <v>2016</v>
          </cell>
          <cell r="F989" t="str">
            <v>TA</v>
          </cell>
          <cell r="G989" t="str">
            <v>MANTENIMENT CSSat CARDENER 01/01/2.017-31/12/2.017</v>
          </cell>
          <cell r="H989" t="str">
            <v>IND</v>
          </cell>
          <cell r="I989">
            <v>0</v>
          </cell>
          <cell r="J989">
            <v>5</v>
          </cell>
          <cell r="K989">
            <v>4.5</v>
          </cell>
          <cell r="L989">
            <v>0.5</v>
          </cell>
          <cell r="M989">
            <v>0.9</v>
          </cell>
          <cell r="N989" t="str">
            <v>-</v>
          </cell>
          <cell r="O989" t="str">
            <v>-</v>
          </cell>
          <cell r="P989" t="str">
            <v>-</v>
          </cell>
          <cell r="Q989" t="str">
            <v>-</v>
          </cell>
          <cell r="R989" t="str">
            <v>TRS</v>
          </cell>
          <cell r="S989" t="str">
            <v>-</v>
          </cell>
          <cell r="T989" t="str">
            <v>-</v>
          </cell>
          <cell r="U989">
            <v>42736</v>
          </cell>
          <cell r="V989">
            <v>42766</v>
          </cell>
          <cell r="W989">
            <v>42766</v>
          </cell>
          <cell r="X989">
            <v>30</v>
          </cell>
          <cell r="Y989">
            <v>42766</v>
          </cell>
          <cell r="Z989">
            <v>0</v>
          </cell>
        </row>
        <row r="990">
          <cell r="C990">
            <v>3901</v>
          </cell>
          <cell r="D990" t="str">
            <v>EYPESA</v>
          </cell>
          <cell r="E990">
            <v>2016</v>
          </cell>
          <cell r="F990" t="str">
            <v>TA</v>
          </cell>
          <cell r="G990" t="str">
            <v>SW EXPORTACIO DADES SCADA EYPESA (1T-2017)</v>
          </cell>
          <cell r="H990" t="str">
            <v>IND</v>
          </cell>
          <cell r="I990">
            <v>0</v>
          </cell>
          <cell r="J990">
            <v>24</v>
          </cell>
          <cell r="K990">
            <v>47</v>
          </cell>
          <cell r="L990">
            <v>-23</v>
          </cell>
          <cell r="M990">
            <v>1.9583333333333333</v>
          </cell>
          <cell r="N990" t="str">
            <v>-</v>
          </cell>
          <cell r="O990" t="str">
            <v>-</v>
          </cell>
          <cell r="P990" t="str">
            <v>-</v>
          </cell>
          <cell r="Q990" t="str">
            <v>-</v>
          </cell>
          <cell r="R990" t="str">
            <v>RVC</v>
          </cell>
          <cell r="S990" t="str">
            <v>-</v>
          </cell>
          <cell r="T990" t="str">
            <v>-</v>
          </cell>
          <cell r="U990">
            <v>42736</v>
          </cell>
          <cell r="V990">
            <v>42825</v>
          </cell>
          <cell r="W990">
            <v>42766</v>
          </cell>
          <cell r="X990">
            <v>90</v>
          </cell>
          <cell r="Y990">
            <v>42766</v>
          </cell>
          <cell r="Z990">
            <v>0</v>
          </cell>
        </row>
        <row r="991">
          <cell r="C991">
            <v>3902</v>
          </cell>
          <cell r="D991" t="str">
            <v>PEUSA</v>
          </cell>
          <cell r="E991">
            <v>2017</v>
          </cell>
          <cell r="F991" t="str">
            <v>TA</v>
          </cell>
          <cell r="G991" t="str">
            <v>RTU CT-154 v2.0</v>
          </cell>
          <cell r="H991" t="str">
            <v>PPAL</v>
          </cell>
          <cell r="I991">
            <v>0</v>
          </cell>
          <cell r="J991">
            <v>1</v>
          </cell>
          <cell r="K991">
            <v>1</v>
          </cell>
          <cell r="L991">
            <v>0</v>
          </cell>
          <cell r="M991">
            <v>1</v>
          </cell>
          <cell r="N991" t="str">
            <v>-</v>
          </cell>
          <cell r="O991" t="str">
            <v>-</v>
          </cell>
          <cell r="P991" t="str">
            <v>EMM</v>
          </cell>
          <cell r="Q991" t="str">
            <v>-</v>
          </cell>
          <cell r="R991" t="str">
            <v>-</v>
          </cell>
          <cell r="S991" t="str">
            <v>-</v>
          </cell>
          <cell r="T991" t="str">
            <v>-</v>
          </cell>
          <cell r="U991">
            <v>42733</v>
          </cell>
          <cell r="V991">
            <v>42766</v>
          </cell>
          <cell r="W991">
            <v>42787</v>
          </cell>
          <cell r="X991">
            <v>32</v>
          </cell>
          <cell r="Y991">
            <v>42787</v>
          </cell>
          <cell r="Z991">
            <v>0</v>
          </cell>
        </row>
        <row r="992">
          <cell r="C992">
            <v>3903</v>
          </cell>
          <cell r="D992" t="str">
            <v>PEUSA</v>
          </cell>
          <cell r="E992">
            <v>2017</v>
          </cell>
          <cell r="F992" t="str">
            <v>TA</v>
          </cell>
          <cell r="G992" t="str">
            <v>RTU CT-139 v2.0</v>
          </cell>
          <cell r="H992" t="str">
            <v>PPAL</v>
          </cell>
          <cell r="I992">
            <v>0</v>
          </cell>
          <cell r="J992">
            <v>1</v>
          </cell>
          <cell r="K992">
            <v>1</v>
          </cell>
          <cell r="L992">
            <v>0</v>
          </cell>
          <cell r="M992">
            <v>1</v>
          </cell>
          <cell r="N992" t="str">
            <v>-</v>
          </cell>
          <cell r="O992" t="str">
            <v>-</v>
          </cell>
          <cell r="P992" t="str">
            <v>EMM</v>
          </cell>
          <cell r="Q992" t="str">
            <v>-</v>
          </cell>
          <cell r="R992" t="str">
            <v>-</v>
          </cell>
          <cell r="S992" t="str">
            <v>-</v>
          </cell>
          <cell r="T992" t="str">
            <v>-</v>
          </cell>
          <cell r="U992">
            <v>42733</v>
          </cell>
          <cell r="V992">
            <v>42766</v>
          </cell>
          <cell r="W992">
            <v>42787</v>
          </cell>
          <cell r="X992">
            <v>32</v>
          </cell>
          <cell r="Y992">
            <v>42787</v>
          </cell>
          <cell r="Z992">
            <v>0</v>
          </cell>
        </row>
        <row r="993">
          <cell r="C993">
            <v>3904</v>
          </cell>
          <cell r="D993" t="str">
            <v>PEUSA</v>
          </cell>
          <cell r="E993">
            <v>2017</v>
          </cell>
          <cell r="F993" t="str">
            <v>TA</v>
          </cell>
          <cell r="G993" t="str">
            <v>RTU CT-151 v1.0</v>
          </cell>
          <cell r="H993" t="str">
            <v>PPAL</v>
          </cell>
          <cell r="I993">
            <v>0</v>
          </cell>
          <cell r="J993">
            <v>1</v>
          </cell>
          <cell r="K993">
            <v>1</v>
          </cell>
          <cell r="L993">
            <v>0</v>
          </cell>
          <cell r="M993">
            <v>1</v>
          </cell>
          <cell r="N993" t="str">
            <v>-</v>
          </cell>
          <cell r="O993" t="str">
            <v>-</v>
          </cell>
          <cell r="P993" t="str">
            <v>EMM</v>
          </cell>
          <cell r="Q993" t="str">
            <v>-</v>
          </cell>
          <cell r="R993" t="str">
            <v>-</v>
          </cell>
          <cell r="S993" t="str">
            <v>-</v>
          </cell>
          <cell r="T993" t="str">
            <v>-</v>
          </cell>
          <cell r="U993">
            <v>42733</v>
          </cell>
          <cell r="V993">
            <v>42766</v>
          </cell>
          <cell r="W993">
            <v>42787</v>
          </cell>
          <cell r="X993">
            <v>32</v>
          </cell>
          <cell r="Y993">
            <v>42787</v>
          </cell>
          <cell r="Z993">
            <v>0</v>
          </cell>
        </row>
        <row r="994">
          <cell r="C994">
            <v>3905</v>
          </cell>
          <cell r="D994" t="str">
            <v>PEUSA</v>
          </cell>
          <cell r="E994">
            <v>2017</v>
          </cell>
          <cell r="F994" t="str">
            <v>TA</v>
          </cell>
          <cell r="G994" t="str">
            <v>Inst. i PEM RTU CT-154 v2.0</v>
          </cell>
          <cell r="H994" t="str">
            <v>OF3902</v>
          </cell>
          <cell r="I994">
            <v>0</v>
          </cell>
          <cell r="J994">
            <v>8</v>
          </cell>
          <cell r="K994">
            <v>4.5</v>
          </cell>
          <cell r="L994">
            <v>3.5</v>
          </cell>
          <cell r="M994">
            <v>0.5625</v>
          </cell>
          <cell r="N994" t="str">
            <v>-</v>
          </cell>
          <cell r="O994" t="str">
            <v>-</v>
          </cell>
          <cell r="P994" t="str">
            <v>-</v>
          </cell>
          <cell r="Q994" t="str">
            <v>-</v>
          </cell>
          <cell r="R994" t="str">
            <v>TRS</v>
          </cell>
          <cell r="S994" t="str">
            <v>-</v>
          </cell>
          <cell r="T994" t="str">
            <v>-</v>
          </cell>
          <cell r="U994">
            <v>42733</v>
          </cell>
          <cell r="V994">
            <v>42766</v>
          </cell>
          <cell r="W994">
            <v>42788</v>
          </cell>
          <cell r="X994">
            <v>32</v>
          </cell>
          <cell r="Y994">
            <v>42788</v>
          </cell>
          <cell r="Z994">
            <v>0</v>
          </cell>
        </row>
        <row r="995">
          <cell r="C995">
            <v>3906</v>
          </cell>
          <cell r="D995" t="str">
            <v>PEUSA</v>
          </cell>
          <cell r="E995">
            <v>2017</v>
          </cell>
          <cell r="F995" t="str">
            <v>TA</v>
          </cell>
          <cell r="G995" t="str">
            <v>Inst. i PEM RTU CT-139 v2.0</v>
          </cell>
          <cell r="H995" t="str">
            <v>OF3903</v>
          </cell>
          <cell r="I995">
            <v>0</v>
          </cell>
          <cell r="J995">
            <v>8</v>
          </cell>
          <cell r="K995">
            <v>4.5</v>
          </cell>
          <cell r="L995">
            <v>3.5</v>
          </cell>
          <cell r="M995">
            <v>0.5625</v>
          </cell>
          <cell r="N995" t="str">
            <v>-</v>
          </cell>
          <cell r="O995" t="str">
            <v>-</v>
          </cell>
          <cell r="P995" t="str">
            <v>-</v>
          </cell>
          <cell r="Q995" t="str">
            <v>-</v>
          </cell>
          <cell r="R995" t="str">
            <v>TRS</v>
          </cell>
          <cell r="S995" t="str">
            <v>-</v>
          </cell>
          <cell r="T995" t="str">
            <v>-</v>
          </cell>
          <cell r="U995">
            <v>42733</v>
          </cell>
          <cell r="V995">
            <v>42766</v>
          </cell>
          <cell r="W995">
            <v>42788</v>
          </cell>
          <cell r="X995">
            <v>32</v>
          </cell>
          <cell r="Y995">
            <v>42788</v>
          </cell>
          <cell r="Z995">
            <v>0</v>
          </cell>
        </row>
        <row r="996">
          <cell r="C996">
            <v>3907</v>
          </cell>
          <cell r="D996" t="str">
            <v>PEUSA</v>
          </cell>
          <cell r="E996">
            <v>2017</v>
          </cell>
          <cell r="F996" t="str">
            <v>TA</v>
          </cell>
          <cell r="G996" t="str">
            <v>Inst. i PEM RTU CT-151 v1.0</v>
          </cell>
          <cell r="H996" t="str">
            <v>OF3904</v>
          </cell>
          <cell r="I996">
            <v>0</v>
          </cell>
          <cell r="J996">
            <v>16</v>
          </cell>
          <cell r="K996">
            <v>13.25</v>
          </cell>
          <cell r="L996">
            <v>2.75</v>
          </cell>
          <cell r="M996">
            <v>0.828125</v>
          </cell>
          <cell r="N996" t="str">
            <v>-</v>
          </cell>
          <cell r="O996" t="str">
            <v>-</v>
          </cell>
          <cell r="P996" t="str">
            <v>-</v>
          </cell>
          <cell r="Q996" t="str">
            <v>-</v>
          </cell>
          <cell r="R996" t="str">
            <v>TRS</v>
          </cell>
          <cell r="S996" t="str">
            <v>-</v>
          </cell>
          <cell r="T996" t="str">
            <v>-</v>
          </cell>
          <cell r="U996">
            <v>42733</v>
          </cell>
          <cell r="V996">
            <v>42766</v>
          </cell>
          <cell r="W996">
            <v>42825</v>
          </cell>
          <cell r="X996">
            <v>32</v>
          </cell>
          <cell r="Y996">
            <v>42825</v>
          </cell>
          <cell r="Z996">
            <v>0</v>
          </cell>
        </row>
        <row r="997">
          <cell r="C997">
            <v>3908</v>
          </cell>
          <cell r="D997" t="str">
            <v>PEUSA</v>
          </cell>
          <cell r="E997">
            <v>2017</v>
          </cell>
          <cell r="F997" t="str">
            <v>TA</v>
          </cell>
          <cell r="G997" t="str">
            <v>Material FO Xarxa Telecomandament CC</v>
          </cell>
          <cell r="H997" t="str">
            <v>OF3902</v>
          </cell>
          <cell r="I997">
            <v>0</v>
          </cell>
          <cell r="J997">
            <v>0.5</v>
          </cell>
          <cell r="K997">
            <v>0.5</v>
          </cell>
          <cell r="L997">
            <v>0</v>
          </cell>
          <cell r="M997">
            <v>1</v>
          </cell>
          <cell r="N997" t="str">
            <v>-</v>
          </cell>
          <cell r="O997" t="str">
            <v>-</v>
          </cell>
          <cell r="P997" t="str">
            <v>EMM</v>
          </cell>
          <cell r="Q997" t="str">
            <v>-</v>
          </cell>
          <cell r="R997" t="str">
            <v>-</v>
          </cell>
          <cell r="S997" t="str">
            <v>-</v>
          </cell>
          <cell r="T997" t="str">
            <v>-</v>
          </cell>
          <cell r="U997">
            <v>42733</v>
          </cell>
          <cell r="V997">
            <v>42766</v>
          </cell>
          <cell r="W997">
            <v>42787</v>
          </cell>
          <cell r="X997">
            <v>32</v>
          </cell>
          <cell r="Y997">
            <v>42787</v>
          </cell>
          <cell r="Z997">
            <v>0</v>
          </cell>
        </row>
        <row r="998">
          <cell r="C998">
            <v>3909</v>
          </cell>
          <cell r="D998" t="str">
            <v>PEUSA</v>
          </cell>
          <cell r="E998">
            <v>2017</v>
          </cell>
          <cell r="F998" t="str">
            <v>TA</v>
          </cell>
          <cell r="G998" t="str">
            <v>3 X Cable CAP16MAX - nPort 5110</v>
          </cell>
          <cell r="H998" t="str">
            <v>OF3902</v>
          </cell>
          <cell r="I998">
            <v>0</v>
          </cell>
          <cell r="J998">
            <v>1.5</v>
          </cell>
          <cell r="K998">
            <v>1.08</v>
          </cell>
          <cell r="L998">
            <v>0.41999999999999993</v>
          </cell>
          <cell r="M998">
            <v>0.72000000000000008</v>
          </cell>
          <cell r="N998" t="str">
            <v>-</v>
          </cell>
          <cell r="O998" t="str">
            <v>-</v>
          </cell>
          <cell r="P998" t="str">
            <v>EMM</v>
          </cell>
          <cell r="Q998" t="str">
            <v>-</v>
          </cell>
          <cell r="R998" t="str">
            <v>-</v>
          </cell>
          <cell r="S998" t="str">
            <v>-</v>
          </cell>
          <cell r="T998" t="str">
            <v>-</v>
          </cell>
          <cell r="U998">
            <v>42733</v>
          </cell>
          <cell r="V998">
            <v>42766</v>
          </cell>
          <cell r="W998">
            <v>42766</v>
          </cell>
          <cell r="X998">
            <v>32</v>
          </cell>
          <cell r="Y998">
            <v>42767</v>
          </cell>
          <cell r="Z998">
            <v>1</v>
          </cell>
        </row>
        <row r="999">
          <cell r="C999">
            <v>3910</v>
          </cell>
          <cell r="D999" t="str">
            <v>PEUSA</v>
          </cell>
          <cell r="E999">
            <v>2017</v>
          </cell>
          <cell r="F999" t="str">
            <v>TA</v>
          </cell>
          <cell r="G999" t="str">
            <v>1 x Cable CAP32 - nPort</v>
          </cell>
          <cell r="H999" t="str">
            <v>OF3902</v>
          </cell>
          <cell r="I999">
            <v>0</v>
          </cell>
          <cell r="J999">
            <v>0.5</v>
          </cell>
          <cell r="K999">
            <v>0.56000000000000005</v>
          </cell>
          <cell r="L999">
            <v>-6.0000000000000053E-2</v>
          </cell>
          <cell r="M999">
            <v>1.1200000000000001</v>
          </cell>
          <cell r="N999" t="str">
            <v>-</v>
          </cell>
          <cell r="O999" t="str">
            <v>-</v>
          </cell>
          <cell r="P999" t="str">
            <v>EMM</v>
          </cell>
          <cell r="Q999" t="str">
            <v>-</v>
          </cell>
          <cell r="R999" t="str">
            <v>-</v>
          </cell>
          <cell r="S999" t="str">
            <v>-</v>
          </cell>
          <cell r="T999" t="str">
            <v>-</v>
          </cell>
          <cell r="U999">
            <v>42733</v>
          </cell>
          <cell r="V999">
            <v>42766</v>
          </cell>
          <cell r="W999">
            <v>42766</v>
          </cell>
          <cell r="X999">
            <v>32</v>
          </cell>
          <cell r="Y999">
            <v>42767</v>
          </cell>
          <cell r="Z999">
            <v>1</v>
          </cell>
        </row>
        <row r="1000">
          <cell r="C1000">
            <v>0</v>
          </cell>
          <cell r="D1000">
            <v>0</v>
          </cell>
          <cell r="E1000">
            <v>0</v>
          </cell>
          <cell r="F1000">
            <v>0</v>
          </cell>
          <cell r="G1000">
            <v>0</v>
          </cell>
          <cell r="H1000">
            <v>0</v>
          </cell>
          <cell r="I1000">
            <v>0</v>
          </cell>
          <cell r="J1000">
            <v>714.5</v>
          </cell>
          <cell r="K1000">
            <v>560.96999999999991</v>
          </cell>
          <cell r="L1000">
            <v>153.53000000000009</v>
          </cell>
          <cell r="M1000">
            <v>0</v>
          </cell>
          <cell r="N1000">
            <v>0</v>
          </cell>
          <cell r="O1000">
            <v>0</v>
          </cell>
          <cell r="P1000">
            <v>0</v>
          </cell>
          <cell r="Q1000">
            <v>0</v>
          </cell>
          <cell r="R1000">
            <v>0</v>
          </cell>
          <cell r="S1000">
            <v>0</v>
          </cell>
          <cell r="T1000">
            <v>0</v>
          </cell>
          <cell r="U1000">
            <v>0</v>
          </cell>
          <cell r="V1000">
            <v>0</v>
          </cell>
          <cell r="W1000">
            <v>0</v>
          </cell>
          <cell r="X1000">
            <v>0</v>
          </cell>
          <cell r="Y1000">
            <v>0</v>
          </cell>
          <cell r="Z1000">
            <v>30</v>
          </cell>
        </row>
        <row r="1001">
          <cell r="L1001">
            <v>0</v>
          </cell>
          <cell r="M1001">
            <v>0</v>
          </cell>
          <cell r="Z1001">
            <v>0</v>
          </cell>
        </row>
        <row r="1002">
          <cell r="C1002">
            <v>0</v>
          </cell>
          <cell r="D1002">
            <v>0</v>
          </cell>
          <cell r="E1002">
            <v>0</v>
          </cell>
          <cell r="F1002">
            <v>0</v>
          </cell>
          <cell r="G1002">
            <v>0</v>
          </cell>
          <cell r="H1002">
            <v>0</v>
          </cell>
          <cell r="I1002">
            <v>0</v>
          </cell>
          <cell r="J1002">
            <v>0</v>
          </cell>
          <cell r="K1002">
            <v>0</v>
          </cell>
          <cell r="L1002">
            <v>0</v>
          </cell>
          <cell r="M1002">
            <v>0</v>
          </cell>
          <cell r="N1002">
            <v>0</v>
          </cell>
          <cell r="O1002">
            <v>0</v>
          </cell>
          <cell r="P1002">
            <v>0</v>
          </cell>
          <cell r="Q1002">
            <v>0</v>
          </cell>
          <cell r="R1002">
            <v>0</v>
          </cell>
          <cell r="S1002">
            <v>0</v>
          </cell>
          <cell r="T1002">
            <v>0</v>
          </cell>
          <cell r="U1002">
            <v>0</v>
          </cell>
          <cell r="V1002">
            <v>0</v>
          </cell>
          <cell r="W1002">
            <v>0</v>
          </cell>
          <cell r="X1002">
            <v>0</v>
          </cell>
          <cell r="Y1002">
            <v>0</v>
          </cell>
          <cell r="Z1002">
            <v>0</v>
          </cell>
        </row>
        <row r="1003">
          <cell r="C1003">
            <v>0</v>
          </cell>
          <cell r="D1003">
            <v>0</v>
          </cell>
          <cell r="E1003">
            <v>0</v>
          </cell>
          <cell r="F1003">
            <v>0</v>
          </cell>
          <cell r="G1003">
            <v>0</v>
          </cell>
          <cell r="H1003">
            <v>0</v>
          </cell>
          <cell r="I1003">
            <v>0</v>
          </cell>
          <cell r="J1003">
            <v>0</v>
          </cell>
          <cell r="K1003">
            <v>0</v>
          </cell>
          <cell r="N1003" t="str">
            <v>APROVISIONAMENTS</v>
          </cell>
          <cell r="O1003" t="str">
            <v>ADMINISTRACIO</v>
          </cell>
          <cell r="P1003" t="str">
            <v>OPERACIONS</v>
          </cell>
          <cell r="Q1003" t="str">
            <v>ENGINYERIA HW</v>
          </cell>
          <cell r="R1003" t="str">
            <v>ENGINYERIA SW</v>
          </cell>
          <cell r="S1003" t="str">
            <v>COMERCIAL</v>
          </cell>
          <cell r="T1003" t="str">
            <v>CONSUL.TELCOMUNIC.</v>
          </cell>
          <cell r="U1003">
            <v>0</v>
          </cell>
          <cell r="Z1003">
            <v>0</v>
          </cell>
        </row>
        <row r="1004">
          <cell r="C1004">
            <v>0</v>
          </cell>
          <cell r="N1004">
            <v>0</v>
          </cell>
          <cell r="O1004">
            <v>0</v>
          </cell>
          <cell r="P1004">
            <v>0</v>
          </cell>
          <cell r="Q1004">
            <v>0</v>
          </cell>
          <cell r="R1004">
            <v>0</v>
          </cell>
          <cell r="S1004">
            <v>0</v>
          </cell>
          <cell r="T1004">
            <v>0</v>
          </cell>
          <cell r="U1004">
            <v>0</v>
          </cell>
          <cell r="Z1004">
            <v>0</v>
          </cell>
        </row>
        <row r="1005">
          <cell r="C1005">
            <v>0</v>
          </cell>
          <cell r="N1005">
            <v>0</v>
          </cell>
          <cell r="O1005">
            <v>0</v>
          </cell>
          <cell r="P1005">
            <v>0</v>
          </cell>
          <cell r="Q1005">
            <v>0</v>
          </cell>
          <cell r="R1005">
            <v>0</v>
          </cell>
          <cell r="S1005">
            <v>0</v>
          </cell>
          <cell r="T1005">
            <v>0</v>
          </cell>
          <cell r="U1005">
            <v>0</v>
          </cell>
          <cell r="Z1005">
            <v>0</v>
          </cell>
        </row>
        <row r="1006">
          <cell r="C1006">
            <v>0</v>
          </cell>
          <cell r="N1006">
            <v>0</v>
          </cell>
          <cell r="O1006">
            <v>0</v>
          </cell>
          <cell r="P1006">
            <v>0</v>
          </cell>
          <cell r="Q1006">
            <v>0</v>
          </cell>
          <cell r="R1006">
            <v>0</v>
          </cell>
          <cell r="S1006">
            <v>0</v>
          </cell>
          <cell r="T1006">
            <v>0</v>
          </cell>
          <cell r="U1006">
            <v>0</v>
          </cell>
          <cell r="Z1006">
            <v>0</v>
          </cell>
        </row>
        <row r="1007">
          <cell r="C1007">
            <v>0</v>
          </cell>
          <cell r="E1007">
            <v>0</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Z1007">
            <v>0</v>
          </cell>
        </row>
        <row r="1008">
          <cell r="C1008">
            <v>0</v>
          </cell>
          <cell r="E1008" t="str">
            <v>Projectes (EXTERNS) en curs 2.017</v>
          </cell>
          <cell r="F1008">
            <v>0</v>
          </cell>
          <cell r="G1008">
            <v>0</v>
          </cell>
          <cell r="H1008">
            <v>0</v>
          </cell>
          <cell r="I1008">
            <v>0</v>
          </cell>
          <cell r="J1008">
            <v>0</v>
          </cell>
          <cell r="K1008">
            <v>0</v>
          </cell>
          <cell r="L1008">
            <v>0</v>
          </cell>
          <cell r="M1008">
            <v>0</v>
          </cell>
          <cell r="N1008">
            <v>0</v>
          </cell>
          <cell r="O1008">
            <v>0</v>
          </cell>
          <cell r="P1008">
            <v>0</v>
          </cell>
          <cell r="Q1008">
            <v>0</v>
          </cell>
          <cell r="R1008">
            <v>0</v>
          </cell>
          <cell r="S1008">
            <v>0</v>
          </cell>
          <cell r="T1008">
            <v>0</v>
          </cell>
          <cell r="U1008">
            <v>0</v>
          </cell>
          <cell r="Z1008">
            <v>0</v>
          </cell>
        </row>
        <row r="1009">
          <cell r="N1009">
            <v>0</v>
          </cell>
          <cell r="O1009">
            <v>0</v>
          </cell>
          <cell r="P1009">
            <v>0</v>
          </cell>
          <cell r="Q1009">
            <v>0</v>
          </cell>
          <cell r="R1009">
            <v>0</v>
          </cell>
          <cell r="S1009">
            <v>0</v>
          </cell>
          <cell r="T1009">
            <v>0</v>
          </cell>
          <cell r="U1009">
            <v>0</v>
          </cell>
          <cell r="Z1009">
            <v>0</v>
          </cell>
        </row>
        <row r="1010">
          <cell r="C1010">
            <v>0</v>
          </cell>
          <cell r="D1010">
            <v>0</v>
          </cell>
          <cell r="E1010">
            <v>0</v>
          </cell>
          <cell r="F1010">
            <v>0</v>
          </cell>
          <cell r="G1010">
            <v>0</v>
          </cell>
          <cell r="H1010">
            <v>0</v>
          </cell>
          <cell r="I1010">
            <v>0</v>
          </cell>
          <cell r="J1010">
            <v>0</v>
          </cell>
          <cell r="K1010">
            <v>0</v>
          </cell>
          <cell r="L1010">
            <v>0</v>
          </cell>
          <cell r="M1010">
            <v>0</v>
          </cell>
          <cell r="N1010">
            <v>0</v>
          </cell>
          <cell r="O1010">
            <v>0</v>
          </cell>
          <cell r="P1010">
            <v>0</v>
          </cell>
          <cell r="Q1010">
            <v>0</v>
          </cell>
          <cell r="R1010">
            <v>0</v>
          </cell>
          <cell r="S1010">
            <v>0</v>
          </cell>
          <cell r="T1010">
            <v>0</v>
          </cell>
          <cell r="U1010">
            <v>0</v>
          </cell>
          <cell r="V1010">
            <v>0</v>
          </cell>
          <cell r="W1010">
            <v>0</v>
          </cell>
          <cell r="X1010">
            <v>0</v>
          </cell>
          <cell r="Y1010">
            <v>0</v>
          </cell>
          <cell r="Z1010">
            <v>0</v>
          </cell>
        </row>
        <row r="1011">
          <cell r="C1011" t="str">
            <v>OF</v>
          </cell>
          <cell r="D1011" t="str">
            <v>CLIENT</v>
          </cell>
          <cell r="E1011" t="str">
            <v>ANY</v>
          </cell>
          <cell r="F1011" t="str">
            <v>STATUS</v>
          </cell>
          <cell r="G1011" t="str">
            <v>PROJECTE</v>
          </cell>
          <cell r="H1011" t="str">
            <v>TIPUS OF o DEPENDENCIA</v>
          </cell>
          <cell r="I1011">
            <v>0</v>
          </cell>
          <cell r="J1011" t="str">
            <v>PREV</v>
          </cell>
          <cell r="K1011" t="str">
            <v>TOTAL</v>
          </cell>
          <cell r="L1011" t="str">
            <v>DESV</v>
          </cell>
          <cell r="M1011" t="str">
            <v>AVANÇ</v>
          </cell>
          <cell r="N1011" t="str">
            <v>DPT. IMPLICATS</v>
          </cell>
          <cell r="O1011">
            <v>0</v>
          </cell>
          <cell r="P1011">
            <v>0</v>
          </cell>
          <cell r="Q1011">
            <v>0</v>
          </cell>
          <cell r="R1011">
            <v>0</v>
          </cell>
          <cell r="S1011">
            <v>0</v>
          </cell>
          <cell r="T1011">
            <v>0</v>
          </cell>
          <cell r="U1011" t="str">
            <v>DATA</v>
          </cell>
          <cell r="V1011" t="str">
            <v>DATA</v>
          </cell>
          <cell r="W1011" t="str">
            <v>DATA</v>
          </cell>
          <cell r="X1011" t="str">
            <v>DURADA</v>
          </cell>
          <cell r="Y1011" t="str">
            <v>DATA</v>
          </cell>
          <cell r="Z1011" t="str">
            <v>DESVIAC.</v>
          </cell>
        </row>
        <row r="1012">
          <cell r="C1012">
            <v>0</v>
          </cell>
          <cell r="D1012">
            <v>0</v>
          </cell>
          <cell r="E1012">
            <v>0</v>
          </cell>
          <cell r="F1012">
            <v>0</v>
          </cell>
          <cell r="G1012">
            <v>0</v>
          </cell>
          <cell r="H1012">
            <v>0</v>
          </cell>
          <cell r="I1012">
            <v>0</v>
          </cell>
          <cell r="J1012">
            <v>0</v>
          </cell>
          <cell r="K1012" t="str">
            <v>REAL</v>
          </cell>
          <cell r="L1012">
            <v>0</v>
          </cell>
          <cell r="M1012">
            <v>0</v>
          </cell>
          <cell r="N1012">
            <v>0</v>
          </cell>
          <cell r="O1012">
            <v>0</v>
          </cell>
          <cell r="P1012">
            <v>0</v>
          </cell>
          <cell r="Q1012">
            <v>0</v>
          </cell>
          <cell r="R1012">
            <v>0</v>
          </cell>
          <cell r="S1012">
            <v>0</v>
          </cell>
          <cell r="T1012">
            <v>0</v>
          </cell>
          <cell r="U1012" t="str">
            <v>INICI</v>
          </cell>
          <cell r="V1012" t="str">
            <v>ENTREGA</v>
          </cell>
          <cell r="W1012" t="str">
            <v>REVISADA</v>
          </cell>
          <cell r="X1012">
            <v>0</v>
          </cell>
          <cell r="Y1012" t="str">
            <v>ACCEP.</v>
          </cell>
          <cell r="Z1012">
            <v>0</v>
          </cell>
        </row>
        <row r="1013">
          <cell r="C1013">
            <v>0</v>
          </cell>
          <cell r="D1013">
            <v>0</v>
          </cell>
          <cell r="E1013">
            <v>0</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row>
        <row r="1014">
          <cell r="C1014">
            <v>3911</v>
          </cell>
          <cell r="D1014" t="str">
            <v>PEUSA</v>
          </cell>
          <cell r="E1014">
            <v>2017</v>
          </cell>
          <cell r="F1014" t="str">
            <v>TA</v>
          </cell>
          <cell r="G1014" t="str">
            <v>3 X Cable Ethernet</v>
          </cell>
          <cell r="H1014" t="str">
            <v>OF3902</v>
          </cell>
          <cell r="I1014">
            <v>0</v>
          </cell>
          <cell r="J1014">
            <v>1.5</v>
          </cell>
          <cell r="K1014">
            <v>0.92</v>
          </cell>
          <cell r="L1014">
            <v>0.57999999999999996</v>
          </cell>
          <cell r="M1014">
            <v>0.6133333333333334</v>
          </cell>
          <cell r="N1014" t="str">
            <v>-</v>
          </cell>
          <cell r="O1014" t="str">
            <v>-</v>
          </cell>
          <cell r="P1014" t="str">
            <v>EMM</v>
          </cell>
          <cell r="Q1014" t="str">
            <v>-</v>
          </cell>
          <cell r="R1014" t="str">
            <v>-</v>
          </cell>
          <cell r="S1014" t="str">
            <v>-</v>
          </cell>
          <cell r="T1014" t="str">
            <v>-</v>
          </cell>
          <cell r="U1014">
            <v>42733</v>
          </cell>
          <cell r="V1014">
            <v>42766</v>
          </cell>
          <cell r="W1014">
            <v>42766</v>
          </cell>
          <cell r="X1014">
            <v>32</v>
          </cell>
          <cell r="Y1014">
            <v>42767</v>
          </cell>
          <cell r="Z1014">
            <v>1</v>
          </cell>
        </row>
        <row r="1015">
          <cell r="C1015">
            <v>3912</v>
          </cell>
          <cell r="D1015" t="str">
            <v>PEUSA</v>
          </cell>
          <cell r="E1015">
            <v>2017</v>
          </cell>
          <cell r="F1015" t="str">
            <v>TA</v>
          </cell>
          <cell r="G1015" t="str">
            <v>1 x Cable CAP32 - PC</v>
          </cell>
          <cell r="H1015" t="str">
            <v>OF3902</v>
          </cell>
          <cell r="I1015">
            <v>0</v>
          </cell>
          <cell r="J1015">
            <v>0.5</v>
          </cell>
          <cell r="K1015">
            <v>0.33</v>
          </cell>
          <cell r="L1015">
            <v>0.16999999999999998</v>
          </cell>
          <cell r="M1015">
            <v>0.66</v>
          </cell>
          <cell r="N1015" t="str">
            <v>-</v>
          </cell>
          <cell r="O1015" t="str">
            <v>-</v>
          </cell>
          <cell r="P1015" t="str">
            <v>EMM</v>
          </cell>
          <cell r="Q1015" t="str">
            <v>-</v>
          </cell>
          <cell r="R1015" t="str">
            <v>-</v>
          </cell>
          <cell r="S1015" t="str">
            <v>-</v>
          </cell>
          <cell r="T1015" t="str">
            <v>-</v>
          </cell>
          <cell r="U1015">
            <v>42733</v>
          </cell>
          <cell r="V1015">
            <v>42766</v>
          </cell>
          <cell r="W1015">
            <v>42766</v>
          </cell>
          <cell r="X1015">
            <v>32</v>
          </cell>
          <cell r="Y1015">
            <v>42767</v>
          </cell>
          <cell r="Z1015">
            <v>1</v>
          </cell>
        </row>
        <row r="1016">
          <cell r="C1016">
            <v>3913</v>
          </cell>
          <cell r="D1016" t="str">
            <v>ELTOSE</v>
          </cell>
          <cell r="E1016">
            <v>2017</v>
          </cell>
          <cell r="F1016" t="str">
            <v>TA</v>
          </cell>
          <cell r="G1016" t="str">
            <v>MANTENIMENT CSSat T.SEGRE 2017-01</v>
          </cell>
          <cell r="H1016" t="str">
            <v>IND</v>
          </cell>
          <cell r="I1016">
            <v>0</v>
          </cell>
          <cell r="J1016">
            <v>4</v>
          </cell>
          <cell r="K1016">
            <v>4.5</v>
          </cell>
          <cell r="L1016">
            <v>-0.5</v>
          </cell>
          <cell r="M1016">
            <v>1.125</v>
          </cell>
          <cell r="N1016" t="str">
            <v>-</v>
          </cell>
          <cell r="O1016" t="str">
            <v>-</v>
          </cell>
          <cell r="P1016" t="str">
            <v>-</v>
          </cell>
          <cell r="Q1016" t="str">
            <v>-</v>
          </cell>
          <cell r="R1016" t="str">
            <v>TRS</v>
          </cell>
          <cell r="S1016" t="str">
            <v>-</v>
          </cell>
          <cell r="T1016" t="str">
            <v>-</v>
          </cell>
          <cell r="U1016">
            <v>42736</v>
          </cell>
          <cell r="V1016">
            <v>43100</v>
          </cell>
          <cell r="W1016">
            <v>42766</v>
          </cell>
          <cell r="X1016">
            <v>360</v>
          </cell>
          <cell r="Y1016">
            <v>42766</v>
          </cell>
          <cell r="Z1016">
            <v>0</v>
          </cell>
        </row>
        <row r="1017">
          <cell r="C1017">
            <v>3914</v>
          </cell>
          <cell r="D1017" t="str">
            <v>ELELLA</v>
          </cell>
          <cell r="E1017">
            <v>2017</v>
          </cell>
          <cell r="F1017" t="str">
            <v>TA</v>
          </cell>
          <cell r="G1017" t="str">
            <v>MANTENIMENT CCSat LLAVORSI 01/01/2.017-31/12/2.017</v>
          </cell>
          <cell r="H1017" t="str">
            <v>IND</v>
          </cell>
          <cell r="I1017">
            <v>0</v>
          </cell>
          <cell r="J1017">
            <v>15</v>
          </cell>
          <cell r="K1017">
            <v>16</v>
          </cell>
          <cell r="L1017">
            <v>-1</v>
          </cell>
          <cell r="M1017">
            <v>1.0666666666666667</v>
          </cell>
          <cell r="N1017" t="str">
            <v>-</v>
          </cell>
          <cell r="O1017" t="str">
            <v>-</v>
          </cell>
          <cell r="P1017" t="str">
            <v>-</v>
          </cell>
          <cell r="Q1017" t="str">
            <v>-</v>
          </cell>
          <cell r="R1017" t="str">
            <v>TRS</v>
          </cell>
          <cell r="S1017" t="str">
            <v>-</v>
          </cell>
          <cell r="T1017" t="str">
            <v>-</v>
          </cell>
          <cell r="U1017">
            <v>42736</v>
          </cell>
          <cell r="V1017">
            <v>43100</v>
          </cell>
          <cell r="W1017">
            <v>43100</v>
          </cell>
          <cell r="X1017">
            <v>360</v>
          </cell>
          <cell r="Y1017">
            <v>43100</v>
          </cell>
          <cell r="Z1017">
            <v>0</v>
          </cell>
        </row>
        <row r="1018">
          <cell r="C1018">
            <v>3915</v>
          </cell>
          <cell r="D1018">
            <v>0</v>
          </cell>
          <cell r="E1018">
            <v>2017</v>
          </cell>
          <cell r="F1018">
            <v>0</v>
          </cell>
          <cell r="G1018" t="str">
            <v>I + D</v>
          </cell>
          <cell r="H1018">
            <v>0</v>
          </cell>
          <cell r="I1018">
            <v>0</v>
          </cell>
          <cell r="J1018">
            <v>0</v>
          </cell>
          <cell r="K1018">
            <v>0</v>
          </cell>
          <cell r="L1018">
            <v>0</v>
          </cell>
          <cell r="M1018">
            <v>0</v>
          </cell>
          <cell r="N1018" t="str">
            <v>-</v>
          </cell>
          <cell r="O1018" t="str">
            <v>-</v>
          </cell>
          <cell r="P1018" t="str">
            <v>-</v>
          </cell>
          <cell r="Q1018" t="str">
            <v>-</v>
          </cell>
          <cell r="R1018" t="str">
            <v>-</v>
          </cell>
          <cell r="S1018" t="str">
            <v>-</v>
          </cell>
          <cell r="T1018" t="str">
            <v>-</v>
          </cell>
          <cell r="U1018">
            <v>0</v>
          </cell>
          <cell r="V1018">
            <v>0</v>
          </cell>
          <cell r="W1018">
            <v>0</v>
          </cell>
          <cell r="X1018" t="str">
            <v/>
          </cell>
          <cell r="Y1018">
            <v>0</v>
          </cell>
          <cell r="Z1018" t="str">
            <v/>
          </cell>
        </row>
        <row r="1019">
          <cell r="C1019">
            <v>3916</v>
          </cell>
          <cell r="D1019">
            <v>0</v>
          </cell>
          <cell r="E1019">
            <v>2017</v>
          </cell>
          <cell r="F1019">
            <v>0</v>
          </cell>
          <cell r="G1019" t="str">
            <v>I + D</v>
          </cell>
          <cell r="H1019">
            <v>0</v>
          </cell>
          <cell r="I1019">
            <v>0</v>
          </cell>
          <cell r="J1019">
            <v>0</v>
          </cell>
          <cell r="K1019">
            <v>0</v>
          </cell>
          <cell r="L1019">
            <v>0</v>
          </cell>
          <cell r="M1019">
            <v>0</v>
          </cell>
          <cell r="N1019" t="str">
            <v>-</v>
          </cell>
          <cell r="O1019" t="str">
            <v>-</v>
          </cell>
          <cell r="P1019" t="str">
            <v>-</v>
          </cell>
          <cell r="Q1019" t="str">
            <v>-</v>
          </cell>
          <cell r="R1019" t="str">
            <v>-</v>
          </cell>
          <cell r="S1019" t="str">
            <v>-</v>
          </cell>
          <cell r="T1019" t="str">
            <v>-</v>
          </cell>
          <cell r="U1019">
            <v>0</v>
          </cell>
          <cell r="V1019">
            <v>0</v>
          </cell>
          <cell r="W1019">
            <v>0</v>
          </cell>
          <cell r="X1019" t="str">
            <v/>
          </cell>
          <cell r="Y1019">
            <v>0</v>
          </cell>
          <cell r="Z1019" t="str">
            <v/>
          </cell>
        </row>
        <row r="1020">
          <cell r="C1020">
            <v>3917</v>
          </cell>
          <cell r="D1020" t="str">
            <v>ELEEBR</v>
          </cell>
          <cell r="E1020">
            <v>2017</v>
          </cell>
          <cell r="F1020" t="str">
            <v>TA</v>
          </cell>
          <cell r="G1020" t="str">
            <v>RTU SE AMPOSTA v2.0</v>
          </cell>
          <cell r="H1020" t="str">
            <v>OF3881</v>
          </cell>
          <cell r="I1020">
            <v>0</v>
          </cell>
          <cell r="J1020">
            <v>14.11</v>
          </cell>
          <cell r="K1020">
            <v>22.97</v>
          </cell>
          <cell r="L1020">
            <v>-8.86</v>
          </cell>
          <cell r="M1020">
            <v>1.6279234585400426</v>
          </cell>
          <cell r="N1020" t="str">
            <v>-</v>
          </cell>
          <cell r="O1020" t="str">
            <v>-</v>
          </cell>
          <cell r="P1020" t="str">
            <v>-</v>
          </cell>
          <cell r="Q1020" t="str">
            <v>-</v>
          </cell>
          <cell r="R1020" t="str">
            <v>RVC</v>
          </cell>
          <cell r="S1020" t="str">
            <v>-</v>
          </cell>
          <cell r="T1020" t="str">
            <v>-</v>
          </cell>
          <cell r="U1020">
            <v>42736</v>
          </cell>
          <cell r="V1020">
            <v>42916</v>
          </cell>
          <cell r="W1020">
            <v>43312</v>
          </cell>
          <cell r="X1020">
            <v>179</v>
          </cell>
          <cell r="Y1020">
            <v>43312</v>
          </cell>
          <cell r="Z1020">
            <v>0</v>
          </cell>
        </row>
        <row r="1021">
          <cell r="C1021">
            <v>3918</v>
          </cell>
          <cell r="D1021" t="str">
            <v>ELEEBR</v>
          </cell>
          <cell r="E1021">
            <v>2017</v>
          </cell>
          <cell r="F1021" t="str">
            <v>TA</v>
          </cell>
          <cell r="G1021" t="str">
            <v>RTU SE VANDELLOS v3.0</v>
          </cell>
          <cell r="H1021" t="str">
            <v>OF3881</v>
          </cell>
          <cell r="I1021">
            <v>0</v>
          </cell>
          <cell r="J1021">
            <v>14.11</v>
          </cell>
          <cell r="K1021">
            <v>18.87</v>
          </cell>
          <cell r="L1021">
            <v>-4.7600000000000016</v>
          </cell>
          <cell r="M1021">
            <v>1.3373493975903616</v>
          </cell>
          <cell r="N1021" t="str">
            <v>-</v>
          </cell>
          <cell r="O1021" t="str">
            <v>-</v>
          </cell>
          <cell r="P1021" t="str">
            <v>-</v>
          </cell>
          <cell r="Q1021" t="str">
            <v>-</v>
          </cell>
          <cell r="R1021" t="str">
            <v>RVC</v>
          </cell>
          <cell r="S1021" t="str">
            <v>-</v>
          </cell>
          <cell r="T1021" t="str">
            <v>-</v>
          </cell>
          <cell r="U1021">
            <v>42736</v>
          </cell>
          <cell r="V1021">
            <v>42916</v>
          </cell>
          <cell r="W1021">
            <v>43312</v>
          </cell>
          <cell r="X1021">
            <v>179</v>
          </cell>
          <cell r="Y1021">
            <v>43312</v>
          </cell>
          <cell r="Z1021">
            <v>0</v>
          </cell>
        </row>
        <row r="1022">
          <cell r="C1022">
            <v>3919</v>
          </cell>
          <cell r="D1022" t="str">
            <v>ELEEBR</v>
          </cell>
          <cell r="E1022">
            <v>2017</v>
          </cell>
          <cell r="F1022" t="str">
            <v>TA</v>
          </cell>
          <cell r="G1022" t="str">
            <v>RTU CD JESUS y MARIA v2,0</v>
          </cell>
          <cell r="H1022" t="str">
            <v>OF3881</v>
          </cell>
          <cell r="I1022">
            <v>0</v>
          </cell>
          <cell r="J1022">
            <v>11.11</v>
          </cell>
          <cell r="K1022">
            <v>11.54</v>
          </cell>
          <cell r="L1022">
            <v>-0.42999999999999972</v>
          </cell>
          <cell r="M1022">
            <v>1.0387038703870386</v>
          </cell>
          <cell r="N1022" t="str">
            <v>-</v>
          </cell>
          <cell r="O1022" t="str">
            <v>-</v>
          </cell>
          <cell r="P1022" t="str">
            <v>-</v>
          </cell>
          <cell r="Q1022" t="str">
            <v>-</v>
          </cell>
          <cell r="R1022" t="str">
            <v>RVC</v>
          </cell>
          <cell r="S1022" t="str">
            <v>-</v>
          </cell>
          <cell r="T1022" t="str">
            <v>-</v>
          </cell>
          <cell r="U1022">
            <v>42736</v>
          </cell>
          <cell r="V1022">
            <v>42916</v>
          </cell>
          <cell r="W1022">
            <v>43312</v>
          </cell>
          <cell r="X1022">
            <v>179</v>
          </cell>
          <cell r="Y1022">
            <v>43312</v>
          </cell>
          <cell r="Z1022">
            <v>0</v>
          </cell>
        </row>
        <row r="1023">
          <cell r="C1023">
            <v>3920</v>
          </cell>
          <cell r="D1023" t="str">
            <v>ELEEBR</v>
          </cell>
          <cell r="E1023">
            <v>2017</v>
          </cell>
          <cell r="F1023" t="str">
            <v>TA</v>
          </cell>
          <cell r="G1023" t="str">
            <v>RTU CT FRUDELTA v2,0</v>
          </cell>
          <cell r="H1023" t="str">
            <v>OF3881</v>
          </cell>
          <cell r="I1023">
            <v>0</v>
          </cell>
          <cell r="J1023">
            <v>11.11</v>
          </cell>
          <cell r="K1023">
            <v>43.37</v>
          </cell>
          <cell r="L1023">
            <v>-32.26</v>
          </cell>
          <cell r="M1023">
            <v>3.9036903690369038</v>
          </cell>
          <cell r="N1023" t="str">
            <v>-</v>
          </cell>
          <cell r="O1023" t="str">
            <v>-</v>
          </cell>
          <cell r="P1023" t="str">
            <v>-</v>
          </cell>
          <cell r="Q1023" t="str">
            <v>-</v>
          </cell>
          <cell r="R1023" t="str">
            <v>RVC</v>
          </cell>
          <cell r="S1023" t="str">
            <v>-</v>
          </cell>
          <cell r="T1023" t="str">
            <v>-</v>
          </cell>
          <cell r="U1023">
            <v>42736</v>
          </cell>
          <cell r="V1023">
            <v>42916</v>
          </cell>
          <cell r="W1023">
            <v>43312</v>
          </cell>
          <cell r="X1023">
            <v>179</v>
          </cell>
          <cell r="Y1023">
            <v>43312</v>
          </cell>
          <cell r="Z1023">
            <v>0</v>
          </cell>
        </row>
        <row r="1024">
          <cell r="C1024">
            <v>3921</v>
          </cell>
          <cell r="D1024" t="str">
            <v>ELEEBR</v>
          </cell>
          <cell r="E1024">
            <v>2017</v>
          </cell>
          <cell r="F1024" t="str">
            <v>TA</v>
          </cell>
          <cell r="G1024" t="str">
            <v>RTU CT INSTITUTO v2,0</v>
          </cell>
          <cell r="H1024" t="str">
            <v>OF3881</v>
          </cell>
          <cell r="I1024">
            <v>0</v>
          </cell>
          <cell r="J1024">
            <v>11.11</v>
          </cell>
          <cell r="K1024">
            <v>13.43</v>
          </cell>
          <cell r="L1024">
            <v>-2.3200000000000003</v>
          </cell>
          <cell r="M1024">
            <v>1.2088208820882089</v>
          </cell>
          <cell r="N1024" t="str">
            <v>-</v>
          </cell>
          <cell r="O1024" t="str">
            <v>-</v>
          </cell>
          <cell r="P1024" t="str">
            <v>-</v>
          </cell>
          <cell r="Q1024" t="str">
            <v>-</v>
          </cell>
          <cell r="R1024" t="str">
            <v>RVC</v>
          </cell>
          <cell r="S1024" t="str">
            <v>-</v>
          </cell>
          <cell r="T1024" t="str">
            <v>-</v>
          </cell>
          <cell r="U1024">
            <v>42736</v>
          </cell>
          <cell r="V1024">
            <v>42916</v>
          </cell>
          <cell r="W1024">
            <v>43312</v>
          </cell>
          <cell r="X1024">
            <v>179</v>
          </cell>
          <cell r="Y1024">
            <v>43312</v>
          </cell>
          <cell r="Z1024">
            <v>0</v>
          </cell>
        </row>
        <row r="1025">
          <cell r="C1025">
            <v>3922</v>
          </cell>
          <cell r="D1025" t="str">
            <v>ELEEBR</v>
          </cell>
          <cell r="E1025">
            <v>2017</v>
          </cell>
          <cell r="F1025" t="str">
            <v>TA</v>
          </cell>
          <cell r="G1025" t="str">
            <v>RTU SE ENVEJA v2,0</v>
          </cell>
          <cell r="H1025" t="str">
            <v>OF3881</v>
          </cell>
          <cell r="I1025">
            <v>0</v>
          </cell>
          <cell r="J1025">
            <v>11.11</v>
          </cell>
          <cell r="K1025">
            <v>8.09</v>
          </cell>
          <cell r="L1025">
            <v>3.0199999999999996</v>
          </cell>
          <cell r="M1025">
            <v>0.72817281728172822</v>
          </cell>
          <cell r="N1025" t="str">
            <v>-</v>
          </cell>
          <cell r="O1025" t="str">
            <v>-</v>
          </cell>
          <cell r="P1025" t="str">
            <v>-</v>
          </cell>
          <cell r="Q1025" t="str">
            <v>-</v>
          </cell>
          <cell r="R1025" t="str">
            <v>RVC</v>
          </cell>
          <cell r="S1025" t="str">
            <v>-</v>
          </cell>
          <cell r="T1025" t="str">
            <v>-</v>
          </cell>
          <cell r="U1025">
            <v>42736</v>
          </cell>
          <cell r="V1025">
            <v>42916</v>
          </cell>
          <cell r="W1025">
            <v>43312</v>
          </cell>
          <cell r="X1025">
            <v>179</v>
          </cell>
          <cell r="Y1025">
            <v>43312</v>
          </cell>
          <cell r="Z1025">
            <v>0</v>
          </cell>
        </row>
        <row r="1026">
          <cell r="C1026">
            <v>3923</v>
          </cell>
          <cell r="D1026" t="str">
            <v>ELEEBR</v>
          </cell>
          <cell r="E1026">
            <v>2017</v>
          </cell>
          <cell r="F1026" t="str">
            <v>TA</v>
          </cell>
          <cell r="G1026" t="str">
            <v>RTU CM ENVEJA v2,0</v>
          </cell>
          <cell r="H1026" t="str">
            <v>OF3881</v>
          </cell>
          <cell r="I1026">
            <v>0</v>
          </cell>
          <cell r="J1026">
            <v>11.11</v>
          </cell>
          <cell r="K1026">
            <v>18.399999999999999</v>
          </cell>
          <cell r="L1026">
            <v>-7.2899999999999991</v>
          </cell>
          <cell r="M1026">
            <v>1.6561656165616561</v>
          </cell>
          <cell r="N1026" t="str">
            <v>-</v>
          </cell>
          <cell r="O1026" t="str">
            <v>-</v>
          </cell>
          <cell r="P1026" t="str">
            <v>-</v>
          </cell>
          <cell r="Q1026" t="str">
            <v>-</v>
          </cell>
          <cell r="R1026" t="str">
            <v>RVC</v>
          </cell>
          <cell r="S1026" t="str">
            <v>-</v>
          </cell>
          <cell r="T1026" t="str">
            <v>-</v>
          </cell>
          <cell r="U1026">
            <v>42736</v>
          </cell>
          <cell r="V1026">
            <v>42916</v>
          </cell>
          <cell r="W1026">
            <v>43312</v>
          </cell>
          <cell r="X1026">
            <v>179</v>
          </cell>
          <cell r="Y1026">
            <v>43312</v>
          </cell>
          <cell r="Z1026">
            <v>0</v>
          </cell>
        </row>
        <row r="1027">
          <cell r="C1027">
            <v>3924</v>
          </cell>
          <cell r="D1027" t="str">
            <v>ELEEBR</v>
          </cell>
          <cell r="E1027">
            <v>2017</v>
          </cell>
          <cell r="F1027" t="str">
            <v>TA</v>
          </cell>
          <cell r="G1027" t="str">
            <v>RTU CM ENTRONQUE CALAS v2.0</v>
          </cell>
          <cell r="H1027" t="str">
            <v>OF3881</v>
          </cell>
          <cell r="I1027">
            <v>0</v>
          </cell>
          <cell r="J1027">
            <v>11.11</v>
          </cell>
          <cell r="K1027">
            <v>12.1</v>
          </cell>
          <cell r="L1027">
            <v>-0.99000000000000021</v>
          </cell>
          <cell r="M1027">
            <v>1.0891089108910892</v>
          </cell>
          <cell r="N1027" t="str">
            <v>-</v>
          </cell>
          <cell r="O1027" t="str">
            <v>-</v>
          </cell>
          <cell r="P1027" t="str">
            <v>-</v>
          </cell>
          <cell r="Q1027" t="str">
            <v>-</v>
          </cell>
          <cell r="R1027" t="str">
            <v>RVC</v>
          </cell>
          <cell r="S1027" t="str">
            <v>-</v>
          </cell>
          <cell r="T1027" t="str">
            <v>-</v>
          </cell>
          <cell r="U1027">
            <v>42736</v>
          </cell>
          <cell r="V1027">
            <v>42916</v>
          </cell>
          <cell r="W1027">
            <v>43312</v>
          </cell>
          <cell r="X1027">
            <v>179</v>
          </cell>
          <cell r="Y1027">
            <v>43312</v>
          </cell>
          <cell r="Z1027">
            <v>0</v>
          </cell>
        </row>
        <row r="1028">
          <cell r="C1028">
            <v>3925</v>
          </cell>
          <cell r="D1028" t="str">
            <v>ELEEBR</v>
          </cell>
          <cell r="E1028">
            <v>2017</v>
          </cell>
          <cell r="F1028" t="str">
            <v>TA</v>
          </cell>
          <cell r="G1028" t="str">
            <v>RTU SE LA CAVA 6kV v3,0</v>
          </cell>
          <cell r="H1028" t="str">
            <v>OF3881</v>
          </cell>
          <cell r="I1028">
            <v>0</v>
          </cell>
          <cell r="J1028">
            <v>11.11</v>
          </cell>
          <cell r="K1028">
            <v>27.25</v>
          </cell>
          <cell r="L1028">
            <v>-16.14</v>
          </cell>
          <cell r="M1028">
            <v>2.4527452745274529</v>
          </cell>
          <cell r="N1028" t="str">
            <v>-</v>
          </cell>
          <cell r="O1028" t="str">
            <v>-</v>
          </cell>
          <cell r="P1028" t="str">
            <v>-</v>
          </cell>
          <cell r="Q1028" t="str">
            <v>-</v>
          </cell>
          <cell r="R1028" t="str">
            <v>RVC</v>
          </cell>
          <cell r="S1028" t="str">
            <v>-</v>
          </cell>
          <cell r="T1028" t="str">
            <v>-</v>
          </cell>
          <cell r="U1028">
            <v>42736</v>
          </cell>
          <cell r="V1028">
            <v>42916</v>
          </cell>
          <cell r="W1028">
            <v>43312</v>
          </cell>
          <cell r="X1028">
            <v>179</v>
          </cell>
          <cell r="Y1028">
            <v>43312</v>
          </cell>
          <cell r="Z1028">
            <v>0</v>
          </cell>
        </row>
        <row r="1029">
          <cell r="C1029">
            <v>3926</v>
          </cell>
          <cell r="D1029" t="str">
            <v>ELEEBR</v>
          </cell>
          <cell r="E1029">
            <v>2017</v>
          </cell>
          <cell r="F1029" t="str">
            <v>TA</v>
          </cell>
          <cell r="G1029" t="str">
            <v>RTU SE LA CAVA 25kV v3,0</v>
          </cell>
          <cell r="H1029" t="str">
            <v>OF3881</v>
          </cell>
          <cell r="I1029">
            <v>0</v>
          </cell>
          <cell r="J1029">
            <v>11.11</v>
          </cell>
          <cell r="K1029">
            <v>16.52</v>
          </cell>
          <cell r="L1029">
            <v>-5.41</v>
          </cell>
          <cell r="M1029">
            <v>1.486948694869487</v>
          </cell>
          <cell r="N1029" t="str">
            <v>-</v>
          </cell>
          <cell r="O1029" t="str">
            <v>-</v>
          </cell>
          <cell r="P1029" t="str">
            <v>-</v>
          </cell>
          <cell r="Q1029" t="str">
            <v>-</v>
          </cell>
          <cell r="R1029" t="str">
            <v>RVC</v>
          </cell>
          <cell r="S1029" t="str">
            <v>-</v>
          </cell>
          <cell r="T1029" t="str">
            <v>-</v>
          </cell>
          <cell r="U1029">
            <v>42736</v>
          </cell>
          <cell r="V1029">
            <v>42916</v>
          </cell>
          <cell r="W1029">
            <v>43312</v>
          </cell>
          <cell r="X1029">
            <v>179</v>
          </cell>
          <cell r="Y1029">
            <v>43312</v>
          </cell>
          <cell r="Z1029">
            <v>0</v>
          </cell>
        </row>
        <row r="1030">
          <cell r="C1030">
            <v>3927</v>
          </cell>
          <cell r="D1030" t="str">
            <v>ELEEBR</v>
          </cell>
          <cell r="E1030">
            <v>2017</v>
          </cell>
          <cell r="F1030" t="str">
            <v>TA</v>
          </cell>
          <cell r="G1030" t="str">
            <v>RTU SE L'ALDEA v3.0</v>
          </cell>
          <cell r="H1030" t="str">
            <v>OF3881</v>
          </cell>
          <cell r="I1030">
            <v>0</v>
          </cell>
          <cell r="J1030">
            <v>11.11</v>
          </cell>
          <cell r="K1030">
            <v>13.27</v>
          </cell>
          <cell r="L1030">
            <v>-2.16</v>
          </cell>
          <cell r="M1030">
            <v>1.1944194419441945</v>
          </cell>
          <cell r="N1030" t="str">
            <v>-</v>
          </cell>
          <cell r="O1030" t="str">
            <v>-</v>
          </cell>
          <cell r="P1030" t="str">
            <v>-</v>
          </cell>
          <cell r="Q1030" t="str">
            <v>-</v>
          </cell>
          <cell r="R1030" t="str">
            <v>RVC</v>
          </cell>
          <cell r="S1030" t="str">
            <v>-</v>
          </cell>
          <cell r="T1030" t="str">
            <v>-</v>
          </cell>
          <cell r="U1030">
            <v>42736</v>
          </cell>
          <cell r="V1030">
            <v>42916</v>
          </cell>
          <cell r="W1030">
            <v>43312</v>
          </cell>
          <cell r="X1030">
            <v>179</v>
          </cell>
          <cell r="Y1030">
            <v>43312</v>
          </cell>
          <cell r="Z1030">
            <v>0</v>
          </cell>
        </row>
        <row r="1031">
          <cell r="C1031">
            <v>3928</v>
          </cell>
          <cell r="D1031" t="str">
            <v>ELEEBR</v>
          </cell>
          <cell r="E1031">
            <v>2017</v>
          </cell>
          <cell r="F1031" t="str">
            <v>TA</v>
          </cell>
          <cell r="G1031" t="str">
            <v>RTU CT TOMAS v2.0</v>
          </cell>
          <cell r="H1031" t="str">
            <v>OF3881</v>
          </cell>
          <cell r="I1031">
            <v>0</v>
          </cell>
          <cell r="J1031">
            <v>11.11</v>
          </cell>
          <cell r="K1031">
            <v>12.69</v>
          </cell>
          <cell r="L1031">
            <v>-1.58</v>
          </cell>
          <cell r="M1031">
            <v>1.1422142214221422</v>
          </cell>
          <cell r="N1031" t="str">
            <v>-</v>
          </cell>
          <cell r="O1031" t="str">
            <v>-</v>
          </cell>
          <cell r="P1031" t="str">
            <v>-</v>
          </cell>
          <cell r="Q1031" t="str">
            <v>-</v>
          </cell>
          <cell r="R1031" t="str">
            <v>RVC</v>
          </cell>
          <cell r="S1031" t="str">
            <v>-</v>
          </cell>
          <cell r="T1031" t="str">
            <v>-</v>
          </cell>
          <cell r="U1031">
            <v>42736</v>
          </cell>
          <cell r="V1031">
            <v>42916</v>
          </cell>
          <cell r="W1031">
            <v>43312</v>
          </cell>
          <cell r="X1031">
            <v>179</v>
          </cell>
          <cell r="Y1031">
            <v>43312</v>
          </cell>
          <cell r="Z1031">
            <v>0</v>
          </cell>
        </row>
        <row r="1032">
          <cell r="C1032">
            <v>3929</v>
          </cell>
          <cell r="D1032" t="str">
            <v>ELEEBR</v>
          </cell>
          <cell r="E1032">
            <v>2017</v>
          </cell>
          <cell r="F1032" t="str">
            <v>TA</v>
          </cell>
          <cell r="G1032" t="str">
            <v>RTU CT PIXAVAQUES v2.0</v>
          </cell>
          <cell r="H1032" t="str">
            <v>OF3881</v>
          </cell>
          <cell r="I1032">
            <v>0</v>
          </cell>
          <cell r="J1032">
            <v>11.11</v>
          </cell>
          <cell r="K1032">
            <v>12.69</v>
          </cell>
          <cell r="L1032">
            <v>-1.58</v>
          </cell>
          <cell r="M1032">
            <v>1.1422142214221422</v>
          </cell>
          <cell r="N1032" t="str">
            <v>-</v>
          </cell>
          <cell r="O1032" t="str">
            <v>-</v>
          </cell>
          <cell r="P1032" t="str">
            <v>-</v>
          </cell>
          <cell r="Q1032" t="str">
            <v>-</v>
          </cell>
          <cell r="R1032" t="str">
            <v>RVC</v>
          </cell>
          <cell r="S1032" t="str">
            <v>-</v>
          </cell>
          <cell r="T1032" t="str">
            <v>-</v>
          </cell>
          <cell r="U1032">
            <v>42736</v>
          </cell>
          <cell r="V1032">
            <v>42916</v>
          </cell>
          <cell r="W1032">
            <v>43312</v>
          </cell>
          <cell r="X1032">
            <v>179</v>
          </cell>
          <cell r="Y1032">
            <v>43312</v>
          </cell>
          <cell r="Z1032">
            <v>0</v>
          </cell>
        </row>
        <row r="1033">
          <cell r="C1033">
            <v>3930</v>
          </cell>
          <cell r="D1033" t="str">
            <v>ELEEBR</v>
          </cell>
          <cell r="E1033">
            <v>2017</v>
          </cell>
          <cell r="F1033" t="str">
            <v>TA</v>
          </cell>
          <cell r="G1033" t="str">
            <v>RTU CT ERMITA v2.0</v>
          </cell>
          <cell r="H1033" t="str">
            <v>OF3881</v>
          </cell>
          <cell r="I1033">
            <v>0</v>
          </cell>
          <cell r="J1033">
            <v>11.11</v>
          </cell>
          <cell r="K1033">
            <v>12.68</v>
          </cell>
          <cell r="L1033">
            <v>-1.5700000000000003</v>
          </cell>
          <cell r="M1033">
            <v>1.1413141314131414</v>
          </cell>
          <cell r="N1033" t="str">
            <v>-</v>
          </cell>
          <cell r="O1033" t="str">
            <v>-</v>
          </cell>
          <cell r="P1033" t="str">
            <v>-</v>
          </cell>
          <cell r="Q1033" t="str">
            <v>-</v>
          </cell>
          <cell r="R1033" t="str">
            <v>RVC</v>
          </cell>
          <cell r="S1033" t="str">
            <v>-</v>
          </cell>
          <cell r="T1033" t="str">
            <v>-</v>
          </cell>
          <cell r="U1033">
            <v>42736</v>
          </cell>
          <cell r="V1033">
            <v>42916</v>
          </cell>
          <cell r="W1033">
            <v>43312</v>
          </cell>
          <cell r="X1033">
            <v>179</v>
          </cell>
          <cell r="Y1033">
            <v>43312</v>
          </cell>
          <cell r="Z1033">
            <v>0</v>
          </cell>
        </row>
        <row r="1034">
          <cell r="C1034">
            <v>3931</v>
          </cell>
          <cell r="D1034" t="str">
            <v>ELEEBR</v>
          </cell>
          <cell r="E1034">
            <v>2017</v>
          </cell>
          <cell r="F1034" t="str">
            <v>TA</v>
          </cell>
          <cell r="G1034" t="str">
            <v>RTU CT LA CAVA ESTACION 1 v2.0</v>
          </cell>
          <cell r="H1034" t="str">
            <v>OF3881</v>
          </cell>
          <cell r="I1034">
            <v>0</v>
          </cell>
          <cell r="J1034">
            <v>11.11</v>
          </cell>
          <cell r="K1034">
            <v>8.52</v>
          </cell>
          <cell r="L1034">
            <v>2.59</v>
          </cell>
          <cell r="M1034">
            <v>0.76687668766876693</v>
          </cell>
          <cell r="N1034" t="str">
            <v>-</v>
          </cell>
          <cell r="O1034" t="str">
            <v>-</v>
          </cell>
          <cell r="P1034" t="str">
            <v>-</v>
          </cell>
          <cell r="Q1034" t="str">
            <v>-</v>
          </cell>
          <cell r="R1034" t="str">
            <v>RVC</v>
          </cell>
          <cell r="S1034" t="str">
            <v>-</v>
          </cell>
          <cell r="T1034" t="str">
            <v>-</v>
          </cell>
          <cell r="U1034">
            <v>42736</v>
          </cell>
          <cell r="V1034">
            <v>42916</v>
          </cell>
          <cell r="W1034">
            <v>43312</v>
          </cell>
          <cell r="X1034">
            <v>179</v>
          </cell>
          <cell r="Y1034">
            <v>43312</v>
          </cell>
          <cell r="Z1034">
            <v>0</v>
          </cell>
        </row>
        <row r="1035">
          <cell r="C1035">
            <v>3932</v>
          </cell>
          <cell r="D1035" t="str">
            <v>ELEEBR</v>
          </cell>
          <cell r="E1035">
            <v>2017</v>
          </cell>
          <cell r="F1035" t="str">
            <v>TA</v>
          </cell>
          <cell r="G1035" t="str">
            <v>RTU CT LA CAVA ESTACION 2 v2.0</v>
          </cell>
          <cell r="H1035" t="str">
            <v>OF3881</v>
          </cell>
          <cell r="I1035">
            <v>0</v>
          </cell>
          <cell r="J1035">
            <v>11.11</v>
          </cell>
          <cell r="K1035">
            <v>8.26</v>
          </cell>
          <cell r="L1035">
            <v>2.8499999999999996</v>
          </cell>
          <cell r="M1035">
            <v>0.7434743474347435</v>
          </cell>
          <cell r="N1035" t="str">
            <v>-</v>
          </cell>
          <cell r="O1035" t="str">
            <v>-</v>
          </cell>
          <cell r="P1035" t="str">
            <v>-</v>
          </cell>
          <cell r="Q1035" t="str">
            <v>-</v>
          </cell>
          <cell r="R1035" t="str">
            <v>RVC</v>
          </cell>
          <cell r="S1035" t="str">
            <v>-</v>
          </cell>
          <cell r="T1035" t="str">
            <v>-</v>
          </cell>
          <cell r="U1035">
            <v>42736</v>
          </cell>
          <cell r="V1035">
            <v>42916</v>
          </cell>
          <cell r="W1035">
            <v>43312</v>
          </cell>
          <cell r="X1035">
            <v>179</v>
          </cell>
          <cell r="Y1035">
            <v>43312</v>
          </cell>
          <cell r="Z1035">
            <v>0</v>
          </cell>
        </row>
        <row r="1036">
          <cell r="C1036">
            <v>3933</v>
          </cell>
          <cell r="D1036" t="str">
            <v>ELEEBR</v>
          </cell>
          <cell r="E1036">
            <v>2017</v>
          </cell>
          <cell r="F1036" t="str">
            <v>TA</v>
          </cell>
          <cell r="G1036" t="str">
            <v>RTU CM SEQUEROS 1 v2.0</v>
          </cell>
          <cell r="H1036" t="str">
            <v>OF3881</v>
          </cell>
          <cell r="I1036">
            <v>0</v>
          </cell>
          <cell r="J1036">
            <v>11.11</v>
          </cell>
          <cell r="K1036">
            <v>13.44</v>
          </cell>
          <cell r="L1036">
            <v>-2.33</v>
          </cell>
          <cell r="M1036">
            <v>1.2097209720972097</v>
          </cell>
          <cell r="N1036" t="str">
            <v>-</v>
          </cell>
          <cell r="O1036" t="str">
            <v>-</v>
          </cell>
          <cell r="P1036" t="str">
            <v>-</v>
          </cell>
          <cell r="Q1036" t="str">
            <v>-</v>
          </cell>
          <cell r="R1036" t="str">
            <v>RVC</v>
          </cell>
          <cell r="S1036" t="str">
            <v>-</v>
          </cell>
          <cell r="T1036" t="str">
            <v>-</v>
          </cell>
          <cell r="U1036">
            <v>42736</v>
          </cell>
          <cell r="V1036">
            <v>42916</v>
          </cell>
          <cell r="W1036">
            <v>43312</v>
          </cell>
          <cell r="X1036">
            <v>179</v>
          </cell>
          <cell r="Y1036">
            <v>43312</v>
          </cell>
          <cell r="Z1036">
            <v>0</v>
          </cell>
        </row>
        <row r="1037">
          <cell r="C1037">
            <v>3934</v>
          </cell>
          <cell r="D1037" t="str">
            <v>ELEEBR</v>
          </cell>
          <cell r="E1037">
            <v>2017</v>
          </cell>
          <cell r="F1037" t="str">
            <v>TA</v>
          </cell>
          <cell r="G1037" t="str">
            <v>RTU CM SEQUEROS 2 v2.0</v>
          </cell>
          <cell r="H1037" t="str">
            <v>OF3881</v>
          </cell>
          <cell r="I1037">
            <v>0</v>
          </cell>
          <cell r="J1037">
            <v>11.11</v>
          </cell>
          <cell r="K1037">
            <v>13</v>
          </cell>
          <cell r="L1037">
            <v>-1.8900000000000006</v>
          </cell>
          <cell r="M1037">
            <v>1.1701170117011701</v>
          </cell>
          <cell r="N1037" t="str">
            <v>-</v>
          </cell>
          <cell r="O1037" t="str">
            <v>-</v>
          </cell>
          <cell r="P1037" t="str">
            <v>-</v>
          </cell>
          <cell r="Q1037" t="str">
            <v>-</v>
          </cell>
          <cell r="R1037" t="str">
            <v>RVC</v>
          </cell>
          <cell r="S1037" t="str">
            <v>-</v>
          </cell>
          <cell r="T1037" t="str">
            <v>-</v>
          </cell>
          <cell r="U1037">
            <v>42736</v>
          </cell>
          <cell r="V1037">
            <v>42916</v>
          </cell>
          <cell r="W1037">
            <v>43312</v>
          </cell>
          <cell r="X1037">
            <v>179</v>
          </cell>
          <cell r="Y1037">
            <v>43312</v>
          </cell>
          <cell r="Z1037">
            <v>0</v>
          </cell>
        </row>
        <row r="1038">
          <cell r="C1038">
            <v>3935</v>
          </cell>
          <cell r="D1038" t="str">
            <v>ELEEBR</v>
          </cell>
          <cell r="E1038">
            <v>2017</v>
          </cell>
          <cell r="F1038" t="str">
            <v>TA</v>
          </cell>
          <cell r="G1038" t="str">
            <v>RTU CT AYTO. ALDEA v2,0</v>
          </cell>
          <cell r="H1038" t="str">
            <v>OF3881</v>
          </cell>
          <cell r="I1038">
            <v>0</v>
          </cell>
          <cell r="J1038">
            <v>11.11</v>
          </cell>
          <cell r="K1038">
            <v>17.27</v>
          </cell>
          <cell r="L1038">
            <v>-6.16</v>
          </cell>
          <cell r="M1038">
            <v>1.5544554455445545</v>
          </cell>
          <cell r="N1038" t="str">
            <v>-</v>
          </cell>
          <cell r="O1038" t="str">
            <v>-</v>
          </cell>
          <cell r="P1038" t="str">
            <v>-</v>
          </cell>
          <cell r="Q1038" t="str">
            <v>-</v>
          </cell>
          <cell r="R1038" t="str">
            <v>RVC</v>
          </cell>
          <cell r="S1038" t="str">
            <v>-</v>
          </cell>
          <cell r="T1038" t="str">
            <v>-</v>
          </cell>
          <cell r="U1038">
            <v>42736</v>
          </cell>
          <cell r="V1038">
            <v>42916</v>
          </cell>
          <cell r="W1038">
            <v>43312</v>
          </cell>
          <cell r="X1038">
            <v>179</v>
          </cell>
          <cell r="Y1038">
            <v>43312</v>
          </cell>
          <cell r="Z1038">
            <v>0</v>
          </cell>
        </row>
        <row r="1039">
          <cell r="C1039">
            <v>3936</v>
          </cell>
          <cell r="D1039" t="str">
            <v>ELEEBR</v>
          </cell>
          <cell r="E1039">
            <v>2017</v>
          </cell>
          <cell r="F1039" t="str">
            <v>TA</v>
          </cell>
          <cell r="G1039" t="str">
            <v>RTU CT BARRENO HUERTA v2.0</v>
          </cell>
          <cell r="H1039" t="str">
            <v>OF3881</v>
          </cell>
          <cell r="I1039">
            <v>0</v>
          </cell>
          <cell r="J1039">
            <v>11.11</v>
          </cell>
          <cell r="K1039">
            <v>12.5</v>
          </cell>
          <cell r="L1039">
            <v>-1.3900000000000006</v>
          </cell>
          <cell r="M1039">
            <v>1.1251125112511251</v>
          </cell>
          <cell r="N1039" t="str">
            <v>-</v>
          </cell>
          <cell r="O1039" t="str">
            <v>-</v>
          </cell>
          <cell r="P1039" t="str">
            <v>-</v>
          </cell>
          <cell r="Q1039" t="str">
            <v>-</v>
          </cell>
          <cell r="R1039" t="str">
            <v>RVC</v>
          </cell>
          <cell r="S1039" t="str">
            <v>-</v>
          </cell>
          <cell r="T1039" t="str">
            <v>-</v>
          </cell>
          <cell r="U1039">
            <v>42736</v>
          </cell>
          <cell r="V1039">
            <v>42916</v>
          </cell>
          <cell r="W1039">
            <v>43312</v>
          </cell>
          <cell r="X1039">
            <v>179</v>
          </cell>
          <cell r="Y1039">
            <v>43312</v>
          </cell>
          <cell r="Z1039">
            <v>0</v>
          </cell>
        </row>
        <row r="1040">
          <cell r="C1040">
            <v>3937</v>
          </cell>
          <cell r="D1040" t="str">
            <v>ELEEBR</v>
          </cell>
          <cell r="E1040">
            <v>2017</v>
          </cell>
          <cell r="F1040" t="str">
            <v>TA</v>
          </cell>
          <cell r="G1040" t="str">
            <v>RTU CT BARRANCO FONDO v2.0</v>
          </cell>
          <cell r="H1040" t="str">
            <v>OF3881</v>
          </cell>
          <cell r="I1040">
            <v>0</v>
          </cell>
          <cell r="J1040">
            <v>11.11</v>
          </cell>
          <cell r="K1040">
            <v>13.24</v>
          </cell>
          <cell r="L1040">
            <v>-2.1300000000000008</v>
          </cell>
          <cell r="M1040">
            <v>1.1917191719171918</v>
          </cell>
          <cell r="N1040" t="str">
            <v>-</v>
          </cell>
          <cell r="O1040" t="str">
            <v>-</v>
          </cell>
          <cell r="P1040" t="str">
            <v>-</v>
          </cell>
          <cell r="Q1040" t="str">
            <v>-</v>
          </cell>
          <cell r="R1040" t="str">
            <v>RVC</v>
          </cell>
          <cell r="S1040" t="str">
            <v>-</v>
          </cell>
          <cell r="T1040" t="str">
            <v>-</v>
          </cell>
          <cell r="U1040">
            <v>42736</v>
          </cell>
          <cell r="V1040">
            <v>42916</v>
          </cell>
          <cell r="W1040">
            <v>43312</v>
          </cell>
          <cell r="X1040">
            <v>179</v>
          </cell>
          <cell r="Y1040">
            <v>43312</v>
          </cell>
          <cell r="Z1040">
            <v>0</v>
          </cell>
        </row>
        <row r="1041">
          <cell r="C1041">
            <v>3938</v>
          </cell>
          <cell r="D1041" t="str">
            <v>ELEEBR</v>
          </cell>
          <cell r="E1041">
            <v>2017</v>
          </cell>
          <cell r="F1041" t="str">
            <v>TA</v>
          </cell>
          <cell r="G1041" t="str">
            <v>RTU CT ACCESO AMETLLA v2.0</v>
          </cell>
          <cell r="H1041" t="str">
            <v>OF3881</v>
          </cell>
          <cell r="I1041">
            <v>0</v>
          </cell>
          <cell r="J1041">
            <v>11.11</v>
          </cell>
          <cell r="K1041">
            <v>13.41</v>
          </cell>
          <cell r="L1041">
            <v>-2.3000000000000007</v>
          </cell>
          <cell r="M1041">
            <v>1.2070207020702071</v>
          </cell>
          <cell r="N1041" t="str">
            <v>-</v>
          </cell>
          <cell r="O1041" t="str">
            <v>-</v>
          </cell>
          <cell r="P1041" t="str">
            <v>-</v>
          </cell>
          <cell r="Q1041" t="str">
            <v>-</v>
          </cell>
          <cell r="R1041" t="str">
            <v>RVC</v>
          </cell>
          <cell r="S1041" t="str">
            <v>-</v>
          </cell>
          <cell r="T1041" t="str">
            <v>-</v>
          </cell>
          <cell r="U1041">
            <v>42736</v>
          </cell>
          <cell r="V1041">
            <v>42916</v>
          </cell>
          <cell r="W1041">
            <v>43312</v>
          </cell>
          <cell r="X1041">
            <v>179</v>
          </cell>
          <cell r="Y1041">
            <v>43312</v>
          </cell>
          <cell r="Z1041">
            <v>0</v>
          </cell>
        </row>
        <row r="1042">
          <cell r="C1042">
            <v>3939</v>
          </cell>
          <cell r="D1042" t="str">
            <v>ELEEBR</v>
          </cell>
          <cell r="E1042">
            <v>2017</v>
          </cell>
          <cell r="F1042" t="str">
            <v>TA</v>
          </cell>
          <cell r="G1042" t="str">
            <v>RTU CT LLIGALLO ROIG v2.0</v>
          </cell>
          <cell r="H1042" t="str">
            <v>OF3881</v>
          </cell>
          <cell r="I1042">
            <v>0</v>
          </cell>
          <cell r="J1042">
            <v>11.11</v>
          </cell>
          <cell r="K1042">
            <v>8.17</v>
          </cell>
          <cell r="L1042">
            <v>2.9399999999999995</v>
          </cell>
          <cell r="M1042">
            <v>0.73537353735373545</v>
          </cell>
          <cell r="N1042" t="str">
            <v>-</v>
          </cell>
          <cell r="O1042" t="str">
            <v>-</v>
          </cell>
          <cell r="P1042" t="str">
            <v>-</v>
          </cell>
          <cell r="Q1042" t="str">
            <v>-</v>
          </cell>
          <cell r="R1042" t="str">
            <v>RVC</v>
          </cell>
          <cell r="S1042" t="str">
            <v>-</v>
          </cell>
          <cell r="T1042" t="str">
            <v>-</v>
          </cell>
          <cell r="U1042">
            <v>42736</v>
          </cell>
          <cell r="V1042">
            <v>42916</v>
          </cell>
          <cell r="W1042">
            <v>43312</v>
          </cell>
          <cell r="X1042">
            <v>179</v>
          </cell>
          <cell r="Y1042">
            <v>43312</v>
          </cell>
          <cell r="Z1042">
            <v>0</v>
          </cell>
        </row>
        <row r="1043">
          <cell r="C1043">
            <v>0</v>
          </cell>
          <cell r="D1043">
            <v>0</v>
          </cell>
          <cell r="E1043">
            <v>0</v>
          </cell>
          <cell r="F1043">
            <v>0</v>
          </cell>
          <cell r="G1043">
            <v>0</v>
          </cell>
          <cell r="H1043">
            <v>0</v>
          </cell>
          <cell r="I1043">
            <v>0</v>
          </cell>
          <cell r="J1043">
            <v>282.53000000000014</v>
          </cell>
          <cell r="K1043">
            <v>373.43</v>
          </cell>
          <cell r="L1043">
            <v>-90.899999999999864</v>
          </cell>
          <cell r="M1043">
            <v>0</v>
          </cell>
          <cell r="N1043">
            <v>0</v>
          </cell>
          <cell r="O1043">
            <v>0</v>
          </cell>
          <cell r="P1043">
            <v>0</v>
          </cell>
          <cell r="Q1043">
            <v>0</v>
          </cell>
          <cell r="R1043">
            <v>0</v>
          </cell>
          <cell r="S1043">
            <v>0</v>
          </cell>
          <cell r="T1043">
            <v>0</v>
          </cell>
          <cell r="U1043">
            <v>0</v>
          </cell>
          <cell r="V1043">
            <v>0</v>
          </cell>
          <cell r="W1043">
            <v>0</v>
          </cell>
          <cell r="X1043">
            <v>0</v>
          </cell>
          <cell r="Y1043">
            <v>0</v>
          </cell>
          <cell r="Z1043">
            <v>2</v>
          </cell>
        </row>
        <row r="1044">
          <cell r="L1044">
            <v>0</v>
          </cell>
          <cell r="M1044">
            <v>0</v>
          </cell>
          <cell r="Z1044">
            <v>0</v>
          </cell>
        </row>
        <row r="1045">
          <cell r="D1045">
            <v>0</v>
          </cell>
          <cell r="E1045">
            <v>0</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Z1045">
            <v>0</v>
          </cell>
        </row>
        <row r="1046">
          <cell r="D1046">
            <v>0</v>
          </cell>
          <cell r="E1046">
            <v>0</v>
          </cell>
          <cell r="F1046">
            <v>0</v>
          </cell>
          <cell r="G1046">
            <v>0</v>
          </cell>
          <cell r="H1046">
            <v>0</v>
          </cell>
          <cell r="I1046">
            <v>0</v>
          </cell>
          <cell r="J1046">
            <v>0</v>
          </cell>
          <cell r="K1046">
            <v>0</v>
          </cell>
          <cell r="N1046" t="str">
            <v>APROVISIONAMENTS</v>
          </cell>
          <cell r="O1046" t="str">
            <v>ADMINISTRACIO</v>
          </cell>
          <cell r="P1046" t="str">
            <v>OPERACIONS</v>
          </cell>
          <cell r="Q1046" t="str">
            <v>ENGINYERIA HW</v>
          </cell>
          <cell r="R1046" t="str">
            <v>ENGINYERIA SW</v>
          </cell>
          <cell r="S1046" t="str">
            <v>COMERCIAL</v>
          </cell>
          <cell r="T1046" t="str">
            <v>CONSUL.TELCOMUNIC.</v>
          </cell>
          <cell r="U1046">
            <v>0</v>
          </cell>
          <cell r="Z1046">
            <v>0</v>
          </cell>
        </row>
        <row r="1047">
          <cell r="N1047">
            <v>0</v>
          </cell>
          <cell r="O1047">
            <v>0</v>
          </cell>
          <cell r="P1047">
            <v>0</v>
          </cell>
          <cell r="Q1047">
            <v>0</v>
          </cell>
          <cell r="R1047">
            <v>0</v>
          </cell>
          <cell r="S1047">
            <v>0</v>
          </cell>
          <cell r="T1047">
            <v>0</v>
          </cell>
          <cell r="U1047">
            <v>0</v>
          </cell>
          <cell r="Z1047">
            <v>0</v>
          </cell>
        </row>
        <row r="1048">
          <cell r="N1048">
            <v>0</v>
          </cell>
          <cell r="O1048">
            <v>0</v>
          </cell>
          <cell r="P1048">
            <v>0</v>
          </cell>
          <cell r="Q1048">
            <v>0</v>
          </cell>
          <cell r="R1048">
            <v>0</v>
          </cell>
          <cell r="S1048">
            <v>0</v>
          </cell>
          <cell r="T1048">
            <v>0</v>
          </cell>
          <cell r="U1048">
            <v>0</v>
          </cell>
          <cell r="Z1048">
            <v>0</v>
          </cell>
        </row>
        <row r="1049">
          <cell r="N1049">
            <v>0</v>
          </cell>
          <cell r="O1049">
            <v>0</v>
          </cell>
          <cell r="P1049">
            <v>0</v>
          </cell>
          <cell r="Q1049">
            <v>0</v>
          </cell>
          <cell r="R1049">
            <v>0</v>
          </cell>
          <cell r="S1049">
            <v>0</v>
          </cell>
          <cell r="T1049">
            <v>0</v>
          </cell>
          <cell r="U1049">
            <v>0</v>
          </cell>
          <cell r="Z1049">
            <v>0</v>
          </cell>
        </row>
        <row r="1050">
          <cell r="E1050">
            <v>0</v>
          </cell>
          <cell r="F1050">
            <v>0</v>
          </cell>
          <cell r="G1050">
            <v>0</v>
          </cell>
          <cell r="H1050">
            <v>0</v>
          </cell>
          <cell r="I1050">
            <v>0</v>
          </cell>
          <cell r="J1050">
            <v>0</v>
          </cell>
          <cell r="K1050">
            <v>0</v>
          </cell>
          <cell r="L1050">
            <v>0</v>
          </cell>
          <cell r="M1050">
            <v>0</v>
          </cell>
          <cell r="N1050">
            <v>0</v>
          </cell>
          <cell r="O1050">
            <v>0</v>
          </cell>
          <cell r="P1050">
            <v>0</v>
          </cell>
          <cell r="Q1050">
            <v>0</v>
          </cell>
          <cell r="R1050">
            <v>0</v>
          </cell>
          <cell r="S1050">
            <v>0</v>
          </cell>
          <cell r="T1050">
            <v>0</v>
          </cell>
          <cell r="U1050">
            <v>0</v>
          </cell>
          <cell r="Z1050">
            <v>0</v>
          </cell>
        </row>
        <row r="1051">
          <cell r="E1051" t="str">
            <v>Projectes (EXTERNS) en curs 2.017</v>
          </cell>
          <cell r="F1051">
            <v>0</v>
          </cell>
          <cell r="G1051">
            <v>0</v>
          </cell>
          <cell r="H1051">
            <v>0</v>
          </cell>
          <cell r="I1051">
            <v>0</v>
          </cell>
          <cell r="J1051">
            <v>0</v>
          </cell>
          <cell r="K1051">
            <v>0</v>
          </cell>
          <cell r="L1051">
            <v>0</v>
          </cell>
          <cell r="M1051">
            <v>0</v>
          </cell>
          <cell r="N1051">
            <v>0</v>
          </cell>
          <cell r="O1051">
            <v>0</v>
          </cell>
          <cell r="P1051">
            <v>0</v>
          </cell>
          <cell r="Q1051">
            <v>0</v>
          </cell>
          <cell r="R1051">
            <v>0</v>
          </cell>
          <cell r="S1051">
            <v>0</v>
          </cell>
          <cell r="T1051">
            <v>0</v>
          </cell>
          <cell r="U1051">
            <v>0</v>
          </cell>
          <cell r="Z1051">
            <v>0</v>
          </cell>
        </row>
        <row r="1052">
          <cell r="N1052">
            <v>0</v>
          </cell>
          <cell r="O1052">
            <v>0</v>
          </cell>
          <cell r="P1052">
            <v>0</v>
          </cell>
          <cell r="Q1052">
            <v>0</v>
          </cell>
          <cell r="R1052">
            <v>0</v>
          </cell>
          <cell r="S1052">
            <v>0</v>
          </cell>
          <cell r="T1052">
            <v>0</v>
          </cell>
          <cell r="U1052">
            <v>0</v>
          </cell>
          <cell r="Z1052">
            <v>0</v>
          </cell>
        </row>
        <row r="1053">
          <cell r="C1053">
            <v>0</v>
          </cell>
          <cell r="D1053">
            <v>0</v>
          </cell>
          <cell r="E1053">
            <v>0</v>
          </cell>
          <cell r="F1053">
            <v>0</v>
          </cell>
          <cell r="G1053">
            <v>0</v>
          </cell>
          <cell r="H1053">
            <v>0</v>
          </cell>
          <cell r="I1053">
            <v>0</v>
          </cell>
          <cell r="J1053">
            <v>0</v>
          </cell>
          <cell r="K1053">
            <v>0</v>
          </cell>
          <cell r="L1053">
            <v>0</v>
          </cell>
          <cell r="M1053">
            <v>0</v>
          </cell>
          <cell r="N1053">
            <v>0</v>
          </cell>
          <cell r="O1053">
            <v>0</v>
          </cell>
          <cell r="P1053">
            <v>0</v>
          </cell>
          <cell r="Q1053">
            <v>0</v>
          </cell>
          <cell r="R1053">
            <v>0</v>
          </cell>
          <cell r="S1053">
            <v>0</v>
          </cell>
          <cell r="T1053">
            <v>0</v>
          </cell>
          <cell r="U1053">
            <v>0</v>
          </cell>
          <cell r="V1053">
            <v>0</v>
          </cell>
          <cell r="W1053">
            <v>0</v>
          </cell>
          <cell r="X1053">
            <v>0</v>
          </cell>
          <cell r="Y1053">
            <v>0</v>
          </cell>
          <cell r="Z1053">
            <v>0</v>
          </cell>
        </row>
        <row r="1054">
          <cell r="C1054" t="str">
            <v>OF</v>
          </cell>
          <cell r="D1054" t="str">
            <v>CLIENT</v>
          </cell>
          <cell r="E1054" t="str">
            <v>ANY</v>
          </cell>
          <cell r="F1054" t="str">
            <v>STATUS</v>
          </cell>
          <cell r="G1054" t="str">
            <v>PROJECTE</v>
          </cell>
          <cell r="H1054" t="str">
            <v>TIPUS OF o DEPENDENCIA</v>
          </cell>
          <cell r="I1054">
            <v>0</v>
          </cell>
          <cell r="J1054" t="str">
            <v>PREV</v>
          </cell>
          <cell r="K1054" t="str">
            <v>TOTAL</v>
          </cell>
          <cell r="L1054" t="str">
            <v>DESV</v>
          </cell>
          <cell r="M1054" t="str">
            <v>AVANÇ</v>
          </cell>
          <cell r="N1054" t="str">
            <v>DPT. IMPLICATS</v>
          </cell>
          <cell r="O1054">
            <v>0</v>
          </cell>
          <cell r="P1054">
            <v>0</v>
          </cell>
          <cell r="Q1054">
            <v>0</v>
          </cell>
          <cell r="R1054">
            <v>0</v>
          </cell>
          <cell r="S1054">
            <v>0</v>
          </cell>
          <cell r="T1054">
            <v>0</v>
          </cell>
          <cell r="U1054" t="str">
            <v>DATA</v>
          </cell>
          <cell r="V1054" t="str">
            <v>DATA</v>
          </cell>
          <cell r="W1054" t="str">
            <v>DATA</v>
          </cell>
          <cell r="X1054" t="str">
            <v>DURADA</v>
          </cell>
          <cell r="Y1054" t="str">
            <v>DATA</v>
          </cell>
          <cell r="Z1054" t="str">
            <v>DESVIAC.</v>
          </cell>
        </row>
        <row r="1055">
          <cell r="C1055">
            <v>0</v>
          </cell>
          <cell r="D1055">
            <v>0</v>
          </cell>
          <cell r="E1055">
            <v>0</v>
          </cell>
          <cell r="F1055">
            <v>0</v>
          </cell>
          <cell r="G1055">
            <v>0</v>
          </cell>
          <cell r="H1055">
            <v>0</v>
          </cell>
          <cell r="I1055">
            <v>0</v>
          </cell>
          <cell r="J1055">
            <v>0</v>
          </cell>
          <cell r="K1055" t="str">
            <v>REAL</v>
          </cell>
          <cell r="L1055">
            <v>0</v>
          </cell>
          <cell r="M1055">
            <v>0</v>
          </cell>
          <cell r="N1055">
            <v>0</v>
          </cell>
          <cell r="O1055">
            <v>0</v>
          </cell>
          <cell r="P1055">
            <v>0</v>
          </cell>
          <cell r="Q1055">
            <v>0</v>
          </cell>
          <cell r="R1055">
            <v>0</v>
          </cell>
          <cell r="S1055">
            <v>0</v>
          </cell>
          <cell r="T1055">
            <v>0</v>
          </cell>
          <cell r="U1055" t="str">
            <v>INICI</v>
          </cell>
          <cell r="V1055" t="str">
            <v>ENTREGA</v>
          </cell>
          <cell r="W1055" t="str">
            <v>REVISADA</v>
          </cell>
          <cell r="X1055">
            <v>0</v>
          </cell>
          <cell r="Y1055" t="str">
            <v>ACCEP.</v>
          </cell>
          <cell r="Z1055">
            <v>0</v>
          </cell>
        </row>
        <row r="1056">
          <cell r="C1056">
            <v>0</v>
          </cell>
          <cell r="D1056">
            <v>0</v>
          </cell>
          <cell r="E1056">
            <v>0</v>
          </cell>
          <cell r="F1056">
            <v>0</v>
          </cell>
          <cell r="G1056">
            <v>0</v>
          </cell>
          <cell r="H1056">
            <v>0</v>
          </cell>
          <cell r="I1056">
            <v>0</v>
          </cell>
          <cell r="J1056">
            <v>0</v>
          </cell>
          <cell r="K1056">
            <v>0</v>
          </cell>
          <cell r="L1056">
            <v>0</v>
          </cell>
          <cell r="M1056">
            <v>0</v>
          </cell>
          <cell r="N1056">
            <v>0</v>
          </cell>
          <cell r="O1056">
            <v>0</v>
          </cell>
          <cell r="P1056">
            <v>0</v>
          </cell>
          <cell r="Q1056">
            <v>0</v>
          </cell>
          <cell r="R1056">
            <v>0</v>
          </cell>
          <cell r="S1056">
            <v>0</v>
          </cell>
          <cell r="T1056">
            <v>0</v>
          </cell>
          <cell r="U1056">
            <v>0</v>
          </cell>
          <cell r="V1056">
            <v>0</v>
          </cell>
          <cell r="W1056">
            <v>0</v>
          </cell>
          <cell r="X1056">
            <v>0</v>
          </cell>
          <cell r="Y1056">
            <v>0</v>
          </cell>
          <cell r="Z1056">
            <v>0</v>
          </cell>
        </row>
        <row r="1057">
          <cell r="C1057">
            <v>3940</v>
          </cell>
          <cell r="D1057" t="str">
            <v>ELEEBR</v>
          </cell>
          <cell r="E1057">
            <v>2017</v>
          </cell>
          <cell r="F1057" t="str">
            <v>TA</v>
          </cell>
          <cell r="G1057" t="str">
            <v>RTU CT FRANCESC BALAGUER v2.0</v>
          </cell>
          <cell r="H1057" t="str">
            <v>OF3881</v>
          </cell>
          <cell r="I1057">
            <v>0</v>
          </cell>
          <cell r="J1057">
            <v>11.11</v>
          </cell>
          <cell r="K1057">
            <v>8.17</v>
          </cell>
          <cell r="L1057">
            <v>2.9399999999999995</v>
          </cell>
          <cell r="M1057">
            <v>0.73537353735373545</v>
          </cell>
          <cell r="N1057" t="str">
            <v>-</v>
          </cell>
          <cell r="O1057" t="str">
            <v>-</v>
          </cell>
          <cell r="P1057" t="str">
            <v>-</v>
          </cell>
          <cell r="Q1057" t="str">
            <v>-</v>
          </cell>
          <cell r="R1057" t="str">
            <v>RVC</v>
          </cell>
          <cell r="S1057" t="str">
            <v>-</v>
          </cell>
          <cell r="T1057" t="str">
            <v>-</v>
          </cell>
          <cell r="U1057">
            <v>42736</v>
          </cell>
          <cell r="V1057">
            <v>42916</v>
          </cell>
          <cell r="W1057">
            <v>43312</v>
          </cell>
          <cell r="X1057">
            <v>179</v>
          </cell>
          <cell r="Y1057">
            <v>43312</v>
          </cell>
          <cell r="Z1057">
            <v>0</v>
          </cell>
        </row>
        <row r="1058">
          <cell r="C1058">
            <v>3941</v>
          </cell>
          <cell r="D1058" t="str">
            <v>ELEEBR</v>
          </cell>
          <cell r="E1058">
            <v>2017</v>
          </cell>
          <cell r="F1058" t="str">
            <v>TA</v>
          </cell>
          <cell r="G1058" t="str">
            <v>RTU CT RIO EBRO v2.0</v>
          </cell>
          <cell r="H1058" t="str">
            <v>OF3881</v>
          </cell>
          <cell r="I1058">
            <v>0</v>
          </cell>
          <cell r="J1058">
            <v>11.11</v>
          </cell>
          <cell r="K1058">
            <v>13.26</v>
          </cell>
          <cell r="L1058">
            <v>-2.1500000000000004</v>
          </cell>
          <cell r="M1058">
            <v>1.1935193519351937</v>
          </cell>
          <cell r="N1058" t="str">
            <v>-</v>
          </cell>
          <cell r="O1058" t="str">
            <v>-</v>
          </cell>
          <cell r="P1058" t="str">
            <v>-</v>
          </cell>
          <cell r="Q1058" t="str">
            <v>-</v>
          </cell>
          <cell r="R1058" t="str">
            <v>RVC</v>
          </cell>
          <cell r="S1058" t="str">
            <v>-</v>
          </cell>
          <cell r="T1058" t="str">
            <v>-</v>
          </cell>
          <cell r="U1058">
            <v>42736</v>
          </cell>
          <cell r="V1058">
            <v>42916</v>
          </cell>
          <cell r="W1058">
            <v>43312</v>
          </cell>
          <cell r="X1058">
            <v>179</v>
          </cell>
          <cell r="Y1058">
            <v>43312</v>
          </cell>
          <cell r="Z1058">
            <v>0</v>
          </cell>
        </row>
        <row r="1059">
          <cell r="C1059">
            <v>3942</v>
          </cell>
          <cell r="D1059" t="str">
            <v>ELEEBR</v>
          </cell>
          <cell r="E1059">
            <v>2017</v>
          </cell>
          <cell r="F1059" t="str">
            <v>TA</v>
          </cell>
          <cell r="G1059" t="str">
            <v>RTU CT SAN JORGE DEPOSITO v2.0</v>
          </cell>
          <cell r="H1059" t="str">
            <v>OF3881</v>
          </cell>
          <cell r="I1059">
            <v>0</v>
          </cell>
          <cell r="J1059">
            <v>11.11</v>
          </cell>
          <cell r="K1059">
            <v>13.1</v>
          </cell>
          <cell r="L1059">
            <v>-1.9900000000000002</v>
          </cell>
          <cell r="M1059">
            <v>1.1791179117911792</v>
          </cell>
          <cell r="N1059" t="str">
            <v>-</v>
          </cell>
          <cell r="O1059" t="str">
            <v>-</v>
          </cell>
          <cell r="P1059" t="str">
            <v>-</v>
          </cell>
          <cell r="Q1059" t="str">
            <v>-</v>
          </cell>
          <cell r="R1059" t="str">
            <v>RVC</v>
          </cell>
          <cell r="S1059" t="str">
            <v>-</v>
          </cell>
          <cell r="T1059" t="str">
            <v>-</v>
          </cell>
          <cell r="U1059">
            <v>42736</v>
          </cell>
          <cell r="V1059">
            <v>42916</v>
          </cell>
          <cell r="W1059">
            <v>43312</v>
          </cell>
          <cell r="X1059">
            <v>179</v>
          </cell>
          <cell r="Y1059">
            <v>43312</v>
          </cell>
          <cell r="Z1059">
            <v>0</v>
          </cell>
        </row>
        <row r="1060">
          <cell r="C1060">
            <v>3943</v>
          </cell>
          <cell r="D1060" t="str">
            <v>ELEEBR</v>
          </cell>
          <cell r="E1060">
            <v>2017</v>
          </cell>
          <cell r="F1060" t="str">
            <v>TA</v>
          </cell>
          <cell r="G1060" t="str">
            <v>RTU CT MERCADO v2,0</v>
          </cell>
          <cell r="H1060" t="str">
            <v>OF3881</v>
          </cell>
          <cell r="I1060">
            <v>0</v>
          </cell>
          <cell r="J1060">
            <v>11.11</v>
          </cell>
          <cell r="K1060">
            <v>8.26</v>
          </cell>
          <cell r="L1060">
            <v>2.8499999999999996</v>
          </cell>
          <cell r="M1060">
            <v>0.7434743474347435</v>
          </cell>
          <cell r="N1060" t="str">
            <v>-</v>
          </cell>
          <cell r="O1060" t="str">
            <v>-</v>
          </cell>
          <cell r="P1060" t="str">
            <v>-</v>
          </cell>
          <cell r="Q1060" t="str">
            <v>-</v>
          </cell>
          <cell r="R1060" t="str">
            <v>RVC</v>
          </cell>
          <cell r="S1060" t="str">
            <v>-</v>
          </cell>
          <cell r="T1060" t="str">
            <v>-</v>
          </cell>
          <cell r="U1060">
            <v>42736</v>
          </cell>
          <cell r="V1060">
            <v>42916</v>
          </cell>
          <cell r="W1060">
            <v>43312</v>
          </cell>
          <cell r="X1060">
            <v>179</v>
          </cell>
          <cell r="Y1060">
            <v>43312</v>
          </cell>
          <cell r="Z1060">
            <v>0</v>
          </cell>
        </row>
        <row r="1061">
          <cell r="C1061">
            <v>3944</v>
          </cell>
          <cell r="D1061" t="str">
            <v>ELEEBR</v>
          </cell>
          <cell r="E1061">
            <v>2017</v>
          </cell>
          <cell r="F1061" t="str">
            <v>TA</v>
          </cell>
          <cell r="G1061" t="str">
            <v>RTU CT BARCELONETA v2.0</v>
          </cell>
          <cell r="H1061" t="str">
            <v>OF3881</v>
          </cell>
          <cell r="I1061">
            <v>0</v>
          </cell>
          <cell r="J1061">
            <v>11.11</v>
          </cell>
          <cell r="K1061">
            <v>13.18</v>
          </cell>
          <cell r="L1061">
            <v>-2.0700000000000003</v>
          </cell>
          <cell r="M1061">
            <v>1.1863186318631864</v>
          </cell>
          <cell r="N1061" t="str">
            <v>-</v>
          </cell>
          <cell r="O1061" t="str">
            <v>-</v>
          </cell>
          <cell r="P1061" t="str">
            <v>-</v>
          </cell>
          <cell r="Q1061" t="str">
            <v>-</v>
          </cell>
          <cell r="R1061" t="str">
            <v>RVC</v>
          </cell>
          <cell r="S1061" t="str">
            <v>-</v>
          </cell>
          <cell r="T1061" t="str">
            <v>-</v>
          </cell>
          <cell r="U1061">
            <v>42736</v>
          </cell>
          <cell r="V1061">
            <v>42916</v>
          </cell>
          <cell r="W1061">
            <v>43312</v>
          </cell>
          <cell r="X1061">
            <v>179</v>
          </cell>
          <cell r="Y1061">
            <v>43312</v>
          </cell>
          <cell r="Z1061">
            <v>0</v>
          </cell>
        </row>
        <row r="1062">
          <cell r="C1062">
            <v>3945</v>
          </cell>
          <cell r="D1062" t="str">
            <v>ELEEBR</v>
          </cell>
          <cell r="E1062">
            <v>2017</v>
          </cell>
          <cell r="F1062" t="str">
            <v>TA</v>
          </cell>
          <cell r="G1062" t="str">
            <v>RTU CT CUNILL v2.0</v>
          </cell>
          <cell r="H1062" t="str">
            <v>OF3881</v>
          </cell>
          <cell r="I1062">
            <v>0</v>
          </cell>
          <cell r="J1062">
            <v>11.11</v>
          </cell>
          <cell r="K1062">
            <v>12.43</v>
          </cell>
          <cell r="L1062">
            <v>-1.3200000000000003</v>
          </cell>
          <cell r="M1062">
            <v>1.1188118811881189</v>
          </cell>
          <cell r="N1062" t="str">
            <v>-</v>
          </cell>
          <cell r="O1062" t="str">
            <v>-</v>
          </cell>
          <cell r="P1062" t="str">
            <v>-</v>
          </cell>
          <cell r="Q1062" t="str">
            <v>-</v>
          </cell>
          <cell r="R1062" t="str">
            <v>RVC</v>
          </cell>
          <cell r="S1062" t="str">
            <v>-</v>
          </cell>
          <cell r="T1062" t="str">
            <v>-</v>
          </cell>
          <cell r="U1062">
            <v>42736</v>
          </cell>
          <cell r="V1062">
            <v>42916</v>
          </cell>
          <cell r="W1062">
            <v>43312</v>
          </cell>
          <cell r="X1062">
            <v>179</v>
          </cell>
          <cell r="Y1062">
            <v>43312</v>
          </cell>
          <cell r="Z1062">
            <v>0</v>
          </cell>
        </row>
        <row r="1063">
          <cell r="C1063">
            <v>3946</v>
          </cell>
          <cell r="D1063" t="str">
            <v>ELEEBR</v>
          </cell>
          <cell r="E1063">
            <v>2017</v>
          </cell>
          <cell r="F1063" t="str">
            <v>TA</v>
          </cell>
          <cell r="G1063" t="str">
            <v>RTU CT-143 SANTA ANA v2.0</v>
          </cell>
          <cell r="H1063" t="str">
            <v>OF3881</v>
          </cell>
          <cell r="I1063">
            <v>0</v>
          </cell>
          <cell r="J1063">
            <v>11.11</v>
          </cell>
          <cell r="K1063">
            <v>17.350000000000001</v>
          </cell>
          <cell r="L1063">
            <v>-6.240000000000002</v>
          </cell>
          <cell r="M1063">
            <v>1.561656165616562</v>
          </cell>
          <cell r="N1063" t="str">
            <v>-</v>
          </cell>
          <cell r="O1063" t="str">
            <v>-</v>
          </cell>
          <cell r="P1063" t="str">
            <v>-</v>
          </cell>
          <cell r="Q1063" t="str">
            <v>-</v>
          </cell>
          <cell r="R1063" t="str">
            <v>RVC</v>
          </cell>
          <cell r="S1063" t="str">
            <v>-</v>
          </cell>
          <cell r="T1063" t="str">
            <v>-</v>
          </cell>
          <cell r="U1063">
            <v>42736</v>
          </cell>
          <cell r="V1063">
            <v>42916</v>
          </cell>
          <cell r="W1063">
            <v>43312</v>
          </cell>
          <cell r="X1063">
            <v>179</v>
          </cell>
          <cell r="Y1063">
            <v>43312</v>
          </cell>
          <cell r="Z1063">
            <v>0</v>
          </cell>
        </row>
        <row r="1064">
          <cell r="C1064">
            <v>3947</v>
          </cell>
          <cell r="D1064" t="str">
            <v>ELEEBR</v>
          </cell>
          <cell r="E1064">
            <v>2017</v>
          </cell>
          <cell r="F1064" t="str">
            <v>TA</v>
          </cell>
          <cell r="G1064" t="str">
            <v>RTU CT-0618 TRES CALAS v2.0</v>
          </cell>
          <cell r="H1064" t="str">
            <v>OF3881</v>
          </cell>
          <cell r="I1064">
            <v>0</v>
          </cell>
          <cell r="J1064">
            <v>11.11</v>
          </cell>
          <cell r="K1064">
            <v>8.26</v>
          </cell>
          <cell r="L1064">
            <v>2.8499999999999996</v>
          </cell>
          <cell r="M1064">
            <v>0.7434743474347435</v>
          </cell>
          <cell r="N1064" t="str">
            <v>-</v>
          </cell>
          <cell r="O1064" t="str">
            <v>-</v>
          </cell>
          <cell r="P1064" t="str">
            <v>-</v>
          </cell>
          <cell r="Q1064" t="str">
            <v>-</v>
          </cell>
          <cell r="R1064" t="str">
            <v>RVC</v>
          </cell>
          <cell r="S1064" t="str">
            <v>-</v>
          </cell>
          <cell r="T1064" t="str">
            <v>-</v>
          </cell>
          <cell r="U1064">
            <v>42736</v>
          </cell>
          <cell r="V1064">
            <v>42916</v>
          </cell>
          <cell r="W1064">
            <v>43312</v>
          </cell>
          <cell r="X1064">
            <v>179</v>
          </cell>
          <cell r="Y1064">
            <v>43312</v>
          </cell>
          <cell r="Z1064">
            <v>0</v>
          </cell>
        </row>
        <row r="1065">
          <cell r="C1065">
            <v>3948</v>
          </cell>
          <cell r="D1065" t="str">
            <v>ELEEBR</v>
          </cell>
          <cell r="E1065">
            <v>2017</v>
          </cell>
          <cell r="F1065" t="str">
            <v>TA</v>
          </cell>
          <cell r="G1065" t="str">
            <v>RTU CT Avda.EBRO v2.0</v>
          </cell>
          <cell r="H1065" t="str">
            <v>OF3881</v>
          </cell>
          <cell r="I1065">
            <v>0</v>
          </cell>
          <cell r="J1065">
            <v>11.11</v>
          </cell>
          <cell r="K1065">
            <v>12.42</v>
          </cell>
          <cell r="L1065">
            <v>-1.3100000000000005</v>
          </cell>
          <cell r="M1065">
            <v>1.1179117911791179</v>
          </cell>
          <cell r="N1065" t="str">
            <v>-</v>
          </cell>
          <cell r="O1065" t="str">
            <v>-</v>
          </cell>
          <cell r="P1065" t="str">
            <v>-</v>
          </cell>
          <cell r="Q1065" t="str">
            <v>-</v>
          </cell>
          <cell r="R1065" t="str">
            <v>RVC</v>
          </cell>
          <cell r="S1065" t="str">
            <v>-</v>
          </cell>
          <cell r="T1065" t="str">
            <v>-</v>
          </cell>
          <cell r="U1065">
            <v>42736</v>
          </cell>
          <cell r="V1065">
            <v>42916</v>
          </cell>
          <cell r="W1065">
            <v>43312</v>
          </cell>
          <cell r="X1065">
            <v>179</v>
          </cell>
          <cell r="Y1065">
            <v>43312</v>
          </cell>
          <cell r="Z1065">
            <v>0</v>
          </cell>
        </row>
        <row r="1066">
          <cell r="C1066">
            <v>3949</v>
          </cell>
          <cell r="D1066" t="str">
            <v>ELEEBR</v>
          </cell>
          <cell r="E1066">
            <v>2017</v>
          </cell>
          <cell r="F1066" t="str">
            <v>TA</v>
          </cell>
          <cell r="G1066" t="str">
            <v>RTU CT SAN JOSE v2.0</v>
          </cell>
          <cell r="H1066" t="str">
            <v>OF3881</v>
          </cell>
          <cell r="I1066">
            <v>0</v>
          </cell>
          <cell r="J1066">
            <v>11.11</v>
          </cell>
          <cell r="K1066">
            <v>12.34</v>
          </cell>
          <cell r="L1066">
            <v>-1.2300000000000004</v>
          </cell>
          <cell r="M1066">
            <v>1.1107110711071106</v>
          </cell>
          <cell r="N1066" t="str">
            <v>-</v>
          </cell>
          <cell r="O1066" t="str">
            <v>-</v>
          </cell>
          <cell r="P1066" t="str">
            <v>-</v>
          </cell>
          <cell r="Q1066" t="str">
            <v>-</v>
          </cell>
          <cell r="R1066" t="str">
            <v>RVC</v>
          </cell>
          <cell r="S1066" t="str">
            <v>-</v>
          </cell>
          <cell r="T1066" t="str">
            <v>-</v>
          </cell>
          <cell r="U1066">
            <v>42736</v>
          </cell>
          <cell r="V1066">
            <v>42916</v>
          </cell>
          <cell r="W1066">
            <v>43312</v>
          </cell>
          <cell r="X1066">
            <v>179</v>
          </cell>
          <cell r="Y1066">
            <v>43312</v>
          </cell>
          <cell r="Z1066">
            <v>0</v>
          </cell>
        </row>
        <row r="1067">
          <cell r="C1067">
            <v>3950</v>
          </cell>
          <cell r="D1067" t="str">
            <v>ELEEBR</v>
          </cell>
          <cell r="E1067">
            <v>2017</v>
          </cell>
          <cell r="F1067" t="str">
            <v>TA</v>
          </cell>
          <cell r="G1067" t="str">
            <v>RTU SE AMPOLLA v3.0</v>
          </cell>
          <cell r="H1067" t="str">
            <v>OF3881</v>
          </cell>
          <cell r="I1067">
            <v>0</v>
          </cell>
          <cell r="J1067">
            <v>14.11</v>
          </cell>
          <cell r="K1067">
            <v>16.25</v>
          </cell>
          <cell r="L1067">
            <v>-2.1400000000000006</v>
          </cell>
          <cell r="M1067">
            <v>1.1516654854712971</v>
          </cell>
          <cell r="N1067" t="str">
            <v>-</v>
          </cell>
          <cell r="O1067" t="str">
            <v>-</v>
          </cell>
          <cell r="P1067" t="str">
            <v>-</v>
          </cell>
          <cell r="Q1067" t="str">
            <v>-</v>
          </cell>
          <cell r="R1067" t="str">
            <v>RVC</v>
          </cell>
          <cell r="S1067" t="str">
            <v>-</v>
          </cell>
          <cell r="T1067" t="str">
            <v>-</v>
          </cell>
          <cell r="U1067">
            <v>42736</v>
          </cell>
          <cell r="V1067">
            <v>42916</v>
          </cell>
          <cell r="W1067">
            <v>43312</v>
          </cell>
          <cell r="X1067">
            <v>179</v>
          </cell>
          <cell r="Y1067">
            <v>43312</v>
          </cell>
          <cell r="Z1067">
            <v>0</v>
          </cell>
        </row>
        <row r="1068">
          <cell r="C1068">
            <v>3951</v>
          </cell>
          <cell r="D1068" t="str">
            <v>SITEL</v>
          </cell>
          <cell r="E1068">
            <v>2017</v>
          </cell>
          <cell r="F1068" t="str">
            <v>TA</v>
          </cell>
          <cell r="G1068" t="str">
            <v>40 x RTU CAP32-48 v2.5</v>
          </cell>
          <cell r="H1068" t="str">
            <v>OF3881</v>
          </cell>
          <cell r="I1068">
            <v>0</v>
          </cell>
          <cell r="J1068">
            <v>26</v>
          </cell>
          <cell r="K1068">
            <v>25.79</v>
          </cell>
          <cell r="L1068">
            <v>0.21000000000000085</v>
          </cell>
          <cell r="M1068">
            <v>0.99192307692307691</v>
          </cell>
          <cell r="N1068" t="str">
            <v>-</v>
          </cell>
          <cell r="O1068" t="str">
            <v>-</v>
          </cell>
          <cell r="P1068" t="str">
            <v>EMM</v>
          </cell>
          <cell r="Q1068" t="str">
            <v>-</v>
          </cell>
          <cell r="R1068" t="str">
            <v>-</v>
          </cell>
          <cell r="S1068" t="str">
            <v>-</v>
          </cell>
          <cell r="T1068" t="str">
            <v>-</v>
          </cell>
          <cell r="U1068">
            <v>42736</v>
          </cell>
          <cell r="V1068">
            <v>42825</v>
          </cell>
          <cell r="W1068">
            <v>42825</v>
          </cell>
          <cell r="X1068">
            <v>90</v>
          </cell>
          <cell r="Y1068">
            <v>42864</v>
          </cell>
          <cell r="Z1068">
            <v>39</v>
          </cell>
        </row>
        <row r="1069">
          <cell r="C1069">
            <v>3952</v>
          </cell>
          <cell r="D1069" t="str">
            <v>SITEL</v>
          </cell>
          <cell r="E1069">
            <v>2017</v>
          </cell>
          <cell r="F1069" t="str">
            <v>TA</v>
          </cell>
          <cell r="G1069" t="str">
            <v>40 x CES-48 CAP32 v2.4</v>
          </cell>
          <cell r="H1069" t="str">
            <v>OF3951</v>
          </cell>
          <cell r="I1069">
            <v>0</v>
          </cell>
          <cell r="J1069">
            <v>8</v>
          </cell>
          <cell r="K1069">
            <v>13.74</v>
          </cell>
          <cell r="L1069">
            <v>-5.74</v>
          </cell>
          <cell r="M1069">
            <v>1.7175</v>
          </cell>
          <cell r="N1069" t="str">
            <v>-</v>
          </cell>
          <cell r="O1069" t="str">
            <v>-</v>
          </cell>
          <cell r="P1069" t="str">
            <v>EMM</v>
          </cell>
          <cell r="Q1069" t="str">
            <v>-</v>
          </cell>
          <cell r="R1069" t="str">
            <v>-</v>
          </cell>
          <cell r="S1069" t="str">
            <v>-</v>
          </cell>
          <cell r="T1069" t="str">
            <v>-</v>
          </cell>
          <cell r="U1069">
            <v>42736</v>
          </cell>
          <cell r="V1069">
            <v>42825</v>
          </cell>
          <cell r="W1069">
            <v>42825</v>
          </cell>
          <cell r="X1069">
            <v>90</v>
          </cell>
          <cell r="Y1069">
            <v>42864</v>
          </cell>
          <cell r="Z1069">
            <v>39</v>
          </cell>
        </row>
        <row r="1070">
          <cell r="C1070">
            <v>3953</v>
          </cell>
          <cell r="D1070" t="str">
            <v>SITEL</v>
          </cell>
          <cell r="E1070">
            <v>2017</v>
          </cell>
          <cell r="F1070" t="str">
            <v>TA</v>
          </cell>
          <cell r="G1070" t="str">
            <v>40 x EE CAP32 v2.1</v>
          </cell>
          <cell r="H1070" t="str">
            <v>OF3951</v>
          </cell>
          <cell r="I1070">
            <v>0</v>
          </cell>
          <cell r="J1070">
            <v>6</v>
          </cell>
          <cell r="K1070">
            <v>6.03</v>
          </cell>
          <cell r="L1070">
            <v>-3.0000000000000249E-2</v>
          </cell>
          <cell r="M1070">
            <v>1.0050000000000001</v>
          </cell>
          <cell r="N1070" t="str">
            <v>-</v>
          </cell>
          <cell r="O1070" t="str">
            <v>-</v>
          </cell>
          <cell r="P1070" t="str">
            <v>EMM</v>
          </cell>
          <cell r="Q1070" t="str">
            <v>-</v>
          </cell>
          <cell r="R1070" t="str">
            <v>-</v>
          </cell>
          <cell r="S1070" t="str">
            <v>-</v>
          </cell>
          <cell r="T1070" t="str">
            <v>-</v>
          </cell>
          <cell r="U1070">
            <v>42736</v>
          </cell>
          <cell r="V1070">
            <v>42825</v>
          </cell>
          <cell r="W1070">
            <v>42825</v>
          </cell>
          <cell r="X1070">
            <v>90</v>
          </cell>
          <cell r="Y1070">
            <v>42864</v>
          </cell>
          <cell r="Z1070">
            <v>39</v>
          </cell>
        </row>
        <row r="1071">
          <cell r="C1071">
            <v>3954</v>
          </cell>
          <cell r="D1071" t="str">
            <v>SITEL</v>
          </cell>
          <cell r="E1071">
            <v>2017</v>
          </cell>
          <cell r="F1071" t="str">
            <v>TA</v>
          </cell>
          <cell r="G1071" t="str">
            <v>40 x FRONT END EE CAP32 v2.1</v>
          </cell>
          <cell r="H1071" t="str">
            <v>OF3951</v>
          </cell>
          <cell r="I1071">
            <v>0</v>
          </cell>
          <cell r="J1071">
            <v>4</v>
          </cell>
          <cell r="K1071">
            <v>5.05</v>
          </cell>
          <cell r="L1071">
            <v>-1.0499999999999998</v>
          </cell>
          <cell r="M1071">
            <v>1.2625</v>
          </cell>
          <cell r="N1071" t="str">
            <v>-</v>
          </cell>
          <cell r="O1071" t="str">
            <v>-</v>
          </cell>
          <cell r="P1071" t="str">
            <v>EMM</v>
          </cell>
          <cell r="Q1071" t="str">
            <v>-</v>
          </cell>
          <cell r="R1071" t="str">
            <v>-</v>
          </cell>
          <cell r="S1071" t="str">
            <v>-</v>
          </cell>
          <cell r="T1071" t="str">
            <v>-</v>
          </cell>
          <cell r="U1071">
            <v>42736</v>
          </cell>
          <cell r="V1071">
            <v>42825</v>
          </cell>
          <cell r="W1071">
            <v>42825</v>
          </cell>
          <cell r="X1071">
            <v>90</v>
          </cell>
          <cell r="Y1071">
            <v>42864</v>
          </cell>
          <cell r="Z1071">
            <v>39</v>
          </cell>
        </row>
        <row r="1072">
          <cell r="C1072">
            <v>3955</v>
          </cell>
          <cell r="D1072" t="str">
            <v>SITEL</v>
          </cell>
          <cell r="E1072">
            <v>2017</v>
          </cell>
          <cell r="F1072" t="str">
            <v>TA</v>
          </cell>
          <cell r="G1072" t="str">
            <v>40 x FRONT END CES CAP32 v1.2</v>
          </cell>
          <cell r="H1072" t="str">
            <v>OF3951</v>
          </cell>
          <cell r="I1072">
            <v>0</v>
          </cell>
          <cell r="J1072">
            <v>4</v>
          </cell>
          <cell r="K1072">
            <v>4</v>
          </cell>
          <cell r="L1072">
            <v>0</v>
          </cell>
          <cell r="M1072">
            <v>1</v>
          </cell>
          <cell r="N1072" t="str">
            <v>-</v>
          </cell>
          <cell r="O1072" t="str">
            <v>-</v>
          </cell>
          <cell r="P1072" t="str">
            <v>EMM</v>
          </cell>
          <cell r="Q1072" t="str">
            <v>-</v>
          </cell>
          <cell r="R1072" t="str">
            <v>-</v>
          </cell>
          <cell r="S1072" t="str">
            <v>-</v>
          </cell>
          <cell r="T1072" t="str">
            <v>-</v>
          </cell>
          <cell r="U1072">
            <v>42736</v>
          </cell>
          <cell r="V1072">
            <v>42825</v>
          </cell>
          <cell r="W1072">
            <v>42825</v>
          </cell>
          <cell r="X1072">
            <v>90</v>
          </cell>
          <cell r="Y1072">
            <v>42864</v>
          </cell>
          <cell r="Z1072">
            <v>39</v>
          </cell>
        </row>
        <row r="1073">
          <cell r="C1073">
            <v>3956</v>
          </cell>
          <cell r="D1073" t="str">
            <v>SITEL</v>
          </cell>
          <cell r="E1073">
            <v>2017</v>
          </cell>
          <cell r="F1073" t="str">
            <v>TA</v>
          </cell>
          <cell r="G1073" t="str">
            <v>50 x CPU CAP32 v2.0</v>
          </cell>
          <cell r="H1073" t="str">
            <v>OF3951</v>
          </cell>
          <cell r="I1073">
            <v>0</v>
          </cell>
          <cell r="J1073">
            <v>16</v>
          </cell>
          <cell r="K1073">
            <v>4.97</v>
          </cell>
          <cell r="L1073">
            <v>11.030000000000001</v>
          </cell>
          <cell r="M1073">
            <v>0.31062499999999998</v>
          </cell>
          <cell r="N1073" t="str">
            <v>-</v>
          </cell>
          <cell r="O1073" t="str">
            <v>-</v>
          </cell>
          <cell r="P1073" t="str">
            <v>EMM</v>
          </cell>
          <cell r="Q1073" t="str">
            <v>-</v>
          </cell>
          <cell r="R1073" t="str">
            <v>-</v>
          </cell>
          <cell r="S1073" t="str">
            <v>-</v>
          </cell>
          <cell r="T1073" t="str">
            <v>-</v>
          </cell>
          <cell r="U1073">
            <v>42736</v>
          </cell>
          <cell r="V1073">
            <v>42825</v>
          </cell>
          <cell r="W1073">
            <v>42825</v>
          </cell>
          <cell r="X1073">
            <v>90</v>
          </cell>
          <cell r="Y1073">
            <v>42864</v>
          </cell>
          <cell r="Z1073">
            <v>39</v>
          </cell>
        </row>
        <row r="1074">
          <cell r="C1074">
            <v>3957</v>
          </cell>
          <cell r="D1074" t="str">
            <v>SITEL</v>
          </cell>
          <cell r="E1074">
            <v>2017</v>
          </cell>
          <cell r="F1074" t="str">
            <v>TA</v>
          </cell>
          <cell r="G1074" t="str">
            <v>40 x CES Generoca CP32 v2.4</v>
          </cell>
          <cell r="H1074" t="str">
            <v>OF3951</v>
          </cell>
          <cell r="I1074">
            <v>0</v>
          </cell>
          <cell r="J1074">
            <v>6</v>
          </cell>
          <cell r="K1074">
            <v>15.68</v>
          </cell>
          <cell r="L1074">
            <v>-9.68</v>
          </cell>
          <cell r="M1074">
            <v>2.6133333333333333</v>
          </cell>
          <cell r="N1074" t="str">
            <v>-</v>
          </cell>
          <cell r="O1074" t="str">
            <v>-</v>
          </cell>
          <cell r="P1074" t="str">
            <v>EMM</v>
          </cell>
          <cell r="Q1074" t="str">
            <v>-</v>
          </cell>
          <cell r="R1074" t="str">
            <v>-</v>
          </cell>
          <cell r="S1074" t="str">
            <v>-</v>
          </cell>
          <cell r="T1074" t="str">
            <v>-</v>
          </cell>
          <cell r="U1074">
            <v>42736</v>
          </cell>
          <cell r="V1074">
            <v>42825</v>
          </cell>
          <cell r="W1074">
            <v>42825</v>
          </cell>
          <cell r="X1074">
            <v>90</v>
          </cell>
          <cell r="Y1074">
            <v>42864</v>
          </cell>
          <cell r="Z1074">
            <v>39</v>
          </cell>
        </row>
        <row r="1075">
          <cell r="C1075">
            <v>3958</v>
          </cell>
          <cell r="D1075" t="str">
            <v>SITEL</v>
          </cell>
          <cell r="E1075">
            <v>2017</v>
          </cell>
          <cell r="F1075" t="str">
            <v>TA</v>
          </cell>
          <cell r="G1075" t="str">
            <v>10 x ACCOM-D Caratula</v>
          </cell>
          <cell r="H1075" t="str">
            <v>OF3881</v>
          </cell>
          <cell r="I1075">
            <v>0</v>
          </cell>
          <cell r="J1075">
            <v>8</v>
          </cell>
          <cell r="K1075">
            <v>6.66</v>
          </cell>
          <cell r="L1075">
            <v>1.3399999999999999</v>
          </cell>
          <cell r="M1075">
            <v>0.83250000000000002</v>
          </cell>
          <cell r="N1075" t="str">
            <v>-</v>
          </cell>
          <cell r="O1075" t="str">
            <v>-</v>
          </cell>
          <cell r="P1075" t="str">
            <v>EMM</v>
          </cell>
          <cell r="Q1075" t="str">
            <v>-</v>
          </cell>
          <cell r="R1075" t="str">
            <v>-</v>
          </cell>
          <cell r="S1075" t="str">
            <v>-</v>
          </cell>
          <cell r="T1075" t="str">
            <v>-</v>
          </cell>
          <cell r="U1075">
            <v>42736</v>
          </cell>
          <cell r="V1075">
            <v>42825</v>
          </cell>
          <cell r="W1075">
            <v>42825</v>
          </cell>
          <cell r="X1075">
            <v>90</v>
          </cell>
          <cell r="Y1075">
            <v>42907</v>
          </cell>
          <cell r="Z1075">
            <v>81</v>
          </cell>
        </row>
        <row r="1076">
          <cell r="C1076">
            <v>3959</v>
          </cell>
          <cell r="D1076" t="str">
            <v>ELECAD</v>
          </cell>
          <cell r="E1076">
            <v>2017</v>
          </cell>
          <cell r="F1076" t="str">
            <v>TA</v>
          </cell>
          <cell r="G1076" t="str">
            <v>MANTENIMENT CSSat CADIZ 01/01/2.017-31/01/2.017</v>
          </cell>
          <cell r="H1076" t="str">
            <v>IND</v>
          </cell>
          <cell r="I1076">
            <v>0</v>
          </cell>
          <cell r="J1076">
            <v>6</v>
          </cell>
          <cell r="K1076">
            <v>1</v>
          </cell>
          <cell r="L1076">
            <v>5</v>
          </cell>
          <cell r="M1076">
            <v>0.16666666666666666</v>
          </cell>
          <cell r="N1076" t="str">
            <v>-</v>
          </cell>
          <cell r="O1076" t="str">
            <v>-</v>
          </cell>
          <cell r="P1076" t="str">
            <v>-</v>
          </cell>
          <cell r="Q1076" t="str">
            <v>-</v>
          </cell>
          <cell r="R1076" t="str">
            <v>TRS</v>
          </cell>
          <cell r="S1076" t="str">
            <v>-</v>
          </cell>
          <cell r="T1076" t="str">
            <v>-</v>
          </cell>
          <cell r="U1076">
            <v>42736</v>
          </cell>
          <cell r="V1076">
            <v>42766</v>
          </cell>
          <cell r="W1076">
            <v>42766</v>
          </cell>
          <cell r="X1076">
            <v>30</v>
          </cell>
          <cell r="Y1076">
            <v>42766</v>
          </cell>
          <cell r="Z1076">
            <v>0</v>
          </cell>
        </row>
        <row r="1077">
          <cell r="C1077">
            <v>3960</v>
          </cell>
          <cell r="D1077" t="str">
            <v>SITEL</v>
          </cell>
          <cell r="E1077">
            <v>2017</v>
          </cell>
          <cell r="F1077" t="str">
            <v>TA</v>
          </cell>
          <cell r="G1077" t="str">
            <v>5 x MODEM-FSK 24Vdc C/DIN</v>
          </cell>
          <cell r="H1077" t="str">
            <v>OF3899</v>
          </cell>
          <cell r="I1077">
            <v>0</v>
          </cell>
          <cell r="J1077">
            <v>2</v>
          </cell>
          <cell r="K1077">
            <v>3.42</v>
          </cell>
          <cell r="L1077">
            <v>-1.42</v>
          </cell>
          <cell r="M1077">
            <v>1.71</v>
          </cell>
          <cell r="N1077" t="str">
            <v>-</v>
          </cell>
          <cell r="O1077" t="str">
            <v>-</v>
          </cell>
          <cell r="P1077" t="str">
            <v>EMM</v>
          </cell>
          <cell r="Q1077" t="str">
            <v>-</v>
          </cell>
          <cell r="R1077" t="str">
            <v>-</v>
          </cell>
          <cell r="S1077" t="str">
            <v>-</v>
          </cell>
          <cell r="T1077" t="str">
            <v>-</v>
          </cell>
          <cell r="U1077">
            <v>42751</v>
          </cell>
          <cell r="V1077">
            <v>42766</v>
          </cell>
          <cell r="W1077">
            <v>42766</v>
          </cell>
          <cell r="X1077">
            <v>15</v>
          </cell>
          <cell r="Y1077">
            <v>42849</v>
          </cell>
          <cell r="Z1077">
            <v>84</v>
          </cell>
        </row>
        <row r="1078">
          <cell r="C1078">
            <v>3961</v>
          </cell>
          <cell r="D1078" t="str">
            <v>ORMAZA</v>
          </cell>
          <cell r="E1078">
            <v>2017</v>
          </cell>
          <cell r="F1078" t="str">
            <v>TA</v>
          </cell>
          <cell r="G1078" t="str">
            <v>2 x EQUIP CONTROL TRAFO (2500/5) UNIV.PANAMA v1.0</v>
          </cell>
          <cell r="H1078" t="str">
            <v>PPAL</v>
          </cell>
          <cell r="I1078">
            <v>0</v>
          </cell>
          <cell r="J1078">
            <v>10.32</v>
          </cell>
          <cell r="K1078">
            <v>10.571</v>
          </cell>
          <cell r="L1078">
            <v>-0.25099999999999945</v>
          </cell>
          <cell r="M1078">
            <v>1.0243217054263565</v>
          </cell>
          <cell r="N1078" t="str">
            <v>-</v>
          </cell>
          <cell r="O1078" t="str">
            <v>-</v>
          </cell>
          <cell r="P1078" t="str">
            <v>EMM</v>
          </cell>
          <cell r="Q1078" t="str">
            <v>-</v>
          </cell>
          <cell r="R1078" t="str">
            <v>-</v>
          </cell>
          <cell r="S1078" t="str">
            <v>-</v>
          </cell>
          <cell r="T1078" t="str">
            <v>-</v>
          </cell>
          <cell r="U1078">
            <v>42752</v>
          </cell>
          <cell r="V1078">
            <v>42825</v>
          </cell>
          <cell r="W1078">
            <v>42825</v>
          </cell>
          <cell r="X1078">
            <v>74</v>
          </cell>
          <cell r="Y1078">
            <v>42811</v>
          </cell>
          <cell r="Z1078">
            <v>-13</v>
          </cell>
        </row>
        <row r="1079">
          <cell r="C1079">
            <v>3962</v>
          </cell>
          <cell r="D1079" t="str">
            <v>SITEL</v>
          </cell>
          <cell r="E1079">
            <v>2017</v>
          </cell>
          <cell r="F1079" t="str">
            <v>TA</v>
          </cell>
          <cell r="G1079" t="str">
            <v>6 x EQUIP CONTROL TRAFO (2500/5) UNIV.PANAMA v1.0</v>
          </cell>
          <cell r="H1079" t="str">
            <v>OF3961</v>
          </cell>
          <cell r="I1079">
            <v>0</v>
          </cell>
          <cell r="J1079">
            <v>30.96</v>
          </cell>
          <cell r="K1079">
            <v>31.713000000000001</v>
          </cell>
          <cell r="L1079">
            <v>-0.75300000000000011</v>
          </cell>
          <cell r="M1079">
            <v>1.0243217054263567</v>
          </cell>
          <cell r="N1079" t="str">
            <v>-</v>
          </cell>
          <cell r="O1079" t="str">
            <v>-</v>
          </cell>
          <cell r="P1079" t="str">
            <v>EMM</v>
          </cell>
          <cell r="Q1079" t="str">
            <v>-</v>
          </cell>
          <cell r="R1079" t="str">
            <v>-</v>
          </cell>
          <cell r="S1079" t="str">
            <v>-</v>
          </cell>
          <cell r="T1079" t="str">
            <v>-</v>
          </cell>
          <cell r="U1079">
            <v>42752</v>
          </cell>
          <cell r="V1079">
            <v>42825</v>
          </cell>
          <cell r="W1079">
            <v>42825</v>
          </cell>
          <cell r="X1079">
            <v>74</v>
          </cell>
          <cell r="Y1079">
            <v>42811</v>
          </cell>
          <cell r="Z1079">
            <v>-13</v>
          </cell>
        </row>
        <row r="1080">
          <cell r="C1080">
            <v>3963</v>
          </cell>
          <cell r="D1080" t="str">
            <v>SITEL</v>
          </cell>
          <cell r="E1080">
            <v>2017</v>
          </cell>
          <cell r="F1080" t="str">
            <v>TA</v>
          </cell>
          <cell r="G1080" t="str">
            <v>2 x EQUIP CONTROL TRAFO (2000/5) UNIV.PANAMA v1.0</v>
          </cell>
          <cell r="H1080" t="str">
            <v>OF3961</v>
          </cell>
          <cell r="I1080">
            <v>0</v>
          </cell>
          <cell r="J1080">
            <v>10.32</v>
          </cell>
          <cell r="K1080">
            <v>10.571</v>
          </cell>
          <cell r="L1080">
            <v>-0.25099999999999945</v>
          </cell>
          <cell r="M1080">
            <v>1.0243217054263565</v>
          </cell>
          <cell r="N1080" t="str">
            <v>-</v>
          </cell>
          <cell r="O1080" t="str">
            <v>-</v>
          </cell>
          <cell r="P1080" t="str">
            <v>EMM</v>
          </cell>
          <cell r="Q1080" t="str">
            <v>-</v>
          </cell>
          <cell r="R1080" t="str">
            <v>-</v>
          </cell>
          <cell r="S1080" t="str">
            <v>-</v>
          </cell>
          <cell r="T1080" t="str">
            <v>-</v>
          </cell>
          <cell r="U1080">
            <v>42752</v>
          </cell>
          <cell r="V1080">
            <v>42825</v>
          </cell>
          <cell r="W1080">
            <v>42825</v>
          </cell>
          <cell r="X1080">
            <v>74</v>
          </cell>
          <cell r="Y1080">
            <v>42811</v>
          </cell>
          <cell r="Z1080">
            <v>-13</v>
          </cell>
        </row>
        <row r="1081">
          <cell r="C1081">
            <v>3964</v>
          </cell>
          <cell r="D1081" t="str">
            <v>SITEL</v>
          </cell>
          <cell r="E1081">
            <v>2017</v>
          </cell>
          <cell r="F1081" t="str">
            <v>TA</v>
          </cell>
          <cell r="G1081" t="str">
            <v>15 x EQUIP CONTROL TRAFO (1500/5) UNIV.PANAMA v1.0</v>
          </cell>
          <cell r="H1081" t="str">
            <v>OF3961</v>
          </cell>
          <cell r="I1081">
            <v>0</v>
          </cell>
          <cell r="J1081">
            <v>77.400000000000006</v>
          </cell>
          <cell r="K1081">
            <v>79.282499999999999</v>
          </cell>
          <cell r="L1081">
            <v>-1.8824999999999932</v>
          </cell>
          <cell r="M1081">
            <v>1.0243217054263565</v>
          </cell>
          <cell r="N1081" t="str">
            <v>-</v>
          </cell>
          <cell r="O1081" t="str">
            <v>-</v>
          </cell>
          <cell r="P1081" t="str">
            <v>EMM</v>
          </cell>
          <cell r="Q1081" t="str">
            <v>-</v>
          </cell>
          <cell r="R1081" t="str">
            <v>-</v>
          </cell>
          <cell r="S1081" t="str">
            <v>-</v>
          </cell>
          <cell r="T1081" t="str">
            <v>-</v>
          </cell>
          <cell r="U1081">
            <v>42752</v>
          </cell>
          <cell r="V1081">
            <v>42825</v>
          </cell>
          <cell r="W1081">
            <v>42825</v>
          </cell>
          <cell r="X1081">
            <v>74</v>
          </cell>
          <cell r="Y1081">
            <v>42811</v>
          </cell>
          <cell r="Z1081">
            <v>-13</v>
          </cell>
        </row>
        <row r="1082">
          <cell r="C1082">
            <v>3965</v>
          </cell>
          <cell r="D1082" t="str">
            <v>SITEL</v>
          </cell>
          <cell r="E1082">
            <v>2017</v>
          </cell>
          <cell r="F1082" t="str">
            <v>TA</v>
          </cell>
          <cell r="G1082" t="str">
            <v>9 x EQUIP CONTROL TRAFO (1000/5) UNIV.PANAMA v1.0</v>
          </cell>
          <cell r="H1082" t="str">
            <v>OF3961</v>
          </cell>
          <cell r="I1082">
            <v>0</v>
          </cell>
          <cell r="J1082">
            <v>46.440000000000005</v>
          </cell>
          <cell r="K1082">
            <v>47.569499999999998</v>
          </cell>
          <cell r="L1082">
            <v>-1.1294999999999931</v>
          </cell>
          <cell r="M1082">
            <v>1.0243217054263565</v>
          </cell>
          <cell r="N1082" t="str">
            <v>-</v>
          </cell>
          <cell r="O1082" t="str">
            <v>-</v>
          </cell>
          <cell r="P1082" t="str">
            <v>EMM</v>
          </cell>
          <cell r="Q1082" t="str">
            <v>-</v>
          </cell>
          <cell r="R1082" t="str">
            <v>-</v>
          </cell>
          <cell r="S1082" t="str">
            <v>-</v>
          </cell>
          <cell r="T1082" t="str">
            <v>-</v>
          </cell>
          <cell r="U1082">
            <v>42752</v>
          </cell>
          <cell r="V1082">
            <v>42825</v>
          </cell>
          <cell r="W1082">
            <v>42825</v>
          </cell>
          <cell r="X1082">
            <v>74</v>
          </cell>
          <cell r="Y1082">
            <v>42811</v>
          </cell>
          <cell r="Z1082">
            <v>-13</v>
          </cell>
        </row>
        <row r="1083">
          <cell r="C1083">
            <v>3966</v>
          </cell>
          <cell r="D1083" t="str">
            <v>SITEL</v>
          </cell>
          <cell r="E1083">
            <v>2017</v>
          </cell>
          <cell r="F1083" t="str">
            <v>TA</v>
          </cell>
          <cell r="G1083" t="str">
            <v>2 x EQUIP CONTROL TRAFO (800/5) UNIV.PANAMA v1.0</v>
          </cell>
          <cell r="H1083" t="str">
            <v>OF3961</v>
          </cell>
          <cell r="I1083">
            <v>0</v>
          </cell>
          <cell r="J1083">
            <v>10.32</v>
          </cell>
          <cell r="K1083">
            <v>10.571</v>
          </cell>
          <cell r="L1083">
            <v>-0.25099999999999945</v>
          </cell>
          <cell r="M1083">
            <v>1.0243217054263565</v>
          </cell>
          <cell r="N1083" t="str">
            <v>-</v>
          </cell>
          <cell r="O1083" t="str">
            <v>-</v>
          </cell>
          <cell r="P1083" t="str">
            <v>EMM</v>
          </cell>
          <cell r="Q1083" t="str">
            <v>-</v>
          </cell>
          <cell r="R1083" t="str">
            <v>-</v>
          </cell>
          <cell r="S1083" t="str">
            <v>-</v>
          </cell>
          <cell r="T1083" t="str">
            <v>-</v>
          </cell>
          <cell r="U1083">
            <v>42752</v>
          </cell>
          <cell r="V1083">
            <v>42825</v>
          </cell>
          <cell r="W1083">
            <v>42825</v>
          </cell>
          <cell r="X1083">
            <v>74</v>
          </cell>
          <cell r="Y1083">
            <v>42811</v>
          </cell>
          <cell r="Z1083">
            <v>-13</v>
          </cell>
        </row>
        <row r="1084">
          <cell r="C1084">
            <v>3967</v>
          </cell>
          <cell r="D1084" t="str">
            <v>SITEL</v>
          </cell>
          <cell r="E1084">
            <v>2017</v>
          </cell>
          <cell r="F1084" t="str">
            <v>TA</v>
          </cell>
          <cell r="G1084" t="str">
            <v>1 x EQUIP CONTROL TRAFO (600/5) UNIV.PANAMA v1.0</v>
          </cell>
          <cell r="H1084" t="str">
            <v>OF3961</v>
          </cell>
          <cell r="I1084">
            <v>0</v>
          </cell>
          <cell r="J1084">
            <v>5.16</v>
          </cell>
          <cell r="K1084">
            <v>5.2854999999999999</v>
          </cell>
          <cell r="L1084">
            <v>-0.12549999999999972</v>
          </cell>
          <cell r="M1084">
            <v>1.0243217054263565</v>
          </cell>
          <cell r="N1084" t="str">
            <v>-</v>
          </cell>
          <cell r="O1084" t="str">
            <v>-</v>
          </cell>
          <cell r="P1084" t="str">
            <v>EMM</v>
          </cell>
          <cell r="Q1084" t="str">
            <v>-</v>
          </cell>
          <cell r="R1084" t="str">
            <v>-</v>
          </cell>
          <cell r="S1084" t="str">
            <v>-</v>
          </cell>
          <cell r="T1084" t="str">
            <v>-</v>
          </cell>
          <cell r="U1084">
            <v>42752</v>
          </cell>
          <cell r="V1084">
            <v>42825</v>
          </cell>
          <cell r="W1084">
            <v>42825</v>
          </cell>
          <cell r="X1084">
            <v>74</v>
          </cell>
          <cell r="Y1084">
            <v>42811</v>
          </cell>
          <cell r="Z1084">
            <v>-13</v>
          </cell>
        </row>
        <row r="1085">
          <cell r="C1085">
            <v>3968</v>
          </cell>
          <cell r="D1085" t="str">
            <v>SITEL</v>
          </cell>
          <cell r="E1085">
            <v>2017</v>
          </cell>
          <cell r="F1085" t="str">
            <v>TA</v>
          </cell>
          <cell r="G1085" t="str">
            <v>1 x EQUIP CONTROL TRAFO (400/5) UNIV.PANAMA v1.0</v>
          </cell>
          <cell r="H1085" t="str">
            <v>OF3961</v>
          </cell>
          <cell r="I1085">
            <v>0</v>
          </cell>
          <cell r="J1085">
            <v>5.16</v>
          </cell>
          <cell r="K1085">
            <v>5.2854999999999999</v>
          </cell>
          <cell r="L1085">
            <v>-0.12549999999999972</v>
          </cell>
          <cell r="M1085">
            <v>1.0243217054263565</v>
          </cell>
          <cell r="N1085" t="str">
            <v>-</v>
          </cell>
          <cell r="O1085" t="str">
            <v>-</v>
          </cell>
          <cell r="P1085" t="str">
            <v>EMM</v>
          </cell>
          <cell r="Q1085" t="str">
            <v>-</v>
          </cell>
          <cell r="R1085" t="str">
            <v>-</v>
          </cell>
          <cell r="S1085" t="str">
            <v>-</v>
          </cell>
          <cell r="T1085" t="str">
            <v>-</v>
          </cell>
          <cell r="U1085">
            <v>42752</v>
          </cell>
          <cell r="V1085">
            <v>42825</v>
          </cell>
          <cell r="W1085">
            <v>42825</v>
          </cell>
          <cell r="X1085">
            <v>74</v>
          </cell>
          <cell r="Y1085">
            <v>42811</v>
          </cell>
          <cell r="Z1085">
            <v>-13</v>
          </cell>
        </row>
        <row r="1086">
          <cell r="C1086">
            <v>0</v>
          </cell>
          <cell r="D1086">
            <v>0</v>
          </cell>
          <cell r="E1086">
            <v>0</v>
          </cell>
          <cell r="F1086">
            <v>0</v>
          </cell>
          <cell r="G1086">
            <v>0</v>
          </cell>
          <cell r="H1086">
            <v>0</v>
          </cell>
          <cell r="I1086">
            <v>0</v>
          </cell>
          <cell r="J1086">
            <v>407.29000000000008</v>
          </cell>
          <cell r="K1086">
            <v>422.20900000000012</v>
          </cell>
          <cell r="L1086">
            <v>-14.91900000000004</v>
          </cell>
          <cell r="M1086">
            <v>0</v>
          </cell>
          <cell r="N1086">
            <v>0</v>
          </cell>
          <cell r="O1086">
            <v>0</v>
          </cell>
          <cell r="P1086">
            <v>0</v>
          </cell>
          <cell r="Q1086">
            <v>0</v>
          </cell>
          <cell r="R1086">
            <v>0</v>
          </cell>
          <cell r="S1086">
            <v>0</v>
          </cell>
          <cell r="T1086">
            <v>0</v>
          </cell>
          <cell r="U1086">
            <v>0</v>
          </cell>
          <cell r="V1086">
            <v>0</v>
          </cell>
          <cell r="W1086">
            <v>0</v>
          </cell>
          <cell r="X1086">
            <v>0</v>
          </cell>
          <cell r="Y1086">
            <v>0</v>
          </cell>
          <cell r="Z1086">
            <v>334</v>
          </cell>
        </row>
        <row r="1087">
          <cell r="L1087">
            <v>0</v>
          </cell>
          <cell r="M1087">
            <v>0</v>
          </cell>
          <cell r="Z1087">
            <v>0</v>
          </cell>
        </row>
        <row r="1088">
          <cell r="D1088">
            <v>0</v>
          </cell>
          <cell r="E1088">
            <v>0</v>
          </cell>
          <cell r="F1088">
            <v>0</v>
          </cell>
          <cell r="G1088">
            <v>0</v>
          </cell>
          <cell r="H1088">
            <v>0</v>
          </cell>
          <cell r="I1088">
            <v>0</v>
          </cell>
          <cell r="J1088">
            <v>0</v>
          </cell>
          <cell r="K1088">
            <v>0</v>
          </cell>
          <cell r="L1088">
            <v>0</v>
          </cell>
          <cell r="M1088">
            <v>0</v>
          </cell>
          <cell r="N1088">
            <v>0</v>
          </cell>
          <cell r="O1088">
            <v>0</v>
          </cell>
          <cell r="P1088">
            <v>0</v>
          </cell>
          <cell r="Q1088">
            <v>0</v>
          </cell>
          <cell r="R1088">
            <v>0</v>
          </cell>
          <cell r="S1088">
            <v>0</v>
          </cell>
          <cell r="T1088">
            <v>0</v>
          </cell>
          <cell r="U1088">
            <v>0</v>
          </cell>
          <cell r="Z1088">
            <v>0</v>
          </cell>
        </row>
        <row r="1089">
          <cell r="D1089">
            <v>0</v>
          </cell>
          <cell r="E1089">
            <v>0</v>
          </cell>
          <cell r="F1089">
            <v>0</v>
          </cell>
          <cell r="G1089">
            <v>0</v>
          </cell>
          <cell r="H1089">
            <v>0</v>
          </cell>
          <cell r="I1089">
            <v>0</v>
          </cell>
          <cell r="J1089">
            <v>0</v>
          </cell>
          <cell r="K1089">
            <v>0</v>
          </cell>
          <cell r="N1089" t="str">
            <v>APROVISIONAMENTS</v>
          </cell>
          <cell r="O1089" t="str">
            <v>ADMINISTRACIO</v>
          </cell>
          <cell r="P1089" t="str">
            <v>OPERACIONS</v>
          </cell>
          <cell r="Q1089" t="str">
            <v>ENGINYERIA HW</v>
          </cell>
          <cell r="R1089" t="str">
            <v>ENGINYERIA SW</v>
          </cell>
          <cell r="S1089" t="str">
            <v>COMERCIAL</v>
          </cell>
          <cell r="T1089" t="str">
            <v>CONSUL.TELCOMUNIC.</v>
          </cell>
          <cell r="U1089">
            <v>0</v>
          </cell>
          <cell r="Z1089">
            <v>0</v>
          </cell>
        </row>
        <row r="1090">
          <cell r="N1090">
            <v>0</v>
          </cell>
          <cell r="O1090">
            <v>0</v>
          </cell>
          <cell r="P1090">
            <v>0</v>
          </cell>
          <cell r="Q1090">
            <v>0</v>
          </cell>
          <cell r="R1090">
            <v>0</v>
          </cell>
          <cell r="S1090">
            <v>0</v>
          </cell>
          <cell r="T1090">
            <v>0</v>
          </cell>
          <cell r="U1090">
            <v>0</v>
          </cell>
          <cell r="Z1090">
            <v>0</v>
          </cell>
        </row>
        <row r="1091">
          <cell r="N1091">
            <v>0</v>
          </cell>
          <cell r="O1091">
            <v>0</v>
          </cell>
          <cell r="P1091">
            <v>0</v>
          </cell>
          <cell r="Q1091">
            <v>0</v>
          </cell>
          <cell r="R1091">
            <v>0</v>
          </cell>
          <cell r="S1091">
            <v>0</v>
          </cell>
          <cell r="T1091">
            <v>0</v>
          </cell>
          <cell r="U1091">
            <v>0</v>
          </cell>
          <cell r="Z1091">
            <v>0</v>
          </cell>
        </row>
        <row r="1092">
          <cell r="N1092">
            <v>0</v>
          </cell>
          <cell r="O1092">
            <v>0</v>
          </cell>
          <cell r="P1092">
            <v>0</v>
          </cell>
          <cell r="Q1092">
            <v>0</v>
          </cell>
          <cell r="R1092">
            <v>0</v>
          </cell>
          <cell r="S1092">
            <v>0</v>
          </cell>
          <cell r="T1092">
            <v>0</v>
          </cell>
          <cell r="U1092">
            <v>0</v>
          </cell>
          <cell r="Z1092">
            <v>0</v>
          </cell>
        </row>
        <row r="1093">
          <cell r="E1093">
            <v>0</v>
          </cell>
          <cell r="F1093">
            <v>0</v>
          </cell>
          <cell r="G1093">
            <v>0</v>
          </cell>
          <cell r="H1093">
            <v>0</v>
          </cell>
          <cell r="I1093">
            <v>0</v>
          </cell>
          <cell r="J1093">
            <v>0</v>
          </cell>
          <cell r="K1093">
            <v>0</v>
          </cell>
          <cell r="L1093">
            <v>0</v>
          </cell>
          <cell r="M1093">
            <v>0</v>
          </cell>
          <cell r="N1093">
            <v>0</v>
          </cell>
          <cell r="O1093">
            <v>0</v>
          </cell>
          <cell r="P1093">
            <v>0</v>
          </cell>
          <cell r="Q1093">
            <v>0</v>
          </cell>
          <cell r="R1093">
            <v>0</v>
          </cell>
          <cell r="S1093">
            <v>0</v>
          </cell>
          <cell r="T1093">
            <v>0</v>
          </cell>
          <cell r="U1093">
            <v>0</v>
          </cell>
          <cell r="Z1093">
            <v>0</v>
          </cell>
        </row>
        <row r="1094">
          <cell r="E1094" t="str">
            <v>Projectes (EXTERNS) en curs 2.018</v>
          </cell>
          <cell r="F1094">
            <v>0</v>
          </cell>
          <cell r="G1094">
            <v>0</v>
          </cell>
          <cell r="H1094">
            <v>0</v>
          </cell>
          <cell r="I1094">
            <v>0</v>
          </cell>
          <cell r="J1094">
            <v>0</v>
          </cell>
          <cell r="K1094">
            <v>0</v>
          </cell>
          <cell r="L1094">
            <v>0</v>
          </cell>
          <cell r="M1094">
            <v>0</v>
          </cell>
          <cell r="N1094">
            <v>0</v>
          </cell>
          <cell r="O1094">
            <v>0</v>
          </cell>
          <cell r="P1094">
            <v>0</v>
          </cell>
          <cell r="Q1094">
            <v>0</v>
          </cell>
          <cell r="R1094">
            <v>0</v>
          </cell>
          <cell r="S1094">
            <v>0</v>
          </cell>
          <cell r="T1094">
            <v>0</v>
          </cell>
          <cell r="U1094">
            <v>0</v>
          </cell>
          <cell r="Z1094">
            <v>0</v>
          </cell>
        </row>
        <row r="1095">
          <cell r="N1095">
            <v>0</v>
          </cell>
          <cell r="O1095">
            <v>0</v>
          </cell>
          <cell r="P1095">
            <v>0</v>
          </cell>
          <cell r="Q1095">
            <v>0</v>
          </cell>
          <cell r="R1095">
            <v>0</v>
          </cell>
          <cell r="S1095">
            <v>0</v>
          </cell>
          <cell r="T1095">
            <v>0</v>
          </cell>
          <cell r="U1095">
            <v>0</v>
          </cell>
          <cell r="Z1095">
            <v>0</v>
          </cell>
        </row>
        <row r="1096">
          <cell r="C1096">
            <v>0</v>
          </cell>
          <cell r="D1096">
            <v>0</v>
          </cell>
          <cell r="E1096">
            <v>0</v>
          </cell>
          <cell r="F1096">
            <v>0</v>
          </cell>
          <cell r="G1096">
            <v>0</v>
          </cell>
          <cell r="H1096">
            <v>0</v>
          </cell>
          <cell r="I1096">
            <v>0</v>
          </cell>
          <cell r="J1096">
            <v>0</v>
          </cell>
          <cell r="K1096">
            <v>0</v>
          </cell>
          <cell r="L1096">
            <v>0</v>
          </cell>
          <cell r="M1096">
            <v>0</v>
          </cell>
          <cell r="N1096">
            <v>0</v>
          </cell>
          <cell r="O1096">
            <v>0</v>
          </cell>
          <cell r="P1096">
            <v>0</v>
          </cell>
          <cell r="Q1096">
            <v>0</v>
          </cell>
          <cell r="R1096">
            <v>0</v>
          </cell>
          <cell r="S1096">
            <v>0</v>
          </cell>
          <cell r="T1096">
            <v>0</v>
          </cell>
          <cell r="U1096">
            <v>0</v>
          </cell>
          <cell r="V1096">
            <v>0</v>
          </cell>
          <cell r="W1096">
            <v>0</v>
          </cell>
          <cell r="X1096">
            <v>0</v>
          </cell>
          <cell r="Y1096">
            <v>0</v>
          </cell>
          <cell r="Z1096">
            <v>0</v>
          </cell>
        </row>
        <row r="1097">
          <cell r="C1097" t="str">
            <v>OF</v>
          </cell>
          <cell r="D1097" t="str">
            <v>CLIENT</v>
          </cell>
          <cell r="E1097" t="str">
            <v>ANY</v>
          </cell>
          <cell r="F1097" t="str">
            <v>STATUS</v>
          </cell>
          <cell r="G1097" t="str">
            <v>PROJECTE</v>
          </cell>
          <cell r="H1097" t="str">
            <v>TIPUS OF o DEPENDENCIA</v>
          </cell>
          <cell r="I1097">
            <v>0</v>
          </cell>
          <cell r="J1097" t="str">
            <v>PREV</v>
          </cell>
          <cell r="K1097" t="str">
            <v>TOTAL</v>
          </cell>
          <cell r="L1097" t="str">
            <v>DESV</v>
          </cell>
          <cell r="M1097" t="str">
            <v>AVANÇ</v>
          </cell>
          <cell r="N1097" t="str">
            <v>DPT. IMPLICATS</v>
          </cell>
          <cell r="O1097">
            <v>0</v>
          </cell>
          <cell r="P1097">
            <v>0</v>
          </cell>
          <cell r="Q1097">
            <v>0</v>
          </cell>
          <cell r="R1097">
            <v>0</v>
          </cell>
          <cell r="S1097">
            <v>0</v>
          </cell>
          <cell r="T1097">
            <v>0</v>
          </cell>
          <cell r="U1097" t="str">
            <v>DATA</v>
          </cell>
          <cell r="V1097" t="str">
            <v>DATA</v>
          </cell>
          <cell r="W1097" t="str">
            <v>DATA</v>
          </cell>
          <cell r="X1097" t="str">
            <v>DURADA</v>
          </cell>
          <cell r="Y1097" t="str">
            <v>DATA</v>
          </cell>
          <cell r="Z1097" t="str">
            <v>DESVIAC.</v>
          </cell>
        </row>
        <row r="1098">
          <cell r="C1098">
            <v>0</v>
          </cell>
          <cell r="D1098">
            <v>0</v>
          </cell>
          <cell r="E1098">
            <v>0</v>
          </cell>
          <cell r="F1098">
            <v>0</v>
          </cell>
          <cell r="G1098">
            <v>0</v>
          </cell>
          <cell r="H1098">
            <v>0</v>
          </cell>
          <cell r="I1098">
            <v>0</v>
          </cell>
          <cell r="J1098">
            <v>0</v>
          </cell>
          <cell r="K1098" t="str">
            <v>REAL</v>
          </cell>
          <cell r="L1098">
            <v>0</v>
          </cell>
          <cell r="M1098">
            <v>0</v>
          </cell>
          <cell r="N1098">
            <v>0</v>
          </cell>
          <cell r="O1098">
            <v>0</v>
          </cell>
          <cell r="P1098">
            <v>0</v>
          </cell>
          <cell r="Q1098">
            <v>0</v>
          </cell>
          <cell r="R1098">
            <v>0</v>
          </cell>
          <cell r="S1098">
            <v>0</v>
          </cell>
          <cell r="T1098">
            <v>0</v>
          </cell>
          <cell r="U1098" t="str">
            <v>INICI</v>
          </cell>
          <cell r="V1098" t="str">
            <v>ENTREGA</v>
          </cell>
          <cell r="W1098" t="str">
            <v>REVISADA</v>
          </cell>
          <cell r="X1098">
            <v>0</v>
          </cell>
          <cell r="Y1098" t="str">
            <v>ACCEP.</v>
          </cell>
          <cell r="Z1098">
            <v>0</v>
          </cell>
        </row>
        <row r="1099">
          <cell r="C1099">
            <v>0</v>
          </cell>
          <cell r="D1099">
            <v>0</v>
          </cell>
          <cell r="E1099">
            <v>0</v>
          </cell>
          <cell r="F1099">
            <v>0</v>
          </cell>
          <cell r="G1099">
            <v>0</v>
          </cell>
          <cell r="H1099">
            <v>0</v>
          </cell>
          <cell r="I1099">
            <v>0</v>
          </cell>
          <cell r="J1099">
            <v>0</v>
          </cell>
          <cell r="K1099">
            <v>0</v>
          </cell>
          <cell r="L1099">
            <v>0</v>
          </cell>
          <cell r="M1099">
            <v>0</v>
          </cell>
          <cell r="N1099">
            <v>0</v>
          </cell>
          <cell r="O1099">
            <v>0</v>
          </cell>
          <cell r="P1099">
            <v>0</v>
          </cell>
          <cell r="Q1099">
            <v>0</v>
          </cell>
          <cell r="R1099">
            <v>0</v>
          </cell>
          <cell r="S1099">
            <v>0</v>
          </cell>
          <cell r="T1099">
            <v>0</v>
          </cell>
          <cell r="U1099">
            <v>0</v>
          </cell>
          <cell r="V1099">
            <v>0</v>
          </cell>
          <cell r="W1099">
            <v>0</v>
          </cell>
          <cell r="X1099">
            <v>0</v>
          </cell>
          <cell r="Y1099">
            <v>0</v>
          </cell>
          <cell r="Z1099">
            <v>0</v>
          </cell>
        </row>
        <row r="1100">
          <cell r="C1100">
            <v>3969</v>
          </cell>
          <cell r="D1100" t="str">
            <v>PEUSA</v>
          </cell>
          <cell r="E1100">
            <v>2017</v>
          </cell>
          <cell r="F1100" t="str">
            <v>TA</v>
          </cell>
          <cell r="G1100" t="str">
            <v>REPARACI MNODEM-RADIO N/S 1322-2009</v>
          </cell>
          <cell r="H1100" t="str">
            <v>IND</v>
          </cell>
          <cell r="I1100">
            <v>0</v>
          </cell>
          <cell r="J1100">
            <v>1</v>
          </cell>
          <cell r="K1100">
            <v>1</v>
          </cell>
          <cell r="L1100">
            <v>0</v>
          </cell>
          <cell r="M1100">
            <v>1</v>
          </cell>
          <cell r="N1100" t="str">
            <v>-</v>
          </cell>
          <cell r="O1100" t="str">
            <v>-</v>
          </cell>
          <cell r="P1100" t="str">
            <v>EMM</v>
          </cell>
          <cell r="Q1100" t="str">
            <v>-</v>
          </cell>
          <cell r="R1100" t="str">
            <v>-</v>
          </cell>
          <cell r="S1100" t="str">
            <v>-</v>
          </cell>
          <cell r="T1100" t="str">
            <v>-</v>
          </cell>
          <cell r="U1100">
            <v>42747</v>
          </cell>
          <cell r="V1100">
            <v>42753</v>
          </cell>
          <cell r="W1100">
            <v>42753</v>
          </cell>
          <cell r="X1100">
            <v>6</v>
          </cell>
          <cell r="Y1100">
            <v>42753</v>
          </cell>
          <cell r="Z1100">
            <v>0</v>
          </cell>
        </row>
        <row r="1101">
          <cell r="C1101">
            <v>3970</v>
          </cell>
          <cell r="D1101" t="str">
            <v>ELEMOL</v>
          </cell>
          <cell r="E1101">
            <v>2017</v>
          </cell>
          <cell r="F1101" t="str">
            <v>TA</v>
          </cell>
          <cell r="G1101" t="str">
            <v>MANTENIMENT CSSat MOLINOS 01/01/2.017-31/01/2.017</v>
          </cell>
          <cell r="H1101" t="str">
            <v>IND</v>
          </cell>
          <cell r="I1101">
            <v>0</v>
          </cell>
          <cell r="J1101">
            <v>4</v>
          </cell>
          <cell r="K1101">
            <v>0.5</v>
          </cell>
          <cell r="L1101">
            <v>3.5</v>
          </cell>
          <cell r="M1101">
            <v>0.125</v>
          </cell>
          <cell r="N1101" t="str">
            <v>-</v>
          </cell>
          <cell r="O1101" t="str">
            <v>-</v>
          </cell>
          <cell r="P1101" t="str">
            <v>-</v>
          </cell>
          <cell r="Q1101" t="str">
            <v>-</v>
          </cell>
          <cell r="R1101" t="str">
            <v>TRS</v>
          </cell>
          <cell r="S1101" t="str">
            <v>-</v>
          </cell>
          <cell r="T1101" t="str">
            <v>-</v>
          </cell>
          <cell r="U1101">
            <v>42736</v>
          </cell>
          <cell r="V1101">
            <v>42766</v>
          </cell>
          <cell r="W1101">
            <v>42766</v>
          </cell>
          <cell r="X1101">
            <v>30</v>
          </cell>
          <cell r="Y1101">
            <v>42766</v>
          </cell>
          <cell r="Z1101">
            <v>0</v>
          </cell>
        </row>
        <row r="1102">
          <cell r="C1102">
            <v>3971</v>
          </cell>
          <cell r="D1102" t="str">
            <v>ORMAZA</v>
          </cell>
          <cell r="E1102">
            <v>2017</v>
          </cell>
          <cell r="F1102" t="str">
            <v>TA</v>
          </cell>
          <cell r="G1102" t="str">
            <v>CC SCADA TEDIS.Net UNIV.DE PANAMA v1.0</v>
          </cell>
          <cell r="H1102" t="str">
            <v>PPAL</v>
          </cell>
          <cell r="I1102">
            <v>0</v>
          </cell>
          <cell r="J1102">
            <v>147</v>
          </cell>
          <cell r="K1102">
            <v>108.25</v>
          </cell>
          <cell r="L1102">
            <v>38.75</v>
          </cell>
          <cell r="M1102">
            <v>0.73639455782312924</v>
          </cell>
          <cell r="N1102" t="str">
            <v>-</v>
          </cell>
          <cell r="O1102" t="str">
            <v>-</v>
          </cell>
          <cell r="P1102" t="str">
            <v>-</v>
          </cell>
          <cell r="Q1102" t="str">
            <v>-</v>
          </cell>
          <cell r="R1102" t="str">
            <v>-</v>
          </cell>
          <cell r="S1102" t="str">
            <v>-</v>
          </cell>
          <cell r="T1102" t="str">
            <v>-</v>
          </cell>
          <cell r="U1102">
            <v>42752</v>
          </cell>
          <cell r="V1102">
            <v>42916</v>
          </cell>
          <cell r="W1102">
            <v>42975</v>
          </cell>
          <cell r="X1102">
            <v>163</v>
          </cell>
          <cell r="Y1102">
            <v>42975</v>
          </cell>
          <cell r="Z1102">
            <v>0</v>
          </cell>
        </row>
        <row r="1103">
          <cell r="C1103">
            <v>3972</v>
          </cell>
          <cell r="D1103" t="str">
            <v>SITEL</v>
          </cell>
          <cell r="E1103">
            <v>2017</v>
          </cell>
          <cell r="F1103" t="str">
            <v>TA</v>
          </cell>
          <cell r="G1103" t="str">
            <v>ARMARI COM CC SCADA UNIV.DE PANAMA v1.0</v>
          </cell>
          <cell r="H1103" t="str">
            <v>OF3971</v>
          </cell>
          <cell r="I1103">
            <v>0</v>
          </cell>
          <cell r="J1103">
            <v>12</v>
          </cell>
          <cell r="K1103">
            <v>8.82</v>
          </cell>
          <cell r="L1103">
            <v>3.1799999999999997</v>
          </cell>
          <cell r="M1103">
            <v>0.73499999999999999</v>
          </cell>
          <cell r="N1103" t="str">
            <v>-</v>
          </cell>
          <cell r="O1103" t="str">
            <v>-</v>
          </cell>
          <cell r="P1103" t="str">
            <v>EMM</v>
          </cell>
          <cell r="Q1103" t="str">
            <v>-</v>
          </cell>
          <cell r="R1103" t="str">
            <v>-</v>
          </cell>
          <cell r="S1103" t="str">
            <v>-</v>
          </cell>
          <cell r="T1103" t="str">
            <v>-</v>
          </cell>
          <cell r="U1103">
            <v>42752</v>
          </cell>
          <cell r="V1103">
            <v>42825</v>
          </cell>
          <cell r="W1103">
            <v>42825</v>
          </cell>
          <cell r="X1103">
            <v>74</v>
          </cell>
          <cell r="Y1103">
            <v>42811</v>
          </cell>
          <cell r="Z1103">
            <v>-13</v>
          </cell>
        </row>
        <row r="1104">
          <cell r="C1104">
            <v>3973</v>
          </cell>
          <cell r="D1104" t="str">
            <v>EOSPIT</v>
          </cell>
          <cell r="E1104">
            <v>2017</v>
          </cell>
          <cell r="F1104" t="str">
            <v>TA</v>
          </cell>
          <cell r="G1104" t="str">
            <v>REPARACIO MODEM-FSK N/S 500-2014</v>
          </cell>
          <cell r="H1104" t="str">
            <v>IND</v>
          </cell>
          <cell r="I1104">
            <v>0</v>
          </cell>
          <cell r="J1104">
            <v>1</v>
          </cell>
          <cell r="K1104">
            <v>1</v>
          </cell>
          <cell r="L1104">
            <v>0</v>
          </cell>
          <cell r="M1104">
            <v>1</v>
          </cell>
          <cell r="N1104" t="str">
            <v>-</v>
          </cell>
          <cell r="O1104" t="str">
            <v>-</v>
          </cell>
          <cell r="P1104" t="str">
            <v>EMM</v>
          </cell>
          <cell r="Q1104" t="str">
            <v>-</v>
          </cell>
          <cell r="R1104" t="str">
            <v>-</v>
          </cell>
          <cell r="S1104" t="str">
            <v>-</v>
          </cell>
          <cell r="T1104" t="str">
            <v>-</v>
          </cell>
          <cell r="U1104">
            <v>42753</v>
          </cell>
          <cell r="V1104">
            <v>42755</v>
          </cell>
          <cell r="W1104">
            <v>42758</v>
          </cell>
          <cell r="X1104">
            <v>2</v>
          </cell>
          <cell r="Y1104">
            <v>42758</v>
          </cell>
          <cell r="Z1104">
            <v>0</v>
          </cell>
        </row>
        <row r="1105">
          <cell r="C1105">
            <v>3974</v>
          </cell>
          <cell r="D1105" t="str">
            <v>EOSPIT</v>
          </cell>
          <cell r="E1105">
            <v>2017</v>
          </cell>
          <cell r="F1105" t="str">
            <v>TA</v>
          </cell>
          <cell r="G1105" t="str">
            <v xml:space="preserve">REPARACIO MODEM RADIO SMD NS 449-2010 </v>
          </cell>
          <cell r="H1105" t="str">
            <v>IND</v>
          </cell>
          <cell r="I1105">
            <v>0</v>
          </cell>
          <cell r="J1105">
            <v>1</v>
          </cell>
          <cell r="K1105">
            <v>0.75</v>
          </cell>
          <cell r="L1105">
            <v>0.25</v>
          </cell>
          <cell r="M1105">
            <v>0.75</v>
          </cell>
          <cell r="N1105" t="str">
            <v>-</v>
          </cell>
          <cell r="O1105" t="str">
            <v>-</v>
          </cell>
          <cell r="P1105" t="str">
            <v>EMM</v>
          </cell>
          <cell r="Q1105" t="str">
            <v>-</v>
          </cell>
          <cell r="R1105" t="str">
            <v>-</v>
          </cell>
          <cell r="S1105" t="str">
            <v>-</v>
          </cell>
          <cell r="T1105" t="str">
            <v>-</v>
          </cell>
          <cell r="U1105">
            <v>42753</v>
          </cell>
          <cell r="V1105">
            <v>42755</v>
          </cell>
          <cell r="W1105">
            <v>42758</v>
          </cell>
          <cell r="X1105">
            <v>2</v>
          </cell>
          <cell r="Y1105">
            <v>42758</v>
          </cell>
          <cell r="Z1105">
            <v>0</v>
          </cell>
        </row>
        <row r="1106">
          <cell r="C1106">
            <v>3975</v>
          </cell>
          <cell r="D1106" t="str">
            <v>EOSPIT</v>
          </cell>
          <cell r="E1106">
            <v>2017</v>
          </cell>
          <cell r="F1106" t="str">
            <v>TA</v>
          </cell>
          <cell r="G1106" t="str">
            <v>REPARACIO MODEM SMD 630-2005</v>
          </cell>
          <cell r="H1106" t="str">
            <v>IND</v>
          </cell>
          <cell r="I1106">
            <v>0</v>
          </cell>
          <cell r="J1106">
            <v>1</v>
          </cell>
          <cell r="K1106">
            <v>0.83</v>
          </cell>
          <cell r="L1106">
            <v>0.17000000000000004</v>
          </cell>
          <cell r="M1106">
            <v>0.83</v>
          </cell>
          <cell r="N1106" t="str">
            <v>-</v>
          </cell>
          <cell r="O1106" t="str">
            <v>-</v>
          </cell>
          <cell r="P1106" t="str">
            <v>EMM</v>
          </cell>
          <cell r="Q1106" t="str">
            <v>-</v>
          </cell>
          <cell r="R1106" t="str">
            <v>-</v>
          </cell>
          <cell r="S1106" t="str">
            <v>-</v>
          </cell>
          <cell r="T1106" t="str">
            <v>-</v>
          </cell>
          <cell r="U1106">
            <v>42753</v>
          </cell>
          <cell r="V1106">
            <v>42755</v>
          </cell>
          <cell r="W1106">
            <v>42758</v>
          </cell>
          <cell r="X1106">
            <v>2</v>
          </cell>
          <cell r="Y1106">
            <v>42758</v>
          </cell>
          <cell r="Z1106">
            <v>0</v>
          </cell>
        </row>
        <row r="1107">
          <cell r="C1107">
            <v>3976</v>
          </cell>
          <cell r="D1107" t="str">
            <v>EOSPIT</v>
          </cell>
          <cell r="E1107">
            <v>2017</v>
          </cell>
          <cell r="F1107" t="str">
            <v>TA</v>
          </cell>
          <cell r="G1107" t="str">
            <v>REPARACIO CAP32-48 NS:411-2011</v>
          </cell>
          <cell r="H1107" t="str">
            <v>IND</v>
          </cell>
          <cell r="I1107">
            <v>0</v>
          </cell>
          <cell r="J1107">
            <v>2</v>
          </cell>
          <cell r="K1107">
            <v>1.5</v>
          </cell>
          <cell r="L1107">
            <v>0.5</v>
          </cell>
          <cell r="M1107">
            <v>0.75</v>
          </cell>
          <cell r="N1107" t="str">
            <v>-</v>
          </cell>
          <cell r="O1107" t="str">
            <v>-</v>
          </cell>
          <cell r="P1107" t="str">
            <v>EMM</v>
          </cell>
          <cell r="Q1107" t="str">
            <v>-</v>
          </cell>
          <cell r="R1107" t="str">
            <v>-</v>
          </cell>
          <cell r="S1107" t="str">
            <v>-</v>
          </cell>
          <cell r="T1107" t="str">
            <v>-</v>
          </cell>
          <cell r="U1107">
            <v>42753</v>
          </cell>
          <cell r="V1107">
            <v>42755</v>
          </cell>
          <cell r="W1107">
            <v>42758</v>
          </cell>
          <cell r="X1107">
            <v>2</v>
          </cell>
          <cell r="Y1107">
            <v>42758</v>
          </cell>
          <cell r="Z1107">
            <v>0</v>
          </cell>
        </row>
        <row r="1108">
          <cell r="C1108">
            <v>3977</v>
          </cell>
          <cell r="D1108" t="str">
            <v>EOSPIT</v>
          </cell>
          <cell r="E1108">
            <v>2017</v>
          </cell>
          <cell r="F1108" t="str">
            <v>TA</v>
          </cell>
          <cell r="G1108" t="str">
            <v>REPARACIO CAP32-48 NS-1603-2009</v>
          </cell>
          <cell r="H1108" t="str">
            <v>IND</v>
          </cell>
          <cell r="I1108">
            <v>0</v>
          </cell>
          <cell r="J1108">
            <v>8</v>
          </cell>
          <cell r="K1108">
            <v>4.75</v>
          </cell>
          <cell r="L1108">
            <v>3.25</v>
          </cell>
          <cell r="M1108">
            <v>0.59375</v>
          </cell>
          <cell r="N1108" t="str">
            <v>-</v>
          </cell>
          <cell r="O1108" t="str">
            <v>-</v>
          </cell>
          <cell r="P1108" t="str">
            <v>EMM</v>
          </cell>
          <cell r="Q1108" t="str">
            <v>-</v>
          </cell>
          <cell r="R1108" t="str">
            <v>-</v>
          </cell>
          <cell r="S1108" t="str">
            <v>-</v>
          </cell>
          <cell r="T1108" t="str">
            <v>-</v>
          </cell>
          <cell r="U1108">
            <v>42753</v>
          </cell>
          <cell r="V1108">
            <v>42759</v>
          </cell>
          <cell r="W1108">
            <v>43255</v>
          </cell>
          <cell r="X1108">
            <v>6</v>
          </cell>
          <cell r="Y1108">
            <v>43255</v>
          </cell>
          <cell r="Z1108">
            <v>0</v>
          </cell>
        </row>
        <row r="1109">
          <cell r="C1109">
            <v>3978</v>
          </cell>
          <cell r="D1109" t="str">
            <v>EOSPIT</v>
          </cell>
          <cell r="E1109">
            <v>2017</v>
          </cell>
          <cell r="F1109" t="str">
            <v>TA</v>
          </cell>
          <cell r="G1109" t="str">
            <v>REPARACIO CAP16-48 882-2005 EOSA</v>
          </cell>
          <cell r="H1109" t="str">
            <v>IND</v>
          </cell>
          <cell r="I1109">
            <v>0</v>
          </cell>
          <cell r="J1109">
            <v>2</v>
          </cell>
          <cell r="K1109">
            <v>1.5</v>
          </cell>
          <cell r="L1109">
            <v>0.5</v>
          </cell>
          <cell r="M1109">
            <v>0.75</v>
          </cell>
          <cell r="N1109" t="str">
            <v>-</v>
          </cell>
          <cell r="O1109" t="str">
            <v>-</v>
          </cell>
          <cell r="P1109" t="str">
            <v>EMM</v>
          </cell>
          <cell r="Q1109" t="str">
            <v>-</v>
          </cell>
          <cell r="R1109" t="str">
            <v>-</v>
          </cell>
          <cell r="S1109" t="str">
            <v>-</v>
          </cell>
          <cell r="T1109" t="str">
            <v>-</v>
          </cell>
          <cell r="U1109">
            <v>42753</v>
          </cell>
          <cell r="V1109">
            <v>42755</v>
          </cell>
          <cell r="W1109">
            <v>42758</v>
          </cell>
          <cell r="X1109">
            <v>2</v>
          </cell>
          <cell r="Y1109">
            <v>42758</v>
          </cell>
          <cell r="Z1109">
            <v>0</v>
          </cell>
        </row>
        <row r="1110">
          <cell r="C1110">
            <v>3979</v>
          </cell>
          <cell r="D1110" t="str">
            <v>ORMAZA</v>
          </cell>
          <cell r="E1110">
            <v>2017</v>
          </cell>
          <cell r="F1110" t="str">
            <v>TA</v>
          </cell>
          <cell r="G1110" t="str">
            <v>Inst.y PEM CC SCADA TEDIS.Net UNIV.DE PANAMA v1.0</v>
          </cell>
          <cell r="H1110" t="str">
            <v>OF3971</v>
          </cell>
          <cell r="I1110">
            <v>0</v>
          </cell>
          <cell r="J1110">
            <v>92</v>
          </cell>
          <cell r="K1110">
            <v>164.5</v>
          </cell>
          <cell r="L1110">
            <v>-72.5</v>
          </cell>
          <cell r="M1110">
            <v>1.7880434782608696</v>
          </cell>
          <cell r="N1110" t="str">
            <v>-</v>
          </cell>
          <cell r="O1110" t="str">
            <v>-</v>
          </cell>
          <cell r="P1110" t="str">
            <v>-</v>
          </cell>
          <cell r="Q1110" t="str">
            <v>-</v>
          </cell>
          <cell r="R1110" t="str">
            <v>JMT</v>
          </cell>
          <cell r="S1110" t="str">
            <v>-</v>
          </cell>
          <cell r="T1110" t="str">
            <v>-</v>
          </cell>
          <cell r="U1110">
            <v>42752</v>
          </cell>
          <cell r="V1110">
            <v>42916</v>
          </cell>
          <cell r="W1110">
            <v>43340</v>
          </cell>
          <cell r="X1110">
            <v>163</v>
          </cell>
          <cell r="Y1110">
            <v>43340</v>
          </cell>
          <cell r="Z1110">
            <v>0</v>
          </cell>
        </row>
        <row r="1111">
          <cell r="C1111">
            <v>3980</v>
          </cell>
          <cell r="D1111" t="str">
            <v>EOSPIT</v>
          </cell>
          <cell r="E1111">
            <v>2017</v>
          </cell>
          <cell r="F1111" t="str">
            <v>TA</v>
          </cell>
          <cell r="G1111" t="str">
            <v>Mang.COM. MOD.RADIO SMD-GM340</v>
          </cell>
          <cell r="H1111" t="str">
            <v>IND</v>
          </cell>
          <cell r="I1111">
            <v>0</v>
          </cell>
          <cell r="J1111">
            <v>1</v>
          </cell>
          <cell r="K1111">
            <v>0.92</v>
          </cell>
          <cell r="L1111">
            <v>7.999999999999996E-2</v>
          </cell>
          <cell r="M1111">
            <v>0.92</v>
          </cell>
          <cell r="N1111" t="str">
            <v>-</v>
          </cell>
          <cell r="O1111" t="str">
            <v>-</v>
          </cell>
          <cell r="P1111" t="str">
            <v>EMM</v>
          </cell>
          <cell r="Q1111" t="str">
            <v>-</v>
          </cell>
          <cell r="R1111" t="str">
            <v>-</v>
          </cell>
          <cell r="S1111" t="str">
            <v>-</v>
          </cell>
          <cell r="T1111" t="str">
            <v>-</v>
          </cell>
          <cell r="U1111">
            <v>42758</v>
          </cell>
          <cell r="V1111">
            <v>42758</v>
          </cell>
          <cell r="W1111">
            <v>42758</v>
          </cell>
          <cell r="X1111">
            <v>0</v>
          </cell>
          <cell r="Y1111">
            <v>42758</v>
          </cell>
          <cell r="Z1111">
            <v>0</v>
          </cell>
        </row>
        <row r="1112">
          <cell r="C1112">
            <v>3981</v>
          </cell>
          <cell r="D1112" t="str">
            <v>EOSPIT</v>
          </cell>
          <cell r="E1112">
            <v>2017</v>
          </cell>
          <cell r="F1112" t="str">
            <v>TA</v>
          </cell>
          <cell r="G1112" t="str">
            <v xml:space="preserve">Mang.COM. MOD.RADIO FSK-GM340 </v>
          </cell>
          <cell r="H1112" t="str">
            <v>IND</v>
          </cell>
          <cell r="I1112">
            <v>0</v>
          </cell>
          <cell r="J1112">
            <v>1</v>
          </cell>
          <cell r="K1112">
            <v>0.92</v>
          </cell>
          <cell r="L1112">
            <v>7.999999999999996E-2</v>
          </cell>
          <cell r="M1112">
            <v>0.92</v>
          </cell>
          <cell r="N1112" t="str">
            <v>-</v>
          </cell>
          <cell r="O1112" t="str">
            <v>-</v>
          </cell>
          <cell r="P1112" t="str">
            <v>EMM</v>
          </cell>
          <cell r="Q1112" t="str">
            <v>-</v>
          </cell>
          <cell r="R1112" t="str">
            <v>-</v>
          </cell>
          <cell r="S1112" t="str">
            <v>-</v>
          </cell>
          <cell r="T1112" t="str">
            <v>-</v>
          </cell>
          <cell r="U1112">
            <v>42758</v>
          </cell>
          <cell r="V1112">
            <v>42758</v>
          </cell>
          <cell r="W1112">
            <v>42758</v>
          </cell>
          <cell r="X1112">
            <v>0</v>
          </cell>
          <cell r="Y1112">
            <v>42758</v>
          </cell>
          <cell r="Z1112">
            <v>0</v>
          </cell>
        </row>
        <row r="1113">
          <cell r="C1113">
            <v>3982</v>
          </cell>
          <cell r="D1113" t="str">
            <v>SITEL</v>
          </cell>
          <cell r="E1113">
            <v>2017</v>
          </cell>
          <cell r="F1113" t="str">
            <v>TA</v>
          </cell>
          <cell r="G1113" t="str">
            <v>TEDIS.Net,  IEC104MasterService v1.0</v>
          </cell>
          <cell r="H1113" t="str">
            <v>OF3971</v>
          </cell>
          <cell r="I1113">
            <v>0</v>
          </cell>
          <cell r="J1113">
            <v>360</v>
          </cell>
          <cell r="K1113">
            <v>247.75</v>
          </cell>
          <cell r="L1113">
            <v>112.25</v>
          </cell>
          <cell r="M1113">
            <v>0.68819444444444444</v>
          </cell>
          <cell r="N1113" t="str">
            <v>-</v>
          </cell>
          <cell r="O1113" t="str">
            <v>-</v>
          </cell>
          <cell r="P1113" t="str">
            <v>-</v>
          </cell>
          <cell r="Q1113" t="str">
            <v>-</v>
          </cell>
          <cell r="R1113" t="str">
            <v>JMT</v>
          </cell>
          <cell r="S1113" t="str">
            <v>-</v>
          </cell>
          <cell r="T1113" t="str">
            <v>-</v>
          </cell>
          <cell r="U1113">
            <v>42758</v>
          </cell>
          <cell r="V1113">
            <v>42824</v>
          </cell>
          <cell r="W1113">
            <v>43074</v>
          </cell>
          <cell r="X1113">
            <v>67</v>
          </cell>
          <cell r="Y1113">
            <v>43074</v>
          </cell>
          <cell r="Z1113">
            <v>0</v>
          </cell>
        </row>
        <row r="1114">
          <cell r="C1114">
            <v>3983</v>
          </cell>
          <cell r="D1114" t="str">
            <v>EYPESA</v>
          </cell>
          <cell r="E1114">
            <v>2017</v>
          </cell>
          <cell r="F1114" t="str">
            <v>OB</v>
          </cell>
          <cell r="G1114" t="str">
            <v>MIGRACIO RTU's A IEC-870-5-104 v1.0</v>
          </cell>
          <cell r="H1114" t="str">
            <v>PPAL</v>
          </cell>
          <cell r="I1114">
            <v>0</v>
          </cell>
          <cell r="J1114">
            <v>84</v>
          </cell>
          <cell r="K1114">
            <v>0</v>
          </cell>
          <cell r="L1114">
            <v>84</v>
          </cell>
          <cell r="M1114">
            <v>0</v>
          </cell>
          <cell r="N1114" t="str">
            <v>-</v>
          </cell>
          <cell r="O1114" t="str">
            <v>-</v>
          </cell>
          <cell r="P1114" t="str">
            <v>-</v>
          </cell>
          <cell r="Q1114" t="str">
            <v>-</v>
          </cell>
          <cell r="R1114" t="str">
            <v>RVC</v>
          </cell>
          <cell r="S1114" t="str">
            <v>-</v>
          </cell>
          <cell r="T1114" t="str">
            <v>-</v>
          </cell>
          <cell r="U1114">
            <v>42754</v>
          </cell>
          <cell r="V1114">
            <v>42916</v>
          </cell>
          <cell r="W1114">
            <v>42916</v>
          </cell>
          <cell r="X1114">
            <v>161</v>
          </cell>
          <cell r="Y1114">
            <v>0</v>
          </cell>
          <cell r="Z1114" t="str">
            <v/>
          </cell>
        </row>
        <row r="1115">
          <cell r="C1115">
            <v>3984</v>
          </cell>
          <cell r="D1115" t="str">
            <v>SITEL</v>
          </cell>
          <cell r="E1115">
            <v>2017</v>
          </cell>
          <cell r="F1115" t="str">
            <v>TA</v>
          </cell>
          <cell r="G1115" t="str">
            <v>39 x PLACA CAP-PRX v3.2</v>
          </cell>
          <cell r="H1115" t="str">
            <v>OF3983</v>
          </cell>
          <cell r="I1115">
            <v>0</v>
          </cell>
          <cell r="J1115">
            <v>4</v>
          </cell>
          <cell r="K1115">
            <v>12.25</v>
          </cell>
          <cell r="L1115">
            <v>-8.25</v>
          </cell>
          <cell r="M1115">
            <v>3.0625</v>
          </cell>
          <cell r="N1115" t="str">
            <v>-</v>
          </cell>
          <cell r="O1115" t="str">
            <v>-</v>
          </cell>
          <cell r="P1115" t="str">
            <v>EMM</v>
          </cell>
          <cell r="Q1115" t="str">
            <v>-</v>
          </cell>
          <cell r="R1115" t="str">
            <v>-</v>
          </cell>
          <cell r="S1115" t="str">
            <v>-</v>
          </cell>
          <cell r="T1115" t="str">
            <v>-</v>
          </cell>
          <cell r="U1115">
            <v>42758</v>
          </cell>
          <cell r="V1115">
            <v>42824</v>
          </cell>
          <cell r="W1115">
            <v>42824</v>
          </cell>
          <cell r="X1115">
            <v>67</v>
          </cell>
          <cell r="Y1115">
            <v>42902</v>
          </cell>
          <cell r="Z1115">
            <v>76</v>
          </cell>
        </row>
        <row r="1116">
          <cell r="C1116">
            <v>3985</v>
          </cell>
          <cell r="D1116" t="str">
            <v>SITEL</v>
          </cell>
          <cell r="E1116">
            <v>2017</v>
          </cell>
          <cell r="F1116" t="str">
            <v>TA</v>
          </cell>
          <cell r="G1116" t="str">
            <v>39 x RTU CAP-PRX v3.2</v>
          </cell>
          <cell r="H1116" t="str">
            <v>OF3983</v>
          </cell>
          <cell r="I1116">
            <v>0</v>
          </cell>
          <cell r="J1116">
            <v>44</v>
          </cell>
          <cell r="K1116">
            <v>120.91</v>
          </cell>
          <cell r="L1116">
            <v>-76.91</v>
          </cell>
          <cell r="M1116">
            <v>2.7479545454545455</v>
          </cell>
          <cell r="N1116" t="str">
            <v>-</v>
          </cell>
          <cell r="O1116" t="str">
            <v>-</v>
          </cell>
          <cell r="P1116" t="str">
            <v>EMM</v>
          </cell>
          <cell r="Q1116" t="str">
            <v>-</v>
          </cell>
          <cell r="R1116" t="str">
            <v>-</v>
          </cell>
          <cell r="S1116" t="str">
            <v>-</v>
          </cell>
          <cell r="T1116" t="str">
            <v>-</v>
          </cell>
          <cell r="U1116">
            <v>42758</v>
          </cell>
          <cell r="V1116">
            <v>42824</v>
          </cell>
          <cell r="W1116">
            <v>42824</v>
          </cell>
          <cell r="X1116">
            <v>67</v>
          </cell>
          <cell r="Y1116">
            <v>42902</v>
          </cell>
          <cell r="Z1116">
            <v>76</v>
          </cell>
        </row>
        <row r="1117">
          <cell r="C1117">
            <v>3986</v>
          </cell>
          <cell r="D1117" t="str">
            <v>ALSELE</v>
          </cell>
          <cell r="E1117">
            <v>2017</v>
          </cell>
          <cell r="F1117" t="str">
            <v>TA</v>
          </cell>
          <cell r="G1117" t="str">
            <v>Inst.y PEM RTU S.E ALCALA DEL VALLEv.2.0</v>
          </cell>
          <cell r="H1117" t="str">
            <v>IND</v>
          </cell>
          <cell r="I1117">
            <v>0</v>
          </cell>
          <cell r="J1117">
            <v>4</v>
          </cell>
          <cell r="K1117">
            <v>1.28</v>
          </cell>
          <cell r="L1117">
            <v>2.7199999999999998</v>
          </cell>
          <cell r="M1117">
            <v>0.32</v>
          </cell>
          <cell r="N1117" t="str">
            <v>-</v>
          </cell>
          <cell r="O1117" t="str">
            <v>-</v>
          </cell>
          <cell r="P1117" t="str">
            <v>EMM</v>
          </cell>
          <cell r="Q1117" t="str">
            <v>-</v>
          </cell>
          <cell r="R1117" t="str">
            <v>-</v>
          </cell>
          <cell r="S1117" t="str">
            <v>-</v>
          </cell>
          <cell r="T1117" t="str">
            <v>-</v>
          </cell>
          <cell r="U1117">
            <v>42760</v>
          </cell>
          <cell r="V1117">
            <v>42795</v>
          </cell>
          <cell r="W1117">
            <v>42795</v>
          </cell>
          <cell r="X1117">
            <v>36</v>
          </cell>
          <cell r="Y1117">
            <v>42766</v>
          </cell>
          <cell r="Z1117">
            <v>-30</v>
          </cell>
        </row>
        <row r="1118">
          <cell r="C1118">
            <v>3987</v>
          </cell>
          <cell r="D1118" t="str">
            <v>SITEL</v>
          </cell>
          <cell r="E1118">
            <v>2017</v>
          </cell>
          <cell r="F1118" t="str">
            <v>TA</v>
          </cell>
          <cell r="G1118" t="str">
            <v>1 x Manguera COM CAP32 - nPort 5110</v>
          </cell>
          <cell r="H1118" t="str">
            <v>OF3986</v>
          </cell>
          <cell r="I1118">
            <v>0</v>
          </cell>
          <cell r="J1118">
            <v>0.5</v>
          </cell>
          <cell r="K1118">
            <v>0.33</v>
          </cell>
          <cell r="L1118">
            <v>0.16999999999999998</v>
          </cell>
          <cell r="M1118">
            <v>0.66</v>
          </cell>
          <cell r="N1118" t="str">
            <v>-</v>
          </cell>
          <cell r="O1118" t="str">
            <v>-</v>
          </cell>
          <cell r="P1118" t="str">
            <v>EMM</v>
          </cell>
          <cell r="Q1118" t="str">
            <v>-</v>
          </cell>
          <cell r="R1118" t="str">
            <v>-</v>
          </cell>
          <cell r="S1118" t="str">
            <v>-</v>
          </cell>
          <cell r="T1118" t="str">
            <v>-</v>
          </cell>
          <cell r="U1118">
            <v>42763</v>
          </cell>
          <cell r="V1118">
            <v>42767</v>
          </cell>
          <cell r="W1118">
            <v>42767</v>
          </cell>
          <cell r="X1118">
            <v>3</v>
          </cell>
          <cell r="Y1118">
            <v>42760</v>
          </cell>
          <cell r="Z1118">
            <v>-6</v>
          </cell>
        </row>
        <row r="1119">
          <cell r="C1119">
            <v>3988</v>
          </cell>
          <cell r="D1119" t="str">
            <v>ELESER</v>
          </cell>
          <cell r="E1119">
            <v>2017</v>
          </cell>
          <cell r="F1119" t="str">
            <v>TA</v>
          </cell>
          <cell r="G1119" t="str">
            <v>Reparacio CAP16 RTU MOLI ROCA</v>
          </cell>
          <cell r="H1119" t="str">
            <v>IND</v>
          </cell>
          <cell r="I1119">
            <v>0</v>
          </cell>
          <cell r="J1119">
            <v>2</v>
          </cell>
          <cell r="K1119">
            <v>1.25</v>
          </cell>
          <cell r="L1119">
            <v>0.75</v>
          </cell>
          <cell r="M1119">
            <v>0.625</v>
          </cell>
          <cell r="N1119" t="str">
            <v>-</v>
          </cell>
          <cell r="O1119" t="str">
            <v>-</v>
          </cell>
          <cell r="P1119" t="str">
            <v>EMM</v>
          </cell>
          <cell r="Q1119" t="str">
            <v>-</v>
          </cell>
          <cell r="R1119" t="str">
            <v>-</v>
          </cell>
          <cell r="S1119" t="str">
            <v>-</v>
          </cell>
          <cell r="T1119" t="str">
            <v>-</v>
          </cell>
          <cell r="U1119">
            <v>42760</v>
          </cell>
          <cell r="V1119">
            <v>42761</v>
          </cell>
          <cell r="W1119">
            <v>42761</v>
          </cell>
          <cell r="X1119">
            <v>1</v>
          </cell>
          <cell r="Y1119">
            <v>42761</v>
          </cell>
          <cell r="Z1119">
            <v>0</v>
          </cell>
        </row>
        <row r="1120">
          <cell r="C1120">
            <v>3989</v>
          </cell>
          <cell r="D1120" t="str">
            <v>SITEL</v>
          </cell>
          <cell r="E1120">
            <v>2017</v>
          </cell>
          <cell r="F1120" t="str">
            <v>TA</v>
          </cell>
          <cell r="G1120" t="str">
            <v>1 x Manguera COM CAP32 - nPort 5110</v>
          </cell>
          <cell r="H1120" t="str">
            <v>OF3988</v>
          </cell>
          <cell r="I1120">
            <v>0</v>
          </cell>
          <cell r="J1120">
            <v>0.5</v>
          </cell>
          <cell r="K1120">
            <v>0.33</v>
          </cell>
          <cell r="L1120">
            <v>0.16999999999999998</v>
          </cell>
          <cell r="M1120">
            <v>0.66</v>
          </cell>
          <cell r="N1120" t="str">
            <v>-</v>
          </cell>
          <cell r="O1120" t="str">
            <v>-</v>
          </cell>
          <cell r="P1120" t="str">
            <v>EMM</v>
          </cell>
          <cell r="Q1120" t="str">
            <v>-</v>
          </cell>
          <cell r="R1120" t="str">
            <v>-</v>
          </cell>
          <cell r="S1120" t="str">
            <v>-</v>
          </cell>
          <cell r="T1120" t="str">
            <v>-</v>
          </cell>
          <cell r="U1120">
            <v>42760</v>
          </cell>
          <cell r="V1120">
            <v>42761</v>
          </cell>
          <cell r="W1120">
            <v>42761</v>
          </cell>
          <cell r="X1120">
            <v>1</v>
          </cell>
          <cell r="Y1120">
            <v>42761</v>
          </cell>
          <cell r="Z1120">
            <v>0</v>
          </cell>
        </row>
        <row r="1121">
          <cell r="C1121">
            <v>3990</v>
          </cell>
          <cell r="D1121" t="str">
            <v>ELEMAE</v>
          </cell>
          <cell r="E1121">
            <v>2017</v>
          </cell>
          <cell r="F1121" t="str">
            <v>TA</v>
          </cell>
          <cell r="G1121" t="str">
            <v>Reparacio CAP32-48 N/S 1175-2007</v>
          </cell>
          <cell r="H1121" t="str">
            <v>IND</v>
          </cell>
          <cell r="I1121">
            <v>0</v>
          </cell>
          <cell r="J1121">
            <v>2</v>
          </cell>
          <cell r="K1121">
            <v>1.8</v>
          </cell>
          <cell r="L1121">
            <v>0.19999999999999996</v>
          </cell>
          <cell r="M1121">
            <v>0.9</v>
          </cell>
          <cell r="N1121" t="str">
            <v>-</v>
          </cell>
          <cell r="O1121" t="str">
            <v>-</v>
          </cell>
          <cell r="P1121" t="str">
            <v>EMM</v>
          </cell>
          <cell r="Q1121" t="str">
            <v>-</v>
          </cell>
          <cell r="R1121" t="str">
            <v>-</v>
          </cell>
          <cell r="S1121" t="str">
            <v>-</v>
          </cell>
          <cell r="T1121" t="str">
            <v>-</v>
          </cell>
          <cell r="U1121">
            <v>42761</v>
          </cell>
          <cell r="V1121">
            <v>42761</v>
          </cell>
          <cell r="W1121">
            <v>42761</v>
          </cell>
          <cell r="X1121">
            <v>0</v>
          </cell>
          <cell r="Y1121">
            <v>42761</v>
          </cell>
          <cell r="Z1121">
            <v>0</v>
          </cell>
        </row>
        <row r="1122">
          <cell r="C1122">
            <v>3991</v>
          </cell>
          <cell r="D1122" t="str">
            <v>AGRELE</v>
          </cell>
          <cell r="E1122">
            <v>2017</v>
          </cell>
          <cell r="F1122" t="str">
            <v>TA</v>
          </cell>
          <cell r="G1122" t="str">
            <v>Reparacio CAP16 N/S 387-2007 CT PAPER</v>
          </cell>
          <cell r="H1122" t="str">
            <v>IND</v>
          </cell>
          <cell r="I1122">
            <v>0</v>
          </cell>
          <cell r="J1122">
            <v>2</v>
          </cell>
          <cell r="K1122">
            <v>2</v>
          </cell>
          <cell r="L1122">
            <v>0</v>
          </cell>
          <cell r="M1122">
            <v>1</v>
          </cell>
          <cell r="N1122" t="str">
            <v>-</v>
          </cell>
          <cell r="O1122" t="str">
            <v>-</v>
          </cell>
          <cell r="P1122" t="str">
            <v>EMM</v>
          </cell>
          <cell r="Q1122" t="str">
            <v>-</v>
          </cell>
          <cell r="R1122" t="str">
            <v>-</v>
          </cell>
          <cell r="S1122" t="str">
            <v>-</v>
          </cell>
          <cell r="T1122" t="str">
            <v>-</v>
          </cell>
          <cell r="U1122">
            <v>42761</v>
          </cell>
          <cell r="V1122">
            <v>42762</v>
          </cell>
          <cell r="W1122">
            <v>42762</v>
          </cell>
          <cell r="X1122">
            <v>1</v>
          </cell>
          <cell r="Y1122">
            <v>42761</v>
          </cell>
          <cell r="Z1122">
            <v>-1</v>
          </cell>
        </row>
        <row r="1123">
          <cell r="C1123">
            <v>3992</v>
          </cell>
          <cell r="D1123" t="str">
            <v>BAYWA</v>
          </cell>
          <cell r="E1123">
            <v>2017</v>
          </cell>
          <cell r="F1123" t="str">
            <v>TA</v>
          </cell>
          <cell r="G1123" t="str">
            <v>Reparacio CAP32 N/S 354-2014 PF SA BOLEDA</v>
          </cell>
          <cell r="H1123" t="str">
            <v>IND</v>
          </cell>
          <cell r="I1123">
            <v>0</v>
          </cell>
          <cell r="J1123">
            <v>2.5</v>
          </cell>
          <cell r="K1123">
            <v>2.5</v>
          </cell>
          <cell r="L1123">
            <v>0</v>
          </cell>
          <cell r="M1123">
            <v>1</v>
          </cell>
          <cell r="N1123" t="str">
            <v>-</v>
          </cell>
          <cell r="O1123" t="str">
            <v>-</v>
          </cell>
          <cell r="P1123" t="str">
            <v>EMM</v>
          </cell>
          <cell r="Q1123" t="str">
            <v>-</v>
          </cell>
          <cell r="R1123" t="str">
            <v>-</v>
          </cell>
          <cell r="S1123" t="str">
            <v>-</v>
          </cell>
          <cell r="T1123" t="str">
            <v>-</v>
          </cell>
          <cell r="U1123">
            <v>42765</v>
          </cell>
          <cell r="V1123">
            <v>42765</v>
          </cell>
          <cell r="W1123">
            <v>42765</v>
          </cell>
          <cell r="X1123">
            <v>0</v>
          </cell>
          <cell r="Y1123">
            <v>42765</v>
          </cell>
          <cell r="Z1123">
            <v>0</v>
          </cell>
        </row>
        <row r="1124">
          <cell r="C1124">
            <v>3993</v>
          </cell>
          <cell r="D1124" t="str">
            <v>EYPESA</v>
          </cell>
          <cell r="E1124">
            <v>2017</v>
          </cell>
          <cell r="F1124" t="str">
            <v>TA</v>
          </cell>
          <cell r="G1124" t="str">
            <v>SW EXPORTACIO DADES SCADA EYPESA 01/02/2017 - 31/03/2017</v>
          </cell>
          <cell r="H1124" t="str">
            <v>IND</v>
          </cell>
          <cell r="I1124">
            <v>0</v>
          </cell>
          <cell r="J1124">
            <v>12</v>
          </cell>
          <cell r="K1124">
            <v>12.5</v>
          </cell>
          <cell r="L1124">
            <v>-0.5</v>
          </cell>
          <cell r="M1124">
            <v>1.0416666666666667</v>
          </cell>
          <cell r="N1124" t="str">
            <v>-</v>
          </cell>
          <cell r="O1124" t="str">
            <v>-</v>
          </cell>
          <cell r="P1124" t="str">
            <v>-</v>
          </cell>
          <cell r="Q1124" t="str">
            <v>-</v>
          </cell>
          <cell r="R1124" t="str">
            <v>RVC</v>
          </cell>
          <cell r="S1124" t="str">
            <v>-</v>
          </cell>
          <cell r="T1124" t="str">
            <v>-</v>
          </cell>
          <cell r="U1124">
            <v>42767</v>
          </cell>
          <cell r="V1124">
            <v>42825</v>
          </cell>
          <cell r="W1124">
            <v>42825</v>
          </cell>
          <cell r="X1124">
            <v>60</v>
          </cell>
          <cell r="Y1124">
            <v>42825</v>
          </cell>
          <cell r="Z1124">
            <v>0</v>
          </cell>
        </row>
        <row r="1125">
          <cell r="C1125">
            <v>3994</v>
          </cell>
          <cell r="D1125" t="str">
            <v>INPPOZ</v>
          </cell>
          <cell r="E1125">
            <v>2017</v>
          </cell>
          <cell r="F1125" t="str">
            <v>TA</v>
          </cell>
          <cell r="G1125" t="str">
            <v>RTU C.T. MURALLON v2.0</v>
          </cell>
          <cell r="H1125" t="str">
            <v>PPAL</v>
          </cell>
          <cell r="I1125">
            <v>0</v>
          </cell>
          <cell r="J1125">
            <v>4</v>
          </cell>
          <cell r="K1125">
            <v>4.01</v>
          </cell>
          <cell r="L1125">
            <v>-9.9999999999997868E-3</v>
          </cell>
          <cell r="M1125">
            <v>1.0024999999999999</v>
          </cell>
          <cell r="N1125" t="str">
            <v>-</v>
          </cell>
          <cell r="O1125" t="str">
            <v>-</v>
          </cell>
          <cell r="P1125" t="str">
            <v>EMM</v>
          </cell>
          <cell r="Q1125" t="str">
            <v>-</v>
          </cell>
          <cell r="R1125" t="str">
            <v>-</v>
          </cell>
          <cell r="S1125" t="str">
            <v>-</v>
          </cell>
          <cell r="T1125" t="str">
            <v>-</v>
          </cell>
          <cell r="U1125">
            <v>42766</v>
          </cell>
          <cell r="V1125">
            <v>42783</v>
          </cell>
          <cell r="W1125">
            <v>42817</v>
          </cell>
          <cell r="X1125">
            <v>17</v>
          </cell>
          <cell r="Y1125">
            <v>42817</v>
          </cell>
          <cell r="Z1125">
            <v>0</v>
          </cell>
        </row>
        <row r="1126">
          <cell r="C1126">
            <v>3995</v>
          </cell>
          <cell r="D1126" t="str">
            <v>SITEL</v>
          </cell>
          <cell r="E1126">
            <v>2017</v>
          </cell>
          <cell r="F1126" t="str">
            <v>TA</v>
          </cell>
          <cell r="G1126" t="str">
            <v>1 x Manguera COM CAP32 - nPort 5110</v>
          </cell>
          <cell r="H1126" t="str">
            <v>OF3994</v>
          </cell>
          <cell r="I1126">
            <v>0</v>
          </cell>
          <cell r="J1126">
            <v>0.5</v>
          </cell>
          <cell r="K1126">
            <v>0.5</v>
          </cell>
          <cell r="L1126">
            <v>0</v>
          </cell>
          <cell r="M1126">
            <v>1</v>
          </cell>
          <cell r="N1126" t="str">
            <v>-</v>
          </cell>
          <cell r="O1126" t="str">
            <v>-</v>
          </cell>
          <cell r="P1126" t="str">
            <v>EMM</v>
          </cell>
          <cell r="Q1126" t="str">
            <v>-</v>
          </cell>
          <cell r="R1126" t="str">
            <v>-</v>
          </cell>
          <cell r="S1126" t="str">
            <v>-</v>
          </cell>
          <cell r="T1126" t="str">
            <v>-</v>
          </cell>
          <cell r="U1126">
            <v>42766</v>
          </cell>
          <cell r="V1126">
            <v>42767</v>
          </cell>
          <cell r="W1126">
            <v>42767</v>
          </cell>
          <cell r="X1126">
            <v>1</v>
          </cell>
          <cell r="Y1126">
            <v>42767</v>
          </cell>
          <cell r="Z1126">
            <v>0</v>
          </cell>
        </row>
        <row r="1127">
          <cell r="C1127">
            <v>3996</v>
          </cell>
          <cell r="D1127" t="str">
            <v>INPPOZ</v>
          </cell>
          <cell r="E1127">
            <v>2017</v>
          </cell>
          <cell r="F1127" t="str">
            <v>TA</v>
          </cell>
          <cell r="G1127" t="str">
            <v>RTU C.T. ALAMO v2.0</v>
          </cell>
          <cell r="H1127" t="str">
            <v>PPAL</v>
          </cell>
          <cell r="I1127">
            <v>0</v>
          </cell>
          <cell r="J1127">
            <v>4</v>
          </cell>
          <cell r="K1127">
            <v>2.25</v>
          </cell>
          <cell r="L1127">
            <v>1.75</v>
          </cell>
          <cell r="M1127">
            <v>0.5625</v>
          </cell>
          <cell r="N1127" t="str">
            <v>-</v>
          </cell>
          <cell r="O1127" t="str">
            <v>-</v>
          </cell>
          <cell r="P1127" t="str">
            <v>EMM</v>
          </cell>
          <cell r="Q1127" t="str">
            <v>-</v>
          </cell>
          <cell r="R1127" t="str">
            <v>-</v>
          </cell>
          <cell r="S1127" t="str">
            <v>-</v>
          </cell>
          <cell r="T1127" t="str">
            <v>-</v>
          </cell>
          <cell r="U1127">
            <v>42766</v>
          </cell>
          <cell r="V1127">
            <v>42783</v>
          </cell>
          <cell r="W1127">
            <v>42786</v>
          </cell>
          <cell r="X1127">
            <v>17</v>
          </cell>
          <cell r="Y1127">
            <v>42786</v>
          </cell>
          <cell r="Z1127">
            <v>0</v>
          </cell>
        </row>
        <row r="1128">
          <cell r="C1128">
            <v>3997</v>
          </cell>
          <cell r="D1128" t="str">
            <v>ELESER</v>
          </cell>
          <cell r="E1128">
            <v>2017</v>
          </cell>
          <cell r="F1128" t="str">
            <v>TA</v>
          </cell>
          <cell r="G1128" t="str">
            <v>Reparacio RTYU CAP16 C.T. MOLI ROCA</v>
          </cell>
          <cell r="H1128" t="str">
            <v>IND</v>
          </cell>
          <cell r="I1128">
            <v>0</v>
          </cell>
          <cell r="J1128">
            <v>1</v>
          </cell>
          <cell r="K1128">
            <v>0.57999999999999996</v>
          </cell>
          <cell r="L1128">
            <v>0.42000000000000004</v>
          </cell>
          <cell r="M1128">
            <v>0.57999999999999996</v>
          </cell>
          <cell r="N1128" t="str">
            <v>-</v>
          </cell>
          <cell r="O1128" t="str">
            <v>-</v>
          </cell>
          <cell r="P1128" t="str">
            <v>EMM</v>
          </cell>
          <cell r="Q1128" t="str">
            <v>-</v>
          </cell>
          <cell r="R1128" t="str">
            <v>-</v>
          </cell>
          <cell r="S1128" t="str">
            <v>-</v>
          </cell>
          <cell r="T1128" t="str">
            <v>-</v>
          </cell>
          <cell r="U1128">
            <v>42767</v>
          </cell>
          <cell r="V1128">
            <v>42768</v>
          </cell>
          <cell r="W1128">
            <v>42768</v>
          </cell>
          <cell r="X1128">
            <v>1</v>
          </cell>
          <cell r="Y1128">
            <v>42768</v>
          </cell>
          <cell r="Z1128">
            <v>0</v>
          </cell>
        </row>
        <row r="1129">
          <cell r="C1129">
            <v>0</v>
          </cell>
          <cell r="D1129">
            <v>0</v>
          </cell>
          <cell r="E1129">
            <v>0</v>
          </cell>
          <cell r="F1129">
            <v>0</v>
          </cell>
          <cell r="G1129">
            <v>0</v>
          </cell>
          <cell r="H1129">
            <v>0</v>
          </cell>
          <cell r="I1129">
            <v>0</v>
          </cell>
          <cell r="J1129">
            <v>800</v>
          </cell>
          <cell r="K1129">
            <v>705.48</v>
          </cell>
          <cell r="L1129">
            <v>94.519999999999982</v>
          </cell>
          <cell r="M1129">
            <v>0</v>
          </cell>
          <cell r="N1129">
            <v>0</v>
          </cell>
          <cell r="O1129">
            <v>0</v>
          </cell>
          <cell r="P1129">
            <v>0</v>
          </cell>
          <cell r="Q1129">
            <v>0</v>
          </cell>
          <cell r="R1129">
            <v>0</v>
          </cell>
          <cell r="S1129">
            <v>0</v>
          </cell>
          <cell r="T1129">
            <v>0</v>
          </cell>
          <cell r="U1129">
            <v>0</v>
          </cell>
          <cell r="V1129">
            <v>0</v>
          </cell>
          <cell r="W1129">
            <v>0</v>
          </cell>
          <cell r="X1129">
            <v>0</v>
          </cell>
          <cell r="Y1129">
            <v>0</v>
          </cell>
          <cell r="Z1129">
            <v>0</v>
          </cell>
        </row>
        <row r="1130">
          <cell r="L1130">
            <v>0</v>
          </cell>
          <cell r="M1130">
            <v>0</v>
          </cell>
          <cell r="Z1130">
            <v>0</v>
          </cell>
        </row>
        <row r="1131">
          <cell r="D1131">
            <v>0</v>
          </cell>
          <cell r="E1131">
            <v>0</v>
          </cell>
          <cell r="F1131">
            <v>0</v>
          </cell>
          <cell r="G1131">
            <v>0</v>
          </cell>
          <cell r="H1131">
            <v>0</v>
          </cell>
          <cell r="I1131">
            <v>0</v>
          </cell>
          <cell r="J1131">
            <v>0</v>
          </cell>
          <cell r="K1131">
            <v>0</v>
          </cell>
          <cell r="L1131">
            <v>0</v>
          </cell>
          <cell r="M1131">
            <v>0</v>
          </cell>
          <cell r="N1131">
            <v>0</v>
          </cell>
          <cell r="O1131">
            <v>0</v>
          </cell>
          <cell r="P1131">
            <v>0</v>
          </cell>
          <cell r="Q1131">
            <v>0</v>
          </cell>
          <cell r="R1131">
            <v>0</v>
          </cell>
          <cell r="S1131">
            <v>0</v>
          </cell>
          <cell r="T1131">
            <v>0</v>
          </cell>
          <cell r="U1131">
            <v>0</v>
          </cell>
          <cell r="Z1131">
            <v>0</v>
          </cell>
        </row>
        <row r="1132">
          <cell r="D1132">
            <v>0</v>
          </cell>
          <cell r="E1132">
            <v>0</v>
          </cell>
          <cell r="F1132">
            <v>0</v>
          </cell>
          <cell r="G1132">
            <v>0</v>
          </cell>
          <cell r="H1132">
            <v>0</v>
          </cell>
          <cell r="I1132">
            <v>0</v>
          </cell>
          <cell r="J1132">
            <v>0</v>
          </cell>
          <cell r="K1132">
            <v>0</v>
          </cell>
          <cell r="N1132" t="str">
            <v>APROVISIONAMENTS</v>
          </cell>
          <cell r="O1132" t="str">
            <v>ADMINISTRACIO</v>
          </cell>
          <cell r="P1132" t="str">
            <v>OPERACIONS</v>
          </cell>
          <cell r="Q1132" t="str">
            <v>ENGINYERIA HW</v>
          </cell>
          <cell r="R1132" t="str">
            <v>ENGINYERIA SW</v>
          </cell>
          <cell r="S1132" t="str">
            <v>COMERCIAL</v>
          </cell>
          <cell r="T1132" t="str">
            <v>CONSUL.TELCOMUNIC.</v>
          </cell>
          <cell r="U1132">
            <v>0</v>
          </cell>
          <cell r="Z1132">
            <v>0</v>
          </cell>
        </row>
        <row r="1133">
          <cell r="N1133">
            <v>0</v>
          </cell>
          <cell r="O1133">
            <v>0</v>
          </cell>
          <cell r="P1133">
            <v>0</v>
          </cell>
          <cell r="Q1133">
            <v>0</v>
          </cell>
          <cell r="R1133">
            <v>0</v>
          </cell>
          <cell r="S1133">
            <v>0</v>
          </cell>
          <cell r="T1133">
            <v>0</v>
          </cell>
          <cell r="U1133">
            <v>0</v>
          </cell>
          <cell r="Z1133">
            <v>0</v>
          </cell>
        </row>
        <row r="1134">
          <cell r="N1134">
            <v>0</v>
          </cell>
          <cell r="O1134">
            <v>0</v>
          </cell>
          <cell r="P1134">
            <v>0</v>
          </cell>
          <cell r="Q1134">
            <v>0</v>
          </cell>
          <cell r="R1134">
            <v>0</v>
          </cell>
          <cell r="S1134">
            <v>0</v>
          </cell>
          <cell r="T1134">
            <v>0</v>
          </cell>
          <cell r="U1134">
            <v>0</v>
          </cell>
          <cell r="Z1134">
            <v>0</v>
          </cell>
        </row>
        <row r="1135">
          <cell r="N1135">
            <v>0</v>
          </cell>
          <cell r="O1135">
            <v>0</v>
          </cell>
          <cell r="P1135">
            <v>0</v>
          </cell>
          <cell r="Q1135">
            <v>0</v>
          </cell>
          <cell r="R1135">
            <v>0</v>
          </cell>
          <cell r="S1135">
            <v>0</v>
          </cell>
          <cell r="T1135">
            <v>0</v>
          </cell>
          <cell r="U1135">
            <v>0</v>
          </cell>
          <cell r="Z1135">
            <v>0</v>
          </cell>
        </row>
        <row r="1136">
          <cell r="E1136">
            <v>0</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Z1136">
            <v>0</v>
          </cell>
        </row>
        <row r="1137">
          <cell r="E1137" t="str">
            <v>Projectes (EXTERNS) en curs 2.017</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Z1137">
            <v>0</v>
          </cell>
        </row>
        <row r="1138">
          <cell r="N1138">
            <v>0</v>
          </cell>
          <cell r="O1138">
            <v>0</v>
          </cell>
          <cell r="P1138">
            <v>0</v>
          </cell>
          <cell r="Q1138">
            <v>0</v>
          </cell>
          <cell r="R1138">
            <v>0</v>
          </cell>
          <cell r="S1138">
            <v>0</v>
          </cell>
          <cell r="T1138">
            <v>0</v>
          </cell>
          <cell r="U1138">
            <v>0</v>
          </cell>
          <cell r="Z1138">
            <v>0</v>
          </cell>
        </row>
        <row r="1139">
          <cell r="C1139">
            <v>0</v>
          </cell>
          <cell r="D1139">
            <v>0</v>
          </cell>
          <cell r="E1139">
            <v>0</v>
          </cell>
          <cell r="F1139">
            <v>0</v>
          </cell>
          <cell r="G1139">
            <v>0</v>
          </cell>
          <cell r="H1139">
            <v>0</v>
          </cell>
          <cell r="I1139">
            <v>0</v>
          </cell>
          <cell r="J1139">
            <v>0</v>
          </cell>
          <cell r="K1139">
            <v>0</v>
          </cell>
          <cell r="L1139">
            <v>0</v>
          </cell>
          <cell r="M1139">
            <v>0</v>
          </cell>
          <cell r="N1139">
            <v>0</v>
          </cell>
          <cell r="O1139">
            <v>0</v>
          </cell>
          <cell r="P1139">
            <v>0</v>
          </cell>
          <cell r="Q1139">
            <v>0</v>
          </cell>
          <cell r="R1139">
            <v>0</v>
          </cell>
          <cell r="S1139">
            <v>0</v>
          </cell>
          <cell r="T1139">
            <v>0</v>
          </cell>
          <cell r="U1139">
            <v>0</v>
          </cell>
          <cell r="V1139">
            <v>0</v>
          </cell>
          <cell r="W1139">
            <v>0</v>
          </cell>
          <cell r="X1139">
            <v>0</v>
          </cell>
          <cell r="Y1139">
            <v>0</v>
          </cell>
          <cell r="Z1139">
            <v>0</v>
          </cell>
        </row>
        <row r="1140">
          <cell r="C1140" t="str">
            <v>OF</v>
          </cell>
          <cell r="D1140" t="str">
            <v>CLIENT</v>
          </cell>
          <cell r="E1140" t="str">
            <v>ANY</v>
          </cell>
          <cell r="F1140" t="str">
            <v>STATUS</v>
          </cell>
          <cell r="G1140" t="str">
            <v>PROJECTE</v>
          </cell>
          <cell r="H1140" t="str">
            <v>TIPUS OF o DEPENDENCIA</v>
          </cell>
          <cell r="I1140">
            <v>0</v>
          </cell>
          <cell r="J1140" t="str">
            <v>PREV</v>
          </cell>
          <cell r="K1140" t="str">
            <v>TOTAL</v>
          </cell>
          <cell r="L1140" t="str">
            <v>DESV</v>
          </cell>
          <cell r="M1140" t="str">
            <v>AVANÇ</v>
          </cell>
          <cell r="N1140" t="str">
            <v>DPT. IMPLICATS</v>
          </cell>
          <cell r="O1140">
            <v>0</v>
          </cell>
          <cell r="P1140">
            <v>0</v>
          </cell>
          <cell r="Q1140">
            <v>0</v>
          </cell>
          <cell r="R1140">
            <v>0</v>
          </cell>
          <cell r="S1140">
            <v>0</v>
          </cell>
          <cell r="T1140">
            <v>0</v>
          </cell>
          <cell r="U1140" t="str">
            <v>DATA</v>
          </cell>
          <cell r="V1140" t="str">
            <v>DATA</v>
          </cell>
          <cell r="W1140" t="str">
            <v>DATA</v>
          </cell>
          <cell r="X1140" t="str">
            <v>DURADA</v>
          </cell>
          <cell r="Y1140" t="str">
            <v>DATA</v>
          </cell>
          <cell r="Z1140" t="str">
            <v>DESVIAC.</v>
          </cell>
        </row>
        <row r="1141">
          <cell r="C1141">
            <v>0</v>
          </cell>
          <cell r="D1141">
            <v>0</v>
          </cell>
          <cell r="E1141">
            <v>0</v>
          </cell>
          <cell r="F1141">
            <v>0</v>
          </cell>
          <cell r="G1141">
            <v>0</v>
          </cell>
          <cell r="H1141">
            <v>0</v>
          </cell>
          <cell r="I1141">
            <v>0</v>
          </cell>
          <cell r="J1141">
            <v>0</v>
          </cell>
          <cell r="K1141" t="str">
            <v>REAL</v>
          </cell>
          <cell r="L1141">
            <v>0</v>
          </cell>
          <cell r="M1141">
            <v>0</v>
          </cell>
          <cell r="N1141">
            <v>0</v>
          </cell>
          <cell r="O1141">
            <v>0</v>
          </cell>
          <cell r="P1141">
            <v>0</v>
          </cell>
          <cell r="Q1141">
            <v>0</v>
          </cell>
          <cell r="R1141">
            <v>0</v>
          </cell>
          <cell r="S1141">
            <v>0</v>
          </cell>
          <cell r="T1141">
            <v>0</v>
          </cell>
          <cell r="U1141" t="str">
            <v>INICI</v>
          </cell>
          <cell r="V1141" t="str">
            <v>ENTREGA</v>
          </cell>
          <cell r="W1141" t="str">
            <v>REVISADA</v>
          </cell>
          <cell r="X1141">
            <v>0</v>
          </cell>
          <cell r="Y1141" t="str">
            <v>ACCEP.</v>
          </cell>
          <cell r="Z1141">
            <v>0</v>
          </cell>
        </row>
        <row r="1142">
          <cell r="C1142">
            <v>0</v>
          </cell>
          <cell r="D1142">
            <v>0</v>
          </cell>
          <cell r="E1142">
            <v>0</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0</v>
          </cell>
          <cell r="W1142">
            <v>0</v>
          </cell>
          <cell r="X1142">
            <v>0</v>
          </cell>
          <cell r="Y1142">
            <v>0</v>
          </cell>
          <cell r="Z1142">
            <v>0</v>
          </cell>
        </row>
        <row r="1143">
          <cell r="C1143">
            <v>3998</v>
          </cell>
          <cell r="D1143" t="str">
            <v>ENEBEN</v>
          </cell>
          <cell r="E1143">
            <v>2017</v>
          </cell>
          <cell r="F1143" t="str">
            <v>TA</v>
          </cell>
          <cell r="G1143" t="str">
            <v>MANTENIMENT CSSat BENASQUE 2017-01</v>
          </cell>
          <cell r="H1143" t="str">
            <v>IND</v>
          </cell>
          <cell r="I1143">
            <v>0</v>
          </cell>
          <cell r="J1143">
            <v>4</v>
          </cell>
          <cell r="K1143">
            <v>0.5</v>
          </cell>
          <cell r="L1143">
            <v>3.5</v>
          </cell>
          <cell r="M1143">
            <v>0.125</v>
          </cell>
          <cell r="N1143" t="str">
            <v>-</v>
          </cell>
          <cell r="O1143" t="str">
            <v>-</v>
          </cell>
          <cell r="P1143" t="str">
            <v>-</v>
          </cell>
          <cell r="Q1143" t="str">
            <v>-</v>
          </cell>
          <cell r="R1143" t="str">
            <v>TRS</v>
          </cell>
          <cell r="S1143" t="str">
            <v>-</v>
          </cell>
          <cell r="T1143" t="str">
            <v>-</v>
          </cell>
          <cell r="U1143">
            <v>42737</v>
          </cell>
          <cell r="V1143">
            <v>42766</v>
          </cell>
          <cell r="W1143">
            <v>42766</v>
          </cell>
          <cell r="X1143">
            <v>29</v>
          </cell>
          <cell r="Y1143">
            <v>42766</v>
          </cell>
          <cell r="Z1143">
            <v>0</v>
          </cell>
        </row>
        <row r="1144">
          <cell r="C1144">
            <v>3999</v>
          </cell>
          <cell r="D1144" t="str">
            <v>ENEBEN</v>
          </cell>
          <cell r="E1144">
            <v>2017</v>
          </cell>
          <cell r="F1144" t="str">
            <v>TA</v>
          </cell>
          <cell r="G1144" t="str">
            <v>MANTENIMENT CSSat BENASQUE 2017-02</v>
          </cell>
          <cell r="H1144" t="str">
            <v>IND</v>
          </cell>
          <cell r="I1144">
            <v>0</v>
          </cell>
          <cell r="J1144">
            <v>4</v>
          </cell>
          <cell r="K1144">
            <v>3</v>
          </cell>
          <cell r="L1144">
            <v>1</v>
          </cell>
          <cell r="M1144">
            <v>0.75</v>
          </cell>
          <cell r="N1144" t="str">
            <v>-</v>
          </cell>
          <cell r="O1144" t="str">
            <v>-</v>
          </cell>
          <cell r="P1144" t="str">
            <v>-</v>
          </cell>
          <cell r="Q1144" t="str">
            <v>-</v>
          </cell>
          <cell r="R1144" t="str">
            <v>TRS</v>
          </cell>
          <cell r="S1144" t="str">
            <v>-</v>
          </cell>
          <cell r="T1144" t="str">
            <v>-</v>
          </cell>
          <cell r="U1144">
            <v>42767</v>
          </cell>
          <cell r="V1144">
            <v>42794</v>
          </cell>
          <cell r="W1144">
            <v>42794</v>
          </cell>
          <cell r="X1144">
            <v>27</v>
          </cell>
          <cell r="Y1144">
            <v>42794</v>
          </cell>
          <cell r="Z1144">
            <v>-2</v>
          </cell>
        </row>
        <row r="1145">
          <cell r="C1145">
            <v>4000</v>
          </cell>
          <cell r="D1145" t="str">
            <v>ELECAD</v>
          </cell>
          <cell r="E1145">
            <v>2017</v>
          </cell>
          <cell r="F1145" t="str">
            <v>TA</v>
          </cell>
          <cell r="G1145" t="str">
            <v>MANTENIMENT CSSat CADIZ 2017-02</v>
          </cell>
          <cell r="H1145" t="str">
            <v>IND</v>
          </cell>
          <cell r="I1145">
            <v>0</v>
          </cell>
          <cell r="J1145">
            <v>6</v>
          </cell>
          <cell r="K1145">
            <v>1</v>
          </cell>
          <cell r="L1145">
            <v>5</v>
          </cell>
          <cell r="M1145">
            <v>0.16666666666666666</v>
          </cell>
          <cell r="N1145" t="str">
            <v>-</v>
          </cell>
          <cell r="O1145" t="str">
            <v>-</v>
          </cell>
          <cell r="P1145" t="str">
            <v>-</v>
          </cell>
          <cell r="Q1145" t="str">
            <v>-</v>
          </cell>
          <cell r="R1145" t="str">
            <v>TRS</v>
          </cell>
          <cell r="S1145" t="str">
            <v>-</v>
          </cell>
          <cell r="T1145" t="str">
            <v>-</v>
          </cell>
          <cell r="U1145">
            <v>42767</v>
          </cell>
          <cell r="V1145">
            <v>42794</v>
          </cell>
          <cell r="W1145">
            <v>42794</v>
          </cell>
          <cell r="X1145">
            <v>27</v>
          </cell>
          <cell r="Y1145">
            <v>42794</v>
          </cell>
          <cell r="Z1145">
            <v>-2</v>
          </cell>
        </row>
        <row r="1146">
          <cell r="C1146">
            <v>4001</v>
          </cell>
          <cell r="D1146" t="str">
            <v>ELEALB</v>
          </cell>
          <cell r="E1146">
            <v>2017</v>
          </cell>
          <cell r="F1146" t="str">
            <v>TA</v>
          </cell>
          <cell r="G1146" t="str">
            <v>MANTENIMENT CSSat ALBATARREC 2.017-02</v>
          </cell>
          <cell r="H1146" t="str">
            <v>IND</v>
          </cell>
          <cell r="I1146">
            <v>0</v>
          </cell>
          <cell r="J1146">
            <v>4</v>
          </cell>
          <cell r="K1146">
            <v>1</v>
          </cell>
          <cell r="L1146">
            <v>3</v>
          </cell>
          <cell r="M1146">
            <v>0.25</v>
          </cell>
          <cell r="N1146" t="str">
            <v>-</v>
          </cell>
          <cell r="O1146" t="str">
            <v>-</v>
          </cell>
          <cell r="P1146" t="str">
            <v>-</v>
          </cell>
          <cell r="Q1146" t="str">
            <v>-</v>
          </cell>
          <cell r="R1146" t="str">
            <v>TRS</v>
          </cell>
          <cell r="S1146" t="str">
            <v>-</v>
          </cell>
          <cell r="T1146" t="str">
            <v>-</v>
          </cell>
          <cell r="U1146">
            <v>42767</v>
          </cell>
          <cell r="V1146">
            <v>42794</v>
          </cell>
          <cell r="W1146">
            <v>42794</v>
          </cell>
          <cell r="X1146">
            <v>27</v>
          </cell>
          <cell r="Y1146">
            <v>42794</v>
          </cell>
          <cell r="Z1146">
            <v>-2</v>
          </cell>
        </row>
        <row r="1147">
          <cell r="C1147">
            <v>4002</v>
          </cell>
          <cell r="D1147" t="str">
            <v>CATENE</v>
          </cell>
          <cell r="E1147">
            <v>2017</v>
          </cell>
          <cell r="F1147" t="str">
            <v>TA</v>
          </cell>
          <cell r="G1147" t="str">
            <v>MANTENIMENT CSSat TARRASENSES 2017-02</v>
          </cell>
          <cell r="H1147" t="str">
            <v>IND</v>
          </cell>
          <cell r="I1147">
            <v>0</v>
          </cell>
          <cell r="J1147">
            <v>4</v>
          </cell>
          <cell r="K1147">
            <v>5</v>
          </cell>
          <cell r="L1147">
            <v>-1</v>
          </cell>
          <cell r="M1147">
            <v>1.25</v>
          </cell>
          <cell r="N1147" t="str">
            <v>-</v>
          </cell>
          <cell r="O1147" t="str">
            <v>-</v>
          </cell>
          <cell r="P1147" t="str">
            <v>-</v>
          </cell>
          <cell r="Q1147" t="str">
            <v>-</v>
          </cell>
          <cell r="R1147" t="str">
            <v>TRS</v>
          </cell>
          <cell r="S1147" t="str">
            <v>-</v>
          </cell>
          <cell r="T1147" t="str">
            <v>-</v>
          </cell>
          <cell r="U1147">
            <v>42767</v>
          </cell>
          <cell r="V1147">
            <v>42794</v>
          </cell>
          <cell r="W1147">
            <v>42794</v>
          </cell>
          <cell r="X1147">
            <v>27</v>
          </cell>
          <cell r="Y1147">
            <v>42794</v>
          </cell>
          <cell r="Z1147">
            <v>-2</v>
          </cell>
        </row>
        <row r="1148">
          <cell r="C1148">
            <v>4003</v>
          </cell>
          <cell r="D1148" t="str">
            <v>ELECAR</v>
          </cell>
          <cell r="E1148">
            <v>2017</v>
          </cell>
          <cell r="F1148" t="str">
            <v>TA</v>
          </cell>
          <cell r="G1148" t="str">
            <v>MANTENIMENT CSSat CARDENER 2017-02</v>
          </cell>
          <cell r="H1148" t="str">
            <v>IND</v>
          </cell>
          <cell r="I1148">
            <v>0</v>
          </cell>
          <cell r="J1148">
            <v>5</v>
          </cell>
          <cell r="K1148">
            <v>2.5</v>
          </cell>
          <cell r="L1148">
            <v>2.5</v>
          </cell>
          <cell r="M1148">
            <v>0.5</v>
          </cell>
          <cell r="N1148" t="str">
            <v>-</v>
          </cell>
          <cell r="O1148" t="str">
            <v>-</v>
          </cell>
          <cell r="P1148" t="str">
            <v>-</v>
          </cell>
          <cell r="Q1148" t="str">
            <v>-</v>
          </cell>
          <cell r="R1148" t="str">
            <v>TRS</v>
          </cell>
          <cell r="S1148" t="str">
            <v>-</v>
          </cell>
          <cell r="T1148" t="str">
            <v>-</v>
          </cell>
          <cell r="U1148">
            <v>42767</v>
          </cell>
          <cell r="V1148">
            <v>42794</v>
          </cell>
          <cell r="W1148">
            <v>42794</v>
          </cell>
          <cell r="X1148">
            <v>27</v>
          </cell>
          <cell r="Y1148">
            <v>42794</v>
          </cell>
          <cell r="Z1148">
            <v>-2</v>
          </cell>
        </row>
        <row r="1149">
          <cell r="C1149">
            <v>4004</v>
          </cell>
          <cell r="D1149" t="str">
            <v>ELEMON</v>
          </cell>
          <cell r="E1149">
            <v>2017</v>
          </cell>
          <cell r="F1149" t="str">
            <v>TA</v>
          </cell>
          <cell r="G1149" t="str">
            <v>MANTENIMENT CSSat MONTOLIU 2017-02</v>
          </cell>
          <cell r="H1149" t="str">
            <v>IND</v>
          </cell>
          <cell r="I1149">
            <v>0</v>
          </cell>
          <cell r="J1149">
            <v>4</v>
          </cell>
          <cell r="K1149">
            <v>3.5</v>
          </cell>
          <cell r="L1149">
            <v>0.5</v>
          </cell>
          <cell r="M1149">
            <v>0.875</v>
          </cell>
          <cell r="N1149" t="str">
            <v>-</v>
          </cell>
          <cell r="O1149" t="str">
            <v>-</v>
          </cell>
          <cell r="P1149" t="str">
            <v>-</v>
          </cell>
          <cell r="Q1149" t="str">
            <v>-</v>
          </cell>
          <cell r="R1149" t="str">
            <v>TRS</v>
          </cell>
          <cell r="S1149" t="str">
            <v>-</v>
          </cell>
          <cell r="T1149" t="str">
            <v>-</v>
          </cell>
          <cell r="U1149">
            <v>42767</v>
          </cell>
          <cell r="V1149">
            <v>42794</v>
          </cell>
          <cell r="W1149">
            <v>42794</v>
          </cell>
          <cell r="X1149">
            <v>27</v>
          </cell>
          <cell r="Y1149">
            <v>42794</v>
          </cell>
          <cell r="Z1149">
            <v>-2</v>
          </cell>
        </row>
        <row r="1150">
          <cell r="C1150">
            <v>4005</v>
          </cell>
          <cell r="D1150" t="str">
            <v>ELEMOL</v>
          </cell>
          <cell r="E1150">
            <v>2017</v>
          </cell>
          <cell r="F1150" t="str">
            <v>TA</v>
          </cell>
          <cell r="G1150" t="str">
            <v>MANTENIMENT CSSat MOLINOS 2017-02</v>
          </cell>
          <cell r="H1150" t="str">
            <v>IND</v>
          </cell>
          <cell r="I1150">
            <v>0</v>
          </cell>
          <cell r="J1150">
            <v>4</v>
          </cell>
          <cell r="K1150">
            <v>1</v>
          </cell>
          <cell r="L1150">
            <v>3</v>
          </cell>
          <cell r="M1150">
            <v>0.25</v>
          </cell>
          <cell r="N1150" t="str">
            <v>-</v>
          </cell>
          <cell r="O1150" t="str">
            <v>-</v>
          </cell>
          <cell r="P1150" t="str">
            <v>-</v>
          </cell>
          <cell r="Q1150" t="str">
            <v>-</v>
          </cell>
          <cell r="R1150" t="str">
            <v>TRS</v>
          </cell>
          <cell r="S1150" t="str">
            <v>-</v>
          </cell>
          <cell r="T1150" t="str">
            <v>-</v>
          </cell>
          <cell r="U1150">
            <v>42767</v>
          </cell>
          <cell r="V1150">
            <v>42794</v>
          </cell>
          <cell r="W1150">
            <v>42794</v>
          </cell>
          <cell r="X1150">
            <v>27</v>
          </cell>
          <cell r="Y1150">
            <v>42794</v>
          </cell>
          <cell r="Z1150">
            <v>-2</v>
          </cell>
        </row>
        <row r="1151">
          <cell r="C1151">
            <v>4006</v>
          </cell>
          <cell r="D1151" t="str">
            <v>EAECEU</v>
          </cell>
          <cell r="E1151">
            <v>2017</v>
          </cell>
          <cell r="F1151" t="str">
            <v>TA</v>
          </cell>
          <cell r="G1151" t="str">
            <v>MANTENIMENT CSSat CEUTA 2017-02</v>
          </cell>
          <cell r="H1151" t="str">
            <v>IND</v>
          </cell>
          <cell r="I1151">
            <v>0</v>
          </cell>
          <cell r="J1151">
            <v>10</v>
          </cell>
          <cell r="K1151">
            <v>19</v>
          </cell>
          <cell r="L1151">
            <v>-9</v>
          </cell>
          <cell r="M1151">
            <v>1.9</v>
          </cell>
          <cell r="N1151" t="str">
            <v>-</v>
          </cell>
          <cell r="O1151" t="str">
            <v>-</v>
          </cell>
          <cell r="P1151" t="str">
            <v>-</v>
          </cell>
          <cell r="Q1151" t="str">
            <v>-</v>
          </cell>
          <cell r="R1151" t="str">
            <v>TRS</v>
          </cell>
          <cell r="S1151" t="str">
            <v>-</v>
          </cell>
          <cell r="T1151" t="str">
            <v>-</v>
          </cell>
          <cell r="U1151">
            <v>42767</v>
          </cell>
          <cell r="V1151">
            <v>42794</v>
          </cell>
          <cell r="W1151">
            <v>42794</v>
          </cell>
          <cell r="X1151">
            <v>27</v>
          </cell>
          <cell r="Y1151">
            <v>42794</v>
          </cell>
          <cell r="Z1151">
            <v>-2</v>
          </cell>
        </row>
        <row r="1152">
          <cell r="C1152">
            <v>4007</v>
          </cell>
          <cell r="D1152" t="str">
            <v>SERGAR</v>
          </cell>
          <cell r="E1152">
            <v>2017</v>
          </cell>
          <cell r="F1152" t="str">
            <v>TA</v>
          </cell>
          <cell r="G1152" t="str">
            <v>MANTENIMENT CSSat SERVILIANO 2017-02</v>
          </cell>
          <cell r="H1152" t="str">
            <v>IND</v>
          </cell>
          <cell r="I1152">
            <v>0</v>
          </cell>
          <cell r="J1152">
            <v>4</v>
          </cell>
          <cell r="K1152">
            <v>2</v>
          </cell>
          <cell r="L1152">
            <v>2</v>
          </cell>
          <cell r="M1152">
            <v>0.5</v>
          </cell>
          <cell r="N1152" t="str">
            <v>-</v>
          </cell>
          <cell r="O1152" t="str">
            <v>-</v>
          </cell>
          <cell r="P1152" t="str">
            <v>-</v>
          </cell>
          <cell r="Q1152" t="str">
            <v>-</v>
          </cell>
          <cell r="R1152" t="str">
            <v>TRS</v>
          </cell>
          <cell r="S1152" t="str">
            <v>-</v>
          </cell>
          <cell r="T1152" t="str">
            <v>-</v>
          </cell>
          <cell r="U1152">
            <v>42767</v>
          </cell>
          <cell r="V1152">
            <v>42794</v>
          </cell>
          <cell r="W1152">
            <v>42794</v>
          </cell>
          <cell r="X1152">
            <v>27</v>
          </cell>
          <cell r="Y1152">
            <v>42794</v>
          </cell>
          <cell r="Z1152">
            <v>-2</v>
          </cell>
        </row>
        <row r="1153">
          <cell r="C1153">
            <v>4008</v>
          </cell>
          <cell r="D1153" t="str">
            <v>ELTOSE</v>
          </cell>
          <cell r="E1153">
            <v>2017</v>
          </cell>
          <cell r="F1153" t="str">
            <v>TA</v>
          </cell>
          <cell r="G1153" t="str">
            <v>MANTENIMENT CSSat T.SEGRE 2017-02</v>
          </cell>
          <cell r="H1153" t="str">
            <v>IND</v>
          </cell>
          <cell r="I1153">
            <v>0</v>
          </cell>
          <cell r="J1153">
            <v>4</v>
          </cell>
          <cell r="K1153">
            <v>2</v>
          </cell>
          <cell r="L1153">
            <v>2</v>
          </cell>
          <cell r="M1153">
            <v>0.5</v>
          </cell>
          <cell r="N1153" t="str">
            <v>-</v>
          </cell>
          <cell r="O1153" t="str">
            <v>-</v>
          </cell>
          <cell r="P1153" t="str">
            <v>-</v>
          </cell>
          <cell r="Q1153" t="str">
            <v>-</v>
          </cell>
          <cell r="R1153" t="str">
            <v>TRS</v>
          </cell>
          <cell r="S1153" t="str">
            <v>-</v>
          </cell>
          <cell r="T1153" t="str">
            <v>-</v>
          </cell>
          <cell r="U1153">
            <v>42767</v>
          </cell>
          <cell r="V1153">
            <v>42794</v>
          </cell>
          <cell r="W1153">
            <v>42794</v>
          </cell>
          <cell r="X1153">
            <v>27</v>
          </cell>
          <cell r="Y1153">
            <v>42794</v>
          </cell>
          <cell r="Z1153">
            <v>-2</v>
          </cell>
        </row>
        <row r="1154">
          <cell r="C1154">
            <v>4009</v>
          </cell>
          <cell r="D1154" t="str">
            <v>INPPOZ</v>
          </cell>
          <cell r="E1154">
            <v>2017</v>
          </cell>
          <cell r="F1154" t="str">
            <v>TA</v>
          </cell>
          <cell r="G1154" t="str">
            <v>RTU C.T. PADRE TARIN v3.0</v>
          </cell>
          <cell r="H1154" t="str">
            <v>PPAL</v>
          </cell>
          <cell r="I1154">
            <v>0</v>
          </cell>
          <cell r="J1154">
            <v>32.5</v>
          </cell>
          <cell r="K1154">
            <v>29.15</v>
          </cell>
          <cell r="L1154">
            <v>3.3500000000000014</v>
          </cell>
          <cell r="M1154">
            <v>0.89692307692307693</v>
          </cell>
          <cell r="N1154" t="str">
            <v>-</v>
          </cell>
          <cell r="O1154" t="str">
            <v>-</v>
          </cell>
          <cell r="P1154" t="str">
            <v>EMM</v>
          </cell>
          <cell r="Q1154" t="str">
            <v>-</v>
          </cell>
          <cell r="R1154" t="str">
            <v>-</v>
          </cell>
          <cell r="S1154" t="str">
            <v>-</v>
          </cell>
          <cell r="T1154" t="str">
            <v>-</v>
          </cell>
          <cell r="U1154">
            <v>42760</v>
          </cell>
          <cell r="V1154">
            <v>42804</v>
          </cell>
          <cell r="W1154">
            <v>42804</v>
          </cell>
          <cell r="X1154">
            <v>45</v>
          </cell>
          <cell r="Y1154">
            <v>42836</v>
          </cell>
          <cell r="Z1154">
            <v>31</v>
          </cell>
        </row>
        <row r="1155">
          <cell r="C1155">
            <v>4010</v>
          </cell>
          <cell r="D1155" t="str">
            <v>INPPOZ</v>
          </cell>
          <cell r="E1155">
            <v>2017</v>
          </cell>
          <cell r="F1155" t="str">
            <v>TA</v>
          </cell>
          <cell r="G1155" t="str">
            <v>Inst. y PEM RTU C.T. PADRE TARIN v3.0</v>
          </cell>
          <cell r="H1155" t="str">
            <v>OF4009</v>
          </cell>
          <cell r="I1155">
            <v>0</v>
          </cell>
          <cell r="J1155">
            <v>8</v>
          </cell>
          <cell r="K1155">
            <v>8</v>
          </cell>
          <cell r="L1155">
            <v>0</v>
          </cell>
          <cell r="M1155">
            <v>1</v>
          </cell>
          <cell r="N1155" t="str">
            <v>-</v>
          </cell>
          <cell r="O1155" t="str">
            <v>-</v>
          </cell>
          <cell r="P1155" t="str">
            <v>-</v>
          </cell>
          <cell r="Q1155" t="str">
            <v>-</v>
          </cell>
          <cell r="R1155" t="str">
            <v>RVC</v>
          </cell>
          <cell r="S1155" t="str">
            <v>-</v>
          </cell>
          <cell r="T1155" t="str">
            <v>-</v>
          </cell>
          <cell r="U1155">
            <v>42760</v>
          </cell>
          <cell r="V1155">
            <v>42804</v>
          </cell>
          <cell r="W1155">
            <v>43011</v>
          </cell>
          <cell r="X1155">
            <v>45</v>
          </cell>
          <cell r="Y1155">
            <v>43011</v>
          </cell>
          <cell r="Z1155">
            <v>0</v>
          </cell>
        </row>
        <row r="1156">
          <cell r="C1156">
            <v>4011</v>
          </cell>
          <cell r="D1156" t="str">
            <v>EAECEU</v>
          </cell>
          <cell r="E1156">
            <v>2017</v>
          </cell>
          <cell r="F1156" t="str">
            <v>TA</v>
          </cell>
          <cell r="G1156" t="str">
            <v>CC SCADA EAE CEUTA v1.4</v>
          </cell>
          <cell r="H1156" t="str">
            <v>IND</v>
          </cell>
          <cell r="I1156">
            <v>0</v>
          </cell>
          <cell r="J1156">
            <v>6</v>
          </cell>
          <cell r="K1156">
            <v>3</v>
          </cell>
          <cell r="L1156">
            <v>3</v>
          </cell>
          <cell r="M1156">
            <v>0.5</v>
          </cell>
          <cell r="N1156" t="str">
            <v>-</v>
          </cell>
          <cell r="O1156" t="str">
            <v>-</v>
          </cell>
          <cell r="P1156" t="str">
            <v>-</v>
          </cell>
          <cell r="Q1156" t="str">
            <v>-</v>
          </cell>
          <cell r="R1156" t="str">
            <v>RVC</v>
          </cell>
          <cell r="S1156" t="str">
            <v>-</v>
          </cell>
          <cell r="T1156" t="str">
            <v>-</v>
          </cell>
          <cell r="U1156">
            <v>42762</v>
          </cell>
          <cell r="V1156">
            <v>42825</v>
          </cell>
          <cell r="W1156">
            <v>42825</v>
          </cell>
          <cell r="X1156">
            <v>64</v>
          </cell>
          <cell r="Y1156">
            <v>42782</v>
          </cell>
          <cell r="Z1156">
            <v>-44</v>
          </cell>
        </row>
        <row r="1157">
          <cell r="C1157">
            <v>4012</v>
          </cell>
          <cell r="D1157" t="str">
            <v>SITEL</v>
          </cell>
          <cell r="E1157">
            <v>2017</v>
          </cell>
          <cell r="F1157" t="str">
            <v>OB</v>
          </cell>
          <cell r="G1157" t="str">
            <v>FW CAP-PRX v6.0 IEC-870/101/104,PROSA CAP16 RTU</v>
          </cell>
          <cell r="H1157" t="str">
            <v>OF3983</v>
          </cell>
          <cell r="I1157">
            <v>0</v>
          </cell>
          <cell r="J1157">
            <v>140</v>
          </cell>
          <cell r="K1157">
            <v>0</v>
          </cell>
          <cell r="L1157">
            <v>140</v>
          </cell>
          <cell r="M1157">
            <v>0</v>
          </cell>
          <cell r="N1157" t="str">
            <v>-</v>
          </cell>
          <cell r="O1157" t="str">
            <v>-</v>
          </cell>
          <cell r="P1157" t="str">
            <v>-</v>
          </cell>
          <cell r="Q1157" t="str">
            <v>-</v>
          </cell>
          <cell r="R1157" t="str">
            <v>MTS</v>
          </cell>
          <cell r="S1157" t="str">
            <v>-</v>
          </cell>
          <cell r="T1157" t="str">
            <v>-</v>
          </cell>
          <cell r="U1157">
            <v>42754</v>
          </cell>
          <cell r="V1157">
            <v>42916</v>
          </cell>
          <cell r="W1157">
            <v>42916</v>
          </cell>
          <cell r="X1157">
            <v>161</v>
          </cell>
          <cell r="Y1157">
            <v>0</v>
          </cell>
          <cell r="Z1157" t="str">
            <v/>
          </cell>
        </row>
        <row r="1158">
          <cell r="C1158">
            <v>4013</v>
          </cell>
          <cell r="D1158" t="str">
            <v>SITEL</v>
          </cell>
          <cell r="E1158">
            <v>2017</v>
          </cell>
          <cell r="F1158" t="str">
            <v>OB</v>
          </cell>
          <cell r="G1158" t="str">
            <v>FW CAP-PRX v6.1 IEC-870/101/104,PROSA CAP16 CH</v>
          </cell>
          <cell r="H1158" t="str">
            <v>OF3983</v>
          </cell>
          <cell r="I1158">
            <v>0</v>
          </cell>
          <cell r="J1158">
            <v>80</v>
          </cell>
          <cell r="K1158">
            <v>0</v>
          </cell>
          <cell r="L1158">
            <v>80</v>
          </cell>
          <cell r="M1158">
            <v>0</v>
          </cell>
          <cell r="N1158" t="str">
            <v>-</v>
          </cell>
          <cell r="O1158" t="str">
            <v>-</v>
          </cell>
          <cell r="P1158" t="str">
            <v>-</v>
          </cell>
          <cell r="Q1158" t="str">
            <v>-</v>
          </cell>
          <cell r="R1158" t="str">
            <v>MTS</v>
          </cell>
          <cell r="S1158" t="str">
            <v>-</v>
          </cell>
          <cell r="T1158" t="str">
            <v>-</v>
          </cell>
          <cell r="U1158">
            <v>42754</v>
          </cell>
          <cell r="V1158">
            <v>42916</v>
          </cell>
          <cell r="W1158">
            <v>42916</v>
          </cell>
          <cell r="X1158">
            <v>161</v>
          </cell>
          <cell r="Y1158">
            <v>0</v>
          </cell>
          <cell r="Z1158" t="str">
            <v/>
          </cell>
        </row>
        <row r="1159">
          <cell r="C1159">
            <v>4014</v>
          </cell>
          <cell r="D1159" t="str">
            <v>SITEL</v>
          </cell>
          <cell r="E1159">
            <v>2017</v>
          </cell>
          <cell r="F1159" t="str">
            <v>TA</v>
          </cell>
          <cell r="G1159" t="str">
            <v>FW CAP-PRX v6.2 IEC-870/101/104,C87C TEAM</v>
          </cell>
          <cell r="H1159" t="str">
            <v>OF3983</v>
          </cell>
          <cell r="I1159">
            <v>0</v>
          </cell>
          <cell r="J1159">
            <v>315</v>
          </cell>
          <cell r="K1159">
            <v>160.5</v>
          </cell>
          <cell r="L1159">
            <v>154.5</v>
          </cell>
          <cell r="M1159">
            <v>0.50952380952380949</v>
          </cell>
          <cell r="N1159" t="str">
            <v>-</v>
          </cell>
          <cell r="O1159" t="str">
            <v>-</v>
          </cell>
          <cell r="P1159" t="str">
            <v>-</v>
          </cell>
          <cell r="Q1159" t="str">
            <v>-</v>
          </cell>
          <cell r="R1159" t="str">
            <v>MTS</v>
          </cell>
          <cell r="S1159" t="str">
            <v>-</v>
          </cell>
          <cell r="T1159" t="str">
            <v>-</v>
          </cell>
          <cell r="U1159">
            <v>42754</v>
          </cell>
          <cell r="V1159">
            <v>42916</v>
          </cell>
          <cell r="W1159">
            <v>43164</v>
          </cell>
          <cell r="X1159">
            <v>161</v>
          </cell>
          <cell r="Y1159">
            <v>43164</v>
          </cell>
          <cell r="Z1159">
            <v>0</v>
          </cell>
        </row>
        <row r="1160">
          <cell r="C1160">
            <v>4015</v>
          </cell>
          <cell r="D1160" t="str">
            <v>SITEL</v>
          </cell>
          <cell r="E1160">
            <v>2017</v>
          </cell>
          <cell r="F1160" t="str">
            <v>OB</v>
          </cell>
          <cell r="G1160" t="str">
            <v>RTU S.E. GAFA v2.0</v>
          </cell>
          <cell r="H1160" t="str">
            <v>OF3983</v>
          </cell>
          <cell r="I1160">
            <v>0</v>
          </cell>
          <cell r="J1160">
            <v>7</v>
          </cell>
          <cell r="K1160">
            <v>0</v>
          </cell>
          <cell r="L1160">
            <v>7</v>
          </cell>
          <cell r="M1160">
            <v>0</v>
          </cell>
          <cell r="N1160" t="str">
            <v>-</v>
          </cell>
          <cell r="O1160" t="str">
            <v>-</v>
          </cell>
          <cell r="P1160" t="str">
            <v>EMM</v>
          </cell>
          <cell r="Q1160" t="str">
            <v>-</v>
          </cell>
          <cell r="R1160" t="str">
            <v>-</v>
          </cell>
          <cell r="S1160" t="str">
            <v>-</v>
          </cell>
          <cell r="T1160" t="str">
            <v>-</v>
          </cell>
          <cell r="U1160">
            <v>42754</v>
          </cell>
          <cell r="V1160">
            <v>42916</v>
          </cell>
          <cell r="W1160">
            <v>42916</v>
          </cell>
          <cell r="X1160">
            <v>161</v>
          </cell>
          <cell r="Y1160">
            <v>0</v>
          </cell>
          <cell r="Z1160" t="str">
            <v/>
          </cell>
        </row>
        <row r="1161">
          <cell r="C1161">
            <v>4016</v>
          </cell>
          <cell r="D1161" t="str">
            <v>SITEL</v>
          </cell>
          <cell r="E1161">
            <v>2017</v>
          </cell>
          <cell r="F1161" t="str">
            <v>OB</v>
          </cell>
          <cell r="G1161" t="str">
            <v>RTU S.E. TORRES i BAGES v3.0</v>
          </cell>
          <cell r="H1161" t="str">
            <v>OF3983</v>
          </cell>
          <cell r="I1161">
            <v>0</v>
          </cell>
          <cell r="J1161">
            <v>7</v>
          </cell>
          <cell r="K1161">
            <v>0</v>
          </cell>
          <cell r="L1161">
            <v>7</v>
          </cell>
          <cell r="M1161">
            <v>0</v>
          </cell>
          <cell r="N1161" t="str">
            <v>-</v>
          </cell>
          <cell r="O1161" t="str">
            <v>-</v>
          </cell>
          <cell r="P1161" t="str">
            <v>EMM</v>
          </cell>
          <cell r="Q1161" t="str">
            <v>-</v>
          </cell>
          <cell r="R1161" t="str">
            <v>-</v>
          </cell>
          <cell r="S1161" t="str">
            <v>-</v>
          </cell>
          <cell r="T1161" t="str">
            <v>-</v>
          </cell>
          <cell r="U1161">
            <v>42754</v>
          </cell>
          <cell r="V1161">
            <v>42916</v>
          </cell>
          <cell r="W1161">
            <v>42916</v>
          </cell>
          <cell r="X1161">
            <v>161</v>
          </cell>
          <cell r="Y1161">
            <v>0</v>
          </cell>
          <cell r="Z1161" t="str">
            <v/>
          </cell>
        </row>
        <row r="1162">
          <cell r="C1162">
            <v>4017</v>
          </cell>
          <cell r="D1162" t="str">
            <v>SITEL</v>
          </cell>
          <cell r="E1162">
            <v>2017</v>
          </cell>
          <cell r="F1162" t="str">
            <v>OB</v>
          </cell>
          <cell r="G1162" t="str">
            <v>RTU S.E. MARGENS v2.0</v>
          </cell>
          <cell r="H1162" t="str">
            <v>OF3983</v>
          </cell>
          <cell r="I1162">
            <v>0</v>
          </cell>
          <cell r="J1162">
            <v>7</v>
          </cell>
          <cell r="K1162">
            <v>0</v>
          </cell>
          <cell r="L1162">
            <v>7</v>
          </cell>
          <cell r="M1162">
            <v>0</v>
          </cell>
          <cell r="N1162" t="str">
            <v>-</v>
          </cell>
          <cell r="O1162" t="str">
            <v>-</v>
          </cell>
          <cell r="P1162" t="str">
            <v>EMM</v>
          </cell>
          <cell r="Q1162" t="str">
            <v>-</v>
          </cell>
          <cell r="R1162" t="str">
            <v>-</v>
          </cell>
          <cell r="S1162" t="str">
            <v>-</v>
          </cell>
          <cell r="T1162" t="str">
            <v>-</v>
          </cell>
          <cell r="U1162">
            <v>42754</v>
          </cell>
          <cell r="V1162">
            <v>42916</v>
          </cell>
          <cell r="W1162">
            <v>42916</v>
          </cell>
          <cell r="X1162">
            <v>161</v>
          </cell>
          <cell r="Y1162">
            <v>0</v>
          </cell>
          <cell r="Z1162" t="str">
            <v/>
          </cell>
        </row>
        <row r="1163">
          <cell r="C1163">
            <v>4018</v>
          </cell>
          <cell r="D1163" t="str">
            <v>SITEL</v>
          </cell>
          <cell r="E1163">
            <v>2017</v>
          </cell>
          <cell r="F1163" t="str">
            <v>OB</v>
          </cell>
          <cell r="G1163" t="str">
            <v>RTU S.E. SANT PERE v3.0</v>
          </cell>
          <cell r="H1163" t="str">
            <v>OF3983</v>
          </cell>
          <cell r="I1163">
            <v>0</v>
          </cell>
          <cell r="J1163">
            <v>7</v>
          </cell>
          <cell r="K1163">
            <v>0</v>
          </cell>
          <cell r="L1163">
            <v>7</v>
          </cell>
          <cell r="M1163">
            <v>0</v>
          </cell>
          <cell r="N1163" t="str">
            <v>-</v>
          </cell>
          <cell r="O1163" t="str">
            <v>-</v>
          </cell>
          <cell r="P1163" t="str">
            <v>EMM</v>
          </cell>
          <cell r="Q1163" t="str">
            <v>-</v>
          </cell>
          <cell r="R1163" t="str">
            <v>-</v>
          </cell>
          <cell r="S1163" t="str">
            <v>-</v>
          </cell>
          <cell r="T1163" t="str">
            <v>-</v>
          </cell>
          <cell r="U1163">
            <v>42754</v>
          </cell>
          <cell r="V1163">
            <v>42916</v>
          </cell>
          <cell r="W1163">
            <v>42916</v>
          </cell>
          <cell r="X1163">
            <v>161</v>
          </cell>
          <cell r="Y1163">
            <v>0</v>
          </cell>
          <cell r="Z1163" t="str">
            <v/>
          </cell>
        </row>
        <row r="1164">
          <cell r="C1164">
            <v>4019</v>
          </cell>
          <cell r="D1164" t="str">
            <v>SITEL</v>
          </cell>
          <cell r="E1164">
            <v>2017</v>
          </cell>
          <cell r="F1164" t="str">
            <v>OB</v>
          </cell>
          <cell r="G1164" t="str">
            <v>RTU S.E. BOVILA v3.0</v>
          </cell>
          <cell r="H1164" t="str">
            <v>OF3983</v>
          </cell>
          <cell r="I1164">
            <v>0</v>
          </cell>
          <cell r="J1164">
            <v>7</v>
          </cell>
          <cell r="K1164">
            <v>0</v>
          </cell>
          <cell r="L1164">
            <v>7</v>
          </cell>
          <cell r="M1164">
            <v>0</v>
          </cell>
          <cell r="N1164" t="str">
            <v>-</v>
          </cell>
          <cell r="O1164" t="str">
            <v>-</v>
          </cell>
          <cell r="P1164" t="str">
            <v>EMM</v>
          </cell>
          <cell r="Q1164" t="str">
            <v>-</v>
          </cell>
          <cell r="R1164" t="str">
            <v>-</v>
          </cell>
          <cell r="S1164" t="str">
            <v>-</v>
          </cell>
          <cell r="T1164" t="str">
            <v>-</v>
          </cell>
          <cell r="U1164">
            <v>42754</v>
          </cell>
          <cell r="V1164">
            <v>42916</v>
          </cell>
          <cell r="W1164">
            <v>42916</v>
          </cell>
          <cell r="X1164">
            <v>161</v>
          </cell>
          <cell r="Y1164">
            <v>0</v>
          </cell>
          <cell r="Z1164" t="str">
            <v/>
          </cell>
        </row>
        <row r="1165">
          <cell r="C1165">
            <v>4020</v>
          </cell>
          <cell r="D1165" t="str">
            <v>SITEL</v>
          </cell>
          <cell r="E1165">
            <v>2017</v>
          </cell>
          <cell r="F1165" t="str">
            <v>OB</v>
          </cell>
          <cell r="G1165" t="str">
            <v>RTU S.E. FEU v2.0</v>
          </cell>
          <cell r="H1165" t="str">
            <v>OF3983</v>
          </cell>
          <cell r="I1165">
            <v>0</v>
          </cell>
          <cell r="J1165">
            <v>7</v>
          </cell>
          <cell r="K1165">
            <v>0</v>
          </cell>
          <cell r="L1165">
            <v>7</v>
          </cell>
          <cell r="M1165">
            <v>0</v>
          </cell>
          <cell r="N1165" t="str">
            <v>-</v>
          </cell>
          <cell r="O1165" t="str">
            <v>-</v>
          </cell>
          <cell r="P1165" t="str">
            <v>EMM</v>
          </cell>
          <cell r="Q1165" t="str">
            <v>-</v>
          </cell>
          <cell r="R1165" t="str">
            <v>-</v>
          </cell>
          <cell r="S1165" t="str">
            <v>-</v>
          </cell>
          <cell r="T1165" t="str">
            <v>-</v>
          </cell>
          <cell r="U1165">
            <v>42754</v>
          </cell>
          <cell r="V1165">
            <v>42916</v>
          </cell>
          <cell r="W1165">
            <v>42916</v>
          </cell>
          <cell r="X1165">
            <v>161</v>
          </cell>
          <cell r="Y1165">
            <v>0</v>
          </cell>
          <cell r="Z1165" t="str">
            <v/>
          </cell>
        </row>
        <row r="1166">
          <cell r="C1166">
            <v>4021</v>
          </cell>
          <cell r="D1166" t="str">
            <v>SITEL</v>
          </cell>
          <cell r="E1166">
            <v>2017</v>
          </cell>
          <cell r="F1166" t="str">
            <v>OB</v>
          </cell>
          <cell r="G1166" t="str">
            <v>RTU I.A.T. BELLMUNT v3,0</v>
          </cell>
          <cell r="H1166" t="str">
            <v>OF3983</v>
          </cell>
          <cell r="I1166">
            <v>0</v>
          </cell>
          <cell r="J1166">
            <v>7</v>
          </cell>
          <cell r="K1166">
            <v>0</v>
          </cell>
          <cell r="L1166">
            <v>7</v>
          </cell>
          <cell r="M1166">
            <v>0</v>
          </cell>
          <cell r="N1166" t="str">
            <v>-</v>
          </cell>
          <cell r="O1166" t="str">
            <v>-</v>
          </cell>
          <cell r="P1166" t="str">
            <v>EMM</v>
          </cell>
          <cell r="Q1166" t="str">
            <v>-</v>
          </cell>
          <cell r="R1166" t="str">
            <v>-</v>
          </cell>
          <cell r="S1166" t="str">
            <v>-</v>
          </cell>
          <cell r="T1166" t="str">
            <v>-</v>
          </cell>
          <cell r="U1166">
            <v>42754</v>
          </cell>
          <cell r="V1166">
            <v>42916</v>
          </cell>
          <cell r="W1166">
            <v>42916</v>
          </cell>
          <cell r="X1166">
            <v>161</v>
          </cell>
          <cell r="Y1166">
            <v>0</v>
          </cell>
          <cell r="Z1166" t="str">
            <v/>
          </cell>
        </row>
        <row r="1167">
          <cell r="C1167">
            <v>4022</v>
          </cell>
          <cell r="D1167" t="str">
            <v>SITEL</v>
          </cell>
          <cell r="E1167">
            <v>2017</v>
          </cell>
          <cell r="F1167" t="str">
            <v>OB</v>
          </cell>
          <cell r="G1167" t="str">
            <v>RTU I.A.T. LA SALA v3,0</v>
          </cell>
          <cell r="H1167" t="str">
            <v>OF3983</v>
          </cell>
          <cell r="I1167">
            <v>0</v>
          </cell>
          <cell r="J1167">
            <v>7</v>
          </cell>
          <cell r="K1167">
            <v>0</v>
          </cell>
          <cell r="L1167">
            <v>7</v>
          </cell>
          <cell r="M1167">
            <v>0</v>
          </cell>
          <cell r="N1167" t="str">
            <v>-</v>
          </cell>
          <cell r="O1167" t="str">
            <v>-</v>
          </cell>
          <cell r="P1167" t="str">
            <v>EMM</v>
          </cell>
          <cell r="Q1167" t="str">
            <v>-</v>
          </cell>
          <cell r="R1167" t="str">
            <v>-</v>
          </cell>
          <cell r="S1167" t="str">
            <v>-</v>
          </cell>
          <cell r="T1167" t="str">
            <v>-</v>
          </cell>
          <cell r="U1167">
            <v>42754</v>
          </cell>
          <cell r="V1167">
            <v>42916</v>
          </cell>
          <cell r="W1167">
            <v>42916</v>
          </cell>
          <cell r="X1167">
            <v>161</v>
          </cell>
          <cell r="Y1167">
            <v>0</v>
          </cell>
          <cell r="Z1167" t="str">
            <v/>
          </cell>
        </row>
        <row r="1168">
          <cell r="C1168">
            <v>4023</v>
          </cell>
          <cell r="D1168" t="str">
            <v>SITEL</v>
          </cell>
          <cell r="E1168">
            <v>2017</v>
          </cell>
          <cell r="F1168" t="str">
            <v>OB</v>
          </cell>
          <cell r="G1168" t="str">
            <v>RTU S.E. MATABOSCH v2,0</v>
          </cell>
          <cell r="H1168" t="str">
            <v>OF3983</v>
          </cell>
          <cell r="I1168">
            <v>0</v>
          </cell>
          <cell r="J1168">
            <v>7</v>
          </cell>
          <cell r="K1168">
            <v>0</v>
          </cell>
          <cell r="L1168">
            <v>7</v>
          </cell>
          <cell r="M1168">
            <v>0</v>
          </cell>
          <cell r="N1168" t="str">
            <v>-</v>
          </cell>
          <cell r="O1168" t="str">
            <v>-</v>
          </cell>
          <cell r="P1168" t="str">
            <v>EMM</v>
          </cell>
          <cell r="Q1168" t="str">
            <v>-</v>
          </cell>
          <cell r="R1168" t="str">
            <v>-</v>
          </cell>
          <cell r="S1168" t="str">
            <v>-</v>
          </cell>
          <cell r="T1168" t="str">
            <v>-</v>
          </cell>
          <cell r="U1168">
            <v>42754</v>
          </cell>
          <cell r="V1168">
            <v>42916</v>
          </cell>
          <cell r="W1168">
            <v>42916</v>
          </cell>
          <cell r="X1168">
            <v>161</v>
          </cell>
          <cell r="Y1168">
            <v>0</v>
          </cell>
          <cell r="Z1168" t="str">
            <v/>
          </cell>
        </row>
        <row r="1169">
          <cell r="C1169">
            <v>4024</v>
          </cell>
          <cell r="D1169" t="str">
            <v>SITEL</v>
          </cell>
          <cell r="E1169">
            <v>2017</v>
          </cell>
          <cell r="F1169" t="str">
            <v>OB</v>
          </cell>
          <cell r="G1169" t="str">
            <v>RTU INTERCONNEXIO BASSOLS-EYPESA v3,0</v>
          </cell>
          <cell r="H1169" t="str">
            <v>OF3983</v>
          </cell>
          <cell r="I1169">
            <v>0</v>
          </cell>
          <cell r="J1169">
            <v>7</v>
          </cell>
          <cell r="K1169">
            <v>0</v>
          </cell>
          <cell r="L1169">
            <v>7</v>
          </cell>
          <cell r="M1169">
            <v>0</v>
          </cell>
          <cell r="N1169" t="str">
            <v>-</v>
          </cell>
          <cell r="O1169" t="str">
            <v>-</v>
          </cell>
          <cell r="P1169" t="str">
            <v>EMM</v>
          </cell>
          <cell r="Q1169" t="str">
            <v>-</v>
          </cell>
          <cell r="R1169" t="str">
            <v>-</v>
          </cell>
          <cell r="S1169" t="str">
            <v>-</v>
          </cell>
          <cell r="T1169" t="str">
            <v>-</v>
          </cell>
          <cell r="U1169">
            <v>42754</v>
          </cell>
          <cell r="V1169">
            <v>42916</v>
          </cell>
          <cell r="W1169">
            <v>42916</v>
          </cell>
          <cell r="X1169">
            <v>161</v>
          </cell>
          <cell r="Y1169">
            <v>0</v>
          </cell>
          <cell r="Z1169" t="str">
            <v/>
          </cell>
        </row>
        <row r="1170">
          <cell r="C1170">
            <v>4025</v>
          </cell>
          <cell r="D1170" t="str">
            <v>SITEL</v>
          </cell>
          <cell r="E1170">
            <v>2017</v>
          </cell>
          <cell r="F1170" t="str">
            <v>OB</v>
          </cell>
          <cell r="G1170" t="str">
            <v>RTU S.E. AMETLLA v5,0</v>
          </cell>
          <cell r="H1170" t="str">
            <v>OF3983</v>
          </cell>
          <cell r="I1170">
            <v>0</v>
          </cell>
          <cell r="J1170">
            <v>7</v>
          </cell>
          <cell r="K1170">
            <v>0</v>
          </cell>
          <cell r="L1170">
            <v>7</v>
          </cell>
          <cell r="M1170">
            <v>0</v>
          </cell>
          <cell r="N1170" t="str">
            <v>-</v>
          </cell>
          <cell r="O1170" t="str">
            <v>-</v>
          </cell>
          <cell r="P1170" t="str">
            <v>EMM</v>
          </cell>
          <cell r="Q1170" t="str">
            <v>-</v>
          </cell>
          <cell r="R1170" t="str">
            <v>-</v>
          </cell>
          <cell r="S1170" t="str">
            <v>-</v>
          </cell>
          <cell r="T1170" t="str">
            <v>-</v>
          </cell>
          <cell r="U1170">
            <v>42754</v>
          </cell>
          <cell r="V1170">
            <v>42916</v>
          </cell>
          <cell r="W1170">
            <v>42916</v>
          </cell>
          <cell r="X1170">
            <v>161</v>
          </cell>
          <cell r="Y1170">
            <v>0</v>
          </cell>
          <cell r="Z1170" t="str">
            <v/>
          </cell>
        </row>
        <row r="1171">
          <cell r="C1171">
            <v>4026</v>
          </cell>
          <cell r="D1171" t="str">
            <v>SITEL</v>
          </cell>
          <cell r="E1171">
            <v>2017</v>
          </cell>
          <cell r="F1171" t="str">
            <v>OB</v>
          </cell>
          <cell r="G1171" t="str">
            <v>RTU S.E. PONENT v3.0</v>
          </cell>
          <cell r="H1171" t="str">
            <v>OF3983</v>
          </cell>
          <cell r="I1171">
            <v>0</v>
          </cell>
          <cell r="J1171">
            <v>7</v>
          </cell>
          <cell r="K1171">
            <v>0</v>
          </cell>
          <cell r="L1171">
            <v>7</v>
          </cell>
          <cell r="M1171">
            <v>0</v>
          </cell>
          <cell r="N1171" t="str">
            <v>-</v>
          </cell>
          <cell r="O1171" t="str">
            <v>-</v>
          </cell>
          <cell r="P1171" t="str">
            <v>EMM</v>
          </cell>
          <cell r="Q1171" t="str">
            <v>-</v>
          </cell>
          <cell r="R1171" t="str">
            <v>-</v>
          </cell>
          <cell r="S1171" t="str">
            <v>-</v>
          </cell>
          <cell r="T1171" t="str">
            <v>-</v>
          </cell>
          <cell r="U1171">
            <v>42754</v>
          </cell>
          <cell r="V1171">
            <v>42916</v>
          </cell>
          <cell r="W1171">
            <v>42916</v>
          </cell>
          <cell r="X1171">
            <v>161</v>
          </cell>
          <cell r="Y1171">
            <v>0</v>
          </cell>
          <cell r="Z1171" t="str">
            <v/>
          </cell>
        </row>
        <row r="1172">
          <cell r="C1172">
            <v>0</v>
          </cell>
          <cell r="D1172">
            <v>0</v>
          </cell>
          <cell r="E1172">
            <v>0</v>
          </cell>
          <cell r="F1172">
            <v>0</v>
          </cell>
          <cell r="G1172">
            <v>0</v>
          </cell>
          <cell r="H1172">
            <v>0</v>
          </cell>
          <cell r="I1172">
            <v>0</v>
          </cell>
          <cell r="J1172">
            <v>718.5</v>
          </cell>
          <cell r="K1172">
            <v>241.15</v>
          </cell>
          <cell r="L1172">
            <v>477.35</v>
          </cell>
          <cell r="M1172">
            <v>0</v>
          </cell>
          <cell r="N1172">
            <v>0</v>
          </cell>
          <cell r="O1172">
            <v>0</v>
          </cell>
          <cell r="P1172">
            <v>0</v>
          </cell>
          <cell r="Q1172">
            <v>0</v>
          </cell>
          <cell r="R1172">
            <v>0</v>
          </cell>
          <cell r="S1172">
            <v>0</v>
          </cell>
          <cell r="T1172">
            <v>0</v>
          </cell>
          <cell r="U1172">
            <v>0</v>
          </cell>
          <cell r="V1172">
            <v>0</v>
          </cell>
          <cell r="W1172">
            <v>0</v>
          </cell>
          <cell r="X1172">
            <v>0</v>
          </cell>
          <cell r="Y1172">
            <v>0</v>
          </cell>
          <cell r="Z1172">
            <v>-33</v>
          </cell>
        </row>
        <row r="1173">
          <cell r="J1173">
            <v>0</v>
          </cell>
          <cell r="K1173">
            <v>0</v>
          </cell>
          <cell r="L1173">
            <v>0</v>
          </cell>
          <cell r="M1173">
            <v>0</v>
          </cell>
          <cell r="Z1173">
            <v>0</v>
          </cell>
        </row>
        <row r="1174">
          <cell r="D1174">
            <v>0</v>
          </cell>
          <cell r="E1174">
            <v>0</v>
          </cell>
          <cell r="F1174">
            <v>0</v>
          </cell>
          <cell r="G1174">
            <v>0</v>
          </cell>
          <cell r="H1174">
            <v>0</v>
          </cell>
          <cell r="I1174">
            <v>0</v>
          </cell>
          <cell r="J1174">
            <v>0</v>
          </cell>
          <cell r="K1174">
            <v>0</v>
          </cell>
          <cell r="L1174">
            <v>0</v>
          </cell>
          <cell r="M1174">
            <v>0</v>
          </cell>
          <cell r="N1174">
            <v>0</v>
          </cell>
          <cell r="O1174">
            <v>0</v>
          </cell>
          <cell r="P1174">
            <v>0</v>
          </cell>
          <cell r="Q1174">
            <v>0</v>
          </cell>
          <cell r="R1174">
            <v>0</v>
          </cell>
          <cell r="S1174">
            <v>0</v>
          </cell>
          <cell r="T1174">
            <v>0</v>
          </cell>
          <cell r="U1174">
            <v>0</v>
          </cell>
          <cell r="Z1174">
            <v>0</v>
          </cell>
        </row>
        <row r="1175">
          <cell r="D1175">
            <v>0</v>
          </cell>
          <cell r="E1175">
            <v>0</v>
          </cell>
          <cell r="F1175">
            <v>0</v>
          </cell>
          <cell r="G1175">
            <v>0</v>
          </cell>
          <cell r="H1175">
            <v>0</v>
          </cell>
          <cell r="I1175">
            <v>0</v>
          </cell>
          <cell r="J1175">
            <v>0</v>
          </cell>
          <cell r="K1175">
            <v>0</v>
          </cell>
          <cell r="N1175" t="str">
            <v>APROVISIONAMENTS</v>
          </cell>
          <cell r="O1175" t="str">
            <v>ADMINISTRACIO</v>
          </cell>
          <cell r="P1175" t="str">
            <v>OPERACIONS</v>
          </cell>
          <cell r="Q1175" t="str">
            <v>ENGINYERIA HW</v>
          </cell>
          <cell r="R1175" t="str">
            <v>ENGINYERIA SW</v>
          </cell>
          <cell r="S1175" t="str">
            <v>COMERCIAL</v>
          </cell>
          <cell r="T1175" t="str">
            <v>CONSUL.TELCOMUNIC.</v>
          </cell>
          <cell r="U1175">
            <v>0</v>
          </cell>
          <cell r="Z1175">
            <v>0</v>
          </cell>
        </row>
        <row r="1176">
          <cell r="N1176">
            <v>0</v>
          </cell>
          <cell r="O1176">
            <v>0</v>
          </cell>
          <cell r="P1176">
            <v>0</v>
          </cell>
          <cell r="Q1176">
            <v>0</v>
          </cell>
          <cell r="R1176">
            <v>0</v>
          </cell>
          <cell r="S1176">
            <v>0</v>
          </cell>
          <cell r="T1176">
            <v>0</v>
          </cell>
          <cell r="U1176">
            <v>0</v>
          </cell>
          <cell r="Z1176">
            <v>0</v>
          </cell>
        </row>
        <row r="1177">
          <cell r="N1177">
            <v>0</v>
          </cell>
          <cell r="O1177">
            <v>0</v>
          </cell>
          <cell r="P1177">
            <v>0</v>
          </cell>
          <cell r="Q1177">
            <v>0</v>
          </cell>
          <cell r="R1177">
            <v>0</v>
          </cell>
          <cell r="S1177">
            <v>0</v>
          </cell>
          <cell r="T1177">
            <v>0</v>
          </cell>
          <cell r="U1177">
            <v>0</v>
          </cell>
          <cell r="Z1177">
            <v>0</v>
          </cell>
        </row>
        <row r="1178">
          <cell r="N1178">
            <v>0</v>
          </cell>
          <cell r="O1178">
            <v>0</v>
          </cell>
          <cell r="P1178">
            <v>0</v>
          </cell>
          <cell r="Q1178">
            <v>0</v>
          </cell>
          <cell r="R1178">
            <v>0</v>
          </cell>
          <cell r="S1178">
            <v>0</v>
          </cell>
          <cell r="T1178">
            <v>0</v>
          </cell>
          <cell r="U1178">
            <v>0</v>
          </cell>
          <cell r="Z1178">
            <v>0</v>
          </cell>
        </row>
        <row r="1179">
          <cell r="E1179">
            <v>0</v>
          </cell>
          <cell r="F1179">
            <v>0</v>
          </cell>
          <cell r="G1179">
            <v>0</v>
          </cell>
          <cell r="H1179">
            <v>0</v>
          </cell>
          <cell r="I1179">
            <v>0</v>
          </cell>
          <cell r="J1179">
            <v>0</v>
          </cell>
          <cell r="K1179">
            <v>0</v>
          </cell>
          <cell r="L1179">
            <v>0</v>
          </cell>
          <cell r="M1179">
            <v>0</v>
          </cell>
          <cell r="N1179">
            <v>0</v>
          </cell>
          <cell r="O1179">
            <v>0</v>
          </cell>
          <cell r="P1179">
            <v>0</v>
          </cell>
          <cell r="Q1179">
            <v>0</v>
          </cell>
          <cell r="R1179">
            <v>0</v>
          </cell>
          <cell r="S1179">
            <v>0</v>
          </cell>
          <cell r="T1179">
            <v>0</v>
          </cell>
          <cell r="U1179">
            <v>0</v>
          </cell>
          <cell r="Z1179">
            <v>0</v>
          </cell>
        </row>
        <row r="1180">
          <cell r="E1180" t="str">
            <v>Projectes (EXTERNS) en curs 2.017</v>
          </cell>
          <cell r="F1180">
            <v>0</v>
          </cell>
          <cell r="G1180">
            <v>0</v>
          </cell>
          <cell r="H1180">
            <v>0</v>
          </cell>
          <cell r="I1180">
            <v>0</v>
          </cell>
          <cell r="J1180">
            <v>0</v>
          </cell>
          <cell r="K1180">
            <v>0</v>
          </cell>
          <cell r="L1180">
            <v>0</v>
          </cell>
          <cell r="M1180">
            <v>0</v>
          </cell>
          <cell r="N1180">
            <v>0</v>
          </cell>
          <cell r="O1180">
            <v>0</v>
          </cell>
          <cell r="P1180">
            <v>0</v>
          </cell>
          <cell r="Q1180">
            <v>0</v>
          </cell>
          <cell r="R1180">
            <v>0</v>
          </cell>
          <cell r="S1180">
            <v>0</v>
          </cell>
          <cell r="T1180">
            <v>0</v>
          </cell>
          <cell r="U1180">
            <v>0</v>
          </cell>
          <cell r="Z1180">
            <v>0</v>
          </cell>
        </row>
        <row r="1181">
          <cell r="N1181">
            <v>0</v>
          </cell>
          <cell r="O1181">
            <v>0</v>
          </cell>
          <cell r="P1181">
            <v>0</v>
          </cell>
          <cell r="Q1181">
            <v>0</v>
          </cell>
          <cell r="R1181">
            <v>0</v>
          </cell>
          <cell r="S1181">
            <v>0</v>
          </cell>
          <cell r="T1181">
            <v>0</v>
          </cell>
          <cell r="U1181">
            <v>0</v>
          </cell>
          <cell r="Z1181">
            <v>0</v>
          </cell>
        </row>
        <row r="1182">
          <cell r="C1182">
            <v>0</v>
          </cell>
          <cell r="D1182">
            <v>0</v>
          </cell>
          <cell r="E1182">
            <v>0</v>
          </cell>
          <cell r="F1182">
            <v>0</v>
          </cell>
          <cell r="G1182">
            <v>0</v>
          </cell>
          <cell r="H1182">
            <v>0</v>
          </cell>
          <cell r="I1182">
            <v>0</v>
          </cell>
          <cell r="J1182">
            <v>0</v>
          </cell>
          <cell r="K1182">
            <v>0</v>
          </cell>
          <cell r="L1182">
            <v>0</v>
          </cell>
          <cell r="M1182">
            <v>0</v>
          </cell>
          <cell r="N1182">
            <v>0</v>
          </cell>
          <cell r="O1182">
            <v>0</v>
          </cell>
          <cell r="P1182">
            <v>0</v>
          </cell>
          <cell r="Q1182">
            <v>0</v>
          </cell>
          <cell r="R1182">
            <v>0</v>
          </cell>
          <cell r="S1182">
            <v>0</v>
          </cell>
          <cell r="T1182">
            <v>0</v>
          </cell>
          <cell r="U1182">
            <v>0</v>
          </cell>
          <cell r="V1182">
            <v>0</v>
          </cell>
          <cell r="W1182">
            <v>0</v>
          </cell>
          <cell r="X1182">
            <v>0</v>
          </cell>
          <cell r="Y1182">
            <v>0</v>
          </cell>
          <cell r="Z1182">
            <v>0</v>
          </cell>
        </row>
        <row r="1183">
          <cell r="C1183" t="str">
            <v>OF</v>
          </cell>
          <cell r="D1183" t="str">
            <v>CLIENT</v>
          </cell>
          <cell r="E1183" t="str">
            <v>ANY</v>
          </cell>
          <cell r="F1183" t="str">
            <v>STATUS</v>
          </cell>
          <cell r="G1183" t="str">
            <v>PROJECTE</v>
          </cell>
          <cell r="H1183" t="str">
            <v>TIPUS OF o DEPENDENCIA</v>
          </cell>
          <cell r="I1183">
            <v>0</v>
          </cell>
          <cell r="J1183" t="str">
            <v>PREV</v>
          </cell>
          <cell r="K1183" t="str">
            <v>TOTAL</v>
          </cell>
          <cell r="L1183" t="str">
            <v>DESV</v>
          </cell>
          <cell r="M1183" t="str">
            <v>AVANÇ</v>
          </cell>
          <cell r="N1183" t="str">
            <v>DPT. IMPLICATS</v>
          </cell>
          <cell r="O1183">
            <v>0</v>
          </cell>
          <cell r="P1183">
            <v>0</v>
          </cell>
          <cell r="Q1183">
            <v>0</v>
          </cell>
          <cell r="R1183">
            <v>0</v>
          </cell>
          <cell r="S1183">
            <v>0</v>
          </cell>
          <cell r="T1183">
            <v>0</v>
          </cell>
          <cell r="U1183" t="str">
            <v>DATA</v>
          </cell>
          <cell r="V1183" t="str">
            <v>DATA</v>
          </cell>
          <cell r="W1183" t="str">
            <v>DATA</v>
          </cell>
          <cell r="X1183" t="str">
            <v>DURADA</v>
          </cell>
          <cell r="Y1183" t="str">
            <v>DATA</v>
          </cell>
          <cell r="Z1183" t="str">
            <v>DESVIAC.</v>
          </cell>
        </row>
        <row r="1184">
          <cell r="C1184">
            <v>0</v>
          </cell>
          <cell r="D1184">
            <v>0</v>
          </cell>
          <cell r="E1184">
            <v>0</v>
          </cell>
          <cell r="F1184">
            <v>0</v>
          </cell>
          <cell r="G1184">
            <v>0</v>
          </cell>
          <cell r="H1184">
            <v>0</v>
          </cell>
          <cell r="I1184">
            <v>0</v>
          </cell>
          <cell r="J1184">
            <v>0</v>
          </cell>
          <cell r="K1184" t="str">
            <v>REAL</v>
          </cell>
          <cell r="L1184">
            <v>0</v>
          </cell>
          <cell r="M1184">
            <v>0</v>
          </cell>
          <cell r="N1184">
            <v>0</v>
          </cell>
          <cell r="O1184">
            <v>0</v>
          </cell>
          <cell r="P1184">
            <v>0</v>
          </cell>
          <cell r="Q1184">
            <v>0</v>
          </cell>
          <cell r="R1184">
            <v>0</v>
          </cell>
          <cell r="S1184">
            <v>0</v>
          </cell>
          <cell r="T1184">
            <v>0</v>
          </cell>
          <cell r="U1184" t="str">
            <v>INICI</v>
          </cell>
          <cell r="V1184" t="str">
            <v>ENTREGA</v>
          </cell>
          <cell r="W1184" t="str">
            <v>REVISADA</v>
          </cell>
          <cell r="X1184">
            <v>0</v>
          </cell>
          <cell r="Y1184" t="str">
            <v>ACCEP.</v>
          </cell>
          <cell r="Z1184">
            <v>0</v>
          </cell>
        </row>
        <row r="1185">
          <cell r="C1185">
            <v>0</v>
          </cell>
          <cell r="D1185">
            <v>0</v>
          </cell>
          <cell r="E1185">
            <v>0</v>
          </cell>
          <cell r="F1185">
            <v>0</v>
          </cell>
          <cell r="G1185">
            <v>0</v>
          </cell>
          <cell r="H1185">
            <v>0</v>
          </cell>
          <cell r="I1185">
            <v>0</v>
          </cell>
          <cell r="J1185">
            <v>0</v>
          </cell>
          <cell r="K1185">
            <v>0</v>
          </cell>
          <cell r="L1185">
            <v>0</v>
          </cell>
          <cell r="M1185">
            <v>0</v>
          </cell>
          <cell r="N1185">
            <v>0</v>
          </cell>
          <cell r="O1185">
            <v>0</v>
          </cell>
          <cell r="P1185">
            <v>0</v>
          </cell>
          <cell r="Q1185">
            <v>0</v>
          </cell>
          <cell r="R1185">
            <v>0</v>
          </cell>
          <cell r="S1185">
            <v>0</v>
          </cell>
          <cell r="T1185">
            <v>0</v>
          </cell>
          <cell r="U1185">
            <v>0</v>
          </cell>
          <cell r="V1185">
            <v>0</v>
          </cell>
          <cell r="W1185">
            <v>0</v>
          </cell>
          <cell r="X1185">
            <v>0</v>
          </cell>
          <cell r="Y1185">
            <v>0</v>
          </cell>
          <cell r="Z1185">
            <v>0</v>
          </cell>
        </row>
        <row r="1186">
          <cell r="C1186">
            <v>4027</v>
          </cell>
          <cell r="D1186" t="str">
            <v>SITEL</v>
          </cell>
          <cell r="E1186">
            <v>2017</v>
          </cell>
          <cell r="F1186" t="str">
            <v>OB</v>
          </cell>
          <cell r="G1186" t="str">
            <v>RTU RPT RADIO v2,0</v>
          </cell>
          <cell r="H1186" t="str">
            <v>OF3983</v>
          </cell>
          <cell r="I1186">
            <v>0</v>
          </cell>
          <cell r="J1186">
            <v>7</v>
          </cell>
          <cell r="K1186">
            <v>0</v>
          </cell>
          <cell r="L1186">
            <v>7</v>
          </cell>
          <cell r="M1186">
            <v>0</v>
          </cell>
          <cell r="N1186" t="str">
            <v>-</v>
          </cell>
          <cell r="O1186" t="str">
            <v>-</v>
          </cell>
          <cell r="P1186" t="str">
            <v>EMM</v>
          </cell>
          <cell r="Q1186" t="str">
            <v>-</v>
          </cell>
          <cell r="R1186" t="str">
            <v>-</v>
          </cell>
          <cell r="S1186" t="str">
            <v>-</v>
          </cell>
          <cell r="T1186" t="str">
            <v>-</v>
          </cell>
          <cell r="U1186">
            <v>42754</v>
          </cell>
          <cell r="V1186">
            <v>42916</v>
          </cell>
          <cell r="W1186">
            <v>42916</v>
          </cell>
          <cell r="X1186">
            <v>161</v>
          </cell>
          <cell r="Y1186">
            <v>0</v>
          </cell>
          <cell r="Z1186" t="str">
            <v/>
          </cell>
        </row>
        <row r="1187">
          <cell r="C1187">
            <v>4028</v>
          </cell>
          <cell r="D1187" t="str">
            <v>SITEL</v>
          </cell>
          <cell r="E1187">
            <v>2017</v>
          </cell>
          <cell r="F1187" t="str">
            <v>OB</v>
          </cell>
          <cell r="G1187" t="str">
            <v>RTU C.H. PORTABELLA v2,0</v>
          </cell>
          <cell r="H1187" t="str">
            <v>OF3983</v>
          </cell>
          <cell r="I1187">
            <v>0</v>
          </cell>
          <cell r="J1187">
            <v>7</v>
          </cell>
          <cell r="K1187">
            <v>0</v>
          </cell>
          <cell r="L1187">
            <v>7</v>
          </cell>
          <cell r="M1187">
            <v>0</v>
          </cell>
          <cell r="N1187" t="str">
            <v>-</v>
          </cell>
          <cell r="O1187" t="str">
            <v>-</v>
          </cell>
          <cell r="P1187" t="str">
            <v>EMM</v>
          </cell>
          <cell r="Q1187" t="str">
            <v>-</v>
          </cell>
          <cell r="R1187" t="str">
            <v>-</v>
          </cell>
          <cell r="S1187" t="str">
            <v>-</v>
          </cell>
          <cell r="T1187" t="str">
            <v>-</v>
          </cell>
          <cell r="U1187">
            <v>42754</v>
          </cell>
          <cell r="V1187">
            <v>42916</v>
          </cell>
          <cell r="W1187">
            <v>42916</v>
          </cell>
          <cell r="X1187">
            <v>161</v>
          </cell>
          <cell r="Y1187">
            <v>0</v>
          </cell>
          <cell r="Z1187" t="str">
            <v/>
          </cell>
        </row>
        <row r="1188">
          <cell r="C1188">
            <v>4029</v>
          </cell>
          <cell r="D1188" t="str">
            <v>SITEL</v>
          </cell>
          <cell r="E1188">
            <v>2017</v>
          </cell>
          <cell r="F1188" t="str">
            <v>OB</v>
          </cell>
          <cell r="G1188" t="str">
            <v>RTU S.E. SANT JAUME v2,0</v>
          </cell>
          <cell r="H1188" t="str">
            <v>OF3983</v>
          </cell>
          <cell r="I1188">
            <v>0</v>
          </cell>
          <cell r="J1188">
            <v>7</v>
          </cell>
          <cell r="K1188">
            <v>0</v>
          </cell>
          <cell r="L1188">
            <v>7</v>
          </cell>
          <cell r="M1188">
            <v>0</v>
          </cell>
          <cell r="N1188" t="str">
            <v>-</v>
          </cell>
          <cell r="O1188" t="str">
            <v>-</v>
          </cell>
          <cell r="P1188" t="str">
            <v>EMM</v>
          </cell>
          <cell r="Q1188" t="str">
            <v>-</v>
          </cell>
          <cell r="R1188" t="str">
            <v>-</v>
          </cell>
          <cell r="S1188" t="str">
            <v>-</v>
          </cell>
          <cell r="T1188" t="str">
            <v>-</v>
          </cell>
          <cell r="U1188">
            <v>42754</v>
          </cell>
          <cell r="V1188">
            <v>42916</v>
          </cell>
          <cell r="W1188">
            <v>42916</v>
          </cell>
          <cell r="X1188">
            <v>161</v>
          </cell>
          <cell r="Y1188">
            <v>0</v>
          </cell>
          <cell r="Z1188" t="str">
            <v/>
          </cell>
        </row>
        <row r="1189">
          <cell r="C1189">
            <v>4030</v>
          </cell>
          <cell r="D1189" t="str">
            <v>SITEL</v>
          </cell>
          <cell r="E1189">
            <v>2017</v>
          </cell>
          <cell r="F1189" t="str">
            <v>OB</v>
          </cell>
          <cell r="G1189" t="str">
            <v>RTU S.E. DOLCET v3,0</v>
          </cell>
          <cell r="H1189" t="str">
            <v>OF3983</v>
          </cell>
          <cell r="I1189">
            <v>0</v>
          </cell>
          <cell r="J1189">
            <v>7</v>
          </cell>
          <cell r="K1189">
            <v>0</v>
          </cell>
          <cell r="L1189">
            <v>7</v>
          </cell>
          <cell r="M1189">
            <v>0</v>
          </cell>
          <cell r="N1189" t="str">
            <v>-</v>
          </cell>
          <cell r="O1189" t="str">
            <v>-</v>
          </cell>
          <cell r="P1189" t="str">
            <v>EMM</v>
          </cell>
          <cell r="Q1189" t="str">
            <v>-</v>
          </cell>
          <cell r="R1189" t="str">
            <v>-</v>
          </cell>
          <cell r="S1189" t="str">
            <v>-</v>
          </cell>
          <cell r="T1189" t="str">
            <v>-</v>
          </cell>
          <cell r="U1189">
            <v>42754</v>
          </cell>
          <cell r="V1189">
            <v>42916</v>
          </cell>
          <cell r="W1189">
            <v>42916</v>
          </cell>
          <cell r="X1189">
            <v>161</v>
          </cell>
          <cell r="Y1189">
            <v>0</v>
          </cell>
          <cell r="Z1189" t="str">
            <v/>
          </cell>
        </row>
        <row r="1190">
          <cell r="C1190">
            <v>4031</v>
          </cell>
          <cell r="D1190" t="str">
            <v>SITEL</v>
          </cell>
          <cell r="E1190">
            <v>2017</v>
          </cell>
          <cell r="F1190" t="str">
            <v>OB</v>
          </cell>
          <cell r="G1190" t="str">
            <v>RTU C.T. PARROQUIA v3.0</v>
          </cell>
          <cell r="H1190" t="str">
            <v>OF3983</v>
          </cell>
          <cell r="I1190">
            <v>0</v>
          </cell>
          <cell r="J1190">
            <v>7</v>
          </cell>
          <cell r="K1190">
            <v>0</v>
          </cell>
          <cell r="L1190">
            <v>7</v>
          </cell>
          <cell r="M1190">
            <v>0</v>
          </cell>
          <cell r="N1190" t="str">
            <v>-</v>
          </cell>
          <cell r="O1190" t="str">
            <v>-</v>
          </cell>
          <cell r="P1190" t="str">
            <v>EMM</v>
          </cell>
          <cell r="Q1190" t="str">
            <v>-</v>
          </cell>
          <cell r="R1190" t="str">
            <v>-</v>
          </cell>
          <cell r="S1190" t="str">
            <v>-</v>
          </cell>
          <cell r="T1190" t="str">
            <v>-</v>
          </cell>
          <cell r="U1190">
            <v>42754</v>
          </cell>
          <cell r="V1190">
            <v>42916</v>
          </cell>
          <cell r="W1190">
            <v>42916</v>
          </cell>
          <cell r="X1190">
            <v>161</v>
          </cell>
          <cell r="Y1190">
            <v>0</v>
          </cell>
          <cell r="Z1190" t="str">
            <v/>
          </cell>
        </row>
        <row r="1191">
          <cell r="C1191">
            <v>4032</v>
          </cell>
          <cell r="D1191" t="str">
            <v>SITEL</v>
          </cell>
          <cell r="E1191">
            <v>2017</v>
          </cell>
          <cell r="F1191" t="str">
            <v>OB</v>
          </cell>
          <cell r="G1191" t="str">
            <v>RTU SALA UPS A/A v2,0</v>
          </cell>
          <cell r="H1191" t="str">
            <v>OF3983</v>
          </cell>
          <cell r="I1191">
            <v>0</v>
          </cell>
          <cell r="J1191">
            <v>7</v>
          </cell>
          <cell r="K1191">
            <v>0</v>
          </cell>
          <cell r="L1191">
            <v>7</v>
          </cell>
          <cell r="M1191">
            <v>0</v>
          </cell>
          <cell r="N1191" t="str">
            <v>-</v>
          </cell>
          <cell r="O1191" t="str">
            <v>-</v>
          </cell>
          <cell r="P1191" t="str">
            <v>EMM</v>
          </cell>
          <cell r="Q1191" t="str">
            <v>-</v>
          </cell>
          <cell r="R1191" t="str">
            <v>-</v>
          </cell>
          <cell r="S1191" t="str">
            <v>-</v>
          </cell>
          <cell r="T1191" t="str">
            <v>-</v>
          </cell>
          <cell r="U1191">
            <v>42754</v>
          </cell>
          <cell r="V1191">
            <v>42916</v>
          </cell>
          <cell r="W1191">
            <v>42916</v>
          </cell>
          <cell r="X1191">
            <v>161</v>
          </cell>
          <cell r="Y1191">
            <v>0</v>
          </cell>
          <cell r="Z1191" t="str">
            <v/>
          </cell>
        </row>
        <row r="1192">
          <cell r="C1192">
            <v>4033</v>
          </cell>
          <cell r="D1192" t="str">
            <v>SITEL</v>
          </cell>
          <cell r="E1192">
            <v>2017</v>
          </cell>
          <cell r="F1192" t="str">
            <v>OB</v>
          </cell>
          <cell r="G1192" t="str">
            <v>RTU C.T. CORRÓ v2,0</v>
          </cell>
          <cell r="H1192" t="str">
            <v>OF3983</v>
          </cell>
          <cell r="I1192">
            <v>0</v>
          </cell>
          <cell r="J1192">
            <v>7</v>
          </cell>
          <cell r="K1192">
            <v>0</v>
          </cell>
          <cell r="L1192">
            <v>7</v>
          </cell>
          <cell r="M1192">
            <v>0</v>
          </cell>
          <cell r="N1192" t="str">
            <v>-</v>
          </cell>
          <cell r="O1192" t="str">
            <v>-</v>
          </cell>
          <cell r="P1192" t="str">
            <v>EMM</v>
          </cell>
          <cell r="Q1192" t="str">
            <v>-</v>
          </cell>
          <cell r="R1192" t="str">
            <v>-</v>
          </cell>
          <cell r="S1192" t="str">
            <v>-</v>
          </cell>
          <cell r="T1192" t="str">
            <v>-</v>
          </cell>
          <cell r="U1192">
            <v>42754</v>
          </cell>
          <cell r="V1192">
            <v>42916</v>
          </cell>
          <cell r="W1192">
            <v>42916</v>
          </cell>
          <cell r="X1192">
            <v>161</v>
          </cell>
          <cell r="Y1192">
            <v>0</v>
          </cell>
          <cell r="Z1192" t="str">
            <v/>
          </cell>
        </row>
        <row r="1193">
          <cell r="C1193">
            <v>4034</v>
          </cell>
          <cell r="D1193" t="str">
            <v>SITEL</v>
          </cell>
          <cell r="E1193">
            <v>2017</v>
          </cell>
          <cell r="F1193" t="str">
            <v>OB</v>
          </cell>
          <cell r="G1193" t="str">
            <v>RTU C.T. PALAU DE JUSTICIA v2.0</v>
          </cell>
          <cell r="H1193" t="str">
            <v>OF3983</v>
          </cell>
          <cell r="I1193">
            <v>0</v>
          </cell>
          <cell r="J1193">
            <v>7</v>
          </cell>
          <cell r="K1193">
            <v>0</v>
          </cell>
          <cell r="L1193">
            <v>7</v>
          </cell>
          <cell r="M1193">
            <v>0</v>
          </cell>
          <cell r="N1193" t="str">
            <v>-</v>
          </cell>
          <cell r="O1193" t="str">
            <v>-</v>
          </cell>
          <cell r="P1193" t="str">
            <v>EMM</v>
          </cell>
          <cell r="Q1193" t="str">
            <v>-</v>
          </cell>
          <cell r="R1193" t="str">
            <v>-</v>
          </cell>
          <cell r="S1193" t="str">
            <v>-</v>
          </cell>
          <cell r="T1193" t="str">
            <v>-</v>
          </cell>
          <cell r="U1193">
            <v>42754</v>
          </cell>
          <cell r="V1193">
            <v>42916</v>
          </cell>
          <cell r="W1193">
            <v>42916</v>
          </cell>
          <cell r="X1193">
            <v>161</v>
          </cell>
          <cell r="Y1193">
            <v>0</v>
          </cell>
          <cell r="Z1193" t="str">
            <v/>
          </cell>
        </row>
        <row r="1194">
          <cell r="C1194">
            <v>4035</v>
          </cell>
          <cell r="D1194" t="str">
            <v>SITEL</v>
          </cell>
          <cell r="E1194">
            <v>2017</v>
          </cell>
          <cell r="F1194" t="str">
            <v>OB</v>
          </cell>
          <cell r="G1194" t="str">
            <v>RTU I.A.T. PUNSIC v2.0</v>
          </cell>
          <cell r="H1194" t="str">
            <v>OF3983</v>
          </cell>
          <cell r="I1194">
            <v>0</v>
          </cell>
          <cell r="J1194">
            <v>7</v>
          </cell>
          <cell r="K1194">
            <v>0</v>
          </cell>
          <cell r="L1194">
            <v>7</v>
          </cell>
          <cell r="M1194">
            <v>0</v>
          </cell>
          <cell r="N1194" t="str">
            <v>-</v>
          </cell>
          <cell r="O1194" t="str">
            <v>-</v>
          </cell>
          <cell r="P1194" t="str">
            <v>EMM</v>
          </cell>
          <cell r="Q1194" t="str">
            <v>-</v>
          </cell>
          <cell r="R1194" t="str">
            <v>-</v>
          </cell>
          <cell r="S1194" t="str">
            <v>-</v>
          </cell>
          <cell r="T1194" t="str">
            <v>-</v>
          </cell>
          <cell r="U1194">
            <v>42754</v>
          </cell>
          <cell r="V1194">
            <v>42916</v>
          </cell>
          <cell r="W1194">
            <v>42916</v>
          </cell>
          <cell r="X1194">
            <v>161</v>
          </cell>
          <cell r="Y1194">
            <v>0</v>
          </cell>
          <cell r="Z1194" t="str">
            <v/>
          </cell>
        </row>
        <row r="1195">
          <cell r="C1195">
            <v>4036</v>
          </cell>
          <cell r="D1195" t="str">
            <v>SITEL</v>
          </cell>
          <cell r="E1195">
            <v>2017</v>
          </cell>
          <cell r="F1195" t="str">
            <v>OB</v>
          </cell>
          <cell r="G1195" t="str">
            <v>RTU S.E. REC v3,0</v>
          </cell>
          <cell r="H1195" t="str">
            <v>OF3983</v>
          </cell>
          <cell r="I1195">
            <v>0</v>
          </cell>
          <cell r="J1195">
            <v>7</v>
          </cell>
          <cell r="K1195">
            <v>0</v>
          </cell>
          <cell r="L1195">
            <v>7</v>
          </cell>
          <cell r="M1195">
            <v>0</v>
          </cell>
          <cell r="N1195" t="str">
            <v>-</v>
          </cell>
          <cell r="O1195" t="str">
            <v>-</v>
          </cell>
          <cell r="P1195" t="str">
            <v>EMM</v>
          </cell>
          <cell r="Q1195" t="str">
            <v>-</v>
          </cell>
          <cell r="R1195" t="str">
            <v>-</v>
          </cell>
          <cell r="S1195" t="str">
            <v>-</v>
          </cell>
          <cell r="T1195" t="str">
            <v>-</v>
          </cell>
          <cell r="U1195">
            <v>42754</v>
          </cell>
          <cell r="V1195">
            <v>42916</v>
          </cell>
          <cell r="W1195">
            <v>42916</v>
          </cell>
          <cell r="X1195">
            <v>161</v>
          </cell>
          <cell r="Y1195">
            <v>0</v>
          </cell>
          <cell r="Z1195" t="str">
            <v/>
          </cell>
        </row>
        <row r="1196">
          <cell r="C1196">
            <v>4037</v>
          </cell>
          <cell r="D1196" t="str">
            <v>SITEL</v>
          </cell>
          <cell r="E1196">
            <v>2017</v>
          </cell>
          <cell r="F1196" t="str">
            <v>OB</v>
          </cell>
          <cell r="G1196" t="str">
            <v>RTU I.A.T. L'AJUDA v2,0</v>
          </cell>
          <cell r="H1196" t="str">
            <v>OF3983</v>
          </cell>
          <cell r="I1196">
            <v>0</v>
          </cell>
          <cell r="J1196">
            <v>7</v>
          </cell>
          <cell r="K1196">
            <v>0</v>
          </cell>
          <cell r="L1196">
            <v>7</v>
          </cell>
          <cell r="M1196">
            <v>0</v>
          </cell>
          <cell r="N1196" t="str">
            <v>-</v>
          </cell>
          <cell r="O1196" t="str">
            <v>-</v>
          </cell>
          <cell r="P1196" t="str">
            <v>EMM</v>
          </cell>
          <cell r="Q1196" t="str">
            <v>-</v>
          </cell>
          <cell r="R1196" t="str">
            <v>-</v>
          </cell>
          <cell r="S1196" t="str">
            <v>-</v>
          </cell>
          <cell r="T1196" t="str">
            <v>-</v>
          </cell>
          <cell r="U1196">
            <v>42754</v>
          </cell>
          <cell r="V1196">
            <v>42916</v>
          </cell>
          <cell r="W1196">
            <v>42916</v>
          </cell>
          <cell r="X1196">
            <v>161</v>
          </cell>
          <cell r="Y1196">
            <v>0</v>
          </cell>
          <cell r="Z1196" t="str">
            <v/>
          </cell>
        </row>
        <row r="1197">
          <cell r="C1197">
            <v>4038</v>
          </cell>
          <cell r="D1197" t="str">
            <v>SITEL</v>
          </cell>
          <cell r="E1197">
            <v>2017</v>
          </cell>
          <cell r="F1197" t="str">
            <v>OB</v>
          </cell>
          <cell r="G1197" t="str">
            <v>RTU S.E. CALOT v2.0</v>
          </cell>
          <cell r="H1197" t="str">
            <v>OF3983</v>
          </cell>
          <cell r="I1197">
            <v>0</v>
          </cell>
          <cell r="J1197">
            <v>7</v>
          </cell>
          <cell r="K1197">
            <v>0</v>
          </cell>
          <cell r="L1197">
            <v>7</v>
          </cell>
          <cell r="M1197">
            <v>0</v>
          </cell>
          <cell r="N1197" t="str">
            <v>-</v>
          </cell>
          <cell r="O1197" t="str">
            <v>-</v>
          </cell>
          <cell r="P1197" t="str">
            <v>EMM</v>
          </cell>
          <cell r="Q1197" t="str">
            <v>-</v>
          </cell>
          <cell r="R1197" t="str">
            <v>-</v>
          </cell>
          <cell r="S1197" t="str">
            <v>-</v>
          </cell>
          <cell r="T1197" t="str">
            <v>-</v>
          </cell>
          <cell r="U1197">
            <v>42754</v>
          </cell>
          <cell r="V1197">
            <v>42916</v>
          </cell>
          <cell r="W1197">
            <v>42916</v>
          </cell>
          <cell r="X1197">
            <v>161</v>
          </cell>
          <cell r="Y1197">
            <v>0</v>
          </cell>
          <cell r="Z1197" t="str">
            <v/>
          </cell>
        </row>
        <row r="1198">
          <cell r="C1198">
            <v>4039</v>
          </cell>
          <cell r="D1198" t="str">
            <v>SITEL</v>
          </cell>
          <cell r="E1198">
            <v>2017</v>
          </cell>
          <cell r="F1198" t="str">
            <v>OB</v>
          </cell>
          <cell r="G1198" t="str">
            <v>RTU S.E. PERAFITA v2,0</v>
          </cell>
          <cell r="H1198" t="str">
            <v>OF3983</v>
          </cell>
          <cell r="I1198">
            <v>0</v>
          </cell>
          <cell r="J1198">
            <v>7</v>
          </cell>
          <cell r="K1198">
            <v>0</v>
          </cell>
          <cell r="L1198">
            <v>7</v>
          </cell>
          <cell r="M1198">
            <v>0</v>
          </cell>
          <cell r="N1198" t="str">
            <v>-</v>
          </cell>
          <cell r="O1198" t="str">
            <v>-</v>
          </cell>
          <cell r="P1198" t="str">
            <v>EMM</v>
          </cell>
          <cell r="Q1198" t="str">
            <v>-</v>
          </cell>
          <cell r="R1198" t="str">
            <v>-</v>
          </cell>
          <cell r="S1198" t="str">
            <v>-</v>
          </cell>
          <cell r="T1198" t="str">
            <v>-</v>
          </cell>
          <cell r="U1198">
            <v>42754</v>
          </cell>
          <cell r="V1198">
            <v>42916</v>
          </cell>
          <cell r="W1198">
            <v>42916</v>
          </cell>
          <cell r="X1198">
            <v>161</v>
          </cell>
          <cell r="Y1198">
            <v>0</v>
          </cell>
          <cell r="Z1198" t="str">
            <v/>
          </cell>
        </row>
        <row r="1199">
          <cell r="C1199">
            <v>4040</v>
          </cell>
          <cell r="D1199" t="str">
            <v>SITEL</v>
          </cell>
          <cell r="E1199">
            <v>2017</v>
          </cell>
          <cell r="F1199" t="str">
            <v>OB</v>
          </cell>
          <cell r="G1199" t="str">
            <v>RTU C.T. NOVA POBLACIO VALLFOGONA v2,0</v>
          </cell>
          <cell r="H1199" t="str">
            <v>OF3983</v>
          </cell>
          <cell r="I1199">
            <v>0</v>
          </cell>
          <cell r="J1199">
            <v>7</v>
          </cell>
          <cell r="K1199">
            <v>0</v>
          </cell>
          <cell r="L1199">
            <v>7</v>
          </cell>
          <cell r="M1199">
            <v>0</v>
          </cell>
          <cell r="N1199" t="str">
            <v>-</v>
          </cell>
          <cell r="O1199" t="str">
            <v>-</v>
          </cell>
          <cell r="P1199" t="str">
            <v>EMM</v>
          </cell>
          <cell r="Q1199" t="str">
            <v>-</v>
          </cell>
          <cell r="R1199" t="str">
            <v>-</v>
          </cell>
          <cell r="S1199" t="str">
            <v>-</v>
          </cell>
          <cell r="T1199" t="str">
            <v>-</v>
          </cell>
          <cell r="U1199">
            <v>42754</v>
          </cell>
          <cell r="V1199">
            <v>42916</v>
          </cell>
          <cell r="W1199">
            <v>42916</v>
          </cell>
          <cell r="X1199">
            <v>161</v>
          </cell>
          <cell r="Y1199">
            <v>0</v>
          </cell>
          <cell r="Z1199" t="str">
            <v/>
          </cell>
        </row>
        <row r="1200">
          <cell r="C1200">
            <v>4041</v>
          </cell>
          <cell r="D1200" t="str">
            <v>SITEL</v>
          </cell>
          <cell r="E1200">
            <v>2017</v>
          </cell>
          <cell r="F1200" t="str">
            <v>OB</v>
          </cell>
          <cell r="G1200" t="str">
            <v>RTU C.T. VALLFOGONA v2,0</v>
          </cell>
          <cell r="H1200" t="str">
            <v>OF3983</v>
          </cell>
          <cell r="I1200">
            <v>0</v>
          </cell>
          <cell r="J1200">
            <v>7</v>
          </cell>
          <cell r="K1200">
            <v>0</v>
          </cell>
          <cell r="L1200">
            <v>7</v>
          </cell>
          <cell r="M1200">
            <v>0</v>
          </cell>
          <cell r="N1200" t="str">
            <v>-</v>
          </cell>
          <cell r="O1200" t="str">
            <v>-</v>
          </cell>
          <cell r="P1200" t="str">
            <v>EMM</v>
          </cell>
          <cell r="Q1200" t="str">
            <v>-</v>
          </cell>
          <cell r="R1200" t="str">
            <v>-</v>
          </cell>
          <cell r="S1200" t="str">
            <v>-</v>
          </cell>
          <cell r="T1200" t="str">
            <v>-</v>
          </cell>
          <cell r="U1200">
            <v>42754</v>
          </cell>
          <cell r="V1200">
            <v>42916</v>
          </cell>
          <cell r="W1200">
            <v>42916</v>
          </cell>
          <cell r="X1200">
            <v>161</v>
          </cell>
          <cell r="Y1200">
            <v>0</v>
          </cell>
          <cell r="Z1200" t="str">
            <v/>
          </cell>
        </row>
        <row r="1201">
          <cell r="C1201">
            <v>4042</v>
          </cell>
          <cell r="D1201" t="str">
            <v>SITEL</v>
          </cell>
          <cell r="E1201">
            <v>2017</v>
          </cell>
          <cell r="F1201" t="str">
            <v>OB</v>
          </cell>
          <cell r="G1201" t="str">
            <v>RTU S.E. ROQUET v2,0</v>
          </cell>
          <cell r="H1201" t="str">
            <v>OF3983</v>
          </cell>
          <cell r="I1201">
            <v>0</v>
          </cell>
          <cell r="J1201">
            <v>7</v>
          </cell>
          <cell r="K1201">
            <v>0</v>
          </cell>
          <cell r="L1201">
            <v>7</v>
          </cell>
          <cell r="M1201">
            <v>0</v>
          </cell>
          <cell r="N1201" t="str">
            <v>-</v>
          </cell>
          <cell r="O1201" t="str">
            <v>-</v>
          </cell>
          <cell r="P1201" t="str">
            <v>EMM</v>
          </cell>
          <cell r="Q1201" t="str">
            <v>-</v>
          </cell>
          <cell r="R1201" t="str">
            <v>-</v>
          </cell>
          <cell r="S1201" t="str">
            <v>-</v>
          </cell>
          <cell r="T1201" t="str">
            <v>-</v>
          </cell>
          <cell r="U1201">
            <v>42754</v>
          </cell>
          <cell r="V1201">
            <v>42916</v>
          </cell>
          <cell r="W1201">
            <v>42916</v>
          </cell>
          <cell r="X1201">
            <v>161</v>
          </cell>
          <cell r="Y1201">
            <v>0</v>
          </cell>
          <cell r="Z1201" t="str">
            <v/>
          </cell>
        </row>
        <row r="1202">
          <cell r="C1202">
            <v>4043</v>
          </cell>
          <cell r="D1202" t="str">
            <v>SITEL</v>
          </cell>
          <cell r="E1202">
            <v>2017</v>
          </cell>
          <cell r="F1202" t="str">
            <v>OB</v>
          </cell>
          <cell r="G1202" t="str">
            <v>RTU C.T. PALAUDARIES v2,0</v>
          </cell>
          <cell r="H1202" t="str">
            <v>OF3983</v>
          </cell>
          <cell r="I1202">
            <v>0</v>
          </cell>
          <cell r="J1202">
            <v>7</v>
          </cell>
          <cell r="K1202">
            <v>0</v>
          </cell>
          <cell r="L1202">
            <v>7</v>
          </cell>
          <cell r="M1202">
            <v>0</v>
          </cell>
          <cell r="N1202" t="str">
            <v>-</v>
          </cell>
          <cell r="O1202" t="str">
            <v>-</v>
          </cell>
          <cell r="P1202" t="str">
            <v>EMM</v>
          </cell>
          <cell r="Q1202" t="str">
            <v>-</v>
          </cell>
          <cell r="R1202" t="str">
            <v>-</v>
          </cell>
          <cell r="S1202" t="str">
            <v>-</v>
          </cell>
          <cell r="T1202" t="str">
            <v>-</v>
          </cell>
          <cell r="U1202">
            <v>42754</v>
          </cell>
          <cell r="V1202">
            <v>42916</v>
          </cell>
          <cell r="W1202">
            <v>42916</v>
          </cell>
          <cell r="X1202">
            <v>161</v>
          </cell>
          <cell r="Y1202">
            <v>0</v>
          </cell>
          <cell r="Z1202" t="str">
            <v/>
          </cell>
        </row>
        <row r="1203">
          <cell r="C1203">
            <v>4044</v>
          </cell>
          <cell r="D1203" t="str">
            <v>SITEL</v>
          </cell>
          <cell r="E1203">
            <v>2017</v>
          </cell>
          <cell r="F1203" t="str">
            <v>OB</v>
          </cell>
          <cell r="G1203" t="str">
            <v>RTU S.E. SANT PAU v4.0</v>
          </cell>
          <cell r="H1203" t="str">
            <v>OF3983</v>
          </cell>
          <cell r="I1203">
            <v>0</v>
          </cell>
          <cell r="J1203">
            <v>7</v>
          </cell>
          <cell r="K1203">
            <v>0</v>
          </cell>
          <cell r="L1203">
            <v>7</v>
          </cell>
          <cell r="M1203">
            <v>0</v>
          </cell>
          <cell r="N1203" t="str">
            <v>-</v>
          </cell>
          <cell r="O1203" t="str">
            <v>-</v>
          </cell>
          <cell r="P1203" t="str">
            <v>EMM</v>
          </cell>
          <cell r="Q1203" t="str">
            <v>-</v>
          </cell>
          <cell r="R1203" t="str">
            <v>-</v>
          </cell>
          <cell r="S1203" t="str">
            <v>-</v>
          </cell>
          <cell r="T1203" t="str">
            <v>-</v>
          </cell>
          <cell r="U1203">
            <v>42754</v>
          </cell>
          <cell r="V1203">
            <v>42916</v>
          </cell>
          <cell r="W1203">
            <v>42916</v>
          </cell>
          <cell r="X1203">
            <v>161</v>
          </cell>
          <cell r="Y1203">
            <v>0</v>
          </cell>
          <cell r="Z1203" t="str">
            <v/>
          </cell>
        </row>
        <row r="1204">
          <cell r="C1204">
            <v>4045</v>
          </cell>
          <cell r="D1204" t="str">
            <v>SITEL</v>
          </cell>
          <cell r="E1204">
            <v>2017</v>
          </cell>
          <cell r="F1204" t="str">
            <v>OB</v>
          </cell>
          <cell r="G1204" t="str">
            <v>RTU S.E. TARADELL v3,0</v>
          </cell>
          <cell r="H1204" t="str">
            <v>OF3983</v>
          </cell>
          <cell r="I1204">
            <v>0</v>
          </cell>
          <cell r="J1204">
            <v>7</v>
          </cell>
          <cell r="K1204">
            <v>0</v>
          </cell>
          <cell r="L1204">
            <v>7</v>
          </cell>
          <cell r="M1204">
            <v>0</v>
          </cell>
          <cell r="N1204" t="str">
            <v>-</v>
          </cell>
          <cell r="O1204" t="str">
            <v>-</v>
          </cell>
          <cell r="P1204" t="str">
            <v>EMM</v>
          </cell>
          <cell r="Q1204" t="str">
            <v>-</v>
          </cell>
          <cell r="R1204" t="str">
            <v>-</v>
          </cell>
          <cell r="S1204" t="str">
            <v>-</v>
          </cell>
          <cell r="T1204" t="str">
            <v>-</v>
          </cell>
          <cell r="U1204">
            <v>42754</v>
          </cell>
          <cell r="V1204">
            <v>42916</v>
          </cell>
          <cell r="W1204">
            <v>42916</v>
          </cell>
          <cell r="X1204">
            <v>161</v>
          </cell>
          <cell r="Y1204">
            <v>0</v>
          </cell>
          <cell r="Z1204" t="str">
            <v/>
          </cell>
        </row>
        <row r="1205">
          <cell r="C1205">
            <v>4046</v>
          </cell>
          <cell r="D1205" t="str">
            <v>SITEL</v>
          </cell>
          <cell r="E1205">
            <v>2017</v>
          </cell>
          <cell r="F1205" t="str">
            <v>OB</v>
          </cell>
          <cell r="G1205" t="str">
            <v>RTU C.T. LES SALINES v2.0</v>
          </cell>
          <cell r="H1205" t="str">
            <v>OF3983</v>
          </cell>
          <cell r="I1205">
            <v>0</v>
          </cell>
          <cell r="J1205">
            <v>7</v>
          </cell>
          <cell r="K1205">
            <v>0</v>
          </cell>
          <cell r="L1205">
            <v>7</v>
          </cell>
          <cell r="M1205">
            <v>0</v>
          </cell>
          <cell r="N1205" t="str">
            <v>-</v>
          </cell>
          <cell r="O1205" t="str">
            <v>-</v>
          </cell>
          <cell r="P1205" t="str">
            <v>EMM</v>
          </cell>
          <cell r="Q1205" t="str">
            <v>-</v>
          </cell>
          <cell r="R1205" t="str">
            <v>-</v>
          </cell>
          <cell r="S1205" t="str">
            <v>-</v>
          </cell>
          <cell r="T1205" t="str">
            <v>-</v>
          </cell>
          <cell r="U1205">
            <v>42754</v>
          </cell>
          <cell r="V1205">
            <v>42916</v>
          </cell>
          <cell r="W1205">
            <v>42916</v>
          </cell>
          <cell r="X1205">
            <v>161</v>
          </cell>
          <cell r="Y1205">
            <v>0</v>
          </cell>
          <cell r="Z1205" t="str">
            <v/>
          </cell>
        </row>
        <row r="1206">
          <cell r="C1206">
            <v>4047</v>
          </cell>
          <cell r="D1206" t="str">
            <v>SITEL</v>
          </cell>
          <cell r="E1206">
            <v>2017</v>
          </cell>
          <cell r="F1206" t="str">
            <v>OB</v>
          </cell>
          <cell r="G1206" t="str">
            <v>RTU S.E. VIDRÀ v3.0</v>
          </cell>
          <cell r="H1206" t="str">
            <v>OF3983</v>
          </cell>
          <cell r="I1206">
            <v>0</v>
          </cell>
          <cell r="J1206">
            <v>7</v>
          </cell>
          <cell r="K1206">
            <v>0</v>
          </cell>
          <cell r="L1206">
            <v>7</v>
          </cell>
          <cell r="M1206">
            <v>0</v>
          </cell>
          <cell r="N1206" t="str">
            <v>-</v>
          </cell>
          <cell r="O1206" t="str">
            <v>-</v>
          </cell>
          <cell r="P1206" t="str">
            <v>EMM</v>
          </cell>
          <cell r="Q1206" t="str">
            <v>-</v>
          </cell>
          <cell r="R1206" t="str">
            <v>-</v>
          </cell>
          <cell r="S1206" t="str">
            <v>-</v>
          </cell>
          <cell r="T1206" t="str">
            <v>-</v>
          </cell>
          <cell r="U1206">
            <v>42754</v>
          </cell>
          <cell r="V1206">
            <v>42916</v>
          </cell>
          <cell r="W1206">
            <v>42916</v>
          </cell>
          <cell r="X1206">
            <v>161</v>
          </cell>
          <cell r="Y1206">
            <v>0</v>
          </cell>
          <cell r="Z1206" t="str">
            <v/>
          </cell>
        </row>
        <row r="1207">
          <cell r="C1207">
            <v>4048</v>
          </cell>
          <cell r="D1207" t="str">
            <v>SITEL</v>
          </cell>
          <cell r="E1207">
            <v>2017</v>
          </cell>
          <cell r="F1207" t="str">
            <v>OB</v>
          </cell>
          <cell r="G1207" t="str">
            <v>RTU S.E. L'ESQUIROL v4.0</v>
          </cell>
          <cell r="H1207" t="str">
            <v>OF3983</v>
          </cell>
          <cell r="I1207">
            <v>0</v>
          </cell>
          <cell r="J1207">
            <v>7</v>
          </cell>
          <cell r="K1207">
            <v>0</v>
          </cell>
          <cell r="L1207">
            <v>7</v>
          </cell>
          <cell r="M1207">
            <v>0</v>
          </cell>
          <cell r="N1207" t="str">
            <v>-</v>
          </cell>
          <cell r="O1207" t="str">
            <v>-</v>
          </cell>
          <cell r="P1207" t="str">
            <v>EMM</v>
          </cell>
          <cell r="Q1207" t="str">
            <v>-</v>
          </cell>
          <cell r="R1207" t="str">
            <v>-</v>
          </cell>
          <cell r="S1207" t="str">
            <v>-</v>
          </cell>
          <cell r="T1207" t="str">
            <v>-</v>
          </cell>
          <cell r="U1207">
            <v>42754</v>
          </cell>
          <cell r="V1207">
            <v>42916</v>
          </cell>
          <cell r="W1207">
            <v>42916</v>
          </cell>
          <cell r="X1207">
            <v>161</v>
          </cell>
          <cell r="Y1207">
            <v>0</v>
          </cell>
          <cell r="Z1207" t="str">
            <v/>
          </cell>
        </row>
        <row r="1208">
          <cell r="C1208">
            <v>4049</v>
          </cell>
          <cell r="D1208" t="str">
            <v>SITEL</v>
          </cell>
          <cell r="E1208">
            <v>2017</v>
          </cell>
          <cell r="F1208" t="str">
            <v>OB</v>
          </cell>
          <cell r="G1208" t="str">
            <v>RTU C.T. TEATRE v4,0</v>
          </cell>
          <cell r="H1208" t="str">
            <v>OF3983</v>
          </cell>
          <cell r="I1208">
            <v>0</v>
          </cell>
          <cell r="J1208">
            <v>7</v>
          </cell>
          <cell r="K1208">
            <v>0</v>
          </cell>
          <cell r="L1208">
            <v>7</v>
          </cell>
          <cell r="M1208">
            <v>0</v>
          </cell>
          <cell r="N1208" t="str">
            <v>-</v>
          </cell>
          <cell r="O1208" t="str">
            <v>-</v>
          </cell>
          <cell r="P1208" t="str">
            <v>EMM</v>
          </cell>
          <cell r="Q1208" t="str">
            <v>-</v>
          </cell>
          <cell r="R1208" t="str">
            <v>-</v>
          </cell>
          <cell r="S1208" t="str">
            <v>-</v>
          </cell>
          <cell r="T1208" t="str">
            <v>-</v>
          </cell>
          <cell r="U1208">
            <v>42754</v>
          </cell>
          <cell r="V1208">
            <v>42916</v>
          </cell>
          <cell r="W1208">
            <v>42916</v>
          </cell>
          <cell r="X1208">
            <v>161</v>
          </cell>
          <cell r="Y1208">
            <v>0</v>
          </cell>
          <cell r="Z1208" t="str">
            <v/>
          </cell>
        </row>
        <row r="1209">
          <cell r="C1209">
            <v>4050</v>
          </cell>
          <cell r="D1209" t="str">
            <v>SITEL</v>
          </cell>
          <cell r="E1209">
            <v>2017</v>
          </cell>
          <cell r="F1209" t="str">
            <v>OB</v>
          </cell>
          <cell r="G1209" t="str">
            <v>RTU I.A.T. SOUS v3,0</v>
          </cell>
          <cell r="H1209" t="str">
            <v>OF3983</v>
          </cell>
          <cell r="I1209">
            <v>0</v>
          </cell>
          <cell r="J1209">
            <v>7</v>
          </cell>
          <cell r="K1209">
            <v>0</v>
          </cell>
          <cell r="L1209">
            <v>7</v>
          </cell>
          <cell r="M1209">
            <v>0</v>
          </cell>
          <cell r="N1209" t="str">
            <v>-</v>
          </cell>
          <cell r="O1209" t="str">
            <v>-</v>
          </cell>
          <cell r="P1209" t="str">
            <v>EMM</v>
          </cell>
          <cell r="Q1209" t="str">
            <v>-</v>
          </cell>
          <cell r="R1209" t="str">
            <v>-</v>
          </cell>
          <cell r="S1209" t="str">
            <v>-</v>
          </cell>
          <cell r="T1209" t="str">
            <v>-</v>
          </cell>
          <cell r="U1209">
            <v>42754</v>
          </cell>
          <cell r="V1209">
            <v>42916</v>
          </cell>
          <cell r="W1209">
            <v>42916</v>
          </cell>
          <cell r="X1209">
            <v>161</v>
          </cell>
          <cell r="Y1209">
            <v>0</v>
          </cell>
          <cell r="Z1209" t="str">
            <v/>
          </cell>
        </row>
        <row r="1210">
          <cell r="C1210">
            <v>4051</v>
          </cell>
          <cell r="D1210" t="str">
            <v>SITEL</v>
          </cell>
          <cell r="E1210">
            <v>2017</v>
          </cell>
          <cell r="F1210" t="str">
            <v>OB</v>
          </cell>
          <cell r="G1210" t="str">
            <v>RTU C.H. GALLIFA v2.0</v>
          </cell>
          <cell r="H1210" t="str">
            <v>OF3983</v>
          </cell>
          <cell r="I1210">
            <v>0</v>
          </cell>
          <cell r="J1210">
            <v>7</v>
          </cell>
          <cell r="K1210">
            <v>0</v>
          </cell>
          <cell r="L1210">
            <v>7</v>
          </cell>
          <cell r="M1210">
            <v>0</v>
          </cell>
          <cell r="N1210" t="str">
            <v>-</v>
          </cell>
          <cell r="O1210" t="str">
            <v>-</v>
          </cell>
          <cell r="P1210" t="str">
            <v>EMM</v>
          </cell>
          <cell r="Q1210" t="str">
            <v>-</v>
          </cell>
          <cell r="R1210" t="str">
            <v>-</v>
          </cell>
          <cell r="S1210" t="str">
            <v>-</v>
          </cell>
          <cell r="T1210" t="str">
            <v>-</v>
          </cell>
          <cell r="U1210">
            <v>42754</v>
          </cell>
          <cell r="V1210">
            <v>42916</v>
          </cell>
          <cell r="W1210">
            <v>42916</v>
          </cell>
          <cell r="X1210">
            <v>161</v>
          </cell>
          <cell r="Y1210">
            <v>0</v>
          </cell>
          <cell r="Z1210" t="str">
            <v/>
          </cell>
        </row>
        <row r="1211">
          <cell r="C1211">
            <v>4052</v>
          </cell>
          <cell r="D1211" t="str">
            <v>SITEL</v>
          </cell>
          <cell r="E1211">
            <v>2017</v>
          </cell>
          <cell r="F1211" t="str">
            <v>OB</v>
          </cell>
          <cell r="G1211" t="str">
            <v>RTU C.H. MATABOSCH v2.0</v>
          </cell>
          <cell r="H1211" t="str">
            <v>OF3983</v>
          </cell>
          <cell r="I1211">
            <v>0</v>
          </cell>
          <cell r="J1211">
            <v>7</v>
          </cell>
          <cell r="K1211">
            <v>0</v>
          </cell>
          <cell r="L1211">
            <v>7</v>
          </cell>
          <cell r="M1211">
            <v>0</v>
          </cell>
          <cell r="N1211" t="str">
            <v>-</v>
          </cell>
          <cell r="O1211" t="str">
            <v>-</v>
          </cell>
          <cell r="P1211" t="str">
            <v>EMM</v>
          </cell>
          <cell r="Q1211" t="str">
            <v>-</v>
          </cell>
          <cell r="R1211" t="str">
            <v>-</v>
          </cell>
          <cell r="S1211" t="str">
            <v>-</v>
          </cell>
          <cell r="T1211" t="str">
            <v>-</v>
          </cell>
          <cell r="U1211">
            <v>42754</v>
          </cell>
          <cell r="V1211">
            <v>42916</v>
          </cell>
          <cell r="W1211">
            <v>42916</v>
          </cell>
          <cell r="X1211">
            <v>161</v>
          </cell>
          <cell r="Y1211">
            <v>0</v>
          </cell>
          <cell r="Z1211" t="str">
            <v/>
          </cell>
        </row>
        <row r="1212">
          <cell r="C1212">
            <v>4053</v>
          </cell>
          <cell r="D1212" t="str">
            <v>SITEL</v>
          </cell>
          <cell r="E1212">
            <v>2017</v>
          </cell>
          <cell r="F1212" t="str">
            <v>OB</v>
          </cell>
          <cell r="G1212" t="str">
            <v>RTU C.H. MARINER v2.0</v>
          </cell>
          <cell r="H1212" t="str">
            <v>OF3983</v>
          </cell>
          <cell r="I1212">
            <v>0</v>
          </cell>
          <cell r="J1212">
            <v>7</v>
          </cell>
          <cell r="K1212">
            <v>0</v>
          </cell>
          <cell r="L1212">
            <v>7</v>
          </cell>
          <cell r="M1212">
            <v>0</v>
          </cell>
          <cell r="N1212" t="str">
            <v>-</v>
          </cell>
          <cell r="O1212" t="str">
            <v>-</v>
          </cell>
          <cell r="P1212" t="str">
            <v>EMM</v>
          </cell>
          <cell r="Q1212" t="str">
            <v>-</v>
          </cell>
          <cell r="R1212" t="str">
            <v>-</v>
          </cell>
          <cell r="S1212" t="str">
            <v>-</v>
          </cell>
          <cell r="T1212" t="str">
            <v>-</v>
          </cell>
          <cell r="U1212">
            <v>42754</v>
          </cell>
          <cell r="V1212">
            <v>42916</v>
          </cell>
          <cell r="W1212">
            <v>42916</v>
          </cell>
          <cell r="X1212">
            <v>161</v>
          </cell>
          <cell r="Y1212">
            <v>0</v>
          </cell>
          <cell r="Z1212" t="str">
            <v/>
          </cell>
        </row>
        <row r="1213">
          <cell r="C1213">
            <v>4054</v>
          </cell>
          <cell r="D1213" t="str">
            <v>SITEL</v>
          </cell>
          <cell r="E1213">
            <v>2017</v>
          </cell>
          <cell r="F1213" t="str">
            <v>OB</v>
          </cell>
          <cell r="G1213" t="str">
            <v>RTU C.H. BRANDIA v2.0</v>
          </cell>
          <cell r="H1213" t="str">
            <v>OF3983</v>
          </cell>
          <cell r="I1213">
            <v>0</v>
          </cell>
          <cell r="J1213">
            <v>7</v>
          </cell>
          <cell r="K1213">
            <v>0</v>
          </cell>
          <cell r="L1213">
            <v>7</v>
          </cell>
          <cell r="M1213">
            <v>0</v>
          </cell>
          <cell r="N1213" t="str">
            <v>-</v>
          </cell>
          <cell r="O1213" t="str">
            <v>-</v>
          </cell>
          <cell r="P1213" t="str">
            <v>EMM</v>
          </cell>
          <cell r="Q1213" t="str">
            <v>-</v>
          </cell>
          <cell r="R1213" t="str">
            <v>-</v>
          </cell>
          <cell r="S1213" t="str">
            <v>-</v>
          </cell>
          <cell r="T1213" t="str">
            <v>-</v>
          </cell>
          <cell r="U1213">
            <v>42754</v>
          </cell>
          <cell r="V1213">
            <v>42916</v>
          </cell>
          <cell r="W1213">
            <v>42916</v>
          </cell>
          <cell r="X1213">
            <v>161</v>
          </cell>
          <cell r="Y1213">
            <v>0</v>
          </cell>
          <cell r="Z1213" t="str">
            <v/>
          </cell>
        </row>
        <row r="1214">
          <cell r="C1214">
            <v>4055</v>
          </cell>
          <cell r="D1214" t="str">
            <v>SITEL</v>
          </cell>
          <cell r="E1214">
            <v>2017</v>
          </cell>
          <cell r="F1214" t="str">
            <v>OB</v>
          </cell>
          <cell r="G1214" t="str">
            <v>RTU C.H. ROCASSES v5,0</v>
          </cell>
          <cell r="H1214" t="str">
            <v>OF3983</v>
          </cell>
          <cell r="I1214">
            <v>0</v>
          </cell>
          <cell r="J1214">
            <v>7</v>
          </cell>
          <cell r="K1214">
            <v>0</v>
          </cell>
          <cell r="L1214">
            <v>7</v>
          </cell>
          <cell r="M1214">
            <v>0</v>
          </cell>
          <cell r="N1214" t="str">
            <v>-</v>
          </cell>
          <cell r="O1214" t="str">
            <v>-</v>
          </cell>
          <cell r="P1214" t="str">
            <v>EMM</v>
          </cell>
          <cell r="Q1214" t="str">
            <v>-</v>
          </cell>
          <cell r="R1214" t="str">
            <v>-</v>
          </cell>
          <cell r="S1214" t="str">
            <v>-</v>
          </cell>
          <cell r="T1214" t="str">
            <v>-</v>
          </cell>
          <cell r="U1214">
            <v>42754</v>
          </cell>
          <cell r="V1214">
            <v>42916</v>
          </cell>
          <cell r="W1214">
            <v>42916</v>
          </cell>
          <cell r="X1214">
            <v>161</v>
          </cell>
          <cell r="Y1214">
            <v>0</v>
          </cell>
          <cell r="Z1214" t="str">
            <v/>
          </cell>
        </row>
        <row r="1215">
          <cell r="C1215">
            <v>0</v>
          </cell>
          <cell r="D1215">
            <v>0</v>
          </cell>
          <cell r="E1215">
            <v>0</v>
          </cell>
          <cell r="F1215">
            <v>0</v>
          </cell>
          <cell r="G1215">
            <v>0</v>
          </cell>
          <cell r="H1215">
            <v>0</v>
          </cell>
          <cell r="I1215">
            <v>0</v>
          </cell>
          <cell r="J1215">
            <v>203</v>
          </cell>
          <cell r="K1215">
            <v>0</v>
          </cell>
          <cell r="L1215">
            <v>203</v>
          </cell>
          <cell r="M1215">
            <v>0</v>
          </cell>
          <cell r="N1215">
            <v>0</v>
          </cell>
          <cell r="O1215">
            <v>0</v>
          </cell>
          <cell r="P1215">
            <v>0</v>
          </cell>
          <cell r="Q1215">
            <v>0</v>
          </cell>
          <cell r="R1215">
            <v>0</v>
          </cell>
          <cell r="S1215">
            <v>0</v>
          </cell>
          <cell r="T1215">
            <v>0</v>
          </cell>
          <cell r="U1215">
            <v>0</v>
          </cell>
          <cell r="V1215">
            <v>0</v>
          </cell>
          <cell r="W1215">
            <v>0</v>
          </cell>
          <cell r="X1215">
            <v>0</v>
          </cell>
          <cell r="Y1215">
            <v>0</v>
          </cell>
          <cell r="Z1215">
            <v>0</v>
          </cell>
        </row>
        <row r="1216">
          <cell r="C1216">
            <v>0</v>
          </cell>
          <cell r="D1216">
            <v>0</v>
          </cell>
          <cell r="E1216">
            <v>0</v>
          </cell>
          <cell r="F1216">
            <v>0</v>
          </cell>
          <cell r="G1216">
            <v>0</v>
          </cell>
          <cell r="J1216">
            <v>0</v>
          </cell>
          <cell r="K1216">
            <v>0</v>
          </cell>
          <cell r="L1216">
            <v>0</v>
          </cell>
          <cell r="M1216">
            <v>0</v>
          </cell>
          <cell r="N1216">
            <v>0</v>
          </cell>
          <cell r="O1216">
            <v>0</v>
          </cell>
          <cell r="P1216">
            <v>0</v>
          </cell>
          <cell r="Q1216">
            <v>0</v>
          </cell>
          <cell r="R1216">
            <v>0</v>
          </cell>
          <cell r="S1216">
            <v>0</v>
          </cell>
          <cell r="T1216">
            <v>0</v>
          </cell>
          <cell r="U1216">
            <v>0</v>
          </cell>
          <cell r="V1216">
            <v>0</v>
          </cell>
          <cell r="W1216">
            <v>0</v>
          </cell>
          <cell r="X1216">
            <v>0</v>
          </cell>
          <cell r="Y1216">
            <v>0</v>
          </cell>
          <cell r="Z1216">
            <v>0</v>
          </cell>
        </row>
        <row r="1217">
          <cell r="D1217">
            <v>0</v>
          </cell>
          <cell r="E1217">
            <v>0</v>
          </cell>
          <cell r="F1217">
            <v>0</v>
          </cell>
          <cell r="G1217">
            <v>0</v>
          </cell>
          <cell r="H1217">
            <v>0</v>
          </cell>
          <cell r="I1217">
            <v>0</v>
          </cell>
          <cell r="J1217">
            <v>0</v>
          </cell>
          <cell r="K1217">
            <v>0</v>
          </cell>
          <cell r="L1217">
            <v>0</v>
          </cell>
          <cell r="M1217">
            <v>0</v>
          </cell>
          <cell r="N1217">
            <v>0</v>
          </cell>
          <cell r="O1217">
            <v>0</v>
          </cell>
          <cell r="P1217">
            <v>0</v>
          </cell>
          <cell r="Q1217">
            <v>0</v>
          </cell>
          <cell r="R1217">
            <v>0</v>
          </cell>
          <cell r="S1217">
            <v>0</v>
          </cell>
          <cell r="T1217">
            <v>0</v>
          </cell>
          <cell r="U1217">
            <v>0</v>
          </cell>
          <cell r="Z1217">
            <v>0</v>
          </cell>
        </row>
        <row r="1218">
          <cell r="D1218">
            <v>0</v>
          </cell>
          <cell r="E1218">
            <v>0</v>
          </cell>
          <cell r="F1218">
            <v>0</v>
          </cell>
          <cell r="G1218">
            <v>0</v>
          </cell>
          <cell r="H1218">
            <v>0</v>
          </cell>
          <cell r="I1218">
            <v>0</v>
          </cell>
          <cell r="J1218">
            <v>0</v>
          </cell>
          <cell r="K1218">
            <v>0</v>
          </cell>
          <cell r="N1218" t="str">
            <v>APROVISIONAMENTS</v>
          </cell>
          <cell r="O1218" t="str">
            <v>ADMINISTRACIO</v>
          </cell>
          <cell r="P1218" t="str">
            <v>OPERACIONS</v>
          </cell>
          <cell r="Q1218" t="str">
            <v>ENGINYERIA HW</v>
          </cell>
          <cell r="R1218" t="str">
            <v>ENGINYERIA SW</v>
          </cell>
          <cell r="S1218" t="str">
            <v>COMERCIAL</v>
          </cell>
          <cell r="T1218" t="str">
            <v>CONSUL.TELCOMUNIC.</v>
          </cell>
          <cell r="U1218">
            <v>0</v>
          </cell>
          <cell r="Z1218">
            <v>0</v>
          </cell>
        </row>
        <row r="1219">
          <cell r="N1219">
            <v>0</v>
          </cell>
          <cell r="O1219">
            <v>0</v>
          </cell>
          <cell r="P1219">
            <v>0</v>
          </cell>
          <cell r="Q1219">
            <v>0</v>
          </cell>
          <cell r="R1219">
            <v>0</v>
          </cell>
          <cell r="S1219">
            <v>0</v>
          </cell>
          <cell r="T1219">
            <v>0</v>
          </cell>
          <cell r="U1219">
            <v>0</v>
          </cell>
          <cell r="Z1219">
            <v>0</v>
          </cell>
        </row>
        <row r="1220">
          <cell r="N1220">
            <v>0</v>
          </cell>
          <cell r="O1220">
            <v>0</v>
          </cell>
          <cell r="P1220">
            <v>0</v>
          </cell>
          <cell r="Q1220">
            <v>0</v>
          </cell>
          <cell r="R1220">
            <v>0</v>
          </cell>
          <cell r="S1220">
            <v>0</v>
          </cell>
          <cell r="T1220">
            <v>0</v>
          </cell>
          <cell r="U1220">
            <v>0</v>
          </cell>
          <cell r="Z1220">
            <v>0</v>
          </cell>
        </row>
        <row r="1221">
          <cell r="N1221">
            <v>0</v>
          </cell>
          <cell r="O1221">
            <v>0</v>
          </cell>
          <cell r="P1221">
            <v>0</v>
          </cell>
          <cell r="Q1221">
            <v>0</v>
          </cell>
          <cell r="R1221">
            <v>0</v>
          </cell>
          <cell r="S1221">
            <v>0</v>
          </cell>
          <cell r="T1221">
            <v>0</v>
          </cell>
          <cell r="U1221">
            <v>0</v>
          </cell>
          <cell r="Z1221">
            <v>0</v>
          </cell>
        </row>
        <row r="1222">
          <cell r="E1222">
            <v>0</v>
          </cell>
          <cell r="F1222">
            <v>0</v>
          </cell>
          <cell r="G1222">
            <v>0</v>
          </cell>
          <cell r="H1222">
            <v>0</v>
          </cell>
          <cell r="I1222">
            <v>0</v>
          </cell>
          <cell r="J1222">
            <v>0</v>
          </cell>
          <cell r="K1222">
            <v>0</v>
          </cell>
          <cell r="L1222">
            <v>0</v>
          </cell>
          <cell r="M1222">
            <v>0</v>
          </cell>
          <cell r="N1222">
            <v>0</v>
          </cell>
          <cell r="O1222">
            <v>0</v>
          </cell>
          <cell r="P1222">
            <v>0</v>
          </cell>
          <cell r="Q1222">
            <v>0</v>
          </cell>
          <cell r="R1222">
            <v>0</v>
          </cell>
          <cell r="S1222">
            <v>0</v>
          </cell>
          <cell r="T1222">
            <v>0</v>
          </cell>
          <cell r="U1222">
            <v>0</v>
          </cell>
          <cell r="Z1222">
            <v>0</v>
          </cell>
        </row>
        <row r="1223">
          <cell r="E1223" t="str">
            <v>Projectes (EXTERNS) en curs 2.017</v>
          </cell>
          <cell r="F1223">
            <v>0</v>
          </cell>
          <cell r="G1223">
            <v>0</v>
          </cell>
          <cell r="H1223">
            <v>0</v>
          </cell>
          <cell r="I1223">
            <v>0</v>
          </cell>
          <cell r="J1223">
            <v>0</v>
          </cell>
          <cell r="K1223">
            <v>0</v>
          </cell>
          <cell r="L1223">
            <v>0</v>
          </cell>
          <cell r="M1223">
            <v>0</v>
          </cell>
          <cell r="N1223">
            <v>0</v>
          </cell>
          <cell r="O1223">
            <v>0</v>
          </cell>
          <cell r="P1223">
            <v>0</v>
          </cell>
          <cell r="Q1223">
            <v>0</v>
          </cell>
          <cell r="R1223">
            <v>0</v>
          </cell>
          <cell r="S1223">
            <v>0</v>
          </cell>
          <cell r="T1223">
            <v>0</v>
          </cell>
          <cell r="U1223">
            <v>0</v>
          </cell>
          <cell r="Z1223">
            <v>0</v>
          </cell>
        </row>
        <row r="1224">
          <cell r="N1224">
            <v>0</v>
          </cell>
          <cell r="O1224">
            <v>0</v>
          </cell>
          <cell r="P1224">
            <v>0</v>
          </cell>
          <cell r="Q1224">
            <v>0</v>
          </cell>
          <cell r="R1224">
            <v>0</v>
          </cell>
          <cell r="S1224">
            <v>0</v>
          </cell>
          <cell r="T1224">
            <v>0</v>
          </cell>
          <cell r="U1224">
            <v>0</v>
          </cell>
          <cell r="Z1224">
            <v>0</v>
          </cell>
        </row>
        <row r="1225">
          <cell r="C1225">
            <v>0</v>
          </cell>
          <cell r="D1225">
            <v>0</v>
          </cell>
          <cell r="E1225">
            <v>0</v>
          </cell>
          <cell r="F1225">
            <v>0</v>
          </cell>
          <cell r="G1225">
            <v>0</v>
          </cell>
          <cell r="H1225">
            <v>0</v>
          </cell>
          <cell r="I1225">
            <v>0</v>
          </cell>
          <cell r="J1225">
            <v>0</v>
          </cell>
          <cell r="K1225">
            <v>0</v>
          </cell>
          <cell r="L1225">
            <v>0</v>
          </cell>
          <cell r="M1225">
            <v>0</v>
          </cell>
          <cell r="N1225">
            <v>0</v>
          </cell>
          <cell r="O1225">
            <v>0</v>
          </cell>
          <cell r="P1225">
            <v>0</v>
          </cell>
          <cell r="Q1225">
            <v>0</v>
          </cell>
          <cell r="R1225">
            <v>0</v>
          </cell>
          <cell r="S1225">
            <v>0</v>
          </cell>
          <cell r="T1225">
            <v>0</v>
          </cell>
          <cell r="U1225">
            <v>0</v>
          </cell>
          <cell r="V1225">
            <v>0</v>
          </cell>
          <cell r="W1225">
            <v>0</v>
          </cell>
          <cell r="X1225">
            <v>0</v>
          </cell>
          <cell r="Y1225">
            <v>0</v>
          </cell>
          <cell r="Z1225">
            <v>0</v>
          </cell>
        </row>
        <row r="1226">
          <cell r="C1226" t="str">
            <v>OF</v>
          </cell>
          <cell r="D1226" t="str">
            <v>CLIENT</v>
          </cell>
          <cell r="E1226" t="str">
            <v>ANY</v>
          </cell>
          <cell r="F1226" t="str">
            <v>STATUS</v>
          </cell>
          <cell r="G1226" t="str">
            <v>PROJECTE</v>
          </cell>
          <cell r="H1226" t="str">
            <v>TIPUS OF o DEPENDENCIA</v>
          </cell>
          <cell r="I1226">
            <v>0</v>
          </cell>
          <cell r="J1226" t="str">
            <v>PREV</v>
          </cell>
          <cell r="K1226" t="str">
            <v>TOTAL</v>
          </cell>
          <cell r="L1226" t="str">
            <v>DESV</v>
          </cell>
          <cell r="M1226" t="str">
            <v>AVANÇ</v>
          </cell>
          <cell r="N1226" t="str">
            <v>DPT. IMPLICATS</v>
          </cell>
          <cell r="O1226">
            <v>0</v>
          </cell>
          <cell r="P1226">
            <v>0</v>
          </cell>
          <cell r="Q1226">
            <v>0</v>
          </cell>
          <cell r="R1226">
            <v>0</v>
          </cell>
          <cell r="S1226">
            <v>0</v>
          </cell>
          <cell r="T1226">
            <v>0</v>
          </cell>
          <cell r="U1226" t="str">
            <v>DATA</v>
          </cell>
          <cell r="V1226" t="str">
            <v>DATA</v>
          </cell>
          <cell r="W1226" t="str">
            <v>DATA</v>
          </cell>
          <cell r="X1226" t="str">
            <v>DURADA</v>
          </cell>
          <cell r="Y1226" t="str">
            <v>DATA</v>
          </cell>
          <cell r="Z1226" t="str">
            <v>DESVIAC.</v>
          </cell>
        </row>
        <row r="1227">
          <cell r="C1227">
            <v>0</v>
          </cell>
          <cell r="D1227">
            <v>0</v>
          </cell>
          <cell r="E1227">
            <v>0</v>
          </cell>
          <cell r="F1227">
            <v>0</v>
          </cell>
          <cell r="G1227">
            <v>0</v>
          </cell>
          <cell r="H1227">
            <v>0</v>
          </cell>
          <cell r="I1227">
            <v>0</v>
          </cell>
          <cell r="J1227">
            <v>0</v>
          </cell>
          <cell r="K1227" t="str">
            <v>REAL</v>
          </cell>
          <cell r="L1227">
            <v>0</v>
          </cell>
          <cell r="M1227">
            <v>0</v>
          </cell>
          <cell r="N1227">
            <v>0</v>
          </cell>
          <cell r="O1227">
            <v>0</v>
          </cell>
          <cell r="P1227">
            <v>0</v>
          </cell>
          <cell r="Q1227">
            <v>0</v>
          </cell>
          <cell r="R1227">
            <v>0</v>
          </cell>
          <cell r="S1227">
            <v>0</v>
          </cell>
          <cell r="T1227">
            <v>0</v>
          </cell>
          <cell r="U1227" t="str">
            <v>INICI</v>
          </cell>
          <cell r="V1227" t="str">
            <v>ENTREGA</v>
          </cell>
          <cell r="W1227" t="str">
            <v>REVISADA</v>
          </cell>
          <cell r="X1227">
            <v>0</v>
          </cell>
          <cell r="Y1227" t="str">
            <v>ACCEP.</v>
          </cell>
          <cell r="Z1227">
            <v>0</v>
          </cell>
        </row>
        <row r="1228">
          <cell r="C1228">
            <v>0</v>
          </cell>
          <cell r="D1228">
            <v>0</v>
          </cell>
          <cell r="E1228">
            <v>0</v>
          </cell>
          <cell r="F1228">
            <v>0</v>
          </cell>
          <cell r="G1228">
            <v>0</v>
          </cell>
          <cell r="H1228">
            <v>0</v>
          </cell>
          <cell r="I1228">
            <v>0</v>
          </cell>
          <cell r="J1228">
            <v>0</v>
          </cell>
          <cell r="K1228">
            <v>0</v>
          </cell>
          <cell r="L1228">
            <v>0</v>
          </cell>
          <cell r="M1228">
            <v>0</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row>
        <row r="1229">
          <cell r="C1229">
            <v>4056</v>
          </cell>
          <cell r="D1229" t="str">
            <v>SITEL</v>
          </cell>
          <cell r="E1229">
            <v>2017</v>
          </cell>
          <cell r="F1229" t="str">
            <v>OB</v>
          </cell>
          <cell r="G1229" t="str">
            <v>RTU S.E. QUEROL v3,0</v>
          </cell>
          <cell r="H1229" t="str">
            <v>OF3983</v>
          </cell>
          <cell r="I1229">
            <v>0</v>
          </cell>
          <cell r="J1229">
            <v>7</v>
          </cell>
          <cell r="K1229">
            <v>0</v>
          </cell>
          <cell r="L1229">
            <v>7</v>
          </cell>
          <cell r="M1229">
            <v>0</v>
          </cell>
          <cell r="N1229" t="str">
            <v>-</v>
          </cell>
          <cell r="O1229" t="str">
            <v>-</v>
          </cell>
          <cell r="P1229" t="str">
            <v>EMM</v>
          </cell>
          <cell r="Q1229" t="str">
            <v>-</v>
          </cell>
          <cell r="R1229" t="str">
            <v>-</v>
          </cell>
          <cell r="S1229" t="str">
            <v>-</v>
          </cell>
          <cell r="T1229" t="str">
            <v>-</v>
          </cell>
          <cell r="U1229">
            <v>42754</v>
          </cell>
          <cell r="V1229">
            <v>42916</v>
          </cell>
          <cell r="W1229">
            <v>42916</v>
          </cell>
          <cell r="X1229">
            <v>161</v>
          </cell>
          <cell r="Y1229">
            <v>0</v>
          </cell>
          <cell r="Z1229" t="str">
            <v/>
          </cell>
        </row>
        <row r="1230">
          <cell r="C1230">
            <v>4057</v>
          </cell>
          <cell r="D1230" t="str">
            <v>SITEL</v>
          </cell>
          <cell r="E1230">
            <v>2017</v>
          </cell>
          <cell r="F1230" t="str">
            <v>OB</v>
          </cell>
          <cell r="G1230" t="str">
            <v>RTU S.E. CENTELLES (EYPESA) v2.0</v>
          </cell>
          <cell r="H1230" t="str">
            <v>OF3983</v>
          </cell>
          <cell r="I1230">
            <v>0</v>
          </cell>
          <cell r="J1230">
            <v>7</v>
          </cell>
          <cell r="K1230">
            <v>0</v>
          </cell>
          <cell r="L1230">
            <v>7</v>
          </cell>
          <cell r="M1230">
            <v>0</v>
          </cell>
          <cell r="N1230" t="str">
            <v>-</v>
          </cell>
          <cell r="O1230" t="str">
            <v>-</v>
          </cell>
          <cell r="P1230" t="str">
            <v>EMM</v>
          </cell>
          <cell r="Q1230" t="str">
            <v>-</v>
          </cell>
          <cell r="R1230" t="str">
            <v>-</v>
          </cell>
          <cell r="S1230" t="str">
            <v>-</v>
          </cell>
          <cell r="T1230" t="str">
            <v>-</v>
          </cell>
          <cell r="U1230">
            <v>42754</v>
          </cell>
          <cell r="V1230">
            <v>42916</v>
          </cell>
          <cell r="W1230">
            <v>42916</v>
          </cell>
          <cell r="X1230">
            <v>161</v>
          </cell>
          <cell r="Y1230">
            <v>0</v>
          </cell>
          <cell r="Z1230" t="str">
            <v/>
          </cell>
        </row>
        <row r="1231">
          <cell r="C1231">
            <v>4058</v>
          </cell>
          <cell r="D1231" t="str">
            <v>SITEL</v>
          </cell>
          <cell r="E1231">
            <v>2017</v>
          </cell>
          <cell r="F1231" t="str">
            <v>OB</v>
          </cell>
          <cell r="G1231" t="str">
            <v>RTU S.E. MOTOR v2,0</v>
          </cell>
          <cell r="H1231" t="str">
            <v>OF3983</v>
          </cell>
          <cell r="I1231">
            <v>0</v>
          </cell>
          <cell r="J1231">
            <v>7</v>
          </cell>
          <cell r="K1231">
            <v>0</v>
          </cell>
          <cell r="L1231">
            <v>7</v>
          </cell>
          <cell r="M1231">
            <v>0</v>
          </cell>
          <cell r="N1231" t="str">
            <v>-</v>
          </cell>
          <cell r="O1231" t="str">
            <v>-</v>
          </cell>
          <cell r="P1231" t="str">
            <v>EMM</v>
          </cell>
          <cell r="Q1231" t="str">
            <v>-</v>
          </cell>
          <cell r="R1231" t="str">
            <v>-</v>
          </cell>
          <cell r="S1231" t="str">
            <v>-</v>
          </cell>
          <cell r="T1231" t="str">
            <v>-</v>
          </cell>
          <cell r="U1231">
            <v>42754</v>
          </cell>
          <cell r="V1231">
            <v>42916</v>
          </cell>
          <cell r="W1231">
            <v>42916</v>
          </cell>
          <cell r="X1231">
            <v>161</v>
          </cell>
          <cell r="Y1231">
            <v>0</v>
          </cell>
          <cell r="Z1231" t="str">
            <v/>
          </cell>
        </row>
        <row r="1232">
          <cell r="C1232">
            <v>4059</v>
          </cell>
          <cell r="D1232" t="str">
            <v>SITEL</v>
          </cell>
          <cell r="E1232">
            <v>2017</v>
          </cell>
          <cell r="F1232" t="str">
            <v>OB</v>
          </cell>
          <cell r="G1232" t="str">
            <v>RTU S.E. BALENYÀ v2,0</v>
          </cell>
          <cell r="H1232" t="str">
            <v>OF3983</v>
          </cell>
          <cell r="I1232">
            <v>0</v>
          </cell>
          <cell r="J1232">
            <v>7</v>
          </cell>
          <cell r="K1232">
            <v>0</v>
          </cell>
          <cell r="L1232">
            <v>7</v>
          </cell>
          <cell r="M1232">
            <v>0</v>
          </cell>
          <cell r="N1232" t="str">
            <v>-</v>
          </cell>
          <cell r="O1232" t="str">
            <v>-</v>
          </cell>
          <cell r="P1232" t="str">
            <v>EMM</v>
          </cell>
          <cell r="Q1232" t="str">
            <v>-</v>
          </cell>
          <cell r="R1232" t="str">
            <v>-</v>
          </cell>
          <cell r="S1232" t="str">
            <v>-</v>
          </cell>
          <cell r="T1232" t="str">
            <v>-</v>
          </cell>
          <cell r="U1232">
            <v>42754</v>
          </cell>
          <cell r="V1232">
            <v>42916</v>
          </cell>
          <cell r="W1232">
            <v>42916</v>
          </cell>
          <cell r="X1232">
            <v>161</v>
          </cell>
          <cell r="Y1232">
            <v>0</v>
          </cell>
          <cell r="Z1232" t="str">
            <v/>
          </cell>
        </row>
        <row r="1233">
          <cell r="C1233">
            <v>4060</v>
          </cell>
          <cell r="D1233" t="str">
            <v>SITEL</v>
          </cell>
          <cell r="E1233">
            <v>2017</v>
          </cell>
          <cell r="F1233" t="str">
            <v>OB</v>
          </cell>
          <cell r="G1233" t="str">
            <v>RTU S.E. PUJOLÀ v2,0</v>
          </cell>
          <cell r="H1233" t="str">
            <v>OF3983</v>
          </cell>
          <cell r="I1233">
            <v>0</v>
          </cell>
          <cell r="J1233">
            <v>7</v>
          </cell>
          <cell r="K1233">
            <v>0</v>
          </cell>
          <cell r="L1233">
            <v>7</v>
          </cell>
          <cell r="M1233">
            <v>0</v>
          </cell>
          <cell r="N1233" t="str">
            <v>-</v>
          </cell>
          <cell r="O1233" t="str">
            <v>-</v>
          </cell>
          <cell r="P1233" t="str">
            <v>EMM</v>
          </cell>
          <cell r="Q1233" t="str">
            <v>-</v>
          </cell>
          <cell r="R1233" t="str">
            <v>-</v>
          </cell>
          <cell r="S1233" t="str">
            <v>-</v>
          </cell>
          <cell r="T1233" t="str">
            <v>-</v>
          </cell>
          <cell r="U1233">
            <v>42754</v>
          </cell>
          <cell r="V1233">
            <v>42916</v>
          </cell>
          <cell r="W1233">
            <v>42916</v>
          </cell>
          <cell r="X1233">
            <v>161</v>
          </cell>
          <cell r="Y1233">
            <v>0</v>
          </cell>
          <cell r="Z1233" t="str">
            <v/>
          </cell>
        </row>
        <row r="1234">
          <cell r="C1234">
            <v>4061</v>
          </cell>
          <cell r="D1234" t="str">
            <v>SITEL</v>
          </cell>
          <cell r="E1234">
            <v>2017</v>
          </cell>
          <cell r="F1234" t="str">
            <v>OB</v>
          </cell>
          <cell r="G1234" t="str">
            <v>RTU S.E. SANTA EULALIA v2.0</v>
          </cell>
          <cell r="H1234" t="str">
            <v>OF3983</v>
          </cell>
          <cell r="I1234">
            <v>0</v>
          </cell>
          <cell r="J1234">
            <v>7</v>
          </cell>
          <cell r="K1234">
            <v>0</v>
          </cell>
          <cell r="L1234">
            <v>7</v>
          </cell>
          <cell r="M1234">
            <v>0</v>
          </cell>
          <cell r="N1234" t="str">
            <v>-</v>
          </cell>
          <cell r="O1234" t="str">
            <v>-</v>
          </cell>
          <cell r="P1234" t="str">
            <v>EMM</v>
          </cell>
          <cell r="Q1234" t="str">
            <v>-</v>
          </cell>
          <cell r="R1234" t="str">
            <v>-</v>
          </cell>
          <cell r="S1234" t="str">
            <v>-</v>
          </cell>
          <cell r="T1234" t="str">
            <v>-</v>
          </cell>
          <cell r="U1234">
            <v>42754</v>
          </cell>
          <cell r="V1234">
            <v>42916</v>
          </cell>
          <cell r="W1234">
            <v>42916</v>
          </cell>
          <cell r="X1234">
            <v>161</v>
          </cell>
          <cell r="Y1234">
            <v>0</v>
          </cell>
          <cell r="Z1234" t="str">
            <v/>
          </cell>
        </row>
        <row r="1235">
          <cell r="C1235">
            <v>4062</v>
          </cell>
          <cell r="D1235" t="str">
            <v>SITEL</v>
          </cell>
          <cell r="E1235">
            <v>2017</v>
          </cell>
          <cell r="F1235" t="str">
            <v>OB</v>
          </cell>
          <cell r="G1235" t="str">
            <v>RTU S.E. BIGUES v2,0</v>
          </cell>
          <cell r="H1235" t="str">
            <v>OF3983</v>
          </cell>
          <cell r="I1235">
            <v>0</v>
          </cell>
          <cell r="J1235">
            <v>7</v>
          </cell>
          <cell r="K1235">
            <v>0</v>
          </cell>
          <cell r="L1235">
            <v>7</v>
          </cell>
          <cell r="M1235">
            <v>0</v>
          </cell>
          <cell r="N1235" t="str">
            <v>-</v>
          </cell>
          <cell r="O1235" t="str">
            <v>-</v>
          </cell>
          <cell r="P1235" t="str">
            <v>EMM</v>
          </cell>
          <cell r="Q1235" t="str">
            <v>-</v>
          </cell>
          <cell r="R1235" t="str">
            <v>-</v>
          </cell>
          <cell r="S1235" t="str">
            <v>-</v>
          </cell>
          <cell r="T1235" t="str">
            <v>-</v>
          </cell>
          <cell r="U1235">
            <v>42754</v>
          </cell>
          <cell r="V1235">
            <v>42916</v>
          </cell>
          <cell r="W1235">
            <v>42916</v>
          </cell>
          <cell r="X1235">
            <v>161</v>
          </cell>
          <cell r="Y1235">
            <v>0</v>
          </cell>
          <cell r="Z1235" t="str">
            <v/>
          </cell>
        </row>
        <row r="1236">
          <cell r="C1236">
            <v>4063</v>
          </cell>
          <cell r="D1236" t="str">
            <v>SITEL</v>
          </cell>
          <cell r="E1236">
            <v>2017</v>
          </cell>
          <cell r="F1236" t="str">
            <v>TA</v>
          </cell>
          <cell r="G1236" t="str">
            <v>50 x Manguera ETHERNET (1.5mts)</v>
          </cell>
          <cell r="H1236" t="str">
            <v>OF3983</v>
          </cell>
          <cell r="I1236">
            <v>0</v>
          </cell>
          <cell r="J1236">
            <v>25</v>
          </cell>
          <cell r="K1236">
            <v>2.0300000000000002</v>
          </cell>
          <cell r="L1236">
            <v>22.97</v>
          </cell>
          <cell r="M1236">
            <v>8.1200000000000008E-2</v>
          </cell>
          <cell r="N1236" t="str">
            <v>-</v>
          </cell>
          <cell r="O1236" t="str">
            <v>-</v>
          </cell>
          <cell r="P1236" t="str">
            <v>EMM</v>
          </cell>
          <cell r="Q1236" t="str">
            <v>-</v>
          </cell>
          <cell r="R1236" t="str">
            <v>-</v>
          </cell>
          <cell r="S1236" t="str">
            <v>-</v>
          </cell>
          <cell r="T1236" t="str">
            <v>-</v>
          </cell>
          <cell r="U1236">
            <v>42754</v>
          </cell>
          <cell r="V1236">
            <v>42916</v>
          </cell>
          <cell r="W1236">
            <v>42916</v>
          </cell>
          <cell r="X1236">
            <v>161</v>
          </cell>
          <cell r="Y1236">
            <v>42901</v>
          </cell>
          <cell r="Z1236">
            <v>-15</v>
          </cell>
        </row>
        <row r="1237">
          <cell r="C1237">
            <v>4064</v>
          </cell>
          <cell r="D1237" t="str">
            <v>SITEL</v>
          </cell>
          <cell r="E1237">
            <v>2017</v>
          </cell>
          <cell r="F1237" t="str">
            <v>TA</v>
          </cell>
          <cell r="G1237" t="str">
            <v>5 x Manguera COM CAP-32/PRX - RACK MCI/MCE (3mts)</v>
          </cell>
          <cell r="H1237" t="str">
            <v>OF3983</v>
          </cell>
          <cell r="I1237">
            <v>0</v>
          </cell>
          <cell r="J1237">
            <v>2.5</v>
          </cell>
          <cell r="K1237">
            <v>2.2799999999999998</v>
          </cell>
          <cell r="L1237">
            <v>0.2200000000000002</v>
          </cell>
          <cell r="M1237">
            <v>0.91199999999999992</v>
          </cell>
          <cell r="N1237" t="str">
            <v>-</v>
          </cell>
          <cell r="O1237" t="str">
            <v>-</v>
          </cell>
          <cell r="P1237" t="str">
            <v>EMM</v>
          </cell>
          <cell r="Q1237" t="str">
            <v>-</v>
          </cell>
          <cell r="R1237" t="str">
            <v>-</v>
          </cell>
          <cell r="S1237" t="str">
            <v>-</v>
          </cell>
          <cell r="T1237" t="str">
            <v>-</v>
          </cell>
          <cell r="U1237">
            <v>42754</v>
          </cell>
          <cell r="V1237">
            <v>42916</v>
          </cell>
          <cell r="W1237">
            <v>42916</v>
          </cell>
          <cell r="X1237">
            <v>161</v>
          </cell>
          <cell r="Y1237">
            <v>42908</v>
          </cell>
          <cell r="Z1237">
            <v>-8</v>
          </cell>
        </row>
        <row r="1238">
          <cell r="C1238">
            <v>4065</v>
          </cell>
          <cell r="D1238" t="str">
            <v>SITEL</v>
          </cell>
          <cell r="E1238">
            <v>2017</v>
          </cell>
          <cell r="F1238" t="str">
            <v>TA</v>
          </cell>
          <cell r="G1238" t="str">
            <v>15 x Manguera COM CAP16 - CAP-PRX (1.5mts)</v>
          </cell>
          <cell r="H1238" t="str">
            <v>OF3983</v>
          </cell>
          <cell r="I1238">
            <v>0</v>
          </cell>
          <cell r="J1238">
            <v>7.5</v>
          </cell>
          <cell r="K1238">
            <v>2.5299999999999998</v>
          </cell>
          <cell r="L1238">
            <v>4.9700000000000006</v>
          </cell>
          <cell r="M1238">
            <v>0.33733333333333332</v>
          </cell>
          <cell r="N1238" t="str">
            <v>-</v>
          </cell>
          <cell r="O1238" t="str">
            <v>-</v>
          </cell>
          <cell r="P1238" t="str">
            <v>EMM</v>
          </cell>
          <cell r="Q1238" t="str">
            <v>-</v>
          </cell>
          <cell r="R1238" t="str">
            <v>-</v>
          </cell>
          <cell r="S1238" t="str">
            <v>-</v>
          </cell>
          <cell r="T1238" t="str">
            <v>-</v>
          </cell>
          <cell r="U1238">
            <v>42754</v>
          </cell>
          <cell r="V1238">
            <v>42916</v>
          </cell>
          <cell r="W1238">
            <v>43088</v>
          </cell>
          <cell r="X1238">
            <v>161</v>
          </cell>
          <cell r="Y1238">
            <v>43088</v>
          </cell>
          <cell r="Z1238">
            <v>0</v>
          </cell>
        </row>
        <row r="1239">
          <cell r="C1239">
            <v>4066</v>
          </cell>
          <cell r="D1239" t="str">
            <v>SITEL</v>
          </cell>
          <cell r="E1239">
            <v>2017</v>
          </cell>
          <cell r="F1239" t="str">
            <v>TA</v>
          </cell>
          <cell r="G1239" t="str">
            <v>15 x Manguera COM CAP32  - CAP-PRX (1.5mts)</v>
          </cell>
          <cell r="H1239" t="str">
            <v>OF3983</v>
          </cell>
          <cell r="I1239">
            <v>0</v>
          </cell>
          <cell r="J1239">
            <v>7.5</v>
          </cell>
          <cell r="K1239">
            <v>3.2</v>
          </cell>
          <cell r="L1239">
            <v>4.3</v>
          </cell>
          <cell r="M1239">
            <v>0.42666666666666669</v>
          </cell>
          <cell r="N1239" t="str">
            <v>-</v>
          </cell>
          <cell r="O1239" t="str">
            <v>-</v>
          </cell>
          <cell r="P1239" t="str">
            <v>EMM</v>
          </cell>
          <cell r="Q1239" t="str">
            <v>-</v>
          </cell>
          <cell r="R1239" t="str">
            <v>-</v>
          </cell>
          <cell r="S1239" t="str">
            <v>-</v>
          </cell>
          <cell r="T1239" t="str">
            <v>-</v>
          </cell>
          <cell r="U1239">
            <v>42754</v>
          </cell>
          <cell r="V1239">
            <v>42916</v>
          </cell>
          <cell r="W1239">
            <v>42916</v>
          </cell>
          <cell r="X1239">
            <v>161</v>
          </cell>
          <cell r="Y1239">
            <v>42900</v>
          </cell>
          <cell r="Z1239">
            <v>-16</v>
          </cell>
        </row>
        <row r="1240">
          <cell r="C1240">
            <v>4067</v>
          </cell>
          <cell r="D1240" t="str">
            <v>SITEL</v>
          </cell>
          <cell r="E1240">
            <v>2017</v>
          </cell>
          <cell r="F1240" t="str">
            <v>TA</v>
          </cell>
          <cell r="G1240" t="str">
            <v>10 x Manguera COM RTU-TEAM - CAP-PRX (2mts)</v>
          </cell>
          <cell r="H1240" t="str">
            <v>OF3983</v>
          </cell>
          <cell r="I1240">
            <v>0</v>
          </cell>
          <cell r="J1240">
            <v>5</v>
          </cell>
          <cell r="K1240">
            <v>3.7</v>
          </cell>
          <cell r="L1240">
            <v>1.2999999999999998</v>
          </cell>
          <cell r="M1240">
            <v>0.74</v>
          </cell>
          <cell r="N1240" t="str">
            <v>-</v>
          </cell>
          <cell r="O1240" t="str">
            <v>-</v>
          </cell>
          <cell r="P1240" t="str">
            <v>EMM</v>
          </cell>
          <cell r="Q1240" t="str">
            <v>-</v>
          </cell>
          <cell r="R1240" t="str">
            <v>-</v>
          </cell>
          <cell r="S1240" t="str">
            <v>-</v>
          </cell>
          <cell r="T1240" t="str">
            <v>-</v>
          </cell>
          <cell r="U1240">
            <v>42754</v>
          </cell>
          <cell r="V1240">
            <v>42916</v>
          </cell>
          <cell r="W1240">
            <v>43088</v>
          </cell>
          <cell r="X1240">
            <v>161</v>
          </cell>
          <cell r="Y1240">
            <v>43088</v>
          </cell>
          <cell r="Z1240">
            <v>0</v>
          </cell>
        </row>
        <row r="1241">
          <cell r="C1241">
            <v>4068</v>
          </cell>
          <cell r="D1241" t="str">
            <v>SITEL</v>
          </cell>
          <cell r="E1241">
            <v>2017</v>
          </cell>
          <cell r="F1241" t="str">
            <v>TA</v>
          </cell>
          <cell r="G1241" t="str">
            <v>2 x Manguera COM CAP-PRX - CAP16-MAX (1.5mts)</v>
          </cell>
          <cell r="H1241" t="str">
            <v>OF3983</v>
          </cell>
          <cell r="I1241">
            <v>0</v>
          </cell>
          <cell r="J1241">
            <v>1</v>
          </cell>
          <cell r="K1241">
            <v>0.54</v>
          </cell>
          <cell r="L1241">
            <v>0.45999999999999996</v>
          </cell>
          <cell r="M1241">
            <v>0.54</v>
          </cell>
          <cell r="N1241" t="str">
            <v>-</v>
          </cell>
          <cell r="O1241" t="str">
            <v>-</v>
          </cell>
          <cell r="P1241" t="str">
            <v>EMM</v>
          </cell>
          <cell r="Q1241" t="str">
            <v>-</v>
          </cell>
          <cell r="R1241" t="str">
            <v>-</v>
          </cell>
          <cell r="S1241" t="str">
            <v>-</v>
          </cell>
          <cell r="T1241" t="str">
            <v>-</v>
          </cell>
          <cell r="U1241">
            <v>42754</v>
          </cell>
          <cell r="V1241">
            <v>42916</v>
          </cell>
          <cell r="W1241">
            <v>43088</v>
          </cell>
          <cell r="X1241">
            <v>161</v>
          </cell>
          <cell r="Y1241">
            <v>43088</v>
          </cell>
          <cell r="Z1241">
            <v>0</v>
          </cell>
        </row>
        <row r="1242">
          <cell r="C1242">
            <v>4069</v>
          </cell>
          <cell r="D1242" t="str">
            <v>ORMAZA</v>
          </cell>
          <cell r="E1242">
            <v>2017</v>
          </cell>
          <cell r="F1242" t="str">
            <v>OB</v>
          </cell>
          <cell r="G1242" t="str">
            <v>CC SCADA J.DE FRUTOS v2.4</v>
          </cell>
          <cell r="H1242" t="str">
            <v>IND</v>
          </cell>
          <cell r="I1242">
            <v>0</v>
          </cell>
          <cell r="J1242">
            <v>4</v>
          </cell>
          <cell r="K1242">
            <v>0</v>
          </cell>
          <cell r="L1242">
            <v>4</v>
          </cell>
          <cell r="M1242">
            <v>0</v>
          </cell>
          <cell r="N1242" t="str">
            <v>-</v>
          </cell>
          <cell r="O1242" t="str">
            <v>-</v>
          </cell>
          <cell r="P1242" t="str">
            <v>-</v>
          </cell>
          <cell r="Q1242" t="str">
            <v>JMG</v>
          </cell>
          <cell r="R1242" t="str">
            <v>-</v>
          </cell>
          <cell r="S1242" t="str">
            <v>-</v>
          </cell>
          <cell r="T1242" t="str">
            <v>-</v>
          </cell>
          <cell r="U1242">
            <v>42780</v>
          </cell>
          <cell r="V1242">
            <v>42814</v>
          </cell>
          <cell r="W1242">
            <v>42814</v>
          </cell>
          <cell r="X1242">
            <v>36</v>
          </cell>
          <cell r="Y1242">
            <v>0</v>
          </cell>
          <cell r="Z1242" t="str">
            <v/>
          </cell>
        </row>
        <row r="1243">
          <cell r="C1243">
            <v>4070</v>
          </cell>
          <cell r="D1243" t="str">
            <v>ORMAZA</v>
          </cell>
          <cell r="E1243">
            <v>2017</v>
          </cell>
          <cell r="F1243" t="str">
            <v>TA</v>
          </cell>
          <cell r="G1243" t="str">
            <v>CC SCADA JAFRE v3,3</v>
          </cell>
          <cell r="H1243" t="str">
            <v>IND</v>
          </cell>
          <cell r="I1243">
            <v>0</v>
          </cell>
          <cell r="J1243">
            <v>5</v>
          </cell>
          <cell r="K1243">
            <v>1.5</v>
          </cell>
          <cell r="L1243">
            <v>3.5</v>
          </cell>
          <cell r="M1243">
            <v>0.3</v>
          </cell>
          <cell r="N1243" t="str">
            <v>-</v>
          </cell>
          <cell r="O1243" t="str">
            <v>-</v>
          </cell>
          <cell r="P1243" t="str">
            <v>-</v>
          </cell>
          <cell r="Q1243" t="str">
            <v>JMG</v>
          </cell>
          <cell r="R1243" t="str">
            <v>-</v>
          </cell>
          <cell r="S1243" t="str">
            <v>-</v>
          </cell>
          <cell r="T1243" t="str">
            <v>-</v>
          </cell>
          <cell r="U1243">
            <v>42760</v>
          </cell>
          <cell r="V1243">
            <v>42790</v>
          </cell>
          <cell r="W1243">
            <v>42815</v>
          </cell>
          <cell r="X1243">
            <v>29</v>
          </cell>
          <cell r="Y1243">
            <v>42815</v>
          </cell>
          <cell r="Z1243">
            <v>0</v>
          </cell>
        </row>
        <row r="1244">
          <cell r="C1244">
            <v>4071</v>
          </cell>
          <cell r="D1244" t="str">
            <v>ORMAZA</v>
          </cell>
          <cell r="E1244">
            <v>2017</v>
          </cell>
          <cell r="F1244" t="str">
            <v>TA</v>
          </cell>
          <cell r="G1244" t="str">
            <v>CC SCADA TEDIS.net ESTADIO LA PEINETA v1.0</v>
          </cell>
          <cell r="H1244" t="str">
            <v>PPAL</v>
          </cell>
          <cell r="I1244">
            <v>0</v>
          </cell>
          <cell r="J1244">
            <v>64</v>
          </cell>
          <cell r="K1244">
            <v>28.42</v>
          </cell>
          <cell r="L1244">
            <v>35.58</v>
          </cell>
          <cell r="M1244">
            <v>0.44406250000000003</v>
          </cell>
          <cell r="N1244" t="str">
            <v>-</v>
          </cell>
          <cell r="O1244" t="str">
            <v>-</v>
          </cell>
          <cell r="P1244" t="str">
            <v>-</v>
          </cell>
          <cell r="Q1244" t="str">
            <v>JMG</v>
          </cell>
          <cell r="R1244" t="str">
            <v>-</v>
          </cell>
          <cell r="S1244" t="str">
            <v>-</v>
          </cell>
          <cell r="T1244" t="str">
            <v>-</v>
          </cell>
          <cell r="U1244">
            <v>42766</v>
          </cell>
          <cell r="V1244">
            <v>42867</v>
          </cell>
          <cell r="W1244">
            <v>42916</v>
          </cell>
          <cell r="X1244">
            <v>102</v>
          </cell>
          <cell r="Y1244">
            <v>42916</v>
          </cell>
          <cell r="Z1244">
            <v>0</v>
          </cell>
        </row>
        <row r="1245">
          <cell r="C1245">
            <v>4072</v>
          </cell>
          <cell r="D1245" t="str">
            <v>ORMAZA</v>
          </cell>
          <cell r="E1245">
            <v>2017</v>
          </cell>
          <cell r="F1245" t="str">
            <v>TA</v>
          </cell>
          <cell r="G1245" t="str">
            <v>Inst. y PEM CC SCADA TEDIS.net ESTADIO LA PEINETA v1.0</v>
          </cell>
          <cell r="H1245" t="str">
            <v>OF4071</v>
          </cell>
          <cell r="I1245">
            <v>0</v>
          </cell>
          <cell r="J1245">
            <v>40</v>
          </cell>
          <cell r="K1245">
            <v>30.33</v>
          </cell>
          <cell r="L1245">
            <v>9.6700000000000017</v>
          </cell>
          <cell r="M1245">
            <v>0.75824999999999998</v>
          </cell>
          <cell r="N1245" t="str">
            <v>-</v>
          </cell>
          <cell r="O1245" t="str">
            <v>-</v>
          </cell>
          <cell r="P1245" t="str">
            <v>-</v>
          </cell>
          <cell r="Q1245" t="str">
            <v>JMG</v>
          </cell>
          <cell r="R1245" t="str">
            <v>-</v>
          </cell>
          <cell r="S1245" t="str">
            <v>-</v>
          </cell>
          <cell r="T1245" t="str">
            <v>-</v>
          </cell>
          <cell r="U1245">
            <v>42766</v>
          </cell>
          <cell r="V1245">
            <v>42867</v>
          </cell>
          <cell r="W1245">
            <v>43145</v>
          </cell>
          <cell r="X1245">
            <v>102</v>
          </cell>
          <cell r="Y1245">
            <v>43145</v>
          </cell>
          <cell r="Z1245">
            <v>0</v>
          </cell>
        </row>
        <row r="1246">
          <cell r="C1246">
            <v>4073</v>
          </cell>
          <cell r="D1246" t="str">
            <v>INPPOZ</v>
          </cell>
          <cell r="E1246">
            <v>2017</v>
          </cell>
          <cell r="F1246" t="str">
            <v>TA</v>
          </cell>
          <cell r="G1246" t="str">
            <v>RTU S.E. PEDROCHES v2.0</v>
          </cell>
          <cell r="H1246" t="str">
            <v>IND</v>
          </cell>
          <cell r="I1246">
            <v>0</v>
          </cell>
          <cell r="J1246">
            <v>3</v>
          </cell>
          <cell r="K1246">
            <v>2.5</v>
          </cell>
          <cell r="L1246">
            <v>0.5</v>
          </cell>
          <cell r="M1246">
            <v>0.83333333333333337</v>
          </cell>
          <cell r="N1246" t="str">
            <v>-</v>
          </cell>
          <cell r="O1246" t="str">
            <v>-</v>
          </cell>
          <cell r="P1246" t="str">
            <v>EMM</v>
          </cell>
          <cell r="Q1246" t="str">
            <v>-</v>
          </cell>
          <cell r="R1246" t="str">
            <v>-</v>
          </cell>
          <cell r="S1246" t="str">
            <v>-</v>
          </cell>
          <cell r="T1246" t="str">
            <v>-</v>
          </cell>
          <cell r="U1246">
            <v>42783</v>
          </cell>
          <cell r="V1246">
            <v>42786</v>
          </cell>
          <cell r="W1246">
            <v>42786</v>
          </cell>
          <cell r="X1246">
            <v>3</v>
          </cell>
          <cell r="Y1246">
            <v>42783</v>
          </cell>
          <cell r="Z1246">
            <v>-3</v>
          </cell>
        </row>
        <row r="1247">
          <cell r="C1247">
            <v>4074</v>
          </cell>
          <cell r="D1247" t="str">
            <v>INPTOR</v>
          </cell>
          <cell r="E1247">
            <v>2017</v>
          </cell>
          <cell r="F1247" t="str">
            <v>TA</v>
          </cell>
          <cell r="G1247" t="str">
            <v>RTU C.T. HUERTA DON JUAN v1.0</v>
          </cell>
          <cell r="H1247" t="str">
            <v>PPAL</v>
          </cell>
          <cell r="I1247">
            <v>0</v>
          </cell>
          <cell r="J1247">
            <v>32.5</v>
          </cell>
          <cell r="K1247">
            <v>28.97</v>
          </cell>
          <cell r="L1247">
            <v>3.5300000000000011</v>
          </cell>
          <cell r="M1247">
            <v>0.89138461538461533</v>
          </cell>
          <cell r="N1247" t="str">
            <v>-</v>
          </cell>
          <cell r="O1247" t="str">
            <v>-</v>
          </cell>
          <cell r="P1247" t="str">
            <v>EMM</v>
          </cell>
          <cell r="Q1247" t="str">
            <v>-</v>
          </cell>
          <cell r="R1247" t="str">
            <v>-</v>
          </cell>
          <cell r="S1247" t="str">
            <v>-</v>
          </cell>
          <cell r="T1247" t="str">
            <v>-</v>
          </cell>
          <cell r="U1247">
            <v>42783</v>
          </cell>
          <cell r="V1247">
            <v>42825</v>
          </cell>
          <cell r="W1247">
            <v>42825</v>
          </cell>
          <cell r="X1247">
            <v>44</v>
          </cell>
          <cell r="Y1247">
            <v>42836</v>
          </cell>
          <cell r="Z1247">
            <v>11</v>
          </cell>
        </row>
        <row r="1248">
          <cell r="C1248">
            <v>4075</v>
          </cell>
          <cell r="D1248" t="str">
            <v>INPTOR</v>
          </cell>
          <cell r="E1248">
            <v>2017</v>
          </cell>
          <cell r="F1248" t="str">
            <v>TA</v>
          </cell>
          <cell r="G1248" t="str">
            <v>Inst. y PEM RTU C.T. HUERTA DON JUAN v1.0</v>
          </cell>
          <cell r="H1248" t="str">
            <v>OF4074</v>
          </cell>
          <cell r="I1248">
            <v>0</v>
          </cell>
          <cell r="J1248">
            <v>8</v>
          </cell>
          <cell r="K1248">
            <v>10</v>
          </cell>
          <cell r="L1248">
            <v>-2</v>
          </cell>
          <cell r="M1248">
            <v>1.25</v>
          </cell>
          <cell r="N1248" t="str">
            <v>-</v>
          </cell>
          <cell r="O1248" t="str">
            <v>-</v>
          </cell>
          <cell r="P1248" t="str">
            <v>-</v>
          </cell>
          <cell r="Q1248" t="str">
            <v>-</v>
          </cell>
          <cell r="R1248" t="str">
            <v>RVC</v>
          </cell>
          <cell r="S1248" t="str">
            <v>-</v>
          </cell>
          <cell r="T1248" t="str">
            <v>-</v>
          </cell>
          <cell r="U1248">
            <v>42783</v>
          </cell>
          <cell r="V1248">
            <v>42825</v>
          </cell>
          <cell r="W1248">
            <v>42879</v>
          </cell>
          <cell r="X1248">
            <v>44</v>
          </cell>
          <cell r="Y1248">
            <v>42879</v>
          </cell>
          <cell r="Z1248">
            <v>0</v>
          </cell>
        </row>
        <row r="1249">
          <cell r="C1249">
            <v>4076</v>
          </cell>
          <cell r="D1249" t="str">
            <v>INPVIL</v>
          </cell>
          <cell r="E1249">
            <v>2017</v>
          </cell>
          <cell r="F1249" t="str">
            <v>TA</v>
          </cell>
          <cell r="G1249" t="str">
            <v>RTU C.T. ROSALES v1.0</v>
          </cell>
          <cell r="H1249" t="str">
            <v>PPAL</v>
          </cell>
          <cell r="I1249">
            <v>0</v>
          </cell>
          <cell r="J1249">
            <v>32.5</v>
          </cell>
          <cell r="K1249">
            <v>29.8</v>
          </cell>
          <cell r="L1249">
            <v>2.6999999999999993</v>
          </cell>
          <cell r="M1249">
            <v>0.91692307692307695</v>
          </cell>
          <cell r="N1249" t="str">
            <v>-</v>
          </cell>
          <cell r="O1249" t="str">
            <v>-</v>
          </cell>
          <cell r="P1249" t="str">
            <v>EMM</v>
          </cell>
          <cell r="Q1249" t="str">
            <v>-</v>
          </cell>
          <cell r="R1249" t="str">
            <v>-</v>
          </cell>
          <cell r="S1249" t="str">
            <v>-</v>
          </cell>
          <cell r="T1249" t="str">
            <v>-</v>
          </cell>
          <cell r="U1249">
            <v>42783</v>
          </cell>
          <cell r="V1249">
            <v>42825</v>
          </cell>
          <cell r="W1249">
            <v>42825</v>
          </cell>
          <cell r="X1249">
            <v>44</v>
          </cell>
          <cell r="Y1249">
            <v>42836</v>
          </cell>
          <cell r="Z1249">
            <v>11</v>
          </cell>
        </row>
        <row r="1250">
          <cell r="C1250">
            <v>4077</v>
          </cell>
          <cell r="D1250" t="str">
            <v>INPVIL</v>
          </cell>
          <cell r="E1250">
            <v>2017</v>
          </cell>
          <cell r="F1250" t="str">
            <v>TA</v>
          </cell>
          <cell r="G1250" t="str">
            <v>Inst. y PEM RTU C.T. ROSALES v1.0</v>
          </cell>
          <cell r="H1250" t="str">
            <v>OF4076</v>
          </cell>
          <cell r="I1250">
            <v>0</v>
          </cell>
          <cell r="J1250">
            <v>8</v>
          </cell>
          <cell r="K1250">
            <v>10</v>
          </cell>
          <cell r="L1250">
            <v>-2</v>
          </cell>
          <cell r="M1250">
            <v>1.25</v>
          </cell>
          <cell r="N1250" t="str">
            <v>-</v>
          </cell>
          <cell r="O1250" t="str">
            <v>-</v>
          </cell>
          <cell r="P1250" t="str">
            <v>-</v>
          </cell>
          <cell r="Q1250" t="str">
            <v>-</v>
          </cell>
          <cell r="R1250" t="str">
            <v>RVC</v>
          </cell>
          <cell r="S1250" t="str">
            <v>-</v>
          </cell>
          <cell r="T1250" t="str">
            <v>-</v>
          </cell>
          <cell r="U1250">
            <v>42783</v>
          </cell>
          <cell r="V1250">
            <v>42825</v>
          </cell>
          <cell r="W1250">
            <v>42880</v>
          </cell>
          <cell r="X1250">
            <v>44</v>
          </cell>
          <cell r="Y1250">
            <v>42880</v>
          </cell>
          <cell r="Z1250">
            <v>0</v>
          </cell>
        </row>
        <row r="1251">
          <cell r="C1251">
            <v>4078</v>
          </cell>
          <cell r="D1251" t="str">
            <v>INPPOZ</v>
          </cell>
          <cell r="E1251">
            <v>2017</v>
          </cell>
          <cell r="F1251" t="str">
            <v>TA</v>
          </cell>
          <cell r="G1251" t="str">
            <v>Inst. y PEM RTU C.T. MURALLON v2.0</v>
          </cell>
          <cell r="H1251" t="str">
            <v>OF3994</v>
          </cell>
          <cell r="I1251">
            <v>0</v>
          </cell>
          <cell r="J1251">
            <v>10</v>
          </cell>
          <cell r="K1251">
            <v>10.5</v>
          </cell>
          <cell r="L1251">
            <v>-0.5</v>
          </cell>
          <cell r="M1251">
            <v>1.05</v>
          </cell>
          <cell r="N1251" t="str">
            <v>-</v>
          </cell>
          <cell r="O1251" t="str">
            <v>-</v>
          </cell>
          <cell r="P1251" t="str">
            <v>-</v>
          </cell>
          <cell r="Q1251" t="str">
            <v>-</v>
          </cell>
          <cell r="R1251" t="str">
            <v>RVC</v>
          </cell>
          <cell r="S1251" t="str">
            <v>-</v>
          </cell>
          <cell r="T1251" t="str">
            <v>-</v>
          </cell>
          <cell r="U1251">
            <v>42766</v>
          </cell>
          <cell r="V1251">
            <v>42794</v>
          </cell>
          <cell r="W1251">
            <v>42824</v>
          </cell>
          <cell r="X1251">
            <v>28</v>
          </cell>
          <cell r="Y1251">
            <v>42824</v>
          </cell>
          <cell r="Z1251">
            <v>0</v>
          </cell>
        </row>
        <row r="1252">
          <cell r="C1252">
            <v>4079</v>
          </cell>
          <cell r="D1252" t="str">
            <v>INPPOZ</v>
          </cell>
          <cell r="E1252">
            <v>2017</v>
          </cell>
          <cell r="F1252" t="str">
            <v>TA</v>
          </cell>
          <cell r="G1252" t="str">
            <v>Inst. y PEM RTU C.T. ALAMO v2.0</v>
          </cell>
          <cell r="H1252" t="str">
            <v>OF3996</v>
          </cell>
          <cell r="I1252">
            <v>0</v>
          </cell>
          <cell r="J1252">
            <v>10</v>
          </cell>
          <cell r="K1252">
            <v>5</v>
          </cell>
          <cell r="L1252">
            <v>5</v>
          </cell>
          <cell r="M1252">
            <v>0.5</v>
          </cell>
          <cell r="N1252" t="str">
            <v>-</v>
          </cell>
          <cell r="O1252" t="str">
            <v>-</v>
          </cell>
          <cell r="P1252" t="str">
            <v>-</v>
          </cell>
          <cell r="Q1252" t="str">
            <v>-</v>
          </cell>
          <cell r="R1252" t="str">
            <v>RVC</v>
          </cell>
          <cell r="S1252" t="str">
            <v>-</v>
          </cell>
          <cell r="T1252" t="str">
            <v>-</v>
          </cell>
          <cell r="U1252">
            <v>42766</v>
          </cell>
          <cell r="V1252">
            <v>42794</v>
          </cell>
          <cell r="W1252">
            <v>42794</v>
          </cell>
          <cell r="X1252">
            <v>28</v>
          </cell>
          <cell r="Y1252">
            <v>42794</v>
          </cell>
          <cell r="Z1252">
            <v>-2</v>
          </cell>
        </row>
        <row r="1253">
          <cell r="C1253">
            <v>4080</v>
          </cell>
          <cell r="D1253" t="str">
            <v>MONTES</v>
          </cell>
          <cell r="E1253">
            <v>2017</v>
          </cell>
          <cell r="F1253" t="str">
            <v>TA</v>
          </cell>
          <cell r="G1253" t="str">
            <v>CC SCADA MONTESLUZ v2.1</v>
          </cell>
          <cell r="H1253" t="str">
            <v>IND</v>
          </cell>
          <cell r="I1253">
            <v>0</v>
          </cell>
          <cell r="J1253">
            <v>5</v>
          </cell>
          <cell r="K1253">
            <v>4.5</v>
          </cell>
          <cell r="L1253">
            <v>0.5</v>
          </cell>
          <cell r="M1253">
            <v>0.9</v>
          </cell>
          <cell r="N1253" t="str">
            <v>-</v>
          </cell>
          <cell r="O1253" t="str">
            <v>-</v>
          </cell>
          <cell r="P1253" t="str">
            <v>-</v>
          </cell>
          <cell r="Q1253" t="str">
            <v>-</v>
          </cell>
          <cell r="R1253" t="str">
            <v>AP</v>
          </cell>
          <cell r="S1253" t="str">
            <v>-</v>
          </cell>
          <cell r="T1253" t="str">
            <v>-</v>
          </cell>
          <cell r="U1253">
            <v>42788</v>
          </cell>
          <cell r="V1253">
            <v>42794</v>
          </cell>
          <cell r="W1253">
            <v>42794</v>
          </cell>
          <cell r="X1253">
            <v>6</v>
          </cell>
          <cell r="Y1253">
            <v>42793</v>
          </cell>
          <cell r="Z1253">
            <v>-3</v>
          </cell>
        </row>
        <row r="1254">
          <cell r="C1254">
            <v>4081</v>
          </cell>
          <cell r="D1254" t="str">
            <v>INPPOZ</v>
          </cell>
          <cell r="E1254">
            <v>2017</v>
          </cell>
          <cell r="F1254" t="str">
            <v>TA</v>
          </cell>
          <cell r="G1254" t="str">
            <v>INCORPORACIO PM800 A RTU's v1.0</v>
          </cell>
          <cell r="H1254" t="str">
            <v>PPAL</v>
          </cell>
          <cell r="I1254">
            <v>0</v>
          </cell>
          <cell r="J1254">
            <v>21</v>
          </cell>
          <cell r="K1254">
            <v>14.5</v>
          </cell>
          <cell r="L1254">
            <v>6.5</v>
          </cell>
          <cell r="M1254">
            <v>0.69047619047619047</v>
          </cell>
          <cell r="N1254" t="str">
            <v>-</v>
          </cell>
          <cell r="O1254" t="str">
            <v>-</v>
          </cell>
          <cell r="P1254" t="str">
            <v>-</v>
          </cell>
          <cell r="Q1254" t="str">
            <v>-</v>
          </cell>
          <cell r="R1254" t="str">
            <v>RVC</v>
          </cell>
          <cell r="S1254" t="str">
            <v>-</v>
          </cell>
          <cell r="T1254" t="str">
            <v>-</v>
          </cell>
          <cell r="U1254">
            <v>42766</v>
          </cell>
          <cell r="V1254">
            <v>42825</v>
          </cell>
          <cell r="W1254">
            <v>42825</v>
          </cell>
          <cell r="X1254">
            <v>60</v>
          </cell>
          <cell r="Y1254">
            <v>42793</v>
          </cell>
          <cell r="Z1254">
            <v>-33</v>
          </cell>
        </row>
        <row r="1255">
          <cell r="C1255">
            <v>4082</v>
          </cell>
          <cell r="D1255" t="str">
            <v>SITEL</v>
          </cell>
          <cell r="E1255">
            <v>2017</v>
          </cell>
          <cell r="F1255" t="str">
            <v>TA</v>
          </cell>
          <cell r="G1255" t="str">
            <v>Inst. y PEM INCORPORACIO PM800 A RTU's v1.0</v>
          </cell>
          <cell r="H1255" t="str">
            <v>OF4081</v>
          </cell>
          <cell r="I1255">
            <v>0</v>
          </cell>
          <cell r="J1255">
            <v>16</v>
          </cell>
          <cell r="K1255">
            <v>16</v>
          </cell>
          <cell r="L1255">
            <v>0</v>
          </cell>
          <cell r="M1255">
            <v>1</v>
          </cell>
          <cell r="N1255" t="str">
            <v>-</v>
          </cell>
          <cell r="O1255" t="str">
            <v>-</v>
          </cell>
          <cell r="P1255" t="str">
            <v>-</v>
          </cell>
          <cell r="Q1255" t="str">
            <v>-</v>
          </cell>
          <cell r="R1255" t="str">
            <v>RVC</v>
          </cell>
          <cell r="S1255" t="str">
            <v>-</v>
          </cell>
          <cell r="T1255" t="str">
            <v>-</v>
          </cell>
          <cell r="U1255">
            <v>42766</v>
          </cell>
          <cell r="V1255">
            <v>42825</v>
          </cell>
          <cell r="W1255">
            <v>42825</v>
          </cell>
          <cell r="X1255">
            <v>60</v>
          </cell>
          <cell r="Y1255">
            <v>42789</v>
          </cell>
          <cell r="Z1255">
            <v>-37</v>
          </cell>
        </row>
        <row r="1256">
          <cell r="C1256">
            <v>4083</v>
          </cell>
          <cell r="D1256" t="str">
            <v>PEUSA</v>
          </cell>
          <cell r="E1256">
            <v>2017</v>
          </cell>
          <cell r="F1256" t="str">
            <v>TA</v>
          </cell>
          <cell r="G1256" t="str">
            <v>Reparacio RTU CAP16-MAX N/S 530-2004</v>
          </cell>
          <cell r="H1256" t="str">
            <v>IND</v>
          </cell>
          <cell r="I1256">
            <v>0</v>
          </cell>
          <cell r="J1256">
            <v>2</v>
          </cell>
          <cell r="K1256">
            <v>1.17</v>
          </cell>
          <cell r="L1256">
            <v>0.83000000000000007</v>
          </cell>
          <cell r="M1256">
            <v>0.58499999999999996</v>
          </cell>
          <cell r="N1256" t="str">
            <v>-</v>
          </cell>
          <cell r="O1256" t="str">
            <v>-</v>
          </cell>
          <cell r="P1256" t="str">
            <v>EMM</v>
          </cell>
          <cell r="Q1256" t="str">
            <v>-</v>
          </cell>
          <cell r="R1256" t="str">
            <v>-</v>
          </cell>
          <cell r="S1256" t="str">
            <v>-</v>
          </cell>
          <cell r="T1256" t="str">
            <v>-</v>
          </cell>
          <cell r="U1256">
            <v>42761</v>
          </cell>
          <cell r="V1256">
            <v>42790</v>
          </cell>
          <cell r="W1256">
            <v>42790</v>
          </cell>
          <cell r="X1256">
            <v>28</v>
          </cell>
          <cell r="Y1256">
            <v>42790</v>
          </cell>
          <cell r="Z1256">
            <v>0</v>
          </cell>
        </row>
        <row r="1257">
          <cell r="C1257">
            <v>4084</v>
          </cell>
          <cell r="D1257" t="str">
            <v>UDESA</v>
          </cell>
          <cell r="E1257">
            <v>2017</v>
          </cell>
          <cell r="F1257" t="str">
            <v>TA</v>
          </cell>
          <cell r="G1257" t="str">
            <v>Inst. y PEM CSSat UDESA v9.0</v>
          </cell>
          <cell r="H1257" t="str">
            <v>IND</v>
          </cell>
          <cell r="I1257">
            <v>0</v>
          </cell>
          <cell r="J1257">
            <v>5</v>
          </cell>
          <cell r="K1257">
            <v>5</v>
          </cell>
          <cell r="L1257">
            <v>0</v>
          </cell>
          <cell r="M1257">
            <v>1</v>
          </cell>
          <cell r="N1257" t="str">
            <v>-</v>
          </cell>
          <cell r="O1257" t="str">
            <v>-</v>
          </cell>
          <cell r="P1257" t="str">
            <v>-</v>
          </cell>
          <cell r="Q1257" t="str">
            <v>-</v>
          </cell>
          <cell r="R1257" t="str">
            <v>TRS</v>
          </cell>
          <cell r="S1257" t="str">
            <v>-</v>
          </cell>
          <cell r="T1257" t="str">
            <v>-</v>
          </cell>
          <cell r="U1257">
            <v>42790</v>
          </cell>
          <cell r="V1257">
            <v>42797</v>
          </cell>
          <cell r="W1257">
            <v>42797</v>
          </cell>
          <cell r="X1257">
            <v>9</v>
          </cell>
          <cell r="Y1257">
            <v>42801</v>
          </cell>
          <cell r="Z1257">
            <v>4</v>
          </cell>
        </row>
        <row r="1258">
          <cell r="C1258">
            <v>0</v>
          </cell>
          <cell r="D1258">
            <v>0</v>
          </cell>
          <cell r="E1258">
            <v>0</v>
          </cell>
          <cell r="F1258">
            <v>0</v>
          </cell>
          <cell r="G1258">
            <v>0</v>
          </cell>
          <cell r="H1258">
            <v>0</v>
          </cell>
          <cell r="I1258">
            <v>0</v>
          </cell>
          <cell r="J1258">
            <v>363.5</v>
          </cell>
          <cell r="K1258">
            <v>212.47</v>
          </cell>
          <cell r="L1258">
            <v>151.03</v>
          </cell>
          <cell r="M1258">
            <v>0</v>
          </cell>
          <cell r="N1258">
            <v>0</v>
          </cell>
          <cell r="O1258">
            <v>0</v>
          </cell>
          <cell r="P1258">
            <v>0</v>
          </cell>
          <cell r="Q1258">
            <v>0</v>
          </cell>
          <cell r="R1258">
            <v>0</v>
          </cell>
          <cell r="S1258">
            <v>0</v>
          </cell>
          <cell r="T1258">
            <v>0</v>
          </cell>
          <cell r="U1258">
            <v>0</v>
          </cell>
          <cell r="V1258">
            <v>0</v>
          </cell>
          <cell r="W1258">
            <v>0</v>
          </cell>
          <cell r="X1258">
            <v>0</v>
          </cell>
          <cell r="Y1258">
            <v>0</v>
          </cell>
          <cell r="Z1258">
            <v>-91</v>
          </cell>
        </row>
        <row r="1259">
          <cell r="L1259">
            <v>0</v>
          </cell>
          <cell r="M1259">
            <v>0</v>
          </cell>
          <cell r="Z1259">
            <v>0</v>
          </cell>
        </row>
        <row r="1260">
          <cell r="D1260">
            <v>0</v>
          </cell>
          <cell r="E1260">
            <v>0</v>
          </cell>
          <cell r="F1260">
            <v>0</v>
          </cell>
          <cell r="G1260">
            <v>0</v>
          </cell>
          <cell r="H1260">
            <v>0</v>
          </cell>
          <cell r="I1260">
            <v>0</v>
          </cell>
          <cell r="J1260">
            <v>0</v>
          </cell>
          <cell r="K1260">
            <v>0</v>
          </cell>
          <cell r="L1260">
            <v>0</v>
          </cell>
          <cell r="M1260">
            <v>0</v>
          </cell>
          <cell r="N1260">
            <v>0</v>
          </cell>
          <cell r="O1260">
            <v>0</v>
          </cell>
          <cell r="P1260">
            <v>0</v>
          </cell>
          <cell r="Q1260">
            <v>0</v>
          </cell>
          <cell r="R1260">
            <v>0</v>
          </cell>
          <cell r="S1260">
            <v>0</v>
          </cell>
          <cell r="T1260">
            <v>0</v>
          </cell>
          <cell r="U1260">
            <v>0</v>
          </cell>
          <cell r="Z1260">
            <v>0</v>
          </cell>
        </row>
        <row r="1261">
          <cell r="D1261">
            <v>0</v>
          </cell>
          <cell r="E1261">
            <v>0</v>
          </cell>
          <cell r="F1261">
            <v>0</v>
          </cell>
          <cell r="G1261">
            <v>0</v>
          </cell>
          <cell r="H1261">
            <v>0</v>
          </cell>
          <cell r="I1261">
            <v>0</v>
          </cell>
          <cell r="J1261">
            <v>0</v>
          </cell>
          <cell r="K1261">
            <v>0</v>
          </cell>
          <cell r="N1261" t="str">
            <v>APROVISIONAMENTS</v>
          </cell>
          <cell r="O1261" t="str">
            <v>ADMINISTRACIO</v>
          </cell>
          <cell r="P1261" t="str">
            <v>OPERACIONS</v>
          </cell>
          <cell r="Q1261" t="str">
            <v>ENGINYERIA HW</v>
          </cell>
          <cell r="R1261" t="str">
            <v>ENGINYERIA SW</v>
          </cell>
          <cell r="S1261" t="str">
            <v>COMERCIAL</v>
          </cell>
          <cell r="T1261" t="str">
            <v>CONSUL.TELCOMUNIC.</v>
          </cell>
          <cell r="U1261">
            <v>0</v>
          </cell>
          <cell r="Z1261">
            <v>0</v>
          </cell>
        </row>
        <row r="1262">
          <cell r="N1262">
            <v>0</v>
          </cell>
          <cell r="O1262">
            <v>0</v>
          </cell>
          <cell r="P1262">
            <v>0</v>
          </cell>
          <cell r="Q1262">
            <v>0</v>
          </cell>
          <cell r="R1262">
            <v>0</v>
          </cell>
          <cell r="S1262">
            <v>0</v>
          </cell>
          <cell r="T1262">
            <v>0</v>
          </cell>
          <cell r="U1262">
            <v>0</v>
          </cell>
          <cell r="Z1262">
            <v>0</v>
          </cell>
        </row>
        <row r="1263">
          <cell r="N1263">
            <v>0</v>
          </cell>
          <cell r="O1263">
            <v>0</v>
          </cell>
          <cell r="P1263">
            <v>0</v>
          </cell>
          <cell r="Q1263">
            <v>0</v>
          </cell>
          <cell r="R1263">
            <v>0</v>
          </cell>
          <cell r="S1263">
            <v>0</v>
          </cell>
          <cell r="T1263">
            <v>0</v>
          </cell>
          <cell r="U1263">
            <v>0</v>
          </cell>
          <cell r="Z1263">
            <v>0</v>
          </cell>
        </row>
        <row r="1264">
          <cell r="N1264">
            <v>0</v>
          </cell>
          <cell r="O1264">
            <v>0</v>
          </cell>
          <cell r="P1264">
            <v>0</v>
          </cell>
          <cell r="Q1264">
            <v>0</v>
          </cell>
          <cell r="R1264">
            <v>0</v>
          </cell>
          <cell r="S1264">
            <v>0</v>
          </cell>
          <cell r="T1264">
            <v>0</v>
          </cell>
          <cell r="U1264">
            <v>0</v>
          </cell>
          <cell r="Z1264">
            <v>0</v>
          </cell>
        </row>
        <row r="1265">
          <cell r="E1265">
            <v>0</v>
          </cell>
          <cell r="F1265">
            <v>0</v>
          </cell>
          <cell r="G1265">
            <v>0</v>
          </cell>
          <cell r="H1265">
            <v>0</v>
          </cell>
          <cell r="I1265">
            <v>0</v>
          </cell>
          <cell r="J1265">
            <v>0</v>
          </cell>
          <cell r="K1265">
            <v>0</v>
          </cell>
          <cell r="L1265">
            <v>0</v>
          </cell>
          <cell r="M1265">
            <v>0</v>
          </cell>
          <cell r="N1265">
            <v>0</v>
          </cell>
          <cell r="O1265">
            <v>0</v>
          </cell>
          <cell r="P1265">
            <v>0</v>
          </cell>
          <cell r="Q1265">
            <v>0</v>
          </cell>
          <cell r="R1265">
            <v>0</v>
          </cell>
          <cell r="S1265">
            <v>0</v>
          </cell>
          <cell r="T1265">
            <v>0</v>
          </cell>
          <cell r="U1265">
            <v>0</v>
          </cell>
          <cell r="Z1265">
            <v>0</v>
          </cell>
        </row>
        <row r="1266">
          <cell r="E1266" t="str">
            <v>Projectes (EXTERNS) en curs 2.017</v>
          </cell>
          <cell r="F1266">
            <v>0</v>
          </cell>
          <cell r="G1266">
            <v>0</v>
          </cell>
          <cell r="H1266">
            <v>0</v>
          </cell>
          <cell r="I1266">
            <v>0</v>
          </cell>
          <cell r="J1266">
            <v>0</v>
          </cell>
          <cell r="K1266">
            <v>0</v>
          </cell>
          <cell r="L1266">
            <v>0</v>
          </cell>
          <cell r="M1266">
            <v>0</v>
          </cell>
          <cell r="N1266">
            <v>0</v>
          </cell>
          <cell r="O1266">
            <v>0</v>
          </cell>
          <cell r="P1266">
            <v>0</v>
          </cell>
          <cell r="Q1266">
            <v>0</v>
          </cell>
          <cell r="R1266">
            <v>0</v>
          </cell>
          <cell r="S1266">
            <v>0</v>
          </cell>
          <cell r="T1266">
            <v>0</v>
          </cell>
          <cell r="U1266">
            <v>0</v>
          </cell>
          <cell r="Z1266">
            <v>0</v>
          </cell>
        </row>
        <row r="1267">
          <cell r="N1267">
            <v>0</v>
          </cell>
          <cell r="O1267">
            <v>0</v>
          </cell>
          <cell r="P1267">
            <v>0</v>
          </cell>
          <cell r="Q1267">
            <v>0</v>
          </cell>
          <cell r="R1267">
            <v>0</v>
          </cell>
          <cell r="S1267">
            <v>0</v>
          </cell>
          <cell r="T1267">
            <v>0</v>
          </cell>
          <cell r="U1267">
            <v>0</v>
          </cell>
          <cell r="Z1267">
            <v>0</v>
          </cell>
        </row>
        <row r="1268">
          <cell r="C1268">
            <v>0</v>
          </cell>
          <cell r="D1268">
            <v>0</v>
          </cell>
          <cell r="E1268">
            <v>0</v>
          </cell>
          <cell r="F1268">
            <v>0</v>
          </cell>
          <cell r="G1268">
            <v>0</v>
          </cell>
          <cell r="H1268">
            <v>0</v>
          </cell>
          <cell r="I1268">
            <v>0</v>
          </cell>
          <cell r="J1268">
            <v>0</v>
          </cell>
          <cell r="K1268">
            <v>0</v>
          </cell>
          <cell r="L1268">
            <v>0</v>
          </cell>
          <cell r="M1268">
            <v>0</v>
          </cell>
          <cell r="N1268">
            <v>0</v>
          </cell>
          <cell r="O1268">
            <v>0</v>
          </cell>
          <cell r="P1268">
            <v>0</v>
          </cell>
          <cell r="Q1268">
            <v>0</v>
          </cell>
          <cell r="R1268">
            <v>0</v>
          </cell>
          <cell r="S1268">
            <v>0</v>
          </cell>
          <cell r="T1268">
            <v>0</v>
          </cell>
          <cell r="U1268">
            <v>0</v>
          </cell>
          <cell r="V1268">
            <v>0</v>
          </cell>
          <cell r="W1268">
            <v>0</v>
          </cell>
          <cell r="X1268">
            <v>0</v>
          </cell>
          <cell r="Y1268">
            <v>0</v>
          </cell>
          <cell r="Z1268">
            <v>0</v>
          </cell>
        </row>
        <row r="1269">
          <cell r="C1269" t="str">
            <v>OF</v>
          </cell>
          <cell r="D1269" t="str">
            <v>CLIENT</v>
          </cell>
          <cell r="E1269" t="str">
            <v>ANY</v>
          </cell>
          <cell r="F1269" t="str">
            <v>STATUS</v>
          </cell>
          <cell r="G1269" t="str">
            <v>PROJECTE</v>
          </cell>
          <cell r="H1269" t="str">
            <v>TIPUS OF o DEPENDENCIA</v>
          </cell>
          <cell r="I1269">
            <v>0</v>
          </cell>
          <cell r="J1269" t="str">
            <v>PREV</v>
          </cell>
          <cell r="K1269" t="str">
            <v>TOTAL</v>
          </cell>
          <cell r="L1269" t="str">
            <v>DESV</v>
          </cell>
          <cell r="M1269" t="str">
            <v>AVANÇ</v>
          </cell>
          <cell r="N1269" t="str">
            <v>DPT. IMPLICATS</v>
          </cell>
          <cell r="O1269">
            <v>0</v>
          </cell>
          <cell r="P1269">
            <v>0</v>
          </cell>
          <cell r="Q1269">
            <v>0</v>
          </cell>
          <cell r="R1269">
            <v>0</v>
          </cell>
          <cell r="S1269">
            <v>0</v>
          </cell>
          <cell r="T1269">
            <v>0</v>
          </cell>
          <cell r="U1269" t="str">
            <v>DATA</v>
          </cell>
          <cell r="V1269" t="str">
            <v>DATA</v>
          </cell>
          <cell r="W1269" t="str">
            <v>DATA</v>
          </cell>
          <cell r="X1269" t="str">
            <v>DURADA</v>
          </cell>
          <cell r="Y1269" t="str">
            <v>DATA</v>
          </cell>
          <cell r="Z1269" t="str">
            <v>DESVIAC.</v>
          </cell>
        </row>
        <row r="1270">
          <cell r="C1270">
            <v>0</v>
          </cell>
          <cell r="D1270">
            <v>0</v>
          </cell>
          <cell r="E1270">
            <v>0</v>
          </cell>
          <cell r="F1270">
            <v>0</v>
          </cell>
          <cell r="G1270">
            <v>0</v>
          </cell>
          <cell r="H1270">
            <v>0</v>
          </cell>
          <cell r="I1270">
            <v>0</v>
          </cell>
          <cell r="J1270">
            <v>0</v>
          </cell>
          <cell r="K1270" t="str">
            <v>REAL</v>
          </cell>
          <cell r="L1270">
            <v>0</v>
          </cell>
          <cell r="M1270">
            <v>0</v>
          </cell>
          <cell r="N1270">
            <v>0</v>
          </cell>
          <cell r="O1270">
            <v>0</v>
          </cell>
          <cell r="P1270">
            <v>0</v>
          </cell>
          <cell r="Q1270">
            <v>0</v>
          </cell>
          <cell r="R1270">
            <v>0</v>
          </cell>
          <cell r="S1270">
            <v>0</v>
          </cell>
          <cell r="T1270">
            <v>0</v>
          </cell>
          <cell r="U1270" t="str">
            <v>INICI</v>
          </cell>
          <cell r="V1270" t="str">
            <v>ENTREGA</v>
          </cell>
          <cell r="W1270" t="str">
            <v>REVISADA</v>
          </cell>
          <cell r="X1270">
            <v>0</v>
          </cell>
          <cell r="Y1270" t="str">
            <v>ACCEP.</v>
          </cell>
          <cell r="Z1270">
            <v>0</v>
          </cell>
        </row>
        <row r="1271">
          <cell r="C1271">
            <v>0</v>
          </cell>
          <cell r="D1271">
            <v>0</v>
          </cell>
          <cell r="E1271">
            <v>0</v>
          </cell>
          <cell r="F1271">
            <v>0</v>
          </cell>
          <cell r="G1271">
            <v>0</v>
          </cell>
          <cell r="H1271">
            <v>0</v>
          </cell>
          <cell r="I1271">
            <v>0</v>
          </cell>
          <cell r="J1271">
            <v>0</v>
          </cell>
          <cell r="K1271">
            <v>0</v>
          </cell>
          <cell r="L1271">
            <v>0</v>
          </cell>
          <cell r="M1271">
            <v>0</v>
          </cell>
          <cell r="N1271">
            <v>0</v>
          </cell>
          <cell r="O1271">
            <v>0</v>
          </cell>
          <cell r="P1271">
            <v>0</v>
          </cell>
          <cell r="Q1271">
            <v>0</v>
          </cell>
          <cell r="R1271">
            <v>0</v>
          </cell>
          <cell r="S1271">
            <v>0</v>
          </cell>
          <cell r="T1271">
            <v>0</v>
          </cell>
          <cell r="U1271">
            <v>0</v>
          </cell>
          <cell r="V1271">
            <v>0</v>
          </cell>
          <cell r="W1271">
            <v>0</v>
          </cell>
          <cell r="X1271">
            <v>0</v>
          </cell>
          <cell r="Y1271">
            <v>0</v>
          </cell>
          <cell r="Z1271">
            <v>0</v>
          </cell>
        </row>
        <row r="1272">
          <cell r="C1272">
            <v>4085</v>
          </cell>
          <cell r="D1272" t="str">
            <v>SITEL</v>
          </cell>
          <cell r="E1272">
            <v>2017</v>
          </cell>
          <cell r="F1272" t="str">
            <v>TA</v>
          </cell>
          <cell r="G1272" t="str">
            <v>TEDIS.Net,AutomationService v1.45</v>
          </cell>
          <cell r="H1272" t="str">
            <v>OF3871</v>
          </cell>
          <cell r="I1272">
            <v>0</v>
          </cell>
          <cell r="J1272">
            <v>268</v>
          </cell>
          <cell r="K1272">
            <v>161</v>
          </cell>
          <cell r="L1272">
            <v>107</v>
          </cell>
          <cell r="M1272">
            <v>0.60074626865671643</v>
          </cell>
          <cell r="N1272" t="str">
            <v>-</v>
          </cell>
          <cell r="O1272" t="str">
            <v>-</v>
          </cell>
          <cell r="P1272" t="str">
            <v>-</v>
          </cell>
          <cell r="Q1272" t="str">
            <v>-</v>
          </cell>
          <cell r="R1272" t="str">
            <v>EDC</v>
          </cell>
          <cell r="S1272" t="str">
            <v>-</v>
          </cell>
          <cell r="T1272" t="str">
            <v>-</v>
          </cell>
          <cell r="U1272">
            <v>42767</v>
          </cell>
          <cell r="V1272">
            <v>42824</v>
          </cell>
          <cell r="W1272">
            <v>43116</v>
          </cell>
          <cell r="X1272">
            <v>59</v>
          </cell>
          <cell r="Y1272">
            <v>43116</v>
          </cell>
          <cell r="Z1272">
            <v>0</v>
          </cell>
        </row>
        <row r="1273">
          <cell r="C1273">
            <v>4086</v>
          </cell>
          <cell r="D1273" t="str">
            <v>ELEEBR</v>
          </cell>
          <cell r="E1273">
            <v>2017</v>
          </cell>
          <cell r="F1273" t="str">
            <v>TA</v>
          </cell>
          <cell r="G1273" t="str">
            <v>CANVI UBICACIO ARMARI SERVIDORS + REP.SERVIDOR CC SCADA</v>
          </cell>
          <cell r="H1273" t="str">
            <v>IND</v>
          </cell>
          <cell r="I1273">
            <v>0</v>
          </cell>
          <cell r="J1273">
            <v>24</v>
          </cell>
          <cell r="K1273">
            <v>22</v>
          </cell>
          <cell r="L1273">
            <v>2</v>
          </cell>
          <cell r="M1273">
            <v>0.91666666666666663</v>
          </cell>
          <cell r="N1273" t="str">
            <v>-</v>
          </cell>
          <cell r="O1273" t="str">
            <v>-</v>
          </cell>
          <cell r="P1273" t="str">
            <v>-</v>
          </cell>
          <cell r="Q1273" t="str">
            <v>-</v>
          </cell>
          <cell r="R1273" t="str">
            <v>TRS</v>
          </cell>
          <cell r="S1273" t="str">
            <v>-</v>
          </cell>
          <cell r="T1273" t="str">
            <v>-</v>
          </cell>
          <cell r="U1273">
            <v>42755</v>
          </cell>
          <cell r="V1273">
            <v>42794</v>
          </cell>
          <cell r="W1273">
            <v>42794</v>
          </cell>
          <cell r="X1273">
            <v>38</v>
          </cell>
          <cell r="Y1273">
            <v>42793</v>
          </cell>
          <cell r="Z1273">
            <v>-3</v>
          </cell>
        </row>
        <row r="1274">
          <cell r="C1274">
            <v>4087</v>
          </cell>
          <cell r="D1274" t="str">
            <v>GASELE</v>
          </cell>
          <cell r="E1274">
            <v>2017</v>
          </cell>
          <cell r="F1274" t="str">
            <v>TA</v>
          </cell>
          <cell r="G1274" t="str">
            <v>RTU CAP-PRX C.T. TRIANA-3 v2.1</v>
          </cell>
          <cell r="H1274" t="str">
            <v>IND</v>
          </cell>
          <cell r="I1274">
            <v>0</v>
          </cell>
          <cell r="J1274">
            <v>5</v>
          </cell>
          <cell r="K1274">
            <v>3</v>
          </cell>
          <cell r="L1274">
            <v>2</v>
          </cell>
          <cell r="M1274">
            <v>0.6</v>
          </cell>
          <cell r="N1274" t="str">
            <v>-</v>
          </cell>
          <cell r="O1274" t="str">
            <v>-</v>
          </cell>
          <cell r="P1274" t="str">
            <v>-</v>
          </cell>
          <cell r="Q1274" t="str">
            <v>-</v>
          </cell>
          <cell r="R1274" t="str">
            <v>JMT</v>
          </cell>
          <cell r="S1274" t="str">
            <v>-</v>
          </cell>
          <cell r="T1274" t="str">
            <v>-</v>
          </cell>
          <cell r="U1274">
            <v>42796</v>
          </cell>
          <cell r="V1274">
            <v>42811</v>
          </cell>
          <cell r="W1274">
            <v>43178</v>
          </cell>
          <cell r="X1274">
            <v>15</v>
          </cell>
          <cell r="Y1274">
            <v>43178</v>
          </cell>
          <cell r="Z1274">
            <v>0</v>
          </cell>
        </row>
        <row r="1275">
          <cell r="C1275">
            <v>4088</v>
          </cell>
          <cell r="D1275" t="str">
            <v>INPPOZ</v>
          </cell>
          <cell r="E1275">
            <v>2017</v>
          </cell>
          <cell r="F1275" t="str">
            <v>TA</v>
          </cell>
          <cell r="G1275" t="str">
            <v>Inst. y PEM RTU S.E.PEDROCHES v2.0</v>
          </cell>
          <cell r="H1275" t="str">
            <v>OF4073</v>
          </cell>
          <cell r="I1275">
            <v>0</v>
          </cell>
          <cell r="J1275">
            <v>16</v>
          </cell>
          <cell r="K1275">
            <v>15</v>
          </cell>
          <cell r="L1275">
            <v>1</v>
          </cell>
          <cell r="M1275">
            <v>0.9375</v>
          </cell>
          <cell r="N1275" t="str">
            <v>-</v>
          </cell>
          <cell r="O1275" t="str">
            <v>-</v>
          </cell>
          <cell r="P1275" t="str">
            <v>-</v>
          </cell>
          <cell r="Q1275" t="str">
            <v>-</v>
          </cell>
          <cell r="R1275" t="str">
            <v>RVC</v>
          </cell>
          <cell r="S1275" t="str">
            <v>-</v>
          </cell>
          <cell r="T1275" t="str">
            <v>-</v>
          </cell>
          <cell r="U1275">
            <v>42783</v>
          </cell>
          <cell r="V1275">
            <v>42794</v>
          </cell>
          <cell r="W1275">
            <v>42794</v>
          </cell>
          <cell r="X1275">
            <v>11</v>
          </cell>
          <cell r="Y1275">
            <v>42794</v>
          </cell>
          <cell r="Z1275">
            <v>-2</v>
          </cell>
        </row>
        <row r="1276">
          <cell r="C1276">
            <v>4089</v>
          </cell>
          <cell r="D1276" t="str">
            <v>EMSA</v>
          </cell>
          <cell r="E1276">
            <v>2017</v>
          </cell>
          <cell r="F1276" t="str">
            <v>TA</v>
          </cell>
          <cell r="G1276" t="str">
            <v>MANTENIMENT CSSat EMSA 2017-01</v>
          </cell>
          <cell r="H1276" t="str">
            <v>IND</v>
          </cell>
          <cell r="I1276">
            <v>0</v>
          </cell>
          <cell r="J1276">
            <v>9.25</v>
          </cell>
          <cell r="K1276">
            <v>9.25</v>
          </cell>
          <cell r="L1276">
            <v>0</v>
          </cell>
          <cell r="M1276">
            <v>1</v>
          </cell>
          <cell r="N1276" t="str">
            <v>-</v>
          </cell>
          <cell r="O1276" t="str">
            <v>-</v>
          </cell>
          <cell r="P1276" t="str">
            <v>-</v>
          </cell>
          <cell r="Q1276" t="str">
            <v>-</v>
          </cell>
          <cell r="R1276" t="str">
            <v>TRS</v>
          </cell>
          <cell r="S1276" t="str">
            <v>-</v>
          </cell>
          <cell r="T1276" t="str">
            <v>-</v>
          </cell>
          <cell r="U1276">
            <v>42737</v>
          </cell>
          <cell r="V1276">
            <v>42766</v>
          </cell>
          <cell r="W1276">
            <v>42766</v>
          </cell>
          <cell r="X1276">
            <v>29</v>
          </cell>
          <cell r="Y1276">
            <v>42766</v>
          </cell>
          <cell r="Z1276">
            <v>0</v>
          </cell>
        </row>
        <row r="1277">
          <cell r="C1277">
            <v>4090</v>
          </cell>
          <cell r="D1277" t="str">
            <v>EMSA</v>
          </cell>
          <cell r="E1277">
            <v>2017</v>
          </cell>
          <cell r="F1277" t="str">
            <v>TA</v>
          </cell>
          <cell r="G1277" t="str">
            <v>MANTENIMENT CSSat EMSA 2017-02</v>
          </cell>
          <cell r="H1277" t="str">
            <v>IND</v>
          </cell>
          <cell r="I1277">
            <v>0</v>
          </cell>
          <cell r="J1277">
            <v>3</v>
          </cell>
          <cell r="K1277">
            <v>3</v>
          </cell>
          <cell r="L1277">
            <v>0</v>
          </cell>
          <cell r="M1277">
            <v>1</v>
          </cell>
          <cell r="N1277" t="str">
            <v>-</v>
          </cell>
          <cell r="O1277" t="str">
            <v>-</v>
          </cell>
          <cell r="P1277" t="str">
            <v>-</v>
          </cell>
          <cell r="Q1277" t="str">
            <v>-</v>
          </cell>
          <cell r="R1277" t="str">
            <v>TRS</v>
          </cell>
          <cell r="S1277" t="str">
            <v>-</v>
          </cell>
          <cell r="T1277" t="str">
            <v>-</v>
          </cell>
          <cell r="U1277">
            <v>42767</v>
          </cell>
          <cell r="V1277">
            <v>42794</v>
          </cell>
          <cell r="W1277">
            <v>42794</v>
          </cell>
          <cell r="X1277">
            <v>27</v>
          </cell>
          <cell r="Y1277">
            <v>42794</v>
          </cell>
          <cell r="Z1277">
            <v>-2</v>
          </cell>
        </row>
        <row r="1278">
          <cell r="C1278">
            <v>4091</v>
          </cell>
          <cell r="D1278" t="str">
            <v>EMSA</v>
          </cell>
          <cell r="E1278">
            <v>2017</v>
          </cell>
          <cell r="F1278" t="str">
            <v>TA</v>
          </cell>
          <cell r="G1278" t="str">
            <v>MANTENIMENT CSSat EMSA 2017-03</v>
          </cell>
          <cell r="H1278" t="str">
            <v>IND</v>
          </cell>
          <cell r="I1278">
            <v>0</v>
          </cell>
          <cell r="J1278">
            <v>6</v>
          </cell>
          <cell r="K1278">
            <v>18</v>
          </cell>
          <cell r="L1278">
            <v>-12</v>
          </cell>
          <cell r="M1278">
            <v>3</v>
          </cell>
          <cell r="N1278" t="str">
            <v>-</v>
          </cell>
          <cell r="O1278" t="str">
            <v>-</v>
          </cell>
          <cell r="P1278" t="str">
            <v>-</v>
          </cell>
          <cell r="Q1278" t="str">
            <v>-</v>
          </cell>
          <cell r="R1278" t="str">
            <v>TRS</v>
          </cell>
          <cell r="S1278" t="str">
            <v>-</v>
          </cell>
          <cell r="T1278" t="str">
            <v>-</v>
          </cell>
          <cell r="U1278">
            <v>42795</v>
          </cell>
          <cell r="V1278">
            <v>42825</v>
          </cell>
          <cell r="W1278">
            <v>42825</v>
          </cell>
          <cell r="X1278">
            <v>30</v>
          </cell>
          <cell r="Y1278">
            <v>42825</v>
          </cell>
          <cell r="Z1278">
            <v>0</v>
          </cell>
        </row>
        <row r="1279">
          <cell r="C1279">
            <v>4092</v>
          </cell>
          <cell r="D1279" t="str">
            <v>EYPESA</v>
          </cell>
          <cell r="E1279">
            <v>2017</v>
          </cell>
          <cell r="F1279" t="str">
            <v>TA</v>
          </cell>
          <cell r="G1279" t="str">
            <v>PROVES INTEGRACIO IAT NOJA-POWER a SCADA TEDIS</v>
          </cell>
          <cell r="H1279" t="str">
            <v>IND</v>
          </cell>
          <cell r="I1279">
            <v>0</v>
          </cell>
          <cell r="J1279">
            <v>9</v>
          </cell>
          <cell r="K1279">
            <v>9.33</v>
          </cell>
          <cell r="L1279">
            <v>-0.33000000000000007</v>
          </cell>
          <cell r="M1279">
            <v>1.0366666666666666</v>
          </cell>
          <cell r="N1279" t="str">
            <v>-</v>
          </cell>
          <cell r="O1279" t="str">
            <v>-</v>
          </cell>
          <cell r="P1279" t="str">
            <v>-</v>
          </cell>
          <cell r="Q1279" t="str">
            <v>-</v>
          </cell>
          <cell r="R1279" t="str">
            <v>RVC</v>
          </cell>
          <cell r="S1279" t="str">
            <v>-</v>
          </cell>
          <cell r="T1279" t="str">
            <v>-</v>
          </cell>
          <cell r="U1279">
            <v>42774</v>
          </cell>
          <cell r="V1279">
            <v>42776</v>
          </cell>
          <cell r="W1279">
            <v>42776</v>
          </cell>
          <cell r="X1279">
            <v>2</v>
          </cell>
          <cell r="Y1279">
            <v>42776</v>
          </cell>
          <cell r="Z1279">
            <v>0</v>
          </cell>
        </row>
        <row r="1280">
          <cell r="C1280">
            <v>4093</v>
          </cell>
          <cell r="D1280" t="str">
            <v>ELECAD</v>
          </cell>
          <cell r="E1280">
            <v>2017</v>
          </cell>
          <cell r="F1280" t="str">
            <v>TA</v>
          </cell>
          <cell r="G1280" t="str">
            <v>MANTENIMENT CSSat CADIZ 2017-03</v>
          </cell>
          <cell r="H1280" t="str">
            <v>IND</v>
          </cell>
          <cell r="I1280">
            <v>0</v>
          </cell>
          <cell r="J1280">
            <v>6</v>
          </cell>
          <cell r="K1280">
            <v>0.1</v>
          </cell>
          <cell r="L1280">
            <v>5.9</v>
          </cell>
          <cell r="M1280">
            <v>1.6666666666666666E-2</v>
          </cell>
          <cell r="N1280" t="str">
            <v>-</v>
          </cell>
          <cell r="O1280" t="str">
            <v>-</v>
          </cell>
          <cell r="P1280" t="str">
            <v>-</v>
          </cell>
          <cell r="Q1280" t="str">
            <v>-</v>
          </cell>
          <cell r="R1280" t="str">
            <v>TRS</v>
          </cell>
          <cell r="S1280" t="str">
            <v>-</v>
          </cell>
          <cell r="T1280" t="str">
            <v>-</v>
          </cell>
          <cell r="U1280">
            <v>42795</v>
          </cell>
          <cell r="V1280">
            <v>42825</v>
          </cell>
          <cell r="W1280">
            <v>42825</v>
          </cell>
          <cell r="X1280">
            <v>30</v>
          </cell>
          <cell r="Y1280">
            <v>42825</v>
          </cell>
          <cell r="Z1280">
            <v>0</v>
          </cell>
        </row>
        <row r="1281">
          <cell r="C1281">
            <v>4094</v>
          </cell>
          <cell r="D1281" t="str">
            <v>ELTOSE</v>
          </cell>
          <cell r="E1281">
            <v>2017</v>
          </cell>
          <cell r="F1281" t="str">
            <v>TA</v>
          </cell>
          <cell r="G1281" t="str">
            <v>MANTENIMENT CSSat T.SEGRE 2017-03</v>
          </cell>
          <cell r="H1281" t="str">
            <v>IND</v>
          </cell>
          <cell r="I1281">
            <v>0</v>
          </cell>
          <cell r="J1281">
            <v>4</v>
          </cell>
          <cell r="K1281">
            <v>0.1</v>
          </cell>
          <cell r="L1281">
            <v>3.9</v>
          </cell>
          <cell r="M1281">
            <v>2.5000000000000001E-2</v>
          </cell>
          <cell r="N1281" t="str">
            <v>-</v>
          </cell>
          <cell r="O1281" t="str">
            <v>-</v>
          </cell>
          <cell r="P1281" t="str">
            <v>-</v>
          </cell>
          <cell r="Q1281" t="str">
            <v>-</v>
          </cell>
          <cell r="R1281" t="str">
            <v>TRS</v>
          </cell>
          <cell r="S1281" t="str">
            <v>-</v>
          </cell>
          <cell r="T1281" t="str">
            <v>-</v>
          </cell>
          <cell r="U1281">
            <v>42795</v>
          </cell>
          <cell r="V1281">
            <v>42825</v>
          </cell>
          <cell r="W1281">
            <v>42825</v>
          </cell>
          <cell r="X1281">
            <v>30</v>
          </cell>
          <cell r="Y1281">
            <v>42825</v>
          </cell>
          <cell r="Z1281">
            <v>0</v>
          </cell>
        </row>
        <row r="1282">
          <cell r="C1282">
            <v>4095</v>
          </cell>
          <cell r="D1282" t="str">
            <v>ELEALB</v>
          </cell>
          <cell r="E1282">
            <v>2017</v>
          </cell>
          <cell r="F1282" t="str">
            <v>TA</v>
          </cell>
          <cell r="G1282" t="str">
            <v>MANTENIMENT CSSat ALBATARREC 2.017-03</v>
          </cell>
          <cell r="H1282" t="str">
            <v>IND</v>
          </cell>
          <cell r="I1282">
            <v>0</v>
          </cell>
          <cell r="J1282">
            <v>4</v>
          </cell>
          <cell r="K1282">
            <v>3.5</v>
          </cell>
          <cell r="L1282">
            <v>0.5</v>
          </cell>
          <cell r="M1282">
            <v>0.875</v>
          </cell>
          <cell r="N1282" t="str">
            <v>-</v>
          </cell>
          <cell r="O1282" t="str">
            <v>-</v>
          </cell>
          <cell r="P1282" t="str">
            <v>-</v>
          </cell>
          <cell r="Q1282" t="str">
            <v>-</v>
          </cell>
          <cell r="R1282" t="str">
            <v>TRS</v>
          </cell>
          <cell r="S1282" t="str">
            <v>-</v>
          </cell>
          <cell r="T1282" t="str">
            <v>-</v>
          </cell>
          <cell r="U1282">
            <v>42795</v>
          </cell>
          <cell r="V1282">
            <v>42825</v>
          </cell>
          <cell r="W1282">
            <v>42825</v>
          </cell>
          <cell r="X1282">
            <v>30</v>
          </cell>
          <cell r="Y1282">
            <v>42825</v>
          </cell>
          <cell r="Z1282">
            <v>0</v>
          </cell>
        </row>
        <row r="1283">
          <cell r="C1283">
            <v>4096</v>
          </cell>
          <cell r="D1283" t="str">
            <v>ENEBEN</v>
          </cell>
          <cell r="E1283">
            <v>2017</v>
          </cell>
          <cell r="F1283" t="str">
            <v>TA</v>
          </cell>
          <cell r="G1283" t="str">
            <v>MANTENIMENT CSSat BENASQUE 2017-03</v>
          </cell>
          <cell r="H1283" t="str">
            <v>IND</v>
          </cell>
          <cell r="I1283">
            <v>0</v>
          </cell>
          <cell r="J1283">
            <v>4</v>
          </cell>
          <cell r="K1283">
            <v>4.5</v>
          </cell>
          <cell r="L1283">
            <v>-0.5</v>
          </cell>
          <cell r="M1283">
            <v>1.125</v>
          </cell>
          <cell r="N1283" t="str">
            <v>-</v>
          </cell>
          <cell r="O1283" t="str">
            <v>-</v>
          </cell>
          <cell r="P1283" t="str">
            <v>-</v>
          </cell>
          <cell r="Q1283" t="str">
            <v>-</v>
          </cell>
          <cell r="R1283" t="str">
            <v>TRS</v>
          </cell>
          <cell r="S1283" t="str">
            <v>-</v>
          </cell>
          <cell r="T1283" t="str">
            <v>-</v>
          </cell>
          <cell r="U1283">
            <v>42795</v>
          </cell>
          <cell r="V1283">
            <v>42825</v>
          </cell>
          <cell r="W1283">
            <v>42825</v>
          </cell>
          <cell r="X1283">
            <v>30</v>
          </cell>
          <cell r="Y1283">
            <v>42825</v>
          </cell>
          <cell r="Z1283">
            <v>0</v>
          </cell>
        </row>
        <row r="1284">
          <cell r="C1284">
            <v>4097</v>
          </cell>
          <cell r="D1284" t="str">
            <v>ELECAR</v>
          </cell>
          <cell r="E1284">
            <v>2017</v>
          </cell>
          <cell r="F1284" t="str">
            <v>TA</v>
          </cell>
          <cell r="G1284" t="str">
            <v>MANTENIMENT CSSat CARDENER 2017-03</v>
          </cell>
          <cell r="H1284" t="str">
            <v>IND</v>
          </cell>
          <cell r="I1284">
            <v>0</v>
          </cell>
          <cell r="J1284">
            <v>5</v>
          </cell>
          <cell r="K1284">
            <v>6</v>
          </cell>
          <cell r="L1284">
            <v>-1</v>
          </cell>
          <cell r="M1284">
            <v>1.2</v>
          </cell>
          <cell r="N1284" t="str">
            <v>-</v>
          </cell>
          <cell r="O1284" t="str">
            <v>-</v>
          </cell>
          <cell r="P1284" t="str">
            <v>-</v>
          </cell>
          <cell r="Q1284" t="str">
            <v>-</v>
          </cell>
          <cell r="R1284" t="str">
            <v>TRS</v>
          </cell>
          <cell r="S1284" t="str">
            <v>-</v>
          </cell>
          <cell r="T1284" t="str">
            <v>-</v>
          </cell>
          <cell r="U1284">
            <v>42795</v>
          </cell>
          <cell r="V1284">
            <v>42825</v>
          </cell>
          <cell r="W1284">
            <v>42825</v>
          </cell>
          <cell r="X1284">
            <v>30</v>
          </cell>
          <cell r="Y1284">
            <v>42825</v>
          </cell>
          <cell r="Z1284">
            <v>0</v>
          </cell>
        </row>
        <row r="1285">
          <cell r="C1285">
            <v>4098</v>
          </cell>
          <cell r="D1285" t="str">
            <v>SUMTAR</v>
          </cell>
          <cell r="E1285">
            <v>2017</v>
          </cell>
          <cell r="F1285" t="str">
            <v>TA</v>
          </cell>
          <cell r="G1285" t="str">
            <v>MANTENIMENT CSSat TARRASENSES 2017-03</v>
          </cell>
          <cell r="H1285" t="str">
            <v>IND</v>
          </cell>
          <cell r="I1285">
            <v>0</v>
          </cell>
          <cell r="J1285">
            <v>4</v>
          </cell>
          <cell r="K1285">
            <v>3.5</v>
          </cell>
          <cell r="L1285">
            <v>0.5</v>
          </cell>
          <cell r="M1285">
            <v>0.875</v>
          </cell>
          <cell r="N1285" t="str">
            <v>-</v>
          </cell>
          <cell r="O1285" t="str">
            <v>-</v>
          </cell>
          <cell r="P1285" t="str">
            <v>-</v>
          </cell>
          <cell r="Q1285" t="str">
            <v>-</v>
          </cell>
          <cell r="R1285" t="str">
            <v>TRS</v>
          </cell>
          <cell r="S1285" t="str">
            <v>-</v>
          </cell>
          <cell r="T1285" t="str">
            <v>-</v>
          </cell>
          <cell r="U1285">
            <v>42795</v>
          </cell>
          <cell r="V1285">
            <v>42825</v>
          </cell>
          <cell r="W1285">
            <v>42825</v>
          </cell>
          <cell r="X1285">
            <v>30</v>
          </cell>
          <cell r="Y1285">
            <v>42825</v>
          </cell>
          <cell r="Z1285">
            <v>0</v>
          </cell>
        </row>
        <row r="1286">
          <cell r="C1286">
            <v>4099</v>
          </cell>
          <cell r="D1286" t="str">
            <v>ELEMON</v>
          </cell>
          <cell r="E1286">
            <v>2017</v>
          </cell>
          <cell r="F1286" t="str">
            <v>TA</v>
          </cell>
          <cell r="G1286" t="str">
            <v>MANTENIMENT CSSat MONTOLIU 2017-03</v>
          </cell>
          <cell r="H1286" t="str">
            <v>IND</v>
          </cell>
          <cell r="I1286">
            <v>0</v>
          </cell>
          <cell r="J1286">
            <v>4</v>
          </cell>
          <cell r="K1286">
            <v>4.5</v>
          </cell>
          <cell r="L1286">
            <v>-0.5</v>
          </cell>
          <cell r="M1286">
            <v>1.125</v>
          </cell>
          <cell r="N1286" t="str">
            <v>-</v>
          </cell>
          <cell r="O1286" t="str">
            <v>-</v>
          </cell>
          <cell r="P1286" t="str">
            <v>-</v>
          </cell>
          <cell r="Q1286" t="str">
            <v>-</v>
          </cell>
          <cell r="R1286" t="str">
            <v>TRS</v>
          </cell>
          <cell r="S1286" t="str">
            <v>-</v>
          </cell>
          <cell r="T1286" t="str">
            <v>-</v>
          </cell>
          <cell r="U1286">
            <v>42795</v>
          </cell>
          <cell r="V1286">
            <v>42825</v>
          </cell>
          <cell r="W1286">
            <v>42825</v>
          </cell>
          <cell r="X1286">
            <v>30</v>
          </cell>
          <cell r="Y1286">
            <v>42825</v>
          </cell>
          <cell r="Z1286">
            <v>0</v>
          </cell>
        </row>
        <row r="1287">
          <cell r="C1287">
            <v>4100</v>
          </cell>
          <cell r="D1287" t="str">
            <v>ELEMOL</v>
          </cell>
          <cell r="E1287">
            <v>2017</v>
          </cell>
          <cell r="F1287" t="str">
            <v>TA</v>
          </cell>
          <cell r="G1287" t="str">
            <v>MANTENIMENT CSSat MOLINOS 2017-03</v>
          </cell>
          <cell r="H1287" t="str">
            <v>IND</v>
          </cell>
          <cell r="I1287">
            <v>0</v>
          </cell>
          <cell r="J1287">
            <v>4</v>
          </cell>
          <cell r="K1287">
            <v>0.1</v>
          </cell>
          <cell r="L1287">
            <v>3.9</v>
          </cell>
          <cell r="M1287">
            <v>2.5000000000000001E-2</v>
          </cell>
          <cell r="N1287" t="str">
            <v>-</v>
          </cell>
          <cell r="O1287" t="str">
            <v>-</v>
          </cell>
          <cell r="P1287" t="str">
            <v>-</v>
          </cell>
          <cell r="Q1287" t="str">
            <v>-</v>
          </cell>
          <cell r="R1287" t="str">
            <v>TRS</v>
          </cell>
          <cell r="S1287" t="str">
            <v>-</v>
          </cell>
          <cell r="T1287" t="str">
            <v>-</v>
          </cell>
          <cell r="U1287">
            <v>42795</v>
          </cell>
          <cell r="V1287">
            <v>42825</v>
          </cell>
          <cell r="W1287">
            <v>42825</v>
          </cell>
          <cell r="X1287">
            <v>30</v>
          </cell>
          <cell r="Y1287">
            <v>42825</v>
          </cell>
          <cell r="Z1287">
            <v>0</v>
          </cell>
        </row>
        <row r="1288">
          <cell r="C1288">
            <v>4101</v>
          </cell>
          <cell r="D1288" t="str">
            <v>EAECEU</v>
          </cell>
          <cell r="E1288">
            <v>2017</v>
          </cell>
          <cell r="F1288" t="str">
            <v>TA</v>
          </cell>
          <cell r="G1288" t="str">
            <v>MANTENIMENT CSSat CEUTA 2017-03</v>
          </cell>
          <cell r="H1288" t="str">
            <v>IND</v>
          </cell>
          <cell r="I1288">
            <v>0</v>
          </cell>
          <cell r="J1288">
            <v>10</v>
          </cell>
          <cell r="K1288">
            <v>12.75</v>
          </cell>
          <cell r="L1288">
            <v>-2.75</v>
          </cell>
          <cell r="M1288">
            <v>1.2749999999999999</v>
          </cell>
          <cell r="N1288" t="str">
            <v>-</v>
          </cell>
          <cell r="O1288" t="str">
            <v>-</v>
          </cell>
          <cell r="P1288" t="str">
            <v>-</v>
          </cell>
          <cell r="Q1288" t="str">
            <v>-</v>
          </cell>
          <cell r="R1288" t="str">
            <v>TRS</v>
          </cell>
          <cell r="S1288" t="str">
            <v>-</v>
          </cell>
          <cell r="T1288" t="str">
            <v>-</v>
          </cell>
          <cell r="U1288">
            <v>42795</v>
          </cell>
          <cell r="V1288">
            <v>42825</v>
          </cell>
          <cell r="W1288">
            <v>42825</v>
          </cell>
          <cell r="X1288">
            <v>30</v>
          </cell>
          <cell r="Y1288">
            <v>42825</v>
          </cell>
          <cell r="Z1288">
            <v>0</v>
          </cell>
        </row>
        <row r="1289">
          <cell r="C1289">
            <v>4102</v>
          </cell>
          <cell r="D1289" t="str">
            <v>SERGAR</v>
          </cell>
          <cell r="E1289">
            <v>2017</v>
          </cell>
          <cell r="F1289" t="str">
            <v>TA</v>
          </cell>
          <cell r="G1289" t="str">
            <v>MANTENIMENT CSSat SERVILIANO 2017-03</v>
          </cell>
          <cell r="H1289" t="str">
            <v>IND</v>
          </cell>
          <cell r="I1289">
            <v>0</v>
          </cell>
          <cell r="J1289">
            <v>4</v>
          </cell>
          <cell r="K1289">
            <v>0.1</v>
          </cell>
          <cell r="L1289">
            <v>3.9</v>
          </cell>
          <cell r="M1289">
            <v>2.5000000000000001E-2</v>
          </cell>
          <cell r="N1289" t="str">
            <v>-</v>
          </cell>
          <cell r="O1289" t="str">
            <v>-</v>
          </cell>
          <cell r="P1289" t="str">
            <v>-</v>
          </cell>
          <cell r="Q1289" t="str">
            <v>-</v>
          </cell>
          <cell r="R1289" t="str">
            <v>TRS</v>
          </cell>
          <cell r="S1289" t="str">
            <v>-</v>
          </cell>
          <cell r="T1289" t="str">
            <v>-</v>
          </cell>
          <cell r="U1289">
            <v>42795</v>
          </cell>
          <cell r="V1289">
            <v>42825</v>
          </cell>
          <cell r="W1289">
            <v>42825</v>
          </cell>
          <cell r="X1289">
            <v>30</v>
          </cell>
          <cell r="Y1289">
            <v>42825</v>
          </cell>
          <cell r="Z1289">
            <v>0</v>
          </cell>
        </row>
        <row r="1290">
          <cell r="C1290">
            <v>4103</v>
          </cell>
          <cell r="D1290" t="str">
            <v>MINECO</v>
          </cell>
          <cell r="E1290">
            <v>2016</v>
          </cell>
          <cell r="F1290" t="str">
            <v>TA</v>
          </cell>
          <cell r="G1290" t="str">
            <v>PROYECTO OPTIMUS  1T Ejercicio 2.017</v>
          </cell>
          <cell r="H1290" t="str">
            <v>PPAL</v>
          </cell>
          <cell r="I1290">
            <v>0</v>
          </cell>
          <cell r="J1290">
            <v>1</v>
          </cell>
          <cell r="K1290">
            <v>1</v>
          </cell>
          <cell r="L1290">
            <v>0</v>
          </cell>
          <cell r="M1290">
            <v>1</v>
          </cell>
          <cell r="N1290" t="str">
            <v>-</v>
          </cell>
          <cell r="O1290" t="str">
            <v>-</v>
          </cell>
          <cell r="P1290" t="str">
            <v>-</v>
          </cell>
          <cell r="Q1290" t="str">
            <v>-</v>
          </cell>
          <cell r="R1290" t="str">
            <v>EDC</v>
          </cell>
          <cell r="S1290" t="str">
            <v>-</v>
          </cell>
          <cell r="T1290" t="str">
            <v>-</v>
          </cell>
          <cell r="U1290">
            <v>42737</v>
          </cell>
          <cell r="V1290">
            <v>42825</v>
          </cell>
          <cell r="W1290">
            <v>42825</v>
          </cell>
          <cell r="X1290">
            <v>89</v>
          </cell>
          <cell r="Y1290">
            <v>42825</v>
          </cell>
          <cell r="Z1290">
            <v>0</v>
          </cell>
        </row>
        <row r="1291">
          <cell r="C1291">
            <v>4104</v>
          </cell>
          <cell r="D1291" t="str">
            <v>SITEL</v>
          </cell>
          <cell r="E1291">
            <v>2016</v>
          </cell>
          <cell r="F1291" t="str">
            <v>TA</v>
          </cell>
          <cell r="G1291" t="str">
            <v>PT2.6, Ejercicio-2.017</v>
          </cell>
          <cell r="H1291" t="str">
            <v>OF3180</v>
          </cell>
          <cell r="I1291">
            <v>0</v>
          </cell>
          <cell r="J1291">
            <v>640</v>
          </cell>
          <cell r="K1291">
            <v>640</v>
          </cell>
          <cell r="L1291">
            <v>0</v>
          </cell>
          <cell r="M1291">
            <v>1</v>
          </cell>
          <cell r="N1291" t="str">
            <v>-</v>
          </cell>
          <cell r="O1291" t="str">
            <v>-</v>
          </cell>
          <cell r="P1291" t="str">
            <v>-</v>
          </cell>
          <cell r="Q1291" t="str">
            <v>-</v>
          </cell>
          <cell r="R1291" t="str">
            <v>EDC</v>
          </cell>
          <cell r="S1291" t="str">
            <v>-</v>
          </cell>
          <cell r="T1291" t="str">
            <v>-</v>
          </cell>
          <cell r="U1291">
            <v>42737</v>
          </cell>
          <cell r="V1291">
            <v>42825</v>
          </cell>
          <cell r="W1291">
            <v>42825</v>
          </cell>
          <cell r="X1291">
            <v>89</v>
          </cell>
          <cell r="Y1291">
            <v>42825</v>
          </cell>
          <cell r="Z1291">
            <v>0</v>
          </cell>
        </row>
        <row r="1292">
          <cell r="C1292">
            <v>4105</v>
          </cell>
          <cell r="D1292" t="str">
            <v>SITEL</v>
          </cell>
          <cell r="E1292">
            <v>2016</v>
          </cell>
          <cell r="F1292" t="str">
            <v>TA</v>
          </cell>
          <cell r="G1292" t="str">
            <v>PT6.1, Ejercicio-2.017</v>
          </cell>
          <cell r="H1292" t="str">
            <v>OF3180</v>
          </cell>
          <cell r="I1292">
            <v>0</v>
          </cell>
          <cell r="J1292">
            <v>136</v>
          </cell>
          <cell r="K1292">
            <v>136</v>
          </cell>
          <cell r="L1292">
            <v>0</v>
          </cell>
          <cell r="M1292">
            <v>1</v>
          </cell>
          <cell r="N1292" t="str">
            <v>-</v>
          </cell>
          <cell r="O1292" t="str">
            <v>-</v>
          </cell>
          <cell r="P1292" t="str">
            <v>-</v>
          </cell>
          <cell r="Q1292" t="str">
            <v>-</v>
          </cell>
          <cell r="R1292" t="str">
            <v>EDC</v>
          </cell>
          <cell r="S1292" t="str">
            <v>-</v>
          </cell>
          <cell r="T1292" t="str">
            <v>-</v>
          </cell>
          <cell r="U1292">
            <v>42737</v>
          </cell>
          <cell r="V1292">
            <v>42825</v>
          </cell>
          <cell r="W1292">
            <v>42825</v>
          </cell>
          <cell r="X1292">
            <v>89</v>
          </cell>
          <cell r="Y1292">
            <v>42825</v>
          </cell>
          <cell r="Z1292">
            <v>0</v>
          </cell>
        </row>
        <row r="1293">
          <cell r="C1293">
            <v>4106</v>
          </cell>
          <cell r="D1293" t="str">
            <v>SITEL</v>
          </cell>
          <cell r="E1293">
            <v>2016</v>
          </cell>
          <cell r="F1293" t="str">
            <v>TA</v>
          </cell>
          <cell r="G1293" t="str">
            <v>PT6,2, Ejercicio-2.017</v>
          </cell>
          <cell r="H1293" t="str">
            <v>OF3180</v>
          </cell>
          <cell r="I1293">
            <v>0</v>
          </cell>
          <cell r="J1293">
            <v>162</v>
          </cell>
          <cell r="K1293">
            <v>162</v>
          </cell>
          <cell r="L1293">
            <v>0</v>
          </cell>
          <cell r="M1293">
            <v>1</v>
          </cell>
          <cell r="N1293" t="str">
            <v>-</v>
          </cell>
          <cell r="O1293" t="str">
            <v>-</v>
          </cell>
          <cell r="P1293" t="str">
            <v>-</v>
          </cell>
          <cell r="Q1293" t="str">
            <v>-</v>
          </cell>
          <cell r="R1293" t="str">
            <v>EDC</v>
          </cell>
          <cell r="S1293" t="str">
            <v>-</v>
          </cell>
          <cell r="T1293" t="str">
            <v>-</v>
          </cell>
          <cell r="U1293">
            <v>42737</v>
          </cell>
          <cell r="V1293">
            <v>42825</v>
          </cell>
          <cell r="W1293">
            <v>42825</v>
          </cell>
          <cell r="X1293">
            <v>89</v>
          </cell>
          <cell r="Y1293">
            <v>42825</v>
          </cell>
          <cell r="Z1293">
            <v>0</v>
          </cell>
        </row>
        <row r="1294">
          <cell r="C1294">
            <v>4107</v>
          </cell>
          <cell r="D1294" t="str">
            <v>SITEL</v>
          </cell>
          <cell r="E1294">
            <v>2016</v>
          </cell>
          <cell r="F1294" t="str">
            <v>TA</v>
          </cell>
          <cell r="G1294" t="str">
            <v>PT6,3, Ejercicio-2.017</v>
          </cell>
          <cell r="H1294" t="str">
            <v>OF3180</v>
          </cell>
          <cell r="I1294">
            <v>0</v>
          </cell>
          <cell r="J1294">
            <v>194</v>
          </cell>
          <cell r="K1294">
            <v>194</v>
          </cell>
          <cell r="L1294">
            <v>0</v>
          </cell>
          <cell r="M1294">
            <v>1</v>
          </cell>
          <cell r="N1294" t="str">
            <v>-</v>
          </cell>
          <cell r="O1294" t="str">
            <v>-</v>
          </cell>
          <cell r="P1294" t="str">
            <v>-</v>
          </cell>
          <cell r="Q1294" t="str">
            <v>-</v>
          </cell>
          <cell r="R1294" t="str">
            <v>EDC</v>
          </cell>
          <cell r="S1294" t="str">
            <v>-</v>
          </cell>
          <cell r="T1294" t="str">
            <v>-</v>
          </cell>
          <cell r="U1294">
            <v>42737</v>
          </cell>
          <cell r="V1294">
            <v>42825</v>
          </cell>
          <cell r="W1294">
            <v>42825</v>
          </cell>
          <cell r="X1294">
            <v>89</v>
          </cell>
          <cell r="Y1294">
            <v>42825</v>
          </cell>
          <cell r="Z1294">
            <v>0</v>
          </cell>
        </row>
        <row r="1295">
          <cell r="C1295">
            <v>4108</v>
          </cell>
          <cell r="D1295" t="str">
            <v>SITEL</v>
          </cell>
          <cell r="E1295">
            <v>2016</v>
          </cell>
          <cell r="F1295" t="str">
            <v>TA</v>
          </cell>
          <cell r="G1295" t="str">
            <v>PT6.4, Ejercicio-2.017</v>
          </cell>
          <cell r="H1295" t="str">
            <v>OF3180</v>
          </cell>
          <cell r="I1295">
            <v>0</v>
          </cell>
          <cell r="J1295">
            <v>168</v>
          </cell>
          <cell r="K1295">
            <v>168</v>
          </cell>
          <cell r="L1295">
            <v>0</v>
          </cell>
          <cell r="M1295">
            <v>1</v>
          </cell>
          <cell r="N1295" t="str">
            <v>-</v>
          </cell>
          <cell r="O1295" t="str">
            <v>-</v>
          </cell>
          <cell r="P1295" t="str">
            <v>-</v>
          </cell>
          <cell r="Q1295" t="str">
            <v>-</v>
          </cell>
          <cell r="R1295" t="str">
            <v>EDC</v>
          </cell>
          <cell r="S1295" t="str">
            <v>-</v>
          </cell>
          <cell r="T1295" t="str">
            <v>-</v>
          </cell>
          <cell r="U1295">
            <v>42737</v>
          </cell>
          <cell r="V1295">
            <v>42825</v>
          </cell>
          <cell r="W1295">
            <v>42825</v>
          </cell>
          <cell r="X1295">
            <v>89</v>
          </cell>
          <cell r="Y1295">
            <v>42825</v>
          </cell>
          <cell r="Z1295">
            <v>0</v>
          </cell>
        </row>
        <row r="1296">
          <cell r="C1296">
            <v>4109</v>
          </cell>
          <cell r="D1296" t="str">
            <v>SITEL</v>
          </cell>
          <cell r="E1296">
            <v>2016</v>
          </cell>
          <cell r="F1296" t="str">
            <v>TA</v>
          </cell>
          <cell r="G1296" t="str">
            <v>PT6.5, Ejercicio-2.017</v>
          </cell>
          <cell r="H1296" t="str">
            <v>OF3180</v>
          </cell>
          <cell r="I1296">
            <v>0</v>
          </cell>
          <cell r="J1296">
            <v>144</v>
          </cell>
          <cell r="K1296">
            <v>144</v>
          </cell>
          <cell r="L1296">
            <v>0</v>
          </cell>
          <cell r="M1296">
            <v>1</v>
          </cell>
          <cell r="N1296" t="str">
            <v>-</v>
          </cell>
          <cell r="O1296" t="str">
            <v>-</v>
          </cell>
          <cell r="P1296" t="str">
            <v>-</v>
          </cell>
          <cell r="Q1296" t="str">
            <v>-</v>
          </cell>
          <cell r="R1296" t="str">
            <v>EDC</v>
          </cell>
          <cell r="S1296" t="str">
            <v>-</v>
          </cell>
          <cell r="T1296" t="str">
            <v>-</v>
          </cell>
          <cell r="U1296">
            <v>42737</v>
          </cell>
          <cell r="V1296">
            <v>42825</v>
          </cell>
          <cell r="W1296">
            <v>42825</v>
          </cell>
          <cell r="X1296">
            <v>89</v>
          </cell>
          <cell r="Y1296">
            <v>42825</v>
          </cell>
          <cell r="Z1296">
            <v>0</v>
          </cell>
        </row>
        <row r="1297">
          <cell r="C1297">
            <v>4110</v>
          </cell>
          <cell r="D1297" t="str">
            <v>SITEL</v>
          </cell>
          <cell r="E1297">
            <v>2016</v>
          </cell>
          <cell r="F1297" t="str">
            <v>TA</v>
          </cell>
          <cell r="G1297" t="str">
            <v>PT7.2, Ejercicio-2.017</v>
          </cell>
          <cell r="H1297" t="str">
            <v>OF3180</v>
          </cell>
          <cell r="I1297">
            <v>0</v>
          </cell>
          <cell r="J1297">
            <v>48</v>
          </cell>
          <cell r="K1297">
            <v>48</v>
          </cell>
          <cell r="L1297">
            <v>0</v>
          </cell>
          <cell r="M1297">
            <v>1</v>
          </cell>
          <cell r="N1297" t="str">
            <v>-</v>
          </cell>
          <cell r="O1297" t="str">
            <v>-</v>
          </cell>
          <cell r="P1297" t="str">
            <v>-</v>
          </cell>
          <cell r="Q1297" t="str">
            <v>-</v>
          </cell>
          <cell r="R1297" t="str">
            <v>EDC</v>
          </cell>
          <cell r="S1297" t="str">
            <v>-</v>
          </cell>
          <cell r="T1297" t="str">
            <v>-</v>
          </cell>
          <cell r="U1297">
            <v>42737</v>
          </cell>
          <cell r="V1297">
            <v>42825</v>
          </cell>
          <cell r="W1297">
            <v>42825</v>
          </cell>
          <cell r="X1297">
            <v>89</v>
          </cell>
          <cell r="Y1297">
            <v>42825</v>
          </cell>
          <cell r="Z1297">
            <v>0</v>
          </cell>
        </row>
        <row r="1298">
          <cell r="C1298">
            <v>4111</v>
          </cell>
          <cell r="D1298" t="str">
            <v>SITEL</v>
          </cell>
          <cell r="E1298">
            <v>2016</v>
          </cell>
          <cell r="F1298" t="str">
            <v>TA</v>
          </cell>
          <cell r="G1298" t="str">
            <v>PT7.3, Ejercicio-2.017</v>
          </cell>
          <cell r="H1298" t="str">
            <v>OF3180</v>
          </cell>
          <cell r="I1298">
            <v>0</v>
          </cell>
          <cell r="J1298">
            <v>18</v>
          </cell>
          <cell r="K1298">
            <v>18</v>
          </cell>
          <cell r="L1298">
            <v>0</v>
          </cell>
          <cell r="M1298">
            <v>1</v>
          </cell>
          <cell r="N1298" t="str">
            <v>-</v>
          </cell>
          <cell r="O1298" t="str">
            <v>-</v>
          </cell>
          <cell r="P1298" t="str">
            <v>-</v>
          </cell>
          <cell r="Q1298" t="str">
            <v>-</v>
          </cell>
          <cell r="R1298" t="str">
            <v>EDC</v>
          </cell>
          <cell r="S1298" t="str">
            <v>-</v>
          </cell>
          <cell r="T1298" t="str">
            <v>-</v>
          </cell>
          <cell r="U1298">
            <v>42737</v>
          </cell>
          <cell r="V1298">
            <v>42825</v>
          </cell>
          <cell r="W1298">
            <v>42825</v>
          </cell>
          <cell r="X1298">
            <v>89</v>
          </cell>
          <cell r="Y1298">
            <v>42825</v>
          </cell>
          <cell r="Z1298">
            <v>0</v>
          </cell>
        </row>
        <row r="1299">
          <cell r="C1299">
            <v>4112</v>
          </cell>
          <cell r="D1299" t="str">
            <v>ELDICE</v>
          </cell>
          <cell r="E1299">
            <v>2017</v>
          </cell>
          <cell r="F1299" t="str">
            <v>TA</v>
          </cell>
          <cell r="G1299" t="str">
            <v>MANTENIMENT SCADA TEDIS.Net CENTELLES 01/03/2017 - 28/02/2018</v>
          </cell>
          <cell r="H1299" t="str">
            <v>IND</v>
          </cell>
          <cell r="I1299">
            <v>0</v>
          </cell>
          <cell r="J1299">
            <v>16</v>
          </cell>
          <cell r="K1299">
            <v>14.5</v>
          </cell>
          <cell r="L1299">
            <v>1.5</v>
          </cell>
          <cell r="M1299">
            <v>0.90625</v>
          </cell>
          <cell r="N1299" t="str">
            <v>-</v>
          </cell>
          <cell r="O1299" t="str">
            <v>-</v>
          </cell>
          <cell r="P1299" t="str">
            <v>-</v>
          </cell>
          <cell r="Q1299" t="str">
            <v>JMG</v>
          </cell>
          <cell r="R1299" t="str">
            <v>-</v>
          </cell>
          <cell r="S1299" t="str">
            <v>-</v>
          </cell>
          <cell r="T1299" t="str">
            <v>-</v>
          </cell>
          <cell r="U1299">
            <v>42795</v>
          </cell>
          <cell r="V1299">
            <v>43159</v>
          </cell>
          <cell r="W1299">
            <v>43159</v>
          </cell>
          <cell r="X1299">
            <v>357</v>
          </cell>
          <cell r="Y1299">
            <v>43159</v>
          </cell>
          <cell r="Z1299">
            <v>-2</v>
          </cell>
        </row>
        <row r="1300">
          <cell r="C1300">
            <v>4113</v>
          </cell>
          <cell r="D1300" t="str">
            <v>ELEBER</v>
          </cell>
          <cell r="E1300">
            <v>2017</v>
          </cell>
          <cell r="F1300" t="str">
            <v>TA</v>
          </cell>
          <cell r="G1300" t="str">
            <v>MANTENIMENT SW CALSER BERMEJALES 26/02/2017 - 25/02/2018</v>
          </cell>
          <cell r="H1300" t="str">
            <v>IND</v>
          </cell>
          <cell r="I1300">
            <v>0</v>
          </cell>
          <cell r="J1300">
            <v>6</v>
          </cell>
          <cell r="K1300">
            <v>1</v>
          </cell>
          <cell r="L1300">
            <v>5</v>
          </cell>
          <cell r="M1300">
            <v>0.16666666666666666</v>
          </cell>
          <cell r="N1300" t="str">
            <v>-</v>
          </cell>
          <cell r="O1300" t="str">
            <v>-</v>
          </cell>
          <cell r="P1300" t="str">
            <v>-</v>
          </cell>
          <cell r="Q1300" t="str">
            <v>JMG</v>
          </cell>
          <cell r="R1300" t="str">
            <v>-</v>
          </cell>
          <cell r="S1300" t="str">
            <v>-</v>
          </cell>
          <cell r="T1300" t="str">
            <v>-</v>
          </cell>
          <cell r="U1300">
            <v>42792</v>
          </cell>
          <cell r="V1300">
            <v>43156</v>
          </cell>
          <cell r="W1300">
            <v>43156</v>
          </cell>
          <cell r="X1300">
            <v>359</v>
          </cell>
          <cell r="Y1300">
            <v>43159</v>
          </cell>
          <cell r="Z1300">
            <v>3</v>
          </cell>
        </row>
        <row r="1301">
          <cell r="C1301">
            <v>0</v>
          </cell>
          <cell r="D1301">
            <v>0</v>
          </cell>
          <cell r="E1301">
            <v>0</v>
          </cell>
          <cell r="F1301">
            <v>0</v>
          </cell>
          <cell r="G1301">
            <v>0</v>
          </cell>
          <cell r="H1301">
            <v>0</v>
          </cell>
          <cell r="I1301">
            <v>0</v>
          </cell>
          <cell r="J1301">
            <v>1922.25</v>
          </cell>
          <cell r="K1301">
            <v>1802.23</v>
          </cell>
          <cell r="L1301">
            <v>120.01999999999998</v>
          </cell>
          <cell r="M1301">
            <v>0</v>
          </cell>
          <cell r="N1301">
            <v>0</v>
          </cell>
          <cell r="O1301">
            <v>0</v>
          </cell>
          <cell r="P1301">
            <v>0</v>
          </cell>
          <cell r="Q1301">
            <v>0</v>
          </cell>
          <cell r="R1301">
            <v>0</v>
          </cell>
          <cell r="S1301">
            <v>0</v>
          </cell>
          <cell r="T1301">
            <v>0</v>
          </cell>
          <cell r="U1301">
            <v>0</v>
          </cell>
          <cell r="V1301">
            <v>0</v>
          </cell>
          <cell r="W1301">
            <v>0</v>
          </cell>
          <cell r="X1301">
            <v>0</v>
          </cell>
          <cell r="Y1301">
            <v>0</v>
          </cell>
          <cell r="Z1301">
            <v>-6</v>
          </cell>
        </row>
        <row r="1302">
          <cell r="L1302">
            <v>0</v>
          </cell>
          <cell r="M1302">
            <v>0</v>
          </cell>
          <cell r="Z1302">
            <v>0</v>
          </cell>
        </row>
        <row r="1303">
          <cell r="D1303">
            <v>0</v>
          </cell>
          <cell r="E1303">
            <v>0</v>
          </cell>
          <cell r="F1303">
            <v>0</v>
          </cell>
          <cell r="G1303">
            <v>0</v>
          </cell>
          <cell r="H1303">
            <v>0</v>
          </cell>
          <cell r="I1303">
            <v>0</v>
          </cell>
          <cell r="J1303">
            <v>0</v>
          </cell>
          <cell r="K1303">
            <v>0</v>
          </cell>
          <cell r="L1303">
            <v>0</v>
          </cell>
          <cell r="M1303">
            <v>0</v>
          </cell>
          <cell r="N1303">
            <v>0</v>
          </cell>
          <cell r="O1303">
            <v>0</v>
          </cell>
          <cell r="P1303">
            <v>0</v>
          </cell>
          <cell r="Q1303">
            <v>0</v>
          </cell>
          <cell r="R1303">
            <v>0</v>
          </cell>
          <cell r="S1303">
            <v>0</v>
          </cell>
          <cell r="T1303">
            <v>0</v>
          </cell>
          <cell r="U1303">
            <v>0</v>
          </cell>
          <cell r="Z1303">
            <v>0</v>
          </cell>
        </row>
        <row r="1304">
          <cell r="D1304">
            <v>0</v>
          </cell>
          <cell r="E1304">
            <v>0</v>
          </cell>
          <cell r="F1304">
            <v>0</v>
          </cell>
          <cell r="G1304">
            <v>0</v>
          </cell>
          <cell r="H1304">
            <v>0</v>
          </cell>
          <cell r="I1304">
            <v>0</v>
          </cell>
          <cell r="J1304">
            <v>0</v>
          </cell>
          <cell r="K1304">
            <v>0</v>
          </cell>
          <cell r="N1304" t="str">
            <v>APROVISIONAMENTS</v>
          </cell>
          <cell r="O1304" t="str">
            <v>ADMINISTRACIO</v>
          </cell>
          <cell r="P1304" t="str">
            <v>OPERACIONS</v>
          </cell>
          <cell r="Q1304" t="str">
            <v>ENGINYERIA HW</v>
          </cell>
          <cell r="R1304" t="str">
            <v>ENGINYERIA SW</v>
          </cell>
          <cell r="S1304" t="str">
            <v>COMERCIAL</v>
          </cell>
          <cell r="T1304" t="str">
            <v>CONSUL.TELCOMUNIC.</v>
          </cell>
          <cell r="U1304">
            <v>0</v>
          </cell>
          <cell r="Z1304">
            <v>0</v>
          </cell>
        </row>
        <row r="1305">
          <cell r="N1305">
            <v>0</v>
          </cell>
          <cell r="O1305">
            <v>0</v>
          </cell>
          <cell r="P1305">
            <v>0</v>
          </cell>
          <cell r="Q1305">
            <v>0</v>
          </cell>
          <cell r="R1305">
            <v>0</v>
          </cell>
          <cell r="S1305">
            <v>0</v>
          </cell>
          <cell r="T1305">
            <v>0</v>
          </cell>
          <cell r="U1305">
            <v>0</v>
          </cell>
          <cell r="Z1305">
            <v>0</v>
          </cell>
        </row>
        <row r="1306">
          <cell r="N1306">
            <v>0</v>
          </cell>
          <cell r="O1306">
            <v>0</v>
          </cell>
          <cell r="P1306">
            <v>0</v>
          </cell>
          <cell r="Q1306">
            <v>0</v>
          </cell>
          <cell r="R1306">
            <v>0</v>
          </cell>
          <cell r="S1306">
            <v>0</v>
          </cell>
          <cell r="T1306">
            <v>0</v>
          </cell>
          <cell r="U1306">
            <v>0</v>
          </cell>
          <cell r="Z1306">
            <v>0</v>
          </cell>
        </row>
        <row r="1307">
          <cell r="N1307">
            <v>0</v>
          </cell>
          <cell r="O1307">
            <v>0</v>
          </cell>
          <cell r="P1307">
            <v>0</v>
          </cell>
          <cell r="Q1307">
            <v>0</v>
          </cell>
          <cell r="R1307">
            <v>0</v>
          </cell>
          <cell r="S1307">
            <v>0</v>
          </cell>
          <cell r="T1307">
            <v>0</v>
          </cell>
          <cell r="U1307">
            <v>0</v>
          </cell>
          <cell r="Z1307">
            <v>0</v>
          </cell>
        </row>
        <row r="1308">
          <cell r="E1308">
            <v>0</v>
          </cell>
          <cell r="F1308">
            <v>0</v>
          </cell>
          <cell r="G1308">
            <v>0</v>
          </cell>
          <cell r="H1308">
            <v>0</v>
          </cell>
          <cell r="I1308">
            <v>0</v>
          </cell>
          <cell r="J1308">
            <v>0</v>
          </cell>
          <cell r="K1308">
            <v>0</v>
          </cell>
          <cell r="L1308">
            <v>0</v>
          </cell>
          <cell r="M1308">
            <v>0</v>
          </cell>
          <cell r="N1308">
            <v>0</v>
          </cell>
          <cell r="O1308">
            <v>0</v>
          </cell>
          <cell r="P1308">
            <v>0</v>
          </cell>
          <cell r="Q1308">
            <v>0</v>
          </cell>
          <cell r="R1308">
            <v>0</v>
          </cell>
          <cell r="S1308">
            <v>0</v>
          </cell>
          <cell r="T1308">
            <v>0</v>
          </cell>
          <cell r="U1308">
            <v>0</v>
          </cell>
          <cell r="Z1308">
            <v>0</v>
          </cell>
        </row>
        <row r="1309">
          <cell r="E1309" t="str">
            <v>Projectes (EXTERNS) en curs 2.017</v>
          </cell>
          <cell r="F1309">
            <v>0</v>
          </cell>
          <cell r="G1309">
            <v>0</v>
          </cell>
          <cell r="H1309">
            <v>0</v>
          </cell>
          <cell r="I1309">
            <v>0</v>
          </cell>
          <cell r="J1309">
            <v>0</v>
          </cell>
          <cell r="K1309">
            <v>0</v>
          </cell>
          <cell r="L1309">
            <v>0</v>
          </cell>
          <cell r="M1309">
            <v>0</v>
          </cell>
          <cell r="N1309">
            <v>0</v>
          </cell>
          <cell r="O1309">
            <v>0</v>
          </cell>
          <cell r="P1309">
            <v>0</v>
          </cell>
          <cell r="Q1309">
            <v>0</v>
          </cell>
          <cell r="R1309">
            <v>0</v>
          </cell>
          <cell r="S1309">
            <v>0</v>
          </cell>
          <cell r="T1309">
            <v>0</v>
          </cell>
          <cell r="U1309">
            <v>0</v>
          </cell>
          <cell r="Z1309">
            <v>0</v>
          </cell>
        </row>
        <row r="1310">
          <cell r="N1310">
            <v>0</v>
          </cell>
          <cell r="O1310">
            <v>0</v>
          </cell>
          <cell r="P1310">
            <v>0</v>
          </cell>
          <cell r="Q1310">
            <v>0</v>
          </cell>
          <cell r="R1310">
            <v>0</v>
          </cell>
          <cell r="S1310">
            <v>0</v>
          </cell>
          <cell r="T1310">
            <v>0</v>
          </cell>
          <cell r="U1310">
            <v>0</v>
          </cell>
          <cell r="Z1310">
            <v>0</v>
          </cell>
        </row>
        <row r="1311">
          <cell r="C1311">
            <v>0</v>
          </cell>
          <cell r="D1311">
            <v>0</v>
          </cell>
          <cell r="E1311">
            <v>0</v>
          </cell>
          <cell r="F1311">
            <v>0</v>
          </cell>
          <cell r="G1311">
            <v>0</v>
          </cell>
          <cell r="H1311">
            <v>0</v>
          </cell>
          <cell r="I1311">
            <v>0</v>
          </cell>
          <cell r="J1311">
            <v>0</v>
          </cell>
          <cell r="K1311">
            <v>0</v>
          </cell>
          <cell r="L1311">
            <v>0</v>
          </cell>
          <cell r="M1311">
            <v>0</v>
          </cell>
          <cell r="N1311">
            <v>0</v>
          </cell>
          <cell r="O1311">
            <v>0</v>
          </cell>
          <cell r="P1311">
            <v>0</v>
          </cell>
          <cell r="Q1311">
            <v>0</v>
          </cell>
          <cell r="R1311">
            <v>0</v>
          </cell>
          <cell r="S1311">
            <v>0</v>
          </cell>
          <cell r="T1311">
            <v>0</v>
          </cell>
          <cell r="U1311">
            <v>0</v>
          </cell>
          <cell r="V1311">
            <v>0</v>
          </cell>
          <cell r="W1311">
            <v>0</v>
          </cell>
          <cell r="X1311">
            <v>0</v>
          </cell>
          <cell r="Y1311">
            <v>0</v>
          </cell>
          <cell r="Z1311">
            <v>0</v>
          </cell>
        </row>
        <row r="1312">
          <cell r="C1312" t="str">
            <v>OF</v>
          </cell>
          <cell r="D1312" t="str">
            <v>CLIENT</v>
          </cell>
          <cell r="E1312" t="str">
            <v>ANY</v>
          </cell>
          <cell r="F1312" t="str">
            <v>STATUS</v>
          </cell>
          <cell r="G1312" t="str">
            <v>PROJECTE</v>
          </cell>
          <cell r="H1312" t="str">
            <v>TIPUS OF o DEPENDENCIA</v>
          </cell>
          <cell r="I1312">
            <v>0</v>
          </cell>
          <cell r="J1312" t="str">
            <v>PREV</v>
          </cell>
          <cell r="K1312" t="str">
            <v>TOTAL</v>
          </cell>
          <cell r="L1312" t="str">
            <v>DESV</v>
          </cell>
          <cell r="M1312" t="str">
            <v>AVANÇ</v>
          </cell>
          <cell r="N1312" t="str">
            <v>DPT. IMPLICATS</v>
          </cell>
          <cell r="O1312">
            <v>0</v>
          </cell>
          <cell r="P1312">
            <v>0</v>
          </cell>
          <cell r="Q1312">
            <v>0</v>
          </cell>
          <cell r="R1312">
            <v>0</v>
          </cell>
          <cell r="S1312">
            <v>0</v>
          </cell>
          <cell r="T1312">
            <v>0</v>
          </cell>
          <cell r="U1312" t="str">
            <v>DATA</v>
          </cell>
          <cell r="V1312" t="str">
            <v>DATA</v>
          </cell>
          <cell r="W1312" t="str">
            <v>DATA</v>
          </cell>
          <cell r="X1312" t="str">
            <v>DURADA</v>
          </cell>
          <cell r="Y1312" t="str">
            <v>DATA</v>
          </cell>
          <cell r="Z1312" t="str">
            <v>DESVIAC.</v>
          </cell>
        </row>
        <row r="1313">
          <cell r="C1313">
            <v>0</v>
          </cell>
          <cell r="D1313">
            <v>0</v>
          </cell>
          <cell r="E1313">
            <v>0</v>
          </cell>
          <cell r="F1313">
            <v>0</v>
          </cell>
          <cell r="G1313">
            <v>0</v>
          </cell>
          <cell r="H1313">
            <v>0</v>
          </cell>
          <cell r="I1313">
            <v>0</v>
          </cell>
          <cell r="J1313">
            <v>0</v>
          </cell>
          <cell r="K1313" t="str">
            <v>REAL</v>
          </cell>
          <cell r="L1313">
            <v>0</v>
          </cell>
          <cell r="M1313">
            <v>0</v>
          </cell>
          <cell r="N1313">
            <v>0</v>
          </cell>
          <cell r="O1313">
            <v>0</v>
          </cell>
          <cell r="P1313">
            <v>0</v>
          </cell>
          <cell r="Q1313">
            <v>0</v>
          </cell>
          <cell r="R1313">
            <v>0</v>
          </cell>
          <cell r="S1313">
            <v>0</v>
          </cell>
          <cell r="T1313">
            <v>0</v>
          </cell>
          <cell r="U1313" t="str">
            <v>INICI</v>
          </cell>
          <cell r="V1313" t="str">
            <v>ENTREGA</v>
          </cell>
          <cell r="W1313" t="str">
            <v>REVISADA</v>
          </cell>
          <cell r="X1313">
            <v>0</v>
          </cell>
          <cell r="Y1313" t="str">
            <v>ACCEP.</v>
          </cell>
          <cell r="Z1313">
            <v>0</v>
          </cell>
        </row>
        <row r="1314">
          <cell r="C1314">
            <v>0</v>
          </cell>
          <cell r="D1314">
            <v>0</v>
          </cell>
          <cell r="E1314">
            <v>0</v>
          </cell>
          <cell r="F1314">
            <v>0</v>
          </cell>
          <cell r="G1314">
            <v>0</v>
          </cell>
          <cell r="H1314">
            <v>0</v>
          </cell>
          <cell r="I1314">
            <v>0</v>
          </cell>
          <cell r="J1314">
            <v>0</v>
          </cell>
          <cell r="K1314">
            <v>0</v>
          </cell>
          <cell r="L1314">
            <v>0</v>
          </cell>
          <cell r="M1314">
            <v>0</v>
          </cell>
          <cell r="N1314">
            <v>0</v>
          </cell>
          <cell r="O1314">
            <v>0</v>
          </cell>
          <cell r="P1314">
            <v>0</v>
          </cell>
          <cell r="Q1314">
            <v>0</v>
          </cell>
          <cell r="R1314">
            <v>0</v>
          </cell>
          <cell r="S1314">
            <v>0</v>
          </cell>
          <cell r="T1314">
            <v>0</v>
          </cell>
          <cell r="U1314">
            <v>0</v>
          </cell>
          <cell r="V1314">
            <v>0</v>
          </cell>
          <cell r="W1314">
            <v>0</v>
          </cell>
          <cell r="X1314">
            <v>0</v>
          </cell>
          <cell r="Y1314">
            <v>0</v>
          </cell>
          <cell r="Z1314">
            <v>0</v>
          </cell>
        </row>
        <row r="1315">
          <cell r="C1315">
            <v>4114</v>
          </cell>
          <cell r="D1315" t="str">
            <v>EMSA</v>
          </cell>
          <cell r="E1315">
            <v>2017</v>
          </cell>
          <cell r="F1315" t="str">
            <v>TA</v>
          </cell>
          <cell r="G1315" t="str">
            <v>MANTENIMENT SCADA EMSA 01/03/2017 - 28/02/2018</v>
          </cell>
          <cell r="H1315" t="str">
            <v>IND</v>
          </cell>
          <cell r="I1315">
            <v>0</v>
          </cell>
          <cell r="J1315">
            <v>16</v>
          </cell>
          <cell r="K1315">
            <v>186.08</v>
          </cell>
          <cell r="L1315">
            <v>-170.08</v>
          </cell>
          <cell r="M1315">
            <v>11.63</v>
          </cell>
          <cell r="N1315" t="str">
            <v>-</v>
          </cell>
          <cell r="O1315" t="str">
            <v>-</v>
          </cell>
          <cell r="P1315" t="str">
            <v>-</v>
          </cell>
          <cell r="Q1315" t="str">
            <v>JMG</v>
          </cell>
          <cell r="R1315" t="str">
            <v>-</v>
          </cell>
          <cell r="S1315" t="str">
            <v>-</v>
          </cell>
          <cell r="T1315" t="str">
            <v>-</v>
          </cell>
          <cell r="U1315">
            <v>42795</v>
          </cell>
          <cell r="V1315">
            <v>43159</v>
          </cell>
          <cell r="W1315">
            <v>43159</v>
          </cell>
          <cell r="X1315">
            <v>357</v>
          </cell>
          <cell r="Y1315">
            <v>43159</v>
          </cell>
          <cell r="Z1315">
            <v>-2</v>
          </cell>
        </row>
        <row r="1316">
          <cell r="C1316">
            <v>4115</v>
          </cell>
          <cell r="D1316" t="str">
            <v>EMSA</v>
          </cell>
          <cell r="E1316">
            <v>2017</v>
          </cell>
          <cell r="F1316" t="str">
            <v>TA</v>
          </cell>
          <cell r="G1316" t="str">
            <v>MANTENIMENT SGT EMSA 01/03/2017 - 28/02/2018</v>
          </cell>
          <cell r="H1316" t="str">
            <v>IND</v>
          </cell>
          <cell r="I1316">
            <v>0</v>
          </cell>
          <cell r="J1316">
            <v>16</v>
          </cell>
          <cell r="K1316">
            <v>0.75</v>
          </cell>
          <cell r="L1316">
            <v>15.25</v>
          </cell>
          <cell r="M1316">
            <v>4.6875E-2</v>
          </cell>
          <cell r="N1316" t="str">
            <v>-</v>
          </cell>
          <cell r="O1316" t="str">
            <v>-</v>
          </cell>
          <cell r="P1316" t="str">
            <v>-</v>
          </cell>
          <cell r="Q1316" t="str">
            <v>JMG</v>
          </cell>
          <cell r="R1316" t="str">
            <v>-</v>
          </cell>
          <cell r="S1316" t="str">
            <v>-</v>
          </cell>
          <cell r="T1316" t="str">
            <v>-</v>
          </cell>
          <cell r="U1316">
            <v>42795</v>
          </cell>
          <cell r="V1316">
            <v>43159</v>
          </cell>
          <cell r="W1316">
            <v>43159</v>
          </cell>
          <cell r="X1316">
            <v>357</v>
          </cell>
          <cell r="Y1316">
            <v>43159</v>
          </cell>
          <cell r="Z1316">
            <v>-2</v>
          </cell>
        </row>
        <row r="1317">
          <cell r="C1317">
            <v>4116</v>
          </cell>
          <cell r="D1317" t="str">
            <v>SETA</v>
          </cell>
          <cell r="E1317">
            <v>2017</v>
          </cell>
          <cell r="F1317" t="str">
            <v>TA</v>
          </cell>
          <cell r="G1317" t="str">
            <v>Inst. y PEM CSSat SETA v1.0</v>
          </cell>
          <cell r="H1317" t="str">
            <v>IND</v>
          </cell>
          <cell r="I1317">
            <v>0</v>
          </cell>
          <cell r="J1317">
            <v>11</v>
          </cell>
          <cell r="K1317">
            <v>9</v>
          </cell>
          <cell r="L1317">
            <v>2</v>
          </cell>
          <cell r="M1317">
            <v>0.81818181818181823</v>
          </cell>
          <cell r="N1317" t="str">
            <v>-</v>
          </cell>
          <cell r="O1317" t="str">
            <v>-</v>
          </cell>
          <cell r="P1317" t="str">
            <v>-</v>
          </cell>
          <cell r="Q1317" t="str">
            <v>-</v>
          </cell>
          <cell r="R1317" t="str">
            <v>TRS</v>
          </cell>
          <cell r="S1317" t="str">
            <v>-</v>
          </cell>
          <cell r="T1317" t="str">
            <v>-</v>
          </cell>
          <cell r="U1317">
            <v>42800</v>
          </cell>
          <cell r="V1317">
            <v>42825</v>
          </cell>
          <cell r="W1317">
            <v>42884</v>
          </cell>
          <cell r="X1317">
            <v>25</v>
          </cell>
          <cell r="Y1317">
            <v>42884</v>
          </cell>
          <cell r="Z1317">
            <v>0</v>
          </cell>
        </row>
        <row r="1318">
          <cell r="C1318">
            <v>4117</v>
          </cell>
          <cell r="D1318" t="str">
            <v>EMSA</v>
          </cell>
          <cell r="E1318">
            <v>2017</v>
          </cell>
          <cell r="F1318" t="str">
            <v>TA</v>
          </cell>
          <cell r="G1318" t="str">
            <v>Inst. y PEM RTU P.F. EL CAMPILLO v1.0</v>
          </cell>
          <cell r="H1318" t="str">
            <v>IND</v>
          </cell>
          <cell r="I1318">
            <v>0</v>
          </cell>
          <cell r="J1318">
            <v>13</v>
          </cell>
          <cell r="K1318">
            <v>10</v>
          </cell>
          <cell r="L1318">
            <v>3</v>
          </cell>
          <cell r="M1318">
            <v>0.76923076923076927</v>
          </cell>
          <cell r="N1318" t="str">
            <v>-</v>
          </cell>
          <cell r="O1318" t="str">
            <v>-</v>
          </cell>
          <cell r="P1318" t="str">
            <v>-</v>
          </cell>
          <cell r="Q1318" t="str">
            <v>JMG</v>
          </cell>
          <cell r="R1318" t="str">
            <v>-</v>
          </cell>
          <cell r="S1318" t="str">
            <v>-</v>
          </cell>
          <cell r="T1318" t="str">
            <v>-</v>
          </cell>
          <cell r="U1318">
            <v>42800</v>
          </cell>
          <cell r="V1318">
            <v>42825</v>
          </cell>
          <cell r="W1318">
            <v>42947</v>
          </cell>
          <cell r="X1318">
            <v>25</v>
          </cell>
          <cell r="Y1318">
            <v>42940</v>
          </cell>
          <cell r="Z1318">
            <v>-6</v>
          </cell>
        </row>
        <row r="1319">
          <cell r="C1319">
            <v>4118</v>
          </cell>
          <cell r="D1319" t="str">
            <v>PEUSA</v>
          </cell>
          <cell r="E1319">
            <v>2017</v>
          </cell>
          <cell r="F1319" t="str">
            <v>TA</v>
          </cell>
          <cell r="G1319" t="str">
            <v>RTU CT-255 COSTA CARREUS v2.0</v>
          </cell>
          <cell r="H1319" t="str">
            <v>PPAL</v>
          </cell>
          <cell r="I1319">
            <v>0</v>
          </cell>
          <cell r="J1319">
            <v>0.5</v>
          </cell>
          <cell r="K1319">
            <v>0.75</v>
          </cell>
          <cell r="L1319">
            <v>-0.25</v>
          </cell>
          <cell r="M1319">
            <v>1.5</v>
          </cell>
          <cell r="N1319" t="str">
            <v>-</v>
          </cell>
          <cell r="O1319" t="str">
            <v>-</v>
          </cell>
          <cell r="P1319" t="str">
            <v>EMM</v>
          </cell>
          <cell r="Q1319" t="str">
            <v>-</v>
          </cell>
          <cell r="R1319" t="str">
            <v>-</v>
          </cell>
          <cell r="S1319" t="str">
            <v>-</v>
          </cell>
          <cell r="T1319" t="str">
            <v>-</v>
          </cell>
          <cell r="U1319">
            <v>42808</v>
          </cell>
          <cell r="V1319">
            <v>42825</v>
          </cell>
          <cell r="W1319">
            <v>42825</v>
          </cell>
          <cell r="X1319">
            <v>17</v>
          </cell>
          <cell r="Y1319">
            <v>42825</v>
          </cell>
          <cell r="Z1319">
            <v>0</v>
          </cell>
        </row>
        <row r="1320">
          <cell r="C1320">
            <v>4119</v>
          </cell>
          <cell r="D1320" t="str">
            <v>SITEL</v>
          </cell>
          <cell r="E1320">
            <v>2017</v>
          </cell>
          <cell r="F1320" t="str">
            <v>TA</v>
          </cell>
          <cell r="G1320" t="str">
            <v>1 x Manguera COM CAP32-nPort 5110</v>
          </cell>
          <cell r="H1320" t="str">
            <v>OF4118</v>
          </cell>
          <cell r="I1320">
            <v>0</v>
          </cell>
          <cell r="J1320">
            <v>0.5</v>
          </cell>
          <cell r="K1320">
            <v>0.5</v>
          </cell>
          <cell r="L1320">
            <v>0</v>
          </cell>
          <cell r="M1320">
            <v>1</v>
          </cell>
          <cell r="N1320" t="str">
            <v>-</v>
          </cell>
          <cell r="O1320" t="str">
            <v>-</v>
          </cell>
          <cell r="P1320" t="str">
            <v>EMM</v>
          </cell>
          <cell r="Q1320" t="str">
            <v>-</v>
          </cell>
          <cell r="R1320" t="str">
            <v>-</v>
          </cell>
          <cell r="S1320" t="str">
            <v>-</v>
          </cell>
          <cell r="T1320" t="str">
            <v>-</v>
          </cell>
          <cell r="U1320">
            <v>42808</v>
          </cell>
          <cell r="V1320">
            <v>42825</v>
          </cell>
          <cell r="W1320">
            <v>42825</v>
          </cell>
          <cell r="X1320">
            <v>17</v>
          </cell>
          <cell r="Y1320">
            <v>42877</v>
          </cell>
          <cell r="Z1320">
            <v>52</v>
          </cell>
        </row>
        <row r="1321">
          <cell r="C1321">
            <v>4120</v>
          </cell>
          <cell r="D1321" t="str">
            <v>SITEL</v>
          </cell>
          <cell r="E1321">
            <v>2017</v>
          </cell>
          <cell r="F1321" t="str">
            <v>TA</v>
          </cell>
          <cell r="G1321" t="str">
            <v>1 x Cable ETHERNET</v>
          </cell>
          <cell r="H1321" t="str">
            <v>OF4118</v>
          </cell>
          <cell r="I1321">
            <v>0</v>
          </cell>
          <cell r="J1321">
            <v>0.5</v>
          </cell>
          <cell r="K1321">
            <v>0.08</v>
          </cell>
          <cell r="L1321">
            <v>0.42</v>
          </cell>
          <cell r="M1321">
            <v>0.16</v>
          </cell>
          <cell r="N1321" t="str">
            <v>-</v>
          </cell>
          <cell r="O1321" t="str">
            <v>-</v>
          </cell>
          <cell r="P1321" t="str">
            <v>EMM</v>
          </cell>
          <cell r="Q1321" t="str">
            <v>-</v>
          </cell>
          <cell r="R1321" t="str">
            <v>-</v>
          </cell>
          <cell r="S1321" t="str">
            <v>-</v>
          </cell>
          <cell r="T1321" t="str">
            <v>-</v>
          </cell>
          <cell r="U1321">
            <v>42808</v>
          </cell>
          <cell r="V1321">
            <v>42825</v>
          </cell>
          <cell r="W1321">
            <v>42825</v>
          </cell>
          <cell r="X1321">
            <v>17</v>
          </cell>
          <cell r="Y1321">
            <v>42871</v>
          </cell>
          <cell r="Z1321">
            <v>46</v>
          </cell>
        </row>
        <row r="1322">
          <cell r="C1322">
            <v>4121</v>
          </cell>
          <cell r="D1322" t="str">
            <v>PEUSA</v>
          </cell>
          <cell r="E1322">
            <v>2017</v>
          </cell>
          <cell r="F1322" t="str">
            <v>TA</v>
          </cell>
          <cell r="G1322" t="str">
            <v>Inst. i PEM RTU CT-255 COSTA CARREUS v2.0</v>
          </cell>
          <cell r="H1322" t="str">
            <v>OF4118</v>
          </cell>
          <cell r="I1322">
            <v>0</v>
          </cell>
          <cell r="J1322">
            <v>9</v>
          </cell>
          <cell r="K1322">
            <v>7</v>
          </cell>
          <cell r="L1322">
            <v>2</v>
          </cell>
          <cell r="M1322">
            <v>0.77777777777777779</v>
          </cell>
          <cell r="N1322" t="str">
            <v>-</v>
          </cell>
          <cell r="O1322" t="str">
            <v>-</v>
          </cell>
          <cell r="P1322" t="str">
            <v>-</v>
          </cell>
          <cell r="Q1322" t="str">
            <v>-</v>
          </cell>
          <cell r="R1322" t="str">
            <v>TRS</v>
          </cell>
          <cell r="S1322" t="str">
            <v>-</v>
          </cell>
          <cell r="T1322" t="str">
            <v>-</v>
          </cell>
          <cell r="U1322">
            <v>42808</v>
          </cell>
          <cell r="V1322">
            <v>42825</v>
          </cell>
          <cell r="W1322">
            <v>42954</v>
          </cell>
          <cell r="X1322">
            <v>17</v>
          </cell>
          <cell r="Y1322">
            <v>42954</v>
          </cell>
          <cell r="Z1322">
            <v>0</v>
          </cell>
        </row>
        <row r="1323">
          <cell r="C1323">
            <v>4122</v>
          </cell>
          <cell r="D1323" t="str">
            <v>EOSPIT</v>
          </cell>
          <cell r="E1323">
            <v>2017</v>
          </cell>
          <cell r="F1323" t="str">
            <v>TA</v>
          </cell>
          <cell r="G1323" t="str">
            <v>10 x RTU IAT EOSA v1.0</v>
          </cell>
          <cell r="H1323" t="str">
            <v>PPAL</v>
          </cell>
          <cell r="I1323">
            <v>0</v>
          </cell>
          <cell r="J1323">
            <v>22</v>
          </cell>
          <cell r="K1323">
            <v>22.71</v>
          </cell>
          <cell r="L1323">
            <v>-0.71000000000000085</v>
          </cell>
          <cell r="M1323">
            <v>1.0322727272727272</v>
          </cell>
          <cell r="N1323" t="str">
            <v>-</v>
          </cell>
          <cell r="O1323" t="str">
            <v>-</v>
          </cell>
          <cell r="P1323" t="str">
            <v>EMM</v>
          </cell>
          <cell r="Q1323" t="str">
            <v>-</v>
          </cell>
          <cell r="R1323" t="str">
            <v>-</v>
          </cell>
          <cell r="S1323" t="str">
            <v>-</v>
          </cell>
          <cell r="T1323" t="str">
            <v>-</v>
          </cell>
          <cell r="U1323">
            <v>42804</v>
          </cell>
          <cell r="V1323">
            <v>42886</v>
          </cell>
          <cell r="W1323">
            <v>42886</v>
          </cell>
          <cell r="X1323">
            <v>81</v>
          </cell>
          <cell r="Y1323">
            <v>42885</v>
          </cell>
          <cell r="Z1323">
            <v>0</v>
          </cell>
        </row>
        <row r="1324">
          <cell r="C1324">
            <v>4123</v>
          </cell>
          <cell r="D1324" t="str">
            <v>SITEL</v>
          </cell>
          <cell r="E1324">
            <v>2017</v>
          </cell>
          <cell r="F1324" t="str">
            <v>TA</v>
          </cell>
          <cell r="G1324" t="str">
            <v>10 x Manguera COM CAP32 - nPort 5110</v>
          </cell>
          <cell r="H1324" t="str">
            <v>OF4122</v>
          </cell>
          <cell r="I1324">
            <v>0</v>
          </cell>
          <cell r="J1324">
            <v>4</v>
          </cell>
          <cell r="K1324">
            <v>2.34</v>
          </cell>
          <cell r="L1324">
            <v>1.6600000000000001</v>
          </cell>
          <cell r="M1324">
            <v>0.58499999999999996</v>
          </cell>
          <cell r="N1324" t="str">
            <v>-</v>
          </cell>
          <cell r="O1324" t="str">
            <v>-</v>
          </cell>
          <cell r="P1324" t="str">
            <v>EMM</v>
          </cell>
          <cell r="Q1324" t="str">
            <v>-</v>
          </cell>
          <cell r="R1324" t="str">
            <v>-</v>
          </cell>
          <cell r="S1324" t="str">
            <v>-</v>
          </cell>
          <cell r="T1324" t="str">
            <v>-</v>
          </cell>
          <cell r="U1324">
            <v>42804</v>
          </cell>
          <cell r="V1324">
            <v>42886</v>
          </cell>
          <cell r="W1324">
            <v>42886</v>
          </cell>
          <cell r="X1324">
            <v>81</v>
          </cell>
          <cell r="Y1324">
            <v>42878</v>
          </cell>
          <cell r="Z1324">
            <v>-7</v>
          </cell>
        </row>
        <row r="1325">
          <cell r="C1325">
            <v>4124</v>
          </cell>
          <cell r="D1325" t="str">
            <v>SITEL</v>
          </cell>
          <cell r="E1325">
            <v>2017</v>
          </cell>
          <cell r="F1325" t="str">
            <v>TA</v>
          </cell>
          <cell r="G1325" t="str">
            <v>11 x Manguera COM MODEM RADIO - GM340</v>
          </cell>
          <cell r="H1325" t="str">
            <v>OF4122</v>
          </cell>
          <cell r="I1325">
            <v>0</v>
          </cell>
          <cell r="J1325">
            <v>4</v>
          </cell>
          <cell r="K1325">
            <v>3.67</v>
          </cell>
          <cell r="L1325">
            <v>0.33000000000000007</v>
          </cell>
          <cell r="M1325">
            <v>0.91749999999999998</v>
          </cell>
          <cell r="N1325" t="str">
            <v>-</v>
          </cell>
          <cell r="O1325" t="str">
            <v>-</v>
          </cell>
          <cell r="P1325" t="str">
            <v>EMM</v>
          </cell>
          <cell r="Q1325" t="str">
            <v>-</v>
          </cell>
          <cell r="R1325" t="str">
            <v>-</v>
          </cell>
          <cell r="S1325" t="str">
            <v>-</v>
          </cell>
          <cell r="T1325" t="str">
            <v>-</v>
          </cell>
          <cell r="U1325">
            <v>42804</v>
          </cell>
          <cell r="V1325">
            <v>42886</v>
          </cell>
          <cell r="W1325">
            <v>42886</v>
          </cell>
          <cell r="X1325">
            <v>81</v>
          </cell>
          <cell r="Y1325">
            <v>42880</v>
          </cell>
          <cell r="Z1325">
            <v>-5</v>
          </cell>
        </row>
        <row r="1326">
          <cell r="C1326">
            <v>4125</v>
          </cell>
          <cell r="D1326" t="str">
            <v>SITEL</v>
          </cell>
          <cell r="E1326">
            <v>2017</v>
          </cell>
          <cell r="F1326" t="str">
            <v>TA</v>
          </cell>
          <cell r="G1326" t="str">
            <v>11 x Manguera COM CAP32 - MODEM RADIO</v>
          </cell>
          <cell r="H1326" t="str">
            <v>OF4122</v>
          </cell>
          <cell r="I1326">
            <v>0</v>
          </cell>
          <cell r="J1326">
            <v>3</v>
          </cell>
          <cell r="K1326">
            <v>2.5</v>
          </cell>
          <cell r="L1326">
            <v>0.5</v>
          </cell>
          <cell r="M1326">
            <v>0.83333333333333337</v>
          </cell>
          <cell r="N1326" t="str">
            <v>-</v>
          </cell>
          <cell r="O1326" t="str">
            <v>-</v>
          </cell>
          <cell r="P1326" t="str">
            <v>EMM</v>
          </cell>
          <cell r="Q1326" t="str">
            <v>-</v>
          </cell>
          <cell r="R1326" t="str">
            <v>-</v>
          </cell>
          <cell r="S1326" t="str">
            <v>-</v>
          </cell>
          <cell r="T1326" t="str">
            <v>-</v>
          </cell>
          <cell r="U1326">
            <v>42804</v>
          </cell>
          <cell r="V1326">
            <v>42886</v>
          </cell>
          <cell r="W1326">
            <v>42886</v>
          </cell>
          <cell r="X1326">
            <v>81</v>
          </cell>
          <cell r="Y1326">
            <v>42881</v>
          </cell>
          <cell r="Z1326">
            <v>-4</v>
          </cell>
        </row>
        <row r="1327">
          <cell r="C1327">
            <v>4126</v>
          </cell>
          <cell r="D1327" t="str">
            <v>SITEL</v>
          </cell>
          <cell r="E1327">
            <v>2017</v>
          </cell>
          <cell r="F1327" t="str">
            <v>TA</v>
          </cell>
          <cell r="G1327" t="str">
            <v>11 x Manguera CAP32 - PROTECCION ZiV</v>
          </cell>
          <cell r="H1327" t="str">
            <v>OF4122</v>
          </cell>
          <cell r="I1327">
            <v>0</v>
          </cell>
          <cell r="J1327">
            <v>3</v>
          </cell>
          <cell r="K1327">
            <v>3.01</v>
          </cell>
          <cell r="L1327">
            <v>-9.9999999999997868E-3</v>
          </cell>
          <cell r="M1327">
            <v>1.0033333333333332</v>
          </cell>
          <cell r="N1327" t="str">
            <v>-</v>
          </cell>
          <cell r="O1327" t="str">
            <v>-</v>
          </cell>
          <cell r="P1327" t="str">
            <v>EMM</v>
          </cell>
          <cell r="Q1327" t="str">
            <v>-</v>
          </cell>
          <cell r="R1327" t="str">
            <v>-</v>
          </cell>
          <cell r="S1327" t="str">
            <v>-</v>
          </cell>
          <cell r="T1327" t="str">
            <v>-</v>
          </cell>
          <cell r="U1327">
            <v>42804</v>
          </cell>
          <cell r="V1327">
            <v>42886</v>
          </cell>
          <cell r="W1327">
            <v>42886</v>
          </cell>
          <cell r="X1327">
            <v>81</v>
          </cell>
          <cell r="Y1327">
            <v>42881</v>
          </cell>
          <cell r="Z1327">
            <v>-4</v>
          </cell>
        </row>
        <row r="1328">
          <cell r="C1328">
            <v>4127</v>
          </cell>
          <cell r="D1328" t="str">
            <v>SITEL</v>
          </cell>
          <cell r="E1328">
            <v>2017</v>
          </cell>
          <cell r="F1328" t="str">
            <v>TA</v>
          </cell>
          <cell r="G1328" t="str">
            <v>1 x MODEM RADIO v2.2, 24Vdc,C/DIN</v>
          </cell>
          <cell r="H1328" t="str">
            <v>OF4122</v>
          </cell>
          <cell r="I1328">
            <v>0</v>
          </cell>
          <cell r="J1328">
            <v>0.75</v>
          </cell>
          <cell r="K1328">
            <v>1.1299999999999999</v>
          </cell>
          <cell r="L1328">
            <v>-0.37999999999999989</v>
          </cell>
          <cell r="M1328">
            <v>1.5066666666666666</v>
          </cell>
          <cell r="N1328" t="str">
            <v>-</v>
          </cell>
          <cell r="O1328" t="str">
            <v>-</v>
          </cell>
          <cell r="P1328" t="str">
            <v>EMM</v>
          </cell>
          <cell r="Q1328" t="str">
            <v>-</v>
          </cell>
          <cell r="R1328" t="str">
            <v>-</v>
          </cell>
          <cell r="S1328" t="str">
            <v>-</v>
          </cell>
          <cell r="T1328" t="str">
            <v>-</v>
          </cell>
          <cell r="U1328">
            <v>42804</v>
          </cell>
          <cell r="V1328">
            <v>42886</v>
          </cell>
          <cell r="W1328">
            <v>42886</v>
          </cell>
          <cell r="X1328">
            <v>81</v>
          </cell>
          <cell r="Y1328">
            <v>42884</v>
          </cell>
          <cell r="Z1328">
            <v>-1</v>
          </cell>
        </row>
        <row r="1329">
          <cell r="C1329">
            <v>4128</v>
          </cell>
          <cell r="D1329" t="str">
            <v>INPPOZ</v>
          </cell>
          <cell r="E1329">
            <v>2017</v>
          </cell>
          <cell r="F1329" t="str">
            <v>TA</v>
          </cell>
          <cell r="G1329" t="str">
            <v>RTU I.A.T. VIRGEN DE LUNA v2.0</v>
          </cell>
          <cell r="H1329" t="str">
            <v>PPAL</v>
          </cell>
          <cell r="I1329">
            <v>0</v>
          </cell>
          <cell r="J1329">
            <v>4</v>
          </cell>
          <cell r="K1329">
            <v>6.77</v>
          </cell>
          <cell r="L1329">
            <v>-2.7699999999999996</v>
          </cell>
          <cell r="M1329">
            <v>1.6924999999999999</v>
          </cell>
          <cell r="N1329" t="str">
            <v>-</v>
          </cell>
          <cell r="O1329" t="str">
            <v>-</v>
          </cell>
          <cell r="P1329" t="str">
            <v>EMM</v>
          </cell>
          <cell r="Q1329" t="str">
            <v>-</v>
          </cell>
          <cell r="R1329" t="str">
            <v>-</v>
          </cell>
          <cell r="S1329" t="str">
            <v>-</v>
          </cell>
          <cell r="T1329" t="str">
            <v>-</v>
          </cell>
          <cell r="U1329">
            <v>42811</v>
          </cell>
          <cell r="V1329">
            <v>42886</v>
          </cell>
          <cell r="W1329">
            <v>42907</v>
          </cell>
          <cell r="X1329">
            <v>74</v>
          </cell>
          <cell r="Y1329">
            <v>42907</v>
          </cell>
          <cell r="Z1329">
            <v>0</v>
          </cell>
        </row>
        <row r="1330">
          <cell r="C1330">
            <v>4129</v>
          </cell>
          <cell r="D1330" t="str">
            <v>INPPOZ</v>
          </cell>
          <cell r="E1330">
            <v>2017</v>
          </cell>
          <cell r="F1330" t="str">
            <v>TA</v>
          </cell>
          <cell r="G1330" t="str">
            <v>Inst. y PEM RTU I.A.T. VIRGEN DE LUNA v2.0</v>
          </cell>
          <cell r="H1330" t="str">
            <v>OF4128</v>
          </cell>
          <cell r="I1330">
            <v>0</v>
          </cell>
          <cell r="J1330">
            <v>10.5</v>
          </cell>
          <cell r="K1330">
            <v>10.5</v>
          </cell>
          <cell r="L1330">
            <v>0</v>
          </cell>
          <cell r="M1330">
            <v>1</v>
          </cell>
          <cell r="N1330" t="str">
            <v>-</v>
          </cell>
          <cell r="O1330" t="str">
            <v>-</v>
          </cell>
          <cell r="P1330" t="str">
            <v>-</v>
          </cell>
          <cell r="Q1330" t="str">
            <v>-</v>
          </cell>
          <cell r="R1330" t="str">
            <v>RVC</v>
          </cell>
          <cell r="S1330" t="str">
            <v>-</v>
          </cell>
          <cell r="T1330" t="str">
            <v>-</v>
          </cell>
          <cell r="U1330">
            <v>42811</v>
          </cell>
          <cell r="V1330">
            <v>42886</v>
          </cell>
          <cell r="W1330">
            <v>42886</v>
          </cell>
          <cell r="X1330">
            <v>74</v>
          </cell>
          <cell r="Y1330">
            <v>0</v>
          </cell>
          <cell r="Z1330" t="str">
            <v/>
          </cell>
        </row>
        <row r="1331">
          <cell r="C1331">
            <v>4130</v>
          </cell>
          <cell r="D1331" t="str">
            <v>ELEEBR</v>
          </cell>
          <cell r="E1331">
            <v>2017</v>
          </cell>
          <cell r="F1331" t="str">
            <v>TA</v>
          </cell>
          <cell r="G1331" t="str">
            <v>CC SCADA E.EEBRO v4.3</v>
          </cell>
          <cell r="H1331" t="str">
            <v>IND</v>
          </cell>
          <cell r="I1331">
            <v>0</v>
          </cell>
          <cell r="J1331">
            <v>8</v>
          </cell>
          <cell r="K1331">
            <v>3.5</v>
          </cell>
          <cell r="L1331">
            <v>4.5</v>
          </cell>
          <cell r="M1331">
            <v>0.4375</v>
          </cell>
          <cell r="N1331" t="str">
            <v>-</v>
          </cell>
          <cell r="O1331" t="str">
            <v>-</v>
          </cell>
          <cell r="P1331" t="str">
            <v>-</v>
          </cell>
          <cell r="Q1331" t="str">
            <v>JMG</v>
          </cell>
          <cell r="R1331" t="str">
            <v>-</v>
          </cell>
          <cell r="S1331" t="str">
            <v>-</v>
          </cell>
          <cell r="T1331" t="str">
            <v>-</v>
          </cell>
          <cell r="U1331">
            <v>42816</v>
          </cell>
          <cell r="V1331">
            <v>42817</v>
          </cell>
          <cell r="W1331">
            <v>42817</v>
          </cell>
          <cell r="X1331">
            <v>1</v>
          </cell>
          <cell r="Y1331">
            <v>42817</v>
          </cell>
          <cell r="Z1331">
            <v>0</v>
          </cell>
        </row>
        <row r="1332">
          <cell r="C1332">
            <v>4131</v>
          </cell>
          <cell r="D1332" t="str">
            <v>SITEL</v>
          </cell>
          <cell r="E1332">
            <v>2017</v>
          </cell>
          <cell r="F1332" t="str">
            <v>TA</v>
          </cell>
          <cell r="G1332" t="str">
            <v>20 x MODEM RADIO Generic</v>
          </cell>
          <cell r="H1332" t="str">
            <v>OF4122</v>
          </cell>
          <cell r="I1332">
            <v>0</v>
          </cell>
          <cell r="J1332">
            <v>2</v>
          </cell>
          <cell r="K1332">
            <v>4.25</v>
          </cell>
          <cell r="L1332">
            <v>-2.25</v>
          </cell>
          <cell r="M1332">
            <v>2.125</v>
          </cell>
          <cell r="N1332" t="str">
            <v>-</v>
          </cell>
          <cell r="O1332" t="str">
            <v>-</v>
          </cell>
          <cell r="P1332" t="str">
            <v>EMM</v>
          </cell>
          <cell r="Q1332" t="str">
            <v>-</v>
          </cell>
          <cell r="R1332" t="str">
            <v>-</v>
          </cell>
          <cell r="S1332" t="str">
            <v>-</v>
          </cell>
          <cell r="T1332" t="str">
            <v>-</v>
          </cell>
          <cell r="U1332">
            <v>42804</v>
          </cell>
          <cell r="V1332">
            <v>42886</v>
          </cell>
          <cell r="W1332">
            <v>42886</v>
          </cell>
          <cell r="X1332">
            <v>81</v>
          </cell>
          <cell r="Y1332">
            <v>42884</v>
          </cell>
          <cell r="Z1332">
            <v>-1</v>
          </cell>
        </row>
        <row r="1333">
          <cell r="C1333">
            <v>4132</v>
          </cell>
          <cell r="D1333" t="str">
            <v>SITEL</v>
          </cell>
          <cell r="E1333">
            <v>2017</v>
          </cell>
          <cell r="F1333" t="str">
            <v>TA</v>
          </cell>
          <cell r="G1333" t="str">
            <v>60 x INTERF2 v1.0</v>
          </cell>
          <cell r="H1333" t="str">
            <v>OF4122</v>
          </cell>
          <cell r="I1333">
            <v>0</v>
          </cell>
          <cell r="J1333">
            <v>6</v>
          </cell>
          <cell r="K1333">
            <v>3.5</v>
          </cell>
          <cell r="L1333">
            <v>2.5</v>
          </cell>
          <cell r="M1333">
            <v>0.58333333333333337</v>
          </cell>
          <cell r="N1333" t="str">
            <v>-</v>
          </cell>
          <cell r="O1333" t="str">
            <v>-</v>
          </cell>
          <cell r="P1333" t="str">
            <v>EMM</v>
          </cell>
          <cell r="Q1333" t="str">
            <v>-</v>
          </cell>
          <cell r="R1333" t="str">
            <v>-</v>
          </cell>
          <cell r="S1333" t="str">
            <v>-</v>
          </cell>
          <cell r="T1333" t="str">
            <v>-</v>
          </cell>
          <cell r="U1333">
            <v>42804</v>
          </cell>
          <cell r="V1333">
            <v>42886</v>
          </cell>
          <cell r="W1333">
            <v>42886</v>
          </cell>
          <cell r="X1333">
            <v>81</v>
          </cell>
          <cell r="Y1333">
            <v>42886</v>
          </cell>
          <cell r="Z1333">
            <v>0</v>
          </cell>
        </row>
        <row r="1334">
          <cell r="C1334">
            <v>4133</v>
          </cell>
          <cell r="D1334" t="str">
            <v>SITEL</v>
          </cell>
          <cell r="E1334">
            <v>2017</v>
          </cell>
          <cell r="F1334" t="str">
            <v>TA</v>
          </cell>
          <cell r="G1334" t="str">
            <v>10 x MODEM RADIO v2.2, 24Vdc,C/DIN</v>
          </cell>
          <cell r="H1334" t="str">
            <v>OF4122</v>
          </cell>
          <cell r="I1334">
            <v>0</v>
          </cell>
          <cell r="J1334">
            <v>6</v>
          </cell>
          <cell r="K1334">
            <v>5.74</v>
          </cell>
          <cell r="L1334">
            <v>0.25999999999999979</v>
          </cell>
          <cell r="M1334">
            <v>0.95666666666666667</v>
          </cell>
          <cell r="N1334" t="str">
            <v>-</v>
          </cell>
          <cell r="O1334" t="str">
            <v>-</v>
          </cell>
          <cell r="P1334" t="str">
            <v>EMM</v>
          </cell>
          <cell r="Q1334" t="str">
            <v>-</v>
          </cell>
          <cell r="R1334" t="str">
            <v>-</v>
          </cell>
          <cell r="S1334" t="str">
            <v>-</v>
          </cell>
          <cell r="T1334" t="str">
            <v>-</v>
          </cell>
          <cell r="U1334">
            <v>42804</v>
          </cell>
          <cell r="V1334">
            <v>42886</v>
          </cell>
          <cell r="W1334">
            <v>42886</v>
          </cell>
          <cell r="X1334">
            <v>81</v>
          </cell>
          <cell r="Y1334">
            <v>42884</v>
          </cell>
          <cell r="Z1334">
            <v>-1</v>
          </cell>
        </row>
        <row r="1335">
          <cell r="C1335">
            <v>4134</v>
          </cell>
          <cell r="D1335" t="str">
            <v>ORMAZA</v>
          </cell>
          <cell r="E1335">
            <v>2017</v>
          </cell>
          <cell r="F1335" t="str">
            <v>TA</v>
          </cell>
          <cell r="G1335" t="str">
            <v>CC SCADA TEDIS.Net HOSPITAL DEL MAR v2.0</v>
          </cell>
          <cell r="H1335" t="str">
            <v>PPAL</v>
          </cell>
          <cell r="I1335">
            <v>0</v>
          </cell>
          <cell r="J1335">
            <v>1</v>
          </cell>
          <cell r="K1335">
            <v>0.75</v>
          </cell>
          <cell r="L1335">
            <v>0.25</v>
          </cell>
          <cell r="M1335">
            <v>0.75</v>
          </cell>
          <cell r="N1335" t="str">
            <v>-</v>
          </cell>
          <cell r="O1335" t="str">
            <v>-</v>
          </cell>
          <cell r="P1335" t="str">
            <v>-</v>
          </cell>
          <cell r="Q1335" t="str">
            <v>-</v>
          </cell>
          <cell r="R1335" t="str">
            <v>EDC</v>
          </cell>
          <cell r="S1335" t="str">
            <v>-</v>
          </cell>
          <cell r="T1335" t="str">
            <v>-</v>
          </cell>
          <cell r="U1335">
            <v>42814</v>
          </cell>
          <cell r="V1335">
            <v>42825</v>
          </cell>
          <cell r="W1335">
            <v>42900</v>
          </cell>
          <cell r="X1335">
            <v>11</v>
          </cell>
          <cell r="Y1335">
            <v>42900</v>
          </cell>
          <cell r="Z1335">
            <v>0</v>
          </cell>
        </row>
        <row r="1336">
          <cell r="C1336">
            <v>4135</v>
          </cell>
          <cell r="D1336" t="str">
            <v>SITEL</v>
          </cell>
          <cell r="E1336">
            <v>2017</v>
          </cell>
          <cell r="F1336" t="str">
            <v>TA</v>
          </cell>
          <cell r="G1336" t="str">
            <v>TEDIS.Net,MODBUSSlaveService V1.0</v>
          </cell>
          <cell r="H1336" t="str">
            <v>OF4134</v>
          </cell>
          <cell r="I1336">
            <v>0</v>
          </cell>
          <cell r="J1336">
            <v>40</v>
          </cell>
          <cell r="K1336">
            <v>41.5</v>
          </cell>
          <cell r="L1336">
            <v>-1.5</v>
          </cell>
          <cell r="M1336">
            <v>1.0375000000000001</v>
          </cell>
          <cell r="N1336" t="str">
            <v>-</v>
          </cell>
          <cell r="O1336" t="str">
            <v>-</v>
          </cell>
          <cell r="P1336" t="str">
            <v>-</v>
          </cell>
          <cell r="Q1336" t="str">
            <v>-</v>
          </cell>
          <cell r="R1336" t="str">
            <v>EDC</v>
          </cell>
          <cell r="S1336" t="str">
            <v>-</v>
          </cell>
          <cell r="T1336" t="str">
            <v>-</v>
          </cell>
          <cell r="U1336">
            <v>42814</v>
          </cell>
          <cell r="V1336">
            <v>42825</v>
          </cell>
          <cell r="W1336">
            <v>42894</v>
          </cell>
          <cell r="X1336">
            <v>11</v>
          </cell>
          <cell r="Y1336">
            <v>42894</v>
          </cell>
          <cell r="Z1336">
            <v>0</v>
          </cell>
        </row>
        <row r="1337">
          <cell r="C1337">
            <v>4136</v>
          </cell>
          <cell r="D1337" t="str">
            <v>ELSACO</v>
          </cell>
          <cell r="E1337">
            <v>2017</v>
          </cell>
          <cell r="F1337" t="str">
            <v>TA</v>
          </cell>
          <cell r="G1337" t="str">
            <v>MANTENIMENT CSSat STA.COLOMA 2017-03</v>
          </cell>
          <cell r="H1337" t="str">
            <v>IND</v>
          </cell>
          <cell r="I1337">
            <v>0</v>
          </cell>
          <cell r="J1337">
            <v>5</v>
          </cell>
          <cell r="K1337">
            <v>0.1</v>
          </cell>
          <cell r="L1337">
            <v>4.9000000000000004</v>
          </cell>
          <cell r="M1337">
            <v>0.02</v>
          </cell>
          <cell r="N1337" t="str">
            <v>-</v>
          </cell>
          <cell r="O1337" t="str">
            <v>-</v>
          </cell>
          <cell r="P1337" t="str">
            <v>-</v>
          </cell>
          <cell r="Q1337" t="str">
            <v>-</v>
          </cell>
          <cell r="R1337" t="str">
            <v>TRS</v>
          </cell>
          <cell r="S1337" t="str">
            <v>-</v>
          </cell>
          <cell r="T1337" t="str">
            <v>-</v>
          </cell>
          <cell r="U1337">
            <v>42795</v>
          </cell>
          <cell r="V1337">
            <v>42825</v>
          </cell>
          <cell r="W1337">
            <v>42825</v>
          </cell>
          <cell r="X1337">
            <v>30</v>
          </cell>
          <cell r="Y1337">
            <v>42825</v>
          </cell>
          <cell r="Z1337">
            <v>0</v>
          </cell>
        </row>
        <row r="1338">
          <cell r="C1338">
            <v>4137</v>
          </cell>
          <cell r="D1338" t="str">
            <v>ORMAZA</v>
          </cell>
          <cell r="E1338">
            <v>2017</v>
          </cell>
          <cell r="F1338" t="str">
            <v>TA</v>
          </cell>
          <cell r="G1338" t="str">
            <v>CC SCADA TEDIS.Net HOSPITAL VALL HEBRON v2.0</v>
          </cell>
          <cell r="H1338" t="str">
            <v>OF2984</v>
          </cell>
          <cell r="I1338">
            <v>0</v>
          </cell>
          <cell r="J1338">
            <v>6</v>
          </cell>
          <cell r="K1338">
            <v>8.25</v>
          </cell>
          <cell r="L1338">
            <v>-2.25</v>
          </cell>
          <cell r="M1338">
            <v>1.375</v>
          </cell>
          <cell r="N1338" t="str">
            <v>-</v>
          </cell>
          <cell r="O1338" t="str">
            <v>-</v>
          </cell>
          <cell r="P1338" t="str">
            <v>-</v>
          </cell>
          <cell r="Q1338" t="str">
            <v>-</v>
          </cell>
          <cell r="R1338" t="str">
            <v>EDC</v>
          </cell>
          <cell r="S1338" t="str">
            <v>-</v>
          </cell>
          <cell r="T1338" t="str">
            <v>-</v>
          </cell>
          <cell r="U1338">
            <v>42814</v>
          </cell>
          <cell r="V1338">
            <v>42825</v>
          </cell>
          <cell r="W1338">
            <v>42851</v>
          </cell>
          <cell r="X1338">
            <v>11</v>
          </cell>
          <cell r="Y1338">
            <v>42851</v>
          </cell>
          <cell r="Z1338">
            <v>0</v>
          </cell>
        </row>
        <row r="1339">
          <cell r="C1339">
            <v>4138</v>
          </cell>
          <cell r="D1339" t="str">
            <v>EOSENE</v>
          </cell>
          <cell r="E1339">
            <v>2017</v>
          </cell>
          <cell r="F1339" t="str">
            <v>TA</v>
          </cell>
          <cell r="G1339" t="str">
            <v>6 x Manguera COM CAP32-nPort 5110</v>
          </cell>
          <cell r="H1339" t="str">
            <v>IND</v>
          </cell>
          <cell r="I1339">
            <v>0</v>
          </cell>
          <cell r="J1339">
            <v>2</v>
          </cell>
          <cell r="K1339">
            <v>1.76</v>
          </cell>
          <cell r="L1339">
            <v>0.24</v>
          </cell>
          <cell r="M1339">
            <v>0.88</v>
          </cell>
          <cell r="N1339" t="str">
            <v>-</v>
          </cell>
          <cell r="O1339" t="str">
            <v>-</v>
          </cell>
          <cell r="P1339" t="str">
            <v>EMM</v>
          </cell>
          <cell r="Q1339" t="str">
            <v>-</v>
          </cell>
          <cell r="R1339" t="str">
            <v>-</v>
          </cell>
          <cell r="S1339" t="str">
            <v>-</v>
          </cell>
          <cell r="T1339" t="str">
            <v>-</v>
          </cell>
          <cell r="U1339">
            <v>42818</v>
          </cell>
          <cell r="V1339">
            <v>42822</v>
          </cell>
          <cell r="W1339">
            <v>42822</v>
          </cell>
          <cell r="X1339">
            <v>4</v>
          </cell>
          <cell r="Y1339">
            <v>42822</v>
          </cell>
          <cell r="Z1339">
            <v>0</v>
          </cell>
        </row>
        <row r="1340">
          <cell r="C1340">
            <v>4139</v>
          </cell>
          <cell r="D1340" t="str">
            <v>SAMENE</v>
          </cell>
          <cell r="E1340">
            <v>2017</v>
          </cell>
          <cell r="F1340" t="str">
            <v>TA</v>
          </cell>
          <cell r="G1340" t="str">
            <v>MANTENIMENT SGT SAMPOL 01/04/2.017 - 31/12/2.017</v>
          </cell>
          <cell r="H1340" t="str">
            <v>IND</v>
          </cell>
          <cell r="I1340">
            <v>0</v>
          </cell>
          <cell r="J1340">
            <v>45</v>
          </cell>
          <cell r="K1340">
            <v>57.75</v>
          </cell>
          <cell r="L1340">
            <v>-12.75</v>
          </cell>
          <cell r="M1340">
            <v>1.2833333333333334</v>
          </cell>
          <cell r="N1340" t="str">
            <v>-</v>
          </cell>
          <cell r="O1340" t="str">
            <v>-</v>
          </cell>
          <cell r="P1340" t="str">
            <v>-</v>
          </cell>
          <cell r="Q1340" t="str">
            <v>-</v>
          </cell>
          <cell r="R1340" t="str">
            <v>TRS</v>
          </cell>
          <cell r="S1340" t="str">
            <v>-</v>
          </cell>
          <cell r="T1340" t="str">
            <v>-</v>
          </cell>
          <cell r="U1340">
            <v>42826</v>
          </cell>
          <cell r="V1340">
            <v>43100</v>
          </cell>
          <cell r="W1340">
            <v>43100</v>
          </cell>
          <cell r="X1340">
            <v>270</v>
          </cell>
          <cell r="Y1340">
            <v>43100</v>
          </cell>
          <cell r="Z1340">
            <v>0</v>
          </cell>
        </row>
        <row r="1341">
          <cell r="C1341">
            <v>4140</v>
          </cell>
          <cell r="D1341" t="str">
            <v>PEUSA</v>
          </cell>
          <cell r="E1341">
            <v>2017</v>
          </cell>
          <cell r="F1341" t="str">
            <v>TA</v>
          </cell>
          <cell r="G1341" t="str">
            <v>REPARACIO MODEM RADIO N/S 441-2010</v>
          </cell>
          <cell r="H1341" t="str">
            <v>IND</v>
          </cell>
          <cell r="I1341">
            <v>0</v>
          </cell>
          <cell r="J1341">
            <v>2.5</v>
          </cell>
          <cell r="K1341">
            <v>2.17</v>
          </cell>
          <cell r="L1341">
            <v>0.33000000000000007</v>
          </cell>
          <cell r="M1341">
            <v>0.86799999999999999</v>
          </cell>
          <cell r="N1341" t="str">
            <v>-</v>
          </cell>
          <cell r="O1341" t="str">
            <v>-</v>
          </cell>
          <cell r="P1341" t="str">
            <v>EMM</v>
          </cell>
          <cell r="Q1341" t="str">
            <v>-</v>
          </cell>
          <cell r="R1341" t="str">
            <v>-</v>
          </cell>
          <cell r="S1341" t="str">
            <v>-</v>
          </cell>
          <cell r="T1341" t="str">
            <v>-</v>
          </cell>
          <cell r="U1341">
            <v>42818</v>
          </cell>
          <cell r="V1341">
            <v>42821</v>
          </cell>
          <cell r="W1341">
            <v>42821</v>
          </cell>
          <cell r="X1341">
            <v>3</v>
          </cell>
          <cell r="Y1341">
            <v>42821</v>
          </cell>
          <cell r="Z1341">
            <v>0</v>
          </cell>
        </row>
        <row r="1342">
          <cell r="C1342">
            <v>4141</v>
          </cell>
          <cell r="D1342" t="str">
            <v>ELECON</v>
          </cell>
          <cell r="E1342">
            <v>2017</v>
          </cell>
          <cell r="F1342" t="str">
            <v>TA</v>
          </cell>
          <cell r="G1342" t="str">
            <v>CC SCADA TEDIS.Net CONILENSE v1.0</v>
          </cell>
          <cell r="H1342" t="str">
            <v>PPAL</v>
          </cell>
          <cell r="I1342">
            <v>0</v>
          </cell>
          <cell r="J1342">
            <v>52</v>
          </cell>
          <cell r="K1342">
            <v>85.05</v>
          </cell>
          <cell r="L1342">
            <v>-33.049999999999997</v>
          </cell>
          <cell r="M1342">
            <v>1.635576923076923</v>
          </cell>
          <cell r="N1342" t="str">
            <v>-</v>
          </cell>
          <cell r="O1342" t="str">
            <v>-</v>
          </cell>
          <cell r="P1342" t="str">
            <v>-</v>
          </cell>
          <cell r="Q1342" t="str">
            <v>-</v>
          </cell>
          <cell r="R1342" t="str">
            <v>EDC</v>
          </cell>
          <cell r="S1342" t="str">
            <v>-</v>
          </cell>
          <cell r="T1342" t="str">
            <v>-</v>
          </cell>
          <cell r="U1342">
            <v>42822</v>
          </cell>
          <cell r="V1342">
            <v>42901</v>
          </cell>
          <cell r="W1342">
            <v>42901</v>
          </cell>
          <cell r="X1342">
            <v>77</v>
          </cell>
          <cell r="Y1342">
            <v>75885</v>
          </cell>
          <cell r="Z1342">
            <v>32511</v>
          </cell>
        </row>
        <row r="1343">
          <cell r="C1343">
            <v>4142</v>
          </cell>
          <cell r="D1343" t="str">
            <v>ELECON</v>
          </cell>
          <cell r="E1343">
            <v>2017</v>
          </cell>
          <cell r="F1343" t="str">
            <v>TA</v>
          </cell>
          <cell r="G1343" t="str">
            <v>Inst. y PEM CC SCADA TEDIS.Net CONILENSE v1.0</v>
          </cell>
          <cell r="H1343" t="str">
            <v>OF4141</v>
          </cell>
          <cell r="I1343">
            <v>0</v>
          </cell>
          <cell r="J1343">
            <v>72</v>
          </cell>
          <cell r="K1343">
            <v>69.17</v>
          </cell>
          <cell r="L1343">
            <v>2.8299999999999983</v>
          </cell>
          <cell r="M1343">
            <v>0.96069444444444452</v>
          </cell>
          <cell r="N1343" t="str">
            <v>-</v>
          </cell>
          <cell r="O1343" t="str">
            <v>-</v>
          </cell>
          <cell r="P1343" t="str">
            <v>-</v>
          </cell>
          <cell r="Q1343" t="str">
            <v>-</v>
          </cell>
          <cell r="R1343" t="str">
            <v>EDC</v>
          </cell>
          <cell r="S1343" t="str">
            <v>-</v>
          </cell>
          <cell r="T1343" t="str">
            <v>-</v>
          </cell>
          <cell r="U1343">
            <v>42822</v>
          </cell>
          <cell r="V1343">
            <v>42901</v>
          </cell>
          <cell r="W1343">
            <v>42901</v>
          </cell>
          <cell r="X1343">
            <v>77</v>
          </cell>
          <cell r="Y1343">
            <v>43014</v>
          </cell>
          <cell r="Z1343">
            <v>111</v>
          </cell>
        </row>
        <row r="1344">
          <cell r="C1344">
            <v>0</v>
          </cell>
          <cell r="D1344">
            <v>0</v>
          </cell>
          <cell r="E1344">
            <v>0</v>
          </cell>
          <cell r="F1344">
            <v>0</v>
          </cell>
          <cell r="G1344">
            <v>0</v>
          </cell>
          <cell r="H1344">
            <v>0</v>
          </cell>
          <cell r="I1344">
            <v>0</v>
          </cell>
          <cell r="J1344">
            <v>365.25</v>
          </cell>
          <cell r="K1344">
            <v>550.28000000000009</v>
          </cell>
          <cell r="L1344">
            <v>-185.03000000000009</v>
          </cell>
          <cell r="M1344">
            <v>0</v>
          </cell>
          <cell r="N1344">
            <v>0</v>
          </cell>
          <cell r="O1344">
            <v>0</v>
          </cell>
          <cell r="P1344">
            <v>0</v>
          </cell>
          <cell r="Q1344">
            <v>0</v>
          </cell>
          <cell r="R1344">
            <v>0</v>
          </cell>
          <cell r="S1344">
            <v>0</v>
          </cell>
          <cell r="T1344">
            <v>0</v>
          </cell>
          <cell r="U1344">
            <v>0</v>
          </cell>
          <cell r="V1344">
            <v>0</v>
          </cell>
          <cell r="W1344">
            <v>0</v>
          </cell>
          <cell r="X1344">
            <v>0</v>
          </cell>
          <cell r="Y1344">
            <v>0</v>
          </cell>
          <cell r="Z1344">
            <v>32687</v>
          </cell>
        </row>
        <row r="1345">
          <cell r="L1345">
            <v>0</v>
          </cell>
          <cell r="M1345">
            <v>0</v>
          </cell>
          <cell r="Z1345">
            <v>0</v>
          </cell>
        </row>
        <row r="1346">
          <cell r="D1346">
            <v>0</v>
          </cell>
          <cell r="E1346">
            <v>0</v>
          </cell>
          <cell r="F1346">
            <v>0</v>
          </cell>
          <cell r="G1346">
            <v>0</v>
          </cell>
          <cell r="H1346">
            <v>0</v>
          </cell>
          <cell r="I1346">
            <v>0</v>
          </cell>
          <cell r="J1346">
            <v>0</v>
          </cell>
          <cell r="K1346">
            <v>0</v>
          </cell>
          <cell r="L1346">
            <v>0</v>
          </cell>
          <cell r="M1346">
            <v>0</v>
          </cell>
          <cell r="N1346">
            <v>0</v>
          </cell>
          <cell r="O1346">
            <v>0</v>
          </cell>
          <cell r="P1346">
            <v>0</v>
          </cell>
          <cell r="Q1346">
            <v>0</v>
          </cell>
          <cell r="R1346">
            <v>0</v>
          </cell>
          <cell r="S1346">
            <v>0</v>
          </cell>
          <cell r="T1346">
            <v>0</v>
          </cell>
          <cell r="U1346">
            <v>0</v>
          </cell>
          <cell r="Z1346">
            <v>0</v>
          </cell>
        </row>
        <row r="1347">
          <cell r="D1347">
            <v>0</v>
          </cell>
          <cell r="E1347">
            <v>0</v>
          </cell>
          <cell r="F1347">
            <v>0</v>
          </cell>
          <cell r="G1347">
            <v>0</v>
          </cell>
          <cell r="H1347">
            <v>0</v>
          </cell>
          <cell r="I1347">
            <v>0</v>
          </cell>
          <cell r="J1347">
            <v>0</v>
          </cell>
          <cell r="K1347">
            <v>0</v>
          </cell>
          <cell r="N1347" t="str">
            <v>APROVISIONAMENTS</v>
          </cell>
          <cell r="O1347" t="str">
            <v>ADMINISTRACIO</v>
          </cell>
          <cell r="P1347" t="str">
            <v>OPERACIONS</v>
          </cell>
          <cell r="Q1347" t="str">
            <v>ENGINYERIA HW</v>
          </cell>
          <cell r="R1347" t="str">
            <v>ENGINYERIA SW</v>
          </cell>
          <cell r="S1347" t="str">
            <v>COMERCIAL</v>
          </cell>
          <cell r="T1347" t="str">
            <v>CONSUL.TELCOMUNIC.</v>
          </cell>
          <cell r="U1347">
            <v>0</v>
          </cell>
          <cell r="Z1347">
            <v>0</v>
          </cell>
        </row>
        <row r="1348">
          <cell r="N1348">
            <v>0</v>
          </cell>
          <cell r="O1348">
            <v>0</v>
          </cell>
          <cell r="P1348">
            <v>0</v>
          </cell>
          <cell r="Q1348">
            <v>0</v>
          </cell>
          <cell r="R1348">
            <v>0</v>
          </cell>
          <cell r="S1348">
            <v>0</v>
          </cell>
          <cell r="T1348">
            <v>0</v>
          </cell>
          <cell r="U1348">
            <v>0</v>
          </cell>
          <cell r="Z1348">
            <v>0</v>
          </cell>
        </row>
        <row r="1349">
          <cell r="N1349">
            <v>0</v>
          </cell>
          <cell r="O1349">
            <v>0</v>
          </cell>
          <cell r="P1349">
            <v>0</v>
          </cell>
          <cell r="Q1349">
            <v>0</v>
          </cell>
          <cell r="R1349">
            <v>0</v>
          </cell>
          <cell r="S1349">
            <v>0</v>
          </cell>
          <cell r="T1349">
            <v>0</v>
          </cell>
          <cell r="U1349">
            <v>0</v>
          </cell>
          <cell r="Z1349">
            <v>0</v>
          </cell>
        </row>
        <row r="1350">
          <cell r="N1350">
            <v>0</v>
          </cell>
          <cell r="O1350">
            <v>0</v>
          </cell>
          <cell r="P1350">
            <v>0</v>
          </cell>
          <cell r="Q1350">
            <v>0</v>
          </cell>
          <cell r="R1350">
            <v>0</v>
          </cell>
          <cell r="S1350">
            <v>0</v>
          </cell>
          <cell r="T1350">
            <v>0</v>
          </cell>
          <cell r="U1350">
            <v>0</v>
          </cell>
          <cell r="Z1350">
            <v>0</v>
          </cell>
        </row>
        <row r="1351">
          <cell r="E1351">
            <v>0</v>
          </cell>
          <cell r="F1351">
            <v>0</v>
          </cell>
          <cell r="G1351">
            <v>0</v>
          </cell>
          <cell r="H1351">
            <v>0</v>
          </cell>
          <cell r="I1351">
            <v>0</v>
          </cell>
          <cell r="J1351">
            <v>0</v>
          </cell>
          <cell r="K1351">
            <v>0</v>
          </cell>
          <cell r="L1351">
            <v>0</v>
          </cell>
          <cell r="M1351">
            <v>0</v>
          </cell>
          <cell r="N1351">
            <v>0</v>
          </cell>
          <cell r="O1351">
            <v>0</v>
          </cell>
          <cell r="P1351">
            <v>0</v>
          </cell>
          <cell r="Q1351">
            <v>0</v>
          </cell>
          <cell r="R1351">
            <v>0</v>
          </cell>
          <cell r="S1351">
            <v>0</v>
          </cell>
          <cell r="T1351">
            <v>0</v>
          </cell>
          <cell r="U1351">
            <v>0</v>
          </cell>
          <cell r="Z1351">
            <v>0</v>
          </cell>
        </row>
        <row r="1352">
          <cell r="E1352" t="str">
            <v>Projectes (EXTERNS) en curs 2.017</v>
          </cell>
          <cell r="F1352">
            <v>0</v>
          </cell>
          <cell r="G1352">
            <v>0</v>
          </cell>
          <cell r="H1352">
            <v>0</v>
          </cell>
          <cell r="I1352">
            <v>0</v>
          </cell>
          <cell r="J1352">
            <v>0</v>
          </cell>
          <cell r="K1352">
            <v>0</v>
          </cell>
          <cell r="L1352">
            <v>0</v>
          </cell>
          <cell r="M1352">
            <v>0</v>
          </cell>
          <cell r="N1352">
            <v>0</v>
          </cell>
          <cell r="O1352">
            <v>0</v>
          </cell>
          <cell r="P1352">
            <v>0</v>
          </cell>
          <cell r="Q1352">
            <v>0</v>
          </cell>
          <cell r="R1352">
            <v>0</v>
          </cell>
          <cell r="S1352">
            <v>0</v>
          </cell>
          <cell r="T1352">
            <v>0</v>
          </cell>
          <cell r="U1352">
            <v>0</v>
          </cell>
          <cell r="Z1352">
            <v>0</v>
          </cell>
        </row>
        <row r="1353">
          <cell r="N1353">
            <v>0</v>
          </cell>
          <cell r="O1353">
            <v>0</v>
          </cell>
          <cell r="P1353">
            <v>0</v>
          </cell>
          <cell r="Q1353">
            <v>0</v>
          </cell>
          <cell r="R1353">
            <v>0</v>
          </cell>
          <cell r="S1353">
            <v>0</v>
          </cell>
          <cell r="T1353">
            <v>0</v>
          </cell>
          <cell r="U1353">
            <v>0</v>
          </cell>
          <cell r="Z1353">
            <v>0</v>
          </cell>
        </row>
        <row r="1354">
          <cell r="C1354">
            <v>0</v>
          </cell>
          <cell r="D1354">
            <v>0</v>
          </cell>
          <cell r="E1354">
            <v>0</v>
          </cell>
          <cell r="F1354">
            <v>0</v>
          </cell>
          <cell r="G1354">
            <v>0</v>
          </cell>
          <cell r="H1354">
            <v>0</v>
          </cell>
          <cell r="I1354">
            <v>0</v>
          </cell>
          <cell r="J1354">
            <v>0</v>
          </cell>
          <cell r="K1354">
            <v>0</v>
          </cell>
          <cell r="L1354">
            <v>0</v>
          </cell>
          <cell r="M1354">
            <v>0</v>
          </cell>
          <cell r="N1354">
            <v>0</v>
          </cell>
          <cell r="O1354">
            <v>0</v>
          </cell>
          <cell r="P1354">
            <v>0</v>
          </cell>
          <cell r="Q1354">
            <v>0</v>
          </cell>
          <cell r="R1354">
            <v>0</v>
          </cell>
          <cell r="S1354">
            <v>0</v>
          </cell>
          <cell r="T1354">
            <v>0</v>
          </cell>
          <cell r="U1354">
            <v>0</v>
          </cell>
          <cell r="V1354">
            <v>0</v>
          </cell>
          <cell r="W1354">
            <v>0</v>
          </cell>
          <cell r="X1354">
            <v>0</v>
          </cell>
          <cell r="Y1354">
            <v>0</v>
          </cell>
          <cell r="Z1354">
            <v>0</v>
          </cell>
        </row>
        <row r="1355">
          <cell r="C1355" t="str">
            <v>OF</v>
          </cell>
          <cell r="D1355" t="str">
            <v>CLIENT</v>
          </cell>
          <cell r="E1355" t="str">
            <v>ANY</v>
          </cell>
          <cell r="F1355" t="str">
            <v>STATUS</v>
          </cell>
          <cell r="G1355" t="str">
            <v>PROJECTE</v>
          </cell>
          <cell r="H1355" t="str">
            <v>TIPUS OF o DEPENDENCIA</v>
          </cell>
          <cell r="I1355">
            <v>0</v>
          </cell>
          <cell r="J1355" t="str">
            <v>PREV</v>
          </cell>
          <cell r="K1355" t="str">
            <v>TOTAL</v>
          </cell>
          <cell r="L1355" t="str">
            <v>DESV</v>
          </cell>
          <cell r="M1355" t="str">
            <v>AVANÇ</v>
          </cell>
          <cell r="N1355" t="str">
            <v>DPT. IMPLICATS</v>
          </cell>
          <cell r="O1355">
            <v>0</v>
          </cell>
          <cell r="P1355">
            <v>0</v>
          </cell>
          <cell r="Q1355">
            <v>0</v>
          </cell>
          <cell r="R1355">
            <v>0</v>
          </cell>
          <cell r="S1355">
            <v>0</v>
          </cell>
          <cell r="T1355">
            <v>0</v>
          </cell>
          <cell r="U1355" t="str">
            <v>DATA</v>
          </cell>
          <cell r="V1355" t="str">
            <v>DATA</v>
          </cell>
          <cell r="W1355" t="str">
            <v>DATA</v>
          </cell>
          <cell r="X1355" t="str">
            <v>DURADA</v>
          </cell>
          <cell r="Y1355" t="str">
            <v>DATA</v>
          </cell>
          <cell r="Z1355" t="str">
            <v>DESVIAC.</v>
          </cell>
        </row>
        <row r="1356">
          <cell r="C1356">
            <v>0</v>
          </cell>
          <cell r="D1356">
            <v>0</v>
          </cell>
          <cell r="E1356">
            <v>0</v>
          </cell>
          <cell r="F1356">
            <v>0</v>
          </cell>
          <cell r="G1356">
            <v>0</v>
          </cell>
          <cell r="H1356">
            <v>0</v>
          </cell>
          <cell r="I1356">
            <v>0</v>
          </cell>
          <cell r="J1356">
            <v>0</v>
          </cell>
          <cell r="K1356" t="str">
            <v>REAL</v>
          </cell>
          <cell r="L1356">
            <v>0</v>
          </cell>
          <cell r="M1356">
            <v>0</v>
          </cell>
          <cell r="N1356">
            <v>0</v>
          </cell>
          <cell r="O1356">
            <v>0</v>
          </cell>
          <cell r="P1356">
            <v>0</v>
          </cell>
          <cell r="Q1356">
            <v>0</v>
          </cell>
          <cell r="R1356">
            <v>0</v>
          </cell>
          <cell r="S1356">
            <v>0</v>
          </cell>
          <cell r="T1356">
            <v>0</v>
          </cell>
          <cell r="U1356" t="str">
            <v>INICI</v>
          </cell>
          <cell r="V1356" t="str">
            <v>ENTREGA</v>
          </cell>
          <cell r="W1356" t="str">
            <v>REVISADA</v>
          </cell>
          <cell r="X1356">
            <v>0</v>
          </cell>
          <cell r="Y1356" t="str">
            <v>ACCEP.</v>
          </cell>
          <cell r="Z1356">
            <v>0</v>
          </cell>
        </row>
        <row r="1357">
          <cell r="C1357">
            <v>0</v>
          </cell>
          <cell r="D1357">
            <v>0</v>
          </cell>
          <cell r="E1357">
            <v>0</v>
          </cell>
          <cell r="F1357">
            <v>0</v>
          </cell>
          <cell r="G1357">
            <v>0</v>
          </cell>
          <cell r="H1357">
            <v>0</v>
          </cell>
          <cell r="I1357">
            <v>0</v>
          </cell>
          <cell r="J1357">
            <v>0</v>
          </cell>
          <cell r="K1357">
            <v>0</v>
          </cell>
          <cell r="L1357">
            <v>0</v>
          </cell>
          <cell r="M1357">
            <v>0</v>
          </cell>
          <cell r="N1357">
            <v>0</v>
          </cell>
          <cell r="O1357">
            <v>0</v>
          </cell>
          <cell r="P1357">
            <v>0</v>
          </cell>
          <cell r="Q1357">
            <v>0</v>
          </cell>
          <cell r="R1357">
            <v>0</v>
          </cell>
          <cell r="S1357">
            <v>0</v>
          </cell>
          <cell r="T1357">
            <v>0</v>
          </cell>
          <cell r="U1357">
            <v>0</v>
          </cell>
          <cell r="V1357">
            <v>0</v>
          </cell>
          <cell r="W1357">
            <v>0</v>
          </cell>
          <cell r="X1357">
            <v>0</v>
          </cell>
          <cell r="Y1357">
            <v>0</v>
          </cell>
          <cell r="Z1357">
            <v>0</v>
          </cell>
        </row>
        <row r="1358">
          <cell r="C1358">
            <v>4143</v>
          </cell>
          <cell r="D1358" t="str">
            <v>EMSA</v>
          </cell>
          <cell r="E1358">
            <v>2017</v>
          </cell>
          <cell r="F1358" t="str">
            <v>TA</v>
          </cell>
          <cell r="G1358" t="str">
            <v>MANTENIMENT CSSat EMSA 2017-04</v>
          </cell>
          <cell r="H1358" t="str">
            <v>IND</v>
          </cell>
          <cell r="I1358">
            <v>0</v>
          </cell>
          <cell r="J1358">
            <v>8</v>
          </cell>
          <cell r="K1358">
            <v>8</v>
          </cell>
          <cell r="L1358">
            <v>0</v>
          </cell>
          <cell r="M1358">
            <v>1</v>
          </cell>
          <cell r="N1358" t="str">
            <v>-</v>
          </cell>
          <cell r="O1358" t="str">
            <v>-</v>
          </cell>
          <cell r="P1358" t="str">
            <v>-</v>
          </cell>
          <cell r="Q1358" t="str">
            <v>-</v>
          </cell>
          <cell r="R1358" t="str">
            <v>TRS</v>
          </cell>
          <cell r="S1358" t="str">
            <v>-</v>
          </cell>
          <cell r="T1358" t="str">
            <v>-</v>
          </cell>
          <cell r="U1358">
            <v>42826</v>
          </cell>
          <cell r="V1358">
            <v>42855</v>
          </cell>
          <cell r="W1358">
            <v>42855</v>
          </cell>
          <cell r="X1358">
            <v>29</v>
          </cell>
          <cell r="Y1358">
            <v>42855</v>
          </cell>
          <cell r="Z1358">
            <v>0</v>
          </cell>
        </row>
        <row r="1359">
          <cell r="C1359">
            <v>4144</v>
          </cell>
          <cell r="D1359" t="str">
            <v>HIJAGU</v>
          </cell>
          <cell r="E1359">
            <v>2017</v>
          </cell>
          <cell r="F1359" t="str">
            <v>TA</v>
          </cell>
          <cell r="G1359" t="str">
            <v>1 x Mang. Modem FSK-RADIO GM340</v>
          </cell>
          <cell r="H1359" t="str">
            <v>IND</v>
          </cell>
          <cell r="I1359">
            <v>0</v>
          </cell>
          <cell r="J1359">
            <v>1</v>
          </cell>
          <cell r="K1359">
            <v>0.75</v>
          </cell>
          <cell r="L1359">
            <v>0.25</v>
          </cell>
          <cell r="M1359">
            <v>0.75</v>
          </cell>
          <cell r="N1359" t="str">
            <v>-</v>
          </cell>
          <cell r="O1359" t="str">
            <v>-</v>
          </cell>
          <cell r="P1359" t="str">
            <v>EMM</v>
          </cell>
          <cell r="Q1359" t="str">
            <v>-</v>
          </cell>
          <cell r="R1359" t="str">
            <v>-</v>
          </cell>
          <cell r="S1359" t="str">
            <v>-</v>
          </cell>
          <cell r="T1359" t="str">
            <v>-</v>
          </cell>
          <cell r="U1359">
            <v>42828</v>
          </cell>
          <cell r="V1359">
            <v>42829</v>
          </cell>
          <cell r="W1359">
            <v>42829</v>
          </cell>
          <cell r="X1359">
            <v>1</v>
          </cell>
          <cell r="Y1359">
            <v>42828</v>
          </cell>
          <cell r="Z1359">
            <v>-1</v>
          </cell>
        </row>
        <row r="1360">
          <cell r="C1360">
            <v>4145</v>
          </cell>
          <cell r="D1360" t="str">
            <v>ELECAD</v>
          </cell>
          <cell r="E1360">
            <v>2017</v>
          </cell>
          <cell r="F1360" t="str">
            <v>TA</v>
          </cell>
          <cell r="G1360" t="str">
            <v>MANTENIMENT CSSat CADIZ 2017-04</v>
          </cell>
          <cell r="H1360" t="str">
            <v>IND</v>
          </cell>
          <cell r="I1360">
            <v>0</v>
          </cell>
          <cell r="J1360">
            <v>6</v>
          </cell>
          <cell r="K1360">
            <v>1</v>
          </cell>
          <cell r="L1360">
            <v>5</v>
          </cell>
          <cell r="M1360">
            <v>0.16666666666666666</v>
          </cell>
          <cell r="N1360" t="str">
            <v>-</v>
          </cell>
          <cell r="O1360" t="str">
            <v>-</v>
          </cell>
          <cell r="P1360" t="str">
            <v>-</v>
          </cell>
          <cell r="Q1360" t="str">
            <v>-</v>
          </cell>
          <cell r="R1360" t="str">
            <v>TRS</v>
          </cell>
          <cell r="S1360" t="str">
            <v>-</v>
          </cell>
          <cell r="T1360" t="str">
            <v>-</v>
          </cell>
          <cell r="U1360">
            <v>42826</v>
          </cell>
          <cell r="V1360">
            <v>42855</v>
          </cell>
          <cell r="W1360">
            <v>42855</v>
          </cell>
          <cell r="X1360">
            <v>29</v>
          </cell>
          <cell r="Y1360">
            <v>42855</v>
          </cell>
          <cell r="Z1360">
            <v>0</v>
          </cell>
        </row>
        <row r="1361">
          <cell r="C1361">
            <v>4146</v>
          </cell>
          <cell r="D1361" t="str">
            <v>ELTOSE</v>
          </cell>
          <cell r="E1361">
            <v>2017</v>
          </cell>
          <cell r="F1361" t="str">
            <v>TA</v>
          </cell>
          <cell r="G1361" t="str">
            <v>MANTENIMENT CSSat T.SEGRE 2017-04</v>
          </cell>
          <cell r="H1361" t="str">
            <v>IND</v>
          </cell>
          <cell r="I1361">
            <v>0</v>
          </cell>
          <cell r="J1361">
            <v>4</v>
          </cell>
          <cell r="K1361">
            <v>4.5</v>
          </cell>
          <cell r="L1361">
            <v>-0.5</v>
          </cell>
          <cell r="M1361">
            <v>1.125</v>
          </cell>
          <cell r="N1361" t="str">
            <v>-</v>
          </cell>
          <cell r="O1361" t="str">
            <v>-</v>
          </cell>
          <cell r="P1361" t="str">
            <v>-</v>
          </cell>
          <cell r="Q1361" t="str">
            <v>-</v>
          </cell>
          <cell r="R1361" t="str">
            <v>TRS</v>
          </cell>
          <cell r="S1361" t="str">
            <v>-</v>
          </cell>
          <cell r="T1361" t="str">
            <v>-</v>
          </cell>
          <cell r="U1361">
            <v>42826</v>
          </cell>
          <cell r="V1361">
            <v>42855</v>
          </cell>
          <cell r="W1361">
            <v>42855</v>
          </cell>
          <cell r="X1361">
            <v>29</v>
          </cell>
          <cell r="Y1361">
            <v>42855</v>
          </cell>
          <cell r="Z1361">
            <v>0</v>
          </cell>
        </row>
        <row r="1362">
          <cell r="C1362">
            <v>4147</v>
          </cell>
          <cell r="D1362" t="str">
            <v>ELEALB</v>
          </cell>
          <cell r="E1362">
            <v>2017</v>
          </cell>
          <cell r="F1362" t="str">
            <v>TA</v>
          </cell>
          <cell r="G1362" t="str">
            <v>MANTENIMENT CSSat ALBATARREC 2.017-04</v>
          </cell>
          <cell r="H1362" t="str">
            <v>IND</v>
          </cell>
          <cell r="I1362">
            <v>0</v>
          </cell>
          <cell r="J1362">
            <v>4</v>
          </cell>
          <cell r="K1362">
            <v>1.5</v>
          </cell>
          <cell r="L1362">
            <v>2.5</v>
          </cell>
          <cell r="M1362">
            <v>0.375</v>
          </cell>
          <cell r="N1362" t="str">
            <v>-</v>
          </cell>
          <cell r="O1362" t="str">
            <v>-</v>
          </cell>
          <cell r="P1362" t="str">
            <v>-</v>
          </cell>
          <cell r="Q1362" t="str">
            <v>-</v>
          </cell>
          <cell r="R1362" t="str">
            <v>TRS</v>
          </cell>
          <cell r="S1362" t="str">
            <v>-</v>
          </cell>
          <cell r="T1362" t="str">
            <v>-</v>
          </cell>
          <cell r="U1362">
            <v>42826</v>
          </cell>
          <cell r="V1362">
            <v>42855</v>
          </cell>
          <cell r="W1362">
            <v>42855</v>
          </cell>
          <cell r="X1362">
            <v>29</v>
          </cell>
          <cell r="Y1362">
            <v>42855</v>
          </cell>
          <cell r="Z1362">
            <v>0</v>
          </cell>
        </row>
        <row r="1363">
          <cell r="C1363">
            <v>4148</v>
          </cell>
          <cell r="D1363" t="str">
            <v>ENEBEN</v>
          </cell>
          <cell r="E1363">
            <v>2017</v>
          </cell>
          <cell r="F1363" t="str">
            <v>TA</v>
          </cell>
          <cell r="G1363" t="str">
            <v>MANTENIMENT CSSat BENASQUE 2017-04</v>
          </cell>
          <cell r="H1363" t="str">
            <v>IND</v>
          </cell>
          <cell r="I1363">
            <v>0</v>
          </cell>
          <cell r="J1363">
            <v>4</v>
          </cell>
          <cell r="K1363">
            <v>3.5</v>
          </cell>
          <cell r="L1363">
            <v>0.5</v>
          </cell>
          <cell r="M1363">
            <v>0.875</v>
          </cell>
          <cell r="N1363" t="str">
            <v>-</v>
          </cell>
          <cell r="O1363" t="str">
            <v>-</v>
          </cell>
          <cell r="P1363" t="str">
            <v>-</v>
          </cell>
          <cell r="Q1363" t="str">
            <v>-</v>
          </cell>
          <cell r="R1363" t="str">
            <v>TRS</v>
          </cell>
          <cell r="S1363" t="str">
            <v>-</v>
          </cell>
          <cell r="T1363" t="str">
            <v>-</v>
          </cell>
          <cell r="U1363">
            <v>42826</v>
          </cell>
          <cell r="V1363">
            <v>42855</v>
          </cell>
          <cell r="W1363">
            <v>42855</v>
          </cell>
          <cell r="X1363">
            <v>29</v>
          </cell>
          <cell r="Y1363">
            <v>42855</v>
          </cell>
          <cell r="Z1363">
            <v>0</v>
          </cell>
        </row>
        <row r="1364">
          <cell r="C1364">
            <v>4149</v>
          </cell>
          <cell r="D1364" t="str">
            <v>ELECAR</v>
          </cell>
          <cell r="E1364">
            <v>2017</v>
          </cell>
          <cell r="F1364" t="str">
            <v>TA</v>
          </cell>
          <cell r="G1364" t="str">
            <v>MANTENIMENT CSSat CARDENER 2017-04</v>
          </cell>
          <cell r="H1364" t="str">
            <v>IND</v>
          </cell>
          <cell r="I1364">
            <v>0</v>
          </cell>
          <cell r="J1364">
            <v>5</v>
          </cell>
          <cell r="K1364">
            <v>4.5</v>
          </cell>
          <cell r="L1364">
            <v>0.5</v>
          </cell>
          <cell r="M1364">
            <v>0.9</v>
          </cell>
          <cell r="N1364" t="str">
            <v>-</v>
          </cell>
          <cell r="O1364" t="str">
            <v>-</v>
          </cell>
          <cell r="P1364" t="str">
            <v>-</v>
          </cell>
          <cell r="Q1364" t="str">
            <v>-</v>
          </cell>
          <cell r="R1364" t="str">
            <v>TRS</v>
          </cell>
          <cell r="S1364" t="str">
            <v>-</v>
          </cell>
          <cell r="T1364" t="str">
            <v>-</v>
          </cell>
          <cell r="U1364">
            <v>42826</v>
          </cell>
          <cell r="V1364">
            <v>42855</v>
          </cell>
          <cell r="W1364">
            <v>42855</v>
          </cell>
          <cell r="X1364">
            <v>29</v>
          </cell>
          <cell r="Y1364">
            <v>42855</v>
          </cell>
          <cell r="Z1364">
            <v>0</v>
          </cell>
        </row>
        <row r="1365">
          <cell r="C1365">
            <v>4150</v>
          </cell>
          <cell r="D1365" t="str">
            <v>SUMTAR</v>
          </cell>
          <cell r="E1365">
            <v>2017</v>
          </cell>
          <cell r="F1365" t="str">
            <v>TA</v>
          </cell>
          <cell r="G1365" t="str">
            <v>MANTENIMENT CSSat TARRASENSES 2017-04</v>
          </cell>
          <cell r="H1365" t="str">
            <v>IND</v>
          </cell>
          <cell r="I1365">
            <v>0</v>
          </cell>
          <cell r="J1365">
            <v>4</v>
          </cell>
          <cell r="K1365">
            <v>8.25</v>
          </cell>
          <cell r="L1365">
            <v>-4.25</v>
          </cell>
          <cell r="M1365">
            <v>2.0625</v>
          </cell>
          <cell r="N1365" t="str">
            <v>-</v>
          </cell>
          <cell r="O1365" t="str">
            <v>-</v>
          </cell>
          <cell r="P1365" t="str">
            <v>-</v>
          </cell>
          <cell r="Q1365" t="str">
            <v>-</v>
          </cell>
          <cell r="R1365" t="str">
            <v>TRS</v>
          </cell>
          <cell r="S1365" t="str">
            <v>-</v>
          </cell>
          <cell r="T1365" t="str">
            <v>-</v>
          </cell>
          <cell r="U1365">
            <v>42826</v>
          </cell>
          <cell r="V1365">
            <v>42855</v>
          </cell>
          <cell r="W1365">
            <v>42855</v>
          </cell>
          <cell r="X1365">
            <v>29</v>
          </cell>
          <cell r="Y1365">
            <v>42855</v>
          </cell>
          <cell r="Z1365">
            <v>0</v>
          </cell>
        </row>
        <row r="1366">
          <cell r="C1366">
            <v>4151</v>
          </cell>
          <cell r="D1366" t="str">
            <v>ELEMON</v>
          </cell>
          <cell r="E1366">
            <v>2017</v>
          </cell>
          <cell r="F1366" t="str">
            <v>TA</v>
          </cell>
          <cell r="G1366" t="str">
            <v>MANTENIMENT CSSat MONTOLIU 2017-04</v>
          </cell>
          <cell r="H1366" t="str">
            <v>IND</v>
          </cell>
          <cell r="I1366">
            <v>0</v>
          </cell>
          <cell r="J1366">
            <v>4</v>
          </cell>
          <cell r="K1366">
            <v>1</v>
          </cell>
          <cell r="L1366">
            <v>3</v>
          </cell>
          <cell r="M1366">
            <v>0.25</v>
          </cell>
          <cell r="N1366" t="str">
            <v>-</v>
          </cell>
          <cell r="O1366" t="str">
            <v>-</v>
          </cell>
          <cell r="P1366" t="str">
            <v>-</v>
          </cell>
          <cell r="Q1366" t="str">
            <v>-</v>
          </cell>
          <cell r="R1366" t="str">
            <v>TRS</v>
          </cell>
          <cell r="S1366" t="str">
            <v>-</v>
          </cell>
          <cell r="T1366" t="str">
            <v>-</v>
          </cell>
          <cell r="U1366">
            <v>42826</v>
          </cell>
          <cell r="V1366">
            <v>42855</v>
          </cell>
          <cell r="W1366">
            <v>42855</v>
          </cell>
          <cell r="X1366">
            <v>29</v>
          </cell>
          <cell r="Y1366">
            <v>42855</v>
          </cell>
          <cell r="Z1366">
            <v>0</v>
          </cell>
        </row>
        <row r="1367">
          <cell r="C1367">
            <v>4152</v>
          </cell>
          <cell r="D1367" t="str">
            <v>EAECEU</v>
          </cell>
          <cell r="E1367">
            <v>2017</v>
          </cell>
          <cell r="F1367" t="str">
            <v>TA</v>
          </cell>
          <cell r="G1367" t="str">
            <v>MANTENIMENT CSSat CEUTA 2017-04</v>
          </cell>
          <cell r="H1367" t="str">
            <v>IND</v>
          </cell>
          <cell r="I1367">
            <v>0</v>
          </cell>
          <cell r="J1367">
            <v>10</v>
          </cell>
          <cell r="K1367">
            <v>10</v>
          </cell>
          <cell r="L1367">
            <v>0</v>
          </cell>
          <cell r="M1367">
            <v>1</v>
          </cell>
          <cell r="N1367" t="str">
            <v>-</v>
          </cell>
          <cell r="O1367" t="str">
            <v>-</v>
          </cell>
          <cell r="P1367" t="str">
            <v>-</v>
          </cell>
          <cell r="Q1367" t="str">
            <v>-</v>
          </cell>
          <cell r="R1367" t="str">
            <v>TRS</v>
          </cell>
          <cell r="S1367" t="str">
            <v>-</v>
          </cell>
          <cell r="T1367" t="str">
            <v>-</v>
          </cell>
          <cell r="U1367">
            <v>42826</v>
          </cell>
          <cell r="V1367">
            <v>42855</v>
          </cell>
          <cell r="W1367">
            <v>42855</v>
          </cell>
          <cell r="X1367">
            <v>29</v>
          </cell>
          <cell r="Y1367">
            <v>42855</v>
          </cell>
          <cell r="Z1367">
            <v>0</v>
          </cell>
        </row>
        <row r="1368">
          <cell r="C1368">
            <v>4153</v>
          </cell>
          <cell r="D1368" t="str">
            <v>SERGAR</v>
          </cell>
          <cell r="E1368">
            <v>2017</v>
          </cell>
          <cell r="F1368" t="str">
            <v>TA</v>
          </cell>
          <cell r="G1368" t="str">
            <v>MANTENIMENT CSSat SERVILIANO 2017-04</v>
          </cell>
          <cell r="H1368" t="str">
            <v>IND</v>
          </cell>
          <cell r="I1368">
            <v>0</v>
          </cell>
          <cell r="J1368">
            <v>4</v>
          </cell>
          <cell r="K1368">
            <v>1</v>
          </cell>
          <cell r="L1368">
            <v>3</v>
          </cell>
          <cell r="M1368">
            <v>0.25</v>
          </cell>
          <cell r="N1368" t="str">
            <v>-</v>
          </cell>
          <cell r="O1368" t="str">
            <v>-</v>
          </cell>
          <cell r="P1368" t="str">
            <v>-</v>
          </cell>
          <cell r="Q1368" t="str">
            <v>-</v>
          </cell>
          <cell r="R1368" t="str">
            <v>TRS</v>
          </cell>
          <cell r="S1368" t="str">
            <v>-</v>
          </cell>
          <cell r="T1368" t="str">
            <v>-</v>
          </cell>
          <cell r="U1368">
            <v>42826</v>
          </cell>
          <cell r="V1368">
            <v>42855</v>
          </cell>
          <cell r="W1368">
            <v>42855</v>
          </cell>
          <cell r="X1368">
            <v>29</v>
          </cell>
          <cell r="Y1368">
            <v>42855</v>
          </cell>
          <cell r="Z1368">
            <v>0</v>
          </cell>
        </row>
        <row r="1369">
          <cell r="C1369">
            <v>4154</v>
          </cell>
          <cell r="D1369" t="str">
            <v>ELSACO</v>
          </cell>
          <cell r="E1369">
            <v>2017</v>
          </cell>
          <cell r="F1369" t="str">
            <v>TA</v>
          </cell>
          <cell r="G1369" t="str">
            <v>MANTENIMENT CSSat STA.COLOMA 2017-04</v>
          </cell>
          <cell r="H1369" t="str">
            <v>IND</v>
          </cell>
          <cell r="I1369">
            <v>0</v>
          </cell>
          <cell r="J1369">
            <v>4</v>
          </cell>
          <cell r="K1369">
            <v>7</v>
          </cell>
          <cell r="L1369">
            <v>-3</v>
          </cell>
          <cell r="M1369">
            <v>1.75</v>
          </cell>
          <cell r="N1369" t="str">
            <v>-</v>
          </cell>
          <cell r="O1369" t="str">
            <v>-</v>
          </cell>
          <cell r="P1369" t="str">
            <v>-</v>
          </cell>
          <cell r="Q1369" t="str">
            <v>-</v>
          </cell>
          <cell r="R1369" t="str">
            <v>TRS</v>
          </cell>
          <cell r="S1369" t="str">
            <v>-</v>
          </cell>
          <cell r="T1369" t="str">
            <v>-</v>
          </cell>
          <cell r="U1369">
            <v>42826</v>
          </cell>
          <cell r="V1369">
            <v>42855</v>
          </cell>
          <cell r="W1369">
            <v>42855</v>
          </cell>
          <cell r="X1369">
            <v>29</v>
          </cell>
          <cell r="Y1369">
            <v>42855</v>
          </cell>
          <cell r="Z1369">
            <v>0</v>
          </cell>
        </row>
        <row r="1370">
          <cell r="C1370">
            <v>4155</v>
          </cell>
          <cell r="D1370" t="str">
            <v>SERGAR</v>
          </cell>
          <cell r="E1370">
            <v>2017</v>
          </cell>
          <cell r="F1370" t="str">
            <v>TA</v>
          </cell>
          <cell r="G1370" t="str">
            <v>MANTENIMENT SCADA TEDIS.Net SERVILIANO 01/04/2017 - 31/03/2018</v>
          </cell>
          <cell r="H1370" t="str">
            <v>IND</v>
          </cell>
          <cell r="I1370">
            <v>0</v>
          </cell>
          <cell r="J1370">
            <v>16</v>
          </cell>
          <cell r="K1370">
            <v>63.5</v>
          </cell>
          <cell r="L1370">
            <v>-47.5</v>
          </cell>
          <cell r="M1370">
            <v>3.96875</v>
          </cell>
          <cell r="N1370" t="str">
            <v>-</v>
          </cell>
          <cell r="O1370" t="str">
            <v>-</v>
          </cell>
          <cell r="P1370" t="str">
            <v>-</v>
          </cell>
          <cell r="Q1370" t="str">
            <v>JMG</v>
          </cell>
          <cell r="R1370" t="str">
            <v>-</v>
          </cell>
          <cell r="S1370" t="str">
            <v>-</v>
          </cell>
          <cell r="T1370" t="str">
            <v>-</v>
          </cell>
          <cell r="U1370">
            <v>42826</v>
          </cell>
          <cell r="V1370">
            <v>43190</v>
          </cell>
          <cell r="W1370">
            <v>43190</v>
          </cell>
          <cell r="X1370">
            <v>360</v>
          </cell>
          <cell r="Y1370">
            <v>43190</v>
          </cell>
          <cell r="Z1370">
            <v>0</v>
          </cell>
        </row>
        <row r="1371">
          <cell r="C1371">
            <v>4156</v>
          </cell>
          <cell r="D1371" t="str">
            <v>EOSPIT</v>
          </cell>
          <cell r="E1371">
            <v>2017</v>
          </cell>
          <cell r="F1371" t="str">
            <v>TA</v>
          </cell>
          <cell r="G1371" t="str">
            <v>MANTENIMENT SCADA TEDIS.Net EOSA 01/04/2017 - 31/03/2018</v>
          </cell>
          <cell r="H1371" t="str">
            <v>IND</v>
          </cell>
          <cell r="I1371">
            <v>0</v>
          </cell>
          <cell r="J1371">
            <v>22</v>
          </cell>
          <cell r="K1371">
            <v>212.25</v>
          </cell>
          <cell r="L1371">
            <v>-190.25</v>
          </cell>
          <cell r="M1371">
            <v>9.6477272727272734</v>
          </cell>
          <cell r="N1371" t="str">
            <v>-</v>
          </cell>
          <cell r="O1371" t="str">
            <v>-</v>
          </cell>
          <cell r="P1371" t="str">
            <v>-</v>
          </cell>
          <cell r="Q1371" t="str">
            <v>JMG</v>
          </cell>
          <cell r="R1371" t="str">
            <v>-</v>
          </cell>
          <cell r="S1371" t="str">
            <v>-</v>
          </cell>
          <cell r="T1371" t="str">
            <v>-</v>
          </cell>
          <cell r="U1371">
            <v>42826</v>
          </cell>
          <cell r="V1371">
            <v>43190</v>
          </cell>
          <cell r="W1371">
            <v>43190</v>
          </cell>
          <cell r="X1371">
            <v>360</v>
          </cell>
          <cell r="Y1371">
            <v>43190</v>
          </cell>
          <cell r="Z1371">
            <v>0</v>
          </cell>
        </row>
        <row r="1372">
          <cell r="C1372">
            <v>4157</v>
          </cell>
          <cell r="D1372" t="str">
            <v>ELEARD</v>
          </cell>
          <cell r="E1372">
            <v>2017</v>
          </cell>
          <cell r="F1372" t="str">
            <v>TA</v>
          </cell>
          <cell r="G1372" t="str">
            <v>MANTENIMENT SCADA TEDIS.Net ARDALES 01/04/2017 - 31/03/2018</v>
          </cell>
          <cell r="H1372" t="str">
            <v>IND</v>
          </cell>
          <cell r="I1372">
            <v>0</v>
          </cell>
          <cell r="J1372">
            <v>16</v>
          </cell>
          <cell r="K1372">
            <v>55.75</v>
          </cell>
          <cell r="L1372">
            <v>-39.75</v>
          </cell>
          <cell r="M1372">
            <v>3.484375</v>
          </cell>
          <cell r="N1372" t="str">
            <v>-</v>
          </cell>
          <cell r="O1372" t="str">
            <v>-</v>
          </cell>
          <cell r="P1372" t="str">
            <v>-</v>
          </cell>
          <cell r="Q1372" t="str">
            <v>JMG</v>
          </cell>
          <cell r="R1372" t="str">
            <v>-</v>
          </cell>
          <cell r="S1372" t="str">
            <v>-</v>
          </cell>
          <cell r="T1372" t="str">
            <v>-</v>
          </cell>
          <cell r="U1372">
            <v>42826</v>
          </cell>
          <cell r="V1372">
            <v>43190</v>
          </cell>
          <cell r="W1372">
            <v>43190</v>
          </cell>
          <cell r="X1372">
            <v>360</v>
          </cell>
          <cell r="Y1372">
            <v>43190</v>
          </cell>
          <cell r="Z1372">
            <v>0</v>
          </cell>
        </row>
        <row r="1373">
          <cell r="C1373">
            <v>4158</v>
          </cell>
          <cell r="D1373" t="str">
            <v>INPPOZ</v>
          </cell>
          <cell r="E1373">
            <v>2017</v>
          </cell>
          <cell r="F1373" t="str">
            <v>TA</v>
          </cell>
          <cell r="G1373" t="str">
            <v>CC SCADA TEDIS.Net PECUARIAS v2.0</v>
          </cell>
          <cell r="H1373" t="str">
            <v>OF3680</v>
          </cell>
          <cell r="I1373">
            <v>0</v>
          </cell>
          <cell r="J1373">
            <v>1</v>
          </cell>
          <cell r="K1373">
            <v>1</v>
          </cell>
          <cell r="L1373">
            <v>0</v>
          </cell>
          <cell r="M1373">
            <v>1</v>
          </cell>
          <cell r="N1373" t="str">
            <v>-</v>
          </cell>
          <cell r="O1373" t="str">
            <v>-</v>
          </cell>
          <cell r="P1373" t="str">
            <v>-</v>
          </cell>
          <cell r="Q1373" t="str">
            <v>-</v>
          </cell>
          <cell r="R1373" t="str">
            <v>EDC</v>
          </cell>
          <cell r="S1373" t="str">
            <v>-</v>
          </cell>
          <cell r="T1373" t="str">
            <v>-</v>
          </cell>
          <cell r="U1373">
            <v>42829</v>
          </cell>
          <cell r="V1373">
            <v>42880</v>
          </cell>
          <cell r="W1373">
            <v>43013</v>
          </cell>
          <cell r="X1373">
            <v>51</v>
          </cell>
          <cell r="Y1373">
            <v>43014</v>
          </cell>
          <cell r="Z1373">
            <v>1</v>
          </cell>
        </row>
        <row r="1374">
          <cell r="C1374">
            <v>4159</v>
          </cell>
          <cell r="D1374" t="str">
            <v>FELGON</v>
          </cell>
          <cell r="E1374">
            <v>2017</v>
          </cell>
          <cell r="F1374" t="str">
            <v>TA</v>
          </cell>
          <cell r="G1374" t="str">
            <v>CC SCADA TEDIS.Net F.GONZALEZ v1.1</v>
          </cell>
          <cell r="H1374" t="str">
            <v>OF3735</v>
          </cell>
          <cell r="I1374">
            <v>0</v>
          </cell>
          <cell r="J1374">
            <v>16</v>
          </cell>
          <cell r="K1374">
            <v>31</v>
          </cell>
          <cell r="L1374">
            <v>-15</v>
          </cell>
          <cell r="M1374">
            <v>1.9375</v>
          </cell>
          <cell r="N1374" t="str">
            <v>-</v>
          </cell>
          <cell r="O1374" t="str">
            <v>-</v>
          </cell>
          <cell r="P1374" t="str">
            <v>-</v>
          </cell>
          <cell r="Q1374" t="str">
            <v>-</v>
          </cell>
          <cell r="R1374" t="str">
            <v>EDC</v>
          </cell>
          <cell r="S1374" t="str">
            <v>-</v>
          </cell>
          <cell r="T1374" t="str">
            <v>-</v>
          </cell>
          <cell r="U1374">
            <v>42828</v>
          </cell>
          <cell r="V1374">
            <v>42855</v>
          </cell>
          <cell r="W1374">
            <v>42855</v>
          </cell>
          <cell r="X1374">
            <v>27</v>
          </cell>
          <cell r="Y1374">
            <v>42837</v>
          </cell>
          <cell r="Z1374">
            <v>-18</v>
          </cell>
        </row>
        <row r="1375">
          <cell r="C1375">
            <v>4160</v>
          </cell>
          <cell r="D1375" t="str">
            <v>ELLALO</v>
          </cell>
          <cell r="E1375">
            <v>2017</v>
          </cell>
          <cell r="F1375" t="str">
            <v>TA</v>
          </cell>
          <cell r="G1375" t="str">
            <v>MANTENIMENT SCADA TEDIS.Net LA LOMA 01/08/2017 - 31/07/2018</v>
          </cell>
          <cell r="H1375" t="str">
            <v>IND</v>
          </cell>
          <cell r="I1375">
            <v>0</v>
          </cell>
          <cell r="J1375">
            <v>16</v>
          </cell>
          <cell r="K1375">
            <v>9.25</v>
          </cell>
          <cell r="L1375">
            <v>6.75</v>
          </cell>
          <cell r="M1375">
            <v>0.578125</v>
          </cell>
          <cell r="N1375" t="str">
            <v>-</v>
          </cell>
          <cell r="O1375" t="str">
            <v>-</v>
          </cell>
          <cell r="P1375" t="str">
            <v>-</v>
          </cell>
          <cell r="Q1375" t="str">
            <v>JMG</v>
          </cell>
          <cell r="R1375" t="str">
            <v>-</v>
          </cell>
          <cell r="S1375" t="str">
            <v>-</v>
          </cell>
          <cell r="T1375" t="str">
            <v>-</v>
          </cell>
          <cell r="U1375">
            <v>42948</v>
          </cell>
          <cell r="V1375">
            <v>43312</v>
          </cell>
          <cell r="W1375">
            <v>43312</v>
          </cell>
          <cell r="X1375">
            <v>360</v>
          </cell>
          <cell r="Y1375">
            <v>43312</v>
          </cell>
          <cell r="Z1375">
            <v>0</v>
          </cell>
        </row>
        <row r="1376">
          <cell r="C1376">
            <v>4161</v>
          </cell>
          <cell r="D1376" t="str">
            <v>EYPESA</v>
          </cell>
          <cell r="E1376">
            <v>2017</v>
          </cell>
          <cell r="F1376" t="str">
            <v>TA</v>
          </cell>
          <cell r="G1376" t="str">
            <v>SW EXPORTACIO DADES SCADA EYPESA 01/04/2017 - 31/05/2017</v>
          </cell>
          <cell r="H1376" t="str">
            <v>IND</v>
          </cell>
          <cell r="I1376">
            <v>0</v>
          </cell>
          <cell r="J1376">
            <v>12.35</v>
          </cell>
          <cell r="K1376">
            <v>10.67</v>
          </cell>
          <cell r="L1376">
            <v>1.6799999999999997</v>
          </cell>
          <cell r="M1376">
            <v>0.86396761133603239</v>
          </cell>
          <cell r="N1376" t="str">
            <v>-</v>
          </cell>
          <cell r="O1376" t="str">
            <v>-</v>
          </cell>
          <cell r="P1376" t="str">
            <v>-</v>
          </cell>
          <cell r="Q1376" t="str">
            <v>-</v>
          </cell>
          <cell r="R1376" t="str">
            <v>RVC</v>
          </cell>
          <cell r="S1376" t="str">
            <v>-</v>
          </cell>
          <cell r="T1376" t="str">
            <v>-</v>
          </cell>
          <cell r="U1376">
            <v>42826</v>
          </cell>
          <cell r="V1376">
            <v>42886</v>
          </cell>
          <cell r="W1376">
            <v>42886</v>
          </cell>
          <cell r="X1376">
            <v>60</v>
          </cell>
          <cell r="Y1376">
            <v>42886</v>
          </cell>
          <cell r="Z1376">
            <v>0</v>
          </cell>
        </row>
        <row r="1377">
          <cell r="C1377">
            <v>4162</v>
          </cell>
          <cell r="D1377" t="str">
            <v>ORMAZA</v>
          </cell>
          <cell r="E1377">
            <v>2017</v>
          </cell>
          <cell r="F1377" t="str">
            <v>TA</v>
          </cell>
          <cell r="G1377" t="str">
            <v>CC SCADA ALBATERENSE v1.1</v>
          </cell>
          <cell r="H1377" t="str">
            <v>IND</v>
          </cell>
          <cell r="I1377">
            <v>0</v>
          </cell>
          <cell r="J1377">
            <v>6</v>
          </cell>
          <cell r="K1377">
            <v>6.67</v>
          </cell>
          <cell r="L1377">
            <v>-0.66999999999999993</v>
          </cell>
          <cell r="M1377">
            <v>1.1116666666666666</v>
          </cell>
          <cell r="N1377" t="str">
            <v>-</v>
          </cell>
          <cell r="O1377" t="str">
            <v>-</v>
          </cell>
          <cell r="P1377" t="str">
            <v>-</v>
          </cell>
          <cell r="Q1377" t="str">
            <v>JMG</v>
          </cell>
          <cell r="R1377" t="str">
            <v>-</v>
          </cell>
          <cell r="S1377" t="str">
            <v>-</v>
          </cell>
          <cell r="T1377" t="str">
            <v>-</v>
          </cell>
          <cell r="U1377">
            <v>42830</v>
          </cell>
          <cell r="V1377">
            <v>42905</v>
          </cell>
          <cell r="W1377">
            <v>43033</v>
          </cell>
          <cell r="X1377">
            <v>74</v>
          </cell>
          <cell r="Y1377">
            <v>43033</v>
          </cell>
          <cell r="Z1377">
            <v>0</v>
          </cell>
        </row>
        <row r="1378">
          <cell r="C1378">
            <v>4163</v>
          </cell>
          <cell r="D1378" t="str">
            <v>ELEMAE</v>
          </cell>
          <cell r="E1378">
            <v>2017</v>
          </cell>
          <cell r="F1378" t="str">
            <v>OB</v>
          </cell>
          <cell r="G1378" t="str">
            <v>RTU S.E. ALBAGUES v2.0</v>
          </cell>
          <cell r="H1378" t="str">
            <v>IND</v>
          </cell>
          <cell r="I1378">
            <v>0</v>
          </cell>
          <cell r="J1378">
            <v>21.25</v>
          </cell>
          <cell r="K1378">
            <v>0</v>
          </cell>
          <cell r="L1378">
            <v>21.25</v>
          </cell>
          <cell r="M1378">
            <v>0</v>
          </cell>
          <cell r="N1378" t="str">
            <v>-</v>
          </cell>
          <cell r="O1378" t="str">
            <v>-</v>
          </cell>
          <cell r="P1378" t="str">
            <v>-</v>
          </cell>
          <cell r="Q1378" t="str">
            <v>-</v>
          </cell>
          <cell r="R1378" t="str">
            <v>RVC</v>
          </cell>
          <cell r="S1378" t="str">
            <v>-</v>
          </cell>
          <cell r="T1378" t="str">
            <v>-</v>
          </cell>
          <cell r="U1378">
            <v>42831</v>
          </cell>
          <cell r="V1378">
            <v>42874</v>
          </cell>
          <cell r="W1378">
            <v>42874</v>
          </cell>
          <cell r="X1378">
            <v>43</v>
          </cell>
          <cell r="Y1378">
            <v>0</v>
          </cell>
          <cell r="Z1378" t="str">
            <v/>
          </cell>
        </row>
        <row r="1379">
          <cell r="C1379">
            <v>4164</v>
          </cell>
          <cell r="D1379" t="str">
            <v>ELEMAE</v>
          </cell>
          <cell r="E1379">
            <v>2017</v>
          </cell>
          <cell r="F1379" t="str">
            <v>TA</v>
          </cell>
          <cell r="G1379" t="str">
            <v>RTU C.R. PANORAMICA-GOLF v4.2</v>
          </cell>
          <cell r="H1379" t="str">
            <v>IND</v>
          </cell>
          <cell r="I1379">
            <v>0</v>
          </cell>
          <cell r="J1379">
            <v>12</v>
          </cell>
          <cell r="K1379">
            <v>27.1</v>
          </cell>
          <cell r="L1379">
            <v>-15.100000000000001</v>
          </cell>
          <cell r="M1379">
            <v>2.2583333333333333</v>
          </cell>
          <cell r="N1379" t="str">
            <v>-</v>
          </cell>
          <cell r="O1379" t="str">
            <v>-</v>
          </cell>
          <cell r="P1379" t="str">
            <v>-</v>
          </cell>
          <cell r="Q1379" t="str">
            <v>JMG</v>
          </cell>
          <cell r="R1379" t="str">
            <v>-</v>
          </cell>
          <cell r="S1379" t="str">
            <v>-</v>
          </cell>
          <cell r="T1379" t="str">
            <v>-</v>
          </cell>
          <cell r="U1379">
            <v>42831</v>
          </cell>
          <cell r="V1379">
            <v>42874</v>
          </cell>
          <cell r="W1379">
            <v>42951</v>
          </cell>
          <cell r="X1379">
            <v>43</v>
          </cell>
          <cell r="Y1379">
            <v>42951</v>
          </cell>
          <cell r="Z1379">
            <v>0</v>
          </cell>
        </row>
        <row r="1380">
          <cell r="C1380">
            <v>4165</v>
          </cell>
          <cell r="D1380" t="str">
            <v>INPPOZ</v>
          </cell>
          <cell r="E1380">
            <v>2017</v>
          </cell>
          <cell r="F1380" t="str">
            <v>TA</v>
          </cell>
          <cell r="G1380" t="str">
            <v>Reparacio CAP32-125 N/S 309-2010</v>
          </cell>
          <cell r="H1380" t="str">
            <v>IND</v>
          </cell>
          <cell r="I1380">
            <v>0</v>
          </cell>
          <cell r="J1380">
            <v>1.5</v>
          </cell>
          <cell r="K1380">
            <v>1.5</v>
          </cell>
          <cell r="L1380">
            <v>0</v>
          </cell>
          <cell r="M1380">
            <v>1</v>
          </cell>
          <cell r="N1380" t="str">
            <v>-</v>
          </cell>
          <cell r="O1380" t="str">
            <v>-</v>
          </cell>
          <cell r="P1380" t="str">
            <v>EMM</v>
          </cell>
          <cell r="Q1380" t="str">
            <v>-</v>
          </cell>
          <cell r="R1380" t="str">
            <v>-</v>
          </cell>
          <cell r="S1380" t="str">
            <v>-</v>
          </cell>
          <cell r="T1380" t="str">
            <v>-</v>
          </cell>
          <cell r="U1380">
            <v>42814</v>
          </cell>
          <cell r="V1380">
            <v>42836</v>
          </cell>
          <cell r="W1380">
            <v>42836</v>
          </cell>
          <cell r="X1380">
            <v>21</v>
          </cell>
          <cell r="Y1380">
            <v>42836</v>
          </cell>
          <cell r="Z1380">
            <v>0</v>
          </cell>
        </row>
        <row r="1381">
          <cell r="C1381">
            <v>4166</v>
          </cell>
          <cell r="D1381" t="str">
            <v>INPOOZ</v>
          </cell>
          <cell r="E1381">
            <v>2017</v>
          </cell>
          <cell r="F1381" t="str">
            <v>TA</v>
          </cell>
          <cell r="G1381" t="str">
            <v>Reparacio CAP32-48 N/S 677-2009</v>
          </cell>
          <cell r="H1381" t="str">
            <v>IND</v>
          </cell>
          <cell r="I1381">
            <v>0</v>
          </cell>
          <cell r="J1381">
            <v>1.5</v>
          </cell>
          <cell r="K1381">
            <v>1.17</v>
          </cell>
          <cell r="L1381">
            <v>0.33000000000000007</v>
          </cell>
          <cell r="M1381">
            <v>0.77999999999999992</v>
          </cell>
          <cell r="N1381" t="str">
            <v>-</v>
          </cell>
          <cell r="O1381" t="str">
            <v>-</v>
          </cell>
          <cell r="P1381" t="str">
            <v>EMM</v>
          </cell>
          <cell r="Q1381" t="str">
            <v>-</v>
          </cell>
          <cell r="R1381" t="str">
            <v>-</v>
          </cell>
          <cell r="S1381" t="str">
            <v>-</v>
          </cell>
          <cell r="T1381" t="str">
            <v>-</v>
          </cell>
          <cell r="U1381">
            <v>42814</v>
          </cell>
          <cell r="V1381">
            <v>42836</v>
          </cell>
          <cell r="W1381">
            <v>42836</v>
          </cell>
          <cell r="X1381">
            <v>21</v>
          </cell>
          <cell r="Y1381">
            <v>42836</v>
          </cell>
          <cell r="Z1381">
            <v>0</v>
          </cell>
        </row>
        <row r="1382">
          <cell r="C1382">
            <v>4167</v>
          </cell>
          <cell r="D1382" t="str">
            <v>INPPOZ</v>
          </cell>
          <cell r="E1382">
            <v>2017</v>
          </cell>
          <cell r="F1382" t="str">
            <v>TA</v>
          </cell>
          <cell r="G1382" t="str">
            <v>Reparacio CAP32-48 N/S 1604-2009</v>
          </cell>
          <cell r="H1382" t="str">
            <v>IND</v>
          </cell>
          <cell r="I1382">
            <v>0</v>
          </cell>
          <cell r="J1382">
            <v>1.5</v>
          </cell>
          <cell r="K1382">
            <v>1.17</v>
          </cell>
          <cell r="L1382">
            <v>0.33000000000000007</v>
          </cell>
          <cell r="M1382">
            <v>0.77999999999999992</v>
          </cell>
          <cell r="N1382" t="str">
            <v>-</v>
          </cell>
          <cell r="O1382" t="str">
            <v>-</v>
          </cell>
          <cell r="P1382" t="str">
            <v>EMM</v>
          </cell>
          <cell r="Q1382" t="str">
            <v>-</v>
          </cell>
          <cell r="R1382" t="str">
            <v>-</v>
          </cell>
          <cell r="S1382" t="str">
            <v>-</v>
          </cell>
          <cell r="T1382" t="str">
            <v>-</v>
          </cell>
          <cell r="U1382">
            <v>42814</v>
          </cell>
          <cell r="V1382">
            <v>42836</v>
          </cell>
          <cell r="W1382">
            <v>42836</v>
          </cell>
          <cell r="X1382">
            <v>21</v>
          </cell>
          <cell r="Y1382">
            <v>42836</v>
          </cell>
          <cell r="Z1382">
            <v>0</v>
          </cell>
        </row>
        <row r="1383">
          <cell r="C1383">
            <v>4168</v>
          </cell>
          <cell r="D1383" t="str">
            <v>SITEL</v>
          </cell>
          <cell r="E1383">
            <v>2017</v>
          </cell>
          <cell r="F1383" t="str">
            <v>TA</v>
          </cell>
          <cell r="G1383" t="str">
            <v>1 x IMG-48</v>
          </cell>
          <cell r="H1383" t="str">
            <v>IND</v>
          </cell>
          <cell r="I1383">
            <v>0</v>
          </cell>
          <cell r="J1383">
            <v>1.5</v>
          </cell>
          <cell r="K1383">
            <v>1.08</v>
          </cell>
          <cell r="L1383">
            <v>0.41999999999999993</v>
          </cell>
          <cell r="M1383">
            <v>0.72000000000000008</v>
          </cell>
          <cell r="N1383" t="str">
            <v>-</v>
          </cell>
          <cell r="O1383" t="str">
            <v>-</v>
          </cell>
          <cell r="P1383" t="str">
            <v>EMM</v>
          </cell>
          <cell r="Q1383" t="str">
            <v>-</v>
          </cell>
          <cell r="R1383" t="str">
            <v>-</v>
          </cell>
          <cell r="S1383" t="str">
            <v>-</v>
          </cell>
          <cell r="T1383" t="str">
            <v>-</v>
          </cell>
          <cell r="U1383">
            <v>42836</v>
          </cell>
          <cell r="V1383">
            <v>42836</v>
          </cell>
          <cell r="W1383">
            <v>42836</v>
          </cell>
          <cell r="X1383">
            <v>0</v>
          </cell>
          <cell r="Y1383">
            <v>42836</v>
          </cell>
          <cell r="Z1383">
            <v>0</v>
          </cell>
        </row>
        <row r="1384">
          <cell r="C1384">
            <v>4169</v>
          </cell>
          <cell r="D1384" t="str">
            <v>SITEL</v>
          </cell>
          <cell r="E1384">
            <v>2017</v>
          </cell>
          <cell r="F1384" t="str">
            <v>TA</v>
          </cell>
          <cell r="G1384" t="str">
            <v>1 x IMG-125</v>
          </cell>
          <cell r="H1384" t="str">
            <v>IND</v>
          </cell>
          <cell r="I1384">
            <v>0</v>
          </cell>
          <cell r="J1384">
            <v>1</v>
          </cell>
          <cell r="K1384">
            <v>1</v>
          </cell>
          <cell r="L1384">
            <v>0</v>
          </cell>
          <cell r="M1384">
            <v>1</v>
          </cell>
          <cell r="N1384" t="str">
            <v>-</v>
          </cell>
          <cell r="O1384" t="str">
            <v>-</v>
          </cell>
          <cell r="P1384" t="str">
            <v>EMM</v>
          </cell>
          <cell r="Q1384" t="str">
            <v>-</v>
          </cell>
          <cell r="R1384" t="str">
            <v>-</v>
          </cell>
          <cell r="S1384" t="str">
            <v>-</v>
          </cell>
          <cell r="T1384" t="str">
            <v>-</v>
          </cell>
          <cell r="U1384">
            <v>42837</v>
          </cell>
          <cell r="V1384">
            <v>42837</v>
          </cell>
          <cell r="W1384">
            <v>42837</v>
          </cell>
          <cell r="X1384">
            <v>0</v>
          </cell>
          <cell r="Y1384">
            <v>42837</v>
          </cell>
          <cell r="Z1384">
            <v>0</v>
          </cell>
        </row>
        <row r="1385">
          <cell r="C1385">
            <v>4170</v>
          </cell>
          <cell r="D1385" t="str">
            <v>ENDENE</v>
          </cell>
          <cell r="E1385">
            <v>2017</v>
          </cell>
          <cell r="F1385" t="str">
            <v>TA</v>
          </cell>
          <cell r="G1385" t="str">
            <v>Reparacio TD P.F. SON SALOMO v4.0</v>
          </cell>
          <cell r="H1385" t="str">
            <v>IND</v>
          </cell>
          <cell r="I1385">
            <v>0</v>
          </cell>
          <cell r="J1385">
            <v>12.75</v>
          </cell>
          <cell r="K1385">
            <v>12.75</v>
          </cell>
          <cell r="L1385">
            <v>0</v>
          </cell>
          <cell r="M1385">
            <v>1</v>
          </cell>
          <cell r="N1385" t="str">
            <v>-</v>
          </cell>
          <cell r="O1385" t="str">
            <v>-</v>
          </cell>
          <cell r="P1385" t="str">
            <v>EMM</v>
          </cell>
          <cell r="Q1385" t="str">
            <v>-</v>
          </cell>
          <cell r="R1385" t="str">
            <v>-</v>
          </cell>
          <cell r="S1385" t="str">
            <v>-</v>
          </cell>
          <cell r="T1385" t="str">
            <v>-</v>
          </cell>
          <cell r="U1385">
            <v>42821</v>
          </cell>
          <cell r="V1385">
            <v>42844</v>
          </cell>
          <cell r="W1385">
            <v>42844</v>
          </cell>
          <cell r="X1385">
            <v>22</v>
          </cell>
          <cell r="Y1385">
            <v>42844</v>
          </cell>
          <cell r="Z1385">
            <v>0</v>
          </cell>
        </row>
        <row r="1386">
          <cell r="C1386">
            <v>4171</v>
          </cell>
          <cell r="D1386" t="str">
            <v>ORMAZA</v>
          </cell>
          <cell r="E1386">
            <v>2017</v>
          </cell>
          <cell r="F1386" t="str">
            <v>TA</v>
          </cell>
          <cell r="G1386" t="str">
            <v>7xRTU CI  EOSA v1.0</v>
          </cell>
          <cell r="H1386" t="str">
            <v>IND</v>
          </cell>
          <cell r="I1386">
            <v>0</v>
          </cell>
          <cell r="J1386">
            <v>7</v>
          </cell>
          <cell r="K1386">
            <v>2.58</v>
          </cell>
          <cell r="L1386">
            <v>4.42</v>
          </cell>
          <cell r="M1386">
            <v>0.36857142857142861</v>
          </cell>
          <cell r="N1386" t="str">
            <v>-</v>
          </cell>
          <cell r="O1386" t="str">
            <v>-</v>
          </cell>
          <cell r="P1386" t="str">
            <v>EMM</v>
          </cell>
          <cell r="Q1386" t="str">
            <v>-</v>
          </cell>
          <cell r="R1386" t="str">
            <v>-</v>
          </cell>
          <cell r="S1386" t="str">
            <v>-</v>
          </cell>
          <cell r="T1386" t="str">
            <v>-</v>
          </cell>
          <cell r="U1386">
            <v>42849</v>
          </cell>
          <cell r="V1386">
            <v>42872</v>
          </cell>
          <cell r="W1386">
            <v>42872</v>
          </cell>
          <cell r="X1386">
            <v>23</v>
          </cell>
          <cell r="Y1386">
            <v>42864</v>
          </cell>
          <cell r="Z1386">
            <v>-8</v>
          </cell>
        </row>
        <row r="1387">
          <cell r="C1387">
            <v>0</v>
          </cell>
          <cell r="D1387">
            <v>0</v>
          </cell>
          <cell r="E1387">
            <v>0</v>
          </cell>
          <cell r="F1387">
            <v>0</v>
          </cell>
          <cell r="G1387">
            <v>0</v>
          </cell>
          <cell r="H1387">
            <v>0</v>
          </cell>
          <cell r="I1387">
            <v>0</v>
          </cell>
          <cell r="J1387">
            <v>223.35</v>
          </cell>
          <cell r="K1387">
            <v>489.44000000000005</v>
          </cell>
          <cell r="L1387">
            <v>-266.09000000000003</v>
          </cell>
          <cell r="M1387">
            <v>0</v>
          </cell>
          <cell r="N1387">
            <v>0</v>
          </cell>
          <cell r="O1387">
            <v>0</v>
          </cell>
          <cell r="P1387">
            <v>0</v>
          </cell>
          <cell r="Q1387">
            <v>0</v>
          </cell>
          <cell r="R1387">
            <v>0</v>
          </cell>
          <cell r="S1387">
            <v>0</v>
          </cell>
          <cell r="T1387">
            <v>0</v>
          </cell>
          <cell r="U1387">
            <v>0</v>
          </cell>
          <cell r="V1387">
            <v>0</v>
          </cell>
          <cell r="W1387">
            <v>0</v>
          </cell>
          <cell r="X1387">
            <v>0</v>
          </cell>
          <cell r="Y1387">
            <v>0</v>
          </cell>
          <cell r="Z1387">
            <v>-26</v>
          </cell>
        </row>
        <row r="1388">
          <cell r="L1388">
            <v>0</v>
          </cell>
          <cell r="M1388">
            <v>0</v>
          </cell>
          <cell r="Z1388">
            <v>0</v>
          </cell>
        </row>
        <row r="1389">
          <cell r="D1389">
            <v>0</v>
          </cell>
          <cell r="E1389">
            <v>0</v>
          </cell>
          <cell r="F1389">
            <v>0</v>
          </cell>
          <cell r="G1389">
            <v>0</v>
          </cell>
          <cell r="H1389">
            <v>0</v>
          </cell>
          <cell r="I1389">
            <v>0</v>
          </cell>
          <cell r="J1389">
            <v>0</v>
          </cell>
          <cell r="K1389">
            <v>0</v>
          </cell>
          <cell r="L1389">
            <v>0</v>
          </cell>
          <cell r="M1389">
            <v>0</v>
          </cell>
          <cell r="N1389">
            <v>0</v>
          </cell>
          <cell r="O1389">
            <v>0</v>
          </cell>
          <cell r="P1389">
            <v>0</v>
          </cell>
          <cell r="Q1389">
            <v>0</v>
          </cell>
          <cell r="R1389">
            <v>0</v>
          </cell>
          <cell r="S1389">
            <v>0</v>
          </cell>
          <cell r="T1389">
            <v>0</v>
          </cell>
          <cell r="U1389">
            <v>0</v>
          </cell>
          <cell r="Z1389">
            <v>0</v>
          </cell>
        </row>
        <row r="1390">
          <cell r="D1390">
            <v>0</v>
          </cell>
          <cell r="E1390">
            <v>0</v>
          </cell>
          <cell r="F1390">
            <v>0</v>
          </cell>
          <cell r="G1390">
            <v>0</v>
          </cell>
          <cell r="H1390">
            <v>0</v>
          </cell>
          <cell r="I1390">
            <v>0</v>
          </cell>
          <cell r="J1390">
            <v>0</v>
          </cell>
          <cell r="K1390">
            <v>0</v>
          </cell>
          <cell r="N1390" t="str">
            <v>APROVISIONAMENTS</v>
          </cell>
          <cell r="O1390" t="str">
            <v>ADMINISTRACIO</v>
          </cell>
          <cell r="P1390" t="str">
            <v>OPERACIONS</v>
          </cell>
          <cell r="Q1390" t="str">
            <v>ENGINYERIA HW</v>
          </cell>
          <cell r="R1390" t="str">
            <v>ENGINYERIA SW</v>
          </cell>
          <cell r="S1390" t="str">
            <v>COMERCIAL</v>
          </cell>
          <cell r="T1390" t="str">
            <v>CONSUL.TELCOMUNIC.</v>
          </cell>
          <cell r="U1390">
            <v>0</v>
          </cell>
          <cell r="Z1390">
            <v>0</v>
          </cell>
        </row>
        <row r="1391">
          <cell r="N1391">
            <v>0</v>
          </cell>
          <cell r="O1391">
            <v>0</v>
          </cell>
          <cell r="P1391">
            <v>0</v>
          </cell>
          <cell r="Q1391">
            <v>0</v>
          </cell>
          <cell r="R1391">
            <v>0</v>
          </cell>
          <cell r="S1391">
            <v>0</v>
          </cell>
          <cell r="T1391">
            <v>0</v>
          </cell>
          <cell r="U1391">
            <v>0</v>
          </cell>
          <cell r="Z1391">
            <v>0</v>
          </cell>
        </row>
        <row r="1392">
          <cell r="N1392">
            <v>0</v>
          </cell>
          <cell r="O1392">
            <v>0</v>
          </cell>
          <cell r="P1392">
            <v>0</v>
          </cell>
          <cell r="Q1392">
            <v>0</v>
          </cell>
          <cell r="R1392">
            <v>0</v>
          </cell>
          <cell r="S1392">
            <v>0</v>
          </cell>
          <cell r="T1392">
            <v>0</v>
          </cell>
          <cell r="U1392">
            <v>0</v>
          </cell>
          <cell r="Z1392">
            <v>0</v>
          </cell>
        </row>
        <row r="1393">
          <cell r="N1393">
            <v>0</v>
          </cell>
          <cell r="O1393">
            <v>0</v>
          </cell>
          <cell r="P1393">
            <v>0</v>
          </cell>
          <cell r="Q1393">
            <v>0</v>
          </cell>
          <cell r="R1393">
            <v>0</v>
          </cell>
          <cell r="S1393">
            <v>0</v>
          </cell>
          <cell r="T1393">
            <v>0</v>
          </cell>
          <cell r="U1393">
            <v>0</v>
          </cell>
          <cell r="Z1393">
            <v>0</v>
          </cell>
        </row>
        <row r="1394">
          <cell r="E1394">
            <v>0</v>
          </cell>
          <cell r="F1394">
            <v>0</v>
          </cell>
          <cell r="G1394">
            <v>0</v>
          </cell>
          <cell r="H1394">
            <v>0</v>
          </cell>
          <cell r="I1394">
            <v>0</v>
          </cell>
          <cell r="J1394">
            <v>0</v>
          </cell>
          <cell r="K1394">
            <v>0</v>
          </cell>
          <cell r="L1394">
            <v>0</v>
          </cell>
          <cell r="M1394">
            <v>0</v>
          </cell>
          <cell r="N1394">
            <v>0</v>
          </cell>
          <cell r="O1394">
            <v>0</v>
          </cell>
          <cell r="P1394">
            <v>0</v>
          </cell>
          <cell r="Q1394">
            <v>0</v>
          </cell>
          <cell r="R1394">
            <v>0</v>
          </cell>
          <cell r="S1394">
            <v>0</v>
          </cell>
          <cell r="T1394">
            <v>0</v>
          </cell>
          <cell r="U1394">
            <v>0</v>
          </cell>
          <cell r="Z1394">
            <v>0</v>
          </cell>
        </row>
        <row r="1395">
          <cell r="E1395" t="str">
            <v>Projectes (EXTERNS) en curs 2.017</v>
          </cell>
          <cell r="F1395">
            <v>0</v>
          </cell>
          <cell r="G1395">
            <v>0</v>
          </cell>
          <cell r="H1395">
            <v>0</v>
          </cell>
          <cell r="I1395">
            <v>0</v>
          </cell>
          <cell r="J1395">
            <v>0</v>
          </cell>
          <cell r="K1395">
            <v>0</v>
          </cell>
          <cell r="L1395">
            <v>0</v>
          </cell>
          <cell r="M1395">
            <v>0</v>
          </cell>
          <cell r="N1395">
            <v>0</v>
          </cell>
          <cell r="O1395">
            <v>0</v>
          </cell>
          <cell r="P1395">
            <v>0</v>
          </cell>
          <cell r="Q1395">
            <v>0</v>
          </cell>
          <cell r="R1395">
            <v>0</v>
          </cell>
          <cell r="S1395">
            <v>0</v>
          </cell>
          <cell r="T1395">
            <v>0</v>
          </cell>
          <cell r="U1395">
            <v>0</v>
          </cell>
          <cell r="Z1395">
            <v>0</v>
          </cell>
        </row>
        <row r="1396">
          <cell r="N1396">
            <v>0</v>
          </cell>
          <cell r="O1396">
            <v>0</v>
          </cell>
          <cell r="P1396">
            <v>0</v>
          </cell>
          <cell r="Q1396">
            <v>0</v>
          </cell>
          <cell r="R1396">
            <v>0</v>
          </cell>
          <cell r="S1396">
            <v>0</v>
          </cell>
          <cell r="T1396">
            <v>0</v>
          </cell>
          <cell r="U1396">
            <v>0</v>
          </cell>
          <cell r="Z1396">
            <v>0</v>
          </cell>
        </row>
        <row r="1397">
          <cell r="C1397">
            <v>0</v>
          </cell>
          <cell r="D1397">
            <v>0</v>
          </cell>
          <cell r="E1397">
            <v>0</v>
          </cell>
          <cell r="F1397">
            <v>0</v>
          </cell>
          <cell r="G1397">
            <v>0</v>
          </cell>
          <cell r="H1397">
            <v>0</v>
          </cell>
          <cell r="I1397">
            <v>0</v>
          </cell>
          <cell r="J1397">
            <v>0</v>
          </cell>
          <cell r="K1397">
            <v>0</v>
          </cell>
          <cell r="L1397">
            <v>0</v>
          </cell>
          <cell r="M1397">
            <v>0</v>
          </cell>
          <cell r="N1397">
            <v>0</v>
          </cell>
          <cell r="O1397">
            <v>0</v>
          </cell>
          <cell r="P1397">
            <v>0</v>
          </cell>
          <cell r="Q1397">
            <v>0</v>
          </cell>
          <cell r="R1397">
            <v>0</v>
          </cell>
          <cell r="S1397">
            <v>0</v>
          </cell>
          <cell r="T1397">
            <v>0</v>
          </cell>
          <cell r="U1397">
            <v>0</v>
          </cell>
          <cell r="V1397">
            <v>0</v>
          </cell>
          <cell r="W1397">
            <v>0</v>
          </cell>
          <cell r="X1397">
            <v>0</v>
          </cell>
          <cell r="Y1397">
            <v>0</v>
          </cell>
          <cell r="Z1397">
            <v>0</v>
          </cell>
        </row>
        <row r="1398">
          <cell r="C1398" t="str">
            <v>OF</v>
          </cell>
          <cell r="D1398" t="str">
            <v>CLIENT</v>
          </cell>
          <cell r="E1398" t="str">
            <v>ANY</v>
          </cell>
          <cell r="F1398" t="str">
            <v>STATUS</v>
          </cell>
          <cell r="G1398" t="str">
            <v>PROJECTE</v>
          </cell>
          <cell r="H1398" t="str">
            <v>TIPUS OF o DEPENDENCIA</v>
          </cell>
          <cell r="I1398">
            <v>0</v>
          </cell>
          <cell r="J1398" t="str">
            <v>PREV</v>
          </cell>
          <cell r="K1398" t="str">
            <v>TOTAL</v>
          </cell>
          <cell r="L1398" t="str">
            <v>DESV</v>
          </cell>
          <cell r="M1398" t="str">
            <v>AVANÇ</v>
          </cell>
          <cell r="N1398" t="str">
            <v>DPT. IMPLICATS</v>
          </cell>
          <cell r="O1398">
            <v>0</v>
          </cell>
          <cell r="P1398">
            <v>0</v>
          </cell>
          <cell r="Q1398">
            <v>0</v>
          </cell>
          <cell r="R1398">
            <v>0</v>
          </cell>
          <cell r="S1398">
            <v>0</v>
          </cell>
          <cell r="T1398">
            <v>0</v>
          </cell>
          <cell r="U1398" t="str">
            <v>DATA</v>
          </cell>
          <cell r="V1398" t="str">
            <v>DATA</v>
          </cell>
          <cell r="W1398" t="str">
            <v>DATA</v>
          </cell>
          <cell r="X1398" t="str">
            <v>DURADA</v>
          </cell>
          <cell r="Y1398" t="str">
            <v>DATA</v>
          </cell>
          <cell r="Z1398" t="str">
            <v>DESVIAC.</v>
          </cell>
        </row>
        <row r="1399">
          <cell r="C1399">
            <v>0</v>
          </cell>
          <cell r="D1399">
            <v>0</v>
          </cell>
          <cell r="E1399">
            <v>0</v>
          </cell>
          <cell r="F1399">
            <v>0</v>
          </cell>
          <cell r="G1399">
            <v>0</v>
          </cell>
          <cell r="H1399">
            <v>0</v>
          </cell>
          <cell r="I1399">
            <v>0</v>
          </cell>
          <cell r="J1399">
            <v>0</v>
          </cell>
          <cell r="K1399" t="str">
            <v>REAL</v>
          </cell>
          <cell r="L1399">
            <v>0</v>
          </cell>
          <cell r="M1399">
            <v>0</v>
          </cell>
          <cell r="N1399">
            <v>0</v>
          </cell>
          <cell r="O1399">
            <v>0</v>
          </cell>
          <cell r="P1399">
            <v>0</v>
          </cell>
          <cell r="Q1399">
            <v>0</v>
          </cell>
          <cell r="R1399">
            <v>0</v>
          </cell>
          <cell r="S1399">
            <v>0</v>
          </cell>
          <cell r="T1399">
            <v>0</v>
          </cell>
          <cell r="U1399" t="str">
            <v>INICI</v>
          </cell>
          <cell r="V1399" t="str">
            <v>ENTREGA</v>
          </cell>
          <cell r="W1399" t="str">
            <v>REVISADA</v>
          </cell>
          <cell r="X1399">
            <v>0</v>
          </cell>
          <cell r="Y1399" t="str">
            <v>ACCEP.</v>
          </cell>
          <cell r="Z1399">
            <v>0</v>
          </cell>
        </row>
        <row r="1400">
          <cell r="C1400">
            <v>0</v>
          </cell>
          <cell r="D1400">
            <v>0</v>
          </cell>
          <cell r="E1400">
            <v>0</v>
          </cell>
          <cell r="F1400">
            <v>0</v>
          </cell>
          <cell r="G1400">
            <v>0</v>
          </cell>
          <cell r="H1400">
            <v>0</v>
          </cell>
          <cell r="I1400">
            <v>0</v>
          </cell>
          <cell r="J1400">
            <v>0</v>
          </cell>
          <cell r="K1400">
            <v>0</v>
          </cell>
          <cell r="L1400">
            <v>0</v>
          </cell>
          <cell r="M1400">
            <v>0</v>
          </cell>
          <cell r="N1400">
            <v>0</v>
          </cell>
          <cell r="O1400">
            <v>0</v>
          </cell>
          <cell r="P1400">
            <v>0</v>
          </cell>
          <cell r="Q1400">
            <v>0</v>
          </cell>
          <cell r="R1400">
            <v>0</v>
          </cell>
          <cell r="S1400">
            <v>0</v>
          </cell>
          <cell r="T1400">
            <v>0</v>
          </cell>
          <cell r="U1400">
            <v>0</v>
          </cell>
          <cell r="V1400">
            <v>0</v>
          </cell>
          <cell r="W1400">
            <v>0</v>
          </cell>
          <cell r="X1400">
            <v>0</v>
          </cell>
          <cell r="Y1400">
            <v>0</v>
          </cell>
          <cell r="Z1400">
            <v>0</v>
          </cell>
        </row>
        <row r="1401">
          <cell r="C1401">
            <v>4172</v>
          </cell>
          <cell r="D1401" t="str">
            <v>CASTAR</v>
          </cell>
          <cell r="E1401">
            <v>2017</v>
          </cell>
          <cell r="F1401" t="str">
            <v>TA</v>
          </cell>
          <cell r="G1401" t="str">
            <v>Inst. i PEM RTU C.T. MOLL DE CARREGA v1-.0</v>
          </cell>
          <cell r="H1401" t="str">
            <v>IND</v>
          </cell>
          <cell r="I1401">
            <v>0</v>
          </cell>
          <cell r="J1401">
            <v>16</v>
          </cell>
          <cell r="K1401">
            <v>9</v>
          </cell>
          <cell r="L1401">
            <v>7</v>
          </cell>
          <cell r="M1401">
            <v>0.5625</v>
          </cell>
          <cell r="N1401" t="str">
            <v>-</v>
          </cell>
          <cell r="O1401" t="str">
            <v>-</v>
          </cell>
          <cell r="P1401" t="str">
            <v>-</v>
          </cell>
          <cell r="Q1401" t="str">
            <v>-</v>
          </cell>
          <cell r="R1401" t="str">
            <v>TRS</v>
          </cell>
          <cell r="S1401" t="str">
            <v>-</v>
          </cell>
          <cell r="T1401" t="str">
            <v>-</v>
          </cell>
          <cell r="U1401">
            <v>42846</v>
          </cell>
          <cell r="V1401">
            <v>42901</v>
          </cell>
          <cell r="W1401">
            <v>42908</v>
          </cell>
          <cell r="X1401">
            <v>54</v>
          </cell>
          <cell r="Y1401">
            <v>42908</v>
          </cell>
          <cell r="Z1401">
            <v>0</v>
          </cell>
        </row>
        <row r="1402">
          <cell r="C1402">
            <v>4173</v>
          </cell>
          <cell r="D1402" t="str">
            <v>CASTAR</v>
          </cell>
          <cell r="E1402">
            <v>2017</v>
          </cell>
          <cell r="F1402" t="str">
            <v>TA</v>
          </cell>
          <cell r="G1402" t="str">
            <v>RTU C.T. PIZZES-5 v1.0</v>
          </cell>
          <cell r="H1402" t="str">
            <v>IND</v>
          </cell>
          <cell r="I1402">
            <v>0</v>
          </cell>
          <cell r="J1402">
            <v>43</v>
          </cell>
          <cell r="K1402">
            <v>39.97</v>
          </cell>
          <cell r="L1402">
            <v>3.0300000000000011</v>
          </cell>
          <cell r="M1402">
            <v>0.92953488372093018</v>
          </cell>
          <cell r="N1402" t="str">
            <v>-</v>
          </cell>
          <cell r="O1402" t="str">
            <v>-</v>
          </cell>
          <cell r="P1402" t="str">
            <v>-</v>
          </cell>
          <cell r="Q1402" t="str">
            <v>-</v>
          </cell>
          <cell r="R1402" t="str">
            <v>TRS</v>
          </cell>
          <cell r="S1402" t="str">
            <v>-</v>
          </cell>
          <cell r="T1402" t="str">
            <v>-</v>
          </cell>
          <cell r="U1402">
            <v>42846</v>
          </cell>
          <cell r="V1402">
            <v>42901</v>
          </cell>
          <cell r="W1402">
            <v>42905</v>
          </cell>
          <cell r="X1402">
            <v>54</v>
          </cell>
          <cell r="Y1402">
            <v>42905</v>
          </cell>
          <cell r="Z1402">
            <v>0</v>
          </cell>
        </row>
        <row r="1403">
          <cell r="C1403">
            <v>4174</v>
          </cell>
          <cell r="D1403" t="str">
            <v>CASTAR</v>
          </cell>
          <cell r="E1403">
            <v>2017</v>
          </cell>
          <cell r="F1403" t="str">
            <v>TA</v>
          </cell>
          <cell r="G1403" t="str">
            <v>Inst. i PEM RTU C.T. PIZZES-5 v1.0</v>
          </cell>
          <cell r="H1403" t="str">
            <v>OF4173</v>
          </cell>
          <cell r="I1403">
            <v>0</v>
          </cell>
          <cell r="J1403">
            <v>16</v>
          </cell>
          <cell r="K1403">
            <v>20.58</v>
          </cell>
          <cell r="L1403">
            <v>-4.5799999999999983</v>
          </cell>
          <cell r="M1403">
            <v>1.2862499999999999</v>
          </cell>
          <cell r="N1403" t="str">
            <v>-</v>
          </cell>
          <cell r="O1403" t="str">
            <v>-</v>
          </cell>
          <cell r="P1403" t="str">
            <v>-</v>
          </cell>
          <cell r="Q1403" t="str">
            <v>-</v>
          </cell>
          <cell r="R1403" t="str">
            <v>TRS</v>
          </cell>
          <cell r="S1403" t="str">
            <v>-</v>
          </cell>
          <cell r="T1403" t="str">
            <v>-</v>
          </cell>
          <cell r="U1403">
            <v>42846</v>
          </cell>
          <cell r="V1403">
            <v>42901</v>
          </cell>
          <cell r="W1403">
            <v>42905</v>
          </cell>
          <cell r="X1403">
            <v>54</v>
          </cell>
          <cell r="Y1403">
            <v>42905</v>
          </cell>
          <cell r="Z1403">
            <v>0</v>
          </cell>
        </row>
        <row r="1404">
          <cell r="C1404">
            <v>4175</v>
          </cell>
          <cell r="D1404" t="str">
            <v>ORMAZA</v>
          </cell>
          <cell r="E1404">
            <v>2017</v>
          </cell>
          <cell r="F1404" t="str">
            <v>TA</v>
          </cell>
          <cell r="G1404" t="str">
            <v>CC SCADA TEDIS.Net FUENTE PALMERA v1.0</v>
          </cell>
          <cell r="H1404" t="str">
            <v>PPAL</v>
          </cell>
          <cell r="I1404">
            <v>0</v>
          </cell>
          <cell r="J1404">
            <v>30</v>
          </cell>
          <cell r="K1404">
            <v>30.5</v>
          </cell>
          <cell r="L1404">
            <v>-0.5</v>
          </cell>
          <cell r="M1404">
            <v>1.0166666666666666</v>
          </cell>
          <cell r="N1404" t="str">
            <v>-</v>
          </cell>
          <cell r="O1404" t="str">
            <v>-</v>
          </cell>
          <cell r="P1404" t="str">
            <v>-</v>
          </cell>
          <cell r="Q1404" t="str">
            <v>JMG</v>
          </cell>
          <cell r="R1404" t="str">
            <v>-</v>
          </cell>
          <cell r="S1404" t="str">
            <v>-</v>
          </cell>
          <cell r="T1404" t="str">
            <v>-</v>
          </cell>
          <cell r="U1404">
            <v>42846</v>
          </cell>
          <cell r="V1404">
            <v>42905</v>
          </cell>
          <cell r="W1404">
            <v>42916</v>
          </cell>
          <cell r="X1404">
            <v>58</v>
          </cell>
          <cell r="Y1404">
            <v>42916</v>
          </cell>
          <cell r="Z1404">
            <v>0</v>
          </cell>
        </row>
        <row r="1405">
          <cell r="C1405">
            <v>4176</v>
          </cell>
          <cell r="D1405" t="str">
            <v>ORMAZA</v>
          </cell>
          <cell r="E1405">
            <v>2017</v>
          </cell>
          <cell r="F1405" t="str">
            <v>TA</v>
          </cell>
          <cell r="G1405" t="str">
            <v>PEM CC SCADA TEDIS.Net FUENTE PALMERA v1.0</v>
          </cell>
          <cell r="H1405" t="str">
            <v>OF4175</v>
          </cell>
          <cell r="I1405">
            <v>0</v>
          </cell>
          <cell r="J1405">
            <v>20</v>
          </cell>
          <cell r="K1405">
            <v>26.5</v>
          </cell>
          <cell r="L1405">
            <v>-6.5</v>
          </cell>
          <cell r="M1405">
            <v>1.325</v>
          </cell>
          <cell r="N1405" t="str">
            <v>-</v>
          </cell>
          <cell r="O1405" t="str">
            <v>-</v>
          </cell>
          <cell r="P1405" t="str">
            <v>-</v>
          </cell>
          <cell r="Q1405" t="str">
            <v>JMG</v>
          </cell>
          <cell r="R1405" t="str">
            <v>-</v>
          </cell>
          <cell r="S1405" t="str">
            <v>-</v>
          </cell>
          <cell r="T1405" t="str">
            <v>-</v>
          </cell>
          <cell r="U1405">
            <v>42846</v>
          </cell>
          <cell r="V1405">
            <v>42905</v>
          </cell>
          <cell r="W1405">
            <v>43005</v>
          </cell>
          <cell r="X1405">
            <v>58</v>
          </cell>
          <cell r="Y1405">
            <v>43005</v>
          </cell>
          <cell r="Z1405">
            <v>0</v>
          </cell>
        </row>
        <row r="1406">
          <cell r="C1406">
            <v>4177</v>
          </cell>
          <cell r="D1406" t="str">
            <v>ELEEBR</v>
          </cell>
          <cell r="E1406">
            <v>2017</v>
          </cell>
          <cell r="F1406" t="str">
            <v>TA</v>
          </cell>
          <cell r="G1406" t="str">
            <v>Inst. i PEM CSSat EEBRO</v>
          </cell>
          <cell r="H1406" t="str">
            <v>IND</v>
          </cell>
          <cell r="I1406">
            <v>0</v>
          </cell>
          <cell r="J1406">
            <v>21</v>
          </cell>
          <cell r="K1406">
            <v>20.75</v>
          </cell>
          <cell r="L1406">
            <v>0.25</v>
          </cell>
          <cell r="M1406">
            <v>0.98809523809523814</v>
          </cell>
          <cell r="N1406" t="str">
            <v>-</v>
          </cell>
          <cell r="O1406" t="str">
            <v>-</v>
          </cell>
          <cell r="P1406" t="str">
            <v>-</v>
          </cell>
          <cell r="Q1406" t="str">
            <v>-</v>
          </cell>
          <cell r="R1406" t="str">
            <v>TRS</v>
          </cell>
          <cell r="S1406" t="str">
            <v>-</v>
          </cell>
          <cell r="T1406" t="str">
            <v>-</v>
          </cell>
          <cell r="U1406">
            <v>42853</v>
          </cell>
          <cell r="V1406">
            <v>42867</v>
          </cell>
          <cell r="W1406">
            <v>42867</v>
          </cell>
          <cell r="X1406">
            <v>14</v>
          </cell>
          <cell r="Y1406">
            <v>42886</v>
          </cell>
          <cell r="Z1406">
            <v>19</v>
          </cell>
        </row>
        <row r="1407">
          <cell r="C1407">
            <v>4178</v>
          </cell>
          <cell r="D1407" t="str">
            <v>ELSACO</v>
          </cell>
          <cell r="E1407">
            <v>2017</v>
          </cell>
          <cell r="F1407" t="str">
            <v>TA</v>
          </cell>
          <cell r="G1407" t="str">
            <v>MANTENIMENT CSSat STA.COLOMA 2017-05</v>
          </cell>
          <cell r="H1407" t="str">
            <v>IND</v>
          </cell>
          <cell r="I1407">
            <v>0</v>
          </cell>
          <cell r="J1407">
            <v>7</v>
          </cell>
          <cell r="K1407">
            <v>7</v>
          </cell>
          <cell r="L1407">
            <v>0</v>
          </cell>
          <cell r="M1407">
            <v>1</v>
          </cell>
          <cell r="N1407" t="str">
            <v>-</v>
          </cell>
          <cell r="O1407" t="str">
            <v>-</v>
          </cell>
          <cell r="P1407" t="str">
            <v>-</v>
          </cell>
          <cell r="Q1407" t="str">
            <v>-</v>
          </cell>
          <cell r="R1407" t="str">
            <v>TRS</v>
          </cell>
          <cell r="S1407" t="str">
            <v>-</v>
          </cell>
          <cell r="T1407" t="str">
            <v>-</v>
          </cell>
          <cell r="U1407">
            <v>42856</v>
          </cell>
          <cell r="V1407">
            <v>42886</v>
          </cell>
          <cell r="W1407">
            <v>42886</v>
          </cell>
          <cell r="X1407">
            <v>30</v>
          </cell>
          <cell r="Y1407">
            <v>42886</v>
          </cell>
          <cell r="Z1407">
            <v>0</v>
          </cell>
        </row>
        <row r="1408">
          <cell r="C1408">
            <v>4179</v>
          </cell>
          <cell r="D1408" t="str">
            <v>SERGAR</v>
          </cell>
          <cell r="E1408">
            <v>2017</v>
          </cell>
          <cell r="F1408" t="str">
            <v>TA</v>
          </cell>
          <cell r="G1408" t="str">
            <v>MANTENIMENT CSSat SERVILIANO 2017-05</v>
          </cell>
          <cell r="H1408" t="str">
            <v>IND</v>
          </cell>
          <cell r="I1408">
            <v>0</v>
          </cell>
          <cell r="J1408">
            <v>6</v>
          </cell>
          <cell r="K1408">
            <v>0.5</v>
          </cell>
          <cell r="L1408">
            <v>5.5</v>
          </cell>
          <cell r="M1408">
            <v>8.3333333333333329E-2</v>
          </cell>
          <cell r="N1408" t="str">
            <v>-</v>
          </cell>
          <cell r="O1408" t="str">
            <v>-</v>
          </cell>
          <cell r="P1408" t="str">
            <v>-</v>
          </cell>
          <cell r="Q1408" t="str">
            <v>-</v>
          </cell>
          <cell r="R1408" t="str">
            <v>TRS</v>
          </cell>
          <cell r="S1408" t="str">
            <v>-</v>
          </cell>
          <cell r="T1408" t="str">
            <v>-</v>
          </cell>
          <cell r="U1408">
            <v>42856</v>
          </cell>
          <cell r="V1408">
            <v>42886</v>
          </cell>
          <cell r="W1408">
            <v>42886</v>
          </cell>
          <cell r="X1408">
            <v>30</v>
          </cell>
          <cell r="Y1408">
            <v>42886</v>
          </cell>
          <cell r="Z1408">
            <v>0</v>
          </cell>
        </row>
        <row r="1409">
          <cell r="C1409">
            <v>4180</v>
          </cell>
          <cell r="D1409" t="str">
            <v>EAECEU</v>
          </cell>
          <cell r="E1409">
            <v>2017</v>
          </cell>
          <cell r="F1409" t="str">
            <v>TA</v>
          </cell>
          <cell r="G1409" t="str">
            <v>MANTENIMENT CSSat CEUTA 2017-05</v>
          </cell>
          <cell r="H1409" t="str">
            <v>IND</v>
          </cell>
          <cell r="I1409">
            <v>0</v>
          </cell>
          <cell r="J1409">
            <v>10</v>
          </cell>
          <cell r="K1409">
            <v>10</v>
          </cell>
          <cell r="L1409">
            <v>0</v>
          </cell>
          <cell r="M1409">
            <v>1</v>
          </cell>
          <cell r="N1409" t="str">
            <v>-</v>
          </cell>
          <cell r="O1409" t="str">
            <v>-</v>
          </cell>
          <cell r="P1409" t="str">
            <v>-</v>
          </cell>
          <cell r="Q1409" t="str">
            <v>-</v>
          </cell>
          <cell r="R1409" t="str">
            <v>TRS</v>
          </cell>
          <cell r="S1409" t="str">
            <v>-</v>
          </cell>
          <cell r="T1409" t="str">
            <v>-</v>
          </cell>
          <cell r="U1409">
            <v>42856</v>
          </cell>
          <cell r="V1409">
            <v>42886</v>
          </cell>
          <cell r="W1409">
            <v>42886</v>
          </cell>
          <cell r="X1409">
            <v>30</v>
          </cell>
          <cell r="Y1409">
            <v>42886</v>
          </cell>
          <cell r="Z1409">
            <v>0</v>
          </cell>
        </row>
        <row r="1410">
          <cell r="C1410">
            <v>4181</v>
          </cell>
          <cell r="D1410" t="str">
            <v>ELEMON</v>
          </cell>
          <cell r="E1410">
            <v>2017</v>
          </cell>
          <cell r="F1410" t="str">
            <v>TA</v>
          </cell>
          <cell r="G1410" t="str">
            <v>MANTENIMENT CSSat MONTOLIU 2017-05</v>
          </cell>
          <cell r="H1410" t="str">
            <v>IND</v>
          </cell>
          <cell r="I1410">
            <v>0</v>
          </cell>
          <cell r="J1410">
            <v>4</v>
          </cell>
          <cell r="K1410">
            <v>4</v>
          </cell>
          <cell r="L1410">
            <v>0</v>
          </cell>
          <cell r="M1410">
            <v>1</v>
          </cell>
          <cell r="N1410" t="str">
            <v>-</v>
          </cell>
          <cell r="O1410" t="str">
            <v>-</v>
          </cell>
          <cell r="P1410" t="str">
            <v>-</v>
          </cell>
          <cell r="Q1410" t="str">
            <v>-</v>
          </cell>
          <cell r="R1410" t="str">
            <v>TRS</v>
          </cell>
          <cell r="S1410" t="str">
            <v>-</v>
          </cell>
          <cell r="T1410" t="str">
            <v>-</v>
          </cell>
          <cell r="U1410">
            <v>42856</v>
          </cell>
          <cell r="V1410">
            <v>42886</v>
          </cell>
          <cell r="W1410">
            <v>42886</v>
          </cell>
          <cell r="X1410">
            <v>30</v>
          </cell>
          <cell r="Y1410">
            <v>42886</v>
          </cell>
          <cell r="Z1410">
            <v>0</v>
          </cell>
        </row>
        <row r="1411">
          <cell r="C1411">
            <v>4182</v>
          </cell>
          <cell r="D1411" t="str">
            <v>SUMTAR</v>
          </cell>
          <cell r="E1411">
            <v>2017</v>
          </cell>
          <cell r="F1411" t="str">
            <v>TA</v>
          </cell>
          <cell r="G1411" t="str">
            <v>MANTENIMENT CSSat TARRASENSES 2017-05</v>
          </cell>
          <cell r="H1411" t="str">
            <v>IND</v>
          </cell>
          <cell r="I1411">
            <v>0</v>
          </cell>
          <cell r="J1411">
            <v>4</v>
          </cell>
          <cell r="K1411">
            <v>4.75</v>
          </cell>
          <cell r="L1411">
            <v>-0.75</v>
          </cell>
          <cell r="M1411">
            <v>1.1875</v>
          </cell>
          <cell r="N1411" t="str">
            <v>-</v>
          </cell>
          <cell r="O1411" t="str">
            <v>-</v>
          </cell>
          <cell r="P1411" t="str">
            <v>-</v>
          </cell>
          <cell r="Q1411" t="str">
            <v>-</v>
          </cell>
          <cell r="R1411" t="str">
            <v>TRS</v>
          </cell>
          <cell r="S1411" t="str">
            <v>-</v>
          </cell>
          <cell r="T1411" t="str">
            <v>-</v>
          </cell>
          <cell r="U1411">
            <v>42856</v>
          </cell>
          <cell r="V1411">
            <v>42886</v>
          </cell>
          <cell r="W1411">
            <v>42886</v>
          </cell>
          <cell r="X1411">
            <v>30</v>
          </cell>
          <cell r="Y1411">
            <v>42886</v>
          </cell>
          <cell r="Z1411">
            <v>0</v>
          </cell>
        </row>
        <row r="1412">
          <cell r="C1412">
            <v>4183</v>
          </cell>
          <cell r="D1412" t="str">
            <v>ELECAR</v>
          </cell>
          <cell r="E1412">
            <v>2017</v>
          </cell>
          <cell r="F1412" t="str">
            <v>TA</v>
          </cell>
          <cell r="G1412" t="str">
            <v>MANTENIMENT CSSat CARDENER 2017-05</v>
          </cell>
          <cell r="H1412" t="str">
            <v>IND</v>
          </cell>
          <cell r="I1412">
            <v>0</v>
          </cell>
          <cell r="J1412">
            <v>5</v>
          </cell>
          <cell r="K1412">
            <v>5</v>
          </cell>
          <cell r="L1412">
            <v>0</v>
          </cell>
          <cell r="M1412">
            <v>1</v>
          </cell>
          <cell r="N1412" t="str">
            <v>-</v>
          </cell>
          <cell r="O1412" t="str">
            <v>-</v>
          </cell>
          <cell r="P1412" t="str">
            <v>-</v>
          </cell>
          <cell r="Q1412" t="str">
            <v>-</v>
          </cell>
          <cell r="R1412" t="str">
            <v>TRS</v>
          </cell>
          <cell r="S1412" t="str">
            <v>-</v>
          </cell>
          <cell r="T1412" t="str">
            <v>-</v>
          </cell>
          <cell r="U1412">
            <v>42856</v>
          </cell>
          <cell r="V1412">
            <v>42886</v>
          </cell>
          <cell r="W1412">
            <v>42886</v>
          </cell>
          <cell r="X1412">
            <v>30</v>
          </cell>
          <cell r="Y1412">
            <v>42886</v>
          </cell>
          <cell r="Z1412">
            <v>0</v>
          </cell>
        </row>
        <row r="1413">
          <cell r="C1413">
            <v>4184</v>
          </cell>
          <cell r="D1413" t="str">
            <v>ENEBEN</v>
          </cell>
          <cell r="E1413">
            <v>2017</v>
          </cell>
          <cell r="F1413" t="str">
            <v>TA</v>
          </cell>
          <cell r="G1413" t="str">
            <v>MANTENIMENT CSSat BENASQUE 2017-05</v>
          </cell>
          <cell r="H1413" t="str">
            <v>IND</v>
          </cell>
          <cell r="I1413">
            <v>0</v>
          </cell>
          <cell r="J1413">
            <v>4</v>
          </cell>
          <cell r="K1413">
            <v>4</v>
          </cell>
          <cell r="L1413">
            <v>0</v>
          </cell>
          <cell r="M1413">
            <v>1</v>
          </cell>
          <cell r="N1413" t="str">
            <v>-</v>
          </cell>
          <cell r="O1413" t="str">
            <v>-</v>
          </cell>
          <cell r="P1413" t="str">
            <v>-</v>
          </cell>
          <cell r="Q1413" t="str">
            <v>-</v>
          </cell>
          <cell r="R1413" t="str">
            <v>TRS</v>
          </cell>
          <cell r="S1413" t="str">
            <v>-</v>
          </cell>
          <cell r="T1413" t="str">
            <v>-</v>
          </cell>
          <cell r="U1413">
            <v>42856</v>
          </cell>
          <cell r="V1413">
            <v>42886</v>
          </cell>
          <cell r="W1413">
            <v>42886</v>
          </cell>
          <cell r="X1413">
            <v>30</v>
          </cell>
          <cell r="Y1413">
            <v>42886</v>
          </cell>
          <cell r="Z1413">
            <v>0</v>
          </cell>
        </row>
        <row r="1414">
          <cell r="C1414">
            <v>4185</v>
          </cell>
          <cell r="D1414" t="str">
            <v>ELEALB</v>
          </cell>
          <cell r="E1414">
            <v>2017</v>
          </cell>
          <cell r="F1414" t="str">
            <v>TA</v>
          </cell>
          <cell r="G1414" t="str">
            <v>MANTENIMENT CSSat ALBATARREC 2.017-05</v>
          </cell>
          <cell r="H1414" t="str">
            <v>IND</v>
          </cell>
          <cell r="I1414">
            <v>0</v>
          </cell>
          <cell r="J1414">
            <v>4</v>
          </cell>
          <cell r="K1414">
            <v>3.75</v>
          </cell>
          <cell r="L1414">
            <v>0.25</v>
          </cell>
          <cell r="M1414">
            <v>0.9375</v>
          </cell>
          <cell r="N1414" t="str">
            <v>-</v>
          </cell>
          <cell r="O1414" t="str">
            <v>-</v>
          </cell>
          <cell r="P1414" t="str">
            <v>-</v>
          </cell>
          <cell r="Q1414" t="str">
            <v>-</v>
          </cell>
          <cell r="R1414" t="str">
            <v>TRS</v>
          </cell>
          <cell r="S1414" t="str">
            <v>-</v>
          </cell>
          <cell r="T1414" t="str">
            <v>-</v>
          </cell>
          <cell r="U1414">
            <v>42856</v>
          </cell>
          <cell r="V1414">
            <v>42886</v>
          </cell>
          <cell r="W1414">
            <v>42886</v>
          </cell>
          <cell r="X1414">
            <v>30</v>
          </cell>
          <cell r="Y1414">
            <v>42886</v>
          </cell>
          <cell r="Z1414">
            <v>0</v>
          </cell>
        </row>
        <row r="1415">
          <cell r="C1415">
            <v>4186</v>
          </cell>
          <cell r="D1415" t="str">
            <v>ELTOSE</v>
          </cell>
          <cell r="E1415">
            <v>2017</v>
          </cell>
          <cell r="F1415" t="str">
            <v>TA</v>
          </cell>
          <cell r="G1415" t="str">
            <v>MANTENIMENT CSSat T.SEGRE 2017-05</v>
          </cell>
          <cell r="H1415" t="str">
            <v>IND</v>
          </cell>
          <cell r="I1415">
            <v>0</v>
          </cell>
          <cell r="J1415">
            <v>4</v>
          </cell>
          <cell r="K1415">
            <v>0.1</v>
          </cell>
          <cell r="L1415">
            <v>3.9</v>
          </cell>
          <cell r="M1415">
            <v>2.5000000000000001E-2</v>
          </cell>
          <cell r="N1415" t="str">
            <v>-</v>
          </cell>
          <cell r="O1415" t="str">
            <v>-</v>
          </cell>
          <cell r="P1415" t="str">
            <v>-</v>
          </cell>
          <cell r="Q1415" t="str">
            <v>-</v>
          </cell>
          <cell r="R1415" t="str">
            <v>TRS</v>
          </cell>
          <cell r="S1415" t="str">
            <v>-</v>
          </cell>
          <cell r="T1415" t="str">
            <v>-</v>
          </cell>
          <cell r="U1415">
            <v>42856</v>
          </cell>
          <cell r="V1415">
            <v>42886</v>
          </cell>
          <cell r="W1415">
            <v>42886</v>
          </cell>
          <cell r="X1415">
            <v>30</v>
          </cell>
          <cell r="Y1415">
            <v>42886</v>
          </cell>
          <cell r="Z1415">
            <v>0</v>
          </cell>
        </row>
        <row r="1416">
          <cell r="C1416">
            <v>4187</v>
          </cell>
          <cell r="D1416" t="str">
            <v>ELECAD</v>
          </cell>
          <cell r="E1416">
            <v>2017</v>
          </cell>
          <cell r="F1416" t="str">
            <v>TA</v>
          </cell>
          <cell r="G1416" t="str">
            <v>MANTENIMENT CSSat CADIZ 2017-05</v>
          </cell>
          <cell r="H1416" t="str">
            <v>IND</v>
          </cell>
          <cell r="I1416">
            <v>0</v>
          </cell>
          <cell r="J1416">
            <v>6</v>
          </cell>
          <cell r="K1416">
            <v>0.5</v>
          </cell>
          <cell r="L1416">
            <v>5.5</v>
          </cell>
          <cell r="M1416">
            <v>8.3333333333333329E-2</v>
          </cell>
          <cell r="N1416" t="str">
            <v>-</v>
          </cell>
          <cell r="O1416" t="str">
            <v>-</v>
          </cell>
          <cell r="P1416" t="str">
            <v>-</v>
          </cell>
          <cell r="Q1416" t="str">
            <v>-</v>
          </cell>
          <cell r="R1416" t="str">
            <v>TRS</v>
          </cell>
          <cell r="S1416" t="str">
            <v>-</v>
          </cell>
          <cell r="T1416" t="str">
            <v>-</v>
          </cell>
          <cell r="U1416">
            <v>42856</v>
          </cell>
          <cell r="V1416">
            <v>42886</v>
          </cell>
          <cell r="W1416">
            <v>42886</v>
          </cell>
          <cell r="X1416">
            <v>30</v>
          </cell>
          <cell r="Y1416">
            <v>42886</v>
          </cell>
          <cell r="Z1416">
            <v>0</v>
          </cell>
        </row>
        <row r="1417">
          <cell r="C1417">
            <v>4188</v>
          </cell>
          <cell r="D1417" t="str">
            <v>EMSA</v>
          </cell>
          <cell r="E1417">
            <v>2017</v>
          </cell>
          <cell r="F1417" t="str">
            <v>TA</v>
          </cell>
          <cell r="G1417" t="str">
            <v>MANTENIMENT CSSat EMSA 2017-05</v>
          </cell>
          <cell r="H1417" t="str">
            <v>IND</v>
          </cell>
          <cell r="I1417">
            <v>0</v>
          </cell>
          <cell r="J1417">
            <v>8</v>
          </cell>
          <cell r="K1417">
            <v>8</v>
          </cell>
          <cell r="L1417">
            <v>0</v>
          </cell>
          <cell r="M1417">
            <v>1</v>
          </cell>
          <cell r="N1417" t="str">
            <v>-</v>
          </cell>
          <cell r="O1417" t="str">
            <v>-</v>
          </cell>
          <cell r="P1417" t="str">
            <v>-</v>
          </cell>
          <cell r="Q1417" t="str">
            <v>-</v>
          </cell>
          <cell r="R1417" t="str">
            <v>TRS</v>
          </cell>
          <cell r="S1417" t="str">
            <v>-</v>
          </cell>
          <cell r="T1417" t="str">
            <v>-</v>
          </cell>
          <cell r="U1417">
            <v>42856</v>
          </cell>
          <cell r="V1417">
            <v>42886</v>
          </cell>
          <cell r="W1417">
            <v>42886</v>
          </cell>
          <cell r="X1417">
            <v>30</v>
          </cell>
          <cell r="Y1417">
            <v>42886</v>
          </cell>
          <cell r="Z1417">
            <v>0</v>
          </cell>
        </row>
        <row r="1418">
          <cell r="C1418">
            <v>4189</v>
          </cell>
          <cell r="D1418" t="str">
            <v>EAECEU</v>
          </cell>
          <cell r="E1418">
            <v>2017</v>
          </cell>
          <cell r="F1418" t="str">
            <v>TA</v>
          </cell>
          <cell r="G1418" t="str">
            <v>Reparacio CAP32 N/S 429/2011 (RTU CRC MUELLE DATO)</v>
          </cell>
          <cell r="H1418" t="str">
            <v>IND</v>
          </cell>
          <cell r="I1418">
            <v>0</v>
          </cell>
          <cell r="J1418">
            <v>4.25</v>
          </cell>
          <cell r="K1418">
            <v>4.25</v>
          </cell>
          <cell r="L1418">
            <v>0</v>
          </cell>
          <cell r="M1418">
            <v>1</v>
          </cell>
          <cell r="N1418" t="str">
            <v>-</v>
          </cell>
          <cell r="O1418" t="str">
            <v>-</v>
          </cell>
          <cell r="P1418" t="str">
            <v>-</v>
          </cell>
          <cell r="Q1418" t="str">
            <v>-</v>
          </cell>
          <cell r="R1418" t="str">
            <v>RVC</v>
          </cell>
          <cell r="S1418" t="str">
            <v>-</v>
          </cell>
          <cell r="T1418" t="str">
            <v>-</v>
          </cell>
          <cell r="U1418">
            <v>42858</v>
          </cell>
          <cell r="V1418">
            <v>42860</v>
          </cell>
          <cell r="W1418">
            <v>42860</v>
          </cell>
          <cell r="X1418">
            <v>2</v>
          </cell>
          <cell r="Y1418">
            <v>42859</v>
          </cell>
          <cell r="Z1418">
            <v>-1</v>
          </cell>
        </row>
        <row r="1419">
          <cell r="C1419">
            <v>4190</v>
          </cell>
          <cell r="D1419" t="str">
            <v>FELGON</v>
          </cell>
          <cell r="E1419">
            <v>2017</v>
          </cell>
          <cell r="F1419" t="str">
            <v>TA</v>
          </cell>
          <cell r="G1419" t="str">
            <v>CC SCADA TEDIS.Net F.GONZALEZ v2.0</v>
          </cell>
          <cell r="H1419" t="str">
            <v>OF3735</v>
          </cell>
          <cell r="I1419">
            <v>0</v>
          </cell>
          <cell r="J1419">
            <v>4</v>
          </cell>
          <cell r="K1419">
            <v>4</v>
          </cell>
          <cell r="L1419">
            <v>0</v>
          </cell>
          <cell r="M1419">
            <v>1</v>
          </cell>
          <cell r="N1419" t="str">
            <v>-</v>
          </cell>
          <cell r="O1419" t="str">
            <v>-</v>
          </cell>
          <cell r="P1419" t="str">
            <v>-</v>
          </cell>
          <cell r="Q1419" t="str">
            <v>-</v>
          </cell>
          <cell r="R1419" t="str">
            <v>EDC</v>
          </cell>
          <cell r="S1419" t="str">
            <v>-</v>
          </cell>
          <cell r="T1419" t="str">
            <v>-</v>
          </cell>
          <cell r="U1419">
            <v>42858</v>
          </cell>
          <cell r="V1419">
            <v>42886</v>
          </cell>
          <cell r="W1419">
            <v>42928</v>
          </cell>
          <cell r="X1419">
            <v>28</v>
          </cell>
          <cell r="Y1419">
            <v>42928</v>
          </cell>
          <cell r="Z1419">
            <v>0</v>
          </cell>
        </row>
        <row r="1420">
          <cell r="C1420">
            <v>4191</v>
          </cell>
          <cell r="D1420" t="str">
            <v>DOMINI</v>
          </cell>
          <cell r="E1420">
            <v>2017</v>
          </cell>
          <cell r="F1420" t="str">
            <v>TA</v>
          </cell>
          <cell r="G1420" t="str">
            <v>VERIFICACIO TELECONTROL CASA TARRADELLAS</v>
          </cell>
          <cell r="H1420" t="str">
            <v>IND</v>
          </cell>
          <cell r="I1420">
            <v>0</v>
          </cell>
          <cell r="J1420">
            <v>9</v>
          </cell>
          <cell r="K1420">
            <v>12</v>
          </cell>
          <cell r="L1420">
            <v>-3</v>
          </cell>
          <cell r="M1420">
            <v>1.3333333333333333</v>
          </cell>
          <cell r="N1420" t="str">
            <v>-</v>
          </cell>
          <cell r="O1420" t="str">
            <v>-</v>
          </cell>
          <cell r="P1420" t="str">
            <v>-</v>
          </cell>
          <cell r="Q1420" t="str">
            <v>-</v>
          </cell>
          <cell r="R1420" t="str">
            <v>TRS</v>
          </cell>
          <cell r="S1420" t="str">
            <v>-</v>
          </cell>
          <cell r="T1420" t="str">
            <v>-</v>
          </cell>
          <cell r="U1420">
            <v>42859</v>
          </cell>
          <cell r="V1420">
            <v>42886</v>
          </cell>
          <cell r="W1420">
            <v>42886</v>
          </cell>
          <cell r="X1420">
            <v>27</v>
          </cell>
          <cell r="Y1420">
            <v>42866</v>
          </cell>
          <cell r="Z1420">
            <v>-19</v>
          </cell>
        </row>
        <row r="1421">
          <cell r="C1421">
            <v>4192</v>
          </cell>
          <cell r="D1421" t="str">
            <v>FELGON</v>
          </cell>
          <cell r="E1421">
            <v>2017</v>
          </cell>
          <cell r="F1421" t="str">
            <v>TA</v>
          </cell>
          <cell r="G1421" t="str">
            <v>Reparacio CAP32-125 N/S 1118/2011 (S.E. DON BENITO)</v>
          </cell>
          <cell r="H1421" t="str">
            <v>IND</v>
          </cell>
          <cell r="I1421">
            <v>0</v>
          </cell>
          <cell r="J1421">
            <v>2</v>
          </cell>
          <cell r="K1421">
            <v>1.83</v>
          </cell>
          <cell r="L1421">
            <v>0.16999999999999993</v>
          </cell>
          <cell r="M1421">
            <v>0.91500000000000004</v>
          </cell>
          <cell r="N1421" t="str">
            <v>-</v>
          </cell>
          <cell r="O1421" t="str">
            <v>-</v>
          </cell>
          <cell r="P1421" t="str">
            <v>EMM</v>
          </cell>
          <cell r="Q1421" t="str">
            <v>-</v>
          </cell>
          <cell r="R1421" t="str">
            <v>-</v>
          </cell>
          <cell r="S1421" t="str">
            <v>-</v>
          </cell>
          <cell r="T1421" t="str">
            <v>-</v>
          </cell>
          <cell r="U1421">
            <v>42863</v>
          </cell>
          <cell r="V1421">
            <v>42863</v>
          </cell>
          <cell r="W1421">
            <v>42863</v>
          </cell>
          <cell r="X1421">
            <v>0</v>
          </cell>
          <cell r="Y1421">
            <v>42863</v>
          </cell>
          <cell r="Z1421">
            <v>0</v>
          </cell>
        </row>
        <row r="1422">
          <cell r="C1422">
            <v>4193</v>
          </cell>
          <cell r="D1422" t="str">
            <v>GASELE</v>
          </cell>
          <cell r="E1422">
            <v>2017</v>
          </cell>
          <cell r="F1422" t="str">
            <v>TA</v>
          </cell>
          <cell r="G1422" t="str">
            <v>MANTENIMENT SCADA TEDIS.Net GASELEC 01/05/2.017 - 30/04/2.018</v>
          </cell>
          <cell r="H1422" t="str">
            <v>IND</v>
          </cell>
          <cell r="I1422">
            <v>0</v>
          </cell>
          <cell r="J1422">
            <v>26</v>
          </cell>
          <cell r="K1422">
            <v>49.58</v>
          </cell>
          <cell r="L1422">
            <v>-23.58</v>
          </cell>
          <cell r="M1422">
            <v>1.9069230769230769</v>
          </cell>
          <cell r="N1422" t="str">
            <v>-</v>
          </cell>
          <cell r="O1422" t="str">
            <v>-</v>
          </cell>
          <cell r="P1422" t="str">
            <v>-</v>
          </cell>
          <cell r="Q1422" t="str">
            <v>-</v>
          </cell>
          <cell r="R1422" t="str">
            <v>JMT</v>
          </cell>
          <cell r="S1422" t="str">
            <v>-</v>
          </cell>
          <cell r="T1422" t="str">
            <v>-</v>
          </cell>
          <cell r="U1422">
            <v>42856</v>
          </cell>
          <cell r="V1422">
            <v>43220</v>
          </cell>
          <cell r="W1422">
            <v>43220</v>
          </cell>
          <cell r="X1422">
            <v>359</v>
          </cell>
          <cell r="Y1422">
            <v>43220</v>
          </cell>
          <cell r="Z1422">
            <v>0</v>
          </cell>
        </row>
        <row r="1423">
          <cell r="C1423">
            <v>4194</v>
          </cell>
          <cell r="D1423" t="str">
            <v>MOELCU</v>
          </cell>
          <cell r="E1423">
            <v>2017</v>
          </cell>
          <cell r="F1423" t="str">
            <v>TA</v>
          </cell>
          <cell r="G1423" t="str">
            <v>RTU C.T. PEPE EL GORDO v1.1</v>
          </cell>
          <cell r="H1423" t="str">
            <v>IND</v>
          </cell>
          <cell r="I1423">
            <v>0</v>
          </cell>
          <cell r="J1423">
            <v>11</v>
          </cell>
          <cell r="K1423">
            <v>11.5</v>
          </cell>
          <cell r="L1423">
            <v>-0.5</v>
          </cell>
          <cell r="M1423">
            <v>1.0454545454545454</v>
          </cell>
          <cell r="N1423" t="str">
            <v>-</v>
          </cell>
          <cell r="O1423" t="str">
            <v>-</v>
          </cell>
          <cell r="P1423" t="str">
            <v>-</v>
          </cell>
          <cell r="Q1423" t="str">
            <v>-</v>
          </cell>
          <cell r="R1423" t="str">
            <v>RVC</v>
          </cell>
          <cell r="S1423" t="str">
            <v>-</v>
          </cell>
          <cell r="T1423" t="str">
            <v>-</v>
          </cell>
          <cell r="U1423">
            <v>42865</v>
          </cell>
          <cell r="V1423">
            <v>42886</v>
          </cell>
          <cell r="W1423">
            <v>42886</v>
          </cell>
          <cell r="X1423">
            <v>21</v>
          </cell>
          <cell r="Y1423">
            <v>42877</v>
          </cell>
          <cell r="Z1423">
            <v>-8</v>
          </cell>
        </row>
        <row r="1424">
          <cell r="C1424">
            <v>4195</v>
          </cell>
          <cell r="D1424" t="str">
            <v>MOELCU</v>
          </cell>
          <cell r="E1424">
            <v>2017</v>
          </cell>
          <cell r="F1424" t="str">
            <v>TA</v>
          </cell>
          <cell r="G1424" t="str">
            <v>Inst.y PEM RTU C.T. PIJIROS v1.0</v>
          </cell>
          <cell r="H1424" t="str">
            <v>PPAL</v>
          </cell>
          <cell r="I1424">
            <v>0</v>
          </cell>
          <cell r="J1424">
            <v>11</v>
          </cell>
          <cell r="K1424">
            <v>11.5</v>
          </cell>
          <cell r="L1424">
            <v>-0.5</v>
          </cell>
          <cell r="M1424">
            <v>1.0454545454545454</v>
          </cell>
          <cell r="N1424" t="str">
            <v>-</v>
          </cell>
          <cell r="O1424" t="str">
            <v>-</v>
          </cell>
          <cell r="P1424" t="str">
            <v>-</v>
          </cell>
          <cell r="Q1424" t="str">
            <v>-</v>
          </cell>
          <cell r="R1424" t="str">
            <v>RVC</v>
          </cell>
          <cell r="S1424" t="str">
            <v>-</v>
          </cell>
          <cell r="T1424" t="str">
            <v>-</v>
          </cell>
          <cell r="U1424">
            <v>42865</v>
          </cell>
          <cell r="V1424">
            <v>42886</v>
          </cell>
          <cell r="W1424">
            <v>42886</v>
          </cell>
          <cell r="X1424">
            <v>21</v>
          </cell>
          <cell r="Y1424">
            <v>42878</v>
          </cell>
          <cell r="Z1424">
            <v>-7</v>
          </cell>
        </row>
        <row r="1425">
          <cell r="C1425">
            <v>4196</v>
          </cell>
          <cell r="D1425" t="str">
            <v>MOELCU</v>
          </cell>
          <cell r="E1425">
            <v>2017</v>
          </cell>
          <cell r="F1425" t="str">
            <v>TA</v>
          </cell>
          <cell r="G1425" t="str">
            <v>Inst.y PEM RTU C.T. PUEBLO GOLCO v1.0</v>
          </cell>
          <cell r="H1425" t="str">
            <v>IND</v>
          </cell>
          <cell r="I1425">
            <v>0</v>
          </cell>
          <cell r="J1425">
            <v>12</v>
          </cell>
          <cell r="K1425">
            <v>12</v>
          </cell>
          <cell r="L1425">
            <v>0</v>
          </cell>
          <cell r="M1425">
            <v>1</v>
          </cell>
          <cell r="N1425" t="str">
            <v>-</v>
          </cell>
          <cell r="O1425" t="str">
            <v>-</v>
          </cell>
          <cell r="P1425" t="str">
            <v>-</v>
          </cell>
          <cell r="Q1425" t="str">
            <v>-</v>
          </cell>
          <cell r="R1425" t="str">
            <v>RVC</v>
          </cell>
          <cell r="S1425" t="str">
            <v>-</v>
          </cell>
          <cell r="T1425" t="str">
            <v>-</v>
          </cell>
          <cell r="U1425">
            <v>42865</v>
          </cell>
          <cell r="V1425">
            <v>42947</v>
          </cell>
          <cell r="W1425">
            <v>43054</v>
          </cell>
          <cell r="X1425">
            <v>81</v>
          </cell>
          <cell r="Y1425">
            <v>43054</v>
          </cell>
          <cell r="Z1425">
            <v>0</v>
          </cell>
        </row>
        <row r="1426">
          <cell r="C1426">
            <v>4197</v>
          </cell>
          <cell r="D1426" t="str">
            <v>SITEL</v>
          </cell>
          <cell r="E1426">
            <v>2017</v>
          </cell>
          <cell r="F1426" t="str">
            <v>TA</v>
          </cell>
          <cell r="G1426" t="str">
            <v>3 x Mang. COM CAP32/PRX - GSM</v>
          </cell>
          <cell r="H1426" t="str">
            <v>OF4195</v>
          </cell>
          <cell r="I1426">
            <v>0</v>
          </cell>
          <cell r="J1426">
            <v>2</v>
          </cell>
          <cell r="K1426">
            <v>1.25</v>
          </cell>
          <cell r="L1426">
            <v>0.75</v>
          </cell>
          <cell r="M1426">
            <v>0.625</v>
          </cell>
          <cell r="N1426" t="str">
            <v>-</v>
          </cell>
          <cell r="O1426" t="str">
            <v>-</v>
          </cell>
          <cell r="P1426" t="str">
            <v>EMM</v>
          </cell>
          <cell r="Q1426" t="str">
            <v>-</v>
          </cell>
          <cell r="R1426" t="str">
            <v>-</v>
          </cell>
          <cell r="S1426" t="str">
            <v>-</v>
          </cell>
          <cell r="T1426" t="str">
            <v>-</v>
          </cell>
          <cell r="U1426">
            <v>42865</v>
          </cell>
          <cell r="V1426">
            <v>42886</v>
          </cell>
          <cell r="W1426">
            <v>42886</v>
          </cell>
          <cell r="X1426">
            <v>21</v>
          </cell>
          <cell r="Y1426">
            <v>42870</v>
          </cell>
          <cell r="Z1426">
            <v>-15</v>
          </cell>
        </row>
        <row r="1427">
          <cell r="C1427">
            <v>4198</v>
          </cell>
          <cell r="D1427" t="str">
            <v>SITEL</v>
          </cell>
          <cell r="E1427">
            <v>2017</v>
          </cell>
          <cell r="F1427" t="str">
            <v>TA</v>
          </cell>
          <cell r="G1427" t="str">
            <v>2 x Mang. COM CAP32/PRX - GPRS</v>
          </cell>
          <cell r="H1427" t="str">
            <v>OF4195</v>
          </cell>
          <cell r="I1427">
            <v>0</v>
          </cell>
          <cell r="J1427">
            <v>1</v>
          </cell>
          <cell r="K1427">
            <v>1.25</v>
          </cell>
          <cell r="L1427">
            <v>-0.25</v>
          </cell>
          <cell r="M1427">
            <v>1.25</v>
          </cell>
          <cell r="N1427" t="str">
            <v>-</v>
          </cell>
          <cell r="O1427" t="str">
            <v>-</v>
          </cell>
          <cell r="P1427" t="str">
            <v>EMM</v>
          </cell>
          <cell r="Q1427" t="str">
            <v>-</v>
          </cell>
          <cell r="R1427" t="str">
            <v>-</v>
          </cell>
          <cell r="S1427" t="str">
            <v>-</v>
          </cell>
          <cell r="T1427" t="str">
            <v>-</v>
          </cell>
          <cell r="U1427">
            <v>42866</v>
          </cell>
          <cell r="V1427">
            <v>42886</v>
          </cell>
          <cell r="W1427">
            <v>42886</v>
          </cell>
          <cell r="X1427">
            <v>20</v>
          </cell>
          <cell r="Y1427">
            <v>42870</v>
          </cell>
          <cell r="Z1427">
            <v>-15</v>
          </cell>
        </row>
        <row r="1428">
          <cell r="C1428">
            <v>4199</v>
          </cell>
          <cell r="D1428" t="str">
            <v>ORMAZA</v>
          </cell>
          <cell r="E1428">
            <v>2017</v>
          </cell>
          <cell r="F1428" t="str">
            <v>TA</v>
          </cell>
          <cell r="G1428" t="str">
            <v>CC SCADA CALLOSA v2.9</v>
          </cell>
          <cell r="H1428" t="str">
            <v>PPAL</v>
          </cell>
          <cell r="I1428">
            <v>0</v>
          </cell>
          <cell r="J1428">
            <v>7</v>
          </cell>
          <cell r="K1428">
            <v>8.5</v>
          </cell>
          <cell r="L1428">
            <v>-1.5</v>
          </cell>
          <cell r="M1428">
            <v>1.2142857142857142</v>
          </cell>
          <cell r="N1428" t="str">
            <v>-</v>
          </cell>
          <cell r="O1428" t="str">
            <v>-</v>
          </cell>
          <cell r="P1428" t="str">
            <v>-</v>
          </cell>
          <cell r="Q1428" t="str">
            <v>JMG</v>
          </cell>
          <cell r="R1428" t="str">
            <v>-</v>
          </cell>
          <cell r="S1428" t="str">
            <v>-</v>
          </cell>
          <cell r="T1428" t="str">
            <v>-</v>
          </cell>
          <cell r="U1428">
            <v>42866</v>
          </cell>
          <cell r="V1428">
            <v>42905</v>
          </cell>
          <cell r="W1428">
            <v>42905</v>
          </cell>
          <cell r="X1428">
            <v>38</v>
          </cell>
          <cell r="Y1428">
            <v>43104</v>
          </cell>
          <cell r="Z1428">
            <v>195</v>
          </cell>
        </row>
        <row r="1429">
          <cell r="C1429">
            <v>4200</v>
          </cell>
          <cell r="D1429" t="str">
            <v>ORMAZA</v>
          </cell>
          <cell r="E1429">
            <v>2017</v>
          </cell>
          <cell r="F1429" t="str">
            <v>TA</v>
          </cell>
          <cell r="G1429" t="str">
            <v>CC SCADA CALLOSA v2.10</v>
          </cell>
          <cell r="H1429" t="str">
            <v>OF4199</v>
          </cell>
          <cell r="I1429">
            <v>0</v>
          </cell>
          <cell r="J1429">
            <v>7</v>
          </cell>
          <cell r="K1429">
            <v>3.75</v>
          </cell>
          <cell r="L1429">
            <v>3.25</v>
          </cell>
          <cell r="M1429">
            <v>0.5357142857142857</v>
          </cell>
          <cell r="N1429" t="str">
            <v>-</v>
          </cell>
          <cell r="O1429" t="str">
            <v>-</v>
          </cell>
          <cell r="P1429" t="str">
            <v>-</v>
          </cell>
          <cell r="Q1429" t="str">
            <v>JMG</v>
          </cell>
          <cell r="R1429" t="str">
            <v>-</v>
          </cell>
          <cell r="S1429" t="str">
            <v>-</v>
          </cell>
          <cell r="T1429" t="str">
            <v>-</v>
          </cell>
          <cell r="U1429">
            <v>42866</v>
          </cell>
          <cell r="V1429">
            <v>42905</v>
          </cell>
          <cell r="W1429">
            <v>42905</v>
          </cell>
          <cell r="X1429">
            <v>38</v>
          </cell>
          <cell r="Y1429">
            <v>43104</v>
          </cell>
          <cell r="Z1429">
            <v>195</v>
          </cell>
        </row>
        <row r="1430">
          <cell r="C1430">
            <v>0</v>
          </cell>
          <cell r="D1430">
            <v>0</v>
          </cell>
          <cell r="E1430">
            <v>0</v>
          </cell>
          <cell r="F1430">
            <v>0</v>
          </cell>
          <cell r="G1430">
            <v>0</v>
          </cell>
          <cell r="H1430">
            <v>0</v>
          </cell>
          <cell r="I1430">
            <v>0</v>
          </cell>
          <cell r="J1430">
            <v>304.25</v>
          </cell>
          <cell r="K1430">
            <v>316.31</v>
          </cell>
          <cell r="L1430">
            <v>-12.060000000000002</v>
          </cell>
          <cell r="M1430">
            <v>0</v>
          </cell>
          <cell r="N1430">
            <v>0</v>
          </cell>
          <cell r="O1430">
            <v>0</v>
          </cell>
          <cell r="P1430">
            <v>0</v>
          </cell>
          <cell r="Q1430">
            <v>0</v>
          </cell>
          <cell r="R1430">
            <v>0</v>
          </cell>
          <cell r="S1430">
            <v>0</v>
          </cell>
          <cell r="T1430">
            <v>0</v>
          </cell>
          <cell r="U1430">
            <v>0</v>
          </cell>
          <cell r="V1430">
            <v>0</v>
          </cell>
          <cell r="W1430">
            <v>0</v>
          </cell>
          <cell r="X1430">
            <v>0</v>
          </cell>
          <cell r="Y1430">
            <v>0</v>
          </cell>
          <cell r="Z1430">
            <v>344</v>
          </cell>
        </row>
        <row r="1431">
          <cell r="L1431">
            <v>0</v>
          </cell>
          <cell r="M1431">
            <v>0</v>
          </cell>
          <cell r="Z1431">
            <v>0</v>
          </cell>
        </row>
        <row r="1432">
          <cell r="D1432">
            <v>0</v>
          </cell>
          <cell r="E1432">
            <v>0</v>
          </cell>
          <cell r="F1432">
            <v>0</v>
          </cell>
          <cell r="G1432">
            <v>0</v>
          </cell>
          <cell r="H1432">
            <v>0</v>
          </cell>
          <cell r="I1432">
            <v>0</v>
          </cell>
          <cell r="J1432">
            <v>0</v>
          </cell>
          <cell r="K1432">
            <v>0</v>
          </cell>
          <cell r="L1432">
            <v>0</v>
          </cell>
          <cell r="M1432">
            <v>0</v>
          </cell>
          <cell r="N1432">
            <v>0</v>
          </cell>
          <cell r="O1432">
            <v>0</v>
          </cell>
          <cell r="P1432">
            <v>0</v>
          </cell>
          <cell r="Q1432">
            <v>0</v>
          </cell>
          <cell r="R1432">
            <v>0</v>
          </cell>
          <cell r="S1432">
            <v>0</v>
          </cell>
          <cell r="T1432">
            <v>0</v>
          </cell>
          <cell r="U1432">
            <v>0</v>
          </cell>
          <cell r="Z1432">
            <v>0</v>
          </cell>
        </row>
        <row r="1433">
          <cell r="D1433">
            <v>0</v>
          </cell>
          <cell r="E1433">
            <v>0</v>
          </cell>
          <cell r="F1433">
            <v>0</v>
          </cell>
          <cell r="G1433">
            <v>0</v>
          </cell>
          <cell r="H1433">
            <v>0</v>
          </cell>
          <cell r="I1433">
            <v>0</v>
          </cell>
          <cell r="J1433">
            <v>0</v>
          </cell>
          <cell r="K1433">
            <v>0</v>
          </cell>
          <cell r="N1433" t="str">
            <v>APROVISIONAMENTS</v>
          </cell>
          <cell r="O1433" t="str">
            <v>ADMINISTRACIO</v>
          </cell>
          <cell r="P1433" t="str">
            <v>OPERACIONS</v>
          </cell>
          <cell r="Q1433" t="str">
            <v>ENGINYERIA HW</v>
          </cell>
          <cell r="R1433" t="str">
            <v>ENGINYERIA SW</v>
          </cell>
          <cell r="S1433" t="str">
            <v>COMERCIAL</v>
          </cell>
          <cell r="T1433" t="str">
            <v>CONSUL.TELCOMUNIC.</v>
          </cell>
          <cell r="U1433">
            <v>0</v>
          </cell>
          <cell r="Z1433">
            <v>0</v>
          </cell>
        </row>
        <row r="1434">
          <cell r="N1434">
            <v>0</v>
          </cell>
          <cell r="O1434">
            <v>0</v>
          </cell>
          <cell r="P1434">
            <v>0</v>
          </cell>
          <cell r="Q1434">
            <v>0</v>
          </cell>
          <cell r="R1434">
            <v>0</v>
          </cell>
          <cell r="S1434">
            <v>0</v>
          </cell>
          <cell r="T1434">
            <v>0</v>
          </cell>
          <cell r="U1434">
            <v>0</v>
          </cell>
          <cell r="Z1434">
            <v>0</v>
          </cell>
        </row>
        <row r="1435">
          <cell r="N1435">
            <v>0</v>
          </cell>
          <cell r="O1435">
            <v>0</v>
          </cell>
          <cell r="P1435">
            <v>0</v>
          </cell>
          <cell r="Q1435">
            <v>0</v>
          </cell>
          <cell r="R1435">
            <v>0</v>
          </cell>
          <cell r="S1435">
            <v>0</v>
          </cell>
          <cell r="T1435">
            <v>0</v>
          </cell>
          <cell r="U1435">
            <v>0</v>
          </cell>
          <cell r="Z1435">
            <v>0</v>
          </cell>
        </row>
        <row r="1436">
          <cell r="N1436">
            <v>0</v>
          </cell>
          <cell r="O1436">
            <v>0</v>
          </cell>
          <cell r="P1436">
            <v>0</v>
          </cell>
          <cell r="Q1436">
            <v>0</v>
          </cell>
          <cell r="R1436">
            <v>0</v>
          </cell>
          <cell r="S1436">
            <v>0</v>
          </cell>
          <cell r="T1436">
            <v>0</v>
          </cell>
          <cell r="U1436">
            <v>0</v>
          </cell>
          <cell r="Z1436">
            <v>0</v>
          </cell>
        </row>
        <row r="1437">
          <cell r="E1437">
            <v>0</v>
          </cell>
          <cell r="F1437">
            <v>0</v>
          </cell>
          <cell r="G1437">
            <v>0</v>
          </cell>
          <cell r="H1437">
            <v>0</v>
          </cell>
          <cell r="I1437">
            <v>0</v>
          </cell>
          <cell r="J1437">
            <v>0</v>
          </cell>
          <cell r="K1437">
            <v>0</v>
          </cell>
          <cell r="L1437">
            <v>0</v>
          </cell>
          <cell r="M1437">
            <v>0</v>
          </cell>
          <cell r="N1437">
            <v>0</v>
          </cell>
          <cell r="O1437">
            <v>0</v>
          </cell>
          <cell r="P1437">
            <v>0</v>
          </cell>
          <cell r="Q1437">
            <v>0</v>
          </cell>
          <cell r="R1437">
            <v>0</v>
          </cell>
          <cell r="S1437">
            <v>0</v>
          </cell>
          <cell r="T1437">
            <v>0</v>
          </cell>
          <cell r="U1437">
            <v>0</v>
          </cell>
          <cell r="Z1437">
            <v>0</v>
          </cell>
        </row>
        <row r="1438">
          <cell r="E1438" t="str">
            <v>Projectes (EXTERNS) en curs 2.017</v>
          </cell>
          <cell r="F1438">
            <v>0</v>
          </cell>
          <cell r="G1438">
            <v>0</v>
          </cell>
          <cell r="H1438">
            <v>0</v>
          </cell>
          <cell r="I1438">
            <v>0</v>
          </cell>
          <cell r="J1438">
            <v>0</v>
          </cell>
          <cell r="K1438">
            <v>0</v>
          </cell>
          <cell r="L1438">
            <v>0</v>
          </cell>
          <cell r="M1438">
            <v>0</v>
          </cell>
          <cell r="N1438">
            <v>0</v>
          </cell>
          <cell r="O1438">
            <v>0</v>
          </cell>
          <cell r="P1438">
            <v>0</v>
          </cell>
          <cell r="Q1438">
            <v>0</v>
          </cell>
          <cell r="R1438">
            <v>0</v>
          </cell>
          <cell r="S1438">
            <v>0</v>
          </cell>
          <cell r="T1438">
            <v>0</v>
          </cell>
          <cell r="U1438">
            <v>0</v>
          </cell>
          <cell r="Z1438">
            <v>0</v>
          </cell>
        </row>
        <row r="1439">
          <cell r="N1439">
            <v>0</v>
          </cell>
          <cell r="O1439">
            <v>0</v>
          </cell>
          <cell r="P1439">
            <v>0</v>
          </cell>
          <cell r="Q1439">
            <v>0</v>
          </cell>
          <cell r="R1439">
            <v>0</v>
          </cell>
          <cell r="S1439">
            <v>0</v>
          </cell>
          <cell r="T1439">
            <v>0</v>
          </cell>
          <cell r="U1439">
            <v>0</v>
          </cell>
          <cell r="Z1439">
            <v>0</v>
          </cell>
        </row>
        <row r="1440">
          <cell r="C1440">
            <v>0</v>
          </cell>
          <cell r="D1440">
            <v>0</v>
          </cell>
          <cell r="E1440">
            <v>0</v>
          </cell>
          <cell r="F1440">
            <v>0</v>
          </cell>
          <cell r="G1440">
            <v>0</v>
          </cell>
          <cell r="H1440">
            <v>0</v>
          </cell>
          <cell r="I1440">
            <v>0</v>
          </cell>
          <cell r="J1440">
            <v>0</v>
          </cell>
          <cell r="K1440">
            <v>0</v>
          </cell>
          <cell r="L1440">
            <v>0</v>
          </cell>
          <cell r="M1440">
            <v>0</v>
          </cell>
          <cell r="N1440">
            <v>0</v>
          </cell>
          <cell r="O1440">
            <v>0</v>
          </cell>
          <cell r="P1440">
            <v>0</v>
          </cell>
          <cell r="Q1440">
            <v>0</v>
          </cell>
          <cell r="R1440">
            <v>0</v>
          </cell>
          <cell r="S1440">
            <v>0</v>
          </cell>
          <cell r="T1440">
            <v>0</v>
          </cell>
          <cell r="U1440">
            <v>0</v>
          </cell>
          <cell r="V1440">
            <v>0</v>
          </cell>
          <cell r="W1440">
            <v>0</v>
          </cell>
          <cell r="X1440">
            <v>0</v>
          </cell>
          <cell r="Y1440">
            <v>0</v>
          </cell>
          <cell r="Z1440">
            <v>0</v>
          </cell>
        </row>
        <row r="1441">
          <cell r="C1441" t="str">
            <v>OF</v>
          </cell>
          <cell r="D1441" t="str">
            <v>CLIENT</v>
          </cell>
          <cell r="E1441" t="str">
            <v>ANY</v>
          </cell>
          <cell r="F1441" t="str">
            <v>STATUS</v>
          </cell>
          <cell r="G1441" t="str">
            <v>PROJECTE</v>
          </cell>
          <cell r="H1441" t="str">
            <v>TIPUS OF o DEPENDENCIA</v>
          </cell>
          <cell r="I1441">
            <v>0</v>
          </cell>
          <cell r="J1441" t="str">
            <v>PREV</v>
          </cell>
          <cell r="K1441" t="str">
            <v>TOTAL</v>
          </cell>
          <cell r="L1441" t="str">
            <v>DESV</v>
          </cell>
          <cell r="M1441" t="str">
            <v>AVANÇ</v>
          </cell>
          <cell r="N1441" t="str">
            <v>DPT. IMPLICATS</v>
          </cell>
          <cell r="O1441">
            <v>0</v>
          </cell>
          <cell r="P1441">
            <v>0</v>
          </cell>
          <cell r="Q1441">
            <v>0</v>
          </cell>
          <cell r="R1441">
            <v>0</v>
          </cell>
          <cell r="S1441">
            <v>0</v>
          </cell>
          <cell r="T1441">
            <v>0</v>
          </cell>
          <cell r="U1441" t="str">
            <v>DATA</v>
          </cell>
          <cell r="V1441" t="str">
            <v>DATA</v>
          </cell>
          <cell r="W1441" t="str">
            <v>DATA</v>
          </cell>
          <cell r="X1441" t="str">
            <v>DURADA</v>
          </cell>
          <cell r="Y1441" t="str">
            <v>DATA</v>
          </cell>
          <cell r="Z1441" t="str">
            <v>DESVIAC.</v>
          </cell>
        </row>
        <row r="1442">
          <cell r="C1442">
            <v>0</v>
          </cell>
          <cell r="D1442">
            <v>0</v>
          </cell>
          <cell r="E1442">
            <v>0</v>
          </cell>
          <cell r="F1442">
            <v>0</v>
          </cell>
          <cell r="G1442">
            <v>0</v>
          </cell>
          <cell r="H1442">
            <v>0</v>
          </cell>
          <cell r="I1442">
            <v>0</v>
          </cell>
          <cell r="J1442">
            <v>0</v>
          </cell>
          <cell r="K1442" t="str">
            <v>REAL</v>
          </cell>
          <cell r="L1442">
            <v>0</v>
          </cell>
          <cell r="M1442">
            <v>0</v>
          </cell>
          <cell r="N1442">
            <v>0</v>
          </cell>
          <cell r="O1442">
            <v>0</v>
          </cell>
          <cell r="P1442">
            <v>0</v>
          </cell>
          <cell r="Q1442">
            <v>0</v>
          </cell>
          <cell r="R1442">
            <v>0</v>
          </cell>
          <cell r="S1442">
            <v>0</v>
          </cell>
          <cell r="T1442">
            <v>0</v>
          </cell>
          <cell r="U1442" t="str">
            <v>INICI</v>
          </cell>
          <cell r="V1442" t="str">
            <v>ENTREGA</v>
          </cell>
          <cell r="W1442" t="str">
            <v>REVISADA</v>
          </cell>
          <cell r="X1442">
            <v>0</v>
          </cell>
          <cell r="Y1442" t="str">
            <v>ACCEP.</v>
          </cell>
          <cell r="Z1442">
            <v>0</v>
          </cell>
        </row>
        <row r="1443">
          <cell r="C1443">
            <v>0</v>
          </cell>
          <cell r="D1443">
            <v>0</v>
          </cell>
          <cell r="E1443">
            <v>0</v>
          </cell>
          <cell r="F1443">
            <v>0</v>
          </cell>
          <cell r="G1443">
            <v>0</v>
          </cell>
          <cell r="H1443">
            <v>0</v>
          </cell>
          <cell r="I1443">
            <v>0</v>
          </cell>
          <cell r="J1443">
            <v>0</v>
          </cell>
          <cell r="K1443">
            <v>0</v>
          </cell>
          <cell r="L1443">
            <v>0</v>
          </cell>
          <cell r="M1443">
            <v>0</v>
          </cell>
          <cell r="N1443">
            <v>0</v>
          </cell>
          <cell r="O1443">
            <v>0</v>
          </cell>
          <cell r="P1443">
            <v>0</v>
          </cell>
          <cell r="Q1443">
            <v>0</v>
          </cell>
          <cell r="R1443">
            <v>0</v>
          </cell>
          <cell r="S1443">
            <v>0</v>
          </cell>
          <cell r="T1443">
            <v>0</v>
          </cell>
          <cell r="U1443">
            <v>0</v>
          </cell>
          <cell r="V1443">
            <v>0</v>
          </cell>
          <cell r="W1443">
            <v>0</v>
          </cell>
          <cell r="X1443">
            <v>0</v>
          </cell>
          <cell r="Y1443">
            <v>0</v>
          </cell>
          <cell r="Z1443">
            <v>0</v>
          </cell>
        </row>
        <row r="1444">
          <cell r="C1444">
            <v>4201</v>
          </cell>
          <cell r="D1444" t="str">
            <v>ELEAUR</v>
          </cell>
          <cell r="E1444">
            <v>2017</v>
          </cell>
          <cell r="F1444" t="str">
            <v>TA</v>
          </cell>
          <cell r="G1444" t="str">
            <v>RTU CM CELRA v2.0</v>
          </cell>
          <cell r="H1444" t="str">
            <v>IND</v>
          </cell>
          <cell r="I1444">
            <v>0</v>
          </cell>
          <cell r="J1444">
            <v>4</v>
          </cell>
          <cell r="K1444">
            <v>17.420000000000002</v>
          </cell>
          <cell r="L1444">
            <v>-13.420000000000002</v>
          </cell>
          <cell r="M1444">
            <v>4.3550000000000004</v>
          </cell>
          <cell r="N1444" t="str">
            <v>-</v>
          </cell>
          <cell r="O1444" t="str">
            <v>-</v>
          </cell>
          <cell r="P1444" t="str">
            <v>-</v>
          </cell>
          <cell r="Q1444" t="str">
            <v>JMG</v>
          </cell>
          <cell r="R1444" t="str">
            <v>-</v>
          </cell>
          <cell r="S1444" t="str">
            <v>-</v>
          </cell>
          <cell r="T1444" t="str">
            <v>-</v>
          </cell>
          <cell r="U1444">
            <v>42866</v>
          </cell>
          <cell r="V1444">
            <v>42886</v>
          </cell>
          <cell r="W1444">
            <v>43390</v>
          </cell>
          <cell r="X1444">
            <v>20</v>
          </cell>
          <cell r="Y1444">
            <v>43390</v>
          </cell>
          <cell r="Z1444">
            <v>0</v>
          </cell>
        </row>
        <row r="1445">
          <cell r="C1445">
            <v>4202</v>
          </cell>
          <cell r="D1445" t="str">
            <v>ELECEN</v>
          </cell>
          <cell r="E1445">
            <v>2017</v>
          </cell>
          <cell r="F1445" t="str">
            <v>TA</v>
          </cell>
          <cell r="G1445" t="str">
            <v>RTU S.E. BANYERES v5.0</v>
          </cell>
          <cell r="H1445" t="str">
            <v>IND</v>
          </cell>
          <cell r="I1445">
            <v>0</v>
          </cell>
          <cell r="J1445">
            <v>31</v>
          </cell>
          <cell r="K1445">
            <v>32.75</v>
          </cell>
          <cell r="L1445">
            <v>-1.75</v>
          </cell>
          <cell r="M1445">
            <v>1.0564516129032258</v>
          </cell>
          <cell r="N1445" t="str">
            <v>-</v>
          </cell>
          <cell r="O1445" t="str">
            <v>-</v>
          </cell>
          <cell r="P1445" t="str">
            <v>-</v>
          </cell>
          <cell r="Q1445" t="str">
            <v>JMG</v>
          </cell>
          <cell r="R1445" t="str">
            <v>-</v>
          </cell>
          <cell r="S1445" t="str">
            <v>-</v>
          </cell>
          <cell r="T1445" t="str">
            <v>-</v>
          </cell>
          <cell r="U1445">
            <v>42872</v>
          </cell>
          <cell r="V1445">
            <v>42895</v>
          </cell>
          <cell r="W1445">
            <v>42895</v>
          </cell>
          <cell r="X1445">
            <v>22</v>
          </cell>
          <cell r="Y1445">
            <v>42886</v>
          </cell>
          <cell r="Z1445">
            <v>-8</v>
          </cell>
        </row>
        <row r="1446">
          <cell r="C1446">
            <v>4203</v>
          </cell>
          <cell r="D1446" t="str">
            <v>ELEMAE</v>
          </cell>
          <cell r="E1446">
            <v>2017</v>
          </cell>
          <cell r="F1446" t="str">
            <v>TA</v>
          </cell>
          <cell r="G1446" t="str">
            <v>Inst. i PEM RTU C.R. MAS DE LAS MATAS v1.0</v>
          </cell>
          <cell r="H1446" t="str">
            <v>IND</v>
          </cell>
          <cell r="I1446">
            <v>0</v>
          </cell>
          <cell r="J1446">
            <v>17</v>
          </cell>
          <cell r="K1446">
            <v>24.75</v>
          </cell>
          <cell r="L1446">
            <v>-7.75</v>
          </cell>
          <cell r="M1446">
            <v>1.4558823529411764</v>
          </cell>
          <cell r="N1446" t="str">
            <v>-</v>
          </cell>
          <cell r="O1446" t="str">
            <v>-</v>
          </cell>
          <cell r="P1446" t="str">
            <v>-</v>
          </cell>
          <cell r="Q1446" t="str">
            <v>JMG</v>
          </cell>
          <cell r="R1446" t="str">
            <v>-</v>
          </cell>
          <cell r="S1446" t="str">
            <v>-</v>
          </cell>
          <cell r="T1446" t="str">
            <v>-</v>
          </cell>
          <cell r="U1446">
            <v>42872</v>
          </cell>
          <cell r="V1446">
            <v>42886</v>
          </cell>
          <cell r="W1446">
            <v>42892</v>
          </cell>
          <cell r="X1446">
            <v>14</v>
          </cell>
          <cell r="Y1446">
            <v>42892</v>
          </cell>
          <cell r="Z1446">
            <v>0</v>
          </cell>
        </row>
        <row r="1447">
          <cell r="C1447">
            <v>4204</v>
          </cell>
          <cell r="D1447" t="str">
            <v>SITEL</v>
          </cell>
          <cell r="E1447">
            <v>2017</v>
          </cell>
          <cell r="F1447" t="str">
            <v>TA</v>
          </cell>
          <cell r="G1447" t="str">
            <v>40 x CPU CAP32 v2.0</v>
          </cell>
          <cell r="H1447" t="str">
            <v>OF4173</v>
          </cell>
          <cell r="I1447">
            <v>0</v>
          </cell>
          <cell r="J1447">
            <v>16</v>
          </cell>
          <cell r="K1447">
            <v>13.62</v>
          </cell>
          <cell r="L1447">
            <v>2.3800000000000008</v>
          </cell>
          <cell r="M1447">
            <v>0.85124999999999995</v>
          </cell>
          <cell r="N1447" t="str">
            <v>-</v>
          </cell>
          <cell r="O1447" t="str">
            <v>-</v>
          </cell>
          <cell r="P1447" t="str">
            <v>EMM</v>
          </cell>
          <cell r="Q1447" t="str">
            <v>-</v>
          </cell>
          <cell r="R1447" t="str">
            <v>-</v>
          </cell>
          <cell r="S1447" t="str">
            <v>-</v>
          </cell>
          <cell r="T1447" t="str">
            <v>-</v>
          </cell>
          <cell r="U1447">
            <v>42877</v>
          </cell>
          <cell r="V1447">
            <v>42947</v>
          </cell>
          <cell r="W1447">
            <v>43063</v>
          </cell>
          <cell r="X1447">
            <v>69</v>
          </cell>
          <cell r="Y1447">
            <v>43063</v>
          </cell>
          <cell r="Z1447">
            <v>0</v>
          </cell>
        </row>
        <row r="1448">
          <cell r="C1448">
            <v>4205</v>
          </cell>
          <cell r="D1448" t="str">
            <v>SITEL</v>
          </cell>
          <cell r="E1448">
            <v>2017</v>
          </cell>
          <cell r="F1448" t="str">
            <v>TA</v>
          </cell>
          <cell r="G1448" t="str">
            <v>40 x CES CAP32 Generica v2.4</v>
          </cell>
          <cell r="H1448" t="str">
            <v>OF4173</v>
          </cell>
          <cell r="I1448">
            <v>0</v>
          </cell>
          <cell r="J1448">
            <v>6</v>
          </cell>
          <cell r="K1448">
            <v>6.3</v>
          </cell>
          <cell r="L1448">
            <v>-0.29999999999999982</v>
          </cell>
          <cell r="M1448">
            <v>1.05</v>
          </cell>
          <cell r="N1448" t="str">
            <v>-</v>
          </cell>
          <cell r="O1448" t="str">
            <v>-</v>
          </cell>
          <cell r="P1448" t="str">
            <v>EMM</v>
          </cell>
          <cell r="Q1448" t="str">
            <v>-</v>
          </cell>
          <cell r="R1448" t="str">
            <v>-</v>
          </cell>
          <cell r="S1448" t="str">
            <v>-</v>
          </cell>
          <cell r="T1448" t="str">
            <v>-</v>
          </cell>
          <cell r="U1448">
            <v>42877</v>
          </cell>
          <cell r="V1448">
            <v>42947</v>
          </cell>
          <cell r="W1448">
            <v>43063</v>
          </cell>
          <cell r="X1448">
            <v>69</v>
          </cell>
          <cell r="Y1448">
            <v>43063</v>
          </cell>
          <cell r="Z1448">
            <v>0</v>
          </cell>
        </row>
        <row r="1449">
          <cell r="C1449">
            <v>4206</v>
          </cell>
          <cell r="D1449" t="str">
            <v>SITEL</v>
          </cell>
          <cell r="E1449">
            <v>2017</v>
          </cell>
          <cell r="F1449" t="str">
            <v>TA</v>
          </cell>
          <cell r="G1449" t="str">
            <v>40 x CES-48 CAP32 v2.4</v>
          </cell>
          <cell r="H1449" t="str">
            <v>OF4173</v>
          </cell>
          <cell r="I1449">
            <v>0</v>
          </cell>
          <cell r="J1449">
            <v>14</v>
          </cell>
          <cell r="K1449">
            <v>15.93</v>
          </cell>
          <cell r="L1449">
            <v>-1.9299999999999997</v>
          </cell>
          <cell r="M1449">
            <v>1.1378571428571429</v>
          </cell>
          <cell r="N1449" t="str">
            <v>-</v>
          </cell>
          <cell r="O1449" t="str">
            <v>-</v>
          </cell>
          <cell r="P1449" t="str">
            <v>EMM</v>
          </cell>
          <cell r="Q1449" t="str">
            <v>-</v>
          </cell>
          <cell r="R1449" t="str">
            <v>-</v>
          </cell>
          <cell r="S1449" t="str">
            <v>-</v>
          </cell>
          <cell r="T1449" t="str">
            <v>-</v>
          </cell>
          <cell r="U1449">
            <v>42877</v>
          </cell>
          <cell r="V1449">
            <v>42947</v>
          </cell>
          <cell r="W1449">
            <v>43063</v>
          </cell>
          <cell r="X1449">
            <v>69</v>
          </cell>
          <cell r="Y1449">
            <v>43063</v>
          </cell>
          <cell r="Z1449">
            <v>0</v>
          </cell>
        </row>
        <row r="1450">
          <cell r="C1450">
            <v>4207</v>
          </cell>
          <cell r="D1450" t="str">
            <v>SITEL</v>
          </cell>
          <cell r="E1450">
            <v>2017</v>
          </cell>
          <cell r="F1450" t="str">
            <v>TA</v>
          </cell>
          <cell r="G1450" t="str">
            <v>40 x EE CAP32 v2.1</v>
          </cell>
          <cell r="H1450" t="str">
            <v>OF4173</v>
          </cell>
          <cell r="I1450">
            <v>0</v>
          </cell>
          <cell r="J1450">
            <v>6</v>
          </cell>
          <cell r="K1450">
            <v>7.65</v>
          </cell>
          <cell r="L1450">
            <v>-1.6500000000000004</v>
          </cell>
          <cell r="M1450">
            <v>1.2750000000000001</v>
          </cell>
          <cell r="N1450" t="str">
            <v>-</v>
          </cell>
          <cell r="O1450" t="str">
            <v>-</v>
          </cell>
          <cell r="P1450" t="str">
            <v>EMM</v>
          </cell>
          <cell r="Q1450" t="str">
            <v>-</v>
          </cell>
          <cell r="R1450" t="str">
            <v>-</v>
          </cell>
          <cell r="S1450" t="str">
            <v>-</v>
          </cell>
          <cell r="T1450" t="str">
            <v>-</v>
          </cell>
          <cell r="U1450">
            <v>42877</v>
          </cell>
          <cell r="V1450">
            <v>42947</v>
          </cell>
          <cell r="W1450">
            <v>43063</v>
          </cell>
          <cell r="X1450">
            <v>69</v>
          </cell>
          <cell r="Y1450">
            <v>43063</v>
          </cell>
          <cell r="Z1450">
            <v>0</v>
          </cell>
        </row>
        <row r="1451">
          <cell r="C1451">
            <v>4208</v>
          </cell>
          <cell r="D1451" t="str">
            <v>SITEL</v>
          </cell>
          <cell r="E1451">
            <v>2017</v>
          </cell>
          <cell r="F1451" t="str">
            <v>TA</v>
          </cell>
          <cell r="G1451" t="str">
            <v>40 x FRONT END CES CAP32 v1,2</v>
          </cell>
          <cell r="H1451" t="str">
            <v>OF4173</v>
          </cell>
          <cell r="I1451">
            <v>0</v>
          </cell>
          <cell r="J1451">
            <v>4</v>
          </cell>
          <cell r="K1451">
            <v>3.08</v>
          </cell>
          <cell r="L1451">
            <v>0.91999999999999993</v>
          </cell>
          <cell r="M1451">
            <v>0.77</v>
          </cell>
          <cell r="N1451" t="str">
            <v>-</v>
          </cell>
          <cell r="O1451" t="str">
            <v>-</v>
          </cell>
          <cell r="P1451" t="str">
            <v>EMM</v>
          </cell>
          <cell r="Q1451" t="str">
            <v>-</v>
          </cell>
          <cell r="R1451" t="str">
            <v>-</v>
          </cell>
          <cell r="S1451" t="str">
            <v>-</v>
          </cell>
          <cell r="T1451" t="str">
            <v>-</v>
          </cell>
          <cell r="U1451">
            <v>42877</v>
          </cell>
          <cell r="V1451">
            <v>42947</v>
          </cell>
          <cell r="W1451">
            <v>43063</v>
          </cell>
          <cell r="X1451">
            <v>69</v>
          </cell>
          <cell r="Y1451">
            <v>43063</v>
          </cell>
          <cell r="Z1451">
            <v>0</v>
          </cell>
        </row>
        <row r="1452">
          <cell r="C1452">
            <v>4209</v>
          </cell>
          <cell r="D1452" t="str">
            <v>SITEL</v>
          </cell>
          <cell r="E1452">
            <v>2017</v>
          </cell>
          <cell r="F1452" t="str">
            <v>TA</v>
          </cell>
          <cell r="G1452" t="str">
            <v>40 x FRONT END EE CAP32 v</v>
          </cell>
          <cell r="H1452" t="str">
            <v>OF4173</v>
          </cell>
          <cell r="I1452">
            <v>0</v>
          </cell>
          <cell r="J1452">
            <v>7</v>
          </cell>
          <cell r="K1452">
            <v>4.8</v>
          </cell>
          <cell r="L1452">
            <v>2.2000000000000002</v>
          </cell>
          <cell r="M1452">
            <v>0.68571428571428572</v>
          </cell>
          <cell r="N1452" t="str">
            <v>-</v>
          </cell>
          <cell r="O1452" t="str">
            <v>-</v>
          </cell>
          <cell r="P1452" t="str">
            <v>EMM</v>
          </cell>
          <cell r="Q1452" t="str">
            <v>-</v>
          </cell>
          <cell r="R1452" t="str">
            <v>-</v>
          </cell>
          <cell r="S1452" t="str">
            <v>-</v>
          </cell>
          <cell r="T1452" t="str">
            <v>-</v>
          </cell>
          <cell r="U1452">
            <v>42877</v>
          </cell>
          <cell r="V1452">
            <v>42947</v>
          </cell>
          <cell r="W1452">
            <v>43063</v>
          </cell>
          <cell r="X1452">
            <v>69</v>
          </cell>
          <cell r="Y1452">
            <v>43063</v>
          </cell>
          <cell r="Z1452">
            <v>0</v>
          </cell>
        </row>
        <row r="1453">
          <cell r="C1453">
            <v>4210</v>
          </cell>
          <cell r="D1453" t="str">
            <v>SITEL</v>
          </cell>
          <cell r="E1453">
            <v>2017</v>
          </cell>
          <cell r="F1453" t="str">
            <v>TA</v>
          </cell>
          <cell r="G1453" t="str">
            <v>40 x RTU CAP32-48 v2.5</v>
          </cell>
          <cell r="H1453" t="str">
            <v>OF4173</v>
          </cell>
          <cell r="I1453">
            <v>0</v>
          </cell>
          <cell r="J1453">
            <v>16</v>
          </cell>
          <cell r="K1453">
            <v>15.67</v>
          </cell>
          <cell r="L1453">
            <v>0.33000000000000007</v>
          </cell>
          <cell r="M1453">
            <v>0.979375</v>
          </cell>
          <cell r="N1453" t="str">
            <v>-</v>
          </cell>
          <cell r="O1453" t="str">
            <v>-</v>
          </cell>
          <cell r="P1453" t="str">
            <v>EMM</v>
          </cell>
          <cell r="Q1453" t="str">
            <v>-</v>
          </cell>
          <cell r="R1453" t="str">
            <v>-</v>
          </cell>
          <cell r="S1453" t="str">
            <v>-</v>
          </cell>
          <cell r="T1453" t="str">
            <v>-</v>
          </cell>
          <cell r="U1453">
            <v>42877</v>
          </cell>
          <cell r="V1453">
            <v>42947</v>
          </cell>
          <cell r="W1453">
            <v>43063</v>
          </cell>
          <cell r="X1453">
            <v>69</v>
          </cell>
          <cell r="Y1453">
            <v>43063</v>
          </cell>
          <cell r="Z1453">
            <v>0</v>
          </cell>
        </row>
        <row r="1454">
          <cell r="C1454">
            <v>4211</v>
          </cell>
          <cell r="D1454" t="str">
            <v>CARBAY</v>
          </cell>
          <cell r="E1454">
            <v>2017</v>
          </cell>
          <cell r="F1454" t="str">
            <v>TA</v>
          </cell>
          <cell r="G1454" t="str">
            <v>MANTENIMIENTO SCADA CARBAYIN 2.017-2.018 (Contr.Mnto.)</v>
          </cell>
          <cell r="H1454" t="str">
            <v>IND</v>
          </cell>
          <cell r="I1454">
            <v>0</v>
          </cell>
          <cell r="J1454">
            <v>16</v>
          </cell>
          <cell r="K1454">
            <v>0.75</v>
          </cell>
          <cell r="L1454">
            <v>15.25</v>
          </cell>
          <cell r="M1454">
            <v>4.6875E-2</v>
          </cell>
          <cell r="N1454" t="str">
            <v>-</v>
          </cell>
          <cell r="O1454" t="str">
            <v>-</v>
          </cell>
          <cell r="P1454" t="str">
            <v>-</v>
          </cell>
          <cell r="Q1454" t="str">
            <v>JMG</v>
          </cell>
          <cell r="R1454" t="str">
            <v>-</v>
          </cell>
          <cell r="S1454" t="str">
            <v>-</v>
          </cell>
          <cell r="T1454" t="str">
            <v>-</v>
          </cell>
          <cell r="U1454">
            <v>42887</v>
          </cell>
          <cell r="V1454">
            <v>43251</v>
          </cell>
          <cell r="W1454">
            <v>43251</v>
          </cell>
          <cell r="X1454">
            <v>360</v>
          </cell>
          <cell r="Y1454">
            <v>43250</v>
          </cell>
          <cell r="Z1454">
            <v>0</v>
          </cell>
        </row>
        <row r="1455">
          <cell r="C1455">
            <v>4212</v>
          </cell>
          <cell r="D1455" t="str">
            <v>SITEL</v>
          </cell>
          <cell r="E1455">
            <v>2017</v>
          </cell>
          <cell r="F1455" t="str">
            <v>TA</v>
          </cell>
          <cell r="G1455" t="str">
            <v>2 x MODEM RADIO v2.2</v>
          </cell>
          <cell r="H1455" t="str">
            <v>OF4128</v>
          </cell>
          <cell r="I1455">
            <v>0</v>
          </cell>
          <cell r="J1455">
            <v>2</v>
          </cell>
          <cell r="K1455">
            <v>1.42</v>
          </cell>
          <cell r="L1455">
            <v>0.58000000000000007</v>
          </cell>
          <cell r="M1455">
            <v>0.71</v>
          </cell>
          <cell r="N1455" t="str">
            <v>-</v>
          </cell>
          <cell r="O1455" t="str">
            <v>-</v>
          </cell>
          <cell r="P1455" t="str">
            <v>EMM</v>
          </cell>
          <cell r="Q1455" t="str">
            <v>-</v>
          </cell>
          <cell r="R1455" t="str">
            <v>-</v>
          </cell>
          <cell r="S1455" t="str">
            <v>-</v>
          </cell>
          <cell r="T1455" t="str">
            <v>-</v>
          </cell>
          <cell r="U1455">
            <v>42885</v>
          </cell>
          <cell r="V1455">
            <v>42886</v>
          </cell>
          <cell r="W1455">
            <v>42886</v>
          </cell>
          <cell r="X1455">
            <v>0</v>
          </cell>
          <cell r="Y1455">
            <v>42886</v>
          </cell>
          <cell r="Z1455">
            <v>0</v>
          </cell>
        </row>
        <row r="1456">
          <cell r="C1456">
            <v>4213</v>
          </cell>
          <cell r="D1456" t="str">
            <v>ORMAZA</v>
          </cell>
          <cell r="E1456">
            <v>2017</v>
          </cell>
          <cell r="F1456" t="str">
            <v>TA</v>
          </cell>
          <cell r="G1456" t="str">
            <v>CC SCADA CREVILLENTE v6.3</v>
          </cell>
          <cell r="H1456" t="str">
            <v>IND</v>
          </cell>
          <cell r="I1456">
            <v>0</v>
          </cell>
          <cell r="J1456">
            <v>6</v>
          </cell>
          <cell r="K1456">
            <v>2.25</v>
          </cell>
          <cell r="L1456">
            <v>3.75</v>
          </cell>
          <cell r="M1456">
            <v>0.375</v>
          </cell>
          <cell r="N1456" t="str">
            <v>-</v>
          </cell>
          <cell r="O1456" t="str">
            <v>-</v>
          </cell>
          <cell r="P1456" t="str">
            <v>-</v>
          </cell>
          <cell r="Q1456" t="str">
            <v>JMG</v>
          </cell>
          <cell r="R1456" t="str">
            <v>-</v>
          </cell>
          <cell r="S1456" t="str">
            <v>-</v>
          </cell>
          <cell r="T1456" t="str">
            <v>-</v>
          </cell>
          <cell r="U1456">
            <v>42885</v>
          </cell>
          <cell r="V1456">
            <v>42888</v>
          </cell>
          <cell r="W1456">
            <v>43479</v>
          </cell>
          <cell r="X1456">
            <v>2</v>
          </cell>
          <cell r="Y1456">
            <v>43479</v>
          </cell>
          <cell r="Z1456">
            <v>0</v>
          </cell>
        </row>
        <row r="1457">
          <cell r="C1457">
            <v>4214</v>
          </cell>
          <cell r="D1457" t="str">
            <v>ORMAZA</v>
          </cell>
          <cell r="E1457">
            <v>2017</v>
          </cell>
          <cell r="F1457" t="str">
            <v>TA</v>
          </cell>
          <cell r="G1457" t="str">
            <v>CC SCADA CREVILLENTE v6.4</v>
          </cell>
          <cell r="H1457" t="str">
            <v>OF4213</v>
          </cell>
          <cell r="I1457">
            <v>0</v>
          </cell>
          <cell r="J1457">
            <v>6</v>
          </cell>
          <cell r="K1457">
            <v>1.5</v>
          </cell>
          <cell r="L1457">
            <v>4.5</v>
          </cell>
          <cell r="M1457">
            <v>0.25</v>
          </cell>
          <cell r="N1457" t="str">
            <v>-</v>
          </cell>
          <cell r="O1457" t="str">
            <v>-</v>
          </cell>
          <cell r="P1457" t="str">
            <v>-</v>
          </cell>
          <cell r="Q1457" t="str">
            <v>JMG</v>
          </cell>
          <cell r="R1457" t="str">
            <v>-</v>
          </cell>
          <cell r="S1457" t="str">
            <v>-</v>
          </cell>
          <cell r="T1457" t="str">
            <v>-</v>
          </cell>
          <cell r="U1457">
            <v>42885</v>
          </cell>
          <cell r="V1457">
            <v>42888</v>
          </cell>
          <cell r="W1457">
            <v>43479</v>
          </cell>
          <cell r="X1457">
            <v>2</v>
          </cell>
          <cell r="Y1457">
            <v>43479</v>
          </cell>
          <cell r="Z1457">
            <v>0</v>
          </cell>
        </row>
        <row r="1458">
          <cell r="C1458">
            <v>4215</v>
          </cell>
          <cell r="D1458" t="str">
            <v>CIAELE</v>
          </cell>
          <cell r="E1458">
            <v>2017</v>
          </cell>
          <cell r="F1458" t="str">
            <v>TA</v>
          </cell>
          <cell r="G1458" t="str">
            <v>MANTENIMIENTO SCADA TEDIS.Net CIA ELECTRIFICACION 01/06/2.017-31/05/2.018 (Contr.Mnto.)</v>
          </cell>
          <cell r="H1458" t="str">
            <v>IND</v>
          </cell>
          <cell r="I1458">
            <v>0</v>
          </cell>
          <cell r="J1458">
            <v>16</v>
          </cell>
          <cell r="K1458">
            <v>5</v>
          </cell>
          <cell r="L1458">
            <v>11</v>
          </cell>
          <cell r="M1458">
            <v>0.3125</v>
          </cell>
          <cell r="N1458" t="str">
            <v>-</v>
          </cell>
          <cell r="O1458" t="str">
            <v>-</v>
          </cell>
          <cell r="P1458" t="str">
            <v>-</v>
          </cell>
          <cell r="Q1458" t="str">
            <v>JMG</v>
          </cell>
          <cell r="R1458" t="str">
            <v>-</v>
          </cell>
          <cell r="S1458" t="str">
            <v>-</v>
          </cell>
          <cell r="T1458" t="str">
            <v>-</v>
          </cell>
          <cell r="U1458">
            <v>42887</v>
          </cell>
          <cell r="V1458">
            <v>43251</v>
          </cell>
          <cell r="W1458">
            <v>43251</v>
          </cell>
          <cell r="X1458">
            <v>360</v>
          </cell>
          <cell r="Y1458">
            <v>43251</v>
          </cell>
          <cell r="Z1458">
            <v>0</v>
          </cell>
        </row>
        <row r="1459">
          <cell r="C1459">
            <v>4216</v>
          </cell>
          <cell r="D1459" t="str">
            <v>ASEELE</v>
          </cell>
          <cell r="E1459">
            <v>2017</v>
          </cell>
          <cell r="F1459" t="str">
            <v>TA</v>
          </cell>
          <cell r="G1459" t="str">
            <v>MANTENIMIENTO CC SCADA ALSET 01/06/2.017-31/05/2.018 (Contr.Mnto.)</v>
          </cell>
          <cell r="H1459" t="str">
            <v>IND</v>
          </cell>
          <cell r="I1459">
            <v>0</v>
          </cell>
          <cell r="J1459">
            <v>8</v>
          </cell>
          <cell r="K1459">
            <v>8.25</v>
          </cell>
          <cell r="L1459">
            <v>-0.25</v>
          </cell>
          <cell r="M1459">
            <v>1.03125</v>
          </cell>
          <cell r="N1459" t="str">
            <v>-</v>
          </cell>
          <cell r="O1459" t="str">
            <v>-</v>
          </cell>
          <cell r="P1459" t="str">
            <v>-</v>
          </cell>
          <cell r="Q1459" t="str">
            <v>JMG</v>
          </cell>
          <cell r="R1459" t="str">
            <v>-</v>
          </cell>
          <cell r="S1459" t="str">
            <v>-</v>
          </cell>
          <cell r="T1459" t="str">
            <v>-</v>
          </cell>
          <cell r="U1459">
            <v>42887</v>
          </cell>
          <cell r="V1459">
            <v>43251</v>
          </cell>
          <cell r="W1459">
            <v>43251</v>
          </cell>
          <cell r="X1459">
            <v>360</v>
          </cell>
          <cell r="Y1459">
            <v>43251</v>
          </cell>
          <cell r="Z1459">
            <v>0</v>
          </cell>
        </row>
        <row r="1460">
          <cell r="C1460">
            <v>4217</v>
          </cell>
          <cell r="D1460" t="str">
            <v>ASEELE</v>
          </cell>
          <cell r="E1460">
            <v>2017</v>
          </cell>
          <cell r="F1460" t="str">
            <v>TA</v>
          </cell>
          <cell r="G1460" t="str">
            <v>MANTENIMIENTO SGT ALSET 01/06/2.017-31/05/2.018 (Contr.Mnto.)</v>
          </cell>
          <cell r="H1460" t="str">
            <v>IND</v>
          </cell>
          <cell r="I1460">
            <v>0</v>
          </cell>
          <cell r="J1460">
            <v>8</v>
          </cell>
          <cell r="K1460">
            <v>1</v>
          </cell>
          <cell r="L1460">
            <v>7</v>
          </cell>
          <cell r="M1460">
            <v>0.125</v>
          </cell>
          <cell r="N1460" t="str">
            <v>-</v>
          </cell>
          <cell r="O1460" t="str">
            <v>-</v>
          </cell>
          <cell r="P1460" t="str">
            <v>-</v>
          </cell>
          <cell r="Q1460" t="str">
            <v>-</v>
          </cell>
          <cell r="R1460" t="str">
            <v>TRS</v>
          </cell>
          <cell r="S1460" t="str">
            <v>-</v>
          </cell>
          <cell r="T1460" t="str">
            <v>-</v>
          </cell>
          <cell r="U1460">
            <v>42887</v>
          </cell>
          <cell r="V1460">
            <v>43251</v>
          </cell>
          <cell r="W1460">
            <v>43251</v>
          </cell>
          <cell r="X1460">
            <v>360</v>
          </cell>
          <cell r="Y1460">
            <v>43251</v>
          </cell>
          <cell r="Z1460">
            <v>0</v>
          </cell>
        </row>
        <row r="1461">
          <cell r="C1461">
            <v>4218</v>
          </cell>
          <cell r="D1461" t="str">
            <v>ELSACO</v>
          </cell>
          <cell r="E1461">
            <v>2017</v>
          </cell>
          <cell r="F1461" t="str">
            <v>TA</v>
          </cell>
          <cell r="G1461" t="str">
            <v>MANTENIMENT CSSat STA.COLOMA 2017-06</v>
          </cell>
          <cell r="H1461" t="str">
            <v>IND</v>
          </cell>
          <cell r="I1461">
            <v>0</v>
          </cell>
          <cell r="J1461">
            <v>7</v>
          </cell>
          <cell r="K1461">
            <v>7.5</v>
          </cell>
          <cell r="L1461">
            <v>-0.5</v>
          </cell>
          <cell r="M1461">
            <v>1.0714285714285714</v>
          </cell>
          <cell r="N1461" t="str">
            <v>-</v>
          </cell>
          <cell r="O1461" t="str">
            <v>-</v>
          </cell>
          <cell r="P1461" t="str">
            <v>-</v>
          </cell>
          <cell r="Q1461" t="str">
            <v>-</v>
          </cell>
          <cell r="R1461" t="str">
            <v>TRS</v>
          </cell>
          <cell r="S1461" t="str">
            <v>-</v>
          </cell>
          <cell r="T1461" t="str">
            <v>-</v>
          </cell>
          <cell r="U1461">
            <v>42887</v>
          </cell>
          <cell r="V1461">
            <v>42916</v>
          </cell>
          <cell r="W1461">
            <v>42916</v>
          </cell>
          <cell r="X1461">
            <v>29</v>
          </cell>
          <cell r="Y1461">
            <v>42916</v>
          </cell>
          <cell r="Z1461">
            <v>0</v>
          </cell>
        </row>
        <row r="1462">
          <cell r="C1462">
            <v>4219</v>
          </cell>
          <cell r="D1462" t="str">
            <v>SERGAR</v>
          </cell>
          <cell r="E1462">
            <v>2017</v>
          </cell>
          <cell r="F1462" t="str">
            <v>TA</v>
          </cell>
          <cell r="G1462" t="str">
            <v>MANTENIMENT CSSat SERVILIANO 2017-06</v>
          </cell>
          <cell r="H1462" t="str">
            <v>IND</v>
          </cell>
          <cell r="I1462">
            <v>0</v>
          </cell>
          <cell r="J1462">
            <v>6</v>
          </cell>
          <cell r="K1462">
            <v>1</v>
          </cell>
          <cell r="L1462">
            <v>5</v>
          </cell>
          <cell r="M1462">
            <v>0.16666666666666666</v>
          </cell>
          <cell r="N1462" t="str">
            <v>-</v>
          </cell>
          <cell r="O1462" t="str">
            <v>-</v>
          </cell>
          <cell r="P1462" t="str">
            <v>-</v>
          </cell>
          <cell r="Q1462" t="str">
            <v>-</v>
          </cell>
          <cell r="R1462" t="str">
            <v>TRS</v>
          </cell>
          <cell r="S1462" t="str">
            <v>-</v>
          </cell>
          <cell r="T1462" t="str">
            <v>-</v>
          </cell>
          <cell r="U1462">
            <v>42887</v>
          </cell>
          <cell r="V1462">
            <v>42916</v>
          </cell>
          <cell r="W1462">
            <v>42916</v>
          </cell>
          <cell r="X1462">
            <v>29</v>
          </cell>
          <cell r="Y1462">
            <v>42916</v>
          </cell>
          <cell r="Z1462">
            <v>0</v>
          </cell>
        </row>
        <row r="1463">
          <cell r="C1463">
            <v>4220</v>
          </cell>
          <cell r="D1463" t="str">
            <v>EAECEU</v>
          </cell>
          <cell r="E1463">
            <v>2017</v>
          </cell>
          <cell r="F1463" t="str">
            <v>TA</v>
          </cell>
          <cell r="G1463" t="str">
            <v>MANTENIMENT CSSat CEUTA 2017-06</v>
          </cell>
          <cell r="H1463" t="str">
            <v>IND</v>
          </cell>
          <cell r="I1463">
            <v>0</v>
          </cell>
          <cell r="J1463">
            <v>10</v>
          </cell>
          <cell r="K1463">
            <v>10.25</v>
          </cell>
          <cell r="L1463">
            <v>-0.25</v>
          </cell>
          <cell r="M1463">
            <v>1.0249999999999999</v>
          </cell>
          <cell r="N1463" t="str">
            <v>-</v>
          </cell>
          <cell r="O1463" t="str">
            <v>-</v>
          </cell>
          <cell r="P1463" t="str">
            <v>-</v>
          </cell>
          <cell r="Q1463" t="str">
            <v>-</v>
          </cell>
          <cell r="R1463" t="str">
            <v>TRS</v>
          </cell>
          <cell r="S1463" t="str">
            <v>-</v>
          </cell>
          <cell r="T1463" t="str">
            <v>-</v>
          </cell>
          <cell r="U1463">
            <v>42887</v>
          </cell>
          <cell r="V1463">
            <v>42916</v>
          </cell>
          <cell r="W1463">
            <v>42916</v>
          </cell>
          <cell r="X1463">
            <v>29</v>
          </cell>
          <cell r="Y1463">
            <v>42916</v>
          </cell>
          <cell r="Z1463">
            <v>0</v>
          </cell>
        </row>
        <row r="1464">
          <cell r="C1464">
            <v>4221</v>
          </cell>
          <cell r="D1464" t="str">
            <v>ELEMON</v>
          </cell>
          <cell r="E1464">
            <v>2017</v>
          </cell>
          <cell r="F1464" t="str">
            <v>TA</v>
          </cell>
          <cell r="G1464" t="str">
            <v>MANTENIMENT CSSat MONTOLIU 2017-06</v>
          </cell>
          <cell r="H1464" t="str">
            <v>IND</v>
          </cell>
          <cell r="I1464">
            <v>0</v>
          </cell>
          <cell r="J1464">
            <v>4</v>
          </cell>
          <cell r="K1464">
            <v>1</v>
          </cell>
          <cell r="L1464">
            <v>3</v>
          </cell>
          <cell r="M1464">
            <v>0.25</v>
          </cell>
          <cell r="N1464" t="str">
            <v>-</v>
          </cell>
          <cell r="O1464" t="str">
            <v>-</v>
          </cell>
          <cell r="P1464" t="str">
            <v>-</v>
          </cell>
          <cell r="Q1464" t="str">
            <v>-</v>
          </cell>
          <cell r="R1464" t="str">
            <v>TRS</v>
          </cell>
          <cell r="S1464" t="str">
            <v>-</v>
          </cell>
          <cell r="T1464" t="str">
            <v>-</v>
          </cell>
          <cell r="U1464">
            <v>42887</v>
          </cell>
          <cell r="V1464">
            <v>42916</v>
          </cell>
          <cell r="W1464">
            <v>42916</v>
          </cell>
          <cell r="X1464">
            <v>29</v>
          </cell>
          <cell r="Y1464">
            <v>42916</v>
          </cell>
          <cell r="Z1464">
            <v>0</v>
          </cell>
        </row>
        <row r="1465">
          <cell r="C1465">
            <v>4222</v>
          </cell>
          <cell r="D1465" t="str">
            <v>SUMTAR</v>
          </cell>
          <cell r="E1465">
            <v>2017</v>
          </cell>
          <cell r="F1465" t="str">
            <v>TA</v>
          </cell>
          <cell r="G1465" t="str">
            <v>MANTENIMENT CSSat TARRASENSES 2017-06</v>
          </cell>
          <cell r="H1465" t="str">
            <v>IND</v>
          </cell>
          <cell r="I1465">
            <v>0</v>
          </cell>
          <cell r="J1465">
            <v>4</v>
          </cell>
          <cell r="K1465">
            <v>4</v>
          </cell>
          <cell r="L1465">
            <v>0</v>
          </cell>
          <cell r="M1465">
            <v>1</v>
          </cell>
          <cell r="N1465" t="str">
            <v>-</v>
          </cell>
          <cell r="O1465" t="str">
            <v>-</v>
          </cell>
          <cell r="P1465" t="str">
            <v>-</v>
          </cell>
          <cell r="Q1465" t="str">
            <v>-</v>
          </cell>
          <cell r="R1465" t="str">
            <v>TRS</v>
          </cell>
          <cell r="S1465" t="str">
            <v>-</v>
          </cell>
          <cell r="T1465" t="str">
            <v>-</v>
          </cell>
          <cell r="U1465">
            <v>42887</v>
          </cell>
          <cell r="V1465">
            <v>42916</v>
          </cell>
          <cell r="W1465">
            <v>42916</v>
          </cell>
          <cell r="X1465">
            <v>29</v>
          </cell>
          <cell r="Y1465">
            <v>42916</v>
          </cell>
          <cell r="Z1465">
            <v>0</v>
          </cell>
        </row>
        <row r="1466">
          <cell r="C1466">
            <v>4223</v>
          </cell>
          <cell r="D1466" t="str">
            <v>ELECAR</v>
          </cell>
          <cell r="E1466">
            <v>2017</v>
          </cell>
          <cell r="F1466" t="str">
            <v>TA</v>
          </cell>
          <cell r="G1466" t="str">
            <v>MANTENIMENT CSSat CARDENER 2017-06</v>
          </cell>
          <cell r="H1466" t="str">
            <v>IND</v>
          </cell>
          <cell r="I1466">
            <v>0</v>
          </cell>
          <cell r="J1466">
            <v>5</v>
          </cell>
          <cell r="K1466">
            <v>2</v>
          </cell>
          <cell r="L1466">
            <v>3</v>
          </cell>
          <cell r="M1466">
            <v>0.4</v>
          </cell>
          <cell r="N1466" t="str">
            <v>-</v>
          </cell>
          <cell r="O1466" t="str">
            <v>-</v>
          </cell>
          <cell r="P1466" t="str">
            <v>-</v>
          </cell>
          <cell r="Q1466" t="str">
            <v>-</v>
          </cell>
          <cell r="R1466" t="str">
            <v>TRS</v>
          </cell>
          <cell r="S1466" t="str">
            <v>-</v>
          </cell>
          <cell r="T1466" t="str">
            <v>-</v>
          </cell>
          <cell r="U1466">
            <v>42887</v>
          </cell>
          <cell r="V1466">
            <v>42916</v>
          </cell>
          <cell r="W1466">
            <v>42916</v>
          </cell>
          <cell r="X1466">
            <v>29</v>
          </cell>
          <cell r="Y1466">
            <v>42916</v>
          </cell>
          <cell r="Z1466">
            <v>0</v>
          </cell>
        </row>
        <row r="1467">
          <cell r="C1467">
            <v>4224</v>
          </cell>
          <cell r="D1467" t="str">
            <v>ENEBEN</v>
          </cell>
          <cell r="E1467">
            <v>2017</v>
          </cell>
          <cell r="F1467" t="str">
            <v>TA</v>
          </cell>
          <cell r="G1467" t="str">
            <v>MANTENIMENT CSSat BENASQUE 2017-06</v>
          </cell>
          <cell r="H1467" t="str">
            <v>IND</v>
          </cell>
          <cell r="I1467">
            <v>0</v>
          </cell>
          <cell r="J1467">
            <v>4</v>
          </cell>
          <cell r="K1467">
            <v>4</v>
          </cell>
          <cell r="L1467">
            <v>0</v>
          </cell>
          <cell r="M1467">
            <v>1</v>
          </cell>
          <cell r="N1467" t="str">
            <v>-</v>
          </cell>
          <cell r="O1467" t="str">
            <v>-</v>
          </cell>
          <cell r="P1467" t="str">
            <v>-</v>
          </cell>
          <cell r="Q1467" t="str">
            <v>-</v>
          </cell>
          <cell r="R1467" t="str">
            <v>TRS</v>
          </cell>
          <cell r="S1467" t="str">
            <v>-</v>
          </cell>
          <cell r="T1467" t="str">
            <v>-</v>
          </cell>
          <cell r="U1467">
            <v>42887</v>
          </cell>
          <cell r="V1467">
            <v>42916</v>
          </cell>
          <cell r="W1467">
            <v>42916</v>
          </cell>
          <cell r="X1467">
            <v>29</v>
          </cell>
          <cell r="Y1467">
            <v>42916</v>
          </cell>
          <cell r="Z1467">
            <v>0</v>
          </cell>
        </row>
        <row r="1468">
          <cell r="C1468">
            <v>4225</v>
          </cell>
          <cell r="D1468" t="str">
            <v>ELEALB</v>
          </cell>
          <cell r="E1468">
            <v>2017</v>
          </cell>
          <cell r="F1468" t="str">
            <v>TA</v>
          </cell>
          <cell r="G1468" t="str">
            <v>MANTENIMENT CSSat ALBATARREC 2.017-06</v>
          </cell>
          <cell r="H1468" t="str">
            <v>IND</v>
          </cell>
          <cell r="I1468">
            <v>0</v>
          </cell>
          <cell r="J1468">
            <v>4</v>
          </cell>
          <cell r="K1468">
            <v>6.25</v>
          </cell>
          <cell r="L1468">
            <v>-2.25</v>
          </cell>
          <cell r="M1468">
            <v>1.5625</v>
          </cell>
          <cell r="N1468" t="str">
            <v>-</v>
          </cell>
          <cell r="O1468" t="str">
            <v>-</v>
          </cell>
          <cell r="P1468" t="str">
            <v>-</v>
          </cell>
          <cell r="Q1468" t="str">
            <v>-</v>
          </cell>
          <cell r="R1468" t="str">
            <v>TRS</v>
          </cell>
          <cell r="S1468" t="str">
            <v>-</v>
          </cell>
          <cell r="T1468" t="str">
            <v>-</v>
          </cell>
          <cell r="U1468">
            <v>42887</v>
          </cell>
          <cell r="V1468">
            <v>42916</v>
          </cell>
          <cell r="W1468">
            <v>42916</v>
          </cell>
          <cell r="X1468">
            <v>29</v>
          </cell>
          <cell r="Y1468">
            <v>42916</v>
          </cell>
          <cell r="Z1468">
            <v>0</v>
          </cell>
        </row>
        <row r="1469">
          <cell r="C1469">
            <v>4226</v>
          </cell>
          <cell r="D1469" t="str">
            <v>ELTOSE</v>
          </cell>
          <cell r="E1469">
            <v>2017</v>
          </cell>
          <cell r="F1469" t="str">
            <v>TA</v>
          </cell>
          <cell r="G1469" t="str">
            <v>MANTENIMENT CSSat T.SEGRE 2017-06</v>
          </cell>
          <cell r="H1469" t="str">
            <v>IND</v>
          </cell>
          <cell r="I1469">
            <v>0</v>
          </cell>
          <cell r="J1469">
            <v>4</v>
          </cell>
          <cell r="K1469">
            <v>5.5</v>
          </cell>
          <cell r="L1469">
            <v>-1.5</v>
          </cell>
          <cell r="M1469">
            <v>1.375</v>
          </cell>
          <cell r="N1469" t="str">
            <v>-</v>
          </cell>
          <cell r="O1469" t="str">
            <v>-</v>
          </cell>
          <cell r="P1469" t="str">
            <v>-</v>
          </cell>
          <cell r="Q1469" t="str">
            <v>-</v>
          </cell>
          <cell r="R1469" t="str">
            <v>TRS</v>
          </cell>
          <cell r="S1469" t="str">
            <v>-</v>
          </cell>
          <cell r="T1469" t="str">
            <v>-</v>
          </cell>
          <cell r="U1469">
            <v>42887</v>
          </cell>
          <cell r="V1469">
            <v>42916</v>
          </cell>
          <cell r="W1469">
            <v>42916</v>
          </cell>
          <cell r="X1469">
            <v>29</v>
          </cell>
          <cell r="Y1469">
            <v>42916</v>
          </cell>
          <cell r="Z1469">
            <v>0</v>
          </cell>
        </row>
        <row r="1470">
          <cell r="C1470">
            <v>4227</v>
          </cell>
          <cell r="D1470" t="str">
            <v>ELECAD</v>
          </cell>
          <cell r="E1470">
            <v>2017</v>
          </cell>
          <cell r="F1470" t="str">
            <v>TA</v>
          </cell>
          <cell r="G1470" t="str">
            <v>MANTENIMENT CSSat CADIZ 2017-06</v>
          </cell>
          <cell r="H1470" t="str">
            <v>IND</v>
          </cell>
          <cell r="I1470">
            <v>0</v>
          </cell>
          <cell r="J1470">
            <v>6</v>
          </cell>
          <cell r="K1470">
            <v>6</v>
          </cell>
          <cell r="L1470">
            <v>0</v>
          </cell>
          <cell r="M1470">
            <v>1</v>
          </cell>
          <cell r="N1470" t="str">
            <v>-</v>
          </cell>
          <cell r="O1470" t="str">
            <v>-</v>
          </cell>
          <cell r="P1470" t="str">
            <v>-</v>
          </cell>
          <cell r="Q1470" t="str">
            <v>-</v>
          </cell>
          <cell r="R1470" t="str">
            <v>TRS</v>
          </cell>
          <cell r="S1470" t="str">
            <v>-</v>
          </cell>
          <cell r="T1470" t="str">
            <v>-</v>
          </cell>
          <cell r="U1470">
            <v>42887</v>
          </cell>
          <cell r="V1470">
            <v>42916</v>
          </cell>
          <cell r="W1470">
            <v>42916</v>
          </cell>
          <cell r="X1470">
            <v>29</v>
          </cell>
          <cell r="Y1470">
            <v>42916</v>
          </cell>
          <cell r="Z1470">
            <v>0</v>
          </cell>
        </row>
        <row r="1471">
          <cell r="C1471">
            <v>4228</v>
          </cell>
          <cell r="D1471" t="str">
            <v>EMSA</v>
          </cell>
          <cell r="E1471">
            <v>2017</v>
          </cell>
          <cell r="F1471" t="str">
            <v>TA</v>
          </cell>
          <cell r="G1471" t="str">
            <v>MANTENIMENT CSSat EMSA 2017-06</v>
          </cell>
          <cell r="H1471" t="str">
            <v>IND</v>
          </cell>
          <cell r="I1471">
            <v>0</v>
          </cell>
          <cell r="J1471">
            <v>9</v>
          </cell>
          <cell r="K1471">
            <v>9</v>
          </cell>
          <cell r="L1471">
            <v>0</v>
          </cell>
          <cell r="M1471">
            <v>1</v>
          </cell>
          <cell r="N1471" t="str">
            <v>-</v>
          </cell>
          <cell r="O1471" t="str">
            <v>-</v>
          </cell>
          <cell r="P1471" t="str">
            <v>-</v>
          </cell>
          <cell r="Q1471" t="str">
            <v>-</v>
          </cell>
          <cell r="R1471" t="str">
            <v>TRS</v>
          </cell>
          <cell r="S1471" t="str">
            <v>-</v>
          </cell>
          <cell r="T1471" t="str">
            <v>-</v>
          </cell>
          <cell r="U1471">
            <v>42887</v>
          </cell>
          <cell r="V1471">
            <v>42916</v>
          </cell>
          <cell r="W1471">
            <v>42916</v>
          </cell>
          <cell r="X1471">
            <v>29</v>
          </cell>
          <cell r="Y1471">
            <v>42916</v>
          </cell>
          <cell r="Z1471">
            <v>0</v>
          </cell>
        </row>
        <row r="1472">
          <cell r="C1472">
            <v>4229</v>
          </cell>
          <cell r="D1472" t="str">
            <v>ENEBEN</v>
          </cell>
          <cell r="E1472">
            <v>2017</v>
          </cell>
          <cell r="F1472" t="str">
            <v>TA</v>
          </cell>
          <cell r="G1472" t="str">
            <v>Re-Instal.lacio Aplicatius SW BENASQUE</v>
          </cell>
          <cell r="H1472" t="str">
            <v>IND</v>
          </cell>
          <cell r="I1472">
            <v>0</v>
          </cell>
          <cell r="J1472">
            <v>8</v>
          </cell>
          <cell r="K1472">
            <v>7.5</v>
          </cell>
          <cell r="L1472">
            <v>0.5</v>
          </cell>
          <cell r="M1472">
            <v>0.9375</v>
          </cell>
          <cell r="N1472" t="str">
            <v>-</v>
          </cell>
          <cell r="O1472" t="str">
            <v>-</v>
          </cell>
          <cell r="P1472" t="str">
            <v>-</v>
          </cell>
          <cell r="Q1472" t="str">
            <v>-</v>
          </cell>
          <cell r="R1472" t="str">
            <v>TRS</v>
          </cell>
          <cell r="S1472" t="str">
            <v>-</v>
          </cell>
          <cell r="T1472" t="str">
            <v>-</v>
          </cell>
          <cell r="U1472">
            <v>42888</v>
          </cell>
          <cell r="V1472">
            <v>42902</v>
          </cell>
          <cell r="W1472">
            <v>42942</v>
          </cell>
          <cell r="X1472">
            <v>14</v>
          </cell>
          <cell r="Y1472">
            <v>42942</v>
          </cell>
          <cell r="Z1472">
            <v>0</v>
          </cell>
        </row>
        <row r="1473">
          <cell r="C1473">
            <v>0</v>
          </cell>
          <cell r="D1473">
            <v>0</v>
          </cell>
          <cell r="E1473">
            <v>0</v>
          </cell>
          <cell r="F1473">
            <v>0</v>
          </cell>
          <cell r="G1473">
            <v>0</v>
          </cell>
          <cell r="H1473">
            <v>0</v>
          </cell>
          <cell r="I1473">
            <v>0</v>
          </cell>
          <cell r="J1473">
            <v>254</v>
          </cell>
          <cell r="K1473">
            <v>226.14</v>
          </cell>
          <cell r="L1473">
            <v>27.860000000000014</v>
          </cell>
          <cell r="M1473">
            <v>0</v>
          </cell>
          <cell r="N1473">
            <v>0</v>
          </cell>
          <cell r="O1473">
            <v>0</v>
          </cell>
          <cell r="P1473">
            <v>0</v>
          </cell>
          <cell r="Q1473">
            <v>0</v>
          </cell>
          <cell r="R1473">
            <v>0</v>
          </cell>
          <cell r="S1473">
            <v>0</v>
          </cell>
          <cell r="T1473">
            <v>0</v>
          </cell>
          <cell r="U1473">
            <v>0</v>
          </cell>
          <cell r="V1473">
            <v>0</v>
          </cell>
          <cell r="W1473">
            <v>0</v>
          </cell>
          <cell r="X1473">
            <v>0</v>
          </cell>
          <cell r="Y1473">
            <v>0</v>
          </cell>
          <cell r="Z1473">
            <v>-8</v>
          </cell>
        </row>
        <row r="1474">
          <cell r="L1474">
            <v>0</v>
          </cell>
          <cell r="M1474">
            <v>0</v>
          </cell>
          <cell r="Z1474">
            <v>0</v>
          </cell>
        </row>
        <row r="1475">
          <cell r="D1475">
            <v>0</v>
          </cell>
          <cell r="E1475">
            <v>0</v>
          </cell>
          <cell r="F1475">
            <v>0</v>
          </cell>
          <cell r="G1475">
            <v>0</v>
          </cell>
          <cell r="H1475">
            <v>0</v>
          </cell>
          <cell r="I1475">
            <v>0</v>
          </cell>
          <cell r="J1475">
            <v>0</v>
          </cell>
          <cell r="K1475">
            <v>0</v>
          </cell>
          <cell r="L1475">
            <v>0</v>
          </cell>
          <cell r="M1475">
            <v>0</v>
          </cell>
          <cell r="N1475">
            <v>0</v>
          </cell>
          <cell r="O1475">
            <v>0</v>
          </cell>
          <cell r="P1475">
            <v>0</v>
          </cell>
          <cell r="Q1475">
            <v>0</v>
          </cell>
          <cell r="R1475">
            <v>0</v>
          </cell>
          <cell r="S1475">
            <v>0</v>
          </cell>
          <cell r="T1475">
            <v>0</v>
          </cell>
          <cell r="U1475">
            <v>0</v>
          </cell>
          <cell r="Z1475">
            <v>0</v>
          </cell>
        </row>
        <row r="1476">
          <cell r="D1476">
            <v>0</v>
          </cell>
          <cell r="E1476">
            <v>0</v>
          </cell>
          <cell r="F1476">
            <v>0</v>
          </cell>
          <cell r="G1476">
            <v>0</v>
          </cell>
          <cell r="H1476">
            <v>0</v>
          </cell>
          <cell r="I1476">
            <v>0</v>
          </cell>
          <cell r="J1476">
            <v>0</v>
          </cell>
          <cell r="K1476">
            <v>0</v>
          </cell>
          <cell r="N1476" t="str">
            <v>APROVISIONAMENTS</v>
          </cell>
          <cell r="O1476" t="str">
            <v>ADMINISTRACIO</v>
          </cell>
          <cell r="P1476" t="str">
            <v>OPERACIONS</v>
          </cell>
          <cell r="Q1476" t="str">
            <v>ENGINYERIA HW</v>
          </cell>
          <cell r="R1476" t="str">
            <v>ENGINYERIA SW</v>
          </cell>
          <cell r="S1476" t="str">
            <v>COMERCIAL</v>
          </cell>
          <cell r="T1476" t="str">
            <v>CONSUL.TELCOMUNIC.</v>
          </cell>
          <cell r="U1476">
            <v>0</v>
          </cell>
          <cell r="Z1476">
            <v>0</v>
          </cell>
        </row>
        <row r="1477">
          <cell r="N1477">
            <v>0</v>
          </cell>
          <cell r="O1477">
            <v>0</v>
          </cell>
          <cell r="P1477">
            <v>0</v>
          </cell>
          <cell r="Q1477">
            <v>0</v>
          </cell>
          <cell r="R1477">
            <v>0</v>
          </cell>
          <cell r="S1477">
            <v>0</v>
          </cell>
          <cell r="T1477">
            <v>0</v>
          </cell>
          <cell r="U1477">
            <v>0</v>
          </cell>
          <cell r="Z1477">
            <v>0</v>
          </cell>
        </row>
        <row r="1478">
          <cell r="N1478">
            <v>0</v>
          </cell>
          <cell r="O1478">
            <v>0</v>
          </cell>
          <cell r="P1478">
            <v>0</v>
          </cell>
          <cell r="Q1478">
            <v>0</v>
          </cell>
          <cell r="R1478">
            <v>0</v>
          </cell>
          <cell r="S1478">
            <v>0</v>
          </cell>
          <cell r="T1478">
            <v>0</v>
          </cell>
          <cell r="U1478">
            <v>0</v>
          </cell>
          <cell r="Z1478">
            <v>0</v>
          </cell>
        </row>
        <row r="1479">
          <cell r="N1479">
            <v>0</v>
          </cell>
          <cell r="O1479">
            <v>0</v>
          </cell>
          <cell r="P1479">
            <v>0</v>
          </cell>
          <cell r="Q1479">
            <v>0</v>
          </cell>
          <cell r="R1479">
            <v>0</v>
          </cell>
          <cell r="S1479">
            <v>0</v>
          </cell>
          <cell r="T1479">
            <v>0</v>
          </cell>
          <cell r="U1479">
            <v>0</v>
          </cell>
          <cell r="Z1479">
            <v>0</v>
          </cell>
        </row>
        <row r="1480">
          <cell r="E1480">
            <v>0</v>
          </cell>
          <cell r="F1480">
            <v>0</v>
          </cell>
          <cell r="G1480">
            <v>0</v>
          </cell>
          <cell r="H1480">
            <v>0</v>
          </cell>
          <cell r="I1480">
            <v>0</v>
          </cell>
          <cell r="J1480">
            <v>0</v>
          </cell>
          <cell r="K1480">
            <v>0</v>
          </cell>
          <cell r="L1480">
            <v>0</v>
          </cell>
          <cell r="M1480">
            <v>0</v>
          </cell>
          <cell r="N1480">
            <v>0</v>
          </cell>
          <cell r="O1480">
            <v>0</v>
          </cell>
          <cell r="P1480">
            <v>0</v>
          </cell>
          <cell r="Q1480">
            <v>0</v>
          </cell>
          <cell r="R1480">
            <v>0</v>
          </cell>
          <cell r="S1480">
            <v>0</v>
          </cell>
          <cell r="T1480">
            <v>0</v>
          </cell>
          <cell r="U1480">
            <v>0</v>
          </cell>
          <cell r="Z1480">
            <v>0</v>
          </cell>
        </row>
        <row r="1481">
          <cell r="E1481" t="str">
            <v>Projectes (EXTERNS) en curs 2.017</v>
          </cell>
          <cell r="F1481">
            <v>0</v>
          </cell>
          <cell r="G1481">
            <v>0</v>
          </cell>
          <cell r="H1481">
            <v>0</v>
          </cell>
          <cell r="I1481">
            <v>0</v>
          </cell>
          <cell r="J1481">
            <v>0</v>
          </cell>
          <cell r="K1481">
            <v>0</v>
          </cell>
          <cell r="L1481">
            <v>0</v>
          </cell>
          <cell r="M1481">
            <v>0</v>
          </cell>
          <cell r="N1481">
            <v>0</v>
          </cell>
          <cell r="O1481">
            <v>0</v>
          </cell>
          <cell r="P1481">
            <v>0</v>
          </cell>
          <cell r="Q1481">
            <v>0</v>
          </cell>
          <cell r="R1481">
            <v>0</v>
          </cell>
          <cell r="S1481">
            <v>0</v>
          </cell>
          <cell r="T1481">
            <v>0</v>
          </cell>
          <cell r="U1481">
            <v>0</v>
          </cell>
          <cell r="Z1481">
            <v>0</v>
          </cell>
        </row>
        <row r="1482">
          <cell r="N1482">
            <v>0</v>
          </cell>
          <cell r="O1482">
            <v>0</v>
          </cell>
          <cell r="P1482">
            <v>0</v>
          </cell>
          <cell r="Q1482">
            <v>0</v>
          </cell>
          <cell r="R1482">
            <v>0</v>
          </cell>
          <cell r="S1482">
            <v>0</v>
          </cell>
          <cell r="T1482">
            <v>0</v>
          </cell>
          <cell r="U1482">
            <v>0</v>
          </cell>
          <cell r="Z1482">
            <v>0</v>
          </cell>
        </row>
        <row r="1483">
          <cell r="C1483">
            <v>0</v>
          </cell>
          <cell r="D1483">
            <v>0</v>
          </cell>
          <cell r="E1483">
            <v>0</v>
          </cell>
          <cell r="F1483">
            <v>0</v>
          </cell>
          <cell r="G1483">
            <v>0</v>
          </cell>
          <cell r="H1483">
            <v>0</v>
          </cell>
          <cell r="I1483">
            <v>0</v>
          </cell>
          <cell r="J1483">
            <v>0</v>
          </cell>
          <cell r="K1483">
            <v>0</v>
          </cell>
          <cell r="L1483">
            <v>0</v>
          </cell>
          <cell r="M1483">
            <v>0</v>
          </cell>
          <cell r="N1483">
            <v>0</v>
          </cell>
          <cell r="O1483">
            <v>0</v>
          </cell>
          <cell r="P1483">
            <v>0</v>
          </cell>
          <cell r="Q1483">
            <v>0</v>
          </cell>
          <cell r="R1483">
            <v>0</v>
          </cell>
          <cell r="S1483">
            <v>0</v>
          </cell>
          <cell r="T1483">
            <v>0</v>
          </cell>
          <cell r="U1483">
            <v>0</v>
          </cell>
          <cell r="V1483">
            <v>0</v>
          </cell>
          <cell r="W1483">
            <v>0</v>
          </cell>
          <cell r="X1483">
            <v>0</v>
          </cell>
          <cell r="Y1483">
            <v>0</v>
          </cell>
          <cell r="Z1483">
            <v>0</v>
          </cell>
        </row>
        <row r="1484">
          <cell r="C1484" t="str">
            <v>OF</v>
          </cell>
          <cell r="D1484" t="str">
            <v>CLIENT</v>
          </cell>
          <cell r="E1484" t="str">
            <v>ANY</v>
          </cell>
          <cell r="F1484" t="str">
            <v>STATUS</v>
          </cell>
          <cell r="G1484" t="str">
            <v>PROJECTE</v>
          </cell>
          <cell r="H1484" t="str">
            <v>TIPUS OF o DEPENDENCIA</v>
          </cell>
          <cell r="I1484">
            <v>0</v>
          </cell>
          <cell r="J1484" t="str">
            <v>PREV</v>
          </cell>
          <cell r="K1484" t="str">
            <v>TOTAL</v>
          </cell>
          <cell r="L1484" t="str">
            <v>DESV</v>
          </cell>
          <cell r="M1484" t="str">
            <v>AVANÇ</v>
          </cell>
          <cell r="N1484" t="str">
            <v>DPT. IMPLICATS</v>
          </cell>
          <cell r="O1484">
            <v>0</v>
          </cell>
          <cell r="P1484">
            <v>0</v>
          </cell>
          <cell r="Q1484">
            <v>0</v>
          </cell>
          <cell r="R1484">
            <v>0</v>
          </cell>
          <cell r="S1484">
            <v>0</v>
          </cell>
          <cell r="T1484">
            <v>0</v>
          </cell>
          <cell r="U1484" t="str">
            <v>DATA</v>
          </cell>
          <cell r="V1484" t="str">
            <v>DATA</v>
          </cell>
          <cell r="W1484" t="str">
            <v>DATA</v>
          </cell>
          <cell r="X1484" t="str">
            <v>DURADA</v>
          </cell>
          <cell r="Y1484" t="str">
            <v>DATA</v>
          </cell>
          <cell r="Z1484" t="str">
            <v>DESVIAC.</v>
          </cell>
        </row>
        <row r="1485">
          <cell r="C1485">
            <v>0</v>
          </cell>
          <cell r="D1485">
            <v>0</v>
          </cell>
          <cell r="E1485">
            <v>0</v>
          </cell>
          <cell r="F1485">
            <v>0</v>
          </cell>
          <cell r="G1485">
            <v>0</v>
          </cell>
          <cell r="H1485">
            <v>0</v>
          </cell>
          <cell r="I1485">
            <v>0</v>
          </cell>
          <cell r="J1485">
            <v>0</v>
          </cell>
          <cell r="K1485" t="str">
            <v>REAL</v>
          </cell>
          <cell r="L1485">
            <v>0</v>
          </cell>
          <cell r="M1485">
            <v>0</v>
          </cell>
          <cell r="N1485">
            <v>0</v>
          </cell>
          <cell r="O1485">
            <v>0</v>
          </cell>
          <cell r="P1485">
            <v>0</v>
          </cell>
          <cell r="Q1485">
            <v>0</v>
          </cell>
          <cell r="R1485">
            <v>0</v>
          </cell>
          <cell r="S1485">
            <v>0</v>
          </cell>
          <cell r="T1485">
            <v>0</v>
          </cell>
          <cell r="U1485" t="str">
            <v>INICI</v>
          </cell>
          <cell r="V1485" t="str">
            <v>ENTREGA</v>
          </cell>
          <cell r="W1485" t="str">
            <v>REVISADA</v>
          </cell>
          <cell r="X1485">
            <v>0</v>
          </cell>
          <cell r="Y1485" t="str">
            <v>ACCEP.</v>
          </cell>
          <cell r="Z1485">
            <v>0</v>
          </cell>
        </row>
        <row r="1486">
          <cell r="C1486">
            <v>0</v>
          </cell>
          <cell r="D1486">
            <v>0</v>
          </cell>
          <cell r="E1486">
            <v>0</v>
          </cell>
          <cell r="F1486">
            <v>0</v>
          </cell>
          <cell r="G1486">
            <v>0</v>
          </cell>
          <cell r="H1486">
            <v>0</v>
          </cell>
          <cell r="I1486">
            <v>0</v>
          </cell>
          <cell r="J1486">
            <v>0</v>
          </cell>
          <cell r="K1486">
            <v>0</v>
          </cell>
          <cell r="L1486">
            <v>0</v>
          </cell>
          <cell r="M1486">
            <v>0</v>
          </cell>
          <cell r="N1486">
            <v>0</v>
          </cell>
          <cell r="O1486">
            <v>0</v>
          </cell>
          <cell r="P1486">
            <v>0</v>
          </cell>
          <cell r="Q1486">
            <v>0</v>
          </cell>
          <cell r="R1486">
            <v>0</v>
          </cell>
          <cell r="S1486">
            <v>0</v>
          </cell>
          <cell r="T1486">
            <v>0</v>
          </cell>
          <cell r="U1486">
            <v>0</v>
          </cell>
          <cell r="V1486">
            <v>0</v>
          </cell>
          <cell r="W1486">
            <v>0</v>
          </cell>
          <cell r="X1486">
            <v>0</v>
          </cell>
          <cell r="Y1486">
            <v>0</v>
          </cell>
          <cell r="Z1486">
            <v>0</v>
          </cell>
        </row>
        <row r="1487">
          <cell r="C1487">
            <v>4230</v>
          </cell>
          <cell r="D1487" t="str">
            <v>ORMAZA</v>
          </cell>
          <cell r="E1487">
            <v>2017</v>
          </cell>
          <cell r="F1487" t="str">
            <v>TA</v>
          </cell>
          <cell r="G1487" t="str">
            <v>CC SCADA CREVILLENTE v6.5</v>
          </cell>
          <cell r="H1487" t="str">
            <v>OF4213</v>
          </cell>
          <cell r="I1487">
            <v>0</v>
          </cell>
          <cell r="J1487">
            <v>6</v>
          </cell>
          <cell r="K1487">
            <v>3.5</v>
          </cell>
          <cell r="L1487">
            <v>2.5</v>
          </cell>
          <cell r="M1487">
            <v>0.58333333333333337</v>
          </cell>
          <cell r="N1487" t="str">
            <v>-</v>
          </cell>
          <cell r="O1487" t="str">
            <v>-</v>
          </cell>
          <cell r="P1487" t="str">
            <v>-</v>
          </cell>
          <cell r="Q1487" t="str">
            <v>JMG</v>
          </cell>
          <cell r="R1487" t="str">
            <v>-</v>
          </cell>
          <cell r="S1487" t="str">
            <v>-</v>
          </cell>
          <cell r="T1487" t="str">
            <v>-</v>
          </cell>
          <cell r="U1487">
            <v>42888</v>
          </cell>
          <cell r="V1487">
            <v>42902</v>
          </cell>
          <cell r="W1487">
            <v>43479</v>
          </cell>
          <cell r="X1487">
            <v>14</v>
          </cell>
          <cell r="Y1487">
            <v>43479</v>
          </cell>
          <cell r="Z1487">
            <v>0</v>
          </cell>
        </row>
        <row r="1488">
          <cell r="C1488">
            <v>4231</v>
          </cell>
          <cell r="D1488" t="str">
            <v>ORMAZA</v>
          </cell>
          <cell r="E1488">
            <v>2017</v>
          </cell>
          <cell r="F1488" t="str">
            <v>TA</v>
          </cell>
          <cell r="G1488" t="str">
            <v>1x Manguera COM CAP32 - nPort 5110</v>
          </cell>
          <cell r="H1488" t="str">
            <v>OF4238</v>
          </cell>
          <cell r="I1488">
            <v>0</v>
          </cell>
          <cell r="J1488">
            <v>0.4</v>
          </cell>
          <cell r="K1488">
            <v>0.41</v>
          </cell>
          <cell r="L1488">
            <v>-9.9999999999999534E-3</v>
          </cell>
          <cell r="M1488">
            <v>1.0249999999999999</v>
          </cell>
          <cell r="N1488" t="str">
            <v>-</v>
          </cell>
          <cell r="O1488" t="str">
            <v>-</v>
          </cell>
          <cell r="P1488" t="str">
            <v>EMM</v>
          </cell>
          <cell r="Q1488" t="str">
            <v>-</v>
          </cell>
          <cell r="R1488" t="str">
            <v>-</v>
          </cell>
          <cell r="S1488" t="str">
            <v>-</v>
          </cell>
          <cell r="T1488" t="str">
            <v>-</v>
          </cell>
          <cell r="U1488">
            <v>42891</v>
          </cell>
          <cell r="V1488">
            <v>42895</v>
          </cell>
          <cell r="W1488">
            <v>42895</v>
          </cell>
          <cell r="X1488">
            <v>4</v>
          </cell>
          <cell r="Y1488">
            <v>42895</v>
          </cell>
          <cell r="Z1488">
            <v>0</v>
          </cell>
        </row>
        <row r="1489">
          <cell r="C1489">
            <v>4232</v>
          </cell>
          <cell r="D1489" t="str">
            <v>BASENE</v>
          </cell>
          <cell r="E1489">
            <v>2017</v>
          </cell>
          <cell r="F1489" t="str">
            <v>TA</v>
          </cell>
          <cell r="G1489" t="str">
            <v>Inst. i PEM RTU C.T. INELGIR v1.0</v>
          </cell>
          <cell r="H1489" t="str">
            <v>PPAL</v>
          </cell>
          <cell r="I1489">
            <v>0</v>
          </cell>
          <cell r="J1489">
            <v>14</v>
          </cell>
          <cell r="K1489">
            <v>11.75</v>
          </cell>
          <cell r="L1489">
            <v>2.25</v>
          </cell>
          <cell r="M1489">
            <v>0.8392857142857143</v>
          </cell>
          <cell r="N1489" t="str">
            <v>-</v>
          </cell>
          <cell r="O1489" t="str">
            <v>-</v>
          </cell>
          <cell r="P1489" t="str">
            <v>-</v>
          </cell>
          <cell r="Q1489" t="str">
            <v>JMG</v>
          </cell>
          <cell r="R1489" t="str">
            <v>-</v>
          </cell>
          <cell r="S1489" t="str">
            <v>-</v>
          </cell>
          <cell r="T1489" t="str">
            <v>-</v>
          </cell>
          <cell r="U1489">
            <v>42892</v>
          </cell>
          <cell r="V1489">
            <v>42916</v>
          </cell>
          <cell r="W1489">
            <v>42916</v>
          </cell>
          <cell r="X1489">
            <v>24</v>
          </cell>
          <cell r="Y1489">
            <v>42912</v>
          </cell>
          <cell r="Z1489">
            <v>-4</v>
          </cell>
        </row>
        <row r="1490">
          <cell r="C1490">
            <v>4233</v>
          </cell>
          <cell r="D1490" t="str">
            <v>SITEL</v>
          </cell>
          <cell r="E1490">
            <v>2017</v>
          </cell>
          <cell r="F1490" t="str">
            <v>TA</v>
          </cell>
          <cell r="G1490" t="str">
            <v>1 x Manguera COM CAP32 - GPRS</v>
          </cell>
          <cell r="H1490" t="str">
            <v>OF4232</v>
          </cell>
          <cell r="I1490">
            <v>0</v>
          </cell>
          <cell r="J1490">
            <v>0.30000000000000004</v>
          </cell>
          <cell r="K1490">
            <v>0.25</v>
          </cell>
          <cell r="L1490">
            <v>5.0000000000000044E-2</v>
          </cell>
          <cell r="M1490">
            <v>0.83333333333333326</v>
          </cell>
          <cell r="N1490" t="str">
            <v>-</v>
          </cell>
          <cell r="O1490" t="str">
            <v>-</v>
          </cell>
          <cell r="P1490" t="str">
            <v>-</v>
          </cell>
          <cell r="Q1490" t="str">
            <v>JMG</v>
          </cell>
          <cell r="R1490" t="str">
            <v>-</v>
          </cell>
          <cell r="S1490" t="str">
            <v>-</v>
          </cell>
          <cell r="T1490" t="str">
            <v>-</v>
          </cell>
          <cell r="U1490">
            <v>42892</v>
          </cell>
          <cell r="V1490">
            <v>42916</v>
          </cell>
          <cell r="W1490">
            <v>42916</v>
          </cell>
          <cell r="X1490">
            <v>24</v>
          </cell>
          <cell r="Y1490">
            <v>42895</v>
          </cell>
          <cell r="Z1490">
            <v>-21</v>
          </cell>
        </row>
        <row r="1491">
          <cell r="C1491">
            <v>4234</v>
          </cell>
          <cell r="D1491" t="str">
            <v>EYPESA</v>
          </cell>
          <cell r="E1491">
            <v>2017</v>
          </cell>
          <cell r="F1491" t="str">
            <v>TA</v>
          </cell>
          <cell r="G1491" t="str">
            <v>CC SCADA EYPESA v6.2</v>
          </cell>
          <cell r="H1491" t="str">
            <v>PPAL</v>
          </cell>
          <cell r="I1491">
            <v>0</v>
          </cell>
          <cell r="J1491">
            <v>2</v>
          </cell>
          <cell r="K1491">
            <v>6</v>
          </cell>
          <cell r="L1491">
            <v>-4</v>
          </cell>
          <cell r="M1491">
            <v>3</v>
          </cell>
          <cell r="N1491" t="str">
            <v>-</v>
          </cell>
          <cell r="O1491" t="str">
            <v>-</v>
          </cell>
          <cell r="P1491" t="str">
            <v>-</v>
          </cell>
          <cell r="Q1491" t="str">
            <v>-</v>
          </cell>
          <cell r="R1491" t="str">
            <v>AP</v>
          </cell>
          <cell r="S1491" t="str">
            <v>-</v>
          </cell>
          <cell r="T1491" t="str">
            <v>-</v>
          </cell>
          <cell r="U1491">
            <v>42891</v>
          </cell>
          <cell r="V1491">
            <v>42916</v>
          </cell>
          <cell r="W1491">
            <v>42916</v>
          </cell>
          <cell r="X1491">
            <v>25</v>
          </cell>
          <cell r="Y1491">
            <v>42899</v>
          </cell>
          <cell r="Z1491">
            <v>-17</v>
          </cell>
        </row>
        <row r="1492">
          <cell r="C1492">
            <v>4235</v>
          </cell>
          <cell r="D1492" t="str">
            <v>SITEL</v>
          </cell>
          <cell r="E1492">
            <v>2017</v>
          </cell>
          <cell r="F1492" t="str">
            <v>TA</v>
          </cell>
          <cell r="G1492" t="str">
            <v>SW CALSER v4.7</v>
          </cell>
          <cell r="H1492" t="str">
            <v>OF4234</v>
          </cell>
          <cell r="I1492">
            <v>0</v>
          </cell>
          <cell r="J1492">
            <v>15</v>
          </cell>
          <cell r="K1492">
            <v>8</v>
          </cell>
          <cell r="L1492">
            <v>7</v>
          </cell>
          <cell r="M1492">
            <v>0.53333333333333333</v>
          </cell>
          <cell r="N1492" t="str">
            <v>-</v>
          </cell>
          <cell r="O1492" t="str">
            <v>-</v>
          </cell>
          <cell r="P1492" t="str">
            <v>-</v>
          </cell>
          <cell r="Q1492" t="str">
            <v>-</v>
          </cell>
          <cell r="R1492" t="str">
            <v>AP</v>
          </cell>
          <cell r="S1492" t="str">
            <v>-</v>
          </cell>
          <cell r="T1492" t="str">
            <v>-</v>
          </cell>
          <cell r="U1492">
            <v>42891</v>
          </cell>
          <cell r="V1492">
            <v>42916</v>
          </cell>
          <cell r="W1492">
            <v>42916</v>
          </cell>
          <cell r="X1492">
            <v>25</v>
          </cell>
          <cell r="Y1492">
            <v>42899</v>
          </cell>
          <cell r="Z1492">
            <v>-17</v>
          </cell>
        </row>
        <row r="1493">
          <cell r="C1493">
            <v>4236</v>
          </cell>
          <cell r="D1493" t="str">
            <v>GASELE</v>
          </cell>
          <cell r="E1493">
            <v>2017</v>
          </cell>
          <cell r="F1493" t="str">
            <v>TA</v>
          </cell>
          <cell r="G1493" t="str">
            <v>CC SCADA TEDIS.Net GASELEC v1.1</v>
          </cell>
          <cell r="H1493" t="str">
            <v>IND</v>
          </cell>
          <cell r="I1493">
            <v>0</v>
          </cell>
          <cell r="J1493">
            <v>2</v>
          </cell>
          <cell r="K1493">
            <v>2</v>
          </cell>
          <cell r="L1493">
            <v>0</v>
          </cell>
          <cell r="M1493">
            <v>1</v>
          </cell>
          <cell r="N1493" t="str">
            <v>-</v>
          </cell>
          <cell r="O1493" t="str">
            <v>-</v>
          </cell>
          <cell r="P1493" t="str">
            <v>-</v>
          </cell>
          <cell r="Q1493" t="str">
            <v>-</v>
          </cell>
          <cell r="R1493" t="str">
            <v>AP</v>
          </cell>
          <cell r="S1493" t="str">
            <v>-</v>
          </cell>
          <cell r="T1493" t="str">
            <v>-</v>
          </cell>
          <cell r="U1493">
            <v>42891</v>
          </cell>
          <cell r="V1493">
            <v>42916</v>
          </cell>
          <cell r="W1493">
            <v>42916</v>
          </cell>
          <cell r="X1493">
            <v>25</v>
          </cell>
          <cell r="Y1493">
            <v>42900</v>
          </cell>
          <cell r="Z1493">
            <v>-16</v>
          </cell>
        </row>
        <row r="1494">
          <cell r="C1494">
            <v>4237</v>
          </cell>
          <cell r="D1494" t="str">
            <v>CIAELE</v>
          </cell>
          <cell r="E1494">
            <v>2017</v>
          </cell>
          <cell r="F1494" t="str">
            <v>TA</v>
          </cell>
          <cell r="G1494" t="str">
            <v>2 x Manguera COM CAP32 - GPRS</v>
          </cell>
          <cell r="H1494" t="str">
            <v>IND</v>
          </cell>
          <cell r="I1494">
            <v>0</v>
          </cell>
          <cell r="J1494">
            <v>1</v>
          </cell>
          <cell r="K1494">
            <v>0.5</v>
          </cell>
          <cell r="L1494">
            <v>0.5</v>
          </cell>
          <cell r="M1494">
            <v>0.5</v>
          </cell>
          <cell r="N1494" t="str">
            <v>-</v>
          </cell>
          <cell r="O1494" t="str">
            <v>-</v>
          </cell>
          <cell r="P1494" t="str">
            <v>EMM</v>
          </cell>
          <cell r="Q1494" t="str">
            <v>-</v>
          </cell>
          <cell r="R1494" t="str">
            <v>-</v>
          </cell>
          <cell r="S1494" t="str">
            <v>-</v>
          </cell>
          <cell r="T1494" t="str">
            <v>-</v>
          </cell>
          <cell r="U1494">
            <v>42895</v>
          </cell>
          <cell r="V1494">
            <v>42895</v>
          </cell>
          <cell r="W1494">
            <v>42895</v>
          </cell>
          <cell r="X1494">
            <v>0</v>
          </cell>
          <cell r="Y1494">
            <v>42895</v>
          </cell>
          <cell r="Z1494">
            <v>0</v>
          </cell>
        </row>
        <row r="1495">
          <cell r="C1495">
            <v>4238</v>
          </cell>
          <cell r="D1495" t="str">
            <v>ORMAZA</v>
          </cell>
          <cell r="E1495">
            <v>2017</v>
          </cell>
          <cell r="F1495" t="str">
            <v>TA</v>
          </cell>
          <cell r="G1495" t="str">
            <v>RTU CC.DD. CENTELLES v1.0</v>
          </cell>
          <cell r="H1495" t="str">
            <v>PPAL</v>
          </cell>
          <cell r="I1495">
            <v>0</v>
          </cell>
          <cell r="J1495">
            <v>0.5</v>
          </cell>
          <cell r="K1495">
            <v>0.5</v>
          </cell>
          <cell r="L1495">
            <v>0</v>
          </cell>
          <cell r="M1495">
            <v>1</v>
          </cell>
          <cell r="N1495" t="str">
            <v>-</v>
          </cell>
          <cell r="O1495" t="str">
            <v>-</v>
          </cell>
          <cell r="P1495" t="str">
            <v>EMM</v>
          </cell>
          <cell r="Q1495" t="str">
            <v>-</v>
          </cell>
          <cell r="R1495" t="str">
            <v>-</v>
          </cell>
          <cell r="S1495" t="str">
            <v>-</v>
          </cell>
          <cell r="T1495" t="str">
            <v>-</v>
          </cell>
          <cell r="U1495">
            <v>42891</v>
          </cell>
          <cell r="V1495">
            <v>42895</v>
          </cell>
          <cell r="W1495">
            <v>42895</v>
          </cell>
          <cell r="X1495">
            <v>4</v>
          </cell>
          <cell r="Y1495">
            <v>42895</v>
          </cell>
          <cell r="Z1495">
            <v>0</v>
          </cell>
        </row>
        <row r="1496">
          <cell r="C1496">
            <v>4239</v>
          </cell>
          <cell r="D1496" t="str">
            <v>FELGON</v>
          </cell>
          <cell r="E1496">
            <v>2017</v>
          </cell>
          <cell r="F1496" t="str">
            <v>TA</v>
          </cell>
          <cell r="G1496" t="str">
            <v>CTE. MANTENIMENT SCADA TEDIS.Net F.GONZALEZ 01/06/2,017 - 31/05/2,018</v>
          </cell>
          <cell r="H1496" t="str">
            <v>IND</v>
          </cell>
          <cell r="I1496">
            <v>0</v>
          </cell>
          <cell r="J1496">
            <v>16</v>
          </cell>
          <cell r="K1496">
            <v>9.25</v>
          </cell>
          <cell r="L1496">
            <v>6.75</v>
          </cell>
          <cell r="M1496">
            <v>0.578125</v>
          </cell>
          <cell r="N1496" t="str">
            <v>-</v>
          </cell>
          <cell r="O1496" t="str">
            <v>-</v>
          </cell>
          <cell r="P1496" t="str">
            <v>-</v>
          </cell>
          <cell r="Q1496" t="str">
            <v>JMG</v>
          </cell>
          <cell r="R1496" t="str">
            <v>-</v>
          </cell>
          <cell r="S1496" t="str">
            <v>-</v>
          </cell>
          <cell r="T1496" t="str">
            <v>-</v>
          </cell>
          <cell r="U1496">
            <v>42887</v>
          </cell>
          <cell r="V1496">
            <v>43251</v>
          </cell>
          <cell r="W1496">
            <v>43251</v>
          </cell>
          <cell r="X1496">
            <v>360</v>
          </cell>
          <cell r="Y1496">
            <v>360</v>
          </cell>
          <cell r="Z1496">
            <v>-42275</v>
          </cell>
        </row>
        <row r="1497">
          <cell r="C1497">
            <v>4240</v>
          </cell>
          <cell r="D1497" t="str">
            <v>SITEL</v>
          </cell>
          <cell r="E1497">
            <v>2017</v>
          </cell>
          <cell r="F1497" t="str">
            <v>TA</v>
          </cell>
          <cell r="G1497" t="str">
            <v>39 x RTU CAP-PRX-48 v3.3</v>
          </cell>
          <cell r="H1497" t="str">
            <v>OF3983</v>
          </cell>
          <cell r="I1497">
            <v>0</v>
          </cell>
          <cell r="J1497">
            <v>32</v>
          </cell>
          <cell r="K1497">
            <v>27.08</v>
          </cell>
          <cell r="L1497">
            <v>4.9200000000000017</v>
          </cell>
          <cell r="M1497">
            <v>0.84624999999999995</v>
          </cell>
          <cell r="N1497" t="str">
            <v>-</v>
          </cell>
          <cell r="O1497" t="str">
            <v>-</v>
          </cell>
          <cell r="P1497" t="str">
            <v>EMM</v>
          </cell>
          <cell r="Q1497" t="str">
            <v>-</v>
          </cell>
          <cell r="R1497" t="str">
            <v>-</v>
          </cell>
          <cell r="S1497" t="str">
            <v>-</v>
          </cell>
          <cell r="T1497" t="str">
            <v>-</v>
          </cell>
          <cell r="U1497">
            <v>42898</v>
          </cell>
          <cell r="V1497">
            <v>42947</v>
          </cell>
          <cell r="W1497">
            <v>43088</v>
          </cell>
          <cell r="X1497">
            <v>49</v>
          </cell>
          <cell r="Y1497">
            <v>43088</v>
          </cell>
          <cell r="Z1497">
            <v>0</v>
          </cell>
        </row>
        <row r="1498">
          <cell r="C1498">
            <v>4241</v>
          </cell>
          <cell r="D1498" t="str">
            <v>SITEL</v>
          </cell>
          <cell r="E1498">
            <v>2017</v>
          </cell>
          <cell r="F1498" t="str">
            <v>TA</v>
          </cell>
          <cell r="G1498" t="str">
            <v>39 x PLACA CAP-PRX-48 v3.3</v>
          </cell>
          <cell r="H1498" t="str">
            <v>OF3983</v>
          </cell>
          <cell r="I1498">
            <v>0</v>
          </cell>
          <cell r="J1498">
            <v>4</v>
          </cell>
          <cell r="K1498">
            <v>28.79</v>
          </cell>
          <cell r="L1498">
            <v>-24.79</v>
          </cell>
          <cell r="M1498">
            <v>7.1974999999999998</v>
          </cell>
          <cell r="N1498" t="str">
            <v>-</v>
          </cell>
          <cell r="O1498" t="str">
            <v>-</v>
          </cell>
          <cell r="P1498" t="str">
            <v>EMM</v>
          </cell>
          <cell r="Q1498" t="str">
            <v>-</v>
          </cell>
          <cell r="R1498" t="str">
            <v>-</v>
          </cell>
          <cell r="S1498" t="str">
            <v>-</v>
          </cell>
          <cell r="T1498" t="str">
            <v>-</v>
          </cell>
          <cell r="U1498">
            <v>42898</v>
          </cell>
          <cell r="V1498">
            <v>42947</v>
          </cell>
          <cell r="W1498">
            <v>43088</v>
          </cell>
          <cell r="X1498">
            <v>49</v>
          </cell>
          <cell r="Y1498">
            <v>43088</v>
          </cell>
          <cell r="Z1498">
            <v>0</v>
          </cell>
        </row>
        <row r="1499">
          <cell r="C1499">
            <v>4242</v>
          </cell>
          <cell r="D1499" t="str">
            <v>GASELE</v>
          </cell>
          <cell r="E1499">
            <v>2017</v>
          </cell>
          <cell r="F1499" t="str">
            <v>TA</v>
          </cell>
          <cell r="G1499" t="str">
            <v>CC SCADA TEDIS.Net GASELEC v1.2</v>
          </cell>
          <cell r="H1499" t="str">
            <v>OF4236</v>
          </cell>
          <cell r="I1499">
            <v>0</v>
          </cell>
          <cell r="J1499">
            <v>10</v>
          </cell>
          <cell r="K1499">
            <v>4</v>
          </cell>
          <cell r="L1499">
            <v>6</v>
          </cell>
          <cell r="M1499">
            <v>0.4</v>
          </cell>
          <cell r="N1499" t="str">
            <v>-</v>
          </cell>
          <cell r="O1499" t="str">
            <v>-</v>
          </cell>
          <cell r="P1499" t="str">
            <v>-</v>
          </cell>
          <cell r="Q1499" t="str">
            <v>-</v>
          </cell>
          <cell r="R1499" t="str">
            <v>JMT</v>
          </cell>
          <cell r="S1499" t="str">
            <v>-</v>
          </cell>
          <cell r="T1499" t="str">
            <v>-</v>
          </cell>
          <cell r="U1499">
            <v>42898</v>
          </cell>
          <cell r="V1499">
            <v>42916</v>
          </cell>
          <cell r="W1499">
            <v>42920</v>
          </cell>
          <cell r="X1499">
            <v>18</v>
          </cell>
          <cell r="Y1499">
            <v>42920</v>
          </cell>
          <cell r="Z1499">
            <v>0</v>
          </cell>
        </row>
        <row r="1500">
          <cell r="C1500">
            <v>4243</v>
          </cell>
          <cell r="D1500" t="str">
            <v>SITEL</v>
          </cell>
          <cell r="E1500">
            <v>2017</v>
          </cell>
          <cell r="F1500" t="str">
            <v>TA</v>
          </cell>
          <cell r="G1500" t="str">
            <v>TEDIS.Net SystemCoreServices v2.0</v>
          </cell>
          <cell r="H1500" t="str">
            <v>OF3528</v>
          </cell>
          <cell r="I1500">
            <v>0</v>
          </cell>
          <cell r="J1500">
            <v>174</v>
          </cell>
          <cell r="K1500">
            <v>93.25</v>
          </cell>
          <cell r="L1500">
            <v>80.75</v>
          </cell>
          <cell r="M1500">
            <v>0.53591954022988508</v>
          </cell>
          <cell r="N1500" t="str">
            <v>-</v>
          </cell>
          <cell r="O1500" t="str">
            <v>-</v>
          </cell>
          <cell r="P1500" t="str">
            <v>-</v>
          </cell>
          <cell r="Q1500" t="str">
            <v>-</v>
          </cell>
          <cell r="R1500" t="str">
            <v>EDC</v>
          </cell>
          <cell r="S1500" t="str">
            <v>-</v>
          </cell>
          <cell r="T1500" t="str">
            <v>-</v>
          </cell>
          <cell r="U1500">
            <v>42898</v>
          </cell>
          <cell r="V1500">
            <v>42947</v>
          </cell>
          <cell r="W1500">
            <v>43081</v>
          </cell>
          <cell r="X1500">
            <v>49</v>
          </cell>
          <cell r="Y1500">
            <v>43081</v>
          </cell>
          <cell r="Z1500">
            <v>0</v>
          </cell>
        </row>
        <row r="1501">
          <cell r="C1501">
            <v>4244</v>
          </cell>
          <cell r="D1501" t="str">
            <v>SITEL</v>
          </cell>
          <cell r="E1501">
            <v>2017</v>
          </cell>
          <cell r="F1501" t="str">
            <v>TA</v>
          </cell>
          <cell r="G1501" t="str">
            <v>TEDIS.Net PROSA MasterServices v1.45</v>
          </cell>
          <cell r="H1501" t="str">
            <v>OF3528</v>
          </cell>
          <cell r="I1501">
            <v>0</v>
          </cell>
          <cell r="J1501">
            <v>54</v>
          </cell>
          <cell r="K1501">
            <v>96.5</v>
          </cell>
          <cell r="L1501">
            <v>-42.5</v>
          </cell>
          <cell r="M1501">
            <v>1.787037037037037</v>
          </cell>
          <cell r="N1501" t="str">
            <v>-</v>
          </cell>
          <cell r="O1501" t="str">
            <v>-</v>
          </cell>
          <cell r="P1501" t="str">
            <v>-</v>
          </cell>
          <cell r="Q1501" t="str">
            <v>-</v>
          </cell>
          <cell r="R1501" t="str">
            <v>EDC</v>
          </cell>
          <cell r="S1501" t="str">
            <v>-</v>
          </cell>
          <cell r="T1501" t="str">
            <v>-</v>
          </cell>
          <cell r="U1501">
            <v>42898</v>
          </cell>
          <cell r="V1501">
            <v>42947</v>
          </cell>
          <cell r="W1501">
            <v>43196</v>
          </cell>
          <cell r="X1501">
            <v>49</v>
          </cell>
          <cell r="Y1501">
            <v>43196</v>
          </cell>
          <cell r="Z1501">
            <v>0</v>
          </cell>
        </row>
        <row r="1502">
          <cell r="C1502">
            <v>4245</v>
          </cell>
          <cell r="D1502" t="str">
            <v>EYPESA</v>
          </cell>
          <cell r="E1502">
            <v>2017</v>
          </cell>
          <cell r="F1502" t="str">
            <v>OB</v>
          </cell>
          <cell r="G1502" t="str">
            <v>MIGRACIO RTU's A IEC-870-5-104 v2.0</v>
          </cell>
          <cell r="H1502" t="str">
            <v>OF3983</v>
          </cell>
          <cell r="I1502">
            <v>0</v>
          </cell>
          <cell r="J1502">
            <v>125</v>
          </cell>
          <cell r="K1502">
            <v>0</v>
          </cell>
          <cell r="L1502">
            <v>125</v>
          </cell>
          <cell r="M1502">
            <v>0</v>
          </cell>
          <cell r="N1502" t="str">
            <v>-</v>
          </cell>
          <cell r="O1502" t="str">
            <v>-</v>
          </cell>
          <cell r="P1502" t="str">
            <v>-</v>
          </cell>
          <cell r="Q1502" t="str">
            <v>-</v>
          </cell>
          <cell r="R1502" t="str">
            <v>RVC</v>
          </cell>
          <cell r="S1502" t="str">
            <v>-</v>
          </cell>
          <cell r="T1502" t="str">
            <v>-</v>
          </cell>
          <cell r="U1502">
            <v>42899</v>
          </cell>
          <cell r="V1502">
            <v>43008</v>
          </cell>
          <cell r="W1502">
            <v>43008</v>
          </cell>
          <cell r="X1502">
            <v>107</v>
          </cell>
          <cell r="Y1502">
            <v>0</v>
          </cell>
          <cell r="Z1502" t="str">
            <v/>
          </cell>
        </row>
        <row r="1503">
          <cell r="C1503">
            <v>4246</v>
          </cell>
          <cell r="D1503" t="str">
            <v>SITEL</v>
          </cell>
          <cell r="E1503">
            <v>2017</v>
          </cell>
          <cell r="F1503" t="str">
            <v>TA</v>
          </cell>
          <cell r="G1503" t="str">
            <v>PROYECTO OPTIMUS  2T y 3T Ejercicio 2.017</v>
          </cell>
          <cell r="H1503" t="str">
            <v>PPAL</v>
          </cell>
          <cell r="I1503">
            <v>0</v>
          </cell>
          <cell r="J1503">
            <v>320</v>
          </cell>
          <cell r="K1503">
            <v>623.75</v>
          </cell>
          <cell r="L1503">
            <v>-303.75</v>
          </cell>
          <cell r="M1503">
            <v>1.94921875</v>
          </cell>
          <cell r="N1503" t="str">
            <v>-</v>
          </cell>
          <cell r="O1503" t="str">
            <v>-</v>
          </cell>
          <cell r="P1503" t="str">
            <v>-</v>
          </cell>
          <cell r="Q1503" t="str">
            <v>-</v>
          </cell>
          <cell r="R1503" t="str">
            <v>EDC</v>
          </cell>
          <cell r="S1503" t="str">
            <v>-</v>
          </cell>
          <cell r="T1503" t="str">
            <v>-</v>
          </cell>
          <cell r="U1503">
            <v>42826</v>
          </cell>
          <cell r="V1503">
            <v>43008</v>
          </cell>
          <cell r="W1503">
            <v>43008</v>
          </cell>
          <cell r="X1503">
            <v>179</v>
          </cell>
          <cell r="Y1503">
            <v>43066</v>
          </cell>
          <cell r="Z1503">
            <v>57</v>
          </cell>
        </row>
        <row r="1504">
          <cell r="C1504">
            <v>4247</v>
          </cell>
          <cell r="D1504" t="str">
            <v>SITEL</v>
          </cell>
          <cell r="E1504">
            <v>2017</v>
          </cell>
          <cell r="F1504" t="str">
            <v>TA</v>
          </cell>
          <cell r="G1504" t="str">
            <v>1 X Manguera COM CAP 16 - nPort-5110</v>
          </cell>
          <cell r="H1504" t="str">
            <v>OF4163</v>
          </cell>
          <cell r="I1504">
            <v>0</v>
          </cell>
          <cell r="J1504">
            <v>1</v>
          </cell>
          <cell r="K1504">
            <v>0.42</v>
          </cell>
          <cell r="L1504">
            <v>0.58000000000000007</v>
          </cell>
          <cell r="M1504">
            <v>0.42</v>
          </cell>
          <cell r="N1504" t="str">
            <v>-</v>
          </cell>
          <cell r="O1504" t="str">
            <v>-</v>
          </cell>
          <cell r="P1504" t="str">
            <v>EMM</v>
          </cell>
          <cell r="Q1504" t="str">
            <v>-</v>
          </cell>
          <cell r="R1504" t="str">
            <v>-</v>
          </cell>
          <cell r="S1504" t="str">
            <v>-</v>
          </cell>
          <cell r="T1504" t="str">
            <v>-</v>
          </cell>
          <cell r="U1504">
            <v>42902</v>
          </cell>
          <cell r="V1504">
            <v>42902</v>
          </cell>
          <cell r="W1504">
            <v>42902</v>
          </cell>
          <cell r="X1504">
            <v>0</v>
          </cell>
          <cell r="Y1504">
            <v>42902</v>
          </cell>
          <cell r="Z1504">
            <v>0</v>
          </cell>
        </row>
        <row r="1505">
          <cell r="C1505">
            <v>4248</v>
          </cell>
          <cell r="D1505" t="str">
            <v>SITEL</v>
          </cell>
          <cell r="E1505">
            <v>2017</v>
          </cell>
          <cell r="F1505" t="str">
            <v>TA</v>
          </cell>
          <cell r="G1505" t="str">
            <v>3 x Manguera COM CAP32 - CAP-PRX</v>
          </cell>
          <cell r="H1505" t="str">
            <v>OF3983</v>
          </cell>
          <cell r="I1505">
            <v>0</v>
          </cell>
          <cell r="J1505">
            <v>1.5</v>
          </cell>
          <cell r="K1505">
            <v>0.53</v>
          </cell>
          <cell r="L1505">
            <v>0.97</v>
          </cell>
          <cell r="M1505">
            <v>0.35333333333333333</v>
          </cell>
          <cell r="N1505" t="str">
            <v>-</v>
          </cell>
          <cell r="O1505" t="str">
            <v>-</v>
          </cell>
          <cell r="P1505" t="str">
            <v>EMM</v>
          </cell>
          <cell r="Q1505" t="str">
            <v>-</v>
          </cell>
          <cell r="R1505" t="str">
            <v>-</v>
          </cell>
          <cell r="S1505" t="str">
            <v>-</v>
          </cell>
          <cell r="T1505" t="str">
            <v>-</v>
          </cell>
          <cell r="U1505">
            <v>42909</v>
          </cell>
          <cell r="V1505">
            <v>42912</v>
          </cell>
          <cell r="W1505">
            <v>42912</v>
          </cell>
          <cell r="X1505">
            <v>3</v>
          </cell>
          <cell r="Y1505">
            <v>42909</v>
          </cell>
          <cell r="Z1505">
            <v>-3</v>
          </cell>
        </row>
        <row r="1506">
          <cell r="C1506">
            <v>4249</v>
          </cell>
          <cell r="D1506" t="str">
            <v>SITEL</v>
          </cell>
          <cell r="E1506">
            <v>2017</v>
          </cell>
          <cell r="F1506" t="str">
            <v>TA</v>
          </cell>
          <cell r="G1506" t="str">
            <v>1 x Manguera COM CAP32 - GPRS</v>
          </cell>
          <cell r="H1506" t="str">
            <v>OF4232</v>
          </cell>
          <cell r="I1506">
            <v>0</v>
          </cell>
          <cell r="J1506">
            <v>0.5</v>
          </cell>
          <cell r="K1506">
            <v>0.41</v>
          </cell>
          <cell r="L1506">
            <v>9.0000000000000024E-2</v>
          </cell>
          <cell r="M1506">
            <v>0.82</v>
          </cell>
          <cell r="N1506" t="str">
            <v>-</v>
          </cell>
          <cell r="O1506" t="str">
            <v>-</v>
          </cell>
          <cell r="P1506" t="str">
            <v>EMM</v>
          </cell>
          <cell r="Q1506" t="str">
            <v>-</v>
          </cell>
          <cell r="R1506" t="str">
            <v>-</v>
          </cell>
          <cell r="S1506" t="str">
            <v>-</v>
          </cell>
          <cell r="T1506" t="str">
            <v>-</v>
          </cell>
          <cell r="U1506">
            <v>42909</v>
          </cell>
          <cell r="V1506">
            <v>42909</v>
          </cell>
          <cell r="W1506">
            <v>42909</v>
          </cell>
          <cell r="X1506">
            <v>0</v>
          </cell>
          <cell r="Y1506">
            <v>42909</v>
          </cell>
          <cell r="Z1506">
            <v>0</v>
          </cell>
        </row>
        <row r="1507">
          <cell r="C1507">
            <v>4250</v>
          </cell>
          <cell r="D1507" t="str">
            <v>INPPOZ</v>
          </cell>
          <cell r="E1507">
            <v>2017</v>
          </cell>
          <cell r="F1507" t="str">
            <v>TA</v>
          </cell>
          <cell r="G1507" t="str">
            <v>RTU C.T. CUARTEL v1.0</v>
          </cell>
          <cell r="H1507" t="str">
            <v>IND</v>
          </cell>
          <cell r="I1507">
            <v>0</v>
          </cell>
          <cell r="J1507">
            <v>0.5</v>
          </cell>
          <cell r="K1507">
            <v>1</v>
          </cell>
          <cell r="L1507">
            <v>-0.5</v>
          </cell>
          <cell r="M1507">
            <v>2</v>
          </cell>
          <cell r="N1507" t="str">
            <v>-</v>
          </cell>
          <cell r="O1507" t="str">
            <v>-</v>
          </cell>
          <cell r="P1507" t="str">
            <v>-</v>
          </cell>
          <cell r="Q1507" t="str">
            <v>-</v>
          </cell>
          <cell r="R1507" t="str">
            <v>RVC</v>
          </cell>
          <cell r="S1507" t="str">
            <v>-</v>
          </cell>
          <cell r="T1507" t="str">
            <v>-</v>
          </cell>
          <cell r="U1507">
            <v>42912</v>
          </cell>
          <cell r="V1507">
            <v>42916</v>
          </cell>
          <cell r="W1507">
            <v>42916</v>
          </cell>
          <cell r="X1507">
            <v>4</v>
          </cell>
          <cell r="Y1507">
            <v>42914</v>
          </cell>
          <cell r="Z1507">
            <v>-2</v>
          </cell>
        </row>
        <row r="1508">
          <cell r="C1508">
            <v>4251</v>
          </cell>
          <cell r="D1508" t="str">
            <v>ORMAZA</v>
          </cell>
          <cell r="E1508">
            <v>2017</v>
          </cell>
          <cell r="F1508" t="str">
            <v>TA</v>
          </cell>
          <cell r="G1508" t="str">
            <v>CTE. MANTENIMENT SCADA JAFRE 01/06/2.017 - 30/11/2.017</v>
          </cell>
          <cell r="H1508" t="str">
            <v>PPAL</v>
          </cell>
          <cell r="I1508">
            <v>0</v>
          </cell>
          <cell r="J1508">
            <v>8</v>
          </cell>
          <cell r="K1508">
            <v>2.33</v>
          </cell>
          <cell r="L1508">
            <v>5.67</v>
          </cell>
          <cell r="M1508">
            <v>0.29125000000000001</v>
          </cell>
          <cell r="N1508" t="str">
            <v>-</v>
          </cell>
          <cell r="O1508" t="str">
            <v>-</v>
          </cell>
          <cell r="P1508" t="str">
            <v>-</v>
          </cell>
          <cell r="Q1508" t="str">
            <v>JMG</v>
          </cell>
          <cell r="R1508" t="str">
            <v>-</v>
          </cell>
          <cell r="S1508" t="str">
            <v>-</v>
          </cell>
          <cell r="T1508" t="str">
            <v>-</v>
          </cell>
          <cell r="U1508">
            <v>42887</v>
          </cell>
          <cell r="V1508">
            <v>43069</v>
          </cell>
          <cell r="W1508">
            <v>43069</v>
          </cell>
          <cell r="X1508">
            <v>179</v>
          </cell>
          <cell r="Y1508">
            <v>43069</v>
          </cell>
          <cell r="Z1508">
            <v>0</v>
          </cell>
        </row>
        <row r="1509">
          <cell r="C1509">
            <v>4252</v>
          </cell>
          <cell r="D1509" t="str">
            <v>ORMAZA</v>
          </cell>
          <cell r="E1509">
            <v>2017</v>
          </cell>
          <cell r="F1509" t="str">
            <v>TA</v>
          </cell>
          <cell r="G1509" t="str">
            <v>CTE. MANTENIMENT SCADA JAFRE 01/12/2.017 - 31/05/2.018</v>
          </cell>
          <cell r="H1509" t="str">
            <v>OF4251</v>
          </cell>
          <cell r="I1509">
            <v>0</v>
          </cell>
          <cell r="J1509">
            <v>8</v>
          </cell>
          <cell r="K1509">
            <v>7.92</v>
          </cell>
          <cell r="L1509">
            <v>8.0000000000000071E-2</v>
          </cell>
          <cell r="M1509">
            <v>0.99</v>
          </cell>
          <cell r="N1509" t="str">
            <v>-</v>
          </cell>
          <cell r="O1509" t="str">
            <v>-</v>
          </cell>
          <cell r="P1509" t="str">
            <v>-</v>
          </cell>
          <cell r="Q1509" t="str">
            <v>JMG</v>
          </cell>
          <cell r="R1509" t="str">
            <v>-</v>
          </cell>
          <cell r="S1509" t="str">
            <v>-</v>
          </cell>
          <cell r="T1509" t="str">
            <v>-</v>
          </cell>
          <cell r="U1509">
            <v>43070</v>
          </cell>
          <cell r="V1509">
            <v>43251</v>
          </cell>
          <cell r="W1509">
            <v>43251</v>
          </cell>
          <cell r="X1509">
            <v>180</v>
          </cell>
          <cell r="Y1509">
            <v>180</v>
          </cell>
          <cell r="Z1509">
            <v>-42452</v>
          </cell>
        </row>
        <row r="1510">
          <cell r="C1510">
            <v>4253</v>
          </cell>
          <cell r="D1510" t="str">
            <v>TRARGI</v>
          </cell>
          <cell r="E1510">
            <v>2017</v>
          </cell>
          <cell r="F1510" t="str">
            <v>TA</v>
          </cell>
          <cell r="G1510" t="str">
            <v>REPARACIO TD MASTER SE JUIA - COG TRARGISA</v>
          </cell>
          <cell r="H1510" t="str">
            <v>IND</v>
          </cell>
          <cell r="I1510">
            <v>0</v>
          </cell>
          <cell r="J1510">
            <v>5.75</v>
          </cell>
          <cell r="K1510">
            <v>5.75</v>
          </cell>
          <cell r="L1510">
            <v>0</v>
          </cell>
          <cell r="M1510">
            <v>1</v>
          </cell>
          <cell r="N1510" t="str">
            <v>-</v>
          </cell>
          <cell r="O1510" t="str">
            <v>-</v>
          </cell>
          <cell r="P1510" t="str">
            <v>EMM</v>
          </cell>
          <cell r="Q1510" t="str">
            <v>-</v>
          </cell>
          <cell r="R1510" t="str">
            <v>-</v>
          </cell>
          <cell r="S1510" t="str">
            <v>-</v>
          </cell>
          <cell r="T1510" t="str">
            <v>-</v>
          </cell>
          <cell r="U1510">
            <v>42913</v>
          </cell>
          <cell r="V1510">
            <v>42943</v>
          </cell>
          <cell r="W1510">
            <v>42943</v>
          </cell>
          <cell r="X1510">
            <v>30</v>
          </cell>
          <cell r="Y1510">
            <v>42943</v>
          </cell>
          <cell r="Z1510">
            <v>0</v>
          </cell>
        </row>
        <row r="1511">
          <cell r="C1511">
            <v>4254</v>
          </cell>
          <cell r="D1511" t="str">
            <v>ROSAIE</v>
          </cell>
          <cell r="E1511">
            <v>2017</v>
          </cell>
          <cell r="F1511" t="str">
            <v>TA</v>
          </cell>
          <cell r="G1511" t="str">
            <v>REPARACIO RTU S.E.ROSELLO (Rack MCE-48)</v>
          </cell>
          <cell r="H1511" t="str">
            <v>IND</v>
          </cell>
          <cell r="I1511">
            <v>0</v>
          </cell>
          <cell r="J1511">
            <v>9</v>
          </cell>
          <cell r="K1511">
            <v>5.67</v>
          </cell>
          <cell r="L1511">
            <v>3.33</v>
          </cell>
          <cell r="M1511">
            <v>0.63</v>
          </cell>
          <cell r="N1511" t="str">
            <v>-</v>
          </cell>
          <cell r="O1511" t="str">
            <v>-</v>
          </cell>
          <cell r="P1511" t="str">
            <v>-</v>
          </cell>
          <cell r="Q1511" t="str">
            <v>-</v>
          </cell>
          <cell r="R1511" t="str">
            <v>RVC</v>
          </cell>
          <cell r="S1511" t="str">
            <v>-</v>
          </cell>
          <cell r="T1511" t="str">
            <v>-</v>
          </cell>
          <cell r="U1511">
            <v>42912</v>
          </cell>
          <cell r="V1511">
            <v>42916</v>
          </cell>
          <cell r="W1511">
            <v>42921</v>
          </cell>
          <cell r="X1511">
            <v>4</v>
          </cell>
          <cell r="Y1511">
            <v>42921</v>
          </cell>
          <cell r="Z1511">
            <v>0</v>
          </cell>
        </row>
        <row r="1512">
          <cell r="C1512">
            <v>4255</v>
          </cell>
          <cell r="D1512" t="str">
            <v>GASELE</v>
          </cell>
          <cell r="E1512">
            <v>2017</v>
          </cell>
          <cell r="F1512" t="str">
            <v>TA</v>
          </cell>
          <cell r="G1512" t="str">
            <v>RTU S.E.JOSE CABANILLAS v1.1</v>
          </cell>
          <cell r="H1512" t="str">
            <v>IND</v>
          </cell>
          <cell r="I1512">
            <v>0</v>
          </cell>
          <cell r="J1512">
            <v>8</v>
          </cell>
          <cell r="K1512">
            <v>22.5</v>
          </cell>
          <cell r="L1512">
            <v>-14.5</v>
          </cell>
          <cell r="M1512">
            <v>2.8125</v>
          </cell>
          <cell r="N1512" t="str">
            <v>-</v>
          </cell>
          <cell r="O1512" t="str">
            <v>-</v>
          </cell>
          <cell r="P1512" t="str">
            <v>-</v>
          </cell>
          <cell r="Q1512" t="str">
            <v>-</v>
          </cell>
          <cell r="R1512" t="str">
            <v>JMT</v>
          </cell>
          <cell r="S1512" t="str">
            <v>-</v>
          </cell>
          <cell r="T1512" t="str">
            <v>-</v>
          </cell>
          <cell r="U1512">
            <v>42912</v>
          </cell>
          <cell r="V1512">
            <v>42930</v>
          </cell>
          <cell r="W1512">
            <v>43028</v>
          </cell>
          <cell r="X1512">
            <v>18</v>
          </cell>
          <cell r="Y1512">
            <v>43028</v>
          </cell>
          <cell r="Z1512">
            <v>0</v>
          </cell>
        </row>
        <row r="1513">
          <cell r="C1513">
            <v>4256</v>
          </cell>
          <cell r="D1513" t="str">
            <v>ANTMAD</v>
          </cell>
          <cell r="E1513">
            <v>2017</v>
          </cell>
          <cell r="F1513" t="str">
            <v>TA</v>
          </cell>
          <cell r="G1513" t="str">
            <v>MANTENIMENT CSSat A.MADRID 01/07/2,017 - 30/06/2,018</v>
          </cell>
          <cell r="H1513" t="str">
            <v>IND</v>
          </cell>
          <cell r="I1513">
            <v>0</v>
          </cell>
          <cell r="J1513">
            <v>15</v>
          </cell>
          <cell r="K1513">
            <v>2.5</v>
          </cell>
          <cell r="L1513">
            <v>12.5</v>
          </cell>
          <cell r="M1513">
            <v>0.16666666666666666</v>
          </cell>
          <cell r="N1513" t="str">
            <v>-</v>
          </cell>
          <cell r="O1513" t="str">
            <v>-</v>
          </cell>
          <cell r="P1513" t="str">
            <v>-</v>
          </cell>
          <cell r="Q1513" t="str">
            <v>-</v>
          </cell>
          <cell r="R1513" t="str">
            <v>TRS</v>
          </cell>
          <cell r="S1513" t="str">
            <v>-</v>
          </cell>
          <cell r="T1513" t="str">
            <v>-</v>
          </cell>
          <cell r="U1513">
            <v>42917</v>
          </cell>
          <cell r="V1513">
            <v>43281</v>
          </cell>
          <cell r="W1513">
            <v>43281</v>
          </cell>
          <cell r="X1513">
            <v>359</v>
          </cell>
          <cell r="Y1513">
            <v>43281</v>
          </cell>
          <cell r="Z1513">
            <v>0</v>
          </cell>
        </row>
        <row r="1514">
          <cell r="C1514">
            <v>4257</v>
          </cell>
          <cell r="D1514" t="str">
            <v>SUMALG</v>
          </cell>
          <cell r="E1514">
            <v>2017</v>
          </cell>
          <cell r="F1514" t="str">
            <v>TA</v>
          </cell>
          <cell r="G1514" t="str">
            <v>MANTENIMENT SCADA ALGINET 01/06/2,017 - 31/05/2,018</v>
          </cell>
          <cell r="H1514" t="str">
            <v>IND</v>
          </cell>
          <cell r="I1514">
            <v>0</v>
          </cell>
          <cell r="J1514">
            <v>16</v>
          </cell>
          <cell r="K1514">
            <v>1</v>
          </cell>
          <cell r="L1514">
            <v>15</v>
          </cell>
          <cell r="M1514">
            <v>6.25E-2</v>
          </cell>
          <cell r="N1514" t="str">
            <v>-</v>
          </cell>
          <cell r="O1514" t="str">
            <v>-</v>
          </cell>
          <cell r="P1514" t="str">
            <v>-</v>
          </cell>
          <cell r="Q1514" t="str">
            <v>JMG</v>
          </cell>
          <cell r="R1514" t="str">
            <v>-</v>
          </cell>
          <cell r="S1514" t="str">
            <v>-</v>
          </cell>
          <cell r="T1514" t="str">
            <v>-</v>
          </cell>
          <cell r="U1514">
            <v>42887</v>
          </cell>
          <cell r="V1514">
            <v>43251</v>
          </cell>
          <cell r="W1514">
            <v>43251</v>
          </cell>
          <cell r="X1514">
            <v>360</v>
          </cell>
          <cell r="Y1514">
            <v>0</v>
          </cell>
          <cell r="Z1514" t="str">
            <v/>
          </cell>
        </row>
        <row r="1515">
          <cell r="C1515">
            <v>4258</v>
          </cell>
          <cell r="D1515" t="str">
            <v>ELEBER</v>
          </cell>
          <cell r="E1515">
            <v>2017</v>
          </cell>
          <cell r="F1515" t="str">
            <v>TA</v>
          </cell>
          <cell r="G1515" t="str">
            <v>MANTENIMENT SCADA BERMEJALES 01/07/2,017 - 30/06/2018</v>
          </cell>
          <cell r="H1515" t="str">
            <v>IND</v>
          </cell>
          <cell r="I1515">
            <v>0</v>
          </cell>
          <cell r="J1515">
            <v>16</v>
          </cell>
          <cell r="K1515">
            <v>10.5</v>
          </cell>
          <cell r="L1515">
            <v>5.5</v>
          </cell>
          <cell r="M1515">
            <v>0.65625</v>
          </cell>
          <cell r="N1515" t="str">
            <v>-</v>
          </cell>
          <cell r="O1515" t="str">
            <v>-</v>
          </cell>
          <cell r="P1515" t="str">
            <v>-</v>
          </cell>
          <cell r="Q1515" t="str">
            <v>-</v>
          </cell>
          <cell r="R1515" t="str">
            <v>RVC</v>
          </cell>
          <cell r="S1515" t="str">
            <v>-</v>
          </cell>
          <cell r="T1515" t="str">
            <v>-</v>
          </cell>
          <cell r="U1515">
            <v>42917</v>
          </cell>
          <cell r="V1515">
            <v>43281</v>
          </cell>
          <cell r="W1515">
            <v>43281</v>
          </cell>
          <cell r="X1515">
            <v>359</v>
          </cell>
          <cell r="Y1515">
            <v>43281</v>
          </cell>
          <cell r="Z1515">
            <v>0</v>
          </cell>
        </row>
        <row r="1516">
          <cell r="C1516">
            <v>0</v>
          </cell>
          <cell r="D1516">
            <v>0</v>
          </cell>
          <cell r="E1516">
            <v>0</v>
          </cell>
          <cell r="F1516">
            <v>0</v>
          </cell>
          <cell r="G1516">
            <v>0</v>
          </cell>
          <cell r="H1516">
            <v>0</v>
          </cell>
          <cell r="I1516">
            <v>0</v>
          </cell>
          <cell r="J1516">
            <v>865.45</v>
          </cell>
          <cell r="K1516">
            <v>976.05999999999983</v>
          </cell>
          <cell r="L1516">
            <v>-110.60999999999979</v>
          </cell>
          <cell r="M1516">
            <v>0</v>
          </cell>
          <cell r="N1516">
            <v>0</v>
          </cell>
          <cell r="O1516">
            <v>0</v>
          </cell>
          <cell r="P1516">
            <v>0</v>
          </cell>
          <cell r="Q1516">
            <v>0</v>
          </cell>
          <cell r="R1516">
            <v>0</v>
          </cell>
          <cell r="S1516">
            <v>0</v>
          </cell>
          <cell r="T1516">
            <v>0</v>
          </cell>
          <cell r="U1516">
            <v>0</v>
          </cell>
          <cell r="V1516">
            <v>0</v>
          </cell>
          <cell r="W1516">
            <v>0</v>
          </cell>
          <cell r="X1516">
            <v>0</v>
          </cell>
          <cell r="Y1516">
            <v>0</v>
          </cell>
          <cell r="Z1516">
            <v>-84750</v>
          </cell>
        </row>
        <row r="1517">
          <cell r="L1517">
            <v>0</v>
          </cell>
          <cell r="M1517">
            <v>0</v>
          </cell>
          <cell r="Z1517">
            <v>0</v>
          </cell>
        </row>
        <row r="1518">
          <cell r="D1518">
            <v>0</v>
          </cell>
          <cell r="E1518">
            <v>0</v>
          </cell>
          <cell r="F1518">
            <v>0</v>
          </cell>
          <cell r="G1518">
            <v>0</v>
          </cell>
          <cell r="H1518">
            <v>0</v>
          </cell>
          <cell r="I1518">
            <v>0</v>
          </cell>
          <cell r="J1518">
            <v>0</v>
          </cell>
          <cell r="K1518">
            <v>0</v>
          </cell>
          <cell r="L1518">
            <v>0</v>
          </cell>
          <cell r="M1518">
            <v>0</v>
          </cell>
          <cell r="N1518">
            <v>0</v>
          </cell>
          <cell r="O1518">
            <v>0</v>
          </cell>
          <cell r="P1518">
            <v>0</v>
          </cell>
          <cell r="Q1518">
            <v>0</v>
          </cell>
          <cell r="R1518">
            <v>0</v>
          </cell>
          <cell r="S1518">
            <v>0</v>
          </cell>
          <cell r="T1518">
            <v>0</v>
          </cell>
          <cell r="U1518">
            <v>0</v>
          </cell>
          <cell r="Z1518">
            <v>0</v>
          </cell>
        </row>
        <row r="1519">
          <cell r="D1519">
            <v>0</v>
          </cell>
          <cell r="E1519">
            <v>0</v>
          </cell>
          <cell r="F1519">
            <v>0</v>
          </cell>
          <cell r="G1519">
            <v>0</v>
          </cell>
          <cell r="H1519">
            <v>0</v>
          </cell>
          <cell r="I1519">
            <v>0</v>
          </cell>
          <cell r="J1519">
            <v>0</v>
          </cell>
          <cell r="K1519">
            <v>0</v>
          </cell>
          <cell r="N1519" t="str">
            <v>APROVISIONAMENTS</v>
          </cell>
          <cell r="O1519" t="str">
            <v>ADMINISTRACIO</v>
          </cell>
          <cell r="P1519" t="str">
            <v>OPERACIONS</v>
          </cell>
          <cell r="Q1519" t="str">
            <v>ENGINYERIA HW</v>
          </cell>
          <cell r="R1519" t="str">
            <v>ENGINYERIA SW</v>
          </cell>
          <cell r="S1519" t="str">
            <v>COMERCIAL</v>
          </cell>
          <cell r="T1519" t="str">
            <v>CONSUL.TELCOMUNIC.</v>
          </cell>
          <cell r="U1519">
            <v>0</v>
          </cell>
          <cell r="Z1519">
            <v>0</v>
          </cell>
        </row>
        <row r="1520">
          <cell r="N1520">
            <v>0</v>
          </cell>
          <cell r="O1520">
            <v>0</v>
          </cell>
          <cell r="P1520">
            <v>0</v>
          </cell>
          <cell r="Q1520">
            <v>0</v>
          </cell>
          <cell r="R1520">
            <v>0</v>
          </cell>
          <cell r="S1520">
            <v>0</v>
          </cell>
          <cell r="T1520">
            <v>0</v>
          </cell>
          <cell r="U1520">
            <v>0</v>
          </cell>
          <cell r="Z1520">
            <v>0</v>
          </cell>
        </row>
        <row r="1521">
          <cell r="N1521">
            <v>0</v>
          </cell>
          <cell r="O1521">
            <v>0</v>
          </cell>
          <cell r="P1521">
            <v>0</v>
          </cell>
          <cell r="Q1521">
            <v>0</v>
          </cell>
          <cell r="R1521">
            <v>0</v>
          </cell>
          <cell r="S1521">
            <v>0</v>
          </cell>
          <cell r="T1521">
            <v>0</v>
          </cell>
          <cell r="U1521">
            <v>0</v>
          </cell>
          <cell r="Z1521">
            <v>0</v>
          </cell>
        </row>
        <row r="1522">
          <cell r="N1522">
            <v>0</v>
          </cell>
          <cell r="O1522">
            <v>0</v>
          </cell>
          <cell r="P1522">
            <v>0</v>
          </cell>
          <cell r="Q1522">
            <v>0</v>
          </cell>
          <cell r="R1522">
            <v>0</v>
          </cell>
          <cell r="S1522">
            <v>0</v>
          </cell>
          <cell r="T1522">
            <v>0</v>
          </cell>
          <cell r="U1522">
            <v>0</v>
          </cell>
          <cell r="Z1522">
            <v>0</v>
          </cell>
        </row>
        <row r="1523">
          <cell r="E1523">
            <v>0</v>
          </cell>
          <cell r="F1523">
            <v>0</v>
          </cell>
          <cell r="G1523">
            <v>0</v>
          </cell>
          <cell r="H1523">
            <v>0</v>
          </cell>
          <cell r="I1523">
            <v>0</v>
          </cell>
          <cell r="J1523">
            <v>0</v>
          </cell>
          <cell r="K1523">
            <v>0</v>
          </cell>
          <cell r="L1523">
            <v>0</v>
          </cell>
          <cell r="M1523">
            <v>0</v>
          </cell>
          <cell r="N1523">
            <v>0</v>
          </cell>
          <cell r="O1523">
            <v>0</v>
          </cell>
          <cell r="P1523">
            <v>0</v>
          </cell>
          <cell r="Q1523">
            <v>0</v>
          </cell>
          <cell r="R1523">
            <v>0</v>
          </cell>
          <cell r="S1523">
            <v>0</v>
          </cell>
          <cell r="T1523">
            <v>0</v>
          </cell>
          <cell r="U1523">
            <v>0</v>
          </cell>
          <cell r="Z1523">
            <v>0</v>
          </cell>
        </row>
        <row r="1524">
          <cell r="E1524" t="str">
            <v>Projectes (EXTERNS) en curs 2.017</v>
          </cell>
          <cell r="F1524">
            <v>0</v>
          </cell>
          <cell r="G1524">
            <v>0</v>
          </cell>
          <cell r="H1524">
            <v>0</v>
          </cell>
          <cell r="I1524">
            <v>0</v>
          </cell>
          <cell r="J1524">
            <v>0</v>
          </cell>
          <cell r="K1524">
            <v>0</v>
          </cell>
          <cell r="L1524">
            <v>0</v>
          </cell>
          <cell r="M1524">
            <v>0</v>
          </cell>
          <cell r="N1524">
            <v>0</v>
          </cell>
          <cell r="O1524">
            <v>0</v>
          </cell>
          <cell r="P1524">
            <v>0</v>
          </cell>
          <cell r="Q1524">
            <v>0</v>
          </cell>
          <cell r="R1524">
            <v>0</v>
          </cell>
          <cell r="S1524">
            <v>0</v>
          </cell>
          <cell r="T1524">
            <v>0</v>
          </cell>
          <cell r="U1524">
            <v>0</v>
          </cell>
          <cell r="Z1524">
            <v>0</v>
          </cell>
        </row>
        <row r="1525">
          <cell r="N1525">
            <v>0</v>
          </cell>
          <cell r="O1525">
            <v>0</v>
          </cell>
          <cell r="P1525">
            <v>0</v>
          </cell>
          <cell r="Q1525">
            <v>0</v>
          </cell>
          <cell r="R1525">
            <v>0</v>
          </cell>
          <cell r="S1525">
            <v>0</v>
          </cell>
          <cell r="T1525">
            <v>0</v>
          </cell>
          <cell r="U1525">
            <v>0</v>
          </cell>
          <cell r="Z1525">
            <v>0</v>
          </cell>
        </row>
        <row r="1526">
          <cell r="C1526">
            <v>0</v>
          </cell>
          <cell r="D1526">
            <v>0</v>
          </cell>
          <cell r="E1526">
            <v>0</v>
          </cell>
          <cell r="F1526">
            <v>0</v>
          </cell>
          <cell r="G1526">
            <v>0</v>
          </cell>
          <cell r="H1526">
            <v>0</v>
          </cell>
          <cell r="I1526">
            <v>0</v>
          </cell>
          <cell r="J1526">
            <v>0</v>
          </cell>
          <cell r="K1526">
            <v>0</v>
          </cell>
          <cell r="L1526">
            <v>0</v>
          </cell>
          <cell r="M1526">
            <v>0</v>
          </cell>
          <cell r="N1526">
            <v>0</v>
          </cell>
          <cell r="O1526">
            <v>0</v>
          </cell>
          <cell r="P1526">
            <v>0</v>
          </cell>
          <cell r="Q1526">
            <v>0</v>
          </cell>
          <cell r="R1526">
            <v>0</v>
          </cell>
          <cell r="S1526">
            <v>0</v>
          </cell>
          <cell r="T1526">
            <v>0</v>
          </cell>
          <cell r="U1526">
            <v>0</v>
          </cell>
          <cell r="V1526">
            <v>0</v>
          </cell>
          <cell r="W1526">
            <v>0</v>
          </cell>
          <cell r="X1526">
            <v>0</v>
          </cell>
          <cell r="Y1526">
            <v>0</v>
          </cell>
          <cell r="Z1526">
            <v>0</v>
          </cell>
        </row>
        <row r="1527">
          <cell r="C1527" t="str">
            <v>OF</v>
          </cell>
          <cell r="D1527" t="str">
            <v>CLIENT</v>
          </cell>
          <cell r="E1527" t="str">
            <v>ANY</v>
          </cell>
          <cell r="F1527" t="str">
            <v>STATUS</v>
          </cell>
          <cell r="G1527" t="str">
            <v>PROJECTE</v>
          </cell>
          <cell r="H1527" t="str">
            <v>TIPUS OF o DEPENDENCIA</v>
          </cell>
          <cell r="I1527">
            <v>0</v>
          </cell>
          <cell r="J1527" t="str">
            <v>PREV</v>
          </cell>
          <cell r="K1527" t="str">
            <v>TOTAL</v>
          </cell>
          <cell r="L1527" t="str">
            <v>DESV</v>
          </cell>
          <cell r="M1527" t="str">
            <v>AVANÇ</v>
          </cell>
          <cell r="N1527" t="str">
            <v>DPT. IMPLICATS</v>
          </cell>
          <cell r="O1527">
            <v>0</v>
          </cell>
          <cell r="P1527">
            <v>0</v>
          </cell>
          <cell r="Q1527">
            <v>0</v>
          </cell>
          <cell r="R1527">
            <v>0</v>
          </cell>
          <cell r="S1527">
            <v>0</v>
          </cell>
          <cell r="T1527">
            <v>0</v>
          </cell>
          <cell r="U1527" t="str">
            <v>DATA</v>
          </cell>
          <cell r="V1527" t="str">
            <v>DATA</v>
          </cell>
          <cell r="W1527" t="str">
            <v>DATA</v>
          </cell>
          <cell r="X1527" t="str">
            <v>DURADA</v>
          </cell>
          <cell r="Y1527" t="str">
            <v>DATA</v>
          </cell>
          <cell r="Z1527" t="str">
            <v>DESVIAC.</v>
          </cell>
        </row>
        <row r="1528">
          <cell r="C1528">
            <v>0</v>
          </cell>
          <cell r="D1528">
            <v>0</v>
          </cell>
          <cell r="E1528">
            <v>0</v>
          </cell>
          <cell r="F1528">
            <v>0</v>
          </cell>
          <cell r="G1528">
            <v>0</v>
          </cell>
          <cell r="H1528">
            <v>0</v>
          </cell>
          <cell r="I1528">
            <v>0</v>
          </cell>
          <cell r="J1528">
            <v>0</v>
          </cell>
          <cell r="K1528" t="str">
            <v>REAL</v>
          </cell>
          <cell r="L1528">
            <v>0</v>
          </cell>
          <cell r="M1528">
            <v>0</v>
          </cell>
          <cell r="N1528">
            <v>0</v>
          </cell>
          <cell r="O1528">
            <v>0</v>
          </cell>
          <cell r="P1528">
            <v>0</v>
          </cell>
          <cell r="Q1528">
            <v>0</v>
          </cell>
          <cell r="R1528">
            <v>0</v>
          </cell>
          <cell r="S1528">
            <v>0</v>
          </cell>
          <cell r="T1528">
            <v>0</v>
          </cell>
          <cell r="U1528" t="str">
            <v>INICI</v>
          </cell>
          <cell r="V1528" t="str">
            <v>ENTREGA</v>
          </cell>
          <cell r="W1528" t="str">
            <v>REVISADA</v>
          </cell>
          <cell r="X1528">
            <v>0</v>
          </cell>
          <cell r="Y1528" t="str">
            <v>ACCEP.</v>
          </cell>
          <cell r="Z1528">
            <v>0</v>
          </cell>
        </row>
        <row r="1529">
          <cell r="C1529">
            <v>0</v>
          </cell>
          <cell r="D1529">
            <v>0</v>
          </cell>
          <cell r="E1529">
            <v>0</v>
          </cell>
          <cell r="F1529">
            <v>0</v>
          </cell>
          <cell r="G1529">
            <v>0</v>
          </cell>
          <cell r="H1529">
            <v>0</v>
          </cell>
          <cell r="I1529">
            <v>0</v>
          </cell>
          <cell r="J1529">
            <v>0</v>
          </cell>
          <cell r="K1529">
            <v>0</v>
          </cell>
          <cell r="L1529">
            <v>0</v>
          </cell>
          <cell r="M1529">
            <v>0</v>
          </cell>
          <cell r="N1529">
            <v>0</v>
          </cell>
          <cell r="O1529">
            <v>0</v>
          </cell>
          <cell r="P1529">
            <v>0</v>
          </cell>
          <cell r="Q1529">
            <v>0</v>
          </cell>
          <cell r="R1529">
            <v>0</v>
          </cell>
          <cell r="S1529">
            <v>0</v>
          </cell>
          <cell r="T1529">
            <v>0</v>
          </cell>
          <cell r="U1529">
            <v>0</v>
          </cell>
          <cell r="V1529">
            <v>0</v>
          </cell>
          <cell r="W1529">
            <v>0</v>
          </cell>
          <cell r="X1529">
            <v>0</v>
          </cell>
          <cell r="Y1529">
            <v>0</v>
          </cell>
          <cell r="Z1529">
            <v>0</v>
          </cell>
        </row>
        <row r="1530">
          <cell r="C1530">
            <v>4259</v>
          </cell>
          <cell r="D1530" t="str">
            <v>SITEL</v>
          </cell>
          <cell r="E1530">
            <v>2017</v>
          </cell>
          <cell r="F1530" t="str">
            <v>TA</v>
          </cell>
          <cell r="G1530" t="str">
            <v>2 x Manguera COM CAP32 - CAP-PRX</v>
          </cell>
          <cell r="H1530" t="str">
            <v>OF3983</v>
          </cell>
          <cell r="I1530">
            <v>0</v>
          </cell>
          <cell r="J1530">
            <v>0.5</v>
          </cell>
          <cell r="K1530">
            <v>0.5</v>
          </cell>
          <cell r="L1530">
            <v>0</v>
          </cell>
          <cell r="M1530">
            <v>1</v>
          </cell>
          <cell r="N1530" t="str">
            <v>-</v>
          </cell>
          <cell r="O1530" t="str">
            <v>-</v>
          </cell>
          <cell r="P1530" t="str">
            <v>EMM</v>
          </cell>
          <cell r="Q1530" t="str">
            <v>-</v>
          </cell>
          <cell r="R1530" t="str">
            <v>-</v>
          </cell>
          <cell r="S1530" t="str">
            <v>-</v>
          </cell>
          <cell r="T1530" t="str">
            <v>-</v>
          </cell>
          <cell r="U1530">
            <v>42920</v>
          </cell>
          <cell r="V1530">
            <v>42920</v>
          </cell>
          <cell r="W1530">
            <v>42920</v>
          </cell>
          <cell r="X1530">
            <v>0</v>
          </cell>
          <cell r="Y1530">
            <v>42920</v>
          </cell>
          <cell r="Z1530">
            <v>0</v>
          </cell>
        </row>
        <row r="1531">
          <cell r="C1531">
            <v>4260</v>
          </cell>
          <cell r="D1531" t="str">
            <v>EMSA</v>
          </cell>
          <cell r="E1531">
            <v>2017</v>
          </cell>
          <cell r="F1531" t="str">
            <v>TA</v>
          </cell>
          <cell r="G1531" t="str">
            <v>MANTENIMENT CSSat EMSA 2017-07</v>
          </cell>
          <cell r="H1531" t="str">
            <v>IND</v>
          </cell>
          <cell r="I1531">
            <v>0</v>
          </cell>
          <cell r="J1531">
            <v>6</v>
          </cell>
          <cell r="K1531">
            <v>6.5</v>
          </cell>
          <cell r="L1531">
            <v>-0.5</v>
          </cell>
          <cell r="M1531">
            <v>1.0833333333333333</v>
          </cell>
          <cell r="N1531" t="str">
            <v>-</v>
          </cell>
          <cell r="O1531" t="str">
            <v>-</v>
          </cell>
          <cell r="P1531" t="str">
            <v>-</v>
          </cell>
          <cell r="Q1531" t="str">
            <v>-</v>
          </cell>
          <cell r="R1531" t="str">
            <v>TRS</v>
          </cell>
          <cell r="S1531" t="str">
            <v>-</v>
          </cell>
          <cell r="T1531" t="str">
            <v>-</v>
          </cell>
          <cell r="U1531">
            <v>42917</v>
          </cell>
          <cell r="V1531">
            <v>42947</v>
          </cell>
          <cell r="W1531">
            <v>42947</v>
          </cell>
          <cell r="X1531">
            <v>30</v>
          </cell>
          <cell r="Y1531">
            <v>42947</v>
          </cell>
          <cell r="Z1531">
            <v>0</v>
          </cell>
        </row>
        <row r="1532">
          <cell r="C1532">
            <v>4261</v>
          </cell>
          <cell r="D1532" t="str">
            <v>ELSACO</v>
          </cell>
          <cell r="E1532">
            <v>2017</v>
          </cell>
          <cell r="F1532" t="str">
            <v>TA</v>
          </cell>
          <cell r="G1532" t="str">
            <v>MANTENIMENT CSSat STA.COLOMA 2017-07</v>
          </cell>
          <cell r="H1532" t="str">
            <v>IND</v>
          </cell>
          <cell r="I1532">
            <v>7</v>
          </cell>
          <cell r="J1532">
            <v>7</v>
          </cell>
          <cell r="K1532">
            <v>7.25</v>
          </cell>
          <cell r="L1532">
            <v>-0.25</v>
          </cell>
          <cell r="M1532">
            <v>1.0357142857142858</v>
          </cell>
          <cell r="N1532" t="str">
            <v>-</v>
          </cell>
          <cell r="O1532" t="str">
            <v>-</v>
          </cell>
          <cell r="P1532" t="str">
            <v>-</v>
          </cell>
          <cell r="Q1532" t="str">
            <v>-</v>
          </cell>
          <cell r="R1532" t="str">
            <v>TRS</v>
          </cell>
          <cell r="S1532" t="str">
            <v>-</v>
          </cell>
          <cell r="T1532" t="str">
            <v>-</v>
          </cell>
          <cell r="U1532">
            <v>42917</v>
          </cell>
          <cell r="V1532">
            <v>42947</v>
          </cell>
          <cell r="W1532">
            <v>42947</v>
          </cell>
          <cell r="X1532">
            <v>30</v>
          </cell>
          <cell r="Y1532">
            <v>42947</v>
          </cell>
          <cell r="Z1532">
            <v>0</v>
          </cell>
        </row>
        <row r="1533">
          <cell r="C1533">
            <v>4262</v>
          </cell>
          <cell r="D1533" t="str">
            <v>SERGAR</v>
          </cell>
          <cell r="E1533">
            <v>2017</v>
          </cell>
          <cell r="F1533" t="str">
            <v>TA</v>
          </cell>
          <cell r="G1533" t="str">
            <v>MANTENIMENT CSSat SERVILIANO 2017-07</v>
          </cell>
          <cell r="H1533" t="str">
            <v>IND</v>
          </cell>
          <cell r="I1533">
            <v>6</v>
          </cell>
          <cell r="J1533">
            <v>6</v>
          </cell>
          <cell r="K1533">
            <v>1</v>
          </cell>
          <cell r="L1533">
            <v>5</v>
          </cell>
          <cell r="M1533">
            <v>0.16666666666666666</v>
          </cell>
          <cell r="N1533" t="str">
            <v>-</v>
          </cell>
          <cell r="O1533" t="str">
            <v>-</v>
          </cell>
          <cell r="P1533" t="str">
            <v>-</v>
          </cell>
          <cell r="Q1533" t="str">
            <v>-</v>
          </cell>
          <cell r="R1533" t="str">
            <v>TRS</v>
          </cell>
          <cell r="S1533" t="str">
            <v>-</v>
          </cell>
          <cell r="T1533" t="str">
            <v>-</v>
          </cell>
          <cell r="U1533">
            <v>42917</v>
          </cell>
          <cell r="V1533">
            <v>42947</v>
          </cell>
          <cell r="W1533">
            <v>42947</v>
          </cell>
          <cell r="X1533">
            <v>30</v>
          </cell>
          <cell r="Y1533">
            <v>42947</v>
          </cell>
          <cell r="Z1533">
            <v>0</v>
          </cell>
        </row>
        <row r="1534">
          <cell r="C1534">
            <v>4263</v>
          </cell>
          <cell r="D1534" t="str">
            <v>EAECEU</v>
          </cell>
          <cell r="E1534">
            <v>2017</v>
          </cell>
          <cell r="F1534" t="str">
            <v>TA</v>
          </cell>
          <cell r="G1534" t="str">
            <v>MANTENIMENT CSSat CEUTA 2017-07</v>
          </cell>
          <cell r="H1534" t="str">
            <v>IND</v>
          </cell>
          <cell r="I1534">
            <v>10</v>
          </cell>
          <cell r="J1534">
            <v>10</v>
          </cell>
          <cell r="K1534">
            <v>10.75</v>
          </cell>
          <cell r="L1534">
            <v>-0.75</v>
          </cell>
          <cell r="M1534">
            <v>1.075</v>
          </cell>
          <cell r="N1534" t="str">
            <v>-</v>
          </cell>
          <cell r="O1534" t="str">
            <v>-</v>
          </cell>
          <cell r="P1534" t="str">
            <v>-</v>
          </cell>
          <cell r="Q1534" t="str">
            <v>-</v>
          </cell>
          <cell r="R1534" t="str">
            <v>TRS</v>
          </cell>
          <cell r="S1534" t="str">
            <v>-</v>
          </cell>
          <cell r="T1534" t="str">
            <v>-</v>
          </cell>
          <cell r="U1534">
            <v>42917</v>
          </cell>
          <cell r="V1534">
            <v>42947</v>
          </cell>
          <cell r="W1534">
            <v>42947</v>
          </cell>
          <cell r="X1534">
            <v>30</v>
          </cell>
          <cell r="Y1534">
            <v>42947</v>
          </cell>
          <cell r="Z1534">
            <v>0</v>
          </cell>
        </row>
        <row r="1535">
          <cell r="C1535">
            <v>4264</v>
          </cell>
          <cell r="D1535" t="str">
            <v>ELEMON</v>
          </cell>
          <cell r="E1535">
            <v>2017</v>
          </cell>
          <cell r="F1535" t="str">
            <v>TA</v>
          </cell>
          <cell r="G1535" t="str">
            <v>MANTENIMENT CSSat MONTOLIU 2017-07</v>
          </cell>
          <cell r="H1535" t="str">
            <v>IND</v>
          </cell>
          <cell r="I1535">
            <v>4</v>
          </cell>
          <cell r="J1535">
            <v>4</v>
          </cell>
          <cell r="K1535">
            <v>1.5</v>
          </cell>
          <cell r="L1535">
            <v>2.5</v>
          </cell>
          <cell r="M1535">
            <v>0.375</v>
          </cell>
          <cell r="N1535" t="str">
            <v>-</v>
          </cell>
          <cell r="O1535" t="str">
            <v>-</v>
          </cell>
          <cell r="P1535" t="str">
            <v>-</v>
          </cell>
          <cell r="Q1535" t="str">
            <v>-</v>
          </cell>
          <cell r="R1535" t="str">
            <v>TRS</v>
          </cell>
          <cell r="S1535" t="str">
            <v>-</v>
          </cell>
          <cell r="T1535" t="str">
            <v>-</v>
          </cell>
          <cell r="U1535">
            <v>42917</v>
          </cell>
          <cell r="V1535">
            <v>42947</v>
          </cell>
          <cell r="W1535">
            <v>42947</v>
          </cell>
          <cell r="X1535">
            <v>30</v>
          </cell>
          <cell r="Y1535">
            <v>42947</v>
          </cell>
          <cell r="Z1535">
            <v>0</v>
          </cell>
        </row>
        <row r="1536">
          <cell r="C1536">
            <v>4265</v>
          </cell>
          <cell r="D1536" t="str">
            <v>SUMTAR</v>
          </cell>
          <cell r="E1536">
            <v>2017</v>
          </cell>
          <cell r="F1536" t="str">
            <v>TA</v>
          </cell>
          <cell r="G1536" t="str">
            <v>MANTENIMENT CSSat TARRASENSES 2017-07</v>
          </cell>
          <cell r="H1536" t="str">
            <v>IND</v>
          </cell>
          <cell r="I1536">
            <v>4</v>
          </cell>
          <cell r="J1536">
            <v>4</v>
          </cell>
          <cell r="K1536">
            <v>2.5</v>
          </cell>
          <cell r="L1536">
            <v>1.5</v>
          </cell>
          <cell r="M1536">
            <v>0.625</v>
          </cell>
          <cell r="N1536" t="str">
            <v>-</v>
          </cell>
          <cell r="O1536" t="str">
            <v>-</v>
          </cell>
          <cell r="P1536" t="str">
            <v>-</v>
          </cell>
          <cell r="Q1536" t="str">
            <v>-</v>
          </cell>
          <cell r="R1536" t="str">
            <v>TRS</v>
          </cell>
          <cell r="S1536" t="str">
            <v>-</v>
          </cell>
          <cell r="T1536" t="str">
            <v>-</v>
          </cell>
          <cell r="U1536">
            <v>42917</v>
          </cell>
          <cell r="V1536">
            <v>42947</v>
          </cell>
          <cell r="W1536">
            <v>42947</v>
          </cell>
          <cell r="X1536">
            <v>30</v>
          </cell>
          <cell r="Y1536">
            <v>42947</v>
          </cell>
          <cell r="Z1536">
            <v>0</v>
          </cell>
        </row>
        <row r="1537">
          <cell r="C1537">
            <v>4266</v>
          </cell>
          <cell r="D1537" t="str">
            <v>ELECAR</v>
          </cell>
          <cell r="E1537">
            <v>2017</v>
          </cell>
          <cell r="F1537" t="str">
            <v>TA</v>
          </cell>
          <cell r="G1537" t="str">
            <v>MANTENIMENT CSSat CARDENER 2017-07</v>
          </cell>
          <cell r="H1537" t="str">
            <v>IND</v>
          </cell>
          <cell r="I1537">
            <v>5</v>
          </cell>
          <cell r="J1537">
            <v>5</v>
          </cell>
          <cell r="K1537">
            <v>1.5</v>
          </cell>
          <cell r="L1537">
            <v>3.5</v>
          </cell>
          <cell r="M1537">
            <v>0.3</v>
          </cell>
          <cell r="N1537" t="str">
            <v>-</v>
          </cell>
          <cell r="O1537" t="str">
            <v>-</v>
          </cell>
          <cell r="P1537" t="str">
            <v>-</v>
          </cell>
          <cell r="Q1537" t="str">
            <v>-</v>
          </cell>
          <cell r="R1537" t="str">
            <v>TRS</v>
          </cell>
          <cell r="S1537" t="str">
            <v>-</v>
          </cell>
          <cell r="T1537" t="str">
            <v>-</v>
          </cell>
          <cell r="U1537">
            <v>42917</v>
          </cell>
          <cell r="V1537">
            <v>42947</v>
          </cell>
          <cell r="W1537">
            <v>42947</v>
          </cell>
          <cell r="X1537">
            <v>30</v>
          </cell>
          <cell r="Y1537">
            <v>42947</v>
          </cell>
          <cell r="Z1537">
            <v>0</v>
          </cell>
        </row>
        <row r="1538">
          <cell r="C1538">
            <v>4267</v>
          </cell>
          <cell r="D1538" t="str">
            <v>ENEBEN</v>
          </cell>
          <cell r="E1538">
            <v>2017</v>
          </cell>
          <cell r="F1538" t="str">
            <v>TA</v>
          </cell>
          <cell r="G1538" t="str">
            <v>MANTENIMENT CSSat BENASQUE 2017-07</v>
          </cell>
          <cell r="H1538" t="str">
            <v>IND</v>
          </cell>
          <cell r="I1538">
            <v>4</v>
          </cell>
          <cell r="J1538">
            <v>4</v>
          </cell>
          <cell r="K1538">
            <v>3</v>
          </cell>
          <cell r="L1538">
            <v>1</v>
          </cell>
          <cell r="M1538">
            <v>0.75</v>
          </cell>
          <cell r="N1538" t="str">
            <v>-</v>
          </cell>
          <cell r="O1538" t="str">
            <v>-</v>
          </cell>
          <cell r="P1538" t="str">
            <v>-</v>
          </cell>
          <cell r="Q1538" t="str">
            <v>-</v>
          </cell>
          <cell r="R1538" t="str">
            <v>TRS</v>
          </cell>
          <cell r="S1538" t="str">
            <v>-</v>
          </cell>
          <cell r="T1538" t="str">
            <v>-</v>
          </cell>
          <cell r="U1538">
            <v>42917</v>
          </cell>
          <cell r="V1538">
            <v>42947</v>
          </cell>
          <cell r="W1538">
            <v>42947</v>
          </cell>
          <cell r="X1538">
            <v>30</v>
          </cell>
          <cell r="Y1538">
            <v>42947</v>
          </cell>
          <cell r="Z1538">
            <v>0</v>
          </cell>
        </row>
        <row r="1539">
          <cell r="C1539">
            <v>4268</v>
          </cell>
          <cell r="D1539" t="str">
            <v>ELEALB</v>
          </cell>
          <cell r="E1539">
            <v>2017</v>
          </cell>
          <cell r="F1539" t="str">
            <v>TA</v>
          </cell>
          <cell r="G1539" t="str">
            <v>MANTENIMENT CSSat ALBATARREC 2017-07</v>
          </cell>
          <cell r="H1539" t="str">
            <v>IND</v>
          </cell>
          <cell r="I1539">
            <v>4</v>
          </cell>
          <cell r="J1539">
            <v>4</v>
          </cell>
          <cell r="K1539">
            <v>1</v>
          </cell>
          <cell r="L1539">
            <v>3</v>
          </cell>
          <cell r="M1539">
            <v>0.25</v>
          </cell>
          <cell r="N1539" t="str">
            <v>-</v>
          </cell>
          <cell r="O1539" t="str">
            <v>-</v>
          </cell>
          <cell r="P1539" t="str">
            <v>-</v>
          </cell>
          <cell r="Q1539" t="str">
            <v>-</v>
          </cell>
          <cell r="R1539" t="str">
            <v>TRS</v>
          </cell>
          <cell r="S1539" t="str">
            <v>-</v>
          </cell>
          <cell r="T1539" t="str">
            <v>-</v>
          </cell>
          <cell r="U1539">
            <v>42917</v>
          </cell>
          <cell r="V1539">
            <v>42947</v>
          </cell>
          <cell r="W1539">
            <v>42947</v>
          </cell>
          <cell r="X1539">
            <v>30</v>
          </cell>
          <cell r="Y1539">
            <v>42947</v>
          </cell>
          <cell r="Z1539">
            <v>0</v>
          </cell>
        </row>
        <row r="1540">
          <cell r="C1540">
            <v>4269</v>
          </cell>
          <cell r="D1540" t="str">
            <v>ELTOSE</v>
          </cell>
          <cell r="E1540">
            <v>2017</v>
          </cell>
          <cell r="F1540" t="str">
            <v>TA</v>
          </cell>
          <cell r="G1540" t="str">
            <v>MANTENIMENT CSSat T.SEGRE 2017-07</v>
          </cell>
          <cell r="H1540" t="str">
            <v>IND</v>
          </cell>
          <cell r="I1540">
            <v>4</v>
          </cell>
          <cell r="J1540">
            <v>4</v>
          </cell>
          <cell r="K1540">
            <v>4.25</v>
          </cell>
          <cell r="L1540">
            <v>-0.25</v>
          </cell>
          <cell r="M1540">
            <v>1.0625</v>
          </cell>
          <cell r="N1540" t="str">
            <v>-</v>
          </cell>
          <cell r="O1540" t="str">
            <v>-</v>
          </cell>
          <cell r="P1540" t="str">
            <v>-</v>
          </cell>
          <cell r="Q1540" t="str">
            <v>-</v>
          </cell>
          <cell r="R1540" t="str">
            <v>TRS</v>
          </cell>
          <cell r="S1540" t="str">
            <v>-</v>
          </cell>
          <cell r="T1540" t="str">
            <v>-</v>
          </cell>
          <cell r="U1540">
            <v>42917</v>
          </cell>
          <cell r="V1540">
            <v>42947</v>
          </cell>
          <cell r="W1540">
            <v>42947</v>
          </cell>
          <cell r="X1540">
            <v>30</v>
          </cell>
          <cell r="Y1540">
            <v>42947</v>
          </cell>
          <cell r="Z1540">
            <v>0</v>
          </cell>
        </row>
        <row r="1541">
          <cell r="C1541">
            <v>4270</v>
          </cell>
          <cell r="D1541" t="str">
            <v>ELECAD</v>
          </cell>
          <cell r="E1541">
            <v>2017</v>
          </cell>
          <cell r="F1541" t="str">
            <v>TA</v>
          </cell>
          <cell r="G1541" t="str">
            <v>MANTENIMENT CSSat CADIZ 2017-07</v>
          </cell>
          <cell r="H1541" t="str">
            <v>IND</v>
          </cell>
          <cell r="I1541">
            <v>6</v>
          </cell>
          <cell r="J1541">
            <v>6</v>
          </cell>
          <cell r="K1541">
            <v>1</v>
          </cell>
          <cell r="L1541">
            <v>5</v>
          </cell>
          <cell r="M1541">
            <v>0.16666666666666666</v>
          </cell>
          <cell r="N1541" t="str">
            <v>-</v>
          </cell>
          <cell r="O1541" t="str">
            <v>-</v>
          </cell>
          <cell r="P1541" t="str">
            <v>-</v>
          </cell>
          <cell r="Q1541" t="str">
            <v>-</v>
          </cell>
          <cell r="R1541" t="str">
            <v>TRS</v>
          </cell>
          <cell r="S1541" t="str">
            <v>-</v>
          </cell>
          <cell r="T1541" t="str">
            <v>-</v>
          </cell>
          <cell r="U1541">
            <v>42917</v>
          </cell>
          <cell r="V1541">
            <v>42947</v>
          </cell>
          <cell r="W1541">
            <v>42947</v>
          </cell>
          <cell r="X1541">
            <v>30</v>
          </cell>
          <cell r="Y1541">
            <v>42947</v>
          </cell>
          <cell r="Z1541">
            <v>0</v>
          </cell>
        </row>
        <row r="1542">
          <cell r="C1542">
            <v>4271</v>
          </cell>
          <cell r="D1542">
            <v>0</v>
          </cell>
          <cell r="E1542">
            <v>2017</v>
          </cell>
          <cell r="F1542">
            <v>0</v>
          </cell>
          <cell r="G1542" t="str">
            <v>I + D</v>
          </cell>
          <cell r="H1542">
            <v>0</v>
          </cell>
          <cell r="I1542">
            <v>0</v>
          </cell>
          <cell r="J1542">
            <v>0</v>
          </cell>
          <cell r="K1542">
            <v>0</v>
          </cell>
          <cell r="L1542">
            <v>0</v>
          </cell>
          <cell r="M1542">
            <v>0</v>
          </cell>
          <cell r="N1542" t="str">
            <v>-</v>
          </cell>
          <cell r="O1542" t="str">
            <v>-</v>
          </cell>
          <cell r="P1542" t="str">
            <v>-</v>
          </cell>
          <cell r="Q1542" t="str">
            <v>-</v>
          </cell>
          <cell r="R1542" t="str">
            <v>-</v>
          </cell>
          <cell r="S1542" t="str">
            <v>-</v>
          </cell>
          <cell r="T1542" t="str">
            <v>-</v>
          </cell>
          <cell r="U1542">
            <v>0</v>
          </cell>
          <cell r="V1542">
            <v>0</v>
          </cell>
          <cell r="W1542">
            <v>0</v>
          </cell>
          <cell r="X1542" t="str">
            <v/>
          </cell>
          <cell r="Y1542">
            <v>0</v>
          </cell>
          <cell r="Z1542" t="str">
            <v/>
          </cell>
        </row>
        <row r="1543">
          <cell r="C1543">
            <v>4272</v>
          </cell>
          <cell r="D1543" t="str">
            <v>EYPESA</v>
          </cell>
          <cell r="E1543">
            <v>2017</v>
          </cell>
          <cell r="F1543" t="str">
            <v>TA</v>
          </cell>
          <cell r="G1543" t="str">
            <v>Reparacio MCE-125 N/S 2002-939</v>
          </cell>
          <cell r="H1543" t="str">
            <v>IND</v>
          </cell>
          <cell r="I1543">
            <v>0</v>
          </cell>
          <cell r="J1543">
            <v>2</v>
          </cell>
          <cell r="K1543">
            <v>1.17</v>
          </cell>
          <cell r="L1543">
            <v>0.83000000000000007</v>
          </cell>
          <cell r="M1543">
            <v>0.58499999999999996</v>
          </cell>
          <cell r="N1543" t="str">
            <v>-</v>
          </cell>
          <cell r="O1543" t="str">
            <v>-</v>
          </cell>
          <cell r="P1543" t="str">
            <v>EMM</v>
          </cell>
          <cell r="Q1543" t="str">
            <v>-</v>
          </cell>
          <cell r="R1543" t="str">
            <v>-</v>
          </cell>
          <cell r="S1543" t="str">
            <v>-</v>
          </cell>
          <cell r="T1543" t="str">
            <v>-</v>
          </cell>
          <cell r="U1543">
            <v>42923</v>
          </cell>
          <cell r="V1543">
            <v>42923</v>
          </cell>
          <cell r="W1543">
            <v>42923</v>
          </cell>
          <cell r="X1543">
            <v>0</v>
          </cell>
          <cell r="Y1543">
            <v>42923</v>
          </cell>
          <cell r="Z1543">
            <v>0</v>
          </cell>
        </row>
        <row r="1544">
          <cell r="C1544">
            <v>4273</v>
          </cell>
          <cell r="D1544" t="str">
            <v>EYPESA</v>
          </cell>
          <cell r="E1544">
            <v>2017</v>
          </cell>
          <cell r="F1544" t="str">
            <v>TA</v>
          </cell>
          <cell r="G1544" t="str">
            <v>Reparacio MCE-125 N/S 784-2003</v>
          </cell>
          <cell r="H1544" t="str">
            <v>IND</v>
          </cell>
          <cell r="I1544">
            <v>0</v>
          </cell>
          <cell r="J1544">
            <v>2</v>
          </cell>
          <cell r="K1544">
            <v>2</v>
          </cell>
          <cell r="L1544">
            <v>0</v>
          </cell>
          <cell r="M1544">
            <v>1</v>
          </cell>
          <cell r="N1544" t="str">
            <v>-</v>
          </cell>
          <cell r="O1544" t="str">
            <v>-</v>
          </cell>
          <cell r="P1544" t="str">
            <v>EMM</v>
          </cell>
          <cell r="Q1544" t="str">
            <v>-</v>
          </cell>
          <cell r="R1544" t="str">
            <v>-</v>
          </cell>
          <cell r="S1544" t="str">
            <v>-</v>
          </cell>
          <cell r="T1544" t="str">
            <v>-</v>
          </cell>
          <cell r="U1544">
            <v>42923</v>
          </cell>
          <cell r="V1544">
            <v>42923</v>
          </cell>
          <cell r="W1544">
            <v>42923</v>
          </cell>
          <cell r="X1544">
            <v>0</v>
          </cell>
          <cell r="Y1544">
            <v>42923</v>
          </cell>
          <cell r="Z1544">
            <v>0</v>
          </cell>
        </row>
        <row r="1545">
          <cell r="C1545">
            <v>4274</v>
          </cell>
          <cell r="D1545" t="str">
            <v>EYPESA</v>
          </cell>
          <cell r="E1545">
            <v>2017</v>
          </cell>
          <cell r="F1545" t="str">
            <v>TA</v>
          </cell>
          <cell r="G1545" t="str">
            <v>RTU S.E. PUNSIC v1.0</v>
          </cell>
          <cell r="H1545" t="str">
            <v>PPAL</v>
          </cell>
          <cell r="I1545">
            <v>0</v>
          </cell>
          <cell r="J1545">
            <v>92</v>
          </cell>
          <cell r="K1545">
            <v>121.59</v>
          </cell>
          <cell r="L1545">
            <v>-29.590000000000003</v>
          </cell>
          <cell r="M1545">
            <v>1.3216304347826087</v>
          </cell>
          <cell r="N1545" t="str">
            <v>-</v>
          </cell>
          <cell r="O1545" t="str">
            <v>-</v>
          </cell>
          <cell r="P1545" t="str">
            <v>-</v>
          </cell>
          <cell r="Q1545" t="str">
            <v>-</v>
          </cell>
          <cell r="R1545" t="str">
            <v>RVC</v>
          </cell>
          <cell r="S1545" t="str">
            <v>-</v>
          </cell>
          <cell r="T1545" t="str">
            <v>-</v>
          </cell>
          <cell r="U1545">
            <v>42928</v>
          </cell>
          <cell r="V1545">
            <v>43039</v>
          </cell>
          <cell r="W1545">
            <v>43068</v>
          </cell>
          <cell r="X1545">
            <v>109</v>
          </cell>
          <cell r="Y1545">
            <v>43068</v>
          </cell>
          <cell r="Z1545">
            <v>0</v>
          </cell>
        </row>
        <row r="1546">
          <cell r="C1546">
            <v>4275</v>
          </cell>
          <cell r="D1546" t="str">
            <v>EYPESA</v>
          </cell>
          <cell r="E1546">
            <v>2017</v>
          </cell>
          <cell r="F1546" t="str">
            <v>OB</v>
          </cell>
          <cell r="G1546" t="str">
            <v>Inst i PEM RTU S.E. PUNSIC v1.0</v>
          </cell>
          <cell r="H1546" t="str">
            <v>OF4274</v>
          </cell>
          <cell r="I1546">
            <v>0</v>
          </cell>
          <cell r="J1546">
            <v>20</v>
          </cell>
          <cell r="K1546">
            <v>0</v>
          </cell>
          <cell r="L1546">
            <v>20</v>
          </cell>
          <cell r="M1546">
            <v>0</v>
          </cell>
          <cell r="N1546" t="str">
            <v>-</v>
          </cell>
          <cell r="O1546" t="str">
            <v>-</v>
          </cell>
          <cell r="P1546" t="str">
            <v>-</v>
          </cell>
          <cell r="Q1546" t="str">
            <v>-</v>
          </cell>
          <cell r="R1546" t="str">
            <v>RVC</v>
          </cell>
          <cell r="S1546" t="str">
            <v>-</v>
          </cell>
          <cell r="T1546" t="str">
            <v>-</v>
          </cell>
          <cell r="U1546">
            <v>42928</v>
          </cell>
          <cell r="V1546">
            <v>43039</v>
          </cell>
          <cell r="W1546">
            <v>43039</v>
          </cell>
          <cell r="X1546">
            <v>109</v>
          </cell>
          <cell r="Y1546">
            <v>0</v>
          </cell>
          <cell r="Z1546" t="str">
            <v/>
          </cell>
        </row>
        <row r="1547">
          <cell r="C1547">
            <v>4276</v>
          </cell>
          <cell r="D1547" t="str">
            <v>SITEL</v>
          </cell>
          <cell r="E1547">
            <v>2017</v>
          </cell>
          <cell r="F1547" t="str">
            <v>TA</v>
          </cell>
          <cell r="G1547" t="str">
            <v>MRC-CAP32,Pant. LCD Color+PRT</v>
          </cell>
          <cell r="H1547" t="str">
            <v>OF4274</v>
          </cell>
          <cell r="I1547">
            <v>0</v>
          </cell>
          <cell r="J1547">
            <v>5.5</v>
          </cell>
          <cell r="K1547">
            <v>5.45</v>
          </cell>
          <cell r="L1547">
            <v>4.9999999999999822E-2</v>
          </cell>
          <cell r="M1547">
            <v>0.99090909090909096</v>
          </cell>
          <cell r="N1547" t="str">
            <v>-</v>
          </cell>
          <cell r="O1547" t="str">
            <v>-</v>
          </cell>
          <cell r="P1547" t="str">
            <v>EMM</v>
          </cell>
          <cell r="Q1547" t="str">
            <v>-</v>
          </cell>
          <cell r="R1547" t="str">
            <v>-</v>
          </cell>
          <cell r="S1547" t="str">
            <v>-</v>
          </cell>
          <cell r="T1547" t="str">
            <v>-</v>
          </cell>
          <cell r="U1547">
            <v>42928</v>
          </cell>
          <cell r="V1547">
            <v>43039</v>
          </cell>
          <cell r="W1547">
            <v>43039</v>
          </cell>
          <cell r="X1547">
            <v>109</v>
          </cell>
          <cell r="Y1547">
            <v>42944</v>
          </cell>
          <cell r="Z1547">
            <v>-92</v>
          </cell>
        </row>
        <row r="1548">
          <cell r="C1548">
            <v>4277</v>
          </cell>
          <cell r="D1548" t="str">
            <v>SITEL</v>
          </cell>
          <cell r="E1548">
            <v>2017</v>
          </cell>
          <cell r="F1548" t="str">
            <v>TA</v>
          </cell>
          <cell r="G1548" t="str">
            <v>10 x Placa JMP</v>
          </cell>
          <cell r="H1548" t="str">
            <v>OF4274</v>
          </cell>
          <cell r="I1548">
            <v>0</v>
          </cell>
          <cell r="J1548">
            <v>4</v>
          </cell>
          <cell r="K1548">
            <v>3.25</v>
          </cell>
          <cell r="L1548">
            <v>0.75</v>
          </cell>
          <cell r="M1548">
            <v>0.8125</v>
          </cell>
          <cell r="N1548" t="str">
            <v>-</v>
          </cell>
          <cell r="O1548" t="str">
            <v>-</v>
          </cell>
          <cell r="P1548" t="str">
            <v>EMM</v>
          </cell>
          <cell r="Q1548" t="str">
            <v>-</v>
          </cell>
          <cell r="R1548" t="str">
            <v>-</v>
          </cell>
          <cell r="S1548" t="str">
            <v>-</v>
          </cell>
          <cell r="T1548" t="str">
            <v>-</v>
          </cell>
          <cell r="U1548">
            <v>42928</v>
          </cell>
          <cell r="V1548">
            <v>43039</v>
          </cell>
          <cell r="W1548">
            <v>43039</v>
          </cell>
          <cell r="X1548">
            <v>109</v>
          </cell>
          <cell r="Y1548">
            <v>42936</v>
          </cell>
          <cell r="Z1548">
            <v>-100</v>
          </cell>
        </row>
        <row r="1549">
          <cell r="C1549">
            <v>4278</v>
          </cell>
          <cell r="D1549" t="str">
            <v>SITEL</v>
          </cell>
          <cell r="E1549">
            <v>2017</v>
          </cell>
          <cell r="F1549" t="str">
            <v>TA</v>
          </cell>
          <cell r="G1549" t="str">
            <v>4 x ACCOM-FC C/CARATULA</v>
          </cell>
          <cell r="H1549" t="str">
            <v>OF4274</v>
          </cell>
          <cell r="I1549">
            <v>0</v>
          </cell>
          <cell r="J1549">
            <v>3.25</v>
          </cell>
          <cell r="K1549">
            <v>2.58</v>
          </cell>
          <cell r="L1549">
            <v>0.66999999999999993</v>
          </cell>
          <cell r="M1549">
            <v>0.79384615384615387</v>
          </cell>
          <cell r="N1549" t="str">
            <v>-</v>
          </cell>
          <cell r="O1549" t="str">
            <v>-</v>
          </cell>
          <cell r="P1549" t="str">
            <v>EMM</v>
          </cell>
          <cell r="Q1549" t="str">
            <v>-</v>
          </cell>
          <cell r="R1549" t="str">
            <v>-</v>
          </cell>
          <cell r="S1549" t="str">
            <v>-</v>
          </cell>
          <cell r="T1549" t="str">
            <v>-</v>
          </cell>
          <cell r="U1549">
            <v>42928</v>
          </cell>
          <cell r="V1549">
            <v>43039</v>
          </cell>
          <cell r="W1549">
            <v>43039</v>
          </cell>
          <cell r="X1549">
            <v>109</v>
          </cell>
          <cell r="Y1549">
            <v>42949</v>
          </cell>
          <cell r="Z1549">
            <v>-88</v>
          </cell>
        </row>
        <row r="1550">
          <cell r="C1550">
            <v>4279</v>
          </cell>
          <cell r="D1550" t="str">
            <v>SITEL</v>
          </cell>
          <cell r="E1550">
            <v>2017</v>
          </cell>
          <cell r="F1550" t="str">
            <v>TA</v>
          </cell>
          <cell r="G1550" t="str">
            <v>2 x FAC-48Vdc/24Vdc 60W C/CARATULA</v>
          </cell>
          <cell r="H1550" t="str">
            <v>OF4274</v>
          </cell>
          <cell r="I1550">
            <v>0</v>
          </cell>
          <cell r="J1550">
            <v>1</v>
          </cell>
          <cell r="K1550">
            <v>0.62</v>
          </cell>
          <cell r="L1550">
            <v>0.38</v>
          </cell>
          <cell r="M1550">
            <v>0.62</v>
          </cell>
          <cell r="N1550" t="str">
            <v>-</v>
          </cell>
          <cell r="O1550" t="str">
            <v>-</v>
          </cell>
          <cell r="P1550" t="str">
            <v>EMM</v>
          </cell>
          <cell r="Q1550" t="str">
            <v>-</v>
          </cell>
          <cell r="R1550" t="str">
            <v>-</v>
          </cell>
          <cell r="S1550" t="str">
            <v>-</v>
          </cell>
          <cell r="T1550" t="str">
            <v>-</v>
          </cell>
          <cell r="U1550">
            <v>42928</v>
          </cell>
          <cell r="V1550">
            <v>43039</v>
          </cell>
          <cell r="W1550">
            <v>43039</v>
          </cell>
          <cell r="X1550">
            <v>109</v>
          </cell>
          <cell r="Y1550">
            <v>42948</v>
          </cell>
          <cell r="Z1550">
            <v>-89</v>
          </cell>
        </row>
        <row r="1551">
          <cell r="C1551">
            <v>4280</v>
          </cell>
          <cell r="D1551" t="str">
            <v>SITEL</v>
          </cell>
          <cell r="E1551">
            <v>2017</v>
          </cell>
          <cell r="F1551" t="str">
            <v>TA</v>
          </cell>
          <cell r="G1551" t="str">
            <v>3 x IMG-125 (Rotulados como IMG-48)</v>
          </cell>
          <cell r="H1551" t="str">
            <v>OF4274</v>
          </cell>
          <cell r="I1551">
            <v>0</v>
          </cell>
          <cell r="J1551">
            <v>1.5</v>
          </cell>
          <cell r="K1551">
            <v>2.87</v>
          </cell>
          <cell r="L1551">
            <v>-1.37</v>
          </cell>
          <cell r="M1551">
            <v>1.9133333333333333</v>
          </cell>
          <cell r="N1551" t="str">
            <v>-</v>
          </cell>
          <cell r="O1551" t="str">
            <v>-</v>
          </cell>
          <cell r="P1551" t="str">
            <v>EMM</v>
          </cell>
          <cell r="Q1551" t="str">
            <v>-</v>
          </cell>
          <cell r="R1551" t="str">
            <v>-</v>
          </cell>
          <cell r="S1551" t="str">
            <v>-</v>
          </cell>
          <cell r="T1551" t="str">
            <v>-</v>
          </cell>
          <cell r="U1551">
            <v>42928</v>
          </cell>
          <cell r="V1551">
            <v>43039</v>
          </cell>
          <cell r="W1551">
            <v>43039</v>
          </cell>
          <cell r="X1551">
            <v>109</v>
          </cell>
          <cell r="Y1551">
            <v>42948</v>
          </cell>
          <cell r="Z1551">
            <v>-89</v>
          </cell>
        </row>
        <row r="1552">
          <cell r="C1552">
            <v>4281</v>
          </cell>
          <cell r="D1552" t="str">
            <v>SITEL</v>
          </cell>
          <cell r="E1552">
            <v>2017</v>
          </cell>
          <cell r="F1552" t="str">
            <v>TA</v>
          </cell>
          <cell r="G1552" t="str">
            <v>2 x TEDISBP-11</v>
          </cell>
          <cell r="H1552" t="str">
            <v>OF4274</v>
          </cell>
          <cell r="I1552">
            <v>0</v>
          </cell>
          <cell r="J1552">
            <v>7</v>
          </cell>
          <cell r="K1552">
            <v>6.53</v>
          </cell>
          <cell r="L1552">
            <v>0.46999999999999975</v>
          </cell>
          <cell r="M1552">
            <v>0.93285714285714294</v>
          </cell>
          <cell r="N1552" t="str">
            <v>-</v>
          </cell>
          <cell r="O1552" t="str">
            <v>-</v>
          </cell>
          <cell r="P1552" t="str">
            <v>EMM</v>
          </cell>
          <cell r="Q1552" t="str">
            <v>-</v>
          </cell>
          <cell r="R1552" t="str">
            <v>-</v>
          </cell>
          <cell r="S1552" t="str">
            <v>-</v>
          </cell>
          <cell r="T1552" t="str">
            <v>-</v>
          </cell>
          <cell r="U1552">
            <v>42928</v>
          </cell>
          <cell r="V1552">
            <v>43039</v>
          </cell>
          <cell r="W1552">
            <v>43039</v>
          </cell>
          <cell r="X1552">
            <v>109</v>
          </cell>
          <cell r="Y1552">
            <v>42942</v>
          </cell>
          <cell r="Z1552">
            <v>-94</v>
          </cell>
        </row>
        <row r="1553">
          <cell r="C1553">
            <v>4282</v>
          </cell>
          <cell r="D1553" t="str">
            <v>SITEL</v>
          </cell>
          <cell r="E1553">
            <v>2017</v>
          </cell>
          <cell r="F1553" t="str">
            <v>TA</v>
          </cell>
          <cell r="G1553" t="str">
            <v>10 x M8ED-125</v>
          </cell>
          <cell r="H1553" t="str">
            <v>OF4274</v>
          </cell>
          <cell r="I1553">
            <v>0</v>
          </cell>
          <cell r="J1553">
            <v>3.5</v>
          </cell>
          <cell r="K1553">
            <v>3.17</v>
          </cell>
          <cell r="L1553">
            <v>0.33000000000000007</v>
          </cell>
          <cell r="M1553">
            <v>0.90571428571428569</v>
          </cell>
          <cell r="N1553" t="str">
            <v>-</v>
          </cell>
          <cell r="O1553" t="str">
            <v>-</v>
          </cell>
          <cell r="P1553" t="str">
            <v>EMM</v>
          </cell>
          <cell r="Q1553" t="str">
            <v>-</v>
          </cell>
          <cell r="R1553" t="str">
            <v>-</v>
          </cell>
          <cell r="S1553" t="str">
            <v>-</v>
          </cell>
          <cell r="T1553" t="str">
            <v>-</v>
          </cell>
          <cell r="U1553">
            <v>42928</v>
          </cell>
          <cell r="V1553">
            <v>43039</v>
          </cell>
          <cell r="W1553">
            <v>43039</v>
          </cell>
          <cell r="X1553">
            <v>109</v>
          </cell>
          <cell r="Y1553">
            <v>42934</v>
          </cell>
          <cell r="Z1553">
            <v>-102</v>
          </cell>
        </row>
        <row r="1554">
          <cell r="C1554">
            <v>4283</v>
          </cell>
          <cell r="D1554" t="str">
            <v>SITEL</v>
          </cell>
          <cell r="E1554">
            <v>2017</v>
          </cell>
          <cell r="F1554" t="str">
            <v>TA</v>
          </cell>
          <cell r="G1554" t="str">
            <v>7 x CS2-48B, Terminal Block MCE</v>
          </cell>
          <cell r="H1554" t="str">
            <v>OF4274</v>
          </cell>
          <cell r="I1554">
            <v>0</v>
          </cell>
          <cell r="J1554">
            <v>4</v>
          </cell>
          <cell r="K1554">
            <v>3.42</v>
          </cell>
          <cell r="L1554">
            <v>0.58000000000000007</v>
          </cell>
          <cell r="M1554">
            <v>0.85499999999999998</v>
          </cell>
          <cell r="N1554" t="str">
            <v>-</v>
          </cell>
          <cell r="O1554" t="str">
            <v>-</v>
          </cell>
          <cell r="P1554" t="str">
            <v>EMM</v>
          </cell>
          <cell r="Q1554" t="str">
            <v>-</v>
          </cell>
          <cell r="R1554" t="str">
            <v>-</v>
          </cell>
          <cell r="S1554" t="str">
            <v>-</v>
          </cell>
          <cell r="T1554" t="str">
            <v>-</v>
          </cell>
          <cell r="U1554">
            <v>42928</v>
          </cell>
          <cell r="V1554">
            <v>43039</v>
          </cell>
          <cell r="W1554">
            <v>43039</v>
          </cell>
          <cell r="X1554">
            <v>109</v>
          </cell>
          <cell r="Y1554">
            <v>42949</v>
          </cell>
          <cell r="Z1554">
            <v>-88</v>
          </cell>
        </row>
        <row r="1555">
          <cell r="C1555">
            <v>4284</v>
          </cell>
          <cell r="D1555" t="str">
            <v>SITEL</v>
          </cell>
          <cell r="E1555">
            <v>2017</v>
          </cell>
          <cell r="F1555" t="str">
            <v>TA</v>
          </cell>
          <cell r="G1555" t="str">
            <v>6 x CS2-48C, Terminal Block MCI</v>
          </cell>
          <cell r="H1555" t="str">
            <v>OF4274</v>
          </cell>
          <cell r="I1555">
            <v>0</v>
          </cell>
          <cell r="J1555">
            <v>4</v>
          </cell>
          <cell r="K1555">
            <v>6.33</v>
          </cell>
          <cell r="L1555">
            <v>-2.33</v>
          </cell>
          <cell r="M1555">
            <v>1.5825</v>
          </cell>
          <cell r="N1555" t="str">
            <v>-</v>
          </cell>
          <cell r="O1555" t="str">
            <v>-</v>
          </cell>
          <cell r="P1555" t="str">
            <v>EMM</v>
          </cell>
          <cell r="Q1555" t="str">
            <v>-</v>
          </cell>
          <cell r="R1555" t="str">
            <v>-</v>
          </cell>
          <cell r="S1555" t="str">
            <v>-</v>
          </cell>
          <cell r="T1555" t="str">
            <v>-</v>
          </cell>
          <cell r="U1555">
            <v>42928</v>
          </cell>
          <cell r="V1555">
            <v>43039</v>
          </cell>
          <cell r="W1555">
            <v>43039</v>
          </cell>
          <cell r="X1555">
            <v>109</v>
          </cell>
          <cell r="Y1555">
            <v>42951</v>
          </cell>
          <cell r="Z1555">
            <v>-86</v>
          </cell>
        </row>
        <row r="1556">
          <cell r="C1556">
            <v>4285</v>
          </cell>
          <cell r="D1556" t="str">
            <v>SITEL</v>
          </cell>
          <cell r="E1556">
            <v>2017</v>
          </cell>
          <cell r="F1556" t="str">
            <v>TA</v>
          </cell>
          <cell r="G1556" t="str">
            <v>30 x Placa MCE-125</v>
          </cell>
          <cell r="H1556" t="str">
            <v>OF4274</v>
          </cell>
          <cell r="I1556">
            <v>0</v>
          </cell>
          <cell r="J1556">
            <v>18</v>
          </cell>
          <cell r="K1556">
            <v>20.58</v>
          </cell>
          <cell r="L1556">
            <v>-2.5799999999999983</v>
          </cell>
          <cell r="M1556">
            <v>1.1433333333333333</v>
          </cell>
          <cell r="N1556" t="str">
            <v>-</v>
          </cell>
          <cell r="O1556" t="str">
            <v>-</v>
          </cell>
          <cell r="P1556" t="str">
            <v>EMM</v>
          </cell>
          <cell r="Q1556" t="str">
            <v>-</v>
          </cell>
          <cell r="R1556" t="str">
            <v>-</v>
          </cell>
          <cell r="S1556" t="str">
            <v>-</v>
          </cell>
          <cell r="T1556" t="str">
            <v>-</v>
          </cell>
          <cell r="U1556">
            <v>42928</v>
          </cell>
          <cell r="V1556">
            <v>43039</v>
          </cell>
          <cell r="W1556">
            <v>43069</v>
          </cell>
          <cell r="X1556">
            <v>109</v>
          </cell>
          <cell r="Y1556">
            <v>43069</v>
          </cell>
          <cell r="Z1556">
            <v>0</v>
          </cell>
        </row>
        <row r="1557">
          <cell r="C1557">
            <v>4286</v>
          </cell>
          <cell r="D1557" t="str">
            <v>INPVIL</v>
          </cell>
          <cell r="E1557">
            <v>2017</v>
          </cell>
          <cell r="F1557" t="str">
            <v>TA</v>
          </cell>
          <cell r="G1557" t="str">
            <v>RTU C.T. GENERAL VILLARALTO v2.0</v>
          </cell>
          <cell r="H1557" t="str">
            <v>IND</v>
          </cell>
          <cell r="I1557">
            <v>0</v>
          </cell>
          <cell r="J1557">
            <v>2</v>
          </cell>
          <cell r="K1557">
            <v>1.58</v>
          </cell>
          <cell r="L1557">
            <v>0.41999999999999993</v>
          </cell>
          <cell r="M1557">
            <v>0.79</v>
          </cell>
          <cell r="N1557" t="str">
            <v>-</v>
          </cell>
          <cell r="O1557" t="str">
            <v>-</v>
          </cell>
          <cell r="P1557" t="str">
            <v>-</v>
          </cell>
          <cell r="Q1557" t="str">
            <v>-</v>
          </cell>
          <cell r="R1557" t="str">
            <v>RVC</v>
          </cell>
          <cell r="S1557" t="str">
            <v>-</v>
          </cell>
          <cell r="T1557" t="str">
            <v>-</v>
          </cell>
          <cell r="U1557">
            <v>42928</v>
          </cell>
          <cell r="V1557">
            <v>42947</v>
          </cell>
          <cell r="W1557">
            <v>42947</v>
          </cell>
          <cell r="X1557">
            <v>19</v>
          </cell>
          <cell r="Y1557">
            <v>42972</v>
          </cell>
          <cell r="Z1557">
            <v>25</v>
          </cell>
        </row>
        <row r="1558">
          <cell r="C1558">
            <v>4287</v>
          </cell>
          <cell r="D1558" t="str">
            <v>SITEL</v>
          </cell>
          <cell r="E1558">
            <v>2017</v>
          </cell>
          <cell r="F1558" t="str">
            <v>TA</v>
          </cell>
          <cell r="G1558" t="str">
            <v>10 x Placa CONFIGTED</v>
          </cell>
          <cell r="H1558" t="str">
            <v>OF4274</v>
          </cell>
          <cell r="I1558">
            <v>0</v>
          </cell>
          <cell r="J1558">
            <v>1.5</v>
          </cell>
          <cell r="K1558">
            <v>1.5</v>
          </cell>
          <cell r="L1558">
            <v>0</v>
          </cell>
          <cell r="M1558">
            <v>1</v>
          </cell>
          <cell r="N1558" t="str">
            <v>-</v>
          </cell>
          <cell r="O1558" t="str">
            <v>-</v>
          </cell>
          <cell r="P1558" t="str">
            <v>EMM</v>
          </cell>
          <cell r="Q1558" t="str">
            <v>-</v>
          </cell>
          <cell r="R1558" t="str">
            <v>-</v>
          </cell>
          <cell r="S1558" t="str">
            <v>-</v>
          </cell>
          <cell r="T1558" t="str">
            <v>-</v>
          </cell>
          <cell r="U1558">
            <v>42929</v>
          </cell>
          <cell r="V1558">
            <v>43039</v>
          </cell>
          <cell r="W1558">
            <v>43039</v>
          </cell>
          <cell r="X1558">
            <v>108</v>
          </cell>
          <cell r="Y1558">
            <v>42944</v>
          </cell>
          <cell r="Z1558">
            <v>-92</v>
          </cell>
        </row>
        <row r="1559">
          <cell r="C1559">
            <v>0</v>
          </cell>
          <cell r="D1559">
            <v>0</v>
          </cell>
          <cell r="E1559">
            <v>0</v>
          </cell>
          <cell r="F1559">
            <v>0</v>
          </cell>
          <cell r="G1559">
            <v>0</v>
          </cell>
          <cell r="H1559">
            <v>0</v>
          </cell>
          <cell r="I1559">
            <v>0</v>
          </cell>
          <cell r="J1559">
            <v>231.75</v>
          </cell>
          <cell r="K1559">
            <v>223.39000000000001</v>
          </cell>
          <cell r="L1559">
            <v>8.3599999999999852</v>
          </cell>
          <cell r="M1559">
            <v>0</v>
          </cell>
          <cell r="N1559">
            <v>0</v>
          </cell>
          <cell r="O1559">
            <v>0</v>
          </cell>
          <cell r="P1559">
            <v>0</v>
          </cell>
          <cell r="Q1559">
            <v>0</v>
          </cell>
          <cell r="R1559">
            <v>0</v>
          </cell>
          <cell r="S1559">
            <v>0</v>
          </cell>
          <cell r="T1559">
            <v>0</v>
          </cell>
          <cell r="U1559">
            <v>0</v>
          </cell>
          <cell r="V1559">
            <v>0</v>
          </cell>
          <cell r="W1559">
            <v>0</v>
          </cell>
          <cell r="X1559">
            <v>0</v>
          </cell>
          <cell r="Y1559">
            <v>0</v>
          </cell>
          <cell r="Z1559">
            <v>-895</v>
          </cell>
        </row>
        <row r="1560">
          <cell r="L1560">
            <v>0</v>
          </cell>
          <cell r="M1560">
            <v>0</v>
          </cell>
          <cell r="Z1560">
            <v>0</v>
          </cell>
        </row>
        <row r="1561">
          <cell r="D1561">
            <v>0</v>
          </cell>
          <cell r="E1561">
            <v>0</v>
          </cell>
          <cell r="F1561">
            <v>0</v>
          </cell>
          <cell r="G1561">
            <v>0</v>
          </cell>
          <cell r="H1561">
            <v>0</v>
          </cell>
          <cell r="I1561">
            <v>0</v>
          </cell>
          <cell r="J1561">
            <v>0</v>
          </cell>
          <cell r="K1561">
            <v>0</v>
          </cell>
          <cell r="L1561">
            <v>0</v>
          </cell>
          <cell r="M1561">
            <v>0</v>
          </cell>
          <cell r="N1561">
            <v>0</v>
          </cell>
          <cell r="O1561">
            <v>0</v>
          </cell>
          <cell r="P1561">
            <v>0</v>
          </cell>
          <cell r="Q1561">
            <v>0</v>
          </cell>
          <cell r="R1561">
            <v>0</v>
          </cell>
          <cell r="S1561">
            <v>0</v>
          </cell>
          <cell r="T1561">
            <v>0</v>
          </cell>
          <cell r="U1561">
            <v>0</v>
          </cell>
          <cell r="Z1561">
            <v>0</v>
          </cell>
        </row>
        <row r="1562">
          <cell r="D1562">
            <v>0</v>
          </cell>
          <cell r="E1562">
            <v>0</v>
          </cell>
          <cell r="F1562">
            <v>0</v>
          </cell>
          <cell r="G1562">
            <v>0</v>
          </cell>
          <cell r="H1562">
            <v>0</v>
          </cell>
          <cell r="I1562">
            <v>0</v>
          </cell>
          <cell r="J1562">
            <v>0</v>
          </cell>
          <cell r="K1562">
            <v>0</v>
          </cell>
          <cell r="N1562" t="str">
            <v>APROVISIONAMENTS</v>
          </cell>
          <cell r="O1562" t="str">
            <v>ADMINISTRACIO</v>
          </cell>
          <cell r="P1562" t="str">
            <v>OPERACIONS</v>
          </cell>
          <cell r="Q1562" t="str">
            <v>ENGINYERIA HW</v>
          </cell>
          <cell r="R1562" t="str">
            <v>ENGINYERIA SW</v>
          </cell>
          <cell r="S1562" t="str">
            <v>COMERCIAL</v>
          </cell>
          <cell r="T1562" t="str">
            <v>CONSUL.TELCOMUNIC.</v>
          </cell>
          <cell r="U1562">
            <v>0</v>
          </cell>
          <cell r="Z1562">
            <v>0</v>
          </cell>
        </row>
        <row r="1563">
          <cell r="N1563">
            <v>0</v>
          </cell>
          <cell r="O1563">
            <v>0</v>
          </cell>
          <cell r="P1563">
            <v>0</v>
          </cell>
          <cell r="Q1563">
            <v>0</v>
          </cell>
          <cell r="R1563">
            <v>0</v>
          </cell>
          <cell r="S1563">
            <v>0</v>
          </cell>
          <cell r="T1563">
            <v>0</v>
          </cell>
          <cell r="U1563">
            <v>0</v>
          </cell>
          <cell r="Z1563">
            <v>0</v>
          </cell>
        </row>
        <row r="1564">
          <cell r="N1564">
            <v>0</v>
          </cell>
          <cell r="O1564">
            <v>0</v>
          </cell>
          <cell r="P1564">
            <v>0</v>
          </cell>
          <cell r="Q1564">
            <v>0</v>
          </cell>
          <cell r="R1564">
            <v>0</v>
          </cell>
          <cell r="S1564">
            <v>0</v>
          </cell>
          <cell r="T1564">
            <v>0</v>
          </cell>
          <cell r="U1564">
            <v>0</v>
          </cell>
          <cell r="Z1564">
            <v>0</v>
          </cell>
        </row>
        <row r="1565">
          <cell r="N1565">
            <v>0</v>
          </cell>
          <cell r="O1565">
            <v>0</v>
          </cell>
          <cell r="P1565">
            <v>0</v>
          </cell>
          <cell r="Q1565">
            <v>0</v>
          </cell>
          <cell r="R1565">
            <v>0</v>
          </cell>
          <cell r="S1565">
            <v>0</v>
          </cell>
          <cell r="T1565">
            <v>0</v>
          </cell>
          <cell r="U1565">
            <v>0</v>
          </cell>
          <cell r="Z1565">
            <v>0</v>
          </cell>
        </row>
        <row r="1566">
          <cell r="E1566">
            <v>0</v>
          </cell>
          <cell r="F1566">
            <v>0</v>
          </cell>
          <cell r="G1566">
            <v>0</v>
          </cell>
          <cell r="H1566">
            <v>0</v>
          </cell>
          <cell r="I1566">
            <v>0</v>
          </cell>
          <cell r="J1566">
            <v>0</v>
          </cell>
          <cell r="K1566">
            <v>0</v>
          </cell>
          <cell r="L1566">
            <v>0</v>
          </cell>
          <cell r="M1566">
            <v>0</v>
          </cell>
          <cell r="N1566">
            <v>0</v>
          </cell>
          <cell r="O1566">
            <v>0</v>
          </cell>
          <cell r="P1566">
            <v>0</v>
          </cell>
          <cell r="Q1566">
            <v>0</v>
          </cell>
          <cell r="R1566">
            <v>0</v>
          </cell>
          <cell r="S1566">
            <v>0</v>
          </cell>
          <cell r="T1566">
            <v>0</v>
          </cell>
          <cell r="U1566">
            <v>0</v>
          </cell>
          <cell r="Z1566">
            <v>0</v>
          </cell>
        </row>
        <row r="1567">
          <cell r="E1567" t="str">
            <v>Projectes (EXTERNS) en curs 2.017</v>
          </cell>
          <cell r="F1567">
            <v>0</v>
          </cell>
          <cell r="G1567">
            <v>0</v>
          </cell>
          <cell r="H1567">
            <v>0</v>
          </cell>
          <cell r="I1567">
            <v>0</v>
          </cell>
          <cell r="J1567">
            <v>0</v>
          </cell>
          <cell r="K1567">
            <v>0</v>
          </cell>
          <cell r="L1567">
            <v>0</v>
          </cell>
          <cell r="M1567">
            <v>0</v>
          </cell>
          <cell r="N1567">
            <v>0</v>
          </cell>
          <cell r="O1567">
            <v>0</v>
          </cell>
          <cell r="P1567">
            <v>0</v>
          </cell>
          <cell r="Q1567">
            <v>0</v>
          </cell>
          <cell r="R1567">
            <v>0</v>
          </cell>
          <cell r="S1567">
            <v>0</v>
          </cell>
          <cell r="T1567">
            <v>0</v>
          </cell>
          <cell r="U1567">
            <v>0</v>
          </cell>
          <cell r="Z1567">
            <v>0</v>
          </cell>
        </row>
        <row r="1568">
          <cell r="N1568">
            <v>0</v>
          </cell>
          <cell r="O1568">
            <v>0</v>
          </cell>
          <cell r="P1568">
            <v>0</v>
          </cell>
          <cell r="Q1568">
            <v>0</v>
          </cell>
          <cell r="R1568">
            <v>0</v>
          </cell>
          <cell r="S1568">
            <v>0</v>
          </cell>
          <cell r="T1568">
            <v>0</v>
          </cell>
          <cell r="U1568">
            <v>0</v>
          </cell>
          <cell r="Z1568">
            <v>0</v>
          </cell>
        </row>
        <row r="1569">
          <cell r="C1569">
            <v>0</v>
          </cell>
          <cell r="D1569">
            <v>0</v>
          </cell>
          <cell r="E1569">
            <v>0</v>
          </cell>
          <cell r="F1569">
            <v>0</v>
          </cell>
          <cell r="G1569">
            <v>0</v>
          </cell>
          <cell r="H1569">
            <v>0</v>
          </cell>
          <cell r="I1569">
            <v>0</v>
          </cell>
          <cell r="J1569">
            <v>0</v>
          </cell>
          <cell r="K1569">
            <v>0</v>
          </cell>
          <cell r="L1569">
            <v>0</v>
          </cell>
          <cell r="M1569">
            <v>0</v>
          </cell>
          <cell r="N1569">
            <v>0</v>
          </cell>
          <cell r="O1569">
            <v>0</v>
          </cell>
          <cell r="P1569">
            <v>0</v>
          </cell>
          <cell r="Q1569">
            <v>0</v>
          </cell>
          <cell r="R1569">
            <v>0</v>
          </cell>
          <cell r="S1569">
            <v>0</v>
          </cell>
          <cell r="T1569">
            <v>0</v>
          </cell>
          <cell r="U1569">
            <v>0</v>
          </cell>
          <cell r="V1569">
            <v>0</v>
          </cell>
          <cell r="W1569">
            <v>0</v>
          </cell>
          <cell r="X1569">
            <v>0</v>
          </cell>
          <cell r="Y1569">
            <v>0</v>
          </cell>
          <cell r="Z1569">
            <v>0</v>
          </cell>
        </row>
        <row r="1570">
          <cell r="C1570" t="str">
            <v>OF</v>
          </cell>
          <cell r="D1570" t="str">
            <v>CLIENT</v>
          </cell>
          <cell r="E1570" t="str">
            <v>ANY</v>
          </cell>
          <cell r="F1570" t="str">
            <v>STATUS</v>
          </cell>
          <cell r="G1570" t="str">
            <v>PROJECTE</v>
          </cell>
          <cell r="H1570" t="str">
            <v>TIPUS OF o DEPENDENCIA</v>
          </cell>
          <cell r="I1570">
            <v>0</v>
          </cell>
          <cell r="J1570" t="str">
            <v>PREV</v>
          </cell>
          <cell r="K1570" t="str">
            <v>TOTAL</v>
          </cell>
          <cell r="L1570" t="str">
            <v>DESV</v>
          </cell>
          <cell r="M1570" t="str">
            <v>AVANÇ</v>
          </cell>
          <cell r="N1570" t="str">
            <v>DPT. IMPLICATS</v>
          </cell>
          <cell r="O1570">
            <v>0</v>
          </cell>
          <cell r="P1570">
            <v>0</v>
          </cell>
          <cell r="Q1570">
            <v>0</v>
          </cell>
          <cell r="R1570">
            <v>0</v>
          </cell>
          <cell r="S1570">
            <v>0</v>
          </cell>
          <cell r="T1570">
            <v>0</v>
          </cell>
          <cell r="U1570" t="str">
            <v>DATA</v>
          </cell>
          <cell r="V1570" t="str">
            <v>DATA</v>
          </cell>
          <cell r="W1570" t="str">
            <v>DATA</v>
          </cell>
          <cell r="X1570" t="str">
            <v>DURADA</v>
          </cell>
          <cell r="Y1570" t="str">
            <v>DATA</v>
          </cell>
          <cell r="Z1570" t="str">
            <v>DESVIAC.</v>
          </cell>
        </row>
        <row r="1571">
          <cell r="C1571">
            <v>0</v>
          </cell>
          <cell r="D1571">
            <v>0</v>
          </cell>
          <cell r="E1571">
            <v>0</v>
          </cell>
          <cell r="F1571">
            <v>0</v>
          </cell>
          <cell r="G1571">
            <v>0</v>
          </cell>
          <cell r="H1571">
            <v>0</v>
          </cell>
          <cell r="I1571">
            <v>0</v>
          </cell>
          <cell r="J1571">
            <v>0</v>
          </cell>
          <cell r="K1571" t="str">
            <v>REAL</v>
          </cell>
          <cell r="L1571">
            <v>0</v>
          </cell>
          <cell r="M1571">
            <v>0</v>
          </cell>
          <cell r="N1571">
            <v>0</v>
          </cell>
          <cell r="O1571">
            <v>0</v>
          </cell>
          <cell r="P1571">
            <v>0</v>
          </cell>
          <cell r="Q1571">
            <v>0</v>
          </cell>
          <cell r="R1571">
            <v>0</v>
          </cell>
          <cell r="S1571">
            <v>0</v>
          </cell>
          <cell r="T1571">
            <v>0</v>
          </cell>
          <cell r="U1571" t="str">
            <v>INICI</v>
          </cell>
          <cell r="V1571" t="str">
            <v>ENTREGA</v>
          </cell>
          <cell r="W1571" t="str">
            <v>REVISADA</v>
          </cell>
          <cell r="X1571">
            <v>0</v>
          </cell>
          <cell r="Y1571" t="str">
            <v>ACCEP.</v>
          </cell>
          <cell r="Z1571">
            <v>0</v>
          </cell>
        </row>
        <row r="1572">
          <cell r="C1572">
            <v>0</v>
          </cell>
          <cell r="D1572">
            <v>0</v>
          </cell>
          <cell r="E1572">
            <v>0</v>
          </cell>
          <cell r="F1572">
            <v>0</v>
          </cell>
          <cell r="G1572">
            <v>0</v>
          </cell>
          <cell r="H1572">
            <v>0</v>
          </cell>
          <cell r="I1572">
            <v>0</v>
          </cell>
          <cell r="J1572">
            <v>0</v>
          </cell>
          <cell r="K1572">
            <v>0</v>
          </cell>
          <cell r="L1572">
            <v>0</v>
          </cell>
          <cell r="M1572">
            <v>0</v>
          </cell>
          <cell r="N1572">
            <v>0</v>
          </cell>
          <cell r="O1572">
            <v>0</v>
          </cell>
          <cell r="P1572">
            <v>0</v>
          </cell>
          <cell r="Q1572">
            <v>0</v>
          </cell>
          <cell r="R1572">
            <v>0</v>
          </cell>
          <cell r="S1572">
            <v>0</v>
          </cell>
          <cell r="T1572">
            <v>0</v>
          </cell>
          <cell r="U1572">
            <v>0</v>
          </cell>
          <cell r="V1572">
            <v>0</v>
          </cell>
          <cell r="W1572">
            <v>0</v>
          </cell>
          <cell r="X1572">
            <v>0</v>
          </cell>
          <cell r="Y1572">
            <v>0</v>
          </cell>
          <cell r="Z1572">
            <v>0</v>
          </cell>
        </row>
        <row r="1573">
          <cell r="C1573">
            <v>4288</v>
          </cell>
          <cell r="D1573" t="str">
            <v>EMDEPO</v>
          </cell>
          <cell r="E1573">
            <v>2017</v>
          </cell>
          <cell r="F1573" t="str">
            <v>TA</v>
          </cell>
          <cell r="G1573" t="str">
            <v>MANTENIMENT CSSat PONTS 2017-07</v>
          </cell>
          <cell r="H1573" t="str">
            <v>IND</v>
          </cell>
          <cell r="I1573">
            <v>0</v>
          </cell>
          <cell r="J1573">
            <v>4</v>
          </cell>
          <cell r="K1573">
            <v>4</v>
          </cell>
          <cell r="L1573">
            <v>0</v>
          </cell>
          <cell r="M1573">
            <v>1</v>
          </cell>
          <cell r="N1573" t="str">
            <v>-</v>
          </cell>
          <cell r="O1573" t="str">
            <v>-</v>
          </cell>
          <cell r="P1573" t="str">
            <v>-</v>
          </cell>
          <cell r="Q1573" t="str">
            <v>-</v>
          </cell>
          <cell r="R1573" t="str">
            <v>TRS</v>
          </cell>
          <cell r="S1573" t="str">
            <v>-</v>
          </cell>
          <cell r="T1573" t="str">
            <v>-</v>
          </cell>
          <cell r="U1573">
            <v>42917</v>
          </cell>
          <cell r="V1573">
            <v>42947</v>
          </cell>
          <cell r="W1573">
            <v>42947</v>
          </cell>
          <cell r="X1573">
            <v>30</v>
          </cell>
          <cell r="Y1573">
            <v>42947</v>
          </cell>
          <cell r="Z1573">
            <v>0</v>
          </cell>
        </row>
        <row r="1574">
          <cell r="C1574">
            <v>4289</v>
          </cell>
          <cell r="D1574" t="str">
            <v>EMSA</v>
          </cell>
          <cell r="E1574">
            <v>2017</v>
          </cell>
          <cell r="F1574" t="str">
            <v>TA</v>
          </cell>
          <cell r="G1574" t="str">
            <v>RTU IAT MOLA DE XERT v1.0</v>
          </cell>
          <cell r="H1574" t="str">
            <v>PPAL</v>
          </cell>
          <cell r="I1574">
            <v>0</v>
          </cell>
          <cell r="J1574">
            <v>10</v>
          </cell>
          <cell r="K1574">
            <v>7.5</v>
          </cell>
          <cell r="L1574">
            <v>2.5</v>
          </cell>
          <cell r="M1574">
            <v>0.75</v>
          </cell>
          <cell r="N1574" t="str">
            <v>-</v>
          </cell>
          <cell r="O1574" t="str">
            <v>-</v>
          </cell>
          <cell r="P1574" t="str">
            <v>EMM</v>
          </cell>
          <cell r="Q1574" t="str">
            <v>-</v>
          </cell>
          <cell r="R1574" t="str">
            <v>-</v>
          </cell>
          <cell r="S1574" t="str">
            <v>-</v>
          </cell>
          <cell r="T1574" t="str">
            <v>-</v>
          </cell>
          <cell r="U1574">
            <v>42935</v>
          </cell>
          <cell r="V1574">
            <v>42947</v>
          </cell>
          <cell r="W1574">
            <v>42941</v>
          </cell>
          <cell r="X1574">
            <v>12</v>
          </cell>
          <cell r="Y1574">
            <v>42941</v>
          </cell>
          <cell r="Z1574">
            <v>0</v>
          </cell>
        </row>
        <row r="1575">
          <cell r="C1575">
            <v>4290</v>
          </cell>
          <cell r="D1575" t="str">
            <v>EMSA</v>
          </cell>
          <cell r="E1575">
            <v>2017</v>
          </cell>
          <cell r="F1575" t="str">
            <v>TA</v>
          </cell>
          <cell r="G1575" t="str">
            <v>Inst. i PEM RTU IAT MOLA DE XERT v1.0</v>
          </cell>
          <cell r="H1575" t="str">
            <v>OF4289</v>
          </cell>
          <cell r="I1575">
            <v>7</v>
          </cell>
          <cell r="J1575">
            <v>8</v>
          </cell>
          <cell r="K1575">
            <v>11.92</v>
          </cell>
          <cell r="L1575">
            <v>-3.92</v>
          </cell>
          <cell r="M1575">
            <v>1.49</v>
          </cell>
          <cell r="N1575" t="str">
            <v>-</v>
          </cell>
          <cell r="O1575" t="str">
            <v>-</v>
          </cell>
          <cell r="P1575" t="str">
            <v>-</v>
          </cell>
          <cell r="Q1575" t="str">
            <v>JMG</v>
          </cell>
          <cell r="R1575" t="str">
            <v>-</v>
          </cell>
          <cell r="S1575" t="str">
            <v>-</v>
          </cell>
          <cell r="T1575" t="str">
            <v>-</v>
          </cell>
          <cell r="U1575">
            <v>42935</v>
          </cell>
          <cell r="V1575">
            <v>42947</v>
          </cell>
          <cell r="W1575">
            <v>43025</v>
          </cell>
          <cell r="X1575">
            <v>12</v>
          </cell>
          <cell r="Y1575">
            <v>43025</v>
          </cell>
          <cell r="Z1575">
            <v>0</v>
          </cell>
        </row>
        <row r="1576">
          <cell r="C1576">
            <v>4291</v>
          </cell>
          <cell r="D1576" t="str">
            <v>SITEL</v>
          </cell>
          <cell r="E1576">
            <v>2017</v>
          </cell>
          <cell r="F1576" t="str">
            <v>TA</v>
          </cell>
          <cell r="G1576" t="str">
            <v>Manguera COM CAP32 - nPort 5110</v>
          </cell>
          <cell r="H1576" t="str">
            <v>OF4289</v>
          </cell>
          <cell r="I1576">
            <v>6</v>
          </cell>
          <cell r="J1576">
            <v>0.5</v>
          </cell>
          <cell r="K1576">
            <v>0.49</v>
          </cell>
          <cell r="L1576">
            <v>1.0000000000000009E-2</v>
          </cell>
          <cell r="M1576">
            <v>0.98</v>
          </cell>
          <cell r="N1576" t="str">
            <v>-</v>
          </cell>
          <cell r="O1576" t="str">
            <v>-</v>
          </cell>
          <cell r="P1576" t="str">
            <v>EMM</v>
          </cell>
          <cell r="Q1576" t="str">
            <v>-</v>
          </cell>
          <cell r="R1576" t="str">
            <v>-</v>
          </cell>
          <cell r="S1576" t="str">
            <v>-</v>
          </cell>
          <cell r="T1576" t="str">
            <v>-</v>
          </cell>
          <cell r="U1576">
            <v>42935</v>
          </cell>
          <cell r="V1576">
            <v>42947</v>
          </cell>
          <cell r="W1576">
            <v>42947</v>
          </cell>
          <cell r="X1576">
            <v>12</v>
          </cell>
          <cell r="Y1576">
            <v>42955</v>
          </cell>
          <cell r="Z1576">
            <v>8</v>
          </cell>
        </row>
        <row r="1577">
          <cell r="C1577">
            <v>4292</v>
          </cell>
          <cell r="D1577" t="str">
            <v>SITEL</v>
          </cell>
          <cell r="E1577">
            <v>2017</v>
          </cell>
          <cell r="F1577" t="str">
            <v>TA</v>
          </cell>
          <cell r="G1577" t="str">
            <v>Manguera COM CAP32 - Proteccion ZiV</v>
          </cell>
          <cell r="H1577" t="str">
            <v>OF4289</v>
          </cell>
          <cell r="I1577">
            <v>10</v>
          </cell>
          <cell r="J1577">
            <v>0.5</v>
          </cell>
          <cell r="K1577">
            <v>0.49</v>
          </cell>
          <cell r="L1577">
            <v>1.0000000000000009E-2</v>
          </cell>
          <cell r="M1577">
            <v>0.98</v>
          </cell>
          <cell r="N1577" t="str">
            <v>-</v>
          </cell>
          <cell r="O1577" t="str">
            <v>-</v>
          </cell>
          <cell r="P1577" t="str">
            <v>EMM</v>
          </cell>
          <cell r="Q1577" t="str">
            <v>-</v>
          </cell>
          <cell r="R1577" t="str">
            <v>-</v>
          </cell>
          <cell r="S1577" t="str">
            <v>-</v>
          </cell>
          <cell r="T1577" t="str">
            <v>-</v>
          </cell>
          <cell r="U1577">
            <v>42935</v>
          </cell>
          <cell r="V1577">
            <v>42947</v>
          </cell>
          <cell r="W1577">
            <v>42947</v>
          </cell>
          <cell r="X1577">
            <v>12</v>
          </cell>
          <cell r="Y1577">
            <v>42936</v>
          </cell>
          <cell r="Z1577">
            <v>-10</v>
          </cell>
        </row>
        <row r="1578">
          <cell r="C1578">
            <v>4293</v>
          </cell>
          <cell r="D1578" t="str">
            <v>ENDENE</v>
          </cell>
          <cell r="E1578">
            <v>2017</v>
          </cell>
          <cell r="F1578" t="str">
            <v>TA</v>
          </cell>
          <cell r="G1578" t="str">
            <v>TD + RTU PRE P.F. AUBEDELLET v4.1</v>
          </cell>
          <cell r="H1578" t="str">
            <v>IND</v>
          </cell>
          <cell r="I1578">
            <v>4</v>
          </cell>
          <cell r="J1578">
            <v>7.5</v>
          </cell>
          <cell r="K1578">
            <v>7</v>
          </cell>
          <cell r="L1578">
            <v>0.5</v>
          </cell>
          <cell r="M1578">
            <v>0.93333333333333335</v>
          </cell>
          <cell r="N1578" t="str">
            <v>-</v>
          </cell>
          <cell r="O1578" t="str">
            <v>-</v>
          </cell>
          <cell r="P1578" t="str">
            <v>EMM</v>
          </cell>
          <cell r="Q1578" t="str">
            <v>-</v>
          </cell>
          <cell r="R1578" t="str">
            <v>-</v>
          </cell>
          <cell r="S1578" t="str">
            <v>-</v>
          </cell>
          <cell r="T1578" t="str">
            <v>-</v>
          </cell>
          <cell r="U1578">
            <v>42940</v>
          </cell>
          <cell r="V1578">
            <v>42958</v>
          </cell>
          <cell r="W1578">
            <v>42958</v>
          </cell>
          <cell r="X1578">
            <v>17</v>
          </cell>
          <cell r="Y1578">
            <v>42955</v>
          </cell>
          <cell r="Z1578">
            <v>-3</v>
          </cell>
        </row>
        <row r="1579">
          <cell r="C1579">
            <v>4294</v>
          </cell>
          <cell r="D1579" t="str">
            <v>ENDENE</v>
          </cell>
          <cell r="E1579">
            <v>2017</v>
          </cell>
          <cell r="F1579" t="str">
            <v>TA</v>
          </cell>
          <cell r="G1579" t="str">
            <v>TD + RTU PRE P.F. SON QUARTERA v4.1</v>
          </cell>
          <cell r="H1579" t="str">
            <v>IND</v>
          </cell>
          <cell r="I1579">
            <v>4</v>
          </cell>
          <cell r="J1579">
            <v>7.5</v>
          </cell>
          <cell r="K1579">
            <v>7</v>
          </cell>
          <cell r="L1579">
            <v>0.5</v>
          </cell>
          <cell r="M1579">
            <v>0.93333333333333335</v>
          </cell>
          <cell r="N1579" t="str">
            <v>-</v>
          </cell>
          <cell r="O1579" t="str">
            <v>-</v>
          </cell>
          <cell r="P1579" t="str">
            <v>EMM</v>
          </cell>
          <cell r="Q1579" t="str">
            <v>-</v>
          </cell>
          <cell r="R1579" t="str">
            <v>-</v>
          </cell>
          <cell r="S1579" t="str">
            <v>-</v>
          </cell>
          <cell r="T1579" t="str">
            <v>-</v>
          </cell>
          <cell r="U1579">
            <v>42940</v>
          </cell>
          <cell r="V1579">
            <v>42958</v>
          </cell>
          <cell r="W1579">
            <v>42958</v>
          </cell>
          <cell r="X1579">
            <v>17</v>
          </cell>
          <cell r="Y1579">
            <v>42955</v>
          </cell>
          <cell r="Z1579">
            <v>-3</v>
          </cell>
        </row>
        <row r="1580">
          <cell r="C1580">
            <v>4295</v>
          </cell>
          <cell r="D1580" t="str">
            <v>EMSA</v>
          </cell>
          <cell r="E1580">
            <v>2017</v>
          </cell>
          <cell r="F1580" t="str">
            <v>TA</v>
          </cell>
          <cell r="G1580" t="str">
            <v>Manguera COM CAP32 - nPort 5110</v>
          </cell>
          <cell r="H1580" t="str">
            <v>IND</v>
          </cell>
          <cell r="I1580">
            <v>5</v>
          </cell>
          <cell r="J1580">
            <v>0.5</v>
          </cell>
          <cell r="K1580">
            <v>0.42</v>
          </cell>
          <cell r="L1580">
            <v>8.0000000000000016E-2</v>
          </cell>
          <cell r="M1580">
            <v>0.84</v>
          </cell>
          <cell r="N1580" t="str">
            <v>-</v>
          </cell>
          <cell r="O1580" t="str">
            <v>-</v>
          </cell>
          <cell r="P1580" t="str">
            <v>EMM</v>
          </cell>
          <cell r="Q1580" t="str">
            <v>-</v>
          </cell>
          <cell r="R1580" t="str">
            <v>-</v>
          </cell>
          <cell r="S1580" t="str">
            <v>-</v>
          </cell>
          <cell r="T1580" t="str">
            <v>-</v>
          </cell>
          <cell r="U1580">
            <v>42942</v>
          </cell>
          <cell r="V1580">
            <v>42944</v>
          </cell>
          <cell r="W1580">
            <v>42944</v>
          </cell>
          <cell r="X1580">
            <v>2</v>
          </cell>
          <cell r="Y1580">
            <v>42944</v>
          </cell>
          <cell r="Z1580">
            <v>0</v>
          </cell>
        </row>
        <row r="1581">
          <cell r="C1581">
            <v>4296</v>
          </cell>
          <cell r="D1581" t="str">
            <v>EMSA</v>
          </cell>
          <cell r="E1581">
            <v>2017</v>
          </cell>
          <cell r="F1581" t="str">
            <v>TA</v>
          </cell>
          <cell r="G1581" t="str">
            <v>Manguera COM CAP16 - nPort 5110</v>
          </cell>
          <cell r="H1581" t="str">
            <v>IND</v>
          </cell>
          <cell r="I1581">
            <v>4</v>
          </cell>
          <cell r="J1581">
            <v>0.5</v>
          </cell>
          <cell r="K1581">
            <v>0.5</v>
          </cell>
          <cell r="L1581">
            <v>0</v>
          </cell>
          <cell r="M1581">
            <v>1</v>
          </cell>
          <cell r="N1581" t="str">
            <v>-</v>
          </cell>
          <cell r="O1581" t="str">
            <v>-</v>
          </cell>
          <cell r="P1581" t="str">
            <v>EMM</v>
          </cell>
          <cell r="Q1581" t="str">
            <v>-</v>
          </cell>
          <cell r="R1581" t="str">
            <v>-</v>
          </cell>
          <cell r="S1581" t="str">
            <v>-</v>
          </cell>
          <cell r="T1581" t="str">
            <v>-</v>
          </cell>
          <cell r="U1581">
            <v>42942</v>
          </cell>
          <cell r="V1581">
            <v>42944</v>
          </cell>
          <cell r="W1581">
            <v>42944</v>
          </cell>
          <cell r="X1581">
            <v>2</v>
          </cell>
          <cell r="Y1581">
            <v>42942</v>
          </cell>
          <cell r="Z1581">
            <v>-2</v>
          </cell>
        </row>
        <row r="1582">
          <cell r="C1582">
            <v>4297</v>
          </cell>
          <cell r="D1582" t="str">
            <v>PEUSA</v>
          </cell>
          <cell r="E1582">
            <v>2017</v>
          </cell>
          <cell r="F1582" t="str">
            <v>TA</v>
          </cell>
          <cell r="G1582" t="str">
            <v>Reparacio MODEM RADIO SMD N/S 663-2010</v>
          </cell>
          <cell r="H1582" t="str">
            <v>IND</v>
          </cell>
          <cell r="I1582">
            <v>4</v>
          </cell>
          <cell r="J1582">
            <v>1.5</v>
          </cell>
          <cell r="K1582">
            <v>1.25</v>
          </cell>
          <cell r="L1582">
            <v>0.25</v>
          </cell>
          <cell r="M1582">
            <v>0.83333333333333337</v>
          </cell>
          <cell r="N1582" t="str">
            <v>-</v>
          </cell>
          <cell r="O1582" t="str">
            <v>-</v>
          </cell>
          <cell r="P1582" t="str">
            <v>EMM</v>
          </cell>
          <cell r="Q1582" t="str">
            <v>-</v>
          </cell>
          <cell r="R1582" t="str">
            <v>-</v>
          </cell>
          <cell r="S1582" t="str">
            <v>-</v>
          </cell>
          <cell r="T1582" t="str">
            <v>-</v>
          </cell>
          <cell r="U1582">
            <v>42944</v>
          </cell>
          <cell r="V1582">
            <v>42944</v>
          </cell>
          <cell r="W1582">
            <v>42944</v>
          </cell>
          <cell r="X1582">
            <v>0</v>
          </cell>
          <cell r="Y1582">
            <v>42944</v>
          </cell>
          <cell r="Z1582">
            <v>0</v>
          </cell>
        </row>
        <row r="1583">
          <cell r="C1583">
            <v>4298</v>
          </cell>
          <cell r="D1583" t="str">
            <v>PEUSA</v>
          </cell>
          <cell r="E1583">
            <v>2017</v>
          </cell>
          <cell r="F1583" t="str">
            <v>TA</v>
          </cell>
          <cell r="G1583" t="str">
            <v>Manguera COM CAP32 - MODEM RADIO</v>
          </cell>
          <cell r="H1583" t="str">
            <v>IND</v>
          </cell>
          <cell r="I1583">
            <v>4</v>
          </cell>
          <cell r="J1583">
            <v>0.5</v>
          </cell>
          <cell r="K1583">
            <v>0.42</v>
          </cell>
          <cell r="L1583">
            <v>8.0000000000000016E-2</v>
          </cell>
          <cell r="M1583">
            <v>0.84</v>
          </cell>
          <cell r="N1583" t="str">
            <v>-</v>
          </cell>
          <cell r="O1583" t="str">
            <v>-</v>
          </cell>
          <cell r="P1583" t="str">
            <v>EMM</v>
          </cell>
          <cell r="Q1583" t="str">
            <v>-</v>
          </cell>
          <cell r="R1583" t="str">
            <v>-</v>
          </cell>
          <cell r="S1583" t="str">
            <v>-</v>
          </cell>
          <cell r="T1583" t="str">
            <v>-</v>
          </cell>
          <cell r="U1583">
            <v>42949</v>
          </cell>
          <cell r="V1583">
            <v>42949</v>
          </cell>
          <cell r="W1583">
            <v>42949</v>
          </cell>
          <cell r="X1583">
            <v>0</v>
          </cell>
          <cell r="Y1583">
            <v>42949</v>
          </cell>
          <cell r="Z1583">
            <v>0</v>
          </cell>
        </row>
        <row r="1584">
          <cell r="C1584">
            <v>4299</v>
          </cell>
          <cell r="D1584" t="str">
            <v>PEUSA</v>
          </cell>
          <cell r="E1584">
            <v>2017</v>
          </cell>
          <cell r="F1584" t="str">
            <v>TA</v>
          </cell>
          <cell r="G1584" t="str">
            <v>Manguera COM MODEM RADIO - GM340</v>
          </cell>
          <cell r="H1584" t="str">
            <v>OF2610</v>
          </cell>
          <cell r="I1584">
            <v>6</v>
          </cell>
          <cell r="J1584">
            <v>0.5</v>
          </cell>
          <cell r="K1584">
            <v>0.5</v>
          </cell>
          <cell r="L1584">
            <v>0</v>
          </cell>
          <cell r="M1584">
            <v>1</v>
          </cell>
          <cell r="N1584" t="str">
            <v>-</v>
          </cell>
          <cell r="O1584" t="str">
            <v>-</v>
          </cell>
          <cell r="P1584" t="str">
            <v>EMM</v>
          </cell>
          <cell r="Q1584" t="str">
            <v>-</v>
          </cell>
          <cell r="R1584" t="str">
            <v>-</v>
          </cell>
          <cell r="S1584" t="str">
            <v>-</v>
          </cell>
          <cell r="T1584" t="str">
            <v>-</v>
          </cell>
          <cell r="U1584">
            <v>42949</v>
          </cell>
          <cell r="V1584">
            <v>42949</v>
          </cell>
          <cell r="W1584">
            <v>42949</v>
          </cell>
          <cell r="X1584">
            <v>0</v>
          </cell>
          <cell r="Y1584">
            <v>42949</v>
          </cell>
          <cell r="Z1584">
            <v>0</v>
          </cell>
        </row>
        <row r="1585">
          <cell r="C1585">
            <v>4300</v>
          </cell>
          <cell r="D1585" t="str">
            <v>EMSA</v>
          </cell>
          <cell r="E1585">
            <v>2017</v>
          </cell>
          <cell r="F1585" t="str">
            <v>TA</v>
          </cell>
          <cell r="G1585" t="str">
            <v>Reparacio RTU CAP32 C.T. HOYA DE LUCO</v>
          </cell>
          <cell r="H1585" t="str">
            <v>IND</v>
          </cell>
          <cell r="I1585">
            <v>6</v>
          </cell>
          <cell r="J1585">
            <v>2</v>
          </cell>
          <cell r="K1585">
            <v>2.08</v>
          </cell>
          <cell r="L1585">
            <v>-8.0000000000000071E-2</v>
          </cell>
          <cell r="M1585">
            <v>1.04</v>
          </cell>
          <cell r="N1585" t="str">
            <v>-</v>
          </cell>
          <cell r="O1585" t="str">
            <v>-</v>
          </cell>
          <cell r="P1585" t="str">
            <v>EMM</v>
          </cell>
          <cell r="Q1585" t="str">
            <v>-</v>
          </cell>
          <cell r="R1585" t="str">
            <v>-</v>
          </cell>
          <cell r="S1585" t="str">
            <v>-</v>
          </cell>
          <cell r="T1585" t="str">
            <v>-</v>
          </cell>
          <cell r="U1585">
            <v>42951</v>
          </cell>
          <cell r="V1585">
            <v>42955</v>
          </cell>
          <cell r="W1585">
            <v>42955</v>
          </cell>
          <cell r="X1585">
            <v>4</v>
          </cell>
          <cell r="Y1585">
            <v>42956</v>
          </cell>
          <cell r="Z1585">
            <v>1</v>
          </cell>
        </row>
        <row r="1586">
          <cell r="C1586">
            <v>4301</v>
          </cell>
          <cell r="D1586" t="str">
            <v>ELESUD</v>
          </cell>
          <cell r="E1586">
            <v>2017</v>
          </cell>
          <cell r="F1586" t="str">
            <v>TA</v>
          </cell>
          <cell r="G1586" t="str">
            <v>MANTENIMENT CSSat SUDANELL 2017-08</v>
          </cell>
          <cell r="H1586" t="str">
            <v>IND</v>
          </cell>
          <cell r="I1586">
            <v>0</v>
          </cell>
          <cell r="J1586">
            <v>4</v>
          </cell>
          <cell r="K1586">
            <v>1.5</v>
          </cell>
          <cell r="L1586">
            <v>2.5</v>
          </cell>
          <cell r="M1586">
            <v>0.375</v>
          </cell>
          <cell r="N1586" t="str">
            <v>-</v>
          </cell>
          <cell r="O1586" t="str">
            <v>-</v>
          </cell>
          <cell r="P1586" t="str">
            <v>-</v>
          </cell>
          <cell r="Q1586" t="str">
            <v>-</v>
          </cell>
          <cell r="R1586" t="str">
            <v>TRS</v>
          </cell>
          <cell r="S1586" t="str">
            <v>-</v>
          </cell>
          <cell r="T1586" t="str">
            <v>-</v>
          </cell>
          <cell r="U1586">
            <v>42948</v>
          </cell>
          <cell r="V1586">
            <v>42978</v>
          </cell>
          <cell r="W1586">
            <v>42978</v>
          </cell>
          <cell r="X1586">
            <v>30</v>
          </cell>
          <cell r="Y1586">
            <v>42978</v>
          </cell>
          <cell r="Z1586">
            <v>0</v>
          </cell>
        </row>
        <row r="1587">
          <cell r="C1587">
            <v>4302</v>
          </cell>
          <cell r="D1587" t="str">
            <v>ORMAZA</v>
          </cell>
          <cell r="E1587">
            <v>2017</v>
          </cell>
          <cell r="F1587" t="str">
            <v>TA</v>
          </cell>
          <cell r="G1587" t="str">
            <v>CC SCADA TEDIS.Net VALL D'HEBRON v2.1</v>
          </cell>
          <cell r="H1587" t="str">
            <v>OF2984</v>
          </cell>
          <cell r="I1587">
            <v>0</v>
          </cell>
          <cell r="J1587">
            <v>24</v>
          </cell>
          <cell r="K1587">
            <v>30.67</v>
          </cell>
          <cell r="L1587">
            <v>-6.6700000000000017</v>
          </cell>
          <cell r="M1587">
            <v>1.2779166666666668</v>
          </cell>
          <cell r="N1587" t="str">
            <v>-</v>
          </cell>
          <cell r="O1587" t="str">
            <v>-</v>
          </cell>
          <cell r="P1587" t="str">
            <v>-</v>
          </cell>
          <cell r="Q1587" t="str">
            <v>JMG</v>
          </cell>
          <cell r="R1587" t="str">
            <v>-</v>
          </cell>
          <cell r="S1587" t="str">
            <v>-</v>
          </cell>
          <cell r="T1587" t="str">
            <v>-</v>
          </cell>
          <cell r="U1587">
            <v>42943</v>
          </cell>
          <cell r="V1587">
            <v>42979</v>
          </cell>
          <cell r="W1587">
            <v>43269</v>
          </cell>
          <cell r="X1587">
            <v>34</v>
          </cell>
          <cell r="Y1587">
            <v>43269</v>
          </cell>
          <cell r="Z1587">
            <v>0</v>
          </cell>
        </row>
        <row r="1588">
          <cell r="C1588">
            <v>4303</v>
          </cell>
          <cell r="D1588" t="str">
            <v>EMSA</v>
          </cell>
          <cell r="E1588">
            <v>2017</v>
          </cell>
          <cell r="F1588" t="str">
            <v>TA</v>
          </cell>
          <cell r="G1588" t="str">
            <v>MANTENIMENT CSSat EMSA 2017-08</v>
          </cell>
          <cell r="H1588" t="str">
            <v>IND</v>
          </cell>
          <cell r="I1588">
            <v>0</v>
          </cell>
          <cell r="J1588">
            <v>6</v>
          </cell>
          <cell r="K1588">
            <v>2.5</v>
          </cell>
          <cell r="L1588">
            <v>3.5</v>
          </cell>
          <cell r="M1588">
            <v>0.41666666666666669</v>
          </cell>
          <cell r="N1588" t="str">
            <v>-</v>
          </cell>
          <cell r="O1588" t="str">
            <v>-</v>
          </cell>
          <cell r="P1588" t="str">
            <v>-</v>
          </cell>
          <cell r="Q1588" t="str">
            <v>-</v>
          </cell>
          <cell r="R1588" t="str">
            <v>TRS</v>
          </cell>
          <cell r="S1588" t="str">
            <v>-</v>
          </cell>
          <cell r="T1588" t="str">
            <v>-</v>
          </cell>
          <cell r="U1588">
            <v>42948</v>
          </cell>
          <cell r="V1588">
            <v>42978</v>
          </cell>
          <cell r="W1588">
            <v>42978</v>
          </cell>
          <cell r="X1588">
            <v>30</v>
          </cell>
          <cell r="Y1588">
            <v>42978</v>
          </cell>
          <cell r="Z1588">
            <v>0</v>
          </cell>
        </row>
        <row r="1589">
          <cell r="C1589">
            <v>4304</v>
          </cell>
          <cell r="D1589" t="str">
            <v>ELSACO</v>
          </cell>
          <cell r="E1589">
            <v>2017</v>
          </cell>
          <cell r="F1589" t="str">
            <v>TA</v>
          </cell>
          <cell r="G1589" t="str">
            <v>MANTENIMENT CSSat STA.COLOMA 2017-08</v>
          </cell>
          <cell r="H1589" t="str">
            <v>IND</v>
          </cell>
          <cell r="I1589">
            <v>0</v>
          </cell>
          <cell r="J1589">
            <v>7</v>
          </cell>
          <cell r="K1589">
            <v>0.5</v>
          </cell>
          <cell r="L1589">
            <v>6.5</v>
          </cell>
          <cell r="M1589">
            <v>7.1428571428571425E-2</v>
          </cell>
          <cell r="N1589" t="str">
            <v>-</v>
          </cell>
          <cell r="O1589" t="str">
            <v>-</v>
          </cell>
          <cell r="P1589" t="str">
            <v>-</v>
          </cell>
          <cell r="Q1589" t="str">
            <v>-</v>
          </cell>
          <cell r="R1589" t="str">
            <v>TRS</v>
          </cell>
          <cell r="S1589" t="str">
            <v>-</v>
          </cell>
          <cell r="T1589" t="str">
            <v>-</v>
          </cell>
          <cell r="U1589">
            <v>42948</v>
          </cell>
          <cell r="V1589">
            <v>42978</v>
          </cell>
          <cell r="W1589">
            <v>42978</v>
          </cell>
          <cell r="X1589">
            <v>30</v>
          </cell>
          <cell r="Y1589">
            <v>42978</v>
          </cell>
          <cell r="Z1589">
            <v>0</v>
          </cell>
        </row>
        <row r="1590">
          <cell r="C1590">
            <v>4305</v>
          </cell>
          <cell r="D1590" t="str">
            <v>SERGAR</v>
          </cell>
          <cell r="E1590">
            <v>2017</v>
          </cell>
          <cell r="F1590" t="str">
            <v>TA</v>
          </cell>
          <cell r="G1590" t="str">
            <v>MANTENIMENT CSSat SERVILIANO 2017-08</v>
          </cell>
          <cell r="H1590" t="str">
            <v>IND</v>
          </cell>
          <cell r="I1590">
            <v>0</v>
          </cell>
          <cell r="J1590">
            <v>6</v>
          </cell>
          <cell r="K1590">
            <v>1.5</v>
          </cell>
          <cell r="L1590">
            <v>4.5</v>
          </cell>
          <cell r="M1590">
            <v>0.25</v>
          </cell>
          <cell r="N1590" t="str">
            <v>-</v>
          </cell>
          <cell r="O1590" t="str">
            <v>-</v>
          </cell>
          <cell r="P1590" t="str">
            <v>-</v>
          </cell>
          <cell r="Q1590" t="str">
            <v>-</v>
          </cell>
          <cell r="R1590" t="str">
            <v>TRS</v>
          </cell>
          <cell r="S1590" t="str">
            <v>-</v>
          </cell>
          <cell r="T1590" t="str">
            <v>-</v>
          </cell>
          <cell r="U1590">
            <v>42948</v>
          </cell>
          <cell r="V1590">
            <v>42978</v>
          </cell>
          <cell r="W1590">
            <v>42978</v>
          </cell>
          <cell r="X1590">
            <v>30</v>
          </cell>
          <cell r="Y1590">
            <v>42978</v>
          </cell>
          <cell r="Z1590">
            <v>0</v>
          </cell>
        </row>
        <row r="1591">
          <cell r="C1591">
            <v>4306</v>
          </cell>
          <cell r="D1591" t="str">
            <v>EAECEU</v>
          </cell>
          <cell r="E1591">
            <v>2017</v>
          </cell>
          <cell r="F1591" t="str">
            <v>TA</v>
          </cell>
          <cell r="G1591" t="str">
            <v>MANTENIMENT CSSat CEUTA 2017-08</v>
          </cell>
          <cell r="H1591" t="str">
            <v>IND</v>
          </cell>
          <cell r="I1591">
            <v>0</v>
          </cell>
          <cell r="J1591">
            <v>10</v>
          </cell>
          <cell r="K1591">
            <v>10.25</v>
          </cell>
          <cell r="L1591">
            <v>-0.25</v>
          </cell>
          <cell r="M1591">
            <v>1.0249999999999999</v>
          </cell>
          <cell r="N1591" t="str">
            <v>-</v>
          </cell>
          <cell r="O1591" t="str">
            <v>-</v>
          </cell>
          <cell r="P1591" t="str">
            <v>-</v>
          </cell>
          <cell r="Q1591" t="str">
            <v>-</v>
          </cell>
          <cell r="R1591" t="str">
            <v>TRS</v>
          </cell>
          <cell r="S1591" t="str">
            <v>-</v>
          </cell>
          <cell r="T1591" t="str">
            <v>-</v>
          </cell>
          <cell r="U1591">
            <v>42948</v>
          </cell>
          <cell r="V1591">
            <v>42978</v>
          </cell>
          <cell r="W1591">
            <v>42978</v>
          </cell>
          <cell r="X1591">
            <v>30</v>
          </cell>
          <cell r="Y1591">
            <v>42978</v>
          </cell>
          <cell r="Z1591">
            <v>0</v>
          </cell>
        </row>
        <row r="1592">
          <cell r="C1592">
            <v>4307</v>
          </cell>
          <cell r="D1592" t="str">
            <v>ELEMON</v>
          </cell>
          <cell r="E1592">
            <v>2017</v>
          </cell>
          <cell r="F1592" t="str">
            <v>TA</v>
          </cell>
          <cell r="G1592" t="str">
            <v>MANTENIMENT CSSat MONTOLIU 2017-08</v>
          </cell>
          <cell r="H1592" t="str">
            <v>IND</v>
          </cell>
          <cell r="I1592">
            <v>0</v>
          </cell>
          <cell r="J1592">
            <v>4</v>
          </cell>
          <cell r="K1592">
            <v>0.5</v>
          </cell>
          <cell r="L1592">
            <v>3.5</v>
          </cell>
          <cell r="M1592">
            <v>0.125</v>
          </cell>
          <cell r="N1592" t="str">
            <v>-</v>
          </cell>
          <cell r="O1592" t="str">
            <v>-</v>
          </cell>
          <cell r="P1592" t="str">
            <v>-</v>
          </cell>
          <cell r="Q1592" t="str">
            <v>-</v>
          </cell>
          <cell r="R1592" t="str">
            <v>TRS</v>
          </cell>
          <cell r="S1592" t="str">
            <v>-</v>
          </cell>
          <cell r="T1592" t="str">
            <v>-</v>
          </cell>
          <cell r="U1592">
            <v>42948</v>
          </cell>
          <cell r="V1592">
            <v>42978</v>
          </cell>
          <cell r="W1592">
            <v>42978</v>
          </cell>
          <cell r="X1592">
            <v>30</v>
          </cell>
          <cell r="Y1592">
            <v>42978</v>
          </cell>
          <cell r="Z1592">
            <v>0</v>
          </cell>
        </row>
        <row r="1593">
          <cell r="C1593">
            <v>4308</v>
          </cell>
          <cell r="D1593" t="str">
            <v>SUMTAR</v>
          </cell>
          <cell r="E1593">
            <v>2017</v>
          </cell>
          <cell r="F1593" t="str">
            <v>TA</v>
          </cell>
          <cell r="G1593" t="str">
            <v>MANTENIMENT CSSat TARRASENSES 2017-08</v>
          </cell>
          <cell r="H1593" t="str">
            <v>IND</v>
          </cell>
          <cell r="I1593">
            <v>0</v>
          </cell>
          <cell r="J1593">
            <v>4</v>
          </cell>
          <cell r="K1593">
            <v>0.5</v>
          </cell>
          <cell r="L1593">
            <v>3.5</v>
          </cell>
          <cell r="M1593">
            <v>0.125</v>
          </cell>
          <cell r="N1593" t="str">
            <v>-</v>
          </cell>
          <cell r="O1593" t="str">
            <v>-</v>
          </cell>
          <cell r="P1593" t="str">
            <v>-</v>
          </cell>
          <cell r="Q1593" t="str">
            <v>-</v>
          </cell>
          <cell r="R1593" t="str">
            <v>TRS</v>
          </cell>
          <cell r="S1593" t="str">
            <v>-</v>
          </cell>
          <cell r="T1593" t="str">
            <v>-</v>
          </cell>
          <cell r="U1593">
            <v>42948</v>
          </cell>
          <cell r="V1593">
            <v>42978</v>
          </cell>
          <cell r="W1593">
            <v>42978</v>
          </cell>
          <cell r="X1593">
            <v>30</v>
          </cell>
          <cell r="Y1593">
            <v>42978</v>
          </cell>
          <cell r="Z1593">
            <v>0</v>
          </cell>
        </row>
        <row r="1594">
          <cell r="C1594">
            <v>4309</v>
          </cell>
          <cell r="D1594" t="str">
            <v>ELECAR</v>
          </cell>
          <cell r="E1594">
            <v>2017</v>
          </cell>
          <cell r="F1594" t="str">
            <v>TA</v>
          </cell>
          <cell r="G1594" t="str">
            <v>MANTENIMENT CSSat CARDENER 2017-08</v>
          </cell>
          <cell r="H1594" t="str">
            <v>IND</v>
          </cell>
          <cell r="I1594">
            <v>0</v>
          </cell>
          <cell r="J1594">
            <v>5</v>
          </cell>
          <cell r="K1594">
            <v>0.5</v>
          </cell>
          <cell r="L1594">
            <v>4.5</v>
          </cell>
          <cell r="M1594">
            <v>0.1</v>
          </cell>
          <cell r="N1594" t="str">
            <v>-</v>
          </cell>
          <cell r="O1594" t="str">
            <v>-</v>
          </cell>
          <cell r="P1594" t="str">
            <v>-</v>
          </cell>
          <cell r="Q1594" t="str">
            <v>-</v>
          </cell>
          <cell r="R1594" t="str">
            <v>TRS</v>
          </cell>
          <cell r="S1594" t="str">
            <v>-</v>
          </cell>
          <cell r="T1594" t="str">
            <v>-</v>
          </cell>
          <cell r="U1594">
            <v>42948</v>
          </cell>
          <cell r="V1594">
            <v>42978</v>
          </cell>
          <cell r="W1594">
            <v>42978</v>
          </cell>
          <cell r="X1594">
            <v>30</v>
          </cell>
          <cell r="Y1594">
            <v>42978</v>
          </cell>
          <cell r="Z1594">
            <v>0</v>
          </cell>
        </row>
        <row r="1595">
          <cell r="C1595">
            <v>4310</v>
          </cell>
          <cell r="D1595" t="str">
            <v>ENEBEN</v>
          </cell>
          <cell r="E1595">
            <v>2017</v>
          </cell>
          <cell r="F1595" t="str">
            <v>TA</v>
          </cell>
          <cell r="G1595" t="str">
            <v>MANTENIMENT CSSat BENASQUE 2017-08</v>
          </cell>
          <cell r="H1595" t="str">
            <v>IND</v>
          </cell>
          <cell r="I1595">
            <v>0</v>
          </cell>
          <cell r="J1595">
            <v>4</v>
          </cell>
          <cell r="K1595">
            <v>3.75</v>
          </cell>
          <cell r="L1595">
            <v>0.25</v>
          </cell>
          <cell r="M1595">
            <v>0.9375</v>
          </cell>
          <cell r="N1595" t="str">
            <v>-</v>
          </cell>
          <cell r="O1595" t="str">
            <v>-</v>
          </cell>
          <cell r="P1595" t="str">
            <v>-</v>
          </cell>
          <cell r="Q1595" t="str">
            <v>-</v>
          </cell>
          <cell r="R1595" t="str">
            <v>TRS</v>
          </cell>
          <cell r="S1595" t="str">
            <v>-</v>
          </cell>
          <cell r="T1595" t="str">
            <v>-</v>
          </cell>
          <cell r="U1595">
            <v>42948</v>
          </cell>
          <cell r="V1595">
            <v>42978</v>
          </cell>
          <cell r="W1595">
            <v>42978</v>
          </cell>
          <cell r="X1595">
            <v>30</v>
          </cell>
          <cell r="Y1595">
            <v>42978</v>
          </cell>
          <cell r="Z1595">
            <v>0</v>
          </cell>
        </row>
        <row r="1596">
          <cell r="C1596">
            <v>4311</v>
          </cell>
          <cell r="D1596" t="str">
            <v>ELEALB</v>
          </cell>
          <cell r="E1596">
            <v>2017</v>
          </cell>
          <cell r="F1596" t="str">
            <v>TA</v>
          </cell>
          <cell r="G1596" t="str">
            <v>MANTENIMENT CSSat ALBATARREC 2017-08</v>
          </cell>
          <cell r="H1596" t="str">
            <v>IND</v>
          </cell>
          <cell r="I1596">
            <v>0</v>
          </cell>
          <cell r="J1596">
            <v>4</v>
          </cell>
          <cell r="K1596">
            <v>4</v>
          </cell>
          <cell r="L1596">
            <v>0</v>
          </cell>
          <cell r="M1596">
            <v>1</v>
          </cell>
          <cell r="N1596" t="str">
            <v>-</v>
          </cell>
          <cell r="O1596" t="str">
            <v>-</v>
          </cell>
          <cell r="P1596" t="str">
            <v>-</v>
          </cell>
          <cell r="Q1596" t="str">
            <v>-</v>
          </cell>
          <cell r="R1596" t="str">
            <v>TRS</v>
          </cell>
          <cell r="S1596" t="str">
            <v>-</v>
          </cell>
          <cell r="T1596" t="str">
            <v>-</v>
          </cell>
          <cell r="U1596">
            <v>42948</v>
          </cell>
          <cell r="V1596">
            <v>42978</v>
          </cell>
          <cell r="W1596">
            <v>42978</v>
          </cell>
          <cell r="X1596">
            <v>30</v>
          </cell>
          <cell r="Y1596">
            <v>42978</v>
          </cell>
          <cell r="Z1596">
            <v>0</v>
          </cell>
        </row>
        <row r="1597">
          <cell r="C1597">
            <v>4312</v>
          </cell>
          <cell r="D1597" t="str">
            <v>ELTOSE</v>
          </cell>
          <cell r="E1597">
            <v>2017</v>
          </cell>
          <cell r="F1597" t="str">
            <v>TA</v>
          </cell>
          <cell r="G1597" t="str">
            <v>MANTENIMENT CSSat T.SEGRE 2017-08</v>
          </cell>
          <cell r="H1597" t="str">
            <v>IND</v>
          </cell>
          <cell r="I1597">
            <v>0</v>
          </cell>
          <cell r="J1597">
            <v>4</v>
          </cell>
          <cell r="K1597">
            <v>1.75</v>
          </cell>
          <cell r="L1597">
            <v>2.25</v>
          </cell>
          <cell r="M1597">
            <v>0.4375</v>
          </cell>
          <cell r="N1597" t="str">
            <v>-</v>
          </cell>
          <cell r="O1597" t="str">
            <v>-</v>
          </cell>
          <cell r="P1597" t="str">
            <v>-</v>
          </cell>
          <cell r="Q1597" t="str">
            <v>-</v>
          </cell>
          <cell r="R1597" t="str">
            <v>TRS</v>
          </cell>
          <cell r="S1597" t="str">
            <v>-</v>
          </cell>
          <cell r="T1597" t="str">
            <v>-</v>
          </cell>
          <cell r="U1597">
            <v>42948</v>
          </cell>
          <cell r="V1597">
            <v>42978</v>
          </cell>
          <cell r="W1597">
            <v>42978</v>
          </cell>
          <cell r="X1597">
            <v>30</v>
          </cell>
          <cell r="Y1597">
            <v>42978</v>
          </cell>
          <cell r="Z1597">
            <v>0</v>
          </cell>
        </row>
        <row r="1598">
          <cell r="C1598">
            <v>4313</v>
          </cell>
          <cell r="D1598" t="str">
            <v>ELECAD</v>
          </cell>
          <cell r="E1598">
            <v>2017</v>
          </cell>
          <cell r="F1598" t="str">
            <v>TA</v>
          </cell>
          <cell r="G1598" t="str">
            <v>MANTENIMENT CSSat CADIZ 2017-08</v>
          </cell>
          <cell r="H1598" t="str">
            <v>IND</v>
          </cell>
          <cell r="I1598">
            <v>0</v>
          </cell>
          <cell r="J1598">
            <v>6</v>
          </cell>
          <cell r="K1598">
            <v>0.5</v>
          </cell>
          <cell r="L1598">
            <v>5.5</v>
          </cell>
          <cell r="M1598">
            <v>8.3333333333333329E-2</v>
          </cell>
          <cell r="N1598" t="str">
            <v>-</v>
          </cell>
          <cell r="O1598" t="str">
            <v>-</v>
          </cell>
          <cell r="P1598" t="str">
            <v>-</v>
          </cell>
          <cell r="Q1598" t="str">
            <v>-</v>
          </cell>
          <cell r="R1598" t="str">
            <v>TRS</v>
          </cell>
          <cell r="S1598" t="str">
            <v>-</v>
          </cell>
          <cell r="T1598" t="str">
            <v>-</v>
          </cell>
          <cell r="U1598">
            <v>42948</v>
          </cell>
          <cell r="V1598">
            <v>42978</v>
          </cell>
          <cell r="W1598">
            <v>42978</v>
          </cell>
          <cell r="X1598">
            <v>30</v>
          </cell>
          <cell r="Y1598">
            <v>42978</v>
          </cell>
          <cell r="Z1598">
            <v>0</v>
          </cell>
        </row>
        <row r="1599">
          <cell r="C1599">
            <v>4314</v>
          </cell>
          <cell r="D1599" t="str">
            <v>EMDEPO</v>
          </cell>
          <cell r="E1599">
            <v>2017</v>
          </cell>
          <cell r="F1599" t="str">
            <v>TA</v>
          </cell>
          <cell r="G1599" t="str">
            <v>MANTENIMENT CSSat PONTS 2017-08</v>
          </cell>
          <cell r="H1599" t="str">
            <v>IND</v>
          </cell>
          <cell r="I1599">
            <v>0</v>
          </cell>
          <cell r="J1599">
            <v>4</v>
          </cell>
          <cell r="K1599">
            <v>3.5</v>
          </cell>
          <cell r="L1599">
            <v>0.5</v>
          </cell>
          <cell r="M1599">
            <v>0.875</v>
          </cell>
          <cell r="N1599" t="str">
            <v>-</v>
          </cell>
          <cell r="O1599" t="str">
            <v>-</v>
          </cell>
          <cell r="P1599" t="str">
            <v>-</v>
          </cell>
          <cell r="Q1599" t="str">
            <v>-</v>
          </cell>
          <cell r="R1599" t="str">
            <v>TRS</v>
          </cell>
          <cell r="S1599" t="str">
            <v>-</v>
          </cell>
          <cell r="T1599" t="str">
            <v>-</v>
          </cell>
          <cell r="U1599">
            <v>42948</v>
          </cell>
          <cell r="V1599">
            <v>42978</v>
          </cell>
          <cell r="W1599">
            <v>42978</v>
          </cell>
          <cell r="X1599">
            <v>30</v>
          </cell>
          <cell r="Y1599">
            <v>42978</v>
          </cell>
          <cell r="Z1599">
            <v>0</v>
          </cell>
        </row>
        <row r="1600">
          <cell r="C1600">
            <v>4315</v>
          </cell>
          <cell r="D1600" t="str">
            <v>ENDENE</v>
          </cell>
          <cell r="E1600">
            <v>2017</v>
          </cell>
          <cell r="F1600" t="str">
            <v>TA</v>
          </cell>
          <cell r="G1600" t="str">
            <v>Reparacio TD+RTU PRE P.F. MARRATXI</v>
          </cell>
          <cell r="H1600" t="str">
            <v>IND</v>
          </cell>
          <cell r="I1600">
            <v>0</v>
          </cell>
          <cell r="J1600">
            <v>6</v>
          </cell>
          <cell r="K1600">
            <v>2.5</v>
          </cell>
          <cell r="L1600">
            <v>3.5</v>
          </cell>
          <cell r="M1600">
            <v>0.41666666666666669</v>
          </cell>
          <cell r="N1600" t="str">
            <v>-</v>
          </cell>
          <cell r="O1600" t="str">
            <v>-</v>
          </cell>
          <cell r="P1600" t="str">
            <v>EMM</v>
          </cell>
          <cell r="Q1600" t="str">
            <v>-</v>
          </cell>
          <cell r="R1600" t="str">
            <v>-</v>
          </cell>
          <cell r="S1600" t="str">
            <v>-</v>
          </cell>
          <cell r="T1600" t="str">
            <v>-</v>
          </cell>
          <cell r="U1600">
            <v>42955</v>
          </cell>
          <cell r="V1600">
            <v>42957</v>
          </cell>
          <cell r="W1600">
            <v>42957</v>
          </cell>
          <cell r="X1600">
            <v>2</v>
          </cell>
          <cell r="Y1600">
            <v>42956</v>
          </cell>
          <cell r="Z1600">
            <v>-1</v>
          </cell>
        </row>
        <row r="1601">
          <cell r="C1601">
            <v>4316</v>
          </cell>
          <cell r="D1601" t="str">
            <v>AGRENE</v>
          </cell>
          <cell r="E1601">
            <v>2017</v>
          </cell>
          <cell r="F1601" t="str">
            <v>TA</v>
          </cell>
          <cell r="G1601" t="str">
            <v>Reparacio CAP-PRX NS 117-2015 CT CISNE</v>
          </cell>
          <cell r="H1601" t="str">
            <v>IND</v>
          </cell>
          <cell r="I1601">
            <v>0</v>
          </cell>
          <cell r="J1601">
            <v>2</v>
          </cell>
          <cell r="K1601">
            <v>5.25</v>
          </cell>
          <cell r="L1601">
            <v>-3.25</v>
          </cell>
          <cell r="M1601">
            <v>2.625</v>
          </cell>
          <cell r="N1601" t="str">
            <v>-</v>
          </cell>
          <cell r="O1601" t="str">
            <v>-</v>
          </cell>
          <cell r="P1601" t="str">
            <v>EMM</v>
          </cell>
          <cell r="Q1601" t="str">
            <v>-</v>
          </cell>
          <cell r="R1601" t="str">
            <v>-</v>
          </cell>
          <cell r="S1601" t="str">
            <v>-</v>
          </cell>
          <cell r="T1601" t="str">
            <v>-</v>
          </cell>
          <cell r="U1601">
            <v>42951</v>
          </cell>
          <cell r="V1601">
            <v>42957</v>
          </cell>
          <cell r="W1601">
            <v>42957</v>
          </cell>
          <cell r="X1601">
            <v>6</v>
          </cell>
          <cell r="Y1601">
            <v>42957</v>
          </cell>
          <cell r="Z1601">
            <v>0</v>
          </cell>
        </row>
        <row r="1602">
          <cell r="C1602">
            <v>0</v>
          </cell>
          <cell r="D1602">
            <v>0</v>
          </cell>
          <cell r="E1602">
            <v>0</v>
          </cell>
          <cell r="F1602">
            <v>0</v>
          </cell>
          <cell r="G1602">
            <v>0</v>
          </cell>
          <cell r="H1602">
            <v>0</v>
          </cell>
          <cell r="I1602">
            <v>0</v>
          </cell>
          <cell r="J1602">
            <v>143.5</v>
          </cell>
          <cell r="K1602">
            <v>113.24000000000001</v>
          </cell>
          <cell r="L1602">
            <v>30.259999999999991</v>
          </cell>
          <cell r="M1602">
            <v>0</v>
          </cell>
          <cell r="N1602">
            <v>0</v>
          </cell>
          <cell r="O1602">
            <v>0</v>
          </cell>
          <cell r="P1602">
            <v>0</v>
          </cell>
          <cell r="Q1602">
            <v>0</v>
          </cell>
          <cell r="R1602">
            <v>0</v>
          </cell>
          <cell r="S1602">
            <v>0</v>
          </cell>
          <cell r="T1602">
            <v>0</v>
          </cell>
          <cell r="U1602">
            <v>0</v>
          </cell>
          <cell r="V1602">
            <v>0</v>
          </cell>
          <cell r="W1602">
            <v>0</v>
          </cell>
          <cell r="X1602">
            <v>0</v>
          </cell>
          <cell r="Y1602">
            <v>0</v>
          </cell>
          <cell r="Z1602">
            <v>-10</v>
          </cell>
        </row>
        <row r="1603">
          <cell r="L1603">
            <v>0</v>
          </cell>
          <cell r="M1603">
            <v>0</v>
          </cell>
          <cell r="Z1603">
            <v>0</v>
          </cell>
        </row>
        <row r="1604">
          <cell r="D1604">
            <v>0</v>
          </cell>
          <cell r="E1604">
            <v>0</v>
          </cell>
          <cell r="F1604">
            <v>0</v>
          </cell>
          <cell r="G1604">
            <v>0</v>
          </cell>
          <cell r="H1604">
            <v>0</v>
          </cell>
          <cell r="I1604">
            <v>0</v>
          </cell>
          <cell r="J1604">
            <v>0</v>
          </cell>
          <cell r="K1604">
            <v>0</v>
          </cell>
          <cell r="L1604">
            <v>0</v>
          </cell>
          <cell r="M1604">
            <v>0</v>
          </cell>
          <cell r="N1604">
            <v>0</v>
          </cell>
          <cell r="O1604">
            <v>0</v>
          </cell>
          <cell r="P1604">
            <v>0</v>
          </cell>
          <cell r="Q1604">
            <v>0</v>
          </cell>
          <cell r="R1604">
            <v>0</v>
          </cell>
          <cell r="S1604">
            <v>0</v>
          </cell>
          <cell r="T1604">
            <v>0</v>
          </cell>
          <cell r="U1604">
            <v>0</v>
          </cell>
          <cell r="Z1604">
            <v>0</v>
          </cell>
        </row>
        <row r="1605">
          <cell r="D1605">
            <v>0</v>
          </cell>
          <cell r="E1605">
            <v>0</v>
          </cell>
          <cell r="F1605">
            <v>0</v>
          </cell>
          <cell r="G1605">
            <v>0</v>
          </cell>
          <cell r="H1605">
            <v>0</v>
          </cell>
          <cell r="I1605">
            <v>0</v>
          </cell>
          <cell r="J1605">
            <v>0</v>
          </cell>
          <cell r="K1605">
            <v>0</v>
          </cell>
          <cell r="N1605" t="str">
            <v>APROVISIONAMENTS</v>
          </cell>
          <cell r="O1605" t="str">
            <v>ADMINISTRACIO</v>
          </cell>
          <cell r="P1605" t="str">
            <v>OPERACIONS</v>
          </cell>
          <cell r="Q1605" t="str">
            <v>ENGINYERIA HW</v>
          </cell>
          <cell r="R1605" t="str">
            <v>ENGINYERIA SW</v>
          </cell>
          <cell r="S1605" t="str">
            <v>COMERCIAL</v>
          </cell>
          <cell r="T1605" t="str">
            <v>CONSUL.TELCOMUNIC.</v>
          </cell>
          <cell r="U1605">
            <v>0</v>
          </cell>
          <cell r="Z1605">
            <v>0</v>
          </cell>
        </row>
        <row r="1606">
          <cell r="N1606">
            <v>0</v>
          </cell>
          <cell r="O1606">
            <v>0</v>
          </cell>
          <cell r="P1606">
            <v>0</v>
          </cell>
          <cell r="Q1606">
            <v>0</v>
          </cell>
          <cell r="R1606">
            <v>0</v>
          </cell>
          <cell r="S1606">
            <v>0</v>
          </cell>
          <cell r="T1606">
            <v>0</v>
          </cell>
          <cell r="U1606">
            <v>0</v>
          </cell>
          <cell r="Z1606">
            <v>0</v>
          </cell>
        </row>
        <row r="1607">
          <cell r="N1607">
            <v>0</v>
          </cell>
          <cell r="O1607">
            <v>0</v>
          </cell>
          <cell r="P1607">
            <v>0</v>
          </cell>
          <cell r="Q1607">
            <v>0</v>
          </cell>
          <cell r="R1607">
            <v>0</v>
          </cell>
          <cell r="S1607">
            <v>0</v>
          </cell>
          <cell r="T1607">
            <v>0</v>
          </cell>
          <cell r="U1607">
            <v>0</v>
          </cell>
          <cell r="Z1607">
            <v>0</v>
          </cell>
        </row>
        <row r="1608">
          <cell r="N1608">
            <v>0</v>
          </cell>
          <cell r="O1608">
            <v>0</v>
          </cell>
          <cell r="P1608">
            <v>0</v>
          </cell>
          <cell r="Q1608">
            <v>0</v>
          </cell>
          <cell r="R1608">
            <v>0</v>
          </cell>
          <cell r="S1608">
            <v>0</v>
          </cell>
          <cell r="T1608">
            <v>0</v>
          </cell>
          <cell r="U1608">
            <v>0</v>
          </cell>
          <cell r="Z1608">
            <v>0</v>
          </cell>
        </row>
        <row r="1609">
          <cell r="E1609">
            <v>0</v>
          </cell>
          <cell r="F1609">
            <v>0</v>
          </cell>
          <cell r="G1609">
            <v>0</v>
          </cell>
          <cell r="H1609">
            <v>0</v>
          </cell>
          <cell r="I1609">
            <v>0</v>
          </cell>
          <cell r="J1609">
            <v>0</v>
          </cell>
          <cell r="K1609">
            <v>0</v>
          </cell>
          <cell r="L1609">
            <v>0</v>
          </cell>
          <cell r="M1609">
            <v>0</v>
          </cell>
          <cell r="N1609">
            <v>0</v>
          </cell>
          <cell r="O1609">
            <v>0</v>
          </cell>
          <cell r="P1609">
            <v>0</v>
          </cell>
          <cell r="Q1609">
            <v>0</v>
          </cell>
          <cell r="R1609">
            <v>0</v>
          </cell>
          <cell r="S1609">
            <v>0</v>
          </cell>
          <cell r="T1609">
            <v>0</v>
          </cell>
          <cell r="U1609">
            <v>0</v>
          </cell>
          <cell r="Z1609">
            <v>0</v>
          </cell>
        </row>
        <row r="1610">
          <cell r="E1610" t="str">
            <v>Projectes (EXTERNS) en curs 2.017</v>
          </cell>
          <cell r="F1610">
            <v>0</v>
          </cell>
          <cell r="G1610">
            <v>0</v>
          </cell>
          <cell r="H1610">
            <v>0</v>
          </cell>
          <cell r="I1610">
            <v>0</v>
          </cell>
          <cell r="J1610">
            <v>0</v>
          </cell>
          <cell r="K1610">
            <v>0</v>
          </cell>
          <cell r="L1610">
            <v>0</v>
          </cell>
          <cell r="M1610">
            <v>0</v>
          </cell>
          <cell r="N1610">
            <v>0</v>
          </cell>
          <cell r="O1610">
            <v>0</v>
          </cell>
          <cell r="P1610">
            <v>0</v>
          </cell>
          <cell r="Q1610">
            <v>0</v>
          </cell>
          <cell r="R1610">
            <v>0</v>
          </cell>
          <cell r="S1610">
            <v>0</v>
          </cell>
          <cell r="T1610">
            <v>0</v>
          </cell>
          <cell r="U1610">
            <v>0</v>
          </cell>
          <cell r="Z1610">
            <v>0</v>
          </cell>
        </row>
        <row r="1611">
          <cell r="N1611">
            <v>0</v>
          </cell>
          <cell r="O1611">
            <v>0</v>
          </cell>
          <cell r="P1611">
            <v>0</v>
          </cell>
          <cell r="Q1611">
            <v>0</v>
          </cell>
          <cell r="R1611">
            <v>0</v>
          </cell>
          <cell r="S1611">
            <v>0</v>
          </cell>
          <cell r="T1611">
            <v>0</v>
          </cell>
          <cell r="U1611">
            <v>0</v>
          </cell>
          <cell r="Z1611">
            <v>0</v>
          </cell>
        </row>
        <row r="1612">
          <cell r="C1612">
            <v>0</v>
          </cell>
          <cell r="D1612">
            <v>0</v>
          </cell>
          <cell r="E1612">
            <v>0</v>
          </cell>
          <cell r="F1612">
            <v>0</v>
          </cell>
          <cell r="G1612">
            <v>0</v>
          </cell>
          <cell r="H1612">
            <v>0</v>
          </cell>
          <cell r="I1612">
            <v>0</v>
          </cell>
          <cell r="J1612">
            <v>0</v>
          </cell>
          <cell r="K1612">
            <v>0</v>
          </cell>
          <cell r="L1612">
            <v>0</v>
          </cell>
          <cell r="M1612">
            <v>0</v>
          </cell>
          <cell r="N1612">
            <v>0</v>
          </cell>
          <cell r="O1612">
            <v>0</v>
          </cell>
          <cell r="P1612">
            <v>0</v>
          </cell>
          <cell r="Q1612">
            <v>0</v>
          </cell>
          <cell r="R1612">
            <v>0</v>
          </cell>
          <cell r="S1612">
            <v>0</v>
          </cell>
          <cell r="T1612">
            <v>0</v>
          </cell>
          <cell r="U1612">
            <v>0</v>
          </cell>
          <cell r="V1612">
            <v>0</v>
          </cell>
          <cell r="W1612">
            <v>0</v>
          </cell>
          <cell r="X1612">
            <v>0</v>
          </cell>
          <cell r="Y1612">
            <v>0</v>
          </cell>
          <cell r="Z1612">
            <v>0</v>
          </cell>
        </row>
        <row r="1613">
          <cell r="C1613" t="str">
            <v>OF</v>
          </cell>
          <cell r="D1613" t="str">
            <v>CLIENT</v>
          </cell>
          <cell r="E1613" t="str">
            <v>ANY</v>
          </cell>
          <cell r="F1613" t="str">
            <v>STATUS</v>
          </cell>
          <cell r="G1613" t="str">
            <v>PROJECTE</v>
          </cell>
          <cell r="H1613" t="str">
            <v>TIPUS OF o DEPENDENCIA</v>
          </cell>
          <cell r="I1613">
            <v>0</v>
          </cell>
          <cell r="J1613" t="str">
            <v>PREV</v>
          </cell>
          <cell r="K1613" t="str">
            <v>TOTAL</v>
          </cell>
          <cell r="L1613" t="str">
            <v>DESV</v>
          </cell>
          <cell r="M1613" t="str">
            <v>AVANÇ</v>
          </cell>
          <cell r="N1613" t="str">
            <v>DPT. IMPLICATS</v>
          </cell>
          <cell r="O1613">
            <v>0</v>
          </cell>
          <cell r="P1613">
            <v>0</v>
          </cell>
          <cell r="Q1613">
            <v>0</v>
          </cell>
          <cell r="R1613">
            <v>0</v>
          </cell>
          <cell r="S1613">
            <v>0</v>
          </cell>
          <cell r="T1613">
            <v>0</v>
          </cell>
          <cell r="U1613" t="str">
            <v>DATA</v>
          </cell>
          <cell r="V1613" t="str">
            <v>DATA</v>
          </cell>
          <cell r="W1613" t="str">
            <v>DATA</v>
          </cell>
          <cell r="X1613" t="str">
            <v>DURADA</v>
          </cell>
          <cell r="Y1613" t="str">
            <v>DATA</v>
          </cell>
          <cell r="Z1613" t="str">
            <v>DESVIAC.</v>
          </cell>
        </row>
        <row r="1614">
          <cell r="C1614">
            <v>0</v>
          </cell>
          <cell r="D1614">
            <v>0</v>
          </cell>
          <cell r="E1614">
            <v>0</v>
          </cell>
          <cell r="F1614">
            <v>0</v>
          </cell>
          <cell r="G1614">
            <v>0</v>
          </cell>
          <cell r="H1614">
            <v>0</v>
          </cell>
          <cell r="I1614">
            <v>0</v>
          </cell>
          <cell r="J1614">
            <v>0</v>
          </cell>
          <cell r="K1614" t="str">
            <v>REAL</v>
          </cell>
          <cell r="L1614">
            <v>0</v>
          </cell>
          <cell r="M1614">
            <v>0</v>
          </cell>
          <cell r="N1614">
            <v>0</v>
          </cell>
          <cell r="O1614">
            <v>0</v>
          </cell>
          <cell r="P1614">
            <v>0</v>
          </cell>
          <cell r="Q1614">
            <v>0</v>
          </cell>
          <cell r="R1614">
            <v>0</v>
          </cell>
          <cell r="S1614">
            <v>0</v>
          </cell>
          <cell r="T1614">
            <v>0</v>
          </cell>
          <cell r="U1614" t="str">
            <v>INICI</v>
          </cell>
          <cell r="V1614" t="str">
            <v>ENTREGA</v>
          </cell>
          <cell r="W1614" t="str">
            <v>REVISADA</v>
          </cell>
          <cell r="X1614">
            <v>0</v>
          </cell>
          <cell r="Y1614" t="str">
            <v>ACCEP.</v>
          </cell>
          <cell r="Z1614">
            <v>0</v>
          </cell>
        </row>
        <row r="1615">
          <cell r="C1615">
            <v>0</v>
          </cell>
          <cell r="D1615">
            <v>0</v>
          </cell>
          <cell r="E1615">
            <v>0</v>
          </cell>
          <cell r="F1615">
            <v>0</v>
          </cell>
          <cell r="G1615">
            <v>0</v>
          </cell>
          <cell r="H1615">
            <v>0</v>
          </cell>
          <cell r="I1615">
            <v>0</v>
          </cell>
          <cell r="J1615">
            <v>0</v>
          </cell>
          <cell r="K1615">
            <v>0</v>
          </cell>
          <cell r="L1615">
            <v>0</v>
          </cell>
          <cell r="M1615">
            <v>0</v>
          </cell>
          <cell r="N1615">
            <v>0</v>
          </cell>
          <cell r="O1615">
            <v>0</v>
          </cell>
          <cell r="P1615">
            <v>0</v>
          </cell>
          <cell r="Q1615">
            <v>0</v>
          </cell>
          <cell r="R1615">
            <v>0</v>
          </cell>
          <cell r="S1615">
            <v>0</v>
          </cell>
          <cell r="T1615">
            <v>0</v>
          </cell>
          <cell r="U1615">
            <v>0</v>
          </cell>
          <cell r="V1615">
            <v>0</v>
          </cell>
          <cell r="W1615">
            <v>0</v>
          </cell>
          <cell r="X1615">
            <v>0</v>
          </cell>
          <cell r="Y1615">
            <v>0</v>
          </cell>
          <cell r="Z1615">
            <v>0</v>
          </cell>
        </row>
        <row r="1616">
          <cell r="C1616">
            <v>4317</v>
          </cell>
          <cell r="D1616" t="str">
            <v>PEUSA</v>
          </cell>
          <cell r="E1616">
            <v>2017</v>
          </cell>
          <cell r="F1616" t="str">
            <v>TA</v>
          </cell>
          <cell r="G1616" t="str">
            <v>Re-Configuracio VLAN's C.H. ANSERALL</v>
          </cell>
          <cell r="H1616" t="str">
            <v>IND</v>
          </cell>
          <cell r="I1616">
            <v>0</v>
          </cell>
          <cell r="J1616">
            <v>13</v>
          </cell>
          <cell r="K1616">
            <v>7.5</v>
          </cell>
          <cell r="L1616">
            <v>5.5</v>
          </cell>
          <cell r="M1616">
            <v>0.57692307692307687</v>
          </cell>
          <cell r="N1616" t="str">
            <v>-</v>
          </cell>
          <cell r="O1616" t="str">
            <v>-</v>
          </cell>
          <cell r="P1616" t="str">
            <v>-</v>
          </cell>
          <cell r="Q1616" t="str">
            <v>-</v>
          </cell>
          <cell r="R1616" t="str">
            <v>TRS</v>
          </cell>
          <cell r="S1616" t="str">
            <v>-</v>
          </cell>
          <cell r="T1616" t="str">
            <v>-</v>
          </cell>
          <cell r="U1616">
            <v>42948</v>
          </cell>
          <cell r="V1616">
            <v>42924</v>
          </cell>
          <cell r="W1616">
            <v>42924</v>
          </cell>
          <cell r="X1616">
            <v>-23</v>
          </cell>
          <cell r="Y1616">
            <v>42955</v>
          </cell>
          <cell r="Z1616">
            <v>30</v>
          </cell>
        </row>
        <row r="1617">
          <cell r="C1617">
            <v>4318</v>
          </cell>
          <cell r="D1617" t="str">
            <v>EMSA</v>
          </cell>
          <cell r="E1617">
            <v>2017</v>
          </cell>
          <cell r="F1617" t="str">
            <v>TA</v>
          </cell>
          <cell r="G1617" t="str">
            <v>RTU C.T. EL MOLI v1.0</v>
          </cell>
          <cell r="H1617" t="str">
            <v>PPAL</v>
          </cell>
          <cell r="I1617">
            <v>0</v>
          </cell>
          <cell r="J1617">
            <v>14</v>
          </cell>
          <cell r="K1617">
            <v>9.8000000000000007</v>
          </cell>
          <cell r="L1617">
            <v>4.1999999999999993</v>
          </cell>
          <cell r="M1617">
            <v>0.70000000000000007</v>
          </cell>
          <cell r="N1617" t="str">
            <v>-</v>
          </cell>
          <cell r="O1617" t="str">
            <v>-</v>
          </cell>
          <cell r="P1617" t="str">
            <v>EMM</v>
          </cell>
          <cell r="Q1617" t="str">
            <v>-</v>
          </cell>
          <cell r="R1617" t="str">
            <v>-</v>
          </cell>
          <cell r="S1617" t="str">
            <v>-</v>
          </cell>
          <cell r="T1617" t="str">
            <v>-</v>
          </cell>
          <cell r="U1617">
            <v>42968</v>
          </cell>
          <cell r="V1617">
            <v>43006</v>
          </cell>
          <cell r="W1617">
            <v>43006</v>
          </cell>
          <cell r="X1617">
            <v>37</v>
          </cell>
          <cell r="Y1617">
            <v>43004</v>
          </cell>
          <cell r="Z1617">
            <v>-2</v>
          </cell>
        </row>
        <row r="1618">
          <cell r="C1618">
            <v>4319</v>
          </cell>
          <cell r="D1618" t="str">
            <v>EMSA</v>
          </cell>
          <cell r="E1618">
            <v>2017</v>
          </cell>
          <cell r="F1618" t="str">
            <v>TA</v>
          </cell>
          <cell r="G1618" t="str">
            <v>Inst. y PEM RTU C.T. EL MOLI v1.0</v>
          </cell>
          <cell r="H1618" t="str">
            <v>OF4318</v>
          </cell>
          <cell r="I1618">
            <v>7</v>
          </cell>
          <cell r="J1618">
            <v>8</v>
          </cell>
          <cell r="K1618">
            <v>6.5</v>
          </cell>
          <cell r="L1618">
            <v>1.5</v>
          </cell>
          <cell r="M1618">
            <v>0.8125</v>
          </cell>
          <cell r="N1618" t="str">
            <v>-</v>
          </cell>
          <cell r="O1618" t="str">
            <v>-</v>
          </cell>
          <cell r="P1618" t="str">
            <v>-</v>
          </cell>
          <cell r="Q1618" t="str">
            <v>JMG</v>
          </cell>
          <cell r="R1618" t="str">
            <v>-</v>
          </cell>
          <cell r="S1618" t="str">
            <v>-</v>
          </cell>
          <cell r="T1618" t="str">
            <v>-</v>
          </cell>
          <cell r="U1618">
            <v>42968</v>
          </cell>
          <cell r="V1618">
            <v>43006</v>
          </cell>
          <cell r="W1618">
            <v>43012</v>
          </cell>
          <cell r="X1618">
            <v>37</v>
          </cell>
          <cell r="Y1618">
            <v>43012</v>
          </cell>
          <cell r="Z1618">
            <v>0</v>
          </cell>
        </row>
        <row r="1619">
          <cell r="C1619">
            <v>4320</v>
          </cell>
          <cell r="D1619" t="str">
            <v>EMSA</v>
          </cell>
          <cell r="E1619">
            <v>2017</v>
          </cell>
          <cell r="F1619" t="str">
            <v>TA</v>
          </cell>
          <cell r="G1619" t="str">
            <v>RTU C.T. LA MATA v1.0</v>
          </cell>
          <cell r="H1619" t="str">
            <v>PPAL</v>
          </cell>
          <cell r="I1619">
            <v>6</v>
          </cell>
          <cell r="J1619">
            <v>14</v>
          </cell>
          <cell r="K1619">
            <v>9.6300000000000008</v>
          </cell>
          <cell r="L1619">
            <v>4.3699999999999992</v>
          </cell>
          <cell r="M1619">
            <v>0.68785714285714294</v>
          </cell>
          <cell r="N1619" t="str">
            <v>-</v>
          </cell>
          <cell r="O1619" t="str">
            <v>-</v>
          </cell>
          <cell r="P1619" t="str">
            <v>EMM</v>
          </cell>
          <cell r="Q1619" t="str">
            <v>-</v>
          </cell>
          <cell r="R1619" t="str">
            <v>-</v>
          </cell>
          <cell r="S1619" t="str">
            <v>-</v>
          </cell>
          <cell r="T1619" t="str">
            <v>-</v>
          </cell>
          <cell r="U1619">
            <v>42968</v>
          </cell>
          <cell r="V1619">
            <v>43006</v>
          </cell>
          <cell r="W1619">
            <v>43006</v>
          </cell>
          <cell r="X1619">
            <v>37</v>
          </cell>
          <cell r="Y1619">
            <v>43004</v>
          </cell>
          <cell r="Z1619">
            <v>-2</v>
          </cell>
        </row>
        <row r="1620">
          <cell r="C1620">
            <v>4321</v>
          </cell>
          <cell r="D1620" t="str">
            <v>EMSA</v>
          </cell>
          <cell r="E1620">
            <v>2017</v>
          </cell>
          <cell r="F1620" t="str">
            <v>TA</v>
          </cell>
          <cell r="G1620" t="str">
            <v>Inst. y PEM RTU C.T. LA MATA v1.0</v>
          </cell>
          <cell r="H1620" t="str">
            <v>OF4320</v>
          </cell>
          <cell r="I1620">
            <v>10</v>
          </cell>
          <cell r="J1620">
            <v>8</v>
          </cell>
          <cell r="K1620">
            <v>6.25</v>
          </cell>
          <cell r="L1620">
            <v>1.75</v>
          </cell>
          <cell r="M1620">
            <v>0.78125</v>
          </cell>
          <cell r="N1620" t="str">
            <v>-</v>
          </cell>
          <cell r="O1620" t="str">
            <v>-</v>
          </cell>
          <cell r="P1620" t="str">
            <v>-</v>
          </cell>
          <cell r="Q1620" t="str">
            <v>JMG</v>
          </cell>
          <cell r="R1620" t="str">
            <v>-</v>
          </cell>
          <cell r="S1620" t="str">
            <v>-</v>
          </cell>
          <cell r="T1620" t="str">
            <v>-</v>
          </cell>
          <cell r="U1620">
            <v>42968</v>
          </cell>
          <cell r="V1620">
            <v>43006</v>
          </cell>
          <cell r="W1620">
            <v>43012</v>
          </cell>
          <cell r="X1620">
            <v>37</v>
          </cell>
          <cell r="Y1620">
            <v>43012</v>
          </cell>
          <cell r="Z1620">
            <v>0</v>
          </cell>
        </row>
        <row r="1621">
          <cell r="C1621">
            <v>4322</v>
          </cell>
          <cell r="D1621" t="str">
            <v>EMSA</v>
          </cell>
          <cell r="E1621">
            <v>2017</v>
          </cell>
          <cell r="F1621" t="str">
            <v>TA</v>
          </cell>
          <cell r="G1621" t="str">
            <v>RTU C.T. STA. AGUEDA v1.0</v>
          </cell>
          <cell r="H1621" t="str">
            <v>PPAL</v>
          </cell>
          <cell r="I1621">
            <v>4</v>
          </cell>
          <cell r="J1621">
            <v>14</v>
          </cell>
          <cell r="K1621">
            <v>9.6300000000000008</v>
          </cell>
          <cell r="L1621">
            <v>4.3699999999999992</v>
          </cell>
          <cell r="M1621">
            <v>0.68785714285714294</v>
          </cell>
          <cell r="N1621" t="str">
            <v>-</v>
          </cell>
          <cell r="O1621" t="str">
            <v>-</v>
          </cell>
          <cell r="P1621" t="str">
            <v>EMM</v>
          </cell>
          <cell r="Q1621" t="str">
            <v>-</v>
          </cell>
          <cell r="R1621" t="str">
            <v>-</v>
          </cell>
          <cell r="S1621" t="str">
            <v>-</v>
          </cell>
          <cell r="T1621" t="str">
            <v>-</v>
          </cell>
          <cell r="U1621">
            <v>42968</v>
          </cell>
          <cell r="V1621">
            <v>43006</v>
          </cell>
          <cell r="W1621">
            <v>43006</v>
          </cell>
          <cell r="X1621">
            <v>37</v>
          </cell>
          <cell r="Y1621">
            <v>43004</v>
          </cell>
          <cell r="Z1621">
            <v>-2</v>
          </cell>
        </row>
        <row r="1622">
          <cell r="C1622">
            <v>4323</v>
          </cell>
          <cell r="D1622" t="str">
            <v>EMSA</v>
          </cell>
          <cell r="E1622">
            <v>2017</v>
          </cell>
          <cell r="F1622" t="str">
            <v>TA</v>
          </cell>
          <cell r="G1622" t="str">
            <v>Inst. y PEM RTU C.T. STA. AGUEDA v1.0</v>
          </cell>
          <cell r="H1622" t="str">
            <v>OF4322</v>
          </cell>
          <cell r="I1622">
            <v>4</v>
          </cell>
          <cell r="J1622">
            <v>8</v>
          </cell>
          <cell r="K1622">
            <v>6.25</v>
          </cell>
          <cell r="L1622">
            <v>1.75</v>
          </cell>
          <cell r="M1622">
            <v>0.78125</v>
          </cell>
          <cell r="N1622" t="str">
            <v>-</v>
          </cell>
          <cell r="O1622" t="str">
            <v>-</v>
          </cell>
          <cell r="P1622" t="str">
            <v>-</v>
          </cell>
          <cell r="Q1622" t="str">
            <v>JMG</v>
          </cell>
          <cell r="R1622" t="str">
            <v>-</v>
          </cell>
          <cell r="S1622" t="str">
            <v>-</v>
          </cell>
          <cell r="T1622" t="str">
            <v>-</v>
          </cell>
          <cell r="U1622">
            <v>42968</v>
          </cell>
          <cell r="V1622">
            <v>43006</v>
          </cell>
          <cell r="W1622">
            <v>43012</v>
          </cell>
          <cell r="X1622">
            <v>37</v>
          </cell>
          <cell r="Y1622">
            <v>43012</v>
          </cell>
          <cell r="Z1622">
            <v>0</v>
          </cell>
        </row>
        <row r="1623">
          <cell r="C1623">
            <v>4324</v>
          </cell>
          <cell r="D1623" t="str">
            <v>ORMAZA</v>
          </cell>
          <cell r="E1623">
            <v>2017</v>
          </cell>
          <cell r="F1623" t="str">
            <v>TA</v>
          </cell>
          <cell r="G1623" t="str">
            <v>CC SCADA BBVA TRES CANTOS v3,0</v>
          </cell>
          <cell r="H1623" t="str">
            <v>IND</v>
          </cell>
          <cell r="I1623">
            <v>0</v>
          </cell>
          <cell r="J1623">
            <v>113</v>
          </cell>
          <cell r="K1623">
            <v>112.67</v>
          </cell>
          <cell r="L1623">
            <v>0.32999999999999829</v>
          </cell>
          <cell r="M1623">
            <v>0.99707964601769916</v>
          </cell>
          <cell r="N1623" t="str">
            <v>-</v>
          </cell>
          <cell r="O1623" t="str">
            <v>-</v>
          </cell>
          <cell r="P1623" t="str">
            <v>-</v>
          </cell>
          <cell r="Q1623" t="str">
            <v>JMG</v>
          </cell>
          <cell r="R1623" t="str">
            <v>-</v>
          </cell>
          <cell r="S1623" t="str">
            <v>-</v>
          </cell>
          <cell r="T1623" t="str">
            <v>-</v>
          </cell>
          <cell r="U1623">
            <v>43004</v>
          </cell>
          <cell r="V1623">
            <v>43039</v>
          </cell>
          <cell r="W1623">
            <v>43121</v>
          </cell>
          <cell r="X1623">
            <v>35</v>
          </cell>
          <cell r="Y1623">
            <v>43121</v>
          </cell>
          <cell r="Z1623">
            <v>0</v>
          </cell>
        </row>
        <row r="1624">
          <cell r="C1624">
            <v>4325</v>
          </cell>
          <cell r="D1624" t="str">
            <v>BASENE</v>
          </cell>
          <cell r="E1624">
            <v>2017</v>
          </cell>
          <cell r="F1624" t="str">
            <v>TA</v>
          </cell>
          <cell r="G1624" t="str">
            <v>RTU C.T. ESCATLLAR v2.1</v>
          </cell>
          <cell r="H1624" t="str">
            <v>IND</v>
          </cell>
          <cell r="I1624">
            <v>4</v>
          </cell>
          <cell r="J1624">
            <v>0.59000000000000008</v>
          </cell>
          <cell r="K1624">
            <v>0.64</v>
          </cell>
          <cell r="L1624">
            <v>-4.9999999999999933E-2</v>
          </cell>
          <cell r="M1624">
            <v>1.0847457627118642</v>
          </cell>
          <cell r="N1624" t="str">
            <v>-</v>
          </cell>
          <cell r="O1624" t="str">
            <v>-</v>
          </cell>
          <cell r="P1624" t="str">
            <v>EMM</v>
          </cell>
          <cell r="Q1624" t="str">
            <v>-</v>
          </cell>
          <cell r="R1624" t="str">
            <v>-</v>
          </cell>
          <cell r="S1624" t="str">
            <v>-</v>
          </cell>
          <cell r="T1624" t="str">
            <v>-</v>
          </cell>
          <cell r="U1624">
            <v>42983</v>
          </cell>
          <cell r="V1624">
            <v>42993</v>
          </cell>
          <cell r="W1624">
            <v>43026</v>
          </cell>
          <cell r="X1624">
            <v>10</v>
          </cell>
          <cell r="Y1624">
            <v>43026</v>
          </cell>
          <cell r="Z1624">
            <v>0</v>
          </cell>
        </row>
        <row r="1625">
          <cell r="C1625">
            <v>4326</v>
          </cell>
          <cell r="D1625" t="str">
            <v>BASENE</v>
          </cell>
          <cell r="E1625">
            <v>2017</v>
          </cell>
          <cell r="F1625" t="str">
            <v>TA</v>
          </cell>
          <cell r="G1625" t="str">
            <v>RTU C.T. LES COLS v1.0</v>
          </cell>
          <cell r="H1625" t="str">
            <v>IND</v>
          </cell>
          <cell r="I1625">
            <v>4</v>
          </cell>
          <cell r="J1625">
            <v>0.59000000000000008</v>
          </cell>
          <cell r="K1625">
            <v>0.64</v>
          </cell>
          <cell r="L1625">
            <v>-4.9999999999999933E-2</v>
          </cell>
          <cell r="M1625">
            <v>1.0847457627118642</v>
          </cell>
          <cell r="N1625" t="str">
            <v>-</v>
          </cell>
          <cell r="O1625" t="str">
            <v>-</v>
          </cell>
          <cell r="P1625" t="str">
            <v>EMM</v>
          </cell>
          <cell r="Q1625" t="str">
            <v>-</v>
          </cell>
          <cell r="R1625" t="str">
            <v>-</v>
          </cell>
          <cell r="S1625" t="str">
            <v>-</v>
          </cell>
          <cell r="T1625" t="str">
            <v>-</v>
          </cell>
          <cell r="U1625">
            <v>42983</v>
          </cell>
          <cell r="V1625">
            <v>42993</v>
          </cell>
          <cell r="W1625">
            <v>43026</v>
          </cell>
          <cell r="X1625">
            <v>10</v>
          </cell>
          <cell r="Y1625">
            <v>43026</v>
          </cell>
          <cell r="Z1625">
            <v>0</v>
          </cell>
        </row>
        <row r="1626">
          <cell r="C1626">
            <v>4327</v>
          </cell>
          <cell r="D1626" t="str">
            <v>BASENE</v>
          </cell>
          <cell r="E1626">
            <v>2017</v>
          </cell>
          <cell r="F1626" t="str">
            <v>TA</v>
          </cell>
          <cell r="G1626" t="str">
            <v>RTU C.T. SANTA PAU v2.1</v>
          </cell>
          <cell r="H1626" t="str">
            <v>IND</v>
          </cell>
          <cell r="I1626">
            <v>4</v>
          </cell>
          <cell r="J1626">
            <v>0.59000000000000008</v>
          </cell>
          <cell r="K1626">
            <v>0.64</v>
          </cell>
          <cell r="L1626">
            <v>-4.9999999999999933E-2</v>
          </cell>
          <cell r="M1626">
            <v>1.0847457627118642</v>
          </cell>
          <cell r="N1626" t="str">
            <v>-</v>
          </cell>
          <cell r="O1626" t="str">
            <v>-</v>
          </cell>
          <cell r="P1626" t="str">
            <v>EMM</v>
          </cell>
          <cell r="Q1626" t="str">
            <v>-</v>
          </cell>
          <cell r="R1626" t="str">
            <v>-</v>
          </cell>
          <cell r="S1626" t="str">
            <v>-</v>
          </cell>
          <cell r="T1626" t="str">
            <v>-</v>
          </cell>
          <cell r="U1626">
            <v>42983</v>
          </cell>
          <cell r="V1626">
            <v>42993</v>
          </cell>
          <cell r="W1626">
            <v>43026</v>
          </cell>
          <cell r="X1626">
            <v>10</v>
          </cell>
          <cell r="Y1626">
            <v>43026</v>
          </cell>
          <cell r="Z1626">
            <v>0</v>
          </cell>
        </row>
        <row r="1627">
          <cell r="C1627">
            <v>4328</v>
          </cell>
          <cell r="D1627" t="str">
            <v>BASENE</v>
          </cell>
          <cell r="E1627">
            <v>2017</v>
          </cell>
          <cell r="F1627" t="str">
            <v>TA</v>
          </cell>
          <cell r="G1627" t="str">
            <v>RTU C.H. LLANARS v2.1</v>
          </cell>
          <cell r="H1627" t="str">
            <v>IND</v>
          </cell>
          <cell r="I1627">
            <v>6</v>
          </cell>
          <cell r="J1627">
            <v>0.59000000000000008</v>
          </cell>
          <cell r="K1627">
            <v>0.64</v>
          </cell>
          <cell r="L1627">
            <v>-4.9999999999999933E-2</v>
          </cell>
          <cell r="M1627">
            <v>1.0847457627118642</v>
          </cell>
          <cell r="N1627" t="str">
            <v>-</v>
          </cell>
          <cell r="O1627" t="str">
            <v>-</v>
          </cell>
          <cell r="P1627" t="str">
            <v>EMM</v>
          </cell>
          <cell r="Q1627" t="str">
            <v>-</v>
          </cell>
          <cell r="R1627" t="str">
            <v>-</v>
          </cell>
          <cell r="S1627" t="str">
            <v>-</v>
          </cell>
          <cell r="T1627" t="str">
            <v>-</v>
          </cell>
          <cell r="U1627">
            <v>42983</v>
          </cell>
          <cell r="V1627">
            <v>42993</v>
          </cell>
          <cell r="W1627">
            <v>43026</v>
          </cell>
          <cell r="X1627">
            <v>10</v>
          </cell>
          <cell r="Y1627">
            <v>43026</v>
          </cell>
          <cell r="Z1627">
            <v>0</v>
          </cell>
        </row>
        <row r="1628">
          <cell r="C1628">
            <v>4329</v>
          </cell>
          <cell r="D1628" t="str">
            <v>BASENE</v>
          </cell>
          <cell r="E1628">
            <v>2017</v>
          </cell>
          <cell r="F1628" t="str">
            <v>TA</v>
          </cell>
          <cell r="G1628" t="str">
            <v>RTU C.T. TERMICA BANYOLES v2.1</v>
          </cell>
          <cell r="H1628" t="str">
            <v>IND</v>
          </cell>
          <cell r="I1628">
            <v>6</v>
          </cell>
          <cell r="J1628">
            <v>0.59000000000000008</v>
          </cell>
          <cell r="K1628">
            <v>0.64</v>
          </cell>
          <cell r="L1628">
            <v>-4.9999999999999933E-2</v>
          </cell>
          <cell r="M1628">
            <v>1.0847457627118642</v>
          </cell>
          <cell r="N1628" t="str">
            <v>-</v>
          </cell>
          <cell r="O1628" t="str">
            <v>-</v>
          </cell>
          <cell r="P1628" t="str">
            <v>EMM</v>
          </cell>
          <cell r="Q1628" t="str">
            <v>-</v>
          </cell>
          <cell r="R1628" t="str">
            <v>-</v>
          </cell>
          <cell r="S1628" t="str">
            <v>-</v>
          </cell>
          <cell r="T1628" t="str">
            <v>-</v>
          </cell>
          <cell r="U1628">
            <v>42983</v>
          </cell>
          <cell r="V1628">
            <v>42993</v>
          </cell>
          <cell r="W1628">
            <v>43026</v>
          </cell>
          <cell r="X1628">
            <v>10</v>
          </cell>
          <cell r="Y1628">
            <v>43026</v>
          </cell>
          <cell r="Z1628">
            <v>0</v>
          </cell>
        </row>
        <row r="1629">
          <cell r="C1629">
            <v>4330</v>
          </cell>
          <cell r="D1629" t="str">
            <v>BASENE</v>
          </cell>
          <cell r="E1629">
            <v>2017</v>
          </cell>
          <cell r="F1629" t="str">
            <v>TA</v>
          </cell>
          <cell r="G1629" t="str">
            <v>RTU C.T. HOPITAL COMARCAL v1.1</v>
          </cell>
          <cell r="H1629" t="str">
            <v>IND</v>
          </cell>
          <cell r="I1629">
            <v>7</v>
          </cell>
          <cell r="J1629">
            <v>0.59000000000000008</v>
          </cell>
          <cell r="K1629">
            <v>0.64</v>
          </cell>
          <cell r="L1629">
            <v>-4.9999999999999933E-2</v>
          </cell>
          <cell r="M1629">
            <v>1.0847457627118642</v>
          </cell>
          <cell r="N1629" t="str">
            <v>-</v>
          </cell>
          <cell r="O1629" t="str">
            <v>-</v>
          </cell>
          <cell r="P1629" t="str">
            <v>EMM</v>
          </cell>
          <cell r="Q1629" t="str">
            <v>-</v>
          </cell>
          <cell r="R1629" t="str">
            <v>-</v>
          </cell>
          <cell r="S1629" t="str">
            <v>-</v>
          </cell>
          <cell r="T1629" t="str">
            <v>-</v>
          </cell>
          <cell r="U1629">
            <v>42983</v>
          </cell>
          <cell r="V1629">
            <v>42993</v>
          </cell>
          <cell r="W1629">
            <v>43026</v>
          </cell>
          <cell r="X1629">
            <v>10</v>
          </cell>
          <cell r="Y1629">
            <v>43026</v>
          </cell>
          <cell r="Z1629">
            <v>0</v>
          </cell>
        </row>
        <row r="1630">
          <cell r="C1630">
            <v>4331</v>
          </cell>
          <cell r="D1630" t="str">
            <v>BASENE</v>
          </cell>
          <cell r="E1630">
            <v>2017</v>
          </cell>
          <cell r="F1630" t="str">
            <v>TA</v>
          </cell>
          <cell r="G1630" t="str">
            <v>RTU C.T. CAN PRAT v1.1</v>
          </cell>
          <cell r="H1630" t="str">
            <v>IND</v>
          </cell>
          <cell r="I1630">
            <v>0</v>
          </cell>
          <cell r="J1630">
            <v>0.59000000000000008</v>
          </cell>
          <cell r="K1630">
            <v>0.64</v>
          </cell>
          <cell r="L1630">
            <v>-4.9999999999999933E-2</v>
          </cell>
          <cell r="M1630">
            <v>1.0847457627118642</v>
          </cell>
          <cell r="N1630" t="str">
            <v>-</v>
          </cell>
          <cell r="O1630" t="str">
            <v>-</v>
          </cell>
          <cell r="P1630" t="str">
            <v>EMM</v>
          </cell>
          <cell r="Q1630" t="str">
            <v>-</v>
          </cell>
          <cell r="R1630" t="str">
            <v>-</v>
          </cell>
          <cell r="S1630" t="str">
            <v>-</v>
          </cell>
          <cell r="T1630" t="str">
            <v>-</v>
          </cell>
          <cell r="U1630">
            <v>42983</v>
          </cell>
          <cell r="V1630">
            <v>42993</v>
          </cell>
          <cell r="W1630">
            <v>43026</v>
          </cell>
          <cell r="X1630">
            <v>10</v>
          </cell>
          <cell r="Y1630">
            <v>43026</v>
          </cell>
          <cell r="Z1630">
            <v>0</v>
          </cell>
        </row>
        <row r="1631">
          <cell r="C1631">
            <v>4332</v>
          </cell>
          <cell r="D1631" t="str">
            <v>BASENE</v>
          </cell>
          <cell r="E1631">
            <v>2017</v>
          </cell>
          <cell r="F1631" t="str">
            <v>TA</v>
          </cell>
          <cell r="G1631" t="str">
            <v>RTU C.T. Av.BALEARS v1.1</v>
          </cell>
          <cell r="H1631" t="str">
            <v>IND</v>
          </cell>
          <cell r="I1631">
            <v>0</v>
          </cell>
          <cell r="J1631">
            <v>0.59000000000000008</v>
          </cell>
          <cell r="K1631">
            <v>0.64</v>
          </cell>
          <cell r="L1631">
            <v>-4.9999999999999933E-2</v>
          </cell>
          <cell r="M1631">
            <v>1.0847457627118642</v>
          </cell>
          <cell r="N1631" t="str">
            <v>-</v>
          </cell>
          <cell r="O1631" t="str">
            <v>-</v>
          </cell>
          <cell r="P1631" t="str">
            <v>EMM</v>
          </cell>
          <cell r="Q1631" t="str">
            <v>-</v>
          </cell>
          <cell r="R1631" t="str">
            <v>-</v>
          </cell>
          <cell r="S1631" t="str">
            <v>-</v>
          </cell>
          <cell r="T1631" t="str">
            <v>-</v>
          </cell>
          <cell r="U1631">
            <v>42983</v>
          </cell>
          <cell r="V1631">
            <v>42993</v>
          </cell>
          <cell r="W1631">
            <v>43026</v>
          </cell>
          <cell r="X1631">
            <v>10</v>
          </cell>
          <cell r="Y1631">
            <v>43026</v>
          </cell>
          <cell r="Z1631">
            <v>0</v>
          </cell>
        </row>
        <row r="1632">
          <cell r="C1632">
            <v>4333</v>
          </cell>
          <cell r="D1632" t="str">
            <v>BASENE</v>
          </cell>
          <cell r="E1632">
            <v>2017</v>
          </cell>
          <cell r="F1632" t="str">
            <v>TA</v>
          </cell>
          <cell r="G1632" t="str">
            <v>RTU C.T. CAN NIC v1.1</v>
          </cell>
          <cell r="H1632" t="str">
            <v>IND</v>
          </cell>
          <cell r="I1632">
            <v>0</v>
          </cell>
          <cell r="J1632">
            <v>0.59000000000000008</v>
          </cell>
          <cell r="K1632">
            <v>0.64</v>
          </cell>
          <cell r="L1632">
            <v>-4.9999999999999933E-2</v>
          </cell>
          <cell r="M1632">
            <v>1.0847457627118642</v>
          </cell>
          <cell r="N1632" t="str">
            <v>-</v>
          </cell>
          <cell r="O1632" t="str">
            <v>-</v>
          </cell>
          <cell r="P1632" t="str">
            <v>EMM</v>
          </cell>
          <cell r="Q1632" t="str">
            <v>-</v>
          </cell>
          <cell r="R1632" t="str">
            <v>-</v>
          </cell>
          <cell r="S1632" t="str">
            <v>-</v>
          </cell>
          <cell r="T1632" t="str">
            <v>-</v>
          </cell>
          <cell r="U1632">
            <v>42983</v>
          </cell>
          <cell r="V1632">
            <v>42993</v>
          </cell>
          <cell r="W1632">
            <v>43026</v>
          </cell>
          <cell r="X1632">
            <v>10</v>
          </cell>
          <cell r="Y1632">
            <v>43026</v>
          </cell>
          <cell r="Z1632">
            <v>0</v>
          </cell>
        </row>
        <row r="1633">
          <cell r="C1633">
            <v>4334</v>
          </cell>
          <cell r="D1633" t="str">
            <v>BASENE</v>
          </cell>
          <cell r="E1633">
            <v>2017</v>
          </cell>
          <cell r="F1633" t="str">
            <v>TA</v>
          </cell>
          <cell r="G1633" t="str">
            <v>RTU C.T. MARSAL v1.1</v>
          </cell>
          <cell r="H1633" t="str">
            <v>IND</v>
          </cell>
          <cell r="I1633">
            <v>0</v>
          </cell>
          <cell r="J1633">
            <v>0.59000000000000008</v>
          </cell>
          <cell r="K1633">
            <v>0.64</v>
          </cell>
          <cell r="L1633">
            <v>-4.9999999999999933E-2</v>
          </cell>
          <cell r="M1633">
            <v>1.0847457627118642</v>
          </cell>
          <cell r="N1633" t="str">
            <v>-</v>
          </cell>
          <cell r="O1633" t="str">
            <v>-</v>
          </cell>
          <cell r="P1633" t="str">
            <v>EMM</v>
          </cell>
          <cell r="Q1633" t="str">
            <v>-</v>
          </cell>
          <cell r="R1633" t="str">
            <v>-</v>
          </cell>
          <cell r="S1633" t="str">
            <v>-</v>
          </cell>
          <cell r="T1633" t="str">
            <v>-</v>
          </cell>
          <cell r="U1633">
            <v>42983</v>
          </cell>
          <cell r="V1633">
            <v>42993</v>
          </cell>
          <cell r="W1633">
            <v>43026</v>
          </cell>
          <cell r="X1633">
            <v>10</v>
          </cell>
          <cell r="Y1633">
            <v>43026</v>
          </cell>
          <cell r="Z1633">
            <v>0</v>
          </cell>
        </row>
        <row r="1634">
          <cell r="C1634">
            <v>4335</v>
          </cell>
          <cell r="D1634" t="str">
            <v>BASENE</v>
          </cell>
          <cell r="E1634">
            <v>2017</v>
          </cell>
          <cell r="F1634" t="str">
            <v>TA</v>
          </cell>
          <cell r="G1634" t="str">
            <v>RTU C.T. ANTONI GAUDI v1.1</v>
          </cell>
          <cell r="H1634" t="str">
            <v>IND</v>
          </cell>
          <cell r="I1634">
            <v>0</v>
          </cell>
          <cell r="J1634">
            <v>0.59000000000000008</v>
          </cell>
          <cell r="K1634">
            <v>0.64</v>
          </cell>
          <cell r="L1634">
            <v>-4.9999999999999933E-2</v>
          </cell>
          <cell r="M1634">
            <v>1.0847457627118642</v>
          </cell>
          <cell r="N1634" t="str">
            <v>-</v>
          </cell>
          <cell r="O1634" t="str">
            <v>-</v>
          </cell>
          <cell r="P1634" t="str">
            <v>EMM</v>
          </cell>
          <cell r="Q1634" t="str">
            <v>-</v>
          </cell>
          <cell r="R1634" t="str">
            <v>-</v>
          </cell>
          <cell r="S1634" t="str">
            <v>-</v>
          </cell>
          <cell r="T1634" t="str">
            <v>-</v>
          </cell>
          <cell r="U1634">
            <v>42983</v>
          </cell>
          <cell r="V1634">
            <v>42993</v>
          </cell>
          <cell r="W1634">
            <v>43026</v>
          </cell>
          <cell r="X1634">
            <v>10</v>
          </cell>
          <cell r="Y1634">
            <v>43026</v>
          </cell>
          <cell r="Z1634">
            <v>0</v>
          </cell>
        </row>
        <row r="1635">
          <cell r="C1635">
            <v>4336</v>
          </cell>
          <cell r="D1635" t="str">
            <v>BASENE</v>
          </cell>
          <cell r="E1635">
            <v>2017</v>
          </cell>
          <cell r="F1635" t="str">
            <v>TA</v>
          </cell>
          <cell r="G1635" t="str">
            <v>RTU C.T. POLITGER v1.1</v>
          </cell>
          <cell r="H1635" t="str">
            <v>IND</v>
          </cell>
          <cell r="I1635">
            <v>0</v>
          </cell>
          <cell r="J1635">
            <v>0.59000000000000008</v>
          </cell>
          <cell r="K1635">
            <v>0.64</v>
          </cell>
          <cell r="L1635">
            <v>-4.9999999999999933E-2</v>
          </cell>
          <cell r="M1635">
            <v>1.0847457627118642</v>
          </cell>
          <cell r="N1635" t="str">
            <v>-</v>
          </cell>
          <cell r="O1635" t="str">
            <v>-</v>
          </cell>
          <cell r="P1635" t="str">
            <v>EMM</v>
          </cell>
          <cell r="Q1635" t="str">
            <v>-</v>
          </cell>
          <cell r="R1635" t="str">
            <v>-</v>
          </cell>
          <cell r="S1635" t="str">
            <v>-</v>
          </cell>
          <cell r="T1635" t="str">
            <v>-</v>
          </cell>
          <cell r="U1635">
            <v>42983</v>
          </cell>
          <cell r="V1635">
            <v>42993</v>
          </cell>
          <cell r="W1635">
            <v>43026</v>
          </cell>
          <cell r="X1635">
            <v>10</v>
          </cell>
          <cell r="Y1635">
            <v>43026</v>
          </cell>
          <cell r="Z1635">
            <v>0</v>
          </cell>
        </row>
        <row r="1636">
          <cell r="C1636">
            <v>4337</v>
          </cell>
          <cell r="D1636" t="str">
            <v>PEUSA</v>
          </cell>
          <cell r="E1636">
            <v>2017</v>
          </cell>
          <cell r="F1636" t="str">
            <v>TA</v>
          </cell>
          <cell r="G1636" t="str">
            <v>RTU I.A.T. JOAN FUMAT v1.0</v>
          </cell>
          <cell r="H1636" t="str">
            <v>IND</v>
          </cell>
          <cell r="I1636">
            <v>0</v>
          </cell>
          <cell r="J1636">
            <v>15</v>
          </cell>
          <cell r="K1636">
            <v>15.63</v>
          </cell>
          <cell r="L1636">
            <v>-0.63000000000000078</v>
          </cell>
          <cell r="M1636">
            <v>1.042</v>
          </cell>
          <cell r="N1636" t="str">
            <v>-</v>
          </cell>
          <cell r="O1636" t="str">
            <v>-</v>
          </cell>
          <cell r="P1636" t="str">
            <v>EMM</v>
          </cell>
          <cell r="Q1636" t="str">
            <v>-</v>
          </cell>
          <cell r="R1636" t="str">
            <v>-</v>
          </cell>
          <cell r="S1636" t="str">
            <v>-</v>
          </cell>
          <cell r="T1636" t="str">
            <v>-</v>
          </cell>
          <cell r="U1636">
            <v>42984</v>
          </cell>
          <cell r="V1636">
            <v>43007</v>
          </cell>
          <cell r="W1636">
            <v>43084</v>
          </cell>
          <cell r="X1636">
            <v>23</v>
          </cell>
          <cell r="Y1636">
            <v>43084</v>
          </cell>
          <cell r="Z1636">
            <v>0</v>
          </cell>
        </row>
        <row r="1637">
          <cell r="C1637">
            <v>4338</v>
          </cell>
          <cell r="D1637" t="str">
            <v>PEUSA</v>
          </cell>
          <cell r="E1637">
            <v>2017</v>
          </cell>
          <cell r="F1637" t="str">
            <v>TA</v>
          </cell>
          <cell r="G1637" t="str">
            <v>Inst. i PEM RTU I.A.T. JOAN FUMAT v1.0</v>
          </cell>
          <cell r="H1637" t="str">
            <v>OF-4337</v>
          </cell>
          <cell r="I1637">
            <v>0</v>
          </cell>
          <cell r="J1637">
            <v>15</v>
          </cell>
          <cell r="K1637">
            <v>12.67</v>
          </cell>
          <cell r="L1637">
            <v>2.33</v>
          </cell>
          <cell r="M1637">
            <v>0.84466666666666668</v>
          </cell>
          <cell r="N1637" t="str">
            <v>-</v>
          </cell>
          <cell r="O1637" t="str">
            <v>-</v>
          </cell>
          <cell r="P1637" t="str">
            <v>-</v>
          </cell>
          <cell r="Q1637" t="str">
            <v>JMG</v>
          </cell>
          <cell r="R1637" t="str">
            <v>-</v>
          </cell>
          <cell r="S1637" t="str">
            <v>-</v>
          </cell>
          <cell r="T1637" t="str">
            <v>-</v>
          </cell>
          <cell r="U1637">
            <v>42984</v>
          </cell>
          <cell r="V1637">
            <v>43007</v>
          </cell>
          <cell r="W1637">
            <v>43089</v>
          </cell>
          <cell r="X1637">
            <v>23</v>
          </cell>
          <cell r="Y1637">
            <v>43089</v>
          </cell>
          <cell r="Z1637">
            <v>0</v>
          </cell>
        </row>
        <row r="1638">
          <cell r="C1638">
            <v>4339</v>
          </cell>
          <cell r="D1638" t="str">
            <v>MANGRA</v>
          </cell>
          <cell r="E1638">
            <v>2017</v>
          </cell>
          <cell r="F1638" t="str">
            <v>TA</v>
          </cell>
          <cell r="G1638" t="str">
            <v>MANGRASA Ref. CPU MIPS-300N SMD v1.2</v>
          </cell>
          <cell r="H1638" t="str">
            <v>PPAL</v>
          </cell>
          <cell r="I1638">
            <v>0</v>
          </cell>
          <cell r="J1638">
            <v>44.2</v>
          </cell>
          <cell r="K1638">
            <v>27.39</v>
          </cell>
          <cell r="L1638">
            <v>16.810000000000002</v>
          </cell>
          <cell r="M1638">
            <v>0.61968325791855206</v>
          </cell>
          <cell r="N1638" t="str">
            <v>-</v>
          </cell>
          <cell r="O1638" t="str">
            <v>-</v>
          </cell>
          <cell r="P1638" t="str">
            <v>EMM</v>
          </cell>
          <cell r="Q1638" t="str">
            <v>-</v>
          </cell>
          <cell r="R1638" t="str">
            <v>-</v>
          </cell>
          <cell r="S1638" t="str">
            <v>-</v>
          </cell>
          <cell r="T1638" t="str">
            <v>-</v>
          </cell>
          <cell r="U1638">
            <v>42994</v>
          </cell>
          <cell r="V1638">
            <v>43038</v>
          </cell>
          <cell r="W1638">
            <v>43038</v>
          </cell>
          <cell r="X1638">
            <v>44</v>
          </cell>
          <cell r="Y1638">
            <v>43090</v>
          </cell>
          <cell r="Z1638">
            <v>51</v>
          </cell>
        </row>
        <row r="1639">
          <cell r="C1639">
            <v>4340</v>
          </cell>
          <cell r="D1639" t="str">
            <v>MANGRA</v>
          </cell>
          <cell r="E1639">
            <v>2017</v>
          </cell>
          <cell r="F1639" t="str">
            <v>TA</v>
          </cell>
          <cell r="G1639" t="str">
            <v>MANGRASA Ref. INTERFACE MIPS-300N SMD v1.2</v>
          </cell>
          <cell r="H1639" t="str">
            <v>OF4339</v>
          </cell>
          <cell r="I1639">
            <v>0</v>
          </cell>
          <cell r="J1639">
            <v>18.2</v>
          </cell>
          <cell r="K1639">
            <v>20.38</v>
          </cell>
          <cell r="L1639">
            <v>-2.1799999999999997</v>
          </cell>
          <cell r="M1639">
            <v>1.1197802197802198</v>
          </cell>
          <cell r="N1639" t="str">
            <v>-</v>
          </cell>
          <cell r="O1639" t="str">
            <v>-</v>
          </cell>
          <cell r="P1639" t="str">
            <v>EMM</v>
          </cell>
          <cell r="Q1639" t="str">
            <v>-</v>
          </cell>
          <cell r="R1639" t="str">
            <v>-</v>
          </cell>
          <cell r="S1639" t="str">
            <v>-</v>
          </cell>
          <cell r="T1639" t="str">
            <v>-</v>
          </cell>
          <cell r="U1639">
            <v>42994</v>
          </cell>
          <cell r="V1639">
            <v>43038</v>
          </cell>
          <cell r="W1639">
            <v>43038</v>
          </cell>
          <cell r="X1639">
            <v>44</v>
          </cell>
          <cell r="Y1639">
            <v>43455</v>
          </cell>
          <cell r="Z1639">
            <v>411</v>
          </cell>
        </row>
        <row r="1640">
          <cell r="C1640">
            <v>4341</v>
          </cell>
          <cell r="D1640" t="str">
            <v>SAMPOL</v>
          </cell>
          <cell r="E1640">
            <v>2017</v>
          </cell>
          <cell r="F1640" t="str">
            <v>TA</v>
          </cell>
          <cell r="G1640" t="str">
            <v>RTU C.T. SON ESPANYOL v1.0</v>
          </cell>
          <cell r="H1640" t="str">
            <v>IND</v>
          </cell>
          <cell r="I1640">
            <v>0</v>
          </cell>
          <cell r="J1640">
            <v>34</v>
          </cell>
          <cell r="K1640">
            <v>36</v>
          </cell>
          <cell r="L1640">
            <v>-2</v>
          </cell>
          <cell r="M1640">
            <v>1.0588235294117647</v>
          </cell>
          <cell r="N1640" t="str">
            <v>-</v>
          </cell>
          <cell r="O1640" t="str">
            <v>-</v>
          </cell>
          <cell r="P1640" t="str">
            <v>EMM</v>
          </cell>
          <cell r="Q1640" t="str">
            <v>JMG</v>
          </cell>
          <cell r="R1640" t="str">
            <v>-</v>
          </cell>
          <cell r="S1640" t="str">
            <v>-</v>
          </cell>
          <cell r="T1640" t="str">
            <v>-</v>
          </cell>
          <cell r="U1640">
            <v>42989</v>
          </cell>
          <cell r="V1640">
            <v>43042</v>
          </cell>
          <cell r="W1640">
            <v>43042</v>
          </cell>
          <cell r="X1640">
            <v>52</v>
          </cell>
          <cell r="Y1640">
            <v>43133</v>
          </cell>
          <cell r="Z1640">
            <v>89</v>
          </cell>
        </row>
        <row r="1641">
          <cell r="C1641">
            <v>4342</v>
          </cell>
          <cell r="D1641" t="str">
            <v>ORMAZA</v>
          </cell>
          <cell r="E1641">
            <v>2017</v>
          </cell>
          <cell r="F1641" t="str">
            <v>TA</v>
          </cell>
          <cell r="G1641" t="str">
            <v>CC SCADA TEDIS.Net ERCROS v1.0</v>
          </cell>
          <cell r="H1641" t="str">
            <v>PPAL</v>
          </cell>
          <cell r="I1641">
            <v>0</v>
          </cell>
          <cell r="J1641">
            <v>56</v>
          </cell>
          <cell r="K1641">
            <v>62.5</v>
          </cell>
          <cell r="L1641">
            <v>-6.5</v>
          </cell>
          <cell r="M1641">
            <v>1.1160714285714286</v>
          </cell>
          <cell r="N1641" t="str">
            <v>-</v>
          </cell>
          <cell r="O1641" t="str">
            <v>-</v>
          </cell>
          <cell r="P1641" t="str">
            <v>-</v>
          </cell>
          <cell r="Q1641" t="str">
            <v>-</v>
          </cell>
          <cell r="R1641" t="str">
            <v>EDC</v>
          </cell>
          <cell r="S1641" t="str">
            <v>-</v>
          </cell>
          <cell r="T1641" t="str">
            <v>-</v>
          </cell>
          <cell r="U1641">
            <v>42983</v>
          </cell>
          <cell r="V1641">
            <v>43024</v>
          </cell>
          <cell r="W1641">
            <v>43024</v>
          </cell>
          <cell r="X1641">
            <v>41</v>
          </cell>
          <cell r="Y1641">
            <v>43144</v>
          </cell>
          <cell r="Z1641">
            <v>117</v>
          </cell>
        </row>
        <row r="1642">
          <cell r="C1642">
            <v>4343</v>
          </cell>
          <cell r="D1642" t="str">
            <v>ORMAZA</v>
          </cell>
          <cell r="E1642">
            <v>2017</v>
          </cell>
          <cell r="F1642" t="str">
            <v>TA</v>
          </cell>
          <cell r="G1642" t="str">
            <v>Inst. y PEM CC SCADA TEDIS.Net ERCROS v1.0</v>
          </cell>
          <cell r="H1642" t="str">
            <v>OF4342</v>
          </cell>
          <cell r="I1642">
            <v>0</v>
          </cell>
          <cell r="J1642">
            <v>24</v>
          </cell>
          <cell r="K1642">
            <v>41.08</v>
          </cell>
          <cell r="L1642">
            <v>-17.079999999999998</v>
          </cell>
          <cell r="M1642">
            <v>1.7116666666666667</v>
          </cell>
          <cell r="N1642" t="str">
            <v>-</v>
          </cell>
          <cell r="O1642" t="str">
            <v>-</v>
          </cell>
          <cell r="P1642" t="str">
            <v>-</v>
          </cell>
          <cell r="Q1642" t="str">
            <v>JMG</v>
          </cell>
          <cell r="R1642" t="str">
            <v>-</v>
          </cell>
          <cell r="S1642" t="str">
            <v>-</v>
          </cell>
          <cell r="T1642" t="str">
            <v>-</v>
          </cell>
          <cell r="U1642">
            <v>42983</v>
          </cell>
          <cell r="V1642">
            <v>43024</v>
          </cell>
          <cell r="W1642">
            <v>43024</v>
          </cell>
          <cell r="X1642">
            <v>41</v>
          </cell>
          <cell r="Y1642">
            <v>43089</v>
          </cell>
          <cell r="Z1642">
            <v>64</v>
          </cell>
        </row>
        <row r="1643">
          <cell r="C1643">
            <v>4344</v>
          </cell>
          <cell r="D1643" t="str">
            <v>ELLALO</v>
          </cell>
          <cell r="E1643">
            <v>2017</v>
          </cell>
          <cell r="F1643" t="str">
            <v>TA</v>
          </cell>
          <cell r="G1643" t="str">
            <v>Mang. COM PC - MODEM GSM</v>
          </cell>
          <cell r="H1643" t="str">
            <v>IND</v>
          </cell>
          <cell r="I1643">
            <v>0</v>
          </cell>
          <cell r="J1643">
            <v>0.5</v>
          </cell>
          <cell r="K1643">
            <v>0.42</v>
          </cell>
          <cell r="L1643">
            <v>8.0000000000000016E-2</v>
          </cell>
          <cell r="M1643">
            <v>0.84</v>
          </cell>
          <cell r="N1643" t="str">
            <v>-</v>
          </cell>
          <cell r="O1643" t="str">
            <v>-</v>
          </cell>
          <cell r="P1643" t="str">
            <v>EMM</v>
          </cell>
          <cell r="Q1643" t="str">
            <v>-</v>
          </cell>
          <cell r="R1643" t="str">
            <v>-</v>
          </cell>
          <cell r="S1643" t="str">
            <v>-</v>
          </cell>
          <cell r="T1643" t="str">
            <v>-</v>
          </cell>
          <cell r="U1643">
            <v>42996</v>
          </cell>
          <cell r="V1643">
            <v>42996</v>
          </cell>
          <cell r="W1643">
            <v>42996</v>
          </cell>
          <cell r="X1643">
            <v>0</v>
          </cell>
          <cell r="Y1643">
            <v>42996</v>
          </cell>
          <cell r="Z1643">
            <v>0</v>
          </cell>
        </row>
        <row r="1644">
          <cell r="C1644">
            <v>4345</v>
          </cell>
          <cell r="D1644" t="str">
            <v>COENES</v>
          </cell>
          <cell r="E1644">
            <v>2017</v>
          </cell>
          <cell r="F1644" t="str">
            <v>TA</v>
          </cell>
          <cell r="G1644" t="str">
            <v>RTU Supervisio MT ALIER v1.1</v>
          </cell>
          <cell r="H1644" t="str">
            <v>IND</v>
          </cell>
          <cell r="I1644">
            <v>0</v>
          </cell>
          <cell r="J1644">
            <v>10.5</v>
          </cell>
          <cell r="K1644">
            <v>10.5</v>
          </cell>
          <cell r="L1644">
            <v>0</v>
          </cell>
          <cell r="M1644">
            <v>1</v>
          </cell>
          <cell r="N1644" t="str">
            <v>-</v>
          </cell>
          <cell r="O1644" t="str">
            <v>-</v>
          </cell>
          <cell r="P1644" t="str">
            <v>-</v>
          </cell>
          <cell r="Q1644" t="str">
            <v>-</v>
          </cell>
          <cell r="R1644" t="str">
            <v>RVC</v>
          </cell>
          <cell r="S1644" t="str">
            <v>-</v>
          </cell>
          <cell r="T1644" t="str">
            <v>-</v>
          </cell>
          <cell r="U1644">
            <v>42948</v>
          </cell>
          <cell r="V1644">
            <v>42975</v>
          </cell>
          <cell r="W1644">
            <v>42975</v>
          </cell>
          <cell r="X1644">
            <v>27</v>
          </cell>
          <cell r="Y1644">
            <v>42975</v>
          </cell>
          <cell r="Z1644">
            <v>0</v>
          </cell>
        </row>
        <row r="1645">
          <cell r="C1645">
            <v>0</v>
          </cell>
          <cell r="D1645">
            <v>0</v>
          </cell>
          <cell r="E1645">
            <v>0</v>
          </cell>
          <cell r="F1645">
            <v>0</v>
          </cell>
          <cell r="G1645">
            <v>0</v>
          </cell>
          <cell r="H1645">
            <v>0</v>
          </cell>
          <cell r="I1645">
            <v>0</v>
          </cell>
          <cell r="J1645">
            <v>416.48</v>
          </cell>
          <cell r="K1645">
            <v>402.47999999999985</v>
          </cell>
          <cell r="L1645">
            <v>14.000000000000171</v>
          </cell>
          <cell r="M1645">
            <v>0</v>
          </cell>
          <cell r="N1645">
            <v>0</v>
          </cell>
          <cell r="O1645">
            <v>0</v>
          </cell>
          <cell r="P1645">
            <v>0</v>
          </cell>
          <cell r="Q1645">
            <v>0</v>
          </cell>
          <cell r="R1645">
            <v>0</v>
          </cell>
          <cell r="S1645">
            <v>0</v>
          </cell>
          <cell r="T1645">
            <v>0</v>
          </cell>
          <cell r="U1645">
            <v>0</v>
          </cell>
          <cell r="V1645">
            <v>0</v>
          </cell>
          <cell r="W1645">
            <v>0</v>
          </cell>
          <cell r="X1645">
            <v>0</v>
          </cell>
          <cell r="Y1645">
            <v>0</v>
          </cell>
          <cell r="Z1645">
            <v>756</v>
          </cell>
        </row>
        <row r="1646">
          <cell r="L1646">
            <v>0</v>
          </cell>
          <cell r="M1646">
            <v>0</v>
          </cell>
          <cell r="Z1646">
            <v>0</v>
          </cell>
        </row>
        <row r="1647">
          <cell r="D1647">
            <v>0</v>
          </cell>
          <cell r="E1647">
            <v>0</v>
          </cell>
          <cell r="F1647">
            <v>0</v>
          </cell>
          <cell r="G1647">
            <v>0</v>
          </cell>
          <cell r="H1647">
            <v>0</v>
          </cell>
          <cell r="I1647">
            <v>0</v>
          </cell>
          <cell r="J1647">
            <v>0</v>
          </cell>
          <cell r="K1647">
            <v>0</v>
          </cell>
          <cell r="L1647">
            <v>0</v>
          </cell>
          <cell r="M1647">
            <v>0</v>
          </cell>
          <cell r="N1647">
            <v>0</v>
          </cell>
          <cell r="O1647">
            <v>0</v>
          </cell>
          <cell r="P1647">
            <v>0</v>
          </cell>
          <cell r="Q1647">
            <v>0</v>
          </cell>
          <cell r="R1647">
            <v>0</v>
          </cell>
          <cell r="S1647">
            <v>0</v>
          </cell>
          <cell r="T1647">
            <v>0</v>
          </cell>
          <cell r="U1647">
            <v>0</v>
          </cell>
          <cell r="Z1647">
            <v>0</v>
          </cell>
        </row>
        <row r="1648">
          <cell r="D1648">
            <v>0</v>
          </cell>
          <cell r="E1648">
            <v>0</v>
          </cell>
          <cell r="F1648">
            <v>0</v>
          </cell>
          <cell r="G1648">
            <v>0</v>
          </cell>
          <cell r="H1648">
            <v>0</v>
          </cell>
          <cell r="I1648">
            <v>0</v>
          </cell>
          <cell r="J1648">
            <v>0</v>
          </cell>
          <cell r="K1648">
            <v>0</v>
          </cell>
          <cell r="N1648" t="str">
            <v>APROVISIONAMENTS</v>
          </cell>
          <cell r="O1648" t="str">
            <v>ADMINISTRACIO</v>
          </cell>
          <cell r="P1648" t="str">
            <v>OPERACIONS</v>
          </cell>
          <cell r="Q1648" t="str">
            <v>ENGINYERIA HW</v>
          </cell>
          <cell r="R1648" t="str">
            <v>ENGINYERIA SW</v>
          </cell>
          <cell r="S1648" t="str">
            <v>COMERCIAL</v>
          </cell>
          <cell r="T1648" t="str">
            <v>CONSUL.TELCOMUNIC.</v>
          </cell>
          <cell r="U1648">
            <v>0</v>
          </cell>
          <cell r="Z1648">
            <v>0</v>
          </cell>
        </row>
        <row r="1649">
          <cell r="N1649">
            <v>0</v>
          </cell>
          <cell r="O1649">
            <v>0</v>
          </cell>
          <cell r="P1649">
            <v>0</v>
          </cell>
          <cell r="Q1649">
            <v>0</v>
          </cell>
          <cell r="R1649">
            <v>0</v>
          </cell>
          <cell r="S1649">
            <v>0</v>
          </cell>
          <cell r="T1649">
            <v>0</v>
          </cell>
          <cell r="U1649">
            <v>0</v>
          </cell>
          <cell r="Z1649">
            <v>0</v>
          </cell>
        </row>
        <row r="1650">
          <cell r="N1650">
            <v>0</v>
          </cell>
          <cell r="O1650">
            <v>0</v>
          </cell>
          <cell r="P1650">
            <v>0</v>
          </cell>
          <cell r="Q1650">
            <v>0</v>
          </cell>
          <cell r="R1650">
            <v>0</v>
          </cell>
          <cell r="S1650">
            <v>0</v>
          </cell>
          <cell r="T1650">
            <v>0</v>
          </cell>
          <cell r="U1650">
            <v>0</v>
          </cell>
          <cell r="Z1650">
            <v>0</v>
          </cell>
        </row>
        <row r="1651">
          <cell r="N1651">
            <v>0</v>
          </cell>
          <cell r="O1651">
            <v>0</v>
          </cell>
          <cell r="P1651">
            <v>0</v>
          </cell>
          <cell r="Q1651">
            <v>0</v>
          </cell>
          <cell r="R1651">
            <v>0</v>
          </cell>
          <cell r="S1651">
            <v>0</v>
          </cell>
          <cell r="T1651">
            <v>0</v>
          </cell>
          <cell r="U1651">
            <v>0</v>
          </cell>
          <cell r="Z1651">
            <v>0</v>
          </cell>
        </row>
        <row r="1652">
          <cell r="E1652">
            <v>0</v>
          </cell>
          <cell r="F1652">
            <v>0</v>
          </cell>
          <cell r="G1652">
            <v>0</v>
          </cell>
          <cell r="H1652">
            <v>0</v>
          </cell>
          <cell r="I1652">
            <v>0</v>
          </cell>
          <cell r="J1652">
            <v>0</v>
          </cell>
          <cell r="K1652">
            <v>0</v>
          </cell>
          <cell r="L1652">
            <v>0</v>
          </cell>
          <cell r="M1652">
            <v>0</v>
          </cell>
          <cell r="N1652">
            <v>0</v>
          </cell>
          <cell r="O1652">
            <v>0</v>
          </cell>
          <cell r="P1652">
            <v>0</v>
          </cell>
          <cell r="Q1652">
            <v>0</v>
          </cell>
          <cell r="R1652">
            <v>0</v>
          </cell>
          <cell r="S1652">
            <v>0</v>
          </cell>
          <cell r="T1652">
            <v>0</v>
          </cell>
          <cell r="U1652">
            <v>0</v>
          </cell>
          <cell r="Z1652">
            <v>0</v>
          </cell>
        </row>
        <row r="1653">
          <cell r="E1653" t="str">
            <v>Projectes (EXTERNS) en curs 2.017</v>
          </cell>
          <cell r="F1653">
            <v>0</v>
          </cell>
          <cell r="G1653">
            <v>0</v>
          </cell>
          <cell r="H1653">
            <v>0</v>
          </cell>
          <cell r="I1653">
            <v>0</v>
          </cell>
          <cell r="J1653">
            <v>0</v>
          </cell>
          <cell r="K1653">
            <v>0</v>
          </cell>
          <cell r="L1653">
            <v>0</v>
          </cell>
          <cell r="M1653">
            <v>0</v>
          </cell>
          <cell r="N1653">
            <v>0</v>
          </cell>
          <cell r="O1653">
            <v>0</v>
          </cell>
          <cell r="P1653">
            <v>0</v>
          </cell>
          <cell r="Q1653">
            <v>0</v>
          </cell>
          <cell r="R1653">
            <v>0</v>
          </cell>
          <cell r="S1653">
            <v>0</v>
          </cell>
          <cell r="T1653">
            <v>0</v>
          </cell>
          <cell r="U1653">
            <v>0</v>
          </cell>
          <cell r="Z1653">
            <v>0</v>
          </cell>
        </row>
        <row r="1654">
          <cell r="N1654">
            <v>0</v>
          </cell>
          <cell r="O1654">
            <v>0</v>
          </cell>
          <cell r="P1654">
            <v>0</v>
          </cell>
          <cell r="Q1654">
            <v>0</v>
          </cell>
          <cell r="R1654">
            <v>0</v>
          </cell>
          <cell r="S1654">
            <v>0</v>
          </cell>
          <cell r="T1654">
            <v>0</v>
          </cell>
          <cell r="U1654">
            <v>0</v>
          </cell>
          <cell r="Z1654">
            <v>0</v>
          </cell>
        </row>
        <row r="1655">
          <cell r="C1655">
            <v>0</v>
          </cell>
          <cell r="D1655">
            <v>0</v>
          </cell>
          <cell r="E1655">
            <v>0</v>
          </cell>
          <cell r="F1655">
            <v>0</v>
          </cell>
          <cell r="G1655">
            <v>0</v>
          </cell>
          <cell r="H1655">
            <v>0</v>
          </cell>
          <cell r="I1655">
            <v>0</v>
          </cell>
          <cell r="J1655">
            <v>0</v>
          </cell>
          <cell r="K1655">
            <v>0</v>
          </cell>
          <cell r="L1655">
            <v>0</v>
          </cell>
          <cell r="M1655">
            <v>0</v>
          </cell>
          <cell r="N1655">
            <v>0</v>
          </cell>
          <cell r="O1655">
            <v>0</v>
          </cell>
          <cell r="P1655">
            <v>0</v>
          </cell>
          <cell r="Q1655">
            <v>0</v>
          </cell>
          <cell r="R1655">
            <v>0</v>
          </cell>
          <cell r="S1655">
            <v>0</v>
          </cell>
          <cell r="T1655">
            <v>0</v>
          </cell>
          <cell r="U1655">
            <v>0</v>
          </cell>
          <cell r="V1655">
            <v>0</v>
          </cell>
          <cell r="W1655">
            <v>0</v>
          </cell>
          <cell r="X1655">
            <v>0</v>
          </cell>
          <cell r="Y1655">
            <v>0</v>
          </cell>
          <cell r="Z1655">
            <v>0</v>
          </cell>
        </row>
        <row r="1656">
          <cell r="C1656" t="str">
            <v>OF</v>
          </cell>
          <cell r="D1656" t="str">
            <v>CLIENT</v>
          </cell>
          <cell r="E1656" t="str">
            <v>ANY</v>
          </cell>
          <cell r="F1656" t="str">
            <v>STATUS</v>
          </cell>
          <cell r="G1656" t="str">
            <v>PROJECTE</v>
          </cell>
          <cell r="H1656" t="str">
            <v>TIPUS OF o DEPENDENCIA</v>
          </cell>
          <cell r="I1656">
            <v>0</v>
          </cell>
          <cell r="J1656" t="str">
            <v>PREV</v>
          </cell>
          <cell r="K1656" t="str">
            <v>TOTAL</v>
          </cell>
          <cell r="L1656" t="str">
            <v>DESV</v>
          </cell>
          <cell r="M1656" t="str">
            <v>AVANÇ</v>
          </cell>
          <cell r="N1656" t="str">
            <v>DPT. IMPLICATS</v>
          </cell>
          <cell r="O1656">
            <v>0</v>
          </cell>
          <cell r="P1656">
            <v>0</v>
          </cell>
          <cell r="Q1656">
            <v>0</v>
          </cell>
          <cell r="R1656">
            <v>0</v>
          </cell>
          <cell r="S1656">
            <v>0</v>
          </cell>
          <cell r="T1656">
            <v>0</v>
          </cell>
          <cell r="U1656" t="str">
            <v>DATA</v>
          </cell>
          <cell r="V1656" t="str">
            <v>DATA</v>
          </cell>
          <cell r="W1656" t="str">
            <v>DATA</v>
          </cell>
          <cell r="X1656" t="str">
            <v>DURADA</v>
          </cell>
          <cell r="Y1656" t="str">
            <v>DATA</v>
          </cell>
          <cell r="Z1656" t="str">
            <v>DESVIAC.</v>
          </cell>
        </row>
        <row r="1657">
          <cell r="C1657">
            <v>0</v>
          </cell>
          <cell r="D1657">
            <v>0</v>
          </cell>
          <cell r="E1657">
            <v>0</v>
          </cell>
          <cell r="F1657">
            <v>0</v>
          </cell>
          <cell r="G1657">
            <v>0</v>
          </cell>
          <cell r="H1657">
            <v>0</v>
          </cell>
          <cell r="I1657">
            <v>0</v>
          </cell>
          <cell r="J1657">
            <v>0</v>
          </cell>
          <cell r="K1657" t="str">
            <v>REAL</v>
          </cell>
          <cell r="L1657">
            <v>0</v>
          </cell>
          <cell r="M1657">
            <v>0</v>
          </cell>
          <cell r="N1657">
            <v>0</v>
          </cell>
          <cell r="O1657">
            <v>0</v>
          </cell>
          <cell r="P1657">
            <v>0</v>
          </cell>
          <cell r="Q1657">
            <v>0</v>
          </cell>
          <cell r="R1657">
            <v>0</v>
          </cell>
          <cell r="S1657">
            <v>0</v>
          </cell>
          <cell r="T1657">
            <v>0</v>
          </cell>
          <cell r="U1657" t="str">
            <v>INICI</v>
          </cell>
          <cell r="V1657" t="str">
            <v>ENTREGA</v>
          </cell>
          <cell r="W1657" t="str">
            <v>REVISADA</v>
          </cell>
          <cell r="X1657">
            <v>0</v>
          </cell>
          <cell r="Y1657" t="str">
            <v>ACCEP.</v>
          </cell>
          <cell r="Z1657">
            <v>0</v>
          </cell>
        </row>
        <row r="1658">
          <cell r="C1658">
            <v>0</v>
          </cell>
          <cell r="D1658">
            <v>0</v>
          </cell>
          <cell r="E1658">
            <v>0</v>
          </cell>
          <cell r="F1658">
            <v>0</v>
          </cell>
          <cell r="G1658">
            <v>0</v>
          </cell>
          <cell r="H1658">
            <v>0</v>
          </cell>
          <cell r="I1658">
            <v>0</v>
          </cell>
          <cell r="J1658">
            <v>0</v>
          </cell>
          <cell r="K1658">
            <v>0</v>
          </cell>
          <cell r="L1658">
            <v>0</v>
          </cell>
          <cell r="M1658">
            <v>0</v>
          </cell>
          <cell r="N1658">
            <v>0</v>
          </cell>
          <cell r="O1658">
            <v>0</v>
          </cell>
          <cell r="P1658">
            <v>0</v>
          </cell>
          <cell r="Q1658">
            <v>0</v>
          </cell>
          <cell r="R1658">
            <v>0</v>
          </cell>
          <cell r="S1658">
            <v>0</v>
          </cell>
          <cell r="T1658">
            <v>0</v>
          </cell>
          <cell r="U1658">
            <v>0</v>
          </cell>
          <cell r="V1658">
            <v>0</v>
          </cell>
          <cell r="W1658">
            <v>0</v>
          </cell>
          <cell r="X1658">
            <v>0</v>
          </cell>
          <cell r="Y1658">
            <v>0</v>
          </cell>
          <cell r="Z1658">
            <v>0</v>
          </cell>
        </row>
        <row r="1659">
          <cell r="C1659">
            <v>4346</v>
          </cell>
          <cell r="D1659" t="str">
            <v>ORMAZA</v>
          </cell>
          <cell r="E1659">
            <v>2017</v>
          </cell>
          <cell r="F1659" t="str">
            <v>TA</v>
          </cell>
          <cell r="G1659" t="str">
            <v>CC SCADA CALLOSA v2.11</v>
          </cell>
          <cell r="H1659" t="str">
            <v>IND</v>
          </cell>
          <cell r="I1659">
            <v>0</v>
          </cell>
          <cell r="J1659">
            <v>6</v>
          </cell>
          <cell r="K1659">
            <v>4.5</v>
          </cell>
          <cell r="L1659">
            <v>1.5</v>
          </cell>
          <cell r="M1659">
            <v>0.75</v>
          </cell>
          <cell r="N1659" t="str">
            <v>-</v>
          </cell>
          <cell r="O1659" t="str">
            <v>-</v>
          </cell>
          <cell r="P1659" t="str">
            <v>-</v>
          </cell>
          <cell r="Q1659" t="str">
            <v>JMG</v>
          </cell>
          <cell r="R1659" t="str">
            <v>-</v>
          </cell>
          <cell r="S1659" t="str">
            <v>-</v>
          </cell>
          <cell r="T1659" t="str">
            <v>-</v>
          </cell>
          <cell r="U1659">
            <v>42996</v>
          </cell>
          <cell r="V1659">
            <v>43024</v>
          </cell>
          <cell r="W1659">
            <v>43097</v>
          </cell>
          <cell r="X1659">
            <v>28</v>
          </cell>
          <cell r="Y1659">
            <v>43097</v>
          </cell>
          <cell r="Z1659">
            <v>0</v>
          </cell>
        </row>
        <row r="1660">
          <cell r="C1660">
            <v>4347</v>
          </cell>
          <cell r="D1660" t="str">
            <v>ELESUD</v>
          </cell>
          <cell r="E1660">
            <v>2017</v>
          </cell>
          <cell r="F1660" t="str">
            <v>TA</v>
          </cell>
          <cell r="G1660" t="str">
            <v>MANTENIMENT CSSat SUDANELL 2017-09</v>
          </cell>
          <cell r="H1660" t="str">
            <v>IND</v>
          </cell>
          <cell r="I1660">
            <v>0</v>
          </cell>
          <cell r="J1660">
            <v>4</v>
          </cell>
          <cell r="K1660">
            <v>4</v>
          </cell>
          <cell r="L1660">
            <v>0</v>
          </cell>
          <cell r="M1660">
            <v>1</v>
          </cell>
          <cell r="N1660" t="str">
            <v>-</v>
          </cell>
          <cell r="O1660" t="str">
            <v>-</v>
          </cell>
          <cell r="P1660" t="str">
            <v>-</v>
          </cell>
          <cell r="Q1660" t="str">
            <v>-</v>
          </cell>
          <cell r="R1660" t="str">
            <v>TRS</v>
          </cell>
          <cell r="S1660" t="str">
            <v>-</v>
          </cell>
          <cell r="T1660" t="str">
            <v>-</v>
          </cell>
          <cell r="U1660">
            <v>42979</v>
          </cell>
          <cell r="V1660">
            <v>43008</v>
          </cell>
          <cell r="W1660">
            <v>43008</v>
          </cell>
          <cell r="X1660">
            <v>29</v>
          </cell>
          <cell r="Y1660">
            <v>43008</v>
          </cell>
          <cell r="Z1660">
            <v>0</v>
          </cell>
        </row>
        <row r="1661">
          <cell r="C1661">
            <v>4348</v>
          </cell>
          <cell r="D1661" t="str">
            <v>EMSA</v>
          </cell>
          <cell r="E1661">
            <v>2017</v>
          </cell>
          <cell r="F1661" t="str">
            <v>TA</v>
          </cell>
          <cell r="G1661" t="str">
            <v>MANTENIMENT CSSat EMSA 2017-09</v>
          </cell>
          <cell r="H1661" t="str">
            <v>IND</v>
          </cell>
          <cell r="I1661">
            <v>7</v>
          </cell>
          <cell r="J1661">
            <v>6</v>
          </cell>
          <cell r="K1661">
            <v>9.5</v>
          </cell>
          <cell r="L1661">
            <v>-3.5</v>
          </cell>
          <cell r="M1661">
            <v>1.5833333333333333</v>
          </cell>
          <cell r="N1661" t="str">
            <v>-</v>
          </cell>
          <cell r="O1661" t="str">
            <v>-</v>
          </cell>
          <cell r="P1661" t="str">
            <v>-</v>
          </cell>
          <cell r="Q1661" t="str">
            <v>-</v>
          </cell>
          <cell r="R1661" t="str">
            <v>TRS</v>
          </cell>
          <cell r="S1661" t="str">
            <v>-</v>
          </cell>
          <cell r="T1661" t="str">
            <v>-</v>
          </cell>
          <cell r="U1661">
            <v>42979</v>
          </cell>
          <cell r="V1661">
            <v>43008</v>
          </cell>
          <cell r="W1661">
            <v>43008</v>
          </cell>
          <cell r="X1661">
            <v>29</v>
          </cell>
          <cell r="Y1661">
            <v>43008</v>
          </cell>
          <cell r="Z1661">
            <v>0</v>
          </cell>
        </row>
        <row r="1662">
          <cell r="C1662">
            <v>4349</v>
          </cell>
          <cell r="D1662" t="str">
            <v>ELSACO</v>
          </cell>
          <cell r="E1662">
            <v>2017</v>
          </cell>
          <cell r="F1662" t="str">
            <v>TA</v>
          </cell>
          <cell r="G1662" t="str">
            <v>MANTENIMENT CSSat STA.COLOMA 2017-09</v>
          </cell>
          <cell r="H1662" t="str">
            <v>IND</v>
          </cell>
          <cell r="I1662">
            <v>6</v>
          </cell>
          <cell r="J1662">
            <v>7</v>
          </cell>
          <cell r="K1662">
            <v>6</v>
          </cell>
          <cell r="L1662">
            <v>1</v>
          </cell>
          <cell r="M1662">
            <v>0.8571428571428571</v>
          </cell>
          <cell r="N1662" t="str">
            <v>-</v>
          </cell>
          <cell r="O1662" t="str">
            <v>-</v>
          </cell>
          <cell r="P1662" t="str">
            <v>-</v>
          </cell>
          <cell r="Q1662" t="str">
            <v>-</v>
          </cell>
          <cell r="R1662" t="str">
            <v>TRS</v>
          </cell>
          <cell r="S1662" t="str">
            <v>-</v>
          </cell>
          <cell r="T1662" t="str">
            <v>-</v>
          </cell>
          <cell r="U1662">
            <v>42979</v>
          </cell>
          <cell r="V1662">
            <v>43008</v>
          </cell>
          <cell r="W1662">
            <v>43008</v>
          </cell>
          <cell r="X1662">
            <v>29</v>
          </cell>
          <cell r="Y1662">
            <v>43008</v>
          </cell>
          <cell r="Z1662">
            <v>0</v>
          </cell>
        </row>
        <row r="1663">
          <cell r="C1663">
            <v>4350</v>
          </cell>
          <cell r="D1663" t="str">
            <v>SERGAR</v>
          </cell>
          <cell r="E1663">
            <v>2017</v>
          </cell>
          <cell r="F1663" t="str">
            <v>TA</v>
          </cell>
          <cell r="G1663" t="str">
            <v>MANTENIMENT CSSat SERVILIANO 2017-09</v>
          </cell>
          <cell r="H1663" t="str">
            <v>IND</v>
          </cell>
          <cell r="I1663">
            <v>10</v>
          </cell>
          <cell r="J1663">
            <v>6</v>
          </cell>
          <cell r="K1663">
            <v>1</v>
          </cell>
          <cell r="L1663">
            <v>5</v>
          </cell>
          <cell r="M1663">
            <v>0.16666666666666666</v>
          </cell>
          <cell r="N1663" t="str">
            <v>-</v>
          </cell>
          <cell r="O1663" t="str">
            <v>-</v>
          </cell>
          <cell r="P1663" t="str">
            <v>-</v>
          </cell>
          <cell r="Q1663" t="str">
            <v>-</v>
          </cell>
          <cell r="R1663" t="str">
            <v>TRS</v>
          </cell>
          <cell r="S1663" t="str">
            <v>-</v>
          </cell>
          <cell r="T1663" t="str">
            <v>-</v>
          </cell>
          <cell r="U1663">
            <v>42979</v>
          </cell>
          <cell r="V1663">
            <v>43008</v>
          </cell>
          <cell r="W1663">
            <v>43008</v>
          </cell>
          <cell r="X1663">
            <v>29</v>
          </cell>
          <cell r="Y1663">
            <v>43008</v>
          </cell>
          <cell r="Z1663">
            <v>0</v>
          </cell>
        </row>
        <row r="1664">
          <cell r="C1664">
            <v>4351</v>
          </cell>
          <cell r="D1664" t="str">
            <v>ALELCE</v>
          </cell>
          <cell r="E1664">
            <v>2017</v>
          </cell>
          <cell r="F1664" t="str">
            <v>TA</v>
          </cell>
          <cell r="G1664" t="str">
            <v>MANTENIMENT CSSat CEUTA 2017-09</v>
          </cell>
          <cell r="H1664" t="str">
            <v>IND</v>
          </cell>
          <cell r="I1664">
            <v>4</v>
          </cell>
          <cell r="J1664">
            <v>10</v>
          </cell>
          <cell r="K1664">
            <v>11.5</v>
          </cell>
          <cell r="L1664">
            <v>-1.5</v>
          </cell>
          <cell r="M1664">
            <v>1.1499999999999999</v>
          </cell>
          <cell r="N1664" t="str">
            <v>-</v>
          </cell>
          <cell r="O1664" t="str">
            <v>-</v>
          </cell>
          <cell r="P1664" t="str">
            <v>-</v>
          </cell>
          <cell r="Q1664" t="str">
            <v>-</v>
          </cell>
          <cell r="R1664" t="str">
            <v>TRS</v>
          </cell>
          <cell r="S1664" t="str">
            <v>-</v>
          </cell>
          <cell r="T1664" t="str">
            <v>-</v>
          </cell>
          <cell r="U1664">
            <v>42979</v>
          </cell>
          <cell r="V1664">
            <v>43008</v>
          </cell>
          <cell r="W1664">
            <v>43008</v>
          </cell>
          <cell r="X1664">
            <v>29</v>
          </cell>
          <cell r="Y1664">
            <v>43008</v>
          </cell>
          <cell r="Z1664">
            <v>0</v>
          </cell>
        </row>
        <row r="1665">
          <cell r="C1665">
            <v>4352</v>
          </cell>
          <cell r="D1665" t="str">
            <v>ELEMON</v>
          </cell>
          <cell r="E1665">
            <v>2017</v>
          </cell>
          <cell r="F1665" t="str">
            <v>TA</v>
          </cell>
          <cell r="G1665" t="str">
            <v>MANTENIMENT CSSat MONTOLIU 2017-09</v>
          </cell>
          <cell r="H1665" t="str">
            <v>IND</v>
          </cell>
          <cell r="I1665">
            <v>4</v>
          </cell>
          <cell r="J1665">
            <v>4</v>
          </cell>
          <cell r="K1665">
            <v>1</v>
          </cell>
          <cell r="L1665">
            <v>3</v>
          </cell>
          <cell r="M1665">
            <v>0.25</v>
          </cell>
          <cell r="N1665" t="str">
            <v>-</v>
          </cell>
          <cell r="O1665" t="str">
            <v>-</v>
          </cell>
          <cell r="P1665" t="str">
            <v>-</v>
          </cell>
          <cell r="Q1665" t="str">
            <v>-</v>
          </cell>
          <cell r="R1665" t="str">
            <v>TRS</v>
          </cell>
          <cell r="S1665" t="str">
            <v>-</v>
          </cell>
          <cell r="T1665" t="str">
            <v>-</v>
          </cell>
          <cell r="U1665">
            <v>42979</v>
          </cell>
          <cell r="V1665">
            <v>43008</v>
          </cell>
          <cell r="W1665">
            <v>43008</v>
          </cell>
          <cell r="X1665">
            <v>29</v>
          </cell>
          <cell r="Y1665">
            <v>43008</v>
          </cell>
          <cell r="Z1665">
            <v>0</v>
          </cell>
        </row>
        <row r="1666">
          <cell r="C1666">
            <v>4353</v>
          </cell>
          <cell r="D1666" t="str">
            <v>SUMTAR</v>
          </cell>
          <cell r="E1666">
            <v>2017</v>
          </cell>
          <cell r="F1666" t="str">
            <v>TA</v>
          </cell>
          <cell r="G1666" t="str">
            <v>MANTENIMENT CSSat TARRASENSES 2017-09</v>
          </cell>
          <cell r="H1666" t="str">
            <v>IND</v>
          </cell>
          <cell r="I1666">
            <v>5</v>
          </cell>
          <cell r="J1666">
            <v>4</v>
          </cell>
          <cell r="K1666">
            <v>3.25</v>
          </cell>
          <cell r="L1666">
            <v>0.75</v>
          </cell>
          <cell r="M1666">
            <v>0.8125</v>
          </cell>
          <cell r="N1666" t="str">
            <v>-</v>
          </cell>
          <cell r="O1666" t="str">
            <v>-</v>
          </cell>
          <cell r="P1666" t="str">
            <v>-</v>
          </cell>
          <cell r="Q1666" t="str">
            <v>-</v>
          </cell>
          <cell r="R1666" t="str">
            <v>TRS</v>
          </cell>
          <cell r="S1666" t="str">
            <v>-</v>
          </cell>
          <cell r="T1666" t="str">
            <v>-</v>
          </cell>
          <cell r="U1666">
            <v>42979</v>
          </cell>
          <cell r="V1666">
            <v>43008</v>
          </cell>
          <cell r="W1666">
            <v>43008</v>
          </cell>
          <cell r="X1666">
            <v>29</v>
          </cell>
          <cell r="Y1666">
            <v>43008</v>
          </cell>
          <cell r="Z1666">
            <v>0</v>
          </cell>
        </row>
        <row r="1667">
          <cell r="C1667">
            <v>4354</v>
          </cell>
          <cell r="D1667" t="str">
            <v>ELECAR</v>
          </cell>
          <cell r="E1667">
            <v>2017</v>
          </cell>
          <cell r="F1667" t="str">
            <v>TA</v>
          </cell>
          <cell r="G1667" t="str">
            <v>MANTENIMENT CSSat CARDENER 2017-09</v>
          </cell>
          <cell r="H1667" t="str">
            <v>IND</v>
          </cell>
          <cell r="I1667">
            <v>4</v>
          </cell>
          <cell r="J1667">
            <v>5</v>
          </cell>
          <cell r="K1667">
            <v>3</v>
          </cell>
          <cell r="L1667">
            <v>2</v>
          </cell>
          <cell r="M1667">
            <v>0.6</v>
          </cell>
          <cell r="N1667" t="str">
            <v>-</v>
          </cell>
          <cell r="O1667" t="str">
            <v>-</v>
          </cell>
          <cell r="P1667" t="str">
            <v>-</v>
          </cell>
          <cell r="Q1667" t="str">
            <v>-</v>
          </cell>
          <cell r="R1667" t="str">
            <v>TRS</v>
          </cell>
          <cell r="S1667" t="str">
            <v>-</v>
          </cell>
          <cell r="T1667" t="str">
            <v>-</v>
          </cell>
          <cell r="U1667">
            <v>42979</v>
          </cell>
          <cell r="V1667">
            <v>43008</v>
          </cell>
          <cell r="W1667">
            <v>43008</v>
          </cell>
          <cell r="X1667">
            <v>29</v>
          </cell>
          <cell r="Y1667">
            <v>43008</v>
          </cell>
          <cell r="Z1667">
            <v>0</v>
          </cell>
        </row>
        <row r="1668">
          <cell r="C1668">
            <v>4355</v>
          </cell>
          <cell r="D1668" t="str">
            <v>ENEBEN</v>
          </cell>
          <cell r="E1668">
            <v>2017</v>
          </cell>
          <cell r="F1668" t="str">
            <v>TA</v>
          </cell>
          <cell r="G1668" t="str">
            <v>MANTENIMENT CSSat BENASQUE 2017-09</v>
          </cell>
          <cell r="H1668" t="str">
            <v>IND</v>
          </cell>
          <cell r="I1668">
            <v>4</v>
          </cell>
          <cell r="J1668">
            <v>4</v>
          </cell>
          <cell r="K1668">
            <v>3</v>
          </cell>
          <cell r="L1668">
            <v>1</v>
          </cell>
          <cell r="M1668">
            <v>0.75</v>
          </cell>
          <cell r="N1668" t="str">
            <v>-</v>
          </cell>
          <cell r="O1668" t="str">
            <v>-</v>
          </cell>
          <cell r="P1668" t="str">
            <v>-</v>
          </cell>
          <cell r="Q1668" t="str">
            <v>-</v>
          </cell>
          <cell r="R1668" t="str">
            <v>TRS</v>
          </cell>
          <cell r="S1668" t="str">
            <v>-</v>
          </cell>
          <cell r="T1668" t="str">
            <v>-</v>
          </cell>
          <cell r="U1668">
            <v>42979</v>
          </cell>
          <cell r="V1668">
            <v>43008</v>
          </cell>
          <cell r="W1668">
            <v>43008</v>
          </cell>
          <cell r="X1668">
            <v>29</v>
          </cell>
          <cell r="Y1668">
            <v>43008</v>
          </cell>
          <cell r="Z1668">
            <v>0</v>
          </cell>
        </row>
        <row r="1669">
          <cell r="C1669">
            <v>4356</v>
          </cell>
          <cell r="D1669" t="str">
            <v>ELEALB</v>
          </cell>
          <cell r="E1669">
            <v>2017</v>
          </cell>
          <cell r="F1669" t="str">
            <v>TA</v>
          </cell>
          <cell r="G1669" t="str">
            <v>MANTENIMENT CSSat ALBATARREC 2017-09</v>
          </cell>
          <cell r="H1669" t="str">
            <v>IND</v>
          </cell>
          <cell r="I1669">
            <v>4</v>
          </cell>
          <cell r="J1669">
            <v>4</v>
          </cell>
          <cell r="K1669">
            <v>6</v>
          </cell>
          <cell r="L1669">
            <v>-2</v>
          </cell>
          <cell r="M1669">
            <v>1.5</v>
          </cell>
          <cell r="N1669" t="str">
            <v>-</v>
          </cell>
          <cell r="O1669" t="str">
            <v>-</v>
          </cell>
          <cell r="P1669" t="str">
            <v>-</v>
          </cell>
          <cell r="Q1669" t="str">
            <v>-</v>
          </cell>
          <cell r="R1669" t="str">
            <v>TRS</v>
          </cell>
          <cell r="S1669" t="str">
            <v>-</v>
          </cell>
          <cell r="T1669" t="str">
            <v>-</v>
          </cell>
          <cell r="U1669">
            <v>42979</v>
          </cell>
          <cell r="V1669">
            <v>43008</v>
          </cell>
          <cell r="W1669">
            <v>43008</v>
          </cell>
          <cell r="X1669">
            <v>29</v>
          </cell>
          <cell r="Y1669">
            <v>43008</v>
          </cell>
          <cell r="Z1669">
            <v>0</v>
          </cell>
        </row>
        <row r="1670">
          <cell r="C1670">
            <v>4357</v>
          </cell>
          <cell r="D1670" t="str">
            <v>ELTOSE</v>
          </cell>
          <cell r="E1670">
            <v>2017</v>
          </cell>
          <cell r="F1670" t="str">
            <v>TA</v>
          </cell>
          <cell r="G1670" t="str">
            <v>MANTENIMENT CSSat T.SEGRE 2017-09</v>
          </cell>
          <cell r="H1670" t="str">
            <v>IND</v>
          </cell>
          <cell r="I1670">
            <v>6</v>
          </cell>
          <cell r="J1670">
            <v>4</v>
          </cell>
          <cell r="K1670">
            <v>3</v>
          </cell>
          <cell r="L1670">
            <v>1</v>
          </cell>
          <cell r="M1670">
            <v>0.75</v>
          </cell>
          <cell r="N1670" t="str">
            <v>-</v>
          </cell>
          <cell r="O1670" t="str">
            <v>-</v>
          </cell>
          <cell r="P1670" t="str">
            <v>-</v>
          </cell>
          <cell r="Q1670" t="str">
            <v>-</v>
          </cell>
          <cell r="R1670" t="str">
            <v>TRS</v>
          </cell>
          <cell r="S1670" t="str">
            <v>-</v>
          </cell>
          <cell r="T1670" t="str">
            <v>-</v>
          </cell>
          <cell r="U1670">
            <v>42979</v>
          </cell>
          <cell r="V1670">
            <v>43008</v>
          </cell>
          <cell r="W1670">
            <v>43008</v>
          </cell>
          <cell r="X1670">
            <v>29</v>
          </cell>
          <cell r="Y1670">
            <v>43008</v>
          </cell>
          <cell r="Z1670">
            <v>0</v>
          </cell>
        </row>
        <row r="1671">
          <cell r="C1671">
            <v>4358</v>
          </cell>
          <cell r="D1671" t="str">
            <v>ELECAD</v>
          </cell>
          <cell r="E1671">
            <v>2017</v>
          </cell>
          <cell r="F1671" t="str">
            <v>TA</v>
          </cell>
          <cell r="G1671" t="str">
            <v>MANTENIMENT CSSat CADIZ 2017-09</v>
          </cell>
          <cell r="H1671" t="str">
            <v>IND</v>
          </cell>
          <cell r="I1671">
            <v>6</v>
          </cell>
          <cell r="J1671">
            <v>6</v>
          </cell>
          <cell r="K1671">
            <v>1</v>
          </cell>
          <cell r="L1671">
            <v>5</v>
          </cell>
          <cell r="M1671">
            <v>0.16666666666666666</v>
          </cell>
          <cell r="N1671" t="str">
            <v>-</v>
          </cell>
          <cell r="O1671" t="str">
            <v>-</v>
          </cell>
          <cell r="P1671" t="str">
            <v>-</v>
          </cell>
          <cell r="Q1671" t="str">
            <v>-</v>
          </cell>
          <cell r="R1671" t="str">
            <v>TRS</v>
          </cell>
          <cell r="S1671" t="str">
            <v>-</v>
          </cell>
          <cell r="T1671" t="str">
            <v>-</v>
          </cell>
          <cell r="U1671">
            <v>42979</v>
          </cell>
          <cell r="V1671">
            <v>43008</v>
          </cell>
          <cell r="W1671">
            <v>43008</v>
          </cell>
          <cell r="X1671">
            <v>29</v>
          </cell>
          <cell r="Y1671">
            <v>43008</v>
          </cell>
          <cell r="Z1671">
            <v>0</v>
          </cell>
        </row>
        <row r="1672">
          <cell r="C1672">
            <v>4359</v>
          </cell>
          <cell r="D1672" t="str">
            <v>EMDEPO</v>
          </cell>
          <cell r="E1672">
            <v>2017</v>
          </cell>
          <cell r="F1672" t="str">
            <v>TA</v>
          </cell>
          <cell r="G1672" t="str">
            <v>MANTENIMENT CSSat PONTS 2017-09</v>
          </cell>
          <cell r="H1672" t="str">
            <v>IND</v>
          </cell>
          <cell r="I1672">
            <v>0</v>
          </cell>
          <cell r="J1672">
            <v>4</v>
          </cell>
          <cell r="K1672">
            <v>1</v>
          </cell>
          <cell r="L1672">
            <v>3</v>
          </cell>
          <cell r="M1672">
            <v>0.25</v>
          </cell>
          <cell r="N1672" t="str">
            <v>-</v>
          </cell>
          <cell r="O1672" t="str">
            <v>-</v>
          </cell>
          <cell r="P1672" t="str">
            <v>-</v>
          </cell>
          <cell r="Q1672" t="str">
            <v>-</v>
          </cell>
          <cell r="R1672" t="str">
            <v>TRS</v>
          </cell>
          <cell r="S1672" t="str">
            <v>-</v>
          </cell>
          <cell r="T1672" t="str">
            <v>-</v>
          </cell>
          <cell r="U1672">
            <v>42979</v>
          </cell>
          <cell r="V1672">
            <v>43008</v>
          </cell>
          <cell r="W1672">
            <v>43008</v>
          </cell>
          <cell r="X1672">
            <v>29</v>
          </cell>
          <cell r="Y1672">
            <v>43008</v>
          </cell>
          <cell r="Z1672">
            <v>0</v>
          </cell>
        </row>
        <row r="1673">
          <cell r="C1673">
            <v>4360</v>
          </cell>
          <cell r="D1673" t="str">
            <v>ORMAZA</v>
          </cell>
          <cell r="E1673">
            <v>2017</v>
          </cell>
          <cell r="F1673" t="str">
            <v>TA</v>
          </cell>
          <cell r="G1673" t="str">
            <v>CC SCADA MAPFRE v1.2</v>
          </cell>
          <cell r="H1673" t="str">
            <v>IND</v>
          </cell>
          <cell r="I1673">
            <v>0</v>
          </cell>
          <cell r="J1673">
            <v>4</v>
          </cell>
          <cell r="K1673">
            <v>3.75</v>
          </cell>
          <cell r="L1673">
            <v>0.25</v>
          </cell>
          <cell r="M1673">
            <v>0.9375</v>
          </cell>
          <cell r="N1673" t="str">
            <v>-</v>
          </cell>
          <cell r="O1673" t="str">
            <v>-</v>
          </cell>
          <cell r="P1673" t="str">
            <v>-</v>
          </cell>
          <cell r="Q1673" t="str">
            <v>JMG</v>
          </cell>
          <cell r="R1673" t="str">
            <v>-</v>
          </cell>
          <cell r="S1673" t="str">
            <v>-</v>
          </cell>
          <cell r="T1673" t="str">
            <v>-</v>
          </cell>
          <cell r="U1673">
            <v>42998</v>
          </cell>
          <cell r="V1673">
            <v>42998</v>
          </cell>
          <cell r="W1673">
            <v>42998</v>
          </cell>
          <cell r="X1673">
            <v>0</v>
          </cell>
          <cell r="Y1673">
            <v>42998</v>
          </cell>
          <cell r="Z1673">
            <v>0</v>
          </cell>
        </row>
        <row r="1674">
          <cell r="C1674">
            <v>4361</v>
          </cell>
          <cell r="D1674" t="str">
            <v>ELANMA</v>
          </cell>
          <cell r="E1674">
            <v>2017</v>
          </cell>
          <cell r="F1674" t="str">
            <v>OB</v>
          </cell>
          <cell r="G1674" t="str">
            <v>STG-TEDIS A.MADRID v1.0</v>
          </cell>
          <cell r="H1674" t="str">
            <v>IND</v>
          </cell>
          <cell r="I1674">
            <v>0</v>
          </cell>
          <cell r="J1674">
            <v>25</v>
          </cell>
          <cell r="K1674">
            <v>0</v>
          </cell>
          <cell r="L1674">
            <v>25</v>
          </cell>
          <cell r="M1674">
            <v>0</v>
          </cell>
          <cell r="N1674" t="str">
            <v>-</v>
          </cell>
          <cell r="O1674" t="str">
            <v>-</v>
          </cell>
          <cell r="P1674" t="str">
            <v>-</v>
          </cell>
          <cell r="Q1674" t="str">
            <v>-</v>
          </cell>
          <cell r="R1674" t="str">
            <v>TRS</v>
          </cell>
          <cell r="S1674" t="str">
            <v>-</v>
          </cell>
          <cell r="T1674" t="str">
            <v>-</v>
          </cell>
          <cell r="U1674">
            <v>42986</v>
          </cell>
          <cell r="V1674">
            <v>43039</v>
          </cell>
          <cell r="W1674">
            <v>43039</v>
          </cell>
          <cell r="X1674">
            <v>53</v>
          </cell>
          <cell r="Y1674">
            <v>0</v>
          </cell>
          <cell r="Z1674" t="str">
            <v/>
          </cell>
        </row>
        <row r="1675">
          <cell r="C1675">
            <v>4362</v>
          </cell>
          <cell r="D1675" t="str">
            <v>ORMAZA</v>
          </cell>
          <cell r="E1675">
            <v>2017</v>
          </cell>
          <cell r="F1675" t="str">
            <v>OB</v>
          </cell>
          <cell r="G1675" t="str">
            <v>CC SCADA TEDIS.Net JUAN D FRUTOS v1.0</v>
          </cell>
          <cell r="H1675" t="str">
            <v>PPÀL</v>
          </cell>
          <cell r="I1675">
            <v>0</v>
          </cell>
          <cell r="J1675">
            <v>57</v>
          </cell>
          <cell r="K1675">
            <v>0</v>
          </cell>
          <cell r="L1675">
            <v>57</v>
          </cell>
          <cell r="M1675">
            <v>0</v>
          </cell>
          <cell r="N1675" t="str">
            <v>-</v>
          </cell>
          <cell r="O1675" t="str">
            <v>-</v>
          </cell>
          <cell r="P1675" t="str">
            <v>-</v>
          </cell>
          <cell r="Q1675" t="str">
            <v>-</v>
          </cell>
          <cell r="R1675" t="str">
            <v>EDC</v>
          </cell>
          <cell r="S1675" t="str">
            <v>-</v>
          </cell>
          <cell r="T1675" t="str">
            <v>-</v>
          </cell>
          <cell r="U1675">
            <v>42992</v>
          </cell>
          <cell r="V1675">
            <v>43039</v>
          </cell>
          <cell r="W1675">
            <v>43039</v>
          </cell>
          <cell r="X1675">
            <v>47</v>
          </cell>
          <cell r="Y1675">
            <v>0</v>
          </cell>
          <cell r="Z1675" t="str">
            <v/>
          </cell>
        </row>
        <row r="1676">
          <cell r="C1676">
            <v>4363</v>
          </cell>
          <cell r="D1676" t="str">
            <v>ORMAZA</v>
          </cell>
          <cell r="E1676">
            <v>2017</v>
          </cell>
          <cell r="F1676" t="str">
            <v>OB</v>
          </cell>
          <cell r="G1676" t="str">
            <v>PEM CC SCADA TEDIS.Net JUAN D FRUTOS v1.0</v>
          </cell>
          <cell r="H1676" t="str">
            <v>OF4362</v>
          </cell>
          <cell r="I1676">
            <v>0</v>
          </cell>
          <cell r="J1676">
            <v>32</v>
          </cell>
          <cell r="K1676">
            <v>0</v>
          </cell>
          <cell r="L1676">
            <v>32</v>
          </cell>
          <cell r="M1676">
            <v>0</v>
          </cell>
          <cell r="N1676" t="str">
            <v>-</v>
          </cell>
          <cell r="O1676" t="str">
            <v>-</v>
          </cell>
          <cell r="P1676" t="str">
            <v>-</v>
          </cell>
          <cell r="Q1676" t="str">
            <v>JMG</v>
          </cell>
          <cell r="R1676" t="str">
            <v>-</v>
          </cell>
          <cell r="S1676" t="str">
            <v>-</v>
          </cell>
          <cell r="T1676" t="str">
            <v>-</v>
          </cell>
          <cell r="U1676">
            <v>42992</v>
          </cell>
          <cell r="V1676">
            <v>43039</v>
          </cell>
          <cell r="W1676">
            <v>43039</v>
          </cell>
          <cell r="X1676">
            <v>47</v>
          </cell>
          <cell r="Y1676">
            <v>0</v>
          </cell>
          <cell r="Z1676" t="str">
            <v/>
          </cell>
        </row>
        <row r="1677">
          <cell r="C1677">
            <v>4364</v>
          </cell>
          <cell r="D1677" t="str">
            <v>ELEARD</v>
          </cell>
          <cell r="E1677">
            <v>2017</v>
          </cell>
          <cell r="F1677" t="str">
            <v>TA</v>
          </cell>
          <cell r="G1677" t="str">
            <v>CC SCADA TEDIS.Net ARDALES v2.0</v>
          </cell>
          <cell r="H1677" t="str">
            <v>IND</v>
          </cell>
          <cell r="I1677">
            <v>0</v>
          </cell>
          <cell r="J1677">
            <v>31</v>
          </cell>
          <cell r="K1677">
            <v>17.670000000000002</v>
          </cell>
          <cell r="L1677">
            <v>13.329999999999998</v>
          </cell>
          <cell r="M1677">
            <v>0.57000000000000006</v>
          </cell>
          <cell r="N1677" t="str">
            <v>-</v>
          </cell>
          <cell r="O1677" t="str">
            <v>-</v>
          </cell>
          <cell r="P1677" t="str">
            <v>-</v>
          </cell>
          <cell r="Q1677" t="str">
            <v>-</v>
          </cell>
          <cell r="R1677" t="str">
            <v>JMT</v>
          </cell>
          <cell r="S1677" t="str">
            <v>-</v>
          </cell>
          <cell r="T1677" t="str">
            <v>-</v>
          </cell>
          <cell r="U1677">
            <v>42977</v>
          </cell>
          <cell r="V1677">
            <v>43039</v>
          </cell>
          <cell r="W1677">
            <v>43242</v>
          </cell>
          <cell r="X1677">
            <v>60</v>
          </cell>
          <cell r="Y1677">
            <v>43242</v>
          </cell>
          <cell r="Z1677">
            <v>0</v>
          </cell>
        </row>
        <row r="1678">
          <cell r="C1678">
            <v>4365</v>
          </cell>
          <cell r="D1678" t="str">
            <v>FELGON</v>
          </cell>
          <cell r="E1678">
            <v>2017</v>
          </cell>
          <cell r="F1678" t="str">
            <v>TA</v>
          </cell>
          <cell r="G1678" t="str">
            <v>3 x Mang. COM CAP32 - MOXA TCC100I</v>
          </cell>
          <cell r="H1678" t="str">
            <v>IND</v>
          </cell>
          <cell r="I1678">
            <v>0</v>
          </cell>
          <cell r="J1678">
            <v>1</v>
          </cell>
          <cell r="K1678">
            <v>0.66</v>
          </cell>
          <cell r="L1678">
            <v>0.33999999999999997</v>
          </cell>
          <cell r="M1678">
            <v>0.66</v>
          </cell>
          <cell r="N1678" t="str">
            <v>-</v>
          </cell>
          <cell r="O1678" t="str">
            <v>-</v>
          </cell>
          <cell r="P1678" t="str">
            <v>EMM</v>
          </cell>
          <cell r="Q1678" t="str">
            <v>-</v>
          </cell>
          <cell r="R1678" t="str">
            <v>-</v>
          </cell>
          <cell r="S1678" t="str">
            <v>-</v>
          </cell>
          <cell r="T1678" t="str">
            <v>-</v>
          </cell>
          <cell r="U1678">
            <v>43004</v>
          </cell>
          <cell r="V1678">
            <v>43004</v>
          </cell>
          <cell r="W1678">
            <v>43004</v>
          </cell>
          <cell r="X1678">
            <v>0</v>
          </cell>
          <cell r="Y1678">
            <v>43004</v>
          </cell>
          <cell r="Z1678">
            <v>0</v>
          </cell>
        </row>
        <row r="1679">
          <cell r="C1679">
            <v>4366</v>
          </cell>
          <cell r="D1679" t="str">
            <v>INPVIL</v>
          </cell>
          <cell r="E1679">
            <v>2017</v>
          </cell>
          <cell r="F1679" t="str">
            <v>TA</v>
          </cell>
          <cell r="G1679" t="str">
            <v>RTU C.T. SOLAR CRUZ DOCTOR v1.0</v>
          </cell>
          <cell r="H1679" t="str">
            <v>PPÀL</v>
          </cell>
          <cell r="I1679">
            <v>0</v>
          </cell>
          <cell r="J1679">
            <v>30.5</v>
          </cell>
          <cell r="K1679">
            <v>33.979999999999997</v>
          </cell>
          <cell r="L1679">
            <v>-3.4799999999999969</v>
          </cell>
          <cell r="M1679">
            <v>1.1140983606557375</v>
          </cell>
          <cell r="N1679" t="str">
            <v>-</v>
          </cell>
          <cell r="O1679" t="str">
            <v>-</v>
          </cell>
          <cell r="P1679" t="str">
            <v>EMM</v>
          </cell>
          <cell r="Q1679" t="str">
            <v>-</v>
          </cell>
          <cell r="R1679" t="str">
            <v>-</v>
          </cell>
          <cell r="S1679" t="str">
            <v>-</v>
          </cell>
          <cell r="T1679" t="str">
            <v>-</v>
          </cell>
          <cell r="U1679">
            <v>42997</v>
          </cell>
          <cell r="V1679">
            <v>43039</v>
          </cell>
          <cell r="W1679">
            <v>43039</v>
          </cell>
          <cell r="X1679">
            <v>42</v>
          </cell>
          <cell r="Y1679">
            <v>43053</v>
          </cell>
          <cell r="Z1679">
            <v>14</v>
          </cell>
        </row>
        <row r="1680">
          <cell r="C1680">
            <v>4367</v>
          </cell>
          <cell r="D1680" t="str">
            <v>INPVIL</v>
          </cell>
          <cell r="E1680">
            <v>2017</v>
          </cell>
          <cell r="F1680" t="str">
            <v>TA</v>
          </cell>
          <cell r="G1680" t="str">
            <v>Int. Y PEM RTU C.T. SOLAR CRUZ DOCTOR v1.0</v>
          </cell>
          <cell r="H1680" t="str">
            <v>OF4366</v>
          </cell>
          <cell r="I1680">
            <v>0</v>
          </cell>
          <cell r="J1680">
            <v>8</v>
          </cell>
          <cell r="K1680">
            <v>8</v>
          </cell>
          <cell r="L1680">
            <v>0</v>
          </cell>
          <cell r="M1680">
            <v>1</v>
          </cell>
          <cell r="N1680" t="str">
            <v>-</v>
          </cell>
          <cell r="O1680" t="str">
            <v>-</v>
          </cell>
          <cell r="P1680" t="str">
            <v>-</v>
          </cell>
          <cell r="Q1680" t="str">
            <v>-</v>
          </cell>
          <cell r="R1680" t="str">
            <v>RVC</v>
          </cell>
          <cell r="S1680" t="str">
            <v>-</v>
          </cell>
          <cell r="T1680" t="str">
            <v>-</v>
          </cell>
          <cell r="U1680">
            <v>42997</v>
          </cell>
          <cell r="V1680">
            <v>43039</v>
          </cell>
          <cell r="W1680">
            <v>43039</v>
          </cell>
          <cell r="X1680">
            <v>42</v>
          </cell>
          <cell r="Y1680">
            <v>43053</v>
          </cell>
          <cell r="Z1680">
            <v>14</v>
          </cell>
        </row>
        <row r="1681">
          <cell r="C1681">
            <v>4368</v>
          </cell>
          <cell r="D1681" t="str">
            <v>DIELTA</v>
          </cell>
          <cell r="E1681">
            <v>2017</v>
          </cell>
          <cell r="F1681" t="str">
            <v>TA</v>
          </cell>
          <cell r="G1681" t="str">
            <v>MANTENIMENT CSSat TAJUÑA 01/10/2017 - 30/09/2018</v>
          </cell>
          <cell r="H1681" t="str">
            <v>IND</v>
          </cell>
          <cell r="I1681">
            <v>0</v>
          </cell>
          <cell r="J1681">
            <v>15</v>
          </cell>
          <cell r="K1681">
            <v>1</v>
          </cell>
          <cell r="L1681">
            <v>14</v>
          </cell>
          <cell r="M1681">
            <v>6.6666666666666666E-2</v>
          </cell>
          <cell r="N1681" t="str">
            <v>-</v>
          </cell>
          <cell r="O1681" t="str">
            <v>-</v>
          </cell>
          <cell r="P1681" t="str">
            <v>-</v>
          </cell>
          <cell r="Q1681" t="str">
            <v>-</v>
          </cell>
          <cell r="R1681" t="str">
            <v>TRS</v>
          </cell>
          <cell r="S1681" t="str">
            <v>-</v>
          </cell>
          <cell r="T1681" t="str">
            <v>-</v>
          </cell>
          <cell r="U1681">
            <v>43009</v>
          </cell>
          <cell r="V1681">
            <v>43373</v>
          </cell>
          <cell r="W1681">
            <v>43373</v>
          </cell>
          <cell r="X1681">
            <v>359</v>
          </cell>
          <cell r="Y1681">
            <v>43373</v>
          </cell>
          <cell r="Z1681">
            <v>0</v>
          </cell>
        </row>
        <row r="1682">
          <cell r="C1682">
            <v>4369</v>
          </cell>
          <cell r="D1682" t="str">
            <v>EOSPIT</v>
          </cell>
          <cell r="E1682">
            <v>2017</v>
          </cell>
          <cell r="F1682" t="str">
            <v>TA</v>
          </cell>
          <cell r="G1682" t="str">
            <v>10 x Mang. CAP32 - MODEM GSM</v>
          </cell>
          <cell r="H1682" t="str">
            <v>IND</v>
          </cell>
          <cell r="I1682">
            <v>0</v>
          </cell>
          <cell r="J1682">
            <v>2.5</v>
          </cell>
          <cell r="K1682">
            <v>2.17</v>
          </cell>
          <cell r="L1682">
            <v>0.33000000000000007</v>
          </cell>
          <cell r="M1682">
            <v>0.86799999999999999</v>
          </cell>
          <cell r="N1682" t="str">
            <v>-</v>
          </cell>
          <cell r="O1682" t="str">
            <v>-</v>
          </cell>
          <cell r="P1682" t="str">
            <v>EMM</v>
          </cell>
          <cell r="Q1682" t="str">
            <v>-</v>
          </cell>
          <cell r="R1682" t="str">
            <v>-</v>
          </cell>
          <cell r="S1682" t="str">
            <v>-</v>
          </cell>
          <cell r="T1682" t="str">
            <v>-</v>
          </cell>
          <cell r="U1682">
            <v>43005</v>
          </cell>
          <cell r="V1682">
            <v>43006</v>
          </cell>
          <cell r="W1682">
            <v>43006</v>
          </cell>
          <cell r="X1682">
            <v>1</v>
          </cell>
          <cell r="Y1682">
            <v>43005</v>
          </cell>
          <cell r="Z1682">
            <v>-1</v>
          </cell>
        </row>
        <row r="1683">
          <cell r="C1683">
            <v>4370</v>
          </cell>
          <cell r="D1683" t="str">
            <v>ORMAZA</v>
          </cell>
          <cell r="E1683">
            <v>2017</v>
          </cell>
          <cell r="F1683" t="str">
            <v>TA</v>
          </cell>
          <cell r="G1683" t="str">
            <v>Inst. y PEM CC SCADA BBVA TRES CANTOS v3,0</v>
          </cell>
          <cell r="H1683" t="str">
            <v>OF4324</v>
          </cell>
          <cell r="I1683">
            <v>0</v>
          </cell>
          <cell r="J1683">
            <v>80</v>
          </cell>
          <cell r="K1683">
            <v>33.979999999999997</v>
          </cell>
          <cell r="L1683">
            <v>46.02</v>
          </cell>
          <cell r="M1683">
            <v>0.42474999999999996</v>
          </cell>
          <cell r="N1683" t="str">
            <v>-</v>
          </cell>
          <cell r="O1683" t="str">
            <v>-</v>
          </cell>
          <cell r="P1683" t="str">
            <v>-</v>
          </cell>
          <cell r="Q1683" t="str">
            <v>JMG</v>
          </cell>
          <cell r="R1683" t="str">
            <v>-</v>
          </cell>
          <cell r="S1683" t="str">
            <v>-</v>
          </cell>
          <cell r="T1683" t="str">
            <v>-</v>
          </cell>
          <cell r="U1683">
            <v>43004</v>
          </cell>
          <cell r="V1683">
            <v>43039</v>
          </cell>
          <cell r="W1683">
            <v>43039</v>
          </cell>
          <cell r="X1683">
            <v>35</v>
          </cell>
          <cell r="Y1683">
            <v>43148</v>
          </cell>
          <cell r="Z1683">
            <v>107</v>
          </cell>
        </row>
        <row r="1684">
          <cell r="C1684">
            <v>4371</v>
          </cell>
          <cell r="D1684" t="str">
            <v>ORMAZA</v>
          </cell>
          <cell r="E1684">
            <v>2017</v>
          </cell>
          <cell r="F1684" t="str">
            <v>TA</v>
          </cell>
          <cell r="G1684" t="str">
            <v>CC SCADA STA.MARTA v3.2</v>
          </cell>
          <cell r="H1684" t="str">
            <v>IND</v>
          </cell>
          <cell r="I1684">
            <v>0</v>
          </cell>
          <cell r="J1684">
            <v>7</v>
          </cell>
          <cell r="K1684">
            <v>5.25</v>
          </cell>
          <cell r="L1684">
            <v>1.75</v>
          </cell>
          <cell r="M1684">
            <v>0.75</v>
          </cell>
          <cell r="N1684" t="str">
            <v>-</v>
          </cell>
          <cell r="O1684" t="str">
            <v>-</v>
          </cell>
          <cell r="P1684" t="str">
            <v>-</v>
          </cell>
          <cell r="Q1684" t="str">
            <v>JMG</v>
          </cell>
          <cell r="R1684" t="str">
            <v>-</v>
          </cell>
          <cell r="S1684" t="str">
            <v>-</v>
          </cell>
          <cell r="T1684" t="str">
            <v>-</v>
          </cell>
          <cell r="U1684">
            <v>43005</v>
          </cell>
          <cell r="V1684">
            <v>43021</v>
          </cell>
          <cell r="W1684">
            <v>43097</v>
          </cell>
          <cell r="X1684">
            <v>16</v>
          </cell>
          <cell r="Y1684">
            <v>43097</v>
          </cell>
          <cell r="Z1684">
            <v>0</v>
          </cell>
        </row>
        <row r="1685">
          <cell r="C1685">
            <v>4372</v>
          </cell>
          <cell r="D1685" t="str">
            <v>SITEL</v>
          </cell>
          <cell r="E1685">
            <v>2017</v>
          </cell>
          <cell r="F1685" t="str">
            <v>TA</v>
          </cell>
          <cell r="G1685" t="str">
            <v>2 x Manguera COM CAP32 - nPort 5110</v>
          </cell>
          <cell r="H1685" t="str">
            <v>OF4374</v>
          </cell>
          <cell r="I1685">
            <v>0</v>
          </cell>
          <cell r="J1685">
            <v>1</v>
          </cell>
          <cell r="K1685">
            <v>0.83</v>
          </cell>
          <cell r="L1685">
            <v>0.17000000000000004</v>
          </cell>
          <cell r="M1685">
            <v>0.83</v>
          </cell>
          <cell r="N1685" t="str">
            <v>-</v>
          </cell>
          <cell r="O1685" t="str">
            <v>-</v>
          </cell>
          <cell r="P1685" t="str">
            <v>EMM</v>
          </cell>
          <cell r="Q1685" t="str">
            <v>-</v>
          </cell>
          <cell r="R1685" t="str">
            <v>-</v>
          </cell>
          <cell r="S1685" t="str">
            <v>-</v>
          </cell>
          <cell r="T1685" t="str">
            <v>-</v>
          </cell>
          <cell r="U1685">
            <v>43012</v>
          </cell>
          <cell r="V1685">
            <v>43012</v>
          </cell>
          <cell r="W1685">
            <v>43012</v>
          </cell>
          <cell r="X1685">
            <v>0</v>
          </cell>
          <cell r="Y1685">
            <v>43012</v>
          </cell>
          <cell r="Z1685">
            <v>0</v>
          </cell>
        </row>
        <row r="1686">
          <cell r="C1686">
            <v>4373</v>
          </cell>
          <cell r="D1686" t="str">
            <v>MANGRA</v>
          </cell>
          <cell r="E1686">
            <v>2017</v>
          </cell>
          <cell r="F1686" t="str">
            <v>OB</v>
          </cell>
          <cell r="G1686" t="str">
            <v>Reparacio 4 x Equip MIPS-300N v1.2</v>
          </cell>
          <cell r="H1686" t="str">
            <v>IND</v>
          </cell>
          <cell r="I1686">
            <v>0</v>
          </cell>
          <cell r="J1686">
            <v>6</v>
          </cell>
          <cell r="K1686">
            <v>0</v>
          </cell>
          <cell r="L1686">
            <v>6</v>
          </cell>
          <cell r="M1686">
            <v>0</v>
          </cell>
          <cell r="N1686" t="str">
            <v>-</v>
          </cell>
          <cell r="O1686" t="str">
            <v>-</v>
          </cell>
          <cell r="P1686" t="str">
            <v>EMM</v>
          </cell>
          <cell r="Q1686" t="str">
            <v>-</v>
          </cell>
          <cell r="R1686" t="str">
            <v>-</v>
          </cell>
          <cell r="S1686" t="str">
            <v>-</v>
          </cell>
          <cell r="T1686" t="str">
            <v>-</v>
          </cell>
          <cell r="U1686">
            <v>43012</v>
          </cell>
          <cell r="V1686">
            <v>43018</v>
          </cell>
          <cell r="W1686">
            <v>43018</v>
          </cell>
          <cell r="X1686">
            <v>6</v>
          </cell>
          <cell r="Y1686">
            <v>0</v>
          </cell>
          <cell r="Z1686" t="str">
            <v/>
          </cell>
        </row>
        <row r="1687">
          <cell r="C1687">
            <v>4374</v>
          </cell>
          <cell r="D1687" t="str">
            <v>FELGON</v>
          </cell>
          <cell r="E1687">
            <v>2017</v>
          </cell>
          <cell r="F1687" t="str">
            <v>TA</v>
          </cell>
          <cell r="G1687" t="str">
            <v>RTU I.A.T. FELIX GON ZALEZ v2,0</v>
          </cell>
          <cell r="H1687" t="str">
            <v>IND</v>
          </cell>
          <cell r="I1687">
            <v>0</v>
          </cell>
          <cell r="J1687">
            <v>0.5</v>
          </cell>
          <cell r="K1687">
            <v>0.5</v>
          </cell>
          <cell r="L1687">
            <v>0</v>
          </cell>
          <cell r="M1687">
            <v>1</v>
          </cell>
          <cell r="N1687" t="str">
            <v>-</v>
          </cell>
          <cell r="O1687" t="str">
            <v>-</v>
          </cell>
          <cell r="P1687" t="str">
            <v>EMM</v>
          </cell>
          <cell r="Q1687" t="str">
            <v>-</v>
          </cell>
          <cell r="R1687" t="str">
            <v>-</v>
          </cell>
          <cell r="S1687" t="str">
            <v>-</v>
          </cell>
          <cell r="T1687" t="str">
            <v>-</v>
          </cell>
          <cell r="U1687">
            <v>43012</v>
          </cell>
          <cell r="V1687">
            <v>43012</v>
          </cell>
          <cell r="W1687">
            <v>43012</v>
          </cell>
          <cell r="X1687">
            <v>0</v>
          </cell>
          <cell r="Y1687">
            <v>43012</v>
          </cell>
          <cell r="Z1687">
            <v>0</v>
          </cell>
        </row>
        <row r="1688">
          <cell r="C1688">
            <v>0</v>
          </cell>
          <cell r="D1688">
            <v>0</v>
          </cell>
          <cell r="E1688">
            <v>0</v>
          </cell>
          <cell r="F1688">
            <v>0</v>
          </cell>
          <cell r="G1688">
            <v>0</v>
          </cell>
          <cell r="H1688">
            <v>0</v>
          </cell>
          <cell r="I1688">
            <v>0</v>
          </cell>
          <cell r="J1688">
            <v>374.5</v>
          </cell>
          <cell r="K1688">
            <v>165.54000000000002</v>
          </cell>
          <cell r="L1688">
            <v>208.95999999999998</v>
          </cell>
          <cell r="M1688">
            <v>0</v>
          </cell>
          <cell r="N1688">
            <v>0</v>
          </cell>
          <cell r="O1688">
            <v>0</v>
          </cell>
          <cell r="P1688">
            <v>0</v>
          </cell>
          <cell r="Q1688">
            <v>0</v>
          </cell>
          <cell r="R1688">
            <v>0</v>
          </cell>
          <cell r="S1688">
            <v>0</v>
          </cell>
          <cell r="T1688">
            <v>0</v>
          </cell>
          <cell r="U1688">
            <v>0</v>
          </cell>
          <cell r="V1688">
            <v>0</v>
          </cell>
          <cell r="W1688">
            <v>0</v>
          </cell>
          <cell r="X1688">
            <v>0</v>
          </cell>
          <cell r="Y1688">
            <v>0</v>
          </cell>
          <cell r="Z1688">
            <v>134</v>
          </cell>
        </row>
        <row r="1689">
          <cell r="L1689">
            <v>0</v>
          </cell>
          <cell r="M1689">
            <v>0</v>
          </cell>
          <cell r="Z1689">
            <v>0</v>
          </cell>
        </row>
        <row r="1690">
          <cell r="D1690">
            <v>0</v>
          </cell>
          <cell r="E1690">
            <v>0</v>
          </cell>
          <cell r="F1690">
            <v>0</v>
          </cell>
          <cell r="G1690">
            <v>0</v>
          </cell>
          <cell r="H1690">
            <v>0</v>
          </cell>
          <cell r="I1690">
            <v>0</v>
          </cell>
          <cell r="J1690">
            <v>0</v>
          </cell>
          <cell r="K1690">
            <v>0</v>
          </cell>
          <cell r="L1690">
            <v>0</v>
          </cell>
          <cell r="M1690">
            <v>0</v>
          </cell>
          <cell r="N1690">
            <v>0</v>
          </cell>
          <cell r="O1690">
            <v>0</v>
          </cell>
          <cell r="P1690">
            <v>0</v>
          </cell>
          <cell r="Q1690">
            <v>0</v>
          </cell>
          <cell r="R1690">
            <v>0</v>
          </cell>
          <cell r="S1690">
            <v>0</v>
          </cell>
          <cell r="T1690">
            <v>0</v>
          </cell>
          <cell r="U1690">
            <v>0</v>
          </cell>
          <cell r="Z1690">
            <v>0</v>
          </cell>
        </row>
        <row r="1691">
          <cell r="D1691">
            <v>0</v>
          </cell>
          <cell r="E1691">
            <v>0</v>
          </cell>
          <cell r="F1691">
            <v>0</v>
          </cell>
          <cell r="G1691">
            <v>0</v>
          </cell>
          <cell r="H1691">
            <v>0</v>
          </cell>
          <cell r="I1691">
            <v>0</v>
          </cell>
          <cell r="J1691">
            <v>0</v>
          </cell>
          <cell r="K1691">
            <v>0</v>
          </cell>
          <cell r="N1691" t="str">
            <v>APROVISIONAMENTS</v>
          </cell>
          <cell r="O1691" t="str">
            <v>ADMINISTRACIO</v>
          </cell>
          <cell r="P1691" t="str">
            <v>OPERACIONS</v>
          </cell>
          <cell r="Q1691" t="str">
            <v>ENGINYERIA HW</v>
          </cell>
          <cell r="R1691" t="str">
            <v>ENGINYERIA SW</v>
          </cell>
          <cell r="S1691" t="str">
            <v>COMERCIAL</v>
          </cell>
          <cell r="T1691" t="str">
            <v>CONSUL.TELCOMUNIC.</v>
          </cell>
          <cell r="U1691">
            <v>0</v>
          </cell>
          <cell r="Z1691">
            <v>0</v>
          </cell>
        </row>
        <row r="1692">
          <cell r="N1692">
            <v>0</v>
          </cell>
          <cell r="O1692">
            <v>0</v>
          </cell>
          <cell r="P1692">
            <v>0</v>
          </cell>
          <cell r="Q1692">
            <v>0</v>
          </cell>
          <cell r="R1692">
            <v>0</v>
          </cell>
          <cell r="S1692">
            <v>0</v>
          </cell>
          <cell r="T1692">
            <v>0</v>
          </cell>
          <cell r="U1692">
            <v>0</v>
          </cell>
          <cell r="Z1692">
            <v>0</v>
          </cell>
        </row>
        <row r="1693">
          <cell r="N1693">
            <v>0</v>
          </cell>
          <cell r="O1693">
            <v>0</v>
          </cell>
          <cell r="P1693">
            <v>0</v>
          </cell>
          <cell r="Q1693">
            <v>0</v>
          </cell>
          <cell r="R1693">
            <v>0</v>
          </cell>
          <cell r="S1693">
            <v>0</v>
          </cell>
          <cell r="T1693">
            <v>0</v>
          </cell>
          <cell r="U1693">
            <v>0</v>
          </cell>
          <cell r="Z1693">
            <v>0</v>
          </cell>
        </row>
        <row r="1694">
          <cell r="N1694">
            <v>0</v>
          </cell>
          <cell r="O1694">
            <v>0</v>
          </cell>
          <cell r="P1694">
            <v>0</v>
          </cell>
          <cell r="Q1694">
            <v>0</v>
          </cell>
          <cell r="R1694">
            <v>0</v>
          </cell>
          <cell r="S1694">
            <v>0</v>
          </cell>
          <cell r="T1694">
            <v>0</v>
          </cell>
          <cell r="U1694">
            <v>0</v>
          </cell>
          <cell r="Z1694">
            <v>0</v>
          </cell>
        </row>
        <row r="1695">
          <cell r="E1695">
            <v>0</v>
          </cell>
          <cell r="F1695">
            <v>0</v>
          </cell>
          <cell r="G1695">
            <v>0</v>
          </cell>
          <cell r="H1695">
            <v>0</v>
          </cell>
          <cell r="I1695">
            <v>0</v>
          </cell>
          <cell r="J1695">
            <v>0</v>
          </cell>
          <cell r="K1695">
            <v>0</v>
          </cell>
          <cell r="L1695">
            <v>0</v>
          </cell>
          <cell r="M1695">
            <v>0</v>
          </cell>
          <cell r="N1695">
            <v>0</v>
          </cell>
          <cell r="O1695">
            <v>0</v>
          </cell>
          <cell r="P1695">
            <v>0</v>
          </cell>
          <cell r="Q1695">
            <v>0</v>
          </cell>
          <cell r="R1695">
            <v>0</v>
          </cell>
          <cell r="S1695">
            <v>0</v>
          </cell>
          <cell r="T1695">
            <v>0</v>
          </cell>
          <cell r="U1695">
            <v>0</v>
          </cell>
          <cell r="Z1695">
            <v>0</v>
          </cell>
        </row>
        <row r="1696">
          <cell r="E1696" t="str">
            <v>Projectes (EXTERNS) en curs 2.017</v>
          </cell>
          <cell r="F1696">
            <v>0</v>
          </cell>
          <cell r="G1696">
            <v>0</v>
          </cell>
          <cell r="H1696">
            <v>0</v>
          </cell>
          <cell r="I1696">
            <v>0</v>
          </cell>
          <cell r="J1696">
            <v>0</v>
          </cell>
          <cell r="K1696">
            <v>0</v>
          </cell>
          <cell r="L1696">
            <v>0</v>
          </cell>
          <cell r="M1696">
            <v>0</v>
          </cell>
          <cell r="N1696">
            <v>0</v>
          </cell>
          <cell r="O1696">
            <v>0</v>
          </cell>
          <cell r="P1696">
            <v>0</v>
          </cell>
          <cell r="Q1696">
            <v>0</v>
          </cell>
          <cell r="R1696">
            <v>0</v>
          </cell>
          <cell r="S1696">
            <v>0</v>
          </cell>
          <cell r="T1696">
            <v>0</v>
          </cell>
          <cell r="U1696">
            <v>0</v>
          </cell>
          <cell r="Z1696">
            <v>0</v>
          </cell>
        </row>
        <row r="1697">
          <cell r="N1697">
            <v>0</v>
          </cell>
          <cell r="O1697">
            <v>0</v>
          </cell>
          <cell r="P1697">
            <v>0</v>
          </cell>
          <cell r="Q1697">
            <v>0</v>
          </cell>
          <cell r="R1697">
            <v>0</v>
          </cell>
          <cell r="S1697">
            <v>0</v>
          </cell>
          <cell r="T1697">
            <v>0</v>
          </cell>
          <cell r="U1697">
            <v>0</v>
          </cell>
          <cell r="Z1697">
            <v>0</v>
          </cell>
        </row>
        <row r="1698">
          <cell r="C1698">
            <v>0</v>
          </cell>
          <cell r="D1698">
            <v>0</v>
          </cell>
          <cell r="E1698">
            <v>0</v>
          </cell>
          <cell r="F1698">
            <v>0</v>
          </cell>
          <cell r="G1698">
            <v>0</v>
          </cell>
          <cell r="H1698">
            <v>0</v>
          </cell>
          <cell r="I1698">
            <v>0</v>
          </cell>
          <cell r="J1698">
            <v>0</v>
          </cell>
          <cell r="K1698">
            <v>0</v>
          </cell>
          <cell r="L1698">
            <v>0</v>
          </cell>
          <cell r="M1698">
            <v>0</v>
          </cell>
          <cell r="N1698">
            <v>0</v>
          </cell>
          <cell r="O1698">
            <v>0</v>
          </cell>
          <cell r="P1698">
            <v>0</v>
          </cell>
          <cell r="Q1698">
            <v>0</v>
          </cell>
          <cell r="R1698">
            <v>0</v>
          </cell>
          <cell r="S1698">
            <v>0</v>
          </cell>
          <cell r="T1698">
            <v>0</v>
          </cell>
          <cell r="U1698">
            <v>0</v>
          </cell>
          <cell r="V1698">
            <v>0</v>
          </cell>
          <cell r="W1698">
            <v>0</v>
          </cell>
          <cell r="X1698">
            <v>0</v>
          </cell>
          <cell r="Y1698">
            <v>0</v>
          </cell>
          <cell r="Z1698">
            <v>0</v>
          </cell>
        </row>
        <row r="1699">
          <cell r="C1699" t="str">
            <v>OF</v>
          </cell>
          <cell r="D1699" t="str">
            <v>CLIENT</v>
          </cell>
          <cell r="E1699" t="str">
            <v>ANY</v>
          </cell>
          <cell r="F1699" t="str">
            <v>STATUS</v>
          </cell>
          <cell r="G1699" t="str">
            <v>PROJECTE</v>
          </cell>
          <cell r="H1699" t="str">
            <v>TIPUS OF o DEPENDENCIA</v>
          </cell>
          <cell r="I1699">
            <v>0</v>
          </cell>
          <cell r="J1699" t="str">
            <v>PREV</v>
          </cell>
          <cell r="K1699" t="str">
            <v>TOTAL</v>
          </cell>
          <cell r="L1699" t="str">
            <v>DESV</v>
          </cell>
          <cell r="M1699" t="str">
            <v>AVANÇ</v>
          </cell>
          <cell r="N1699" t="str">
            <v>DPT. IMPLICATS</v>
          </cell>
          <cell r="O1699">
            <v>0</v>
          </cell>
          <cell r="P1699">
            <v>0</v>
          </cell>
          <cell r="Q1699">
            <v>0</v>
          </cell>
          <cell r="R1699">
            <v>0</v>
          </cell>
          <cell r="S1699">
            <v>0</v>
          </cell>
          <cell r="T1699">
            <v>0</v>
          </cell>
          <cell r="U1699" t="str">
            <v>DATA</v>
          </cell>
          <cell r="V1699" t="str">
            <v>DATA</v>
          </cell>
          <cell r="W1699" t="str">
            <v>DATA</v>
          </cell>
          <cell r="X1699" t="str">
            <v>DURADA</v>
          </cell>
          <cell r="Y1699" t="str">
            <v>DATA</v>
          </cell>
          <cell r="Z1699" t="str">
            <v>DESVIAC.</v>
          </cell>
        </row>
        <row r="1700">
          <cell r="C1700">
            <v>0</v>
          </cell>
          <cell r="D1700">
            <v>0</v>
          </cell>
          <cell r="E1700">
            <v>0</v>
          </cell>
          <cell r="F1700">
            <v>0</v>
          </cell>
          <cell r="G1700">
            <v>0</v>
          </cell>
          <cell r="H1700">
            <v>0</v>
          </cell>
          <cell r="I1700">
            <v>0</v>
          </cell>
          <cell r="J1700">
            <v>0</v>
          </cell>
          <cell r="K1700" t="str">
            <v>REAL</v>
          </cell>
          <cell r="L1700">
            <v>0</v>
          </cell>
          <cell r="M1700">
            <v>0</v>
          </cell>
          <cell r="N1700">
            <v>0</v>
          </cell>
          <cell r="O1700">
            <v>0</v>
          </cell>
          <cell r="P1700">
            <v>0</v>
          </cell>
          <cell r="Q1700">
            <v>0</v>
          </cell>
          <cell r="R1700">
            <v>0</v>
          </cell>
          <cell r="S1700">
            <v>0</v>
          </cell>
          <cell r="T1700">
            <v>0</v>
          </cell>
          <cell r="U1700" t="str">
            <v>INICI</v>
          </cell>
          <cell r="V1700" t="str">
            <v>ENTREGA</v>
          </cell>
          <cell r="W1700" t="str">
            <v>REVISADA</v>
          </cell>
          <cell r="X1700">
            <v>0</v>
          </cell>
          <cell r="Y1700" t="str">
            <v>ACCEP.</v>
          </cell>
          <cell r="Z1700">
            <v>0</v>
          </cell>
        </row>
        <row r="1701">
          <cell r="C1701">
            <v>0</v>
          </cell>
          <cell r="D1701">
            <v>0</v>
          </cell>
          <cell r="E1701">
            <v>0</v>
          </cell>
          <cell r="F1701">
            <v>0</v>
          </cell>
          <cell r="G1701">
            <v>0</v>
          </cell>
          <cell r="H1701">
            <v>0</v>
          </cell>
          <cell r="I1701">
            <v>0</v>
          </cell>
          <cell r="J1701">
            <v>0</v>
          </cell>
          <cell r="K1701">
            <v>0</v>
          </cell>
          <cell r="L1701">
            <v>0</v>
          </cell>
          <cell r="M1701">
            <v>0</v>
          </cell>
          <cell r="N1701">
            <v>0</v>
          </cell>
          <cell r="O1701">
            <v>0</v>
          </cell>
          <cell r="P1701">
            <v>0</v>
          </cell>
          <cell r="Q1701">
            <v>0</v>
          </cell>
          <cell r="R1701">
            <v>0</v>
          </cell>
          <cell r="S1701">
            <v>0</v>
          </cell>
          <cell r="T1701">
            <v>0</v>
          </cell>
          <cell r="U1701">
            <v>0</v>
          </cell>
          <cell r="V1701">
            <v>0</v>
          </cell>
          <cell r="W1701">
            <v>0</v>
          </cell>
          <cell r="X1701">
            <v>0</v>
          </cell>
          <cell r="Y1701">
            <v>0</v>
          </cell>
          <cell r="Z1701">
            <v>0</v>
          </cell>
        </row>
        <row r="1702">
          <cell r="C1702">
            <v>4404</v>
          </cell>
          <cell r="D1702" t="str">
            <v>ELEALB</v>
          </cell>
          <cell r="E1702">
            <v>2017</v>
          </cell>
          <cell r="F1702" t="str">
            <v>TA</v>
          </cell>
          <cell r="G1702" t="str">
            <v>MANTENIMENT CSSat ALBATARREC 2017-10</v>
          </cell>
          <cell r="H1702" t="str">
            <v>IND</v>
          </cell>
          <cell r="I1702">
            <v>0</v>
          </cell>
          <cell r="J1702">
            <v>4</v>
          </cell>
          <cell r="K1702">
            <v>3.5</v>
          </cell>
          <cell r="L1702">
            <v>0.5</v>
          </cell>
          <cell r="M1702">
            <v>0.875</v>
          </cell>
          <cell r="N1702" t="str">
            <v>-</v>
          </cell>
          <cell r="O1702" t="str">
            <v>-</v>
          </cell>
          <cell r="P1702" t="str">
            <v>-</v>
          </cell>
          <cell r="Q1702" t="str">
            <v>-</v>
          </cell>
          <cell r="R1702" t="str">
            <v>TRS</v>
          </cell>
          <cell r="S1702" t="str">
            <v>-</v>
          </cell>
          <cell r="T1702" t="str">
            <v>-</v>
          </cell>
          <cell r="U1702">
            <v>43009</v>
          </cell>
          <cell r="V1702">
            <v>43039</v>
          </cell>
          <cell r="W1702">
            <v>43039</v>
          </cell>
          <cell r="X1702">
            <v>30</v>
          </cell>
          <cell r="Y1702">
            <v>43039</v>
          </cell>
          <cell r="Z1702">
            <v>0</v>
          </cell>
        </row>
        <row r="1703">
          <cell r="C1703">
            <v>4405</v>
          </cell>
          <cell r="D1703" t="str">
            <v>ELTOSE</v>
          </cell>
          <cell r="E1703">
            <v>2017</v>
          </cell>
          <cell r="F1703" t="str">
            <v>TA</v>
          </cell>
          <cell r="G1703" t="str">
            <v>MANTENIMENT CSSat T.SEGRE 2017-10</v>
          </cell>
          <cell r="H1703" t="str">
            <v>IND</v>
          </cell>
          <cell r="I1703">
            <v>0</v>
          </cell>
          <cell r="J1703">
            <v>4</v>
          </cell>
          <cell r="K1703">
            <v>3.5</v>
          </cell>
          <cell r="L1703">
            <v>0.5</v>
          </cell>
          <cell r="M1703">
            <v>0.875</v>
          </cell>
          <cell r="N1703" t="str">
            <v>-</v>
          </cell>
          <cell r="O1703" t="str">
            <v>-</v>
          </cell>
          <cell r="P1703" t="str">
            <v>-</v>
          </cell>
          <cell r="Q1703" t="str">
            <v>-</v>
          </cell>
          <cell r="R1703" t="str">
            <v>TRS</v>
          </cell>
          <cell r="S1703" t="str">
            <v>-</v>
          </cell>
          <cell r="T1703" t="str">
            <v>-</v>
          </cell>
          <cell r="U1703">
            <v>43009</v>
          </cell>
          <cell r="V1703">
            <v>43039</v>
          </cell>
          <cell r="W1703">
            <v>43039</v>
          </cell>
          <cell r="X1703">
            <v>30</v>
          </cell>
          <cell r="Y1703">
            <v>43039</v>
          </cell>
          <cell r="Z1703">
            <v>0</v>
          </cell>
        </row>
        <row r="1704">
          <cell r="C1704">
            <v>4406</v>
          </cell>
          <cell r="D1704" t="str">
            <v>ELEEBR</v>
          </cell>
          <cell r="E1704">
            <v>2017</v>
          </cell>
          <cell r="F1704" t="str">
            <v>TA</v>
          </cell>
          <cell r="G1704" t="str">
            <v>RTU S.E. L'ALDEA v2.0</v>
          </cell>
          <cell r="H1704" t="str">
            <v>IND</v>
          </cell>
          <cell r="I1704">
            <v>7</v>
          </cell>
          <cell r="J1704">
            <v>15.5</v>
          </cell>
          <cell r="K1704">
            <v>13.33</v>
          </cell>
          <cell r="L1704">
            <v>2.17</v>
          </cell>
          <cell r="M1704">
            <v>0.86</v>
          </cell>
          <cell r="N1704" t="str">
            <v>-</v>
          </cell>
          <cell r="O1704" t="str">
            <v>-</v>
          </cell>
          <cell r="P1704" t="str">
            <v>-</v>
          </cell>
          <cell r="Q1704" t="str">
            <v>JMG</v>
          </cell>
          <cell r="R1704" t="str">
            <v>-</v>
          </cell>
          <cell r="S1704" t="str">
            <v>-</v>
          </cell>
          <cell r="T1704" t="str">
            <v>-</v>
          </cell>
          <cell r="U1704">
            <v>43045</v>
          </cell>
          <cell r="V1704">
            <v>43069</v>
          </cell>
          <cell r="W1704">
            <v>43069</v>
          </cell>
          <cell r="X1704">
            <v>24</v>
          </cell>
          <cell r="Y1704">
            <v>43053</v>
          </cell>
          <cell r="Z1704">
            <v>-16</v>
          </cell>
        </row>
        <row r="1705">
          <cell r="C1705">
            <v>4407</v>
          </cell>
          <cell r="D1705" t="str">
            <v>EMDEPO</v>
          </cell>
          <cell r="E1705">
            <v>2017</v>
          </cell>
          <cell r="F1705" t="str">
            <v>TA</v>
          </cell>
          <cell r="G1705" t="str">
            <v>MANTENIMENT CSSat PONTS 2017-10</v>
          </cell>
          <cell r="H1705" t="str">
            <v>IND</v>
          </cell>
          <cell r="I1705">
            <v>6</v>
          </cell>
          <cell r="J1705">
            <v>4</v>
          </cell>
          <cell r="K1705">
            <v>1</v>
          </cell>
          <cell r="L1705">
            <v>3</v>
          </cell>
          <cell r="M1705">
            <v>0.25</v>
          </cell>
          <cell r="N1705" t="str">
            <v>-</v>
          </cell>
          <cell r="O1705" t="str">
            <v>-</v>
          </cell>
          <cell r="P1705" t="str">
            <v>-</v>
          </cell>
          <cell r="Q1705" t="str">
            <v>-</v>
          </cell>
          <cell r="R1705" t="str">
            <v>TRS</v>
          </cell>
          <cell r="S1705" t="str">
            <v>-</v>
          </cell>
          <cell r="T1705" t="str">
            <v>-</v>
          </cell>
          <cell r="U1705">
            <v>43009</v>
          </cell>
          <cell r="V1705">
            <v>43039</v>
          </cell>
          <cell r="W1705">
            <v>43039</v>
          </cell>
          <cell r="X1705">
            <v>30</v>
          </cell>
          <cell r="Y1705">
            <v>43039</v>
          </cell>
          <cell r="Z1705">
            <v>0</v>
          </cell>
        </row>
        <row r="1706">
          <cell r="C1706">
            <v>4408</v>
          </cell>
          <cell r="D1706" t="str">
            <v>SITEL</v>
          </cell>
          <cell r="E1706">
            <v>2017</v>
          </cell>
          <cell r="F1706" t="str">
            <v>TA</v>
          </cell>
          <cell r="G1706" t="str">
            <v>4 x Manguera COM CAP32 - nPort 5110</v>
          </cell>
          <cell r="H1706" t="str">
            <v>OF4375</v>
          </cell>
          <cell r="I1706">
            <v>10</v>
          </cell>
          <cell r="J1706">
            <v>2</v>
          </cell>
          <cell r="K1706">
            <v>1.17</v>
          </cell>
          <cell r="L1706">
            <v>0.83000000000000007</v>
          </cell>
          <cell r="M1706">
            <v>0.58499999999999996</v>
          </cell>
          <cell r="N1706" t="str">
            <v>-</v>
          </cell>
          <cell r="O1706" t="str">
            <v>-</v>
          </cell>
          <cell r="P1706" t="str">
            <v>EMM</v>
          </cell>
          <cell r="Q1706" t="str">
            <v>-</v>
          </cell>
          <cell r="R1706" t="str">
            <v>-</v>
          </cell>
          <cell r="S1706" t="str">
            <v>-</v>
          </cell>
          <cell r="T1706" t="str">
            <v>-</v>
          </cell>
          <cell r="U1706">
            <v>43010</v>
          </cell>
          <cell r="V1706">
            <v>43039</v>
          </cell>
          <cell r="W1706">
            <v>43039</v>
          </cell>
          <cell r="X1706">
            <v>29</v>
          </cell>
          <cell r="Y1706">
            <v>43027</v>
          </cell>
          <cell r="Z1706">
            <v>-11</v>
          </cell>
        </row>
        <row r="1707">
          <cell r="C1707">
            <v>4409</v>
          </cell>
          <cell r="D1707" t="str">
            <v>SITEL</v>
          </cell>
          <cell r="E1707">
            <v>2017</v>
          </cell>
          <cell r="F1707" t="str">
            <v>TA</v>
          </cell>
          <cell r="G1707" t="str">
            <v>4 x Manguera COM CRINOR - nPort 5110</v>
          </cell>
          <cell r="H1707" t="str">
            <v>OF4375</v>
          </cell>
          <cell r="I1707">
            <v>4</v>
          </cell>
          <cell r="J1707">
            <v>2</v>
          </cell>
          <cell r="K1707">
            <v>1.17</v>
          </cell>
          <cell r="L1707">
            <v>0.83000000000000007</v>
          </cell>
          <cell r="M1707">
            <v>0.58499999999999996</v>
          </cell>
          <cell r="N1707" t="str">
            <v>-</v>
          </cell>
          <cell r="O1707" t="str">
            <v>-</v>
          </cell>
          <cell r="P1707" t="str">
            <v>EMM</v>
          </cell>
          <cell r="Q1707" t="str">
            <v>-</v>
          </cell>
          <cell r="R1707" t="str">
            <v>-</v>
          </cell>
          <cell r="S1707" t="str">
            <v>-</v>
          </cell>
          <cell r="T1707" t="str">
            <v>-</v>
          </cell>
          <cell r="U1707">
            <v>43010</v>
          </cell>
          <cell r="V1707">
            <v>43039</v>
          </cell>
          <cell r="W1707">
            <v>43039</v>
          </cell>
          <cell r="X1707">
            <v>29</v>
          </cell>
          <cell r="Y1707">
            <v>43027</v>
          </cell>
          <cell r="Z1707">
            <v>-11</v>
          </cell>
        </row>
        <row r="1708">
          <cell r="C1708">
            <v>4410</v>
          </cell>
          <cell r="D1708" t="str">
            <v>EMSA</v>
          </cell>
          <cell r="E1708">
            <v>2017</v>
          </cell>
          <cell r="F1708" t="str">
            <v>TA</v>
          </cell>
          <cell r="G1708" t="str">
            <v>Rep.CAP32 N/S 763-2012 /(RTU C.T. XERT-2)</v>
          </cell>
          <cell r="H1708" t="str">
            <v>IND</v>
          </cell>
          <cell r="I1708">
            <v>4</v>
          </cell>
          <cell r="J1708">
            <v>2</v>
          </cell>
          <cell r="K1708">
            <v>1.75</v>
          </cell>
          <cell r="L1708">
            <v>0.25</v>
          </cell>
          <cell r="M1708">
            <v>0.875</v>
          </cell>
          <cell r="N1708" t="str">
            <v>-</v>
          </cell>
          <cell r="O1708" t="str">
            <v>-</v>
          </cell>
          <cell r="P1708" t="str">
            <v>EMM</v>
          </cell>
          <cell r="Q1708" t="str">
            <v>-</v>
          </cell>
          <cell r="R1708" t="str">
            <v>-</v>
          </cell>
          <cell r="S1708" t="str">
            <v>-</v>
          </cell>
          <cell r="T1708" t="str">
            <v>-</v>
          </cell>
          <cell r="U1708">
            <v>43017</v>
          </cell>
          <cell r="V1708">
            <v>43017</v>
          </cell>
          <cell r="W1708">
            <v>43017</v>
          </cell>
          <cell r="X1708">
            <v>0</v>
          </cell>
          <cell r="Y1708">
            <v>43017</v>
          </cell>
          <cell r="Z1708">
            <v>0</v>
          </cell>
        </row>
        <row r="1709">
          <cell r="C1709">
            <v>4411</v>
          </cell>
          <cell r="D1709" t="str">
            <v>EMSA</v>
          </cell>
          <cell r="E1709">
            <v>2017</v>
          </cell>
          <cell r="F1709" t="str">
            <v>TA</v>
          </cell>
          <cell r="G1709" t="str">
            <v>Rep.CAP32 N/S 1175-2007 (RESERVA)</v>
          </cell>
          <cell r="H1709" t="str">
            <v>IND</v>
          </cell>
          <cell r="I1709">
            <v>5</v>
          </cell>
          <cell r="J1709">
            <v>2</v>
          </cell>
          <cell r="K1709">
            <v>0.75</v>
          </cell>
          <cell r="L1709">
            <v>1.25</v>
          </cell>
          <cell r="M1709">
            <v>0.375</v>
          </cell>
          <cell r="N1709" t="str">
            <v>-</v>
          </cell>
          <cell r="O1709" t="str">
            <v>-</v>
          </cell>
          <cell r="P1709" t="str">
            <v>EMM</v>
          </cell>
          <cell r="Q1709" t="str">
            <v>-</v>
          </cell>
          <cell r="R1709" t="str">
            <v>-</v>
          </cell>
          <cell r="S1709" t="str">
            <v>-</v>
          </cell>
          <cell r="T1709" t="str">
            <v>-</v>
          </cell>
          <cell r="U1709">
            <v>43017</v>
          </cell>
          <cell r="V1709">
            <v>43017</v>
          </cell>
          <cell r="W1709">
            <v>43017</v>
          </cell>
          <cell r="X1709">
            <v>0</v>
          </cell>
          <cell r="Y1709">
            <v>43017</v>
          </cell>
          <cell r="Z1709">
            <v>0</v>
          </cell>
        </row>
        <row r="1710">
          <cell r="C1710">
            <v>4412</v>
          </cell>
          <cell r="D1710" t="str">
            <v>EMSA</v>
          </cell>
          <cell r="E1710">
            <v>2017</v>
          </cell>
          <cell r="F1710" t="str">
            <v>TA</v>
          </cell>
          <cell r="G1710" t="str">
            <v>Rep.CAP32 N/S 69-2017 /(RTU S.E. ALBAGUES)</v>
          </cell>
          <cell r="H1710" t="str">
            <v>IND</v>
          </cell>
          <cell r="I1710">
            <v>5</v>
          </cell>
          <cell r="J1710">
            <v>2</v>
          </cell>
          <cell r="K1710">
            <v>1.5</v>
          </cell>
          <cell r="L1710">
            <v>0.5</v>
          </cell>
          <cell r="M1710">
            <v>0.75</v>
          </cell>
          <cell r="N1710" t="str">
            <v>-</v>
          </cell>
          <cell r="O1710" t="str">
            <v>-</v>
          </cell>
          <cell r="P1710" t="str">
            <v>EMM</v>
          </cell>
          <cell r="Q1710" t="str">
            <v>-</v>
          </cell>
          <cell r="R1710" t="str">
            <v>-</v>
          </cell>
          <cell r="S1710" t="str">
            <v>-</v>
          </cell>
          <cell r="T1710" t="str">
            <v>-</v>
          </cell>
          <cell r="U1710">
            <v>43014</v>
          </cell>
          <cell r="V1710">
            <v>43017</v>
          </cell>
          <cell r="W1710">
            <v>43017</v>
          </cell>
          <cell r="X1710">
            <v>3</v>
          </cell>
          <cell r="Y1710">
            <v>43017</v>
          </cell>
          <cell r="Z1710">
            <v>0</v>
          </cell>
        </row>
        <row r="1711">
          <cell r="C1711">
            <v>4413</v>
          </cell>
          <cell r="D1711" t="str">
            <v>ELSASE</v>
          </cell>
          <cell r="E1711">
            <v>2017</v>
          </cell>
          <cell r="F1711" t="str">
            <v>TA</v>
          </cell>
          <cell r="G1711" t="str">
            <v>MANTENIMIENTO SCADA TEDIS.Net S.SERVAN 2,017</v>
          </cell>
          <cell r="H1711" t="str">
            <v>IND</v>
          </cell>
          <cell r="I1711">
            <v>4</v>
          </cell>
          <cell r="J1711">
            <v>4</v>
          </cell>
          <cell r="K1711">
            <v>1</v>
          </cell>
          <cell r="L1711">
            <v>3</v>
          </cell>
          <cell r="M1711">
            <v>0.25</v>
          </cell>
          <cell r="N1711" t="str">
            <v>-</v>
          </cell>
          <cell r="O1711" t="str">
            <v>-</v>
          </cell>
          <cell r="P1711" t="str">
            <v>-</v>
          </cell>
          <cell r="Q1711" t="str">
            <v>JMG</v>
          </cell>
          <cell r="R1711" t="str">
            <v>-</v>
          </cell>
          <cell r="S1711" t="str">
            <v>-</v>
          </cell>
          <cell r="T1711" t="str">
            <v>-</v>
          </cell>
          <cell r="U1711">
            <v>43009</v>
          </cell>
          <cell r="V1711">
            <v>43100</v>
          </cell>
          <cell r="W1711">
            <v>43100</v>
          </cell>
          <cell r="X1711">
            <v>90</v>
          </cell>
          <cell r="Y1711">
            <v>43100</v>
          </cell>
          <cell r="Z1711">
            <v>0</v>
          </cell>
        </row>
        <row r="1712">
          <cell r="C1712">
            <v>4414</v>
          </cell>
          <cell r="D1712" t="str">
            <v>ELSASE</v>
          </cell>
          <cell r="E1712">
            <v>2017</v>
          </cell>
          <cell r="F1712" t="str">
            <v>TA</v>
          </cell>
          <cell r="G1712" t="str">
            <v>MANTENIMIENTO SCADA TEDIS.Net S.SERVAN 2,018</v>
          </cell>
          <cell r="H1712" t="str">
            <v>IND</v>
          </cell>
          <cell r="I1712">
            <v>4</v>
          </cell>
          <cell r="J1712">
            <v>16</v>
          </cell>
          <cell r="K1712">
            <v>8.92</v>
          </cell>
          <cell r="L1712">
            <v>7.08</v>
          </cell>
          <cell r="M1712">
            <v>0.5575</v>
          </cell>
          <cell r="N1712" t="str">
            <v>-</v>
          </cell>
          <cell r="O1712" t="str">
            <v>-</v>
          </cell>
          <cell r="P1712" t="str">
            <v>-</v>
          </cell>
          <cell r="Q1712" t="str">
            <v>JMG</v>
          </cell>
          <cell r="R1712" t="str">
            <v>-</v>
          </cell>
          <cell r="S1712" t="str">
            <v>-</v>
          </cell>
          <cell r="T1712" t="str">
            <v>-</v>
          </cell>
          <cell r="U1712">
            <v>43101</v>
          </cell>
          <cell r="V1712">
            <v>43465</v>
          </cell>
          <cell r="W1712">
            <v>43465</v>
          </cell>
          <cell r="X1712">
            <v>360</v>
          </cell>
          <cell r="Y1712">
            <v>43465</v>
          </cell>
          <cell r="Z1712">
            <v>0</v>
          </cell>
        </row>
        <row r="1713">
          <cell r="C1713">
            <v>4415</v>
          </cell>
          <cell r="D1713" t="str">
            <v>EOSPIT</v>
          </cell>
          <cell r="E1713">
            <v>2017</v>
          </cell>
          <cell r="F1713" t="str">
            <v>TA</v>
          </cell>
          <cell r="G1713" t="str">
            <v>Rep.CAP32 N/S 55-2017 (RTU IAT EOSA)</v>
          </cell>
          <cell r="H1713" t="str">
            <v>IND</v>
          </cell>
          <cell r="I1713">
            <v>6</v>
          </cell>
          <cell r="J1713">
            <v>1</v>
          </cell>
          <cell r="K1713">
            <v>0.75</v>
          </cell>
          <cell r="L1713">
            <v>0.25</v>
          </cell>
          <cell r="M1713">
            <v>0.75</v>
          </cell>
          <cell r="N1713" t="str">
            <v>-</v>
          </cell>
          <cell r="O1713" t="str">
            <v>-</v>
          </cell>
          <cell r="P1713" t="str">
            <v>EMM</v>
          </cell>
          <cell r="Q1713" t="str">
            <v>-</v>
          </cell>
          <cell r="R1713" t="str">
            <v>-</v>
          </cell>
          <cell r="S1713" t="str">
            <v>-</v>
          </cell>
          <cell r="T1713" t="str">
            <v>-</v>
          </cell>
          <cell r="U1713">
            <v>43018</v>
          </cell>
          <cell r="V1713">
            <v>43018</v>
          </cell>
          <cell r="W1713">
            <v>43018</v>
          </cell>
          <cell r="X1713">
            <v>0</v>
          </cell>
          <cell r="Y1713">
            <v>43018</v>
          </cell>
          <cell r="Z1713">
            <v>0</v>
          </cell>
        </row>
        <row r="1714">
          <cell r="C1714">
            <v>4416</v>
          </cell>
          <cell r="D1714" t="str">
            <v>EOSPIT</v>
          </cell>
          <cell r="E1714">
            <v>2017</v>
          </cell>
          <cell r="F1714" t="str">
            <v>TA</v>
          </cell>
          <cell r="G1714" t="str">
            <v>Rep.CAP32 N/S 60-2017</v>
          </cell>
          <cell r="H1714" t="str">
            <v>IND</v>
          </cell>
          <cell r="I1714">
            <v>6</v>
          </cell>
          <cell r="J1714">
            <v>1</v>
          </cell>
          <cell r="K1714">
            <v>0.75</v>
          </cell>
          <cell r="L1714">
            <v>0.25</v>
          </cell>
          <cell r="M1714">
            <v>0.75</v>
          </cell>
          <cell r="N1714" t="str">
            <v>-</v>
          </cell>
          <cell r="O1714" t="str">
            <v>-</v>
          </cell>
          <cell r="P1714" t="str">
            <v>EMM</v>
          </cell>
          <cell r="Q1714" t="str">
            <v>-</v>
          </cell>
          <cell r="R1714" t="str">
            <v>-</v>
          </cell>
          <cell r="S1714" t="str">
            <v>-</v>
          </cell>
          <cell r="T1714" t="str">
            <v>-</v>
          </cell>
          <cell r="U1714">
            <v>43018</v>
          </cell>
          <cell r="V1714">
            <v>43018</v>
          </cell>
          <cell r="W1714">
            <v>43018</v>
          </cell>
          <cell r="X1714">
            <v>0</v>
          </cell>
          <cell r="Y1714">
            <v>43018</v>
          </cell>
          <cell r="Z1714">
            <v>0</v>
          </cell>
        </row>
        <row r="1715">
          <cell r="C1715">
            <v>4417</v>
          </cell>
          <cell r="D1715" t="str">
            <v>FELGON</v>
          </cell>
          <cell r="E1715">
            <v>2017</v>
          </cell>
          <cell r="F1715" t="str">
            <v>TA</v>
          </cell>
          <cell r="G1715" t="str">
            <v>RTU C.T. GUIJO v1.0</v>
          </cell>
          <cell r="H1715" t="str">
            <v>PPAL</v>
          </cell>
          <cell r="I1715">
            <v>0</v>
          </cell>
          <cell r="J1715">
            <v>9</v>
          </cell>
          <cell r="K1715">
            <v>13.05</v>
          </cell>
          <cell r="L1715">
            <v>-4.0500000000000007</v>
          </cell>
          <cell r="M1715">
            <v>1.4500000000000002</v>
          </cell>
          <cell r="N1715" t="str">
            <v>-</v>
          </cell>
          <cell r="O1715" t="str">
            <v>-</v>
          </cell>
          <cell r="P1715" t="str">
            <v>EMM</v>
          </cell>
          <cell r="Q1715" t="str">
            <v>-</v>
          </cell>
          <cell r="R1715" t="str">
            <v>-</v>
          </cell>
          <cell r="S1715" t="str">
            <v>-</v>
          </cell>
          <cell r="T1715" t="str">
            <v>-</v>
          </cell>
          <cell r="U1715">
            <v>43017</v>
          </cell>
          <cell r="V1715">
            <v>43049</v>
          </cell>
          <cell r="W1715">
            <v>43049</v>
          </cell>
          <cell r="X1715">
            <v>31</v>
          </cell>
          <cell r="Y1715">
            <v>43062</v>
          </cell>
          <cell r="Z1715">
            <v>13</v>
          </cell>
        </row>
        <row r="1716">
          <cell r="C1716">
            <v>4418</v>
          </cell>
          <cell r="D1716" t="str">
            <v>FELGON</v>
          </cell>
          <cell r="E1716">
            <v>2017</v>
          </cell>
          <cell r="F1716" t="str">
            <v>TA</v>
          </cell>
          <cell r="G1716" t="str">
            <v>RTU C.T. TAJO v1.0</v>
          </cell>
          <cell r="H1716" t="str">
            <v>OF4417</v>
          </cell>
          <cell r="I1716">
            <v>0</v>
          </cell>
          <cell r="J1716">
            <v>9</v>
          </cell>
          <cell r="K1716">
            <v>13.06</v>
          </cell>
          <cell r="L1716">
            <v>-4.0600000000000005</v>
          </cell>
          <cell r="M1716">
            <v>1.4511111111111112</v>
          </cell>
          <cell r="N1716" t="str">
            <v>-</v>
          </cell>
          <cell r="O1716" t="str">
            <v>-</v>
          </cell>
          <cell r="P1716" t="str">
            <v>EMM</v>
          </cell>
          <cell r="Q1716" t="str">
            <v>-</v>
          </cell>
          <cell r="R1716" t="str">
            <v>-</v>
          </cell>
          <cell r="S1716" t="str">
            <v>-</v>
          </cell>
          <cell r="T1716" t="str">
            <v>-</v>
          </cell>
          <cell r="U1716">
            <v>43017</v>
          </cell>
          <cell r="V1716">
            <v>43049</v>
          </cell>
          <cell r="W1716">
            <v>43049</v>
          </cell>
          <cell r="X1716">
            <v>31</v>
          </cell>
          <cell r="Y1716">
            <v>43062</v>
          </cell>
          <cell r="Z1716">
            <v>13</v>
          </cell>
        </row>
        <row r="1717">
          <cell r="C1717">
            <v>4419</v>
          </cell>
          <cell r="D1717" t="str">
            <v>FELGON</v>
          </cell>
          <cell r="E1717">
            <v>2017</v>
          </cell>
          <cell r="F1717" t="str">
            <v>TA</v>
          </cell>
          <cell r="G1717" t="str">
            <v>RTU C.T. AVE MARIA v1.0</v>
          </cell>
          <cell r="H1717" t="str">
            <v>OF4417</v>
          </cell>
          <cell r="I1717">
            <v>0</v>
          </cell>
          <cell r="J1717">
            <v>9</v>
          </cell>
          <cell r="K1717">
            <v>13.09</v>
          </cell>
          <cell r="L1717">
            <v>-4.09</v>
          </cell>
          <cell r="M1717">
            <v>1.4544444444444444</v>
          </cell>
          <cell r="N1717" t="str">
            <v>-</v>
          </cell>
          <cell r="O1717" t="str">
            <v>-</v>
          </cell>
          <cell r="P1717" t="str">
            <v>EMM</v>
          </cell>
          <cell r="Q1717" t="str">
            <v>-</v>
          </cell>
          <cell r="R1717" t="str">
            <v>-</v>
          </cell>
          <cell r="S1717" t="str">
            <v>-</v>
          </cell>
          <cell r="T1717" t="str">
            <v>-</v>
          </cell>
          <cell r="U1717">
            <v>43017</v>
          </cell>
          <cell r="V1717">
            <v>43049</v>
          </cell>
          <cell r="W1717">
            <v>43049</v>
          </cell>
          <cell r="X1717">
            <v>31</v>
          </cell>
          <cell r="Y1717">
            <v>43062</v>
          </cell>
          <cell r="Z1717">
            <v>13</v>
          </cell>
        </row>
        <row r="1718">
          <cell r="C1718">
            <v>4420</v>
          </cell>
          <cell r="D1718" t="str">
            <v>FELGON</v>
          </cell>
          <cell r="E1718">
            <v>2017</v>
          </cell>
          <cell r="F1718" t="str">
            <v>TA</v>
          </cell>
          <cell r="G1718" t="str">
            <v>RTU C.T. ESQUERO-3 v1.0</v>
          </cell>
          <cell r="H1718" t="str">
            <v>OF4417</v>
          </cell>
          <cell r="I1718">
            <v>0</v>
          </cell>
          <cell r="J1718">
            <v>9</v>
          </cell>
          <cell r="K1718">
            <v>13.08</v>
          </cell>
          <cell r="L1718">
            <v>-4.08</v>
          </cell>
          <cell r="M1718">
            <v>1.4533333333333334</v>
          </cell>
          <cell r="N1718" t="str">
            <v>-</v>
          </cell>
          <cell r="O1718" t="str">
            <v>-</v>
          </cell>
          <cell r="P1718" t="str">
            <v>EMM</v>
          </cell>
          <cell r="Q1718" t="str">
            <v>-</v>
          </cell>
          <cell r="R1718" t="str">
            <v>-</v>
          </cell>
          <cell r="S1718" t="str">
            <v>-</v>
          </cell>
          <cell r="T1718" t="str">
            <v>-</v>
          </cell>
          <cell r="U1718">
            <v>43017</v>
          </cell>
          <cell r="V1718">
            <v>43049</v>
          </cell>
          <cell r="W1718">
            <v>43049</v>
          </cell>
          <cell r="X1718">
            <v>31</v>
          </cell>
          <cell r="Y1718">
            <v>43062</v>
          </cell>
          <cell r="Z1718">
            <v>13</v>
          </cell>
        </row>
        <row r="1719">
          <cell r="C1719">
            <v>4421</v>
          </cell>
          <cell r="D1719" t="str">
            <v>FELGON</v>
          </cell>
          <cell r="E1719">
            <v>2017</v>
          </cell>
          <cell r="F1719" t="str">
            <v>TA</v>
          </cell>
          <cell r="G1719" t="str">
            <v>RTU C.T. ESQUERO-2 v1.0</v>
          </cell>
          <cell r="H1719" t="str">
            <v>OF4417</v>
          </cell>
          <cell r="I1719">
            <v>0</v>
          </cell>
          <cell r="J1719">
            <v>9</v>
          </cell>
          <cell r="K1719">
            <v>13.12</v>
          </cell>
          <cell r="L1719">
            <v>-4.1199999999999992</v>
          </cell>
          <cell r="M1719">
            <v>1.4577777777777776</v>
          </cell>
          <cell r="N1719" t="str">
            <v>-</v>
          </cell>
          <cell r="O1719" t="str">
            <v>-</v>
          </cell>
          <cell r="P1719" t="str">
            <v>EMM</v>
          </cell>
          <cell r="Q1719" t="str">
            <v>-</v>
          </cell>
          <cell r="R1719" t="str">
            <v>-</v>
          </cell>
          <cell r="S1719" t="str">
            <v>-</v>
          </cell>
          <cell r="T1719" t="str">
            <v>-</v>
          </cell>
          <cell r="U1719">
            <v>43017</v>
          </cell>
          <cell r="V1719">
            <v>43049</v>
          </cell>
          <cell r="W1719">
            <v>43049</v>
          </cell>
          <cell r="X1719">
            <v>31</v>
          </cell>
          <cell r="Y1719">
            <v>43062</v>
          </cell>
          <cell r="Z1719">
            <v>13</v>
          </cell>
        </row>
        <row r="1720">
          <cell r="C1720">
            <v>4422</v>
          </cell>
          <cell r="D1720" t="str">
            <v>FELGON</v>
          </cell>
          <cell r="E1720">
            <v>2017</v>
          </cell>
          <cell r="F1720" t="str">
            <v>TA</v>
          </cell>
          <cell r="G1720" t="str">
            <v>RTU C.T. OLMO v1.0</v>
          </cell>
          <cell r="H1720" t="str">
            <v>OF4417</v>
          </cell>
          <cell r="I1720">
            <v>0</v>
          </cell>
          <cell r="J1720">
            <v>9</v>
          </cell>
          <cell r="K1720">
            <v>13.05</v>
          </cell>
          <cell r="L1720">
            <v>-4.0500000000000007</v>
          </cell>
          <cell r="M1720">
            <v>1.4500000000000002</v>
          </cell>
          <cell r="N1720" t="str">
            <v>-</v>
          </cell>
          <cell r="O1720" t="str">
            <v>-</v>
          </cell>
          <cell r="P1720" t="str">
            <v>EMM</v>
          </cell>
          <cell r="Q1720" t="str">
            <v>-</v>
          </cell>
          <cell r="R1720" t="str">
            <v>-</v>
          </cell>
          <cell r="S1720" t="str">
            <v>-</v>
          </cell>
          <cell r="T1720" t="str">
            <v>-</v>
          </cell>
          <cell r="U1720">
            <v>43017</v>
          </cell>
          <cell r="V1720">
            <v>43049</v>
          </cell>
          <cell r="W1720">
            <v>43049</v>
          </cell>
          <cell r="X1720">
            <v>31</v>
          </cell>
          <cell r="Y1720">
            <v>43062</v>
          </cell>
          <cell r="Z1720">
            <v>13</v>
          </cell>
        </row>
        <row r="1721">
          <cell r="C1721">
            <v>4423</v>
          </cell>
          <cell r="D1721" t="str">
            <v>FELGON</v>
          </cell>
          <cell r="E1721">
            <v>2017</v>
          </cell>
          <cell r="F1721" t="str">
            <v>TA</v>
          </cell>
          <cell r="G1721" t="str">
            <v>RTU C.R. 1 DE MAYO v1.0</v>
          </cell>
          <cell r="H1721" t="str">
            <v>OF4417</v>
          </cell>
          <cell r="I1721">
            <v>0</v>
          </cell>
          <cell r="J1721">
            <v>9</v>
          </cell>
          <cell r="K1721">
            <v>13.06</v>
          </cell>
          <cell r="L1721">
            <v>-4.0600000000000005</v>
          </cell>
          <cell r="M1721">
            <v>1.4511111111111112</v>
          </cell>
          <cell r="N1721" t="str">
            <v>-</v>
          </cell>
          <cell r="O1721" t="str">
            <v>-</v>
          </cell>
          <cell r="P1721" t="str">
            <v>EMM</v>
          </cell>
          <cell r="Q1721" t="str">
            <v>-</v>
          </cell>
          <cell r="R1721" t="str">
            <v>-</v>
          </cell>
          <cell r="S1721" t="str">
            <v>-</v>
          </cell>
          <cell r="T1721" t="str">
            <v>-</v>
          </cell>
          <cell r="U1721">
            <v>43017</v>
          </cell>
          <cell r="V1721">
            <v>43049</v>
          </cell>
          <cell r="W1721">
            <v>43049</v>
          </cell>
          <cell r="X1721">
            <v>31</v>
          </cell>
          <cell r="Y1721">
            <v>43062</v>
          </cell>
          <cell r="Z1721">
            <v>13</v>
          </cell>
        </row>
        <row r="1722">
          <cell r="C1722">
            <v>4424</v>
          </cell>
          <cell r="D1722" t="str">
            <v>SITEL</v>
          </cell>
          <cell r="E1722">
            <v>2017</v>
          </cell>
          <cell r="F1722" t="str">
            <v>OB</v>
          </cell>
          <cell r="G1722" t="str">
            <v>FW CAP-PRX v7.0 VULNERABILITATS</v>
          </cell>
          <cell r="H1722" t="str">
            <v>OF3983</v>
          </cell>
          <cell r="I1722">
            <v>0</v>
          </cell>
          <cell r="J1722">
            <v>224</v>
          </cell>
          <cell r="K1722">
            <v>0</v>
          </cell>
          <cell r="L1722">
            <v>224</v>
          </cell>
          <cell r="M1722">
            <v>0</v>
          </cell>
          <cell r="N1722" t="str">
            <v>-</v>
          </cell>
          <cell r="O1722" t="str">
            <v>-</v>
          </cell>
          <cell r="P1722" t="str">
            <v>-</v>
          </cell>
          <cell r="Q1722" t="str">
            <v>-</v>
          </cell>
          <cell r="R1722" t="str">
            <v>MTS</v>
          </cell>
          <cell r="S1722" t="str">
            <v>-</v>
          </cell>
          <cell r="T1722" t="str">
            <v>-</v>
          </cell>
          <cell r="U1722">
            <v>42978</v>
          </cell>
          <cell r="V1722">
            <v>43069</v>
          </cell>
          <cell r="W1722">
            <v>43069</v>
          </cell>
          <cell r="X1722">
            <v>90</v>
          </cell>
          <cell r="Y1722">
            <v>0</v>
          </cell>
          <cell r="Z1722" t="str">
            <v/>
          </cell>
        </row>
        <row r="1723">
          <cell r="C1723">
            <v>4425</v>
          </cell>
          <cell r="D1723" t="str">
            <v>INVAEX</v>
          </cell>
          <cell r="E1723">
            <v>2017</v>
          </cell>
          <cell r="F1723" t="str">
            <v>TA</v>
          </cell>
          <cell r="G1723" t="str">
            <v>2 x MODUL CAN-AÏLLAT (Master) v2.0</v>
          </cell>
          <cell r="H1723" t="str">
            <v>IND</v>
          </cell>
          <cell r="I1723">
            <v>0</v>
          </cell>
          <cell r="J1723">
            <v>1</v>
          </cell>
          <cell r="K1723">
            <v>0.42</v>
          </cell>
          <cell r="L1723">
            <v>0.58000000000000007</v>
          </cell>
          <cell r="M1723">
            <v>0.42</v>
          </cell>
          <cell r="N1723" t="str">
            <v>-</v>
          </cell>
          <cell r="O1723" t="str">
            <v>-</v>
          </cell>
          <cell r="P1723" t="str">
            <v>EMM</v>
          </cell>
          <cell r="Q1723" t="str">
            <v>-</v>
          </cell>
          <cell r="R1723" t="str">
            <v>-</v>
          </cell>
          <cell r="S1723" t="str">
            <v>-</v>
          </cell>
          <cell r="T1723" t="str">
            <v>-</v>
          </cell>
          <cell r="U1723">
            <v>43017</v>
          </cell>
          <cell r="V1723">
            <v>43028</v>
          </cell>
          <cell r="W1723">
            <v>43028</v>
          </cell>
          <cell r="X1723">
            <v>11</v>
          </cell>
          <cell r="Y1723">
            <v>43025</v>
          </cell>
          <cell r="Z1723">
            <v>-3</v>
          </cell>
        </row>
        <row r="1724">
          <cell r="C1724">
            <v>4426</v>
          </cell>
          <cell r="D1724" t="str">
            <v>EYPESA</v>
          </cell>
          <cell r="E1724">
            <v>2017</v>
          </cell>
          <cell r="F1724" t="str">
            <v>AN</v>
          </cell>
          <cell r="G1724" t="str">
            <v>CC SCADA EYPESA v6.3</v>
          </cell>
          <cell r="H1724" t="str">
            <v>IND</v>
          </cell>
          <cell r="I1724">
            <v>0</v>
          </cell>
          <cell r="J1724">
            <v>4</v>
          </cell>
          <cell r="K1724">
            <v>0</v>
          </cell>
          <cell r="L1724">
            <v>4</v>
          </cell>
          <cell r="M1724">
            <v>0</v>
          </cell>
          <cell r="N1724" t="str">
            <v>-</v>
          </cell>
          <cell r="O1724" t="str">
            <v>-</v>
          </cell>
          <cell r="P1724" t="str">
            <v>-</v>
          </cell>
          <cell r="Q1724" t="str">
            <v>-</v>
          </cell>
          <cell r="R1724" t="str">
            <v>RVC</v>
          </cell>
          <cell r="S1724" t="str">
            <v>-</v>
          </cell>
          <cell r="T1724" t="str">
            <v>-</v>
          </cell>
          <cell r="U1724">
            <v>43027</v>
          </cell>
          <cell r="V1724">
            <v>43049</v>
          </cell>
          <cell r="W1724">
            <v>43049</v>
          </cell>
          <cell r="X1724">
            <v>21</v>
          </cell>
          <cell r="Y1724">
            <v>43084</v>
          </cell>
          <cell r="Z1724">
            <v>35</v>
          </cell>
        </row>
        <row r="1725">
          <cell r="C1725">
            <v>4427</v>
          </cell>
          <cell r="D1725" t="str">
            <v>ELEEBR</v>
          </cell>
          <cell r="E1725">
            <v>2017</v>
          </cell>
          <cell r="F1725" t="str">
            <v>TA</v>
          </cell>
          <cell r="G1725" t="str">
            <v>CC SCADA E.EBRO v4.4</v>
          </cell>
          <cell r="H1725" t="str">
            <v>IND</v>
          </cell>
          <cell r="I1725">
            <v>0</v>
          </cell>
          <cell r="J1725">
            <v>6</v>
          </cell>
          <cell r="K1725">
            <v>3</v>
          </cell>
          <cell r="L1725">
            <v>3</v>
          </cell>
          <cell r="M1725">
            <v>0.5</v>
          </cell>
          <cell r="N1725" t="str">
            <v>-</v>
          </cell>
          <cell r="O1725" t="str">
            <v>-</v>
          </cell>
          <cell r="P1725" t="str">
            <v>-</v>
          </cell>
          <cell r="Q1725" t="str">
            <v>JMG</v>
          </cell>
          <cell r="R1725" t="str">
            <v>-</v>
          </cell>
          <cell r="S1725" t="str">
            <v>-</v>
          </cell>
          <cell r="T1725" t="str">
            <v>-</v>
          </cell>
          <cell r="U1725">
            <v>43028</v>
          </cell>
          <cell r="V1725">
            <v>43035</v>
          </cell>
          <cell r="W1725">
            <v>43035</v>
          </cell>
          <cell r="X1725">
            <v>7</v>
          </cell>
          <cell r="Y1725">
            <v>43035</v>
          </cell>
          <cell r="Z1725">
            <v>0</v>
          </cell>
        </row>
        <row r="1726">
          <cell r="C1726">
            <v>4428</v>
          </cell>
          <cell r="D1726" t="str">
            <v>CASTAR</v>
          </cell>
          <cell r="E1726">
            <v>2017</v>
          </cell>
          <cell r="F1726" t="str">
            <v>TA</v>
          </cell>
          <cell r="G1726" t="str">
            <v>CC SCADA TARRADELLAS v3.0</v>
          </cell>
          <cell r="H1726" t="str">
            <v>IND</v>
          </cell>
          <cell r="I1726">
            <v>0</v>
          </cell>
          <cell r="J1726">
            <v>29</v>
          </cell>
          <cell r="K1726">
            <v>39.25</v>
          </cell>
          <cell r="L1726">
            <v>-10.25</v>
          </cell>
          <cell r="M1726">
            <v>1.353448275862069</v>
          </cell>
          <cell r="N1726" t="str">
            <v>-</v>
          </cell>
          <cell r="O1726" t="str">
            <v>-</v>
          </cell>
          <cell r="P1726" t="str">
            <v>-</v>
          </cell>
          <cell r="Q1726" t="str">
            <v>-</v>
          </cell>
          <cell r="R1726" t="str">
            <v>TRS</v>
          </cell>
          <cell r="S1726" t="str">
            <v>-</v>
          </cell>
          <cell r="T1726" t="str">
            <v>-</v>
          </cell>
          <cell r="U1726">
            <v>43031</v>
          </cell>
          <cell r="V1726">
            <v>43072</v>
          </cell>
          <cell r="W1726">
            <v>43131</v>
          </cell>
          <cell r="X1726">
            <v>40</v>
          </cell>
          <cell r="Y1726">
            <v>43131</v>
          </cell>
          <cell r="Z1726">
            <v>0</v>
          </cell>
        </row>
        <row r="1727">
          <cell r="C1727">
            <v>4429</v>
          </cell>
          <cell r="D1727" t="str">
            <v>EYPESA</v>
          </cell>
          <cell r="E1727">
            <v>2017</v>
          </cell>
          <cell r="F1727" t="str">
            <v>TA</v>
          </cell>
          <cell r="G1727" t="str">
            <v>INFORMES ISO-9001/2000 EYPESA-2,017</v>
          </cell>
          <cell r="H1727" t="str">
            <v>IND</v>
          </cell>
          <cell r="I1727">
            <v>0</v>
          </cell>
          <cell r="J1727">
            <v>9</v>
          </cell>
          <cell r="K1727">
            <v>8</v>
          </cell>
          <cell r="L1727">
            <v>1</v>
          </cell>
          <cell r="M1727">
            <v>0.88888888888888884</v>
          </cell>
          <cell r="N1727" t="str">
            <v>-</v>
          </cell>
          <cell r="O1727" t="str">
            <v>-</v>
          </cell>
          <cell r="P1727" t="str">
            <v>-</v>
          </cell>
          <cell r="Q1727" t="str">
            <v>-</v>
          </cell>
          <cell r="R1727" t="str">
            <v>RVC</v>
          </cell>
          <cell r="S1727" t="str">
            <v>-</v>
          </cell>
          <cell r="T1727" t="str">
            <v>-</v>
          </cell>
          <cell r="U1727">
            <v>43032</v>
          </cell>
          <cell r="V1727">
            <v>43069</v>
          </cell>
          <cell r="W1727">
            <v>43069</v>
          </cell>
          <cell r="X1727">
            <v>36</v>
          </cell>
          <cell r="Y1727">
            <v>43070</v>
          </cell>
          <cell r="Z1727">
            <v>1</v>
          </cell>
        </row>
        <row r="1728">
          <cell r="C1728">
            <v>4430</v>
          </cell>
          <cell r="D1728" t="str">
            <v>ENDENE</v>
          </cell>
          <cell r="E1728">
            <v>2017</v>
          </cell>
          <cell r="F1728" t="str">
            <v>TA</v>
          </cell>
          <cell r="G1728" t="str">
            <v>REPARACIO TD+RTU PRE PF SON QUARTERA</v>
          </cell>
          <cell r="H1728" t="str">
            <v>IND</v>
          </cell>
          <cell r="I1728">
            <v>0</v>
          </cell>
          <cell r="J1728">
            <v>8</v>
          </cell>
          <cell r="K1728">
            <v>12.25</v>
          </cell>
          <cell r="L1728">
            <v>-4.25</v>
          </cell>
          <cell r="M1728">
            <v>1.53125</v>
          </cell>
          <cell r="N1728" t="str">
            <v>-</v>
          </cell>
          <cell r="O1728" t="str">
            <v>-</v>
          </cell>
          <cell r="P1728" t="str">
            <v>EMM</v>
          </cell>
          <cell r="Q1728" t="str">
            <v>-</v>
          </cell>
          <cell r="R1728" t="str">
            <v>-</v>
          </cell>
          <cell r="S1728" t="str">
            <v>-</v>
          </cell>
          <cell r="T1728" t="str">
            <v>-</v>
          </cell>
          <cell r="U1728">
            <v>43033</v>
          </cell>
          <cell r="V1728">
            <v>43033</v>
          </cell>
          <cell r="W1728">
            <v>43033</v>
          </cell>
          <cell r="X1728">
            <v>0</v>
          </cell>
          <cell r="Y1728">
            <v>43034</v>
          </cell>
          <cell r="Z1728">
            <v>1</v>
          </cell>
        </row>
        <row r="1729">
          <cell r="C1729">
            <v>4431</v>
          </cell>
          <cell r="D1729" t="str">
            <v>ELEEBR</v>
          </cell>
          <cell r="E1729">
            <v>2017</v>
          </cell>
          <cell r="F1729" t="str">
            <v>TA</v>
          </cell>
          <cell r="G1729" t="str">
            <v>Inst. y PEM RTU C.T. ENVEJA v1.0</v>
          </cell>
          <cell r="H1729" t="str">
            <v>PPAL</v>
          </cell>
          <cell r="I1729">
            <v>0</v>
          </cell>
          <cell r="J1729">
            <v>8</v>
          </cell>
          <cell r="K1729">
            <v>9.5</v>
          </cell>
          <cell r="L1729">
            <v>-1.5</v>
          </cell>
          <cell r="M1729">
            <v>1.1875</v>
          </cell>
          <cell r="N1729" t="str">
            <v>-</v>
          </cell>
          <cell r="O1729" t="str">
            <v>-</v>
          </cell>
          <cell r="P1729" t="str">
            <v>-</v>
          </cell>
          <cell r="Q1729" t="str">
            <v>JMG</v>
          </cell>
          <cell r="R1729" t="str">
            <v>-</v>
          </cell>
          <cell r="S1729" t="str">
            <v>-</v>
          </cell>
          <cell r="T1729" t="str">
            <v>-</v>
          </cell>
          <cell r="U1729">
            <v>43039</v>
          </cell>
          <cell r="V1729">
            <v>43046</v>
          </cell>
          <cell r="W1729">
            <v>43046</v>
          </cell>
          <cell r="X1729">
            <v>7</v>
          </cell>
          <cell r="Y1729">
            <v>43045</v>
          </cell>
          <cell r="Z1729">
            <v>-1</v>
          </cell>
        </row>
        <row r="1730">
          <cell r="C1730">
            <v>4432</v>
          </cell>
          <cell r="D1730" t="str">
            <v>SITEL</v>
          </cell>
          <cell r="E1730">
            <v>2017</v>
          </cell>
          <cell r="F1730" t="str">
            <v>TA</v>
          </cell>
          <cell r="G1730" t="str">
            <v>Manguera COM CAP32/PRX - GSM</v>
          </cell>
          <cell r="H1730" t="str">
            <v>OF4431</v>
          </cell>
          <cell r="I1730">
            <v>0</v>
          </cell>
          <cell r="J1730">
            <v>0.30000000000000004</v>
          </cell>
          <cell r="K1730">
            <v>0.33</v>
          </cell>
          <cell r="L1730">
            <v>-2.9999999999999971E-2</v>
          </cell>
          <cell r="M1730">
            <v>1.0999999999999999</v>
          </cell>
          <cell r="N1730" t="str">
            <v>-</v>
          </cell>
          <cell r="O1730" t="str">
            <v>-</v>
          </cell>
          <cell r="P1730" t="str">
            <v>EMM</v>
          </cell>
          <cell r="Q1730" t="str">
            <v>-</v>
          </cell>
          <cell r="R1730" t="str">
            <v>-</v>
          </cell>
          <cell r="S1730" t="str">
            <v>-</v>
          </cell>
          <cell r="T1730" t="str">
            <v>-</v>
          </cell>
          <cell r="U1730">
            <v>43039</v>
          </cell>
          <cell r="V1730">
            <v>43046</v>
          </cell>
          <cell r="W1730">
            <v>43046</v>
          </cell>
          <cell r="X1730">
            <v>7</v>
          </cell>
          <cell r="Y1730">
            <v>43045</v>
          </cell>
          <cell r="Z1730">
            <v>-1</v>
          </cell>
        </row>
        <row r="1731">
          <cell r="C1731">
            <v>0</v>
          </cell>
          <cell r="D1731">
            <v>0</v>
          </cell>
          <cell r="E1731">
            <v>0</v>
          </cell>
          <cell r="F1731">
            <v>0</v>
          </cell>
          <cell r="G1731">
            <v>0</v>
          </cell>
          <cell r="H1731">
            <v>0</v>
          </cell>
          <cell r="I1731">
            <v>0</v>
          </cell>
          <cell r="J1731">
            <v>411.8</v>
          </cell>
          <cell r="K1731">
            <v>203.35</v>
          </cell>
          <cell r="L1731">
            <v>208.45000000000002</v>
          </cell>
          <cell r="M1731">
            <v>0</v>
          </cell>
          <cell r="N1731">
            <v>0</v>
          </cell>
          <cell r="O1731">
            <v>0</v>
          </cell>
          <cell r="P1731">
            <v>0</v>
          </cell>
          <cell r="Q1731">
            <v>0</v>
          </cell>
          <cell r="R1731">
            <v>0</v>
          </cell>
          <cell r="S1731">
            <v>0</v>
          </cell>
          <cell r="T1731">
            <v>0</v>
          </cell>
          <cell r="U1731">
            <v>0</v>
          </cell>
          <cell r="V1731">
            <v>0</v>
          </cell>
          <cell r="W1731">
            <v>0</v>
          </cell>
          <cell r="X1731">
            <v>0</v>
          </cell>
          <cell r="Y1731">
            <v>0</v>
          </cell>
          <cell r="Z1731">
            <v>85</v>
          </cell>
        </row>
        <row r="1732">
          <cell r="L1732">
            <v>0</v>
          </cell>
          <cell r="M1732">
            <v>0</v>
          </cell>
          <cell r="Z1732">
            <v>0</v>
          </cell>
        </row>
        <row r="1733">
          <cell r="D1733">
            <v>0</v>
          </cell>
          <cell r="E1733">
            <v>0</v>
          </cell>
          <cell r="F1733">
            <v>0</v>
          </cell>
          <cell r="G1733">
            <v>0</v>
          </cell>
          <cell r="H1733">
            <v>0</v>
          </cell>
          <cell r="I1733">
            <v>0</v>
          </cell>
          <cell r="J1733">
            <v>0</v>
          </cell>
          <cell r="K1733">
            <v>0</v>
          </cell>
          <cell r="L1733">
            <v>0</v>
          </cell>
          <cell r="M1733">
            <v>0</v>
          </cell>
          <cell r="N1733">
            <v>0</v>
          </cell>
          <cell r="O1733">
            <v>0</v>
          </cell>
          <cell r="P1733">
            <v>0</v>
          </cell>
          <cell r="Q1733">
            <v>0</v>
          </cell>
          <cell r="R1733">
            <v>0</v>
          </cell>
          <cell r="S1733">
            <v>0</v>
          </cell>
          <cell r="T1733">
            <v>0</v>
          </cell>
          <cell r="U1733">
            <v>0</v>
          </cell>
          <cell r="Z1733">
            <v>0</v>
          </cell>
        </row>
        <row r="1734">
          <cell r="D1734">
            <v>0</v>
          </cell>
          <cell r="E1734">
            <v>0</v>
          </cell>
          <cell r="F1734">
            <v>0</v>
          </cell>
          <cell r="G1734">
            <v>0</v>
          </cell>
          <cell r="H1734">
            <v>0</v>
          </cell>
          <cell r="I1734">
            <v>0</v>
          </cell>
          <cell r="J1734">
            <v>0</v>
          </cell>
          <cell r="K1734">
            <v>0</v>
          </cell>
          <cell r="N1734" t="str">
            <v>APROVISIONAMENTS</v>
          </cell>
          <cell r="O1734" t="str">
            <v>ADMINISTRACIO</v>
          </cell>
          <cell r="P1734" t="str">
            <v>OPERACIONS</v>
          </cell>
          <cell r="Q1734" t="str">
            <v>ENGINYERIA HW</v>
          </cell>
          <cell r="R1734" t="str">
            <v>ENGINYERIA SW</v>
          </cell>
          <cell r="S1734" t="str">
            <v>COMERCIAL</v>
          </cell>
          <cell r="T1734" t="str">
            <v>CONSUL.TELCOMUNIC.</v>
          </cell>
          <cell r="U1734">
            <v>0</v>
          </cell>
          <cell r="Z1734">
            <v>0</v>
          </cell>
        </row>
        <row r="1735">
          <cell r="N1735">
            <v>0</v>
          </cell>
          <cell r="O1735">
            <v>0</v>
          </cell>
          <cell r="P1735">
            <v>0</v>
          </cell>
          <cell r="Q1735">
            <v>0</v>
          </cell>
          <cell r="R1735">
            <v>0</v>
          </cell>
          <cell r="S1735">
            <v>0</v>
          </cell>
          <cell r="T1735">
            <v>0</v>
          </cell>
          <cell r="U1735">
            <v>0</v>
          </cell>
          <cell r="Z1735">
            <v>0</v>
          </cell>
        </row>
        <row r="1736">
          <cell r="N1736">
            <v>0</v>
          </cell>
          <cell r="O1736">
            <v>0</v>
          </cell>
          <cell r="P1736">
            <v>0</v>
          </cell>
          <cell r="Q1736">
            <v>0</v>
          </cell>
          <cell r="R1736">
            <v>0</v>
          </cell>
          <cell r="S1736">
            <v>0</v>
          </cell>
          <cell r="T1736">
            <v>0</v>
          </cell>
          <cell r="U1736">
            <v>0</v>
          </cell>
          <cell r="Z1736">
            <v>0</v>
          </cell>
        </row>
        <row r="1737">
          <cell r="N1737">
            <v>0</v>
          </cell>
          <cell r="O1737">
            <v>0</v>
          </cell>
          <cell r="P1737">
            <v>0</v>
          </cell>
          <cell r="Q1737">
            <v>0</v>
          </cell>
          <cell r="R1737">
            <v>0</v>
          </cell>
          <cell r="S1737">
            <v>0</v>
          </cell>
          <cell r="T1737">
            <v>0</v>
          </cell>
          <cell r="U1737">
            <v>0</v>
          </cell>
          <cell r="Z1737">
            <v>0</v>
          </cell>
        </row>
        <row r="1738">
          <cell r="E1738">
            <v>0</v>
          </cell>
          <cell r="F1738">
            <v>0</v>
          </cell>
          <cell r="G1738">
            <v>0</v>
          </cell>
          <cell r="H1738">
            <v>0</v>
          </cell>
          <cell r="I1738">
            <v>0</v>
          </cell>
          <cell r="J1738">
            <v>0</v>
          </cell>
          <cell r="K1738">
            <v>0</v>
          </cell>
          <cell r="L1738">
            <v>0</v>
          </cell>
          <cell r="M1738">
            <v>0</v>
          </cell>
          <cell r="N1738">
            <v>0</v>
          </cell>
          <cell r="O1738">
            <v>0</v>
          </cell>
          <cell r="P1738">
            <v>0</v>
          </cell>
          <cell r="Q1738">
            <v>0</v>
          </cell>
          <cell r="R1738">
            <v>0</v>
          </cell>
          <cell r="S1738">
            <v>0</v>
          </cell>
          <cell r="T1738">
            <v>0</v>
          </cell>
          <cell r="U1738">
            <v>0</v>
          </cell>
          <cell r="Z1738">
            <v>0</v>
          </cell>
        </row>
        <row r="1739">
          <cell r="E1739" t="str">
            <v>Projectes (EXTERNS) en curs 2.017</v>
          </cell>
          <cell r="F1739">
            <v>0</v>
          </cell>
          <cell r="G1739">
            <v>0</v>
          </cell>
          <cell r="H1739">
            <v>0</v>
          </cell>
          <cell r="I1739">
            <v>0</v>
          </cell>
          <cell r="J1739">
            <v>0</v>
          </cell>
          <cell r="K1739">
            <v>0</v>
          </cell>
          <cell r="L1739">
            <v>0</v>
          </cell>
          <cell r="M1739">
            <v>0</v>
          </cell>
          <cell r="N1739">
            <v>0</v>
          </cell>
          <cell r="O1739">
            <v>0</v>
          </cell>
          <cell r="P1739">
            <v>0</v>
          </cell>
          <cell r="Q1739">
            <v>0</v>
          </cell>
          <cell r="R1739">
            <v>0</v>
          </cell>
          <cell r="S1739">
            <v>0</v>
          </cell>
          <cell r="T1739">
            <v>0</v>
          </cell>
          <cell r="U1739">
            <v>0</v>
          </cell>
          <cell r="Z1739">
            <v>0</v>
          </cell>
        </row>
        <row r="1740">
          <cell r="N1740">
            <v>0</v>
          </cell>
          <cell r="O1740">
            <v>0</v>
          </cell>
          <cell r="P1740">
            <v>0</v>
          </cell>
          <cell r="Q1740">
            <v>0</v>
          </cell>
          <cell r="R1740">
            <v>0</v>
          </cell>
          <cell r="S1740">
            <v>0</v>
          </cell>
          <cell r="T1740">
            <v>0</v>
          </cell>
          <cell r="U1740">
            <v>0</v>
          </cell>
          <cell r="Z1740">
            <v>0</v>
          </cell>
        </row>
        <row r="1741">
          <cell r="C1741">
            <v>0</v>
          </cell>
          <cell r="D1741">
            <v>0</v>
          </cell>
          <cell r="E1741">
            <v>0</v>
          </cell>
          <cell r="F1741">
            <v>0</v>
          </cell>
          <cell r="G1741">
            <v>0</v>
          </cell>
          <cell r="H1741">
            <v>0</v>
          </cell>
          <cell r="I1741">
            <v>0</v>
          </cell>
          <cell r="J1741">
            <v>0</v>
          </cell>
          <cell r="K1741">
            <v>0</v>
          </cell>
          <cell r="L1741">
            <v>0</v>
          </cell>
          <cell r="M1741">
            <v>0</v>
          </cell>
          <cell r="N1741">
            <v>0</v>
          </cell>
          <cell r="O1741">
            <v>0</v>
          </cell>
          <cell r="P1741">
            <v>0</v>
          </cell>
          <cell r="Q1741">
            <v>0</v>
          </cell>
          <cell r="R1741">
            <v>0</v>
          </cell>
          <cell r="S1741">
            <v>0</v>
          </cell>
          <cell r="T1741">
            <v>0</v>
          </cell>
          <cell r="U1741">
            <v>0</v>
          </cell>
          <cell r="V1741">
            <v>0</v>
          </cell>
          <cell r="W1741">
            <v>0</v>
          </cell>
          <cell r="X1741">
            <v>0</v>
          </cell>
          <cell r="Y1741">
            <v>0</v>
          </cell>
          <cell r="Z1741">
            <v>0</v>
          </cell>
        </row>
        <row r="1742">
          <cell r="C1742" t="str">
            <v>OF</v>
          </cell>
          <cell r="D1742" t="str">
            <v>CLIENT</v>
          </cell>
          <cell r="E1742" t="str">
            <v>ANY</v>
          </cell>
          <cell r="F1742" t="str">
            <v>STATUS</v>
          </cell>
          <cell r="G1742" t="str">
            <v>PROJECTE</v>
          </cell>
          <cell r="H1742" t="str">
            <v>TIPUS OF o DEPENDENCIA</v>
          </cell>
          <cell r="I1742">
            <v>0</v>
          </cell>
          <cell r="J1742" t="str">
            <v>PREV</v>
          </cell>
          <cell r="K1742" t="str">
            <v>TOTAL</v>
          </cell>
          <cell r="L1742" t="str">
            <v>DESV</v>
          </cell>
          <cell r="M1742" t="str">
            <v>AVANÇ</v>
          </cell>
          <cell r="N1742" t="str">
            <v>DPT. IMPLICATS</v>
          </cell>
          <cell r="O1742">
            <v>0</v>
          </cell>
          <cell r="P1742">
            <v>0</v>
          </cell>
          <cell r="Q1742">
            <v>0</v>
          </cell>
          <cell r="R1742">
            <v>0</v>
          </cell>
          <cell r="S1742">
            <v>0</v>
          </cell>
          <cell r="T1742">
            <v>0</v>
          </cell>
          <cell r="U1742" t="str">
            <v>DATA</v>
          </cell>
          <cell r="V1742" t="str">
            <v>DATA</v>
          </cell>
          <cell r="W1742" t="str">
            <v>DATA</v>
          </cell>
          <cell r="X1742" t="str">
            <v>DURADA</v>
          </cell>
          <cell r="Y1742" t="str">
            <v>DATA</v>
          </cell>
          <cell r="Z1742" t="str">
            <v>DESVIAC.</v>
          </cell>
        </row>
        <row r="1743">
          <cell r="C1743">
            <v>0</v>
          </cell>
          <cell r="D1743">
            <v>0</v>
          </cell>
          <cell r="E1743">
            <v>0</v>
          </cell>
          <cell r="F1743">
            <v>0</v>
          </cell>
          <cell r="G1743">
            <v>0</v>
          </cell>
          <cell r="H1743">
            <v>0</v>
          </cell>
          <cell r="I1743">
            <v>0</v>
          </cell>
          <cell r="J1743">
            <v>0</v>
          </cell>
          <cell r="K1743" t="str">
            <v>REAL</v>
          </cell>
          <cell r="L1743">
            <v>0</v>
          </cell>
          <cell r="M1743">
            <v>0</v>
          </cell>
          <cell r="N1743">
            <v>0</v>
          </cell>
          <cell r="O1743">
            <v>0</v>
          </cell>
          <cell r="P1743">
            <v>0</v>
          </cell>
          <cell r="Q1743">
            <v>0</v>
          </cell>
          <cell r="R1743">
            <v>0</v>
          </cell>
          <cell r="S1743">
            <v>0</v>
          </cell>
          <cell r="T1743">
            <v>0</v>
          </cell>
          <cell r="U1743" t="str">
            <v>INICI</v>
          </cell>
          <cell r="V1743" t="str">
            <v>ENTREGA</v>
          </cell>
          <cell r="W1743" t="str">
            <v>REVISADA</v>
          </cell>
          <cell r="X1743">
            <v>0</v>
          </cell>
          <cell r="Y1743" t="str">
            <v>ACCEP.</v>
          </cell>
          <cell r="Z1743">
            <v>0</v>
          </cell>
        </row>
        <row r="1744">
          <cell r="C1744">
            <v>0</v>
          </cell>
          <cell r="D1744">
            <v>0</v>
          </cell>
          <cell r="E1744">
            <v>0</v>
          </cell>
          <cell r="F1744">
            <v>0</v>
          </cell>
          <cell r="G1744">
            <v>0</v>
          </cell>
          <cell r="H1744">
            <v>0</v>
          </cell>
          <cell r="I1744">
            <v>0</v>
          </cell>
          <cell r="J1744">
            <v>0</v>
          </cell>
          <cell r="K1744">
            <v>0</v>
          </cell>
          <cell r="L1744">
            <v>0</v>
          </cell>
          <cell r="M1744">
            <v>0</v>
          </cell>
          <cell r="N1744">
            <v>0</v>
          </cell>
          <cell r="O1744">
            <v>0</v>
          </cell>
          <cell r="P1744">
            <v>0</v>
          </cell>
          <cell r="Q1744">
            <v>0</v>
          </cell>
          <cell r="R1744">
            <v>0</v>
          </cell>
          <cell r="S1744">
            <v>0</v>
          </cell>
          <cell r="T1744">
            <v>0</v>
          </cell>
          <cell r="U1744">
            <v>0</v>
          </cell>
          <cell r="V1744">
            <v>0</v>
          </cell>
          <cell r="W1744">
            <v>0</v>
          </cell>
          <cell r="X1744">
            <v>0</v>
          </cell>
          <cell r="Y1744">
            <v>0</v>
          </cell>
          <cell r="Z1744">
            <v>0</v>
          </cell>
        </row>
        <row r="1745">
          <cell r="C1745">
            <v>4433</v>
          </cell>
          <cell r="D1745" t="str">
            <v>INVAEX</v>
          </cell>
          <cell r="E1745">
            <v>2017</v>
          </cell>
          <cell r="F1745" t="str">
            <v>TA</v>
          </cell>
          <cell r="G1745" t="str">
            <v>2 x MODUL CAN-AÏLLAT (Eslave) v2.0</v>
          </cell>
          <cell r="H1745" t="str">
            <v>IND</v>
          </cell>
          <cell r="I1745">
            <v>0</v>
          </cell>
          <cell r="J1745">
            <v>0.6</v>
          </cell>
          <cell r="K1745">
            <v>1.92</v>
          </cell>
          <cell r="L1745">
            <v>-1.3199999999999998</v>
          </cell>
          <cell r="M1745">
            <v>3.2</v>
          </cell>
          <cell r="N1745" t="str">
            <v>-</v>
          </cell>
          <cell r="O1745" t="str">
            <v>-</v>
          </cell>
          <cell r="P1745" t="str">
            <v>EMM</v>
          </cell>
          <cell r="Q1745" t="str">
            <v>-</v>
          </cell>
          <cell r="R1745" t="str">
            <v>-</v>
          </cell>
          <cell r="S1745" t="str">
            <v>-</v>
          </cell>
          <cell r="T1745" t="str">
            <v>-</v>
          </cell>
          <cell r="U1745">
            <v>43033</v>
          </cell>
          <cell r="V1745">
            <v>43056</v>
          </cell>
          <cell r="W1745">
            <v>43056</v>
          </cell>
          <cell r="X1745">
            <v>22</v>
          </cell>
          <cell r="Y1745">
            <v>43081</v>
          </cell>
          <cell r="Z1745">
            <v>25</v>
          </cell>
        </row>
        <row r="1746">
          <cell r="C1746">
            <v>4434</v>
          </cell>
          <cell r="D1746" t="str">
            <v>ELESUD</v>
          </cell>
          <cell r="E1746">
            <v>2017</v>
          </cell>
          <cell r="F1746" t="str">
            <v>TA</v>
          </cell>
          <cell r="G1746" t="str">
            <v>MANTENIMENT CSSat SUDANELL 2017-11</v>
          </cell>
          <cell r="H1746" t="str">
            <v>IND</v>
          </cell>
          <cell r="I1746">
            <v>0</v>
          </cell>
          <cell r="J1746">
            <v>4</v>
          </cell>
          <cell r="K1746">
            <v>4</v>
          </cell>
          <cell r="L1746">
            <v>0</v>
          </cell>
          <cell r="M1746">
            <v>1</v>
          </cell>
          <cell r="N1746" t="str">
            <v>-</v>
          </cell>
          <cell r="O1746" t="str">
            <v>-</v>
          </cell>
          <cell r="P1746" t="str">
            <v>-</v>
          </cell>
          <cell r="Q1746" t="str">
            <v>-</v>
          </cell>
          <cell r="R1746" t="str">
            <v>TRS</v>
          </cell>
          <cell r="S1746" t="str">
            <v>-</v>
          </cell>
          <cell r="T1746" t="str">
            <v>-</v>
          </cell>
          <cell r="U1746">
            <v>43040</v>
          </cell>
          <cell r="V1746">
            <v>43069</v>
          </cell>
          <cell r="W1746">
            <v>43069</v>
          </cell>
          <cell r="X1746">
            <v>29</v>
          </cell>
          <cell r="Y1746">
            <v>43069</v>
          </cell>
          <cell r="Z1746">
            <v>0</v>
          </cell>
        </row>
        <row r="1747">
          <cell r="C1747">
            <v>4435</v>
          </cell>
          <cell r="D1747" t="str">
            <v>EMSA</v>
          </cell>
          <cell r="E1747">
            <v>2017</v>
          </cell>
          <cell r="F1747" t="str">
            <v>TA</v>
          </cell>
          <cell r="G1747" t="str">
            <v>MANTENIMENT CSSat EMSA 2017-11</v>
          </cell>
          <cell r="H1747" t="str">
            <v>IND</v>
          </cell>
          <cell r="I1747">
            <v>0</v>
          </cell>
          <cell r="J1747">
            <v>6</v>
          </cell>
          <cell r="K1747">
            <v>6</v>
          </cell>
          <cell r="L1747">
            <v>0</v>
          </cell>
          <cell r="M1747">
            <v>1</v>
          </cell>
          <cell r="N1747" t="str">
            <v>-</v>
          </cell>
          <cell r="O1747" t="str">
            <v>-</v>
          </cell>
          <cell r="P1747" t="str">
            <v>-</v>
          </cell>
          <cell r="Q1747" t="str">
            <v>-</v>
          </cell>
          <cell r="R1747" t="str">
            <v>TRS</v>
          </cell>
          <cell r="S1747" t="str">
            <v>-</v>
          </cell>
          <cell r="T1747" t="str">
            <v>-</v>
          </cell>
          <cell r="U1747">
            <v>43040</v>
          </cell>
          <cell r="V1747">
            <v>43069</v>
          </cell>
          <cell r="W1747">
            <v>43069</v>
          </cell>
          <cell r="X1747">
            <v>29</v>
          </cell>
          <cell r="Y1747">
            <v>43069</v>
          </cell>
          <cell r="Z1747">
            <v>0</v>
          </cell>
        </row>
        <row r="1748">
          <cell r="C1748">
            <v>4436</v>
          </cell>
          <cell r="D1748" t="str">
            <v>ELSACO</v>
          </cell>
          <cell r="E1748">
            <v>2017</v>
          </cell>
          <cell r="F1748" t="str">
            <v>TA</v>
          </cell>
          <cell r="G1748" t="str">
            <v>MANTENIMENT CSSat STA.COLOMA 2017-11</v>
          </cell>
          <cell r="H1748" t="str">
            <v>IND</v>
          </cell>
          <cell r="I1748">
            <v>0</v>
          </cell>
          <cell r="J1748">
            <v>7</v>
          </cell>
          <cell r="K1748">
            <v>2.5</v>
          </cell>
          <cell r="L1748">
            <v>4.5</v>
          </cell>
          <cell r="M1748">
            <v>0.35714285714285715</v>
          </cell>
          <cell r="N1748" t="str">
            <v>-</v>
          </cell>
          <cell r="O1748" t="str">
            <v>-</v>
          </cell>
          <cell r="P1748" t="str">
            <v>-</v>
          </cell>
          <cell r="Q1748" t="str">
            <v>-</v>
          </cell>
          <cell r="R1748" t="str">
            <v>TRS</v>
          </cell>
          <cell r="S1748" t="str">
            <v>-</v>
          </cell>
          <cell r="T1748" t="str">
            <v>-</v>
          </cell>
          <cell r="U1748">
            <v>43040</v>
          </cell>
          <cell r="V1748">
            <v>43069</v>
          </cell>
          <cell r="W1748">
            <v>43069</v>
          </cell>
          <cell r="X1748">
            <v>29</v>
          </cell>
          <cell r="Y1748">
            <v>43069</v>
          </cell>
          <cell r="Z1748">
            <v>0</v>
          </cell>
        </row>
        <row r="1749">
          <cell r="C1749">
            <v>4437</v>
          </cell>
          <cell r="D1749" t="str">
            <v>SERGAR</v>
          </cell>
          <cell r="E1749">
            <v>2017</v>
          </cell>
          <cell r="F1749" t="str">
            <v>TA</v>
          </cell>
          <cell r="G1749" t="str">
            <v>MANTENIMENT CSSat SERVILIANO 2017-11</v>
          </cell>
          <cell r="H1749" t="str">
            <v>IND</v>
          </cell>
          <cell r="I1749">
            <v>0</v>
          </cell>
          <cell r="J1749">
            <v>6</v>
          </cell>
          <cell r="K1749">
            <v>1</v>
          </cell>
          <cell r="L1749">
            <v>5</v>
          </cell>
          <cell r="M1749">
            <v>0.16666666666666666</v>
          </cell>
          <cell r="N1749" t="str">
            <v>-</v>
          </cell>
          <cell r="O1749" t="str">
            <v>-</v>
          </cell>
          <cell r="P1749" t="str">
            <v>-</v>
          </cell>
          <cell r="Q1749" t="str">
            <v>-</v>
          </cell>
          <cell r="R1749" t="str">
            <v>TRS</v>
          </cell>
          <cell r="S1749" t="str">
            <v>-</v>
          </cell>
          <cell r="T1749" t="str">
            <v>-</v>
          </cell>
          <cell r="U1749">
            <v>43040</v>
          </cell>
          <cell r="V1749">
            <v>43069</v>
          </cell>
          <cell r="W1749">
            <v>43069</v>
          </cell>
          <cell r="X1749">
            <v>29</v>
          </cell>
          <cell r="Y1749">
            <v>43069</v>
          </cell>
          <cell r="Z1749">
            <v>0</v>
          </cell>
        </row>
        <row r="1750">
          <cell r="C1750">
            <v>4438</v>
          </cell>
          <cell r="D1750" t="str">
            <v>ALELCE</v>
          </cell>
          <cell r="E1750">
            <v>2017</v>
          </cell>
          <cell r="F1750" t="str">
            <v>TA</v>
          </cell>
          <cell r="G1750" t="str">
            <v>MANTENIMENT CSSat CEUTA 2017-11</v>
          </cell>
          <cell r="H1750" t="str">
            <v>IND</v>
          </cell>
          <cell r="I1750">
            <v>0</v>
          </cell>
          <cell r="J1750">
            <v>10</v>
          </cell>
          <cell r="K1750">
            <v>10</v>
          </cell>
          <cell r="L1750">
            <v>0</v>
          </cell>
          <cell r="M1750">
            <v>1</v>
          </cell>
          <cell r="N1750" t="str">
            <v>-</v>
          </cell>
          <cell r="O1750" t="str">
            <v>-</v>
          </cell>
          <cell r="P1750" t="str">
            <v>-</v>
          </cell>
          <cell r="Q1750" t="str">
            <v>-</v>
          </cell>
          <cell r="R1750" t="str">
            <v>TRS</v>
          </cell>
          <cell r="S1750" t="str">
            <v>-</v>
          </cell>
          <cell r="T1750" t="str">
            <v>-</v>
          </cell>
          <cell r="U1750">
            <v>43040</v>
          </cell>
          <cell r="V1750">
            <v>43069</v>
          </cell>
          <cell r="W1750">
            <v>43069</v>
          </cell>
          <cell r="X1750">
            <v>29</v>
          </cell>
          <cell r="Y1750">
            <v>43069</v>
          </cell>
          <cell r="Z1750">
            <v>0</v>
          </cell>
        </row>
        <row r="1751">
          <cell r="C1751">
            <v>4439</v>
          </cell>
          <cell r="D1751" t="str">
            <v>ELEMON</v>
          </cell>
          <cell r="E1751">
            <v>2017</v>
          </cell>
          <cell r="F1751" t="str">
            <v>TA</v>
          </cell>
          <cell r="G1751" t="str">
            <v>MANTENIMENT CSSat MONTOLIU 2017-11</v>
          </cell>
          <cell r="H1751" t="str">
            <v>IND</v>
          </cell>
          <cell r="I1751">
            <v>0</v>
          </cell>
          <cell r="J1751">
            <v>4</v>
          </cell>
          <cell r="K1751">
            <v>3.25</v>
          </cell>
          <cell r="L1751">
            <v>0.75</v>
          </cell>
          <cell r="M1751">
            <v>0.8125</v>
          </cell>
          <cell r="N1751" t="str">
            <v>-</v>
          </cell>
          <cell r="O1751" t="str">
            <v>-</v>
          </cell>
          <cell r="P1751" t="str">
            <v>-</v>
          </cell>
          <cell r="Q1751" t="str">
            <v>-</v>
          </cell>
          <cell r="R1751" t="str">
            <v>TRS</v>
          </cell>
          <cell r="S1751" t="str">
            <v>-</v>
          </cell>
          <cell r="T1751" t="str">
            <v>-</v>
          </cell>
          <cell r="U1751">
            <v>43040</v>
          </cell>
          <cell r="V1751">
            <v>43069</v>
          </cell>
          <cell r="W1751">
            <v>43069</v>
          </cell>
          <cell r="X1751">
            <v>29</v>
          </cell>
          <cell r="Y1751">
            <v>43069</v>
          </cell>
          <cell r="Z1751">
            <v>0</v>
          </cell>
        </row>
        <row r="1752">
          <cell r="C1752">
            <v>4440</v>
          </cell>
          <cell r="D1752" t="str">
            <v>SUMTAR</v>
          </cell>
          <cell r="E1752">
            <v>2017</v>
          </cell>
          <cell r="F1752" t="str">
            <v>TA</v>
          </cell>
          <cell r="G1752" t="str">
            <v>MANTENIMENT CSSat TARRASENSES 2017-11</v>
          </cell>
          <cell r="H1752" t="str">
            <v>IND</v>
          </cell>
          <cell r="I1752">
            <v>0</v>
          </cell>
          <cell r="J1752">
            <v>4</v>
          </cell>
          <cell r="K1752">
            <v>2.75</v>
          </cell>
          <cell r="L1752">
            <v>1.25</v>
          </cell>
          <cell r="M1752">
            <v>0.6875</v>
          </cell>
          <cell r="N1752" t="str">
            <v>-</v>
          </cell>
          <cell r="O1752" t="str">
            <v>-</v>
          </cell>
          <cell r="P1752" t="str">
            <v>-</v>
          </cell>
          <cell r="Q1752" t="str">
            <v>-</v>
          </cell>
          <cell r="R1752" t="str">
            <v>TRS</v>
          </cell>
          <cell r="S1752" t="str">
            <v>-</v>
          </cell>
          <cell r="T1752" t="str">
            <v>-</v>
          </cell>
          <cell r="U1752">
            <v>43040</v>
          </cell>
          <cell r="V1752">
            <v>43069</v>
          </cell>
          <cell r="W1752">
            <v>43069</v>
          </cell>
          <cell r="X1752">
            <v>29</v>
          </cell>
          <cell r="Y1752">
            <v>43069</v>
          </cell>
          <cell r="Z1752">
            <v>0</v>
          </cell>
        </row>
        <row r="1753">
          <cell r="C1753">
            <v>4441</v>
          </cell>
          <cell r="D1753" t="str">
            <v>ELECAR</v>
          </cell>
          <cell r="E1753">
            <v>2017</v>
          </cell>
          <cell r="F1753" t="str">
            <v>TA</v>
          </cell>
          <cell r="G1753" t="str">
            <v>MANTENIMENT CSSat CARDENER 2017-11</v>
          </cell>
          <cell r="H1753" t="str">
            <v>IND</v>
          </cell>
          <cell r="I1753">
            <v>0</v>
          </cell>
          <cell r="J1753">
            <v>5</v>
          </cell>
          <cell r="K1753">
            <v>5</v>
          </cell>
          <cell r="L1753">
            <v>0</v>
          </cell>
          <cell r="M1753">
            <v>1</v>
          </cell>
          <cell r="N1753" t="str">
            <v>-</v>
          </cell>
          <cell r="O1753" t="str">
            <v>-</v>
          </cell>
          <cell r="P1753" t="str">
            <v>-</v>
          </cell>
          <cell r="Q1753" t="str">
            <v>-</v>
          </cell>
          <cell r="R1753" t="str">
            <v>TRS</v>
          </cell>
          <cell r="S1753" t="str">
            <v>-</v>
          </cell>
          <cell r="T1753" t="str">
            <v>-</v>
          </cell>
          <cell r="U1753">
            <v>43040</v>
          </cell>
          <cell r="V1753">
            <v>43069</v>
          </cell>
          <cell r="W1753">
            <v>43069</v>
          </cell>
          <cell r="X1753">
            <v>29</v>
          </cell>
          <cell r="Y1753">
            <v>43069</v>
          </cell>
          <cell r="Z1753">
            <v>0</v>
          </cell>
        </row>
        <row r="1754">
          <cell r="C1754">
            <v>4442</v>
          </cell>
          <cell r="D1754" t="str">
            <v>ENEBEN</v>
          </cell>
          <cell r="E1754">
            <v>2017</v>
          </cell>
          <cell r="F1754" t="str">
            <v>TA</v>
          </cell>
          <cell r="G1754" t="str">
            <v>MANTENIMENT CSSat BENASQUE 2017-11</v>
          </cell>
          <cell r="H1754" t="str">
            <v>IND</v>
          </cell>
          <cell r="I1754">
            <v>0</v>
          </cell>
          <cell r="J1754">
            <v>4</v>
          </cell>
          <cell r="K1754">
            <v>2.25</v>
          </cell>
          <cell r="L1754">
            <v>1.75</v>
          </cell>
          <cell r="M1754">
            <v>0.5625</v>
          </cell>
          <cell r="N1754" t="str">
            <v>-</v>
          </cell>
          <cell r="O1754" t="str">
            <v>-</v>
          </cell>
          <cell r="P1754" t="str">
            <v>-</v>
          </cell>
          <cell r="Q1754" t="str">
            <v>-</v>
          </cell>
          <cell r="R1754" t="str">
            <v>TRS</v>
          </cell>
          <cell r="S1754" t="str">
            <v>-</v>
          </cell>
          <cell r="T1754" t="str">
            <v>-</v>
          </cell>
          <cell r="U1754">
            <v>43040</v>
          </cell>
          <cell r="V1754">
            <v>43069</v>
          </cell>
          <cell r="W1754">
            <v>43069</v>
          </cell>
          <cell r="X1754">
            <v>29</v>
          </cell>
          <cell r="Y1754">
            <v>43069</v>
          </cell>
          <cell r="Z1754">
            <v>0</v>
          </cell>
        </row>
        <row r="1755">
          <cell r="C1755">
            <v>4443</v>
          </cell>
          <cell r="D1755" t="str">
            <v>ELEALB</v>
          </cell>
          <cell r="E1755">
            <v>2017</v>
          </cell>
          <cell r="F1755" t="str">
            <v>TA</v>
          </cell>
          <cell r="G1755" t="str">
            <v>MANTENIMENT CSSat ALBATARREC 2017-11</v>
          </cell>
          <cell r="H1755" t="str">
            <v>IND</v>
          </cell>
          <cell r="I1755">
            <v>0</v>
          </cell>
          <cell r="J1755">
            <v>4</v>
          </cell>
          <cell r="K1755">
            <v>2.5</v>
          </cell>
          <cell r="L1755">
            <v>1.5</v>
          </cell>
          <cell r="M1755">
            <v>0.625</v>
          </cell>
          <cell r="N1755" t="str">
            <v>-</v>
          </cell>
          <cell r="O1755" t="str">
            <v>-</v>
          </cell>
          <cell r="P1755" t="str">
            <v>-</v>
          </cell>
          <cell r="Q1755" t="str">
            <v>-</v>
          </cell>
          <cell r="R1755" t="str">
            <v>TRS</v>
          </cell>
          <cell r="S1755" t="str">
            <v>-</v>
          </cell>
          <cell r="T1755" t="str">
            <v>-</v>
          </cell>
          <cell r="U1755">
            <v>43040</v>
          </cell>
          <cell r="V1755">
            <v>43069</v>
          </cell>
          <cell r="W1755">
            <v>43069</v>
          </cell>
          <cell r="X1755">
            <v>29</v>
          </cell>
          <cell r="Y1755">
            <v>43069</v>
          </cell>
          <cell r="Z1755">
            <v>0</v>
          </cell>
        </row>
        <row r="1756">
          <cell r="C1756">
            <v>4444</v>
          </cell>
          <cell r="D1756" t="str">
            <v>ELTOSE</v>
          </cell>
          <cell r="E1756">
            <v>2017</v>
          </cell>
          <cell r="F1756" t="str">
            <v>TA</v>
          </cell>
          <cell r="G1756" t="str">
            <v>MANTENIMENT CSSat T.SEGRE 2017-11</v>
          </cell>
          <cell r="H1756" t="str">
            <v>IND</v>
          </cell>
          <cell r="I1756">
            <v>0</v>
          </cell>
          <cell r="J1756">
            <v>4</v>
          </cell>
          <cell r="K1756">
            <v>1</v>
          </cell>
          <cell r="L1756">
            <v>3</v>
          </cell>
          <cell r="M1756">
            <v>0.25</v>
          </cell>
          <cell r="N1756" t="str">
            <v>-</v>
          </cell>
          <cell r="O1756" t="str">
            <v>-</v>
          </cell>
          <cell r="P1756" t="str">
            <v>-</v>
          </cell>
          <cell r="Q1756" t="str">
            <v>-</v>
          </cell>
          <cell r="R1756" t="str">
            <v>TRS</v>
          </cell>
          <cell r="S1756" t="str">
            <v>-</v>
          </cell>
          <cell r="T1756" t="str">
            <v>-</v>
          </cell>
          <cell r="U1756">
            <v>43040</v>
          </cell>
          <cell r="V1756">
            <v>43069</v>
          </cell>
          <cell r="W1756">
            <v>43069</v>
          </cell>
          <cell r="X1756">
            <v>29</v>
          </cell>
          <cell r="Y1756">
            <v>43069</v>
          </cell>
          <cell r="Z1756">
            <v>0</v>
          </cell>
        </row>
        <row r="1757">
          <cell r="C1757">
            <v>4445</v>
          </cell>
          <cell r="D1757" t="str">
            <v>EMDEPO</v>
          </cell>
          <cell r="E1757">
            <v>2017</v>
          </cell>
          <cell r="F1757" t="str">
            <v>TA</v>
          </cell>
          <cell r="G1757" t="str">
            <v>MANTENIMENT CSSat PONTS 2017-11</v>
          </cell>
          <cell r="H1757" t="str">
            <v>IND</v>
          </cell>
          <cell r="I1757">
            <v>6</v>
          </cell>
          <cell r="J1757">
            <v>4</v>
          </cell>
          <cell r="K1757">
            <v>4</v>
          </cell>
          <cell r="L1757">
            <v>0</v>
          </cell>
          <cell r="M1757">
            <v>1</v>
          </cell>
          <cell r="N1757" t="str">
            <v>-</v>
          </cell>
          <cell r="O1757" t="str">
            <v>-</v>
          </cell>
          <cell r="P1757" t="str">
            <v>-</v>
          </cell>
          <cell r="Q1757" t="str">
            <v>-</v>
          </cell>
          <cell r="R1757" t="str">
            <v>TRS</v>
          </cell>
          <cell r="S1757" t="str">
            <v>-</v>
          </cell>
          <cell r="T1757" t="str">
            <v>-</v>
          </cell>
          <cell r="U1757">
            <v>43040</v>
          </cell>
          <cell r="V1757">
            <v>43069</v>
          </cell>
          <cell r="W1757">
            <v>43069</v>
          </cell>
          <cell r="X1757">
            <v>29</v>
          </cell>
          <cell r="Y1757">
            <v>43069</v>
          </cell>
          <cell r="Z1757">
            <v>0</v>
          </cell>
        </row>
        <row r="1758">
          <cell r="C1758">
            <v>4446</v>
          </cell>
          <cell r="D1758" t="str">
            <v>AGRENE</v>
          </cell>
          <cell r="E1758">
            <v>2017</v>
          </cell>
          <cell r="F1758" t="str">
            <v>TA</v>
          </cell>
          <cell r="G1758" t="str">
            <v>Reparacio RTU CAP-PRX N/S 139-2015 CT MURALLA</v>
          </cell>
          <cell r="H1758" t="str">
            <v>IND</v>
          </cell>
          <cell r="I1758">
            <v>0</v>
          </cell>
          <cell r="J1758">
            <v>4</v>
          </cell>
          <cell r="K1758">
            <v>6</v>
          </cell>
          <cell r="L1758">
            <v>-2</v>
          </cell>
          <cell r="M1758">
            <v>1.5</v>
          </cell>
          <cell r="N1758" t="str">
            <v>-</v>
          </cell>
          <cell r="O1758" t="str">
            <v>-</v>
          </cell>
          <cell r="P1758" t="str">
            <v>-</v>
          </cell>
          <cell r="Q1758" t="str">
            <v>MTS</v>
          </cell>
          <cell r="R1758" t="str">
            <v>-</v>
          </cell>
          <cell r="S1758" t="str">
            <v>-</v>
          </cell>
          <cell r="T1758" t="str">
            <v>-</v>
          </cell>
          <cell r="U1758">
            <v>43042</v>
          </cell>
          <cell r="V1758">
            <v>43047</v>
          </cell>
          <cell r="W1758">
            <v>43047</v>
          </cell>
          <cell r="X1758">
            <v>5</v>
          </cell>
          <cell r="Y1758">
            <v>43047</v>
          </cell>
          <cell r="Z1758">
            <v>0</v>
          </cell>
        </row>
        <row r="1759">
          <cell r="C1759">
            <v>4447</v>
          </cell>
          <cell r="D1759" t="str">
            <v>EUROPAC</v>
          </cell>
          <cell r="E1759">
            <v>2017</v>
          </cell>
          <cell r="F1759" t="str">
            <v>TA</v>
          </cell>
          <cell r="G1759" t="str">
            <v>Reparacio SISTEMA TD S.E. FRAGA - COG.EUROPAC</v>
          </cell>
          <cell r="H1759" t="str">
            <v>IND</v>
          </cell>
          <cell r="I1759">
            <v>0</v>
          </cell>
          <cell r="J1759">
            <v>10</v>
          </cell>
          <cell r="K1759">
            <v>9.08</v>
          </cell>
          <cell r="L1759">
            <v>0.91999999999999993</v>
          </cell>
          <cell r="M1759">
            <v>0.90800000000000003</v>
          </cell>
          <cell r="N1759" t="str">
            <v>-</v>
          </cell>
          <cell r="O1759" t="str">
            <v>-</v>
          </cell>
          <cell r="P1759" t="str">
            <v>EMM</v>
          </cell>
          <cell r="Q1759" t="str">
            <v>-</v>
          </cell>
          <cell r="R1759" t="str">
            <v>-</v>
          </cell>
          <cell r="S1759" t="str">
            <v>-</v>
          </cell>
          <cell r="T1759" t="str">
            <v>-</v>
          </cell>
          <cell r="U1759">
            <v>43032</v>
          </cell>
          <cell r="V1759">
            <v>43047</v>
          </cell>
          <cell r="W1759">
            <v>43047</v>
          </cell>
          <cell r="X1759">
            <v>14</v>
          </cell>
          <cell r="Y1759">
            <v>43046</v>
          </cell>
          <cell r="Z1759">
            <v>-1</v>
          </cell>
        </row>
        <row r="1760">
          <cell r="C1760">
            <v>4448</v>
          </cell>
          <cell r="D1760" t="str">
            <v>ORMAZA</v>
          </cell>
          <cell r="E1760">
            <v>2017</v>
          </cell>
          <cell r="F1760" t="str">
            <v>TA</v>
          </cell>
          <cell r="G1760" t="str">
            <v>CC SCADA S.DEL CABRERA v3,3</v>
          </cell>
          <cell r="H1760" t="str">
            <v>IND</v>
          </cell>
          <cell r="I1760">
            <v>0</v>
          </cell>
          <cell r="J1760">
            <v>13</v>
          </cell>
          <cell r="K1760">
            <v>8.5</v>
          </cell>
          <cell r="L1760">
            <v>4.5</v>
          </cell>
          <cell r="M1760">
            <v>0.65384615384615385</v>
          </cell>
          <cell r="N1760" t="str">
            <v>-</v>
          </cell>
          <cell r="O1760" t="str">
            <v>-</v>
          </cell>
          <cell r="P1760" t="str">
            <v>-</v>
          </cell>
          <cell r="Q1760" t="str">
            <v>JMG</v>
          </cell>
          <cell r="R1760" t="str">
            <v>-</v>
          </cell>
          <cell r="S1760" t="str">
            <v>-</v>
          </cell>
          <cell r="T1760" t="str">
            <v>-</v>
          </cell>
          <cell r="U1760">
            <v>43046</v>
          </cell>
          <cell r="V1760">
            <v>43080</v>
          </cell>
          <cell r="W1760">
            <v>43080</v>
          </cell>
          <cell r="X1760">
            <v>34</v>
          </cell>
          <cell r="Y1760">
            <v>43083</v>
          </cell>
          <cell r="Z1760">
            <v>3</v>
          </cell>
        </row>
        <row r="1761">
          <cell r="C1761">
            <v>4449</v>
          </cell>
          <cell r="D1761" t="str">
            <v>ORMAZA</v>
          </cell>
          <cell r="E1761">
            <v>2017</v>
          </cell>
          <cell r="F1761" t="str">
            <v>TA</v>
          </cell>
          <cell r="G1761" t="str">
            <v>Inst. y PEM RTU S.E. QUEREÑO v2.0</v>
          </cell>
          <cell r="H1761" t="str">
            <v>IND</v>
          </cell>
          <cell r="I1761">
            <v>0</v>
          </cell>
          <cell r="J1761">
            <v>10</v>
          </cell>
          <cell r="K1761">
            <v>2</v>
          </cell>
          <cell r="L1761">
            <v>8</v>
          </cell>
          <cell r="M1761">
            <v>0.2</v>
          </cell>
          <cell r="N1761" t="str">
            <v>-</v>
          </cell>
          <cell r="O1761" t="str">
            <v>-</v>
          </cell>
          <cell r="P1761" t="str">
            <v>-</v>
          </cell>
          <cell r="Q1761" t="str">
            <v>JMG</v>
          </cell>
          <cell r="R1761" t="str">
            <v>-</v>
          </cell>
          <cell r="S1761" t="str">
            <v>-</v>
          </cell>
          <cell r="T1761" t="str">
            <v>-</v>
          </cell>
          <cell r="U1761">
            <v>43046</v>
          </cell>
          <cell r="V1761">
            <v>43080</v>
          </cell>
          <cell r="W1761">
            <v>43080</v>
          </cell>
          <cell r="X1761">
            <v>34</v>
          </cell>
          <cell r="Y1761">
            <v>43083</v>
          </cell>
          <cell r="Z1761">
            <v>3</v>
          </cell>
        </row>
        <row r="1762">
          <cell r="C1762">
            <v>4450</v>
          </cell>
          <cell r="D1762" t="str">
            <v>SITEL</v>
          </cell>
          <cell r="E1762">
            <v>2017</v>
          </cell>
          <cell r="F1762" t="str">
            <v>TA</v>
          </cell>
          <cell r="G1762" t="str">
            <v>Manguera COM CAP32/PRX - GSM</v>
          </cell>
          <cell r="H1762" t="str">
            <v>OF4406</v>
          </cell>
          <cell r="I1762">
            <v>0</v>
          </cell>
          <cell r="J1762">
            <v>0.5</v>
          </cell>
          <cell r="K1762">
            <v>0.33</v>
          </cell>
          <cell r="L1762">
            <v>0.16999999999999998</v>
          </cell>
          <cell r="M1762">
            <v>0.66</v>
          </cell>
          <cell r="N1762" t="str">
            <v>-</v>
          </cell>
          <cell r="O1762" t="str">
            <v>-</v>
          </cell>
          <cell r="P1762" t="str">
            <v>EMM</v>
          </cell>
          <cell r="Q1762" t="str">
            <v>-</v>
          </cell>
          <cell r="R1762" t="str">
            <v>-</v>
          </cell>
          <cell r="S1762" t="str">
            <v>-</v>
          </cell>
          <cell r="T1762" t="str">
            <v>-</v>
          </cell>
          <cell r="U1762">
            <v>43052</v>
          </cell>
          <cell r="V1762">
            <v>43052</v>
          </cell>
          <cell r="W1762">
            <v>43052</v>
          </cell>
          <cell r="X1762">
            <v>0</v>
          </cell>
          <cell r="Y1762">
            <v>43052</v>
          </cell>
          <cell r="Z1762">
            <v>0</v>
          </cell>
        </row>
        <row r="1763">
          <cell r="C1763">
            <v>4451</v>
          </cell>
          <cell r="D1763" t="str">
            <v>PEUSA</v>
          </cell>
          <cell r="E1763">
            <v>2017</v>
          </cell>
          <cell r="F1763" t="str">
            <v>TA</v>
          </cell>
          <cell r="G1763" t="str">
            <v>PROVES ENLLAÇ F.O. S.E. ADRALL v1.0</v>
          </cell>
          <cell r="H1763" t="str">
            <v>IND</v>
          </cell>
          <cell r="I1763">
            <v>0</v>
          </cell>
          <cell r="J1763">
            <v>9</v>
          </cell>
          <cell r="K1763">
            <v>8</v>
          </cell>
          <cell r="L1763">
            <v>1</v>
          </cell>
          <cell r="M1763">
            <v>0.88888888888888884</v>
          </cell>
          <cell r="N1763" t="str">
            <v>-</v>
          </cell>
          <cell r="O1763" t="str">
            <v>-</v>
          </cell>
          <cell r="P1763" t="str">
            <v>-</v>
          </cell>
          <cell r="Q1763" t="str">
            <v>-</v>
          </cell>
          <cell r="R1763" t="str">
            <v>TRS</v>
          </cell>
          <cell r="S1763" t="str">
            <v>-</v>
          </cell>
          <cell r="T1763" t="str">
            <v>-</v>
          </cell>
          <cell r="U1763">
            <v>43047</v>
          </cell>
          <cell r="V1763">
            <v>43087</v>
          </cell>
          <cell r="W1763">
            <v>43087</v>
          </cell>
          <cell r="X1763">
            <v>40</v>
          </cell>
          <cell r="Y1763">
            <v>43089</v>
          </cell>
          <cell r="Z1763">
            <v>2</v>
          </cell>
        </row>
        <row r="1764">
          <cell r="C1764">
            <v>4452</v>
          </cell>
          <cell r="D1764" t="str">
            <v>ATAING</v>
          </cell>
          <cell r="E1764">
            <v>2017</v>
          </cell>
          <cell r="F1764" t="str">
            <v>TA</v>
          </cell>
          <cell r="G1764" t="str">
            <v>MODULO CS-MEDEL Export v1.0</v>
          </cell>
          <cell r="H1764" t="str">
            <v>IND</v>
          </cell>
          <cell r="I1764">
            <v>0</v>
          </cell>
          <cell r="J1764">
            <v>18</v>
          </cell>
          <cell r="K1764">
            <v>15</v>
          </cell>
          <cell r="L1764">
            <v>3</v>
          </cell>
          <cell r="M1764">
            <v>0.83333333333333337</v>
          </cell>
          <cell r="N1764" t="str">
            <v>-</v>
          </cell>
          <cell r="O1764" t="str">
            <v>-</v>
          </cell>
          <cell r="P1764" t="str">
            <v>-</v>
          </cell>
          <cell r="Q1764" t="str">
            <v>-</v>
          </cell>
          <cell r="R1764" t="str">
            <v>TRS</v>
          </cell>
          <cell r="S1764" t="str">
            <v>-</v>
          </cell>
          <cell r="T1764" t="str">
            <v>-</v>
          </cell>
          <cell r="U1764">
            <v>41957</v>
          </cell>
          <cell r="V1764">
            <v>43056</v>
          </cell>
          <cell r="W1764">
            <v>43067</v>
          </cell>
          <cell r="X1764">
            <v>1083</v>
          </cell>
          <cell r="Y1764">
            <v>43067</v>
          </cell>
          <cell r="Z1764">
            <v>0</v>
          </cell>
        </row>
        <row r="1765">
          <cell r="C1765">
            <v>4453</v>
          </cell>
          <cell r="D1765" t="str">
            <v>SERRON</v>
          </cell>
          <cell r="E1765">
            <v>2017</v>
          </cell>
          <cell r="F1765" t="str">
            <v>TA</v>
          </cell>
          <cell r="G1765" t="str">
            <v>Re-Instal.lacio SW CSSat SERRANIA</v>
          </cell>
          <cell r="H1765" t="str">
            <v>IND</v>
          </cell>
          <cell r="I1765">
            <v>0</v>
          </cell>
          <cell r="J1765">
            <v>10.25</v>
          </cell>
          <cell r="K1765">
            <v>6.34</v>
          </cell>
          <cell r="L1765">
            <v>3.91</v>
          </cell>
          <cell r="M1765">
            <v>0.61853658536585365</v>
          </cell>
          <cell r="N1765" t="str">
            <v>-</v>
          </cell>
          <cell r="O1765" t="str">
            <v>-</v>
          </cell>
          <cell r="P1765" t="str">
            <v>-</v>
          </cell>
          <cell r="Q1765" t="str">
            <v>-</v>
          </cell>
          <cell r="R1765" t="str">
            <v>TRS</v>
          </cell>
          <cell r="S1765" t="str">
            <v>-</v>
          </cell>
          <cell r="T1765" t="str">
            <v>-</v>
          </cell>
          <cell r="U1765">
            <v>43054</v>
          </cell>
          <cell r="V1765">
            <v>43063</v>
          </cell>
          <cell r="W1765">
            <v>43063</v>
          </cell>
          <cell r="X1765">
            <v>9</v>
          </cell>
          <cell r="Y1765">
            <v>43066</v>
          </cell>
          <cell r="Z1765">
            <v>3</v>
          </cell>
        </row>
        <row r="1766">
          <cell r="C1766">
            <v>4454</v>
          </cell>
          <cell r="D1766" t="str">
            <v>ORMAZA</v>
          </cell>
          <cell r="E1766">
            <v>2017</v>
          </cell>
          <cell r="F1766" t="str">
            <v>TA</v>
          </cell>
          <cell r="G1766" t="str">
            <v>CC SCADA TEDIS.Net S.SERVAN v1.1</v>
          </cell>
          <cell r="H1766" t="str">
            <v>IND</v>
          </cell>
          <cell r="I1766">
            <v>0</v>
          </cell>
          <cell r="J1766">
            <v>6</v>
          </cell>
          <cell r="K1766">
            <v>8.67</v>
          </cell>
          <cell r="L1766">
            <v>-2.67</v>
          </cell>
          <cell r="M1766">
            <v>1.4450000000000001</v>
          </cell>
          <cell r="N1766" t="str">
            <v>-</v>
          </cell>
          <cell r="O1766" t="str">
            <v>-</v>
          </cell>
          <cell r="P1766" t="str">
            <v>-</v>
          </cell>
          <cell r="Q1766" t="str">
            <v>JMG</v>
          </cell>
          <cell r="R1766" t="str">
            <v>-</v>
          </cell>
          <cell r="S1766" t="str">
            <v>-</v>
          </cell>
          <cell r="T1766" t="str">
            <v>-</v>
          </cell>
          <cell r="U1766">
            <v>43056</v>
          </cell>
          <cell r="V1766">
            <v>43070</v>
          </cell>
          <cell r="W1766">
            <v>43143</v>
          </cell>
          <cell r="X1766">
            <v>14</v>
          </cell>
          <cell r="Y1766">
            <v>43143</v>
          </cell>
          <cell r="Z1766">
            <v>0</v>
          </cell>
        </row>
        <row r="1767">
          <cell r="C1767">
            <v>4455</v>
          </cell>
          <cell r="D1767" t="str">
            <v>ORMAZA</v>
          </cell>
          <cell r="E1767">
            <v>2017</v>
          </cell>
          <cell r="F1767" t="str">
            <v>TA</v>
          </cell>
          <cell r="G1767" t="str">
            <v>CC SCADA TEDIS.Net S.SERVAN v1.2</v>
          </cell>
          <cell r="H1767" t="str">
            <v>IND</v>
          </cell>
          <cell r="I1767">
            <v>0</v>
          </cell>
          <cell r="J1767">
            <v>6</v>
          </cell>
          <cell r="K1767">
            <v>7.17</v>
          </cell>
          <cell r="L1767">
            <v>-1.17</v>
          </cell>
          <cell r="M1767">
            <v>1.1950000000000001</v>
          </cell>
          <cell r="N1767" t="str">
            <v>-</v>
          </cell>
          <cell r="O1767" t="str">
            <v>-</v>
          </cell>
          <cell r="P1767" t="str">
            <v>-</v>
          </cell>
          <cell r="Q1767" t="str">
            <v>JMG</v>
          </cell>
          <cell r="R1767" t="str">
            <v>-</v>
          </cell>
          <cell r="S1767" t="str">
            <v>-</v>
          </cell>
          <cell r="T1767" t="str">
            <v>-</v>
          </cell>
          <cell r="U1767">
            <v>43056</v>
          </cell>
          <cell r="V1767">
            <v>43070</v>
          </cell>
          <cell r="W1767">
            <v>43193</v>
          </cell>
          <cell r="X1767">
            <v>14</v>
          </cell>
          <cell r="Y1767">
            <v>43193</v>
          </cell>
          <cell r="Z1767">
            <v>0</v>
          </cell>
        </row>
        <row r="1768">
          <cell r="C1768">
            <v>4456</v>
          </cell>
          <cell r="D1768" t="str">
            <v>MOELCU</v>
          </cell>
          <cell r="E1768">
            <v>2017</v>
          </cell>
          <cell r="F1768" t="str">
            <v>TA</v>
          </cell>
          <cell r="G1768" t="str">
            <v>Manguera COM CAP32 - nPort 5110</v>
          </cell>
          <cell r="H1768" t="str">
            <v>OF4196</v>
          </cell>
          <cell r="I1768">
            <v>0</v>
          </cell>
          <cell r="J1768">
            <v>0.5</v>
          </cell>
          <cell r="K1768">
            <v>0.33</v>
          </cell>
          <cell r="L1768">
            <v>0.16999999999999998</v>
          </cell>
          <cell r="M1768">
            <v>0.66</v>
          </cell>
          <cell r="N1768" t="str">
            <v>-</v>
          </cell>
          <cell r="O1768" t="str">
            <v>-</v>
          </cell>
          <cell r="P1768" t="str">
            <v>EMM</v>
          </cell>
          <cell r="Q1768" t="str">
            <v>-</v>
          </cell>
          <cell r="R1768" t="str">
            <v>-</v>
          </cell>
          <cell r="S1768" t="str">
            <v>-</v>
          </cell>
          <cell r="T1768" t="str">
            <v>-</v>
          </cell>
          <cell r="U1768">
            <v>43060</v>
          </cell>
          <cell r="V1768">
            <v>43060</v>
          </cell>
          <cell r="W1768">
            <v>43060</v>
          </cell>
          <cell r="X1768">
            <v>0</v>
          </cell>
          <cell r="Y1768">
            <v>43060</v>
          </cell>
          <cell r="Z1768">
            <v>0</v>
          </cell>
        </row>
        <row r="1769">
          <cell r="C1769">
            <v>4457</v>
          </cell>
          <cell r="D1769" t="str">
            <v>ELEEBR</v>
          </cell>
          <cell r="E1769">
            <v>2017</v>
          </cell>
          <cell r="F1769" t="str">
            <v>TA</v>
          </cell>
          <cell r="G1769" t="str">
            <v>SUPORT CSSat EEBRO 2,017</v>
          </cell>
          <cell r="H1769" t="str">
            <v>IND</v>
          </cell>
          <cell r="I1769">
            <v>0</v>
          </cell>
          <cell r="J1769">
            <v>25</v>
          </cell>
          <cell r="K1769">
            <v>25</v>
          </cell>
          <cell r="L1769">
            <v>0</v>
          </cell>
          <cell r="M1769">
            <v>1</v>
          </cell>
          <cell r="N1769" t="str">
            <v>-</v>
          </cell>
          <cell r="O1769" t="str">
            <v>-</v>
          </cell>
          <cell r="P1769" t="str">
            <v>-</v>
          </cell>
          <cell r="Q1769" t="str">
            <v>-</v>
          </cell>
          <cell r="R1769" t="str">
            <v>TRS</v>
          </cell>
          <cell r="S1769" t="str">
            <v>-</v>
          </cell>
          <cell r="T1769" t="str">
            <v>-</v>
          </cell>
          <cell r="U1769">
            <v>42737</v>
          </cell>
          <cell r="V1769">
            <v>43061</v>
          </cell>
          <cell r="W1769">
            <v>43061</v>
          </cell>
          <cell r="X1769">
            <v>320</v>
          </cell>
          <cell r="Y1769">
            <v>43061</v>
          </cell>
          <cell r="Z1769">
            <v>0</v>
          </cell>
        </row>
        <row r="1770">
          <cell r="C1770">
            <v>4458</v>
          </cell>
          <cell r="D1770" t="str">
            <v>ELEEBR</v>
          </cell>
          <cell r="E1770">
            <v>2017</v>
          </cell>
          <cell r="F1770" t="str">
            <v>TA</v>
          </cell>
          <cell r="G1770" t="str">
            <v>1 x Mang. COM CONTADOR - GSM</v>
          </cell>
          <cell r="H1770" t="str">
            <v>IND</v>
          </cell>
          <cell r="I1770">
            <v>0</v>
          </cell>
          <cell r="J1770">
            <v>0.5</v>
          </cell>
          <cell r="K1770">
            <v>0.41</v>
          </cell>
          <cell r="L1770">
            <v>9.0000000000000024E-2</v>
          </cell>
          <cell r="M1770">
            <v>0.82</v>
          </cell>
          <cell r="N1770" t="str">
            <v>-</v>
          </cell>
          <cell r="O1770" t="str">
            <v>-</v>
          </cell>
          <cell r="P1770" t="str">
            <v>EMM</v>
          </cell>
          <cell r="Q1770" t="str">
            <v>-</v>
          </cell>
          <cell r="R1770" t="str">
            <v>-</v>
          </cell>
          <cell r="S1770" t="str">
            <v>-</v>
          </cell>
          <cell r="T1770" t="str">
            <v>-</v>
          </cell>
          <cell r="U1770">
            <v>43063</v>
          </cell>
          <cell r="V1770">
            <v>43063</v>
          </cell>
          <cell r="W1770">
            <v>43063</v>
          </cell>
          <cell r="X1770">
            <v>0</v>
          </cell>
          <cell r="Y1770">
            <v>43063</v>
          </cell>
          <cell r="Z1770">
            <v>0</v>
          </cell>
        </row>
        <row r="1771">
          <cell r="C1771">
            <v>4459</v>
          </cell>
          <cell r="D1771" t="str">
            <v>ORMAZA</v>
          </cell>
          <cell r="E1771">
            <v>2017</v>
          </cell>
          <cell r="F1771" t="str">
            <v>TA</v>
          </cell>
          <cell r="G1771" t="str">
            <v>CC SCADA TEDIS.Net HAIZEA WIND v1.0</v>
          </cell>
          <cell r="H1771" t="str">
            <v>PPAL</v>
          </cell>
          <cell r="I1771">
            <v>0</v>
          </cell>
          <cell r="J1771">
            <v>44</v>
          </cell>
          <cell r="K1771">
            <v>20.92</v>
          </cell>
          <cell r="L1771">
            <v>23.08</v>
          </cell>
          <cell r="M1771">
            <v>0.47545454545454552</v>
          </cell>
          <cell r="N1771" t="str">
            <v>-</v>
          </cell>
          <cell r="O1771" t="str">
            <v>-</v>
          </cell>
          <cell r="P1771" t="str">
            <v>-</v>
          </cell>
          <cell r="Q1771" t="str">
            <v>JMG</v>
          </cell>
          <cell r="R1771" t="str">
            <v>-</v>
          </cell>
          <cell r="S1771" t="str">
            <v>-</v>
          </cell>
          <cell r="T1771" t="str">
            <v>-</v>
          </cell>
          <cell r="U1771">
            <v>43067</v>
          </cell>
          <cell r="V1771">
            <v>43131</v>
          </cell>
          <cell r="W1771">
            <v>43153</v>
          </cell>
          <cell r="X1771">
            <v>63</v>
          </cell>
          <cell r="Y1771">
            <v>43153</v>
          </cell>
          <cell r="Z1771">
            <v>0</v>
          </cell>
        </row>
        <row r="1772">
          <cell r="C1772">
            <v>4460</v>
          </cell>
          <cell r="D1772" t="str">
            <v>ORMAZA</v>
          </cell>
          <cell r="E1772">
            <v>2017</v>
          </cell>
          <cell r="F1772" t="str">
            <v>TA</v>
          </cell>
          <cell r="G1772" t="str">
            <v>PEM CC SCADA TEDIS.Net HAIZEA WIND v1.0</v>
          </cell>
          <cell r="H1772" t="str">
            <v>OF4459</v>
          </cell>
          <cell r="I1772">
            <v>0</v>
          </cell>
          <cell r="J1772">
            <v>40</v>
          </cell>
          <cell r="K1772">
            <v>40.75</v>
          </cell>
          <cell r="L1772">
            <v>-0.75</v>
          </cell>
          <cell r="M1772">
            <v>1.01875</v>
          </cell>
          <cell r="N1772" t="str">
            <v>-</v>
          </cell>
          <cell r="O1772" t="str">
            <v>-</v>
          </cell>
          <cell r="P1772" t="str">
            <v>-</v>
          </cell>
          <cell r="Q1772" t="str">
            <v>JMG</v>
          </cell>
          <cell r="R1772" t="str">
            <v>-</v>
          </cell>
          <cell r="S1772" t="str">
            <v>-</v>
          </cell>
          <cell r="T1772" t="str">
            <v>-</v>
          </cell>
          <cell r="U1772">
            <v>43067</v>
          </cell>
          <cell r="V1772">
            <v>43131</v>
          </cell>
          <cell r="W1772">
            <v>43364</v>
          </cell>
          <cell r="X1772">
            <v>63</v>
          </cell>
          <cell r="Y1772">
            <v>43364</v>
          </cell>
          <cell r="Z1772">
            <v>0</v>
          </cell>
        </row>
        <row r="1773">
          <cell r="C1773">
            <v>4461</v>
          </cell>
          <cell r="D1773" t="str">
            <v>ORMAZA</v>
          </cell>
          <cell r="E1773">
            <v>2017</v>
          </cell>
          <cell r="F1773" t="str">
            <v>TA</v>
          </cell>
          <cell r="G1773" t="str">
            <v>CC SCADA TEDIS.Net ERCROS v2.0</v>
          </cell>
          <cell r="H1773" t="str">
            <v>OF4342</v>
          </cell>
          <cell r="I1773">
            <v>0</v>
          </cell>
          <cell r="J1773">
            <v>37</v>
          </cell>
          <cell r="K1773">
            <v>42.58</v>
          </cell>
          <cell r="L1773">
            <v>-5.5799999999999983</v>
          </cell>
          <cell r="M1773">
            <v>1.1508108108108108</v>
          </cell>
          <cell r="N1773" t="str">
            <v>-</v>
          </cell>
          <cell r="O1773" t="str">
            <v>-</v>
          </cell>
          <cell r="P1773" t="str">
            <v>-</v>
          </cell>
          <cell r="Q1773" t="str">
            <v>-</v>
          </cell>
          <cell r="R1773" t="str">
            <v>EDC</v>
          </cell>
          <cell r="S1773" t="str">
            <v>-</v>
          </cell>
          <cell r="T1773" t="str">
            <v>-</v>
          </cell>
          <cell r="U1773">
            <v>43068</v>
          </cell>
          <cell r="V1773">
            <v>43080</v>
          </cell>
          <cell r="W1773">
            <v>43144</v>
          </cell>
          <cell r="X1773">
            <v>12</v>
          </cell>
          <cell r="Y1773">
            <v>43144</v>
          </cell>
          <cell r="Z1773">
            <v>0</v>
          </cell>
        </row>
        <row r="1774">
          <cell r="C1774">
            <v>0</v>
          </cell>
          <cell r="D1774">
            <v>0</v>
          </cell>
          <cell r="E1774">
            <v>0</v>
          </cell>
          <cell r="F1774">
            <v>0</v>
          </cell>
          <cell r="G1774">
            <v>0</v>
          </cell>
          <cell r="H1774">
            <v>0</v>
          </cell>
          <cell r="I1774">
            <v>0</v>
          </cell>
          <cell r="J1774">
            <v>296.35000000000002</v>
          </cell>
          <cell r="K1774">
            <v>247.25</v>
          </cell>
          <cell r="L1774">
            <v>49.100000000000023</v>
          </cell>
          <cell r="M1774">
            <v>0</v>
          </cell>
          <cell r="N1774">
            <v>0</v>
          </cell>
          <cell r="O1774">
            <v>0</v>
          </cell>
          <cell r="P1774">
            <v>0</v>
          </cell>
          <cell r="Q1774">
            <v>0</v>
          </cell>
          <cell r="R1774">
            <v>0</v>
          </cell>
          <cell r="S1774">
            <v>0</v>
          </cell>
          <cell r="T1774">
            <v>0</v>
          </cell>
          <cell r="U1774">
            <v>0</v>
          </cell>
          <cell r="V1774">
            <v>0</v>
          </cell>
          <cell r="W1774">
            <v>0</v>
          </cell>
          <cell r="X1774">
            <v>0</v>
          </cell>
          <cell r="Y1774">
            <v>0</v>
          </cell>
          <cell r="Z1774">
            <v>35</v>
          </cell>
        </row>
        <row r="1775">
          <cell r="L1775">
            <v>0</v>
          </cell>
          <cell r="M1775">
            <v>0</v>
          </cell>
          <cell r="Z1775">
            <v>0</v>
          </cell>
        </row>
        <row r="1776">
          <cell r="D1776">
            <v>0</v>
          </cell>
          <cell r="E1776">
            <v>0</v>
          </cell>
          <cell r="F1776">
            <v>0</v>
          </cell>
          <cell r="G1776">
            <v>0</v>
          </cell>
          <cell r="H1776">
            <v>0</v>
          </cell>
          <cell r="I1776">
            <v>0</v>
          </cell>
          <cell r="J1776">
            <v>0</v>
          </cell>
          <cell r="K1776">
            <v>0</v>
          </cell>
          <cell r="L1776">
            <v>0</v>
          </cell>
          <cell r="M1776">
            <v>0</v>
          </cell>
          <cell r="N1776">
            <v>0</v>
          </cell>
          <cell r="O1776">
            <v>0</v>
          </cell>
          <cell r="P1776">
            <v>0</v>
          </cell>
          <cell r="Q1776">
            <v>0</v>
          </cell>
          <cell r="R1776">
            <v>0</v>
          </cell>
          <cell r="S1776">
            <v>0</v>
          </cell>
          <cell r="T1776">
            <v>0</v>
          </cell>
          <cell r="U1776">
            <v>0</v>
          </cell>
          <cell r="Z1776">
            <v>0</v>
          </cell>
        </row>
        <row r="1777">
          <cell r="D1777">
            <v>0</v>
          </cell>
          <cell r="E1777">
            <v>0</v>
          </cell>
          <cell r="F1777">
            <v>0</v>
          </cell>
          <cell r="G1777">
            <v>0</v>
          </cell>
          <cell r="H1777">
            <v>0</v>
          </cell>
          <cell r="I1777">
            <v>0</v>
          </cell>
          <cell r="J1777">
            <v>0</v>
          </cell>
          <cell r="K1777">
            <v>0</v>
          </cell>
          <cell r="N1777" t="str">
            <v>APROVISIONAMENTS</v>
          </cell>
          <cell r="O1777" t="str">
            <v>ADMINISTRACIO</v>
          </cell>
          <cell r="P1777" t="str">
            <v>OPERACIONS</v>
          </cell>
          <cell r="Q1777" t="str">
            <v>ENGINYERIA HW</v>
          </cell>
          <cell r="R1777" t="str">
            <v>ENGINYERIA SW</v>
          </cell>
          <cell r="S1777" t="str">
            <v>COMERCIAL</v>
          </cell>
          <cell r="T1777" t="str">
            <v>CONSUL.TELCOMUNIC.</v>
          </cell>
          <cell r="U1777">
            <v>0</v>
          </cell>
          <cell r="Z1777">
            <v>0</v>
          </cell>
        </row>
        <row r="1778">
          <cell r="N1778">
            <v>0</v>
          </cell>
          <cell r="O1778">
            <v>0</v>
          </cell>
          <cell r="P1778">
            <v>0</v>
          </cell>
          <cell r="Q1778">
            <v>0</v>
          </cell>
          <cell r="R1778">
            <v>0</v>
          </cell>
          <cell r="S1778">
            <v>0</v>
          </cell>
          <cell r="T1778">
            <v>0</v>
          </cell>
          <cell r="U1778">
            <v>0</v>
          </cell>
          <cell r="Z1778">
            <v>0</v>
          </cell>
        </row>
        <row r="1779">
          <cell r="N1779">
            <v>0</v>
          </cell>
          <cell r="O1779">
            <v>0</v>
          </cell>
          <cell r="P1779">
            <v>0</v>
          </cell>
          <cell r="Q1779">
            <v>0</v>
          </cell>
          <cell r="R1779">
            <v>0</v>
          </cell>
          <cell r="S1779">
            <v>0</v>
          </cell>
          <cell r="T1779">
            <v>0</v>
          </cell>
          <cell r="U1779">
            <v>0</v>
          </cell>
          <cell r="Z1779">
            <v>0</v>
          </cell>
        </row>
        <row r="1780">
          <cell r="N1780">
            <v>0</v>
          </cell>
          <cell r="O1780">
            <v>0</v>
          </cell>
          <cell r="P1780">
            <v>0</v>
          </cell>
          <cell r="Q1780">
            <v>0</v>
          </cell>
          <cell r="R1780">
            <v>0</v>
          </cell>
          <cell r="S1780">
            <v>0</v>
          </cell>
          <cell r="T1780">
            <v>0</v>
          </cell>
          <cell r="U1780">
            <v>0</v>
          </cell>
          <cell r="Z1780">
            <v>0</v>
          </cell>
        </row>
        <row r="1781">
          <cell r="E1781">
            <v>0</v>
          </cell>
          <cell r="F1781">
            <v>0</v>
          </cell>
          <cell r="G1781">
            <v>0</v>
          </cell>
          <cell r="H1781">
            <v>0</v>
          </cell>
          <cell r="I1781">
            <v>0</v>
          </cell>
          <cell r="J1781">
            <v>0</v>
          </cell>
          <cell r="K1781">
            <v>0</v>
          </cell>
          <cell r="L1781">
            <v>0</v>
          </cell>
          <cell r="M1781">
            <v>0</v>
          </cell>
          <cell r="N1781">
            <v>0</v>
          </cell>
          <cell r="O1781">
            <v>0</v>
          </cell>
          <cell r="P1781">
            <v>0</v>
          </cell>
          <cell r="Q1781">
            <v>0</v>
          </cell>
          <cell r="R1781">
            <v>0</v>
          </cell>
          <cell r="S1781">
            <v>0</v>
          </cell>
          <cell r="T1781">
            <v>0</v>
          </cell>
          <cell r="U1781">
            <v>0</v>
          </cell>
          <cell r="Z1781">
            <v>0</v>
          </cell>
        </row>
        <row r="1782">
          <cell r="E1782" t="str">
            <v>Projectes (EXTERNS) en curs 2.017</v>
          </cell>
          <cell r="F1782">
            <v>0</v>
          </cell>
          <cell r="G1782">
            <v>0</v>
          </cell>
          <cell r="H1782">
            <v>0</v>
          </cell>
          <cell r="I1782">
            <v>0</v>
          </cell>
          <cell r="J1782">
            <v>0</v>
          </cell>
          <cell r="K1782">
            <v>0</v>
          </cell>
          <cell r="L1782">
            <v>0</v>
          </cell>
          <cell r="M1782">
            <v>0</v>
          </cell>
          <cell r="N1782">
            <v>0</v>
          </cell>
          <cell r="O1782">
            <v>0</v>
          </cell>
          <cell r="P1782">
            <v>0</v>
          </cell>
          <cell r="Q1782">
            <v>0</v>
          </cell>
          <cell r="R1782">
            <v>0</v>
          </cell>
          <cell r="S1782">
            <v>0</v>
          </cell>
          <cell r="T1782">
            <v>0</v>
          </cell>
          <cell r="U1782">
            <v>0</v>
          </cell>
          <cell r="Z1782">
            <v>0</v>
          </cell>
        </row>
        <row r="1783">
          <cell r="N1783">
            <v>0</v>
          </cell>
          <cell r="O1783">
            <v>0</v>
          </cell>
          <cell r="P1783">
            <v>0</v>
          </cell>
          <cell r="Q1783">
            <v>0</v>
          </cell>
          <cell r="R1783">
            <v>0</v>
          </cell>
          <cell r="S1783">
            <v>0</v>
          </cell>
          <cell r="T1783">
            <v>0</v>
          </cell>
          <cell r="U1783">
            <v>0</v>
          </cell>
          <cell r="Z1783">
            <v>0</v>
          </cell>
        </row>
        <row r="1784">
          <cell r="C1784">
            <v>0</v>
          </cell>
          <cell r="D1784">
            <v>0</v>
          </cell>
          <cell r="E1784">
            <v>0</v>
          </cell>
          <cell r="F1784">
            <v>0</v>
          </cell>
          <cell r="G1784">
            <v>0</v>
          </cell>
          <cell r="H1784">
            <v>0</v>
          </cell>
          <cell r="I1784">
            <v>0</v>
          </cell>
          <cell r="J1784">
            <v>0</v>
          </cell>
          <cell r="K1784">
            <v>0</v>
          </cell>
          <cell r="L1784">
            <v>0</v>
          </cell>
          <cell r="M1784">
            <v>0</v>
          </cell>
          <cell r="N1784">
            <v>0</v>
          </cell>
          <cell r="O1784">
            <v>0</v>
          </cell>
          <cell r="P1784">
            <v>0</v>
          </cell>
          <cell r="Q1784">
            <v>0</v>
          </cell>
          <cell r="R1784">
            <v>0</v>
          </cell>
          <cell r="S1784">
            <v>0</v>
          </cell>
          <cell r="T1784">
            <v>0</v>
          </cell>
          <cell r="U1784">
            <v>0</v>
          </cell>
          <cell r="V1784">
            <v>0</v>
          </cell>
          <cell r="W1784">
            <v>0</v>
          </cell>
          <cell r="X1784">
            <v>0</v>
          </cell>
          <cell r="Y1784">
            <v>0</v>
          </cell>
          <cell r="Z1784">
            <v>0</v>
          </cell>
        </row>
        <row r="1785">
          <cell r="C1785" t="str">
            <v>OF</v>
          </cell>
          <cell r="D1785" t="str">
            <v>CLIENT</v>
          </cell>
          <cell r="E1785" t="str">
            <v>ANY</v>
          </cell>
          <cell r="F1785" t="str">
            <v>STATUS</v>
          </cell>
          <cell r="G1785" t="str">
            <v>PROJECTE</v>
          </cell>
          <cell r="H1785" t="str">
            <v>TIPUS OF o DEPENDENCIA</v>
          </cell>
          <cell r="I1785">
            <v>0</v>
          </cell>
          <cell r="J1785" t="str">
            <v>PREV</v>
          </cell>
          <cell r="K1785" t="str">
            <v>TOTAL</v>
          </cell>
          <cell r="L1785" t="str">
            <v>DESV</v>
          </cell>
          <cell r="M1785" t="str">
            <v>AVANÇ</v>
          </cell>
          <cell r="N1785" t="str">
            <v>DPT. IMPLICATS</v>
          </cell>
          <cell r="O1785">
            <v>0</v>
          </cell>
          <cell r="P1785">
            <v>0</v>
          </cell>
          <cell r="Q1785">
            <v>0</v>
          </cell>
          <cell r="R1785">
            <v>0</v>
          </cell>
          <cell r="S1785">
            <v>0</v>
          </cell>
          <cell r="T1785">
            <v>0</v>
          </cell>
          <cell r="U1785" t="str">
            <v>DATA</v>
          </cell>
          <cell r="V1785" t="str">
            <v>DATA</v>
          </cell>
          <cell r="W1785" t="str">
            <v>DATA</v>
          </cell>
          <cell r="X1785" t="str">
            <v>DURADA</v>
          </cell>
          <cell r="Y1785" t="str">
            <v>DATA</v>
          </cell>
          <cell r="Z1785" t="str">
            <v>DESVIAC.</v>
          </cell>
        </row>
        <row r="1786">
          <cell r="C1786">
            <v>0</v>
          </cell>
          <cell r="D1786">
            <v>0</v>
          </cell>
          <cell r="E1786">
            <v>0</v>
          </cell>
          <cell r="F1786">
            <v>0</v>
          </cell>
          <cell r="G1786">
            <v>0</v>
          </cell>
          <cell r="H1786">
            <v>0</v>
          </cell>
          <cell r="I1786">
            <v>0</v>
          </cell>
          <cell r="J1786">
            <v>0</v>
          </cell>
          <cell r="K1786" t="str">
            <v>REAL</v>
          </cell>
          <cell r="L1786">
            <v>0</v>
          </cell>
          <cell r="M1786">
            <v>0</v>
          </cell>
          <cell r="N1786">
            <v>0</v>
          </cell>
          <cell r="O1786">
            <v>0</v>
          </cell>
          <cell r="P1786">
            <v>0</v>
          </cell>
          <cell r="Q1786">
            <v>0</v>
          </cell>
          <cell r="R1786">
            <v>0</v>
          </cell>
          <cell r="S1786">
            <v>0</v>
          </cell>
          <cell r="T1786">
            <v>0</v>
          </cell>
          <cell r="U1786" t="str">
            <v>INICI</v>
          </cell>
          <cell r="V1786" t="str">
            <v>ENTREGA</v>
          </cell>
          <cell r="W1786" t="str">
            <v>REVISADA</v>
          </cell>
          <cell r="X1786">
            <v>0</v>
          </cell>
          <cell r="Y1786" t="str">
            <v>ACCEP.</v>
          </cell>
          <cell r="Z1786">
            <v>0</v>
          </cell>
        </row>
        <row r="1787">
          <cell r="C1787">
            <v>0</v>
          </cell>
          <cell r="D1787">
            <v>0</v>
          </cell>
          <cell r="E1787">
            <v>0</v>
          </cell>
          <cell r="F1787">
            <v>0</v>
          </cell>
          <cell r="G1787">
            <v>0</v>
          </cell>
          <cell r="H1787">
            <v>0</v>
          </cell>
          <cell r="I1787">
            <v>0</v>
          </cell>
          <cell r="J1787">
            <v>0</v>
          </cell>
          <cell r="K1787">
            <v>0</v>
          </cell>
          <cell r="L1787">
            <v>0</v>
          </cell>
          <cell r="M1787">
            <v>0</v>
          </cell>
          <cell r="N1787">
            <v>0</v>
          </cell>
          <cell r="O1787">
            <v>0</v>
          </cell>
          <cell r="P1787">
            <v>0</v>
          </cell>
          <cell r="Q1787">
            <v>0</v>
          </cell>
          <cell r="R1787">
            <v>0</v>
          </cell>
          <cell r="S1787">
            <v>0</v>
          </cell>
          <cell r="T1787">
            <v>0</v>
          </cell>
          <cell r="U1787">
            <v>0</v>
          </cell>
          <cell r="V1787">
            <v>0</v>
          </cell>
          <cell r="W1787">
            <v>0</v>
          </cell>
          <cell r="X1787">
            <v>0</v>
          </cell>
          <cell r="Y1787">
            <v>0</v>
          </cell>
          <cell r="Z1787">
            <v>0</v>
          </cell>
        </row>
        <row r="1788">
          <cell r="C1788">
            <v>4462</v>
          </cell>
          <cell r="D1788" t="str">
            <v>PEUDIS</v>
          </cell>
          <cell r="E1788">
            <v>2017</v>
          </cell>
          <cell r="F1788" t="str">
            <v>TA</v>
          </cell>
          <cell r="G1788" t="str">
            <v>RTU S.E. ADRALL-II v2.0</v>
          </cell>
          <cell r="H1788" t="str">
            <v>IND</v>
          </cell>
          <cell r="I1788">
            <v>0</v>
          </cell>
          <cell r="J1788">
            <v>7</v>
          </cell>
          <cell r="K1788">
            <v>5</v>
          </cell>
          <cell r="L1788">
            <v>2</v>
          </cell>
          <cell r="M1788">
            <v>0.7142857142857143</v>
          </cell>
          <cell r="N1788" t="str">
            <v>-</v>
          </cell>
          <cell r="O1788" t="str">
            <v>-</v>
          </cell>
          <cell r="P1788" t="str">
            <v>-</v>
          </cell>
          <cell r="Q1788" t="str">
            <v>-</v>
          </cell>
          <cell r="R1788" t="str">
            <v>RVC</v>
          </cell>
          <cell r="S1788" t="str">
            <v>-</v>
          </cell>
          <cell r="T1788" t="str">
            <v>-</v>
          </cell>
          <cell r="U1788">
            <v>43061</v>
          </cell>
          <cell r="V1788">
            <v>43131</v>
          </cell>
          <cell r="W1788">
            <v>43131</v>
          </cell>
          <cell r="X1788">
            <v>69</v>
          </cell>
          <cell r="Y1788">
            <v>43150</v>
          </cell>
          <cell r="Z1788">
            <v>19</v>
          </cell>
        </row>
        <row r="1789">
          <cell r="C1789">
            <v>4463</v>
          </cell>
          <cell r="D1789" t="str">
            <v>ELESUD</v>
          </cell>
          <cell r="E1789">
            <v>2017</v>
          </cell>
          <cell r="F1789" t="str">
            <v>TA</v>
          </cell>
          <cell r="G1789" t="str">
            <v>MANTENIMENT CSSat SUDANELL 2017-12</v>
          </cell>
          <cell r="H1789" t="str">
            <v>IND</v>
          </cell>
          <cell r="I1789">
            <v>0</v>
          </cell>
          <cell r="J1789">
            <v>4</v>
          </cell>
          <cell r="K1789">
            <v>3.5</v>
          </cell>
          <cell r="L1789">
            <v>0.5</v>
          </cell>
          <cell r="M1789">
            <v>0.875</v>
          </cell>
          <cell r="N1789" t="str">
            <v>-</v>
          </cell>
          <cell r="O1789" t="str">
            <v>-</v>
          </cell>
          <cell r="P1789" t="str">
            <v>-</v>
          </cell>
          <cell r="Q1789" t="str">
            <v>-</v>
          </cell>
          <cell r="R1789" t="str">
            <v>TRS</v>
          </cell>
          <cell r="S1789" t="str">
            <v>-</v>
          </cell>
          <cell r="T1789" t="str">
            <v>-</v>
          </cell>
          <cell r="U1789">
            <v>43070</v>
          </cell>
          <cell r="V1789">
            <v>43100</v>
          </cell>
          <cell r="W1789">
            <v>43100</v>
          </cell>
          <cell r="X1789">
            <v>30</v>
          </cell>
          <cell r="Y1789">
            <v>43100</v>
          </cell>
          <cell r="Z1789">
            <v>0</v>
          </cell>
        </row>
        <row r="1790">
          <cell r="C1790">
            <v>4464</v>
          </cell>
          <cell r="D1790" t="str">
            <v>EMSA</v>
          </cell>
          <cell r="E1790">
            <v>2017</v>
          </cell>
          <cell r="F1790" t="str">
            <v>TA</v>
          </cell>
          <cell r="G1790" t="str">
            <v>MANTENIMENT CSSat EMSA 2017-12</v>
          </cell>
          <cell r="H1790" t="str">
            <v>IND</v>
          </cell>
          <cell r="I1790">
            <v>0</v>
          </cell>
          <cell r="J1790">
            <v>6</v>
          </cell>
          <cell r="K1790">
            <v>4</v>
          </cell>
          <cell r="L1790">
            <v>2</v>
          </cell>
          <cell r="M1790">
            <v>0.66666666666666663</v>
          </cell>
          <cell r="N1790" t="str">
            <v>-</v>
          </cell>
          <cell r="O1790" t="str">
            <v>-</v>
          </cell>
          <cell r="P1790" t="str">
            <v>-</v>
          </cell>
          <cell r="Q1790" t="str">
            <v>-</v>
          </cell>
          <cell r="R1790" t="str">
            <v>TRS</v>
          </cell>
          <cell r="S1790" t="str">
            <v>-</v>
          </cell>
          <cell r="T1790" t="str">
            <v>-</v>
          </cell>
          <cell r="U1790">
            <v>43070</v>
          </cell>
          <cell r="V1790">
            <v>43100</v>
          </cell>
          <cell r="W1790">
            <v>43100</v>
          </cell>
          <cell r="X1790">
            <v>30</v>
          </cell>
          <cell r="Y1790">
            <v>43100</v>
          </cell>
          <cell r="Z1790">
            <v>0</v>
          </cell>
        </row>
        <row r="1791">
          <cell r="C1791">
            <v>4465</v>
          </cell>
          <cell r="D1791" t="str">
            <v>ELSACO</v>
          </cell>
          <cell r="E1791">
            <v>2017</v>
          </cell>
          <cell r="F1791" t="str">
            <v>TA</v>
          </cell>
          <cell r="G1791" t="str">
            <v>MANTENIMENT CSSat STA.COLOMA 2017-12</v>
          </cell>
          <cell r="H1791" t="str">
            <v>IND</v>
          </cell>
          <cell r="I1791">
            <v>0</v>
          </cell>
          <cell r="J1791">
            <v>7</v>
          </cell>
          <cell r="K1791">
            <v>2</v>
          </cell>
          <cell r="L1791">
            <v>5</v>
          </cell>
          <cell r="M1791">
            <v>0.2857142857142857</v>
          </cell>
          <cell r="N1791" t="str">
            <v>-</v>
          </cell>
          <cell r="O1791" t="str">
            <v>-</v>
          </cell>
          <cell r="P1791" t="str">
            <v>-</v>
          </cell>
          <cell r="Q1791" t="str">
            <v>-</v>
          </cell>
          <cell r="R1791" t="str">
            <v>TRS</v>
          </cell>
          <cell r="S1791" t="str">
            <v>-</v>
          </cell>
          <cell r="T1791" t="str">
            <v>-</v>
          </cell>
          <cell r="U1791">
            <v>43070</v>
          </cell>
          <cell r="V1791">
            <v>43100</v>
          </cell>
          <cell r="W1791">
            <v>43100</v>
          </cell>
          <cell r="X1791">
            <v>30</v>
          </cell>
          <cell r="Y1791">
            <v>43100</v>
          </cell>
          <cell r="Z1791">
            <v>0</v>
          </cell>
        </row>
        <row r="1792">
          <cell r="C1792">
            <v>4466</v>
          </cell>
          <cell r="D1792" t="str">
            <v>SERGAR</v>
          </cell>
          <cell r="E1792">
            <v>2017</v>
          </cell>
          <cell r="F1792" t="str">
            <v>TA</v>
          </cell>
          <cell r="G1792" t="str">
            <v>MANTENIMENT CSSat SERVILIANO 2017-12</v>
          </cell>
          <cell r="H1792" t="str">
            <v>IND</v>
          </cell>
          <cell r="I1792">
            <v>10</v>
          </cell>
          <cell r="J1792">
            <v>6</v>
          </cell>
          <cell r="K1792">
            <v>3</v>
          </cell>
          <cell r="L1792">
            <v>3</v>
          </cell>
          <cell r="M1792">
            <v>0.5</v>
          </cell>
          <cell r="N1792" t="str">
            <v>-</v>
          </cell>
          <cell r="O1792" t="str">
            <v>-</v>
          </cell>
          <cell r="P1792" t="str">
            <v>-</v>
          </cell>
          <cell r="Q1792" t="str">
            <v>-</v>
          </cell>
          <cell r="R1792" t="str">
            <v>TRS</v>
          </cell>
          <cell r="S1792" t="str">
            <v>-</v>
          </cell>
          <cell r="T1792" t="str">
            <v>-</v>
          </cell>
          <cell r="U1792">
            <v>43070</v>
          </cell>
          <cell r="V1792">
            <v>43100</v>
          </cell>
          <cell r="W1792">
            <v>43100</v>
          </cell>
          <cell r="X1792">
            <v>30</v>
          </cell>
          <cell r="Y1792">
            <v>43100</v>
          </cell>
          <cell r="Z1792">
            <v>0</v>
          </cell>
        </row>
        <row r="1793">
          <cell r="C1793">
            <v>4467</v>
          </cell>
          <cell r="D1793" t="str">
            <v>ALELCE</v>
          </cell>
          <cell r="E1793">
            <v>2017</v>
          </cell>
          <cell r="F1793" t="str">
            <v>TA</v>
          </cell>
          <cell r="G1793" t="str">
            <v>MANTENIMENT CSSat CEUTA 2017-12</v>
          </cell>
          <cell r="H1793" t="str">
            <v>IND</v>
          </cell>
          <cell r="I1793">
            <v>4</v>
          </cell>
          <cell r="J1793">
            <v>10</v>
          </cell>
          <cell r="K1793">
            <v>25.5</v>
          </cell>
          <cell r="L1793">
            <v>-15.5</v>
          </cell>
          <cell r="M1793">
            <v>2.5499999999999998</v>
          </cell>
          <cell r="N1793" t="str">
            <v>-</v>
          </cell>
          <cell r="O1793" t="str">
            <v>-</v>
          </cell>
          <cell r="P1793" t="str">
            <v>-</v>
          </cell>
          <cell r="Q1793" t="str">
            <v>-</v>
          </cell>
          <cell r="R1793" t="str">
            <v>TRS</v>
          </cell>
          <cell r="S1793" t="str">
            <v>-</v>
          </cell>
          <cell r="T1793" t="str">
            <v>-</v>
          </cell>
          <cell r="U1793">
            <v>43070</v>
          </cell>
          <cell r="V1793">
            <v>43100</v>
          </cell>
          <cell r="W1793">
            <v>43100</v>
          </cell>
          <cell r="X1793">
            <v>30</v>
          </cell>
          <cell r="Y1793">
            <v>43100</v>
          </cell>
          <cell r="Z1793">
            <v>0</v>
          </cell>
        </row>
        <row r="1794">
          <cell r="C1794">
            <v>4468</v>
          </cell>
          <cell r="D1794" t="str">
            <v>ELEMON</v>
          </cell>
          <cell r="E1794">
            <v>2017</v>
          </cell>
          <cell r="F1794" t="str">
            <v>TA</v>
          </cell>
          <cell r="G1794" t="str">
            <v>MANTENIMENT CSSat MONTOLIU 2017-12</v>
          </cell>
          <cell r="H1794" t="str">
            <v>IND</v>
          </cell>
          <cell r="I1794">
            <v>4</v>
          </cell>
          <cell r="J1794">
            <v>4</v>
          </cell>
          <cell r="K1794">
            <v>3.5</v>
          </cell>
          <cell r="L1794">
            <v>0.5</v>
          </cell>
          <cell r="M1794">
            <v>0.875</v>
          </cell>
          <cell r="N1794" t="str">
            <v>-</v>
          </cell>
          <cell r="O1794" t="str">
            <v>-</v>
          </cell>
          <cell r="P1794" t="str">
            <v>-</v>
          </cell>
          <cell r="Q1794" t="str">
            <v>-</v>
          </cell>
          <cell r="R1794" t="str">
            <v>TRS</v>
          </cell>
          <cell r="S1794" t="str">
            <v>-</v>
          </cell>
          <cell r="T1794" t="str">
            <v>-</v>
          </cell>
          <cell r="U1794">
            <v>43070</v>
          </cell>
          <cell r="V1794">
            <v>43100</v>
          </cell>
          <cell r="W1794">
            <v>43100</v>
          </cell>
          <cell r="X1794">
            <v>30</v>
          </cell>
          <cell r="Y1794">
            <v>43100</v>
          </cell>
          <cell r="Z1794">
            <v>0</v>
          </cell>
        </row>
        <row r="1795">
          <cell r="C1795">
            <v>4469</v>
          </cell>
          <cell r="D1795" t="str">
            <v>SUMTAR</v>
          </cell>
          <cell r="E1795">
            <v>2017</v>
          </cell>
          <cell r="F1795" t="str">
            <v>TA</v>
          </cell>
          <cell r="G1795" t="str">
            <v>MANTENIMENT CSSat TARRASENSES 2017-12</v>
          </cell>
          <cell r="H1795" t="str">
            <v>IND</v>
          </cell>
          <cell r="I1795">
            <v>5</v>
          </cell>
          <cell r="J1795">
            <v>4</v>
          </cell>
          <cell r="K1795">
            <v>4</v>
          </cell>
          <cell r="L1795">
            <v>0</v>
          </cell>
          <cell r="M1795">
            <v>1</v>
          </cell>
          <cell r="N1795" t="str">
            <v>-</v>
          </cell>
          <cell r="O1795" t="str">
            <v>-</v>
          </cell>
          <cell r="P1795" t="str">
            <v>-</v>
          </cell>
          <cell r="Q1795" t="str">
            <v>-</v>
          </cell>
          <cell r="R1795" t="str">
            <v>TRS</v>
          </cell>
          <cell r="S1795" t="str">
            <v>-</v>
          </cell>
          <cell r="T1795" t="str">
            <v>-</v>
          </cell>
          <cell r="U1795">
            <v>43070</v>
          </cell>
          <cell r="V1795">
            <v>43100</v>
          </cell>
          <cell r="W1795">
            <v>43100</v>
          </cell>
          <cell r="X1795">
            <v>30</v>
          </cell>
          <cell r="Y1795">
            <v>43100</v>
          </cell>
          <cell r="Z1795">
            <v>0</v>
          </cell>
        </row>
        <row r="1796">
          <cell r="C1796">
            <v>4470</v>
          </cell>
          <cell r="D1796" t="str">
            <v>ELECAR</v>
          </cell>
          <cell r="E1796">
            <v>2017</v>
          </cell>
          <cell r="F1796" t="str">
            <v>TA</v>
          </cell>
          <cell r="G1796" t="str">
            <v>MANTENIMENT CSSat CARDENER 2017-12</v>
          </cell>
          <cell r="H1796" t="str">
            <v>IND</v>
          </cell>
          <cell r="I1796">
            <v>4</v>
          </cell>
          <cell r="J1796">
            <v>5</v>
          </cell>
          <cell r="K1796">
            <v>2</v>
          </cell>
          <cell r="L1796">
            <v>3</v>
          </cell>
          <cell r="M1796">
            <v>0.4</v>
          </cell>
          <cell r="N1796" t="str">
            <v>-</v>
          </cell>
          <cell r="O1796" t="str">
            <v>-</v>
          </cell>
          <cell r="P1796" t="str">
            <v>-</v>
          </cell>
          <cell r="Q1796" t="str">
            <v>-</v>
          </cell>
          <cell r="R1796" t="str">
            <v>TRS</v>
          </cell>
          <cell r="S1796" t="str">
            <v>-</v>
          </cell>
          <cell r="T1796" t="str">
            <v>-</v>
          </cell>
          <cell r="U1796">
            <v>43070</v>
          </cell>
          <cell r="V1796">
            <v>43100</v>
          </cell>
          <cell r="W1796">
            <v>43100</v>
          </cell>
          <cell r="X1796">
            <v>30</v>
          </cell>
          <cell r="Y1796">
            <v>43100</v>
          </cell>
          <cell r="Z1796">
            <v>0</v>
          </cell>
        </row>
        <row r="1797">
          <cell r="C1797">
            <v>4471</v>
          </cell>
          <cell r="D1797" t="str">
            <v>ENEBEN</v>
          </cell>
          <cell r="E1797">
            <v>2017</v>
          </cell>
          <cell r="F1797" t="str">
            <v>TA</v>
          </cell>
          <cell r="G1797" t="str">
            <v>MANTENIMENT CSSat BENASQUE 2017-12</v>
          </cell>
          <cell r="H1797" t="str">
            <v>IND</v>
          </cell>
          <cell r="I1797">
            <v>4</v>
          </cell>
          <cell r="J1797">
            <v>4</v>
          </cell>
          <cell r="K1797">
            <v>4</v>
          </cell>
          <cell r="L1797">
            <v>0</v>
          </cell>
          <cell r="M1797">
            <v>1</v>
          </cell>
          <cell r="N1797" t="str">
            <v>-</v>
          </cell>
          <cell r="O1797" t="str">
            <v>-</v>
          </cell>
          <cell r="P1797" t="str">
            <v>-</v>
          </cell>
          <cell r="Q1797" t="str">
            <v>-</v>
          </cell>
          <cell r="R1797" t="str">
            <v>TRS</v>
          </cell>
          <cell r="S1797" t="str">
            <v>-</v>
          </cell>
          <cell r="T1797" t="str">
            <v>-</v>
          </cell>
          <cell r="U1797">
            <v>43070</v>
          </cell>
          <cell r="V1797">
            <v>43100</v>
          </cell>
          <cell r="W1797">
            <v>43100</v>
          </cell>
          <cell r="X1797">
            <v>30</v>
          </cell>
          <cell r="Y1797">
            <v>43100</v>
          </cell>
          <cell r="Z1797">
            <v>0</v>
          </cell>
        </row>
        <row r="1798">
          <cell r="C1798">
            <v>4472</v>
          </cell>
          <cell r="D1798" t="str">
            <v>ELEALB</v>
          </cell>
          <cell r="E1798">
            <v>2017</v>
          </cell>
          <cell r="F1798" t="str">
            <v>TA</v>
          </cell>
          <cell r="G1798" t="str">
            <v>MANTENIMENT CSSat ALBATARREC 2017-12</v>
          </cell>
          <cell r="H1798" t="str">
            <v>IND</v>
          </cell>
          <cell r="I1798">
            <v>4</v>
          </cell>
          <cell r="J1798">
            <v>4</v>
          </cell>
          <cell r="K1798">
            <v>1</v>
          </cell>
          <cell r="L1798">
            <v>3</v>
          </cell>
          <cell r="M1798">
            <v>0.25</v>
          </cell>
          <cell r="N1798" t="str">
            <v>-</v>
          </cell>
          <cell r="O1798" t="str">
            <v>-</v>
          </cell>
          <cell r="P1798" t="str">
            <v>-</v>
          </cell>
          <cell r="Q1798" t="str">
            <v>-</v>
          </cell>
          <cell r="R1798" t="str">
            <v>TRS</v>
          </cell>
          <cell r="S1798" t="str">
            <v>-</v>
          </cell>
          <cell r="T1798" t="str">
            <v>-</v>
          </cell>
          <cell r="U1798">
            <v>43070</v>
          </cell>
          <cell r="V1798">
            <v>43100</v>
          </cell>
          <cell r="W1798">
            <v>43100</v>
          </cell>
          <cell r="X1798">
            <v>30</v>
          </cell>
          <cell r="Y1798">
            <v>43100</v>
          </cell>
          <cell r="Z1798">
            <v>0</v>
          </cell>
        </row>
        <row r="1799">
          <cell r="C1799">
            <v>4473</v>
          </cell>
          <cell r="D1799" t="str">
            <v>ELTOSE</v>
          </cell>
          <cell r="E1799">
            <v>2017</v>
          </cell>
          <cell r="F1799" t="str">
            <v>TA</v>
          </cell>
          <cell r="G1799" t="str">
            <v>MANTENIMENT CSSat T.SEGRE 2017-12</v>
          </cell>
          <cell r="H1799" t="str">
            <v>IND</v>
          </cell>
          <cell r="I1799">
            <v>6</v>
          </cell>
          <cell r="J1799">
            <v>4</v>
          </cell>
          <cell r="K1799">
            <v>2</v>
          </cell>
          <cell r="L1799">
            <v>2</v>
          </cell>
          <cell r="M1799">
            <v>0.5</v>
          </cell>
          <cell r="N1799" t="str">
            <v>-</v>
          </cell>
          <cell r="O1799" t="str">
            <v>-</v>
          </cell>
          <cell r="P1799" t="str">
            <v>-</v>
          </cell>
          <cell r="Q1799" t="str">
            <v>-</v>
          </cell>
          <cell r="R1799" t="str">
            <v>TRS</v>
          </cell>
          <cell r="S1799" t="str">
            <v>-</v>
          </cell>
          <cell r="T1799" t="str">
            <v>-</v>
          </cell>
          <cell r="U1799">
            <v>43070</v>
          </cell>
          <cell r="V1799">
            <v>43100</v>
          </cell>
          <cell r="W1799">
            <v>43100</v>
          </cell>
          <cell r="X1799">
            <v>30</v>
          </cell>
          <cell r="Y1799">
            <v>43100</v>
          </cell>
          <cell r="Z1799">
            <v>0</v>
          </cell>
        </row>
        <row r="1800">
          <cell r="C1800">
            <v>4474</v>
          </cell>
          <cell r="D1800" t="str">
            <v>EMDEPO</v>
          </cell>
          <cell r="E1800">
            <v>2017</v>
          </cell>
          <cell r="F1800" t="str">
            <v>TA</v>
          </cell>
          <cell r="G1800" t="str">
            <v>MANTENIMENT CSSat PONTS 2017-12</v>
          </cell>
          <cell r="H1800" t="str">
            <v>IND</v>
          </cell>
          <cell r="I1800">
            <v>6</v>
          </cell>
          <cell r="J1800">
            <v>4</v>
          </cell>
          <cell r="K1800">
            <v>1</v>
          </cell>
          <cell r="L1800">
            <v>3</v>
          </cell>
          <cell r="M1800">
            <v>0.25</v>
          </cell>
          <cell r="N1800" t="str">
            <v>-</v>
          </cell>
          <cell r="O1800" t="str">
            <v>-</v>
          </cell>
          <cell r="P1800" t="str">
            <v>-</v>
          </cell>
          <cell r="Q1800" t="str">
            <v>-</v>
          </cell>
          <cell r="R1800" t="str">
            <v>TRS</v>
          </cell>
          <cell r="S1800" t="str">
            <v>-</v>
          </cell>
          <cell r="T1800" t="str">
            <v>-</v>
          </cell>
          <cell r="U1800">
            <v>43070</v>
          </cell>
          <cell r="V1800">
            <v>43100</v>
          </cell>
          <cell r="W1800">
            <v>43100</v>
          </cell>
          <cell r="X1800">
            <v>30</v>
          </cell>
          <cell r="Y1800">
            <v>43100</v>
          </cell>
          <cell r="Z1800">
            <v>0</v>
          </cell>
        </row>
        <row r="1801">
          <cell r="C1801">
            <v>4475</v>
          </cell>
          <cell r="D1801" t="str">
            <v>INPPOZ</v>
          </cell>
          <cell r="E1801">
            <v>2017</v>
          </cell>
          <cell r="F1801" t="str">
            <v>TA</v>
          </cell>
          <cell r="G1801" t="str">
            <v>MANTENIMIENTO SW SCADA TEDIS.Net INPECUARIAS 02/01/2.018-31/12/2.018</v>
          </cell>
          <cell r="H1801" t="str">
            <v>IND</v>
          </cell>
          <cell r="I1801">
            <v>0</v>
          </cell>
          <cell r="J1801">
            <v>16</v>
          </cell>
          <cell r="K1801">
            <v>128.66999999999999</v>
          </cell>
          <cell r="L1801">
            <v>-112.66999999999999</v>
          </cell>
          <cell r="M1801">
            <v>8.0418749999999992</v>
          </cell>
          <cell r="N1801" t="str">
            <v>-</v>
          </cell>
          <cell r="O1801" t="str">
            <v>-</v>
          </cell>
          <cell r="P1801" t="str">
            <v>-</v>
          </cell>
          <cell r="Q1801" t="str">
            <v>JMG</v>
          </cell>
          <cell r="R1801" t="str">
            <v>-</v>
          </cell>
          <cell r="S1801" t="str">
            <v>-</v>
          </cell>
          <cell r="T1801" t="str">
            <v>-</v>
          </cell>
          <cell r="U1801">
            <v>43102</v>
          </cell>
          <cell r="V1801">
            <v>43465</v>
          </cell>
          <cell r="W1801">
            <v>43465</v>
          </cell>
          <cell r="X1801">
            <v>359</v>
          </cell>
          <cell r="Y1801">
            <v>43465</v>
          </cell>
          <cell r="Z1801">
            <v>0</v>
          </cell>
        </row>
        <row r="1802">
          <cell r="C1802">
            <v>4476</v>
          </cell>
          <cell r="D1802" t="str">
            <v>GASELE</v>
          </cell>
          <cell r="E1802">
            <v>2017</v>
          </cell>
          <cell r="F1802" t="str">
            <v>TA</v>
          </cell>
          <cell r="G1802" t="str">
            <v>Reparacio CAP32-48 N/S80-2017 (EOSA)</v>
          </cell>
          <cell r="H1802" t="str">
            <v>IND</v>
          </cell>
          <cell r="I1802">
            <v>0</v>
          </cell>
          <cell r="J1802">
            <v>2</v>
          </cell>
          <cell r="K1802">
            <v>7.75</v>
          </cell>
          <cell r="L1802">
            <v>-5.75</v>
          </cell>
          <cell r="M1802">
            <v>3.875</v>
          </cell>
          <cell r="N1802" t="str">
            <v>-</v>
          </cell>
          <cell r="O1802" t="str">
            <v>-</v>
          </cell>
          <cell r="P1802" t="str">
            <v>EMM</v>
          </cell>
          <cell r="Q1802" t="str">
            <v>-</v>
          </cell>
          <cell r="R1802" t="str">
            <v>-</v>
          </cell>
          <cell r="S1802" t="str">
            <v>-</v>
          </cell>
          <cell r="T1802" t="str">
            <v>-</v>
          </cell>
          <cell r="U1802">
            <v>43073</v>
          </cell>
          <cell r="V1802">
            <v>43074</v>
          </cell>
          <cell r="W1802">
            <v>43074</v>
          </cell>
          <cell r="X1802">
            <v>1</v>
          </cell>
          <cell r="Y1802">
            <v>43074</v>
          </cell>
          <cell r="Z1802">
            <v>0</v>
          </cell>
        </row>
        <row r="1803">
          <cell r="C1803">
            <v>4477</v>
          </cell>
          <cell r="D1803" t="str">
            <v>GASELE</v>
          </cell>
          <cell r="E1803">
            <v>2017</v>
          </cell>
          <cell r="F1803" t="str">
            <v>TA</v>
          </cell>
          <cell r="G1803" t="str">
            <v>CC SCADA TEDIS.Net GASELEC v1.3</v>
          </cell>
          <cell r="H1803" t="str">
            <v>IND</v>
          </cell>
          <cell r="I1803">
            <v>0</v>
          </cell>
          <cell r="J1803">
            <v>36</v>
          </cell>
          <cell r="K1803">
            <v>14</v>
          </cell>
          <cell r="L1803">
            <v>22</v>
          </cell>
          <cell r="M1803">
            <v>0.3888888888888889</v>
          </cell>
          <cell r="N1803" t="str">
            <v>-</v>
          </cell>
          <cell r="O1803" t="str">
            <v>-</v>
          </cell>
          <cell r="P1803" t="str">
            <v>-</v>
          </cell>
          <cell r="Q1803" t="str">
            <v>JMG</v>
          </cell>
          <cell r="R1803" t="str">
            <v>-</v>
          </cell>
          <cell r="S1803" t="str">
            <v>-</v>
          </cell>
          <cell r="T1803" t="str">
            <v>-</v>
          </cell>
          <cell r="U1803">
            <v>43074</v>
          </cell>
          <cell r="V1803">
            <v>43164</v>
          </cell>
          <cell r="W1803">
            <v>43164</v>
          </cell>
          <cell r="X1803">
            <v>90</v>
          </cell>
          <cell r="Y1803">
            <v>43175</v>
          </cell>
          <cell r="Z1803">
            <v>11</v>
          </cell>
        </row>
        <row r="1804">
          <cell r="C1804">
            <v>4478</v>
          </cell>
          <cell r="D1804" t="str">
            <v>ORMAZA</v>
          </cell>
          <cell r="E1804">
            <v>2017</v>
          </cell>
          <cell r="F1804" t="str">
            <v>TA</v>
          </cell>
          <cell r="G1804" t="str">
            <v>CC SCADA TEDIS.Net FUERTEVENTURA v1.0</v>
          </cell>
          <cell r="H1804" t="str">
            <v>PPAL</v>
          </cell>
          <cell r="I1804">
            <v>0</v>
          </cell>
          <cell r="J1804">
            <v>11</v>
          </cell>
          <cell r="K1804">
            <v>10.25</v>
          </cell>
          <cell r="L1804">
            <v>0.75</v>
          </cell>
          <cell r="M1804">
            <v>0.93181818181818177</v>
          </cell>
          <cell r="N1804" t="str">
            <v>-</v>
          </cell>
          <cell r="O1804" t="str">
            <v>-</v>
          </cell>
          <cell r="P1804" t="str">
            <v>-</v>
          </cell>
          <cell r="Q1804" t="str">
            <v>JMG</v>
          </cell>
          <cell r="R1804" t="str">
            <v>-</v>
          </cell>
          <cell r="S1804" t="str">
            <v>-</v>
          </cell>
          <cell r="T1804" t="str">
            <v>-</v>
          </cell>
          <cell r="U1804">
            <v>43074</v>
          </cell>
          <cell r="V1804">
            <v>43112</v>
          </cell>
          <cell r="W1804">
            <v>43112</v>
          </cell>
          <cell r="X1804">
            <v>37</v>
          </cell>
          <cell r="Y1804">
            <v>43154</v>
          </cell>
          <cell r="Z1804">
            <v>41</v>
          </cell>
        </row>
        <row r="1805">
          <cell r="C1805">
            <v>4479</v>
          </cell>
          <cell r="D1805" t="str">
            <v>ORMAZA</v>
          </cell>
          <cell r="E1805">
            <v>2017</v>
          </cell>
          <cell r="F1805" t="str">
            <v>OB</v>
          </cell>
          <cell r="G1805" t="str">
            <v>PEM CC SCADA TEDIS.Net FUERTEVENTURA v1.0</v>
          </cell>
          <cell r="H1805" t="str">
            <v>OF4478</v>
          </cell>
          <cell r="I1805">
            <v>0</v>
          </cell>
          <cell r="J1805">
            <v>4</v>
          </cell>
          <cell r="K1805">
            <v>0</v>
          </cell>
          <cell r="L1805">
            <v>4</v>
          </cell>
          <cell r="M1805">
            <v>0</v>
          </cell>
          <cell r="N1805" t="str">
            <v>-</v>
          </cell>
          <cell r="O1805" t="str">
            <v>-</v>
          </cell>
          <cell r="P1805" t="str">
            <v>-</v>
          </cell>
          <cell r="Q1805" t="str">
            <v>JMG</v>
          </cell>
          <cell r="R1805" t="str">
            <v>-</v>
          </cell>
          <cell r="S1805" t="str">
            <v>-</v>
          </cell>
          <cell r="T1805" t="str">
            <v>-</v>
          </cell>
          <cell r="U1805">
            <v>43074</v>
          </cell>
          <cell r="V1805">
            <v>43112</v>
          </cell>
          <cell r="W1805">
            <v>43112</v>
          </cell>
          <cell r="X1805">
            <v>37</v>
          </cell>
          <cell r="Y1805">
            <v>0</v>
          </cell>
          <cell r="Z1805" t="str">
            <v/>
          </cell>
        </row>
        <row r="1806">
          <cell r="C1806">
            <v>4480</v>
          </cell>
          <cell r="D1806" t="str">
            <v>ORMAZA</v>
          </cell>
          <cell r="E1806">
            <v>2017</v>
          </cell>
          <cell r="F1806" t="str">
            <v>TA</v>
          </cell>
          <cell r="G1806" t="str">
            <v>CC SCADA TEDIS.Net MONTAÑANA v1.0</v>
          </cell>
          <cell r="H1806" t="str">
            <v>PPAL</v>
          </cell>
          <cell r="I1806">
            <v>0</v>
          </cell>
          <cell r="J1806">
            <v>14</v>
          </cell>
          <cell r="K1806">
            <v>9.25</v>
          </cell>
          <cell r="L1806">
            <v>4.75</v>
          </cell>
          <cell r="M1806">
            <v>0.6607142857142857</v>
          </cell>
          <cell r="N1806" t="str">
            <v>-</v>
          </cell>
          <cell r="O1806" t="str">
            <v>-</v>
          </cell>
          <cell r="P1806" t="str">
            <v>-</v>
          </cell>
          <cell r="Q1806" t="str">
            <v>JMG</v>
          </cell>
          <cell r="R1806" t="str">
            <v>-</v>
          </cell>
          <cell r="S1806" t="str">
            <v>-</v>
          </cell>
          <cell r="T1806" t="str">
            <v>-</v>
          </cell>
          <cell r="U1806">
            <v>43074</v>
          </cell>
          <cell r="V1806">
            <v>43112</v>
          </cell>
          <cell r="W1806">
            <v>43112</v>
          </cell>
          <cell r="X1806">
            <v>37</v>
          </cell>
          <cell r="Y1806">
            <v>43154</v>
          </cell>
          <cell r="Z1806">
            <v>41</v>
          </cell>
        </row>
        <row r="1807">
          <cell r="C1807">
            <v>4481</v>
          </cell>
          <cell r="D1807" t="str">
            <v>ORMAZA</v>
          </cell>
          <cell r="E1807">
            <v>2017</v>
          </cell>
          <cell r="F1807" t="str">
            <v>TA</v>
          </cell>
          <cell r="G1807" t="str">
            <v>PEM CC SCADA TEDIS.Net MONTAÑANA v1.0</v>
          </cell>
          <cell r="H1807" t="str">
            <v>OF4480</v>
          </cell>
          <cell r="I1807">
            <v>0</v>
          </cell>
          <cell r="J1807">
            <v>9</v>
          </cell>
          <cell r="K1807">
            <v>4</v>
          </cell>
          <cell r="L1807">
            <v>5</v>
          </cell>
          <cell r="M1807">
            <v>0.44444444444444442</v>
          </cell>
          <cell r="N1807" t="str">
            <v>-</v>
          </cell>
          <cell r="O1807" t="str">
            <v>-</v>
          </cell>
          <cell r="P1807" t="str">
            <v>-</v>
          </cell>
          <cell r="Q1807" t="str">
            <v>JMG</v>
          </cell>
          <cell r="R1807" t="str">
            <v>-</v>
          </cell>
          <cell r="S1807" t="str">
            <v>-</v>
          </cell>
          <cell r="T1807" t="str">
            <v>-</v>
          </cell>
          <cell r="U1807">
            <v>43074</v>
          </cell>
          <cell r="V1807">
            <v>43112</v>
          </cell>
          <cell r="W1807">
            <v>43404</v>
          </cell>
          <cell r="X1807">
            <v>37</v>
          </cell>
          <cell r="Y1807">
            <v>43404</v>
          </cell>
          <cell r="Z1807">
            <v>0</v>
          </cell>
        </row>
        <row r="1808">
          <cell r="C1808">
            <v>4482</v>
          </cell>
          <cell r="D1808" t="str">
            <v>MOELCU</v>
          </cell>
          <cell r="E1808">
            <v>2017</v>
          </cell>
          <cell r="F1808" t="str">
            <v>TA</v>
          </cell>
          <cell r="G1808" t="str">
            <v>Inst. y PEM RTU C.T. PF POLOPOS v1.0 (Ex-SORVILAN)</v>
          </cell>
          <cell r="H1808" t="str">
            <v>OF4375</v>
          </cell>
          <cell r="I1808">
            <v>0</v>
          </cell>
          <cell r="J1808">
            <v>10</v>
          </cell>
          <cell r="K1808">
            <v>13.25</v>
          </cell>
          <cell r="L1808">
            <v>-3.25</v>
          </cell>
          <cell r="M1808">
            <v>1.325</v>
          </cell>
          <cell r="N1808" t="str">
            <v>-</v>
          </cell>
          <cell r="O1808" t="str">
            <v>-</v>
          </cell>
          <cell r="P1808" t="str">
            <v>-</v>
          </cell>
          <cell r="Q1808" t="str">
            <v>-</v>
          </cell>
          <cell r="R1808" t="str">
            <v>RVC</v>
          </cell>
          <cell r="S1808" t="str">
            <v>-</v>
          </cell>
          <cell r="T1808" t="str">
            <v>-</v>
          </cell>
          <cell r="U1808">
            <v>43074</v>
          </cell>
          <cell r="V1808">
            <v>43112</v>
          </cell>
          <cell r="W1808">
            <v>43112</v>
          </cell>
          <cell r="X1808">
            <v>37</v>
          </cell>
          <cell r="Y1808">
            <v>43088</v>
          </cell>
          <cell r="Z1808">
            <v>-23</v>
          </cell>
        </row>
        <row r="1809">
          <cell r="C1809">
            <v>4483</v>
          </cell>
          <cell r="D1809" t="str">
            <v>EYPESA</v>
          </cell>
          <cell r="E1809">
            <v>2017</v>
          </cell>
          <cell r="F1809" t="str">
            <v>TA</v>
          </cell>
          <cell r="G1809" t="str">
            <v>Re-Instal.lacio CALSER v4.7</v>
          </cell>
          <cell r="H1809" t="str">
            <v>OF4426</v>
          </cell>
          <cell r="I1809">
            <v>0</v>
          </cell>
          <cell r="J1809">
            <v>4</v>
          </cell>
          <cell r="K1809">
            <v>3</v>
          </cell>
          <cell r="L1809">
            <v>1</v>
          </cell>
          <cell r="M1809">
            <v>0.75</v>
          </cell>
          <cell r="N1809" t="str">
            <v>-</v>
          </cell>
          <cell r="O1809" t="str">
            <v>-</v>
          </cell>
          <cell r="P1809" t="str">
            <v>-</v>
          </cell>
          <cell r="Q1809" t="str">
            <v>-</v>
          </cell>
          <cell r="R1809" t="str">
            <v>AP</v>
          </cell>
          <cell r="S1809" t="str">
            <v>-</v>
          </cell>
          <cell r="T1809" t="str">
            <v>-</v>
          </cell>
          <cell r="U1809">
            <v>43074</v>
          </cell>
          <cell r="V1809">
            <v>43099</v>
          </cell>
          <cell r="W1809">
            <v>43122</v>
          </cell>
          <cell r="X1809">
            <v>25</v>
          </cell>
          <cell r="Y1809">
            <v>43122</v>
          </cell>
          <cell r="Z1809">
            <v>0</v>
          </cell>
        </row>
        <row r="1810">
          <cell r="C1810">
            <v>4484</v>
          </cell>
          <cell r="D1810" t="str">
            <v>PEUSA</v>
          </cell>
          <cell r="E1810">
            <v>2017</v>
          </cell>
          <cell r="F1810" t="str">
            <v>TA</v>
          </cell>
          <cell r="G1810" t="str">
            <v>RTU I.A.T. SANT JOAN FUMAT v2.0</v>
          </cell>
          <cell r="H1810" t="str">
            <v>OF4337</v>
          </cell>
          <cell r="I1810">
            <v>0</v>
          </cell>
          <cell r="J1810">
            <v>6</v>
          </cell>
          <cell r="K1810">
            <v>5.83</v>
          </cell>
          <cell r="L1810">
            <v>0.16999999999999993</v>
          </cell>
          <cell r="M1810">
            <v>0.97166666666666668</v>
          </cell>
          <cell r="N1810" t="str">
            <v>-</v>
          </cell>
          <cell r="O1810" t="str">
            <v>-</v>
          </cell>
          <cell r="P1810" t="str">
            <v>EMM</v>
          </cell>
          <cell r="Q1810" t="str">
            <v>-</v>
          </cell>
          <cell r="R1810" t="str">
            <v>-</v>
          </cell>
          <cell r="S1810" t="str">
            <v>-</v>
          </cell>
          <cell r="T1810" t="str">
            <v>-</v>
          </cell>
          <cell r="U1810">
            <v>43080</v>
          </cell>
          <cell r="V1810">
            <v>43099</v>
          </cell>
          <cell r="W1810">
            <v>43099</v>
          </cell>
          <cell r="X1810">
            <v>19</v>
          </cell>
          <cell r="Y1810">
            <v>43087</v>
          </cell>
          <cell r="Z1810">
            <v>-12</v>
          </cell>
        </row>
        <row r="1811">
          <cell r="C1811">
            <v>4485</v>
          </cell>
          <cell r="D1811" t="str">
            <v>ELECON</v>
          </cell>
          <cell r="E1811">
            <v>2017</v>
          </cell>
          <cell r="F1811" t="str">
            <v>TA</v>
          </cell>
          <cell r="G1811" t="str">
            <v>MANTENIMENT SW SCADA TEDIS.Net CONILENSE 2,018</v>
          </cell>
          <cell r="H1811" t="str">
            <v>IND</v>
          </cell>
          <cell r="I1811">
            <v>0</v>
          </cell>
          <cell r="J1811">
            <v>16</v>
          </cell>
          <cell r="K1811">
            <v>9.75</v>
          </cell>
          <cell r="L1811">
            <v>6.25</v>
          </cell>
          <cell r="M1811">
            <v>0.609375</v>
          </cell>
          <cell r="N1811" t="str">
            <v>-</v>
          </cell>
          <cell r="O1811" t="str">
            <v>-</v>
          </cell>
          <cell r="P1811" t="str">
            <v>-</v>
          </cell>
          <cell r="Q1811" t="str">
            <v>JMG</v>
          </cell>
          <cell r="R1811" t="str">
            <v>-</v>
          </cell>
          <cell r="S1811" t="str">
            <v>-</v>
          </cell>
          <cell r="T1811" t="str">
            <v>-</v>
          </cell>
          <cell r="U1811">
            <v>43101</v>
          </cell>
          <cell r="V1811">
            <v>43465</v>
          </cell>
          <cell r="W1811">
            <v>43465</v>
          </cell>
          <cell r="X1811">
            <v>360</v>
          </cell>
          <cell r="Y1811">
            <v>43465</v>
          </cell>
          <cell r="Z1811">
            <v>0</v>
          </cell>
        </row>
        <row r="1812">
          <cell r="C1812">
            <v>4486</v>
          </cell>
          <cell r="D1812" t="str">
            <v>BASENE</v>
          </cell>
          <cell r="E1812">
            <v>2017</v>
          </cell>
          <cell r="F1812" t="str">
            <v>TA</v>
          </cell>
          <cell r="G1812" t="str">
            <v>PROVES INTEGRACIO UCS SIEMENS a SCADA TEDIS.Net</v>
          </cell>
          <cell r="H1812" t="str">
            <v>IND</v>
          </cell>
          <cell r="I1812">
            <v>0</v>
          </cell>
          <cell r="J1812">
            <v>18</v>
          </cell>
          <cell r="K1812">
            <v>25.5</v>
          </cell>
          <cell r="L1812">
            <v>-7.5</v>
          </cell>
          <cell r="M1812">
            <v>1.4166666666666667</v>
          </cell>
          <cell r="N1812" t="str">
            <v>-</v>
          </cell>
          <cell r="O1812" t="str">
            <v>-</v>
          </cell>
          <cell r="P1812" t="str">
            <v>-</v>
          </cell>
          <cell r="Q1812" t="str">
            <v>-</v>
          </cell>
          <cell r="R1812" t="str">
            <v>JMT</v>
          </cell>
          <cell r="S1812" t="str">
            <v>-</v>
          </cell>
          <cell r="T1812" t="str">
            <v>-</v>
          </cell>
          <cell r="U1812">
            <v>43081</v>
          </cell>
          <cell r="V1812">
            <v>43087</v>
          </cell>
          <cell r="W1812">
            <v>43087</v>
          </cell>
          <cell r="X1812">
            <v>6</v>
          </cell>
          <cell r="Y1812">
            <v>43088</v>
          </cell>
          <cell r="Z1812">
            <v>1</v>
          </cell>
        </row>
        <row r="1813">
          <cell r="C1813">
            <v>4487</v>
          </cell>
          <cell r="D1813" t="str">
            <v>ORMAZA</v>
          </cell>
          <cell r="E1813">
            <v>2017</v>
          </cell>
          <cell r="F1813" t="str">
            <v>OB</v>
          </cell>
          <cell r="G1813" t="str">
            <v>CC SCADA BANC SABADELL v3.0</v>
          </cell>
          <cell r="H1813" t="str">
            <v>PPAL</v>
          </cell>
          <cell r="I1813">
            <v>0</v>
          </cell>
          <cell r="J1813">
            <v>3</v>
          </cell>
          <cell r="K1813">
            <v>0</v>
          </cell>
          <cell r="L1813">
            <v>3</v>
          </cell>
          <cell r="M1813">
            <v>0</v>
          </cell>
          <cell r="N1813" t="str">
            <v>-</v>
          </cell>
          <cell r="O1813" t="str">
            <v>-</v>
          </cell>
          <cell r="P1813" t="str">
            <v>-</v>
          </cell>
          <cell r="Q1813" t="str">
            <v>-</v>
          </cell>
          <cell r="R1813" t="str">
            <v>AP</v>
          </cell>
          <cell r="S1813" t="str">
            <v>-</v>
          </cell>
          <cell r="T1813" t="str">
            <v>-</v>
          </cell>
          <cell r="U1813">
            <v>43083</v>
          </cell>
          <cell r="V1813">
            <v>43130</v>
          </cell>
          <cell r="W1813">
            <v>43130</v>
          </cell>
          <cell r="X1813">
            <v>46</v>
          </cell>
          <cell r="Y1813">
            <v>0</v>
          </cell>
          <cell r="Z1813" t="str">
            <v/>
          </cell>
        </row>
        <row r="1814">
          <cell r="C1814">
            <v>4488</v>
          </cell>
          <cell r="D1814" t="str">
            <v>ORMAZA</v>
          </cell>
          <cell r="E1814">
            <v>2017</v>
          </cell>
          <cell r="F1814" t="str">
            <v>OB</v>
          </cell>
          <cell r="G1814" t="str">
            <v>Inst. i PEM CC SCADA BANC SABADELL v3.0</v>
          </cell>
          <cell r="H1814" t="str">
            <v>OF4487</v>
          </cell>
          <cell r="I1814">
            <v>0</v>
          </cell>
          <cell r="J1814">
            <v>11</v>
          </cell>
          <cell r="K1814">
            <v>0</v>
          </cell>
          <cell r="L1814">
            <v>11</v>
          </cell>
          <cell r="M1814">
            <v>0</v>
          </cell>
          <cell r="N1814" t="str">
            <v>-</v>
          </cell>
          <cell r="O1814" t="str">
            <v>-</v>
          </cell>
          <cell r="P1814" t="str">
            <v>-</v>
          </cell>
          <cell r="Q1814" t="str">
            <v>-</v>
          </cell>
          <cell r="R1814" t="str">
            <v>AP</v>
          </cell>
          <cell r="S1814" t="str">
            <v>-</v>
          </cell>
          <cell r="T1814" t="str">
            <v>-</v>
          </cell>
          <cell r="U1814">
            <v>43083</v>
          </cell>
          <cell r="V1814">
            <v>43130</v>
          </cell>
          <cell r="W1814">
            <v>43130</v>
          </cell>
          <cell r="X1814">
            <v>46</v>
          </cell>
          <cell r="Y1814">
            <v>0</v>
          </cell>
          <cell r="Z1814" t="str">
            <v/>
          </cell>
        </row>
        <row r="1815">
          <cell r="C1815">
            <v>4489</v>
          </cell>
          <cell r="D1815" t="str">
            <v>ELEMOS</v>
          </cell>
          <cell r="E1815">
            <v>2017</v>
          </cell>
          <cell r="F1815" t="str">
            <v>TA</v>
          </cell>
          <cell r="G1815" t="str">
            <v>Re-Instal.lacio CSSat MOSCOSO v10.0</v>
          </cell>
          <cell r="H1815" t="str">
            <v>IND</v>
          </cell>
          <cell r="I1815">
            <v>0</v>
          </cell>
          <cell r="J1815">
            <v>5</v>
          </cell>
          <cell r="K1815">
            <v>3</v>
          </cell>
          <cell r="L1815">
            <v>2</v>
          </cell>
          <cell r="M1815">
            <v>0.6</v>
          </cell>
          <cell r="N1815" t="str">
            <v>-</v>
          </cell>
          <cell r="O1815" t="str">
            <v>-</v>
          </cell>
          <cell r="P1815" t="str">
            <v>-</v>
          </cell>
          <cell r="Q1815" t="str">
            <v>-</v>
          </cell>
          <cell r="R1815" t="str">
            <v>TRS</v>
          </cell>
          <cell r="S1815" t="str">
            <v>-</v>
          </cell>
          <cell r="T1815" t="str">
            <v>-</v>
          </cell>
          <cell r="U1815">
            <v>43087</v>
          </cell>
          <cell r="V1815">
            <v>43098</v>
          </cell>
          <cell r="W1815">
            <v>43098</v>
          </cell>
          <cell r="X1815">
            <v>11</v>
          </cell>
          <cell r="Y1815">
            <v>43088</v>
          </cell>
          <cell r="Z1815">
            <v>-10</v>
          </cell>
        </row>
        <row r="1816">
          <cell r="C1816">
            <v>4490</v>
          </cell>
          <cell r="D1816" t="str">
            <v>PEUSA</v>
          </cell>
          <cell r="E1816">
            <v>2017</v>
          </cell>
          <cell r="F1816" t="str">
            <v>TA</v>
          </cell>
          <cell r="G1816" t="str">
            <v>RTU C.T. GOMÀ v1.0</v>
          </cell>
          <cell r="H1816" t="str">
            <v>PPAL</v>
          </cell>
          <cell r="I1816">
            <v>0</v>
          </cell>
          <cell r="J1816">
            <v>0.25</v>
          </cell>
          <cell r="K1816">
            <v>2</v>
          </cell>
          <cell r="L1816">
            <v>-1.75</v>
          </cell>
          <cell r="M1816">
            <v>8</v>
          </cell>
          <cell r="N1816" t="str">
            <v>-</v>
          </cell>
          <cell r="O1816" t="str">
            <v>-</v>
          </cell>
          <cell r="P1816" t="str">
            <v>-</v>
          </cell>
          <cell r="Q1816" t="str">
            <v>JMG</v>
          </cell>
          <cell r="R1816" t="str">
            <v>-</v>
          </cell>
          <cell r="S1816" t="str">
            <v>-</v>
          </cell>
          <cell r="T1816" t="str">
            <v>-</v>
          </cell>
          <cell r="U1816">
            <v>43088</v>
          </cell>
          <cell r="V1816">
            <v>43089</v>
          </cell>
          <cell r="W1816">
            <v>43089</v>
          </cell>
          <cell r="X1816">
            <v>1</v>
          </cell>
          <cell r="Y1816">
            <v>43089</v>
          </cell>
          <cell r="Z1816">
            <v>0</v>
          </cell>
        </row>
        <row r="1817">
          <cell r="C1817">
            <v>0</v>
          </cell>
          <cell r="D1817">
            <v>0</v>
          </cell>
          <cell r="E1817">
            <v>0</v>
          </cell>
          <cell r="F1817">
            <v>0</v>
          </cell>
          <cell r="G1817">
            <v>0</v>
          </cell>
          <cell r="H1817">
            <v>0</v>
          </cell>
          <cell r="I1817">
            <v>0</v>
          </cell>
          <cell r="J1817">
            <v>234.25</v>
          </cell>
          <cell r="K1817">
            <v>296.75</v>
          </cell>
          <cell r="L1817">
            <v>-62.5</v>
          </cell>
          <cell r="M1817">
            <v>0</v>
          </cell>
          <cell r="N1817">
            <v>0</v>
          </cell>
          <cell r="O1817">
            <v>0</v>
          </cell>
          <cell r="P1817">
            <v>0</v>
          </cell>
          <cell r="Q1817">
            <v>0</v>
          </cell>
          <cell r="R1817">
            <v>0</v>
          </cell>
          <cell r="S1817">
            <v>0</v>
          </cell>
          <cell r="T1817">
            <v>0</v>
          </cell>
          <cell r="U1817">
            <v>0</v>
          </cell>
          <cell r="V1817">
            <v>0</v>
          </cell>
          <cell r="W1817">
            <v>0</v>
          </cell>
          <cell r="X1817">
            <v>0</v>
          </cell>
          <cell r="Y1817">
            <v>0</v>
          </cell>
          <cell r="Z1817">
            <v>68</v>
          </cell>
        </row>
        <row r="1818">
          <cell r="L1818">
            <v>0</v>
          </cell>
          <cell r="M1818">
            <v>0</v>
          </cell>
          <cell r="Z1818">
            <v>0</v>
          </cell>
        </row>
        <row r="1819">
          <cell r="D1819">
            <v>0</v>
          </cell>
          <cell r="E1819">
            <v>0</v>
          </cell>
          <cell r="F1819">
            <v>0</v>
          </cell>
          <cell r="G1819">
            <v>0</v>
          </cell>
          <cell r="H1819">
            <v>0</v>
          </cell>
          <cell r="I1819">
            <v>0</v>
          </cell>
          <cell r="J1819">
            <v>0</v>
          </cell>
          <cell r="K1819">
            <v>0</v>
          </cell>
          <cell r="L1819">
            <v>0</v>
          </cell>
          <cell r="M1819">
            <v>0</v>
          </cell>
          <cell r="N1819">
            <v>0</v>
          </cell>
          <cell r="O1819">
            <v>0</v>
          </cell>
          <cell r="P1819">
            <v>0</v>
          </cell>
          <cell r="Q1819">
            <v>0</v>
          </cell>
          <cell r="R1819">
            <v>0</v>
          </cell>
          <cell r="S1819">
            <v>0</v>
          </cell>
          <cell r="T1819">
            <v>0</v>
          </cell>
          <cell r="U1819">
            <v>0</v>
          </cell>
          <cell r="Z1819">
            <v>0</v>
          </cell>
        </row>
        <row r="1820">
          <cell r="D1820">
            <v>0</v>
          </cell>
          <cell r="E1820">
            <v>0</v>
          </cell>
          <cell r="F1820">
            <v>0</v>
          </cell>
          <cell r="G1820">
            <v>0</v>
          </cell>
          <cell r="H1820">
            <v>0</v>
          </cell>
          <cell r="I1820">
            <v>0</v>
          </cell>
          <cell r="J1820">
            <v>0</v>
          </cell>
          <cell r="K1820">
            <v>0</v>
          </cell>
          <cell r="N1820" t="str">
            <v>APROVISIONAMENTS</v>
          </cell>
          <cell r="O1820" t="str">
            <v>ADMINISTRACIO</v>
          </cell>
          <cell r="P1820" t="str">
            <v>OPERACIONS</v>
          </cell>
          <cell r="Q1820" t="str">
            <v>ENGINYERIA HW</v>
          </cell>
          <cell r="R1820" t="str">
            <v>ENGINYERIA SW</v>
          </cell>
          <cell r="S1820" t="str">
            <v>COMERCIAL</v>
          </cell>
          <cell r="T1820" t="str">
            <v>CONSUL.TELCOMUNIC.</v>
          </cell>
          <cell r="U1820">
            <v>0</v>
          </cell>
          <cell r="Z1820">
            <v>0</v>
          </cell>
        </row>
        <row r="1821">
          <cell r="N1821">
            <v>0</v>
          </cell>
          <cell r="O1821">
            <v>0</v>
          </cell>
          <cell r="P1821">
            <v>0</v>
          </cell>
          <cell r="Q1821">
            <v>0</v>
          </cell>
          <cell r="R1821">
            <v>0</v>
          </cell>
          <cell r="S1821">
            <v>0</v>
          </cell>
          <cell r="T1821">
            <v>0</v>
          </cell>
          <cell r="U1821">
            <v>0</v>
          </cell>
          <cell r="Z1821">
            <v>0</v>
          </cell>
        </row>
        <row r="1822">
          <cell r="N1822">
            <v>0</v>
          </cell>
          <cell r="O1822">
            <v>0</v>
          </cell>
          <cell r="P1822">
            <v>0</v>
          </cell>
          <cell r="Q1822">
            <v>0</v>
          </cell>
          <cell r="R1822">
            <v>0</v>
          </cell>
          <cell r="S1822">
            <v>0</v>
          </cell>
          <cell r="T1822">
            <v>0</v>
          </cell>
          <cell r="U1822">
            <v>0</v>
          </cell>
          <cell r="Z1822">
            <v>0</v>
          </cell>
        </row>
        <row r="1823">
          <cell r="N1823">
            <v>0</v>
          </cell>
          <cell r="O1823">
            <v>0</v>
          </cell>
          <cell r="P1823">
            <v>0</v>
          </cell>
          <cell r="Q1823">
            <v>0</v>
          </cell>
          <cell r="R1823">
            <v>0</v>
          </cell>
          <cell r="S1823">
            <v>0</v>
          </cell>
          <cell r="T1823">
            <v>0</v>
          </cell>
          <cell r="U1823">
            <v>0</v>
          </cell>
          <cell r="Z1823">
            <v>0</v>
          </cell>
        </row>
        <row r="1824">
          <cell r="E1824">
            <v>0</v>
          </cell>
          <cell r="F1824">
            <v>0</v>
          </cell>
          <cell r="G1824">
            <v>0</v>
          </cell>
          <cell r="H1824">
            <v>0</v>
          </cell>
          <cell r="I1824">
            <v>0</v>
          </cell>
          <cell r="J1824">
            <v>0</v>
          </cell>
          <cell r="K1824">
            <v>0</v>
          </cell>
          <cell r="L1824">
            <v>0</v>
          </cell>
          <cell r="M1824">
            <v>0</v>
          </cell>
          <cell r="N1824">
            <v>0</v>
          </cell>
          <cell r="O1824">
            <v>0</v>
          </cell>
          <cell r="P1824">
            <v>0</v>
          </cell>
          <cell r="Q1824">
            <v>0</v>
          </cell>
          <cell r="R1824">
            <v>0</v>
          </cell>
          <cell r="S1824">
            <v>0</v>
          </cell>
          <cell r="T1824">
            <v>0</v>
          </cell>
          <cell r="U1824">
            <v>0</v>
          </cell>
          <cell r="Z1824">
            <v>0</v>
          </cell>
        </row>
        <row r="1825">
          <cell r="E1825" t="str">
            <v>Projectes (EXTERNS) en curs 2.017</v>
          </cell>
          <cell r="F1825">
            <v>0</v>
          </cell>
          <cell r="G1825">
            <v>0</v>
          </cell>
          <cell r="H1825">
            <v>0</v>
          </cell>
          <cell r="I1825">
            <v>0</v>
          </cell>
          <cell r="J1825">
            <v>0</v>
          </cell>
          <cell r="K1825">
            <v>0</v>
          </cell>
          <cell r="L1825">
            <v>0</v>
          </cell>
          <cell r="M1825">
            <v>0</v>
          </cell>
          <cell r="N1825">
            <v>0</v>
          </cell>
          <cell r="O1825">
            <v>0</v>
          </cell>
          <cell r="P1825">
            <v>0</v>
          </cell>
          <cell r="Q1825">
            <v>0</v>
          </cell>
          <cell r="R1825">
            <v>0</v>
          </cell>
          <cell r="S1825">
            <v>0</v>
          </cell>
          <cell r="T1825">
            <v>0</v>
          </cell>
          <cell r="U1825">
            <v>0</v>
          </cell>
          <cell r="Z1825">
            <v>0</v>
          </cell>
        </row>
        <row r="1826">
          <cell r="N1826">
            <v>0</v>
          </cell>
          <cell r="O1826">
            <v>0</v>
          </cell>
          <cell r="P1826">
            <v>0</v>
          </cell>
          <cell r="Q1826">
            <v>0</v>
          </cell>
          <cell r="R1826">
            <v>0</v>
          </cell>
          <cell r="S1826">
            <v>0</v>
          </cell>
          <cell r="T1826">
            <v>0</v>
          </cell>
          <cell r="U1826">
            <v>0</v>
          </cell>
          <cell r="Z1826">
            <v>0</v>
          </cell>
        </row>
        <row r="1827">
          <cell r="C1827">
            <v>0</v>
          </cell>
          <cell r="D1827">
            <v>0</v>
          </cell>
          <cell r="E1827">
            <v>0</v>
          </cell>
          <cell r="F1827">
            <v>0</v>
          </cell>
          <cell r="G1827">
            <v>0</v>
          </cell>
          <cell r="H1827">
            <v>0</v>
          </cell>
          <cell r="I1827">
            <v>0</v>
          </cell>
          <cell r="J1827">
            <v>0</v>
          </cell>
          <cell r="K1827">
            <v>0</v>
          </cell>
          <cell r="L1827">
            <v>0</v>
          </cell>
          <cell r="M1827">
            <v>0</v>
          </cell>
          <cell r="N1827">
            <v>0</v>
          </cell>
          <cell r="O1827">
            <v>0</v>
          </cell>
          <cell r="P1827">
            <v>0</v>
          </cell>
          <cell r="Q1827">
            <v>0</v>
          </cell>
          <cell r="R1827">
            <v>0</v>
          </cell>
          <cell r="S1827">
            <v>0</v>
          </cell>
          <cell r="T1827">
            <v>0</v>
          </cell>
          <cell r="U1827">
            <v>0</v>
          </cell>
          <cell r="V1827">
            <v>0</v>
          </cell>
          <cell r="W1827">
            <v>0</v>
          </cell>
          <cell r="X1827">
            <v>0</v>
          </cell>
          <cell r="Y1827">
            <v>0</v>
          </cell>
          <cell r="Z1827">
            <v>0</v>
          </cell>
        </row>
        <row r="1828">
          <cell r="C1828" t="str">
            <v>OF</v>
          </cell>
          <cell r="D1828" t="str">
            <v>CLIENT</v>
          </cell>
          <cell r="E1828" t="str">
            <v>ANY</v>
          </cell>
          <cell r="F1828" t="str">
            <v>STATUS</v>
          </cell>
          <cell r="G1828" t="str">
            <v>PROJECTE</v>
          </cell>
          <cell r="H1828" t="str">
            <v>TIPUS OF o DEPENDENCIA</v>
          </cell>
          <cell r="I1828">
            <v>0</v>
          </cell>
          <cell r="J1828" t="str">
            <v>PREV</v>
          </cell>
          <cell r="K1828" t="str">
            <v>TOTAL</v>
          </cell>
          <cell r="L1828" t="str">
            <v>DESV</v>
          </cell>
          <cell r="M1828" t="str">
            <v>AVANÇ</v>
          </cell>
          <cell r="N1828" t="str">
            <v>DPT. IMPLICATS</v>
          </cell>
          <cell r="O1828">
            <v>0</v>
          </cell>
          <cell r="P1828">
            <v>0</v>
          </cell>
          <cell r="Q1828">
            <v>0</v>
          </cell>
          <cell r="R1828">
            <v>0</v>
          </cell>
          <cell r="S1828">
            <v>0</v>
          </cell>
          <cell r="T1828">
            <v>0</v>
          </cell>
          <cell r="U1828" t="str">
            <v>DATA</v>
          </cell>
          <cell r="V1828" t="str">
            <v>DATA</v>
          </cell>
          <cell r="W1828" t="str">
            <v>DATA</v>
          </cell>
          <cell r="X1828" t="str">
            <v>DURADA</v>
          </cell>
          <cell r="Y1828" t="str">
            <v>DATA</v>
          </cell>
          <cell r="Z1828" t="str">
            <v>DESVIAC.</v>
          </cell>
        </row>
        <row r="1829">
          <cell r="C1829">
            <v>0</v>
          </cell>
          <cell r="D1829">
            <v>0</v>
          </cell>
          <cell r="E1829">
            <v>0</v>
          </cell>
          <cell r="F1829">
            <v>0</v>
          </cell>
          <cell r="G1829">
            <v>0</v>
          </cell>
          <cell r="H1829">
            <v>0</v>
          </cell>
          <cell r="I1829">
            <v>0</v>
          </cell>
          <cell r="J1829">
            <v>0</v>
          </cell>
          <cell r="K1829" t="str">
            <v>REAL</v>
          </cell>
          <cell r="L1829">
            <v>0</v>
          </cell>
          <cell r="M1829">
            <v>0</v>
          </cell>
          <cell r="N1829">
            <v>0</v>
          </cell>
          <cell r="O1829">
            <v>0</v>
          </cell>
          <cell r="P1829">
            <v>0</v>
          </cell>
          <cell r="Q1829">
            <v>0</v>
          </cell>
          <cell r="R1829">
            <v>0</v>
          </cell>
          <cell r="S1829">
            <v>0</v>
          </cell>
          <cell r="T1829">
            <v>0</v>
          </cell>
          <cell r="U1829" t="str">
            <v>INICI</v>
          </cell>
          <cell r="V1829" t="str">
            <v>ENTREGA</v>
          </cell>
          <cell r="W1829" t="str">
            <v>REVISADA</v>
          </cell>
          <cell r="X1829">
            <v>0</v>
          </cell>
          <cell r="Y1829" t="str">
            <v>ACCEP.</v>
          </cell>
          <cell r="Z1829">
            <v>0</v>
          </cell>
        </row>
        <row r="1830">
          <cell r="C1830">
            <v>0</v>
          </cell>
          <cell r="D1830">
            <v>0</v>
          </cell>
          <cell r="E1830">
            <v>0</v>
          </cell>
          <cell r="F1830">
            <v>0</v>
          </cell>
          <cell r="G1830">
            <v>0</v>
          </cell>
          <cell r="H1830">
            <v>0</v>
          </cell>
          <cell r="I1830">
            <v>0</v>
          </cell>
          <cell r="J1830">
            <v>0</v>
          </cell>
          <cell r="K1830">
            <v>0</v>
          </cell>
          <cell r="L1830">
            <v>0</v>
          </cell>
          <cell r="M1830">
            <v>0</v>
          </cell>
          <cell r="N1830">
            <v>0</v>
          </cell>
          <cell r="O1830">
            <v>0</v>
          </cell>
          <cell r="P1830">
            <v>0</v>
          </cell>
          <cell r="Q1830">
            <v>0</v>
          </cell>
          <cell r="R1830">
            <v>0</v>
          </cell>
          <cell r="S1830">
            <v>0</v>
          </cell>
          <cell r="T1830">
            <v>0</v>
          </cell>
          <cell r="U1830">
            <v>0</v>
          </cell>
          <cell r="V1830">
            <v>0</v>
          </cell>
          <cell r="W1830">
            <v>0</v>
          </cell>
          <cell r="X1830">
            <v>0</v>
          </cell>
          <cell r="Y1830">
            <v>0</v>
          </cell>
          <cell r="Z1830">
            <v>0</v>
          </cell>
        </row>
        <row r="1831">
          <cell r="C1831">
            <v>4491</v>
          </cell>
          <cell r="D1831" t="str">
            <v>PEUSA</v>
          </cell>
          <cell r="E1831">
            <v>2017</v>
          </cell>
          <cell r="F1831" t="str">
            <v>TA</v>
          </cell>
          <cell r="G1831" t="str">
            <v>Inst. i PEM RTU C.T. GOMÀ v1.0</v>
          </cell>
          <cell r="H1831" t="str">
            <v>OF4490</v>
          </cell>
          <cell r="I1831">
            <v>0</v>
          </cell>
          <cell r="J1831">
            <v>11.75</v>
          </cell>
          <cell r="K1831">
            <v>10.5</v>
          </cell>
          <cell r="L1831">
            <v>1.25</v>
          </cell>
          <cell r="M1831">
            <v>0.8936170212765957</v>
          </cell>
          <cell r="N1831" t="str">
            <v>-</v>
          </cell>
          <cell r="O1831" t="str">
            <v>-</v>
          </cell>
          <cell r="P1831" t="str">
            <v>-</v>
          </cell>
          <cell r="Q1831" t="str">
            <v>JMG</v>
          </cell>
          <cell r="R1831" t="str">
            <v>-</v>
          </cell>
          <cell r="S1831" t="str">
            <v>-</v>
          </cell>
          <cell r="T1831" t="str">
            <v>-</v>
          </cell>
          <cell r="U1831">
            <v>43088</v>
          </cell>
          <cell r="V1831">
            <v>43089</v>
          </cell>
          <cell r="W1831">
            <v>43089</v>
          </cell>
          <cell r="X1831">
            <v>1</v>
          </cell>
          <cell r="Y1831">
            <v>43089</v>
          </cell>
          <cell r="Z1831">
            <v>0</v>
          </cell>
        </row>
        <row r="1832">
          <cell r="C1832">
            <v>4492</v>
          </cell>
          <cell r="D1832" t="str">
            <v>DIELES</v>
          </cell>
          <cell r="E1832">
            <v>2017</v>
          </cell>
          <cell r="F1832" t="str">
            <v>OB</v>
          </cell>
          <cell r="G1832" t="str">
            <v>CC SCADA TEDIS.Net DIELESUR v1.0</v>
          </cell>
          <cell r="H1832" t="str">
            <v>PPAL</v>
          </cell>
          <cell r="I1832">
            <v>0</v>
          </cell>
          <cell r="J1832">
            <v>82</v>
          </cell>
          <cell r="K1832">
            <v>0</v>
          </cell>
          <cell r="L1832">
            <v>82</v>
          </cell>
          <cell r="M1832">
            <v>0</v>
          </cell>
          <cell r="N1832" t="str">
            <v>-</v>
          </cell>
          <cell r="O1832" t="str">
            <v>-</v>
          </cell>
          <cell r="P1832" t="str">
            <v>-</v>
          </cell>
          <cell r="Q1832" t="str">
            <v>-</v>
          </cell>
          <cell r="R1832" t="str">
            <v>RVC</v>
          </cell>
          <cell r="S1832" t="str">
            <v>-</v>
          </cell>
          <cell r="T1832" t="str">
            <v>-</v>
          </cell>
          <cell r="U1832">
            <v>43088</v>
          </cell>
          <cell r="V1832">
            <v>43189</v>
          </cell>
          <cell r="W1832">
            <v>43189</v>
          </cell>
          <cell r="X1832">
            <v>101</v>
          </cell>
          <cell r="Y1832">
            <v>0</v>
          </cell>
          <cell r="Z1832" t="str">
            <v/>
          </cell>
        </row>
        <row r="1833">
          <cell r="C1833">
            <v>4493</v>
          </cell>
          <cell r="D1833" t="str">
            <v>DIELES</v>
          </cell>
          <cell r="E1833">
            <v>2017</v>
          </cell>
          <cell r="F1833" t="str">
            <v>TA</v>
          </cell>
          <cell r="G1833" t="str">
            <v>RTU CT-1 FUENTE NUEVA v1.0</v>
          </cell>
          <cell r="H1833" t="str">
            <v>OF4492</v>
          </cell>
          <cell r="I1833">
            <v>0</v>
          </cell>
          <cell r="J1833">
            <v>35</v>
          </cell>
          <cell r="K1833">
            <v>35.17</v>
          </cell>
          <cell r="L1833">
            <v>-0.17000000000000171</v>
          </cell>
          <cell r="M1833">
            <v>1.0048571428571429</v>
          </cell>
          <cell r="N1833" t="str">
            <v>-</v>
          </cell>
          <cell r="O1833" t="str">
            <v>-</v>
          </cell>
          <cell r="P1833" t="str">
            <v>EMM</v>
          </cell>
          <cell r="Q1833" t="str">
            <v>-</v>
          </cell>
          <cell r="R1833" t="str">
            <v>-</v>
          </cell>
          <cell r="S1833" t="str">
            <v>-</v>
          </cell>
          <cell r="T1833" t="str">
            <v>-</v>
          </cell>
          <cell r="U1833">
            <v>43088</v>
          </cell>
          <cell r="V1833">
            <v>43189</v>
          </cell>
          <cell r="W1833">
            <v>43453</v>
          </cell>
          <cell r="X1833">
            <v>101</v>
          </cell>
          <cell r="Y1833">
            <v>43453</v>
          </cell>
          <cell r="Z1833">
            <v>0</v>
          </cell>
        </row>
        <row r="1834">
          <cell r="C1834">
            <v>4494</v>
          </cell>
          <cell r="D1834" t="str">
            <v>DIELES</v>
          </cell>
          <cell r="E1834">
            <v>2017</v>
          </cell>
          <cell r="F1834" t="str">
            <v>OB</v>
          </cell>
          <cell r="G1834" t="str">
            <v>RTU CT-2 DIELESUR v1.0</v>
          </cell>
          <cell r="H1834" t="str">
            <v>OF4492</v>
          </cell>
          <cell r="I1834">
            <v>0</v>
          </cell>
          <cell r="J1834">
            <v>35</v>
          </cell>
          <cell r="K1834">
            <v>0</v>
          </cell>
          <cell r="L1834">
            <v>35</v>
          </cell>
          <cell r="M1834">
            <v>0</v>
          </cell>
          <cell r="N1834" t="str">
            <v>-</v>
          </cell>
          <cell r="O1834" t="str">
            <v>-</v>
          </cell>
          <cell r="P1834" t="str">
            <v>EMM</v>
          </cell>
          <cell r="Q1834" t="str">
            <v>-</v>
          </cell>
          <cell r="R1834" t="str">
            <v>-</v>
          </cell>
          <cell r="S1834" t="str">
            <v>-</v>
          </cell>
          <cell r="T1834" t="str">
            <v>-</v>
          </cell>
          <cell r="U1834">
            <v>43088</v>
          </cell>
          <cell r="V1834">
            <v>43189</v>
          </cell>
          <cell r="W1834">
            <v>43189</v>
          </cell>
          <cell r="X1834">
            <v>101</v>
          </cell>
          <cell r="Y1834">
            <v>0</v>
          </cell>
          <cell r="Z1834" t="str">
            <v/>
          </cell>
        </row>
        <row r="1835">
          <cell r="C1835">
            <v>4495</v>
          </cell>
          <cell r="D1835" t="str">
            <v>DIELES</v>
          </cell>
          <cell r="E1835">
            <v>2017</v>
          </cell>
          <cell r="F1835" t="str">
            <v>OB</v>
          </cell>
          <cell r="G1835" t="str">
            <v>RTU CT-3 DIELESUR v1.0</v>
          </cell>
          <cell r="H1835" t="str">
            <v>OF4492</v>
          </cell>
          <cell r="I1835">
            <v>10</v>
          </cell>
          <cell r="J1835">
            <v>35</v>
          </cell>
          <cell r="K1835">
            <v>0</v>
          </cell>
          <cell r="L1835">
            <v>35</v>
          </cell>
          <cell r="M1835">
            <v>0</v>
          </cell>
          <cell r="N1835" t="str">
            <v>-</v>
          </cell>
          <cell r="O1835" t="str">
            <v>-</v>
          </cell>
          <cell r="P1835" t="str">
            <v>EMM</v>
          </cell>
          <cell r="Q1835" t="str">
            <v>-</v>
          </cell>
          <cell r="R1835" t="str">
            <v>-</v>
          </cell>
          <cell r="S1835" t="str">
            <v>-</v>
          </cell>
          <cell r="T1835" t="str">
            <v>-</v>
          </cell>
          <cell r="U1835">
            <v>43088</v>
          </cell>
          <cell r="V1835">
            <v>43189</v>
          </cell>
          <cell r="W1835">
            <v>43189</v>
          </cell>
          <cell r="X1835">
            <v>101</v>
          </cell>
          <cell r="Y1835">
            <v>0</v>
          </cell>
          <cell r="Z1835" t="str">
            <v/>
          </cell>
        </row>
        <row r="1836">
          <cell r="C1836">
            <v>4496</v>
          </cell>
          <cell r="D1836" t="str">
            <v>DIELES</v>
          </cell>
          <cell r="E1836">
            <v>2017</v>
          </cell>
          <cell r="F1836" t="str">
            <v>OB</v>
          </cell>
          <cell r="G1836" t="str">
            <v>RTU CT-4 DIELESUR v1.0</v>
          </cell>
          <cell r="H1836" t="str">
            <v>OF4492</v>
          </cell>
          <cell r="I1836">
            <v>4</v>
          </cell>
          <cell r="J1836">
            <v>35</v>
          </cell>
          <cell r="K1836">
            <v>0</v>
          </cell>
          <cell r="L1836">
            <v>35</v>
          </cell>
          <cell r="M1836">
            <v>0</v>
          </cell>
          <cell r="N1836" t="str">
            <v>-</v>
          </cell>
          <cell r="O1836" t="str">
            <v>-</v>
          </cell>
          <cell r="P1836" t="str">
            <v>EMM</v>
          </cell>
          <cell r="Q1836" t="str">
            <v>-</v>
          </cell>
          <cell r="R1836" t="str">
            <v>-</v>
          </cell>
          <cell r="S1836" t="str">
            <v>-</v>
          </cell>
          <cell r="T1836" t="str">
            <v>-</v>
          </cell>
          <cell r="U1836">
            <v>43088</v>
          </cell>
          <cell r="V1836">
            <v>43189</v>
          </cell>
          <cell r="W1836">
            <v>43189</v>
          </cell>
          <cell r="X1836">
            <v>101</v>
          </cell>
          <cell r="Y1836">
            <v>0</v>
          </cell>
          <cell r="Z1836" t="str">
            <v/>
          </cell>
        </row>
        <row r="1837">
          <cell r="C1837">
            <v>4497</v>
          </cell>
          <cell r="D1837" t="str">
            <v>ORMAZA</v>
          </cell>
          <cell r="E1837">
            <v>2017</v>
          </cell>
          <cell r="F1837" t="str">
            <v>TA</v>
          </cell>
          <cell r="G1837" t="str">
            <v>CC SCADA TEDIS.Net TUNEL ANTEQUERA-GR v1.0</v>
          </cell>
          <cell r="H1837" t="str">
            <v>PPAL</v>
          </cell>
          <cell r="I1837">
            <v>4</v>
          </cell>
          <cell r="J1837">
            <v>21</v>
          </cell>
          <cell r="K1837">
            <v>24.75</v>
          </cell>
          <cell r="L1837">
            <v>-3.75</v>
          </cell>
          <cell r="M1837">
            <v>1.1785714285714286</v>
          </cell>
          <cell r="N1837" t="str">
            <v>-</v>
          </cell>
          <cell r="O1837" t="str">
            <v>-</v>
          </cell>
          <cell r="P1837" t="str">
            <v>-</v>
          </cell>
          <cell r="Q1837" t="str">
            <v>JMG</v>
          </cell>
          <cell r="R1837" t="str">
            <v>-</v>
          </cell>
          <cell r="S1837" t="str">
            <v>-</v>
          </cell>
          <cell r="T1837" t="str">
            <v>-</v>
          </cell>
          <cell r="U1837">
            <v>43090</v>
          </cell>
          <cell r="V1837">
            <v>43269</v>
          </cell>
          <cell r="W1837">
            <v>43371</v>
          </cell>
          <cell r="X1837">
            <v>177</v>
          </cell>
          <cell r="Y1837">
            <v>43371</v>
          </cell>
          <cell r="Z1837">
            <v>0</v>
          </cell>
        </row>
        <row r="1838">
          <cell r="C1838">
            <v>4498</v>
          </cell>
          <cell r="D1838" t="str">
            <v>ORMAZA</v>
          </cell>
          <cell r="E1838">
            <v>2017</v>
          </cell>
          <cell r="F1838" t="str">
            <v>TA</v>
          </cell>
          <cell r="G1838" t="str">
            <v>PEM CC SCADA TEDIS.Net TUNEL ANTEQUERA-GR v1.0</v>
          </cell>
          <cell r="H1838" t="str">
            <v>OF4497</v>
          </cell>
          <cell r="I1838">
            <v>5</v>
          </cell>
          <cell r="J1838">
            <v>15</v>
          </cell>
          <cell r="K1838">
            <v>10</v>
          </cell>
          <cell r="L1838">
            <v>5</v>
          </cell>
          <cell r="M1838">
            <v>0.66666666666666663</v>
          </cell>
          <cell r="N1838" t="str">
            <v>-</v>
          </cell>
          <cell r="O1838" t="str">
            <v>-</v>
          </cell>
          <cell r="P1838" t="str">
            <v>-</v>
          </cell>
          <cell r="Q1838" t="str">
            <v>JMG</v>
          </cell>
          <cell r="R1838" t="str">
            <v>-</v>
          </cell>
          <cell r="S1838" t="str">
            <v>-</v>
          </cell>
          <cell r="T1838" t="str">
            <v>-</v>
          </cell>
          <cell r="U1838">
            <v>43090</v>
          </cell>
          <cell r="V1838">
            <v>43269</v>
          </cell>
          <cell r="W1838">
            <v>43371</v>
          </cell>
          <cell r="X1838">
            <v>177</v>
          </cell>
          <cell r="Y1838">
            <v>43371</v>
          </cell>
          <cell r="Z1838">
            <v>0</v>
          </cell>
        </row>
        <row r="1839">
          <cell r="C1839">
            <v>4499</v>
          </cell>
          <cell r="D1839" t="str">
            <v>EOSPIT</v>
          </cell>
          <cell r="E1839">
            <v>2017</v>
          </cell>
          <cell r="F1839" t="str">
            <v>TA</v>
          </cell>
          <cell r="G1839" t="str">
            <v>20 x Manguera COM CAP327PRX - GSM</v>
          </cell>
          <cell r="H1839" t="str">
            <v>IND</v>
          </cell>
          <cell r="I1839">
            <v>4</v>
          </cell>
          <cell r="J1839">
            <v>5</v>
          </cell>
          <cell r="K1839">
            <v>4.17</v>
          </cell>
          <cell r="L1839">
            <v>0.83000000000000007</v>
          </cell>
          <cell r="M1839">
            <v>0.83399999999999996</v>
          </cell>
          <cell r="N1839" t="str">
            <v>-</v>
          </cell>
          <cell r="O1839" t="str">
            <v>-</v>
          </cell>
          <cell r="P1839" t="str">
            <v>EMM</v>
          </cell>
          <cell r="Q1839" t="str">
            <v>-</v>
          </cell>
          <cell r="R1839" t="str">
            <v>-</v>
          </cell>
          <cell r="S1839" t="str">
            <v>-</v>
          </cell>
          <cell r="T1839" t="str">
            <v>-</v>
          </cell>
          <cell r="U1839">
            <v>43090</v>
          </cell>
          <cell r="V1839">
            <v>43091</v>
          </cell>
          <cell r="W1839">
            <v>43091</v>
          </cell>
          <cell r="X1839">
            <v>1</v>
          </cell>
          <cell r="Y1839">
            <v>43091</v>
          </cell>
          <cell r="Z1839">
            <v>0</v>
          </cell>
        </row>
        <row r="1840">
          <cell r="C1840">
            <v>4500</v>
          </cell>
          <cell r="D1840" t="str">
            <v>ENDENE</v>
          </cell>
          <cell r="E1840">
            <v>2017</v>
          </cell>
          <cell r="F1840" t="str">
            <v>TA</v>
          </cell>
          <cell r="G1840" t="str">
            <v>Reparacio TD-RTU PRE P.F. MARRATXI v4.0</v>
          </cell>
          <cell r="H1840" t="str">
            <v>IND</v>
          </cell>
          <cell r="I1840">
            <v>4</v>
          </cell>
          <cell r="J1840">
            <v>12</v>
          </cell>
          <cell r="K1840">
            <v>9.08</v>
          </cell>
          <cell r="L1840">
            <v>2.92</v>
          </cell>
          <cell r="M1840">
            <v>0.75666666666666671</v>
          </cell>
          <cell r="N1840" t="str">
            <v>-</v>
          </cell>
          <cell r="O1840" t="str">
            <v>-</v>
          </cell>
          <cell r="P1840" t="str">
            <v>EMM</v>
          </cell>
          <cell r="Q1840" t="str">
            <v>-</v>
          </cell>
          <cell r="R1840" t="str">
            <v>-</v>
          </cell>
          <cell r="S1840" t="str">
            <v>-</v>
          </cell>
          <cell r="T1840" t="str">
            <v>-</v>
          </cell>
          <cell r="U1840">
            <v>43096</v>
          </cell>
          <cell r="V1840">
            <v>43126</v>
          </cell>
          <cell r="W1840">
            <v>43111</v>
          </cell>
          <cell r="X1840">
            <v>29</v>
          </cell>
          <cell r="Y1840">
            <v>43111</v>
          </cell>
          <cell r="Z1840">
            <v>0</v>
          </cell>
        </row>
        <row r="1841">
          <cell r="C1841">
            <v>4501</v>
          </cell>
          <cell r="D1841" t="str">
            <v>ELESUD</v>
          </cell>
          <cell r="E1841">
            <v>2018</v>
          </cell>
          <cell r="F1841" t="str">
            <v>TA</v>
          </cell>
          <cell r="G1841" t="str">
            <v>MANTENIMENT CSSat SUDANELL 2018-01</v>
          </cell>
          <cell r="H1841" t="str">
            <v>IND</v>
          </cell>
          <cell r="I1841">
            <v>0</v>
          </cell>
          <cell r="J1841">
            <v>4</v>
          </cell>
          <cell r="K1841">
            <v>4</v>
          </cell>
          <cell r="L1841">
            <v>0</v>
          </cell>
          <cell r="M1841">
            <v>1</v>
          </cell>
          <cell r="N1841" t="str">
            <v>-</v>
          </cell>
          <cell r="O1841" t="str">
            <v>-</v>
          </cell>
          <cell r="P1841" t="str">
            <v>-</v>
          </cell>
          <cell r="Q1841" t="str">
            <v>-</v>
          </cell>
          <cell r="R1841" t="str">
            <v>TRS</v>
          </cell>
          <cell r="S1841" t="str">
            <v>-</v>
          </cell>
          <cell r="T1841" t="str">
            <v>-</v>
          </cell>
          <cell r="U1841">
            <v>43101</v>
          </cell>
          <cell r="V1841">
            <v>43131</v>
          </cell>
          <cell r="W1841">
            <v>43131</v>
          </cell>
          <cell r="X1841">
            <v>30</v>
          </cell>
          <cell r="Y1841">
            <v>43131</v>
          </cell>
          <cell r="Z1841">
            <v>0</v>
          </cell>
        </row>
        <row r="1842">
          <cell r="C1842">
            <v>4502</v>
          </cell>
          <cell r="D1842" t="str">
            <v>EMSA</v>
          </cell>
          <cell r="E1842">
            <v>2018</v>
          </cell>
          <cell r="F1842" t="str">
            <v>TA</v>
          </cell>
          <cell r="G1842" t="str">
            <v>MANTENIMENT CSSat EMSA 2018-01</v>
          </cell>
          <cell r="H1842" t="str">
            <v>IND</v>
          </cell>
          <cell r="I1842">
            <v>0</v>
          </cell>
          <cell r="J1842">
            <v>9</v>
          </cell>
          <cell r="K1842">
            <v>9</v>
          </cell>
          <cell r="L1842">
            <v>0</v>
          </cell>
          <cell r="M1842">
            <v>1</v>
          </cell>
          <cell r="N1842" t="str">
            <v>-</v>
          </cell>
          <cell r="O1842" t="str">
            <v>-</v>
          </cell>
          <cell r="P1842" t="str">
            <v>-</v>
          </cell>
          <cell r="Q1842" t="str">
            <v>-</v>
          </cell>
          <cell r="R1842" t="str">
            <v>TRS</v>
          </cell>
          <cell r="S1842" t="str">
            <v>-</v>
          </cell>
          <cell r="T1842" t="str">
            <v>-</v>
          </cell>
          <cell r="U1842">
            <v>43101</v>
          </cell>
          <cell r="V1842">
            <v>43131</v>
          </cell>
          <cell r="W1842">
            <v>43131</v>
          </cell>
          <cell r="X1842">
            <v>30</v>
          </cell>
          <cell r="Y1842">
            <v>43131</v>
          </cell>
          <cell r="Z1842">
            <v>0</v>
          </cell>
        </row>
        <row r="1843">
          <cell r="C1843">
            <v>4503</v>
          </cell>
          <cell r="D1843" t="str">
            <v>ELSACO</v>
          </cell>
          <cell r="E1843">
            <v>2018</v>
          </cell>
          <cell r="F1843" t="str">
            <v>TA</v>
          </cell>
          <cell r="G1843" t="str">
            <v>MANTENIMENT CSSat STA.COLOMA 2018-01</v>
          </cell>
          <cell r="H1843" t="str">
            <v>IND</v>
          </cell>
          <cell r="I1843">
            <v>0</v>
          </cell>
          <cell r="J1843">
            <v>7</v>
          </cell>
          <cell r="K1843">
            <v>3.25</v>
          </cell>
          <cell r="L1843">
            <v>3.75</v>
          </cell>
          <cell r="M1843">
            <v>0.4642857142857143</v>
          </cell>
          <cell r="N1843" t="str">
            <v>-</v>
          </cell>
          <cell r="O1843" t="str">
            <v>-</v>
          </cell>
          <cell r="P1843" t="str">
            <v>-</v>
          </cell>
          <cell r="Q1843" t="str">
            <v>-</v>
          </cell>
          <cell r="R1843" t="str">
            <v>TRS</v>
          </cell>
          <cell r="S1843" t="str">
            <v>-</v>
          </cell>
          <cell r="T1843" t="str">
            <v>-</v>
          </cell>
          <cell r="U1843">
            <v>43101</v>
          </cell>
          <cell r="V1843">
            <v>43131</v>
          </cell>
          <cell r="W1843">
            <v>43131</v>
          </cell>
          <cell r="X1843">
            <v>30</v>
          </cell>
          <cell r="Y1843">
            <v>43131</v>
          </cell>
          <cell r="Z1843">
            <v>0</v>
          </cell>
        </row>
        <row r="1844">
          <cell r="C1844">
            <v>4504</v>
          </cell>
          <cell r="D1844" t="str">
            <v>SERGAR</v>
          </cell>
          <cell r="E1844">
            <v>2018</v>
          </cell>
          <cell r="F1844" t="str">
            <v>TA</v>
          </cell>
          <cell r="G1844" t="str">
            <v>MANTENIMENT CSSat SERVILIANO 2018-01</v>
          </cell>
          <cell r="H1844" t="str">
            <v>IND</v>
          </cell>
          <cell r="I1844">
            <v>10</v>
          </cell>
          <cell r="J1844">
            <v>6</v>
          </cell>
          <cell r="K1844">
            <v>2</v>
          </cell>
          <cell r="L1844">
            <v>4</v>
          </cell>
          <cell r="M1844">
            <v>0.33333333333333331</v>
          </cell>
          <cell r="N1844" t="str">
            <v>-</v>
          </cell>
          <cell r="O1844" t="str">
            <v>-</v>
          </cell>
          <cell r="P1844" t="str">
            <v>-</v>
          </cell>
          <cell r="Q1844" t="str">
            <v>-</v>
          </cell>
          <cell r="R1844" t="str">
            <v>TRS</v>
          </cell>
          <cell r="S1844" t="str">
            <v>-</v>
          </cell>
          <cell r="T1844" t="str">
            <v>-</v>
          </cell>
          <cell r="U1844">
            <v>43101</v>
          </cell>
          <cell r="V1844">
            <v>43131</v>
          </cell>
          <cell r="W1844">
            <v>43131</v>
          </cell>
          <cell r="X1844">
            <v>30</v>
          </cell>
          <cell r="Y1844">
            <v>43131</v>
          </cell>
          <cell r="Z1844">
            <v>0</v>
          </cell>
        </row>
        <row r="1845">
          <cell r="C1845">
            <v>4505</v>
          </cell>
          <cell r="D1845" t="str">
            <v>ALELCE</v>
          </cell>
          <cell r="E1845">
            <v>2018</v>
          </cell>
          <cell r="F1845" t="str">
            <v>TA</v>
          </cell>
          <cell r="G1845" t="str">
            <v>MANTENIMENT CSSat CEUTA 2018-01</v>
          </cell>
          <cell r="H1845" t="str">
            <v>IND</v>
          </cell>
          <cell r="I1845">
            <v>4</v>
          </cell>
          <cell r="J1845">
            <v>10</v>
          </cell>
          <cell r="K1845">
            <v>11.5</v>
          </cell>
          <cell r="L1845">
            <v>-1.5</v>
          </cell>
          <cell r="M1845">
            <v>1.1499999999999999</v>
          </cell>
          <cell r="N1845" t="str">
            <v>-</v>
          </cell>
          <cell r="O1845" t="str">
            <v>-</v>
          </cell>
          <cell r="P1845" t="str">
            <v>-</v>
          </cell>
          <cell r="Q1845" t="str">
            <v>-</v>
          </cell>
          <cell r="R1845" t="str">
            <v>TRS</v>
          </cell>
          <cell r="S1845" t="str">
            <v>-</v>
          </cell>
          <cell r="T1845" t="str">
            <v>-</v>
          </cell>
          <cell r="U1845">
            <v>43101</v>
          </cell>
          <cell r="V1845">
            <v>43131</v>
          </cell>
          <cell r="W1845">
            <v>43131</v>
          </cell>
          <cell r="X1845">
            <v>30</v>
          </cell>
          <cell r="Y1845">
            <v>43131</v>
          </cell>
          <cell r="Z1845">
            <v>0</v>
          </cell>
        </row>
        <row r="1846">
          <cell r="C1846">
            <v>4506</v>
          </cell>
          <cell r="D1846" t="str">
            <v>ELEMON</v>
          </cell>
          <cell r="E1846">
            <v>2018</v>
          </cell>
          <cell r="F1846" t="str">
            <v>TA</v>
          </cell>
          <cell r="G1846" t="str">
            <v>MANTENIMENT CSSat MONTOLIU 2018-01</v>
          </cell>
          <cell r="H1846" t="str">
            <v>IND</v>
          </cell>
          <cell r="I1846">
            <v>4</v>
          </cell>
          <cell r="J1846">
            <v>4</v>
          </cell>
          <cell r="K1846">
            <v>4</v>
          </cell>
          <cell r="L1846">
            <v>0</v>
          </cell>
          <cell r="M1846">
            <v>1</v>
          </cell>
          <cell r="N1846" t="str">
            <v>-</v>
          </cell>
          <cell r="O1846" t="str">
            <v>-</v>
          </cell>
          <cell r="P1846" t="str">
            <v>-</v>
          </cell>
          <cell r="Q1846" t="str">
            <v>-</v>
          </cell>
          <cell r="R1846" t="str">
            <v>TRS</v>
          </cell>
          <cell r="S1846" t="str">
            <v>-</v>
          </cell>
          <cell r="T1846" t="str">
            <v>-</v>
          </cell>
          <cell r="U1846">
            <v>43101</v>
          </cell>
          <cell r="V1846">
            <v>43131</v>
          </cell>
          <cell r="W1846">
            <v>43131</v>
          </cell>
          <cell r="X1846">
            <v>30</v>
          </cell>
          <cell r="Y1846">
            <v>43131</v>
          </cell>
          <cell r="Z1846">
            <v>0</v>
          </cell>
        </row>
        <row r="1847">
          <cell r="C1847">
            <v>4507</v>
          </cell>
          <cell r="D1847" t="str">
            <v>SUMTAR</v>
          </cell>
          <cell r="E1847">
            <v>2018</v>
          </cell>
          <cell r="F1847" t="str">
            <v>TA</v>
          </cell>
          <cell r="G1847" t="str">
            <v>MANTENIMENT CSSat TARRASENSES 2018-01</v>
          </cell>
          <cell r="H1847" t="str">
            <v>IND</v>
          </cell>
          <cell r="I1847">
            <v>5</v>
          </cell>
          <cell r="J1847">
            <v>4</v>
          </cell>
          <cell r="K1847">
            <v>4</v>
          </cell>
          <cell r="L1847">
            <v>0</v>
          </cell>
          <cell r="M1847">
            <v>1</v>
          </cell>
          <cell r="N1847" t="str">
            <v>-</v>
          </cell>
          <cell r="O1847" t="str">
            <v>-</v>
          </cell>
          <cell r="P1847" t="str">
            <v>-</v>
          </cell>
          <cell r="Q1847" t="str">
            <v>-</v>
          </cell>
          <cell r="R1847" t="str">
            <v>TRS</v>
          </cell>
          <cell r="S1847" t="str">
            <v>-</v>
          </cell>
          <cell r="T1847" t="str">
            <v>-</v>
          </cell>
          <cell r="U1847">
            <v>43101</v>
          </cell>
          <cell r="V1847">
            <v>43131</v>
          </cell>
          <cell r="W1847">
            <v>43131</v>
          </cell>
          <cell r="X1847">
            <v>30</v>
          </cell>
          <cell r="Y1847">
            <v>43131</v>
          </cell>
          <cell r="Z1847">
            <v>0</v>
          </cell>
        </row>
        <row r="1848">
          <cell r="C1848">
            <v>4508</v>
          </cell>
          <cell r="D1848" t="str">
            <v>ELECAR</v>
          </cell>
          <cell r="E1848">
            <v>2018</v>
          </cell>
          <cell r="F1848" t="str">
            <v>TA</v>
          </cell>
          <cell r="G1848" t="str">
            <v>MANTENIMENT CSSat CARDENER 2018-01</v>
          </cell>
          <cell r="H1848" t="str">
            <v>IND</v>
          </cell>
          <cell r="I1848">
            <v>4</v>
          </cell>
          <cell r="J1848">
            <v>5</v>
          </cell>
          <cell r="K1848">
            <v>7</v>
          </cell>
          <cell r="L1848">
            <v>-2</v>
          </cell>
          <cell r="M1848">
            <v>1.4</v>
          </cell>
          <cell r="N1848" t="str">
            <v>-</v>
          </cell>
          <cell r="O1848" t="str">
            <v>-</v>
          </cell>
          <cell r="P1848" t="str">
            <v>-</v>
          </cell>
          <cell r="Q1848" t="str">
            <v>-</v>
          </cell>
          <cell r="R1848" t="str">
            <v>TRS</v>
          </cell>
          <cell r="S1848" t="str">
            <v>-</v>
          </cell>
          <cell r="T1848" t="str">
            <v>-</v>
          </cell>
          <cell r="U1848">
            <v>43101</v>
          </cell>
          <cell r="V1848">
            <v>43131</v>
          </cell>
          <cell r="W1848">
            <v>43131</v>
          </cell>
          <cell r="X1848">
            <v>30</v>
          </cell>
          <cell r="Y1848">
            <v>43131</v>
          </cell>
          <cell r="Z1848">
            <v>0</v>
          </cell>
        </row>
        <row r="1849">
          <cell r="C1849">
            <v>4509</v>
          </cell>
          <cell r="D1849" t="str">
            <v>ENEBEN</v>
          </cell>
          <cell r="E1849">
            <v>2018</v>
          </cell>
          <cell r="F1849" t="str">
            <v>TA</v>
          </cell>
          <cell r="G1849" t="str">
            <v>MANTENIMENT CSSat BENASQUE 2018-01</v>
          </cell>
          <cell r="H1849" t="str">
            <v>IND</v>
          </cell>
          <cell r="I1849">
            <v>4</v>
          </cell>
          <cell r="J1849">
            <v>4</v>
          </cell>
          <cell r="K1849">
            <v>4</v>
          </cell>
          <cell r="L1849">
            <v>0</v>
          </cell>
          <cell r="M1849">
            <v>1</v>
          </cell>
          <cell r="N1849" t="str">
            <v>-</v>
          </cell>
          <cell r="O1849" t="str">
            <v>-</v>
          </cell>
          <cell r="P1849" t="str">
            <v>-</v>
          </cell>
          <cell r="Q1849" t="str">
            <v>-</v>
          </cell>
          <cell r="R1849" t="str">
            <v>TRS</v>
          </cell>
          <cell r="S1849" t="str">
            <v>-</v>
          </cell>
          <cell r="T1849" t="str">
            <v>-</v>
          </cell>
          <cell r="U1849">
            <v>43101</v>
          </cell>
          <cell r="V1849">
            <v>43131</v>
          </cell>
          <cell r="W1849">
            <v>43131</v>
          </cell>
          <cell r="X1849">
            <v>30</v>
          </cell>
          <cell r="Y1849">
            <v>43131</v>
          </cell>
          <cell r="Z1849">
            <v>0</v>
          </cell>
        </row>
        <row r="1850">
          <cell r="C1850">
            <v>4510</v>
          </cell>
          <cell r="D1850" t="str">
            <v>ELEALB</v>
          </cell>
          <cell r="E1850">
            <v>2018</v>
          </cell>
          <cell r="F1850" t="str">
            <v>TA</v>
          </cell>
          <cell r="G1850" t="str">
            <v>MANTENIMENT CSSat ALBATARREC 2018-01</v>
          </cell>
          <cell r="H1850" t="str">
            <v>IND</v>
          </cell>
          <cell r="I1850">
            <v>4</v>
          </cell>
          <cell r="J1850">
            <v>4</v>
          </cell>
          <cell r="K1850">
            <v>2</v>
          </cell>
          <cell r="L1850">
            <v>2</v>
          </cell>
          <cell r="M1850">
            <v>0.5</v>
          </cell>
          <cell r="N1850" t="str">
            <v>-</v>
          </cell>
          <cell r="O1850" t="str">
            <v>-</v>
          </cell>
          <cell r="P1850" t="str">
            <v>-</v>
          </cell>
          <cell r="Q1850" t="str">
            <v>-</v>
          </cell>
          <cell r="R1850" t="str">
            <v>TRS</v>
          </cell>
          <cell r="S1850" t="str">
            <v>-</v>
          </cell>
          <cell r="T1850" t="str">
            <v>-</v>
          </cell>
          <cell r="U1850">
            <v>43101</v>
          </cell>
          <cell r="V1850">
            <v>43131</v>
          </cell>
          <cell r="W1850">
            <v>43131</v>
          </cell>
          <cell r="X1850">
            <v>30</v>
          </cell>
          <cell r="Y1850">
            <v>43131</v>
          </cell>
          <cell r="Z1850">
            <v>0</v>
          </cell>
        </row>
        <row r="1851">
          <cell r="C1851">
            <v>4511</v>
          </cell>
          <cell r="D1851" t="str">
            <v>ELTOSE</v>
          </cell>
          <cell r="E1851">
            <v>2018</v>
          </cell>
          <cell r="F1851" t="str">
            <v>TA</v>
          </cell>
          <cell r="G1851" t="str">
            <v>MANTENIMENT CSSat T.SEGRE 2018-01</v>
          </cell>
          <cell r="H1851" t="str">
            <v>IND</v>
          </cell>
          <cell r="I1851">
            <v>6</v>
          </cell>
          <cell r="J1851">
            <v>4</v>
          </cell>
          <cell r="K1851">
            <v>4</v>
          </cell>
          <cell r="L1851">
            <v>0</v>
          </cell>
          <cell r="M1851">
            <v>1</v>
          </cell>
          <cell r="N1851" t="str">
            <v>-</v>
          </cell>
          <cell r="O1851" t="str">
            <v>-</v>
          </cell>
          <cell r="P1851" t="str">
            <v>-</v>
          </cell>
          <cell r="Q1851" t="str">
            <v>-</v>
          </cell>
          <cell r="R1851" t="str">
            <v>TRS</v>
          </cell>
          <cell r="S1851" t="str">
            <v>-</v>
          </cell>
          <cell r="T1851" t="str">
            <v>-</v>
          </cell>
          <cell r="U1851">
            <v>43101</v>
          </cell>
          <cell r="V1851">
            <v>43131</v>
          </cell>
          <cell r="W1851">
            <v>43131</v>
          </cell>
          <cell r="X1851">
            <v>30</v>
          </cell>
          <cell r="Y1851">
            <v>43131</v>
          </cell>
          <cell r="Z1851">
            <v>0</v>
          </cell>
        </row>
        <row r="1852">
          <cell r="C1852">
            <v>4512</v>
          </cell>
          <cell r="D1852" t="str">
            <v>EMDEPO</v>
          </cell>
          <cell r="E1852">
            <v>2018</v>
          </cell>
          <cell r="F1852" t="str">
            <v>TA</v>
          </cell>
          <cell r="G1852" t="str">
            <v>MANTENIMENT CSSat PONTS 2018-01</v>
          </cell>
          <cell r="H1852" t="str">
            <v>IND</v>
          </cell>
          <cell r="I1852">
            <v>6</v>
          </cell>
          <cell r="J1852">
            <v>4</v>
          </cell>
          <cell r="K1852">
            <v>1.5</v>
          </cell>
          <cell r="L1852">
            <v>2.5</v>
          </cell>
          <cell r="M1852">
            <v>0.375</v>
          </cell>
          <cell r="N1852" t="str">
            <v>-</v>
          </cell>
          <cell r="O1852" t="str">
            <v>-</v>
          </cell>
          <cell r="P1852" t="str">
            <v>-</v>
          </cell>
          <cell r="Q1852" t="str">
            <v>-</v>
          </cell>
          <cell r="R1852" t="str">
            <v>TRS</v>
          </cell>
          <cell r="S1852" t="str">
            <v>-</v>
          </cell>
          <cell r="T1852" t="str">
            <v>-</v>
          </cell>
          <cell r="U1852">
            <v>43101</v>
          </cell>
          <cell r="V1852">
            <v>43131</v>
          </cell>
          <cell r="W1852">
            <v>43131</v>
          </cell>
          <cell r="X1852">
            <v>30</v>
          </cell>
          <cell r="Y1852">
            <v>43131</v>
          </cell>
          <cell r="Z1852">
            <v>0</v>
          </cell>
        </row>
        <row r="1853">
          <cell r="C1853">
            <v>4513</v>
          </cell>
          <cell r="D1853" t="str">
            <v>SAMENE</v>
          </cell>
          <cell r="E1853">
            <v>2018</v>
          </cell>
          <cell r="F1853" t="str">
            <v>TA</v>
          </cell>
          <cell r="G1853" t="str">
            <v>RTU C.T. LLERET v1.0</v>
          </cell>
          <cell r="H1853" t="str">
            <v>IND</v>
          </cell>
          <cell r="I1853">
            <v>0</v>
          </cell>
          <cell r="J1853">
            <v>28</v>
          </cell>
          <cell r="K1853">
            <v>29</v>
          </cell>
          <cell r="L1853">
            <v>-1</v>
          </cell>
          <cell r="M1853">
            <v>1.0357142857142858</v>
          </cell>
          <cell r="N1853" t="str">
            <v>-</v>
          </cell>
          <cell r="O1853" t="str">
            <v>-</v>
          </cell>
          <cell r="P1853" t="str">
            <v>EMM</v>
          </cell>
          <cell r="Q1853" t="str">
            <v>-</v>
          </cell>
          <cell r="R1853" t="str">
            <v>AP</v>
          </cell>
          <cell r="S1853" t="str">
            <v>-</v>
          </cell>
          <cell r="T1853" t="str">
            <v>-</v>
          </cell>
          <cell r="U1853">
            <v>43096</v>
          </cell>
          <cell r="V1853">
            <v>43217</v>
          </cell>
          <cell r="W1853">
            <v>43304</v>
          </cell>
          <cell r="X1853">
            <v>120</v>
          </cell>
          <cell r="Y1853">
            <v>43304</v>
          </cell>
          <cell r="Z1853">
            <v>0</v>
          </cell>
        </row>
        <row r="1854">
          <cell r="C1854">
            <v>4514</v>
          </cell>
          <cell r="D1854" t="str">
            <v>SAMENE</v>
          </cell>
          <cell r="E1854">
            <v>2018</v>
          </cell>
          <cell r="F1854" t="str">
            <v>TA</v>
          </cell>
          <cell r="G1854" t="str">
            <v>MANTENIMENT STG-CSSat SAMPOL 01/01/2.018 - 31/12/2.018</v>
          </cell>
          <cell r="H1854" t="str">
            <v>IND</v>
          </cell>
          <cell r="I1854">
            <v>0</v>
          </cell>
          <cell r="J1854">
            <v>60</v>
          </cell>
          <cell r="K1854">
            <v>48.25</v>
          </cell>
          <cell r="L1854">
            <v>11.75</v>
          </cell>
          <cell r="M1854">
            <v>0.8041666666666667</v>
          </cell>
          <cell r="N1854" t="str">
            <v>-</v>
          </cell>
          <cell r="O1854" t="str">
            <v>-</v>
          </cell>
          <cell r="P1854" t="str">
            <v>-</v>
          </cell>
          <cell r="Q1854" t="str">
            <v>-</v>
          </cell>
          <cell r="R1854" t="str">
            <v>TRS</v>
          </cell>
          <cell r="S1854" t="str">
            <v>-</v>
          </cell>
          <cell r="T1854" t="str">
            <v>-</v>
          </cell>
          <cell r="U1854">
            <v>43101</v>
          </cell>
          <cell r="V1854">
            <v>43465</v>
          </cell>
          <cell r="W1854">
            <v>43465</v>
          </cell>
          <cell r="X1854">
            <v>360</v>
          </cell>
          <cell r="Y1854">
            <v>43465</v>
          </cell>
          <cell r="Z1854">
            <v>0</v>
          </cell>
        </row>
        <row r="1855">
          <cell r="C1855">
            <v>4515</v>
          </cell>
          <cell r="D1855" t="str">
            <v>ELEMOS</v>
          </cell>
          <cell r="E1855">
            <v>2018</v>
          </cell>
          <cell r="F1855" t="str">
            <v>TA</v>
          </cell>
          <cell r="G1855" t="str">
            <v>MANTENIMENT SCADA MOSCOSO 01/01/2.018-31/12/2.018</v>
          </cell>
          <cell r="H1855" t="str">
            <v>IND</v>
          </cell>
          <cell r="I1855">
            <v>0</v>
          </cell>
          <cell r="J1855">
            <v>16</v>
          </cell>
          <cell r="K1855">
            <v>12.25</v>
          </cell>
          <cell r="L1855">
            <v>3.75</v>
          </cell>
          <cell r="M1855">
            <v>0.765625</v>
          </cell>
          <cell r="N1855" t="str">
            <v>-</v>
          </cell>
          <cell r="O1855" t="str">
            <v>-</v>
          </cell>
          <cell r="P1855" t="str">
            <v>-</v>
          </cell>
          <cell r="Q1855" t="str">
            <v>JMG</v>
          </cell>
          <cell r="R1855" t="str">
            <v>-</v>
          </cell>
          <cell r="S1855" t="str">
            <v>-</v>
          </cell>
          <cell r="T1855" t="str">
            <v>-</v>
          </cell>
          <cell r="U1855">
            <v>43101</v>
          </cell>
          <cell r="V1855">
            <v>43465</v>
          </cell>
          <cell r="W1855">
            <v>43465</v>
          </cell>
          <cell r="X1855">
            <v>360</v>
          </cell>
          <cell r="Y1855">
            <v>43465</v>
          </cell>
          <cell r="Z1855">
            <v>0</v>
          </cell>
        </row>
        <row r="1856">
          <cell r="C1856">
            <v>4516</v>
          </cell>
          <cell r="D1856" t="str">
            <v>HIJAGU</v>
          </cell>
          <cell r="E1856">
            <v>2018</v>
          </cell>
          <cell r="F1856" t="str">
            <v>TA</v>
          </cell>
          <cell r="G1856" t="str">
            <v>MANTENIMENT SCADA H.J.GUILLEN 01/01/2.018-31/12/2.018</v>
          </cell>
          <cell r="H1856" t="str">
            <v>IND</v>
          </cell>
          <cell r="I1856">
            <v>0</v>
          </cell>
          <cell r="J1856">
            <v>16</v>
          </cell>
          <cell r="K1856">
            <v>4.3499999999999996</v>
          </cell>
          <cell r="L1856">
            <v>11.65</v>
          </cell>
          <cell r="M1856">
            <v>0.27187499999999998</v>
          </cell>
          <cell r="N1856" t="str">
            <v>-</v>
          </cell>
          <cell r="O1856" t="str">
            <v>-</v>
          </cell>
          <cell r="P1856" t="str">
            <v>-</v>
          </cell>
          <cell r="Q1856" t="str">
            <v>JMG</v>
          </cell>
          <cell r="R1856" t="str">
            <v>-</v>
          </cell>
          <cell r="S1856" t="str">
            <v>-</v>
          </cell>
          <cell r="T1856" t="str">
            <v>-</v>
          </cell>
          <cell r="U1856">
            <v>43101</v>
          </cell>
          <cell r="V1856">
            <v>43465</v>
          </cell>
          <cell r="W1856">
            <v>43465</v>
          </cell>
          <cell r="X1856">
            <v>360</v>
          </cell>
          <cell r="Y1856">
            <v>43465</v>
          </cell>
          <cell r="Z1856">
            <v>0</v>
          </cell>
        </row>
        <row r="1857">
          <cell r="C1857">
            <v>4517</v>
          </cell>
          <cell r="D1857" t="str">
            <v>ELELLA</v>
          </cell>
          <cell r="E1857">
            <v>2018</v>
          </cell>
          <cell r="F1857" t="str">
            <v>TA</v>
          </cell>
          <cell r="G1857" t="str">
            <v>MANTENIMENT CCSat LLAVORSI 01/01/2.018-31/12/2.018</v>
          </cell>
          <cell r="H1857" t="str">
            <v>IND</v>
          </cell>
          <cell r="I1857">
            <v>0</v>
          </cell>
          <cell r="J1857">
            <v>15</v>
          </cell>
          <cell r="K1857">
            <v>11.5</v>
          </cell>
          <cell r="L1857">
            <v>3.5</v>
          </cell>
          <cell r="M1857">
            <v>0.76666666666666672</v>
          </cell>
          <cell r="N1857" t="str">
            <v>-</v>
          </cell>
          <cell r="O1857" t="str">
            <v>-</v>
          </cell>
          <cell r="P1857" t="str">
            <v>-</v>
          </cell>
          <cell r="Q1857" t="str">
            <v>-</v>
          </cell>
          <cell r="R1857" t="str">
            <v>TRS</v>
          </cell>
          <cell r="S1857" t="str">
            <v>-</v>
          </cell>
          <cell r="T1857" t="str">
            <v>-</v>
          </cell>
          <cell r="U1857">
            <v>43101</v>
          </cell>
          <cell r="V1857">
            <v>43465</v>
          </cell>
          <cell r="W1857">
            <v>43465</v>
          </cell>
          <cell r="X1857">
            <v>360</v>
          </cell>
          <cell r="Y1857">
            <v>43465</v>
          </cell>
          <cell r="Z1857">
            <v>0</v>
          </cell>
        </row>
        <row r="1858">
          <cell r="C1858">
            <v>4518</v>
          </cell>
          <cell r="D1858" t="str">
            <v>ELDICE</v>
          </cell>
          <cell r="E1858">
            <v>2018</v>
          </cell>
          <cell r="F1858" t="str">
            <v>TA</v>
          </cell>
          <cell r="G1858" t="str">
            <v>MANTENIMENT CCSat CENTELLES 01/01/2.018-31/12/2.018</v>
          </cell>
          <cell r="H1858" t="str">
            <v>IND</v>
          </cell>
          <cell r="I1858">
            <v>0</v>
          </cell>
          <cell r="J1858">
            <v>15</v>
          </cell>
          <cell r="K1858">
            <v>8.75</v>
          </cell>
          <cell r="L1858">
            <v>6.25</v>
          </cell>
          <cell r="M1858">
            <v>0.58333333333333337</v>
          </cell>
          <cell r="N1858" t="str">
            <v>-</v>
          </cell>
          <cell r="O1858" t="str">
            <v>-</v>
          </cell>
          <cell r="P1858" t="str">
            <v>-</v>
          </cell>
          <cell r="Q1858" t="str">
            <v>-</v>
          </cell>
          <cell r="R1858" t="str">
            <v>TRS</v>
          </cell>
          <cell r="S1858" t="str">
            <v>-</v>
          </cell>
          <cell r="T1858" t="str">
            <v>-</v>
          </cell>
          <cell r="U1858">
            <v>43101</v>
          </cell>
          <cell r="V1858">
            <v>43465</v>
          </cell>
          <cell r="W1858">
            <v>43465</v>
          </cell>
          <cell r="X1858">
            <v>360</v>
          </cell>
          <cell r="Y1858">
            <v>43465</v>
          </cell>
          <cell r="Z1858">
            <v>0</v>
          </cell>
        </row>
        <row r="1859">
          <cell r="C1859">
            <v>4519</v>
          </cell>
          <cell r="D1859" t="str">
            <v>ELDICE</v>
          </cell>
          <cell r="E1859">
            <v>2018</v>
          </cell>
          <cell r="F1859" t="str">
            <v>TA</v>
          </cell>
          <cell r="G1859" t="str">
            <v>Inst. i PEM RTU CT 80 MADEL v1.0</v>
          </cell>
          <cell r="H1859" t="str">
            <v>IND</v>
          </cell>
          <cell r="I1859">
            <v>0</v>
          </cell>
          <cell r="J1859">
            <v>13</v>
          </cell>
          <cell r="K1859">
            <v>12.5</v>
          </cell>
          <cell r="L1859">
            <v>0.5</v>
          </cell>
          <cell r="M1859">
            <v>0.96153846153846156</v>
          </cell>
          <cell r="N1859" t="str">
            <v>-</v>
          </cell>
          <cell r="O1859" t="str">
            <v>-</v>
          </cell>
          <cell r="P1859" t="str">
            <v>-</v>
          </cell>
          <cell r="Q1859" t="str">
            <v>JMG</v>
          </cell>
          <cell r="R1859" t="str">
            <v>-</v>
          </cell>
          <cell r="S1859" t="str">
            <v>-</v>
          </cell>
          <cell r="T1859" t="str">
            <v>-</v>
          </cell>
          <cell r="U1859">
            <v>43108</v>
          </cell>
          <cell r="V1859">
            <v>43131</v>
          </cell>
          <cell r="W1859">
            <v>43131</v>
          </cell>
          <cell r="X1859">
            <v>23</v>
          </cell>
          <cell r="Y1859">
            <v>43112</v>
          </cell>
          <cell r="Z1859">
            <v>-18</v>
          </cell>
        </row>
        <row r="1860">
          <cell r="C1860">
            <v>0</v>
          </cell>
          <cell r="D1860">
            <v>0</v>
          </cell>
          <cell r="E1860">
            <v>0</v>
          </cell>
          <cell r="F1860">
            <v>0</v>
          </cell>
          <cell r="G1860">
            <v>0</v>
          </cell>
          <cell r="H1860">
            <v>0</v>
          </cell>
          <cell r="I1860">
            <v>0</v>
          </cell>
          <cell r="J1860">
            <v>514.75</v>
          </cell>
          <cell r="K1860">
            <v>276.52</v>
          </cell>
          <cell r="L1860">
            <v>238.23000000000002</v>
          </cell>
          <cell r="M1860">
            <v>0</v>
          </cell>
          <cell r="N1860">
            <v>0</v>
          </cell>
          <cell r="O1860">
            <v>0</v>
          </cell>
          <cell r="P1860">
            <v>0</v>
          </cell>
          <cell r="Q1860">
            <v>0</v>
          </cell>
          <cell r="R1860">
            <v>0</v>
          </cell>
          <cell r="S1860">
            <v>0</v>
          </cell>
          <cell r="T1860">
            <v>0</v>
          </cell>
          <cell r="U1860">
            <v>0</v>
          </cell>
          <cell r="V1860">
            <v>0</v>
          </cell>
          <cell r="W1860">
            <v>0</v>
          </cell>
          <cell r="X1860">
            <v>0</v>
          </cell>
          <cell r="Y1860">
            <v>0</v>
          </cell>
          <cell r="Z1860">
            <v>-18</v>
          </cell>
        </row>
        <row r="1861">
          <cell r="L1861">
            <v>0</v>
          </cell>
          <cell r="M1861">
            <v>0</v>
          </cell>
          <cell r="Z1861">
            <v>0</v>
          </cell>
        </row>
        <row r="1862">
          <cell r="D1862">
            <v>0</v>
          </cell>
          <cell r="E1862">
            <v>0</v>
          </cell>
          <cell r="F1862">
            <v>0</v>
          </cell>
          <cell r="G1862">
            <v>0</v>
          </cell>
          <cell r="H1862">
            <v>0</v>
          </cell>
          <cell r="I1862">
            <v>0</v>
          </cell>
          <cell r="J1862">
            <v>0</v>
          </cell>
          <cell r="K1862">
            <v>0</v>
          </cell>
          <cell r="L1862">
            <v>0</v>
          </cell>
          <cell r="M1862">
            <v>0</v>
          </cell>
          <cell r="N1862">
            <v>0</v>
          </cell>
          <cell r="O1862">
            <v>0</v>
          </cell>
          <cell r="P1862">
            <v>0</v>
          </cell>
          <cell r="Q1862">
            <v>0</v>
          </cell>
          <cell r="R1862">
            <v>0</v>
          </cell>
          <cell r="S1862">
            <v>0</v>
          </cell>
          <cell r="T1862">
            <v>0</v>
          </cell>
          <cell r="U1862">
            <v>0</v>
          </cell>
          <cell r="Z1862">
            <v>0</v>
          </cell>
        </row>
        <row r="1863">
          <cell r="D1863">
            <v>0</v>
          </cell>
          <cell r="E1863">
            <v>0</v>
          </cell>
          <cell r="F1863">
            <v>0</v>
          </cell>
          <cell r="G1863">
            <v>0</v>
          </cell>
          <cell r="H1863">
            <v>0</v>
          </cell>
          <cell r="I1863">
            <v>0</v>
          </cell>
          <cell r="J1863">
            <v>0</v>
          </cell>
          <cell r="K1863">
            <v>0</v>
          </cell>
          <cell r="N1863" t="str">
            <v>APROVISIONAMENTS</v>
          </cell>
          <cell r="O1863" t="str">
            <v>ADMINISTRACIO</v>
          </cell>
          <cell r="P1863" t="str">
            <v>OPERACIONS</v>
          </cell>
          <cell r="Q1863" t="str">
            <v>ENGINYERIA HW</v>
          </cell>
          <cell r="R1863" t="str">
            <v>ENGINYERIA SW</v>
          </cell>
          <cell r="S1863" t="str">
            <v>COMERCIAL</v>
          </cell>
          <cell r="T1863" t="str">
            <v>CONSUL.TELCOMUNIC.</v>
          </cell>
          <cell r="U1863">
            <v>0</v>
          </cell>
          <cell r="Z1863">
            <v>0</v>
          </cell>
        </row>
        <row r="1864">
          <cell r="N1864">
            <v>0</v>
          </cell>
          <cell r="O1864">
            <v>0</v>
          </cell>
          <cell r="P1864">
            <v>0</v>
          </cell>
          <cell r="Q1864">
            <v>0</v>
          </cell>
          <cell r="R1864">
            <v>0</v>
          </cell>
          <cell r="S1864">
            <v>0</v>
          </cell>
          <cell r="T1864">
            <v>0</v>
          </cell>
          <cell r="U1864">
            <v>0</v>
          </cell>
          <cell r="Z1864">
            <v>0</v>
          </cell>
        </row>
        <row r="1865">
          <cell r="N1865">
            <v>0</v>
          </cell>
          <cell r="O1865">
            <v>0</v>
          </cell>
          <cell r="P1865">
            <v>0</v>
          </cell>
          <cell r="Q1865">
            <v>0</v>
          </cell>
          <cell r="R1865">
            <v>0</v>
          </cell>
          <cell r="S1865">
            <v>0</v>
          </cell>
          <cell r="T1865">
            <v>0</v>
          </cell>
          <cell r="U1865">
            <v>0</v>
          </cell>
          <cell r="Z1865">
            <v>0</v>
          </cell>
        </row>
        <row r="1866">
          <cell r="N1866">
            <v>0</v>
          </cell>
          <cell r="O1866">
            <v>0</v>
          </cell>
          <cell r="P1866">
            <v>0</v>
          </cell>
          <cell r="Q1866">
            <v>0</v>
          </cell>
          <cell r="R1866">
            <v>0</v>
          </cell>
          <cell r="S1866">
            <v>0</v>
          </cell>
          <cell r="T1866">
            <v>0</v>
          </cell>
          <cell r="U1866">
            <v>0</v>
          </cell>
          <cell r="Z1866">
            <v>0</v>
          </cell>
        </row>
        <row r="1867">
          <cell r="E1867">
            <v>0</v>
          </cell>
          <cell r="F1867">
            <v>0</v>
          </cell>
          <cell r="G1867">
            <v>0</v>
          </cell>
          <cell r="H1867">
            <v>0</v>
          </cell>
          <cell r="I1867">
            <v>0</v>
          </cell>
          <cell r="J1867">
            <v>0</v>
          </cell>
          <cell r="K1867">
            <v>0</v>
          </cell>
          <cell r="L1867">
            <v>0</v>
          </cell>
          <cell r="M1867">
            <v>0</v>
          </cell>
          <cell r="N1867">
            <v>0</v>
          </cell>
          <cell r="O1867">
            <v>0</v>
          </cell>
          <cell r="P1867">
            <v>0</v>
          </cell>
          <cell r="Q1867">
            <v>0</v>
          </cell>
          <cell r="R1867">
            <v>0</v>
          </cell>
          <cell r="S1867">
            <v>0</v>
          </cell>
          <cell r="T1867">
            <v>0</v>
          </cell>
          <cell r="U1867">
            <v>0</v>
          </cell>
          <cell r="Z1867">
            <v>0</v>
          </cell>
        </row>
        <row r="1868">
          <cell r="E1868" t="str">
            <v>Projectes (EXTERNS) en curs 2.018</v>
          </cell>
          <cell r="F1868">
            <v>0</v>
          </cell>
          <cell r="G1868">
            <v>0</v>
          </cell>
          <cell r="H1868">
            <v>0</v>
          </cell>
          <cell r="I1868">
            <v>0</v>
          </cell>
          <cell r="J1868">
            <v>0</v>
          </cell>
          <cell r="K1868">
            <v>0</v>
          </cell>
          <cell r="L1868">
            <v>0</v>
          </cell>
          <cell r="M1868">
            <v>0</v>
          </cell>
          <cell r="N1868">
            <v>0</v>
          </cell>
          <cell r="O1868">
            <v>0</v>
          </cell>
          <cell r="P1868">
            <v>0</v>
          </cell>
          <cell r="Q1868">
            <v>0</v>
          </cell>
          <cell r="R1868">
            <v>0</v>
          </cell>
          <cell r="S1868">
            <v>0</v>
          </cell>
          <cell r="T1868">
            <v>0</v>
          </cell>
          <cell r="U1868">
            <v>0</v>
          </cell>
          <cell r="Z1868">
            <v>0</v>
          </cell>
        </row>
        <row r="1869">
          <cell r="N1869">
            <v>0</v>
          </cell>
          <cell r="O1869">
            <v>0</v>
          </cell>
          <cell r="P1869">
            <v>0</v>
          </cell>
          <cell r="Q1869">
            <v>0</v>
          </cell>
          <cell r="R1869">
            <v>0</v>
          </cell>
          <cell r="S1869">
            <v>0</v>
          </cell>
          <cell r="T1869">
            <v>0</v>
          </cell>
          <cell r="U1869">
            <v>0</v>
          </cell>
          <cell r="Z1869">
            <v>0</v>
          </cell>
        </row>
        <row r="1870">
          <cell r="C1870">
            <v>0</v>
          </cell>
          <cell r="D1870">
            <v>0</v>
          </cell>
          <cell r="E1870">
            <v>0</v>
          </cell>
          <cell r="F1870">
            <v>0</v>
          </cell>
          <cell r="G1870">
            <v>0</v>
          </cell>
          <cell r="H1870">
            <v>0</v>
          </cell>
          <cell r="I1870">
            <v>0</v>
          </cell>
          <cell r="J1870">
            <v>0</v>
          </cell>
          <cell r="K1870">
            <v>0</v>
          </cell>
          <cell r="L1870">
            <v>0</v>
          </cell>
          <cell r="M1870">
            <v>0</v>
          </cell>
          <cell r="N1870">
            <v>0</v>
          </cell>
          <cell r="O1870">
            <v>0</v>
          </cell>
          <cell r="P1870">
            <v>0</v>
          </cell>
          <cell r="Q1870">
            <v>0</v>
          </cell>
          <cell r="R1870">
            <v>0</v>
          </cell>
          <cell r="S1870">
            <v>0</v>
          </cell>
          <cell r="T1870">
            <v>0</v>
          </cell>
          <cell r="U1870">
            <v>0</v>
          </cell>
          <cell r="V1870">
            <v>0</v>
          </cell>
          <cell r="W1870">
            <v>0</v>
          </cell>
          <cell r="X1870">
            <v>0</v>
          </cell>
          <cell r="Y1870">
            <v>0</v>
          </cell>
          <cell r="Z1870">
            <v>0</v>
          </cell>
        </row>
        <row r="1871">
          <cell r="C1871" t="str">
            <v>OF</v>
          </cell>
          <cell r="D1871" t="str">
            <v>CLIENT</v>
          </cell>
          <cell r="E1871" t="str">
            <v>ANY</v>
          </cell>
          <cell r="F1871" t="str">
            <v>STATUS</v>
          </cell>
          <cell r="G1871" t="str">
            <v>PROJECTE</v>
          </cell>
          <cell r="H1871" t="str">
            <v>TIPUS OF o DEPENDENCIA</v>
          </cell>
          <cell r="I1871">
            <v>0</v>
          </cell>
          <cell r="J1871" t="str">
            <v>PREV</v>
          </cell>
          <cell r="K1871" t="str">
            <v>TOTAL</v>
          </cell>
          <cell r="L1871" t="str">
            <v>DESV</v>
          </cell>
          <cell r="M1871" t="str">
            <v>AVANÇ</v>
          </cell>
          <cell r="N1871" t="str">
            <v>DPT. IMPLICATS</v>
          </cell>
          <cell r="O1871">
            <v>0</v>
          </cell>
          <cell r="P1871">
            <v>0</v>
          </cell>
          <cell r="Q1871">
            <v>0</v>
          </cell>
          <cell r="R1871">
            <v>0</v>
          </cell>
          <cell r="S1871">
            <v>0</v>
          </cell>
          <cell r="T1871">
            <v>0</v>
          </cell>
          <cell r="U1871" t="str">
            <v>DATA</v>
          </cell>
          <cell r="V1871" t="str">
            <v>DATA</v>
          </cell>
          <cell r="W1871" t="str">
            <v>DATA</v>
          </cell>
          <cell r="X1871" t="str">
            <v>DURADA</v>
          </cell>
          <cell r="Y1871" t="str">
            <v>DATA</v>
          </cell>
          <cell r="Z1871" t="str">
            <v>DESVIAC.</v>
          </cell>
        </row>
        <row r="1872">
          <cell r="C1872">
            <v>0</v>
          </cell>
          <cell r="D1872">
            <v>0</v>
          </cell>
          <cell r="E1872">
            <v>0</v>
          </cell>
          <cell r="F1872">
            <v>0</v>
          </cell>
          <cell r="G1872">
            <v>0</v>
          </cell>
          <cell r="H1872">
            <v>0</v>
          </cell>
          <cell r="I1872">
            <v>0</v>
          </cell>
          <cell r="J1872">
            <v>0</v>
          </cell>
          <cell r="K1872" t="str">
            <v>REAL</v>
          </cell>
          <cell r="L1872">
            <v>0</v>
          </cell>
          <cell r="M1872">
            <v>0</v>
          </cell>
          <cell r="N1872">
            <v>0</v>
          </cell>
          <cell r="O1872">
            <v>0</v>
          </cell>
          <cell r="P1872">
            <v>0</v>
          </cell>
          <cell r="Q1872">
            <v>0</v>
          </cell>
          <cell r="R1872">
            <v>0</v>
          </cell>
          <cell r="S1872">
            <v>0</v>
          </cell>
          <cell r="T1872">
            <v>0</v>
          </cell>
          <cell r="U1872" t="str">
            <v>INICI</v>
          </cell>
          <cell r="V1872" t="str">
            <v>ENTREGA</v>
          </cell>
          <cell r="W1872" t="str">
            <v>REVISADA</v>
          </cell>
          <cell r="X1872">
            <v>0</v>
          </cell>
          <cell r="Y1872" t="str">
            <v>ACCEP.</v>
          </cell>
          <cell r="Z1872">
            <v>0</v>
          </cell>
        </row>
        <row r="1873">
          <cell r="C1873">
            <v>0</v>
          </cell>
          <cell r="D1873">
            <v>0</v>
          </cell>
          <cell r="E1873">
            <v>0</v>
          </cell>
          <cell r="F1873">
            <v>0</v>
          </cell>
          <cell r="G1873">
            <v>0</v>
          </cell>
          <cell r="H1873">
            <v>0</v>
          </cell>
          <cell r="I1873">
            <v>0</v>
          </cell>
          <cell r="J1873">
            <v>0</v>
          </cell>
          <cell r="K1873">
            <v>0</v>
          </cell>
          <cell r="L1873">
            <v>0</v>
          </cell>
          <cell r="M1873">
            <v>0</v>
          </cell>
          <cell r="N1873">
            <v>0</v>
          </cell>
          <cell r="O1873">
            <v>0</v>
          </cell>
          <cell r="P1873">
            <v>0</v>
          </cell>
          <cell r="Q1873">
            <v>0</v>
          </cell>
          <cell r="R1873">
            <v>0</v>
          </cell>
          <cell r="S1873">
            <v>0</v>
          </cell>
          <cell r="T1873">
            <v>0</v>
          </cell>
          <cell r="U1873">
            <v>0</v>
          </cell>
          <cell r="V1873">
            <v>0</v>
          </cell>
          <cell r="W1873">
            <v>0</v>
          </cell>
          <cell r="X1873">
            <v>0</v>
          </cell>
          <cell r="Y1873">
            <v>0</v>
          </cell>
          <cell r="Z1873">
            <v>0</v>
          </cell>
        </row>
        <row r="1874">
          <cell r="C1874">
            <v>4520</v>
          </cell>
          <cell r="D1874" t="str">
            <v>ELECON</v>
          </cell>
          <cell r="E1874">
            <v>2018</v>
          </cell>
          <cell r="F1874" t="str">
            <v>TA</v>
          </cell>
          <cell r="G1874" t="str">
            <v>MANTENIMENT CALSER CONDADO 01/01/2.018-31/12/2.,018</v>
          </cell>
          <cell r="H1874" t="str">
            <v>IND</v>
          </cell>
          <cell r="I1874">
            <v>0</v>
          </cell>
          <cell r="J1874">
            <v>6</v>
          </cell>
          <cell r="K1874">
            <v>6.5</v>
          </cell>
          <cell r="L1874">
            <v>-0.5</v>
          </cell>
          <cell r="M1874">
            <v>1.0833333333333333</v>
          </cell>
          <cell r="N1874" t="str">
            <v>-</v>
          </cell>
          <cell r="O1874" t="str">
            <v>-</v>
          </cell>
          <cell r="P1874" t="str">
            <v>-</v>
          </cell>
          <cell r="Q1874" t="str">
            <v>-</v>
          </cell>
          <cell r="R1874" t="str">
            <v>AP</v>
          </cell>
          <cell r="S1874" t="str">
            <v>-</v>
          </cell>
          <cell r="T1874" t="str">
            <v>-</v>
          </cell>
          <cell r="U1874">
            <v>43101</v>
          </cell>
          <cell r="V1874">
            <v>43465</v>
          </cell>
          <cell r="W1874">
            <v>43465</v>
          </cell>
          <cell r="X1874">
            <v>360</v>
          </cell>
          <cell r="Y1874">
            <v>0</v>
          </cell>
          <cell r="Z1874" t="str">
            <v/>
          </cell>
        </row>
        <row r="1875">
          <cell r="C1875">
            <v>4521</v>
          </cell>
          <cell r="D1875" t="str">
            <v>EAECEU</v>
          </cell>
          <cell r="E1875">
            <v>2018</v>
          </cell>
          <cell r="F1875" t="str">
            <v>TA</v>
          </cell>
          <cell r="G1875" t="str">
            <v>MANTENIMENT SCADA CEUTA 01/01/2.018-31/12/2.018</v>
          </cell>
          <cell r="H1875" t="str">
            <v>IND</v>
          </cell>
          <cell r="I1875">
            <v>0</v>
          </cell>
          <cell r="J1875">
            <v>16</v>
          </cell>
          <cell r="K1875">
            <v>39.5</v>
          </cell>
          <cell r="L1875">
            <v>-23.5</v>
          </cell>
          <cell r="M1875">
            <v>2.46875</v>
          </cell>
          <cell r="N1875" t="str">
            <v>-</v>
          </cell>
          <cell r="O1875" t="str">
            <v>-</v>
          </cell>
          <cell r="P1875" t="str">
            <v>-</v>
          </cell>
          <cell r="Q1875" t="str">
            <v>-</v>
          </cell>
          <cell r="R1875" t="str">
            <v>RVC</v>
          </cell>
          <cell r="S1875" t="str">
            <v>-</v>
          </cell>
          <cell r="T1875" t="str">
            <v>-</v>
          </cell>
          <cell r="U1875">
            <v>43101</v>
          </cell>
          <cell r="V1875">
            <v>43465</v>
          </cell>
          <cell r="W1875">
            <v>43465</v>
          </cell>
          <cell r="X1875">
            <v>360</v>
          </cell>
          <cell r="Y1875">
            <v>43465</v>
          </cell>
          <cell r="Z1875">
            <v>0</v>
          </cell>
        </row>
        <row r="1876">
          <cell r="C1876">
            <v>4522</v>
          </cell>
          <cell r="D1876" t="str">
            <v>ELECAD</v>
          </cell>
          <cell r="E1876">
            <v>2018</v>
          </cell>
          <cell r="F1876" t="str">
            <v>TA</v>
          </cell>
          <cell r="G1876" t="str">
            <v>MANTENIMENT CALSER CADIZ 01/01/2.018-31/12/2.,018</v>
          </cell>
          <cell r="H1876" t="str">
            <v>IND</v>
          </cell>
          <cell r="I1876">
            <v>0</v>
          </cell>
          <cell r="J1876">
            <v>6</v>
          </cell>
          <cell r="K1876">
            <v>0.01</v>
          </cell>
          <cell r="L1876">
            <v>5.99</v>
          </cell>
          <cell r="M1876">
            <v>1.6666666666666668E-3</v>
          </cell>
          <cell r="N1876" t="str">
            <v>-</v>
          </cell>
          <cell r="O1876" t="str">
            <v>-</v>
          </cell>
          <cell r="P1876" t="str">
            <v>-</v>
          </cell>
          <cell r="Q1876" t="str">
            <v>-</v>
          </cell>
          <cell r="R1876" t="str">
            <v>AP</v>
          </cell>
          <cell r="S1876" t="str">
            <v>-</v>
          </cell>
          <cell r="T1876" t="str">
            <v>-</v>
          </cell>
          <cell r="U1876">
            <v>43101</v>
          </cell>
          <cell r="V1876">
            <v>43465</v>
          </cell>
          <cell r="W1876">
            <v>43465</v>
          </cell>
          <cell r="X1876">
            <v>360</v>
          </cell>
          <cell r="Y1876">
            <v>43465</v>
          </cell>
          <cell r="Z1876">
            <v>0</v>
          </cell>
        </row>
        <row r="1877">
          <cell r="C1877">
            <v>4523</v>
          </cell>
          <cell r="D1877" t="str">
            <v>ELEBER</v>
          </cell>
          <cell r="E1877">
            <v>2018</v>
          </cell>
          <cell r="F1877" t="str">
            <v>TA</v>
          </cell>
          <cell r="G1877" t="str">
            <v>2 x Manguera CAP-32-GSM</v>
          </cell>
          <cell r="H1877" t="str">
            <v>IND</v>
          </cell>
          <cell r="I1877">
            <v>0</v>
          </cell>
          <cell r="J1877">
            <v>0.60000000000000009</v>
          </cell>
          <cell r="K1877">
            <v>0.59</v>
          </cell>
          <cell r="L1877">
            <v>1.000000000000012E-2</v>
          </cell>
          <cell r="M1877">
            <v>0.98333333333333317</v>
          </cell>
          <cell r="N1877" t="str">
            <v>-</v>
          </cell>
          <cell r="O1877" t="str">
            <v>-</v>
          </cell>
          <cell r="P1877" t="str">
            <v>EMM</v>
          </cell>
          <cell r="Q1877" t="str">
            <v>-</v>
          </cell>
          <cell r="R1877" t="str">
            <v>-</v>
          </cell>
          <cell r="S1877" t="str">
            <v>-</v>
          </cell>
          <cell r="T1877" t="str">
            <v>-</v>
          </cell>
          <cell r="U1877">
            <v>43110</v>
          </cell>
          <cell r="V1877">
            <v>43112</v>
          </cell>
          <cell r="W1877">
            <v>43112</v>
          </cell>
          <cell r="X1877">
            <v>2</v>
          </cell>
          <cell r="Y1877">
            <v>43112</v>
          </cell>
          <cell r="Z1877">
            <v>0</v>
          </cell>
        </row>
        <row r="1878">
          <cell r="C1878">
            <v>4524</v>
          </cell>
          <cell r="D1878" t="str">
            <v>ELEBER</v>
          </cell>
          <cell r="E1878">
            <v>2018</v>
          </cell>
          <cell r="F1878" t="str">
            <v>TA</v>
          </cell>
          <cell r="G1878" t="str">
            <v>1 x Manguera.COM CRINOR-nPort 5110</v>
          </cell>
          <cell r="H1878" t="str">
            <v>IND</v>
          </cell>
          <cell r="I1878">
            <v>10</v>
          </cell>
          <cell r="J1878">
            <v>0.4</v>
          </cell>
          <cell r="K1878">
            <v>0.59</v>
          </cell>
          <cell r="L1878">
            <v>-0.18999999999999995</v>
          </cell>
          <cell r="M1878">
            <v>1.4749999999999999</v>
          </cell>
          <cell r="N1878" t="str">
            <v>-</v>
          </cell>
          <cell r="O1878" t="str">
            <v>-</v>
          </cell>
          <cell r="P1878" t="str">
            <v>EMM</v>
          </cell>
          <cell r="Q1878" t="str">
            <v>-</v>
          </cell>
          <cell r="R1878" t="str">
            <v>-</v>
          </cell>
          <cell r="S1878" t="str">
            <v>-</v>
          </cell>
          <cell r="T1878" t="str">
            <v>-</v>
          </cell>
          <cell r="U1878">
            <v>43110</v>
          </cell>
          <cell r="V1878">
            <v>43112</v>
          </cell>
          <cell r="W1878">
            <v>43112</v>
          </cell>
          <cell r="X1878">
            <v>2</v>
          </cell>
          <cell r="Y1878">
            <v>43112</v>
          </cell>
          <cell r="Z1878">
            <v>0</v>
          </cell>
        </row>
        <row r="1879">
          <cell r="C1879">
            <v>4525</v>
          </cell>
          <cell r="D1879" t="str">
            <v>ELEBER</v>
          </cell>
          <cell r="E1879">
            <v>2018</v>
          </cell>
          <cell r="F1879" t="str">
            <v>TA</v>
          </cell>
          <cell r="G1879" t="str">
            <v>1 x Manguera.COM CRINOR-GSM</v>
          </cell>
          <cell r="H1879" t="str">
            <v>IND</v>
          </cell>
          <cell r="I1879">
            <v>4</v>
          </cell>
          <cell r="J1879">
            <v>0.4</v>
          </cell>
          <cell r="K1879">
            <v>0.59</v>
          </cell>
          <cell r="L1879">
            <v>-0.18999999999999995</v>
          </cell>
          <cell r="M1879">
            <v>1.4749999999999999</v>
          </cell>
          <cell r="N1879" t="str">
            <v>-</v>
          </cell>
          <cell r="O1879" t="str">
            <v>-</v>
          </cell>
          <cell r="P1879" t="str">
            <v>EMM</v>
          </cell>
          <cell r="Q1879" t="str">
            <v>-</v>
          </cell>
          <cell r="R1879" t="str">
            <v>-</v>
          </cell>
          <cell r="S1879" t="str">
            <v>-</v>
          </cell>
          <cell r="T1879" t="str">
            <v>-</v>
          </cell>
          <cell r="U1879">
            <v>43110</v>
          </cell>
          <cell r="V1879">
            <v>43112</v>
          </cell>
          <cell r="W1879">
            <v>43112</v>
          </cell>
          <cell r="X1879">
            <v>2</v>
          </cell>
          <cell r="Y1879">
            <v>43112</v>
          </cell>
          <cell r="Z1879">
            <v>0</v>
          </cell>
        </row>
        <row r="1880">
          <cell r="C1880">
            <v>4526</v>
          </cell>
          <cell r="D1880" t="str">
            <v>ELEBER</v>
          </cell>
          <cell r="E1880">
            <v>2018</v>
          </cell>
          <cell r="F1880" t="str">
            <v>TA</v>
          </cell>
          <cell r="G1880" t="str">
            <v>1 x Manguera.COM CAP32-nPort 5110</v>
          </cell>
          <cell r="H1880" t="str">
            <v>IND</v>
          </cell>
          <cell r="I1880">
            <v>4</v>
          </cell>
          <cell r="J1880">
            <v>0.4</v>
          </cell>
          <cell r="K1880">
            <v>0.59</v>
          </cell>
          <cell r="L1880">
            <v>-0.18999999999999995</v>
          </cell>
          <cell r="M1880">
            <v>1.4749999999999999</v>
          </cell>
          <cell r="N1880" t="str">
            <v>-</v>
          </cell>
          <cell r="O1880" t="str">
            <v>-</v>
          </cell>
          <cell r="P1880" t="str">
            <v>EMM</v>
          </cell>
          <cell r="Q1880" t="str">
            <v>-</v>
          </cell>
          <cell r="R1880" t="str">
            <v>-</v>
          </cell>
          <cell r="S1880" t="str">
            <v>-</v>
          </cell>
          <cell r="T1880" t="str">
            <v>-</v>
          </cell>
          <cell r="U1880">
            <v>43110</v>
          </cell>
          <cell r="V1880">
            <v>43112</v>
          </cell>
          <cell r="W1880">
            <v>43112</v>
          </cell>
          <cell r="X1880">
            <v>2</v>
          </cell>
          <cell r="Y1880">
            <v>43112</v>
          </cell>
          <cell r="Z1880">
            <v>0</v>
          </cell>
        </row>
        <row r="1881">
          <cell r="C1881">
            <v>4527</v>
          </cell>
          <cell r="D1881" t="str">
            <v>EYPESA</v>
          </cell>
          <cell r="E1881">
            <v>2018</v>
          </cell>
          <cell r="F1881" t="str">
            <v>TA</v>
          </cell>
          <cell r="G1881" t="str">
            <v>SUPORT CSSat EYPESA 2,018</v>
          </cell>
          <cell r="H1881" t="str">
            <v>IND</v>
          </cell>
          <cell r="I1881">
            <v>5</v>
          </cell>
          <cell r="J1881">
            <v>8</v>
          </cell>
          <cell r="K1881">
            <v>23</v>
          </cell>
          <cell r="L1881">
            <v>-15</v>
          </cell>
          <cell r="M1881">
            <v>2.875</v>
          </cell>
          <cell r="N1881" t="str">
            <v>-</v>
          </cell>
          <cell r="O1881" t="str">
            <v>-</v>
          </cell>
          <cell r="P1881" t="str">
            <v>-</v>
          </cell>
          <cell r="Q1881" t="str">
            <v>-</v>
          </cell>
          <cell r="R1881" t="str">
            <v>TRS</v>
          </cell>
          <cell r="S1881" t="str">
            <v>-</v>
          </cell>
          <cell r="T1881" t="str">
            <v>-</v>
          </cell>
          <cell r="U1881">
            <v>43111</v>
          </cell>
          <cell r="V1881">
            <v>43131</v>
          </cell>
          <cell r="W1881">
            <v>43214</v>
          </cell>
          <cell r="X1881">
            <v>20</v>
          </cell>
          <cell r="Y1881">
            <v>43214</v>
          </cell>
          <cell r="Z1881">
            <v>0</v>
          </cell>
        </row>
        <row r="1882">
          <cell r="C1882">
            <v>4528</v>
          </cell>
          <cell r="D1882" t="str">
            <v>EYPESA</v>
          </cell>
          <cell r="E1882">
            <v>2018</v>
          </cell>
          <cell r="F1882" t="str">
            <v>TA</v>
          </cell>
          <cell r="G1882" t="str">
            <v>2 x Manguera.COM GSM - nPort-5610</v>
          </cell>
          <cell r="H1882" t="str">
            <v>IND</v>
          </cell>
          <cell r="I1882">
            <v>4</v>
          </cell>
          <cell r="J1882">
            <v>1</v>
          </cell>
          <cell r="K1882">
            <v>1.08</v>
          </cell>
          <cell r="L1882">
            <v>-8.0000000000000071E-2</v>
          </cell>
          <cell r="M1882">
            <v>1.08</v>
          </cell>
          <cell r="N1882" t="str">
            <v>-</v>
          </cell>
          <cell r="O1882" t="str">
            <v>-</v>
          </cell>
          <cell r="P1882" t="str">
            <v>EMM</v>
          </cell>
          <cell r="Q1882" t="str">
            <v>-</v>
          </cell>
          <cell r="R1882" t="str">
            <v>-</v>
          </cell>
          <cell r="S1882" t="str">
            <v>-</v>
          </cell>
          <cell r="T1882" t="str">
            <v>-</v>
          </cell>
          <cell r="U1882">
            <v>43115</v>
          </cell>
          <cell r="V1882">
            <v>43115</v>
          </cell>
          <cell r="W1882">
            <v>43115</v>
          </cell>
          <cell r="X1882">
            <v>0</v>
          </cell>
          <cell r="Y1882">
            <v>43115</v>
          </cell>
          <cell r="Z1882">
            <v>0</v>
          </cell>
        </row>
        <row r="1883">
          <cell r="C1883">
            <v>4529</v>
          </cell>
          <cell r="D1883" t="str">
            <v>INPPOZ</v>
          </cell>
          <cell r="E1883">
            <v>2018</v>
          </cell>
          <cell r="F1883" t="str">
            <v>TA</v>
          </cell>
          <cell r="G1883" t="str">
            <v>RTU C.T. PALOMARES v2.0</v>
          </cell>
          <cell r="H1883" t="str">
            <v>PPAL</v>
          </cell>
          <cell r="I1883">
            <v>4</v>
          </cell>
          <cell r="J1883">
            <v>1</v>
          </cell>
          <cell r="K1883">
            <v>2.08</v>
          </cell>
          <cell r="L1883">
            <v>-1.08</v>
          </cell>
          <cell r="M1883">
            <v>2.08</v>
          </cell>
          <cell r="N1883" t="str">
            <v>-</v>
          </cell>
          <cell r="O1883" t="str">
            <v>-</v>
          </cell>
          <cell r="P1883" t="str">
            <v>-</v>
          </cell>
          <cell r="Q1883" t="str">
            <v>-</v>
          </cell>
          <cell r="R1883" t="str">
            <v>RVC</v>
          </cell>
          <cell r="S1883" t="str">
            <v>-</v>
          </cell>
          <cell r="T1883" t="str">
            <v>-</v>
          </cell>
          <cell r="U1883">
            <v>43102</v>
          </cell>
          <cell r="V1883">
            <v>43131</v>
          </cell>
          <cell r="W1883">
            <v>43131</v>
          </cell>
          <cell r="X1883">
            <v>29</v>
          </cell>
          <cell r="Y1883">
            <v>43123</v>
          </cell>
          <cell r="Z1883">
            <v>-7</v>
          </cell>
        </row>
        <row r="1884">
          <cell r="C1884">
            <v>4530</v>
          </cell>
          <cell r="D1884" t="str">
            <v>INPPOZ</v>
          </cell>
          <cell r="E1884">
            <v>2018</v>
          </cell>
          <cell r="F1884" t="str">
            <v>TA</v>
          </cell>
          <cell r="G1884" t="str">
            <v>RTU C.T. SAN MARTIN v2.0</v>
          </cell>
          <cell r="H1884" t="str">
            <v>IND</v>
          </cell>
          <cell r="I1884">
            <v>4</v>
          </cell>
          <cell r="J1884">
            <v>1</v>
          </cell>
          <cell r="K1884">
            <v>2.08</v>
          </cell>
          <cell r="L1884">
            <v>-1.08</v>
          </cell>
          <cell r="M1884">
            <v>2.08</v>
          </cell>
          <cell r="N1884" t="str">
            <v>-</v>
          </cell>
          <cell r="O1884" t="str">
            <v>-</v>
          </cell>
          <cell r="P1884" t="str">
            <v>-</v>
          </cell>
          <cell r="Q1884" t="str">
            <v>-</v>
          </cell>
          <cell r="R1884" t="str">
            <v>RVC</v>
          </cell>
          <cell r="S1884" t="str">
            <v>-</v>
          </cell>
          <cell r="T1884" t="str">
            <v>-</v>
          </cell>
          <cell r="U1884">
            <v>43102</v>
          </cell>
          <cell r="V1884">
            <v>43131</v>
          </cell>
          <cell r="W1884">
            <v>43131</v>
          </cell>
          <cell r="X1884">
            <v>29</v>
          </cell>
          <cell r="Y1884">
            <v>43123</v>
          </cell>
          <cell r="Z1884">
            <v>-7</v>
          </cell>
        </row>
        <row r="1885">
          <cell r="C1885">
            <v>4531</v>
          </cell>
          <cell r="D1885" t="str">
            <v>INPPOZ</v>
          </cell>
          <cell r="E1885">
            <v>2018</v>
          </cell>
          <cell r="F1885" t="str">
            <v>TA</v>
          </cell>
          <cell r="G1885" t="str">
            <v>RTU C.T. DOS TORRES v2.0</v>
          </cell>
          <cell r="H1885" t="str">
            <v>IND</v>
          </cell>
          <cell r="I1885">
            <v>6</v>
          </cell>
          <cell r="J1885">
            <v>1</v>
          </cell>
          <cell r="K1885">
            <v>2.08</v>
          </cell>
          <cell r="L1885">
            <v>-1.08</v>
          </cell>
          <cell r="M1885">
            <v>2.08</v>
          </cell>
          <cell r="N1885" t="str">
            <v>-</v>
          </cell>
          <cell r="O1885" t="str">
            <v>-</v>
          </cell>
          <cell r="P1885" t="str">
            <v>-</v>
          </cell>
          <cell r="Q1885" t="str">
            <v>-</v>
          </cell>
          <cell r="R1885" t="str">
            <v>RVC</v>
          </cell>
          <cell r="S1885" t="str">
            <v>-</v>
          </cell>
          <cell r="T1885" t="str">
            <v>-</v>
          </cell>
          <cell r="U1885">
            <v>43102</v>
          </cell>
          <cell r="V1885">
            <v>43131</v>
          </cell>
          <cell r="W1885">
            <v>43131</v>
          </cell>
          <cell r="X1885">
            <v>29</v>
          </cell>
          <cell r="Y1885">
            <v>43123</v>
          </cell>
          <cell r="Z1885">
            <v>-7</v>
          </cell>
        </row>
        <row r="1886">
          <cell r="C1886">
            <v>4532</v>
          </cell>
          <cell r="D1886" t="str">
            <v>SITEL</v>
          </cell>
          <cell r="E1886">
            <v>2018</v>
          </cell>
          <cell r="F1886" t="str">
            <v>TA</v>
          </cell>
          <cell r="G1886" t="str">
            <v>3 x Manguera COM CAP32 - nPort-5110</v>
          </cell>
          <cell r="H1886" t="str">
            <v>OF4529</v>
          </cell>
          <cell r="I1886">
            <v>6</v>
          </cell>
          <cell r="J1886">
            <v>1</v>
          </cell>
          <cell r="K1886">
            <v>0.67</v>
          </cell>
          <cell r="L1886">
            <v>0.32999999999999996</v>
          </cell>
          <cell r="M1886">
            <v>0.67</v>
          </cell>
          <cell r="N1886" t="str">
            <v>-</v>
          </cell>
          <cell r="O1886" t="str">
            <v>-</v>
          </cell>
          <cell r="P1886" t="str">
            <v>EMM</v>
          </cell>
          <cell r="Q1886" t="str">
            <v>-</v>
          </cell>
          <cell r="R1886" t="str">
            <v>-</v>
          </cell>
          <cell r="S1886" t="str">
            <v>-</v>
          </cell>
          <cell r="T1886" t="str">
            <v>-</v>
          </cell>
          <cell r="U1886">
            <v>43102</v>
          </cell>
          <cell r="V1886">
            <v>43131</v>
          </cell>
          <cell r="W1886">
            <v>43131</v>
          </cell>
          <cell r="X1886">
            <v>29</v>
          </cell>
          <cell r="Y1886">
            <v>43116</v>
          </cell>
          <cell r="Z1886">
            <v>-14</v>
          </cell>
        </row>
        <row r="1887">
          <cell r="C1887">
            <v>4533</v>
          </cell>
          <cell r="D1887" t="str">
            <v>PEUSA</v>
          </cell>
          <cell r="E1887">
            <v>2018</v>
          </cell>
          <cell r="F1887" t="str">
            <v>TA</v>
          </cell>
          <cell r="G1887" t="str">
            <v>RTU CD-333 PIRENAICA v3.0</v>
          </cell>
          <cell r="H1887" t="str">
            <v>PPAL</v>
          </cell>
          <cell r="I1887">
            <v>0</v>
          </cell>
          <cell r="J1887">
            <v>2</v>
          </cell>
          <cell r="K1887">
            <v>1.58</v>
          </cell>
          <cell r="L1887">
            <v>0.41999999999999993</v>
          </cell>
          <cell r="M1887">
            <v>0.79</v>
          </cell>
          <cell r="N1887" t="str">
            <v>-</v>
          </cell>
          <cell r="O1887" t="str">
            <v>-</v>
          </cell>
          <cell r="P1887" t="str">
            <v>-</v>
          </cell>
          <cell r="Q1887" t="str">
            <v>-</v>
          </cell>
          <cell r="R1887" t="str">
            <v>RVC</v>
          </cell>
          <cell r="S1887" t="str">
            <v>-</v>
          </cell>
          <cell r="T1887" t="str">
            <v>-</v>
          </cell>
          <cell r="U1887">
            <v>43109</v>
          </cell>
          <cell r="V1887">
            <v>43131</v>
          </cell>
          <cell r="W1887">
            <v>43131</v>
          </cell>
          <cell r="X1887">
            <v>22</v>
          </cell>
          <cell r="Y1887">
            <v>43122</v>
          </cell>
          <cell r="Z1887">
            <v>-8</v>
          </cell>
        </row>
        <row r="1888">
          <cell r="C1888">
            <v>4534</v>
          </cell>
          <cell r="D1888" t="str">
            <v>PEUSA</v>
          </cell>
          <cell r="E1888">
            <v>2018</v>
          </cell>
          <cell r="F1888" t="str">
            <v>TA</v>
          </cell>
          <cell r="G1888" t="str">
            <v>Inst. i PEM RTU CD-333 PIRENAICA v3.0</v>
          </cell>
          <cell r="H1888" t="str">
            <v>OF4533</v>
          </cell>
          <cell r="I1888">
            <v>0</v>
          </cell>
          <cell r="J1888">
            <v>4.34</v>
          </cell>
          <cell r="K1888">
            <v>2.34</v>
          </cell>
          <cell r="L1888">
            <v>2</v>
          </cell>
          <cell r="M1888">
            <v>0.53917050691244239</v>
          </cell>
          <cell r="N1888" t="str">
            <v>-</v>
          </cell>
          <cell r="O1888" t="str">
            <v>-</v>
          </cell>
          <cell r="P1888" t="str">
            <v>-</v>
          </cell>
          <cell r="Q1888" t="str">
            <v>-</v>
          </cell>
          <cell r="R1888" t="str">
            <v>RVC</v>
          </cell>
          <cell r="S1888" t="str">
            <v>-</v>
          </cell>
          <cell r="T1888" t="str">
            <v>-</v>
          </cell>
          <cell r="U1888">
            <v>43109</v>
          </cell>
          <cell r="V1888">
            <v>43131</v>
          </cell>
          <cell r="W1888">
            <v>43194</v>
          </cell>
          <cell r="X1888">
            <v>22</v>
          </cell>
          <cell r="Y1888">
            <v>43194</v>
          </cell>
          <cell r="Z1888">
            <v>0</v>
          </cell>
        </row>
        <row r="1889">
          <cell r="C1889">
            <v>4535</v>
          </cell>
          <cell r="D1889" t="str">
            <v>SITEL</v>
          </cell>
          <cell r="E1889">
            <v>2018</v>
          </cell>
          <cell r="F1889" t="str">
            <v>TA</v>
          </cell>
          <cell r="G1889" t="str">
            <v>3 x Manguera COM CAP32 - nPort-5110</v>
          </cell>
          <cell r="H1889" t="str">
            <v>OF4533</v>
          </cell>
          <cell r="I1889">
            <v>0</v>
          </cell>
          <cell r="J1889">
            <v>1</v>
          </cell>
          <cell r="K1889">
            <v>0.57999999999999996</v>
          </cell>
          <cell r="L1889">
            <v>0.42000000000000004</v>
          </cell>
          <cell r="M1889">
            <v>0.57999999999999996</v>
          </cell>
          <cell r="N1889" t="str">
            <v>-</v>
          </cell>
          <cell r="O1889" t="str">
            <v>-</v>
          </cell>
          <cell r="P1889" t="str">
            <v>EMM</v>
          </cell>
          <cell r="Q1889" t="str">
            <v>-</v>
          </cell>
          <cell r="R1889" t="str">
            <v>-</v>
          </cell>
          <cell r="S1889" t="str">
            <v>-</v>
          </cell>
          <cell r="T1889" t="str">
            <v>-</v>
          </cell>
          <cell r="U1889">
            <v>43109</v>
          </cell>
          <cell r="V1889">
            <v>43131</v>
          </cell>
          <cell r="W1889">
            <v>43131</v>
          </cell>
          <cell r="X1889">
            <v>22</v>
          </cell>
          <cell r="Y1889">
            <v>43117</v>
          </cell>
          <cell r="Z1889">
            <v>-13</v>
          </cell>
        </row>
        <row r="1890">
          <cell r="C1890">
            <v>4536</v>
          </cell>
          <cell r="D1890" t="str">
            <v>PEUSA</v>
          </cell>
          <cell r="E1890">
            <v>2018</v>
          </cell>
          <cell r="F1890" t="str">
            <v>TA</v>
          </cell>
          <cell r="G1890" t="str">
            <v>RTU CT-336 CASTELLCIUTAT v2.0</v>
          </cell>
          <cell r="H1890" t="str">
            <v>PPAL</v>
          </cell>
          <cell r="I1890">
            <v>0</v>
          </cell>
          <cell r="J1890">
            <v>2</v>
          </cell>
          <cell r="K1890">
            <v>1.58</v>
          </cell>
          <cell r="L1890">
            <v>0.41999999999999993</v>
          </cell>
          <cell r="M1890">
            <v>0.79</v>
          </cell>
          <cell r="N1890" t="str">
            <v>-</v>
          </cell>
          <cell r="O1890" t="str">
            <v>-</v>
          </cell>
          <cell r="P1890" t="str">
            <v>-</v>
          </cell>
          <cell r="Q1890" t="str">
            <v>-</v>
          </cell>
          <cell r="R1890" t="str">
            <v>RVC</v>
          </cell>
          <cell r="S1890" t="str">
            <v>-</v>
          </cell>
          <cell r="T1890" t="str">
            <v>-</v>
          </cell>
          <cell r="U1890">
            <v>43109</v>
          </cell>
          <cell r="V1890">
            <v>43131</v>
          </cell>
          <cell r="W1890">
            <v>43131</v>
          </cell>
          <cell r="X1890">
            <v>22</v>
          </cell>
          <cell r="Y1890">
            <v>43122</v>
          </cell>
          <cell r="Z1890">
            <v>-8</v>
          </cell>
        </row>
        <row r="1891">
          <cell r="C1891">
            <v>4537</v>
          </cell>
          <cell r="D1891" t="str">
            <v>PEUSA</v>
          </cell>
          <cell r="E1891">
            <v>2018</v>
          </cell>
          <cell r="F1891" t="str">
            <v>TA</v>
          </cell>
          <cell r="G1891" t="str">
            <v>Inst. i PEM RTU CT-336 CASTELLCIUTAT v2.0</v>
          </cell>
          <cell r="H1891" t="str">
            <v>OF4536</v>
          </cell>
          <cell r="I1891">
            <v>0</v>
          </cell>
          <cell r="J1891">
            <v>4.33</v>
          </cell>
          <cell r="K1891">
            <v>2.75</v>
          </cell>
          <cell r="L1891">
            <v>1.58</v>
          </cell>
          <cell r="M1891">
            <v>0.63510392609699773</v>
          </cell>
          <cell r="N1891" t="str">
            <v>-</v>
          </cell>
          <cell r="O1891" t="str">
            <v>-</v>
          </cell>
          <cell r="P1891" t="str">
            <v>-</v>
          </cell>
          <cell r="Q1891" t="str">
            <v>-</v>
          </cell>
          <cell r="R1891" t="str">
            <v>TRS</v>
          </cell>
          <cell r="S1891" t="str">
            <v>-</v>
          </cell>
          <cell r="T1891" t="str">
            <v>-</v>
          </cell>
          <cell r="U1891">
            <v>43109</v>
          </cell>
          <cell r="V1891">
            <v>43131</v>
          </cell>
          <cell r="W1891">
            <v>43188</v>
          </cell>
          <cell r="X1891">
            <v>22</v>
          </cell>
          <cell r="Y1891">
            <v>43188</v>
          </cell>
          <cell r="Z1891">
            <v>0</v>
          </cell>
        </row>
        <row r="1892">
          <cell r="C1892">
            <v>4538</v>
          </cell>
          <cell r="D1892" t="str">
            <v>PEUSA</v>
          </cell>
          <cell r="E1892">
            <v>2018</v>
          </cell>
          <cell r="F1892" t="str">
            <v>TA</v>
          </cell>
          <cell r="G1892" t="str">
            <v>RTU CT-338 MONTFERRER v2.0</v>
          </cell>
          <cell r="H1892" t="str">
            <v>PPAL</v>
          </cell>
          <cell r="I1892">
            <v>0</v>
          </cell>
          <cell r="J1892">
            <v>2</v>
          </cell>
          <cell r="K1892">
            <v>1.58</v>
          </cell>
          <cell r="L1892">
            <v>0.41999999999999993</v>
          </cell>
          <cell r="M1892">
            <v>0.79</v>
          </cell>
          <cell r="N1892" t="str">
            <v>-</v>
          </cell>
          <cell r="O1892" t="str">
            <v>-</v>
          </cell>
          <cell r="P1892" t="str">
            <v>-</v>
          </cell>
          <cell r="Q1892" t="str">
            <v>-</v>
          </cell>
          <cell r="R1892" t="str">
            <v>RVC</v>
          </cell>
          <cell r="S1892" t="str">
            <v>-</v>
          </cell>
          <cell r="T1892" t="str">
            <v>-</v>
          </cell>
          <cell r="U1892">
            <v>43109</v>
          </cell>
          <cell r="V1892">
            <v>43131</v>
          </cell>
          <cell r="W1892">
            <v>43131</v>
          </cell>
          <cell r="X1892">
            <v>22</v>
          </cell>
          <cell r="Y1892">
            <v>43122</v>
          </cell>
          <cell r="Z1892">
            <v>-8</v>
          </cell>
        </row>
        <row r="1893">
          <cell r="C1893">
            <v>4539</v>
          </cell>
          <cell r="D1893" t="str">
            <v>PEUSA</v>
          </cell>
          <cell r="E1893">
            <v>2018</v>
          </cell>
          <cell r="F1893" t="str">
            <v>TA</v>
          </cell>
          <cell r="G1893" t="str">
            <v>Inst. i PEM RTU CT-338 MONTFERRER v2.0</v>
          </cell>
          <cell r="H1893" t="str">
            <v>OF4538</v>
          </cell>
          <cell r="I1893">
            <v>0</v>
          </cell>
          <cell r="J1893">
            <v>4.33</v>
          </cell>
          <cell r="K1893">
            <v>2.75</v>
          </cell>
          <cell r="L1893">
            <v>1.58</v>
          </cell>
          <cell r="M1893">
            <v>0.63510392609699773</v>
          </cell>
          <cell r="N1893" t="str">
            <v>-</v>
          </cell>
          <cell r="O1893" t="str">
            <v>-</v>
          </cell>
          <cell r="P1893" t="str">
            <v>-</v>
          </cell>
          <cell r="Q1893" t="str">
            <v>-</v>
          </cell>
          <cell r="R1893" t="str">
            <v>TRS</v>
          </cell>
          <cell r="S1893" t="str">
            <v>-</v>
          </cell>
          <cell r="T1893" t="str">
            <v>-</v>
          </cell>
          <cell r="U1893">
            <v>43109</v>
          </cell>
          <cell r="V1893">
            <v>43131</v>
          </cell>
          <cell r="W1893">
            <v>43188</v>
          </cell>
          <cell r="X1893">
            <v>22</v>
          </cell>
          <cell r="Y1893">
            <v>43188</v>
          </cell>
          <cell r="Z1893">
            <v>0</v>
          </cell>
        </row>
        <row r="1894">
          <cell r="C1894">
            <v>4540</v>
          </cell>
          <cell r="D1894" t="str">
            <v>SITEL</v>
          </cell>
          <cell r="E1894">
            <v>2018</v>
          </cell>
          <cell r="F1894" t="str">
            <v>TA</v>
          </cell>
          <cell r="G1894" t="str">
            <v>1 x Cable ETHERNET (1mt)</v>
          </cell>
          <cell r="H1894" t="str">
            <v>OF4533</v>
          </cell>
          <cell r="I1894">
            <v>0</v>
          </cell>
          <cell r="J1894">
            <v>1</v>
          </cell>
          <cell r="K1894">
            <v>0.25</v>
          </cell>
          <cell r="L1894">
            <v>0.75</v>
          </cell>
          <cell r="M1894">
            <v>0.25</v>
          </cell>
          <cell r="N1894" t="str">
            <v>-</v>
          </cell>
          <cell r="O1894" t="str">
            <v>-</v>
          </cell>
          <cell r="P1894" t="str">
            <v>EMM</v>
          </cell>
          <cell r="Q1894" t="str">
            <v>-</v>
          </cell>
          <cell r="R1894" t="str">
            <v>-</v>
          </cell>
          <cell r="S1894" t="str">
            <v>-</v>
          </cell>
          <cell r="T1894" t="str">
            <v>-</v>
          </cell>
          <cell r="U1894">
            <v>43109</v>
          </cell>
          <cell r="V1894">
            <v>43131</v>
          </cell>
          <cell r="W1894">
            <v>43131</v>
          </cell>
          <cell r="X1894">
            <v>22</v>
          </cell>
          <cell r="Y1894">
            <v>43117</v>
          </cell>
          <cell r="Z1894">
            <v>-13</v>
          </cell>
        </row>
        <row r="1895">
          <cell r="C1895">
            <v>4541</v>
          </cell>
          <cell r="D1895" t="str">
            <v>SITEL</v>
          </cell>
          <cell r="E1895">
            <v>2018</v>
          </cell>
          <cell r="F1895" t="str">
            <v>TA</v>
          </cell>
          <cell r="G1895" t="str">
            <v>2 x Cable ETHERNET (3mts)</v>
          </cell>
          <cell r="H1895" t="str">
            <v>OF4536</v>
          </cell>
          <cell r="I1895">
            <v>0</v>
          </cell>
          <cell r="J1895">
            <v>1</v>
          </cell>
          <cell r="K1895">
            <v>0.33</v>
          </cell>
          <cell r="L1895">
            <v>0.66999999999999993</v>
          </cell>
          <cell r="M1895">
            <v>0.33</v>
          </cell>
          <cell r="N1895" t="str">
            <v>-</v>
          </cell>
          <cell r="O1895" t="str">
            <v>-</v>
          </cell>
          <cell r="P1895" t="str">
            <v>EMM</v>
          </cell>
          <cell r="Q1895" t="str">
            <v>-</v>
          </cell>
          <cell r="R1895" t="str">
            <v>-</v>
          </cell>
          <cell r="S1895" t="str">
            <v>-</v>
          </cell>
          <cell r="T1895" t="str">
            <v>-</v>
          </cell>
          <cell r="U1895">
            <v>43109</v>
          </cell>
          <cell r="V1895">
            <v>43131</v>
          </cell>
          <cell r="W1895">
            <v>43131</v>
          </cell>
          <cell r="X1895">
            <v>22</v>
          </cell>
          <cell r="Y1895">
            <v>43117</v>
          </cell>
          <cell r="Z1895">
            <v>-13</v>
          </cell>
        </row>
        <row r="1896">
          <cell r="C1896">
            <v>4542</v>
          </cell>
          <cell r="D1896" t="str">
            <v>SITEL</v>
          </cell>
          <cell r="E1896">
            <v>2018</v>
          </cell>
          <cell r="F1896" t="str">
            <v>TA</v>
          </cell>
          <cell r="G1896" t="str">
            <v>60 x CPU CAP32 v2.0</v>
          </cell>
          <cell r="H1896" t="str">
            <v>OF4493</v>
          </cell>
          <cell r="I1896">
            <v>0</v>
          </cell>
          <cell r="J1896">
            <v>28</v>
          </cell>
          <cell r="K1896">
            <v>21.67</v>
          </cell>
          <cell r="L1896">
            <v>6.3299999999999983</v>
          </cell>
          <cell r="M1896">
            <v>0.77392857142857152</v>
          </cell>
          <cell r="N1896" t="str">
            <v>-</v>
          </cell>
          <cell r="O1896" t="str">
            <v>-</v>
          </cell>
          <cell r="P1896" t="str">
            <v>EMM</v>
          </cell>
          <cell r="Q1896" t="str">
            <v>-</v>
          </cell>
          <cell r="R1896" t="str">
            <v>-</v>
          </cell>
          <cell r="S1896" t="str">
            <v>-</v>
          </cell>
          <cell r="T1896" t="str">
            <v>-</v>
          </cell>
          <cell r="U1896">
            <v>43117</v>
          </cell>
          <cell r="V1896">
            <v>43159</v>
          </cell>
          <cell r="W1896">
            <v>43159</v>
          </cell>
          <cell r="X1896">
            <v>41</v>
          </cell>
          <cell r="Y1896">
            <v>43186</v>
          </cell>
          <cell r="Z1896">
            <v>27</v>
          </cell>
        </row>
        <row r="1897">
          <cell r="C1897">
            <v>4543</v>
          </cell>
          <cell r="D1897" t="str">
            <v>SITEL</v>
          </cell>
          <cell r="E1897">
            <v>2018</v>
          </cell>
          <cell r="F1897" t="str">
            <v>TA</v>
          </cell>
          <cell r="G1897" t="str">
            <v>12 x RTU CAP32-48 v2.5</v>
          </cell>
          <cell r="H1897" t="str">
            <v>OF4493</v>
          </cell>
          <cell r="I1897">
            <v>0</v>
          </cell>
          <cell r="J1897">
            <v>6.5</v>
          </cell>
          <cell r="K1897">
            <v>2.58</v>
          </cell>
          <cell r="L1897">
            <v>3.92</v>
          </cell>
          <cell r="M1897">
            <v>0.39692307692307693</v>
          </cell>
          <cell r="N1897" t="str">
            <v>-</v>
          </cell>
          <cell r="O1897" t="str">
            <v>-</v>
          </cell>
          <cell r="P1897" t="str">
            <v>EMM</v>
          </cell>
          <cell r="Q1897" t="str">
            <v>-</v>
          </cell>
          <cell r="R1897" t="str">
            <v>-</v>
          </cell>
          <cell r="S1897" t="str">
            <v>-</v>
          </cell>
          <cell r="T1897" t="str">
            <v>-</v>
          </cell>
          <cell r="U1897">
            <v>43117</v>
          </cell>
          <cell r="V1897">
            <v>43159</v>
          </cell>
          <cell r="W1897">
            <v>43159</v>
          </cell>
          <cell r="X1897">
            <v>41</v>
          </cell>
          <cell r="Y1897">
            <v>43186</v>
          </cell>
          <cell r="Z1897">
            <v>27</v>
          </cell>
        </row>
        <row r="1898">
          <cell r="C1898">
            <v>4544</v>
          </cell>
          <cell r="D1898" t="str">
            <v>GASELE</v>
          </cell>
          <cell r="E1898">
            <v>2018</v>
          </cell>
          <cell r="F1898" t="str">
            <v>TA</v>
          </cell>
          <cell r="G1898" t="str">
            <v>CC SCADA TEDIS.Net GASELEC v1.4</v>
          </cell>
          <cell r="H1898" t="str">
            <v>IND</v>
          </cell>
          <cell r="I1898">
            <v>0</v>
          </cell>
          <cell r="J1898">
            <v>4</v>
          </cell>
          <cell r="K1898">
            <v>1.75</v>
          </cell>
          <cell r="L1898">
            <v>2.25</v>
          </cell>
          <cell r="M1898">
            <v>0.4375</v>
          </cell>
          <cell r="N1898" t="str">
            <v>-</v>
          </cell>
          <cell r="O1898" t="str">
            <v>-</v>
          </cell>
          <cell r="P1898" t="str">
            <v>-</v>
          </cell>
          <cell r="Q1898" t="str">
            <v>-</v>
          </cell>
          <cell r="R1898" t="str">
            <v>JMT</v>
          </cell>
          <cell r="S1898" t="str">
            <v>-</v>
          </cell>
          <cell r="T1898" t="str">
            <v>-</v>
          </cell>
          <cell r="U1898">
            <v>43116</v>
          </cell>
          <cell r="V1898">
            <v>43131</v>
          </cell>
          <cell r="W1898">
            <v>43131</v>
          </cell>
          <cell r="X1898">
            <v>15</v>
          </cell>
          <cell r="Y1898">
            <v>43119</v>
          </cell>
          <cell r="Z1898">
            <v>-11</v>
          </cell>
        </row>
        <row r="1899">
          <cell r="C1899">
            <v>4545</v>
          </cell>
          <cell r="D1899" t="str">
            <v>INPPEC</v>
          </cell>
          <cell r="E1899">
            <v>2018</v>
          </cell>
          <cell r="F1899" t="str">
            <v>TA</v>
          </cell>
          <cell r="G1899" t="str">
            <v>RTU I.A.T. LA PEÑA v1.0</v>
          </cell>
          <cell r="H1899" t="str">
            <v>PPAL</v>
          </cell>
          <cell r="I1899">
            <v>0</v>
          </cell>
          <cell r="J1899">
            <v>7</v>
          </cell>
          <cell r="K1899">
            <v>6.51</v>
          </cell>
          <cell r="L1899">
            <v>0.49000000000000021</v>
          </cell>
          <cell r="M1899">
            <v>0.92999999999999994</v>
          </cell>
          <cell r="N1899" t="str">
            <v>-</v>
          </cell>
          <cell r="O1899" t="str">
            <v>-</v>
          </cell>
          <cell r="P1899" t="str">
            <v>EMM</v>
          </cell>
          <cell r="Q1899" t="str">
            <v>-</v>
          </cell>
          <cell r="R1899" t="str">
            <v>-</v>
          </cell>
          <cell r="S1899" t="str">
            <v>-</v>
          </cell>
          <cell r="T1899" t="str">
            <v>-</v>
          </cell>
          <cell r="U1899">
            <v>43119</v>
          </cell>
          <cell r="V1899">
            <v>43159</v>
          </cell>
          <cell r="W1899">
            <v>43159</v>
          </cell>
          <cell r="X1899">
            <v>39</v>
          </cell>
          <cell r="Y1899">
            <v>43164</v>
          </cell>
          <cell r="Z1899">
            <v>5</v>
          </cell>
        </row>
        <row r="1900">
          <cell r="C1900">
            <v>4546</v>
          </cell>
          <cell r="D1900" t="str">
            <v>INPPEC</v>
          </cell>
          <cell r="E1900">
            <v>2018</v>
          </cell>
          <cell r="F1900" t="str">
            <v>TA</v>
          </cell>
          <cell r="G1900" t="str">
            <v>Inst. y PEM RTU I.A.T. LA PEÑA v1.0</v>
          </cell>
          <cell r="H1900" t="str">
            <v>OF4545</v>
          </cell>
          <cell r="I1900">
            <v>0</v>
          </cell>
          <cell r="J1900">
            <v>8</v>
          </cell>
          <cell r="K1900">
            <v>8</v>
          </cell>
          <cell r="L1900">
            <v>0</v>
          </cell>
          <cell r="M1900">
            <v>1</v>
          </cell>
          <cell r="N1900" t="str">
            <v>-</v>
          </cell>
          <cell r="O1900" t="str">
            <v>-</v>
          </cell>
          <cell r="P1900" t="str">
            <v>-</v>
          </cell>
          <cell r="Q1900" t="str">
            <v>-</v>
          </cell>
          <cell r="R1900" t="str">
            <v>RVC</v>
          </cell>
          <cell r="S1900" t="str">
            <v>-</v>
          </cell>
          <cell r="T1900" t="str">
            <v>-</v>
          </cell>
          <cell r="U1900">
            <v>43119</v>
          </cell>
          <cell r="V1900">
            <v>43159</v>
          </cell>
          <cell r="W1900">
            <v>43341</v>
          </cell>
          <cell r="X1900">
            <v>39</v>
          </cell>
          <cell r="Y1900">
            <v>43341</v>
          </cell>
          <cell r="Z1900">
            <v>0</v>
          </cell>
        </row>
        <row r="1901">
          <cell r="C1901">
            <v>4547</v>
          </cell>
          <cell r="D1901" t="str">
            <v>SITEL</v>
          </cell>
          <cell r="E1901">
            <v>2018</v>
          </cell>
          <cell r="F1901" t="str">
            <v>TA</v>
          </cell>
          <cell r="G1901" t="str">
            <v>1 x Manguera COM.MODEM RADIO - GM340</v>
          </cell>
          <cell r="H1901" t="str">
            <v>OF4545</v>
          </cell>
          <cell r="I1901">
            <v>0</v>
          </cell>
          <cell r="J1901">
            <v>0.34</v>
          </cell>
          <cell r="K1901">
            <v>0.42</v>
          </cell>
          <cell r="L1901">
            <v>-7.999999999999996E-2</v>
          </cell>
          <cell r="M1901">
            <v>1.2352941176470587</v>
          </cell>
          <cell r="N1901" t="str">
            <v>-</v>
          </cell>
          <cell r="O1901" t="str">
            <v>-</v>
          </cell>
          <cell r="P1901" t="str">
            <v>EMM</v>
          </cell>
          <cell r="Q1901" t="str">
            <v>-</v>
          </cell>
          <cell r="R1901" t="str">
            <v>-</v>
          </cell>
          <cell r="S1901" t="str">
            <v>-</v>
          </cell>
          <cell r="T1901" t="str">
            <v>-</v>
          </cell>
          <cell r="U1901">
            <v>43119</v>
          </cell>
          <cell r="V1901">
            <v>43159</v>
          </cell>
          <cell r="W1901">
            <v>43159</v>
          </cell>
          <cell r="X1901">
            <v>39</v>
          </cell>
          <cell r="Y1901">
            <v>43146</v>
          </cell>
          <cell r="Z1901">
            <v>-15</v>
          </cell>
        </row>
        <row r="1902">
          <cell r="C1902">
            <v>4548</v>
          </cell>
          <cell r="D1902" t="str">
            <v>SITEL</v>
          </cell>
          <cell r="E1902">
            <v>2018</v>
          </cell>
          <cell r="F1902" t="str">
            <v>TA</v>
          </cell>
          <cell r="G1902" t="str">
            <v>1 x Manguera COM.CAP32 - PROT. ZiV</v>
          </cell>
          <cell r="H1902" t="str">
            <v>OF4545</v>
          </cell>
          <cell r="I1902">
            <v>0</v>
          </cell>
          <cell r="J1902">
            <v>0.33</v>
          </cell>
          <cell r="K1902">
            <v>0.33</v>
          </cell>
          <cell r="L1902">
            <v>0</v>
          </cell>
          <cell r="M1902">
            <v>1</v>
          </cell>
          <cell r="N1902" t="str">
            <v>-</v>
          </cell>
          <cell r="O1902" t="str">
            <v>-</v>
          </cell>
          <cell r="P1902" t="str">
            <v>EMM</v>
          </cell>
          <cell r="Q1902" t="str">
            <v>-</v>
          </cell>
          <cell r="R1902" t="str">
            <v>-</v>
          </cell>
          <cell r="S1902" t="str">
            <v>-</v>
          </cell>
          <cell r="T1902" t="str">
            <v>-</v>
          </cell>
          <cell r="U1902">
            <v>43119</v>
          </cell>
          <cell r="V1902">
            <v>43159</v>
          </cell>
          <cell r="W1902">
            <v>43159</v>
          </cell>
          <cell r="X1902">
            <v>39</v>
          </cell>
          <cell r="Y1902">
            <v>43146</v>
          </cell>
          <cell r="Z1902">
            <v>-15</v>
          </cell>
        </row>
        <row r="1903">
          <cell r="C1903">
            <v>0</v>
          </cell>
          <cell r="D1903">
            <v>0</v>
          </cell>
          <cell r="E1903">
            <v>0</v>
          </cell>
          <cell r="F1903">
            <v>0</v>
          </cell>
          <cell r="G1903">
            <v>0</v>
          </cell>
          <cell r="H1903">
            <v>0</v>
          </cell>
          <cell r="I1903">
            <v>0</v>
          </cell>
          <cell r="J1903">
            <v>118.97</v>
          </cell>
          <cell r="K1903">
            <v>134.36000000000001</v>
          </cell>
          <cell r="L1903">
            <v>-15.390000000000015</v>
          </cell>
          <cell r="M1903">
            <v>0</v>
          </cell>
          <cell r="N1903">
            <v>0</v>
          </cell>
          <cell r="O1903">
            <v>0</v>
          </cell>
          <cell r="P1903">
            <v>0</v>
          </cell>
          <cell r="Q1903">
            <v>0</v>
          </cell>
          <cell r="R1903">
            <v>0</v>
          </cell>
          <cell r="S1903">
            <v>0</v>
          </cell>
          <cell r="T1903">
            <v>0</v>
          </cell>
          <cell r="U1903">
            <v>0</v>
          </cell>
          <cell r="V1903">
            <v>0</v>
          </cell>
          <cell r="W1903">
            <v>0</v>
          </cell>
          <cell r="X1903">
            <v>0</v>
          </cell>
          <cell r="Y1903">
            <v>0</v>
          </cell>
          <cell r="Z1903">
            <v>-80</v>
          </cell>
        </row>
        <row r="1904">
          <cell r="L1904">
            <v>0</v>
          </cell>
          <cell r="M1904">
            <v>0</v>
          </cell>
          <cell r="Z1904">
            <v>0</v>
          </cell>
        </row>
        <row r="1905">
          <cell r="D1905">
            <v>0</v>
          </cell>
          <cell r="E1905">
            <v>0</v>
          </cell>
          <cell r="F1905">
            <v>0</v>
          </cell>
          <cell r="G1905">
            <v>0</v>
          </cell>
          <cell r="H1905">
            <v>0</v>
          </cell>
          <cell r="I1905">
            <v>0</v>
          </cell>
          <cell r="J1905">
            <v>0</v>
          </cell>
          <cell r="K1905">
            <v>0</v>
          </cell>
          <cell r="L1905">
            <v>0</v>
          </cell>
          <cell r="M1905">
            <v>0</v>
          </cell>
          <cell r="N1905">
            <v>0</v>
          </cell>
          <cell r="O1905">
            <v>0</v>
          </cell>
          <cell r="P1905">
            <v>0</v>
          </cell>
          <cell r="Q1905">
            <v>0</v>
          </cell>
          <cell r="R1905">
            <v>0</v>
          </cell>
          <cell r="S1905">
            <v>0</v>
          </cell>
          <cell r="T1905">
            <v>0</v>
          </cell>
          <cell r="U1905">
            <v>0</v>
          </cell>
          <cell r="Z1905">
            <v>0</v>
          </cell>
        </row>
        <row r="1906">
          <cell r="D1906">
            <v>0</v>
          </cell>
          <cell r="E1906">
            <v>0</v>
          </cell>
          <cell r="F1906">
            <v>0</v>
          </cell>
          <cell r="G1906">
            <v>0</v>
          </cell>
          <cell r="H1906">
            <v>0</v>
          </cell>
          <cell r="I1906">
            <v>0</v>
          </cell>
          <cell r="J1906">
            <v>0</v>
          </cell>
          <cell r="K1906">
            <v>0</v>
          </cell>
          <cell r="N1906" t="str">
            <v>APROVISIONAMENTS</v>
          </cell>
          <cell r="O1906" t="str">
            <v>ADMINISTRACIO</v>
          </cell>
          <cell r="P1906" t="str">
            <v>OPERACIONS</v>
          </cell>
          <cell r="Q1906" t="str">
            <v>ENGINYERIA HW</v>
          </cell>
          <cell r="R1906" t="str">
            <v>ENGINYERIA SW</v>
          </cell>
          <cell r="S1906" t="str">
            <v>COMERCIAL</v>
          </cell>
          <cell r="T1906" t="str">
            <v>CONSUL.TELCOMUNIC.</v>
          </cell>
          <cell r="U1906">
            <v>0</v>
          </cell>
          <cell r="Z1906">
            <v>0</v>
          </cell>
        </row>
        <row r="1907">
          <cell r="N1907">
            <v>0</v>
          </cell>
          <cell r="O1907">
            <v>0</v>
          </cell>
          <cell r="P1907">
            <v>0</v>
          </cell>
          <cell r="Q1907">
            <v>0</v>
          </cell>
          <cell r="R1907">
            <v>0</v>
          </cell>
          <cell r="S1907">
            <v>0</v>
          </cell>
          <cell r="T1907">
            <v>0</v>
          </cell>
          <cell r="U1907">
            <v>0</v>
          </cell>
          <cell r="Z1907">
            <v>0</v>
          </cell>
        </row>
        <row r="1908">
          <cell r="N1908">
            <v>0</v>
          </cell>
          <cell r="O1908">
            <v>0</v>
          </cell>
          <cell r="P1908">
            <v>0</v>
          </cell>
          <cell r="Q1908">
            <v>0</v>
          </cell>
          <cell r="R1908">
            <v>0</v>
          </cell>
          <cell r="S1908">
            <v>0</v>
          </cell>
          <cell r="T1908">
            <v>0</v>
          </cell>
          <cell r="U1908">
            <v>0</v>
          </cell>
          <cell r="Z1908">
            <v>0</v>
          </cell>
        </row>
        <row r="1909">
          <cell r="N1909">
            <v>0</v>
          </cell>
          <cell r="O1909">
            <v>0</v>
          </cell>
          <cell r="P1909">
            <v>0</v>
          </cell>
          <cell r="Q1909">
            <v>0</v>
          </cell>
          <cell r="R1909">
            <v>0</v>
          </cell>
          <cell r="S1909">
            <v>0</v>
          </cell>
          <cell r="T1909">
            <v>0</v>
          </cell>
          <cell r="U1909">
            <v>0</v>
          </cell>
          <cell r="Z1909">
            <v>0</v>
          </cell>
        </row>
        <row r="1910">
          <cell r="E1910">
            <v>0</v>
          </cell>
          <cell r="F1910">
            <v>0</v>
          </cell>
          <cell r="G1910">
            <v>0</v>
          </cell>
          <cell r="H1910">
            <v>0</v>
          </cell>
          <cell r="I1910">
            <v>0</v>
          </cell>
          <cell r="J1910">
            <v>0</v>
          </cell>
          <cell r="K1910">
            <v>0</v>
          </cell>
          <cell r="L1910">
            <v>0</v>
          </cell>
          <cell r="M1910">
            <v>0</v>
          </cell>
          <cell r="N1910">
            <v>0</v>
          </cell>
          <cell r="O1910">
            <v>0</v>
          </cell>
          <cell r="P1910">
            <v>0</v>
          </cell>
          <cell r="Q1910">
            <v>0</v>
          </cell>
          <cell r="R1910">
            <v>0</v>
          </cell>
          <cell r="S1910">
            <v>0</v>
          </cell>
          <cell r="T1910">
            <v>0</v>
          </cell>
          <cell r="U1910">
            <v>0</v>
          </cell>
          <cell r="Z1910">
            <v>0</v>
          </cell>
        </row>
        <row r="1911">
          <cell r="E1911" t="str">
            <v>Projectes (EXTERNS) en curs 2.018</v>
          </cell>
          <cell r="F1911">
            <v>0</v>
          </cell>
          <cell r="G1911">
            <v>0</v>
          </cell>
          <cell r="H1911">
            <v>0</v>
          </cell>
          <cell r="I1911">
            <v>0</v>
          </cell>
          <cell r="J1911">
            <v>0</v>
          </cell>
          <cell r="K1911">
            <v>0</v>
          </cell>
          <cell r="L1911">
            <v>0</v>
          </cell>
          <cell r="M1911">
            <v>0</v>
          </cell>
          <cell r="N1911">
            <v>0</v>
          </cell>
          <cell r="O1911">
            <v>0</v>
          </cell>
          <cell r="P1911">
            <v>0</v>
          </cell>
          <cell r="Q1911">
            <v>0</v>
          </cell>
          <cell r="R1911">
            <v>0</v>
          </cell>
          <cell r="S1911">
            <v>0</v>
          </cell>
          <cell r="T1911">
            <v>0</v>
          </cell>
          <cell r="U1911">
            <v>0</v>
          </cell>
          <cell r="Z1911">
            <v>0</v>
          </cell>
        </row>
        <row r="1912">
          <cell r="N1912">
            <v>0</v>
          </cell>
          <cell r="O1912">
            <v>0</v>
          </cell>
          <cell r="P1912">
            <v>0</v>
          </cell>
          <cell r="Q1912">
            <v>0</v>
          </cell>
          <cell r="R1912">
            <v>0</v>
          </cell>
          <cell r="S1912">
            <v>0</v>
          </cell>
          <cell r="T1912">
            <v>0</v>
          </cell>
          <cell r="U1912">
            <v>0</v>
          </cell>
          <cell r="Z1912">
            <v>0</v>
          </cell>
        </row>
        <row r="1913">
          <cell r="C1913">
            <v>0</v>
          </cell>
          <cell r="D1913">
            <v>0</v>
          </cell>
          <cell r="E1913">
            <v>0</v>
          </cell>
          <cell r="F1913">
            <v>0</v>
          </cell>
          <cell r="G1913">
            <v>0</v>
          </cell>
          <cell r="H1913">
            <v>0</v>
          </cell>
          <cell r="I1913">
            <v>0</v>
          </cell>
          <cell r="J1913">
            <v>0</v>
          </cell>
          <cell r="K1913">
            <v>0</v>
          </cell>
          <cell r="L1913">
            <v>0</v>
          </cell>
          <cell r="M1913">
            <v>0</v>
          </cell>
          <cell r="N1913">
            <v>0</v>
          </cell>
          <cell r="O1913">
            <v>0</v>
          </cell>
          <cell r="P1913">
            <v>0</v>
          </cell>
          <cell r="Q1913">
            <v>0</v>
          </cell>
          <cell r="R1913">
            <v>0</v>
          </cell>
          <cell r="S1913">
            <v>0</v>
          </cell>
          <cell r="T1913">
            <v>0</v>
          </cell>
          <cell r="U1913">
            <v>0</v>
          </cell>
          <cell r="V1913">
            <v>0</v>
          </cell>
          <cell r="W1913">
            <v>0</v>
          </cell>
          <cell r="X1913">
            <v>0</v>
          </cell>
          <cell r="Y1913">
            <v>0</v>
          </cell>
          <cell r="Z1913">
            <v>0</v>
          </cell>
        </row>
        <row r="1914">
          <cell r="C1914" t="str">
            <v>OF</v>
          </cell>
          <cell r="D1914" t="str">
            <v>CLIENT</v>
          </cell>
          <cell r="E1914" t="str">
            <v>ANY</v>
          </cell>
          <cell r="F1914" t="str">
            <v>STATUS</v>
          </cell>
          <cell r="G1914" t="str">
            <v>PROJECTE</v>
          </cell>
          <cell r="H1914" t="str">
            <v>TIPUS OF o DEPENDENCIA</v>
          </cell>
          <cell r="I1914">
            <v>0</v>
          </cell>
          <cell r="J1914" t="str">
            <v>PREV</v>
          </cell>
          <cell r="K1914" t="str">
            <v>TOTAL</v>
          </cell>
          <cell r="L1914" t="str">
            <v>DESV</v>
          </cell>
          <cell r="M1914" t="str">
            <v>AVANÇ</v>
          </cell>
          <cell r="N1914" t="str">
            <v>DPT. IMPLICATS</v>
          </cell>
          <cell r="O1914">
            <v>0</v>
          </cell>
          <cell r="P1914">
            <v>0</v>
          </cell>
          <cell r="Q1914">
            <v>0</v>
          </cell>
          <cell r="R1914">
            <v>0</v>
          </cell>
          <cell r="S1914">
            <v>0</v>
          </cell>
          <cell r="T1914">
            <v>0</v>
          </cell>
          <cell r="U1914" t="str">
            <v>DATA</v>
          </cell>
          <cell r="V1914" t="str">
            <v>DATA</v>
          </cell>
          <cell r="W1914" t="str">
            <v>DATA</v>
          </cell>
          <cell r="X1914" t="str">
            <v>DURADA</v>
          </cell>
          <cell r="Y1914" t="str">
            <v>DATA</v>
          </cell>
          <cell r="Z1914" t="str">
            <v>DESVIAC.</v>
          </cell>
        </row>
        <row r="1915">
          <cell r="C1915">
            <v>0</v>
          </cell>
          <cell r="D1915">
            <v>0</v>
          </cell>
          <cell r="E1915">
            <v>0</v>
          </cell>
          <cell r="F1915">
            <v>0</v>
          </cell>
          <cell r="G1915">
            <v>0</v>
          </cell>
          <cell r="H1915">
            <v>0</v>
          </cell>
          <cell r="I1915">
            <v>0</v>
          </cell>
          <cell r="J1915">
            <v>0</v>
          </cell>
          <cell r="K1915" t="str">
            <v>REAL</v>
          </cell>
          <cell r="L1915">
            <v>0</v>
          </cell>
          <cell r="M1915">
            <v>0</v>
          </cell>
          <cell r="N1915">
            <v>0</v>
          </cell>
          <cell r="O1915">
            <v>0</v>
          </cell>
          <cell r="P1915">
            <v>0</v>
          </cell>
          <cell r="Q1915">
            <v>0</v>
          </cell>
          <cell r="R1915">
            <v>0</v>
          </cell>
          <cell r="S1915">
            <v>0</v>
          </cell>
          <cell r="T1915">
            <v>0</v>
          </cell>
          <cell r="U1915" t="str">
            <v>INICI</v>
          </cell>
          <cell r="V1915" t="str">
            <v>ENTREGA</v>
          </cell>
          <cell r="W1915" t="str">
            <v>REVISADA</v>
          </cell>
          <cell r="X1915">
            <v>0</v>
          </cell>
          <cell r="Y1915" t="str">
            <v>ACCEP.</v>
          </cell>
          <cell r="Z1915">
            <v>0</v>
          </cell>
        </row>
        <row r="1916">
          <cell r="C1916">
            <v>0</v>
          </cell>
          <cell r="D1916">
            <v>0</v>
          </cell>
          <cell r="E1916">
            <v>0</v>
          </cell>
          <cell r="F1916">
            <v>0</v>
          </cell>
          <cell r="G1916">
            <v>0</v>
          </cell>
          <cell r="H1916">
            <v>0</v>
          </cell>
          <cell r="I1916">
            <v>0</v>
          </cell>
          <cell r="J1916">
            <v>0</v>
          </cell>
          <cell r="K1916">
            <v>0</v>
          </cell>
          <cell r="L1916">
            <v>0</v>
          </cell>
          <cell r="M1916">
            <v>0</v>
          </cell>
          <cell r="N1916">
            <v>0</v>
          </cell>
          <cell r="O1916">
            <v>0</v>
          </cell>
          <cell r="P1916">
            <v>0</v>
          </cell>
          <cell r="Q1916">
            <v>0</v>
          </cell>
          <cell r="R1916">
            <v>0</v>
          </cell>
          <cell r="S1916">
            <v>0</v>
          </cell>
          <cell r="T1916">
            <v>0</v>
          </cell>
          <cell r="U1916">
            <v>0</v>
          </cell>
          <cell r="V1916">
            <v>0</v>
          </cell>
          <cell r="W1916">
            <v>0</v>
          </cell>
          <cell r="X1916">
            <v>0</v>
          </cell>
          <cell r="Y1916">
            <v>0</v>
          </cell>
          <cell r="Z1916">
            <v>0</v>
          </cell>
        </row>
        <row r="1917">
          <cell r="C1917">
            <v>4549</v>
          </cell>
          <cell r="D1917" t="str">
            <v>SITEL</v>
          </cell>
          <cell r="E1917">
            <v>2018</v>
          </cell>
          <cell r="F1917" t="str">
            <v>TA</v>
          </cell>
          <cell r="G1917" t="str">
            <v>1 x Mnaguera COM cap32 - MODEM RADIO</v>
          </cell>
          <cell r="H1917" t="str">
            <v>OF4545</v>
          </cell>
          <cell r="I1917">
            <v>0</v>
          </cell>
          <cell r="J1917">
            <v>0.33</v>
          </cell>
          <cell r="K1917">
            <v>0.25</v>
          </cell>
          <cell r="L1917">
            <v>8.0000000000000016E-2</v>
          </cell>
          <cell r="M1917">
            <v>0.75757575757575757</v>
          </cell>
          <cell r="N1917" t="str">
            <v>-</v>
          </cell>
          <cell r="O1917" t="str">
            <v>-</v>
          </cell>
          <cell r="P1917" t="str">
            <v>EMM</v>
          </cell>
          <cell r="Q1917" t="str">
            <v>-</v>
          </cell>
          <cell r="R1917" t="str">
            <v>-</v>
          </cell>
          <cell r="S1917" t="str">
            <v>-</v>
          </cell>
          <cell r="T1917" t="str">
            <v>-</v>
          </cell>
          <cell r="U1917">
            <v>43119</v>
          </cell>
          <cell r="V1917">
            <v>43159</v>
          </cell>
          <cell r="W1917">
            <v>43159</v>
          </cell>
          <cell r="X1917">
            <v>39</v>
          </cell>
          <cell r="Y1917">
            <v>43146</v>
          </cell>
          <cell r="Z1917">
            <v>-15</v>
          </cell>
        </row>
        <row r="1918">
          <cell r="C1918">
            <v>4550</v>
          </cell>
          <cell r="D1918" t="str">
            <v>SITEL</v>
          </cell>
          <cell r="E1918">
            <v>2018</v>
          </cell>
          <cell r="F1918" t="str">
            <v>TA</v>
          </cell>
          <cell r="G1918" t="str">
            <v>2 x MODEM RADIO v2.2 C/DIN</v>
          </cell>
          <cell r="H1918" t="str">
            <v>OF4545</v>
          </cell>
          <cell r="I1918">
            <v>0</v>
          </cell>
          <cell r="J1918">
            <v>1.5</v>
          </cell>
          <cell r="K1918">
            <v>1.5</v>
          </cell>
          <cell r="L1918">
            <v>0</v>
          </cell>
          <cell r="M1918">
            <v>1</v>
          </cell>
          <cell r="N1918" t="str">
            <v>-</v>
          </cell>
          <cell r="O1918" t="str">
            <v>-</v>
          </cell>
          <cell r="P1918" t="str">
            <v>EMM</v>
          </cell>
          <cell r="Q1918" t="str">
            <v>-</v>
          </cell>
          <cell r="R1918" t="str">
            <v>-</v>
          </cell>
          <cell r="S1918" t="str">
            <v>-</v>
          </cell>
          <cell r="T1918" t="str">
            <v>-</v>
          </cell>
          <cell r="U1918">
            <v>43119</v>
          </cell>
          <cell r="V1918">
            <v>43159</v>
          </cell>
          <cell r="W1918">
            <v>43159</v>
          </cell>
          <cell r="X1918">
            <v>39</v>
          </cell>
          <cell r="Y1918">
            <v>43150</v>
          </cell>
          <cell r="Z1918">
            <v>-11</v>
          </cell>
        </row>
        <row r="1919">
          <cell r="C1919">
            <v>4551</v>
          </cell>
          <cell r="D1919" t="str">
            <v>IMPPOZ</v>
          </cell>
          <cell r="E1919">
            <v>2018</v>
          </cell>
          <cell r="F1919" t="str">
            <v>TA</v>
          </cell>
          <cell r="G1919" t="str">
            <v>RTU C.T. ALMERIA v3.0</v>
          </cell>
          <cell r="H1919" t="str">
            <v>IND</v>
          </cell>
          <cell r="I1919">
            <v>0</v>
          </cell>
          <cell r="J1919">
            <v>1.5</v>
          </cell>
          <cell r="K1919">
            <v>1.5</v>
          </cell>
          <cell r="L1919">
            <v>0</v>
          </cell>
          <cell r="M1919">
            <v>1</v>
          </cell>
          <cell r="N1919" t="str">
            <v>-</v>
          </cell>
          <cell r="O1919" t="str">
            <v>-</v>
          </cell>
          <cell r="P1919" t="str">
            <v>-</v>
          </cell>
          <cell r="Q1919" t="str">
            <v>-</v>
          </cell>
          <cell r="R1919" t="str">
            <v>RVC</v>
          </cell>
          <cell r="S1919" t="str">
            <v>-</v>
          </cell>
          <cell r="T1919" t="str">
            <v>-</v>
          </cell>
          <cell r="U1919">
            <v>43124</v>
          </cell>
          <cell r="V1919">
            <v>43131</v>
          </cell>
          <cell r="W1919">
            <v>43208</v>
          </cell>
          <cell r="X1919">
            <v>7</v>
          </cell>
          <cell r="Y1919">
            <v>43208</v>
          </cell>
          <cell r="Z1919">
            <v>0</v>
          </cell>
        </row>
        <row r="1920">
          <cell r="C1920">
            <v>4552</v>
          </cell>
          <cell r="D1920" t="str">
            <v>IMPPOZ</v>
          </cell>
          <cell r="E1920">
            <v>2018</v>
          </cell>
          <cell r="F1920" t="str">
            <v>TA</v>
          </cell>
          <cell r="G1920" t="str">
            <v>RTU C.T. COVAP v2.0</v>
          </cell>
          <cell r="H1920" t="str">
            <v>IND</v>
          </cell>
          <cell r="I1920">
            <v>0</v>
          </cell>
          <cell r="J1920">
            <v>1.5</v>
          </cell>
          <cell r="K1920">
            <v>1.5</v>
          </cell>
          <cell r="L1920">
            <v>0</v>
          </cell>
          <cell r="M1920">
            <v>1</v>
          </cell>
          <cell r="N1920" t="str">
            <v>-</v>
          </cell>
          <cell r="O1920" t="str">
            <v>-</v>
          </cell>
          <cell r="P1920" t="str">
            <v>-</v>
          </cell>
          <cell r="Q1920" t="str">
            <v>-</v>
          </cell>
          <cell r="R1920" t="str">
            <v>RVC</v>
          </cell>
          <cell r="S1920" t="str">
            <v>-</v>
          </cell>
          <cell r="T1920" t="str">
            <v>-</v>
          </cell>
          <cell r="U1920">
            <v>43124</v>
          </cell>
          <cell r="V1920">
            <v>43131</v>
          </cell>
          <cell r="W1920">
            <v>43208</v>
          </cell>
          <cell r="X1920">
            <v>7</v>
          </cell>
          <cell r="Y1920">
            <v>43208</v>
          </cell>
          <cell r="Z1920">
            <v>0</v>
          </cell>
        </row>
        <row r="1921">
          <cell r="C1921">
            <v>4553</v>
          </cell>
          <cell r="D1921" t="str">
            <v>ORMAZA</v>
          </cell>
          <cell r="E1921">
            <v>2018</v>
          </cell>
          <cell r="F1921" t="str">
            <v>OB</v>
          </cell>
          <cell r="G1921" t="str">
            <v>CC SCADA TEDIS.Net COOMUN v1.0</v>
          </cell>
          <cell r="H1921" t="str">
            <v>PPAL</v>
          </cell>
          <cell r="I1921">
            <v>10</v>
          </cell>
          <cell r="J1921">
            <v>96</v>
          </cell>
          <cell r="K1921">
            <v>0</v>
          </cell>
          <cell r="L1921">
            <v>96</v>
          </cell>
          <cell r="M1921">
            <v>0</v>
          </cell>
          <cell r="N1921" t="str">
            <v>-</v>
          </cell>
          <cell r="O1921" t="str">
            <v>-</v>
          </cell>
          <cell r="P1921" t="str">
            <v>-</v>
          </cell>
          <cell r="Q1921" t="str">
            <v>-</v>
          </cell>
          <cell r="R1921" t="str">
            <v>EDC</v>
          </cell>
          <cell r="S1921" t="str">
            <v>-</v>
          </cell>
          <cell r="T1921" t="str">
            <v>-</v>
          </cell>
          <cell r="U1921">
            <v>43129</v>
          </cell>
          <cell r="V1921">
            <v>43171</v>
          </cell>
          <cell r="W1921">
            <v>43171</v>
          </cell>
          <cell r="X1921">
            <v>43</v>
          </cell>
          <cell r="Y1921">
            <v>0</v>
          </cell>
          <cell r="Z1921" t="str">
            <v/>
          </cell>
        </row>
        <row r="1922">
          <cell r="C1922">
            <v>4554</v>
          </cell>
          <cell r="D1922" t="str">
            <v>ORMAZA</v>
          </cell>
          <cell r="E1922">
            <v>2018</v>
          </cell>
          <cell r="F1922" t="str">
            <v>OB</v>
          </cell>
          <cell r="G1922" t="str">
            <v>Inst y PEM CC SCADA TEDIS.Net COOMUN v1.0</v>
          </cell>
          <cell r="H1922" t="str">
            <v>OF4553</v>
          </cell>
          <cell r="I1922">
            <v>4</v>
          </cell>
          <cell r="J1922">
            <v>44</v>
          </cell>
          <cell r="K1922">
            <v>0</v>
          </cell>
          <cell r="L1922">
            <v>44</v>
          </cell>
          <cell r="M1922">
            <v>0</v>
          </cell>
          <cell r="N1922" t="str">
            <v>-</v>
          </cell>
          <cell r="O1922" t="str">
            <v>-</v>
          </cell>
          <cell r="P1922" t="str">
            <v>-</v>
          </cell>
          <cell r="Q1922" t="str">
            <v>-</v>
          </cell>
          <cell r="R1922" t="str">
            <v>EDC</v>
          </cell>
          <cell r="S1922" t="str">
            <v>-</v>
          </cell>
          <cell r="T1922" t="str">
            <v>-</v>
          </cell>
          <cell r="U1922">
            <v>43129</v>
          </cell>
          <cell r="V1922">
            <v>43171</v>
          </cell>
          <cell r="W1922">
            <v>43171</v>
          </cell>
          <cell r="X1922">
            <v>43</v>
          </cell>
          <cell r="Y1922">
            <v>0</v>
          </cell>
          <cell r="Z1922" t="str">
            <v/>
          </cell>
        </row>
        <row r="1923">
          <cell r="C1923">
            <v>4555</v>
          </cell>
          <cell r="D1923" t="str">
            <v>ELEARD</v>
          </cell>
          <cell r="E1923">
            <v>2018</v>
          </cell>
          <cell r="F1923" t="str">
            <v>TA</v>
          </cell>
          <cell r="G1923" t="str">
            <v>Rep. CAP32-48 NS 368-2014 CT03 DEPOSITO</v>
          </cell>
          <cell r="H1923" t="str">
            <v>IND</v>
          </cell>
          <cell r="I1923">
            <v>4</v>
          </cell>
          <cell r="J1923">
            <v>2</v>
          </cell>
          <cell r="K1923">
            <v>2.08</v>
          </cell>
          <cell r="L1923">
            <v>-8.0000000000000071E-2</v>
          </cell>
          <cell r="M1923">
            <v>1.04</v>
          </cell>
          <cell r="N1923" t="str">
            <v>-</v>
          </cell>
          <cell r="O1923" t="str">
            <v>-</v>
          </cell>
          <cell r="P1923" t="str">
            <v>EMM</v>
          </cell>
          <cell r="Q1923" t="str">
            <v>-</v>
          </cell>
          <cell r="R1923" t="str">
            <v>-</v>
          </cell>
          <cell r="S1923" t="str">
            <v>-</v>
          </cell>
          <cell r="T1923" t="str">
            <v>-</v>
          </cell>
          <cell r="U1923">
            <v>43132</v>
          </cell>
          <cell r="V1923">
            <v>43132</v>
          </cell>
          <cell r="W1923">
            <v>43132</v>
          </cell>
          <cell r="X1923">
            <v>0</v>
          </cell>
          <cell r="Y1923">
            <v>43132</v>
          </cell>
          <cell r="Z1923">
            <v>0</v>
          </cell>
        </row>
        <row r="1924">
          <cell r="C1924">
            <v>4556</v>
          </cell>
          <cell r="D1924" t="str">
            <v>ELECAR</v>
          </cell>
          <cell r="E1924">
            <v>2018</v>
          </cell>
          <cell r="F1924" t="str">
            <v>TA</v>
          </cell>
          <cell r="G1924" t="str">
            <v>1 x Manguera COM GSM - nPort-1110</v>
          </cell>
          <cell r="H1924" t="str">
            <v>IND</v>
          </cell>
          <cell r="I1924">
            <v>4</v>
          </cell>
          <cell r="J1924">
            <v>0.5</v>
          </cell>
          <cell r="K1924">
            <v>0.41</v>
          </cell>
          <cell r="L1924">
            <v>9.0000000000000024E-2</v>
          </cell>
          <cell r="M1924">
            <v>0.82</v>
          </cell>
          <cell r="N1924" t="str">
            <v>-</v>
          </cell>
          <cell r="O1924" t="str">
            <v>-</v>
          </cell>
          <cell r="P1924" t="str">
            <v>EMM</v>
          </cell>
          <cell r="Q1924" t="str">
            <v>-</v>
          </cell>
          <cell r="R1924" t="str">
            <v>-</v>
          </cell>
          <cell r="S1924" t="str">
            <v>-</v>
          </cell>
          <cell r="T1924" t="str">
            <v>-</v>
          </cell>
          <cell r="U1924">
            <v>43132</v>
          </cell>
          <cell r="V1924">
            <v>43140</v>
          </cell>
          <cell r="W1924">
            <v>43140</v>
          </cell>
          <cell r="X1924">
            <v>8</v>
          </cell>
          <cell r="Y1924">
            <v>43136</v>
          </cell>
          <cell r="Z1924">
            <v>-4</v>
          </cell>
        </row>
        <row r="1925">
          <cell r="C1925">
            <v>4557</v>
          </cell>
          <cell r="D1925" t="str">
            <v>ORMAZA</v>
          </cell>
          <cell r="E1925">
            <v>2018</v>
          </cell>
          <cell r="F1925" t="str">
            <v>TA</v>
          </cell>
          <cell r="G1925" t="str">
            <v>CC SCADA S.CABRERA v4,0</v>
          </cell>
          <cell r="H1925" t="str">
            <v>IND</v>
          </cell>
          <cell r="I1925">
            <v>4</v>
          </cell>
          <cell r="J1925">
            <v>40</v>
          </cell>
          <cell r="K1925">
            <v>34.25</v>
          </cell>
          <cell r="L1925">
            <v>5.75</v>
          </cell>
          <cell r="M1925">
            <v>0.85624999999999996</v>
          </cell>
          <cell r="N1925" t="str">
            <v>-</v>
          </cell>
          <cell r="O1925" t="str">
            <v>-</v>
          </cell>
          <cell r="P1925" t="str">
            <v>-</v>
          </cell>
          <cell r="Q1925" t="str">
            <v>-</v>
          </cell>
          <cell r="R1925" t="str">
            <v>RVC</v>
          </cell>
          <cell r="S1925" t="str">
            <v>-</v>
          </cell>
          <cell r="T1925" t="str">
            <v>-</v>
          </cell>
          <cell r="U1925">
            <v>43130</v>
          </cell>
          <cell r="V1925">
            <v>43182</v>
          </cell>
          <cell r="W1925">
            <v>43320</v>
          </cell>
          <cell r="X1925">
            <v>53</v>
          </cell>
          <cell r="Y1925">
            <v>43320</v>
          </cell>
          <cell r="Z1925">
            <v>0</v>
          </cell>
        </row>
        <row r="1926">
          <cell r="C1926">
            <v>4558</v>
          </cell>
          <cell r="D1926">
            <v>0</v>
          </cell>
          <cell r="E1926">
            <v>2018</v>
          </cell>
          <cell r="F1926">
            <v>0</v>
          </cell>
          <cell r="G1926" t="str">
            <v>I + D</v>
          </cell>
          <cell r="H1926">
            <v>0</v>
          </cell>
          <cell r="I1926">
            <v>0</v>
          </cell>
          <cell r="J1926">
            <v>0</v>
          </cell>
          <cell r="K1926">
            <v>0</v>
          </cell>
          <cell r="L1926">
            <v>0</v>
          </cell>
          <cell r="M1926">
            <v>0</v>
          </cell>
          <cell r="N1926" t="str">
            <v>-</v>
          </cell>
          <cell r="O1926" t="str">
            <v>-</v>
          </cell>
          <cell r="P1926" t="str">
            <v>-</v>
          </cell>
          <cell r="Q1926" t="str">
            <v>-</v>
          </cell>
          <cell r="R1926" t="str">
            <v>-</v>
          </cell>
          <cell r="S1926" t="str">
            <v>-</v>
          </cell>
          <cell r="T1926" t="str">
            <v>-</v>
          </cell>
          <cell r="U1926">
            <v>0</v>
          </cell>
          <cell r="V1926">
            <v>0</v>
          </cell>
          <cell r="W1926">
            <v>0</v>
          </cell>
          <cell r="X1926" t="str">
            <v/>
          </cell>
          <cell r="Y1926">
            <v>0</v>
          </cell>
          <cell r="Z1926" t="str">
            <v/>
          </cell>
        </row>
        <row r="1927">
          <cell r="C1927">
            <v>4559</v>
          </cell>
          <cell r="D1927" t="str">
            <v>INPVIL</v>
          </cell>
          <cell r="E1927">
            <v>2018</v>
          </cell>
          <cell r="F1927" t="str">
            <v>TA</v>
          </cell>
          <cell r="G1927" t="str">
            <v>RTU C.T. FABRICA v1.0</v>
          </cell>
          <cell r="H1927" t="str">
            <v>PPAL</v>
          </cell>
          <cell r="I1927">
            <v>4</v>
          </cell>
          <cell r="J1927">
            <v>32</v>
          </cell>
          <cell r="K1927">
            <v>30.25</v>
          </cell>
          <cell r="L1927">
            <v>1.75</v>
          </cell>
          <cell r="M1927">
            <v>0.9453125</v>
          </cell>
          <cell r="N1927" t="str">
            <v>-</v>
          </cell>
          <cell r="O1927" t="str">
            <v>-</v>
          </cell>
          <cell r="P1927" t="str">
            <v>EMM</v>
          </cell>
          <cell r="Q1927" t="str">
            <v>-</v>
          </cell>
          <cell r="R1927" t="str">
            <v>-</v>
          </cell>
          <cell r="S1927" t="str">
            <v>-</v>
          </cell>
          <cell r="T1927" t="str">
            <v>-</v>
          </cell>
          <cell r="U1927">
            <v>43130</v>
          </cell>
          <cell r="V1927">
            <v>43189</v>
          </cell>
          <cell r="W1927">
            <v>43189</v>
          </cell>
          <cell r="X1927">
            <v>60</v>
          </cell>
          <cell r="Y1927">
            <v>43166</v>
          </cell>
          <cell r="Z1927">
            <v>-23</v>
          </cell>
        </row>
        <row r="1928">
          <cell r="C1928">
            <v>4560</v>
          </cell>
          <cell r="D1928" t="str">
            <v>INPVIL</v>
          </cell>
          <cell r="E1928">
            <v>2018</v>
          </cell>
          <cell r="F1928" t="str">
            <v>TA</v>
          </cell>
          <cell r="G1928" t="str">
            <v>Inst. y PEM RTU C.T. FABRICA v1.0</v>
          </cell>
          <cell r="H1928" t="str">
            <v>OF4559</v>
          </cell>
          <cell r="I1928">
            <v>6</v>
          </cell>
          <cell r="J1928">
            <v>8</v>
          </cell>
          <cell r="K1928">
            <v>8</v>
          </cell>
          <cell r="L1928">
            <v>0</v>
          </cell>
          <cell r="M1928">
            <v>1</v>
          </cell>
          <cell r="N1928" t="str">
            <v>-</v>
          </cell>
          <cell r="O1928" t="str">
            <v>-</v>
          </cell>
          <cell r="P1928" t="str">
            <v>-</v>
          </cell>
          <cell r="Q1928" t="str">
            <v>-</v>
          </cell>
          <cell r="R1928" t="str">
            <v>RVC</v>
          </cell>
          <cell r="S1928" t="str">
            <v>-</v>
          </cell>
          <cell r="T1928" t="str">
            <v>-</v>
          </cell>
          <cell r="U1928">
            <v>43130</v>
          </cell>
          <cell r="V1928">
            <v>43189</v>
          </cell>
          <cell r="W1928">
            <v>43189</v>
          </cell>
          <cell r="X1928">
            <v>60</v>
          </cell>
          <cell r="Y1928">
            <v>43207</v>
          </cell>
          <cell r="Z1928">
            <v>17</v>
          </cell>
        </row>
        <row r="1929">
          <cell r="C1929">
            <v>4561</v>
          </cell>
          <cell r="D1929" t="str">
            <v>INPTOR</v>
          </cell>
          <cell r="E1929">
            <v>2018</v>
          </cell>
          <cell r="F1929" t="str">
            <v>TA</v>
          </cell>
          <cell r="G1929" t="str">
            <v>RTU C.T. PLAZA DE JESUS v1.0</v>
          </cell>
          <cell r="H1929" t="str">
            <v>PPAL</v>
          </cell>
          <cell r="I1929">
            <v>6</v>
          </cell>
          <cell r="J1929">
            <v>32</v>
          </cell>
          <cell r="K1929">
            <v>29.42</v>
          </cell>
          <cell r="L1929">
            <v>2.5799999999999983</v>
          </cell>
          <cell r="M1929">
            <v>0.91937500000000005</v>
          </cell>
          <cell r="N1929" t="str">
            <v>-</v>
          </cell>
          <cell r="O1929" t="str">
            <v>-</v>
          </cell>
          <cell r="P1929" t="str">
            <v>EMM</v>
          </cell>
          <cell r="Q1929" t="str">
            <v>-</v>
          </cell>
          <cell r="R1929" t="str">
            <v>-</v>
          </cell>
          <cell r="S1929" t="str">
            <v>-</v>
          </cell>
          <cell r="T1929" t="str">
            <v>-</v>
          </cell>
          <cell r="U1929">
            <v>43130</v>
          </cell>
          <cell r="V1929">
            <v>43189</v>
          </cell>
          <cell r="W1929">
            <v>43189</v>
          </cell>
          <cell r="X1929">
            <v>60</v>
          </cell>
          <cell r="Y1929">
            <v>43166</v>
          </cell>
          <cell r="Z1929">
            <v>-23</v>
          </cell>
        </row>
        <row r="1930">
          <cell r="C1930">
            <v>4562</v>
          </cell>
          <cell r="D1930" t="str">
            <v>INPTOR</v>
          </cell>
          <cell r="E1930">
            <v>2018</v>
          </cell>
          <cell r="F1930" t="str">
            <v>TA</v>
          </cell>
          <cell r="G1930" t="str">
            <v>Inst. y PEM RTU C.T. PLAZA DE JESUS v1.0</v>
          </cell>
          <cell r="H1930" t="str">
            <v>OF4561</v>
          </cell>
          <cell r="I1930">
            <v>0</v>
          </cell>
          <cell r="J1930">
            <v>8</v>
          </cell>
          <cell r="K1930">
            <v>8</v>
          </cell>
          <cell r="L1930">
            <v>0</v>
          </cell>
          <cell r="M1930">
            <v>1</v>
          </cell>
          <cell r="N1930" t="str">
            <v>-</v>
          </cell>
          <cell r="O1930" t="str">
            <v>-</v>
          </cell>
          <cell r="P1930" t="str">
            <v>-</v>
          </cell>
          <cell r="Q1930" t="str">
            <v>-</v>
          </cell>
          <cell r="R1930" t="str">
            <v>RVC</v>
          </cell>
          <cell r="S1930" t="str">
            <v>-</v>
          </cell>
          <cell r="T1930" t="str">
            <v>-</v>
          </cell>
          <cell r="U1930">
            <v>43130</v>
          </cell>
          <cell r="V1930">
            <v>43189</v>
          </cell>
          <cell r="W1930">
            <v>43189</v>
          </cell>
          <cell r="X1930">
            <v>60</v>
          </cell>
          <cell r="Y1930">
            <v>43206</v>
          </cell>
          <cell r="Z1930">
            <v>16</v>
          </cell>
        </row>
        <row r="1931">
          <cell r="C1931">
            <v>4563</v>
          </cell>
          <cell r="D1931" t="str">
            <v>SITEL</v>
          </cell>
          <cell r="E1931">
            <v>2018</v>
          </cell>
          <cell r="F1931" t="str">
            <v>TA</v>
          </cell>
          <cell r="G1931" t="str">
            <v>40 x RTU CAP32-48</v>
          </cell>
          <cell r="H1931" t="str">
            <v>OF4559</v>
          </cell>
          <cell r="I1931">
            <v>0</v>
          </cell>
          <cell r="J1931">
            <v>26</v>
          </cell>
          <cell r="K1931">
            <v>12.92</v>
          </cell>
          <cell r="L1931">
            <v>13.08</v>
          </cell>
          <cell r="M1931">
            <v>0.49692307692307691</v>
          </cell>
          <cell r="N1931" t="str">
            <v>-</v>
          </cell>
          <cell r="O1931" t="str">
            <v>-</v>
          </cell>
          <cell r="P1931" t="str">
            <v>EMM</v>
          </cell>
          <cell r="Q1931" t="str">
            <v>-</v>
          </cell>
          <cell r="R1931" t="str">
            <v>-</v>
          </cell>
          <cell r="S1931" t="str">
            <v>-</v>
          </cell>
          <cell r="T1931" t="str">
            <v>-</v>
          </cell>
          <cell r="U1931">
            <v>43130</v>
          </cell>
          <cell r="V1931">
            <v>43189</v>
          </cell>
          <cell r="W1931">
            <v>43189</v>
          </cell>
          <cell r="X1931">
            <v>60</v>
          </cell>
          <cell r="Y1931">
            <v>43256</v>
          </cell>
          <cell r="Z1931">
            <v>65</v>
          </cell>
        </row>
        <row r="1932">
          <cell r="C1932">
            <v>4564</v>
          </cell>
          <cell r="D1932" t="str">
            <v>SITEL</v>
          </cell>
          <cell r="E1932">
            <v>2018</v>
          </cell>
          <cell r="F1932" t="str">
            <v>TA</v>
          </cell>
          <cell r="G1932" t="str">
            <v>40 x CES-48 CAP32 v2.5</v>
          </cell>
          <cell r="H1932" t="str">
            <v>OF4559</v>
          </cell>
          <cell r="I1932">
            <v>0</v>
          </cell>
          <cell r="J1932">
            <v>16</v>
          </cell>
          <cell r="K1932">
            <v>23.67</v>
          </cell>
          <cell r="L1932">
            <v>-7.6700000000000017</v>
          </cell>
          <cell r="M1932">
            <v>1.4793750000000001</v>
          </cell>
          <cell r="N1932" t="str">
            <v>-</v>
          </cell>
          <cell r="O1932" t="str">
            <v>-</v>
          </cell>
          <cell r="P1932" t="str">
            <v>EMM</v>
          </cell>
          <cell r="Q1932" t="str">
            <v>-</v>
          </cell>
          <cell r="R1932" t="str">
            <v>-</v>
          </cell>
          <cell r="S1932" t="str">
            <v>-</v>
          </cell>
          <cell r="T1932" t="str">
            <v>-</v>
          </cell>
          <cell r="U1932">
            <v>43133</v>
          </cell>
          <cell r="V1932">
            <v>43189</v>
          </cell>
          <cell r="W1932">
            <v>43189</v>
          </cell>
          <cell r="X1932">
            <v>58</v>
          </cell>
          <cell r="Y1932">
            <v>43256</v>
          </cell>
          <cell r="Z1932">
            <v>65</v>
          </cell>
        </row>
        <row r="1933">
          <cell r="C1933">
            <v>4565</v>
          </cell>
          <cell r="D1933" t="str">
            <v>SITEL</v>
          </cell>
          <cell r="E1933">
            <v>2018</v>
          </cell>
          <cell r="F1933" t="str">
            <v>TA</v>
          </cell>
          <cell r="G1933" t="str">
            <v>40 x CES CAP32 Generica v2.5</v>
          </cell>
          <cell r="H1933" t="str">
            <v>OF4559</v>
          </cell>
          <cell r="I1933">
            <v>0</v>
          </cell>
          <cell r="J1933">
            <v>4</v>
          </cell>
          <cell r="K1933">
            <v>8.1300000000000008</v>
          </cell>
          <cell r="L1933">
            <v>-4.1300000000000008</v>
          </cell>
          <cell r="M1933">
            <v>2.0325000000000002</v>
          </cell>
          <cell r="N1933" t="str">
            <v>-</v>
          </cell>
          <cell r="O1933" t="str">
            <v>-</v>
          </cell>
          <cell r="P1933" t="str">
            <v>EMM</v>
          </cell>
          <cell r="Q1933" t="str">
            <v>-</v>
          </cell>
          <cell r="R1933" t="str">
            <v>-</v>
          </cell>
          <cell r="S1933" t="str">
            <v>-</v>
          </cell>
          <cell r="T1933" t="str">
            <v>-</v>
          </cell>
          <cell r="U1933">
            <v>43133</v>
          </cell>
          <cell r="V1933">
            <v>43189</v>
          </cell>
          <cell r="W1933">
            <v>43189</v>
          </cell>
          <cell r="X1933">
            <v>58</v>
          </cell>
          <cell r="Y1933">
            <v>43256</v>
          </cell>
          <cell r="Z1933">
            <v>65</v>
          </cell>
        </row>
        <row r="1934">
          <cell r="C1934">
            <v>4566</v>
          </cell>
          <cell r="D1934" t="str">
            <v>SITEL</v>
          </cell>
          <cell r="E1934">
            <v>2018</v>
          </cell>
          <cell r="F1934" t="str">
            <v>TA</v>
          </cell>
          <cell r="G1934" t="str">
            <v>40 x EE CAP32 v2.1</v>
          </cell>
          <cell r="H1934" t="str">
            <v>OF4559</v>
          </cell>
          <cell r="I1934">
            <v>0</v>
          </cell>
          <cell r="J1934">
            <v>5</v>
          </cell>
          <cell r="K1934">
            <v>5.78</v>
          </cell>
          <cell r="L1934">
            <v>-0.78000000000000025</v>
          </cell>
          <cell r="M1934">
            <v>1.1560000000000001</v>
          </cell>
          <cell r="N1934" t="str">
            <v>-</v>
          </cell>
          <cell r="O1934" t="str">
            <v>-</v>
          </cell>
          <cell r="P1934" t="str">
            <v>EMM</v>
          </cell>
          <cell r="Q1934" t="str">
            <v>-</v>
          </cell>
          <cell r="R1934" t="str">
            <v>-</v>
          </cell>
          <cell r="S1934" t="str">
            <v>-</v>
          </cell>
          <cell r="T1934" t="str">
            <v>-</v>
          </cell>
          <cell r="U1934">
            <v>43133</v>
          </cell>
          <cell r="V1934">
            <v>43189</v>
          </cell>
          <cell r="W1934">
            <v>43189</v>
          </cell>
          <cell r="X1934">
            <v>58</v>
          </cell>
          <cell r="Y1934">
            <v>43207</v>
          </cell>
          <cell r="Z1934">
            <v>17</v>
          </cell>
        </row>
        <row r="1935">
          <cell r="C1935">
            <v>4567</v>
          </cell>
          <cell r="D1935" t="str">
            <v>SITEL</v>
          </cell>
          <cell r="E1935">
            <v>2018</v>
          </cell>
          <cell r="F1935" t="str">
            <v>TA</v>
          </cell>
          <cell r="G1935" t="str">
            <v>40 x FRONT END EE CAP32 v2.1</v>
          </cell>
          <cell r="H1935" t="str">
            <v>OF4559</v>
          </cell>
          <cell r="I1935">
            <v>0</v>
          </cell>
          <cell r="J1935">
            <v>3</v>
          </cell>
          <cell r="K1935">
            <v>3.7</v>
          </cell>
          <cell r="L1935">
            <v>-0.70000000000000018</v>
          </cell>
          <cell r="M1935">
            <v>1.2333333333333334</v>
          </cell>
          <cell r="N1935" t="str">
            <v>-</v>
          </cell>
          <cell r="O1935" t="str">
            <v>-</v>
          </cell>
          <cell r="P1935" t="str">
            <v>EMM</v>
          </cell>
          <cell r="Q1935" t="str">
            <v>-</v>
          </cell>
          <cell r="R1935" t="str">
            <v>-</v>
          </cell>
          <cell r="S1935" t="str">
            <v>-</v>
          </cell>
          <cell r="T1935" t="str">
            <v>-</v>
          </cell>
          <cell r="U1935">
            <v>43133</v>
          </cell>
          <cell r="V1935">
            <v>43189</v>
          </cell>
          <cell r="W1935">
            <v>43189</v>
          </cell>
          <cell r="X1935">
            <v>58</v>
          </cell>
          <cell r="Y1935">
            <v>43207</v>
          </cell>
          <cell r="Z1935">
            <v>17</v>
          </cell>
        </row>
        <row r="1936">
          <cell r="C1936">
            <v>4568</v>
          </cell>
          <cell r="D1936" t="str">
            <v>SITEL</v>
          </cell>
          <cell r="E1936">
            <v>2018</v>
          </cell>
          <cell r="F1936" t="str">
            <v>TA</v>
          </cell>
          <cell r="G1936" t="str">
            <v>40 x FRONT END CES CAP32 v1.2</v>
          </cell>
          <cell r="H1936" t="str">
            <v>OF4559</v>
          </cell>
          <cell r="I1936">
            <v>0</v>
          </cell>
          <cell r="J1936">
            <v>4</v>
          </cell>
          <cell r="K1936">
            <v>3.37</v>
          </cell>
          <cell r="L1936">
            <v>0.62999999999999989</v>
          </cell>
          <cell r="M1936">
            <v>0.84250000000000003</v>
          </cell>
          <cell r="N1936" t="str">
            <v>-</v>
          </cell>
          <cell r="O1936" t="str">
            <v>-</v>
          </cell>
          <cell r="P1936" t="str">
            <v>EMM</v>
          </cell>
          <cell r="Q1936" t="str">
            <v>-</v>
          </cell>
          <cell r="R1936" t="str">
            <v>-</v>
          </cell>
          <cell r="S1936" t="str">
            <v>-</v>
          </cell>
          <cell r="T1936" t="str">
            <v>-</v>
          </cell>
          <cell r="U1936">
            <v>43133</v>
          </cell>
          <cell r="V1936">
            <v>43189</v>
          </cell>
          <cell r="W1936">
            <v>43189</v>
          </cell>
          <cell r="X1936">
            <v>58</v>
          </cell>
          <cell r="Y1936">
            <v>43207</v>
          </cell>
          <cell r="Z1936">
            <v>17</v>
          </cell>
        </row>
        <row r="1937">
          <cell r="C1937">
            <v>4569</v>
          </cell>
          <cell r="D1937" t="str">
            <v>SITEL</v>
          </cell>
          <cell r="E1937">
            <v>2018</v>
          </cell>
          <cell r="F1937" t="str">
            <v>TA</v>
          </cell>
          <cell r="G1937" t="str">
            <v>2 x Manguera COM PC - MODEM GSM</v>
          </cell>
          <cell r="H1937" t="str">
            <v>OF4072</v>
          </cell>
          <cell r="I1937">
            <v>0</v>
          </cell>
          <cell r="J1937">
            <v>1</v>
          </cell>
          <cell r="K1937">
            <v>1</v>
          </cell>
          <cell r="L1937">
            <v>0</v>
          </cell>
          <cell r="M1937">
            <v>1</v>
          </cell>
          <cell r="N1937" t="str">
            <v>-</v>
          </cell>
          <cell r="O1937" t="str">
            <v>-</v>
          </cell>
          <cell r="P1937" t="str">
            <v>EMM</v>
          </cell>
          <cell r="Q1937" t="str">
            <v>-</v>
          </cell>
          <cell r="R1937" t="str">
            <v>-</v>
          </cell>
          <cell r="S1937" t="str">
            <v>-</v>
          </cell>
          <cell r="T1937" t="str">
            <v>-</v>
          </cell>
          <cell r="U1937">
            <v>43139</v>
          </cell>
          <cell r="V1937">
            <v>43139</v>
          </cell>
          <cell r="W1937">
            <v>43139</v>
          </cell>
          <cell r="X1937">
            <v>0</v>
          </cell>
          <cell r="Y1937">
            <v>43139</v>
          </cell>
          <cell r="Z1937">
            <v>0</v>
          </cell>
        </row>
        <row r="1938">
          <cell r="C1938">
            <v>4570</v>
          </cell>
          <cell r="D1938" t="str">
            <v>ELEEBR</v>
          </cell>
          <cell r="E1938">
            <v>2018</v>
          </cell>
          <cell r="F1938" t="str">
            <v>OB</v>
          </cell>
          <cell r="G1938" t="str">
            <v>DESENVOLUPAMENT SW GENERADOR BB.DD. RTU CAP32-101/104 v1.0</v>
          </cell>
          <cell r="H1938" t="str">
            <v>OF3881</v>
          </cell>
          <cell r="I1938">
            <v>0</v>
          </cell>
          <cell r="J1938">
            <v>200</v>
          </cell>
          <cell r="K1938">
            <v>0</v>
          </cell>
          <cell r="L1938">
            <v>200</v>
          </cell>
          <cell r="M1938">
            <v>0</v>
          </cell>
          <cell r="N1938" t="str">
            <v>-</v>
          </cell>
          <cell r="O1938" t="str">
            <v>-</v>
          </cell>
          <cell r="P1938" t="str">
            <v>-</v>
          </cell>
          <cell r="Q1938" t="str">
            <v>-</v>
          </cell>
          <cell r="R1938" t="str">
            <v>RVC</v>
          </cell>
          <cell r="S1938" t="str">
            <v>-</v>
          </cell>
          <cell r="T1938" t="str">
            <v>-</v>
          </cell>
          <cell r="U1938">
            <v>43132</v>
          </cell>
          <cell r="V1938">
            <v>43189</v>
          </cell>
          <cell r="W1938">
            <v>43189</v>
          </cell>
          <cell r="X1938">
            <v>59</v>
          </cell>
          <cell r="Y1938">
            <v>0</v>
          </cell>
          <cell r="Z1938" t="str">
            <v/>
          </cell>
        </row>
        <row r="1939">
          <cell r="C1939">
            <v>4571</v>
          </cell>
          <cell r="D1939" t="str">
            <v>SITEL</v>
          </cell>
          <cell r="E1939">
            <v>2018</v>
          </cell>
          <cell r="F1939" t="str">
            <v>TA</v>
          </cell>
          <cell r="G1939" t="str">
            <v>TEDIS.Net, IEC104MasterService v1.45</v>
          </cell>
          <cell r="H1939" t="str">
            <v>OF3971</v>
          </cell>
          <cell r="I1939">
            <v>0</v>
          </cell>
          <cell r="J1939">
            <v>85</v>
          </cell>
          <cell r="K1939">
            <v>6</v>
          </cell>
          <cell r="L1939">
            <v>79</v>
          </cell>
          <cell r="M1939">
            <v>7.0588235294117646E-2</v>
          </cell>
          <cell r="N1939" t="str">
            <v>-</v>
          </cell>
          <cell r="O1939" t="str">
            <v>-</v>
          </cell>
          <cell r="P1939" t="str">
            <v>-</v>
          </cell>
          <cell r="Q1939" t="str">
            <v>-</v>
          </cell>
          <cell r="R1939" t="str">
            <v>JMT</v>
          </cell>
          <cell r="S1939" t="str">
            <v>-</v>
          </cell>
          <cell r="T1939" t="str">
            <v>-</v>
          </cell>
          <cell r="U1939">
            <v>43102</v>
          </cell>
          <cell r="V1939">
            <v>43189</v>
          </cell>
          <cell r="W1939">
            <v>43304</v>
          </cell>
          <cell r="X1939">
            <v>88</v>
          </cell>
          <cell r="Y1939">
            <v>43304</v>
          </cell>
          <cell r="Z1939">
            <v>0</v>
          </cell>
        </row>
        <row r="1940">
          <cell r="C1940">
            <v>4572</v>
          </cell>
          <cell r="D1940" t="str">
            <v>SITEL</v>
          </cell>
          <cell r="E1940">
            <v>2018</v>
          </cell>
          <cell r="F1940" t="str">
            <v>TA</v>
          </cell>
          <cell r="G1940" t="str">
            <v>TEDIS.Net, AlertEditor v1.45</v>
          </cell>
          <cell r="H1940" t="str">
            <v>OF-4553</v>
          </cell>
          <cell r="I1940">
            <v>0</v>
          </cell>
          <cell r="J1940">
            <v>174</v>
          </cell>
          <cell r="K1940">
            <v>333.58</v>
          </cell>
          <cell r="L1940">
            <v>-159.57999999999998</v>
          </cell>
          <cell r="M1940">
            <v>1.9171264367816092</v>
          </cell>
          <cell r="N1940" t="str">
            <v>-</v>
          </cell>
          <cell r="O1940" t="str">
            <v>-</v>
          </cell>
          <cell r="P1940" t="str">
            <v>-</v>
          </cell>
          <cell r="Q1940" t="str">
            <v>-</v>
          </cell>
          <cell r="R1940" t="str">
            <v>AP</v>
          </cell>
          <cell r="S1940" t="str">
            <v>-</v>
          </cell>
          <cell r="T1940" t="str">
            <v>-</v>
          </cell>
          <cell r="U1940">
            <v>43132</v>
          </cell>
          <cell r="V1940">
            <v>43189</v>
          </cell>
          <cell r="W1940">
            <v>43383</v>
          </cell>
          <cell r="X1940">
            <v>59</v>
          </cell>
          <cell r="Y1940">
            <v>43383</v>
          </cell>
          <cell r="Z1940">
            <v>0</v>
          </cell>
        </row>
        <row r="1941">
          <cell r="C1941">
            <v>4573</v>
          </cell>
          <cell r="D1941" t="str">
            <v>ELESUD</v>
          </cell>
          <cell r="E1941">
            <v>2018</v>
          </cell>
          <cell r="F1941" t="str">
            <v>TA</v>
          </cell>
          <cell r="G1941" t="str">
            <v>MANTENIMENT CSSat SUDANELL 2018-02</v>
          </cell>
          <cell r="H1941" t="str">
            <v>IND</v>
          </cell>
          <cell r="I1941">
            <v>0</v>
          </cell>
          <cell r="J1941">
            <v>4</v>
          </cell>
          <cell r="K1941">
            <v>4.5</v>
          </cell>
          <cell r="L1941">
            <v>-0.5</v>
          </cell>
          <cell r="M1941">
            <v>1.125</v>
          </cell>
          <cell r="N1941" t="str">
            <v>-</v>
          </cell>
          <cell r="O1941" t="str">
            <v>-</v>
          </cell>
          <cell r="P1941" t="str">
            <v>-</v>
          </cell>
          <cell r="Q1941" t="str">
            <v>-</v>
          </cell>
          <cell r="R1941" t="str">
            <v>TRS</v>
          </cell>
          <cell r="S1941" t="str">
            <v>-</v>
          </cell>
          <cell r="T1941" t="str">
            <v>-</v>
          </cell>
          <cell r="U1941">
            <v>43132</v>
          </cell>
          <cell r="V1941">
            <v>43159</v>
          </cell>
          <cell r="W1941">
            <v>43159</v>
          </cell>
          <cell r="X1941">
            <v>27</v>
          </cell>
          <cell r="Y1941">
            <v>43159</v>
          </cell>
          <cell r="Z1941">
            <v>-2</v>
          </cell>
        </row>
        <row r="1942">
          <cell r="C1942">
            <v>4574</v>
          </cell>
          <cell r="D1942" t="str">
            <v>EMSA</v>
          </cell>
          <cell r="E1942">
            <v>2018</v>
          </cell>
          <cell r="F1942" t="str">
            <v>TA</v>
          </cell>
          <cell r="G1942" t="str">
            <v>MANTENIMENT CSSat EMSA 2018-02</v>
          </cell>
          <cell r="H1942" t="str">
            <v>IND</v>
          </cell>
          <cell r="I1942">
            <v>0</v>
          </cell>
          <cell r="J1942">
            <v>6</v>
          </cell>
          <cell r="K1942">
            <v>1</v>
          </cell>
          <cell r="L1942">
            <v>5</v>
          </cell>
          <cell r="M1942">
            <v>0.16666666666666666</v>
          </cell>
          <cell r="N1942" t="str">
            <v>-</v>
          </cell>
          <cell r="O1942" t="str">
            <v>-</v>
          </cell>
          <cell r="P1942" t="str">
            <v>-</v>
          </cell>
          <cell r="Q1942" t="str">
            <v>-</v>
          </cell>
          <cell r="R1942" t="str">
            <v>TRS</v>
          </cell>
          <cell r="S1942" t="str">
            <v>-</v>
          </cell>
          <cell r="T1942" t="str">
            <v>-</v>
          </cell>
          <cell r="U1942">
            <v>43132</v>
          </cell>
          <cell r="V1942">
            <v>43159</v>
          </cell>
          <cell r="W1942">
            <v>43159</v>
          </cell>
          <cell r="X1942">
            <v>27</v>
          </cell>
          <cell r="Y1942">
            <v>43159</v>
          </cell>
          <cell r="Z1942">
            <v>-2</v>
          </cell>
        </row>
        <row r="1943">
          <cell r="C1943">
            <v>4575</v>
          </cell>
          <cell r="D1943" t="str">
            <v>ELSACO</v>
          </cell>
          <cell r="E1943">
            <v>2018</v>
          </cell>
          <cell r="F1943" t="str">
            <v>TA</v>
          </cell>
          <cell r="G1943" t="str">
            <v>MANTENIMENT CSSat STA.COLOMA 2018-02</v>
          </cell>
          <cell r="H1943" t="str">
            <v>IND</v>
          </cell>
          <cell r="I1943">
            <v>0</v>
          </cell>
          <cell r="J1943">
            <v>7</v>
          </cell>
          <cell r="K1943">
            <v>6</v>
          </cell>
          <cell r="L1943">
            <v>1</v>
          </cell>
          <cell r="M1943">
            <v>0.8571428571428571</v>
          </cell>
          <cell r="N1943" t="str">
            <v>-</v>
          </cell>
          <cell r="O1943" t="str">
            <v>-</v>
          </cell>
          <cell r="P1943" t="str">
            <v>-</v>
          </cell>
          <cell r="Q1943" t="str">
            <v>-</v>
          </cell>
          <cell r="R1943" t="str">
            <v>TRS</v>
          </cell>
          <cell r="S1943" t="str">
            <v>-</v>
          </cell>
          <cell r="T1943" t="str">
            <v>-</v>
          </cell>
          <cell r="U1943">
            <v>43132</v>
          </cell>
          <cell r="V1943">
            <v>43159</v>
          </cell>
          <cell r="W1943">
            <v>43159</v>
          </cell>
          <cell r="X1943">
            <v>27</v>
          </cell>
          <cell r="Y1943">
            <v>43159</v>
          </cell>
          <cell r="Z1943">
            <v>-2</v>
          </cell>
        </row>
        <row r="1944">
          <cell r="C1944">
            <v>4576</v>
          </cell>
          <cell r="D1944" t="str">
            <v>SERGAR</v>
          </cell>
          <cell r="E1944">
            <v>2018</v>
          </cell>
          <cell r="F1944" t="str">
            <v>TA</v>
          </cell>
          <cell r="G1944" t="str">
            <v>MANTENIMENT CSSat SERVILIANO 2018-02</v>
          </cell>
          <cell r="H1944" t="str">
            <v>IND</v>
          </cell>
          <cell r="I1944">
            <v>0</v>
          </cell>
          <cell r="J1944">
            <v>6</v>
          </cell>
          <cell r="K1944">
            <v>6</v>
          </cell>
          <cell r="L1944">
            <v>0</v>
          </cell>
          <cell r="M1944">
            <v>1</v>
          </cell>
          <cell r="N1944" t="str">
            <v>-</v>
          </cell>
          <cell r="O1944" t="str">
            <v>-</v>
          </cell>
          <cell r="P1944" t="str">
            <v>-</v>
          </cell>
          <cell r="Q1944" t="str">
            <v>-</v>
          </cell>
          <cell r="R1944" t="str">
            <v>TRS</v>
          </cell>
          <cell r="S1944" t="str">
            <v>-</v>
          </cell>
          <cell r="T1944" t="str">
            <v>-</v>
          </cell>
          <cell r="U1944">
            <v>43132</v>
          </cell>
          <cell r="V1944">
            <v>43159</v>
          </cell>
          <cell r="W1944">
            <v>43159</v>
          </cell>
          <cell r="X1944">
            <v>27</v>
          </cell>
          <cell r="Y1944">
            <v>43159</v>
          </cell>
          <cell r="Z1944">
            <v>-2</v>
          </cell>
        </row>
        <row r="1945">
          <cell r="C1945">
            <v>4577</v>
          </cell>
          <cell r="D1945" t="str">
            <v>ALELCE</v>
          </cell>
          <cell r="E1945">
            <v>2018</v>
          </cell>
          <cell r="F1945" t="str">
            <v>TA</v>
          </cell>
          <cell r="G1945" t="str">
            <v>MANTENIMENT CSSat CEUTA 2018-02</v>
          </cell>
          <cell r="H1945" t="str">
            <v>IND</v>
          </cell>
          <cell r="I1945">
            <v>0</v>
          </cell>
          <cell r="J1945">
            <v>10</v>
          </cell>
          <cell r="K1945">
            <v>11</v>
          </cell>
          <cell r="L1945">
            <v>-1</v>
          </cell>
          <cell r="M1945">
            <v>1.1000000000000001</v>
          </cell>
          <cell r="N1945" t="str">
            <v>-</v>
          </cell>
          <cell r="O1945" t="str">
            <v>-</v>
          </cell>
          <cell r="P1945" t="str">
            <v>-</v>
          </cell>
          <cell r="Q1945" t="str">
            <v>-</v>
          </cell>
          <cell r="R1945" t="str">
            <v>TRS</v>
          </cell>
          <cell r="S1945" t="str">
            <v>-</v>
          </cell>
          <cell r="T1945" t="str">
            <v>-</v>
          </cell>
          <cell r="U1945">
            <v>43132</v>
          </cell>
          <cell r="V1945">
            <v>43159</v>
          </cell>
          <cell r="W1945">
            <v>43159</v>
          </cell>
          <cell r="X1945">
            <v>27</v>
          </cell>
          <cell r="Y1945">
            <v>43159</v>
          </cell>
          <cell r="Z1945">
            <v>-2</v>
          </cell>
        </row>
        <row r="1946">
          <cell r="C1946">
            <v>0</v>
          </cell>
          <cell r="D1946">
            <v>0</v>
          </cell>
          <cell r="E1946">
            <v>0</v>
          </cell>
          <cell r="F1946">
            <v>0</v>
          </cell>
          <cell r="G1946">
            <v>0</v>
          </cell>
          <cell r="H1946">
            <v>0</v>
          </cell>
          <cell r="I1946">
            <v>0</v>
          </cell>
          <cell r="J1946">
            <v>818.32999999999993</v>
          </cell>
          <cell r="K1946">
            <v>543.80999999999995</v>
          </cell>
          <cell r="L1946">
            <v>274.52</v>
          </cell>
          <cell r="M1946">
            <v>0</v>
          </cell>
          <cell r="N1946">
            <v>0</v>
          </cell>
          <cell r="O1946">
            <v>0</v>
          </cell>
          <cell r="P1946">
            <v>0</v>
          </cell>
          <cell r="Q1946">
            <v>0</v>
          </cell>
          <cell r="R1946">
            <v>0</v>
          </cell>
          <cell r="S1946">
            <v>0</v>
          </cell>
          <cell r="T1946">
            <v>0</v>
          </cell>
          <cell r="U1946">
            <v>0</v>
          </cell>
          <cell r="V1946">
            <v>0</v>
          </cell>
          <cell r="W1946">
            <v>0</v>
          </cell>
          <cell r="X1946">
            <v>0</v>
          </cell>
          <cell r="Y1946">
            <v>0</v>
          </cell>
          <cell r="Z1946">
            <v>193</v>
          </cell>
        </row>
        <row r="1947">
          <cell r="L1947">
            <v>0</v>
          </cell>
          <cell r="M1947">
            <v>0</v>
          </cell>
          <cell r="Z1947">
            <v>0</v>
          </cell>
        </row>
        <row r="1948">
          <cell r="D1948">
            <v>0</v>
          </cell>
          <cell r="E1948">
            <v>0</v>
          </cell>
          <cell r="F1948">
            <v>0</v>
          </cell>
          <cell r="G1948">
            <v>0</v>
          </cell>
          <cell r="H1948">
            <v>0</v>
          </cell>
          <cell r="I1948">
            <v>0</v>
          </cell>
          <cell r="J1948">
            <v>0</v>
          </cell>
          <cell r="K1948">
            <v>0</v>
          </cell>
          <cell r="L1948">
            <v>0</v>
          </cell>
          <cell r="M1948">
            <v>0</v>
          </cell>
          <cell r="N1948">
            <v>0</v>
          </cell>
          <cell r="O1948">
            <v>0</v>
          </cell>
          <cell r="P1948">
            <v>0</v>
          </cell>
          <cell r="Q1948">
            <v>0</v>
          </cell>
          <cell r="R1948">
            <v>0</v>
          </cell>
          <cell r="S1948">
            <v>0</v>
          </cell>
          <cell r="T1948">
            <v>0</v>
          </cell>
          <cell r="U1948">
            <v>0</v>
          </cell>
          <cell r="Z1948">
            <v>0</v>
          </cell>
        </row>
        <row r="1949">
          <cell r="D1949">
            <v>0</v>
          </cell>
          <cell r="E1949">
            <v>0</v>
          </cell>
          <cell r="F1949">
            <v>0</v>
          </cell>
          <cell r="G1949">
            <v>0</v>
          </cell>
          <cell r="H1949">
            <v>0</v>
          </cell>
          <cell r="I1949">
            <v>0</v>
          </cell>
          <cell r="J1949">
            <v>0</v>
          </cell>
          <cell r="K1949">
            <v>0</v>
          </cell>
          <cell r="N1949" t="str">
            <v>APROVISIONAMENTS</v>
          </cell>
          <cell r="O1949" t="str">
            <v>ADMINISTRACIO</v>
          </cell>
          <cell r="P1949" t="str">
            <v>OPERACIONS</v>
          </cell>
          <cell r="Q1949" t="str">
            <v>ENGINYERIA HW</v>
          </cell>
          <cell r="R1949" t="str">
            <v>ENGINYERIA SW</v>
          </cell>
          <cell r="S1949" t="str">
            <v>COMERCIAL</v>
          </cell>
          <cell r="T1949" t="str">
            <v>CONSUL.TELCOMUNIC.</v>
          </cell>
          <cell r="U1949">
            <v>0</v>
          </cell>
          <cell r="Z1949">
            <v>0</v>
          </cell>
        </row>
        <row r="1950">
          <cell r="N1950">
            <v>0</v>
          </cell>
          <cell r="O1950">
            <v>0</v>
          </cell>
          <cell r="P1950">
            <v>0</v>
          </cell>
          <cell r="Q1950">
            <v>0</v>
          </cell>
          <cell r="R1950">
            <v>0</v>
          </cell>
          <cell r="S1950">
            <v>0</v>
          </cell>
          <cell r="T1950">
            <v>0</v>
          </cell>
          <cell r="U1950">
            <v>0</v>
          </cell>
          <cell r="Z1950">
            <v>0</v>
          </cell>
        </row>
        <row r="1951">
          <cell r="N1951">
            <v>0</v>
          </cell>
          <cell r="O1951">
            <v>0</v>
          </cell>
          <cell r="P1951">
            <v>0</v>
          </cell>
          <cell r="Q1951">
            <v>0</v>
          </cell>
          <cell r="R1951">
            <v>0</v>
          </cell>
          <cell r="S1951">
            <v>0</v>
          </cell>
          <cell r="T1951">
            <v>0</v>
          </cell>
          <cell r="U1951">
            <v>0</v>
          </cell>
          <cell r="Z1951">
            <v>0</v>
          </cell>
        </row>
        <row r="1952">
          <cell r="N1952">
            <v>0</v>
          </cell>
          <cell r="O1952">
            <v>0</v>
          </cell>
          <cell r="P1952">
            <v>0</v>
          </cell>
          <cell r="Q1952">
            <v>0</v>
          </cell>
          <cell r="R1952">
            <v>0</v>
          </cell>
          <cell r="S1952">
            <v>0</v>
          </cell>
          <cell r="T1952">
            <v>0</v>
          </cell>
          <cell r="U1952">
            <v>0</v>
          </cell>
          <cell r="Z1952">
            <v>0</v>
          </cell>
        </row>
        <row r="1953">
          <cell r="E1953">
            <v>0</v>
          </cell>
          <cell r="F1953">
            <v>0</v>
          </cell>
          <cell r="G1953">
            <v>0</v>
          </cell>
          <cell r="H1953">
            <v>0</v>
          </cell>
          <cell r="I1953">
            <v>0</v>
          </cell>
          <cell r="J1953">
            <v>0</v>
          </cell>
          <cell r="K1953">
            <v>0</v>
          </cell>
          <cell r="L1953">
            <v>0</v>
          </cell>
          <cell r="M1953">
            <v>0</v>
          </cell>
          <cell r="N1953">
            <v>0</v>
          </cell>
          <cell r="O1953">
            <v>0</v>
          </cell>
          <cell r="P1953">
            <v>0</v>
          </cell>
          <cell r="Q1953">
            <v>0</v>
          </cell>
          <cell r="R1953">
            <v>0</v>
          </cell>
          <cell r="S1953">
            <v>0</v>
          </cell>
          <cell r="T1953">
            <v>0</v>
          </cell>
          <cell r="U1953">
            <v>0</v>
          </cell>
          <cell r="Z1953">
            <v>0</v>
          </cell>
        </row>
        <row r="1954">
          <cell r="E1954" t="str">
            <v>Projectes (EXTERNS) en curs 2.018</v>
          </cell>
          <cell r="F1954">
            <v>0</v>
          </cell>
          <cell r="G1954">
            <v>0</v>
          </cell>
          <cell r="H1954">
            <v>0</v>
          </cell>
          <cell r="I1954">
            <v>0</v>
          </cell>
          <cell r="J1954">
            <v>0</v>
          </cell>
          <cell r="K1954">
            <v>0</v>
          </cell>
          <cell r="L1954">
            <v>0</v>
          </cell>
          <cell r="M1954">
            <v>0</v>
          </cell>
          <cell r="N1954">
            <v>0</v>
          </cell>
          <cell r="O1954">
            <v>0</v>
          </cell>
          <cell r="P1954">
            <v>0</v>
          </cell>
          <cell r="Q1954">
            <v>0</v>
          </cell>
          <cell r="R1954">
            <v>0</v>
          </cell>
          <cell r="S1954">
            <v>0</v>
          </cell>
          <cell r="T1954">
            <v>0</v>
          </cell>
          <cell r="U1954">
            <v>0</v>
          </cell>
          <cell r="Z1954">
            <v>0</v>
          </cell>
        </row>
        <row r="1955">
          <cell r="N1955">
            <v>0</v>
          </cell>
          <cell r="O1955">
            <v>0</v>
          </cell>
          <cell r="P1955">
            <v>0</v>
          </cell>
          <cell r="Q1955">
            <v>0</v>
          </cell>
          <cell r="R1955">
            <v>0</v>
          </cell>
          <cell r="S1955">
            <v>0</v>
          </cell>
          <cell r="T1955">
            <v>0</v>
          </cell>
          <cell r="U1955">
            <v>0</v>
          </cell>
          <cell r="Z1955">
            <v>0</v>
          </cell>
        </row>
        <row r="1956">
          <cell r="C1956">
            <v>0</v>
          </cell>
          <cell r="D1956">
            <v>0</v>
          </cell>
          <cell r="E1956">
            <v>0</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0</v>
          </cell>
          <cell r="U1956">
            <v>0</v>
          </cell>
          <cell r="V1956">
            <v>0</v>
          </cell>
          <cell r="W1956">
            <v>0</v>
          </cell>
          <cell r="X1956">
            <v>0</v>
          </cell>
          <cell r="Y1956">
            <v>0</v>
          </cell>
          <cell r="Z1956">
            <v>0</v>
          </cell>
        </row>
        <row r="1957">
          <cell r="C1957" t="str">
            <v>OF</v>
          </cell>
          <cell r="D1957" t="str">
            <v>CLIENT</v>
          </cell>
          <cell r="E1957" t="str">
            <v>ANY</v>
          </cell>
          <cell r="F1957" t="str">
            <v>STATUS</v>
          </cell>
          <cell r="G1957" t="str">
            <v>PROJECTE</v>
          </cell>
          <cell r="H1957" t="str">
            <v>TIPUS OF o DEPENDENCIA</v>
          </cell>
          <cell r="I1957">
            <v>0</v>
          </cell>
          <cell r="J1957" t="str">
            <v>PREV</v>
          </cell>
          <cell r="K1957" t="str">
            <v>TOTAL</v>
          </cell>
          <cell r="L1957" t="str">
            <v>DESV</v>
          </cell>
          <cell r="M1957" t="str">
            <v>AVANÇ</v>
          </cell>
          <cell r="N1957" t="str">
            <v>DPT. IMPLICATS</v>
          </cell>
          <cell r="O1957">
            <v>0</v>
          </cell>
          <cell r="P1957">
            <v>0</v>
          </cell>
          <cell r="Q1957">
            <v>0</v>
          </cell>
          <cell r="R1957">
            <v>0</v>
          </cell>
          <cell r="S1957">
            <v>0</v>
          </cell>
          <cell r="T1957">
            <v>0</v>
          </cell>
          <cell r="U1957" t="str">
            <v>DATA</v>
          </cell>
          <cell r="V1957" t="str">
            <v>DATA</v>
          </cell>
          <cell r="W1957" t="str">
            <v>DATA</v>
          </cell>
          <cell r="X1957" t="str">
            <v>DURADA</v>
          </cell>
          <cell r="Y1957" t="str">
            <v>DATA</v>
          </cell>
          <cell r="Z1957" t="str">
            <v>DESVIAC.</v>
          </cell>
        </row>
        <row r="1958">
          <cell r="C1958">
            <v>0</v>
          </cell>
          <cell r="D1958">
            <v>0</v>
          </cell>
          <cell r="E1958">
            <v>0</v>
          </cell>
          <cell r="F1958">
            <v>0</v>
          </cell>
          <cell r="G1958">
            <v>0</v>
          </cell>
          <cell r="H1958">
            <v>0</v>
          </cell>
          <cell r="I1958">
            <v>0</v>
          </cell>
          <cell r="J1958">
            <v>0</v>
          </cell>
          <cell r="K1958" t="str">
            <v>REAL</v>
          </cell>
          <cell r="L1958">
            <v>0</v>
          </cell>
          <cell r="M1958">
            <v>0</v>
          </cell>
          <cell r="N1958">
            <v>0</v>
          </cell>
          <cell r="O1958">
            <v>0</v>
          </cell>
          <cell r="P1958">
            <v>0</v>
          </cell>
          <cell r="Q1958">
            <v>0</v>
          </cell>
          <cell r="R1958">
            <v>0</v>
          </cell>
          <cell r="S1958">
            <v>0</v>
          </cell>
          <cell r="T1958">
            <v>0</v>
          </cell>
          <cell r="U1958" t="str">
            <v>INICI</v>
          </cell>
          <cell r="V1958" t="str">
            <v>ENTREGA</v>
          </cell>
          <cell r="W1958" t="str">
            <v>REVISADA</v>
          </cell>
          <cell r="X1958">
            <v>0</v>
          </cell>
          <cell r="Y1958" t="str">
            <v>ACCEP.</v>
          </cell>
          <cell r="Z1958">
            <v>0</v>
          </cell>
        </row>
        <row r="1959">
          <cell r="C1959">
            <v>0</v>
          </cell>
          <cell r="D1959">
            <v>0</v>
          </cell>
          <cell r="E1959">
            <v>0</v>
          </cell>
          <cell r="F1959">
            <v>0</v>
          </cell>
          <cell r="G1959">
            <v>0</v>
          </cell>
          <cell r="H1959">
            <v>0</v>
          </cell>
          <cell r="I1959">
            <v>0</v>
          </cell>
          <cell r="J1959">
            <v>0</v>
          </cell>
          <cell r="K1959">
            <v>0</v>
          </cell>
          <cell r="L1959">
            <v>0</v>
          </cell>
          <cell r="M1959">
            <v>0</v>
          </cell>
          <cell r="N1959">
            <v>0</v>
          </cell>
          <cell r="O1959">
            <v>0</v>
          </cell>
          <cell r="P1959">
            <v>0</v>
          </cell>
          <cell r="Q1959">
            <v>0</v>
          </cell>
          <cell r="R1959">
            <v>0</v>
          </cell>
          <cell r="S1959">
            <v>0</v>
          </cell>
          <cell r="T1959">
            <v>0</v>
          </cell>
          <cell r="U1959">
            <v>0</v>
          </cell>
          <cell r="V1959">
            <v>0</v>
          </cell>
          <cell r="W1959">
            <v>0</v>
          </cell>
          <cell r="X1959">
            <v>0</v>
          </cell>
          <cell r="Y1959">
            <v>0</v>
          </cell>
          <cell r="Z1959">
            <v>0</v>
          </cell>
        </row>
        <row r="1960">
          <cell r="C1960">
            <v>4578</v>
          </cell>
          <cell r="D1960" t="str">
            <v>ELEMON</v>
          </cell>
          <cell r="E1960">
            <v>2018</v>
          </cell>
          <cell r="F1960" t="str">
            <v>TA</v>
          </cell>
          <cell r="G1960" t="str">
            <v>MANTENIMENT CSSat MONTOLIU 2018-02</v>
          </cell>
          <cell r="H1960" t="str">
            <v>IND</v>
          </cell>
          <cell r="I1960">
            <v>0</v>
          </cell>
          <cell r="J1960">
            <v>4</v>
          </cell>
          <cell r="K1960">
            <v>4</v>
          </cell>
          <cell r="L1960">
            <v>0</v>
          </cell>
          <cell r="M1960">
            <v>1</v>
          </cell>
          <cell r="N1960" t="str">
            <v>-</v>
          </cell>
          <cell r="O1960" t="str">
            <v>-</v>
          </cell>
          <cell r="P1960" t="str">
            <v>-</v>
          </cell>
          <cell r="Q1960" t="str">
            <v>-</v>
          </cell>
          <cell r="R1960" t="str">
            <v>TRS</v>
          </cell>
          <cell r="S1960" t="str">
            <v>-</v>
          </cell>
          <cell r="T1960" t="str">
            <v>-</v>
          </cell>
          <cell r="U1960">
            <v>43132</v>
          </cell>
          <cell r="V1960">
            <v>43159</v>
          </cell>
          <cell r="W1960">
            <v>43159</v>
          </cell>
          <cell r="X1960">
            <v>27</v>
          </cell>
          <cell r="Y1960">
            <v>43159</v>
          </cell>
          <cell r="Z1960">
            <v>-2</v>
          </cell>
        </row>
        <row r="1961">
          <cell r="C1961">
            <v>4579</v>
          </cell>
          <cell r="D1961" t="str">
            <v>SUMTAR</v>
          </cell>
          <cell r="E1961">
            <v>2018</v>
          </cell>
          <cell r="F1961" t="str">
            <v>TA</v>
          </cell>
          <cell r="G1961" t="str">
            <v>MANTENIMENT CSSat TARRASENSES 2018-02</v>
          </cell>
          <cell r="H1961" t="str">
            <v>IND</v>
          </cell>
          <cell r="I1961">
            <v>0</v>
          </cell>
          <cell r="J1961">
            <v>4</v>
          </cell>
          <cell r="K1961">
            <v>4.5</v>
          </cell>
          <cell r="L1961">
            <v>-0.5</v>
          </cell>
          <cell r="M1961">
            <v>1.125</v>
          </cell>
          <cell r="N1961" t="str">
            <v>-</v>
          </cell>
          <cell r="O1961" t="str">
            <v>-</v>
          </cell>
          <cell r="P1961" t="str">
            <v>-</v>
          </cell>
          <cell r="Q1961" t="str">
            <v>-</v>
          </cell>
          <cell r="R1961" t="str">
            <v>TRS</v>
          </cell>
          <cell r="S1961" t="str">
            <v>-</v>
          </cell>
          <cell r="T1961" t="str">
            <v>-</v>
          </cell>
          <cell r="U1961">
            <v>43132</v>
          </cell>
          <cell r="V1961">
            <v>43159</v>
          </cell>
          <cell r="W1961">
            <v>43159</v>
          </cell>
          <cell r="X1961">
            <v>27</v>
          </cell>
          <cell r="Y1961">
            <v>43159</v>
          </cell>
          <cell r="Z1961">
            <v>-2</v>
          </cell>
        </row>
        <row r="1962">
          <cell r="C1962">
            <v>4580</v>
          </cell>
          <cell r="D1962" t="str">
            <v>ELECAR</v>
          </cell>
          <cell r="E1962">
            <v>2018</v>
          </cell>
          <cell r="F1962" t="str">
            <v>TA</v>
          </cell>
          <cell r="G1962" t="str">
            <v>MANTENIMENT CSSat CARDENER 2018-02</v>
          </cell>
          <cell r="H1962" t="str">
            <v>IND</v>
          </cell>
          <cell r="I1962">
            <v>0</v>
          </cell>
          <cell r="J1962">
            <v>5</v>
          </cell>
          <cell r="K1962">
            <v>5.3</v>
          </cell>
          <cell r="L1962">
            <v>-0.29999999999999982</v>
          </cell>
          <cell r="M1962">
            <v>1.06</v>
          </cell>
          <cell r="N1962" t="str">
            <v>-</v>
          </cell>
          <cell r="O1962" t="str">
            <v>-</v>
          </cell>
          <cell r="P1962" t="str">
            <v>-</v>
          </cell>
          <cell r="Q1962" t="str">
            <v>-</v>
          </cell>
          <cell r="R1962" t="str">
            <v>TRS</v>
          </cell>
          <cell r="S1962" t="str">
            <v>-</v>
          </cell>
          <cell r="T1962" t="str">
            <v>-</v>
          </cell>
          <cell r="U1962">
            <v>43132</v>
          </cell>
          <cell r="V1962">
            <v>43159</v>
          </cell>
          <cell r="W1962">
            <v>43159</v>
          </cell>
          <cell r="X1962">
            <v>27</v>
          </cell>
          <cell r="Y1962">
            <v>43159</v>
          </cell>
          <cell r="Z1962">
            <v>-2</v>
          </cell>
        </row>
        <row r="1963">
          <cell r="C1963">
            <v>4581</v>
          </cell>
          <cell r="D1963" t="str">
            <v>ENEBEN</v>
          </cell>
          <cell r="E1963">
            <v>2018</v>
          </cell>
          <cell r="F1963" t="str">
            <v>TA</v>
          </cell>
          <cell r="G1963" t="str">
            <v>MANTENIMENT CSSat BENASQUE 2018-02</v>
          </cell>
          <cell r="H1963" t="str">
            <v>IND</v>
          </cell>
          <cell r="I1963">
            <v>0</v>
          </cell>
          <cell r="J1963">
            <v>4</v>
          </cell>
          <cell r="K1963">
            <v>3.5</v>
          </cell>
          <cell r="L1963">
            <v>0.5</v>
          </cell>
          <cell r="M1963">
            <v>0.875</v>
          </cell>
          <cell r="N1963" t="str">
            <v>-</v>
          </cell>
          <cell r="O1963" t="str">
            <v>-</v>
          </cell>
          <cell r="P1963" t="str">
            <v>-</v>
          </cell>
          <cell r="Q1963" t="str">
            <v>-</v>
          </cell>
          <cell r="R1963" t="str">
            <v>TRS</v>
          </cell>
          <cell r="S1963" t="str">
            <v>-</v>
          </cell>
          <cell r="T1963" t="str">
            <v>-</v>
          </cell>
          <cell r="U1963">
            <v>43132</v>
          </cell>
          <cell r="V1963">
            <v>43159</v>
          </cell>
          <cell r="W1963">
            <v>43159</v>
          </cell>
          <cell r="X1963">
            <v>27</v>
          </cell>
          <cell r="Y1963">
            <v>43159</v>
          </cell>
          <cell r="Z1963">
            <v>-2</v>
          </cell>
        </row>
        <row r="1964">
          <cell r="C1964">
            <v>4582</v>
          </cell>
          <cell r="D1964" t="str">
            <v>ELEALB</v>
          </cell>
          <cell r="E1964">
            <v>2018</v>
          </cell>
          <cell r="F1964" t="str">
            <v>TA</v>
          </cell>
          <cell r="G1964" t="str">
            <v>MANTENIMENT CSSat ALBATARREC 2018-02</v>
          </cell>
          <cell r="H1964" t="str">
            <v>IND</v>
          </cell>
          <cell r="I1964">
            <v>10</v>
          </cell>
          <cell r="J1964">
            <v>4</v>
          </cell>
          <cell r="K1964">
            <v>4</v>
          </cell>
          <cell r="L1964">
            <v>0</v>
          </cell>
          <cell r="M1964">
            <v>1</v>
          </cell>
          <cell r="N1964" t="str">
            <v>-</v>
          </cell>
          <cell r="O1964" t="str">
            <v>-</v>
          </cell>
          <cell r="P1964" t="str">
            <v>-</v>
          </cell>
          <cell r="Q1964" t="str">
            <v>-</v>
          </cell>
          <cell r="R1964" t="str">
            <v>TRS</v>
          </cell>
          <cell r="S1964" t="str">
            <v>-</v>
          </cell>
          <cell r="T1964" t="str">
            <v>-</v>
          </cell>
          <cell r="U1964">
            <v>43132</v>
          </cell>
          <cell r="V1964">
            <v>43159</v>
          </cell>
          <cell r="W1964">
            <v>43159</v>
          </cell>
          <cell r="X1964">
            <v>27</v>
          </cell>
          <cell r="Y1964">
            <v>43159</v>
          </cell>
          <cell r="Z1964">
            <v>-2</v>
          </cell>
        </row>
        <row r="1965">
          <cell r="C1965">
            <v>4583</v>
          </cell>
          <cell r="D1965" t="str">
            <v>ELTOSE</v>
          </cell>
          <cell r="E1965">
            <v>2018</v>
          </cell>
          <cell r="F1965" t="str">
            <v>TA</v>
          </cell>
          <cell r="G1965" t="str">
            <v>MANTENIMENT CSSat T.SEGRE 2018-02</v>
          </cell>
          <cell r="H1965" t="str">
            <v>IND</v>
          </cell>
          <cell r="I1965">
            <v>4</v>
          </cell>
          <cell r="J1965">
            <v>4</v>
          </cell>
          <cell r="K1965">
            <v>3.5</v>
          </cell>
          <cell r="L1965">
            <v>0.5</v>
          </cell>
          <cell r="M1965">
            <v>0.875</v>
          </cell>
          <cell r="N1965" t="str">
            <v>-</v>
          </cell>
          <cell r="O1965" t="str">
            <v>-</v>
          </cell>
          <cell r="P1965" t="str">
            <v>-</v>
          </cell>
          <cell r="Q1965" t="str">
            <v>-</v>
          </cell>
          <cell r="R1965" t="str">
            <v>TRS</v>
          </cell>
          <cell r="S1965" t="str">
            <v>-</v>
          </cell>
          <cell r="T1965" t="str">
            <v>-</v>
          </cell>
          <cell r="U1965">
            <v>43132</v>
          </cell>
          <cell r="V1965">
            <v>43159</v>
          </cell>
          <cell r="W1965">
            <v>43159</v>
          </cell>
          <cell r="X1965">
            <v>27</v>
          </cell>
          <cell r="Y1965">
            <v>43159</v>
          </cell>
          <cell r="Z1965">
            <v>-2</v>
          </cell>
        </row>
        <row r="1966">
          <cell r="C1966">
            <v>4584</v>
          </cell>
          <cell r="D1966" t="str">
            <v>EMDEPO</v>
          </cell>
          <cell r="E1966">
            <v>2018</v>
          </cell>
          <cell r="F1966" t="str">
            <v>TA</v>
          </cell>
          <cell r="G1966" t="str">
            <v>MANTENIMENT CSSat PONTS 2018-02</v>
          </cell>
          <cell r="H1966" t="str">
            <v>IND</v>
          </cell>
          <cell r="I1966">
            <v>4</v>
          </cell>
          <cell r="J1966">
            <v>4</v>
          </cell>
          <cell r="K1966">
            <v>1</v>
          </cell>
          <cell r="L1966">
            <v>3</v>
          </cell>
          <cell r="M1966">
            <v>0.25</v>
          </cell>
          <cell r="N1966" t="str">
            <v>-</v>
          </cell>
          <cell r="O1966" t="str">
            <v>-</v>
          </cell>
          <cell r="P1966" t="str">
            <v>-</v>
          </cell>
          <cell r="Q1966" t="str">
            <v>-</v>
          </cell>
          <cell r="R1966" t="str">
            <v>TRS</v>
          </cell>
          <cell r="S1966" t="str">
            <v>-</v>
          </cell>
          <cell r="T1966" t="str">
            <v>-</v>
          </cell>
          <cell r="U1966">
            <v>43132</v>
          </cell>
          <cell r="V1966">
            <v>43159</v>
          </cell>
          <cell r="W1966">
            <v>43159</v>
          </cell>
          <cell r="X1966">
            <v>27</v>
          </cell>
          <cell r="Y1966">
            <v>43159</v>
          </cell>
          <cell r="Z1966">
            <v>-2</v>
          </cell>
        </row>
        <row r="1967">
          <cell r="C1967">
            <v>4585</v>
          </cell>
          <cell r="D1967" t="str">
            <v>ORMAZA</v>
          </cell>
          <cell r="E1967">
            <v>2018</v>
          </cell>
          <cell r="F1967" t="str">
            <v>TA</v>
          </cell>
          <cell r="G1967" t="str">
            <v>4 x RTU CC.DD. CENTELLES v1.0</v>
          </cell>
          <cell r="H1967" t="str">
            <v>PPAL</v>
          </cell>
          <cell r="I1967">
            <v>5</v>
          </cell>
          <cell r="J1967">
            <v>1</v>
          </cell>
          <cell r="K1967">
            <v>1</v>
          </cell>
          <cell r="L1967">
            <v>0</v>
          </cell>
          <cell r="M1967">
            <v>1</v>
          </cell>
          <cell r="N1967" t="str">
            <v>-</v>
          </cell>
          <cell r="O1967" t="str">
            <v>-</v>
          </cell>
          <cell r="P1967" t="str">
            <v>EMM</v>
          </cell>
          <cell r="Q1967" t="str">
            <v>-</v>
          </cell>
          <cell r="R1967" t="str">
            <v>-</v>
          </cell>
          <cell r="S1967" t="str">
            <v>-</v>
          </cell>
          <cell r="T1967" t="str">
            <v>-</v>
          </cell>
          <cell r="U1967">
            <v>43132</v>
          </cell>
          <cell r="V1967">
            <v>43189</v>
          </cell>
          <cell r="W1967">
            <v>43189</v>
          </cell>
          <cell r="X1967">
            <v>59</v>
          </cell>
          <cell r="Y1967">
            <v>43157</v>
          </cell>
          <cell r="Z1967">
            <v>-34</v>
          </cell>
        </row>
        <row r="1968">
          <cell r="C1968">
            <v>4586</v>
          </cell>
          <cell r="D1968" t="str">
            <v>SITEL</v>
          </cell>
          <cell r="E1968">
            <v>2018</v>
          </cell>
          <cell r="F1968" t="str">
            <v>TA</v>
          </cell>
          <cell r="G1968" t="str">
            <v>4 x Manguera CAP32 - MOXA nPort-5110</v>
          </cell>
          <cell r="H1968" t="str">
            <v>OF4585</v>
          </cell>
          <cell r="I1968">
            <v>4</v>
          </cell>
          <cell r="J1968">
            <v>1.5</v>
          </cell>
          <cell r="K1968">
            <v>0.75</v>
          </cell>
          <cell r="L1968">
            <v>0.75</v>
          </cell>
          <cell r="M1968">
            <v>0.5</v>
          </cell>
          <cell r="N1968" t="str">
            <v>-</v>
          </cell>
          <cell r="O1968" t="str">
            <v>-</v>
          </cell>
          <cell r="P1968" t="str">
            <v>EMM</v>
          </cell>
          <cell r="Q1968" t="str">
            <v>-</v>
          </cell>
          <cell r="R1968" t="str">
            <v>-</v>
          </cell>
          <cell r="S1968" t="str">
            <v>-</v>
          </cell>
          <cell r="T1968" t="str">
            <v>-</v>
          </cell>
          <cell r="U1968">
            <v>43132</v>
          </cell>
          <cell r="V1968">
            <v>43189</v>
          </cell>
          <cell r="W1968">
            <v>43189</v>
          </cell>
          <cell r="X1968">
            <v>59</v>
          </cell>
          <cell r="Y1968">
            <v>43146</v>
          </cell>
          <cell r="Z1968">
            <v>-45</v>
          </cell>
        </row>
        <row r="1969">
          <cell r="C1969">
            <v>4587</v>
          </cell>
          <cell r="D1969" t="str">
            <v>EOSPIT</v>
          </cell>
          <cell r="E1969">
            <v>2018</v>
          </cell>
          <cell r="F1969" t="str">
            <v>TA</v>
          </cell>
          <cell r="G1969" t="str">
            <v>17 x RTU IAT EOSA v2.0</v>
          </cell>
          <cell r="H1969" t="str">
            <v>PPAL</v>
          </cell>
          <cell r="I1969">
            <v>4</v>
          </cell>
          <cell r="J1969">
            <v>23</v>
          </cell>
          <cell r="K1969">
            <v>22.83</v>
          </cell>
          <cell r="L1969">
            <v>0.17000000000000171</v>
          </cell>
          <cell r="M1969">
            <v>0.9926086956521738</v>
          </cell>
          <cell r="N1969" t="str">
            <v>-</v>
          </cell>
          <cell r="O1969" t="str">
            <v>-</v>
          </cell>
          <cell r="P1969" t="str">
            <v>EMM</v>
          </cell>
          <cell r="Q1969" t="str">
            <v>-</v>
          </cell>
          <cell r="R1969" t="str">
            <v>-</v>
          </cell>
          <cell r="S1969" t="str">
            <v>-</v>
          </cell>
          <cell r="T1969" t="str">
            <v>-</v>
          </cell>
          <cell r="U1969">
            <v>43137</v>
          </cell>
          <cell r="V1969">
            <v>43210</v>
          </cell>
          <cell r="W1969">
            <v>43256</v>
          </cell>
          <cell r="X1969">
            <v>74</v>
          </cell>
          <cell r="Y1969">
            <v>43256</v>
          </cell>
          <cell r="Z1969">
            <v>0</v>
          </cell>
        </row>
        <row r="1970">
          <cell r="C1970">
            <v>4588</v>
          </cell>
          <cell r="D1970" t="str">
            <v>SITEL</v>
          </cell>
          <cell r="E1970">
            <v>2018</v>
          </cell>
          <cell r="F1970" t="str">
            <v>TA</v>
          </cell>
          <cell r="G1970" t="str">
            <v>17 x Manguera COM CAP32 - GSM ROBUSTEL</v>
          </cell>
          <cell r="H1970" t="str">
            <v>OF4587</v>
          </cell>
          <cell r="I1970">
            <v>4</v>
          </cell>
          <cell r="J1970">
            <v>5</v>
          </cell>
          <cell r="K1970">
            <v>4.57</v>
          </cell>
          <cell r="L1970">
            <v>0.42999999999999972</v>
          </cell>
          <cell r="M1970">
            <v>0.91400000000000003</v>
          </cell>
          <cell r="N1970" t="str">
            <v>-</v>
          </cell>
          <cell r="O1970" t="str">
            <v>-</v>
          </cell>
          <cell r="P1970" t="str">
            <v>EMM</v>
          </cell>
          <cell r="Q1970" t="str">
            <v>-</v>
          </cell>
          <cell r="R1970" t="str">
            <v>-</v>
          </cell>
          <cell r="S1970" t="str">
            <v>-</v>
          </cell>
          <cell r="T1970" t="str">
            <v>-</v>
          </cell>
          <cell r="U1970">
            <v>43137</v>
          </cell>
          <cell r="V1970">
            <v>43210</v>
          </cell>
          <cell r="W1970">
            <v>43210</v>
          </cell>
          <cell r="X1970">
            <v>74</v>
          </cell>
          <cell r="Y1970">
            <v>43168</v>
          </cell>
          <cell r="Z1970">
            <v>-41</v>
          </cell>
        </row>
        <row r="1971">
          <cell r="C1971">
            <v>4589</v>
          </cell>
          <cell r="D1971" t="str">
            <v>SITEL</v>
          </cell>
          <cell r="E1971">
            <v>2018</v>
          </cell>
          <cell r="F1971" t="str">
            <v>TA</v>
          </cell>
          <cell r="G1971" t="str">
            <v>17 x Manguera COM MODEM FSK - GM340</v>
          </cell>
          <cell r="H1971" t="str">
            <v>OF4587</v>
          </cell>
          <cell r="I1971">
            <v>6</v>
          </cell>
          <cell r="J1971">
            <v>5</v>
          </cell>
          <cell r="K1971">
            <v>7.17</v>
          </cell>
          <cell r="L1971">
            <v>-2.17</v>
          </cell>
          <cell r="M1971">
            <v>1.4339999999999999</v>
          </cell>
          <cell r="N1971" t="str">
            <v>-</v>
          </cell>
          <cell r="O1971" t="str">
            <v>-</v>
          </cell>
          <cell r="P1971" t="str">
            <v>EMM</v>
          </cell>
          <cell r="Q1971" t="str">
            <v>-</v>
          </cell>
          <cell r="R1971" t="str">
            <v>-</v>
          </cell>
          <cell r="S1971" t="str">
            <v>-</v>
          </cell>
          <cell r="T1971" t="str">
            <v>-</v>
          </cell>
          <cell r="U1971">
            <v>43137</v>
          </cell>
          <cell r="V1971">
            <v>43210</v>
          </cell>
          <cell r="W1971">
            <v>43210</v>
          </cell>
          <cell r="X1971">
            <v>74</v>
          </cell>
          <cell r="Y1971">
            <v>43194</v>
          </cell>
          <cell r="Z1971">
            <v>-16</v>
          </cell>
        </row>
        <row r="1972">
          <cell r="C1972">
            <v>4590</v>
          </cell>
          <cell r="D1972" t="str">
            <v>SITEL</v>
          </cell>
          <cell r="E1972">
            <v>2018</v>
          </cell>
          <cell r="F1972" t="str">
            <v>TA</v>
          </cell>
          <cell r="G1972" t="str">
            <v>17 x Manguera COM cAP32 - MODEM FSK</v>
          </cell>
          <cell r="H1972" t="str">
            <v>OF4587</v>
          </cell>
          <cell r="I1972">
            <v>6</v>
          </cell>
          <cell r="J1972">
            <v>5</v>
          </cell>
          <cell r="K1972">
            <v>4.67</v>
          </cell>
          <cell r="L1972">
            <v>0.33000000000000007</v>
          </cell>
          <cell r="M1972">
            <v>0.93399999999999994</v>
          </cell>
          <cell r="N1972" t="str">
            <v>-</v>
          </cell>
          <cell r="O1972" t="str">
            <v>-</v>
          </cell>
          <cell r="P1972" t="str">
            <v>EMM</v>
          </cell>
          <cell r="Q1972" t="str">
            <v>-</v>
          </cell>
          <cell r="R1972" t="str">
            <v>-</v>
          </cell>
          <cell r="S1972" t="str">
            <v>-</v>
          </cell>
          <cell r="T1972" t="str">
            <v>-</v>
          </cell>
          <cell r="U1972">
            <v>43137</v>
          </cell>
          <cell r="V1972">
            <v>43210</v>
          </cell>
          <cell r="W1972">
            <v>43210</v>
          </cell>
          <cell r="X1972">
            <v>74</v>
          </cell>
          <cell r="Y1972">
            <v>43168</v>
          </cell>
          <cell r="Z1972">
            <v>-41</v>
          </cell>
        </row>
        <row r="1973">
          <cell r="C1973">
            <v>4591</v>
          </cell>
          <cell r="D1973" t="str">
            <v>SITEL</v>
          </cell>
          <cell r="E1973">
            <v>2018</v>
          </cell>
          <cell r="F1973" t="str">
            <v>TA</v>
          </cell>
          <cell r="G1973" t="str">
            <v>17 x Manguera COM CAP32 - PROT.ZiV</v>
          </cell>
          <cell r="H1973" t="str">
            <v>OF4587</v>
          </cell>
          <cell r="I1973">
            <v>0</v>
          </cell>
          <cell r="J1973">
            <v>5</v>
          </cell>
          <cell r="K1973">
            <v>5</v>
          </cell>
          <cell r="L1973">
            <v>0</v>
          </cell>
          <cell r="M1973">
            <v>1</v>
          </cell>
          <cell r="N1973" t="str">
            <v>-</v>
          </cell>
          <cell r="O1973" t="str">
            <v>-</v>
          </cell>
          <cell r="P1973" t="str">
            <v>EMM</v>
          </cell>
          <cell r="Q1973" t="str">
            <v>-</v>
          </cell>
          <cell r="R1973" t="str">
            <v>-</v>
          </cell>
          <cell r="S1973" t="str">
            <v>-</v>
          </cell>
          <cell r="T1973" t="str">
            <v>-</v>
          </cell>
          <cell r="U1973">
            <v>43137</v>
          </cell>
          <cell r="V1973">
            <v>43210</v>
          </cell>
          <cell r="W1973">
            <v>43210</v>
          </cell>
          <cell r="X1973">
            <v>74</v>
          </cell>
          <cell r="Y1973">
            <v>43171</v>
          </cell>
          <cell r="Z1973">
            <v>-38</v>
          </cell>
        </row>
        <row r="1974">
          <cell r="C1974">
            <v>4592</v>
          </cell>
          <cell r="D1974" t="str">
            <v>SITEL</v>
          </cell>
          <cell r="E1974">
            <v>2018</v>
          </cell>
          <cell r="F1974" t="str">
            <v>TA</v>
          </cell>
          <cell r="G1974" t="str">
            <v>25 x MODEM FSK 12Vdc C/DIN</v>
          </cell>
          <cell r="H1974" t="str">
            <v>OF4587</v>
          </cell>
          <cell r="I1974">
            <v>0</v>
          </cell>
          <cell r="J1974">
            <v>9</v>
          </cell>
          <cell r="K1974">
            <v>6.15</v>
          </cell>
          <cell r="L1974">
            <v>2.8499999999999996</v>
          </cell>
          <cell r="M1974">
            <v>0.68333333333333335</v>
          </cell>
          <cell r="N1974" t="str">
            <v>-</v>
          </cell>
          <cell r="O1974" t="str">
            <v>-</v>
          </cell>
          <cell r="P1974" t="str">
            <v>EMM</v>
          </cell>
          <cell r="Q1974" t="str">
            <v>-</v>
          </cell>
          <cell r="R1974" t="str">
            <v>-</v>
          </cell>
          <cell r="S1974" t="str">
            <v>-</v>
          </cell>
          <cell r="T1974" t="str">
            <v>-</v>
          </cell>
          <cell r="U1974">
            <v>43137</v>
          </cell>
          <cell r="V1974">
            <v>43210</v>
          </cell>
          <cell r="W1974">
            <v>43210</v>
          </cell>
          <cell r="X1974">
            <v>74</v>
          </cell>
          <cell r="Y1974">
            <v>43203</v>
          </cell>
          <cell r="Z1974">
            <v>-7</v>
          </cell>
        </row>
        <row r="1975">
          <cell r="C1975">
            <v>4593</v>
          </cell>
          <cell r="D1975" t="str">
            <v>SITEL</v>
          </cell>
          <cell r="E1975">
            <v>2018</v>
          </cell>
          <cell r="F1975" t="str">
            <v>TA</v>
          </cell>
          <cell r="G1975" t="str">
            <v>25 x MODEM FSK Generic</v>
          </cell>
          <cell r="H1975" t="str">
            <v>OF4592</v>
          </cell>
          <cell r="I1975">
            <v>0</v>
          </cell>
          <cell r="J1975">
            <v>8</v>
          </cell>
          <cell r="K1975">
            <v>5.51</v>
          </cell>
          <cell r="L1975">
            <v>2.4900000000000002</v>
          </cell>
          <cell r="M1975">
            <v>0.68874999999999997</v>
          </cell>
          <cell r="N1975" t="str">
            <v>-</v>
          </cell>
          <cell r="O1975" t="str">
            <v>-</v>
          </cell>
          <cell r="P1975" t="str">
            <v>EMM</v>
          </cell>
          <cell r="Q1975" t="str">
            <v>-</v>
          </cell>
          <cell r="R1975" t="str">
            <v>-</v>
          </cell>
          <cell r="S1975" t="str">
            <v>-</v>
          </cell>
          <cell r="T1975" t="str">
            <v>-</v>
          </cell>
          <cell r="U1975">
            <v>43137</v>
          </cell>
          <cell r="V1975">
            <v>43210</v>
          </cell>
          <cell r="W1975">
            <v>43210</v>
          </cell>
          <cell r="X1975">
            <v>74</v>
          </cell>
          <cell r="Y1975">
            <v>43203</v>
          </cell>
          <cell r="Z1975">
            <v>-7</v>
          </cell>
        </row>
        <row r="1976">
          <cell r="C1976">
            <v>4594</v>
          </cell>
          <cell r="D1976" t="str">
            <v>SITEL</v>
          </cell>
          <cell r="E1976">
            <v>2018</v>
          </cell>
          <cell r="F1976" t="str">
            <v>TA</v>
          </cell>
          <cell r="G1976" t="str">
            <v>1 x LATIGUILLO RG-58 (2mts)</v>
          </cell>
          <cell r="H1976" t="str">
            <v>OF4545</v>
          </cell>
          <cell r="I1976">
            <v>0</v>
          </cell>
          <cell r="J1976">
            <v>0.5</v>
          </cell>
          <cell r="K1976">
            <v>0.25</v>
          </cell>
          <cell r="L1976">
            <v>0.25</v>
          </cell>
          <cell r="M1976">
            <v>0.5</v>
          </cell>
          <cell r="N1976" t="str">
            <v>-</v>
          </cell>
          <cell r="O1976" t="str">
            <v>-</v>
          </cell>
          <cell r="P1976" t="str">
            <v>EMM</v>
          </cell>
          <cell r="Q1976" t="str">
            <v>-</v>
          </cell>
          <cell r="R1976" t="str">
            <v>-</v>
          </cell>
          <cell r="S1976" t="str">
            <v>-</v>
          </cell>
          <cell r="T1976" t="str">
            <v>-</v>
          </cell>
          <cell r="U1976">
            <v>43146</v>
          </cell>
          <cell r="V1976">
            <v>43159</v>
          </cell>
          <cell r="W1976">
            <v>43159</v>
          </cell>
          <cell r="X1976">
            <v>13</v>
          </cell>
          <cell r="Y1976">
            <v>43146</v>
          </cell>
          <cell r="Z1976">
            <v>-15</v>
          </cell>
        </row>
        <row r="1977">
          <cell r="C1977">
            <v>4595</v>
          </cell>
          <cell r="D1977" t="str">
            <v>SITEL</v>
          </cell>
          <cell r="E1977">
            <v>2018</v>
          </cell>
          <cell r="F1977" t="str">
            <v>TA</v>
          </cell>
          <cell r="G1977" t="str">
            <v>1 x Manguera COM CAP32-NPORT5110</v>
          </cell>
          <cell r="H1977" t="str">
            <v>OF4552</v>
          </cell>
          <cell r="I1977">
            <v>0</v>
          </cell>
          <cell r="J1977">
            <v>0.5</v>
          </cell>
          <cell r="K1977">
            <v>0.51</v>
          </cell>
          <cell r="L1977">
            <v>-1.0000000000000009E-2</v>
          </cell>
          <cell r="M1977">
            <v>1.02</v>
          </cell>
          <cell r="N1977" t="str">
            <v>-</v>
          </cell>
          <cell r="O1977" t="str">
            <v>-</v>
          </cell>
          <cell r="P1977" t="str">
            <v>EMM</v>
          </cell>
          <cell r="Q1977" t="str">
            <v>-</v>
          </cell>
          <cell r="R1977" t="str">
            <v>-</v>
          </cell>
          <cell r="S1977" t="str">
            <v>-</v>
          </cell>
          <cell r="T1977" t="str">
            <v>-</v>
          </cell>
          <cell r="U1977">
            <v>43151</v>
          </cell>
          <cell r="V1977">
            <v>43152</v>
          </cell>
          <cell r="W1977">
            <v>43152</v>
          </cell>
          <cell r="X1977">
            <v>1</v>
          </cell>
          <cell r="Y1977">
            <v>43157</v>
          </cell>
          <cell r="Z1977">
            <v>5</v>
          </cell>
        </row>
        <row r="1978">
          <cell r="C1978">
            <v>4596</v>
          </cell>
          <cell r="D1978" t="str">
            <v>JOFESE</v>
          </cell>
          <cell r="E1978">
            <v>2018</v>
          </cell>
          <cell r="F1978" t="str">
            <v>TA</v>
          </cell>
          <cell r="G1978" t="str">
            <v>CC SCADA TEDIS.Net J.FERRE v1.0</v>
          </cell>
          <cell r="H1978" t="str">
            <v>PPAL</v>
          </cell>
          <cell r="I1978">
            <v>0</v>
          </cell>
          <cell r="J1978">
            <v>312</v>
          </cell>
          <cell r="K1978">
            <v>174.25</v>
          </cell>
          <cell r="L1978">
            <v>137.75</v>
          </cell>
          <cell r="M1978">
            <v>0.55849358974358976</v>
          </cell>
          <cell r="N1978" t="str">
            <v>-</v>
          </cell>
          <cell r="O1978" t="str">
            <v>-</v>
          </cell>
          <cell r="P1978" t="str">
            <v>-</v>
          </cell>
          <cell r="Q1978" t="str">
            <v>-</v>
          </cell>
          <cell r="R1978" t="str">
            <v>JMT</v>
          </cell>
          <cell r="S1978" t="str">
            <v>-</v>
          </cell>
          <cell r="T1978" t="str">
            <v>-</v>
          </cell>
          <cell r="U1978">
            <v>43151</v>
          </cell>
          <cell r="V1978">
            <v>43373</v>
          </cell>
          <cell r="W1978">
            <v>43406</v>
          </cell>
          <cell r="X1978">
            <v>220</v>
          </cell>
          <cell r="Y1978">
            <v>43406</v>
          </cell>
          <cell r="Z1978">
            <v>0</v>
          </cell>
        </row>
        <row r="1979">
          <cell r="C1979">
            <v>4597</v>
          </cell>
          <cell r="D1979" t="str">
            <v>SITEL</v>
          </cell>
          <cell r="E1979">
            <v>2018</v>
          </cell>
          <cell r="F1979" t="str">
            <v>OB</v>
          </cell>
          <cell r="G1979" t="str">
            <v xml:space="preserve"> TEDIS.Net, SystemTerminal v1.45</v>
          </cell>
          <cell r="H1979" t="str">
            <v>OF4596</v>
          </cell>
          <cell r="I1979">
            <v>0</v>
          </cell>
          <cell r="J1979">
            <v>221</v>
          </cell>
          <cell r="K1979">
            <v>0</v>
          </cell>
          <cell r="L1979">
            <v>221</v>
          </cell>
          <cell r="M1979">
            <v>0</v>
          </cell>
          <cell r="N1979" t="str">
            <v>-</v>
          </cell>
          <cell r="O1979" t="str">
            <v>-</v>
          </cell>
          <cell r="P1979" t="str">
            <v>-</v>
          </cell>
          <cell r="Q1979" t="str">
            <v>-</v>
          </cell>
          <cell r="R1979" t="str">
            <v>JMT</v>
          </cell>
          <cell r="S1979" t="str">
            <v>-</v>
          </cell>
          <cell r="T1979" t="str">
            <v>-</v>
          </cell>
          <cell r="U1979">
            <v>43132</v>
          </cell>
          <cell r="V1979">
            <v>43220</v>
          </cell>
          <cell r="W1979">
            <v>43220</v>
          </cell>
          <cell r="X1979">
            <v>89</v>
          </cell>
          <cell r="Y1979">
            <v>0</v>
          </cell>
          <cell r="Z1979" t="str">
            <v/>
          </cell>
        </row>
        <row r="1980">
          <cell r="C1980">
            <v>4598</v>
          </cell>
          <cell r="D1980" t="str">
            <v>SAMENE</v>
          </cell>
          <cell r="E1980">
            <v>2018</v>
          </cell>
          <cell r="F1980" t="str">
            <v>OB</v>
          </cell>
          <cell r="G1980" t="str">
            <v>CC SCADA TEDIS.Net SAMPOL v1.1</v>
          </cell>
          <cell r="H1980" t="str">
            <v>OF3897</v>
          </cell>
          <cell r="I1980">
            <v>0</v>
          </cell>
          <cell r="J1980">
            <v>15</v>
          </cell>
          <cell r="K1980">
            <v>0</v>
          </cell>
          <cell r="L1980">
            <v>15</v>
          </cell>
          <cell r="M1980">
            <v>0</v>
          </cell>
          <cell r="N1980" t="str">
            <v>-</v>
          </cell>
          <cell r="O1980" t="str">
            <v>-</v>
          </cell>
          <cell r="P1980" t="str">
            <v>-</v>
          </cell>
          <cell r="Q1980" t="str">
            <v>-</v>
          </cell>
          <cell r="R1980" t="str">
            <v>AP</v>
          </cell>
          <cell r="S1980" t="str">
            <v>-</v>
          </cell>
          <cell r="T1980" t="str">
            <v>-</v>
          </cell>
          <cell r="U1980">
            <v>43136</v>
          </cell>
          <cell r="V1980">
            <v>43159</v>
          </cell>
          <cell r="W1980">
            <v>43159</v>
          </cell>
          <cell r="X1980">
            <v>23</v>
          </cell>
          <cell r="Y1980">
            <v>0</v>
          </cell>
          <cell r="Z1980" t="str">
            <v/>
          </cell>
        </row>
        <row r="1981">
          <cell r="C1981">
            <v>4599</v>
          </cell>
          <cell r="D1981" t="str">
            <v>ELEBER</v>
          </cell>
          <cell r="E1981">
            <v>2018</v>
          </cell>
          <cell r="F1981" t="str">
            <v>TA</v>
          </cell>
          <cell r="G1981" t="str">
            <v>RTU C.T. CALAHORRA v1.2</v>
          </cell>
          <cell r="H1981" t="str">
            <v>IND</v>
          </cell>
          <cell r="I1981">
            <v>0</v>
          </cell>
          <cell r="J1981">
            <v>3</v>
          </cell>
          <cell r="K1981">
            <v>3</v>
          </cell>
          <cell r="L1981">
            <v>0</v>
          </cell>
          <cell r="M1981">
            <v>1</v>
          </cell>
          <cell r="N1981" t="str">
            <v>-</v>
          </cell>
          <cell r="O1981" t="str">
            <v>-</v>
          </cell>
          <cell r="P1981" t="str">
            <v>-</v>
          </cell>
          <cell r="Q1981" t="str">
            <v>-</v>
          </cell>
          <cell r="R1981" t="str">
            <v>RVC</v>
          </cell>
          <cell r="S1981" t="str">
            <v>-</v>
          </cell>
          <cell r="T1981" t="str">
            <v>-</v>
          </cell>
          <cell r="U1981">
            <v>43143</v>
          </cell>
          <cell r="V1981">
            <v>43159</v>
          </cell>
          <cell r="W1981">
            <v>43159</v>
          </cell>
          <cell r="X1981">
            <v>16</v>
          </cell>
          <cell r="Y1981">
            <v>43143</v>
          </cell>
          <cell r="Z1981">
            <v>-18</v>
          </cell>
        </row>
        <row r="1982">
          <cell r="C1982">
            <v>4600</v>
          </cell>
          <cell r="D1982" t="str">
            <v>DIELCA</v>
          </cell>
          <cell r="E1982">
            <v>2018</v>
          </cell>
          <cell r="F1982" t="str">
            <v>TA</v>
          </cell>
          <cell r="G1982" t="str">
            <v>CC SCADA CALLOSA v2.10</v>
          </cell>
          <cell r="H1982" t="str">
            <v>IND</v>
          </cell>
          <cell r="I1982">
            <v>0</v>
          </cell>
          <cell r="J1982">
            <v>4</v>
          </cell>
          <cell r="K1982">
            <v>4</v>
          </cell>
          <cell r="L1982">
            <v>0</v>
          </cell>
          <cell r="M1982">
            <v>1</v>
          </cell>
          <cell r="N1982" t="str">
            <v>-</v>
          </cell>
          <cell r="O1982" t="str">
            <v>-</v>
          </cell>
          <cell r="P1982" t="str">
            <v>-</v>
          </cell>
          <cell r="Q1982" t="str">
            <v>-</v>
          </cell>
          <cell r="R1982" t="str">
            <v>TRS</v>
          </cell>
          <cell r="S1982" t="str">
            <v>-</v>
          </cell>
          <cell r="T1982" t="str">
            <v>-</v>
          </cell>
          <cell r="U1982">
            <v>43150</v>
          </cell>
          <cell r="V1982">
            <v>43150</v>
          </cell>
          <cell r="W1982">
            <v>43150</v>
          </cell>
          <cell r="X1982">
            <v>0</v>
          </cell>
          <cell r="Y1982">
            <v>43149</v>
          </cell>
          <cell r="Z1982">
            <v>-1</v>
          </cell>
        </row>
        <row r="1983">
          <cell r="C1983">
            <v>4601</v>
          </cell>
          <cell r="D1983" t="str">
            <v>PEUSA</v>
          </cell>
          <cell r="E1983">
            <v>2018</v>
          </cell>
          <cell r="F1983" t="str">
            <v>TA</v>
          </cell>
          <cell r="G1983" t="str">
            <v>Inst. i PEM RTU CT-140 SALORIA v1.0</v>
          </cell>
          <cell r="H1983" t="str">
            <v>PPAL</v>
          </cell>
          <cell r="I1983">
            <v>0</v>
          </cell>
          <cell r="J1983">
            <v>11.5</v>
          </cell>
          <cell r="K1983">
            <v>6.5</v>
          </cell>
          <cell r="L1983">
            <v>5</v>
          </cell>
          <cell r="M1983">
            <v>0.56521739130434778</v>
          </cell>
          <cell r="N1983" t="str">
            <v>-</v>
          </cell>
          <cell r="O1983" t="str">
            <v>-</v>
          </cell>
          <cell r="P1983" t="str">
            <v>-</v>
          </cell>
          <cell r="Q1983" t="str">
            <v>-</v>
          </cell>
          <cell r="R1983" t="str">
            <v>TRS</v>
          </cell>
          <cell r="S1983" t="str">
            <v>-</v>
          </cell>
          <cell r="T1983" t="str">
            <v>-</v>
          </cell>
          <cell r="U1983">
            <v>43151</v>
          </cell>
          <cell r="V1983">
            <v>43196</v>
          </cell>
          <cell r="W1983">
            <v>43370</v>
          </cell>
          <cell r="X1983">
            <v>46</v>
          </cell>
          <cell r="Y1983">
            <v>43370</v>
          </cell>
          <cell r="Z1983">
            <v>0</v>
          </cell>
        </row>
        <row r="1984">
          <cell r="C1984">
            <v>4602</v>
          </cell>
          <cell r="D1984" t="str">
            <v>PEUSA</v>
          </cell>
          <cell r="E1984">
            <v>2018</v>
          </cell>
          <cell r="F1984" t="str">
            <v>TA</v>
          </cell>
          <cell r="G1984" t="str">
            <v>Inst. i PEM RTU CT-134 PASSEIG PARC-II v1.0</v>
          </cell>
          <cell r="H1984" t="str">
            <v>OF4601</v>
          </cell>
          <cell r="I1984">
            <v>0</v>
          </cell>
          <cell r="J1984">
            <v>11.5</v>
          </cell>
          <cell r="K1984">
            <v>6.5</v>
          </cell>
          <cell r="L1984">
            <v>5</v>
          </cell>
          <cell r="M1984">
            <v>0.56521739130434778</v>
          </cell>
          <cell r="N1984" t="str">
            <v>-</v>
          </cell>
          <cell r="O1984" t="str">
            <v>-</v>
          </cell>
          <cell r="P1984" t="str">
            <v>-</v>
          </cell>
          <cell r="Q1984" t="str">
            <v>-</v>
          </cell>
          <cell r="R1984" t="str">
            <v>TRS</v>
          </cell>
          <cell r="S1984" t="str">
            <v>-</v>
          </cell>
          <cell r="T1984" t="str">
            <v>-</v>
          </cell>
          <cell r="U1984">
            <v>43151</v>
          </cell>
          <cell r="V1984">
            <v>43196</v>
          </cell>
          <cell r="W1984">
            <v>43370</v>
          </cell>
          <cell r="X1984">
            <v>46</v>
          </cell>
          <cell r="Y1984">
            <v>43370</v>
          </cell>
          <cell r="Z1984">
            <v>0</v>
          </cell>
        </row>
        <row r="1985">
          <cell r="C1985">
            <v>4603</v>
          </cell>
          <cell r="D1985" t="str">
            <v>PEUSA</v>
          </cell>
          <cell r="E1985">
            <v>2018</v>
          </cell>
          <cell r="F1985" t="str">
            <v>TA</v>
          </cell>
          <cell r="G1985" t="str">
            <v>Inst. i PEM RTU CT-125 GUARDIA CIVIL v1.0</v>
          </cell>
          <cell r="H1985" t="str">
            <v>PPAL</v>
          </cell>
          <cell r="I1985">
            <v>0</v>
          </cell>
          <cell r="J1985">
            <v>11.5</v>
          </cell>
          <cell r="K1985">
            <v>8.5</v>
          </cell>
          <cell r="L1985">
            <v>3</v>
          </cell>
          <cell r="M1985">
            <v>0.73913043478260865</v>
          </cell>
          <cell r="N1985" t="str">
            <v>-</v>
          </cell>
          <cell r="O1985" t="str">
            <v>-</v>
          </cell>
          <cell r="P1985" t="str">
            <v>-</v>
          </cell>
          <cell r="Q1985" t="str">
            <v>-</v>
          </cell>
          <cell r="R1985" t="str">
            <v>TRS</v>
          </cell>
          <cell r="S1985" t="str">
            <v>-</v>
          </cell>
          <cell r="T1985" t="str">
            <v>-</v>
          </cell>
          <cell r="U1985">
            <v>43151</v>
          </cell>
          <cell r="V1985">
            <v>43196</v>
          </cell>
          <cell r="W1985">
            <v>43196</v>
          </cell>
          <cell r="X1985">
            <v>46</v>
          </cell>
          <cell r="Y1985">
            <v>0</v>
          </cell>
          <cell r="Z1985" t="str">
            <v/>
          </cell>
        </row>
        <row r="1986">
          <cell r="C1986">
            <v>4604</v>
          </cell>
          <cell r="D1986" t="str">
            <v>PEUSA</v>
          </cell>
          <cell r="E1986">
            <v>2018</v>
          </cell>
          <cell r="F1986" t="str">
            <v>TA</v>
          </cell>
          <cell r="G1986" t="str">
            <v>Inst. i PEM RTU CT-133 CAIXA MANRESA v1.1</v>
          </cell>
          <cell r="H1986" t="str">
            <v>OF4603</v>
          </cell>
          <cell r="I1986">
            <v>0</v>
          </cell>
          <cell r="J1986">
            <v>4</v>
          </cell>
          <cell r="K1986">
            <v>4</v>
          </cell>
          <cell r="L1986">
            <v>0</v>
          </cell>
          <cell r="M1986">
            <v>1</v>
          </cell>
          <cell r="N1986" t="str">
            <v>-</v>
          </cell>
          <cell r="O1986" t="str">
            <v>-</v>
          </cell>
          <cell r="P1986" t="str">
            <v>-</v>
          </cell>
          <cell r="Q1986" t="str">
            <v>-</v>
          </cell>
          <cell r="R1986" t="str">
            <v>TRS</v>
          </cell>
          <cell r="S1986" t="str">
            <v>-</v>
          </cell>
          <cell r="T1986" t="str">
            <v>-</v>
          </cell>
          <cell r="U1986">
            <v>43151</v>
          </cell>
          <cell r="V1986">
            <v>43196</v>
          </cell>
          <cell r="W1986">
            <v>43413</v>
          </cell>
          <cell r="X1986">
            <v>46</v>
          </cell>
          <cell r="Y1986">
            <v>43413</v>
          </cell>
          <cell r="Z1986">
            <v>0</v>
          </cell>
        </row>
        <row r="1987">
          <cell r="C1987">
            <v>4605</v>
          </cell>
          <cell r="D1987" t="str">
            <v>PEUSA</v>
          </cell>
          <cell r="E1987">
            <v>2018</v>
          </cell>
          <cell r="F1987" t="str">
            <v>OB</v>
          </cell>
          <cell r="G1987" t="str">
            <v>Inst. i PEM RTU CT-109 VALIRA v1.0</v>
          </cell>
          <cell r="H1987" t="str">
            <v>PPAL</v>
          </cell>
          <cell r="I1987">
            <v>0</v>
          </cell>
          <cell r="J1987">
            <v>11.5</v>
          </cell>
          <cell r="K1987">
            <v>0</v>
          </cell>
          <cell r="L1987">
            <v>11.5</v>
          </cell>
          <cell r="M1987">
            <v>0</v>
          </cell>
          <cell r="N1987" t="str">
            <v>-</v>
          </cell>
          <cell r="O1987" t="str">
            <v>-</v>
          </cell>
          <cell r="P1987" t="str">
            <v>-</v>
          </cell>
          <cell r="Q1987" t="str">
            <v>-</v>
          </cell>
          <cell r="R1987" t="str">
            <v>TRS</v>
          </cell>
          <cell r="S1987" t="str">
            <v>-</v>
          </cell>
          <cell r="T1987" t="str">
            <v>-</v>
          </cell>
          <cell r="U1987">
            <v>43151</v>
          </cell>
          <cell r="V1987">
            <v>43196</v>
          </cell>
          <cell r="W1987">
            <v>43196</v>
          </cell>
          <cell r="X1987">
            <v>46</v>
          </cell>
          <cell r="Y1987">
            <v>0</v>
          </cell>
          <cell r="Z1987" t="str">
            <v/>
          </cell>
        </row>
        <row r="1988">
          <cell r="C1988">
            <v>4606</v>
          </cell>
          <cell r="D1988" t="str">
            <v>PEUSA</v>
          </cell>
          <cell r="E1988">
            <v>2018</v>
          </cell>
          <cell r="F1988" t="str">
            <v>TA</v>
          </cell>
          <cell r="G1988" t="str">
            <v>Inst. i PEM ARMARI COM CC PEUSA v2.2</v>
          </cell>
          <cell r="H1988" t="str">
            <v>OF4605</v>
          </cell>
          <cell r="I1988">
            <v>0</v>
          </cell>
          <cell r="J1988">
            <v>4</v>
          </cell>
          <cell r="K1988">
            <v>4</v>
          </cell>
          <cell r="L1988">
            <v>0</v>
          </cell>
          <cell r="M1988">
            <v>1</v>
          </cell>
          <cell r="N1988" t="str">
            <v>-</v>
          </cell>
          <cell r="O1988" t="str">
            <v>-</v>
          </cell>
          <cell r="P1988" t="str">
            <v>-</v>
          </cell>
          <cell r="Q1988" t="str">
            <v>-</v>
          </cell>
          <cell r="R1988" t="str">
            <v>TRS</v>
          </cell>
          <cell r="S1988" t="str">
            <v>-</v>
          </cell>
          <cell r="T1988" t="str">
            <v>-</v>
          </cell>
          <cell r="U1988">
            <v>43151</v>
          </cell>
          <cell r="V1988">
            <v>43196</v>
          </cell>
          <cell r="W1988">
            <v>43196</v>
          </cell>
          <cell r="X1988">
            <v>46</v>
          </cell>
          <cell r="Y1988">
            <v>43195</v>
          </cell>
          <cell r="Z1988">
            <v>-1</v>
          </cell>
        </row>
        <row r="1989">
          <cell r="C1989">
            <v>0</v>
          </cell>
          <cell r="D1989">
            <v>0</v>
          </cell>
          <cell r="E1989">
            <v>0</v>
          </cell>
          <cell r="F1989">
            <v>0</v>
          </cell>
          <cell r="G1989">
            <v>0</v>
          </cell>
          <cell r="H1989">
            <v>0</v>
          </cell>
          <cell r="I1989">
            <v>0</v>
          </cell>
          <cell r="J1989">
            <v>701.5</v>
          </cell>
          <cell r="K1989">
            <v>294.96000000000004</v>
          </cell>
          <cell r="L1989">
            <v>406.53999999999996</v>
          </cell>
          <cell r="M1989">
            <v>0</v>
          </cell>
          <cell r="N1989">
            <v>0</v>
          </cell>
          <cell r="O1989">
            <v>0</v>
          </cell>
          <cell r="P1989">
            <v>0</v>
          </cell>
          <cell r="Q1989">
            <v>0</v>
          </cell>
          <cell r="R1989">
            <v>0</v>
          </cell>
          <cell r="S1989">
            <v>0</v>
          </cell>
          <cell r="T1989">
            <v>0</v>
          </cell>
          <cell r="U1989">
            <v>0</v>
          </cell>
          <cell r="V1989">
            <v>0</v>
          </cell>
          <cell r="W1989">
            <v>0</v>
          </cell>
          <cell r="X1989">
            <v>0</v>
          </cell>
          <cell r="Y1989">
            <v>0</v>
          </cell>
          <cell r="Z1989">
            <v>-273</v>
          </cell>
        </row>
        <row r="1990">
          <cell r="L1990">
            <v>0</v>
          </cell>
          <cell r="M1990">
            <v>0</v>
          </cell>
          <cell r="Z1990">
            <v>0</v>
          </cell>
        </row>
        <row r="1991">
          <cell r="D1991">
            <v>0</v>
          </cell>
          <cell r="E1991">
            <v>0</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Z1991">
            <v>0</v>
          </cell>
        </row>
        <row r="1992">
          <cell r="D1992">
            <v>0</v>
          </cell>
          <cell r="E1992">
            <v>0</v>
          </cell>
          <cell r="F1992">
            <v>0</v>
          </cell>
          <cell r="G1992">
            <v>0</v>
          </cell>
          <cell r="H1992">
            <v>0</v>
          </cell>
          <cell r="I1992">
            <v>0</v>
          </cell>
          <cell r="J1992">
            <v>0</v>
          </cell>
          <cell r="K1992">
            <v>0</v>
          </cell>
          <cell r="N1992" t="str">
            <v>APROVISIONAMENTS</v>
          </cell>
          <cell r="O1992" t="str">
            <v>ADMINISTRACIO</v>
          </cell>
          <cell r="P1992" t="str">
            <v>OPERACIONS</v>
          </cell>
          <cell r="Q1992" t="str">
            <v>ENGINYERIA HW</v>
          </cell>
          <cell r="R1992" t="str">
            <v>ENGINYERIA SW</v>
          </cell>
          <cell r="S1992" t="str">
            <v>COMERCIAL</v>
          </cell>
          <cell r="T1992" t="str">
            <v>CONSUL.TELCOMUNIC.</v>
          </cell>
          <cell r="U1992">
            <v>0</v>
          </cell>
          <cell r="Z1992">
            <v>0</v>
          </cell>
        </row>
        <row r="1993">
          <cell r="N1993">
            <v>0</v>
          </cell>
          <cell r="O1993">
            <v>0</v>
          </cell>
          <cell r="P1993">
            <v>0</v>
          </cell>
          <cell r="Q1993">
            <v>0</v>
          </cell>
          <cell r="R1993">
            <v>0</v>
          </cell>
          <cell r="S1993">
            <v>0</v>
          </cell>
          <cell r="T1993">
            <v>0</v>
          </cell>
          <cell r="U1993">
            <v>0</v>
          </cell>
          <cell r="Z1993">
            <v>0</v>
          </cell>
        </row>
        <row r="1994">
          <cell r="N1994">
            <v>0</v>
          </cell>
          <cell r="O1994">
            <v>0</v>
          </cell>
          <cell r="P1994">
            <v>0</v>
          </cell>
          <cell r="Q1994">
            <v>0</v>
          </cell>
          <cell r="R1994">
            <v>0</v>
          </cell>
          <cell r="S1994">
            <v>0</v>
          </cell>
          <cell r="T1994">
            <v>0</v>
          </cell>
          <cell r="U1994">
            <v>0</v>
          </cell>
          <cell r="Z1994">
            <v>0</v>
          </cell>
        </row>
        <row r="1995">
          <cell r="N1995">
            <v>0</v>
          </cell>
          <cell r="O1995">
            <v>0</v>
          </cell>
          <cell r="P1995">
            <v>0</v>
          </cell>
          <cell r="Q1995">
            <v>0</v>
          </cell>
          <cell r="R1995">
            <v>0</v>
          </cell>
          <cell r="S1995">
            <v>0</v>
          </cell>
          <cell r="T1995">
            <v>0</v>
          </cell>
          <cell r="U1995">
            <v>0</v>
          </cell>
          <cell r="Z1995">
            <v>0</v>
          </cell>
        </row>
        <row r="1996">
          <cell r="E1996">
            <v>0</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Z1996">
            <v>0</v>
          </cell>
        </row>
        <row r="1997">
          <cell r="E1997" t="str">
            <v>Projectes (EXTERNS) en curs 2.018</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Z1997">
            <v>0</v>
          </cell>
        </row>
        <row r="1998">
          <cell r="N1998">
            <v>0</v>
          </cell>
          <cell r="O1998">
            <v>0</v>
          </cell>
          <cell r="P1998">
            <v>0</v>
          </cell>
          <cell r="Q1998">
            <v>0</v>
          </cell>
          <cell r="R1998">
            <v>0</v>
          </cell>
          <cell r="S1998">
            <v>0</v>
          </cell>
          <cell r="T1998">
            <v>0</v>
          </cell>
          <cell r="U1998">
            <v>0</v>
          </cell>
          <cell r="Z1998">
            <v>0</v>
          </cell>
        </row>
        <row r="1999">
          <cell r="C1999">
            <v>0</v>
          </cell>
          <cell r="D1999">
            <v>0</v>
          </cell>
          <cell r="E1999">
            <v>0</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row>
        <row r="2000">
          <cell r="C2000" t="str">
            <v>OF</v>
          </cell>
          <cell r="D2000" t="str">
            <v>CLIENT</v>
          </cell>
          <cell r="E2000" t="str">
            <v>ANY</v>
          </cell>
          <cell r="F2000" t="str">
            <v>STATUS</v>
          </cell>
          <cell r="G2000" t="str">
            <v>PROJECTE</v>
          </cell>
          <cell r="H2000" t="str">
            <v>TIPUS OF o DEPENDENCIA</v>
          </cell>
          <cell r="I2000">
            <v>0</v>
          </cell>
          <cell r="J2000" t="str">
            <v>PREV</v>
          </cell>
          <cell r="K2000" t="str">
            <v>TOTAL</v>
          </cell>
          <cell r="L2000" t="str">
            <v>DESV</v>
          </cell>
          <cell r="M2000" t="str">
            <v>AVANÇ</v>
          </cell>
          <cell r="N2000" t="str">
            <v>DPT. IMPLICATS</v>
          </cell>
          <cell r="O2000">
            <v>0</v>
          </cell>
          <cell r="P2000">
            <v>0</v>
          </cell>
          <cell r="Q2000">
            <v>0</v>
          </cell>
          <cell r="R2000">
            <v>0</v>
          </cell>
          <cell r="S2000">
            <v>0</v>
          </cell>
          <cell r="T2000">
            <v>0</v>
          </cell>
          <cell r="U2000" t="str">
            <v>DATA</v>
          </cell>
          <cell r="V2000" t="str">
            <v>DATA</v>
          </cell>
          <cell r="W2000" t="str">
            <v>DATA</v>
          </cell>
          <cell r="X2000" t="str">
            <v>DURADA</v>
          </cell>
          <cell r="Y2000" t="str">
            <v>DATA</v>
          </cell>
          <cell r="Z2000" t="str">
            <v>DESVIAC.</v>
          </cell>
        </row>
        <row r="2001">
          <cell r="C2001">
            <v>0</v>
          </cell>
          <cell r="D2001">
            <v>0</v>
          </cell>
          <cell r="E2001">
            <v>0</v>
          </cell>
          <cell r="F2001">
            <v>0</v>
          </cell>
          <cell r="G2001">
            <v>0</v>
          </cell>
          <cell r="H2001">
            <v>0</v>
          </cell>
          <cell r="I2001">
            <v>0</v>
          </cell>
          <cell r="J2001">
            <v>0</v>
          </cell>
          <cell r="K2001" t="str">
            <v>REAL</v>
          </cell>
          <cell r="L2001">
            <v>0</v>
          </cell>
          <cell r="M2001">
            <v>0</v>
          </cell>
          <cell r="N2001">
            <v>0</v>
          </cell>
          <cell r="O2001">
            <v>0</v>
          </cell>
          <cell r="P2001">
            <v>0</v>
          </cell>
          <cell r="Q2001">
            <v>0</v>
          </cell>
          <cell r="R2001">
            <v>0</v>
          </cell>
          <cell r="S2001">
            <v>0</v>
          </cell>
          <cell r="T2001">
            <v>0</v>
          </cell>
          <cell r="U2001" t="str">
            <v>INICI</v>
          </cell>
          <cell r="V2001" t="str">
            <v>ENTREGA</v>
          </cell>
          <cell r="W2001" t="str">
            <v>REVISADA</v>
          </cell>
          <cell r="X2001">
            <v>0</v>
          </cell>
          <cell r="Y2001" t="str">
            <v>ACCEP.</v>
          </cell>
          <cell r="Z2001">
            <v>0</v>
          </cell>
        </row>
        <row r="2002">
          <cell r="C2002">
            <v>0</v>
          </cell>
          <cell r="D2002">
            <v>0</v>
          </cell>
          <cell r="E2002">
            <v>0</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row>
        <row r="2003">
          <cell r="C2003">
            <v>4607</v>
          </cell>
          <cell r="D2003" t="str">
            <v>PEUSA</v>
          </cell>
          <cell r="E2003">
            <v>2018</v>
          </cell>
          <cell r="F2003" t="str">
            <v>TA</v>
          </cell>
          <cell r="G2003" t="str">
            <v>RTU CT-140 SALORIA v1.0</v>
          </cell>
          <cell r="H2003" t="str">
            <v>OF4601</v>
          </cell>
          <cell r="I2003">
            <v>0</v>
          </cell>
          <cell r="J2003">
            <v>0.5</v>
          </cell>
          <cell r="K2003">
            <v>0.72</v>
          </cell>
          <cell r="L2003">
            <v>-0.21999999999999997</v>
          </cell>
          <cell r="M2003">
            <v>1.44</v>
          </cell>
          <cell r="N2003" t="str">
            <v>-</v>
          </cell>
          <cell r="O2003" t="str">
            <v>-</v>
          </cell>
          <cell r="P2003" t="str">
            <v>EMM</v>
          </cell>
          <cell r="Q2003" t="str">
            <v>-</v>
          </cell>
          <cell r="R2003" t="str">
            <v>-</v>
          </cell>
          <cell r="S2003" t="str">
            <v>-</v>
          </cell>
          <cell r="T2003" t="str">
            <v>-</v>
          </cell>
          <cell r="U2003">
            <v>43151</v>
          </cell>
          <cell r="V2003">
            <v>43196</v>
          </cell>
          <cell r="W2003">
            <v>43196</v>
          </cell>
          <cell r="X2003">
            <v>46</v>
          </cell>
          <cell r="Y2003">
            <v>43171</v>
          </cell>
          <cell r="Z2003">
            <v>-24</v>
          </cell>
        </row>
        <row r="2004">
          <cell r="C2004">
            <v>4608</v>
          </cell>
          <cell r="D2004" t="str">
            <v>PEUSA</v>
          </cell>
          <cell r="E2004">
            <v>2018</v>
          </cell>
          <cell r="F2004" t="str">
            <v>TA</v>
          </cell>
          <cell r="G2004" t="str">
            <v>RTU CT-134 PASSEIG PARC-II v1.0</v>
          </cell>
          <cell r="H2004" t="str">
            <v>OF4601</v>
          </cell>
          <cell r="I2004">
            <v>0</v>
          </cell>
          <cell r="J2004">
            <v>0.5</v>
          </cell>
          <cell r="K2004">
            <v>0.72</v>
          </cell>
          <cell r="L2004">
            <v>-0.21999999999999997</v>
          </cell>
          <cell r="M2004">
            <v>1.44</v>
          </cell>
          <cell r="N2004" t="str">
            <v>-</v>
          </cell>
          <cell r="O2004" t="str">
            <v>-</v>
          </cell>
          <cell r="P2004" t="str">
            <v>EMM</v>
          </cell>
          <cell r="Q2004" t="str">
            <v>-</v>
          </cell>
          <cell r="R2004" t="str">
            <v>-</v>
          </cell>
          <cell r="S2004" t="str">
            <v>-</v>
          </cell>
          <cell r="T2004" t="str">
            <v>-</v>
          </cell>
          <cell r="U2004">
            <v>43151</v>
          </cell>
          <cell r="V2004">
            <v>43196</v>
          </cell>
          <cell r="W2004">
            <v>43196</v>
          </cell>
          <cell r="X2004">
            <v>46</v>
          </cell>
          <cell r="Y2004">
            <v>43171</v>
          </cell>
          <cell r="Z2004">
            <v>-24</v>
          </cell>
        </row>
        <row r="2005">
          <cell r="C2005">
            <v>4609</v>
          </cell>
          <cell r="D2005" t="str">
            <v>PEUSA</v>
          </cell>
          <cell r="E2005">
            <v>2018</v>
          </cell>
          <cell r="F2005" t="str">
            <v>TA</v>
          </cell>
          <cell r="G2005" t="str">
            <v>RTU CT-133 CAIXA MANRESA v1.1</v>
          </cell>
          <cell r="H2005" t="str">
            <v>OF4603</v>
          </cell>
          <cell r="I2005">
            <v>0</v>
          </cell>
          <cell r="J2005">
            <v>0.5</v>
          </cell>
          <cell r="K2005">
            <v>0.72</v>
          </cell>
          <cell r="L2005">
            <v>-0.21999999999999997</v>
          </cell>
          <cell r="M2005">
            <v>1.44</v>
          </cell>
          <cell r="N2005" t="str">
            <v>-</v>
          </cell>
          <cell r="O2005" t="str">
            <v>-</v>
          </cell>
          <cell r="P2005" t="str">
            <v>EMM</v>
          </cell>
          <cell r="Q2005" t="str">
            <v>-</v>
          </cell>
          <cell r="R2005" t="str">
            <v>-</v>
          </cell>
          <cell r="S2005" t="str">
            <v>-</v>
          </cell>
          <cell r="T2005" t="str">
            <v>-</v>
          </cell>
          <cell r="U2005">
            <v>43151</v>
          </cell>
          <cell r="V2005">
            <v>43196</v>
          </cell>
          <cell r="W2005">
            <v>43196</v>
          </cell>
          <cell r="X2005">
            <v>46</v>
          </cell>
          <cell r="Y2005">
            <v>43171</v>
          </cell>
          <cell r="Z2005">
            <v>-24</v>
          </cell>
        </row>
        <row r="2006">
          <cell r="C2006">
            <v>4610</v>
          </cell>
          <cell r="D2006" t="str">
            <v>PEUSA</v>
          </cell>
          <cell r="E2006">
            <v>2018</v>
          </cell>
          <cell r="F2006" t="str">
            <v>TA</v>
          </cell>
          <cell r="G2006" t="str">
            <v>RTU CT-125 GUARDIA CIVIL v1.0</v>
          </cell>
          <cell r="H2006" t="str">
            <v>OF4603</v>
          </cell>
          <cell r="I2006">
            <v>0</v>
          </cell>
          <cell r="J2006">
            <v>0.1</v>
          </cell>
          <cell r="K2006">
            <v>0.08</v>
          </cell>
          <cell r="L2006">
            <v>2.0000000000000004E-2</v>
          </cell>
          <cell r="M2006">
            <v>0.79999999999999993</v>
          </cell>
          <cell r="N2006" t="str">
            <v>-</v>
          </cell>
          <cell r="O2006" t="str">
            <v>-</v>
          </cell>
          <cell r="P2006" t="str">
            <v>EMM</v>
          </cell>
          <cell r="Q2006" t="str">
            <v>-</v>
          </cell>
          <cell r="R2006" t="str">
            <v>-</v>
          </cell>
          <cell r="S2006" t="str">
            <v>-</v>
          </cell>
          <cell r="T2006" t="str">
            <v>-</v>
          </cell>
          <cell r="U2006">
            <v>43151</v>
          </cell>
          <cell r="V2006">
            <v>43196</v>
          </cell>
          <cell r="W2006">
            <v>43196</v>
          </cell>
          <cell r="X2006">
            <v>46</v>
          </cell>
          <cell r="Y2006">
            <v>43171</v>
          </cell>
          <cell r="Z2006">
            <v>-24</v>
          </cell>
        </row>
        <row r="2007">
          <cell r="C2007">
            <v>4611</v>
          </cell>
          <cell r="D2007" t="str">
            <v>PEUSA</v>
          </cell>
          <cell r="E2007">
            <v>2018</v>
          </cell>
          <cell r="F2007" t="str">
            <v>TA</v>
          </cell>
          <cell r="G2007" t="str">
            <v>RTU CT-109 VALIRA v1.0</v>
          </cell>
          <cell r="H2007" t="str">
            <v>OF4605</v>
          </cell>
          <cell r="I2007">
            <v>10</v>
          </cell>
          <cell r="J2007">
            <v>0.5</v>
          </cell>
          <cell r="K2007">
            <v>0.5</v>
          </cell>
          <cell r="L2007">
            <v>0</v>
          </cell>
          <cell r="M2007">
            <v>1</v>
          </cell>
          <cell r="N2007" t="str">
            <v>-</v>
          </cell>
          <cell r="O2007" t="str">
            <v>-</v>
          </cell>
          <cell r="P2007" t="str">
            <v>EMM</v>
          </cell>
          <cell r="Q2007" t="str">
            <v>-</v>
          </cell>
          <cell r="R2007" t="str">
            <v>-</v>
          </cell>
          <cell r="S2007" t="str">
            <v>-</v>
          </cell>
          <cell r="T2007" t="str">
            <v>-</v>
          </cell>
          <cell r="U2007">
            <v>43151</v>
          </cell>
          <cell r="V2007">
            <v>43196</v>
          </cell>
          <cell r="W2007">
            <v>43196</v>
          </cell>
          <cell r="X2007">
            <v>46</v>
          </cell>
          <cell r="Y2007">
            <v>43171</v>
          </cell>
          <cell r="Z2007">
            <v>-24</v>
          </cell>
        </row>
        <row r="2008">
          <cell r="C2008">
            <v>4612</v>
          </cell>
          <cell r="D2008" t="str">
            <v>PEUSA</v>
          </cell>
          <cell r="E2008">
            <v>2018</v>
          </cell>
          <cell r="F2008" t="str">
            <v>TA</v>
          </cell>
          <cell r="G2008" t="str">
            <v>ARMARI COM CC PEUSA v2.2</v>
          </cell>
          <cell r="H2008" t="str">
            <v>OF4605</v>
          </cell>
          <cell r="I2008">
            <v>4</v>
          </cell>
          <cell r="J2008">
            <v>0.5</v>
          </cell>
          <cell r="K2008">
            <v>0.5</v>
          </cell>
          <cell r="L2008">
            <v>0</v>
          </cell>
          <cell r="M2008">
            <v>1</v>
          </cell>
          <cell r="N2008" t="str">
            <v>-</v>
          </cell>
          <cell r="O2008" t="str">
            <v>-</v>
          </cell>
          <cell r="P2008" t="str">
            <v>EMM</v>
          </cell>
          <cell r="Q2008" t="str">
            <v>-</v>
          </cell>
          <cell r="R2008" t="str">
            <v>-</v>
          </cell>
          <cell r="S2008" t="str">
            <v>-</v>
          </cell>
          <cell r="T2008" t="str">
            <v>-</v>
          </cell>
          <cell r="U2008">
            <v>43151</v>
          </cell>
          <cell r="V2008">
            <v>43196</v>
          </cell>
          <cell r="W2008">
            <v>43196</v>
          </cell>
          <cell r="X2008">
            <v>46</v>
          </cell>
          <cell r="Y2008">
            <v>43171</v>
          </cell>
          <cell r="Z2008">
            <v>-24</v>
          </cell>
        </row>
        <row r="2009">
          <cell r="C2009">
            <v>4613</v>
          </cell>
          <cell r="D2009" t="str">
            <v>SITEL</v>
          </cell>
          <cell r="E2009">
            <v>2018</v>
          </cell>
          <cell r="F2009" t="str">
            <v>TA</v>
          </cell>
          <cell r="G2009" t="str">
            <v>3 x Manguera COM CAP32 - nPort 5110</v>
          </cell>
          <cell r="H2009" t="str">
            <v>OF4607</v>
          </cell>
          <cell r="I2009">
            <v>4</v>
          </cell>
          <cell r="J2009">
            <v>0.8</v>
          </cell>
          <cell r="K2009">
            <v>0.83</v>
          </cell>
          <cell r="L2009">
            <v>-2.9999999999999916E-2</v>
          </cell>
          <cell r="M2009">
            <v>1.0374999999999999</v>
          </cell>
          <cell r="N2009" t="str">
            <v>-</v>
          </cell>
          <cell r="O2009" t="str">
            <v>-</v>
          </cell>
          <cell r="P2009" t="str">
            <v>EMM</v>
          </cell>
          <cell r="Q2009" t="str">
            <v>-</v>
          </cell>
          <cell r="R2009" t="str">
            <v>-</v>
          </cell>
          <cell r="S2009" t="str">
            <v>-</v>
          </cell>
          <cell r="T2009" t="str">
            <v>-</v>
          </cell>
          <cell r="U2009">
            <v>43151</v>
          </cell>
          <cell r="V2009">
            <v>43196</v>
          </cell>
          <cell r="W2009">
            <v>43196</v>
          </cell>
          <cell r="X2009">
            <v>46</v>
          </cell>
          <cell r="Y2009">
            <v>43171</v>
          </cell>
          <cell r="Z2009">
            <v>-24</v>
          </cell>
        </row>
        <row r="2010">
          <cell r="C2010">
            <v>4614</v>
          </cell>
          <cell r="D2010" t="str">
            <v>SITEL</v>
          </cell>
          <cell r="E2010">
            <v>2018</v>
          </cell>
          <cell r="F2010" t="str">
            <v>TA</v>
          </cell>
          <cell r="G2010" t="str">
            <v>4 x CABLE ETHERNET</v>
          </cell>
          <cell r="H2010" t="str">
            <v>OF4607</v>
          </cell>
          <cell r="I2010">
            <v>5</v>
          </cell>
          <cell r="J2010">
            <v>0.8</v>
          </cell>
          <cell r="K2010">
            <v>0.75</v>
          </cell>
          <cell r="L2010">
            <v>5.0000000000000044E-2</v>
          </cell>
          <cell r="M2010">
            <v>0.9375</v>
          </cell>
          <cell r="N2010" t="str">
            <v>-</v>
          </cell>
          <cell r="O2010" t="str">
            <v>-</v>
          </cell>
          <cell r="P2010" t="str">
            <v>EMM</v>
          </cell>
          <cell r="Q2010" t="str">
            <v>-</v>
          </cell>
          <cell r="R2010" t="str">
            <v>-</v>
          </cell>
          <cell r="S2010" t="str">
            <v>-</v>
          </cell>
          <cell r="T2010" t="str">
            <v>-</v>
          </cell>
          <cell r="U2010">
            <v>43151</v>
          </cell>
          <cell r="V2010">
            <v>43196</v>
          </cell>
          <cell r="W2010">
            <v>43196</v>
          </cell>
          <cell r="X2010">
            <v>46</v>
          </cell>
          <cell r="Y2010">
            <v>43171</v>
          </cell>
          <cell r="Z2010">
            <v>-24</v>
          </cell>
        </row>
        <row r="2011">
          <cell r="C2011">
            <v>4615</v>
          </cell>
          <cell r="D2011" t="str">
            <v>SITEL</v>
          </cell>
          <cell r="E2011">
            <v>2018</v>
          </cell>
          <cell r="F2011" t="str">
            <v>TA</v>
          </cell>
          <cell r="G2011" t="str">
            <v>1 x Manguera COM CAP32 - ADILEC DR611N15</v>
          </cell>
          <cell r="H2011" t="str">
            <v>OF4610</v>
          </cell>
          <cell r="I2011">
            <v>4</v>
          </cell>
          <cell r="J2011">
            <v>0.5</v>
          </cell>
          <cell r="K2011">
            <v>0.42</v>
          </cell>
          <cell r="L2011">
            <v>8.0000000000000016E-2</v>
          </cell>
          <cell r="M2011">
            <v>0.84</v>
          </cell>
          <cell r="N2011" t="str">
            <v>-</v>
          </cell>
          <cell r="O2011" t="str">
            <v>-</v>
          </cell>
          <cell r="P2011" t="str">
            <v>EMM</v>
          </cell>
          <cell r="Q2011" t="str">
            <v>-</v>
          </cell>
          <cell r="R2011" t="str">
            <v>-</v>
          </cell>
          <cell r="S2011" t="str">
            <v>-</v>
          </cell>
          <cell r="T2011" t="str">
            <v>-</v>
          </cell>
          <cell r="U2011">
            <v>43151</v>
          </cell>
          <cell r="V2011">
            <v>43196</v>
          </cell>
          <cell r="W2011">
            <v>43196</v>
          </cell>
          <cell r="X2011">
            <v>46</v>
          </cell>
          <cell r="Y2011">
            <v>43171</v>
          </cell>
          <cell r="Z2011">
            <v>-24</v>
          </cell>
        </row>
        <row r="2012">
          <cell r="C2012">
            <v>4616</v>
          </cell>
          <cell r="D2012" t="str">
            <v>SITEL</v>
          </cell>
          <cell r="E2012">
            <v>2018</v>
          </cell>
          <cell r="F2012" t="str">
            <v>TA</v>
          </cell>
          <cell r="G2012" t="str">
            <v>1 x Manguera COM CAP16MAX - nPort 5110</v>
          </cell>
          <cell r="H2012" t="str">
            <v>OF4609</v>
          </cell>
          <cell r="I2012">
            <v>4</v>
          </cell>
          <cell r="J2012">
            <v>0.5</v>
          </cell>
          <cell r="K2012">
            <v>0.41</v>
          </cell>
          <cell r="L2012">
            <v>9.0000000000000024E-2</v>
          </cell>
          <cell r="M2012">
            <v>0.82</v>
          </cell>
          <cell r="N2012" t="str">
            <v>-</v>
          </cell>
          <cell r="O2012" t="str">
            <v>-</v>
          </cell>
          <cell r="P2012" t="str">
            <v>EMM</v>
          </cell>
          <cell r="Q2012" t="str">
            <v>-</v>
          </cell>
          <cell r="R2012" t="str">
            <v>-</v>
          </cell>
          <cell r="S2012" t="str">
            <v>-</v>
          </cell>
          <cell r="T2012" t="str">
            <v>-</v>
          </cell>
          <cell r="U2012">
            <v>43151</v>
          </cell>
          <cell r="V2012">
            <v>43196</v>
          </cell>
          <cell r="W2012">
            <v>43196</v>
          </cell>
          <cell r="X2012">
            <v>46</v>
          </cell>
          <cell r="Y2012">
            <v>43171</v>
          </cell>
          <cell r="Z2012">
            <v>-24</v>
          </cell>
        </row>
        <row r="2013">
          <cell r="C2013">
            <v>4617</v>
          </cell>
          <cell r="D2013" t="str">
            <v>EMSA</v>
          </cell>
          <cell r="E2013">
            <v>2018</v>
          </cell>
          <cell r="F2013" t="str">
            <v>TA</v>
          </cell>
          <cell r="G2013" t="str">
            <v>MANTENIMENT SCADA TEDIS.Net EMSA 01/03/2018 - 28/02/2019</v>
          </cell>
          <cell r="H2013" t="str">
            <v>IND</v>
          </cell>
          <cell r="I2013">
            <v>4</v>
          </cell>
          <cell r="J2013">
            <v>16</v>
          </cell>
          <cell r="K2013">
            <v>208.17</v>
          </cell>
          <cell r="L2013">
            <v>-192.17</v>
          </cell>
          <cell r="M2013">
            <v>13.010624999999999</v>
          </cell>
          <cell r="N2013" t="str">
            <v>-</v>
          </cell>
          <cell r="O2013" t="str">
            <v>-</v>
          </cell>
          <cell r="P2013" t="str">
            <v>-</v>
          </cell>
          <cell r="Q2013" t="str">
            <v>JMG</v>
          </cell>
          <cell r="R2013" t="str">
            <v>-</v>
          </cell>
          <cell r="S2013" t="str">
            <v>-</v>
          </cell>
          <cell r="T2013" t="str">
            <v>-</v>
          </cell>
          <cell r="U2013">
            <v>43160</v>
          </cell>
          <cell r="V2013">
            <v>43524</v>
          </cell>
          <cell r="W2013">
            <v>43524</v>
          </cell>
          <cell r="X2013">
            <v>357</v>
          </cell>
          <cell r="Y2013">
            <v>43524</v>
          </cell>
          <cell r="Z2013">
            <v>-2</v>
          </cell>
        </row>
        <row r="2014">
          <cell r="C2014">
            <v>4618</v>
          </cell>
          <cell r="D2014" t="str">
            <v>EMSA</v>
          </cell>
          <cell r="E2014">
            <v>2018</v>
          </cell>
          <cell r="F2014" t="str">
            <v>TA</v>
          </cell>
          <cell r="G2014" t="str">
            <v>MANTENIMENT SGT EMSA 01/03/2018 - 28/02/2019</v>
          </cell>
          <cell r="H2014" t="str">
            <v>IND</v>
          </cell>
          <cell r="I2014">
            <v>6</v>
          </cell>
          <cell r="J2014">
            <v>14</v>
          </cell>
          <cell r="K2014">
            <v>1</v>
          </cell>
          <cell r="L2014">
            <v>13</v>
          </cell>
          <cell r="M2014">
            <v>7.1428571428571425E-2</v>
          </cell>
          <cell r="N2014" t="str">
            <v>-</v>
          </cell>
          <cell r="O2014" t="str">
            <v>-</v>
          </cell>
          <cell r="P2014" t="str">
            <v>-</v>
          </cell>
          <cell r="Q2014" t="str">
            <v>JMG</v>
          </cell>
          <cell r="R2014" t="str">
            <v>-</v>
          </cell>
          <cell r="S2014" t="str">
            <v>-</v>
          </cell>
          <cell r="T2014" t="str">
            <v>-</v>
          </cell>
          <cell r="U2014">
            <v>43160</v>
          </cell>
          <cell r="V2014">
            <v>43524</v>
          </cell>
          <cell r="W2014">
            <v>43524</v>
          </cell>
          <cell r="X2014">
            <v>357</v>
          </cell>
          <cell r="Y2014">
            <v>43524</v>
          </cell>
          <cell r="Z2014">
            <v>-2</v>
          </cell>
        </row>
        <row r="2015">
          <cell r="C2015">
            <v>4619</v>
          </cell>
          <cell r="D2015" t="str">
            <v>ELDICE</v>
          </cell>
          <cell r="E2015">
            <v>2018</v>
          </cell>
          <cell r="F2015" t="str">
            <v>TA</v>
          </cell>
          <cell r="G2015" t="str">
            <v>MANTENIMENT SCADA TEDIS.Net CENTELLES 01/03/2018 - 28/02/2019</v>
          </cell>
          <cell r="H2015" t="str">
            <v>IND</v>
          </cell>
          <cell r="I2015">
            <v>6</v>
          </cell>
          <cell r="J2015">
            <v>16</v>
          </cell>
          <cell r="K2015">
            <v>14.5</v>
          </cell>
          <cell r="L2015">
            <v>1.5</v>
          </cell>
          <cell r="M2015">
            <v>0.90625</v>
          </cell>
          <cell r="N2015" t="str">
            <v>-</v>
          </cell>
          <cell r="O2015" t="str">
            <v>-</v>
          </cell>
          <cell r="P2015" t="str">
            <v>-</v>
          </cell>
          <cell r="Q2015" t="str">
            <v>JMG</v>
          </cell>
          <cell r="R2015" t="str">
            <v>-</v>
          </cell>
          <cell r="S2015" t="str">
            <v>-</v>
          </cell>
          <cell r="T2015" t="str">
            <v>-</v>
          </cell>
          <cell r="U2015">
            <v>43160</v>
          </cell>
          <cell r="V2015">
            <v>43524</v>
          </cell>
          <cell r="W2015">
            <v>43524</v>
          </cell>
          <cell r="X2015">
            <v>357</v>
          </cell>
          <cell r="Y2015">
            <v>43524</v>
          </cell>
          <cell r="Z2015">
            <v>-2</v>
          </cell>
        </row>
        <row r="2016">
          <cell r="C2016">
            <v>4620</v>
          </cell>
          <cell r="D2016" t="str">
            <v>ELEBER</v>
          </cell>
          <cell r="E2016">
            <v>2018</v>
          </cell>
          <cell r="F2016" t="str">
            <v>TA</v>
          </cell>
          <cell r="G2016" t="str">
            <v>MANTENIMENT SW CALSER BERMEJALES 26/02/2018 - 25/02/2019</v>
          </cell>
          <cell r="H2016" t="str">
            <v>IND</v>
          </cell>
          <cell r="I2016">
            <v>0</v>
          </cell>
          <cell r="J2016">
            <v>6</v>
          </cell>
          <cell r="K2016">
            <v>0.5</v>
          </cell>
          <cell r="L2016">
            <v>5.5</v>
          </cell>
          <cell r="M2016">
            <v>8.3333333333333329E-2</v>
          </cell>
          <cell r="N2016" t="str">
            <v>-</v>
          </cell>
          <cell r="O2016" t="str">
            <v>-</v>
          </cell>
          <cell r="P2016" t="str">
            <v>-</v>
          </cell>
          <cell r="Q2016" t="str">
            <v>JMG</v>
          </cell>
          <cell r="R2016" t="str">
            <v>-</v>
          </cell>
          <cell r="S2016" t="str">
            <v>-</v>
          </cell>
          <cell r="T2016" t="str">
            <v>-</v>
          </cell>
          <cell r="U2016">
            <v>43160</v>
          </cell>
          <cell r="V2016">
            <v>43524</v>
          </cell>
          <cell r="W2016">
            <v>43524</v>
          </cell>
          <cell r="X2016">
            <v>357</v>
          </cell>
          <cell r="Y2016">
            <v>43524</v>
          </cell>
          <cell r="Z2016">
            <v>-2</v>
          </cell>
        </row>
        <row r="2017">
          <cell r="C2017">
            <v>4621</v>
          </cell>
          <cell r="D2017" t="str">
            <v>ELESUD</v>
          </cell>
          <cell r="E2017">
            <v>2018</v>
          </cell>
          <cell r="F2017" t="str">
            <v>TA</v>
          </cell>
          <cell r="G2017" t="str">
            <v>MANTENIMENT CSSat SUDANELL 2018-03</v>
          </cell>
          <cell r="H2017" t="str">
            <v>IND</v>
          </cell>
          <cell r="I2017">
            <v>0</v>
          </cell>
          <cell r="J2017">
            <v>4</v>
          </cell>
          <cell r="K2017">
            <v>4</v>
          </cell>
          <cell r="L2017">
            <v>0</v>
          </cell>
          <cell r="M2017">
            <v>1</v>
          </cell>
          <cell r="N2017" t="str">
            <v>-</v>
          </cell>
          <cell r="O2017" t="str">
            <v>-</v>
          </cell>
          <cell r="P2017" t="str">
            <v>-</v>
          </cell>
          <cell r="Q2017" t="str">
            <v>-</v>
          </cell>
          <cell r="R2017" t="str">
            <v>TRS</v>
          </cell>
          <cell r="S2017" t="str">
            <v>-</v>
          </cell>
          <cell r="T2017" t="str">
            <v>-</v>
          </cell>
          <cell r="U2017">
            <v>43160</v>
          </cell>
          <cell r="V2017">
            <v>43190</v>
          </cell>
          <cell r="W2017">
            <v>43190</v>
          </cell>
          <cell r="X2017">
            <v>30</v>
          </cell>
          <cell r="Y2017">
            <v>43190</v>
          </cell>
          <cell r="Z2017">
            <v>0</v>
          </cell>
        </row>
        <row r="2018">
          <cell r="C2018">
            <v>4622</v>
          </cell>
          <cell r="D2018" t="str">
            <v>EMSA</v>
          </cell>
          <cell r="E2018">
            <v>2018</v>
          </cell>
          <cell r="F2018" t="str">
            <v>TA</v>
          </cell>
          <cell r="G2018" t="str">
            <v>MANTENIMENT CSSat EMSA 2018-03</v>
          </cell>
          <cell r="H2018" t="str">
            <v>IND</v>
          </cell>
          <cell r="I2018">
            <v>0</v>
          </cell>
          <cell r="J2018">
            <v>6</v>
          </cell>
          <cell r="K2018">
            <v>1.5</v>
          </cell>
          <cell r="L2018">
            <v>4.5</v>
          </cell>
          <cell r="M2018">
            <v>0.25</v>
          </cell>
          <cell r="N2018" t="str">
            <v>-</v>
          </cell>
          <cell r="O2018" t="str">
            <v>-</v>
          </cell>
          <cell r="P2018" t="str">
            <v>-</v>
          </cell>
          <cell r="Q2018" t="str">
            <v>-</v>
          </cell>
          <cell r="R2018" t="str">
            <v>TRS</v>
          </cell>
          <cell r="S2018" t="str">
            <v>-</v>
          </cell>
          <cell r="T2018" t="str">
            <v>-</v>
          </cell>
          <cell r="U2018">
            <v>43160</v>
          </cell>
          <cell r="V2018">
            <v>43190</v>
          </cell>
          <cell r="W2018">
            <v>43190</v>
          </cell>
          <cell r="X2018">
            <v>30</v>
          </cell>
          <cell r="Y2018">
            <v>43190</v>
          </cell>
          <cell r="Z2018">
            <v>0</v>
          </cell>
        </row>
        <row r="2019">
          <cell r="C2019">
            <v>4623</v>
          </cell>
          <cell r="D2019" t="str">
            <v>SERGAR</v>
          </cell>
          <cell r="E2019">
            <v>2018</v>
          </cell>
          <cell r="F2019" t="str">
            <v>TA</v>
          </cell>
          <cell r="G2019" t="str">
            <v>MANTENIMENT CSSat SERVILIANO 2018-03</v>
          </cell>
          <cell r="H2019" t="str">
            <v>IND</v>
          </cell>
          <cell r="I2019">
            <v>0</v>
          </cell>
          <cell r="J2019">
            <v>6</v>
          </cell>
          <cell r="K2019">
            <v>1</v>
          </cell>
          <cell r="L2019">
            <v>5</v>
          </cell>
          <cell r="M2019">
            <v>0.16666666666666666</v>
          </cell>
          <cell r="N2019" t="str">
            <v>-</v>
          </cell>
          <cell r="O2019" t="str">
            <v>-</v>
          </cell>
          <cell r="P2019" t="str">
            <v>-</v>
          </cell>
          <cell r="Q2019" t="str">
            <v>-</v>
          </cell>
          <cell r="R2019" t="str">
            <v>TRS</v>
          </cell>
          <cell r="S2019" t="str">
            <v>-</v>
          </cell>
          <cell r="T2019" t="str">
            <v>-</v>
          </cell>
          <cell r="U2019">
            <v>43160</v>
          </cell>
          <cell r="V2019">
            <v>43190</v>
          </cell>
          <cell r="W2019">
            <v>43190</v>
          </cell>
          <cell r="X2019">
            <v>30</v>
          </cell>
          <cell r="Y2019">
            <v>43190</v>
          </cell>
          <cell r="Z2019">
            <v>0</v>
          </cell>
        </row>
        <row r="2020">
          <cell r="C2020">
            <v>4624</v>
          </cell>
          <cell r="D2020" t="str">
            <v>EAECEU</v>
          </cell>
          <cell r="E2020">
            <v>2018</v>
          </cell>
          <cell r="F2020" t="str">
            <v>TA</v>
          </cell>
          <cell r="G2020" t="str">
            <v>MANTENIMENT CSSat CEUTA 2018-03</v>
          </cell>
          <cell r="H2020" t="str">
            <v>IND</v>
          </cell>
          <cell r="I2020">
            <v>0</v>
          </cell>
          <cell r="J2020">
            <v>10</v>
          </cell>
          <cell r="K2020">
            <v>12</v>
          </cell>
          <cell r="L2020">
            <v>-2</v>
          </cell>
          <cell r="M2020">
            <v>1.2</v>
          </cell>
          <cell r="N2020" t="str">
            <v>-</v>
          </cell>
          <cell r="O2020" t="str">
            <v>-</v>
          </cell>
          <cell r="P2020" t="str">
            <v>-</v>
          </cell>
          <cell r="Q2020" t="str">
            <v>-</v>
          </cell>
          <cell r="R2020" t="str">
            <v>TRS</v>
          </cell>
          <cell r="S2020" t="str">
            <v>-</v>
          </cell>
          <cell r="T2020" t="str">
            <v>-</v>
          </cell>
          <cell r="U2020">
            <v>43160</v>
          </cell>
          <cell r="V2020">
            <v>43190</v>
          </cell>
          <cell r="W2020">
            <v>43190</v>
          </cell>
          <cell r="X2020">
            <v>30</v>
          </cell>
          <cell r="Y2020">
            <v>43190</v>
          </cell>
          <cell r="Z2020">
            <v>0</v>
          </cell>
        </row>
        <row r="2021">
          <cell r="C2021">
            <v>4625</v>
          </cell>
          <cell r="D2021" t="str">
            <v>ELEMON</v>
          </cell>
          <cell r="E2021">
            <v>2018</v>
          </cell>
          <cell r="F2021" t="str">
            <v>TA</v>
          </cell>
          <cell r="G2021" t="str">
            <v>MANTENIMENT CSSat MONTOLIU 2018-03</v>
          </cell>
          <cell r="H2021" t="str">
            <v>IND</v>
          </cell>
          <cell r="I2021">
            <v>0</v>
          </cell>
          <cell r="J2021">
            <v>4</v>
          </cell>
          <cell r="K2021">
            <v>4</v>
          </cell>
          <cell r="L2021">
            <v>0</v>
          </cell>
          <cell r="M2021">
            <v>1</v>
          </cell>
          <cell r="N2021" t="str">
            <v>-</v>
          </cell>
          <cell r="O2021" t="str">
            <v>-</v>
          </cell>
          <cell r="P2021" t="str">
            <v>-</v>
          </cell>
          <cell r="Q2021" t="str">
            <v>-</v>
          </cell>
          <cell r="R2021" t="str">
            <v>TRS</v>
          </cell>
          <cell r="S2021" t="str">
            <v>-</v>
          </cell>
          <cell r="T2021" t="str">
            <v>-</v>
          </cell>
          <cell r="U2021">
            <v>43160</v>
          </cell>
          <cell r="V2021">
            <v>43190</v>
          </cell>
          <cell r="W2021">
            <v>43190</v>
          </cell>
          <cell r="X2021">
            <v>30</v>
          </cell>
          <cell r="Y2021">
            <v>43190</v>
          </cell>
          <cell r="Z2021">
            <v>0</v>
          </cell>
        </row>
        <row r="2022">
          <cell r="C2022">
            <v>4626</v>
          </cell>
          <cell r="D2022" t="str">
            <v>SUMTAR</v>
          </cell>
          <cell r="E2022">
            <v>2018</v>
          </cell>
          <cell r="F2022" t="str">
            <v>TA</v>
          </cell>
          <cell r="G2022" t="str">
            <v>MANTENIMENT CSSat TARRASENSES 2018-03</v>
          </cell>
          <cell r="H2022" t="str">
            <v>IND</v>
          </cell>
          <cell r="I2022">
            <v>0</v>
          </cell>
          <cell r="J2022">
            <v>4</v>
          </cell>
          <cell r="K2022">
            <v>4</v>
          </cell>
          <cell r="L2022">
            <v>0</v>
          </cell>
          <cell r="M2022">
            <v>1</v>
          </cell>
          <cell r="N2022" t="str">
            <v>-</v>
          </cell>
          <cell r="O2022" t="str">
            <v>-</v>
          </cell>
          <cell r="P2022" t="str">
            <v>-</v>
          </cell>
          <cell r="Q2022" t="str">
            <v>-</v>
          </cell>
          <cell r="R2022" t="str">
            <v>TRS</v>
          </cell>
          <cell r="S2022" t="str">
            <v>-</v>
          </cell>
          <cell r="T2022" t="str">
            <v>-</v>
          </cell>
          <cell r="U2022">
            <v>43160</v>
          </cell>
          <cell r="V2022">
            <v>43190</v>
          </cell>
          <cell r="W2022">
            <v>43190</v>
          </cell>
          <cell r="X2022">
            <v>30</v>
          </cell>
          <cell r="Y2022">
            <v>43190</v>
          </cell>
          <cell r="Z2022">
            <v>0</v>
          </cell>
        </row>
        <row r="2023">
          <cell r="C2023">
            <v>4627</v>
          </cell>
          <cell r="D2023" t="str">
            <v>ELECAR</v>
          </cell>
          <cell r="E2023">
            <v>2018</v>
          </cell>
          <cell r="F2023" t="str">
            <v>TA</v>
          </cell>
          <cell r="G2023" t="str">
            <v>MANTENIMENT CSSat CARDENER 2018-03</v>
          </cell>
          <cell r="H2023" t="str">
            <v>IND</v>
          </cell>
          <cell r="I2023">
            <v>0</v>
          </cell>
          <cell r="J2023">
            <v>5</v>
          </cell>
          <cell r="K2023">
            <v>5.25</v>
          </cell>
          <cell r="L2023">
            <v>-0.25</v>
          </cell>
          <cell r="M2023">
            <v>1.05</v>
          </cell>
          <cell r="N2023" t="str">
            <v>-</v>
          </cell>
          <cell r="O2023" t="str">
            <v>-</v>
          </cell>
          <cell r="P2023" t="str">
            <v>-</v>
          </cell>
          <cell r="Q2023" t="str">
            <v>-</v>
          </cell>
          <cell r="R2023" t="str">
            <v>TRS</v>
          </cell>
          <cell r="S2023" t="str">
            <v>-</v>
          </cell>
          <cell r="T2023" t="str">
            <v>-</v>
          </cell>
          <cell r="U2023">
            <v>43160</v>
          </cell>
          <cell r="V2023">
            <v>43190</v>
          </cell>
          <cell r="W2023">
            <v>43190</v>
          </cell>
          <cell r="X2023">
            <v>30</v>
          </cell>
          <cell r="Y2023">
            <v>43190</v>
          </cell>
          <cell r="Z2023">
            <v>0</v>
          </cell>
        </row>
        <row r="2024">
          <cell r="C2024">
            <v>4628</v>
          </cell>
          <cell r="D2024" t="str">
            <v>ENEBEN</v>
          </cell>
          <cell r="E2024">
            <v>2018</v>
          </cell>
          <cell r="F2024" t="str">
            <v>TA</v>
          </cell>
          <cell r="G2024" t="str">
            <v>MANTENIMENT CSSat BENASQUE 2018-03</v>
          </cell>
          <cell r="H2024" t="str">
            <v>IND</v>
          </cell>
          <cell r="I2024">
            <v>0</v>
          </cell>
          <cell r="J2024">
            <v>4</v>
          </cell>
          <cell r="K2024">
            <v>4</v>
          </cell>
          <cell r="L2024">
            <v>0</v>
          </cell>
          <cell r="M2024">
            <v>1</v>
          </cell>
          <cell r="N2024" t="str">
            <v>-</v>
          </cell>
          <cell r="O2024" t="str">
            <v>-</v>
          </cell>
          <cell r="P2024" t="str">
            <v>-</v>
          </cell>
          <cell r="Q2024" t="str">
            <v>-</v>
          </cell>
          <cell r="R2024" t="str">
            <v>TRS</v>
          </cell>
          <cell r="S2024" t="str">
            <v>-</v>
          </cell>
          <cell r="T2024" t="str">
            <v>-</v>
          </cell>
          <cell r="U2024">
            <v>43160</v>
          </cell>
          <cell r="V2024">
            <v>43190</v>
          </cell>
          <cell r="W2024">
            <v>43190</v>
          </cell>
          <cell r="X2024">
            <v>30</v>
          </cell>
          <cell r="Y2024">
            <v>43190</v>
          </cell>
          <cell r="Z2024">
            <v>0</v>
          </cell>
        </row>
        <row r="2025">
          <cell r="C2025">
            <v>4629</v>
          </cell>
          <cell r="D2025" t="str">
            <v>ELEALB</v>
          </cell>
          <cell r="E2025">
            <v>2018</v>
          </cell>
          <cell r="F2025" t="str">
            <v>TA</v>
          </cell>
          <cell r="G2025" t="str">
            <v>MANTENIMENT CSSat ALBATARREC 2018-03</v>
          </cell>
          <cell r="H2025" t="str">
            <v>IND</v>
          </cell>
          <cell r="I2025">
            <v>0</v>
          </cell>
          <cell r="J2025">
            <v>4</v>
          </cell>
          <cell r="K2025">
            <v>1.5</v>
          </cell>
          <cell r="L2025">
            <v>2.5</v>
          </cell>
          <cell r="M2025">
            <v>0.375</v>
          </cell>
          <cell r="N2025" t="str">
            <v>-</v>
          </cell>
          <cell r="O2025" t="str">
            <v>-</v>
          </cell>
          <cell r="P2025" t="str">
            <v>-</v>
          </cell>
          <cell r="Q2025" t="str">
            <v>-</v>
          </cell>
          <cell r="R2025" t="str">
            <v>TRS</v>
          </cell>
          <cell r="S2025" t="str">
            <v>-</v>
          </cell>
          <cell r="T2025" t="str">
            <v>-</v>
          </cell>
          <cell r="U2025">
            <v>43160</v>
          </cell>
          <cell r="V2025">
            <v>43190</v>
          </cell>
          <cell r="W2025">
            <v>43190</v>
          </cell>
          <cell r="X2025">
            <v>30</v>
          </cell>
          <cell r="Y2025">
            <v>43190</v>
          </cell>
          <cell r="Z2025">
            <v>0</v>
          </cell>
        </row>
        <row r="2026">
          <cell r="C2026">
            <v>4630</v>
          </cell>
          <cell r="D2026" t="str">
            <v>ELTOSE</v>
          </cell>
          <cell r="E2026">
            <v>2018</v>
          </cell>
          <cell r="F2026" t="str">
            <v>TA</v>
          </cell>
          <cell r="G2026" t="str">
            <v>MANTENIMENT CSSat T.SEGRE 2018-03</v>
          </cell>
          <cell r="H2026" t="str">
            <v>IND</v>
          </cell>
          <cell r="I2026">
            <v>0</v>
          </cell>
          <cell r="J2026">
            <v>4</v>
          </cell>
          <cell r="K2026">
            <v>6</v>
          </cell>
          <cell r="L2026">
            <v>-2</v>
          </cell>
          <cell r="M2026">
            <v>1.5</v>
          </cell>
          <cell r="N2026" t="str">
            <v>-</v>
          </cell>
          <cell r="O2026" t="str">
            <v>-</v>
          </cell>
          <cell r="P2026" t="str">
            <v>-</v>
          </cell>
          <cell r="Q2026" t="str">
            <v>-</v>
          </cell>
          <cell r="R2026" t="str">
            <v>TRS</v>
          </cell>
          <cell r="S2026" t="str">
            <v>-</v>
          </cell>
          <cell r="T2026" t="str">
            <v>-</v>
          </cell>
          <cell r="U2026">
            <v>43160</v>
          </cell>
          <cell r="V2026">
            <v>43190</v>
          </cell>
          <cell r="W2026">
            <v>43190</v>
          </cell>
          <cell r="X2026">
            <v>30</v>
          </cell>
          <cell r="Y2026">
            <v>43190</v>
          </cell>
          <cell r="Z2026">
            <v>0</v>
          </cell>
        </row>
        <row r="2027">
          <cell r="C2027">
            <v>4631</v>
          </cell>
          <cell r="D2027" t="str">
            <v>ELEPON</v>
          </cell>
          <cell r="E2027">
            <v>2018</v>
          </cell>
          <cell r="F2027" t="str">
            <v>TA</v>
          </cell>
          <cell r="G2027" t="str">
            <v>MANTENIMENT CSSat PONTS 2018-03</v>
          </cell>
          <cell r="H2027" t="str">
            <v>IND</v>
          </cell>
          <cell r="I2027">
            <v>0</v>
          </cell>
          <cell r="J2027">
            <v>4</v>
          </cell>
          <cell r="K2027">
            <v>1</v>
          </cell>
          <cell r="L2027">
            <v>3</v>
          </cell>
          <cell r="M2027">
            <v>0.25</v>
          </cell>
          <cell r="N2027" t="str">
            <v>-</v>
          </cell>
          <cell r="O2027" t="str">
            <v>-</v>
          </cell>
          <cell r="P2027" t="str">
            <v>-</v>
          </cell>
          <cell r="Q2027" t="str">
            <v>-</v>
          </cell>
          <cell r="R2027" t="str">
            <v>TRS</v>
          </cell>
          <cell r="S2027" t="str">
            <v>-</v>
          </cell>
          <cell r="T2027" t="str">
            <v>-</v>
          </cell>
          <cell r="U2027">
            <v>43160</v>
          </cell>
          <cell r="V2027">
            <v>43190</v>
          </cell>
          <cell r="W2027">
            <v>43190</v>
          </cell>
          <cell r="X2027">
            <v>30</v>
          </cell>
          <cell r="Y2027">
            <v>43190</v>
          </cell>
          <cell r="Z2027">
            <v>0</v>
          </cell>
        </row>
        <row r="2028">
          <cell r="C2028">
            <v>4632</v>
          </cell>
          <cell r="D2028" t="str">
            <v>ORMAZA</v>
          </cell>
          <cell r="E2028">
            <v>2018</v>
          </cell>
          <cell r="F2028" t="str">
            <v>TA</v>
          </cell>
          <cell r="G2028" t="str">
            <v>CC SCADA TEDIS.Net V.HEBRON v2.2</v>
          </cell>
          <cell r="H2028" t="str">
            <v>OF2984</v>
          </cell>
          <cell r="I2028">
            <v>0</v>
          </cell>
          <cell r="J2028">
            <v>9</v>
          </cell>
          <cell r="K2028">
            <v>8.75</v>
          </cell>
          <cell r="L2028">
            <v>0.25</v>
          </cell>
          <cell r="M2028">
            <v>0.97222222222222221</v>
          </cell>
          <cell r="N2028" t="str">
            <v>-</v>
          </cell>
          <cell r="O2028" t="str">
            <v>-</v>
          </cell>
          <cell r="P2028" t="str">
            <v>-</v>
          </cell>
          <cell r="Q2028" t="str">
            <v>JMG</v>
          </cell>
          <cell r="R2028" t="str">
            <v>-</v>
          </cell>
          <cell r="S2028" t="str">
            <v>-</v>
          </cell>
          <cell r="T2028" t="str">
            <v>-</v>
          </cell>
          <cell r="U2028">
            <v>43158</v>
          </cell>
          <cell r="V2028">
            <v>43269</v>
          </cell>
          <cell r="W2028">
            <v>43346</v>
          </cell>
          <cell r="X2028">
            <v>111</v>
          </cell>
          <cell r="Y2028">
            <v>43346</v>
          </cell>
          <cell r="Z2028">
            <v>0</v>
          </cell>
        </row>
        <row r="2029">
          <cell r="C2029">
            <v>4633</v>
          </cell>
          <cell r="D2029" t="str">
            <v>ORMAZA</v>
          </cell>
          <cell r="E2029">
            <v>2018</v>
          </cell>
          <cell r="F2029" t="str">
            <v>TA</v>
          </cell>
          <cell r="G2029" t="str">
            <v>Inst. i PEM CC SCADA TEDIS.Net V.HEBRON v2.2</v>
          </cell>
          <cell r="H2029" t="str">
            <v>OF2984</v>
          </cell>
          <cell r="I2029">
            <v>0</v>
          </cell>
          <cell r="J2029">
            <v>6</v>
          </cell>
          <cell r="K2029">
            <v>7</v>
          </cell>
          <cell r="L2029">
            <v>-1</v>
          </cell>
          <cell r="M2029">
            <v>1.1666666666666667</v>
          </cell>
          <cell r="N2029" t="str">
            <v>-</v>
          </cell>
          <cell r="O2029" t="str">
            <v>-</v>
          </cell>
          <cell r="P2029" t="str">
            <v>-</v>
          </cell>
          <cell r="Q2029" t="str">
            <v>JMG</v>
          </cell>
          <cell r="R2029" t="str">
            <v>-</v>
          </cell>
          <cell r="S2029" t="str">
            <v>-</v>
          </cell>
          <cell r="T2029" t="str">
            <v>-</v>
          </cell>
          <cell r="U2029">
            <v>43158</v>
          </cell>
          <cell r="V2029">
            <v>43269</v>
          </cell>
          <cell r="W2029">
            <v>43363</v>
          </cell>
          <cell r="X2029">
            <v>111</v>
          </cell>
          <cell r="Y2029">
            <v>43363</v>
          </cell>
          <cell r="Z2029">
            <v>0</v>
          </cell>
        </row>
        <row r="2030">
          <cell r="C2030">
            <v>4634</v>
          </cell>
          <cell r="D2030" t="str">
            <v>ELEMOS</v>
          </cell>
          <cell r="E2030">
            <v>2018</v>
          </cell>
          <cell r="F2030" t="str">
            <v>TA</v>
          </cell>
          <cell r="G2030" t="str">
            <v>CC SCADA MOSCOSO v2.3</v>
          </cell>
          <cell r="H2030" t="str">
            <v>IND</v>
          </cell>
          <cell r="I2030">
            <v>0</v>
          </cell>
          <cell r="J2030">
            <v>11</v>
          </cell>
          <cell r="K2030">
            <v>9.08</v>
          </cell>
          <cell r="L2030">
            <v>1.92</v>
          </cell>
          <cell r="M2030">
            <v>0.82545454545454544</v>
          </cell>
          <cell r="N2030" t="str">
            <v>-</v>
          </cell>
          <cell r="O2030" t="str">
            <v>-</v>
          </cell>
          <cell r="P2030" t="str">
            <v>-</v>
          </cell>
          <cell r="Q2030" t="str">
            <v>JMG</v>
          </cell>
          <cell r="R2030" t="str">
            <v>-</v>
          </cell>
          <cell r="S2030" t="str">
            <v>-</v>
          </cell>
          <cell r="T2030" t="str">
            <v>-</v>
          </cell>
          <cell r="U2030">
            <v>43164</v>
          </cell>
          <cell r="V2030">
            <v>43196</v>
          </cell>
          <cell r="W2030">
            <v>43360</v>
          </cell>
          <cell r="X2030">
            <v>31</v>
          </cell>
          <cell r="Y2030">
            <v>43360</v>
          </cell>
          <cell r="Z2030">
            <v>0</v>
          </cell>
        </row>
        <row r="2031">
          <cell r="C2031">
            <v>4635</v>
          </cell>
          <cell r="D2031" t="str">
            <v>SAMENE</v>
          </cell>
          <cell r="E2031">
            <v>2018</v>
          </cell>
          <cell r="F2031" t="str">
            <v>TA</v>
          </cell>
          <cell r="G2031" t="str">
            <v>RTU CMM COLEGIO v1.0</v>
          </cell>
          <cell r="H2031" t="str">
            <v>IND</v>
          </cell>
          <cell r="I2031">
            <v>0</v>
          </cell>
          <cell r="J2031">
            <v>28</v>
          </cell>
          <cell r="K2031">
            <v>28.42</v>
          </cell>
          <cell r="L2031">
            <v>-0.42000000000000171</v>
          </cell>
          <cell r="M2031">
            <v>1.0150000000000001</v>
          </cell>
          <cell r="N2031" t="str">
            <v>-</v>
          </cell>
          <cell r="O2031" t="str">
            <v>-</v>
          </cell>
          <cell r="P2031" t="str">
            <v>EMM</v>
          </cell>
          <cell r="Q2031" t="str">
            <v>-</v>
          </cell>
          <cell r="R2031" t="str">
            <v>AP</v>
          </cell>
          <cell r="S2031" t="str">
            <v>-</v>
          </cell>
          <cell r="T2031" t="str">
            <v>-</v>
          </cell>
          <cell r="U2031">
            <v>43167</v>
          </cell>
          <cell r="V2031">
            <v>43217</v>
          </cell>
          <cell r="W2031">
            <v>43305</v>
          </cell>
          <cell r="X2031">
            <v>49</v>
          </cell>
          <cell r="Y2031">
            <v>43305</v>
          </cell>
          <cell r="Z2031">
            <v>0</v>
          </cell>
        </row>
        <row r="2032">
          <cell r="C2032">
            <v>0</v>
          </cell>
          <cell r="D2032">
            <v>0</v>
          </cell>
          <cell r="E2032">
            <v>0</v>
          </cell>
          <cell r="F2032">
            <v>0</v>
          </cell>
          <cell r="G2032">
            <v>0</v>
          </cell>
          <cell r="H2032">
            <v>0</v>
          </cell>
          <cell r="I2032">
            <v>0</v>
          </cell>
          <cell r="J2032">
            <v>166.2</v>
          </cell>
          <cell r="K2032">
            <v>327.32</v>
          </cell>
          <cell r="L2032">
            <v>-161.12</v>
          </cell>
          <cell r="M2032">
            <v>0</v>
          </cell>
          <cell r="N2032">
            <v>0</v>
          </cell>
          <cell r="O2032">
            <v>0</v>
          </cell>
          <cell r="P2032">
            <v>0</v>
          </cell>
          <cell r="Q2032">
            <v>0</v>
          </cell>
          <cell r="R2032">
            <v>0</v>
          </cell>
          <cell r="S2032">
            <v>0</v>
          </cell>
          <cell r="T2032">
            <v>0</v>
          </cell>
          <cell r="U2032">
            <v>0</v>
          </cell>
          <cell r="V2032">
            <v>0</v>
          </cell>
          <cell r="W2032">
            <v>0</v>
          </cell>
          <cell r="X2032">
            <v>0</v>
          </cell>
          <cell r="Y2032">
            <v>0</v>
          </cell>
          <cell r="Z2032">
            <v>-248</v>
          </cell>
        </row>
        <row r="2033">
          <cell r="L2033">
            <v>0</v>
          </cell>
          <cell r="M2033">
            <v>0</v>
          </cell>
          <cell r="Z2033">
            <v>0</v>
          </cell>
        </row>
        <row r="2034">
          <cell r="D2034">
            <v>0</v>
          </cell>
          <cell r="E2034">
            <v>0</v>
          </cell>
          <cell r="F2034">
            <v>0</v>
          </cell>
          <cell r="G2034">
            <v>0</v>
          </cell>
          <cell r="H2034">
            <v>0</v>
          </cell>
          <cell r="I2034">
            <v>0</v>
          </cell>
          <cell r="J2034">
            <v>0</v>
          </cell>
          <cell r="K2034">
            <v>0</v>
          </cell>
          <cell r="L2034">
            <v>0</v>
          </cell>
          <cell r="M2034">
            <v>0</v>
          </cell>
          <cell r="N2034">
            <v>0</v>
          </cell>
          <cell r="O2034">
            <v>0</v>
          </cell>
          <cell r="P2034">
            <v>0</v>
          </cell>
          <cell r="Q2034">
            <v>0</v>
          </cell>
          <cell r="R2034">
            <v>0</v>
          </cell>
          <cell r="S2034">
            <v>0</v>
          </cell>
          <cell r="T2034">
            <v>0</v>
          </cell>
          <cell r="U2034">
            <v>0</v>
          </cell>
          <cell r="Z2034">
            <v>0</v>
          </cell>
        </row>
        <row r="2035">
          <cell r="D2035">
            <v>0</v>
          </cell>
          <cell r="E2035">
            <v>0</v>
          </cell>
          <cell r="F2035">
            <v>0</v>
          </cell>
          <cell r="G2035">
            <v>0</v>
          </cell>
          <cell r="H2035">
            <v>0</v>
          </cell>
          <cell r="I2035">
            <v>0</v>
          </cell>
          <cell r="J2035">
            <v>0</v>
          </cell>
          <cell r="K2035">
            <v>0</v>
          </cell>
          <cell r="N2035" t="str">
            <v>APROVISIONAMENTS</v>
          </cell>
          <cell r="O2035" t="str">
            <v>ADMINISTRACIO</v>
          </cell>
          <cell r="P2035" t="str">
            <v>OPERACIONS</v>
          </cell>
          <cell r="Q2035" t="str">
            <v>ENGINYERIA HW</v>
          </cell>
          <cell r="R2035" t="str">
            <v>ENGINYERIA SW</v>
          </cell>
          <cell r="S2035" t="str">
            <v>COMERCIAL</v>
          </cell>
          <cell r="T2035" t="str">
            <v>CONSUL.TELCOMUNIC.</v>
          </cell>
          <cell r="U2035">
            <v>0</v>
          </cell>
          <cell r="Z2035">
            <v>0</v>
          </cell>
        </row>
        <row r="2036">
          <cell r="N2036">
            <v>0</v>
          </cell>
          <cell r="O2036">
            <v>0</v>
          </cell>
          <cell r="P2036">
            <v>0</v>
          </cell>
          <cell r="Q2036">
            <v>0</v>
          </cell>
          <cell r="R2036">
            <v>0</v>
          </cell>
          <cell r="S2036">
            <v>0</v>
          </cell>
          <cell r="T2036">
            <v>0</v>
          </cell>
          <cell r="U2036">
            <v>0</v>
          </cell>
          <cell r="Z2036">
            <v>0</v>
          </cell>
        </row>
        <row r="2037">
          <cell r="N2037">
            <v>0</v>
          </cell>
          <cell r="O2037">
            <v>0</v>
          </cell>
          <cell r="P2037">
            <v>0</v>
          </cell>
          <cell r="Q2037">
            <v>0</v>
          </cell>
          <cell r="R2037">
            <v>0</v>
          </cell>
          <cell r="S2037">
            <v>0</v>
          </cell>
          <cell r="T2037">
            <v>0</v>
          </cell>
          <cell r="U2037">
            <v>0</v>
          </cell>
          <cell r="Z2037">
            <v>0</v>
          </cell>
        </row>
        <row r="2038">
          <cell r="N2038">
            <v>0</v>
          </cell>
          <cell r="O2038">
            <v>0</v>
          </cell>
          <cell r="P2038">
            <v>0</v>
          </cell>
          <cell r="Q2038">
            <v>0</v>
          </cell>
          <cell r="R2038">
            <v>0</v>
          </cell>
          <cell r="S2038">
            <v>0</v>
          </cell>
          <cell r="T2038">
            <v>0</v>
          </cell>
          <cell r="U2038">
            <v>0</v>
          </cell>
          <cell r="Z2038">
            <v>0</v>
          </cell>
        </row>
        <row r="2039">
          <cell r="E2039">
            <v>0</v>
          </cell>
          <cell r="F2039">
            <v>0</v>
          </cell>
          <cell r="G2039">
            <v>0</v>
          </cell>
          <cell r="H2039">
            <v>0</v>
          </cell>
          <cell r="I2039">
            <v>0</v>
          </cell>
          <cell r="J2039">
            <v>0</v>
          </cell>
          <cell r="K2039">
            <v>0</v>
          </cell>
          <cell r="L2039">
            <v>0</v>
          </cell>
          <cell r="M2039">
            <v>0</v>
          </cell>
          <cell r="N2039">
            <v>0</v>
          </cell>
          <cell r="O2039">
            <v>0</v>
          </cell>
          <cell r="P2039">
            <v>0</v>
          </cell>
          <cell r="Q2039">
            <v>0</v>
          </cell>
          <cell r="R2039">
            <v>0</v>
          </cell>
          <cell r="S2039">
            <v>0</v>
          </cell>
          <cell r="T2039">
            <v>0</v>
          </cell>
          <cell r="U2039">
            <v>0</v>
          </cell>
          <cell r="Z2039">
            <v>0</v>
          </cell>
        </row>
        <row r="2040">
          <cell r="E2040" t="str">
            <v>Projectes (EXTERNS) en curs 2.018</v>
          </cell>
          <cell r="F2040">
            <v>0</v>
          </cell>
          <cell r="G2040">
            <v>0</v>
          </cell>
          <cell r="H2040">
            <v>0</v>
          </cell>
          <cell r="I2040">
            <v>0</v>
          </cell>
          <cell r="J2040">
            <v>0</v>
          </cell>
          <cell r="K2040">
            <v>0</v>
          </cell>
          <cell r="L2040">
            <v>0</v>
          </cell>
          <cell r="M2040">
            <v>0</v>
          </cell>
          <cell r="N2040">
            <v>0</v>
          </cell>
          <cell r="O2040">
            <v>0</v>
          </cell>
          <cell r="P2040">
            <v>0</v>
          </cell>
          <cell r="Q2040">
            <v>0</v>
          </cell>
          <cell r="R2040">
            <v>0</v>
          </cell>
          <cell r="S2040">
            <v>0</v>
          </cell>
          <cell r="T2040">
            <v>0</v>
          </cell>
          <cell r="U2040">
            <v>0</v>
          </cell>
          <cell r="Z2040">
            <v>0</v>
          </cell>
        </row>
        <row r="2041">
          <cell r="N2041">
            <v>0</v>
          </cell>
          <cell r="O2041">
            <v>0</v>
          </cell>
          <cell r="P2041">
            <v>0</v>
          </cell>
          <cell r="Q2041">
            <v>0</v>
          </cell>
          <cell r="R2041">
            <v>0</v>
          </cell>
          <cell r="S2041">
            <v>0</v>
          </cell>
          <cell r="T2041">
            <v>0</v>
          </cell>
          <cell r="U2041">
            <v>0</v>
          </cell>
          <cell r="Z2041">
            <v>0</v>
          </cell>
        </row>
        <row r="2042">
          <cell r="C2042">
            <v>0</v>
          </cell>
          <cell r="D2042">
            <v>0</v>
          </cell>
          <cell r="E2042">
            <v>0</v>
          </cell>
          <cell r="F2042">
            <v>0</v>
          </cell>
          <cell r="G2042">
            <v>0</v>
          </cell>
          <cell r="H2042">
            <v>0</v>
          </cell>
          <cell r="I2042">
            <v>0</v>
          </cell>
          <cell r="J2042">
            <v>0</v>
          </cell>
          <cell r="K2042">
            <v>0</v>
          </cell>
          <cell r="L2042">
            <v>0</v>
          </cell>
          <cell r="M2042">
            <v>0</v>
          </cell>
          <cell r="N2042">
            <v>0</v>
          </cell>
          <cell r="O2042">
            <v>0</v>
          </cell>
          <cell r="P2042">
            <v>0</v>
          </cell>
          <cell r="Q2042">
            <v>0</v>
          </cell>
          <cell r="R2042">
            <v>0</v>
          </cell>
          <cell r="S2042">
            <v>0</v>
          </cell>
          <cell r="T2042">
            <v>0</v>
          </cell>
          <cell r="U2042">
            <v>0</v>
          </cell>
          <cell r="V2042">
            <v>0</v>
          </cell>
          <cell r="W2042">
            <v>0</v>
          </cell>
          <cell r="X2042">
            <v>0</v>
          </cell>
          <cell r="Y2042">
            <v>0</v>
          </cell>
          <cell r="Z2042">
            <v>0</v>
          </cell>
        </row>
        <row r="2043">
          <cell r="C2043" t="str">
            <v>OF</v>
          </cell>
          <cell r="D2043" t="str">
            <v>CLIENT</v>
          </cell>
          <cell r="E2043" t="str">
            <v>ANY</v>
          </cell>
          <cell r="F2043" t="str">
            <v>STATUS</v>
          </cell>
          <cell r="G2043" t="str">
            <v>PROJECTE</v>
          </cell>
          <cell r="H2043" t="str">
            <v>TIPUS OF o DEPENDENCIA</v>
          </cell>
          <cell r="I2043">
            <v>0</v>
          </cell>
          <cell r="J2043" t="str">
            <v>PREV</v>
          </cell>
          <cell r="K2043" t="str">
            <v>TOTAL</v>
          </cell>
          <cell r="L2043" t="str">
            <v>DESV</v>
          </cell>
          <cell r="M2043" t="str">
            <v>AVANÇ</v>
          </cell>
          <cell r="N2043" t="str">
            <v>DPT. IMPLICATS</v>
          </cell>
          <cell r="O2043">
            <v>0</v>
          </cell>
          <cell r="P2043">
            <v>0</v>
          </cell>
          <cell r="Q2043">
            <v>0</v>
          </cell>
          <cell r="R2043">
            <v>0</v>
          </cell>
          <cell r="S2043">
            <v>0</v>
          </cell>
          <cell r="T2043">
            <v>0</v>
          </cell>
          <cell r="U2043" t="str">
            <v>DATA</v>
          </cell>
          <cell r="V2043" t="str">
            <v>DATA</v>
          </cell>
          <cell r="W2043" t="str">
            <v>DATA</v>
          </cell>
          <cell r="X2043" t="str">
            <v>DURADA</v>
          </cell>
          <cell r="Y2043" t="str">
            <v>DATA</v>
          </cell>
          <cell r="Z2043" t="str">
            <v>DESVIAC.</v>
          </cell>
        </row>
        <row r="2044">
          <cell r="C2044">
            <v>0</v>
          </cell>
          <cell r="D2044">
            <v>0</v>
          </cell>
          <cell r="E2044">
            <v>0</v>
          </cell>
          <cell r="F2044">
            <v>0</v>
          </cell>
          <cell r="G2044">
            <v>0</v>
          </cell>
          <cell r="H2044">
            <v>0</v>
          </cell>
          <cell r="I2044">
            <v>0</v>
          </cell>
          <cell r="J2044">
            <v>0</v>
          </cell>
          <cell r="K2044" t="str">
            <v>REAL</v>
          </cell>
          <cell r="L2044">
            <v>0</v>
          </cell>
          <cell r="M2044">
            <v>0</v>
          </cell>
          <cell r="N2044">
            <v>0</v>
          </cell>
          <cell r="O2044">
            <v>0</v>
          </cell>
          <cell r="P2044">
            <v>0</v>
          </cell>
          <cell r="Q2044">
            <v>0</v>
          </cell>
          <cell r="R2044">
            <v>0</v>
          </cell>
          <cell r="S2044">
            <v>0</v>
          </cell>
          <cell r="T2044">
            <v>0</v>
          </cell>
          <cell r="U2044" t="str">
            <v>INICI</v>
          </cell>
          <cell r="V2044" t="str">
            <v>ENTREGA</v>
          </cell>
          <cell r="W2044" t="str">
            <v>REVISADA</v>
          </cell>
          <cell r="X2044">
            <v>0</v>
          </cell>
          <cell r="Y2044" t="str">
            <v>ACCEP.</v>
          </cell>
          <cell r="Z2044">
            <v>0</v>
          </cell>
        </row>
        <row r="2045">
          <cell r="C2045">
            <v>0</v>
          </cell>
          <cell r="D2045">
            <v>0</v>
          </cell>
          <cell r="E2045">
            <v>0</v>
          </cell>
          <cell r="F2045">
            <v>0</v>
          </cell>
          <cell r="G2045">
            <v>0</v>
          </cell>
          <cell r="H2045">
            <v>0</v>
          </cell>
          <cell r="I2045">
            <v>0</v>
          </cell>
          <cell r="J2045">
            <v>0</v>
          </cell>
          <cell r="K2045">
            <v>0</v>
          </cell>
          <cell r="L2045">
            <v>0</v>
          </cell>
          <cell r="M2045">
            <v>0</v>
          </cell>
          <cell r="N2045">
            <v>0</v>
          </cell>
          <cell r="O2045">
            <v>0</v>
          </cell>
          <cell r="P2045">
            <v>0</v>
          </cell>
          <cell r="Q2045">
            <v>0</v>
          </cell>
          <cell r="R2045">
            <v>0</v>
          </cell>
          <cell r="S2045">
            <v>0</v>
          </cell>
          <cell r="T2045">
            <v>0</v>
          </cell>
          <cell r="U2045">
            <v>0</v>
          </cell>
          <cell r="V2045">
            <v>0</v>
          </cell>
          <cell r="W2045">
            <v>0</v>
          </cell>
          <cell r="X2045">
            <v>0</v>
          </cell>
          <cell r="Y2045">
            <v>0</v>
          </cell>
          <cell r="Z2045">
            <v>0</v>
          </cell>
        </row>
        <row r="2046">
          <cell r="C2046">
            <v>4636</v>
          </cell>
          <cell r="D2046" t="str">
            <v>EOSENE</v>
          </cell>
          <cell r="E2046">
            <v>2018</v>
          </cell>
          <cell r="F2046" t="str">
            <v>TA</v>
          </cell>
          <cell r="G2046" t="str">
            <v>RTU S.E. EL ROMA v2.0</v>
          </cell>
          <cell r="H2046" t="str">
            <v>IND</v>
          </cell>
          <cell r="I2046">
            <v>0</v>
          </cell>
          <cell r="J2046">
            <v>36</v>
          </cell>
          <cell r="K2046">
            <v>37.5</v>
          </cell>
          <cell r="L2046">
            <v>-1.5</v>
          </cell>
          <cell r="M2046">
            <v>1.0416666666666667</v>
          </cell>
          <cell r="N2046" t="str">
            <v>-</v>
          </cell>
          <cell r="O2046" t="str">
            <v>-</v>
          </cell>
          <cell r="P2046" t="str">
            <v>-</v>
          </cell>
          <cell r="Q2046" t="str">
            <v>-</v>
          </cell>
          <cell r="R2046" t="str">
            <v>EDC</v>
          </cell>
          <cell r="S2046" t="str">
            <v>-</v>
          </cell>
          <cell r="T2046" t="str">
            <v>-</v>
          </cell>
          <cell r="U2046">
            <v>43168</v>
          </cell>
          <cell r="V2046">
            <v>43217</v>
          </cell>
          <cell r="W2046">
            <v>43382</v>
          </cell>
          <cell r="X2046">
            <v>48</v>
          </cell>
          <cell r="Y2046">
            <v>43382</v>
          </cell>
          <cell r="Z2046">
            <v>0</v>
          </cell>
        </row>
        <row r="2047">
          <cell r="C2047">
            <v>4637</v>
          </cell>
          <cell r="D2047" t="str">
            <v>ELEAUR</v>
          </cell>
          <cell r="E2047">
            <v>2018</v>
          </cell>
          <cell r="F2047" t="str">
            <v>TA</v>
          </cell>
          <cell r="G2047" t="str">
            <v>RTU CM CELRA v2.1</v>
          </cell>
          <cell r="H2047" t="str">
            <v>OF4201</v>
          </cell>
          <cell r="I2047">
            <v>0</v>
          </cell>
          <cell r="J2047">
            <v>0.25</v>
          </cell>
          <cell r="K2047">
            <v>1.1599999999999999</v>
          </cell>
          <cell r="L2047">
            <v>-0.90999999999999992</v>
          </cell>
          <cell r="M2047">
            <v>4.6399999999999997</v>
          </cell>
          <cell r="N2047" t="str">
            <v>-</v>
          </cell>
          <cell r="O2047" t="str">
            <v>-</v>
          </cell>
          <cell r="P2047" t="str">
            <v>-</v>
          </cell>
          <cell r="Q2047" t="str">
            <v>JMG</v>
          </cell>
          <cell r="R2047" t="str">
            <v>-</v>
          </cell>
          <cell r="S2047" t="str">
            <v>-</v>
          </cell>
          <cell r="T2047" t="str">
            <v>-</v>
          </cell>
          <cell r="U2047">
            <v>43172</v>
          </cell>
          <cell r="V2047">
            <v>43189</v>
          </cell>
          <cell r="W2047">
            <v>43227</v>
          </cell>
          <cell r="X2047">
            <v>17</v>
          </cell>
          <cell r="Y2047">
            <v>43227</v>
          </cell>
          <cell r="Z2047">
            <v>0</v>
          </cell>
        </row>
        <row r="2048">
          <cell r="C2048">
            <v>4638</v>
          </cell>
          <cell r="D2048">
            <v>0</v>
          </cell>
          <cell r="E2048">
            <v>2018</v>
          </cell>
          <cell r="F2048">
            <v>0</v>
          </cell>
          <cell r="G2048" t="str">
            <v>I + D</v>
          </cell>
          <cell r="H2048">
            <v>0</v>
          </cell>
          <cell r="I2048">
            <v>0</v>
          </cell>
          <cell r="J2048">
            <v>0</v>
          </cell>
          <cell r="K2048">
            <v>0</v>
          </cell>
          <cell r="L2048">
            <v>0</v>
          </cell>
          <cell r="M2048">
            <v>0</v>
          </cell>
          <cell r="N2048" t="str">
            <v>-</v>
          </cell>
          <cell r="O2048" t="str">
            <v>-</v>
          </cell>
          <cell r="P2048" t="str">
            <v>-</v>
          </cell>
          <cell r="Q2048" t="str">
            <v>-</v>
          </cell>
          <cell r="R2048" t="str">
            <v>-</v>
          </cell>
          <cell r="S2048" t="str">
            <v>-</v>
          </cell>
          <cell r="T2048" t="str">
            <v>-</v>
          </cell>
          <cell r="U2048">
            <v>0</v>
          </cell>
          <cell r="V2048">
            <v>0</v>
          </cell>
          <cell r="W2048">
            <v>0</v>
          </cell>
          <cell r="X2048" t="str">
            <v/>
          </cell>
          <cell r="Y2048">
            <v>0</v>
          </cell>
          <cell r="Z2048" t="str">
            <v/>
          </cell>
        </row>
        <row r="2049">
          <cell r="C2049">
            <v>4639</v>
          </cell>
          <cell r="D2049" t="str">
            <v>EYPESA</v>
          </cell>
          <cell r="E2049">
            <v>2018</v>
          </cell>
          <cell r="F2049" t="str">
            <v>TA</v>
          </cell>
          <cell r="G2049" t="str">
            <v>CC SCADA EYPESA v6.4</v>
          </cell>
          <cell r="H2049" t="str">
            <v>PPAL</v>
          </cell>
          <cell r="I2049">
            <v>0</v>
          </cell>
          <cell r="J2049">
            <v>6</v>
          </cell>
          <cell r="K2049">
            <v>6</v>
          </cell>
          <cell r="L2049">
            <v>0</v>
          </cell>
          <cell r="M2049">
            <v>1</v>
          </cell>
          <cell r="N2049" t="str">
            <v>-</v>
          </cell>
          <cell r="O2049" t="str">
            <v>-</v>
          </cell>
          <cell r="P2049" t="str">
            <v>-</v>
          </cell>
          <cell r="Q2049" t="str">
            <v>-</v>
          </cell>
          <cell r="R2049" t="str">
            <v>AP</v>
          </cell>
          <cell r="S2049" t="str">
            <v>-</v>
          </cell>
          <cell r="T2049" t="str">
            <v>-</v>
          </cell>
          <cell r="U2049">
            <v>43179</v>
          </cell>
          <cell r="V2049">
            <v>43193</v>
          </cell>
          <cell r="W2049">
            <v>43193</v>
          </cell>
          <cell r="X2049">
            <v>13</v>
          </cell>
          <cell r="Y2049">
            <v>43181</v>
          </cell>
          <cell r="Z2049">
            <v>-11</v>
          </cell>
        </row>
        <row r="2050">
          <cell r="C2050">
            <v>4640</v>
          </cell>
          <cell r="D2050" t="str">
            <v>SITEL</v>
          </cell>
          <cell r="E2050">
            <v>2018</v>
          </cell>
          <cell r="F2050" t="str">
            <v>TA</v>
          </cell>
          <cell r="G2050" t="str">
            <v>SW CALSER v5.2</v>
          </cell>
          <cell r="H2050" t="str">
            <v>OF4639</v>
          </cell>
          <cell r="I2050">
            <v>10</v>
          </cell>
          <cell r="J2050">
            <v>2</v>
          </cell>
          <cell r="K2050">
            <v>2</v>
          </cell>
          <cell r="L2050">
            <v>0</v>
          </cell>
          <cell r="M2050">
            <v>1</v>
          </cell>
          <cell r="N2050" t="str">
            <v>-</v>
          </cell>
          <cell r="O2050" t="str">
            <v>-</v>
          </cell>
          <cell r="P2050" t="str">
            <v>-</v>
          </cell>
          <cell r="Q2050" t="str">
            <v>-</v>
          </cell>
          <cell r="R2050" t="str">
            <v>AP</v>
          </cell>
          <cell r="S2050" t="str">
            <v>-</v>
          </cell>
          <cell r="T2050" t="str">
            <v>-</v>
          </cell>
          <cell r="U2050">
            <v>43179</v>
          </cell>
          <cell r="V2050">
            <v>43193</v>
          </cell>
          <cell r="W2050">
            <v>43193</v>
          </cell>
          <cell r="X2050">
            <v>13</v>
          </cell>
          <cell r="Y2050">
            <v>43181</v>
          </cell>
          <cell r="Z2050">
            <v>-11</v>
          </cell>
        </row>
        <row r="2051">
          <cell r="C2051">
            <v>4641</v>
          </cell>
          <cell r="D2051" t="str">
            <v>AGRENE</v>
          </cell>
          <cell r="E2051">
            <v>2018</v>
          </cell>
          <cell r="F2051" t="str">
            <v>OB</v>
          </cell>
          <cell r="G2051" t="str">
            <v>RTU I.A.T. TALUS C.H.ESPONELLA v1.0</v>
          </cell>
          <cell r="H2051" t="str">
            <v>IND</v>
          </cell>
          <cell r="I2051">
            <v>4</v>
          </cell>
          <cell r="J2051">
            <v>7.5</v>
          </cell>
          <cell r="K2051">
            <v>0</v>
          </cell>
          <cell r="L2051">
            <v>7.5</v>
          </cell>
          <cell r="M2051">
            <v>0</v>
          </cell>
          <cell r="N2051" t="str">
            <v>-</v>
          </cell>
          <cell r="O2051" t="str">
            <v>-</v>
          </cell>
          <cell r="P2051" t="str">
            <v>EMM</v>
          </cell>
          <cell r="Q2051" t="str">
            <v>-</v>
          </cell>
          <cell r="R2051" t="str">
            <v>-</v>
          </cell>
          <cell r="S2051" t="str">
            <v>-</v>
          </cell>
          <cell r="T2051" t="str">
            <v>-</v>
          </cell>
          <cell r="U2051">
            <v>43180</v>
          </cell>
          <cell r="V2051">
            <v>43196</v>
          </cell>
          <cell r="W2051">
            <v>43196</v>
          </cell>
          <cell r="X2051">
            <v>15</v>
          </cell>
          <cell r="Y2051">
            <v>0</v>
          </cell>
          <cell r="Z2051" t="str">
            <v/>
          </cell>
        </row>
        <row r="2052">
          <cell r="C2052">
            <v>4642</v>
          </cell>
          <cell r="D2052" t="str">
            <v>ELEMON</v>
          </cell>
          <cell r="E2052">
            <v>2018</v>
          </cell>
          <cell r="F2052" t="str">
            <v>TA</v>
          </cell>
          <cell r="G2052" t="str">
            <v>CC SCADA MONTESLUZ v2.2</v>
          </cell>
          <cell r="H2052" t="str">
            <v>IND</v>
          </cell>
          <cell r="I2052">
            <v>4</v>
          </cell>
          <cell r="J2052">
            <v>4</v>
          </cell>
          <cell r="K2052">
            <v>4</v>
          </cell>
          <cell r="L2052">
            <v>0</v>
          </cell>
          <cell r="M2052">
            <v>1</v>
          </cell>
          <cell r="N2052" t="str">
            <v>-</v>
          </cell>
          <cell r="O2052" t="str">
            <v>-</v>
          </cell>
          <cell r="P2052" t="str">
            <v>-</v>
          </cell>
          <cell r="Q2052" t="str">
            <v>-</v>
          </cell>
          <cell r="R2052" t="str">
            <v>AP</v>
          </cell>
          <cell r="S2052" t="str">
            <v>-</v>
          </cell>
          <cell r="T2052" t="str">
            <v>-</v>
          </cell>
          <cell r="U2052">
            <v>43181</v>
          </cell>
          <cell r="V2052">
            <v>43196</v>
          </cell>
          <cell r="W2052">
            <v>43196</v>
          </cell>
          <cell r="X2052">
            <v>14</v>
          </cell>
          <cell r="Y2052">
            <v>43199</v>
          </cell>
          <cell r="Z2052">
            <v>3</v>
          </cell>
        </row>
        <row r="2053">
          <cell r="C2053">
            <v>4643</v>
          </cell>
          <cell r="D2053" t="str">
            <v>ELEEBR</v>
          </cell>
          <cell r="E2053">
            <v>2018</v>
          </cell>
          <cell r="F2053" t="str">
            <v>TA</v>
          </cell>
          <cell r="G2053" t="str">
            <v>CCSat EEBRO v11,1</v>
          </cell>
          <cell r="H2053" t="str">
            <v>PPAL</v>
          </cell>
          <cell r="I2053">
            <v>5</v>
          </cell>
          <cell r="J2053">
            <v>9</v>
          </cell>
          <cell r="K2053">
            <v>13</v>
          </cell>
          <cell r="L2053">
            <v>-4</v>
          </cell>
          <cell r="M2053">
            <v>1.4444444444444444</v>
          </cell>
          <cell r="N2053" t="str">
            <v>-</v>
          </cell>
          <cell r="O2053" t="str">
            <v>-</v>
          </cell>
          <cell r="P2053" t="str">
            <v>-</v>
          </cell>
          <cell r="Q2053" t="str">
            <v>-</v>
          </cell>
          <cell r="R2053" t="str">
            <v>TRS</v>
          </cell>
          <cell r="S2053" t="str">
            <v>-</v>
          </cell>
          <cell r="T2053" t="str">
            <v>-</v>
          </cell>
          <cell r="U2053">
            <v>43181</v>
          </cell>
          <cell r="V2053">
            <v>43210</v>
          </cell>
          <cell r="W2053">
            <v>43360</v>
          </cell>
          <cell r="X2053">
            <v>28</v>
          </cell>
          <cell r="Y2053">
            <v>43360</v>
          </cell>
          <cell r="Z2053">
            <v>0</v>
          </cell>
        </row>
        <row r="2054">
          <cell r="C2054">
            <v>4644</v>
          </cell>
          <cell r="D2054" t="str">
            <v>SITEL</v>
          </cell>
          <cell r="E2054">
            <v>2018</v>
          </cell>
          <cell r="F2054" t="str">
            <v>TA</v>
          </cell>
          <cell r="G2054" t="str">
            <v>SW CCSat EEBRO v11.1</v>
          </cell>
          <cell r="H2054" t="str">
            <v>OF4643</v>
          </cell>
          <cell r="I2054">
            <v>4</v>
          </cell>
          <cell r="J2054">
            <v>48</v>
          </cell>
          <cell r="K2054">
            <v>34.75</v>
          </cell>
          <cell r="L2054">
            <v>13.25</v>
          </cell>
          <cell r="M2054">
            <v>0.72395833333333337</v>
          </cell>
          <cell r="N2054" t="str">
            <v>-</v>
          </cell>
          <cell r="O2054" t="str">
            <v>-</v>
          </cell>
          <cell r="P2054" t="str">
            <v>-</v>
          </cell>
          <cell r="Q2054" t="str">
            <v>-</v>
          </cell>
          <cell r="R2054" t="str">
            <v>TRS</v>
          </cell>
          <cell r="S2054" t="str">
            <v>-</v>
          </cell>
          <cell r="T2054" t="str">
            <v>-</v>
          </cell>
          <cell r="U2054">
            <v>43181</v>
          </cell>
          <cell r="V2054">
            <v>43210</v>
          </cell>
          <cell r="W2054">
            <v>43278</v>
          </cell>
          <cell r="X2054">
            <v>28</v>
          </cell>
          <cell r="Y2054">
            <v>43278</v>
          </cell>
          <cell r="Z2054">
            <v>0</v>
          </cell>
        </row>
        <row r="2055">
          <cell r="C2055">
            <v>4645</v>
          </cell>
          <cell r="D2055" t="str">
            <v>ELEEBR</v>
          </cell>
          <cell r="E2055">
            <v>2018</v>
          </cell>
          <cell r="F2055" t="str">
            <v>TA</v>
          </cell>
          <cell r="G2055" t="str">
            <v>MANTENIMENT CSSat EEBRO 2018-03</v>
          </cell>
          <cell r="H2055" t="str">
            <v>IND</v>
          </cell>
          <cell r="I2055">
            <v>4</v>
          </cell>
          <cell r="J2055">
            <v>5</v>
          </cell>
          <cell r="K2055">
            <v>5.75</v>
          </cell>
          <cell r="L2055">
            <v>-0.75</v>
          </cell>
          <cell r="M2055">
            <v>1.1499999999999999</v>
          </cell>
          <cell r="N2055" t="str">
            <v>-</v>
          </cell>
          <cell r="O2055" t="str">
            <v>-</v>
          </cell>
          <cell r="P2055" t="str">
            <v>-</v>
          </cell>
          <cell r="Q2055" t="str">
            <v>-</v>
          </cell>
          <cell r="R2055" t="str">
            <v>TRS</v>
          </cell>
          <cell r="S2055" t="str">
            <v>-</v>
          </cell>
          <cell r="T2055" t="str">
            <v>-</v>
          </cell>
          <cell r="U2055">
            <v>43181</v>
          </cell>
          <cell r="V2055">
            <v>43190</v>
          </cell>
          <cell r="W2055">
            <v>43190</v>
          </cell>
          <cell r="X2055">
            <v>9</v>
          </cell>
          <cell r="Y2055">
            <v>43190</v>
          </cell>
          <cell r="Z2055">
            <v>0</v>
          </cell>
        </row>
        <row r="2056">
          <cell r="C2056">
            <v>4646</v>
          </cell>
          <cell r="D2056" t="str">
            <v>EYPESA</v>
          </cell>
          <cell r="E2056">
            <v>2018</v>
          </cell>
          <cell r="F2056" t="str">
            <v>TA</v>
          </cell>
          <cell r="G2056" t="str">
            <v>RTU CAP-PRX-12 v3.3</v>
          </cell>
          <cell r="H2056" t="str">
            <v>OF4027</v>
          </cell>
          <cell r="I2056">
            <v>4</v>
          </cell>
          <cell r="J2056">
            <v>1</v>
          </cell>
          <cell r="K2056">
            <v>0.51</v>
          </cell>
          <cell r="L2056">
            <v>0.49</v>
          </cell>
          <cell r="M2056">
            <v>0.51</v>
          </cell>
          <cell r="N2056" t="str">
            <v>-</v>
          </cell>
          <cell r="O2056" t="str">
            <v>-</v>
          </cell>
          <cell r="P2056" t="str">
            <v>EMM</v>
          </cell>
          <cell r="Q2056" t="str">
            <v>-</v>
          </cell>
          <cell r="R2056" t="str">
            <v>-</v>
          </cell>
          <cell r="S2056" t="str">
            <v>-</v>
          </cell>
          <cell r="T2056" t="str">
            <v>-</v>
          </cell>
          <cell r="U2056">
            <v>43185</v>
          </cell>
          <cell r="V2056">
            <v>43185</v>
          </cell>
          <cell r="W2056">
            <v>43185</v>
          </cell>
          <cell r="X2056">
            <v>0</v>
          </cell>
          <cell r="Y2056">
            <v>43185</v>
          </cell>
          <cell r="Z2056">
            <v>0</v>
          </cell>
        </row>
        <row r="2057">
          <cell r="C2057">
            <v>4647</v>
          </cell>
          <cell r="D2057" t="str">
            <v>ELEEBR</v>
          </cell>
          <cell r="E2057">
            <v>2018</v>
          </cell>
          <cell r="F2057" t="str">
            <v>TA</v>
          </cell>
          <cell r="G2057" t="str">
            <v>RTU C.T. PUEBLO ENVEJA v2.0</v>
          </cell>
          <cell r="H2057" t="str">
            <v>OF3881</v>
          </cell>
          <cell r="I2057">
            <v>6</v>
          </cell>
          <cell r="J2057">
            <v>11.11</v>
          </cell>
          <cell r="K2057">
            <v>4.95</v>
          </cell>
          <cell r="L2057">
            <v>6.1599999999999993</v>
          </cell>
          <cell r="M2057">
            <v>0.44554455445544561</v>
          </cell>
          <cell r="N2057" t="str">
            <v>-</v>
          </cell>
          <cell r="O2057" t="str">
            <v>-</v>
          </cell>
          <cell r="P2057" t="str">
            <v>-</v>
          </cell>
          <cell r="Q2057" t="str">
            <v>-</v>
          </cell>
          <cell r="R2057" t="str">
            <v>RVC</v>
          </cell>
          <cell r="S2057" t="str">
            <v>-</v>
          </cell>
          <cell r="T2057" t="str">
            <v>-</v>
          </cell>
          <cell r="U2057">
            <v>43171</v>
          </cell>
          <cell r="V2057">
            <v>43280</v>
          </cell>
          <cell r="W2057">
            <v>43312</v>
          </cell>
          <cell r="X2057">
            <v>107</v>
          </cell>
          <cell r="Y2057">
            <v>43312</v>
          </cell>
          <cell r="Z2057">
            <v>0</v>
          </cell>
        </row>
        <row r="2058">
          <cell r="C2058">
            <v>4648</v>
          </cell>
          <cell r="D2058" t="str">
            <v>PEUSA</v>
          </cell>
          <cell r="E2058">
            <v>2018</v>
          </cell>
          <cell r="F2058" t="str">
            <v>TA</v>
          </cell>
          <cell r="G2058" t="str">
            <v>Inst. i PEM RTU CT-214 ARSEGUEL v1.0</v>
          </cell>
          <cell r="H2058" t="str">
            <v>IND</v>
          </cell>
          <cell r="I2058">
            <v>6</v>
          </cell>
          <cell r="J2058">
            <v>11.5</v>
          </cell>
          <cell r="K2058">
            <v>9.5</v>
          </cell>
          <cell r="L2058">
            <v>2</v>
          </cell>
          <cell r="M2058">
            <v>0.82608695652173914</v>
          </cell>
          <cell r="N2058" t="str">
            <v>-</v>
          </cell>
          <cell r="O2058" t="str">
            <v>-</v>
          </cell>
          <cell r="P2058" t="str">
            <v>-</v>
          </cell>
          <cell r="Q2058" t="str">
            <v>-</v>
          </cell>
          <cell r="R2058" t="str">
            <v>TRS</v>
          </cell>
          <cell r="S2058" t="str">
            <v>-</v>
          </cell>
          <cell r="T2058" t="str">
            <v>-</v>
          </cell>
          <cell r="U2058">
            <v>43185</v>
          </cell>
          <cell r="V2058">
            <v>43217</v>
          </cell>
          <cell r="W2058">
            <v>43413</v>
          </cell>
          <cell r="X2058">
            <v>31</v>
          </cell>
          <cell r="Y2058">
            <v>43413</v>
          </cell>
          <cell r="Z2058">
            <v>0</v>
          </cell>
        </row>
        <row r="2059">
          <cell r="C2059">
            <v>4649</v>
          </cell>
          <cell r="D2059" t="str">
            <v>SERGAR</v>
          </cell>
          <cell r="E2059">
            <v>2018</v>
          </cell>
          <cell r="F2059" t="str">
            <v>TA</v>
          </cell>
          <cell r="G2059" t="str">
            <v>MANTENIMENT SCADA TEDIS.Net SERVILIANO 01/04/2018 - 31/03/2019</v>
          </cell>
          <cell r="H2059" t="str">
            <v>IND</v>
          </cell>
          <cell r="I2059">
            <v>0</v>
          </cell>
          <cell r="J2059">
            <v>16</v>
          </cell>
          <cell r="K2059">
            <v>31.25</v>
          </cell>
          <cell r="L2059">
            <v>-15.25</v>
          </cell>
          <cell r="M2059">
            <v>1.953125</v>
          </cell>
          <cell r="N2059" t="str">
            <v>-</v>
          </cell>
          <cell r="O2059" t="str">
            <v>-</v>
          </cell>
          <cell r="P2059" t="str">
            <v>-</v>
          </cell>
          <cell r="Q2059" t="str">
            <v>JMG</v>
          </cell>
          <cell r="R2059" t="str">
            <v>-</v>
          </cell>
          <cell r="S2059" t="str">
            <v>-</v>
          </cell>
          <cell r="T2059" t="str">
            <v>-</v>
          </cell>
          <cell r="U2059">
            <v>43191</v>
          </cell>
          <cell r="V2059">
            <v>43555</v>
          </cell>
          <cell r="W2059">
            <v>43555</v>
          </cell>
          <cell r="X2059">
            <v>360</v>
          </cell>
          <cell r="Y2059">
            <v>43555</v>
          </cell>
          <cell r="Z2059">
            <v>0</v>
          </cell>
        </row>
        <row r="2060">
          <cell r="C2060">
            <v>4650</v>
          </cell>
          <cell r="D2060" t="str">
            <v>EOSA</v>
          </cell>
          <cell r="E2060">
            <v>2018</v>
          </cell>
          <cell r="F2060" t="str">
            <v>TA</v>
          </cell>
          <cell r="G2060" t="str">
            <v>MANTENIMENT SCADA TEDIS.Net EOSA 01/04/2018 - 31/03/2019</v>
          </cell>
          <cell r="H2060" t="str">
            <v>IND</v>
          </cell>
          <cell r="I2060">
            <v>0</v>
          </cell>
          <cell r="J2060">
            <v>22</v>
          </cell>
          <cell r="K2060">
            <v>81.25</v>
          </cell>
          <cell r="L2060">
            <v>-59.25</v>
          </cell>
          <cell r="M2060">
            <v>3.6931818181818183</v>
          </cell>
          <cell r="N2060" t="str">
            <v>-</v>
          </cell>
          <cell r="O2060" t="str">
            <v>-</v>
          </cell>
          <cell r="P2060" t="str">
            <v>-</v>
          </cell>
          <cell r="Q2060" t="str">
            <v>JMG</v>
          </cell>
          <cell r="R2060" t="str">
            <v>-</v>
          </cell>
          <cell r="S2060" t="str">
            <v>-</v>
          </cell>
          <cell r="T2060" t="str">
            <v>-</v>
          </cell>
          <cell r="U2060">
            <v>43191</v>
          </cell>
          <cell r="V2060">
            <v>43555</v>
          </cell>
          <cell r="W2060">
            <v>43555</v>
          </cell>
          <cell r="X2060">
            <v>360</v>
          </cell>
          <cell r="Y2060">
            <v>43555</v>
          </cell>
          <cell r="Z2060">
            <v>0</v>
          </cell>
        </row>
        <row r="2061">
          <cell r="C2061">
            <v>4651</v>
          </cell>
          <cell r="D2061" t="str">
            <v>ELEARD</v>
          </cell>
          <cell r="E2061">
            <v>2018</v>
          </cell>
          <cell r="F2061" t="str">
            <v>TA</v>
          </cell>
          <cell r="G2061" t="str">
            <v>MANTENIMENT SCADA TEDIS.Net ARDALES 01/04/2018 - 31/03/2019</v>
          </cell>
          <cell r="H2061" t="str">
            <v>IND</v>
          </cell>
          <cell r="I2061">
            <v>0</v>
          </cell>
          <cell r="J2061">
            <v>16</v>
          </cell>
          <cell r="K2061">
            <v>37.25</v>
          </cell>
          <cell r="L2061">
            <v>-21.25</v>
          </cell>
          <cell r="M2061">
            <v>2.328125</v>
          </cell>
          <cell r="N2061" t="str">
            <v>-</v>
          </cell>
          <cell r="O2061" t="str">
            <v>-</v>
          </cell>
          <cell r="P2061" t="str">
            <v>-</v>
          </cell>
          <cell r="Q2061" t="str">
            <v>JMG</v>
          </cell>
          <cell r="R2061" t="str">
            <v>-</v>
          </cell>
          <cell r="S2061" t="str">
            <v>-</v>
          </cell>
          <cell r="T2061" t="str">
            <v>-</v>
          </cell>
          <cell r="U2061">
            <v>43191</v>
          </cell>
          <cell r="V2061">
            <v>43555</v>
          </cell>
          <cell r="W2061">
            <v>43555</v>
          </cell>
          <cell r="X2061">
            <v>360</v>
          </cell>
          <cell r="Y2061">
            <v>43555</v>
          </cell>
          <cell r="Z2061">
            <v>0</v>
          </cell>
        </row>
        <row r="2062">
          <cell r="C2062">
            <v>4652</v>
          </cell>
          <cell r="D2062" t="str">
            <v>SERRON</v>
          </cell>
          <cell r="E2062">
            <v>2018</v>
          </cell>
          <cell r="F2062" t="str">
            <v>TA</v>
          </cell>
          <cell r="G2062" t="str">
            <v>Re-Instal.lacio CSSat SERRANIA</v>
          </cell>
          <cell r="H2062" t="str">
            <v>IND</v>
          </cell>
          <cell r="I2062">
            <v>0</v>
          </cell>
          <cell r="J2062">
            <v>4</v>
          </cell>
          <cell r="K2062">
            <v>4</v>
          </cell>
          <cell r="L2062">
            <v>0</v>
          </cell>
          <cell r="M2062">
            <v>1</v>
          </cell>
          <cell r="N2062" t="str">
            <v>-</v>
          </cell>
          <cell r="O2062" t="str">
            <v>-</v>
          </cell>
          <cell r="P2062" t="str">
            <v>-</v>
          </cell>
          <cell r="Q2062" t="str">
            <v>-</v>
          </cell>
          <cell r="R2062" t="str">
            <v>TRS</v>
          </cell>
          <cell r="S2062" t="str">
            <v>-</v>
          </cell>
          <cell r="T2062" t="str">
            <v>-</v>
          </cell>
          <cell r="U2062">
            <v>43194</v>
          </cell>
          <cell r="V2062">
            <v>43201</v>
          </cell>
          <cell r="W2062">
            <v>43201</v>
          </cell>
          <cell r="X2062">
            <v>7</v>
          </cell>
          <cell r="Y2062">
            <v>43196</v>
          </cell>
          <cell r="Z2062">
            <v>-5</v>
          </cell>
        </row>
        <row r="2063">
          <cell r="C2063">
            <v>4653</v>
          </cell>
          <cell r="D2063" t="str">
            <v>PEUSA</v>
          </cell>
          <cell r="E2063">
            <v>2018</v>
          </cell>
          <cell r="F2063" t="str">
            <v>TA</v>
          </cell>
          <cell r="G2063" t="str">
            <v>RTU CT-334 CENTRE INDUSTRIAL v1.0</v>
          </cell>
          <cell r="H2063" t="str">
            <v>PPAL</v>
          </cell>
          <cell r="I2063">
            <v>0</v>
          </cell>
          <cell r="J2063">
            <v>0.25</v>
          </cell>
          <cell r="K2063">
            <v>0.25</v>
          </cell>
          <cell r="L2063">
            <v>0</v>
          </cell>
          <cell r="M2063">
            <v>1</v>
          </cell>
          <cell r="N2063" t="str">
            <v>-</v>
          </cell>
          <cell r="O2063" t="str">
            <v>-</v>
          </cell>
          <cell r="P2063" t="str">
            <v>EMM</v>
          </cell>
          <cell r="Q2063" t="str">
            <v>-</v>
          </cell>
          <cell r="R2063" t="str">
            <v>-</v>
          </cell>
          <cell r="S2063" t="str">
            <v>-</v>
          </cell>
          <cell r="T2063" t="str">
            <v>-</v>
          </cell>
          <cell r="U2063">
            <v>43187</v>
          </cell>
          <cell r="V2063">
            <v>43217</v>
          </cell>
          <cell r="W2063">
            <v>43217</v>
          </cell>
          <cell r="X2063">
            <v>29</v>
          </cell>
          <cell r="Y2063">
            <v>43199</v>
          </cell>
          <cell r="Z2063">
            <v>-18</v>
          </cell>
        </row>
        <row r="2064">
          <cell r="C2064">
            <v>4654</v>
          </cell>
          <cell r="D2064" t="str">
            <v>PEUSA</v>
          </cell>
          <cell r="E2064">
            <v>2018</v>
          </cell>
          <cell r="F2064" t="str">
            <v>TA</v>
          </cell>
          <cell r="G2064" t="str">
            <v>Inst. i PEM RTU CT-334 CENTRE INDUSTRIAL v1.0</v>
          </cell>
          <cell r="H2064" t="str">
            <v>OF4653</v>
          </cell>
          <cell r="I2064">
            <v>0</v>
          </cell>
          <cell r="J2064">
            <v>13.5</v>
          </cell>
          <cell r="K2064">
            <v>12.5</v>
          </cell>
          <cell r="L2064">
            <v>1</v>
          </cell>
          <cell r="M2064">
            <v>0.92592592592592593</v>
          </cell>
          <cell r="N2064" t="str">
            <v>-</v>
          </cell>
          <cell r="O2064" t="str">
            <v>-</v>
          </cell>
          <cell r="P2064" t="str">
            <v>-</v>
          </cell>
          <cell r="Q2064" t="str">
            <v>-</v>
          </cell>
          <cell r="R2064" t="str">
            <v>TRS</v>
          </cell>
          <cell r="S2064" t="str">
            <v>-</v>
          </cell>
          <cell r="T2064" t="str">
            <v>-</v>
          </cell>
          <cell r="U2064">
            <v>43187</v>
          </cell>
          <cell r="V2064">
            <v>43217</v>
          </cell>
          <cell r="W2064">
            <v>43278</v>
          </cell>
          <cell r="X2064">
            <v>29</v>
          </cell>
          <cell r="Y2064">
            <v>43278</v>
          </cell>
          <cell r="Z2064">
            <v>0</v>
          </cell>
        </row>
        <row r="2065">
          <cell r="C2065">
            <v>4655</v>
          </cell>
          <cell r="D2065" t="str">
            <v>SITEL</v>
          </cell>
          <cell r="E2065">
            <v>2018</v>
          </cell>
          <cell r="F2065" t="str">
            <v>TA</v>
          </cell>
          <cell r="G2065" t="str">
            <v>1 x Manguera COM CAP32 - nPort-5110</v>
          </cell>
          <cell r="H2065" t="str">
            <v>OF4653</v>
          </cell>
          <cell r="I2065">
            <v>0</v>
          </cell>
          <cell r="J2065">
            <v>0.30000000000000004</v>
          </cell>
          <cell r="K2065">
            <v>0.47</v>
          </cell>
          <cell r="L2065">
            <v>-0.16999999999999993</v>
          </cell>
          <cell r="M2065">
            <v>1.5666666666666664</v>
          </cell>
          <cell r="N2065" t="str">
            <v>-</v>
          </cell>
          <cell r="O2065" t="str">
            <v>-</v>
          </cell>
          <cell r="P2065" t="str">
            <v>EMM</v>
          </cell>
          <cell r="Q2065" t="str">
            <v>-</v>
          </cell>
          <cell r="R2065" t="str">
            <v>-</v>
          </cell>
          <cell r="S2065" t="str">
            <v>-</v>
          </cell>
          <cell r="T2065" t="str">
            <v>-</v>
          </cell>
          <cell r="U2065">
            <v>43187</v>
          </cell>
          <cell r="V2065">
            <v>43217</v>
          </cell>
          <cell r="W2065">
            <v>43217</v>
          </cell>
          <cell r="X2065">
            <v>29</v>
          </cell>
          <cell r="Y2065">
            <v>43199</v>
          </cell>
          <cell r="Z2065">
            <v>-18</v>
          </cell>
        </row>
        <row r="2066">
          <cell r="C2066">
            <v>4656</v>
          </cell>
          <cell r="D2066" t="str">
            <v>EYPESA</v>
          </cell>
          <cell r="E2066">
            <v>2018</v>
          </cell>
          <cell r="F2066" t="str">
            <v>TA</v>
          </cell>
          <cell r="G2066" t="str">
            <v>Reparacio RTU C.T. FEU v1.0</v>
          </cell>
          <cell r="H2066" t="str">
            <v>IND</v>
          </cell>
          <cell r="I2066">
            <v>0</v>
          </cell>
          <cell r="J2066">
            <v>8</v>
          </cell>
          <cell r="K2066">
            <v>7.75</v>
          </cell>
          <cell r="L2066">
            <v>0.25</v>
          </cell>
          <cell r="M2066">
            <v>0.96875</v>
          </cell>
          <cell r="N2066" t="str">
            <v>-</v>
          </cell>
          <cell r="O2066" t="str">
            <v>-</v>
          </cell>
          <cell r="P2066" t="str">
            <v>AMX</v>
          </cell>
          <cell r="Q2066" t="str">
            <v>-</v>
          </cell>
          <cell r="R2066" t="str">
            <v>-</v>
          </cell>
          <cell r="S2066" t="str">
            <v>-</v>
          </cell>
          <cell r="T2066" t="str">
            <v>-</v>
          </cell>
          <cell r="U2066">
            <v>43193</v>
          </cell>
          <cell r="V2066">
            <v>43196</v>
          </cell>
          <cell r="W2066">
            <v>43196</v>
          </cell>
          <cell r="X2066">
            <v>3</v>
          </cell>
          <cell r="Y2066">
            <v>43196</v>
          </cell>
          <cell r="Z2066">
            <v>0</v>
          </cell>
        </row>
        <row r="2067">
          <cell r="C2067">
            <v>4657</v>
          </cell>
          <cell r="D2067" t="str">
            <v>ELESUD</v>
          </cell>
          <cell r="E2067">
            <v>2018</v>
          </cell>
          <cell r="F2067" t="str">
            <v>TA</v>
          </cell>
          <cell r="G2067" t="str">
            <v>MANTENIMENT CSSat SUDANELL 2018-04</v>
          </cell>
          <cell r="H2067" t="str">
            <v>IND</v>
          </cell>
          <cell r="I2067">
            <v>0</v>
          </cell>
          <cell r="J2067">
            <v>4</v>
          </cell>
          <cell r="K2067">
            <v>4</v>
          </cell>
          <cell r="L2067">
            <v>0</v>
          </cell>
          <cell r="M2067">
            <v>1</v>
          </cell>
          <cell r="N2067" t="str">
            <v>-</v>
          </cell>
          <cell r="O2067" t="str">
            <v>-</v>
          </cell>
          <cell r="P2067" t="str">
            <v>-</v>
          </cell>
          <cell r="Q2067" t="str">
            <v>-</v>
          </cell>
          <cell r="R2067" t="str">
            <v>TRS</v>
          </cell>
          <cell r="S2067" t="str">
            <v>-</v>
          </cell>
          <cell r="T2067" t="str">
            <v>-</v>
          </cell>
          <cell r="U2067">
            <v>43191</v>
          </cell>
          <cell r="V2067">
            <v>43220</v>
          </cell>
          <cell r="W2067">
            <v>43220</v>
          </cell>
          <cell r="X2067">
            <v>29</v>
          </cell>
          <cell r="Y2067">
            <v>43220</v>
          </cell>
          <cell r="Z2067">
            <v>0</v>
          </cell>
        </row>
        <row r="2068">
          <cell r="C2068">
            <v>4658</v>
          </cell>
          <cell r="D2068" t="str">
            <v>EMSA</v>
          </cell>
          <cell r="E2068">
            <v>2018</v>
          </cell>
          <cell r="F2068" t="str">
            <v>TA</v>
          </cell>
          <cell r="G2068" t="str">
            <v>MANTENIMENT CSSat EMSA 2018-04</v>
          </cell>
          <cell r="H2068" t="str">
            <v>IND</v>
          </cell>
          <cell r="I2068">
            <v>0</v>
          </cell>
          <cell r="J2068">
            <v>6</v>
          </cell>
          <cell r="K2068">
            <v>3.25</v>
          </cell>
          <cell r="L2068">
            <v>2.75</v>
          </cell>
          <cell r="M2068">
            <v>0.54166666666666663</v>
          </cell>
          <cell r="N2068" t="str">
            <v>-</v>
          </cell>
          <cell r="O2068" t="str">
            <v>-</v>
          </cell>
          <cell r="P2068" t="str">
            <v>-</v>
          </cell>
          <cell r="Q2068" t="str">
            <v>-</v>
          </cell>
          <cell r="R2068" t="str">
            <v>TRS</v>
          </cell>
          <cell r="S2068" t="str">
            <v>-</v>
          </cell>
          <cell r="T2068" t="str">
            <v>-</v>
          </cell>
          <cell r="U2068">
            <v>43191</v>
          </cell>
          <cell r="V2068">
            <v>43220</v>
          </cell>
          <cell r="W2068">
            <v>43220</v>
          </cell>
          <cell r="X2068">
            <v>29</v>
          </cell>
          <cell r="Y2068">
            <v>43220</v>
          </cell>
          <cell r="Z2068">
            <v>0</v>
          </cell>
        </row>
        <row r="2069">
          <cell r="C2069">
            <v>4659</v>
          </cell>
          <cell r="D2069" t="str">
            <v>SERGAR</v>
          </cell>
          <cell r="E2069">
            <v>2018</v>
          </cell>
          <cell r="F2069" t="str">
            <v>TA</v>
          </cell>
          <cell r="G2069" t="str">
            <v>MANTENIMENT CSSat SERVILIANO 2018-04</v>
          </cell>
          <cell r="H2069" t="str">
            <v>IND</v>
          </cell>
          <cell r="I2069">
            <v>0</v>
          </cell>
          <cell r="J2069">
            <v>6</v>
          </cell>
          <cell r="K2069">
            <v>2</v>
          </cell>
          <cell r="L2069">
            <v>4</v>
          </cell>
          <cell r="M2069">
            <v>0.33333333333333331</v>
          </cell>
          <cell r="N2069" t="str">
            <v>-</v>
          </cell>
          <cell r="O2069" t="str">
            <v>-</v>
          </cell>
          <cell r="P2069" t="str">
            <v>-</v>
          </cell>
          <cell r="Q2069" t="str">
            <v>-</v>
          </cell>
          <cell r="R2069" t="str">
            <v>TRS</v>
          </cell>
          <cell r="S2069" t="str">
            <v>-</v>
          </cell>
          <cell r="T2069" t="str">
            <v>-</v>
          </cell>
          <cell r="U2069">
            <v>43191</v>
          </cell>
          <cell r="V2069">
            <v>43220</v>
          </cell>
          <cell r="W2069">
            <v>43220</v>
          </cell>
          <cell r="X2069">
            <v>29</v>
          </cell>
          <cell r="Y2069">
            <v>43220</v>
          </cell>
          <cell r="Z2069">
            <v>0</v>
          </cell>
        </row>
        <row r="2070">
          <cell r="C2070">
            <v>4660</v>
          </cell>
          <cell r="D2070" t="str">
            <v>EAECEU</v>
          </cell>
          <cell r="E2070">
            <v>2018</v>
          </cell>
          <cell r="F2070" t="str">
            <v>TA</v>
          </cell>
          <cell r="G2070" t="str">
            <v>MANTENIMENT CSSat CEUTA 2018-04</v>
          </cell>
          <cell r="H2070" t="str">
            <v>IND</v>
          </cell>
          <cell r="I2070">
            <v>0</v>
          </cell>
          <cell r="J2070">
            <v>10</v>
          </cell>
          <cell r="K2070">
            <v>12.5</v>
          </cell>
          <cell r="L2070">
            <v>-2.5</v>
          </cell>
          <cell r="M2070">
            <v>1.25</v>
          </cell>
          <cell r="N2070" t="str">
            <v>-</v>
          </cell>
          <cell r="O2070" t="str">
            <v>-</v>
          </cell>
          <cell r="P2070" t="str">
            <v>-</v>
          </cell>
          <cell r="Q2070" t="str">
            <v>-</v>
          </cell>
          <cell r="R2070" t="str">
            <v>TRS</v>
          </cell>
          <cell r="S2070" t="str">
            <v>-</v>
          </cell>
          <cell r="T2070" t="str">
            <v>-</v>
          </cell>
          <cell r="U2070">
            <v>43191</v>
          </cell>
          <cell r="V2070">
            <v>43220</v>
          </cell>
          <cell r="W2070">
            <v>43220</v>
          </cell>
          <cell r="X2070">
            <v>29</v>
          </cell>
          <cell r="Y2070">
            <v>43220</v>
          </cell>
          <cell r="Z2070">
            <v>0</v>
          </cell>
        </row>
        <row r="2071">
          <cell r="C2071">
            <v>4661</v>
          </cell>
          <cell r="D2071" t="str">
            <v>ELEMON</v>
          </cell>
          <cell r="E2071">
            <v>2018</v>
          </cell>
          <cell r="F2071" t="str">
            <v>TA</v>
          </cell>
          <cell r="G2071" t="str">
            <v>MANTENIMENT CSSat MONTOLIU 2018-04</v>
          </cell>
          <cell r="H2071" t="str">
            <v>IND</v>
          </cell>
          <cell r="I2071">
            <v>0</v>
          </cell>
          <cell r="J2071">
            <v>4</v>
          </cell>
          <cell r="K2071">
            <v>3.75</v>
          </cell>
          <cell r="L2071">
            <v>0.25</v>
          </cell>
          <cell r="M2071">
            <v>0.9375</v>
          </cell>
          <cell r="N2071" t="str">
            <v>-</v>
          </cell>
          <cell r="O2071" t="str">
            <v>-</v>
          </cell>
          <cell r="P2071" t="str">
            <v>-</v>
          </cell>
          <cell r="Q2071" t="str">
            <v>-</v>
          </cell>
          <cell r="R2071" t="str">
            <v>TRS</v>
          </cell>
          <cell r="S2071" t="str">
            <v>-</v>
          </cell>
          <cell r="T2071" t="str">
            <v>-</v>
          </cell>
          <cell r="U2071">
            <v>43191</v>
          </cell>
          <cell r="V2071">
            <v>43220</v>
          </cell>
          <cell r="W2071">
            <v>43220</v>
          </cell>
          <cell r="X2071">
            <v>29</v>
          </cell>
          <cell r="Y2071">
            <v>43220</v>
          </cell>
          <cell r="Z2071">
            <v>0</v>
          </cell>
        </row>
        <row r="2072">
          <cell r="C2072">
            <v>4662</v>
          </cell>
          <cell r="D2072" t="str">
            <v>SUMTAR</v>
          </cell>
          <cell r="E2072">
            <v>2018</v>
          </cell>
          <cell r="F2072" t="str">
            <v>TA</v>
          </cell>
          <cell r="G2072" t="str">
            <v>MANTENIMENT CSSat TARRASENSES 2018-04</v>
          </cell>
          <cell r="H2072" t="str">
            <v>IND</v>
          </cell>
          <cell r="I2072">
            <v>0</v>
          </cell>
          <cell r="J2072">
            <v>4</v>
          </cell>
          <cell r="K2072">
            <v>4</v>
          </cell>
          <cell r="L2072">
            <v>0</v>
          </cell>
          <cell r="M2072">
            <v>1</v>
          </cell>
          <cell r="N2072" t="str">
            <v>-</v>
          </cell>
          <cell r="O2072" t="str">
            <v>-</v>
          </cell>
          <cell r="P2072" t="str">
            <v>-</v>
          </cell>
          <cell r="Q2072" t="str">
            <v>-</v>
          </cell>
          <cell r="R2072" t="str">
            <v>TRS</v>
          </cell>
          <cell r="S2072" t="str">
            <v>-</v>
          </cell>
          <cell r="T2072" t="str">
            <v>-</v>
          </cell>
          <cell r="U2072">
            <v>43191</v>
          </cell>
          <cell r="V2072">
            <v>43220</v>
          </cell>
          <cell r="W2072">
            <v>43220</v>
          </cell>
          <cell r="X2072">
            <v>29</v>
          </cell>
          <cell r="Y2072">
            <v>43220</v>
          </cell>
          <cell r="Z2072">
            <v>0</v>
          </cell>
        </row>
        <row r="2073">
          <cell r="C2073">
            <v>4663</v>
          </cell>
          <cell r="D2073" t="str">
            <v>ELECAR</v>
          </cell>
          <cell r="E2073">
            <v>2018</v>
          </cell>
          <cell r="F2073" t="str">
            <v>TA</v>
          </cell>
          <cell r="G2073" t="str">
            <v>MANTENIMENT CSSat CARDENER 2018-04</v>
          </cell>
          <cell r="H2073" t="str">
            <v>IND</v>
          </cell>
          <cell r="I2073">
            <v>0</v>
          </cell>
          <cell r="J2073">
            <v>5</v>
          </cell>
          <cell r="K2073">
            <v>5</v>
          </cell>
          <cell r="L2073">
            <v>0</v>
          </cell>
          <cell r="M2073">
            <v>1</v>
          </cell>
          <cell r="N2073" t="str">
            <v>-</v>
          </cell>
          <cell r="O2073" t="str">
            <v>-</v>
          </cell>
          <cell r="P2073" t="str">
            <v>-</v>
          </cell>
          <cell r="Q2073" t="str">
            <v>-</v>
          </cell>
          <cell r="R2073" t="str">
            <v>TRS</v>
          </cell>
          <cell r="S2073" t="str">
            <v>-</v>
          </cell>
          <cell r="T2073" t="str">
            <v>-</v>
          </cell>
          <cell r="U2073">
            <v>43191</v>
          </cell>
          <cell r="V2073">
            <v>43220</v>
          </cell>
          <cell r="W2073">
            <v>43220</v>
          </cell>
          <cell r="X2073">
            <v>29</v>
          </cell>
          <cell r="Y2073">
            <v>43220</v>
          </cell>
          <cell r="Z2073">
            <v>0</v>
          </cell>
        </row>
        <row r="2074">
          <cell r="C2074">
            <v>4664</v>
          </cell>
          <cell r="D2074" t="str">
            <v>ENEBEN</v>
          </cell>
          <cell r="E2074">
            <v>2018</v>
          </cell>
          <cell r="F2074" t="str">
            <v>TA</v>
          </cell>
          <cell r="G2074" t="str">
            <v>MANTENIMENT CSSat BENASQUE 2018-04</v>
          </cell>
          <cell r="H2074" t="str">
            <v>IND</v>
          </cell>
          <cell r="I2074">
            <v>0</v>
          </cell>
          <cell r="J2074">
            <v>4</v>
          </cell>
          <cell r="K2074">
            <v>4.25</v>
          </cell>
          <cell r="L2074">
            <v>-0.25</v>
          </cell>
          <cell r="M2074">
            <v>1.0625</v>
          </cell>
          <cell r="N2074" t="str">
            <v>-</v>
          </cell>
          <cell r="O2074" t="str">
            <v>-</v>
          </cell>
          <cell r="P2074" t="str">
            <v>-</v>
          </cell>
          <cell r="Q2074" t="str">
            <v>-</v>
          </cell>
          <cell r="R2074" t="str">
            <v>TRS</v>
          </cell>
          <cell r="S2074" t="str">
            <v>-</v>
          </cell>
          <cell r="T2074" t="str">
            <v>-</v>
          </cell>
          <cell r="U2074">
            <v>43191</v>
          </cell>
          <cell r="V2074">
            <v>43220</v>
          </cell>
          <cell r="W2074">
            <v>43220</v>
          </cell>
          <cell r="X2074">
            <v>29</v>
          </cell>
          <cell r="Y2074">
            <v>43220</v>
          </cell>
          <cell r="Z2074">
            <v>0</v>
          </cell>
        </row>
        <row r="2075">
          <cell r="C2075">
            <v>0</v>
          </cell>
          <cell r="D2075">
            <v>0</v>
          </cell>
          <cell r="E2075">
            <v>0</v>
          </cell>
          <cell r="F2075">
            <v>0</v>
          </cell>
          <cell r="G2075">
            <v>0</v>
          </cell>
          <cell r="H2075">
            <v>0</v>
          </cell>
          <cell r="I2075">
            <v>0</v>
          </cell>
          <cell r="J2075">
            <v>264.41000000000003</v>
          </cell>
          <cell r="K2075">
            <v>332.59000000000003</v>
          </cell>
          <cell r="L2075">
            <v>-68.180000000000007</v>
          </cell>
          <cell r="M2075">
            <v>0</v>
          </cell>
          <cell r="N2075">
            <v>0</v>
          </cell>
          <cell r="O2075">
            <v>0</v>
          </cell>
          <cell r="P2075">
            <v>0</v>
          </cell>
          <cell r="Q2075">
            <v>0</v>
          </cell>
          <cell r="R2075">
            <v>0</v>
          </cell>
          <cell r="S2075">
            <v>0</v>
          </cell>
          <cell r="T2075">
            <v>0</v>
          </cell>
          <cell r="U2075">
            <v>0</v>
          </cell>
          <cell r="V2075">
            <v>0</v>
          </cell>
          <cell r="W2075">
            <v>0</v>
          </cell>
          <cell r="X2075">
            <v>0</v>
          </cell>
          <cell r="Y2075">
            <v>0</v>
          </cell>
          <cell r="Z2075">
            <v>-60</v>
          </cell>
        </row>
        <row r="2076">
          <cell r="L2076">
            <v>0</v>
          </cell>
          <cell r="M2076">
            <v>0</v>
          </cell>
          <cell r="Z2076">
            <v>0</v>
          </cell>
        </row>
        <row r="2077">
          <cell r="D2077">
            <v>0</v>
          </cell>
          <cell r="E2077">
            <v>0</v>
          </cell>
          <cell r="F2077">
            <v>0</v>
          </cell>
          <cell r="G2077">
            <v>0</v>
          </cell>
          <cell r="H2077">
            <v>0</v>
          </cell>
          <cell r="I2077">
            <v>0</v>
          </cell>
          <cell r="J2077">
            <v>0</v>
          </cell>
          <cell r="K2077">
            <v>0</v>
          </cell>
          <cell r="L2077">
            <v>0</v>
          </cell>
          <cell r="M2077">
            <v>0</v>
          </cell>
          <cell r="N2077">
            <v>0</v>
          </cell>
          <cell r="O2077">
            <v>0</v>
          </cell>
          <cell r="P2077">
            <v>0</v>
          </cell>
          <cell r="Q2077">
            <v>0</v>
          </cell>
          <cell r="R2077">
            <v>0</v>
          </cell>
          <cell r="S2077">
            <v>0</v>
          </cell>
          <cell r="T2077">
            <v>0</v>
          </cell>
          <cell r="U2077">
            <v>0</v>
          </cell>
          <cell r="Z2077">
            <v>0</v>
          </cell>
        </row>
        <row r="2078">
          <cell r="D2078">
            <v>0</v>
          </cell>
          <cell r="E2078">
            <v>0</v>
          </cell>
          <cell r="F2078">
            <v>0</v>
          </cell>
          <cell r="G2078">
            <v>0</v>
          </cell>
          <cell r="H2078">
            <v>0</v>
          </cell>
          <cell r="I2078">
            <v>0</v>
          </cell>
          <cell r="J2078">
            <v>0</v>
          </cell>
          <cell r="K2078">
            <v>0</v>
          </cell>
          <cell r="N2078" t="str">
            <v>APROVISIONAMENTS</v>
          </cell>
          <cell r="O2078" t="str">
            <v>ADMINISTRACIO</v>
          </cell>
          <cell r="P2078" t="str">
            <v>OPERACIONS</v>
          </cell>
          <cell r="Q2078" t="str">
            <v>ENGINYERIA HW</v>
          </cell>
          <cell r="R2078" t="str">
            <v>ENGINYERIA SW</v>
          </cell>
          <cell r="S2078" t="str">
            <v>COMERCIAL</v>
          </cell>
          <cell r="T2078" t="str">
            <v>CONSUL.TELCOMUNIC.</v>
          </cell>
          <cell r="U2078">
            <v>0</v>
          </cell>
          <cell r="Z2078">
            <v>0</v>
          </cell>
        </row>
        <row r="2079">
          <cell r="N2079">
            <v>0</v>
          </cell>
          <cell r="O2079">
            <v>0</v>
          </cell>
          <cell r="P2079">
            <v>0</v>
          </cell>
          <cell r="Q2079">
            <v>0</v>
          </cell>
          <cell r="R2079">
            <v>0</v>
          </cell>
          <cell r="S2079">
            <v>0</v>
          </cell>
          <cell r="T2079">
            <v>0</v>
          </cell>
          <cell r="U2079">
            <v>0</v>
          </cell>
          <cell r="Z2079">
            <v>0</v>
          </cell>
        </row>
        <row r="2080">
          <cell r="N2080">
            <v>0</v>
          </cell>
          <cell r="O2080">
            <v>0</v>
          </cell>
          <cell r="P2080">
            <v>0</v>
          </cell>
          <cell r="Q2080">
            <v>0</v>
          </cell>
          <cell r="R2080">
            <v>0</v>
          </cell>
          <cell r="S2080">
            <v>0</v>
          </cell>
          <cell r="T2080">
            <v>0</v>
          </cell>
          <cell r="U2080">
            <v>0</v>
          </cell>
          <cell r="Z2080">
            <v>0</v>
          </cell>
        </row>
        <row r="2081">
          <cell r="N2081">
            <v>0</v>
          </cell>
          <cell r="O2081">
            <v>0</v>
          </cell>
          <cell r="P2081">
            <v>0</v>
          </cell>
          <cell r="Q2081">
            <v>0</v>
          </cell>
          <cell r="R2081">
            <v>0</v>
          </cell>
          <cell r="S2081">
            <v>0</v>
          </cell>
          <cell r="T2081">
            <v>0</v>
          </cell>
          <cell r="U2081">
            <v>0</v>
          </cell>
          <cell r="Z2081">
            <v>0</v>
          </cell>
        </row>
        <row r="2082">
          <cell r="E2082">
            <v>0</v>
          </cell>
          <cell r="F2082">
            <v>0</v>
          </cell>
          <cell r="G2082">
            <v>0</v>
          </cell>
          <cell r="H2082">
            <v>0</v>
          </cell>
          <cell r="I2082">
            <v>0</v>
          </cell>
          <cell r="J2082">
            <v>0</v>
          </cell>
          <cell r="K2082">
            <v>0</v>
          </cell>
          <cell r="L2082">
            <v>0</v>
          </cell>
          <cell r="M2082">
            <v>0</v>
          </cell>
          <cell r="N2082">
            <v>0</v>
          </cell>
          <cell r="O2082">
            <v>0</v>
          </cell>
          <cell r="P2082">
            <v>0</v>
          </cell>
          <cell r="Q2082">
            <v>0</v>
          </cell>
          <cell r="R2082">
            <v>0</v>
          </cell>
          <cell r="S2082">
            <v>0</v>
          </cell>
          <cell r="T2082">
            <v>0</v>
          </cell>
          <cell r="U2082">
            <v>0</v>
          </cell>
          <cell r="Z2082">
            <v>0</v>
          </cell>
        </row>
        <row r="2083">
          <cell r="E2083" t="str">
            <v>Projectes (EXTERNS) en curs 2.018</v>
          </cell>
          <cell r="F2083">
            <v>0</v>
          </cell>
          <cell r="G2083">
            <v>0</v>
          </cell>
          <cell r="H2083">
            <v>0</v>
          </cell>
          <cell r="I2083">
            <v>0</v>
          </cell>
          <cell r="J2083">
            <v>0</v>
          </cell>
          <cell r="K2083">
            <v>0</v>
          </cell>
          <cell r="L2083">
            <v>0</v>
          </cell>
          <cell r="M2083">
            <v>0</v>
          </cell>
          <cell r="N2083">
            <v>0</v>
          </cell>
          <cell r="O2083">
            <v>0</v>
          </cell>
          <cell r="P2083">
            <v>0</v>
          </cell>
          <cell r="Q2083">
            <v>0</v>
          </cell>
          <cell r="R2083">
            <v>0</v>
          </cell>
          <cell r="S2083">
            <v>0</v>
          </cell>
          <cell r="T2083">
            <v>0</v>
          </cell>
          <cell r="U2083">
            <v>0</v>
          </cell>
          <cell r="Z2083">
            <v>0</v>
          </cell>
        </row>
        <row r="2084">
          <cell r="N2084">
            <v>0</v>
          </cell>
          <cell r="O2084">
            <v>0</v>
          </cell>
          <cell r="P2084">
            <v>0</v>
          </cell>
          <cell r="Q2084">
            <v>0</v>
          </cell>
          <cell r="R2084">
            <v>0</v>
          </cell>
          <cell r="S2084">
            <v>0</v>
          </cell>
          <cell r="T2084">
            <v>0</v>
          </cell>
          <cell r="U2084">
            <v>0</v>
          </cell>
          <cell r="Z2084">
            <v>0</v>
          </cell>
        </row>
        <row r="2085">
          <cell r="C2085">
            <v>0</v>
          </cell>
          <cell r="D2085">
            <v>0</v>
          </cell>
          <cell r="E2085">
            <v>0</v>
          </cell>
          <cell r="F2085">
            <v>0</v>
          </cell>
          <cell r="G2085">
            <v>0</v>
          </cell>
          <cell r="H2085">
            <v>0</v>
          </cell>
          <cell r="I2085">
            <v>0</v>
          </cell>
          <cell r="J2085">
            <v>0</v>
          </cell>
          <cell r="K2085">
            <v>0</v>
          </cell>
          <cell r="L2085">
            <v>0</v>
          </cell>
          <cell r="M2085">
            <v>0</v>
          </cell>
          <cell r="N2085">
            <v>0</v>
          </cell>
          <cell r="O2085">
            <v>0</v>
          </cell>
          <cell r="P2085">
            <v>0</v>
          </cell>
          <cell r="Q2085">
            <v>0</v>
          </cell>
          <cell r="R2085">
            <v>0</v>
          </cell>
          <cell r="S2085">
            <v>0</v>
          </cell>
          <cell r="T2085">
            <v>0</v>
          </cell>
          <cell r="U2085">
            <v>0</v>
          </cell>
          <cell r="V2085">
            <v>0</v>
          </cell>
          <cell r="W2085">
            <v>0</v>
          </cell>
          <cell r="X2085">
            <v>0</v>
          </cell>
          <cell r="Y2085">
            <v>0</v>
          </cell>
          <cell r="Z2085">
            <v>0</v>
          </cell>
        </row>
        <row r="2086">
          <cell r="C2086" t="str">
            <v>OF</v>
          </cell>
          <cell r="D2086" t="str">
            <v>CLIENT</v>
          </cell>
          <cell r="E2086" t="str">
            <v>ANY</v>
          </cell>
          <cell r="F2086" t="str">
            <v>STATUS</v>
          </cell>
          <cell r="G2086" t="str">
            <v>PROJECTE</v>
          </cell>
          <cell r="H2086" t="str">
            <v>TIPUS OF o DEPENDENCIA</v>
          </cell>
          <cell r="I2086">
            <v>0</v>
          </cell>
          <cell r="J2086" t="str">
            <v>PREV</v>
          </cell>
          <cell r="K2086" t="str">
            <v>TOTAL</v>
          </cell>
          <cell r="L2086" t="str">
            <v>DESV</v>
          </cell>
          <cell r="M2086" t="str">
            <v>AVANÇ</v>
          </cell>
          <cell r="N2086" t="str">
            <v>DPT. IMPLICATS</v>
          </cell>
          <cell r="O2086">
            <v>0</v>
          </cell>
          <cell r="P2086">
            <v>0</v>
          </cell>
          <cell r="Q2086">
            <v>0</v>
          </cell>
          <cell r="R2086">
            <v>0</v>
          </cell>
          <cell r="S2086">
            <v>0</v>
          </cell>
          <cell r="T2086">
            <v>0</v>
          </cell>
          <cell r="U2086" t="str">
            <v>DATA</v>
          </cell>
          <cell r="V2086" t="str">
            <v>DATA</v>
          </cell>
          <cell r="W2086" t="str">
            <v>DATA</v>
          </cell>
          <cell r="X2086" t="str">
            <v>DURADA</v>
          </cell>
          <cell r="Y2086" t="str">
            <v>DATA</v>
          </cell>
          <cell r="Z2086" t="str">
            <v>DESVIAC.</v>
          </cell>
        </row>
        <row r="2087">
          <cell r="C2087">
            <v>0</v>
          </cell>
          <cell r="D2087">
            <v>0</v>
          </cell>
          <cell r="E2087">
            <v>0</v>
          </cell>
          <cell r="F2087">
            <v>0</v>
          </cell>
          <cell r="G2087">
            <v>0</v>
          </cell>
          <cell r="H2087">
            <v>0</v>
          </cell>
          <cell r="I2087">
            <v>0</v>
          </cell>
          <cell r="J2087">
            <v>0</v>
          </cell>
          <cell r="K2087" t="str">
            <v>REAL</v>
          </cell>
          <cell r="L2087">
            <v>0</v>
          </cell>
          <cell r="M2087">
            <v>0</v>
          </cell>
          <cell r="N2087">
            <v>0</v>
          </cell>
          <cell r="O2087">
            <v>0</v>
          </cell>
          <cell r="P2087">
            <v>0</v>
          </cell>
          <cell r="Q2087">
            <v>0</v>
          </cell>
          <cell r="R2087">
            <v>0</v>
          </cell>
          <cell r="S2087">
            <v>0</v>
          </cell>
          <cell r="T2087">
            <v>0</v>
          </cell>
          <cell r="U2087" t="str">
            <v>INICI</v>
          </cell>
          <cell r="V2087" t="str">
            <v>ENTREGA</v>
          </cell>
          <cell r="W2087" t="str">
            <v>REVISADA</v>
          </cell>
          <cell r="X2087">
            <v>0</v>
          </cell>
          <cell r="Y2087" t="str">
            <v>ACCEP.</v>
          </cell>
          <cell r="Z2087">
            <v>0</v>
          </cell>
        </row>
        <row r="2088">
          <cell r="C2088">
            <v>0</v>
          </cell>
          <cell r="D2088">
            <v>0</v>
          </cell>
          <cell r="E2088">
            <v>0</v>
          </cell>
          <cell r="F2088">
            <v>0</v>
          </cell>
          <cell r="G2088">
            <v>0</v>
          </cell>
          <cell r="H2088">
            <v>0</v>
          </cell>
          <cell r="I2088">
            <v>0</v>
          </cell>
          <cell r="J2088">
            <v>0</v>
          </cell>
          <cell r="K2088">
            <v>0</v>
          </cell>
          <cell r="L2088">
            <v>0</v>
          </cell>
          <cell r="M2088">
            <v>0</v>
          </cell>
          <cell r="N2088">
            <v>0</v>
          </cell>
          <cell r="O2088">
            <v>0</v>
          </cell>
          <cell r="P2088">
            <v>0</v>
          </cell>
          <cell r="Q2088">
            <v>0</v>
          </cell>
          <cell r="R2088">
            <v>0</v>
          </cell>
          <cell r="S2088">
            <v>0</v>
          </cell>
          <cell r="T2088">
            <v>0</v>
          </cell>
          <cell r="U2088">
            <v>0</v>
          </cell>
          <cell r="V2088">
            <v>0</v>
          </cell>
          <cell r="W2088">
            <v>0</v>
          </cell>
          <cell r="X2088">
            <v>0</v>
          </cell>
          <cell r="Y2088">
            <v>0</v>
          </cell>
          <cell r="Z2088">
            <v>0</v>
          </cell>
        </row>
        <row r="2089">
          <cell r="C2089">
            <v>4665</v>
          </cell>
          <cell r="D2089" t="str">
            <v>ELEALB</v>
          </cell>
          <cell r="E2089">
            <v>2018</v>
          </cell>
          <cell r="F2089" t="str">
            <v>TA</v>
          </cell>
          <cell r="G2089" t="str">
            <v>MANTENIMENT CSSat ALBATARREC 2018-04</v>
          </cell>
          <cell r="H2089" t="str">
            <v>IND</v>
          </cell>
          <cell r="I2089">
            <v>0</v>
          </cell>
          <cell r="J2089">
            <v>4</v>
          </cell>
          <cell r="K2089">
            <v>3</v>
          </cell>
          <cell r="L2089">
            <v>1</v>
          </cell>
          <cell r="M2089">
            <v>0.75</v>
          </cell>
          <cell r="N2089" t="str">
            <v>-</v>
          </cell>
          <cell r="O2089" t="str">
            <v>-</v>
          </cell>
          <cell r="P2089" t="str">
            <v>-</v>
          </cell>
          <cell r="Q2089" t="str">
            <v>-</v>
          </cell>
          <cell r="R2089" t="str">
            <v>TRS</v>
          </cell>
          <cell r="S2089" t="str">
            <v>-</v>
          </cell>
          <cell r="T2089" t="str">
            <v>-</v>
          </cell>
          <cell r="U2089">
            <v>43191</v>
          </cell>
          <cell r="V2089">
            <v>43220</v>
          </cell>
          <cell r="W2089">
            <v>43220</v>
          </cell>
          <cell r="X2089">
            <v>29</v>
          </cell>
          <cell r="Y2089">
            <v>43220</v>
          </cell>
          <cell r="Z2089">
            <v>0</v>
          </cell>
        </row>
        <row r="2090">
          <cell r="C2090">
            <v>4666</v>
          </cell>
          <cell r="D2090" t="str">
            <v>ELTOSE</v>
          </cell>
          <cell r="E2090">
            <v>2018</v>
          </cell>
          <cell r="F2090" t="str">
            <v>TA</v>
          </cell>
          <cell r="G2090" t="str">
            <v>MANTENIMENT CSSat T.SEGRE 2018-04</v>
          </cell>
          <cell r="H2090" t="str">
            <v>IND</v>
          </cell>
          <cell r="I2090">
            <v>0</v>
          </cell>
          <cell r="J2090">
            <v>4</v>
          </cell>
          <cell r="K2090">
            <v>4</v>
          </cell>
          <cell r="L2090">
            <v>0</v>
          </cell>
          <cell r="M2090">
            <v>1</v>
          </cell>
          <cell r="N2090" t="str">
            <v>-</v>
          </cell>
          <cell r="O2090" t="str">
            <v>-</v>
          </cell>
          <cell r="P2090" t="str">
            <v>-</v>
          </cell>
          <cell r="Q2090" t="str">
            <v>-</v>
          </cell>
          <cell r="R2090" t="str">
            <v>TRS</v>
          </cell>
          <cell r="S2090" t="str">
            <v>-</v>
          </cell>
          <cell r="T2090" t="str">
            <v>-</v>
          </cell>
          <cell r="U2090">
            <v>43191</v>
          </cell>
          <cell r="V2090">
            <v>43220</v>
          </cell>
          <cell r="W2090">
            <v>43220</v>
          </cell>
          <cell r="X2090">
            <v>29</v>
          </cell>
          <cell r="Y2090">
            <v>43220</v>
          </cell>
          <cell r="Z2090">
            <v>0</v>
          </cell>
        </row>
        <row r="2091">
          <cell r="C2091">
            <v>4667</v>
          </cell>
          <cell r="D2091" t="str">
            <v>ELEPON</v>
          </cell>
          <cell r="E2091">
            <v>2018</v>
          </cell>
          <cell r="F2091" t="str">
            <v>TA</v>
          </cell>
          <cell r="G2091" t="str">
            <v>MANTENIMENT CSSat PONTS 2018-04</v>
          </cell>
          <cell r="H2091" t="str">
            <v>IND</v>
          </cell>
          <cell r="I2091">
            <v>0</v>
          </cell>
          <cell r="J2091">
            <v>4</v>
          </cell>
          <cell r="K2091">
            <v>4</v>
          </cell>
          <cell r="L2091">
            <v>0</v>
          </cell>
          <cell r="M2091">
            <v>1</v>
          </cell>
          <cell r="N2091" t="str">
            <v>-</v>
          </cell>
          <cell r="O2091" t="str">
            <v>-</v>
          </cell>
          <cell r="P2091" t="str">
            <v>-</v>
          </cell>
          <cell r="Q2091" t="str">
            <v>-</v>
          </cell>
          <cell r="R2091" t="str">
            <v>TRS</v>
          </cell>
          <cell r="S2091" t="str">
            <v>-</v>
          </cell>
          <cell r="T2091" t="str">
            <v>-</v>
          </cell>
          <cell r="U2091">
            <v>43191</v>
          </cell>
          <cell r="V2091">
            <v>43220</v>
          </cell>
          <cell r="W2091">
            <v>43220</v>
          </cell>
          <cell r="X2091">
            <v>29</v>
          </cell>
          <cell r="Y2091">
            <v>43220</v>
          </cell>
          <cell r="Z2091">
            <v>0</v>
          </cell>
        </row>
        <row r="2092">
          <cell r="C2092">
            <v>4668</v>
          </cell>
          <cell r="D2092" t="str">
            <v>ELEEBR</v>
          </cell>
          <cell r="E2092">
            <v>2018</v>
          </cell>
          <cell r="F2092" t="str">
            <v>TA</v>
          </cell>
          <cell r="G2092" t="str">
            <v>MANTENIMENT CSSat EEBRO 2018-04</v>
          </cell>
          <cell r="H2092" t="str">
            <v>IND</v>
          </cell>
          <cell r="I2092">
            <v>0</v>
          </cell>
          <cell r="J2092">
            <v>5</v>
          </cell>
          <cell r="K2092">
            <v>4.5</v>
          </cell>
          <cell r="L2092">
            <v>0.5</v>
          </cell>
          <cell r="M2092">
            <v>0.9</v>
          </cell>
          <cell r="N2092" t="str">
            <v>-</v>
          </cell>
          <cell r="O2092" t="str">
            <v>-</v>
          </cell>
          <cell r="P2092" t="str">
            <v>-</v>
          </cell>
          <cell r="Q2092" t="str">
            <v>-</v>
          </cell>
          <cell r="R2092" t="str">
            <v>TRS</v>
          </cell>
          <cell r="S2092" t="str">
            <v>-</v>
          </cell>
          <cell r="T2092" t="str">
            <v>-</v>
          </cell>
          <cell r="U2092">
            <v>43191</v>
          </cell>
          <cell r="V2092">
            <v>43220</v>
          </cell>
          <cell r="W2092">
            <v>43220</v>
          </cell>
          <cell r="X2092">
            <v>29</v>
          </cell>
          <cell r="Y2092">
            <v>43220</v>
          </cell>
          <cell r="Z2092">
            <v>0</v>
          </cell>
        </row>
        <row r="2093">
          <cell r="C2093">
            <v>4669</v>
          </cell>
          <cell r="D2093" t="str">
            <v>ELSACO</v>
          </cell>
          <cell r="E2093">
            <v>2018</v>
          </cell>
          <cell r="F2093" t="str">
            <v>TA</v>
          </cell>
          <cell r="G2093" t="str">
            <v>MANTENIMENT CSSat STA.COLOMA 2018-03</v>
          </cell>
          <cell r="H2093" t="str">
            <v>IND</v>
          </cell>
          <cell r="I2093">
            <v>10</v>
          </cell>
          <cell r="J2093">
            <v>1.5</v>
          </cell>
          <cell r="K2093">
            <v>1.5</v>
          </cell>
          <cell r="L2093">
            <v>0</v>
          </cell>
          <cell r="M2093">
            <v>1</v>
          </cell>
          <cell r="N2093" t="str">
            <v>-</v>
          </cell>
          <cell r="O2093" t="str">
            <v>-</v>
          </cell>
          <cell r="P2093" t="str">
            <v>-</v>
          </cell>
          <cell r="Q2093" t="str">
            <v>-</v>
          </cell>
          <cell r="R2093" t="str">
            <v>TRS</v>
          </cell>
          <cell r="S2093" t="str">
            <v>-</v>
          </cell>
          <cell r="T2093" t="str">
            <v>-</v>
          </cell>
          <cell r="U2093">
            <v>43160</v>
          </cell>
          <cell r="V2093">
            <v>43190</v>
          </cell>
          <cell r="W2093">
            <v>43190</v>
          </cell>
          <cell r="X2093">
            <v>30</v>
          </cell>
          <cell r="Y2093">
            <v>43190</v>
          </cell>
          <cell r="Z2093">
            <v>0</v>
          </cell>
        </row>
        <row r="2094">
          <cell r="C2094">
            <v>4670</v>
          </cell>
          <cell r="D2094" t="str">
            <v>ELSACO</v>
          </cell>
          <cell r="E2094">
            <v>2018</v>
          </cell>
          <cell r="F2094" t="str">
            <v>TA</v>
          </cell>
          <cell r="G2094" t="str">
            <v>MANTENIMENT CSSat STA.COLOMA 2018-04</v>
          </cell>
          <cell r="H2094" t="str">
            <v>IND</v>
          </cell>
          <cell r="I2094">
            <v>4</v>
          </cell>
          <cell r="J2094">
            <v>4</v>
          </cell>
          <cell r="K2094">
            <v>4</v>
          </cell>
          <cell r="L2094">
            <v>0</v>
          </cell>
          <cell r="M2094">
            <v>1</v>
          </cell>
          <cell r="N2094" t="str">
            <v>-</v>
          </cell>
          <cell r="O2094" t="str">
            <v>-</v>
          </cell>
          <cell r="P2094" t="str">
            <v>-</v>
          </cell>
          <cell r="Q2094" t="str">
            <v>-</v>
          </cell>
          <cell r="R2094" t="str">
            <v>TRS</v>
          </cell>
          <cell r="S2094" t="str">
            <v>-</v>
          </cell>
          <cell r="T2094" t="str">
            <v>-</v>
          </cell>
          <cell r="U2094">
            <v>43191</v>
          </cell>
          <cell r="V2094">
            <v>43220</v>
          </cell>
          <cell r="W2094">
            <v>43220</v>
          </cell>
          <cell r="X2094">
            <v>29</v>
          </cell>
          <cell r="Y2094">
            <v>43220</v>
          </cell>
          <cell r="Z2094">
            <v>0</v>
          </cell>
        </row>
        <row r="2095">
          <cell r="C2095">
            <v>4671</v>
          </cell>
          <cell r="D2095" t="str">
            <v>CASTAR</v>
          </cell>
          <cell r="E2095">
            <v>2018</v>
          </cell>
          <cell r="F2095" t="str">
            <v>TA</v>
          </cell>
          <cell r="G2095" t="str">
            <v>CC SCADA TARRADELLAS v3.1</v>
          </cell>
          <cell r="H2095" t="str">
            <v>IND</v>
          </cell>
          <cell r="I2095">
            <v>4</v>
          </cell>
          <cell r="J2095">
            <v>12</v>
          </cell>
          <cell r="K2095">
            <v>12.5</v>
          </cell>
          <cell r="L2095">
            <v>-0.5</v>
          </cell>
          <cell r="M2095">
            <v>1.0416666666666667</v>
          </cell>
          <cell r="N2095" t="str">
            <v>-</v>
          </cell>
          <cell r="O2095" t="str">
            <v>-</v>
          </cell>
          <cell r="P2095" t="str">
            <v>-</v>
          </cell>
          <cell r="Q2095" t="str">
            <v>-</v>
          </cell>
          <cell r="R2095" t="str">
            <v>TRS</v>
          </cell>
          <cell r="S2095" t="str">
            <v>-</v>
          </cell>
          <cell r="T2095" t="str">
            <v>-</v>
          </cell>
          <cell r="U2095">
            <v>43187</v>
          </cell>
          <cell r="V2095">
            <v>43224</v>
          </cell>
          <cell r="W2095">
            <v>43224</v>
          </cell>
          <cell r="X2095">
            <v>36</v>
          </cell>
          <cell r="Y2095">
            <v>43209</v>
          </cell>
          <cell r="Z2095">
            <v>-15</v>
          </cell>
        </row>
        <row r="2096">
          <cell r="C2096">
            <v>4672</v>
          </cell>
          <cell r="D2096" t="str">
            <v>CASTAR</v>
          </cell>
          <cell r="E2096">
            <v>2018</v>
          </cell>
          <cell r="F2096" t="str">
            <v>TA</v>
          </cell>
          <cell r="G2096" t="str">
            <v>RTU C.T. PIZZES-3 v1.1</v>
          </cell>
          <cell r="H2096" t="str">
            <v>IND</v>
          </cell>
          <cell r="I2096">
            <v>5</v>
          </cell>
          <cell r="J2096">
            <v>13</v>
          </cell>
          <cell r="K2096">
            <v>14</v>
          </cell>
          <cell r="L2096">
            <v>-1</v>
          </cell>
          <cell r="M2096">
            <v>1.0769230769230769</v>
          </cell>
          <cell r="N2096" t="str">
            <v>-</v>
          </cell>
          <cell r="O2096" t="str">
            <v>-</v>
          </cell>
          <cell r="P2096" t="str">
            <v>-</v>
          </cell>
          <cell r="Q2096" t="str">
            <v>-</v>
          </cell>
          <cell r="R2096" t="str">
            <v>TRS</v>
          </cell>
          <cell r="S2096" t="str">
            <v>-</v>
          </cell>
          <cell r="T2096" t="str">
            <v>-</v>
          </cell>
          <cell r="U2096">
            <v>43187</v>
          </cell>
          <cell r="V2096">
            <v>43224</v>
          </cell>
          <cell r="W2096">
            <v>43288</v>
          </cell>
          <cell r="X2096">
            <v>36</v>
          </cell>
          <cell r="Y2096">
            <v>43288</v>
          </cell>
          <cell r="Z2096">
            <v>0</v>
          </cell>
        </row>
        <row r="2097">
          <cell r="C2097">
            <v>4673</v>
          </cell>
          <cell r="D2097" t="str">
            <v>CASTAR</v>
          </cell>
          <cell r="E2097">
            <v>2018</v>
          </cell>
          <cell r="F2097" t="str">
            <v>TA</v>
          </cell>
          <cell r="G2097" t="str">
            <v>RTU C.T. PANIFICADORA v1.1</v>
          </cell>
          <cell r="H2097" t="str">
            <v>IND</v>
          </cell>
          <cell r="I2097">
            <v>4</v>
          </cell>
          <cell r="J2097">
            <v>6</v>
          </cell>
          <cell r="K2097">
            <v>6</v>
          </cell>
          <cell r="L2097">
            <v>0</v>
          </cell>
          <cell r="M2097">
            <v>1</v>
          </cell>
          <cell r="N2097" t="str">
            <v>-</v>
          </cell>
          <cell r="O2097" t="str">
            <v>-</v>
          </cell>
          <cell r="P2097" t="str">
            <v>-</v>
          </cell>
          <cell r="Q2097" t="str">
            <v>-</v>
          </cell>
          <cell r="R2097" t="str">
            <v>TRS</v>
          </cell>
          <cell r="S2097" t="str">
            <v>-</v>
          </cell>
          <cell r="T2097" t="str">
            <v>-</v>
          </cell>
          <cell r="U2097">
            <v>43187</v>
          </cell>
          <cell r="V2097">
            <v>43224</v>
          </cell>
          <cell r="W2097">
            <v>43288</v>
          </cell>
          <cell r="X2097">
            <v>36</v>
          </cell>
          <cell r="Y2097">
            <v>43288</v>
          </cell>
          <cell r="Z2097">
            <v>0</v>
          </cell>
        </row>
        <row r="2098">
          <cell r="C2098">
            <v>4674</v>
          </cell>
          <cell r="D2098" t="str">
            <v>ORMAZA</v>
          </cell>
          <cell r="E2098">
            <v>2018</v>
          </cell>
          <cell r="F2098" t="str">
            <v>TA</v>
          </cell>
          <cell r="G2098" t="str">
            <v>CC SCADA TEDIS.Net CREVILLENTE v1.0</v>
          </cell>
          <cell r="H2098" t="str">
            <v>IND</v>
          </cell>
          <cell r="I2098">
            <v>4</v>
          </cell>
          <cell r="J2098">
            <v>88</v>
          </cell>
          <cell r="K2098">
            <v>107</v>
          </cell>
          <cell r="L2098">
            <v>-19</v>
          </cell>
          <cell r="M2098">
            <v>1.2159090909090908</v>
          </cell>
          <cell r="N2098" t="str">
            <v>-</v>
          </cell>
          <cell r="O2098" t="str">
            <v>-</v>
          </cell>
          <cell r="P2098" t="str">
            <v>-</v>
          </cell>
          <cell r="Q2098" t="str">
            <v>-</v>
          </cell>
          <cell r="R2098" t="str">
            <v>EDC</v>
          </cell>
          <cell r="S2098" t="str">
            <v>-</v>
          </cell>
          <cell r="T2098" t="str">
            <v>-</v>
          </cell>
          <cell r="U2098">
            <v>43200</v>
          </cell>
          <cell r="V2098">
            <v>43251</v>
          </cell>
          <cell r="W2098">
            <v>43507</v>
          </cell>
          <cell r="X2098">
            <v>51</v>
          </cell>
          <cell r="Y2098">
            <v>43507</v>
          </cell>
          <cell r="Z2098">
            <v>0</v>
          </cell>
        </row>
        <row r="2099">
          <cell r="C2099">
            <v>4675</v>
          </cell>
          <cell r="D2099" t="str">
            <v>ORMAZA</v>
          </cell>
          <cell r="E2099">
            <v>2018</v>
          </cell>
          <cell r="F2099" t="str">
            <v>TA</v>
          </cell>
          <cell r="G2099" t="str">
            <v>CC SCADA TEDIS.Net COOP. CATRAL v1.0</v>
          </cell>
          <cell r="H2099" t="str">
            <v>PPAL</v>
          </cell>
          <cell r="I2099">
            <v>4</v>
          </cell>
          <cell r="J2099">
            <v>58</v>
          </cell>
          <cell r="K2099">
            <v>25.25</v>
          </cell>
          <cell r="L2099">
            <v>32.75</v>
          </cell>
          <cell r="M2099">
            <v>0.43534482758620691</v>
          </cell>
          <cell r="N2099" t="str">
            <v>-</v>
          </cell>
          <cell r="O2099" t="str">
            <v>-</v>
          </cell>
          <cell r="P2099" t="str">
            <v>-</v>
          </cell>
          <cell r="Q2099" t="str">
            <v>JMG</v>
          </cell>
          <cell r="R2099" t="str">
            <v>-</v>
          </cell>
          <cell r="S2099" t="str">
            <v>-</v>
          </cell>
          <cell r="T2099" t="str">
            <v>-</v>
          </cell>
          <cell r="U2099">
            <v>43200</v>
          </cell>
          <cell r="V2099">
            <v>43251</v>
          </cell>
          <cell r="W2099">
            <v>43546</v>
          </cell>
          <cell r="X2099">
            <v>51</v>
          </cell>
          <cell r="Y2099">
            <v>43546</v>
          </cell>
          <cell r="Z2099">
            <v>0</v>
          </cell>
        </row>
        <row r="2100">
          <cell r="C2100">
            <v>4676</v>
          </cell>
          <cell r="D2100" t="str">
            <v>ORMAZA</v>
          </cell>
          <cell r="E2100">
            <v>2018</v>
          </cell>
          <cell r="F2100" t="str">
            <v>TA</v>
          </cell>
          <cell r="G2100" t="str">
            <v>Inst. y PEM CC SCADA TEDIS.Net COOP. CATRAL v1.0</v>
          </cell>
          <cell r="H2100" t="str">
            <v>OF4675</v>
          </cell>
          <cell r="I2100">
            <v>6</v>
          </cell>
          <cell r="J2100">
            <v>40</v>
          </cell>
          <cell r="K2100">
            <v>20.5</v>
          </cell>
          <cell r="L2100">
            <v>19.5</v>
          </cell>
          <cell r="M2100">
            <v>0.51249999999999996</v>
          </cell>
          <cell r="N2100" t="str">
            <v>-</v>
          </cell>
          <cell r="O2100" t="str">
            <v>-</v>
          </cell>
          <cell r="P2100" t="str">
            <v>-</v>
          </cell>
          <cell r="Q2100" t="str">
            <v>JMG</v>
          </cell>
          <cell r="R2100" t="str">
            <v>-</v>
          </cell>
          <cell r="S2100" t="str">
            <v>-</v>
          </cell>
          <cell r="T2100" t="str">
            <v>-</v>
          </cell>
          <cell r="U2100">
            <v>43200</v>
          </cell>
          <cell r="V2100">
            <v>43251</v>
          </cell>
          <cell r="W2100">
            <v>43578</v>
          </cell>
          <cell r="X2100">
            <v>51</v>
          </cell>
          <cell r="Y2100">
            <v>43578</v>
          </cell>
          <cell r="Z2100">
            <v>0</v>
          </cell>
        </row>
        <row r="2101">
          <cell r="C2101">
            <v>4677</v>
          </cell>
          <cell r="D2101" t="str">
            <v>EMSA</v>
          </cell>
          <cell r="E2101">
            <v>2018</v>
          </cell>
          <cell r="F2101" t="str">
            <v>TA</v>
          </cell>
          <cell r="G2101" t="str">
            <v xml:space="preserve"> Reparacio RTU CAP32-48 N/S 69-2017</v>
          </cell>
          <cell r="H2101" t="str">
            <v>IND</v>
          </cell>
          <cell r="I2101">
            <v>0</v>
          </cell>
          <cell r="J2101">
            <v>1.5</v>
          </cell>
          <cell r="K2101">
            <v>1.25</v>
          </cell>
          <cell r="L2101">
            <v>0.25</v>
          </cell>
          <cell r="M2101">
            <v>0.83333333333333337</v>
          </cell>
          <cell r="N2101" t="str">
            <v>-</v>
          </cell>
          <cell r="O2101" t="str">
            <v>-</v>
          </cell>
          <cell r="P2101" t="str">
            <v>EMM</v>
          </cell>
          <cell r="Q2101" t="str">
            <v>-</v>
          </cell>
          <cell r="R2101" t="str">
            <v>-</v>
          </cell>
          <cell r="S2101" t="str">
            <v>-</v>
          </cell>
          <cell r="T2101" t="str">
            <v>-</v>
          </cell>
          <cell r="U2101">
            <v>43201</v>
          </cell>
          <cell r="V2101">
            <v>43201</v>
          </cell>
          <cell r="W2101">
            <v>43201</v>
          </cell>
          <cell r="X2101">
            <v>0</v>
          </cell>
          <cell r="Y2101">
            <v>43201</v>
          </cell>
          <cell r="Z2101">
            <v>0</v>
          </cell>
        </row>
        <row r="2102">
          <cell r="C2102">
            <v>4678</v>
          </cell>
          <cell r="D2102" t="str">
            <v>EMSA</v>
          </cell>
          <cell r="E2102">
            <v>2018</v>
          </cell>
          <cell r="F2102" t="str">
            <v>TA</v>
          </cell>
          <cell r="G2102" t="str">
            <v>Reparacio RTU CAP32-48 N/S 763-2012</v>
          </cell>
          <cell r="H2102" t="str">
            <v>IND</v>
          </cell>
          <cell r="I2102">
            <v>0</v>
          </cell>
          <cell r="J2102">
            <v>1.5</v>
          </cell>
          <cell r="K2102">
            <v>1.25</v>
          </cell>
          <cell r="L2102">
            <v>0.25</v>
          </cell>
          <cell r="M2102">
            <v>0.83333333333333337</v>
          </cell>
          <cell r="N2102" t="str">
            <v>-</v>
          </cell>
          <cell r="O2102" t="str">
            <v>-</v>
          </cell>
          <cell r="P2102" t="str">
            <v>EMM</v>
          </cell>
          <cell r="Q2102" t="str">
            <v>-</v>
          </cell>
          <cell r="R2102" t="str">
            <v>-</v>
          </cell>
          <cell r="S2102" t="str">
            <v>-</v>
          </cell>
          <cell r="T2102" t="str">
            <v>-</v>
          </cell>
          <cell r="U2102">
            <v>43201</v>
          </cell>
          <cell r="V2102">
            <v>43201</v>
          </cell>
          <cell r="W2102">
            <v>43201</v>
          </cell>
          <cell r="X2102">
            <v>0</v>
          </cell>
          <cell r="Y2102">
            <v>43201</v>
          </cell>
          <cell r="Z2102">
            <v>0</v>
          </cell>
        </row>
        <row r="2103">
          <cell r="C2103">
            <v>4679</v>
          </cell>
          <cell r="D2103" t="str">
            <v>BASENE</v>
          </cell>
          <cell r="E2103">
            <v>2018</v>
          </cell>
          <cell r="F2103" t="str">
            <v>TA</v>
          </cell>
          <cell r="G2103" t="str">
            <v>Instal.lacio i PEM RTU C.T. MARTI CASADEVALL v1.0</v>
          </cell>
          <cell r="H2103" t="str">
            <v>PPAL</v>
          </cell>
          <cell r="I2103">
            <v>0</v>
          </cell>
          <cell r="J2103">
            <v>13</v>
          </cell>
          <cell r="K2103">
            <v>12.5</v>
          </cell>
          <cell r="L2103">
            <v>0.5</v>
          </cell>
          <cell r="M2103">
            <v>0.96153846153846156</v>
          </cell>
          <cell r="N2103" t="str">
            <v>-</v>
          </cell>
          <cell r="O2103" t="str">
            <v>-</v>
          </cell>
          <cell r="P2103" t="str">
            <v>-</v>
          </cell>
          <cell r="Q2103" t="str">
            <v>JMG</v>
          </cell>
          <cell r="R2103" t="str">
            <v>-</v>
          </cell>
          <cell r="S2103" t="str">
            <v>-</v>
          </cell>
          <cell r="T2103" t="str">
            <v>-</v>
          </cell>
          <cell r="U2103">
            <v>43200</v>
          </cell>
          <cell r="V2103">
            <v>43220</v>
          </cell>
          <cell r="W2103">
            <v>43220</v>
          </cell>
          <cell r="X2103">
            <v>20</v>
          </cell>
          <cell r="Y2103">
            <v>43216</v>
          </cell>
          <cell r="Z2103">
            <v>-4</v>
          </cell>
        </row>
        <row r="2104">
          <cell r="C2104">
            <v>4680</v>
          </cell>
          <cell r="D2104" t="str">
            <v>SITEL</v>
          </cell>
          <cell r="E2104">
            <v>2018</v>
          </cell>
          <cell r="F2104" t="str">
            <v>TA</v>
          </cell>
          <cell r="G2104" t="str">
            <v>1 x Manguera COM CAP32 - Modem GPRS</v>
          </cell>
          <cell r="H2104" t="str">
            <v>OF4679</v>
          </cell>
          <cell r="I2104">
            <v>0</v>
          </cell>
          <cell r="J2104">
            <v>0.25</v>
          </cell>
          <cell r="K2104">
            <v>0.33</v>
          </cell>
          <cell r="L2104">
            <v>-8.0000000000000016E-2</v>
          </cell>
          <cell r="M2104">
            <v>1.32</v>
          </cell>
          <cell r="N2104" t="str">
            <v>-</v>
          </cell>
          <cell r="O2104" t="str">
            <v>-</v>
          </cell>
          <cell r="P2104" t="str">
            <v>EMM</v>
          </cell>
          <cell r="Q2104" t="str">
            <v>-</v>
          </cell>
          <cell r="R2104" t="str">
            <v>-</v>
          </cell>
          <cell r="S2104" t="str">
            <v>-</v>
          </cell>
          <cell r="T2104" t="str">
            <v>-</v>
          </cell>
          <cell r="U2104">
            <v>43200</v>
          </cell>
          <cell r="V2104">
            <v>43220</v>
          </cell>
          <cell r="W2104">
            <v>43220</v>
          </cell>
          <cell r="X2104">
            <v>20</v>
          </cell>
          <cell r="Y2104">
            <v>43201</v>
          </cell>
          <cell r="Z2104">
            <v>-19</v>
          </cell>
        </row>
        <row r="2105">
          <cell r="C2105">
            <v>4681</v>
          </cell>
          <cell r="D2105" t="str">
            <v>SITEL</v>
          </cell>
          <cell r="E2105">
            <v>2018</v>
          </cell>
          <cell r="F2105" t="str">
            <v>TA</v>
          </cell>
          <cell r="G2105" t="str">
            <v>1 x Manguera COM PC - Modem GSM</v>
          </cell>
          <cell r="H2105" t="str">
            <v>OF4675</v>
          </cell>
          <cell r="I2105">
            <v>0</v>
          </cell>
          <cell r="J2105">
            <v>0.25</v>
          </cell>
          <cell r="K2105">
            <v>0.41</v>
          </cell>
          <cell r="L2105">
            <v>-0.15999999999999998</v>
          </cell>
          <cell r="M2105">
            <v>1.64</v>
          </cell>
          <cell r="N2105" t="str">
            <v>-</v>
          </cell>
          <cell r="O2105" t="str">
            <v>-</v>
          </cell>
          <cell r="P2105" t="str">
            <v>EMM</v>
          </cell>
          <cell r="Q2105" t="str">
            <v>-</v>
          </cell>
          <cell r="R2105" t="str">
            <v>-</v>
          </cell>
          <cell r="S2105" t="str">
            <v>-</v>
          </cell>
          <cell r="T2105" t="str">
            <v>-</v>
          </cell>
          <cell r="U2105">
            <v>43200</v>
          </cell>
          <cell r="V2105">
            <v>43251</v>
          </cell>
          <cell r="W2105">
            <v>43251</v>
          </cell>
          <cell r="X2105">
            <v>51</v>
          </cell>
          <cell r="Y2105">
            <v>43207</v>
          </cell>
          <cell r="Z2105">
            <v>-43</v>
          </cell>
        </row>
        <row r="2106">
          <cell r="C2106">
            <v>4682</v>
          </cell>
          <cell r="D2106" t="str">
            <v>ELEARD</v>
          </cell>
          <cell r="E2106">
            <v>2018</v>
          </cell>
          <cell r="F2106" t="str">
            <v>TA</v>
          </cell>
          <cell r="G2106" t="str">
            <v>RTU P.F. LLANOS DE RETAMAR v2.0</v>
          </cell>
          <cell r="H2106" t="str">
            <v>PPAL</v>
          </cell>
          <cell r="I2106">
            <v>0</v>
          </cell>
          <cell r="J2106">
            <v>9.5</v>
          </cell>
          <cell r="K2106">
            <v>9.58</v>
          </cell>
          <cell r="L2106">
            <v>-8.0000000000000071E-2</v>
          </cell>
          <cell r="M2106">
            <v>1.0084210526315789</v>
          </cell>
          <cell r="N2106" t="str">
            <v>-</v>
          </cell>
          <cell r="O2106" t="str">
            <v>-</v>
          </cell>
          <cell r="P2106" t="str">
            <v>EMM</v>
          </cell>
          <cell r="Q2106" t="str">
            <v>-</v>
          </cell>
          <cell r="R2106" t="str">
            <v>-</v>
          </cell>
          <cell r="S2106" t="str">
            <v>-</v>
          </cell>
          <cell r="T2106" t="str">
            <v>-</v>
          </cell>
          <cell r="U2106">
            <v>43201</v>
          </cell>
          <cell r="V2106">
            <v>43210</v>
          </cell>
          <cell r="W2106">
            <v>43241</v>
          </cell>
          <cell r="X2106">
            <v>9</v>
          </cell>
          <cell r="Y2106">
            <v>43241</v>
          </cell>
          <cell r="Z2106">
            <v>0</v>
          </cell>
        </row>
        <row r="2107">
          <cell r="C2107">
            <v>4683</v>
          </cell>
          <cell r="D2107" t="str">
            <v>ELEARD</v>
          </cell>
          <cell r="E2107">
            <v>2018</v>
          </cell>
          <cell r="F2107" t="str">
            <v>TA</v>
          </cell>
          <cell r="G2107" t="str">
            <v>Inst. i PEM RTU P.F. LLANOS DE RETAMAR v2.0</v>
          </cell>
          <cell r="H2107" t="str">
            <v>OF4682</v>
          </cell>
          <cell r="I2107">
            <v>0</v>
          </cell>
          <cell r="J2107">
            <v>9</v>
          </cell>
          <cell r="K2107">
            <v>9</v>
          </cell>
          <cell r="L2107">
            <v>0</v>
          </cell>
          <cell r="M2107">
            <v>1</v>
          </cell>
          <cell r="N2107" t="str">
            <v>-</v>
          </cell>
          <cell r="O2107" t="str">
            <v>-</v>
          </cell>
          <cell r="P2107" t="str">
            <v>-</v>
          </cell>
          <cell r="Q2107" t="str">
            <v>-</v>
          </cell>
          <cell r="R2107" t="str">
            <v>RVC</v>
          </cell>
          <cell r="S2107" t="str">
            <v>-</v>
          </cell>
          <cell r="T2107" t="str">
            <v>-</v>
          </cell>
          <cell r="U2107">
            <v>43201</v>
          </cell>
          <cell r="V2107">
            <v>43210</v>
          </cell>
          <cell r="W2107">
            <v>43244</v>
          </cell>
          <cell r="X2107">
            <v>9</v>
          </cell>
          <cell r="Y2107">
            <v>43244</v>
          </cell>
          <cell r="Z2107">
            <v>0</v>
          </cell>
        </row>
        <row r="2108">
          <cell r="C2108">
            <v>4684</v>
          </cell>
          <cell r="D2108" t="str">
            <v>SITEL</v>
          </cell>
          <cell r="E2108">
            <v>2018</v>
          </cell>
          <cell r="F2108" t="str">
            <v>TA</v>
          </cell>
          <cell r="G2108" t="str">
            <v>1 x Manguera COM MODEM FSK - GM340</v>
          </cell>
          <cell r="H2108" t="str">
            <v>OF4682</v>
          </cell>
          <cell r="I2108">
            <v>0</v>
          </cell>
          <cell r="J2108">
            <v>0.25</v>
          </cell>
          <cell r="K2108">
            <v>0.5</v>
          </cell>
          <cell r="L2108">
            <v>-0.25</v>
          </cell>
          <cell r="M2108">
            <v>2</v>
          </cell>
          <cell r="N2108" t="str">
            <v>-</v>
          </cell>
          <cell r="O2108" t="str">
            <v>-</v>
          </cell>
          <cell r="P2108" t="str">
            <v>EMM</v>
          </cell>
          <cell r="Q2108" t="str">
            <v>-</v>
          </cell>
          <cell r="R2108" t="str">
            <v>-</v>
          </cell>
          <cell r="S2108" t="str">
            <v>-</v>
          </cell>
          <cell r="T2108" t="str">
            <v>-</v>
          </cell>
          <cell r="U2108">
            <v>43201</v>
          </cell>
          <cell r="V2108">
            <v>43210</v>
          </cell>
          <cell r="W2108">
            <v>43210</v>
          </cell>
          <cell r="X2108">
            <v>9</v>
          </cell>
          <cell r="Y2108">
            <v>43206</v>
          </cell>
          <cell r="Z2108">
            <v>-4</v>
          </cell>
        </row>
        <row r="2109">
          <cell r="C2109">
            <v>4685</v>
          </cell>
          <cell r="D2109" t="str">
            <v>SITEL</v>
          </cell>
          <cell r="E2109">
            <v>2018</v>
          </cell>
          <cell r="F2109" t="str">
            <v>TA</v>
          </cell>
          <cell r="G2109" t="str">
            <v>1 x Manguera COM CAP32 - MODEM FSK</v>
          </cell>
          <cell r="H2109" t="str">
            <v>OF4682</v>
          </cell>
          <cell r="I2109">
            <v>0</v>
          </cell>
          <cell r="J2109">
            <v>0.25</v>
          </cell>
          <cell r="K2109">
            <v>0.5</v>
          </cell>
          <cell r="L2109">
            <v>-0.25</v>
          </cell>
          <cell r="M2109">
            <v>2</v>
          </cell>
          <cell r="N2109" t="str">
            <v>-</v>
          </cell>
          <cell r="O2109" t="str">
            <v>-</v>
          </cell>
          <cell r="P2109" t="str">
            <v>EMM</v>
          </cell>
          <cell r="Q2109" t="str">
            <v>-</v>
          </cell>
          <cell r="R2109" t="str">
            <v>-</v>
          </cell>
          <cell r="S2109" t="str">
            <v>-</v>
          </cell>
          <cell r="T2109" t="str">
            <v>-</v>
          </cell>
          <cell r="U2109">
            <v>43201</v>
          </cell>
          <cell r="V2109">
            <v>43210</v>
          </cell>
          <cell r="W2109">
            <v>43210</v>
          </cell>
          <cell r="X2109">
            <v>9</v>
          </cell>
          <cell r="Y2109">
            <v>43207</v>
          </cell>
          <cell r="Z2109">
            <v>-3</v>
          </cell>
        </row>
        <row r="2110">
          <cell r="C2110">
            <v>4686</v>
          </cell>
          <cell r="D2110" t="str">
            <v>EYPESA</v>
          </cell>
          <cell r="E2110">
            <v>2018</v>
          </cell>
          <cell r="F2110" t="str">
            <v>TA</v>
          </cell>
          <cell r="G2110" t="str">
            <v>2 x RTU CAP-PRX-12 v3.3</v>
          </cell>
          <cell r="H2110" t="str">
            <v>IND</v>
          </cell>
          <cell r="I2110">
            <v>0</v>
          </cell>
          <cell r="J2110">
            <v>1</v>
          </cell>
          <cell r="K2110">
            <v>0.92</v>
          </cell>
          <cell r="L2110">
            <v>7.999999999999996E-2</v>
          </cell>
          <cell r="M2110">
            <v>0.92</v>
          </cell>
          <cell r="N2110" t="str">
            <v>-</v>
          </cell>
          <cell r="O2110" t="str">
            <v>-</v>
          </cell>
          <cell r="P2110" t="str">
            <v>EMM</v>
          </cell>
          <cell r="Q2110" t="str">
            <v>-</v>
          </cell>
          <cell r="R2110" t="str">
            <v>-</v>
          </cell>
          <cell r="S2110" t="str">
            <v>-</v>
          </cell>
          <cell r="T2110" t="str">
            <v>-</v>
          </cell>
          <cell r="U2110">
            <v>43202</v>
          </cell>
          <cell r="V2110">
            <v>43206</v>
          </cell>
          <cell r="W2110">
            <v>43206</v>
          </cell>
          <cell r="X2110">
            <v>4</v>
          </cell>
          <cell r="Y2110">
            <v>43206</v>
          </cell>
          <cell r="Z2110">
            <v>0</v>
          </cell>
        </row>
        <row r="2111">
          <cell r="C2111">
            <v>4687</v>
          </cell>
          <cell r="D2111" t="str">
            <v>EOSA</v>
          </cell>
          <cell r="E2111">
            <v>2018</v>
          </cell>
          <cell r="F2111" t="str">
            <v>TA</v>
          </cell>
          <cell r="G2111" t="str">
            <v>RTU S.E. CACERES-II (LA MEJOSTILLA)</v>
          </cell>
          <cell r="H2111" t="str">
            <v>IND</v>
          </cell>
          <cell r="I2111">
            <v>0</v>
          </cell>
          <cell r="J2111">
            <v>36</v>
          </cell>
          <cell r="K2111">
            <v>35.92</v>
          </cell>
          <cell r="L2111">
            <v>7.9999999999998295E-2</v>
          </cell>
          <cell r="M2111">
            <v>0.99777777777777787</v>
          </cell>
          <cell r="N2111" t="str">
            <v>-</v>
          </cell>
          <cell r="O2111" t="str">
            <v>-</v>
          </cell>
          <cell r="P2111" t="str">
            <v>-</v>
          </cell>
          <cell r="Q2111" t="str">
            <v>-</v>
          </cell>
          <cell r="R2111" t="str">
            <v>EDC</v>
          </cell>
          <cell r="S2111" t="str">
            <v>-</v>
          </cell>
          <cell r="T2111" t="str">
            <v>-</v>
          </cell>
          <cell r="U2111">
            <v>43202</v>
          </cell>
          <cell r="V2111">
            <v>43245</v>
          </cell>
          <cell r="W2111">
            <v>43375</v>
          </cell>
          <cell r="X2111">
            <v>43</v>
          </cell>
          <cell r="Y2111">
            <v>43375</v>
          </cell>
          <cell r="Z2111">
            <v>0</v>
          </cell>
        </row>
        <row r="2112">
          <cell r="C2112">
            <v>4688</v>
          </cell>
          <cell r="D2112" t="str">
            <v>AJULLA</v>
          </cell>
          <cell r="E2112">
            <v>2018</v>
          </cell>
          <cell r="F2112" t="str">
            <v>OB</v>
          </cell>
          <cell r="G2112" t="str">
            <v>STG-TEDIS LLAVORSÌ v1.0</v>
          </cell>
          <cell r="H2112" t="str">
            <v>IND</v>
          </cell>
          <cell r="I2112">
            <v>0</v>
          </cell>
          <cell r="J2112">
            <v>27</v>
          </cell>
          <cell r="K2112">
            <v>0</v>
          </cell>
          <cell r="L2112">
            <v>27</v>
          </cell>
          <cell r="M2112">
            <v>0</v>
          </cell>
          <cell r="N2112" t="str">
            <v>-</v>
          </cell>
          <cell r="O2112" t="str">
            <v>-</v>
          </cell>
          <cell r="P2112" t="str">
            <v>-</v>
          </cell>
          <cell r="Q2112" t="str">
            <v>-</v>
          </cell>
          <cell r="R2112" t="str">
            <v>TRS</v>
          </cell>
          <cell r="S2112" t="str">
            <v>-</v>
          </cell>
          <cell r="T2112" t="str">
            <v>-</v>
          </cell>
          <cell r="U2112">
            <v>43206</v>
          </cell>
          <cell r="V2112">
            <v>43235</v>
          </cell>
          <cell r="W2112">
            <v>43235</v>
          </cell>
          <cell r="X2112">
            <v>29</v>
          </cell>
          <cell r="Y2112">
            <v>0</v>
          </cell>
          <cell r="Z2112" t="str">
            <v/>
          </cell>
        </row>
        <row r="2113">
          <cell r="C2113">
            <v>4689</v>
          </cell>
          <cell r="D2113" t="str">
            <v>ORMAZA</v>
          </cell>
          <cell r="E2113">
            <v>2018</v>
          </cell>
          <cell r="F2113" t="str">
            <v>TA</v>
          </cell>
          <cell r="G2113" t="str">
            <v>CC SCADA TEDOS.Net FTE.PALMERA v1.1</v>
          </cell>
          <cell r="H2113" t="str">
            <v>PPAL</v>
          </cell>
          <cell r="I2113">
            <v>0</v>
          </cell>
          <cell r="J2113">
            <v>3</v>
          </cell>
          <cell r="K2113">
            <v>2.5</v>
          </cell>
          <cell r="L2113">
            <v>0.5</v>
          </cell>
          <cell r="M2113">
            <v>0.83333333333333337</v>
          </cell>
          <cell r="N2113" t="str">
            <v>-</v>
          </cell>
          <cell r="O2113" t="str">
            <v>-</v>
          </cell>
          <cell r="P2113" t="str">
            <v>-</v>
          </cell>
          <cell r="Q2113" t="str">
            <v>JMG</v>
          </cell>
          <cell r="R2113" t="str">
            <v>-</v>
          </cell>
          <cell r="S2113" t="str">
            <v>-</v>
          </cell>
          <cell r="T2113" t="str">
            <v>-</v>
          </cell>
          <cell r="U2113">
            <v>43203</v>
          </cell>
          <cell r="V2113">
            <v>43220</v>
          </cell>
          <cell r="W2113">
            <v>43271</v>
          </cell>
          <cell r="X2113">
            <v>17</v>
          </cell>
          <cell r="Y2113">
            <v>43271</v>
          </cell>
          <cell r="Z2113">
            <v>0</v>
          </cell>
        </row>
        <row r="2114">
          <cell r="C2114">
            <v>4690</v>
          </cell>
          <cell r="D2114" t="str">
            <v>ORMAZA</v>
          </cell>
          <cell r="E2114">
            <v>2018</v>
          </cell>
          <cell r="F2114" t="str">
            <v>TA</v>
          </cell>
          <cell r="G2114" t="str">
            <v>PEM CC SCADA TEDOS.Net FTE.PALMERA v1.1</v>
          </cell>
          <cell r="H2114" t="str">
            <v>OF4689</v>
          </cell>
          <cell r="I2114">
            <v>0</v>
          </cell>
          <cell r="J2114">
            <v>3</v>
          </cell>
          <cell r="K2114">
            <v>1.75</v>
          </cell>
          <cell r="L2114">
            <v>1.25</v>
          </cell>
          <cell r="M2114">
            <v>0.58333333333333337</v>
          </cell>
          <cell r="N2114" t="str">
            <v>-</v>
          </cell>
          <cell r="O2114" t="str">
            <v>-</v>
          </cell>
          <cell r="P2114" t="str">
            <v>-</v>
          </cell>
          <cell r="Q2114" t="str">
            <v>JMG</v>
          </cell>
          <cell r="R2114" t="str">
            <v>-</v>
          </cell>
          <cell r="S2114" t="str">
            <v>-</v>
          </cell>
          <cell r="T2114" t="str">
            <v>-</v>
          </cell>
          <cell r="U2114">
            <v>43203</v>
          </cell>
          <cell r="V2114">
            <v>43220</v>
          </cell>
          <cell r="W2114">
            <v>43284</v>
          </cell>
          <cell r="X2114">
            <v>17</v>
          </cell>
          <cell r="Y2114">
            <v>43284</v>
          </cell>
          <cell r="Z2114">
            <v>0</v>
          </cell>
        </row>
        <row r="2115">
          <cell r="C2115">
            <v>4691</v>
          </cell>
          <cell r="D2115" t="str">
            <v>ORMAZA</v>
          </cell>
          <cell r="E2115">
            <v>2018</v>
          </cell>
          <cell r="F2115" t="str">
            <v>TA</v>
          </cell>
          <cell r="G2115" t="str">
            <v>CC SCADA TEDOS.Net FTE.PALMERA v1.2</v>
          </cell>
          <cell r="H2115" t="str">
            <v>PPAL</v>
          </cell>
          <cell r="I2115">
            <v>0</v>
          </cell>
          <cell r="J2115">
            <v>3</v>
          </cell>
          <cell r="K2115">
            <v>3.5</v>
          </cell>
          <cell r="L2115">
            <v>-0.5</v>
          </cell>
          <cell r="M2115">
            <v>1.1666666666666667</v>
          </cell>
          <cell r="N2115" t="str">
            <v>-</v>
          </cell>
          <cell r="O2115" t="str">
            <v>-</v>
          </cell>
          <cell r="P2115" t="str">
            <v>-</v>
          </cell>
          <cell r="Q2115" t="str">
            <v>JMG</v>
          </cell>
          <cell r="R2115" t="str">
            <v>-</v>
          </cell>
          <cell r="S2115" t="str">
            <v>-</v>
          </cell>
          <cell r="T2115" t="str">
            <v>-</v>
          </cell>
          <cell r="U2115">
            <v>43203</v>
          </cell>
          <cell r="V2115">
            <v>43220</v>
          </cell>
          <cell r="W2115">
            <v>43312</v>
          </cell>
          <cell r="X2115">
            <v>17</v>
          </cell>
          <cell r="Y2115">
            <v>43312</v>
          </cell>
          <cell r="Z2115">
            <v>0</v>
          </cell>
        </row>
        <row r="2116">
          <cell r="C2116">
            <v>4692</v>
          </cell>
          <cell r="D2116" t="str">
            <v>ORMAZA</v>
          </cell>
          <cell r="E2116">
            <v>2018</v>
          </cell>
          <cell r="F2116" t="str">
            <v>TA</v>
          </cell>
          <cell r="G2116" t="str">
            <v>PEM CC SCADA TEDOS.Net FTE.PALMERA v1.2</v>
          </cell>
          <cell r="H2116" t="str">
            <v>OF4691</v>
          </cell>
          <cell r="I2116">
            <v>0</v>
          </cell>
          <cell r="J2116">
            <v>3</v>
          </cell>
          <cell r="K2116">
            <v>5</v>
          </cell>
          <cell r="L2116">
            <v>-2</v>
          </cell>
          <cell r="M2116">
            <v>1.6666666666666667</v>
          </cell>
          <cell r="N2116" t="str">
            <v>-</v>
          </cell>
          <cell r="O2116" t="str">
            <v>-</v>
          </cell>
          <cell r="P2116" t="str">
            <v>-</v>
          </cell>
          <cell r="Q2116" t="str">
            <v>-</v>
          </cell>
          <cell r="R2116" t="str">
            <v>AP</v>
          </cell>
          <cell r="S2116" t="str">
            <v>-</v>
          </cell>
          <cell r="T2116" t="str">
            <v>-</v>
          </cell>
          <cell r="U2116">
            <v>43203</v>
          </cell>
          <cell r="V2116">
            <v>43220</v>
          </cell>
          <cell r="W2116">
            <v>43461</v>
          </cell>
          <cell r="X2116">
            <v>17</v>
          </cell>
          <cell r="Y2116">
            <v>43461</v>
          </cell>
          <cell r="Z2116">
            <v>0</v>
          </cell>
        </row>
        <row r="2117">
          <cell r="C2117">
            <v>4693</v>
          </cell>
          <cell r="D2117" t="str">
            <v>SITEL</v>
          </cell>
          <cell r="E2117">
            <v>2018</v>
          </cell>
          <cell r="F2117" t="str">
            <v>TA</v>
          </cell>
          <cell r="G2117" t="str">
            <v>25 x CPU CAP32 v2.0</v>
          </cell>
          <cell r="H2117" t="str">
            <v>OF4563</v>
          </cell>
          <cell r="I2117">
            <v>0</v>
          </cell>
          <cell r="J2117">
            <v>8</v>
          </cell>
          <cell r="K2117">
            <v>11.82</v>
          </cell>
          <cell r="L2117">
            <v>-3.8200000000000003</v>
          </cell>
          <cell r="M2117">
            <v>1.4775</v>
          </cell>
          <cell r="N2117" t="str">
            <v>-</v>
          </cell>
          <cell r="O2117" t="str">
            <v>-</v>
          </cell>
          <cell r="P2117" t="str">
            <v>EMM</v>
          </cell>
          <cell r="Q2117" t="str">
            <v>-</v>
          </cell>
          <cell r="R2117" t="str">
            <v>-</v>
          </cell>
          <cell r="S2117" t="str">
            <v>-</v>
          </cell>
          <cell r="T2117" t="str">
            <v>-</v>
          </cell>
          <cell r="U2117">
            <v>43207</v>
          </cell>
          <cell r="V2117">
            <v>43250</v>
          </cell>
          <cell r="W2117">
            <v>43250</v>
          </cell>
          <cell r="X2117">
            <v>43</v>
          </cell>
          <cell r="Y2117">
            <v>43250</v>
          </cell>
          <cell r="Z2117">
            <v>0</v>
          </cell>
        </row>
        <row r="2118">
          <cell r="C2118">
            <v>0</v>
          </cell>
          <cell r="D2118">
            <v>0</v>
          </cell>
          <cell r="E2118">
            <v>0</v>
          </cell>
          <cell r="F2118">
            <v>0</v>
          </cell>
          <cell r="G2118">
            <v>0</v>
          </cell>
          <cell r="H2118">
            <v>0</v>
          </cell>
          <cell r="I2118">
            <v>0</v>
          </cell>
          <cell r="J2118">
            <v>359</v>
          </cell>
          <cell r="K2118">
            <v>302.98</v>
          </cell>
          <cell r="L2118">
            <v>56.019999999999982</v>
          </cell>
          <cell r="M2118">
            <v>0</v>
          </cell>
          <cell r="N2118">
            <v>0</v>
          </cell>
          <cell r="O2118">
            <v>0</v>
          </cell>
          <cell r="P2118">
            <v>0</v>
          </cell>
          <cell r="Q2118">
            <v>0</v>
          </cell>
          <cell r="R2118">
            <v>0</v>
          </cell>
          <cell r="S2118">
            <v>0</v>
          </cell>
          <cell r="T2118">
            <v>0</v>
          </cell>
          <cell r="U2118">
            <v>0</v>
          </cell>
          <cell r="V2118">
            <v>0</v>
          </cell>
          <cell r="W2118">
            <v>0</v>
          </cell>
          <cell r="X2118">
            <v>0</v>
          </cell>
          <cell r="Y2118">
            <v>0</v>
          </cell>
          <cell r="Z2118">
            <v>-88</v>
          </cell>
        </row>
        <row r="2119">
          <cell r="C2119">
            <v>0</v>
          </cell>
          <cell r="D2119">
            <v>0</v>
          </cell>
          <cell r="E2119">
            <v>0</v>
          </cell>
          <cell r="F2119">
            <v>0</v>
          </cell>
          <cell r="G2119">
            <v>0</v>
          </cell>
          <cell r="H2119">
            <v>0</v>
          </cell>
          <cell r="I2119">
            <v>0</v>
          </cell>
          <cell r="J2119">
            <v>0</v>
          </cell>
          <cell r="K2119">
            <v>0</v>
          </cell>
          <cell r="L2119">
            <v>0</v>
          </cell>
          <cell r="M2119">
            <v>0</v>
          </cell>
          <cell r="N2119">
            <v>0</v>
          </cell>
          <cell r="O2119">
            <v>0</v>
          </cell>
          <cell r="P2119">
            <v>0</v>
          </cell>
          <cell r="Q2119">
            <v>0</v>
          </cell>
          <cell r="R2119">
            <v>0</v>
          </cell>
          <cell r="S2119">
            <v>0</v>
          </cell>
          <cell r="T2119">
            <v>0</v>
          </cell>
          <cell r="U2119">
            <v>0</v>
          </cell>
          <cell r="V2119">
            <v>0</v>
          </cell>
          <cell r="W2119">
            <v>0</v>
          </cell>
          <cell r="X2119">
            <v>0</v>
          </cell>
          <cell r="Y2119">
            <v>0</v>
          </cell>
          <cell r="Z2119">
            <v>0</v>
          </cell>
        </row>
        <row r="2120">
          <cell r="D2120">
            <v>0</v>
          </cell>
          <cell r="E2120">
            <v>0</v>
          </cell>
          <cell r="F2120">
            <v>0</v>
          </cell>
          <cell r="G2120">
            <v>0</v>
          </cell>
          <cell r="H2120">
            <v>0</v>
          </cell>
          <cell r="I2120">
            <v>0</v>
          </cell>
          <cell r="J2120">
            <v>0</v>
          </cell>
          <cell r="K2120">
            <v>0</v>
          </cell>
          <cell r="L2120">
            <v>0</v>
          </cell>
          <cell r="M2120">
            <v>0</v>
          </cell>
          <cell r="N2120">
            <v>0</v>
          </cell>
          <cell r="O2120">
            <v>0</v>
          </cell>
          <cell r="P2120">
            <v>0</v>
          </cell>
          <cell r="Q2120">
            <v>0</v>
          </cell>
          <cell r="R2120">
            <v>0</v>
          </cell>
          <cell r="S2120">
            <v>0</v>
          </cell>
          <cell r="T2120">
            <v>0</v>
          </cell>
          <cell r="U2120">
            <v>0</v>
          </cell>
          <cell r="Z2120">
            <v>0</v>
          </cell>
        </row>
        <row r="2121">
          <cell r="D2121">
            <v>0</v>
          </cell>
          <cell r="E2121">
            <v>0</v>
          </cell>
          <cell r="F2121">
            <v>0</v>
          </cell>
          <cell r="G2121">
            <v>0</v>
          </cell>
          <cell r="H2121">
            <v>0</v>
          </cell>
          <cell r="I2121">
            <v>0</v>
          </cell>
          <cell r="J2121">
            <v>0</v>
          </cell>
          <cell r="K2121">
            <v>0</v>
          </cell>
          <cell r="N2121" t="str">
            <v>APROVISIONAMENTS</v>
          </cell>
          <cell r="O2121" t="str">
            <v>ADMINISTRACIO</v>
          </cell>
          <cell r="P2121" t="str">
            <v>OPERACIONS</v>
          </cell>
          <cell r="Q2121" t="str">
            <v>ENGINYERIA HW</v>
          </cell>
          <cell r="R2121" t="str">
            <v>ENGINYERIA SW</v>
          </cell>
          <cell r="S2121" t="str">
            <v>COMERCIAL</v>
          </cell>
          <cell r="T2121" t="str">
            <v>CONSUL.TELCOMUNIC.</v>
          </cell>
          <cell r="U2121">
            <v>0</v>
          </cell>
          <cell r="Z2121">
            <v>0</v>
          </cell>
        </row>
        <row r="2122">
          <cell r="N2122">
            <v>0</v>
          </cell>
          <cell r="O2122">
            <v>0</v>
          </cell>
          <cell r="P2122">
            <v>0</v>
          </cell>
          <cell r="Q2122">
            <v>0</v>
          </cell>
          <cell r="R2122">
            <v>0</v>
          </cell>
          <cell r="S2122">
            <v>0</v>
          </cell>
          <cell r="T2122">
            <v>0</v>
          </cell>
          <cell r="U2122">
            <v>0</v>
          </cell>
          <cell r="Z2122">
            <v>0</v>
          </cell>
        </row>
        <row r="2123">
          <cell r="N2123">
            <v>0</v>
          </cell>
          <cell r="O2123">
            <v>0</v>
          </cell>
          <cell r="P2123">
            <v>0</v>
          </cell>
          <cell r="Q2123">
            <v>0</v>
          </cell>
          <cell r="R2123">
            <v>0</v>
          </cell>
          <cell r="S2123">
            <v>0</v>
          </cell>
          <cell r="T2123">
            <v>0</v>
          </cell>
          <cell r="U2123">
            <v>0</v>
          </cell>
          <cell r="Z2123">
            <v>0</v>
          </cell>
        </row>
        <row r="2124">
          <cell r="N2124">
            <v>0</v>
          </cell>
          <cell r="O2124">
            <v>0</v>
          </cell>
          <cell r="P2124">
            <v>0</v>
          </cell>
          <cell r="Q2124">
            <v>0</v>
          </cell>
          <cell r="R2124">
            <v>0</v>
          </cell>
          <cell r="S2124">
            <v>0</v>
          </cell>
          <cell r="T2124">
            <v>0</v>
          </cell>
          <cell r="U2124">
            <v>0</v>
          </cell>
          <cell r="Z2124">
            <v>0</v>
          </cell>
        </row>
        <row r="2125">
          <cell r="E2125">
            <v>0</v>
          </cell>
          <cell r="F2125">
            <v>0</v>
          </cell>
          <cell r="G2125">
            <v>0</v>
          </cell>
          <cell r="H2125">
            <v>0</v>
          </cell>
          <cell r="I2125">
            <v>0</v>
          </cell>
          <cell r="J2125">
            <v>0</v>
          </cell>
          <cell r="K2125">
            <v>0</v>
          </cell>
          <cell r="L2125">
            <v>0</v>
          </cell>
          <cell r="M2125">
            <v>0</v>
          </cell>
          <cell r="N2125">
            <v>0</v>
          </cell>
          <cell r="O2125">
            <v>0</v>
          </cell>
          <cell r="P2125">
            <v>0</v>
          </cell>
          <cell r="Q2125">
            <v>0</v>
          </cell>
          <cell r="R2125">
            <v>0</v>
          </cell>
          <cell r="S2125">
            <v>0</v>
          </cell>
          <cell r="T2125">
            <v>0</v>
          </cell>
          <cell r="U2125">
            <v>0</v>
          </cell>
          <cell r="Z2125">
            <v>0</v>
          </cell>
        </row>
        <row r="2126">
          <cell r="E2126" t="str">
            <v>Projectes (EXTERNS) en curs 2.018</v>
          </cell>
          <cell r="F2126">
            <v>0</v>
          </cell>
          <cell r="G2126">
            <v>0</v>
          </cell>
          <cell r="H2126">
            <v>0</v>
          </cell>
          <cell r="I2126">
            <v>0</v>
          </cell>
          <cell r="J2126">
            <v>0</v>
          </cell>
          <cell r="K2126">
            <v>0</v>
          </cell>
          <cell r="L2126">
            <v>0</v>
          </cell>
          <cell r="M2126">
            <v>0</v>
          </cell>
          <cell r="N2126">
            <v>0</v>
          </cell>
          <cell r="O2126">
            <v>0</v>
          </cell>
          <cell r="P2126">
            <v>0</v>
          </cell>
          <cell r="Q2126">
            <v>0</v>
          </cell>
          <cell r="R2126">
            <v>0</v>
          </cell>
          <cell r="S2126">
            <v>0</v>
          </cell>
          <cell r="T2126">
            <v>0</v>
          </cell>
          <cell r="U2126">
            <v>0</v>
          </cell>
          <cell r="Z2126">
            <v>0</v>
          </cell>
        </row>
        <row r="2127">
          <cell r="N2127">
            <v>0</v>
          </cell>
          <cell r="O2127">
            <v>0</v>
          </cell>
          <cell r="P2127">
            <v>0</v>
          </cell>
          <cell r="Q2127">
            <v>0</v>
          </cell>
          <cell r="R2127">
            <v>0</v>
          </cell>
          <cell r="S2127">
            <v>0</v>
          </cell>
          <cell r="T2127">
            <v>0</v>
          </cell>
          <cell r="U2127">
            <v>0</v>
          </cell>
          <cell r="Z2127">
            <v>0</v>
          </cell>
        </row>
        <row r="2128">
          <cell r="C2128">
            <v>0</v>
          </cell>
          <cell r="D2128">
            <v>0</v>
          </cell>
          <cell r="E2128">
            <v>0</v>
          </cell>
          <cell r="F2128">
            <v>0</v>
          </cell>
          <cell r="G2128">
            <v>0</v>
          </cell>
          <cell r="H2128">
            <v>0</v>
          </cell>
          <cell r="I2128">
            <v>0</v>
          </cell>
          <cell r="J2128">
            <v>0</v>
          </cell>
          <cell r="K2128">
            <v>0</v>
          </cell>
          <cell r="L2128">
            <v>0</v>
          </cell>
          <cell r="M2128">
            <v>0</v>
          </cell>
          <cell r="N2128">
            <v>0</v>
          </cell>
          <cell r="O2128">
            <v>0</v>
          </cell>
          <cell r="P2128">
            <v>0</v>
          </cell>
          <cell r="Q2128">
            <v>0</v>
          </cell>
          <cell r="R2128">
            <v>0</v>
          </cell>
          <cell r="S2128">
            <v>0</v>
          </cell>
          <cell r="T2128">
            <v>0</v>
          </cell>
          <cell r="U2128">
            <v>0</v>
          </cell>
          <cell r="V2128">
            <v>0</v>
          </cell>
          <cell r="W2128">
            <v>0</v>
          </cell>
          <cell r="X2128">
            <v>0</v>
          </cell>
          <cell r="Y2128">
            <v>0</v>
          </cell>
          <cell r="Z2128">
            <v>0</v>
          </cell>
        </row>
        <row r="2129">
          <cell r="C2129" t="str">
            <v>OF</v>
          </cell>
          <cell r="D2129" t="str">
            <v>CLIENT</v>
          </cell>
          <cell r="E2129" t="str">
            <v>ANY</v>
          </cell>
          <cell r="F2129" t="str">
            <v>STATUS</v>
          </cell>
          <cell r="G2129" t="str">
            <v>PROJECTE</v>
          </cell>
          <cell r="H2129" t="str">
            <v>TIPUS OF o DEPENDENCIA</v>
          </cell>
          <cell r="I2129">
            <v>0</v>
          </cell>
          <cell r="J2129" t="str">
            <v>PREV</v>
          </cell>
          <cell r="K2129" t="str">
            <v>TOTAL</v>
          </cell>
          <cell r="L2129" t="str">
            <v>DESV</v>
          </cell>
          <cell r="M2129" t="str">
            <v>AVANÇ</v>
          </cell>
          <cell r="N2129" t="str">
            <v>DPT. IMPLICATS</v>
          </cell>
          <cell r="O2129">
            <v>0</v>
          </cell>
          <cell r="P2129">
            <v>0</v>
          </cell>
          <cell r="Q2129">
            <v>0</v>
          </cell>
          <cell r="R2129">
            <v>0</v>
          </cell>
          <cell r="S2129">
            <v>0</v>
          </cell>
          <cell r="T2129">
            <v>0</v>
          </cell>
          <cell r="U2129" t="str">
            <v>DATA</v>
          </cell>
          <cell r="V2129" t="str">
            <v>DATA</v>
          </cell>
          <cell r="W2129" t="str">
            <v>DATA</v>
          </cell>
          <cell r="X2129" t="str">
            <v>DURADA</v>
          </cell>
          <cell r="Y2129" t="str">
            <v>DATA</v>
          </cell>
          <cell r="Z2129" t="str">
            <v>DESVIAC.</v>
          </cell>
        </row>
        <row r="2130">
          <cell r="C2130">
            <v>0</v>
          </cell>
          <cell r="D2130">
            <v>0</v>
          </cell>
          <cell r="E2130">
            <v>0</v>
          </cell>
          <cell r="F2130">
            <v>0</v>
          </cell>
          <cell r="G2130">
            <v>0</v>
          </cell>
          <cell r="H2130">
            <v>0</v>
          </cell>
          <cell r="I2130">
            <v>0</v>
          </cell>
          <cell r="J2130">
            <v>0</v>
          </cell>
          <cell r="K2130" t="str">
            <v>REAL</v>
          </cell>
          <cell r="L2130">
            <v>0</v>
          </cell>
          <cell r="M2130">
            <v>0</v>
          </cell>
          <cell r="N2130">
            <v>0</v>
          </cell>
          <cell r="O2130">
            <v>0</v>
          </cell>
          <cell r="P2130">
            <v>0</v>
          </cell>
          <cell r="Q2130">
            <v>0</v>
          </cell>
          <cell r="R2130">
            <v>0</v>
          </cell>
          <cell r="S2130">
            <v>0</v>
          </cell>
          <cell r="T2130">
            <v>0</v>
          </cell>
          <cell r="U2130" t="str">
            <v>INICI</v>
          </cell>
          <cell r="V2130" t="str">
            <v>ENTREGA</v>
          </cell>
          <cell r="W2130" t="str">
            <v>REVISADA</v>
          </cell>
          <cell r="X2130">
            <v>0</v>
          </cell>
          <cell r="Y2130" t="str">
            <v>ACCEP.</v>
          </cell>
          <cell r="Z2130">
            <v>0</v>
          </cell>
        </row>
        <row r="2131">
          <cell r="C2131">
            <v>0</v>
          </cell>
          <cell r="D2131">
            <v>0</v>
          </cell>
          <cell r="E2131">
            <v>0</v>
          </cell>
          <cell r="F2131">
            <v>0</v>
          </cell>
          <cell r="G2131">
            <v>0</v>
          </cell>
          <cell r="H2131">
            <v>0</v>
          </cell>
          <cell r="I2131">
            <v>0</v>
          </cell>
          <cell r="J2131">
            <v>0</v>
          </cell>
          <cell r="K2131">
            <v>0</v>
          </cell>
          <cell r="L2131">
            <v>0</v>
          </cell>
          <cell r="M2131">
            <v>0</v>
          </cell>
          <cell r="N2131">
            <v>0</v>
          </cell>
          <cell r="O2131">
            <v>0</v>
          </cell>
          <cell r="P2131">
            <v>0</v>
          </cell>
          <cell r="Q2131">
            <v>0</v>
          </cell>
          <cell r="R2131">
            <v>0</v>
          </cell>
          <cell r="S2131">
            <v>0</v>
          </cell>
          <cell r="T2131">
            <v>0</v>
          </cell>
          <cell r="U2131">
            <v>0</v>
          </cell>
          <cell r="V2131">
            <v>0</v>
          </cell>
          <cell r="W2131">
            <v>0</v>
          </cell>
          <cell r="X2131">
            <v>0</v>
          </cell>
          <cell r="Y2131">
            <v>0</v>
          </cell>
          <cell r="Z2131">
            <v>0</v>
          </cell>
        </row>
        <row r="2132">
          <cell r="C2132">
            <v>4694</v>
          </cell>
          <cell r="D2132" t="str">
            <v>SITEL</v>
          </cell>
          <cell r="E2132">
            <v>2018</v>
          </cell>
          <cell r="F2132" t="str">
            <v>TA</v>
          </cell>
          <cell r="G2132" t="str">
            <v>42 x CES CAP32-48 v2.5</v>
          </cell>
          <cell r="H2132" t="str">
            <v>OF4587</v>
          </cell>
          <cell r="I2132">
            <v>0</v>
          </cell>
          <cell r="J2132">
            <v>16</v>
          </cell>
          <cell r="K2132">
            <v>15.91</v>
          </cell>
          <cell r="L2132">
            <v>8.9999999999999858E-2</v>
          </cell>
          <cell r="M2132">
            <v>0.99437500000000001</v>
          </cell>
          <cell r="N2132" t="str">
            <v>-</v>
          </cell>
          <cell r="O2132" t="str">
            <v>-</v>
          </cell>
          <cell r="P2132" t="str">
            <v>EMM</v>
          </cell>
          <cell r="Q2132" t="str">
            <v>-</v>
          </cell>
          <cell r="R2132" t="str">
            <v>-</v>
          </cell>
          <cell r="S2132" t="str">
            <v>-</v>
          </cell>
          <cell r="T2132" t="str">
            <v>-</v>
          </cell>
          <cell r="U2132">
            <v>43207</v>
          </cell>
          <cell r="V2132">
            <v>43250</v>
          </cell>
          <cell r="W2132">
            <v>43250</v>
          </cell>
          <cell r="X2132">
            <v>43</v>
          </cell>
          <cell r="Y2132">
            <v>43294</v>
          </cell>
          <cell r="Z2132">
            <v>43</v>
          </cell>
        </row>
        <row r="2133">
          <cell r="C2133">
            <v>4695</v>
          </cell>
          <cell r="D2133" t="str">
            <v>SITEL</v>
          </cell>
          <cell r="E2133">
            <v>2018</v>
          </cell>
          <cell r="F2133" t="str">
            <v>TA</v>
          </cell>
          <cell r="G2133" t="str">
            <v>42 x CES CAP32 Generica v2.5</v>
          </cell>
          <cell r="H2133" t="str">
            <v>OF4587</v>
          </cell>
          <cell r="I2133">
            <v>0</v>
          </cell>
          <cell r="J2133">
            <v>4</v>
          </cell>
          <cell r="K2133">
            <v>8</v>
          </cell>
          <cell r="L2133">
            <v>-4</v>
          </cell>
          <cell r="M2133">
            <v>2</v>
          </cell>
          <cell r="N2133" t="str">
            <v>-</v>
          </cell>
          <cell r="O2133" t="str">
            <v>-</v>
          </cell>
          <cell r="P2133" t="str">
            <v>EMM</v>
          </cell>
          <cell r="Q2133" t="str">
            <v>-</v>
          </cell>
          <cell r="R2133" t="str">
            <v>-</v>
          </cell>
          <cell r="S2133" t="str">
            <v>-</v>
          </cell>
          <cell r="T2133" t="str">
            <v>-</v>
          </cell>
          <cell r="U2133">
            <v>43207</v>
          </cell>
          <cell r="V2133">
            <v>43250</v>
          </cell>
          <cell r="W2133">
            <v>43250</v>
          </cell>
          <cell r="X2133">
            <v>43</v>
          </cell>
          <cell r="Y2133">
            <v>43294</v>
          </cell>
          <cell r="Z2133">
            <v>43</v>
          </cell>
        </row>
        <row r="2134">
          <cell r="C2134">
            <v>4696</v>
          </cell>
          <cell r="D2134" t="str">
            <v>EYPESA</v>
          </cell>
          <cell r="E2134">
            <v>2018</v>
          </cell>
          <cell r="F2134" t="str">
            <v>OB</v>
          </cell>
          <cell r="G2134" t="str">
            <v>CC SCADA EYPESA v6.5</v>
          </cell>
          <cell r="H2134" t="str">
            <v>PPAL</v>
          </cell>
          <cell r="I2134">
            <v>0</v>
          </cell>
          <cell r="J2134">
            <v>5</v>
          </cell>
          <cell r="K2134">
            <v>0</v>
          </cell>
          <cell r="L2134">
            <v>5</v>
          </cell>
          <cell r="M2134">
            <v>0</v>
          </cell>
          <cell r="N2134" t="str">
            <v>-</v>
          </cell>
          <cell r="O2134" t="str">
            <v>-</v>
          </cell>
          <cell r="P2134" t="str">
            <v>-</v>
          </cell>
          <cell r="Q2134" t="str">
            <v>-</v>
          </cell>
          <cell r="R2134" t="str">
            <v>AP</v>
          </cell>
          <cell r="S2134" t="str">
            <v>-</v>
          </cell>
          <cell r="T2134" t="str">
            <v>-</v>
          </cell>
          <cell r="U2134">
            <v>43207</v>
          </cell>
          <cell r="V2134">
            <v>43224</v>
          </cell>
          <cell r="W2134">
            <v>43224</v>
          </cell>
          <cell r="X2134">
            <v>17</v>
          </cell>
          <cell r="Y2134">
            <v>0</v>
          </cell>
          <cell r="Z2134" t="str">
            <v/>
          </cell>
        </row>
        <row r="2135">
          <cell r="C2135">
            <v>4697</v>
          </cell>
          <cell r="D2135" t="str">
            <v>SITEL</v>
          </cell>
          <cell r="E2135">
            <v>2018</v>
          </cell>
          <cell r="F2135" t="str">
            <v>OB</v>
          </cell>
          <cell r="G2135" t="str">
            <v>SW CALSER v5.3</v>
          </cell>
          <cell r="H2135" t="str">
            <v>OF4696</v>
          </cell>
          <cell r="I2135">
            <v>0</v>
          </cell>
          <cell r="J2135">
            <v>3</v>
          </cell>
          <cell r="K2135">
            <v>0</v>
          </cell>
          <cell r="L2135">
            <v>3</v>
          </cell>
          <cell r="M2135">
            <v>0</v>
          </cell>
          <cell r="N2135" t="str">
            <v>-</v>
          </cell>
          <cell r="O2135" t="str">
            <v>-</v>
          </cell>
          <cell r="P2135" t="str">
            <v>-</v>
          </cell>
          <cell r="Q2135" t="str">
            <v>-</v>
          </cell>
          <cell r="R2135" t="str">
            <v>AP</v>
          </cell>
          <cell r="S2135" t="str">
            <v>-</v>
          </cell>
          <cell r="T2135" t="str">
            <v>-</v>
          </cell>
          <cell r="U2135">
            <v>43207</v>
          </cell>
          <cell r="V2135">
            <v>43224</v>
          </cell>
          <cell r="W2135">
            <v>43224</v>
          </cell>
          <cell r="X2135">
            <v>17</v>
          </cell>
          <cell r="Y2135">
            <v>0</v>
          </cell>
          <cell r="Z2135" t="str">
            <v/>
          </cell>
        </row>
        <row r="2136">
          <cell r="C2136">
            <v>4698</v>
          </cell>
          <cell r="D2136" t="str">
            <v>ORMAZA</v>
          </cell>
          <cell r="E2136">
            <v>2018</v>
          </cell>
          <cell r="F2136" t="str">
            <v>TA</v>
          </cell>
          <cell r="G2136" t="str">
            <v>CC SCADA TEDIS.Net VALL D'HEBRON v3.0</v>
          </cell>
          <cell r="H2136" t="str">
            <v>OF2984</v>
          </cell>
          <cell r="I2136">
            <v>0</v>
          </cell>
          <cell r="J2136">
            <v>44</v>
          </cell>
          <cell r="K2136">
            <v>37.75</v>
          </cell>
          <cell r="L2136">
            <v>6.25</v>
          </cell>
          <cell r="M2136">
            <v>0.85795454545454541</v>
          </cell>
          <cell r="N2136" t="str">
            <v>-</v>
          </cell>
          <cell r="O2136" t="str">
            <v>-</v>
          </cell>
          <cell r="P2136" t="str">
            <v>-</v>
          </cell>
          <cell r="Q2136" t="str">
            <v>-</v>
          </cell>
          <cell r="R2136" t="str">
            <v>EDC</v>
          </cell>
          <cell r="S2136" t="str">
            <v>-</v>
          </cell>
          <cell r="T2136" t="str">
            <v>-</v>
          </cell>
          <cell r="U2136">
            <v>43207</v>
          </cell>
          <cell r="V2136">
            <v>43235</v>
          </cell>
          <cell r="W2136">
            <v>43256</v>
          </cell>
          <cell r="X2136">
            <v>28</v>
          </cell>
          <cell r="Y2136">
            <v>43256</v>
          </cell>
          <cell r="Z2136">
            <v>0</v>
          </cell>
        </row>
        <row r="2137">
          <cell r="C2137">
            <v>4699</v>
          </cell>
          <cell r="D2137" t="str">
            <v>ORMAZA</v>
          </cell>
          <cell r="E2137">
            <v>2018</v>
          </cell>
          <cell r="F2137" t="str">
            <v>TA</v>
          </cell>
          <cell r="G2137" t="str">
            <v>CC SCADA ALBATERENSE v1.2</v>
          </cell>
          <cell r="H2137" t="str">
            <v>IND</v>
          </cell>
          <cell r="I2137">
            <v>0</v>
          </cell>
          <cell r="J2137">
            <v>6</v>
          </cell>
          <cell r="K2137">
            <v>4.92</v>
          </cell>
          <cell r="L2137">
            <v>1.08</v>
          </cell>
          <cell r="M2137">
            <v>0.82</v>
          </cell>
          <cell r="N2137" t="str">
            <v>-</v>
          </cell>
          <cell r="O2137" t="str">
            <v>-</v>
          </cell>
          <cell r="P2137" t="str">
            <v>-</v>
          </cell>
          <cell r="Q2137" t="str">
            <v>JMG</v>
          </cell>
          <cell r="R2137" t="str">
            <v>-</v>
          </cell>
          <cell r="S2137" t="str">
            <v>-</v>
          </cell>
          <cell r="T2137" t="str">
            <v>-</v>
          </cell>
          <cell r="U2137">
            <v>43207</v>
          </cell>
          <cell r="V2137">
            <v>43235</v>
          </cell>
          <cell r="W2137">
            <v>43535</v>
          </cell>
          <cell r="X2137">
            <v>28</v>
          </cell>
          <cell r="Y2137">
            <v>43535</v>
          </cell>
          <cell r="Z2137">
            <v>0</v>
          </cell>
        </row>
        <row r="2138">
          <cell r="C2138">
            <v>4700</v>
          </cell>
          <cell r="D2138" t="str">
            <v>ORMAZA</v>
          </cell>
          <cell r="E2138">
            <v>2018</v>
          </cell>
          <cell r="F2138" t="str">
            <v>TA</v>
          </cell>
          <cell r="G2138" t="str">
            <v>CC SCADA ALBATERENSE v1.3</v>
          </cell>
          <cell r="H2138" t="str">
            <v>IND</v>
          </cell>
          <cell r="I2138">
            <v>0</v>
          </cell>
          <cell r="J2138">
            <v>6</v>
          </cell>
          <cell r="K2138">
            <v>5.67</v>
          </cell>
          <cell r="L2138">
            <v>0.33000000000000007</v>
          </cell>
          <cell r="M2138">
            <v>0.94499999999999995</v>
          </cell>
          <cell r="N2138" t="str">
            <v>-</v>
          </cell>
          <cell r="O2138" t="str">
            <v>-</v>
          </cell>
          <cell r="P2138" t="str">
            <v>-</v>
          </cell>
          <cell r="Q2138" t="str">
            <v>JMG</v>
          </cell>
          <cell r="R2138" t="str">
            <v>-</v>
          </cell>
          <cell r="S2138" t="str">
            <v>-</v>
          </cell>
          <cell r="T2138" t="str">
            <v>-</v>
          </cell>
          <cell r="U2138">
            <v>43207</v>
          </cell>
          <cell r="V2138">
            <v>43235</v>
          </cell>
          <cell r="W2138">
            <v>43535</v>
          </cell>
          <cell r="X2138">
            <v>28</v>
          </cell>
          <cell r="Y2138">
            <v>43535</v>
          </cell>
          <cell r="Z2138">
            <v>0</v>
          </cell>
        </row>
        <row r="2139">
          <cell r="C2139">
            <v>4701</v>
          </cell>
          <cell r="D2139" t="str">
            <v>SITEL</v>
          </cell>
          <cell r="E2139">
            <v>2018</v>
          </cell>
          <cell r="F2139" t="str">
            <v>TA</v>
          </cell>
          <cell r="G2139" t="str">
            <v>42 x FRONT END CES CAP32 v1.2</v>
          </cell>
          <cell r="H2139" t="str">
            <v>OF4587</v>
          </cell>
          <cell r="I2139">
            <v>0</v>
          </cell>
          <cell r="J2139">
            <v>2</v>
          </cell>
          <cell r="K2139">
            <v>2.92</v>
          </cell>
          <cell r="L2139">
            <v>-0.91999999999999993</v>
          </cell>
          <cell r="M2139">
            <v>1.46</v>
          </cell>
          <cell r="N2139" t="str">
            <v>-</v>
          </cell>
          <cell r="O2139" t="str">
            <v>-</v>
          </cell>
          <cell r="P2139" t="str">
            <v>EMM</v>
          </cell>
          <cell r="Q2139" t="str">
            <v>-</v>
          </cell>
          <cell r="R2139" t="str">
            <v>-</v>
          </cell>
          <cell r="S2139" t="str">
            <v>-</v>
          </cell>
          <cell r="T2139" t="str">
            <v>-</v>
          </cell>
          <cell r="U2139">
            <v>43208</v>
          </cell>
          <cell r="V2139">
            <v>43250</v>
          </cell>
          <cell r="W2139">
            <v>43250</v>
          </cell>
          <cell r="X2139">
            <v>42</v>
          </cell>
          <cell r="Y2139">
            <v>43292</v>
          </cell>
          <cell r="Z2139">
            <v>41</v>
          </cell>
        </row>
        <row r="2140">
          <cell r="C2140">
            <v>4702</v>
          </cell>
          <cell r="D2140" t="str">
            <v>SITEL</v>
          </cell>
          <cell r="E2140">
            <v>2018</v>
          </cell>
          <cell r="F2140" t="str">
            <v>TA</v>
          </cell>
          <cell r="G2140" t="str">
            <v>42 x FRONT END EE CAP32 v2.1</v>
          </cell>
          <cell r="H2140" t="str">
            <v>OF4587</v>
          </cell>
          <cell r="I2140">
            <v>0</v>
          </cell>
          <cell r="J2140">
            <v>3</v>
          </cell>
          <cell r="K2140">
            <v>5.15</v>
          </cell>
          <cell r="L2140">
            <v>-2.1500000000000004</v>
          </cell>
          <cell r="M2140">
            <v>1.7166666666666668</v>
          </cell>
          <cell r="N2140" t="str">
            <v>-</v>
          </cell>
          <cell r="O2140" t="str">
            <v>-</v>
          </cell>
          <cell r="P2140" t="str">
            <v>EMM</v>
          </cell>
          <cell r="Q2140" t="str">
            <v>-</v>
          </cell>
          <cell r="R2140" t="str">
            <v>-</v>
          </cell>
          <cell r="S2140" t="str">
            <v>-</v>
          </cell>
          <cell r="T2140" t="str">
            <v>-</v>
          </cell>
          <cell r="U2140">
            <v>43208</v>
          </cell>
          <cell r="V2140">
            <v>43250</v>
          </cell>
          <cell r="W2140">
            <v>43250</v>
          </cell>
          <cell r="X2140">
            <v>42</v>
          </cell>
          <cell r="Y2140">
            <v>43290</v>
          </cell>
          <cell r="Z2140">
            <v>39</v>
          </cell>
        </row>
        <row r="2141">
          <cell r="C2141">
            <v>4703</v>
          </cell>
          <cell r="D2141" t="str">
            <v>SITEL</v>
          </cell>
          <cell r="E2141">
            <v>2018</v>
          </cell>
          <cell r="F2141" t="str">
            <v>TA</v>
          </cell>
          <cell r="G2141" t="str">
            <v>42 x EE CAP32 v2.1</v>
          </cell>
          <cell r="H2141" t="str">
            <v>OF4587</v>
          </cell>
          <cell r="I2141">
            <v>4</v>
          </cell>
          <cell r="J2141">
            <v>4</v>
          </cell>
          <cell r="K2141">
            <v>4.83</v>
          </cell>
          <cell r="L2141">
            <v>-0.83000000000000007</v>
          </cell>
          <cell r="M2141">
            <v>1.2075</v>
          </cell>
          <cell r="N2141" t="str">
            <v>-</v>
          </cell>
          <cell r="O2141" t="str">
            <v>-</v>
          </cell>
          <cell r="P2141" t="str">
            <v>EMM</v>
          </cell>
          <cell r="Q2141" t="str">
            <v>-</v>
          </cell>
          <cell r="R2141" t="str">
            <v>-</v>
          </cell>
          <cell r="S2141" t="str">
            <v>-</v>
          </cell>
          <cell r="T2141" t="str">
            <v>-</v>
          </cell>
          <cell r="U2141">
            <v>43208</v>
          </cell>
          <cell r="V2141">
            <v>43250</v>
          </cell>
          <cell r="W2141">
            <v>43250</v>
          </cell>
          <cell r="X2141">
            <v>42</v>
          </cell>
          <cell r="Y2141">
            <v>43308</v>
          </cell>
          <cell r="Z2141">
            <v>57</v>
          </cell>
        </row>
        <row r="2142">
          <cell r="C2142">
            <v>4704</v>
          </cell>
          <cell r="D2142" t="str">
            <v>SITEL</v>
          </cell>
          <cell r="E2142">
            <v>2018</v>
          </cell>
          <cell r="F2142" t="str">
            <v>TA</v>
          </cell>
          <cell r="G2142" t="str">
            <v>40 x RTU CAP32-48 v2.5</v>
          </cell>
          <cell r="H2142" t="str">
            <v>OF4587</v>
          </cell>
          <cell r="I2142">
            <v>4</v>
          </cell>
          <cell r="J2142">
            <v>20</v>
          </cell>
          <cell r="K2142">
            <v>7.67</v>
          </cell>
          <cell r="L2142">
            <v>12.33</v>
          </cell>
          <cell r="M2142">
            <v>0.38350000000000001</v>
          </cell>
          <cell r="N2142" t="str">
            <v>-</v>
          </cell>
          <cell r="O2142" t="str">
            <v>-</v>
          </cell>
          <cell r="P2142" t="str">
            <v>EMM</v>
          </cell>
          <cell r="Q2142" t="str">
            <v>-</v>
          </cell>
          <cell r="R2142" t="str">
            <v>-</v>
          </cell>
          <cell r="S2142" t="str">
            <v>-</v>
          </cell>
          <cell r="T2142" t="str">
            <v>-</v>
          </cell>
          <cell r="U2142">
            <v>43208</v>
          </cell>
          <cell r="V2142">
            <v>43250</v>
          </cell>
          <cell r="W2142">
            <v>43250</v>
          </cell>
          <cell r="X2142">
            <v>42</v>
          </cell>
          <cell r="Y2142">
            <v>43308</v>
          </cell>
          <cell r="Z2142">
            <v>57</v>
          </cell>
        </row>
        <row r="2143">
          <cell r="C2143">
            <v>4705</v>
          </cell>
          <cell r="D2143" t="str">
            <v>EYPESA</v>
          </cell>
          <cell r="E2143">
            <v>2018</v>
          </cell>
          <cell r="F2143" t="str">
            <v>TA</v>
          </cell>
          <cell r="G2143" t="str">
            <v>Reparacio RTU RPT BELLMUNT</v>
          </cell>
          <cell r="H2143" t="str">
            <v>IND</v>
          </cell>
          <cell r="I2143">
            <v>6</v>
          </cell>
          <cell r="J2143">
            <v>8</v>
          </cell>
          <cell r="K2143">
            <v>7</v>
          </cell>
          <cell r="L2143">
            <v>1</v>
          </cell>
          <cell r="M2143">
            <v>0.875</v>
          </cell>
          <cell r="N2143" t="str">
            <v>-</v>
          </cell>
          <cell r="O2143" t="str">
            <v>-</v>
          </cell>
          <cell r="P2143" t="str">
            <v>EMM</v>
          </cell>
          <cell r="Q2143" t="str">
            <v>-</v>
          </cell>
          <cell r="R2143" t="str">
            <v>-</v>
          </cell>
          <cell r="S2143" t="str">
            <v>-</v>
          </cell>
          <cell r="T2143" t="str">
            <v>-</v>
          </cell>
          <cell r="U2143">
            <v>43209</v>
          </cell>
          <cell r="V2143">
            <v>43209</v>
          </cell>
          <cell r="W2143">
            <v>43209</v>
          </cell>
          <cell r="X2143">
            <v>0</v>
          </cell>
          <cell r="Y2143">
            <v>43574</v>
          </cell>
          <cell r="Z2143">
            <v>360</v>
          </cell>
        </row>
        <row r="2144">
          <cell r="C2144">
            <v>4706</v>
          </cell>
          <cell r="D2144" t="str">
            <v>EOSPIT</v>
          </cell>
          <cell r="E2144">
            <v>2018</v>
          </cell>
          <cell r="F2144" t="str">
            <v>TA</v>
          </cell>
          <cell r="G2144" t="str">
            <v>RTU S.E. CASAS DEL MONTE v1.2</v>
          </cell>
          <cell r="H2144" t="str">
            <v>PPAL</v>
          </cell>
          <cell r="I2144">
            <v>6</v>
          </cell>
          <cell r="J2144">
            <v>1</v>
          </cell>
          <cell r="K2144">
            <v>1.25</v>
          </cell>
          <cell r="L2144">
            <v>-0.25</v>
          </cell>
          <cell r="M2144">
            <v>1.25</v>
          </cell>
          <cell r="N2144" t="str">
            <v>-</v>
          </cell>
          <cell r="O2144" t="str">
            <v>-</v>
          </cell>
          <cell r="P2144" t="str">
            <v>EMM</v>
          </cell>
          <cell r="Q2144" t="str">
            <v>-</v>
          </cell>
          <cell r="R2144" t="str">
            <v>-</v>
          </cell>
          <cell r="S2144" t="str">
            <v>-</v>
          </cell>
          <cell r="T2144" t="str">
            <v>-</v>
          </cell>
          <cell r="U2144">
            <v>43215</v>
          </cell>
          <cell r="V2144">
            <v>43220</v>
          </cell>
          <cell r="W2144">
            <v>43220</v>
          </cell>
          <cell r="X2144">
            <v>5</v>
          </cell>
          <cell r="Y2144">
            <v>43216</v>
          </cell>
          <cell r="Z2144">
            <v>-4</v>
          </cell>
        </row>
        <row r="2145">
          <cell r="C2145">
            <v>4707</v>
          </cell>
          <cell r="D2145" t="str">
            <v>EOSPIT</v>
          </cell>
          <cell r="E2145">
            <v>2018</v>
          </cell>
          <cell r="F2145" t="str">
            <v>TA</v>
          </cell>
          <cell r="G2145" t="str">
            <v>Enginyeria RTU S.E. CASAS DEL MONTE v1.2</v>
          </cell>
          <cell r="H2145" t="str">
            <v>OF4706</v>
          </cell>
          <cell r="I2145">
            <v>0</v>
          </cell>
          <cell r="J2145">
            <v>2</v>
          </cell>
          <cell r="K2145">
            <v>2</v>
          </cell>
          <cell r="L2145">
            <v>0</v>
          </cell>
          <cell r="M2145">
            <v>1</v>
          </cell>
          <cell r="N2145" t="str">
            <v>-</v>
          </cell>
          <cell r="O2145" t="str">
            <v>-</v>
          </cell>
          <cell r="P2145" t="str">
            <v>AMX</v>
          </cell>
          <cell r="Q2145" t="str">
            <v>-</v>
          </cell>
          <cell r="R2145" t="str">
            <v>-</v>
          </cell>
          <cell r="S2145" t="str">
            <v>-</v>
          </cell>
          <cell r="T2145" t="str">
            <v>-</v>
          </cell>
          <cell r="U2145">
            <v>43215</v>
          </cell>
          <cell r="V2145">
            <v>43220</v>
          </cell>
          <cell r="W2145">
            <v>43220</v>
          </cell>
          <cell r="X2145">
            <v>5</v>
          </cell>
          <cell r="Y2145">
            <v>43216</v>
          </cell>
          <cell r="Z2145">
            <v>-4</v>
          </cell>
        </row>
        <row r="2146">
          <cell r="C2146">
            <v>4708</v>
          </cell>
          <cell r="D2146" t="str">
            <v>ELEEBR</v>
          </cell>
          <cell r="E2146">
            <v>2018</v>
          </cell>
          <cell r="F2146" t="str">
            <v>TA</v>
          </cell>
          <cell r="G2146" t="str">
            <v>CC SCADA EEBRO v4.5</v>
          </cell>
          <cell r="H2146" t="str">
            <v>IND</v>
          </cell>
          <cell r="I2146">
            <v>0</v>
          </cell>
          <cell r="J2146">
            <v>6</v>
          </cell>
          <cell r="K2146">
            <v>5.25</v>
          </cell>
          <cell r="L2146">
            <v>0.75</v>
          </cell>
          <cell r="M2146">
            <v>0.875</v>
          </cell>
          <cell r="N2146" t="str">
            <v>-</v>
          </cell>
          <cell r="O2146" t="str">
            <v>-</v>
          </cell>
          <cell r="P2146" t="str">
            <v>-</v>
          </cell>
          <cell r="Q2146" t="str">
            <v>JMG</v>
          </cell>
          <cell r="R2146" t="str">
            <v>-</v>
          </cell>
          <cell r="S2146" t="str">
            <v>-</v>
          </cell>
          <cell r="T2146" t="str">
            <v>-</v>
          </cell>
          <cell r="U2146">
            <v>43215</v>
          </cell>
          <cell r="V2146">
            <v>43220</v>
          </cell>
          <cell r="W2146">
            <v>43220</v>
          </cell>
          <cell r="X2146">
            <v>5</v>
          </cell>
          <cell r="Y2146">
            <v>43231</v>
          </cell>
          <cell r="Z2146">
            <v>11</v>
          </cell>
        </row>
        <row r="2147">
          <cell r="C2147">
            <v>4709</v>
          </cell>
          <cell r="D2147" t="str">
            <v>EOSPIT</v>
          </cell>
          <cell r="E2147">
            <v>2018</v>
          </cell>
          <cell r="F2147" t="str">
            <v>TA</v>
          </cell>
          <cell r="G2147" t="str">
            <v>Reparacio M8SD N/S 2001-914</v>
          </cell>
          <cell r="H2147" t="str">
            <v>IND</v>
          </cell>
          <cell r="I2147">
            <v>0</v>
          </cell>
          <cell r="J2147">
            <v>2</v>
          </cell>
          <cell r="K2147">
            <v>1.25</v>
          </cell>
          <cell r="L2147">
            <v>0.75</v>
          </cell>
          <cell r="M2147">
            <v>0.625</v>
          </cell>
          <cell r="N2147" t="str">
            <v>-</v>
          </cell>
          <cell r="O2147" t="str">
            <v>-</v>
          </cell>
          <cell r="P2147" t="str">
            <v>EMM</v>
          </cell>
          <cell r="Q2147" t="str">
            <v>-</v>
          </cell>
          <cell r="R2147" t="str">
            <v>-</v>
          </cell>
          <cell r="S2147" t="str">
            <v>-</v>
          </cell>
          <cell r="T2147" t="str">
            <v>-</v>
          </cell>
          <cell r="U2147">
            <v>43199</v>
          </cell>
          <cell r="V2147">
            <v>43216</v>
          </cell>
          <cell r="W2147">
            <v>43216</v>
          </cell>
          <cell r="X2147">
            <v>17</v>
          </cell>
          <cell r="Y2147">
            <v>43216</v>
          </cell>
          <cell r="Z2147">
            <v>0</v>
          </cell>
        </row>
        <row r="2148">
          <cell r="C2148">
            <v>4710</v>
          </cell>
          <cell r="D2148" t="str">
            <v>SITEL</v>
          </cell>
          <cell r="E2148">
            <v>2018</v>
          </cell>
          <cell r="F2148" t="str">
            <v>TA</v>
          </cell>
          <cell r="G2148" t="str">
            <v>Desenvolupament SW TEDIS.Net, PROSA MasterService v1.45</v>
          </cell>
          <cell r="H2148" t="str">
            <v>OF3642</v>
          </cell>
          <cell r="I2148">
            <v>0</v>
          </cell>
          <cell r="J2148">
            <v>80</v>
          </cell>
          <cell r="K2148">
            <v>119.08</v>
          </cell>
          <cell r="L2148">
            <v>-39.08</v>
          </cell>
          <cell r="M2148">
            <v>1.4884999999999999</v>
          </cell>
          <cell r="N2148" t="str">
            <v>-</v>
          </cell>
          <cell r="O2148" t="str">
            <v>-</v>
          </cell>
          <cell r="P2148" t="str">
            <v>-</v>
          </cell>
          <cell r="Q2148" t="str">
            <v>-</v>
          </cell>
          <cell r="R2148" t="str">
            <v>EDC</v>
          </cell>
          <cell r="S2148" t="str">
            <v>-</v>
          </cell>
          <cell r="T2148" t="str">
            <v>-</v>
          </cell>
          <cell r="U2148">
            <v>43216</v>
          </cell>
          <cell r="V2148">
            <v>43250</v>
          </cell>
          <cell r="W2148">
            <v>43250</v>
          </cell>
          <cell r="X2148">
            <v>34</v>
          </cell>
          <cell r="Y2148">
            <v>43252</v>
          </cell>
          <cell r="Z2148">
            <v>1</v>
          </cell>
        </row>
        <row r="2149">
          <cell r="C2149">
            <v>4711</v>
          </cell>
          <cell r="D2149" t="str">
            <v>SITEL</v>
          </cell>
          <cell r="E2149">
            <v>2018</v>
          </cell>
          <cell r="F2149" t="str">
            <v>TA</v>
          </cell>
          <cell r="G2149" t="str">
            <v>Desenvolupament SW TEDIS.Net, IEC101Service v1.46</v>
          </cell>
          <cell r="H2149" t="str">
            <v>OF4674</v>
          </cell>
          <cell r="I2149">
            <v>0</v>
          </cell>
          <cell r="J2149">
            <v>212</v>
          </cell>
          <cell r="K2149">
            <v>120.17</v>
          </cell>
          <cell r="L2149">
            <v>91.83</v>
          </cell>
          <cell r="M2149">
            <v>0.56683962264150944</v>
          </cell>
          <cell r="N2149" t="str">
            <v>-</v>
          </cell>
          <cell r="O2149" t="str">
            <v>-</v>
          </cell>
          <cell r="P2149" t="str">
            <v>-</v>
          </cell>
          <cell r="Q2149" t="str">
            <v>-</v>
          </cell>
          <cell r="R2149" t="str">
            <v>EDC</v>
          </cell>
          <cell r="S2149" t="str">
            <v>-</v>
          </cell>
          <cell r="T2149" t="str">
            <v>-</v>
          </cell>
          <cell r="U2149">
            <v>43216</v>
          </cell>
          <cell r="V2149">
            <v>43281</v>
          </cell>
          <cell r="W2149">
            <v>43281</v>
          </cell>
          <cell r="X2149">
            <v>64</v>
          </cell>
          <cell r="Y2149">
            <v>0</v>
          </cell>
          <cell r="Z2149" t="str">
            <v/>
          </cell>
        </row>
        <row r="2150">
          <cell r="C2150">
            <v>4712</v>
          </cell>
          <cell r="D2150" t="str">
            <v>ORMAZA</v>
          </cell>
          <cell r="E2150">
            <v>2018</v>
          </cell>
          <cell r="F2150" t="str">
            <v>TA</v>
          </cell>
          <cell r="G2150" t="str">
            <v>7 x RTU C.I. C.T. EOSA ENERGIA v1.0</v>
          </cell>
          <cell r="H2150" t="str">
            <v>PPAL</v>
          </cell>
          <cell r="I2150">
            <v>0</v>
          </cell>
          <cell r="J2150">
            <v>4</v>
          </cell>
          <cell r="K2150">
            <v>4.75</v>
          </cell>
          <cell r="L2150">
            <v>-0.75</v>
          </cell>
          <cell r="M2150">
            <v>1.1875</v>
          </cell>
          <cell r="N2150" t="str">
            <v>-</v>
          </cell>
          <cell r="O2150" t="str">
            <v>-</v>
          </cell>
          <cell r="P2150" t="str">
            <v>EMM</v>
          </cell>
          <cell r="Q2150" t="str">
            <v>-</v>
          </cell>
          <cell r="R2150" t="str">
            <v>-</v>
          </cell>
          <cell r="S2150" t="str">
            <v>-</v>
          </cell>
          <cell r="T2150" t="str">
            <v>-</v>
          </cell>
          <cell r="U2150">
            <v>43216</v>
          </cell>
          <cell r="V2150">
            <v>43243</v>
          </cell>
          <cell r="W2150">
            <v>43243</v>
          </cell>
          <cell r="X2150">
            <v>27</v>
          </cell>
          <cell r="Y2150">
            <v>43228</v>
          </cell>
          <cell r="Z2150">
            <v>-15</v>
          </cell>
        </row>
        <row r="2151">
          <cell r="C2151">
            <v>4713</v>
          </cell>
          <cell r="D2151" t="str">
            <v>SITEL</v>
          </cell>
          <cell r="E2151">
            <v>2018</v>
          </cell>
          <cell r="F2151" t="str">
            <v>TA</v>
          </cell>
          <cell r="G2151" t="str">
            <v>7 x Manguera COM CAP32 - GSM</v>
          </cell>
          <cell r="H2151" t="str">
            <v>OF4712</v>
          </cell>
          <cell r="I2151">
            <v>0</v>
          </cell>
          <cell r="J2151">
            <v>1.25</v>
          </cell>
          <cell r="K2151">
            <v>1.33</v>
          </cell>
          <cell r="L2151">
            <v>-8.0000000000000071E-2</v>
          </cell>
          <cell r="M2151">
            <v>1.0640000000000001</v>
          </cell>
          <cell r="N2151" t="str">
            <v>-</v>
          </cell>
          <cell r="O2151" t="str">
            <v>-</v>
          </cell>
          <cell r="P2151" t="str">
            <v>EMM</v>
          </cell>
          <cell r="Q2151" t="str">
            <v>-</v>
          </cell>
          <cell r="R2151" t="str">
            <v>-</v>
          </cell>
          <cell r="S2151" t="str">
            <v>-</v>
          </cell>
          <cell r="T2151" t="str">
            <v>-</v>
          </cell>
          <cell r="U2151">
            <v>43216</v>
          </cell>
          <cell r="V2151">
            <v>43243</v>
          </cell>
          <cell r="W2151">
            <v>43243</v>
          </cell>
          <cell r="X2151">
            <v>27</v>
          </cell>
          <cell r="Y2151">
            <v>43227</v>
          </cell>
          <cell r="Z2151">
            <v>-16</v>
          </cell>
        </row>
        <row r="2152">
          <cell r="C2152">
            <v>4714</v>
          </cell>
          <cell r="D2152" t="str">
            <v>ELECON</v>
          </cell>
          <cell r="E2152">
            <v>2018</v>
          </cell>
          <cell r="F2152" t="str">
            <v>TA</v>
          </cell>
          <cell r="G2152" t="str">
            <v>8 x FLAT 24Vias,Connectros F-F</v>
          </cell>
          <cell r="H2152" t="str">
            <v>IND</v>
          </cell>
          <cell r="I2152">
            <v>0</v>
          </cell>
          <cell r="J2152">
            <v>1.25</v>
          </cell>
          <cell r="K2152">
            <v>0.5</v>
          </cell>
          <cell r="L2152">
            <v>0.75</v>
          </cell>
          <cell r="M2152">
            <v>0.4</v>
          </cell>
          <cell r="N2152" t="str">
            <v>-</v>
          </cell>
          <cell r="O2152" t="str">
            <v>-</v>
          </cell>
          <cell r="P2152" t="str">
            <v>EMM</v>
          </cell>
          <cell r="Q2152" t="str">
            <v>-</v>
          </cell>
          <cell r="R2152" t="str">
            <v>-</v>
          </cell>
          <cell r="S2152" t="str">
            <v>-</v>
          </cell>
          <cell r="T2152" t="str">
            <v>-</v>
          </cell>
          <cell r="U2152">
            <v>43217</v>
          </cell>
          <cell r="V2152">
            <v>43224</v>
          </cell>
          <cell r="W2152">
            <v>43224</v>
          </cell>
          <cell r="X2152">
            <v>7</v>
          </cell>
          <cell r="Y2152">
            <v>43227</v>
          </cell>
          <cell r="Z2152">
            <v>3</v>
          </cell>
        </row>
        <row r="2153">
          <cell r="C2153">
            <v>4715</v>
          </cell>
          <cell r="D2153" t="str">
            <v>GASELE</v>
          </cell>
          <cell r="E2153">
            <v>2018</v>
          </cell>
          <cell r="F2153" t="str">
            <v>TA</v>
          </cell>
          <cell r="G2153" t="str">
            <v>MANTENIMENT SCADA TEDIS.Net GASELEC 01/05/2.018 - 30/04/2.019</v>
          </cell>
          <cell r="H2153" t="str">
            <v>IND</v>
          </cell>
          <cell r="I2153">
            <v>0</v>
          </cell>
          <cell r="J2153">
            <v>26</v>
          </cell>
          <cell r="K2153">
            <v>9.58</v>
          </cell>
          <cell r="L2153">
            <v>16.420000000000002</v>
          </cell>
          <cell r="M2153">
            <v>0.36846153846153845</v>
          </cell>
          <cell r="N2153" t="str">
            <v>-</v>
          </cell>
          <cell r="O2153" t="str">
            <v>-</v>
          </cell>
          <cell r="P2153" t="str">
            <v>-</v>
          </cell>
          <cell r="Q2153" t="str">
            <v>-</v>
          </cell>
          <cell r="R2153" t="str">
            <v>JMT</v>
          </cell>
          <cell r="S2153" t="str">
            <v>-</v>
          </cell>
          <cell r="T2153" t="str">
            <v>-</v>
          </cell>
          <cell r="U2153">
            <v>43221</v>
          </cell>
          <cell r="V2153">
            <v>43585</v>
          </cell>
          <cell r="W2153">
            <v>43585</v>
          </cell>
          <cell r="X2153">
            <v>359</v>
          </cell>
          <cell r="Y2153">
            <v>43585</v>
          </cell>
          <cell r="Z2153">
            <v>0</v>
          </cell>
        </row>
        <row r="2154">
          <cell r="C2154">
            <v>4716</v>
          </cell>
          <cell r="D2154" t="str">
            <v>ORMAZA</v>
          </cell>
          <cell r="E2154">
            <v>2018</v>
          </cell>
          <cell r="F2154" t="str">
            <v>TA</v>
          </cell>
          <cell r="G2154" t="str">
            <v>CC SCADA TEDIS.Net HAIZEA WIND v2.0</v>
          </cell>
          <cell r="H2154" t="str">
            <v>PPAL</v>
          </cell>
          <cell r="I2154">
            <v>0</v>
          </cell>
          <cell r="J2154">
            <v>24</v>
          </cell>
          <cell r="K2154">
            <v>32.25</v>
          </cell>
          <cell r="L2154">
            <v>-8.25</v>
          </cell>
          <cell r="M2154">
            <v>1.34375</v>
          </cell>
          <cell r="N2154" t="str">
            <v>-</v>
          </cell>
          <cell r="O2154" t="str">
            <v>-</v>
          </cell>
          <cell r="P2154" t="str">
            <v>-</v>
          </cell>
          <cell r="Q2154" t="str">
            <v>-</v>
          </cell>
          <cell r="R2154" t="str">
            <v>EDC</v>
          </cell>
          <cell r="S2154" t="str">
            <v>-</v>
          </cell>
          <cell r="T2154" t="str">
            <v>-</v>
          </cell>
          <cell r="U2154">
            <v>43223</v>
          </cell>
          <cell r="V2154">
            <v>43259</v>
          </cell>
          <cell r="W2154">
            <v>43353</v>
          </cell>
          <cell r="X2154">
            <v>35</v>
          </cell>
          <cell r="Y2154">
            <v>43353</v>
          </cell>
          <cell r="Z2154">
            <v>0</v>
          </cell>
        </row>
        <row r="2155">
          <cell r="C2155">
            <v>4717</v>
          </cell>
          <cell r="D2155" t="str">
            <v>ORMAZA</v>
          </cell>
          <cell r="E2155">
            <v>2018</v>
          </cell>
          <cell r="F2155" t="str">
            <v>OB</v>
          </cell>
          <cell r="G2155" t="str">
            <v>CC SCADA TEDIS.Net CAP NOU v1.0</v>
          </cell>
          <cell r="H2155" t="str">
            <v>PPAL</v>
          </cell>
          <cell r="I2155">
            <v>0</v>
          </cell>
          <cell r="J2155">
            <v>121</v>
          </cell>
          <cell r="K2155">
            <v>0</v>
          </cell>
          <cell r="L2155">
            <v>121</v>
          </cell>
          <cell r="M2155">
            <v>0</v>
          </cell>
          <cell r="N2155" t="str">
            <v>-</v>
          </cell>
          <cell r="O2155" t="str">
            <v>-</v>
          </cell>
          <cell r="P2155" t="str">
            <v>-</v>
          </cell>
          <cell r="Q2155" t="str">
            <v>JMG</v>
          </cell>
          <cell r="R2155" t="str">
            <v>-</v>
          </cell>
          <cell r="S2155" t="str">
            <v>-</v>
          </cell>
          <cell r="T2155" t="str">
            <v>-</v>
          </cell>
          <cell r="U2155">
            <v>43223</v>
          </cell>
          <cell r="V2155">
            <v>43373</v>
          </cell>
          <cell r="W2155">
            <v>43373</v>
          </cell>
          <cell r="X2155">
            <v>147</v>
          </cell>
          <cell r="Y2155">
            <v>0</v>
          </cell>
          <cell r="Z2155" t="str">
            <v/>
          </cell>
        </row>
        <row r="2156">
          <cell r="C2156">
            <v>4718</v>
          </cell>
          <cell r="D2156" t="str">
            <v>ORMAZA</v>
          </cell>
          <cell r="E2156">
            <v>2018</v>
          </cell>
          <cell r="F2156" t="str">
            <v>OB</v>
          </cell>
          <cell r="G2156" t="str">
            <v>Inst. y PEM CC SCADA TEDIS.Net CAP NOU v1.0</v>
          </cell>
          <cell r="H2156" t="str">
            <v>OF4717</v>
          </cell>
          <cell r="I2156">
            <v>0</v>
          </cell>
          <cell r="J2156">
            <v>56</v>
          </cell>
          <cell r="K2156">
            <v>0</v>
          </cell>
          <cell r="L2156">
            <v>56</v>
          </cell>
          <cell r="M2156">
            <v>0</v>
          </cell>
          <cell r="N2156" t="str">
            <v>-</v>
          </cell>
          <cell r="O2156" t="str">
            <v>-</v>
          </cell>
          <cell r="P2156" t="str">
            <v>-</v>
          </cell>
          <cell r="Q2156" t="str">
            <v>JMG</v>
          </cell>
          <cell r="R2156" t="str">
            <v>-</v>
          </cell>
          <cell r="S2156" t="str">
            <v>-</v>
          </cell>
          <cell r="T2156" t="str">
            <v>-</v>
          </cell>
          <cell r="U2156">
            <v>43223</v>
          </cell>
          <cell r="V2156">
            <v>43373</v>
          </cell>
          <cell r="W2156">
            <v>43373</v>
          </cell>
          <cell r="X2156">
            <v>147</v>
          </cell>
          <cell r="Y2156">
            <v>0</v>
          </cell>
          <cell r="Z2156" t="str">
            <v/>
          </cell>
        </row>
        <row r="2157">
          <cell r="C2157">
            <v>4719</v>
          </cell>
          <cell r="D2157" t="str">
            <v>ELESUD</v>
          </cell>
          <cell r="E2157">
            <v>2018</v>
          </cell>
          <cell r="F2157" t="str">
            <v>TA</v>
          </cell>
          <cell r="G2157" t="str">
            <v>MANTENIMENT CSSat SUDANELL 2018-05</v>
          </cell>
          <cell r="H2157" t="str">
            <v>IND</v>
          </cell>
          <cell r="I2157">
            <v>0</v>
          </cell>
          <cell r="J2157">
            <v>4</v>
          </cell>
          <cell r="K2157">
            <v>4</v>
          </cell>
          <cell r="L2157">
            <v>0</v>
          </cell>
          <cell r="M2157">
            <v>1</v>
          </cell>
          <cell r="N2157" t="str">
            <v>-</v>
          </cell>
          <cell r="O2157" t="str">
            <v>-</v>
          </cell>
          <cell r="P2157" t="str">
            <v>-</v>
          </cell>
          <cell r="Q2157" t="str">
            <v>-</v>
          </cell>
          <cell r="R2157" t="str">
            <v>TRS</v>
          </cell>
          <cell r="S2157" t="str">
            <v>-</v>
          </cell>
          <cell r="T2157" t="str">
            <v>-</v>
          </cell>
          <cell r="U2157">
            <v>43221</v>
          </cell>
          <cell r="V2157">
            <v>43251</v>
          </cell>
          <cell r="W2157">
            <v>43251</v>
          </cell>
          <cell r="X2157">
            <v>30</v>
          </cell>
          <cell r="Y2157">
            <v>43251</v>
          </cell>
          <cell r="Z2157">
            <v>0</v>
          </cell>
        </row>
        <row r="2158">
          <cell r="C2158">
            <v>4720</v>
          </cell>
          <cell r="D2158" t="str">
            <v>EMSA</v>
          </cell>
          <cell r="E2158">
            <v>2018</v>
          </cell>
          <cell r="F2158" t="str">
            <v>TA</v>
          </cell>
          <cell r="G2158" t="str">
            <v>MANTENIMENT CSSat EMSA 2018-05</v>
          </cell>
          <cell r="H2158" t="str">
            <v>IND</v>
          </cell>
          <cell r="I2158">
            <v>0</v>
          </cell>
          <cell r="J2158">
            <v>6</v>
          </cell>
          <cell r="K2158">
            <v>4.5</v>
          </cell>
          <cell r="L2158">
            <v>1.5</v>
          </cell>
          <cell r="M2158">
            <v>0.75</v>
          </cell>
          <cell r="N2158" t="str">
            <v>-</v>
          </cell>
          <cell r="O2158" t="str">
            <v>-</v>
          </cell>
          <cell r="P2158" t="str">
            <v>-</v>
          </cell>
          <cell r="Q2158" t="str">
            <v>-</v>
          </cell>
          <cell r="R2158" t="str">
            <v>TRS</v>
          </cell>
          <cell r="S2158" t="str">
            <v>-</v>
          </cell>
          <cell r="T2158" t="str">
            <v>-</v>
          </cell>
          <cell r="U2158">
            <v>43221</v>
          </cell>
          <cell r="V2158">
            <v>43251</v>
          </cell>
          <cell r="W2158">
            <v>43251</v>
          </cell>
          <cell r="X2158">
            <v>30</v>
          </cell>
          <cell r="Y2158">
            <v>43251</v>
          </cell>
          <cell r="Z2158">
            <v>0</v>
          </cell>
        </row>
        <row r="2159">
          <cell r="C2159">
            <v>4721</v>
          </cell>
          <cell r="D2159" t="str">
            <v>SERGAR</v>
          </cell>
          <cell r="E2159">
            <v>2018</v>
          </cell>
          <cell r="F2159" t="str">
            <v>TA</v>
          </cell>
          <cell r="G2159" t="str">
            <v>MANTENIMENT CSSat SERVILIANO 2018-05</v>
          </cell>
          <cell r="H2159" t="str">
            <v>IND</v>
          </cell>
          <cell r="I2159">
            <v>0</v>
          </cell>
          <cell r="J2159">
            <v>6</v>
          </cell>
          <cell r="K2159">
            <v>1</v>
          </cell>
          <cell r="L2159">
            <v>5</v>
          </cell>
          <cell r="M2159">
            <v>0.16666666666666666</v>
          </cell>
          <cell r="N2159" t="str">
            <v>-</v>
          </cell>
          <cell r="O2159" t="str">
            <v>-</v>
          </cell>
          <cell r="P2159" t="str">
            <v>-</v>
          </cell>
          <cell r="Q2159" t="str">
            <v>-</v>
          </cell>
          <cell r="R2159" t="str">
            <v>TRS</v>
          </cell>
          <cell r="S2159" t="str">
            <v>-</v>
          </cell>
          <cell r="T2159" t="str">
            <v>-</v>
          </cell>
          <cell r="U2159">
            <v>43221</v>
          </cell>
          <cell r="V2159">
            <v>43251</v>
          </cell>
          <cell r="W2159">
            <v>43251</v>
          </cell>
          <cell r="X2159">
            <v>30</v>
          </cell>
          <cell r="Y2159">
            <v>43251</v>
          </cell>
          <cell r="Z2159">
            <v>0</v>
          </cell>
        </row>
        <row r="2160">
          <cell r="C2160">
            <v>4722</v>
          </cell>
          <cell r="D2160" t="str">
            <v>EAECEU</v>
          </cell>
          <cell r="E2160">
            <v>2018</v>
          </cell>
          <cell r="F2160" t="str">
            <v>TA</v>
          </cell>
          <cell r="G2160" t="str">
            <v>MANTENIMENT CSSat CEUTA 2018-05</v>
          </cell>
          <cell r="H2160" t="str">
            <v>IND</v>
          </cell>
          <cell r="I2160">
            <v>0</v>
          </cell>
          <cell r="J2160">
            <v>10</v>
          </cell>
          <cell r="K2160">
            <v>10</v>
          </cell>
          <cell r="L2160">
            <v>0</v>
          </cell>
          <cell r="M2160">
            <v>1</v>
          </cell>
          <cell r="N2160" t="str">
            <v>-</v>
          </cell>
          <cell r="O2160" t="str">
            <v>-</v>
          </cell>
          <cell r="P2160" t="str">
            <v>-</v>
          </cell>
          <cell r="Q2160" t="str">
            <v>-</v>
          </cell>
          <cell r="R2160" t="str">
            <v>TRS</v>
          </cell>
          <cell r="S2160" t="str">
            <v>-</v>
          </cell>
          <cell r="T2160" t="str">
            <v>-</v>
          </cell>
          <cell r="U2160">
            <v>43221</v>
          </cell>
          <cell r="V2160">
            <v>43251</v>
          </cell>
          <cell r="W2160">
            <v>43251</v>
          </cell>
          <cell r="X2160">
            <v>30</v>
          </cell>
          <cell r="Y2160">
            <v>43251</v>
          </cell>
          <cell r="Z2160">
            <v>0</v>
          </cell>
        </row>
        <row r="2161">
          <cell r="C2161">
            <v>0</v>
          </cell>
          <cell r="D2161">
            <v>0</v>
          </cell>
          <cell r="E2161">
            <v>0</v>
          </cell>
          <cell r="F2161">
            <v>0</v>
          </cell>
          <cell r="G2161">
            <v>0</v>
          </cell>
          <cell r="H2161">
            <v>0</v>
          </cell>
          <cell r="I2161">
            <v>0</v>
          </cell>
          <cell r="J2161">
            <v>683.5</v>
          </cell>
          <cell r="K2161">
            <v>416.72999999999996</v>
          </cell>
          <cell r="L2161">
            <v>266.77000000000004</v>
          </cell>
          <cell r="M2161">
            <v>0</v>
          </cell>
          <cell r="N2161">
            <v>0</v>
          </cell>
          <cell r="O2161">
            <v>0</v>
          </cell>
          <cell r="P2161">
            <v>0</v>
          </cell>
          <cell r="Q2161">
            <v>0</v>
          </cell>
          <cell r="R2161">
            <v>0</v>
          </cell>
          <cell r="S2161">
            <v>0</v>
          </cell>
          <cell r="T2161">
            <v>0</v>
          </cell>
          <cell r="U2161">
            <v>0</v>
          </cell>
          <cell r="V2161">
            <v>0</v>
          </cell>
          <cell r="W2161">
            <v>0</v>
          </cell>
          <cell r="X2161">
            <v>0</v>
          </cell>
          <cell r="Y2161">
            <v>0</v>
          </cell>
          <cell r="Z2161">
            <v>616</v>
          </cell>
        </row>
        <row r="2162">
          <cell r="L2162">
            <v>0</v>
          </cell>
          <cell r="M2162">
            <v>0</v>
          </cell>
          <cell r="Z2162">
            <v>0</v>
          </cell>
        </row>
        <row r="2163">
          <cell r="D2163">
            <v>0</v>
          </cell>
          <cell r="E2163">
            <v>0</v>
          </cell>
          <cell r="F2163">
            <v>0</v>
          </cell>
          <cell r="G2163">
            <v>0</v>
          </cell>
          <cell r="H2163">
            <v>0</v>
          </cell>
          <cell r="I2163">
            <v>0</v>
          </cell>
          <cell r="J2163">
            <v>0</v>
          </cell>
          <cell r="K2163">
            <v>0</v>
          </cell>
          <cell r="L2163">
            <v>0</v>
          </cell>
          <cell r="M2163">
            <v>0</v>
          </cell>
          <cell r="N2163">
            <v>0</v>
          </cell>
          <cell r="O2163">
            <v>0</v>
          </cell>
          <cell r="P2163">
            <v>0</v>
          </cell>
          <cell r="Q2163">
            <v>0</v>
          </cell>
          <cell r="R2163">
            <v>0</v>
          </cell>
          <cell r="S2163">
            <v>0</v>
          </cell>
          <cell r="T2163">
            <v>0</v>
          </cell>
          <cell r="U2163">
            <v>0</v>
          </cell>
          <cell r="Z2163">
            <v>0</v>
          </cell>
        </row>
        <row r="2164">
          <cell r="D2164">
            <v>0</v>
          </cell>
          <cell r="E2164">
            <v>0</v>
          </cell>
          <cell r="F2164">
            <v>0</v>
          </cell>
          <cell r="G2164">
            <v>0</v>
          </cell>
          <cell r="H2164">
            <v>0</v>
          </cell>
          <cell r="I2164">
            <v>0</v>
          </cell>
          <cell r="J2164">
            <v>0</v>
          </cell>
          <cell r="K2164">
            <v>0</v>
          </cell>
          <cell r="N2164" t="str">
            <v>APROVISIONAMENTS</v>
          </cell>
          <cell r="O2164" t="str">
            <v>ADMINISTRACIO</v>
          </cell>
          <cell r="P2164" t="str">
            <v>OPERACIONS</v>
          </cell>
          <cell r="Q2164" t="str">
            <v>ENGINYERIA HW</v>
          </cell>
          <cell r="R2164" t="str">
            <v>ENGINYERIA SW</v>
          </cell>
          <cell r="S2164" t="str">
            <v>COMERCIAL</v>
          </cell>
          <cell r="T2164" t="str">
            <v>CONSUL.TELCOMUNIC.</v>
          </cell>
          <cell r="U2164">
            <v>0</v>
          </cell>
          <cell r="Z2164">
            <v>0</v>
          </cell>
        </row>
        <row r="2165">
          <cell r="N2165">
            <v>0</v>
          </cell>
          <cell r="O2165">
            <v>0</v>
          </cell>
          <cell r="P2165">
            <v>0</v>
          </cell>
          <cell r="Q2165">
            <v>0</v>
          </cell>
          <cell r="R2165">
            <v>0</v>
          </cell>
          <cell r="S2165">
            <v>0</v>
          </cell>
          <cell r="T2165">
            <v>0</v>
          </cell>
          <cell r="U2165">
            <v>0</v>
          </cell>
          <cell r="Z2165">
            <v>0</v>
          </cell>
        </row>
        <row r="2166">
          <cell r="N2166">
            <v>0</v>
          </cell>
          <cell r="O2166">
            <v>0</v>
          </cell>
          <cell r="P2166">
            <v>0</v>
          </cell>
          <cell r="Q2166">
            <v>0</v>
          </cell>
          <cell r="R2166">
            <v>0</v>
          </cell>
          <cell r="S2166">
            <v>0</v>
          </cell>
          <cell r="T2166">
            <v>0</v>
          </cell>
          <cell r="U2166">
            <v>0</v>
          </cell>
          <cell r="Z2166">
            <v>0</v>
          </cell>
        </row>
        <row r="2167">
          <cell r="N2167">
            <v>0</v>
          </cell>
          <cell r="O2167">
            <v>0</v>
          </cell>
          <cell r="P2167">
            <v>0</v>
          </cell>
          <cell r="Q2167">
            <v>0</v>
          </cell>
          <cell r="R2167">
            <v>0</v>
          </cell>
          <cell r="S2167">
            <v>0</v>
          </cell>
          <cell r="T2167">
            <v>0</v>
          </cell>
          <cell r="U2167">
            <v>0</v>
          </cell>
          <cell r="Z2167">
            <v>0</v>
          </cell>
        </row>
        <row r="2168">
          <cell r="E2168">
            <v>0</v>
          </cell>
          <cell r="F2168">
            <v>0</v>
          </cell>
          <cell r="G2168">
            <v>0</v>
          </cell>
          <cell r="H2168">
            <v>0</v>
          </cell>
          <cell r="I2168">
            <v>0</v>
          </cell>
          <cell r="J2168">
            <v>0</v>
          </cell>
          <cell r="K2168">
            <v>0</v>
          </cell>
          <cell r="L2168">
            <v>0</v>
          </cell>
          <cell r="M2168">
            <v>0</v>
          </cell>
          <cell r="N2168">
            <v>0</v>
          </cell>
          <cell r="O2168">
            <v>0</v>
          </cell>
          <cell r="P2168">
            <v>0</v>
          </cell>
          <cell r="Q2168">
            <v>0</v>
          </cell>
          <cell r="R2168">
            <v>0</v>
          </cell>
          <cell r="S2168">
            <v>0</v>
          </cell>
          <cell r="T2168">
            <v>0</v>
          </cell>
          <cell r="U2168">
            <v>0</v>
          </cell>
          <cell r="Z2168">
            <v>0</v>
          </cell>
        </row>
        <row r="2169">
          <cell r="E2169" t="str">
            <v>Projectes (EXTERNS) en curs 2.018</v>
          </cell>
          <cell r="F2169">
            <v>0</v>
          </cell>
          <cell r="G2169">
            <v>0</v>
          </cell>
          <cell r="H2169">
            <v>0</v>
          </cell>
          <cell r="I2169">
            <v>0</v>
          </cell>
          <cell r="J2169">
            <v>0</v>
          </cell>
          <cell r="K2169">
            <v>0</v>
          </cell>
          <cell r="L2169">
            <v>0</v>
          </cell>
          <cell r="M2169">
            <v>0</v>
          </cell>
          <cell r="N2169">
            <v>0</v>
          </cell>
          <cell r="O2169">
            <v>0</v>
          </cell>
          <cell r="P2169">
            <v>0</v>
          </cell>
          <cell r="Q2169">
            <v>0</v>
          </cell>
          <cell r="R2169">
            <v>0</v>
          </cell>
          <cell r="S2169">
            <v>0</v>
          </cell>
          <cell r="T2169">
            <v>0</v>
          </cell>
          <cell r="U2169">
            <v>0</v>
          </cell>
          <cell r="Z2169">
            <v>0</v>
          </cell>
        </row>
        <row r="2170">
          <cell r="N2170">
            <v>0</v>
          </cell>
          <cell r="O2170">
            <v>0</v>
          </cell>
          <cell r="P2170">
            <v>0</v>
          </cell>
          <cell r="Q2170">
            <v>0</v>
          </cell>
          <cell r="R2170">
            <v>0</v>
          </cell>
          <cell r="S2170">
            <v>0</v>
          </cell>
          <cell r="T2170">
            <v>0</v>
          </cell>
          <cell r="U2170">
            <v>0</v>
          </cell>
          <cell r="Z2170">
            <v>0</v>
          </cell>
        </row>
        <row r="2171">
          <cell r="C2171">
            <v>0</v>
          </cell>
          <cell r="D2171">
            <v>0</v>
          </cell>
          <cell r="E2171">
            <v>0</v>
          </cell>
          <cell r="F2171">
            <v>0</v>
          </cell>
          <cell r="G2171">
            <v>0</v>
          </cell>
          <cell r="H2171">
            <v>0</v>
          </cell>
          <cell r="I2171">
            <v>0</v>
          </cell>
          <cell r="J2171">
            <v>0</v>
          </cell>
          <cell r="K2171">
            <v>0</v>
          </cell>
          <cell r="L2171">
            <v>0</v>
          </cell>
          <cell r="M2171">
            <v>0</v>
          </cell>
          <cell r="N2171">
            <v>0</v>
          </cell>
          <cell r="O2171">
            <v>0</v>
          </cell>
          <cell r="P2171">
            <v>0</v>
          </cell>
          <cell r="Q2171">
            <v>0</v>
          </cell>
          <cell r="R2171">
            <v>0</v>
          </cell>
          <cell r="S2171">
            <v>0</v>
          </cell>
          <cell r="T2171">
            <v>0</v>
          </cell>
          <cell r="U2171">
            <v>0</v>
          </cell>
          <cell r="V2171">
            <v>0</v>
          </cell>
          <cell r="W2171">
            <v>0</v>
          </cell>
          <cell r="X2171">
            <v>0</v>
          </cell>
          <cell r="Y2171">
            <v>0</v>
          </cell>
          <cell r="Z2171">
            <v>0</v>
          </cell>
        </row>
        <row r="2172">
          <cell r="C2172" t="str">
            <v>OF</v>
          </cell>
          <cell r="D2172" t="str">
            <v>CLIENT</v>
          </cell>
          <cell r="E2172" t="str">
            <v>ANY</v>
          </cell>
          <cell r="F2172" t="str">
            <v>STATUS</v>
          </cell>
          <cell r="G2172" t="str">
            <v>PROJECTE</v>
          </cell>
          <cell r="H2172" t="str">
            <v>TIPUS OF o DEPENDENCIA</v>
          </cell>
          <cell r="I2172">
            <v>0</v>
          </cell>
          <cell r="J2172" t="str">
            <v>PREV</v>
          </cell>
          <cell r="K2172" t="str">
            <v>TOTAL</v>
          </cell>
          <cell r="L2172" t="str">
            <v>DESV</v>
          </cell>
          <cell r="M2172" t="str">
            <v>AVANÇ</v>
          </cell>
          <cell r="N2172" t="str">
            <v>DPT. IMPLICATS</v>
          </cell>
          <cell r="O2172">
            <v>0</v>
          </cell>
          <cell r="P2172">
            <v>0</v>
          </cell>
          <cell r="Q2172">
            <v>0</v>
          </cell>
          <cell r="R2172">
            <v>0</v>
          </cell>
          <cell r="S2172">
            <v>0</v>
          </cell>
          <cell r="T2172">
            <v>0</v>
          </cell>
          <cell r="U2172" t="str">
            <v>DATA</v>
          </cell>
          <cell r="V2172" t="str">
            <v>DATA</v>
          </cell>
          <cell r="W2172" t="str">
            <v>DATA</v>
          </cell>
          <cell r="X2172" t="str">
            <v>DURADA</v>
          </cell>
          <cell r="Y2172" t="str">
            <v>DATA</v>
          </cell>
          <cell r="Z2172" t="str">
            <v>DESVIAC.</v>
          </cell>
        </row>
        <row r="2173">
          <cell r="C2173">
            <v>0</v>
          </cell>
          <cell r="D2173">
            <v>0</v>
          </cell>
          <cell r="E2173">
            <v>0</v>
          </cell>
          <cell r="F2173">
            <v>0</v>
          </cell>
          <cell r="G2173">
            <v>0</v>
          </cell>
          <cell r="H2173">
            <v>0</v>
          </cell>
          <cell r="I2173">
            <v>0</v>
          </cell>
          <cell r="J2173">
            <v>0</v>
          </cell>
          <cell r="K2173" t="str">
            <v>REAL</v>
          </cell>
          <cell r="L2173">
            <v>0</v>
          </cell>
          <cell r="M2173">
            <v>0</v>
          </cell>
          <cell r="N2173">
            <v>0</v>
          </cell>
          <cell r="O2173">
            <v>0</v>
          </cell>
          <cell r="P2173">
            <v>0</v>
          </cell>
          <cell r="Q2173">
            <v>0</v>
          </cell>
          <cell r="R2173">
            <v>0</v>
          </cell>
          <cell r="S2173">
            <v>0</v>
          </cell>
          <cell r="T2173">
            <v>0</v>
          </cell>
          <cell r="U2173" t="str">
            <v>INICI</v>
          </cell>
          <cell r="V2173" t="str">
            <v>ENTREGA</v>
          </cell>
          <cell r="W2173" t="str">
            <v>REVISADA</v>
          </cell>
          <cell r="X2173">
            <v>0</v>
          </cell>
          <cell r="Y2173" t="str">
            <v>ACCEP.</v>
          </cell>
          <cell r="Z2173">
            <v>0</v>
          </cell>
        </row>
        <row r="2174">
          <cell r="C2174">
            <v>0</v>
          </cell>
          <cell r="D2174">
            <v>0</v>
          </cell>
          <cell r="E2174">
            <v>0</v>
          </cell>
          <cell r="F2174">
            <v>0</v>
          </cell>
          <cell r="G2174">
            <v>0</v>
          </cell>
          <cell r="H2174">
            <v>0</v>
          </cell>
          <cell r="I2174">
            <v>0</v>
          </cell>
          <cell r="J2174">
            <v>0</v>
          </cell>
          <cell r="K2174">
            <v>0</v>
          </cell>
          <cell r="L2174">
            <v>0</v>
          </cell>
          <cell r="M2174">
            <v>0</v>
          </cell>
          <cell r="N2174">
            <v>0</v>
          </cell>
          <cell r="O2174">
            <v>0</v>
          </cell>
          <cell r="P2174">
            <v>0</v>
          </cell>
          <cell r="Q2174">
            <v>0</v>
          </cell>
          <cell r="R2174">
            <v>0</v>
          </cell>
          <cell r="S2174">
            <v>0</v>
          </cell>
          <cell r="T2174">
            <v>0</v>
          </cell>
          <cell r="U2174">
            <v>0</v>
          </cell>
          <cell r="V2174">
            <v>0</v>
          </cell>
          <cell r="W2174">
            <v>0</v>
          </cell>
          <cell r="X2174">
            <v>0</v>
          </cell>
          <cell r="Y2174">
            <v>0</v>
          </cell>
          <cell r="Z2174">
            <v>0</v>
          </cell>
        </row>
        <row r="2175">
          <cell r="C2175">
            <v>4723</v>
          </cell>
          <cell r="D2175" t="str">
            <v>ELEMON</v>
          </cell>
          <cell r="E2175">
            <v>2018</v>
          </cell>
          <cell r="F2175" t="str">
            <v>TA</v>
          </cell>
          <cell r="G2175" t="str">
            <v>MANTENIMENT CSSat MONTOLIU 2018-05</v>
          </cell>
          <cell r="H2175" t="str">
            <v>IND</v>
          </cell>
          <cell r="I2175">
            <v>0</v>
          </cell>
          <cell r="J2175">
            <v>4</v>
          </cell>
          <cell r="K2175">
            <v>4</v>
          </cell>
          <cell r="L2175">
            <v>0</v>
          </cell>
          <cell r="M2175">
            <v>1</v>
          </cell>
          <cell r="N2175" t="str">
            <v>-</v>
          </cell>
          <cell r="O2175" t="str">
            <v>-</v>
          </cell>
          <cell r="P2175" t="str">
            <v>-</v>
          </cell>
          <cell r="Q2175" t="str">
            <v>-</v>
          </cell>
          <cell r="R2175" t="str">
            <v>TRS</v>
          </cell>
          <cell r="S2175" t="str">
            <v>-</v>
          </cell>
          <cell r="T2175" t="str">
            <v>-</v>
          </cell>
          <cell r="U2175">
            <v>43221</v>
          </cell>
          <cell r="V2175">
            <v>43251</v>
          </cell>
          <cell r="W2175">
            <v>43251</v>
          </cell>
          <cell r="X2175">
            <v>30</v>
          </cell>
          <cell r="Y2175">
            <v>43251</v>
          </cell>
          <cell r="Z2175">
            <v>0</v>
          </cell>
        </row>
        <row r="2176">
          <cell r="C2176">
            <v>4724</v>
          </cell>
          <cell r="D2176" t="str">
            <v>SUMTAR</v>
          </cell>
          <cell r="E2176">
            <v>2018</v>
          </cell>
          <cell r="F2176" t="str">
            <v>TA</v>
          </cell>
          <cell r="G2176" t="str">
            <v>MANTENIMENT CSSat TARRASENSES 2018-05</v>
          </cell>
          <cell r="H2176" t="str">
            <v>IND</v>
          </cell>
          <cell r="I2176">
            <v>0</v>
          </cell>
          <cell r="J2176">
            <v>4</v>
          </cell>
          <cell r="K2176">
            <v>4</v>
          </cell>
          <cell r="L2176">
            <v>0</v>
          </cell>
          <cell r="M2176">
            <v>1</v>
          </cell>
          <cell r="N2176" t="str">
            <v>-</v>
          </cell>
          <cell r="O2176" t="str">
            <v>-</v>
          </cell>
          <cell r="P2176" t="str">
            <v>-</v>
          </cell>
          <cell r="Q2176" t="str">
            <v>-</v>
          </cell>
          <cell r="R2176" t="str">
            <v>TRS</v>
          </cell>
          <cell r="S2176" t="str">
            <v>-</v>
          </cell>
          <cell r="T2176" t="str">
            <v>-</v>
          </cell>
          <cell r="U2176">
            <v>43221</v>
          </cell>
          <cell r="V2176">
            <v>43251</v>
          </cell>
          <cell r="W2176">
            <v>43251</v>
          </cell>
          <cell r="X2176">
            <v>30</v>
          </cell>
          <cell r="Y2176">
            <v>43251</v>
          </cell>
          <cell r="Z2176">
            <v>0</v>
          </cell>
        </row>
        <row r="2177">
          <cell r="C2177">
            <v>4725</v>
          </cell>
          <cell r="D2177" t="str">
            <v>ELECAR</v>
          </cell>
          <cell r="E2177">
            <v>2018</v>
          </cell>
          <cell r="F2177" t="str">
            <v>TA</v>
          </cell>
          <cell r="G2177" t="str">
            <v>MANTENIMENT CSSat CARDENER 2018-05</v>
          </cell>
          <cell r="H2177" t="str">
            <v>IND</v>
          </cell>
          <cell r="I2177">
            <v>0</v>
          </cell>
          <cell r="J2177">
            <v>5</v>
          </cell>
          <cell r="K2177">
            <v>5</v>
          </cell>
          <cell r="L2177">
            <v>0</v>
          </cell>
          <cell r="M2177">
            <v>1</v>
          </cell>
          <cell r="N2177" t="str">
            <v>-</v>
          </cell>
          <cell r="O2177" t="str">
            <v>-</v>
          </cell>
          <cell r="P2177" t="str">
            <v>-</v>
          </cell>
          <cell r="Q2177" t="str">
            <v>-</v>
          </cell>
          <cell r="R2177" t="str">
            <v>TRS</v>
          </cell>
          <cell r="S2177" t="str">
            <v>-</v>
          </cell>
          <cell r="T2177" t="str">
            <v>-</v>
          </cell>
          <cell r="U2177">
            <v>43221</v>
          </cell>
          <cell r="V2177">
            <v>43251</v>
          </cell>
          <cell r="W2177">
            <v>43251</v>
          </cell>
          <cell r="X2177">
            <v>30</v>
          </cell>
          <cell r="Y2177">
            <v>43251</v>
          </cell>
          <cell r="Z2177">
            <v>0</v>
          </cell>
        </row>
        <row r="2178">
          <cell r="C2178">
            <v>4726</v>
          </cell>
          <cell r="D2178" t="str">
            <v>ENEBEN</v>
          </cell>
          <cell r="E2178">
            <v>2018</v>
          </cell>
          <cell r="F2178" t="str">
            <v>TA</v>
          </cell>
          <cell r="G2178" t="str">
            <v>MANTENIMENT CSSat BENASQUE 2018-05</v>
          </cell>
          <cell r="H2178" t="str">
            <v>IND</v>
          </cell>
          <cell r="I2178">
            <v>0</v>
          </cell>
          <cell r="J2178">
            <v>4</v>
          </cell>
          <cell r="K2178">
            <v>4</v>
          </cell>
          <cell r="L2178">
            <v>0</v>
          </cell>
          <cell r="M2178">
            <v>1</v>
          </cell>
          <cell r="N2178" t="str">
            <v>-</v>
          </cell>
          <cell r="O2178" t="str">
            <v>-</v>
          </cell>
          <cell r="P2178" t="str">
            <v>-</v>
          </cell>
          <cell r="Q2178" t="str">
            <v>-</v>
          </cell>
          <cell r="R2178" t="str">
            <v>TRS</v>
          </cell>
          <cell r="S2178" t="str">
            <v>-</v>
          </cell>
          <cell r="T2178" t="str">
            <v>-</v>
          </cell>
          <cell r="U2178">
            <v>43221</v>
          </cell>
          <cell r="V2178">
            <v>43251</v>
          </cell>
          <cell r="W2178">
            <v>43251</v>
          </cell>
          <cell r="X2178">
            <v>30</v>
          </cell>
          <cell r="Y2178">
            <v>43251</v>
          </cell>
          <cell r="Z2178">
            <v>0</v>
          </cell>
        </row>
        <row r="2179">
          <cell r="C2179">
            <v>4727</v>
          </cell>
          <cell r="D2179" t="str">
            <v>ELEALB</v>
          </cell>
          <cell r="E2179">
            <v>2018</v>
          </cell>
          <cell r="F2179" t="str">
            <v>TA</v>
          </cell>
          <cell r="G2179" t="str">
            <v>MANTENIMENT CSSat ALBATARREC 2018-05</v>
          </cell>
          <cell r="H2179" t="str">
            <v>IND</v>
          </cell>
          <cell r="I2179">
            <v>0</v>
          </cell>
          <cell r="J2179">
            <v>4</v>
          </cell>
          <cell r="K2179">
            <v>1</v>
          </cell>
          <cell r="L2179">
            <v>3</v>
          </cell>
          <cell r="M2179">
            <v>0.25</v>
          </cell>
          <cell r="N2179" t="str">
            <v>-</v>
          </cell>
          <cell r="O2179" t="str">
            <v>-</v>
          </cell>
          <cell r="P2179" t="str">
            <v>-</v>
          </cell>
          <cell r="Q2179" t="str">
            <v>-</v>
          </cell>
          <cell r="R2179" t="str">
            <v>TRS</v>
          </cell>
          <cell r="S2179" t="str">
            <v>-</v>
          </cell>
          <cell r="T2179" t="str">
            <v>-</v>
          </cell>
          <cell r="U2179">
            <v>43221</v>
          </cell>
          <cell r="V2179">
            <v>43251</v>
          </cell>
          <cell r="W2179">
            <v>43251</v>
          </cell>
          <cell r="X2179">
            <v>30</v>
          </cell>
          <cell r="Y2179">
            <v>43251</v>
          </cell>
          <cell r="Z2179">
            <v>0</v>
          </cell>
        </row>
        <row r="2180">
          <cell r="C2180">
            <v>4728</v>
          </cell>
          <cell r="D2180" t="str">
            <v>ELTOSE</v>
          </cell>
          <cell r="E2180">
            <v>2018</v>
          </cell>
          <cell r="F2180" t="str">
            <v>TA</v>
          </cell>
          <cell r="G2180" t="str">
            <v>MANTENIMENT CSSat T.SEGRE 2018-05</v>
          </cell>
          <cell r="H2180" t="str">
            <v>IND</v>
          </cell>
          <cell r="I2180">
            <v>0</v>
          </cell>
          <cell r="J2180">
            <v>4</v>
          </cell>
          <cell r="K2180">
            <v>4</v>
          </cell>
          <cell r="L2180">
            <v>0</v>
          </cell>
          <cell r="M2180">
            <v>1</v>
          </cell>
          <cell r="N2180" t="str">
            <v>-</v>
          </cell>
          <cell r="O2180" t="str">
            <v>-</v>
          </cell>
          <cell r="P2180" t="str">
            <v>-</v>
          </cell>
          <cell r="Q2180" t="str">
            <v>-</v>
          </cell>
          <cell r="R2180" t="str">
            <v>TRS</v>
          </cell>
          <cell r="S2180" t="str">
            <v>-</v>
          </cell>
          <cell r="T2180" t="str">
            <v>-</v>
          </cell>
          <cell r="U2180">
            <v>43221</v>
          </cell>
          <cell r="V2180">
            <v>43251</v>
          </cell>
          <cell r="W2180">
            <v>43251</v>
          </cell>
          <cell r="X2180">
            <v>30</v>
          </cell>
          <cell r="Y2180">
            <v>43251</v>
          </cell>
          <cell r="Z2180">
            <v>0</v>
          </cell>
        </row>
        <row r="2181">
          <cell r="C2181">
            <v>4729</v>
          </cell>
          <cell r="D2181" t="str">
            <v>ELEPON</v>
          </cell>
          <cell r="E2181">
            <v>2018</v>
          </cell>
          <cell r="F2181" t="str">
            <v>TA</v>
          </cell>
          <cell r="G2181" t="str">
            <v>MANTENIMENT CSSat PONTS 2018-05</v>
          </cell>
          <cell r="H2181" t="str">
            <v>IND</v>
          </cell>
          <cell r="I2181">
            <v>0</v>
          </cell>
          <cell r="J2181">
            <v>4</v>
          </cell>
          <cell r="K2181">
            <v>1</v>
          </cell>
          <cell r="L2181">
            <v>3</v>
          </cell>
          <cell r="M2181">
            <v>0.25</v>
          </cell>
          <cell r="N2181" t="str">
            <v>-</v>
          </cell>
          <cell r="O2181" t="str">
            <v>-</v>
          </cell>
          <cell r="P2181" t="str">
            <v>-</v>
          </cell>
          <cell r="Q2181" t="str">
            <v>-</v>
          </cell>
          <cell r="R2181" t="str">
            <v>TRS</v>
          </cell>
          <cell r="S2181" t="str">
            <v>-</v>
          </cell>
          <cell r="T2181" t="str">
            <v>-</v>
          </cell>
          <cell r="U2181">
            <v>43221</v>
          </cell>
          <cell r="V2181">
            <v>43251</v>
          </cell>
          <cell r="W2181">
            <v>43251</v>
          </cell>
          <cell r="X2181">
            <v>30</v>
          </cell>
          <cell r="Y2181">
            <v>43251</v>
          </cell>
          <cell r="Z2181">
            <v>0</v>
          </cell>
        </row>
        <row r="2182">
          <cell r="C2182">
            <v>4730</v>
          </cell>
          <cell r="D2182" t="str">
            <v>ELEEBR</v>
          </cell>
          <cell r="E2182">
            <v>2018</v>
          </cell>
          <cell r="F2182" t="str">
            <v>TA</v>
          </cell>
          <cell r="G2182" t="str">
            <v>MANTENIMENT CSSat EEBRO 2018-05</v>
          </cell>
          <cell r="H2182" t="str">
            <v>IND</v>
          </cell>
          <cell r="I2182">
            <v>0</v>
          </cell>
          <cell r="J2182">
            <v>5</v>
          </cell>
          <cell r="K2182">
            <v>5</v>
          </cell>
          <cell r="L2182">
            <v>0</v>
          </cell>
          <cell r="M2182">
            <v>1</v>
          </cell>
          <cell r="N2182" t="str">
            <v>-</v>
          </cell>
          <cell r="O2182" t="str">
            <v>-</v>
          </cell>
          <cell r="P2182" t="str">
            <v>-</v>
          </cell>
          <cell r="Q2182" t="str">
            <v>-</v>
          </cell>
          <cell r="R2182" t="str">
            <v>TRS</v>
          </cell>
          <cell r="S2182" t="str">
            <v>-</v>
          </cell>
          <cell r="T2182" t="str">
            <v>-</v>
          </cell>
          <cell r="U2182">
            <v>43221</v>
          </cell>
          <cell r="V2182">
            <v>43251</v>
          </cell>
          <cell r="W2182">
            <v>43251</v>
          </cell>
          <cell r="X2182">
            <v>30</v>
          </cell>
          <cell r="Y2182">
            <v>43251</v>
          </cell>
          <cell r="Z2182">
            <v>0</v>
          </cell>
        </row>
        <row r="2183">
          <cell r="C2183">
            <v>4731</v>
          </cell>
          <cell r="D2183" t="str">
            <v>ELSACO</v>
          </cell>
          <cell r="E2183">
            <v>2018</v>
          </cell>
          <cell r="F2183" t="str">
            <v>TA</v>
          </cell>
          <cell r="G2183" t="str">
            <v>MANTENIMENT CSSat STA.COLOMA 2018-05</v>
          </cell>
          <cell r="H2183" t="str">
            <v>IND</v>
          </cell>
          <cell r="I2183">
            <v>0</v>
          </cell>
          <cell r="J2183">
            <v>4</v>
          </cell>
          <cell r="K2183">
            <v>2.5</v>
          </cell>
          <cell r="L2183">
            <v>1.5</v>
          </cell>
          <cell r="M2183">
            <v>0.625</v>
          </cell>
          <cell r="N2183" t="str">
            <v>-</v>
          </cell>
          <cell r="O2183" t="str">
            <v>-</v>
          </cell>
          <cell r="P2183" t="str">
            <v>-</v>
          </cell>
          <cell r="Q2183" t="str">
            <v>-</v>
          </cell>
          <cell r="R2183" t="str">
            <v>TRS</v>
          </cell>
          <cell r="S2183" t="str">
            <v>-</v>
          </cell>
          <cell r="T2183" t="str">
            <v>-</v>
          </cell>
          <cell r="U2183">
            <v>43221</v>
          </cell>
          <cell r="V2183">
            <v>43251</v>
          </cell>
          <cell r="W2183">
            <v>43251</v>
          </cell>
          <cell r="X2183">
            <v>30</v>
          </cell>
          <cell r="Y2183">
            <v>43251</v>
          </cell>
          <cell r="Z2183">
            <v>0</v>
          </cell>
        </row>
        <row r="2184">
          <cell r="C2184">
            <v>4732</v>
          </cell>
          <cell r="D2184" t="str">
            <v>BASENE</v>
          </cell>
          <cell r="E2184">
            <v>2018</v>
          </cell>
          <cell r="F2184" t="str">
            <v>TA</v>
          </cell>
          <cell r="G2184" t="str">
            <v>Reparacio M2EA v1.0 N/S 812-2005 (Recanvi)</v>
          </cell>
          <cell r="H2184" t="str">
            <v>IND</v>
          </cell>
          <cell r="I2184">
            <v>4</v>
          </cell>
          <cell r="J2184">
            <v>1</v>
          </cell>
          <cell r="K2184">
            <v>1</v>
          </cell>
          <cell r="L2184">
            <v>0</v>
          </cell>
          <cell r="M2184">
            <v>1</v>
          </cell>
          <cell r="N2184" t="str">
            <v>-</v>
          </cell>
          <cell r="O2184" t="str">
            <v>-</v>
          </cell>
          <cell r="P2184" t="str">
            <v>EMM</v>
          </cell>
          <cell r="Q2184" t="str">
            <v>-</v>
          </cell>
          <cell r="R2184" t="str">
            <v>-</v>
          </cell>
          <cell r="S2184" t="str">
            <v>-</v>
          </cell>
          <cell r="T2184" t="str">
            <v>-</v>
          </cell>
          <cell r="U2184">
            <v>43229</v>
          </cell>
          <cell r="V2184">
            <v>43229</v>
          </cell>
          <cell r="W2184">
            <v>43229</v>
          </cell>
          <cell r="X2184">
            <v>0</v>
          </cell>
          <cell r="Y2184">
            <v>43229</v>
          </cell>
          <cell r="Z2184">
            <v>0</v>
          </cell>
        </row>
        <row r="2185">
          <cell r="C2185">
            <v>4733</v>
          </cell>
          <cell r="D2185" t="str">
            <v>BIOCAT</v>
          </cell>
          <cell r="E2185">
            <v>2018</v>
          </cell>
          <cell r="F2185" t="str">
            <v>TA</v>
          </cell>
          <cell r="G2185" t="str">
            <v>Reparacio TD S.E. VENTA DEL AIRE - COG. BIOGAS CATÍ</v>
          </cell>
          <cell r="H2185" t="str">
            <v>IND</v>
          </cell>
          <cell r="I2185">
            <v>4</v>
          </cell>
          <cell r="J2185">
            <v>12</v>
          </cell>
          <cell r="K2185">
            <v>16.5</v>
          </cell>
          <cell r="L2185">
            <v>-4.5</v>
          </cell>
          <cell r="M2185">
            <v>1.375</v>
          </cell>
          <cell r="N2185" t="str">
            <v>-</v>
          </cell>
          <cell r="O2185" t="str">
            <v>-</v>
          </cell>
          <cell r="P2185" t="str">
            <v>EMM</v>
          </cell>
          <cell r="Q2185" t="str">
            <v>-</v>
          </cell>
          <cell r="R2185" t="str">
            <v>-</v>
          </cell>
          <cell r="S2185" t="str">
            <v>-</v>
          </cell>
          <cell r="T2185" t="str">
            <v>-</v>
          </cell>
          <cell r="U2185">
            <v>43229</v>
          </cell>
          <cell r="V2185">
            <v>43231</v>
          </cell>
          <cell r="W2185">
            <v>43231</v>
          </cell>
          <cell r="X2185">
            <v>2</v>
          </cell>
          <cell r="Y2185">
            <v>43242</v>
          </cell>
          <cell r="Z2185">
            <v>11</v>
          </cell>
        </row>
        <row r="2186">
          <cell r="C2186">
            <v>4734</v>
          </cell>
          <cell r="D2186" t="str">
            <v>ELDICE</v>
          </cell>
          <cell r="E2186">
            <v>2018</v>
          </cell>
          <cell r="F2186" t="str">
            <v>TA</v>
          </cell>
          <cell r="G2186" t="str">
            <v>Inst. i PEM RTU CT-006 CIRA v1.0</v>
          </cell>
          <cell r="H2186" t="str">
            <v>IND</v>
          </cell>
          <cell r="I2186">
            <v>6</v>
          </cell>
          <cell r="J2186">
            <v>9</v>
          </cell>
          <cell r="K2186">
            <v>10</v>
          </cell>
          <cell r="L2186">
            <v>-1</v>
          </cell>
          <cell r="M2186">
            <v>1.1111111111111112</v>
          </cell>
          <cell r="N2186" t="str">
            <v>-</v>
          </cell>
          <cell r="O2186" t="str">
            <v>-</v>
          </cell>
          <cell r="P2186" t="str">
            <v>-</v>
          </cell>
          <cell r="Q2186" t="str">
            <v>JMG</v>
          </cell>
          <cell r="R2186" t="str">
            <v>-</v>
          </cell>
          <cell r="S2186" t="str">
            <v>-</v>
          </cell>
          <cell r="T2186" t="str">
            <v>-</v>
          </cell>
          <cell r="U2186">
            <v>43230</v>
          </cell>
          <cell r="V2186">
            <v>43237</v>
          </cell>
          <cell r="W2186">
            <v>43251</v>
          </cell>
          <cell r="X2186">
            <v>7</v>
          </cell>
          <cell r="Y2186">
            <v>43251</v>
          </cell>
          <cell r="Z2186">
            <v>0</v>
          </cell>
        </row>
        <row r="2187">
          <cell r="C2187">
            <v>4735</v>
          </cell>
          <cell r="D2187" t="str">
            <v>ELDICE</v>
          </cell>
          <cell r="E2187">
            <v>2018</v>
          </cell>
          <cell r="F2187" t="str">
            <v>TA</v>
          </cell>
          <cell r="G2187" t="str">
            <v>Inst. i PEM RTU CT-022 VAMOSA v1.0</v>
          </cell>
          <cell r="H2187" t="str">
            <v>IND</v>
          </cell>
          <cell r="I2187">
            <v>6</v>
          </cell>
          <cell r="J2187">
            <v>8</v>
          </cell>
          <cell r="K2187">
            <v>8.83</v>
          </cell>
          <cell r="L2187">
            <v>-0.83000000000000007</v>
          </cell>
          <cell r="M2187">
            <v>1.10375</v>
          </cell>
          <cell r="N2187" t="str">
            <v>-</v>
          </cell>
          <cell r="O2187" t="str">
            <v>-</v>
          </cell>
          <cell r="P2187" t="str">
            <v>-</v>
          </cell>
          <cell r="Q2187" t="str">
            <v>JMG</v>
          </cell>
          <cell r="R2187" t="str">
            <v>-</v>
          </cell>
          <cell r="S2187" t="str">
            <v>-</v>
          </cell>
          <cell r="T2187" t="str">
            <v>-</v>
          </cell>
          <cell r="U2187">
            <v>43230</v>
          </cell>
          <cell r="V2187">
            <v>43250</v>
          </cell>
          <cell r="W2187">
            <v>43251</v>
          </cell>
          <cell r="X2187">
            <v>20</v>
          </cell>
          <cell r="Y2187">
            <v>43251</v>
          </cell>
          <cell r="Z2187">
            <v>0</v>
          </cell>
        </row>
        <row r="2188">
          <cell r="C2188">
            <v>4736</v>
          </cell>
          <cell r="D2188" t="str">
            <v>AGRENE</v>
          </cell>
          <cell r="E2188">
            <v>2018</v>
          </cell>
          <cell r="F2188" t="str">
            <v>TA</v>
          </cell>
          <cell r="G2188" t="str">
            <v>Reparacio RTU CAP32-48 N/S 488-2017</v>
          </cell>
          <cell r="H2188" t="str">
            <v>IND</v>
          </cell>
          <cell r="I2188">
            <v>0</v>
          </cell>
          <cell r="J2188">
            <v>2.5</v>
          </cell>
          <cell r="K2188">
            <v>2.5</v>
          </cell>
          <cell r="L2188">
            <v>0</v>
          </cell>
          <cell r="M2188">
            <v>1</v>
          </cell>
          <cell r="N2188" t="str">
            <v>-</v>
          </cell>
          <cell r="O2188" t="str">
            <v>-</v>
          </cell>
          <cell r="P2188" t="str">
            <v>EMM</v>
          </cell>
          <cell r="Q2188" t="str">
            <v>-</v>
          </cell>
          <cell r="R2188" t="str">
            <v>-</v>
          </cell>
          <cell r="S2188" t="str">
            <v>-</v>
          </cell>
          <cell r="T2188" t="str">
            <v>-</v>
          </cell>
          <cell r="U2188">
            <v>43230</v>
          </cell>
          <cell r="V2188">
            <v>43230</v>
          </cell>
          <cell r="W2188">
            <v>43230</v>
          </cell>
          <cell r="X2188">
            <v>0</v>
          </cell>
          <cell r="Y2188">
            <v>43230</v>
          </cell>
          <cell r="Z2188">
            <v>0</v>
          </cell>
        </row>
        <row r="2189">
          <cell r="C2189">
            <v>4737</v>
          </cell>
          <cell r="D2189" t="str">
            <v>AGRENE</v>
          </cell>
          <cell r="E2189">
            <v>2018</v>
          </cell>
          <cell r="F2189" t="str">
            <v>TA</v>
          </cell>
          <cell r="G2189" t="str">
            <v>Reparacio RTU CAP32-48 N/S 493-2017</v>
          </cell>
          <cell r="H2189" t="str">
            <v>IND</v>
          </cell>
          <cell r="I2189">
            <v>0</v>
          </cell>
          <cell r="J2189">
            <v>2.5</v>
          </cell>
          <cell r="K2189">
            <v>1.5</v>
          </cell>
          <cell r="L2189">
            <v>1</v>
          </cell>
          <cell r="M2189">
            <v>0.6</v>
          </cell>
          <cell r="N2189" t="str">
            <v>-</v>
          </cell>
          <cell r="O2189" t="str">
            <v>-</v>
          </cell>
          <cell r="P2189" t="str">
            <v>EMM</v>
          </cell>
          <cell r="Q2189" t="str">
            <v>-</v>
          </cell>
          <cell r="R2189" t="str">
            <v>-</v>
          </cell>
          <cell r="S2189" t="str">
            <v>-</v>
          </cell>
          <cell r="T2189" t="str">
            <v>-</v>
          </cell>
          <cell r="U2189">
            <v>43230</v>
          </cell>
          <cell r="V2189">
            <v>43230</v>
          </cell>
          <cell r="W2189">
            <v>43230</v>
          </cell>
          <cell r="X2189">
            <v>0</v>
          </cell>
          <cell r="Y2189">
            <v>43230</v>
          </cell>
          <cell r="Z2189">
            <v>0</v>
          </cell>
        </row>
        <row r="2190">
          <cell r="C2190">
            <v>4738</v>
          </cell>
          <cell r="D2190" t="str">
            <v>EMSA</v>
          </cell>
          <cell r="E2190">
            <v>2018</v>
          </cell>
          <cell r="F2190" t="str">
            <v>TA</v>
          </cell>
          <cell r="G2190" t="str">
            <v>Reparacio RTU CAP32-48 N/S 1175-2007</v>
          </cell>
          <cell r="H2190" t="str">
            <v>IND</v>
          </cell>
          <cell r="I2190">
            <v>0</v>
          </cell>
          <cell r="J2190">
            <v>2.5</v>
          </cell>
          <cell r="K2190">
            <v>2.16</v>
          </cell>
          <cell r="L2190">
            <v>0.33999999999999986</v>
          </cell>
          <cell r="M2190">
            <v>0.8640000000000001</v>
          </cell>
          <cell r="N2190" t="str">
            <v>-</v>
          </cell>
          <cell r="O2190" t="str">
            <v>-</v>
          </cell>
          <cell r="P2190" t="str">
            <v>EMM</v>
          </cell>
          <cell r="Q2190" t="str">
            <v>-</v>
          </cell>
          <cell r="R2190" t="str">
            <v>-</v>
          </cell>
          <cell r="S2190" t="str">
            <v>-</v>
          </cell>
          <cell r="T2190" t="str">
            <v>-</v>
          </cell>
          <cell r="U2190">
            <v>43229</v>
          </cell>
          <cell r="V2190">
            <v>43231</v>
          </cell>
          <cell r="W2190">
            <v>43231</v>
          </cell>
          <cell r="X2190">
            <v>2</v>
          </cell>
          <cell r="Y2190">
            <v>43255</v>
          </cell>
          <cell r="Z2190">
            <v>23</v>
          </cell>
        </row>
        <row r="2191">
          <cell r="C2191">
            <v>4739</v>
          </cell>
          <cell r="D2191" t="str">
            <v>EMSA</v>
          </cell>
          <cell r="E2191">
            <v>2018</v>
          </cell>
          <cell r="F2191" t="str">
            <v>TA</v>
          </cell>
          <cell r="G2191" t="str">
            <v>Reparacio RTU CAP32-48 N/S 763-2012 (CT MONROYO)</v>
          </cell>
          <cell r="H2191" t="str">
            <v>IND</v>
          </cell>
          <cell r="I2191">
            <v>0</v>
          </cell>
          <cell r="J2191">
            <v>2.5</v>
          </cell>
          <cell r="K2191">
            <v>4.33</v>
          </cell>
          <cell r="L2191">
            <v>-1.83</v>
          </cell>
          <cell r="M2191">
            <v>1.732</v>
          </cell>
          <cell r="N2191" t="str">
            <v>-</v>
          </cell>
          <cell r="O2191" t="str">
            <v>-</v>
          </cell>
          <cell r="P2191" t="str">
            <v>EMM</v>
          </cell>
          <cell r="Q2191" t="str">
            <v>-</v>
          </cell>
          <cell r="R2191" t="str">
            <v>-</v>
          </cell>
          <cell r="S2191" t="str">
            <v>-</v>
          </cell>
          <cell r="T2191" t="str">
            <v>-</v>
          </cell>
          <cell r="U2191">
            <v>43229</v>
          </cell>
          <cell r="V2191">
            <v>43231</v>
          </cell>
          <cell r="W2191">
            <v>43231</v>
          </cell>
          <cell r="X2191">
            <v>2</v>
          </cell>
          <cell r="Y2191">
            <v>43255</v>
          </cell>
          <cell r="Z2191">
            <v>23</v>
          </cell>
        </row>
        <row r="2192">
          <cell r="C2192">
            <v>4740</v>
          </cell>
          <cell r="D2192" t="str">
            <v>EMSA</v>
          </cell>
          <cell r="E2192">
            <v>2018</v>
          </cell>
          <cell r="F2192" t="str">
            <v>TA</v>
          </cell>
          <cell r="G2192" t="str">
            <v>Reparacio RTU CAP32-48 N/S 1130-2011</v>
          </cell>
          <cell r="H2192" t="str">
            <v>IND</v>
          </cell>
          <cell r="I2192">
            <v>0</v>
          </cell>
          <cell r="J2192">
            <v>2.5</v>
          </cell>
          <cell r="K2192">
            <v>2.5</v>
          </cell>
          <cell r="L2192">
            <v>0</v>
          </cell>
          <cell r="M2192">
            <v>1</v>
          </cell>
          <cell r="N2192" t="str">
            <v>-</v>
          </cell>
          <cell r="O2192" t="str">
            <v>-</v>
          </cell>
          <cell r="P2192" t="str">
            <v>EMM</v>
          </cell>
          <cell r="Q2192" t="str">
            <v>-</v>
          </cell>
          <cell r="R2192" t="str">
            <v>-</v>
          </cell>
          <cell r="S2192" t="str">
            <v>-</v>
          </cell>
          <cell r="T2192" t="str">
            <v>-</v>
          </cell>
          <cell r="U2192">
            <v>43229</v>
          </cell>
          <cell r="V2192">
            <v>43231</v>
          </cell>
          <cell r="W2192">
            <v>43231</v>
          </cell>
          <cell r="X2192">
            <v>2</v>
          </cell>
          <cell r="Y2192">
            <v>43255</v>
          </cell>
          <cell r="Z2192">
            <v>23</v>
          </cell>
        </row>
        <row r="2193">
          <cell r="C2193">
            <v>4741</v>
          </cell>
          <cell r="D2193" t="str">
            <v>EMSA</v>
          </cell>
          <cell r="E2193">
            <v>2018</v>
          </cell>
          <cell r="F2193" t="str">
            <v>TA</v>
          </cell>
          <cell r="G2193" t="str">
            <v>Reparacio RTU CAP32-48 N/S 449-2011 (CT TORREVELILLA)</v>
          </cell>
          <cell r="H2193" t="str">
            <v>IND</v>
          </cell>
          <cell r="I2193">
            <v>0</v>
          </cell>
          <cell r="J2193">
            <v>2.5</v>
          </cell>
          <cell r="K2193">
            <v>1.67</v>
          </cell>
          <cell r="L2193">
            <v>0.83000000000000007</v>
          </cell>
          <cell r="M2193">
            <v>0.66799999999999993</v>
          </cell>
          <cell r="N2193" t="str">
            <v>-</v>
          </cell>
          <cell r="O2193" t="str">
            <v>-</v>
          </cell>
          <cell r="P2193" t="str">
            <v>EMM</v>
          </cell>
          <cell r="Q2193" t="str">
            <v>-</v>
          </cell>
          <cell r="R2193" t="str">
            <v>-</v>
          </cell>
          <cell r="S2193" t="str">
            <v>-</v>
          </cell>
          <cell r="T2193" t="str">
            <v>-</v>
          </cell>
          <cell r="U2193">
            <v>43229</v>
          </cell>
          <cell r="V2193">
            <v>43231</v>
          </cell>
          <cell r="W2193">
            <v>43231</v>
          </cell>
          <cell r="X2193">
            <v>2</v>
          </cell>
          <cell r="Y2193">
            <v>43255</v>
          </cell>
          <cell r="Z2193">
            <v>23</v>
          </cell>
        </row>
        <row r="2194">
          <cell r="C2194">
            <v>4742</v>
          </cell>
          <cell r="D2194" t="str">
            <v>EMSA</v>
          </cell>
          <cell r="E2194">
            <v>2018</v>
          </cell>
          <cell r="F2194" t="str">
            <v>TA</v>
          </cell>
          <cell r="G2194" t="str">
            <v>2 x Manguera COM CAP32 - MOXA nPort-5110</v>
          </cell>
          <cell r="H2194" t="str">
            <v>IND</v>
          </cell>
          <cell r="I2194">
            <v>0</v>
          </cell>
          <cell r="J2194">
            <v>1</v>
          </cell>
          <cell r="K2194">
            <v>0.5</v>
          </cell>
          <cell r="L2194">
            <v>0.5</v>
          </cell>
          <cell r="M2194">
            <v>0.5</v>
          </cell>
          <cell r="N2194" t="str">
            <v>-</v>
          </cell>
          <cell r="O2194" t="str">
            <v>-</v>
          </cell>
          <cell r="P2194" t="str">
            <v>EMM</v>
          </cell>
          <cell r="Q2194" t="str">
            <v>-</v>
          </cell>
          <cell r="R2194" t="str">
            <v>-</v>
          </cell>
          <cell r="S2194" t="str">
            <v>-</v>
          </cell>
          <cell r="T2194" t="str">
            <v>-</v>
          </cell>
          <cell r="U2194">
            <v>43234</v>
          </cell>
          <cell r="V2194">
            <v>43234</v>
          </cell>
          <cell r="W2194">
            <v>43234</v>
          </cell>
          <cell r="X2194">
            <v>0</v>
          </cell>
          <cell r="Y2194">
            <v>43234</v>
          </cell>
          <cell r="Z2194">
            <v>0</v>
          </cell>
        </row>
        <row r="2195">
          <cell r="C2195">
            <v>4743</v>
          </cell>
          <cell r="D2195" t="str">
            <v>EMSA</v>
          </cell>
          <cell r="E2195">
            <v>2018</v>
          </cell>
          <cell r="F2195" t="str">
            <v>TA</v>
          </cell>
          <cell r="G2195" t="str">
            <v>1 x Manguera COM CAP32 - MOXA nPort-5110</v>
          </cell>
          <cell r="H2195" t="str">
            <v>IND</v>
          </cell>
          <cell r="I2195">
            <v>0</v>
          </cell>
          <cell r="J2195">
            <v>0.5</v>
          </cell>
          <cell r="K2195">
            <v>0.24</v>
          </cell>
          <cell r="L2195">
            <v>0.26</v>
          </cell>
          <cell r="M2195">
            <v>0.48</v>
          </cell>
          <cell r="N2195" t="str">
            <v>-</v>
          </cell>
          <cell r="O2195" t="str">
            <v>-</v>
          </cell>
          <cell r="P2195" t="str">
            <v>EMM</v>
          </cell>
          <cell r="Q2195" t="str">
            <v>-</v>
          </cell>
          <cell r="R2195" t="str">
            <v>-</v>
          </cell>
          <cell r="S2195" t="str">
            <v>-</v>
          </cell>
          <cell r="T2195" t="str">
            <v>-</v>
          </cell>
          <cell r="U2195">
            <v>43234</v>
          </cell>
          <cell r="V2195">
            <v>43234</v>
          </cell>
          <cell r="W2195">
            <v>43234</v>
          </cell>
          <cell r="X2195">
            <v>0</v>
          </cell>
          <cell r="Y2195">
            <v>43235</v>
          </cell>
          <cell r="Z2195">
            <v>1</v>
          </cell>
        </row>
        <row r="2196">
          <cell r="C2196">
            <v>4744</v>
          </cell>
          <cell r="D2196" t="str">
            <v>SITEL</v>
          </cell>
          <cell r="E2196">
            <v>2018</v>
          </cell>
          <cell r="F2196" t="str">
            <v>TA</v>
          </cell>
          <cell r="G2196" t="str">
            <v>20 x M8SD TEDIS v2.0</v>
          </cell>
          <cell r="H2196" t="str">
            <v>OF4493</v>
          </cell>
          <cell r="I2196">
            <v>0</v>
          </cell>
          <cell r="J2196">
            <v>8</v>
          </cell>
          <cell r="K2196">
            <v>6.13</v>
          </cell>
          <cell r="L2196">
            <v>1.87</v>
          </cell>
          <cell r="M2196">
            <v>0.76624999999999999</v>
          </cell>
          <cell r="N2196" t="str">
            <v>-</v>
          </cell>
          <cell r="O2196" t="str">
            <v>-</v>
          </cell>
          <cell r="P2196" t="str">
            <v>EMM</v>
          </cell>
          <cell r="Q2196" t="str">
            <v>-</v>
          </cell>
          <cell r="R2196" t="str">
            <v>-</v>
          </cell>
          <cell r="S2196" t="str">
            <v>-</v>
          </cell>
          <cell r="T2196" t="str">
            <v>-</v>
          </cell>
          <cell r="U2196">
            <v>43234</v>
          </cell>
          <cell r="V2196">
            <v>43281</v>
          </cell>
          <cell r="W2196">
            <v>43281</v>
          </cell>
          <cell r="X2196">
            <v>46</v>
          </cell>
          <cell r="Y2196">
            <v>43322</v>
          </cell>
          <cell r="Z2196">
            <v>40</v>
          </cell>
        </row>
        <row r="2197">
          <cell r="C2197">
            <v>4745</v>
          </cell>
          <cell r="D2197" t="str">
            <v>AGRENE</v>
          </cell>
          <cell r="E2197">
            <v>2018</v>
          </cell>
          <cell r="F2197" t="str">
            <v>TA</v>
          </cell>
          <cell r="G2197" t="str">
            <v>Rep. RTU CAP32-48 N/S 505-2017</v>
          </cell>
          <cell r="H2197" t="str">
            <v>IND</v>
          </cell>
          <cell r="I2197">
            <v>0</v>
          </cell>
          <cell r="J2197">
            <v>1.5</v>
          </cell>
          <cell r="K2197">
            <v>1.5</v>
          </cell>
          <cell r="L2197">
            <v>0</v>
          </cell>
          <cell r="M2197">
            <v>1</v>
          </cell>
          <cell r="N2197" t="str">
            <v>-</v>
          </cell>
          <cell r="O2197" t="str">
            <v>-</v>
          </cell>
          <cell r="P2197" t="str">
            <v>EMM</v>
          </cell>
          <cell r="Q2197" t="str">
            <v>-</v>
          </cell>
          <cell r="R2197" t="str">
            <v>-</v>
          </cell>
          <cell r="S2197" t="str">
            <v>-</v>
          </cell>
          <cell r="T2197" t="str">
            <v>-</v>
          </cell>
          <cell r="U2197">
            <v>43237</v>
          </cell>
          <cell r="V2197">
            <v>43237</v>
          </cell>
          <cell r="W2197">
            <v>43237</v>
          </cell>
          <cell r="X2197">
            <v>0</v>
          </cell>
          <cell r="Y2197">
            <v>43237</v>
          </cell>
          <cell r="Z2197">
            <v>0</v>
          </cell>
        </row>
        <row r="2198">
          <cell r="C2198">
            <v>4746</v>
          </cell>
          <cell r="D2198">
            <v>0</v>
          </cell>
          <cell r="E2198">
            <v>2018</v>
          </cell>
          <cell r="F2198">
            <v>0</v>
          </cell>
          <cell r="G2198" t="str">
            <v>I + D</v>
          </cell>
          <cell r="H2198">
            <v>0</v>
          </cell>
          <cell r="I2198">
            <v>0</v>
          </cell>
          <cell r="J2198">
            <v>0</v>
          </cell>
          <cell r="K2198">
            <v>0</v>
          </cell>
          <cell r="L2198">
            <v>0</v>
          </cell>
          <cell r="M2198">
            <v>0</v>
          </cell>
          <cell r="N2198" t="str">
            <v>-</v>
          </cell>
          <cell r="O2198" t="str">
            <v>-</v>
          </cell>
          <cell r="P2198" t="str">
            <v>-</v>
          </cell>
          <cell r="Q2198" t="str">
            <v>-</v>
          </cell>
          <cell r="R2198" t="str">
            <v>-</v>
          </cell>
          <cell r="S2198" t="str">
            <v>-</v>
          </cell>
          <cell r="T2198" t="str">
            <v>-</v>
          </cell>
          <cell r="U2198">
            <v>0</v>
          </cell>
          <cell r="V2198">
            <v>0</v>
          </cell>
          <cell r="W2198">
            <v>0</v>
          </cell>
          <cell r="X2198" t="str">
            <v/>
          </cell>
          <cell r="Y2198">
            <v>0</v>
          </cell>
          <cell r="Z2198" t="str">
            <v/>
          </cell>
        </row>
        <row r="2199">
          <cell r="C2199">
            <v>4747</v>
          </cell>
          <cell r="D2199" t="str">
            <v>ORMAZA</v>
          </cell>
          <cell r="E2199">
            <v>2018</v>
          </cell>
          <cell r="F2199" t="str">
            <v>OB</v>
          </cell>
          <cell r="G2199" t="str">
            <v>CC SCADA TEDIS.Net ARAMAIO v2.0</v>
          </cell>
          <cell r="H2199" t="str">
            <v>PPAL</v>
          </cell>
          <cell r="I2199">
            <v>0</v>
          </cell>
          <cell r="J2199">
            <v>31</v>
          </cell>
          <cell r="K2199">
            <v>0</v>
          </cell>
          <cell r="L2199">
            <v>31</v>
          </cell>
          <cell r="M2199">
            <v>0</v>
          </cell>
          <cell r="N2199" t="str">
            <v>-</v>
          </cell>
          <cell r="O2199" t="str">
            <v>-</v>
          </cell>
          <cell r="P2199" t="str">
            <v>-</v>
          </cell>
          <cell r="Q2199" t="str">
            <v>JMG</v>
          </cell>
          <cell r="R2199" t="str">
            <v>-</v>
          </cell>
          <cell r="S2199" t="str">
            <v>-</v>
          </cell>
          <cell r="T2199" t="str">
            <v>-</v>
          </cell>
          <cell r="U2199">
            <v>43243</v>
          </cell>
          <cell r="V2199">
            <v>43269</v>
          </cell>
          <cell r="W2199">
            <v>43269</v>
          </cell>
          <cell r="X2199">
            <v>25</v>
          </cell>
          <cell r="Y2199">
            <v>0</v>
          </cell>
          <cell r="Z2199" t="str">
            <v/>
          </cell>
        </row>
        <row r="2200">
          <cell r="C2200">
            <v>4748</v>
          </cell>
          <cell r="D2200" t="str">
            <v>ORMAZA</v>
          </cell>
          <cell r="E2200">
            <v>2018</v>
          </cell>
          <cell r="F2200" t="str">
            <v>OB</v>
          </cell>
          <cell r="G2200" t="str">
            <v>Inst. y PEM CC SCADA TEDIS.Net ARAMAIO v2.0</v>
          </cell>
          <cell r="H2200" t="str">
            <v>OF4747</v>
          </cell>
          <cell r="I2200">
            <v>0</v>
          </cell>
          <cell r="J2200">
            <v>7</v>
          </cell>
          <cell r="K2200">
            <v>0</v>
          </cell>
          <cell r="L2200">
            <v>7</v>
          </cell>
          <cell r="M2200">
            <v>0</v>
          </cell>
          <cell r="N2200" t="str">
            <v>-</v>
          </cell>
          <cell r="O2200" t="str">
            <v>-</v>
          </cell>
          <cell r="P2200" t="str">
            <v>-</v>
          </cell>
          <cell r="Q2200" t="str">
            <v>JMG</v>
          </cell>
          <cell r="R2200" t="str">
            <v>-</v>
          </cell>
          <cell r="S2200" t="str">
            <v>-</v>
          </cell>
          <cell r="T2200" t="str">
            <v>-</v>
          </cell>
          <cell r="U2200">
            <v>43243</v>
          </cell>
          <cell r="V2200">
            <v>43269</v>
          </cell>
          <cell r="W2200">
            <v>43269</v>
          </cell>
          <cell r="X2200">
            <v>25</v>
          </cell>
          <cell r="Y2200">
            <v>0</v>
          </cell>
          <cell r="Z2200" t="str">
            <v/>
          </cell>
        </row>
        <row r="2201">
          <cell r="C2201">
            <v>4749</v>
          </cell>
          <cell r="D2201" t="str">
            <v>AGRENE</v>
          </cell>
          <cell r="E2201">
            <v>2018</v>
          </cell>
          <cell r="F2201" t="str">
            <v>TA</v>
          </cell>
          <cell r="G2201" t="str">
            <v>Reparacio RTU CRINOR C.T.SINDICAT N/S 1072-2007</v>
          </cell>
          <cell r="H2201" t="str">
            <v>IND</v>
          </cell>
          <cell r="I2201">
            <v>0</v>
          </cell>
          <cell r="J2201">
            <v>2</v>
          </cell>
          <cell r="K2201">
            <v>2</v>
          </cell>
          <cell r="L2201">
            <v>0</v>
          </cell>
          <cell r="M2201">
            <v>1</v>
          </cell>
          <cell r="N2201" t="str">
            <v>-</v>
          </cell>
          <cell r="O2201" t="str">
            <v>-</v>
          </cell>
          <cell r="P2201" t="str">
            <v>EMM</v>
          </cell>
          <cell r="Q2201" t="str">
            <v>-</v>
          </cell>
          <cell r="R2201" t="str">
            <v>-</v>
          </cell>
          <cell r="S2201" t="str">
            <v>-</v>
          </cell>
          <cell r="T2201" t="str">
            <v>-</v>
          </cell>
          <cell r="U2201">
            <v>43248</v>
          </cell>
          <cell r="V2201">
            <v>43248</v>
          </cell>
          <cell r="W2201">
            <v>43248</v>
          </cell>
          <cell r="X2201">
            <v>0</v>
          </cell>
          <cell r="Y2201">
            <v>43248</v>
          </cell>
          <cell r="Z2201">
            <v>0</v>
          </cell>
        </row>
        <row r="2202">
          <cell r="C2202">
            <v>4750</v>
          </cell>
          <cell r="D2202" t="str">
            <v>AGRIENE</v>
          </cell>
          <cell r="E2202">
            <v>2018</v>
          </cell>
          <cell r="F2202" t="str">
            <v>TA</v>
          </cell>
          <cell r="G2202" t="str">
            <v>Reparacio RTU CRINOR C.T. P.PERPINYA N/S 1069-2007</v>
          </cell>
          <cell r="H2202" t="str">
            <v>IND</v>
          </cell>
          <cell r="I2202">
            <v>0</v>
          </cell>
          <cell r="J2202">
            <v>1</v>
          </cell>
          <cell r="K2202">
            <v>1</v>
          </cell>
          <cell r="L2202">
            <v>0</v>
          </cell>
          <cell r="M2202">
            <v>1</v>
          </cell>
          <cell r="N2202" t="str">
            <v>-</v>
          </cell>
          <cell r="O2202" t="str">
            <v>-</v>
          </cell>
          <cell r="P2202" t="str">
            <v>EMM</v>
          </cell>
          <cell r="Q2202" t="str">
            <v>-</v>
          </cell>
          <cell r="R2202" t="str">
            <v>-</v>
          </cell>
          <cell r="S2202" t="str">
            <v>-</v>
          </cell>
          <cell r="T2202" t="str">
            <v>-</v>
          </cell>
          <cell r="U2202">
            <v>43248</v>
          </cell>
          <cell r="V2202">
            <v>43248</v>
          </cell>
          <cell r="W2202">
            <v>43248</v>
          </cell>
          <cell r="X2202">
            <v>0</v>
          </cell>
          <cell r="Y2202">
            <v>43248</v>
          </cell>
          <cell r="Z2202">
            <v>0</v>
          </cell>
        </row>
        <row r="2203">
          <cell r="C2203">
            <v>4751</v>
          </cell>
          <cell r="D2203" t="str">
            <v>ELEEBR</v>
          </cell>
          <cell r="E2203">
            <v>2018</v>
          </cell>
          <cell r="F2203" t="str">
            <v>TA</v>
          </cell>
          <cell r="G2203" t="str">
            <v>10 x Manguera COM.CAP-32 - RADIO TAIT</v>
          </cell>
          <cell r="H2203" t="str">
            <v>OF3881</v>
          </cell>
          <cell r="I2203">
            <v>0</v>
          </cell>
          <cell r="J2203">
            <v>3</v>
          </cell>
          <cell r="K2203">
            <v>2.33</v>
          </cell>
          <cell r="L2203">
            <v>0.66999999999999993</v>
          </cell>
          <cell r="M2203">
            <v>0.77666666666666673</v>
          </cell>
          <cell r="N2203" t="str">
            <v>-</v>
          </cell>
          <cell r="O2203" t="str">
            <v>-</v>
          </cell>
          <cell r="P2203" t="str">
            <v>EMM</v>
          </cell>
          <cell r="Q2203" t="str">
            <v>-</v>
          </cell>
          <cell r="R2203" t="str">
            <v>-</v>
          </cell>
          <cell r="S2203" t="str">
            <v>-</v>
          </cell>
          <cell r="T2203" t="str">
            <v>-</v>
          </cell>
          <cell r="U2203">
            <v>43249</v>
          </cell>
          <cell r="V2203">
            <v>43250</v>
          </cell>
          <cell r="W2203">
            <v>43250</v>
          </cell>
          <cell r="X2203">
            <v>1</v>
          </cell>
          <cell r="Y2203">
            <v>43251</v>
          </cell>
          <cell r="Z2203">
            <v>0</v>
          </cell>
        </row>
        <row r="2204">
          <cell r="C2204">
            <v>0</v>
          </cell>
          <cell r="D2204">
            <v>0</v>
          </cell>
          <cell r="E2204">
            <v>0</v>
          </cell>
          <cell r="F2204">
            <v>0</v>
          </cell>
          <cell r="G2204">
            <v>0</v>
          </cell>
          <cell r="H2204">
            <v>0</v>
          </cell>
          <cell r="I2204">
            <v>0</v>
          </cell>
          <cell r="J2204">
            <v>138</v>
          </cell>
          <cell r="K2204">
            <v>95.189999999999984</v>
          </cell>
          <cell r="L2204">
            <v>42.810000000000016</v>
          </cell>
          <cell r="M2204">
            <v>0</v>
          </cell>
          <cell r="N2204">
            <v>0</v>
          </cell>
          <cell r="O2204">
            <v>0</v>
          </cell>
          <cell r="P2204">
            <v>0</v>
          </cell>
          <cell r="Q2204">
            <v>0</v>
          </cell>
          <cell r="R2204">
            <v>0</v>
          </cell>
          <cell r="S2204">
            <v>0</v>
          </cell>
          <cell r="T2204">
            <v>0</v>
          </cell>
          <cell r="U2204">
            <v>0</v>
          </cell>
          <cell r="V2204">
            <v>0</v>
          </cell>
          <cell r="W2204">
            <v>0</v>
          </cell>
          <cell r="X2204">
            <v>0</v>
          </cell>
          <cell r="Y2204">
            <v>0</v>
          </cell>
          <cell r="Z2204">
            <v>144</v>
          </cell>
        </row>
        <row r="2205">
          <cell r="L2205">
            <v>0</v>
          </cell>
          <cell r="M2205">
            <v>0</v>
          </cell>
          <cell r="Z2205">
            <v>0</v>
          </cell>
        </row>
        <row r="2206">
          <cell r="D2206">
            <v>0</v>
          </cell>
          <cell r="E2206">
            <v>0</v>
          </cell>
          <cell r="F2206">
            <v>0</v>
          </cell>
          <cell r="G2206">
            <v>0</v>
          </cell>
          <cell r="H2206">
            <v>0</v>
          </cell>
          <cell r="I2206">
            <v>0</v>
          </cell>
          <cell r="J2206">
            <v>0</v>
          </cell>
          <cell r="K2206">
            <v>0</v>
          </cell>
          <cell r="L2206">
            <v>0</v>
          </cell>
          <cell r="M2206">
            <v>0</v>
          </cell>
          <cell r="N2206">
            <v>0</v>
          </cell>
          <cell r="O2206">
            <v>0</v>
          </cell>
          <cell r="P2206">
            <v>0</v>
          </cell>
          <cell r="Q2206">
            <v>0</v>
          </cell>
          <cell r="R2206">
            <v>0</v>
          </cell>
          <cell r="S2206">
            <v>0</v>
          </cell>
          <cell r="T2206">
            <v>0</v>
          </cell>
          <cell r="U2206">
            <v>0</v>
          </cell>
          <cell r="Z2206">
            <v>0</v>
          </cell>
        </row>
        <row r="2207">
          <cell r="D2207">
            <v>0</v>
          </cell>
          <cell r="E2207">
            <v>0</v>
          </cell>
          <cell r="F2207">
            <v>0</v>
          </cell>
          <cell r="G2207">
            <v>0</v>
          </cell>
          <cell r="H2207">
            <v>0</v>
          </cell>
          <cell r="I2207">
            <v>0</v>
          </cell>
          <cell r="J2207">
            <v>0</v>
          </cell>
          <cell r="K2207">
            <v>0</v>
          </cell>
          <cell r="N2207" t="str">
            <v>APROVISIONAMENTS</v>
          </cell>
          <cell r="O2207" t="str">
            <v>ADMINISTRACIO</v>
          </cell>
          <cell r="P2207" t="str">
            <v>OPERACIONS</v>
          </cell>
          <cell r="Q2207" t="str">
            <v>ENGINYERIA HW</v>
          </cell>
          <cell r="R2207" t="str">
            <v>ENGINYERIA SW</v>
          </cell>
          <cell r="S2207" t="str">
            <v>COMERCIAL</v>
          </cell>
          <cell r="T2207" t="str">
            <v>CONSUL.TELCOMUNIC.</v>
          </cell>
          <cell r="U2207">
            <v>0</v>
          </cell>
          <cell r="Z2207">
            <v>0</v>
          </cell>
        </row>
        <row r="2208">
          <cell r="N2208">
            <v>0</v>
          </cell>
          <cell r="O2208">
            <v>0</v>
          </cell>
          <cell r="P2208">
            <v>0</v>
          </cell>
          <cell r="Q2208">
            <v>0</v>
          </cell>
          <cell r="R2208">
            <v>0</v>
          </cell>
          <cell r="S2208">
            <v>0</v>
          </cell>
          <cell r="T2208">
            <v>0</v>
          </cell>
          <cell r="U2208">
            <v>0</v>
          </cell>
          <cell r="Z2208">
            <v>0</v>
          </cell>
        </row>
        <row r="2209">
          <cell r="N2209">
            <v>0</v>
          </cell>
          <cell r="O2209">
            <v>0</v>
          </cell>
          <cell r="P2209">
            <v>0</v>
          </cell>
          <cell r="Q2209">
            <v>0</v>
          </cell>
          <cell r="R2209">
            <v>0</v>
          </cell>
          <cell r="S2209">
            <v>0</v>
          </cell>
          <cell r="T2209">
            <v>0</v>
          </cell>
          <cell r="U2209">
            <v>0</v>
          </cell>
          <cell r="Z2209">
            <v>0</v>
          </cell>
        </row>
        <row r="2210">
          <cell r="N2210">
            <v>0</v>
          </cell>
          <cell r="O2210">
            <v>0</v>
          </cell>
          <cell r="P2210">
            <v>0</v>
          </cell>
          <cell r="Q2210">
            <v>0</v>
          </cell>
          <cell r="R2210">
            <v>0</v>
          </cell>
          <cell r="S2210">
            <v>0</v>
          </cell>
          <cell r="T2210">
            <v>0</v>
          </cell>
          <cell r="U2210">
            <v>0</v>
          </cell>
          <cell r="Z2210">
            <v>0</v>
          </cell>
        </row>
        <row r="2211">
          <cell r="E2211">
            <v>0</v>
          </cell>
          <cell r="F2211">
            <v>0</v>
          </cell>
          <cell r="G2211">
            <v>0</v>
          </cell>
          <cell r="H2211">
            <v>0</v>
          </cell>
          <cell r="I2211">
            <v>0</v>
          </cell>
          <cell r="J2211">
            <v>0</v>
          </cell>
          <cell r="K2211">
            <v>0</v>
          </cell>
          <cell r="L2211">
            <v>0</v>
          </cell>
          <cell r="M2211">
            <v>0</v>
          </cell>
          <cell r="N2211">
            <v>0</v>
          </cell>
          <cell r="O2211">
            <v>0</v>
          </cell>
          <cell r="P2211">
            <v>0</v>
          </cell>
          <cell r="Q2211">
            <v>0</v>
          </cell>
          <cell r="R2211">
            <v>0</v>
          </cell>
          <cell r="S2211">
            <v>0</v>
          </cell>
          <cell r="T2211">
            <v>0</v>
          </cell>
          <cell r="U2211">
            <v>0</v>
          </cell>
          <cell r="Z2211">
            <v>0</v>
          </cell>
        </row>
        <row r="2212">
          <cell r="E2212" t="str">
            <v>Projectes (EXTERNS) en curs 2.018</v>
          </cell>
          <cell r="F2212">
            <v>0</v>
          </cell>
          <cell r="G2212">
            <v>0</v>
          </cell>
          <cell r="H2212">
            <v>0</v>
          </cell>
          <cell r="I2212">
            <v>0</v>
          </cell>
          <cell r="J2212">
            <v>0</v>
          </cell>
          <cell r="K2212">
            <v>0</v>
          </cell>
          <cell r="L2212">
            <v>0</v>
          </cell>
          <cell r="M2212">
            <v>0</v>
          </cell>
          <cell r="N2212">
            <v>0</v>
          </cell>
          <cell r="O2212">
            <v>0</v>
          </cell>
          <cell r="P2212">
            <v>0</v>
          </cell>
          <cell r="Q2212">
            <v>0</v>
          </cell>
          <cell r="R2212">
            <v>0</v>
          </cell>
          <cell r="S2212">
            <v>0</v>
          </cell>
          <cell r="T2212">
            <v>0</v>
          </cell>
          <cell r="U2212">
            <v>0</v>
          </cell>
          <cell r="Z2212">
            <v>0</v>
          </cell>
        </row>
        <row r="2213">
          <cell r="N2213">
            <v>0</v>
          </cell>
          <cell r="O2213">
            <v>0</v>
          </cell>
          <cell r="P2213">
            <v>0</v>
          </cell>
          <cell r="Q2213">
            <v>0</v>
          </cell>
          <cell r="R2213">
            <v>0</v>
          </cell>
          <cell r="S2213">
            <v>0</v>
          </cell>
          <cell r="T2213">
            <v>0</v>
          </cell>
          <cell r="U2213">
            <v>0</v>
          </cell>
          <cell r="Z2213">
            <v>0</v>
          </cell>
        </row>
        <row r="2214">
          <cell r="C2214">
            <v>0</v>
          </cell>
          <cell r="D2214">
            <v>0</v>
          </cell>
          <cell r="E2214">
            <v>0</v>
          </cell>
          <cell r="F2214">
            <v>0</v>
          </cell>
          <cell r="G2214">
            <v>0</v>
          </cell>
          <cell r="H2214">
            <v>0</v>
          </cell>
          <cell r="I2214">
            <v>0</v>
          </cell>
          <cell r="J2214">
            <v>0</v>
          </cell>
          <cell r="K2214">
            <v>0</v>
          </cell>
          <cell r="L2214">
            <v>0</v>
          </cell>
          <cell r="M2214">
            <v>0</v>
          </cell>
          <cell r="N2214">
            <v>0</v>
          </cell>
          <cell r="O2214">
            <v>0</v>
          </cell>
          <cell r="P2214">
            <v>0</v>
          </cell>
          <cell r="Q2214">
            <v>0</v>
          </cell>
          <cell r="R2214">
            <v>0</v>
          </cell>
          <cell r="S2214">
            <v>0</v>
          </cell>
          <cell r="T2214">
            <v>0</v>
          </cell>
          <cell r="U2214">
            <v>0</v>
          </cell>
          <cell r="V2214">
            <v>0</v>
          </cell>
          <cell r="W2214">
            <v>0</v>
          </cell>
          <cell r="X2214">
            <v>0</v>
          </cell>
          <cell r="Y2214">
            <v>0</v>
          </cell>
          <cell r="Z2214">
            <v>0</v>
          </cell>
        </row>
        <row r="2215">
          <cell r="C2215" t="str">
            <v>OF</v>
          </cell>
          <cell r="D2215" t="str">
            <v>CLIENT</v>
          </cell>
          <cell r="E2215" t="str">
            <v>ANY</v>
          </cell>
          <cell r="F2215" t="str">
            <v>STATUS</v>
          </cell>
          <cell r="G2215" t="str">
            <v>PROJECTE</v>
          </cell>
          <cell r="H2215" t="str">
            <v>TIPUS OF o DEPENDENCIA</v>
          </cell>
          <cell r="I2215">
            <v>0</v>
          </cell>
          <cell r="J2215" t="str">
            <v>PREV</v>
          </cell>
          <cell r="K2215" t="str">
            <v>TOTAL</v>
          </cell>
          <cell r="L2215" t="str">
            <v>DESV</v>
          </cell>
          <cell r="M2215" t="str">
            <v>AVANÇ</v>
          </cell>
          <cell r="N2215" t="str">
            <v>DPT. IMPLICATS</v>
          </cell>
          <cell r="O2215">
            <v>0</v>
          </cell>
          <cell r="P2215">
            <v>0</v>
          </cell>
          <cell r="Q2215">
            <v>0</v>
          </cell>
          <cell r="R2215">
            <v>0</v>
          </cell>
          <cell r="S2215">
            <v>0</v>
          </cell>
          <cell r="T2215">
            <v>0</v>
          </cell>
          <cell r="U2215" t="str">
            <v>DATA</v>
          </cell>
          <cell r="V2215" t="str">
            <v>DATA</v>
          </cell>
          <cell r="W2215" t="str">
            <v>DATA</v>
          </cell>
          <cell r="X2215" t="str">
            <v>DURADA</v>
          </cell>
          <cell r="Y2215" t="str">
            <v>DATA</v>
          </cell>
          <cell r="Z2215" t="str">
            <v>DESVIAC.</v>
          </cell>
        </row>
        <row r="2216">
          <cell r="C2216">
            <v>0</v>
          </cell>
          <cell r="D2216">
            <v>0</v>
          </cell>
          <cell r="E2216">
            <v>0</v>
          </cell>
          <cell r="F2216">
            <v>0</v>
          </cell>
          <cell r="G2216">
            <v>0</v>
          </cell>
          <cell r="H2216">
            <v>0</v>
          </cell>
          <cell r="I2216">
            <v>0</v>
          </cell>
          <cell r="J2216">
            <v>0</v>
          </cell>
          <cell r="K2216" t="str">
            <v>REAL</v>
          </cell>
          <cell r="L2216">
            <v>0</v>
          </cell>
          <cell r="M2216">
            <v>0</v>
          </cell>
          <cell r="N2216">
            <v>0</v>
          </cell>
          <cell r="O2216">
            <v>0</v>
          </cell>
          <cell r="P2216">
            <v>0</v>
          </cell>
          <cell r="Q2216">
            <v>0</v>
          </cell>
          <cell r="R2216">
            <v>0</v>
          </cell>
          <cell r="S2216">
            <v>0</v>
          </cell>
          <cell r="T2216">
            <v>0</v>
          </cell>
          <cell r="U2216" t="str">
            <v>INICI</v>
          </cell>
          <cell r="V2216" t="str">
            <v>ENTREGA</v>
          </cell>
          <cell r="W2216" t="str">
            <v>REVISADA</v>
          </cell>
          <cell r="X2216">
            <v>0</v>
          </cell>
          <cell r="Y2216" t="str">
            <v>ACCEP.</v>
          </cell>
          <cell r="Z2216">
            <v>0</v>
          </cell>
        </row>
        <row r="2217">
          <cell r="C2217">
            <v>0</v>
          </cell>
          <cell r="D2217">
            <v>0</v>
          </cell>
          <cell r="E2217">
            <v>0</v>
          </cell>
          <cell r="F2217">
            <v>0</v>
          </cell>
          <cell r="G2217">
            <v>0</v>
          </cell>
          <cell r="H2217">
            <v>0</v>
          </cell>
          <cell r="I2217">
            <v>0</v>
          </cell>
          <cell r="J2217">
            <v>0</v>
          </cell>
          <cell r="K2217">
            <v>0</v>
          </cell>
          <cell r="L2217">
            <v>0</v>
          </cell>
          <cell r="M2217">
            <v>0</v>
          </cell>
          <cell r="N2217">
            <v>0</v>
          </cell>
          <cell r="O2217">
            <v>0</v>
          </cell>
          <cell r="P2217">
            <v>0</v>
          </cell>
          <cell r="Q2217">
            <v>0</v>
          </cell>
          <cell r="R2217">
            <v>0</v>
          </cell>
          <cell r="S2217">
            <v>0</v>
          </cell>
          <cell r="T2217">
            <v>0</v>
          </cell>
          <cell r="U2217">
            <v>0</v>
          </cell>
          <cell r="V2217">
            <v>0</v>
          </cell>
          <cell r="W2217">
            <v>0</v>
          </cell>
          <cell r="X2217">
            <v>0</v>
          </cell>
          <cell r="Y2217">
            <v>0</v>
          </cell>
          <cell r="Z2217">
            <v>0</v>
          </cell>
        </row>
        <row r="2218">
          <cell r="C2218">
            <v>4752</v>
          </cell>
          <cell r="D2218" t="str">
            <v>INPPOZ</v>
          </cell>
          <cell r="E2218">
            <v>2018</v>
          </cell>
          <cell r="F2218" t="str">
            <v>TA</v>
          </cell>
          <cell r="G2218" t="str">
            <v>RTU C.T. ROSA MONTERO v1.0</v>
          </cell>
          <cell r="H2218" t="str">
            <v>PPAL.</v>
          </cell>
          <cell r="I2218">
            <v>0</v>
          </cell>
          <cell r="J2218">
            <v>32</v>
          </cell>
          <cell r="K2218">
            <v>42.95</v>
          </cell>
          <cell r="L2218">
            <v>-10.950000000000003</v>
          </cell>
          <cell r="M2218">
            <v>1.3421875000000001</v>
          </cell>
          <cell r="N2218" t="str">
            <v>-</v>
          </cell>
          <cell r="O2218" t="str">
            <v>-</v>
          </cell>
          <cell r="P2218" t="str">
            <v>EMM</v>
          </cell>
          <cell r="Q2218" t="str">
            <v>-</v>
          </cell>
          <cell r="R2218" t="str">
            <v>-</v>
          </cell>
          <cell r="S2218" t="str">
            <v>-</v>
          </cell>
          <cell r="T2218" t="str">
            <v>-</v>
          </cell>
          <cell r="U2218">
            <v>43249</v>
          </cell>
          <cell r="V2218">
            <v>43301</v>
          </cell>
          <cell r="W2218">
            <v>43334</v>
          </cell>
          <cell r="X2218">
            <v>51</v>
          </cell>
          <cell r="Y2218">
            <v>43334</v>
          </cell>
          <cell r="Z2218">
            <v>0</v>
          </cell>
        </row>
        <row r="2219">
          <cell r="C2219">
            <v>4753</v>
          </cell>
          <cell r="D2219" t="str">
            <v>INPPOZ</v>
          </cell>
          <cell r="E2219">
            <v>2018</v>
          </cell>
          <cell r="F2219" t="str">
            <v>TA</v>
          </cell>
          <cell r="G2219" t="str">
            <v>Inst. y PEM RTU C.T. ROSA MONTERO V1.0</v>
          </cell>
          <cell r="H2219" t="str">
            <v>OF4752</v>
          </cell>
          <cell r="I2219">
            <v>0</v>
          </cell>
          <cell r="J2219">
            <v>8</v>
          </cell>
          <cell r="K2219">
            <v>8</v>
          </cell>
          <cell r="L2219">
            <v>0</v>
          </cell>
          <cell r="M2219">
            <v>1</v>
          </cell>
          <cell r="N2219" t="str">
            <v>-</v>
          </cell>
          <cell r="O2219" t="str">
            <v>-</v>
          </cell>
          <cell r="P2219" t="str">
            <v>-</v>
          </cell>
          <cell r="Q2219" t="str">
            <v>-</v>
          </cell>
          <cell r="R2219" t="str">
            <v>RVC</v>
          </cell>
          <cell r="S2219" t="str">
            <v>-</v>
          </cell>
          <cell r="T2219" t="str">
            <v>-</v>
          </cell>
          <cell r="U2219">
            <v>43249</v>
          </cell>
          <cell r="V2219">
            <v>43301</v>
          </cell>
          <cell r="W2219">
            <v>43334</v>
          </cell>
          <cell r="X2219">
            <v>51</v>
          </cell>
          <cell r="Y2219">
            <v>43334</v>
          </cell>
          <cell r="Z2219">
            <v>0</v>
          </cell>
        </row>
        <row r="2220">
          <cell r="C2220">
            <v>4754</v>
          </cell>
          <cell r="D2220" t="str">
            <v>COENES</v>
          </cell>
          <cell r="E2220">
            <v>2018</v>
          </cell>
          <cell r="F2220" t="str">
            <v>TA</v>
          </cell>
          <cell r="G2220" t="str">
            <v>Re-Instal.lacio SW SCADA ALIER v1.0</v>
          </cell>
          <cell r="H2220" t="str">
            <v>IND</v>
          </cell>
          <cell r="I2220">
            <v>0</v>
          </cell>
          <cell r="J2220">
            <v>4.5</v>
          </cell>
          <cell r="K2220">
            <v>3</v>
          </cell>
          <cell r="L2220">
            <v>1.5</v>
          </cell>
          <cell r="M2220">
            <v>0.66666666666666663</v>
          </cell>
          <cell r="N2220" t="str">
            <v>-</v>
          </cell>
          <cell r="O2220" t="str">
            <v>-</v>
          </cell>
          <cell r="P2220" t="str">
            <v>-</v>
          </cell>
          <cell r="Q2220" t="str">
            <v>JMG</v>
          </cell>
          <cell r="R2220" t="str">
            <v>-</v>
          </cell>
          <cell r="S2220" t="str">
            <v>-</v>
          </cell>
          <cell r="T2220" t="str">
            <v>-</v>
          </cell>
          <cell r="U2220">
            <v>43251</v>
          </cell>
          <cell r="V2220">
            <v>43259</v>
          </cell>
          <cell r="W2220">
            <v>43259</v>
          </cell>
          <cell r="X2220">
            <v>8</v>
          </cell>
          <cell r="Y2220">
            <v>43257</v>
          </cell>
          <cell r="Z2220">
            <v>-2</v>
          </cell>
        </row>
        <row r="2221">
          <cell r="C2221">
            <v>4755</v>
          </cell>
          <cell r="D2221" t="str">
            <v>ELESUD</v>
          </cell>
          <cell r="E2221">
            <v>2018</v>
          </cell>
          <cell r="F2221" t="str">
            <v>TA</v>
          </cell>
          <cell r="G2221" t="str">
            <v>MANTENIMENT CSSat SUDANELL 2018-06</v>
          </cell>
          <cell r="H2221" t="str">
            <v>IND</v>
          </cell>
          <cell r="I2221">
            <v>0</v>
          </cell>
          <cell r="J2221">
            <v>4</v>
          </cell>
          <cell r="K2221">
            <v>2</v>
          </cell>
          <cell r="L2221">
            <v>2</v>
          </cell>
          <cell r="M2221">
            <v>0.5</v>
          </cell>
          <cell r="N2221" t="str">
            <v>-</v>
          </cell>
          <cell r="O2221" t="str">
            <v>-</v>
          </cell>
          <cell r="P2221" t="str">
            <v>-</v>
          </cell>
          <cell r="Q2221" t="str">
            <v>-</v>
          </cell>
          <cell r="R2221" t="str">
            <v>TRS</v>
          </cell>
          <cell r="S2221" t="str">
            <v>-</v>
          </cell>
          <cell r="T2221" t="str">
            <v>-</v>
          </cell>
          <cell r="U2221">
            <v>43252</v>
          </cell>
          <cell r="V2221">
            <v>43281</v>
          </cell>
          <cell r="W2221">
            <v>43281</v>
          </cell>
          <cell r="X2221">
            <v>29</v>
          </cell>
          <cell r="Y2221">
            <v>43281</v>
          </cell>
          <cell r="Z2221">
            <v>0</v>
          </cell>
        </row>
        <row r="2222">
          <cell r="C2222">
            <v>4756</v>
          </cell>
          <cell r="D2222" t="str">
            <v>EMSA</v>
          </cell>
          <cell r="E2222">
            <v>2018</v>
          </cell>
          <cell r="F2222" t="str">
            <v>TA</v>
          </cell>
          <cell r="G2222" t="str">
            <v>MANTENIMENT CSSat EMSA 2018-06</v>
          </cell>
          <cell r="H2222" t="str">
            <v>IND</v>
          </cell>
          <cell r="I2222">
            <v>0</v>
          </cell>
          <cell r="J2222">
            <v>6</v>
          </cell>
          <cell r="K2222">
            <v>1</v>
          </cell>
          <cell r="L2222">
            <v>5</v>
          </cell>
          <cell r="M2222">
            <v>0.16666666666666666</v>
          </cell>
          <cell r="N2222" t="str">
            <v>-</v>
          </cell>
          <cell r="O2222" t="str">
            <v>-</v>
          </cell>
          <cell r="P2222" t="str">
            <v>-</v>
          </cell>
          <cell r="Q2222" t="str">
            <v>-</v>
          </cell>
          <cell r="R2222" t="str">
            <v>TRS</v>
          </cell>
          <cell r="S2222" t="str">
            <v>-</v>
          </cell>
          <cell r="T2222" t="str">
            <v>-</v>
          </cell>
          <cell r="U2222">
            <v>43252</v>
          </cell>
          <cell r="V2222">
            <v>43281</v>
          </cell>
          <cell r="W2222">
            <v>43281</v>
          </cell>
          <cell r="X2222">
            <v>29</v>
          </cell>
          <cell r="Y2222">
            <v>43281</v>
          </cell>
          <cell r="Z2222">
            <v>0</v>
          </cell>
        </row>
        <row r="2223">
          <cell r="C2223">
            <v>4757</v>
          </cell>
          <cell r="D2223" t="str">
            <v>SERGAR</v>
          </cell>
          <cell r="E2223">
            <v>2018</v>
          </cell>
          <cell r="F2223" t="str">
            <v>TA</v>
          </cell>
          <cell r="G2223" t="str">
            <v>MANTENIMENT CSSat SERVILIANO 2018-06</v>
          </cell>
          <cell r="H2223" t="str">
            <v>IND</v>
          </cell>
          <cell r="I2223">
            <v>0</v>
          </cell>
          <cell r="J2223">
            <v>6</v>
          </cell>
          <cell r="K2223">
            <v>1</v>
          </cell>
          <cell r="L2223">
            <v>5</v>
          </cell>
          <cell r="M2223">
            <v>0.16666666666666666</v>
          </cell>
          <cell r="N2223" t="str">
            <v>-</v>
          </cell>
          <cell r="O2223" t="str">
            <v>-</v>
          </cell>
          <cell r="P2223" t="str">
            <v>-</v>
          </cell>
          <cell r="Q2223" t="str">
            <v>-</v>
          </cell>
          <cell r="R2223" t="str">
            <v>TRS</v>
          </cell>
          <cell r="S2223" t="str">
            <v>-</v>
          </cell>
          <cell r="T2223" t="str">
            <v>-</v>
          </cell>
          <cell r="U2223">
            <v>43252</v>
          </cell>
          <cell r="V2223">
            <v>43281</v>
          </cell>
          <cell r="W2223">
            <v>43281</v>
          </cell>
          <cell r="X2223">
            <v>29</v>
          </cell>
          <cell r="Y2223">
            <v>43281</v>
          </cell>
          <cell r="Z2223">
            <v>0</v>
          </cell>
        </row>
        <row r="2224">
          <cell r="C2224">
            <v>4758</v>
          </cell>
          <cell r="D2224" t="str">
            <v>EAECEU</v>
          </cell>
          <cell r="E2224">
            <v>2018</v>
          </cell>
          <cell r="F2224" t="str">
            <v>TA</v>
          </cell>
          <cell r="G2224" t="str">
            <v>MANTENIMENT CSSat CEUTA 2018-06</v>
          </cell>
          <cell r="H2224" t="str">
            <v>IND</v>
          </cell>
          <cell r="I2224">
            <v>0</v>
          </cell>
          <cell r="J2224">
            <v>10</v>
          </cell>
          <cell r="K2224">
            <v>9</v>
          </cell>
          <cell r="L2224">
            <v>1</v>
          </cell>
          <cell r="M2224">
            <v>0.9</v>
          </cell>
          <cell r="N2224" t="str">
            <v>-</v>
          </cell>
          <cell r="O2224" t="str">
            <v>-</v>
          </cell>
          <cell r="P2224" t="str">
            <v>-</v>
          </cell>
          <cell r="Q2224" t="str">
            <v>-</v>
          </cell>
          <cell r="R2224" t="str">
            <v>TRS</v>
          </cell>
          <cell r="S2224" t="str">
            <v>-</v>
          </cell>
          <cell r="T2224" t="str">
            <v>-</v>
          </cell>
          <cell r="U2224">
            <v>43252</v>
          </cell>
          <cell r="V2224">
            <v>43281</v>
          </cell>
          <cell r="W2224">
            <v>43281</v>
          </cell>
          <cell r="X2224">
            <v>29</v>
          </cell>
          <cell r="Y2224">
            <v>43281</v>
          </cell>
          <cell r="Z2224">
            <v>0</v>
          </cell>
        </row>
        <row r="2225">
          <cell r="C2225">
            <v>4759</v>
          </cell>
          <cell r="D2225" t="str">
            <v>ELEMON</v>
          </cell>
          <cell r="E2225">
            <v>2018</v>
          </cell>
          <cell r="F2225" t="str">
            <v>TA</v>
          </cell>
          <cell r="G2225" t="str">
            <v>MANTENIMENT CSSat MONTOLIU 2018-06</v>
          </cell>
          <cell r="H2225" t="str">
            <v>IND</v>
          </cell>
          <cell r="I2225">
            <v>0</v>
          </cell>
          <cell r="J2225">
            <v>4</v>
          </cell>
          <cell r="K2225">
            <v>3</v>
          </cell>
          <cell r="L2225">
            <v>1</v>
          </cell>
          <cell r="M2225">
            <v>0.75</v>
          </cell>
          <cell r="N2225" t="str">
            <v>-</v>
          </cell>
          <cell r="O2225" t="str">
            <v>-</v>
          </cell>
          <cell r="P2225" t="str">
            <v>-</v>
          </cell>
          <cell r="Q2225" t="str">
            <v>-</v>
          </cell>
          <cell r="R2225" t="str">
            <v>TRS</v>
          </cell>
          <cell r="S2225" t="str">
            <v>-</v>
          </cell>
          <cell r="T2225" t="str">
            <v>-</v>
          </cell>
          <cell r="U2225">
            <v>43252</v>
          </cell>
          <cell r="V2225">
            <v>43281</v>
          </cell>
          <cell r="W2225">
            <v>43281</v>
          </cell>
          <cell r="X2225">
            <v>29</v>
          </cell>
          <cell r="Y2225">
            <v>43281</v>
          </cell>
          <cell r="Z2225">
            <v>0</v>
          </cell>
        </row>
        <row r="2226">
          <cell r="C2226">
            <v>4760</v>
          </cell>
          <cell r="D2226" t="str">
            <v>SUMTAR</v>
          </cell>
          <cell r="E2226">
            <v>2018</v>
          </cell>
          <cell r="F2226" t="str">
            <v>TA</v>
          </cell>
          <cell r="G2226" t="str">
            <v>MANTENIMENT CSSat TARRASENSES 2018-06</v>
          </cell>
          <cell r="H2226" t="str">
            <v>IND</v>
          </cell>
          <cell r="I2226">
            <v>0</v>
          </cell>
          <cell r="J2226">
            <v>4</v>
          </cell>
          <cell r="K2226">
            <v>3.5</v>
          </cell>
          <cell r="L2226">
            <v>0.5</v>
          </cell>
          <cell r="M2226">
            <v>0.875</v>
          </cell>
          <cell r="N2226" t="str">
            <v>-</v>
          </cell>
          <cell r="O2226" t="str">
            <v>-</v>
          </cell>
          <cell r="P2226" t="str">
            <v>-</v>
          </cell>
          <cell r="Q2226" t="str">
            <v>-</v>
          </cell>
          <cell r="R2226" t="str">
            <v>TRS</v>
          </cell>
          <cell r="S2226" t="str">
            <v>-</v>
          </cell>
          <cell r="T2226" t="str">
            <v>-</v>
          </cell>
          <cell r="U2226">
            <v>43252</v>
          </cell>
          <cell r="V2226">
            <v>43281</v>
          </cell>
          <cell r="W2226">
            <v>43281</v>
          </cell>
          <cell r="X2226">
            <v>29</v>
          </cell>
          <cell r="Y2226">
            <v>43281</v>
          </cell>
          <cell r="Z2226">
            <v>0</v>
          </cell>
        </row>
        <row r="2227">
          <cell r="C2227">
            <v>4761</v>
          </cell>
          <cell r="D2227" t="str">
            <v>ELECAR</v>
          </cell>
          <cell r="E2227">
            <v>2018</v>
          </cell>
          <cell r="F2227" t="str">
            <v>TA</v>
          </cell>
          <cell r="G2227" t="str">
            <v>MANTENIMENT CSSat CARDENER 2018-06</v>
          </cell>
          <cell r="H2227" t="str">
            <v>IND</v>
          </cell>
          <cell r="I2227">
            <v>4</v>
          </cell>
          <cell r="J2227">
            <v>5</v>
          </cell>
          <cell r="K2227">
            <v>1.5</v>
          </cell>
          <cell r="L2227">
            <v>3.5</v>
          </cell>
          <cell r="M2227">
            <v>0.3</v>
          </cell>
          <cell r="N2227" t="str">
            <v>-</v>
          </cell>
          <cell r="O2227" t="str">
            <v>-</v>
          </cell>
          <cell r="P2227" t="str">
            <v>-</v>
          </cell>
          <cell r="Q2227" t="str">
            <v>-</v>
          </cell>
          <cell r="R2227" t="str">
            <v>TRS</v>
          </cell>
          <cell r="S2227" t="str">
            <v>-</v>
          </cell>
          <cell r="T2227" t="str">
            <v>-</v>
          </cell>
          <cell r="U2227">
            <v>43252</v>
          </cell>
          <cell r="V2227">
            <v>43281</v>
          </cell>
          <cell r="W2227">
            <v>43281</v>
          </cell>
          <cell r="X2227">
            <v>29</v>
          </cell>
          <cell r="Y2227">
            <v>43281</v>
          </cell>
          <cell r="Z2227">
            <v>0</v>
          </cell>
        </row>
        <row r="2228">
          <cell r="C2228">
            <v>4762</v>
          </cell>
          <cell r="D2228" t="str">
            <v>ENEBEN</v>
          </cell>
          <cell r="E2228">
            <v>2018</v>
          </cell>
          <cell r="F2228" t="str">
            <v>TA</v>
          </cell>
          <cell r="G2228" t="str">
            <v>MANTENIMENT CSSat BENASQUE 2018-06</v>
          </cell>
          <cell r="H2228" t="str">
            <v>IND</v>
          </cell>
          <cell r="I2228">
            <v>4</v>
          </cell>
          <cell r="J2228">
            <v>4</v>
          </cell>
          <cell r="K2228">
            <v>4</v>
          </cell>
          <cell r="L2228">
            <v>0</v>
          </cell>
          <cell r="M2228">
            <v>1</v>
          </cell>
          <cell r="N2228" t="str">
            <v>-</v>
          </cell>
          <cell r="O2228" t="str">
            <v>-</v>
          </cell>
          <cell r="P2228" t="str">
            <v>-</v>
          </cell>
          <cell r="Q2228" t="str">
            <v>-</v>
          </cell>
          <cell r="R2228" t="str">
            <v>TRS</v>
          </cell>
          <cell r="S2228" t="str">
            <v>-</v>
          </cell>
          <cell r="T2228" t="str">
            <v>-</v>
          </cell>
          <cell r="U2228">
            <v>43252</v>
          </cell>
          <cell r="V2228">
            <v>43281</v>
          </cell>
          <cell r="W2228">
            <v>43281</v>
          </cell>
          <cell r="X2228">
            <v>29</v>
          </cell>
          <cell r="Y2228">
            <v>43281</v>
          </cell>
          <cell r="Z2228">
            <v>0</v>
          </cell>
        </row>
        <row r="2229">
          <cell r="C2229">
            <v>4763</v>
          </cell>
          <cell r="D2229" t="str">
            <v>ELEALB</v>
          </cell>
          <cell r="E2229">
            <v>2018</v>
          </cell>
          <cell r="F2229" t="str">
            <v>TA</v>
          </cell>
          <cell r="G2229" t="str">
            <v>MANTENIMENT CSSat ALBATARREC 2018-06</v>
          </cell>
          <cell r="H2229" t="str">
            <v>IND</v>
          </cell>
          <cell r="I2229">
            <v>6</v>
          </cell>
          <cell r="J2229">
            <v>4</v>
          </cell>
          <cell r="K2229">
            <v>1</v>
          </cell>
          <cell r="L2229">
            <v>3</v>
          </cell>
          <cell r="M2229">
            <v>0.25</v>
          </cell>
          <cell r="N2229" t="str">
            <v>-</v>
          </cell>
          <cell r="O2229" t="str">
            <v>-</v>
          </cell>
          <cell r="P2229" t="str">
            <v>-</v>
          </cell>
          <cell r="Q2229" t="str">
            <v>-</v>
          </cell>
          <cell r="R2229" t="str">
            <v>TRS</v>
          </cell>
          <cell r="S2229" t="str">
            <v>-</v>
          </cell>
          <cell r="T2229" t="str">
            <v>-</v>
          </cell>
          <cell r="U2229">
            <v>43252</v>
          </cell>
          <cell r="V2229">
            <v>43281</v>
          </cell>
          <cell r="W2229">
            <v>43281</v>
          </cell>
          <cell r="X2229">
            <v>29</v>
          </cell>
          <cell r="Y2229">
            <v>43281</v>
          </cell>
          <cell r="Z2229">
            <v>0</v>
          </cell>
        </row>
        <row r="2230">
          <cell r="C2230">
            <v>4764</v>
          </cell>
          <cell r="D2230" t="str">
            <v>ELTOSE</v>
          </cell>
          <cell r="E2230">
            <v>2018</v>
          </cell>
          <cell r="F2230" t="str">
            <v>TA</v>
          </cell>
          <cell r="G2230" t="str">
            <v>MANTENIMENT CSSat T.SEGRE 2018-06</v>
          </cell>
          <cell r="H2230" t="str">
            <v>IND</v>
          </cell>
          <cell r="I2230">
            <v>6</v>
          </cell>
          <cell r="J2230">
            <v>4</v>
          </cell>
          <cell r="K2230">
            <v>2.5</v>
          </cell>
          <cell r="L2230">
            <v>1.5</v>
          </cell>
          <cell r="M2230">
            <v>0.625</v>
          </cell>
          <cell r="N2230" t="str">
            <v>-</v>
          </cell>
          <cell r="O2230" t="str">
            <v>-</v>
          </cell>
          <cell r="P2230" t="str">
            <v>-</v>
          </cell>
          <cell r="Q2230" t="str">
            <v>-</v>
          </cell>
          <cell r="R2230" t="str">
            <v>TRS</v>
          </cell>
          <cell r="S2230" t="str">
            <v>-</v>
          </cell>
          <cell r="T2230" t="str">
            <v>-</v>
          </cell>
          <cell r="U2230">
            <v>43252</v>
          </cell>
          <cell r="V2230">
            <v>43281</v>
          </cell>
          <cell r="W2230">
            <v>43281</v>
          </cell>
          <cell r="X2230">
            <v>29</v>
          </cell>
          <cell r="Y2230">
            <v>43281</v>
          </cell>
          <cell r="Z2230">
            <v>0</v>
          </cell>
        </row>
        <row r="2231">
          <cell r="C2231">
            <v>4765</v>
          </cell>
          <cell r="D2231" t="str">
            <v>ELEPON</v>
          </cell>
          <cell r="E2231">
            <v>2018</v>
          </cell>
          <cell r="F2231" t="str">
            <v>TA</v>
          </cell>
          <cell r="G2231" t="str">
            <v>MANTENIMENT CSSat PONTS 2018-06</v>
          </cell>
          <cell r="H2231" t="str">
            <v>IND</v>
          </cell>
          <cell r="I2231">
            <v>0</v>
          </cell>
          <cell r="J2231">
            <v>4</v>
          </cell>
          <cell r="K2231">
            <v>1.25</v>
          </cell>
          <cell r="L2231">
            <v>2.75</v>
          </cell>
          <cell r="M2231">
            <v>0.3125</v>
          </cell>
          <cell r="N2231" t="str">
            <v>-</v>
          </cell>
          <cell r="O2231" t="str">
            <v>-</v>
          </cell>
          <cell r="P2231" t="str">
            <v>-</v>
          </cell>
          <cell r="Q2231" t="str">
            <v>-</v>
          </cell>
          <cell r="R2231" t="str">
            <v>TRS</v>
          </cell>
          <cell r="S2231" t="str">
            <v>-</v>
          </cell>
          <cell r="T2231" t="str">
            <v>-</v>
          </cell>
          <cell r="U2231">
            <v>43252</v>
          </cell>
          <cell r="V2231">
            <v>43281</v>
          </cell>
          <cell r="W2231">
            <v>43281</v>
          </cell>
          <cell r="X2231">
            <v>29</v>
          </cell>
          <cell r="Y2231">
            <v>43281</v>
          </cell>
          <cell r="Z2231">
            <v>0</v>
          </cell>
        </row>
        <row r="2232">
          <cell r="C2232">
            <v>4766</v>
          </cell>
          <cell r="D2232" t="str">
            <v>ELEEBR</v>
          </cell>
          <cell r="E2232">
            <v>2018</v>
          </cell>
          <cell r="F2232" t="str">
            <v>TA</v>
          </cell>
          <cell r="G2232" t="str">
            <v>MANTENIMENT CSSat EEBRO 2018-06</v>
          </cell>
          <cell r="H2232" t="str">
            <v>IND</v>
          </cell>
          <cell r="I2232">
            <v>0</v>
          </cell>
          <cell r="J2232">
            <v>5</v>
          </cell>
          <cell r="K2232">
            <v>1</v>
          </cell>
          <cell r="L2232">
            <v>4</v>
          </cell>
          <cell r="M2232">
            <v>0.2</v>
          </cell>
          <cell r="N2232" t="str">
            <v>-</v>
          </cell>
          <cell r="O2232" t="str">
            <v>-</v>
          </cell>
          <cell r="P2232" t="str">
            <v>-</v>
          </cell>
          <cell r="Q2232" t="str">
            <v>-</v>
          </cell>
          <cell r="R2232" t="str">
            <v>TRS</v>
          </cell>
          <cell r="S2232" t="str">
            <v>-</v>
          </cell>
          <cell r="T2232" t="str">
            <v>-</v>
          </cell>
          <cell r="U2232">
            <v>43252</v>
          </cell>
          <cell r="V2232">
            <v>43281</v>
          </cell>
          <cell r="W2232">
            <v>43281</v>
          </cell>
          <cell r="X2232">
            <v>29</v>
          </cell>
          <cell r="Y2232">
            <v>43281</v>
          </cell>
          <cell r="Z2232">
            <v>0</v>
          </cell>
        </row>
        <row r="2233">
          <cell r="C2233">
            <v>4767</v>
          </cell>
          <cell r="D2233" t="str">
            <v>ELSACO</v>
          </cell>
          <cell r="E2233">
            <v>2018</v>
          </cell>
          <cell r="F2233" t="str">
            <v>TA</v>
          </cell>
          <cell r="G2233" t="str">
            <v>MANTENIMENT CSSat STA.COLOMA 2018-06</v>
          </cell>
          <cell r="H2233" t="str">
            <v>IND</v>
          </cell>
          <cell r="I2233">
            <v>0</v>
          </cell>
          <cell r="J2233">
            <v>4</v>
          </cell>
          <cell r="K2233">
            <v>3.25</v>
          </cell>
          <cell r="L2233">
            <v>0.75</v>
          </cell>
          <cell r="M2233">
            <v>0.8125</v>
          </cell>
          <cell r="N2233" t="str">
            <v>-</v>
          </cell>
          <cell r="O2233" t="str">
            <v>-</v>
          </cell>
          <cell r="P2233" t="str">
            <v>-</v>
          </cell>
          <cell r="Q2233" t="str">
            <v>-</v>
          </cell>
          <cell r="R2233" t="str">
            <v>TRS</v>
          </cell>
          <cell r="S2233" t="str">
            <v>-</v>
          </cell>
          <cell r="T2233" t="str">
            <v>-</v>
          </cell>
          <cell r="U2233">
            <v>43252</v>
          </cell>
          <cell r="V2233">
            <v>43281</v>
          </cell>
          <cell r="W2233">
            <v>43281</v>
          </cell>
          <cell r="X2233">
            <v>29</v>
          </cell>
          <cell r="Y2233">
            <v>43281</v>
          </cell>
          <cell r="Z2233">
            <v>0</v>
          </cell>
        </row>
        <row r="2234">
          <cell r="C2234">
            <v>4768</v>
          </cell>
          <cell r="D2234" t="str">
            <v>CARBAY</v>
          </cell>
          <cell r="E2234">
            <v>2018</v>
          </cell>
          <cell r="F2234" t="str">
            <v>OB</v>
          </cell>
          <cell r="G2234" t="str">
            <v>MANTENIMIENTO SCADA CARBAYIN 2.017-2.018</v>
          </cell>
          <cell r="H2234" t="str">
            <v>IND</v>
          </cell>
          <cell r="I2234">
            <v>0</v>
          </cell>
          <cell r="J2234">
            <v>16</v>
          </cell>
          <cell r="K2234">
            <v>0</v>
          </cell>
          <cell r="L2234">
            <v>16</v>
          </cell>
          <cell r="M2234">
            <v>0</v>
          </cell>
          <cell r="N2234" t="str">
            <v>-</v>
          </cell>
          <cell r="O2234" t="str">
            <v>-</v>
          </cell>
          <cell r="P2234" t="str">
            <v>-</v>
          </cell>
          <cell r="Q2234" t="str">
            <v>JMG</v>
          </cell>
          <cell r="R2234" t="str">
            <v>-</v>
          </cell>
          <cell r="S2234" t="str">
            <v>-</v>
          </cell>
          <cell r="T2234" t="str">
            <v>-</v>
          </cell>
          <cell r="U2234">
            <v>43252</v>
          </cell>
          <cell r="V2234">
            <v>43616</v>
          </cell>
          <cell r="W2234">
            <v>43616</v>
          </cell>
          <cell r="X2234">
            <v>360</v>
          </cell>
          <cell r="Y2234">
            <v>0</v>
          </cell>
          <cell r="Z2234" t="str">
            <v/>
          </cell>
        </row>
        <row r="2235">
          <cell r="C2235">
            <v>4769</v>
          </cell>
          <cell r="D2235" t="str">
            <v>CIAELE</v>
          </cell>
          <cell r="E2235">
            <v>2018</v>
          </cell>
          <cell r="F2235" t="str">
            <v>OB</v>
          </cell>
          <cell r="G2235" t="str">
            <v>MANTENIMIENTO SCADA TEDIS.Net CIA ELECTRIFICACION 01/06/2.018-31/05/2.019</v>
          </cell>
          <cell r="H2235" t="str">
            <v>IND</v>
          </cell>
          <cell r="I2235">
            <v>0</v>
          </cell>
          <cell r="J2235">
            <v>16</v>
          </cell>
          <cell r="K2235">
            <v>0</v>
          </cell>
          <cell r="L2235">
            <v>16</v>
          </cell>
          <cell r="M2235">
            <v>0</v>
          </cell>
          <cell r="N2235" t="str">
            <v>-</v>
          </cell>
          <cell r="O2235" t="str">
            <v>-</v>
          </cell>
          <cell r="P2235" t="str">
            <v>-</v>
          </cell>
          <cell r="Q2235" t="str">
            <v>JMG</v>
          </cell>
          <cell r="R2235" t="str">
            <v>-</v>
          </cell>
          <cell r="S2235" t="str">
            <v>-</v>
          </cell>
          <cell r="T2235" t="str">
            <v>-</v>
          </cell>
          <cell r="U2235">
            <v>43252</v>
          </cell>
          <cell r="V2235">
            <v>43616</v>
          </cell>
          <cell r="W2235">
            <v>43616</v>
          </cell>
          <cell r="X2235">
            <v>360</v>
          </cell>
          <cell r="Y2235">
            <v>0</v>
          </cell>
          <cell r="Z2235" t="str">
            <v/>
          </cell>
        </row>
        <row r="2236">
          <cell r="C2236">
            <v>4770</v>
          </cell>
          <cell r="D2236" t="str">
            <v>ELEALS</v>
          </cell>
          <cell r="E2236">
            <v>2018</v>
          </cell>
          <cell r="F2236" t="str">
            <v>OB</v>
          </cell>
          <cell r="G2236" t="str">
            <v>MANTENIMIENTO CC SCADA ALSET 01/06/2.018-31/05/2.019</v>
          </cell>
          <cell r="H2236" t="str">
            <v>IND</v>
          </cell>
          <cell r="I2236">
            <v>0</v>
          </cell>
          <cell r="J2236">
            <v>8</v>
          </cell>
          <cell r="K2236">
            <v>0</v>
          </cell>
          <cell r="L2236">
            <v>8</v>
          </cell>
          <cell r="M2236">
            <v>0</v>
          </cell>
          <cell r="N2236" t="str">
            <v>-</v>
          </cell>
          <cell r="O2236" t="str">
            <v>-</v>
          </cell>
          <cell r="P2236" t="str">
            <v>-</v>
          </cell>
          <cell r="Q2236" t="str">
            <v>JMG</v>
          </cell>
          <cell r="R2236" t="str">
            <v>-</v>
          </cell>
          <cell r="S2236" t="str">
            <v>-</v>
          </cell>
          <cell r="T2236" t="str">
            <v>-</v>
          </cell>
          <cell r="U2236">
            <v>43252</v>
          </cell>
          <cell r="V2236">
            <v>43616</v>
          </cell>
          <cell r="W2236">
            <v>43616</v>
          </cell>
          <cell r="X2236">
            <v>360</v>
          </cell>
          <cell r="Y2236">
            <v>0</v>
          </cell>
          <cell r="Z2236" t="str">
            <v/>
          </cell>
        </row>
        <row r="2237">
          <cell r="C2237">
            <v>4771</v>
          </cell>
          <cell r="D2237" t="str">
            <v>ELEALS</v>
          </cell>
          <cell r="E2237">
            <v>2018</v>
          </cell>
          <cell r="F2237" t="str">
            <v>OB</v>
          </cell>
          <cell r="G2237" t="str">
            <v>MANTENIMIENTO SGT ALSET 01/06/2.018-31/05/2.019</v>
          </cell>
          <cell r="H2237" t="str">
            <v>IND</v>
          </cell>
          <cell r="I2237">
            <v>0</v>
          </cell>
          <cell r="J2237">
            <v>8</v>
          </cell>
          <cell r="K2237">
            <v>0</v>
          </cell>
          <cell r="L2237">
            <v>8</v>
          </cell>
          <cell r="M2237">
            <v>0</v>
          </cell>
          <cell r="N2237" t="str">
            <v>-</v>
          </cell>
          <cell r="O2237" t="str">
            <v>-</v>
          </cell>
          <cell r="P2237" t="str">
            <v>-</v>
          </cell>
          <cell r="Q2237" t="str">
            <v>-</v>
          </cell>
          <cell r="R2237" t="str">
            <v>TRS</v>
          </cell>
          <cell r="S2237" t="str">
            <v>-</v>
          </cell>
          <cell r="T2237" t="str">
            <v>-</v>
          </cell>
          <cell r="U2237">
            <v>43252</v>
          </cell>
          <cell r="V2237">
            <v>43616</v>
          </cell>
          <cell r="W2237">
            <v>43616</v>
          </cell>
          <cell r="X2237">
            <v>360</v>
          </cell>
          <cell r="Y2237">
            <v>0</v>
          </cell>
          <cell r="Z2237" t="str">
            <v/>
          </cell>
        </row>
        <row r="2238">
          <cell r="C2238">
            <v>4772</v>
          </cell>
          <cell r="D2238" t="str">
            <v>FELGON</v>
          </cell>
          <cell r="E2238">
            <v>2018</v>
          </cell>
          <cell r="F2238" t="str">
            <v>OB</v>
          </cell>
          <cell r="G2238" t="str">
            <v>MANTENIMENTO SCADA TEDIS.Net F.GONZALEZ 01/06/2.018 - 31/05/2.019</v>
          </cell>
          <cell r="H2238" t="str">
            <v>IND</v>
          </cell>
          <cell r="I2238">
            <v>0</v>
          </cell>
          <cell r="J2238">
            <v>16</v>
          </cell>
          <cell r="K2238">
            <v>0</v>
          </cell>
          <cell r="L2238">
            <v>16</v>
          </cell>
          <cell r="M2238">
            <v>0</v>
          </cell>
          <cell r="N2238" t="str">
            <v>-</v>
          </cell>
          <cell r="O2238" t="str">
            <v>-</v>
          </cell>
          <cell r="P2238" t="str">
            <v>-</v>
          </cell>
          <cell r="Q2238" t="str">
            <v>JMG</v>
          </cell>
          <cell r="R2238" t="str">
            <v>-</v>
          </cell>
          <cell r="S2238" t="str">
            <v>-</v>
          </cell>
          <cell r="T2238" t="str">
            <v>-</v>
          </cell>
          <cell r="U2238">
            <v>43252</v>
          </cell>
          <cell r="V2238">
            <v>43616</v>
          </cell>
          <cell r="W2238">
            <v>43616</v>
          </cell>
          <cell r="X2238">
            <v>360</v>
          </cell>
          <cell r="Y2238">
            <v>0</v>
          </cell>
          <cell r="Z2238" t="str">
            <v/>
          </cell>
        </row>
        <row r="2239">
          <cell r="C2239">
            <v>4773</v>
          </cell>
          <cell r="D2239" t="str">
            <v>SUMALG</v>
          </cell>
          <cell r="E2239">
            <v>2018</v>
          </cell>
          <cell r="F2239" t="str">
            <v>OB</v>
          </cell>
          <cell r="G2239" t="str">
            <v>MANTENIMENT SCADA ALGINET 01/06/2.018 - 31/05/2.019</v>
          </cell>
          <cell r="H2239" t="str">
            <v>IND</v>
          </cell>
          <cell r="I2239">
            <v>0</v>
          </cell>
          <cell r="J2239">
            <v>16</v>
          </cell>
          <cell r="K2239">
            <v>0</v>
          </cell>
          <cell r="L2239">
            <v>16</v>
          </cell>
          <cell r="M2239">
            <v>0</v>
          </cell>
          <cell r="N2239" t="str">
            <v>-</v>
          </cell>
          <cell r="O2239" t="str">
            <v>-</v>
          </cell>
          <cell r="P2239" t="str">
            <v>-</v>
          </cell>
          <cell r="Q2239" t="str">
            <v>JMG</v>
          </cell>
          <cell r="R2239" t="str">
            <v>-</v>
          </cell>
          <cell r="S2239" t="str">
            <v>-</v>
          </cell>
          <cell r="T2239" t="str">
            <v>-</v>
          </cell>
          <cell r="U2239">
            <v>43252</v>
          </cell>
          <cell r="V2239">
            <v>43616</v>
          </cell>
          <cell r="W2239">
            <v>43616</v>
          </cell>
          <cell r="X2239">
            <v>360</v>
          </cell>
          <cell r="Y2239">
            <v>0</v>
          </cell>
          <cell r="Z2239" t="str">
            <v/>
          </cell>
        </row>
        <row r="2240">
          <cell r="C2240">
            <v>4774</v>
          </cell>
          <cell r="D2240" t="str">
            <v>ORMAZA</v>
          </cell>
          <cell r="E2240">
            <v>2018</v>
          </cell>
          <cell r="F2240" t="str">
            <v>TA</v>
          </cell>
          <cell r="G2240" t="str">
            <v>CC SCADA BBVA LAS TABLAS v2.1</v>
          </cell>
          <cell r="H2240" t="str">
            <v>IND</v>
          </cell>
          <cell r="I2240">
            <v>0</v>
          </cell>
          <cell r="J2240">
            <v>20</v>
          </cell>
          <cell r="K2240">
            <v>23</v>
          </cell>
          <cell r="L2240">
            <v>-3</v>
          </cell>
          <cell r="M2240">
            <v>1.1499999999999999</v>
          </cell>
          <cell r="N2240" t="str">
            <v>-</v>
          </cell>
          <cell r="O2240" t="str">
            <v>-</v>
          </cell>
          <cell r="P2240" t="str">
            <v>-</v>
          </cell>
          <cell r="Q2240" t="str">
            <v>JMG</v>
          </cell>
          <cell r="R2240" t="str">
            <v>-</v>
          </cell>
          <cell r="S2240" t="str">
            <v>-</v>
          </cell>
          <cell r="T2240" t="str">
            <v>-</v>
          </cell>
          <cell r="U2240">
            <v>43252</v>
          </cell>
          <cell r="V2240">
            <v>43252</v>
          </cell>
          <cell r="W2240">
            <v>43252</v>
          </cell>
          <cell r="X2240">
            <v>0</v>
          </cell>
          <cell r="Y2240">
            <v>43245</v>
          </cell>
          <cell r="Z2240">
            <v>-6</v>
          </cell>
        </row>
        <row r="2241">
          <cell r="C2241">
            <v>4775</v>
          </cell>
          <cell r="D2241" t="str">
            <v>ELEBER</v>
          </cell>
          <cell r="E2241">
            <v>2018</v>
          </cell>
          <cell r="F2241" t="str">
            <v>TA</v>
          </cell>
          <cell r="G2241" t="str">
            <v>Reparaqcio RTU CAP32-48 N/S 218-2016 (RTU C.T. BERCHULES)</v>
          </cell>
          <cell r="H2241" t="str">
            <v>IND</v>
          </cell>
          <cell r="I2241">
            <v>0</v>
          </cell>
          <cell r="J2241">
            <v>8</v>
          </cell>
          <cell r="K2241">
            <v>8</v>
          </cell>
          <cell r="L2241">
            <v>0</v>
          </cell>
          <cell r="M2241">
            <v>1</v>
          </cell>
          <cell r="N2241" t="str">
            <v>-</v>
          </cell>
          <cell r="O2241" t="str">
            <v>-</v>
          </cell>
          <cell r="P2241" t="str">
            <v>EMM</v>
          </cell>
          <cell r="Q2241" t="str">
            <v>-</v>
          </cell>
          <cell r="R2241" t="str">
            <v>-</v>
          </cell>
          <cell r="S2241" t="str">
            <v>-</v>
          </cell>
          <cell r="T2241" t="str">
            <v>-</v>
          </cell>
          <cell r="U2241">
            <v>43252</v>
          </cell>
          <cell r="V2241">
            <v>43255</v>
          </cell>
          <cell r="W2241">
            <v>43255</v>
          </cell>
          <cell r="X2241">
            <v>3</v>
          </cell>
          <cell r="Y2241">
            <v>43255</v>
          </cell>
          <cell r="Z2241">
            <v>0</v>
          </cell>
        </row>
        <row r="2242">
          <cell r="C2242">
            <v>4776</v>
          </cell>
          <cell r="D2242" t="str">
            <v>EMSA</v>
          </cell>
          <cell r="E2242">
            <v>2018</v>
          </cell>
          <cell r="F2242" t="str">
            <v>TA</v>
          </cell>
          <cell r="G2242" t="str">
            <v>FORMACIO SW ConfigEditor v1.45</v>
          </cell>
          <cell r="H2242" t="str">
            <v>IND</v>
          </cell>
          <cell r="I2242">
            <v>0</v>
          </cell>
          <cell r="J2242">
            <v>9</v>
          </cell>
          <cell r="K2242">
            <v>9.5</v>
          </cell>
          <cell r="L2242">
            <v>-0.5</v>
          </cell>
          <cell r="M2242">
            <v>1.0555555555555556</v>
          </cell>
          <cell r="N2242" t="str">
            <v>-</v>
          </cell>
          <cell r="O2242" t="str">
            <v>-</v>
          </cell>
          <cell r="P2242" t="str">
            <v>-</v>
          </cell>
          <cell r="Q2242" t="str">
            <v>-</v>
          </cell>
          <cell r="R2242" t="str">
            <v>JMT</v>
          </cell>
          <cell r="S2242" t="str">
            <v>-</v>
          </cell>
          <cell r="T2242" t="str">
            <v>-</v>
          </cell>
          <cell r="U2242">
            <v>43256</v>
          </cell>
          <cell r="V2242">
            <v>43281</v>
          </cell>
          <cell r="W2242">
            <v>43281</v>
          </cell>
          <cell r="X2242">
            <v>25</v>
          </cell>
          <cell r="Y2242">
            <v>43266</v>
          </cell>
          <cell r="Z2242">
            <v>-15</v>
          </cell>
        </row>
        <row r="2243">
          <cell r="C2243">
            <v>4777</v>
          </cell>
          <cell r="D2243" t="str">
            <v>BONARE</v>
          </cell>
          <cell r="E2243">
            <v>2018</v>
          </cell>
          <cell r="F2243" t="str">
            <v>TA</v>
          </cell>
          <cell r="G2243" t="str">
            <v>Reparacio TD COG. BONAREA</v>
          </cell>
          <cell r="H2243" t="str">
            <v>IND</v>
          </cell>
          <cell r="I2243">
            <v>0</v>
          </cell>
          <cell r="J2243">
            <v>18</v>
          </cell>
          <cell r="K2243">
            <v>14.67</v>
          </cell>
          <cell r="L2243">
            <v>3.33</v>
          </cell>
          <cell r="M2243">
            <v>0.81499999999999995</v>
          </cell>
          <cell r="N2243" t="str">
            <v>-</v>
          </cell>
          <cell r="O2243" t="str">
            <v>-</v>
          </cell>
          <cell r="P2243" t="str">
            <v>EMM</v>
          </cell>
          <cell r="Q2243" t="str">
            <v>-</v>
          </cell>
          <cell r="R2243" t="str">
            <v>-</v>
          </cell>
          <cell r="S2243" t="str">
            <v>-</v>
          </cell>
          <cell r="T2243" t="str">
            <v>-</v>
          </cell>
          <cell r="U2243">
            <v>43258</v>
          </cell>
          <cell r="V2243">
            <v>43273</v>
          </cell>
          <cell r="W2243">
            <v>43273</v>
          </cell>
          <cell r="X2243">
            <v>15</v>
          </cell>
          <cell r="Y2243">
            <v>43265</v>
          </cell>
          <cell r="Z2243">
            <v>-8</v>
          </cell>
        </row>
        <row r="2244">
          <cell r="C2244">
            <v>4778</v>
          </cell>
          <cell r="D2244" t="str">
            <v>ELEBER</v>
          </cell>
          <cell r="E2244">
            <v>2018</v>
          </cell>
          <cell r="F2244" t="str">
            <v>TA</v>
          </cell>
          <cell r="G2244" t="str">
            <v>RTU C.T. PLAZA TOROS ALCUDIA v1.0</v>
          </cell>
          <cell r="H2244" t="str">
            <v>PPAL.</v>
          </cell>
          <cell r="I2244">
            <v>0</v>
          </cell>
          <cell r="J2244">
            <v>14</v>
          </cell>
          <cell r="K2244">
            <v>16.420000000000002</v>
          </cell>
          <cell r="L2244">
            <v>-2.4200000000000017</v>
          </cell>
          <cell r="M2244">
            <v>1.172857142857143</v>
          </cell>
          <cell r="N2244" t="str">
            <v>-</v>
          </cell>
          <cell r="O2244" t="str">
            <v>-</v>
          </cell>
          <cell r="P2244" t="str">
            <v>EMM</v>
          </cell>
          <cell r="Q2244" t="str">
            <v>-</v>
          </cell>
          <cell r="R2244" t="str">
            <v>-</v>
          </cell>
          <cell r="S2244" t="str">
            <v>-</v>
          </cell>
          <cell r="T2244" t="str">
            <v>-</v>
          </cell>
          <cell r="U2244">
            <v>43256</v>
          </cell>
          <cell r="V2244">
            <v>43322</v>
          </cell>
          <cell r="W2244">
            <v>43395</v>
          </cell>
          <cell r="X2244">
            <v>65</v>
          </cell>
          <cell r="Y2244">
            <v>43395</v>
          </cell>
          <cell r="Z2244">
            <v>0</v>
          </cell>
        </row>
        <row r="2245">
          <cell r="C2245">
            <v>4779</v>
          </cell>
          <cell r="D2245" t="str">
            <v>ELEBER</v>
          </cell>
          <cell r="E2245">
            <v>2018</v>
          </cell>
          <cell r="F2245" t="str">
            <v>TA</v>
          </cell>
          <cell r="G2245" t="str">
            <v>RTU C.T. IGLESIA ALCUDIA v1.0</v>
          </cell>
          <cell r="H2245" t="str">
            <v>PPAL.</v>
          </cell>
          <cell r="I2245">
            <v>0</v>
          </cell>
          <cell r="J2245">
            <v>14</v>
          </cell>
          <cell r="K2245">
            <v>19.329999999999998</v>
          </cell>
          <cell r="L2245">
            <v>-5.3299999999999983</v>
          </cell>
          <cell r="M2245">
            <v>1.3807142857142856</v>
          </cell>
          <cell r="N2245" t="str">
            <v>-</v>
          </cell>
          <cell r="O2245" t="str">
            <v>-</v>
          </cell>
          <cell r="P2245" t="str">
            <v>EMM</v>
          </cell>
          <cell r="Q2245" t="str">
            <v>-</v>
          </cell>
          <cell r="R2245" t="str">
            <v>-</v>
          </cell>
          <cell r="S2245" t="str">
            <v>-</v>
          </cell>
          <cell r="T2245" t="str">
            <v>-</v>
          </cell>
          <cell r="U2245">
            <v>43256</v>
          </cell>
          <cell r="V2245">
            <v>43322</v>
          </cell>
          <cell r="W2245">
            <v>43396</v>
          </cell>
          <cell r="X2245">
            <v>65</v>
          </cell>
          <cell r="Y2245">
            <v>43396</v>
          </cell>
          <cell r="Z2245">
            <v>0</v>
          </cell>
        </row>
        <row r="2246">
          <cell r="C2246">
            <v>4780</v>
          </cell>
          <cell r="D2246" t="str">
            <v>ELEBER</v>
          </cell>
          <cell r="E2246">
            <v>2018</v>
          </cell>
          <cell r="F2246" t="str">
            <v>TA</v>
          </cell>
          <cell r="G2246" t="str">
            <v>RTU C.T. URBANIZACION GOLCO v1.0</v>
          </cell>
          <cell r="H2246" t="str">
            <v>PPAL.</v>
          </cell>
          <cell r="I2246">
            <v>0</v>
          </cell>
          <cell r="J2246">
            <v>6.5</v>
          </cell>
          <cell r="K2246">
            <v>5.7</v>
          </cell>
          <cell r="L2246">
            <v>0.79999999999999982</v>
          </cell>
          <cell r="M2246">
            <v>0.87692307692307692</v>
          </cell>
          <cell r="N2246" t="str">
            <v>-</v>
          </cell>
          <cell r="O2246" t="str">
            <v>-</v>
          </cell>
          <cell r="P2246" t="str">
            <v>EMM</v>
          </cell>
          <cell r="Q2246" t="str">
            <v>-</v>
          </cell>
          <cell r="R2246" t="str">
            <v>-</v>
          </cell>
          <cell r="S2246" t="str">
            <v>-</v>
          </cell>
          <cell r="T2246" t="str">
            <v>-</v>
          </cell>
          <cell r="U2246">
            <v>43256</v>
          </cell>
          <cell r="V2246">
            <v>43322</v>
          </cell>
          <cell r="W2246">
            <v>43396</v>
          </cell>
          <cell r="X2246">
            <v>65</v>
          </cell>
          <cell r="Y2246">
            <v>43396</v>
          </cell>
          <cell r="Z2246">
            <v>0</v>
          </cell>
        </row>
        <row r="2247">
          <cell r="C2247">
            <v>0</v>
          </cell>
          <cell r="D2247">
            <v>0</v>
          </cell>
          <cell r="E2247">
            <v>0</v>
          </cell>
          <cell r="F2247">
            <v>0</v>
          </cell>
          <cell r="G2247">
            <v>0</v>
          </cell>
          <cell r="H2247">
            <v>0</v>
          </cell>
          <cell r="I2247">
            <v>0</v>
          </cell>
          <cell r="J2247">
            <v>278</v>
          </cell>
          <cell r="K2247">
            <v>184.56999999999994</v>
          </cell>
          <cell r="L2247">
            <v>93.430000000000064</v>
          </cell>
          <cell r="M2247">
            <v>0</v>
          </cell>
          <cell r="N2247">
            <v>0</v>
          </cell>
          <cell r="O2247">
            <v>0</v>
          </cell>
          <cell r="P2247">
            <v>0</v>
          </cell>
          <cell r="Q2247">
            <v>0</v>
          </cell>
          <cell r="R2247">
            <v>0</v>
          </cell>
          <cell r="S2247">
            <v>0</v>
          </cell>
          <cell r="T2247">
            <v>0</v>
          </cell>
          <cell r="U2247">
            <v>0</v>
          </cell>
          <cell r="V2247">
            <v>0</v>
          </cell>
          <cell r="W2247">
            <v>0</v>
          </cell>
          <cell r="X2247">
            <v>0</v>
          </cell>
          <cell r="Y2247">
            <v>0</v>
          </cell>
          <cell r="Z2247">
            <v>-31</v>
          </cell>
        </row>
        <row r="2248">
          <cell r="L2248">
            <v>0</v>
          </cell>
          <cell r="M2248">
            <v>0</v>
          </cell>
          <cell r="Z2248">
            <v>0</v>
          </cell>
        </row>
        <row r="2249">
          <cell r="D2249">
            <v>0</v>
          </cell>
          <cell r="E2249">
            <v>0</v>
          </cell>
          <cell r="F2249">
            <v>0</v>
          </cell>
          <cell r="G2249">
            <v>0</v>
          </cell>
          <cell r="H2249">
            <v>0</v>
          </cell>
          <cell r="I2249">
            <v>0</v>
          </cell>
          <cell r="J2249">
            <v>0</v>
          </cell>
          <cell r="K2249">
            <v>0</v>
          </cell>
          <cell r="L2249">
            <v>0</v>
          </cell>
          <cell r="M2249">
            <v>0</v>
          </cell>
          <cell r="N2249">
            <v>0</v>
          </cell>
          <cell r="O2249">
            <v>0</v>
          </cell>
          <cell r="P2249">
            <v>0</v>
          </cell>
          <cell r="Q2249">
            <v>0</v>
          </cell>
          <cell r="R2249">
            <v>0</v>
          </cell>
          <cell r="S2249">
            <v>0</v>
          </cell>
          <cell r="T2249">
            <v>0</v>
          </cell>
          <cell r="U2249">
            <v>0</v>
          </cell>
          <cell r="Z2249">
            <v>0</v>
          </cell>
        </row>
        <row r="2250">
          <cell r="D2250">
            <v>0</v>
          </cell>
          <cell r="E2250">
            <v>0</v>
          </cell>
          <cell r="F2250">
            <v>0</v>
          </cell>
          <cell r="G2250">
            <v>0</v>
          </cell>
          <cell r="H2250">
            <v>0</v>
          </cell>
          <cell r="I2250">
            <v>0</v>
          </cell>
          <cell r="J2250">
            <v>0</v>
          </cell>
          <cell r="K2250">
            <v>0</v>
          </cell>
          <cell r="N2250" t="str">
            <v>APROVISIONAMENTS</v>
          </cell>
          <cell r="O2250" t="str">
            <v>ADMINISTRACIO</v>
          </cell>
          <cell r="P2250" t="str">
            <v>OPERACIONS</v>
          </cell>
          <cell r="Q2250" t="str">
            <v>ENGINYERIA HW</v>
          </cell>
          <cell r="R2250" t="str">
            <v>ENGINYERIA SW</v>
          </cell>
          <cell r="S2250" t="str">
            <v>COMERCIAL</v>
          </cell>
          <cell r="T2250" t="str">
            <v>CONSUL.TELCOMUNIC.</v>
          </cell>
          <cell r="U2250">
            <v>0</v>
          </cell>
          <cell r="Z2250">
            <v>0</v>
          </cell>
        </row>
        <row r="2251">
          <cell r="N2251">
            <v>0</v>
          </cell>
          <cell r="O2251">
            <v>0</v>
          </cell>
          <cell r="P2251">
            <v>0</v>
          </cell>
          <cell r="Q2251">
            <v>0</v>
          </cell>
          <cell r="R2251">
            <v>0</v>
          </cell>
          <cell r="S2251">
            <v>0</v>
          </cell>
          <cell r="T2251">
            <v>0</v>
          </cell>
          <cell r="U2251">
            <v>0</v>
          </cell>
          <cell r="Z2251">
            <v>0</v>
          </cell>
        </row>
        <row r="2252">
          <cell r="N2252">
            <v>0</v>
          </cell>
          <cell r="O2252">
            <v>0</v>
          </cell>
          <cell r="P2252">
            <v>0</v>
          </cell>
          <cell r="Q2252">
            <v>0</v>
          </cell>
          <cell r="R2252">
            <v>0</v>
          </cell>
          <cell r="S2252">
            <v>0</v>
          </cell>
          <cell r="T2252">
            <v>0</v>
          </cell>
          <cell r="U2252">
            <v>0</v>
          </cell>
          <cell r="Z2252">
            <v>0</v>
          </cell>
        </row>
        <row r="2253">
          <cell r="N2253">
            <v>0</v>
          </cell>
          <cell r="O2253">
            <v>0</v>
          </cell>
          <cell r="P2253">
            <v>0</v>
          </cell>
          <cell r="Q2253">
            <v>0</v>
          </cell>
          <cell r="R2253">
            <v>0</v>
          </cell>
          <cell r="S2253">
            <v>0</v>
          </cell>
          <cell r="T2253">
            <v>0</v>
          </cell>
          <cell r="U2253">
            <v>0</v>
          </cell>
          <cell r="Z2253">
            <v>0</v>
          </cell>
        </row>
        <row r="2254">
          <cell r="E2254">
            <v>0</v>
          </cell>
          <cell r="F2254">
            <v>0</v>
          </cell>
          <cell r="G2254">
            <v>0</v>
          </cell>
          <cell r="H2254">
            <v>0</v>
          </cell>
          <cell r="I2254">
            <v>0</v>
          </cell>
          <cell r="J2254">
            <v>0</v>
          </cell>
          <cell r="K2254">
            <v>0</v>
          </cell>
          <cell r="L2254">
            <v>0</v>
          </cell>
          <cell r="M2254">
            <v>0</v>
          </cell>
          <cell r="N2254">
            <v>0</v>
          </cell>
          <cell r="O2254">
            <v>0</v>
          </cell>
          <cell r="P2254">
            <v>0</v>
          </cell>
          <cell r="Q2254">
            <v>0</v>
          </cell>
          <cell r="R2254">
            <v>0</v>
          </cell>
          <cell r="S2254">
            <v>0</v>
          </cell>
          <cell r="T2254">
            <v>0</v>
          </cell>
          <cell r="U2254">
            <v>0</v>
          </cell>
          <cell r="Z2254">
            <v>0</v>
          </cell>
        </row>
        <row r="2255">
          <cell r="E2255" t="str">
            <v>Projectes (EXTERNS) en curs 2.018</v>
          </cell>
          <cell r="F2255">
            <v>0</v>
          </cell>
          <cell r="G2255">
            <v>0</v>
          </cell>
          <cell r="H2255">
            <v>0</v>
          </cell>
          <cell r="I2255">
            <v>0</v>
          </cell>
          <cell r="J2255">
            <v>0</v>
          </cell>
          <cell r="K2255">
            <v>0</v>
          </cell>
          <cell r="L2255">
            <v>0</v>
          </cell>
          <cell r="M2255">
            <v>0</v>
          </cell>
          <cell r="N2255">
            <v>0</v>
          </cell>
          <cell r="O2255">
            <v>0</v>
          </cell>
          <cell r="P2255">
            <v>0</v>
          </cell>
          <cell r="Q2255">
            <v>0</v>
          </cell>
          <cell r="R2255">
            <v>0</v>
          </cell>
          <cell r="S2255">
            <v>0</v>
          </cell>
          <cell r="T2255">
            <v>0</v>
          </cell>
          <cell r="U2255">
            <v>0</v>
          </cell>
          <cell r="Z2255">
            <v>0</v>
          </cell>
        </row>
        <row r="2256">
          <cell r="N2256">
            <v>0</v>
          </cell>
          <cell r="O2256">
            <v>0</v>
          </cell>
          <cell r="P2256">
            <v>0</v>
          </cell>
          <cell r="Q2256">
            <v>0</v>
          </cell>
          <cell r="R2256">
            <v>0</v>
          </cell>
          <cell r="S2256">
            <v>0</v>
          </cell>
          <cell r="T2256">
            <v>0</v>
          </cell>
          <cell r="U2256">
            <v>0</v>
          </cell>
          <cell r="Z2256">
            <v>0</v>
          </cell>
        </row>
        <row r="2257">
          <cell r="C2257">
            <v>0</v>
          </cell>
          <cell r="D2257">
            <v>0</v>
          </cell>
          <cell r="E2257">
            <v>0</v>
          </cell>
          <cell r="F2257">
            <v>0</v>
          </cell>
          <cell r="G2257">
            <v>0</v>
          </cell>
          <cell r="H2257">
            <v>0</v>
          </cell>
          <cell r="I2257">
            <v>0</v>
          </cell>
          <cell r="J2257">
            <v>0</v>
          </cell>
          <cell r="K2257">
            <v>0</v>
          </cell>
          <cell r="L2257">
            <v>0</v>
          </cell>
          <cell r="M2257">
            <v>0</v>
          </cell>
          <cell r="N2257">
            <v>0</v>
          </cell>
          <cell r="O2257">
            <v>0</v>
          </cell>
          <cell r="P2257">
            <v>0</v>
          </cell>
          <cell r="Q2257">
            <v>0</v>
          </cell>
          <cell r="R2257">
            <v>0</v>
          </cell>
          <cell r="S2257">
            <v>0</v>
          </cell>
          <cell r="T2257">
            <v>0</v>
          </cell>
          <cell r="U2257">
            <v>0</v>
          </cell>
          <cell r="V2257">
            <v>0</v>
          </cell>
          <cell r="W2257">
            <v>0</v>
          </cell>
          <cell r="X2257">
            <v>0</v>
          </cell>
          <cell r="Y2257">
            <v>0</v>
          </cell>
          <cell r="Z2257">
            <v>0</v>
          </cell>
        </row>
        <row r="2258">
          <cell r="C2258" t="str">
            <v>OF</v>
          </cell>
          <cell r="D2258" t="str">
            <v>CLIENT</v>
          </cell>
          <cell r="E2258" t="str">
            <v>ANY</v>
          </cell>
          <cell r="F2258" t="str">
            <v>STATUS</v>
          </cell>
          <cell r="G2258" t="str">
            <v>PROJECTE</v>
          </cell>
          <cell r="H2258" t="str">
            <v>TIPUS OF o DEPENDENCIA</v>
          </cell>
          <cell r="I2258">
            <v>0</v>
          </cell>
          <cell r="J2258" t="str">
            <v>PREV</v>
          </cell>
          <cell r="K2258" t="str">
            <v>TOTAL</v>
          </cell>
          <cell r="L2258" t="str">
            <v>DESV</v>
          </cell>
          <cell r="M2258" t="str">
            <v>AVANÇ</v>
          </cell>
          <cell r="N2258" t="str">
            <v>DPT. IMPLICATS</v>
          </cell>
          <cell r="O2258">
            <v>0</v>
          </cell>
          <cell r="P2258">
            <v>0</v>
          </cell>
          <cell r="Q2258">
            <v>0</v>
          </cell>
          <cell r="R2258">
            <v>0</v>
          </cell>
          <cell r="S2258">
            <v>0</v>
          </cell>
          <cell r="T2258">
            <v>0</v>
          </cell>
          <cell r="U2258" t="str">
            <v>DATA</v>
          </cell>
          <cell r="V2258" t="str">
            <v>DATA</v>
          </cell>
          <cell r="W2258" t="str">
            <v>DATA</v>
          </cell>
          <cell r="X2258" t="str">
            <v>DURADA</v>
          </cell>
          <cell r="Y2258" t="str">
            <v>DATA</v>
          </cell>
          <cell r="Z2258" t="str">
            <v>DESVIAC.</v>
          </cell>
        </row>
        <row r="2259">
          <cell r="C2259">
            <v>0</v>
          </cell>
          <cell r="D2259">
            <v>0</v>
          </cell>
          <cell r="E2259">
            <v>0</v>
          </cell>
          <cell r="F2259">
            <v>0</v>
          </cell>
          <cell r="G2259">
            <v>0</v>
          </cell>
          <cell r="H2259">
            <v>0</v>
          </cell>
          <cell r="I2259">
            <v>0</v>
          </cell>
          <cell r="J2259">
            <v>0</v>
          </cell>
          <cell r="K2259" t="str">
            <v>REAL</v>
          </cell>
          <cell r="L2259">
            <v>0</v>
          </cell>
          <cell r="M2259">
            <v>0</v>
          </cell>
          <cell r="N2259">
            <v>0</v>
          </cell>
          <cell r="O2259">
            <v>0</v>
          </cell>
          <cell r="P2259">
            <v>0</v>
          </cell>
          <cell r="Q2259">
            <v>0</v>
          </cell>
          <cell r="R2259">
            <v>0</v>
          </cell>
          <cell r="S2259">
            <v>0</v>
          </cell>
          <cell r="T2259">
            <v>0</v>
          </cell>
          <cell r="U2259" t="str">
            <v>INICI</v>
          </cell>
          <cell r="V2259" t="str">
            <v>ENTREGA</v>
          </cell>
          <cell r="W2259" t="str">
            <v>REVISADA</v>
          </cell>
          <cell r="X2259">
            <v>0</v>
          </cell>
          <cell r="Y2259" t="str">
            <v>ACCEP.</v>
          </cell>
          <cell r="Z2259">
            <v>0</v>
          </cell>
        </row>
        <row r="2260">
          <cell r="C2260">
            <v>0</v>
          </cell>
          <cell r="D2260">
            <v>0</v>
          </cell>
          <cell r="E2260">
            <v>0</v>
          </cell>
          <cell r="F2260">
            <v>0</v>
          </cell>
          <cell r="G2260">
            <v>0</v>
          </cell>
          <cell r="H2260">
            <v>0</v>
          </cell>
          <cell r="I2260">
            <v>0</v>
          </cell>
          <cell r="J2260">
            <v>0</v>
          </cell>
          <cell r="K2260">
            <v>0</v>
          </cell>
          <cell r="L2260">
            <v>0</v>
          </cell>
          <cell r="M2260">
            <v>0</v>
          </cell>
          <cell r="N2260">
            <v>0</v>
          </cell>
          <cell r="O2260">
            <v>0</v>
          </cell>
          <cell r="P2260">
            <v>0</v>
          </cell>
          <cell r="Q2260">
            <v>0</v>
          </cell>
          <cell r="R2260">
            <v>0</v>
          </cell>
          <cell r="S2260">
            <v>0</v>
          </cell>
          <cell r="T2260">
            <v>0</v>
          </cell>
          <cell r="U2260">
            <v>0</v>
          </cell>
          <cell r="V2260">
            <v>0</v>
          </cell>
          <cell r="W2260">
            <v>0</v>
          </cell>
          <cell r="X2260">
            <v>0</v>
          </cell>
          <cell r="Y2260">
            <v>0</v>
          </cell>
          <cell r="Z2260">
            <v>0</v>
          </cell>
        </row>
        <row r="2261">
          <cell r="C2261">
            <v>4781</v>
          </cell>
          <cell r="D2261" t="str">
            <v>ELEBER</v>
          </cell>
          <cell r="E2261">
            <v>2018</v>
          </cell>
          <cell r="F2261" t="str">
            <v>TA</v>
          </cell>
          <cell r="G2261" t="str">
            <v>RTU C.T. TRANQUILLOS JATAR v1.0</v>
          </cell>
          <cell r="H2261" t="str">
            <v>PPAL.</v>
          </cell>
          <cell r="I2261">
            <v>0</v>
          </cell>
          <cell r="J2261">
            <v>4.5</v>
          </cell>
          <cell r="K2261">
            <v>3.7</v>
          </cell>
          <cell r="L2261">
            <v>0.79999999999999982</v>
          </cell>
          <cell r="M2261">
            <v>0.8222222222222223</v>
          </cell>
          <cell r="N2261" t="str">
            <v>-</v>
          </cell>
          <cell r="O2261" t="str">
            <v>-</v>
          </cell>
          <cell r="P2261" t="str">
            <v>EMM</v>
          </cell>
          <cell r="Q2261" t="str">
            <v>-</v>
          </cell>
          <cell r="R2261" t="str">
            <v>-</v>
          </cell>
          <cell r="S2261" t="str">
            <v>-</v>
          </cell>
          <cell r="T2261" t="str">
            <v>-</v>
          </cell>
          <cell r="U2261">
            <v>43256</v>
          </cell>
          <cell r="V2261">
            <v>43322</v>
          </cell>
          <cell r="W2261">
            <v>43396</v>
          </cell>
          <cell r="X2261">
            <v>65</v>
          </cell>
          <cell r="Y2261">
            <v>43396</v>
          </cell>
          <cell r="Z2261">
            <v>0</v>
          </cell>
        </row>
        <row r="2262">
          <cell r="C2262">
            <v>4782</v>
          </cell>
          <cell r="D2262" t="str">
            <v>ELEBER</v>
          </cell>
          <cell r="E2262">
            <v>2018</v>
          </cell>
          <cell r="F2262" t="str">
            <v>TA</v>
          </cell>
          <cell r="G2262" t="str">
            <v>RTU C.T. PEPE AVILA AGRON v1.0</v>
          </cell>
          <cell r="H2262" t="str">
            <v>PPAL.</v>
          </cell>
          <cell r="I2262">
            <v>0</v>
          </cell>
          <cell r="J2262">
            <v>9</v>
          </cell>
          <cell r="K2262">
            <v>7.33</v>
          </cell>
          <cell r="L2262">
            <v>1.67</v>
          </cell>
          <cell r="M2262">
            <v>0.81444444444444442</v>
          </cell>
          <cell r="N2262" t="str">
            <v>-</v>
          </cell>
          <cell r="O2262" t="str">
            <v>-</v>
          </cell>
          <cell r="P2262" t="str">
            <v>EMM</v>
          </cell>
          <cell r="Q2262" t="str">
            <v>-</v>
          </cell>
          <cell r="R2262" t="str">
            <v>-</v>
          </cell>
          <cell r="S2262" t="str">
            <v>-</v>
          </cell>
          <cell r="T2262" t="str">
            <v>-</v>
          </cell>
          <cell r="U2262">
            <v>43256</v>
          </cell>
          <cell r="V2262">
            <v>43322</v>
          </cell>
          <cell r="W2262">
            <v>43397</v>
          </cell>
          <cell r="X2262">
            <v>65</v>
          </cell>
          <cell r="Y2262">
            <v>43397</v>
          </cell>
          <cell r="Z2262">
            <v>0</v>
          </cell>
        </row>
        <row r="2263">
          <cell r="C2263">
            <v>4783</v>
          </cell>
          <cell r="D2263" t="str">
            <v>ELEBER</v>
          </cell>
          <cell r="E2263">
            <v>2018</v>
          </cell>
          <cell r="F2263" t="str">
            <v>TA</v>
          </cell>
          <cell r="G2263" t="str">
            <v>RTU C.T. ESTANQUE LACHAR v1.0</v>
          </cell>
          <cell r="H2263" t="str">
            <v>PPAL.</v>
          </cell>
          <cell r="I2263">
            <v>0</v>
          </cell>
          <cell r="J2263">
            <v>7</v>
          </cell>
          <cell r="K2263">
            <v>5.25</v>
          </cell>
          <cell r="L2263">
            <v>1.75</v>
          </cell>
          <cell r="M2263">
            <v>0.75</v>
          </cell>
          <cell r="N2263" t="str">
            <v>-</v>
          </cell>
          <cell r="O2263" t="str">
            <v>-</v>
          </cell>
          <cell r="P2263" t="str">
            <v>EMM</v>
          </cell>
          <cell r="Q2263" t="str">
            <v>-</v>
          </cell>
          <cell r="R2263" t="str">
            <v>-</v>
          </cell>
          <cell r="S2263" t="str">
            <v>-</v>
          </cell>
          <cell r="T2263" t="str">
            <v>-</v>
          </cell>
          <cell r="U2263">
            <v>43256</v>
          </cell>
          <cell r="V2263">
            <v>43322</v>
          </cell>
          <cell r="W2263">
            <v>43398</v>
          </cell>
          <cell r="X2263">
            <v>65</v>
          </cell>
          <cell r="Y2263">
            <v>43398</v>
          </cell>
          <cell r="Z2263">
            <v>0</v>
          </cell>
        </row>
        <row r="2264">
          <cell r="C2264">
            <v>4784</v>
          </cell>
          <cell r="D2264" t="str">
            <v>ELEBER</v>
          </cell>
          <cell r="E2264">
            <v>2018</v>
          </cell>
          <cell r="F2264" t="str">
            <v>TA</v>
          </cell>
          <cell r="G2264" t="str">
            <v>Inst. y PEM RTU C.T. PLAZA TOROS ALCUDIA v1.0</v>
          </cell>
          <cell r="H2264" t="str">
            <v>OF4778</v>
          </cell>
          <cell r="I2264">
            <v>0</v>
          </cell>
          <cell r="J2264">
            <v>10</v>
          </cell>
          <cell r="K2264">
            <v>7</v>
          </cell>
          <cell r="L2264">
            <v>3</v>
          </cell>
          <cell r="M2264">
            <v>0.7</v>
          </cell>
          <cell r="N2264" t="str">
            <v>-</v>
          </cell>
          <cell r="O2264" t="str">
            <v>-</v>
          </cell>
          <cell r="P2264" t="str">
            <v>-</v>
          </cell>
          <cell r="Q2264" t="str">
            <v>-</v>
          </cell>
          <cell r="R2264" t="str">
            <v>RVC</v>
          </cell>
          <cell r="S2264" t="str">
            <v>-</v>
          </cell>
          <cell r="T2264" t="str">
            <v>-</v>
          </cell>
          <cell r="U2264">
            <v>43256</v>
          </cell>
          <cell r="V2264">
            <v>43322</v>
          </cell>
          <cell r="W2264">
            <v>43402</v>
          </cell>
          <cell r="X2264">
            <v>65</v>
          </cell>
          <cell r="Y2264">
            <v>43402</v>
          </cell>
          <cell r="Z2264">
            <v>0</v>
          </cell>
        </row>
        <row r="2265">
          <cell r="C2265">
            <v>4785</v>
          </cell>
          <cell r="D2265" t="str">
            <v>ELEBER</v>
          </cell>
          <cell r="E2265">
            <v>2018</v>
          </cell>
          <cell r="F2265" t="str">
            <v>TA</v>
          </cell>
          <cell r="G2265" t="str">
            <v>Inst. y PEM RTU C.T. IGLESIA ALCUDIA v1.0</v>
          </cell>
          <cell r="H2265" t="str">
            <v>OF4779</v>
          </cell>
          <cell r="I2265">
            <v>0</v>
          </cell>
          <cell r="J2265">
            <v>10</v>
          </cell>
          <cell r="K2265">
            <v>7</v>
          </cell>
          <cell r="L2265">
            <v>3</v>
          </cell>
          <cell r="M2265">
            <v>0.7</v>
          </cell>
          <cell r="N2265" t="str">
            <v>-</v>
          </cell>
          <cell r="O2265" t="str">
            <v>-</v>
          </cell>
          <cell r="P2265" t="str">
            <v>-</v>
          </cell>
          <cell r="Q2265" t="str">
            <v>-</v>
          </cell>
          <cell r="R2265" t="str">
            <v>RVC</v>
          </cell>
          <cell r="S2265" t="str">
            <v>-</v>
          </cell>
          <cell r="T2265" t="str">
            <v>-</v>
          </cell>
          <cell r="U2265">
            <v>43256</v>
          </cell>
          <cell r="V2265">
            <v>43322</v>
          </cell>
          <cell r="W2265">
            <v>43402</v>
          </cell>
          <cell r="X2265">
            <v>65</v>
          </cell>
          <cell r="Y2265">
            <v>43402</v>
          </cell>
          <cell r="Z2265">
            <v>0</v>
          </cell>
        </row>
        <row r="2266">
          <cell r="C2266">
            <v>4786</v>
          </cell>
          <cell r="D2266" t="str">
            <v>ELEBER</v>
          </cell>
          <cell r="E2266">
            <v>2018</v>
          </cell>
          <cell r="F2266" t="str">
            <v>TA</v>
          </cell>
          <cell r="G2266" t="str">
            <v>Inst. y PEM RTU C.T. URBANIZACION GOLCO v1.0</v>
          </cell>
          <cell r="H2266" t="str">
            <v>OF4780</v>
          </cell>
          <cell r="I2266">
            <v>0</v>
          </cell>
          <cell r="J2266">
            <v>9</v>
          </cell>
          <cell r="K2266">
            <v>6</v>
          </cell>
          <cell r="L2266">
            <v>3</v>
          </cell>
          <cell r="M2266">
            <v>0.66666666666666663</v>
          </cell>
          <cell r="N2266" t="str">
            <v>-</v>
          </cell>
          <cell r="O2266" t="str">
            <v>-</v>
          </cell>
          <cell r="P2266" t="str">
            <v>-</v>
          </cell>
          <cell r="Q2266" t="str">
            <v>-</v>
          </cell>
          <cell r="R2266" t="str">
            <v>RVC</v>
          </cell>
          <cell r="S2266" t="str">
            <v>-</v>
          </cell>
          <cell r="T2266" t="str">
            <v>-</v>
          </cell>
          <cell r="U2266">
            <v>43256</v>
          </cell>
          <cell r="V2266">
            <v>43322</v>
          </cell>
          <cell r="W2266">
            <v>43401</v>
          </cell>
          <cell r="X2266">
            <v>65</v>
          </cell>
          <cell r="Y2266">
            <v>43401</v>
          </cell>
          <cell r="Z2266">
            <v>0</v>
          </cell>
        </row>
        <row r="2267">
          <cell r="C2267">
            <v>4787</v>
          </cell>
          <cell r="D2267" t="str">
            <v>ELEBER</v>
          </cell>
          <cell r="E2267">
            <v>2018</v>
          </cell>
          <cell r="F2267" t="str">
            <v>TA</v>
          </cell>
          <cell r="G2267" t="str">
            <v>Inst. y PEM RTU C.T. TRANQUILLOS JATAR v1.0</v>
          </cell>
          <cell r="H2267" t="str">
            <v>OF4781</v>
          </cell>
          <cell r="I2267">
            <v>0</v>
          </cell>
          <cell r="J2267">
            <v>9</v>
          </cell>
          <cell r="K2267">
            <v>6</v>
          </cell>
          <cell r="L2267">
            <v>3</v>
          </cell>
          <cell r="M2267">
            <v>0.66666666666666663</v>
          </cell>
          <cell r="N2267" t="str">
            <v>-</v>
          </cell>
          <cell r="O2267" t="str">
            <v>-</v>
          </cell>
          <cell r="P2267" t="str">
            <v>-</v>
          </cell>
          <cell r="Q2267" t="str">
            <v>-</v>
          </cell>
          <cell r="R2267" t="str">
            <v>RVC</v>
          </cell>
          <cell r="S2267" t="str">
            <v>-</v>
          </cell>
          <cell r="T2267" t="str">
            <v>-</v>
          </cell>
          <cell r="U2267">
            <v>43256</v>
          </cell>
          <cell r="V2267">
            <v>43322</v>
          </cell>
          <cell r="W2267">
            <v>43401</v>
          </cell>
          <cell r="X2267">
            <v>65</v>
          </cell>
          <cell r="Y2267">
            <v>43401</v>
          </cell>
          <cell r="Z2267">
            <v>0</v>
          </cell>
        </row>
        <row r="2268">
          <cell r="C2268">
            <v>4788</v>
          </cell>
          <cell r="D2268" t="str">
            <v>ELEBER</v>
          </cell>
          <cell r="E2268">
            <v>2018</v>
          </cell>
          <cell r="F2268" t="str">
            <v>TA</v>
          </cell>
          <cell r="G2268" t="str">
            <v>Inst. y PEM RTU C.T. PEPE AVILA AGRON v1.0</v>
          </cell>
          <cell r="H2268" t="str">
            <v>OF4782</v>
          </cell>
          <cell r="I2268">
            <v>0</v>
          </cell>
          <cell r="J2268">
            <v>9</v>
          </cell>
          <cell r="K2268">
            <v>6</v>
          </cell>
          <cell r="L2268">
            <v>3</v>
          </cell>
          <cell r="M2268">
            <v>0.66666666666666663</v>
          </cell>
          <cell r="N2268" t="str">
            <v>-</v>
          </cell>
          <cell r="O2268" t="str">
            <v>-</v>
          </cell>
          <cell r="P2268" t="str">
            <v>-</v>
          </cell>
          <cell r="Q2268" t="str">
            <v>-</v>
          </cell>
          <cell r="R2268" t="str">
            <v>RVC</v>
          </cell>
          <cell r="S2268" t="str">
            <v>-</v>
          </cell>
          <cell r="T2268" t="str">
            <v>-</v>
          </cell>
          <cell r="U2268">
            <v>43256</v>
          </cell>
          <cell r="V2268">
            <v>43322</v>
          </cell>
          <cell r="W2268">
            <v>43403</v>
          </cell>
          <cell r="X2268">
            <v>65</v>
          </cell>
          <cell r="Y2268">
            <v>43403</v>
          </cell>
          <cell r="Z2268">
            <v>0</v>
          </cell>
        </row>
        <row r="2269">
          <cell r="C2269">
            <v>4789</v>
          </cell>
          <cell r="D2269" t="str">
            <v>ELEBER</v>
          </cell>
          <cell r="E2269">
            <v>2018</v>
          </cell>
          <cell r="F2269" t="str">
            <v>TA</v>
          </cell>
          <cell r="G2269" t="str">
            <v>Inst. y PEM RTU C.T. ESTANQUE LACHAR v1.0</v>
          </cell>
          <cell r="H2269" t="str">
            <v>OF4783</v>
          </cell>
          <cell r="I2269">
            <v>0</v>
          </cell>
          <cell r="J2269">
            <v>9</v>
          </cell>
          <cell r="K2269">
            <v>8</v>
          </cell>
          <cell r="L2269">
            <v>1</v>
          </cell>
          <cell r="M2269">
            <v>0.88888888888888884</v>
          </cell>
          <cell r="N2269" t="str">
            <v>-</v>
          </cell>
          <cell r="O2269" t="str">
            <v>-</v>
          </cell>
          <cell r="P2269" t="str">
            <v>-</v>
          </cell>
          <cell r="Q2269" t="str">
            <v>-</v>
          </cell>
          <cell r="R2269" t="str">
            <v>RVC</v>
          </cell>
          <cell r="S2269" t="str">
            <v>-</v>
          </cell>
          <cell r="T2269" t="str">
            <v>-</v>
          </cell>
          <cell r="U2269">
            <v>43256</v>
          </cell>
          <cell r="V2269">
            <v>43322</v>
          </cell>
          <cell r="W2269">
            <v>43409</v>
          </cell>
          <cell r="X2269">
            <v>65</v>
          </cell>
          <cell r="Y2269">
            <v>43409</v>
          </cell>
          <cell r="Z2269">
            <v>0</v>
          </cell>
        </row>
        <row r="2270">
          <cell r="C2270">
            <v>4790</v>
          </cell>
          <cell r="D2270" t="str">
            <v>SITEL</v>
          </cell>
          <cell r="E2270">
            <v>2018</v>
          </cell>
          <cell r="F2270" t="str">
            <v>TA</v>
          </cell>
          <cell r="G2270" t="str">
            <v>2 x Manguera COM CAP32 - nPort 5110</v>
          </cell>
          <cell r="H2270" t="str">
            <v>OF4780</v>
          </cell>
          <cell r="I2270">
            <v>4</v>
          </cell>
          <cell r="J2270">
            <v>0.5</v>
          </cell>
          <cell r="K2270">
            <v>0.49</v>
          </cell>
          <cell r="L2270">
            <v>1.0000000000000009E-2</v>
          </cell>
          <cell r="M2270">
            <v>0.98</v>
          </cell>
          <cell r="N2270" t="str">
            <v>-</v>
          </cell>
          <cell r="O2270" t="str">
            <v>-</v>
          </cell>
          <cell r="P2270" t="str">
            <v>EMM</v>
          </cell>
          <cell r="Q2270" t="str">
            <v>-</v>
          </cell>
          <cell r="R2270" t="str">
            <v>-</v>
          </cell>
          <cell r="S2270" t="str">
            <v>-</v>
          </cell>
          <cell r="T2270" t="str">
            <v>-</v>
          </cell>
          <cell r="U2270">
            <v>43256</v>
          </cell>
          <cell r="V2270">
            <v>43322</v>
          </cell>
          <cell r="W2270">
            <v>43322</v>
          </cell>
          <cell r="X2270">
            <v>65</v>
          </cell>
          <cell r="Y2270">
            <v>43312</v>
          </cell>
          <cell r="Z2270">
            <v>-9</v>
          </cell>
        </row>
        <row r="2271">
          <cell r="C2271">
            <v>4791</v>
          </cell>
          <cell r="D2271" t="str">
            <v>SITEL</v>
          </cell>
          <cell r="E2271">
            <v>2018</v>
          </cell>
          <cell r="F2271" t="str">
            <v>TA</v>
          </cell>
          <cell r="G2271" t="str">
            <v>3 x Mang.COM. CAP-32/PRX-GSM</v>
          </cell>
          <cell r="H2271" t="str">
            <v>OF4780</v>
          </cell>
          <cell r="I2271">
            <v>4</v>
          </cell>
          <cell r="J2271">
            <v>0.5</v>
          </cell>
          <cell r="K2271">
            <v>0.33</v>
          </cell>
          <cell r="L2271">
            <v>0.16999999999999998</v>
          </cell>
          <cell r="M2271">
            <v>0.66</v>
          </cell>
          <cell r="N2271" t="str">
            <v>-</v>
          </cell>
          <cell r="O2271" t="str">
            <v>-</v>
          </cell>
          <cell r="P2271" t="str">
            <v>EMM</v>
          </cell>
          <cell r="Q2271" t="str">
            <v>-</v>
          </cell>
          <cell r="R2271" t="str">
            <v>-</v>
          </cell>
          <cell r="S2271" t="str">
            <v>-</v>
          </cell>
          <cell r="T2271" t="str">
            <v>-</v>
          </cell>
          <cell r="U2271">
            <v>43256</v>
          </cell>
          <cell r="V2271">
            <v>43322</v>
          </cell>
          <cell r="W2271">
            <v>43322</v>
          </cell>
          <cell r="X2271">
            <v>65</v>
          </cell>
          <cell r="Y2271">
            <v>43312</v>
          </cell>
          <cell r="Z2271">
            <v>-9</v>
          </cell>
        </row>
        <row r="2272">
          <cell r="C2272">
            <v>4792</v>
          </cell>
          <cell r="D2272" t="str">
            <v>SITEL</v>
          </cell>
          <cell r="E2272">
            <v>2018</v>
          </cell>
          <cell r="F2272" t="str">
            <v>TA</v>
          </cell>
          <cell r="G2272" t="str">
            <v>3 x Cable ETHERNET</v>
          </cell>
          <cell r="H2272" t="str">
            <v>OF4780</v>
          </cell>
          <cell r="I2272">
            <v>6</v>
          </cell>
          <cell r="J2272">
            <v>0.5</v>
          </cell>
          <cell r="K2272">
            <v>0.57999999999999996</v>
          </cell>
          <cell r="L2272">
            <v>-7.999999999999996E-2</v>
          </cell>
          <cell r="M2272">
            <v>1.1599999999999999</v>
          </cell>
          <cell r="N2272" t="str">
            <v>-</v>
          </cell>
          <cell r="O2272" t="str">
            <v>-</v>
          </cell>
          <cell r="P2272" t="str">
            <v>EMM</v>
          </cell>
          <cell r="Q2272" t="str">
            <v>-</v>
          </cell>
          <cell r="R2272" t="str">
            <v>-</v>
          </cell>
          <cell r="S2272" t="str">
            <v>-</v>
          </cell>
          <cell r="T2272" t="str">
            <v>-</v>
          </cell>
          <cell r="U2272">
            <v>43256</v>
          </cell>
          <cell r="V2272">
            <v>43322</v>
          </cell>
          <cell r="W2272">
            <v>43322</v>
          </cell>
          <cell r="X2272">
            <v>65</v>
          </cell>
          <cell r="Y2272">
            <v>43312</v>
          </cell>
          <cell r="Z2272">
            <v>-9</v>
          </cell>
        </row>
        <row r="2273">
          <cell r="C2273">
            <v>4793</v>
          </cell>
          <cell r="D2273" t="str">
            <v>SITEL</v>
          </cell>
          <cell r="E2273">
            <v>2018</v>
          </cell>
          <cell r="F2273" t="str">
            <v>TA</v>
          </cell>
          <cell r="G2273" t="str">
            <v>2 x Manguera COM MODEM FSK - GM340</v>
          </cell>
          <cell r="H2273" t="str">
            <v>OF4782</v>
          </cell>
          <cell r="I2273">
            <v>6</v>
          </cell>
          <cell r="J2273">
            <v>0.5</v>
          </cell>
          <cell r="K2273">
            <v>0.67</v>
          </cell>
          <cell r="L2273">
            <v>-0.17000000000000004</v>
          </cell>
          <cell r="M2273">
            <v>1.34</v>
          </cell>
          <cell r="N2273" t="str">
            <v>-</v>
          </cell>
          <cell r="O2273" t="str">
            <v>-</v>
          </cell>
          <cell r="P2273" t="str">
            <v>EMM</v>
          </cell>
          <cell r="Q2273" t="str">
            <v>-</v>
          </cell>
          <cell r="R2273" t="str">
            <v>-</v>
          </cell>
          <cell r="S2273" t="str">
            <v>-</v>
          </cell>
          <cell r="T2273" t="str">
            <v>-</v>
          </cell>
          <cell r="U2273">
            <v>43256</v>
          </cell>
          <cell r="V2273">
            <v>43322</v>
          </cell>
          <cell r="W2273">
            <v>43322</v>
          </cell>
          <cell r="X2273">
            <v>65</v>
          </cell>
          <cell r="Y2273">
            <v>43312</v>
          </cell>
          <cell r="Z2273">
            <v>-9</v>
          </cell>
        </row>
        <row r="2274">
          <cell r="C2274">
            <v>4794</v>
          </cell>
          <cell r="D2274" t="str">
            <v>SITEL</v>
          </cell>
          <cell r="E2274">
            <v>2018</v>
          </cell>
          <cell r="F2274" t="str">
            <v>TA</v>
          </cell>
          <cell r="G2274" t="str">
            <v>2 x Manguera COM CAP32 - MODEM FSK</v>
          </cell>
          <cell r="H2274" t="str">
            <v>OF4752</v>
          </cell>
          <cell r="I2274">
            <v>0</v>
          </cell>
          <cell r="J2274">
            <v>0.5</v>
          </cell>
          <cell r="K2274">
            <v>0.67</v>
          </cell>
          <cell r="L2274">
            <v>-0.17000000000000004</v>
          </cell>
          <cell r="M2274">
            <v>1.34</v>
          </cell>
          <cell r="N2274" t="str">
            <v>-</v>
          </cell>
          <cell r="O2274" t="str">
            <v>-</v>
          </cell>
          <cell r="P2274" t="str">
            <v>EMM</v>
          </cell>
          <cell r="Q2274" t="str">
            <v>-</v>
          </cell>
          <cell r="R2274" t="str">
            <v>-</v>
          </cell>
          <cell r="S2274" t="str">
            <v>-</v>
          </cell>
          <cell r="T2274" t="str">
            <v>-</v>
          </cell>
          <cell r="U2274">
            <v>43256</v>
          </cell>
          <cell r="V2274">
            <v>43322</v>
          </cell>
          <cell r="W2274">
            <v>43322</v>
          </cell>
          <cell r="X2274">
            <v>65</v>
          </cell>
          <cell r="Y2274">
            <v>43312</v>
          </cell>
          <cell r="Z2274">
            <v>-9</v>
          </cell>
        </row>
        <row r="2275">
          <cell r="C2275">
            <v>4795</v>
          </cell>
          <cell r="D2275" t="str">
            <v>GASELE</v>
          </cell>
          <cell r="E2275">
            <v>2018</v>
          </cell>
          <cell r="F2275" t="str">
            <v>TA</v>
          </cell>
          <cell r="G2275" t="str">
            <v>CC SCADA TEDIS.Net GASELEC v1.5</v>
          </cell>
          <cell r="H2275" t="str">
            <v>IND</v>
          </cell>
          <cell r="I2275">
            <v>0</v>
          </cell>
          <cell r="J2275">
            <v>30</v>
          </cell>
          <cell r="K2275">
            <v>30</v>
          </cell>
          <cell r="L2275">
            <v>0</v>
          </cell>
          <cell r="M2275">
            <v>1</v>
          </cell>
          <cell r="N2275" t="str">
            <v>-</v>
          </cell>
          <cell r="O2275" t="str">
            <v>-</v>
          </cell>
          <cell r="P2275" t="str">
            <v>-</v>
          </cell>
          <cell r="Q2275" t="str">
            <v>-</v>
          </cell>
          <cell r="R2275" t="str">
            <v>JMT</v>
          </cell>
          <cell r="S2275" t="str">
            <v>-</v>
          </cell>
          <cell r="T2275" t="str">
            <v>-</v>
          </cell>
          <cell r="U2275">
            <v>43262</v>
          </cell>
          <cell r="V2275">
            <v>43280</v>
          </cell>
          <cell r="W2275">
            <v>43280</v>
          </cell>
          <cell r="X2275">
            <v>18</v>
          </cell>
          <cell r="Y2275">
            <v>43279</v>
          </cell>
          <cell r="Z2275">
            <v>-1</v>
          </cell>
        </row>
        <row r="2276">
          <cell r="C2276">
            <v>4796</v>
          </cell>
          <cell r="D2276" t="str">
            <v>ASESER</v>
          </cell>
          <cell r="E2276">
            <v>2018</v>
          </cell>
          <cell r="F2276" t="str">
            <v>TA</v>
          </cell>
          <cell r="G2276" t="str">
            <v>SW CS ASEME v12.0</v>
          </cell>
          <cell r="H2276" t="str">
            <v>IND</v>
          </cell>
          <cell r="I2276">
            <v>0</v>
          </cell>
          <cell r="J2276">
            <v>243</v>
          </cell>
          <cell r="K2276">
            <v>258.5</v>
          </cell>
          <cell r="L2276">
            <v>-15.5</v>
          </cell>
          <cell r="M2276">
            <v>1.0637860082304527</v>
          </cell>
          <cell r="N2276" t="str">
            <v>-</v>
          </cell>
          <cell r="O2276" t="str">
            <v>-</v>
          </cell>
          <cell r="P2276" t="str">
            <v>-</v>
          </cell>
          <cell r="Q2276" t="str">
            <v>-</v>
          </cell>
          <cell r="R2276" t="str">
            <v>TRS</v>
          </cell>
          <cell r="S2276" t="str">
            <v>-</v>
          </cell>
          <cell r="T2276" t="str">
            <v>-</v>
          </cell>
          <cell r="U2276">
            <v>43263</v>
          </cell>
          <cell r="V2276">
            <v>43413</v>
          </cell>
          <cell r="W2276">
            <v>43511</v>
          </cell>
          <cell r="X2276">
            <v>147</v>
          </cell>
          <cell r="Y2276">
            <v>43511</v>
          </cell>
          <cell r="Z2276">
            <v>0</v>
          </cell>
        </row>
        <row r="2277">
          <cell r="C2277">
            <v>4797</v>
          </cell>
          <cell r="D2277" t="str">
            <v>ENDENE</v>
          </cell>
          <cell r="E2277">
            <v>2018</v>
          </cell>
          <cell r="F2277" t="str">
            <v>TA</v>
          </cell>
          <cell r="G2277" t="str">
            <v>Reparacio RTU CAP32-48 N/S 811-2012 P.F. GUIAMARENET</v>
          </cell>
          <cell r="H2277" t="str">
            <v>IND</v>
          </cell>
          <cell r="I2277">
            <v>0</v>
          </cell>
          <cell r="J2277">
            <v>2.5</v>
          </cell>
          <cell r="K2277">
            <v>2.5</v>
          </cell>
          <cell r="L2277">
            <v>0</v>
          </cell>
          <cell r="M2277">
            <v>1</v>
          </cell>
          <cell r="N2277" t="str">
            <v>-</v>
          </cell>
          <cell r="O2277" t="str">
            <v>-</v>
          </cell>
          <cell r="P2277" t="str">
            <v>EMM</v>
          </cell>
          <cell r="Q2277" t="str">
            <v>-</v>
          </cell>
          <cell r="R2277" t="str">
            <v>-</v>
          </cell>
          <cell r="S2277" t="str">
            <v>-</v>
          </cell>
          <cell r="T2277" t="str">
            <v>-</v>
          </cell>
          <cell r="U2277">
            <v>43264</v>
          </cell>
          <cell r="V2277">
            <v>43265</v>
          </cell>
          <cell r="W2277">
            <v>43265</v>
          </cell>
          <cell r="X2277">
            <v>1</v>
          </cell>
          <cell r="Y2277">
            <v>43265</v>
          </cell>
          <cell r="Z2277">
            <v>0</v>
          </cell>
        </row>
        <row r="2278">
          <cell r="C2278">
            <v>4798</v>
          </cell>
          <cell r="D2278" t="str">
            <v>ELEBER</v>
          </cell>
          <cell r="E2278">
            <v>2018</v>
          </cell>
          <cell r="F2278" t="str">
            <v>TA</v>
          </cell>
          <cell r="G2278" t="str">
            <v>RTU IAT CARRERA JATAR v1.0</v>
          </cell>
          <cell r="H2278" t="str">
            <v>PPAL.</v>
          </cell>
          <cell r="I2278">
            <v>0</v>
          </cell>
          <cell r="J2278">
            <v>24.5</v>
          </cell>
          <cell r="K2278">
            <v>25</v>
          </cell>
          <cell r="L2278">
            <v>-0.5</v>
          </cell>
          <cell r="M2278">
            <v>1.0204081632653061</v>
          </cell>
          <cell r="N2278" t="str">
            <v>-</v>
          </cell>
          <cell r="O2278" t="str">
            <v>-</v>
          </cell>
          <cell r="P2278" t="str">
            <v>-</v>
          </cell>
          <cell r="Q2278" t="str">
            <v>-</v>
          </cell>
          <cell r="R2278" t="str">
            <v>AP</v>
          </cell>
          <cell r="S2278" t="str">
            <v>-</v>
          </cell>
          <cell r="T2278" t="str">
            <v>-</v>
          </cell>
          <cell r="U2278">
            <v>43265</v>
          </cell>
          <cell r="V2278">
            <v>43322</v>
          </cell>
          <cell r="W2278">
            <v>43490</v>
          </cell>
          <cell r="X2278">
            <v>56</v>
          </cell>
          <cell r="Y2278">
            <v>43490</v>
          </cell>
          <cell r="Z2278">
            <v>0</v>
          </cell>
        </row>
        <row r="2279">
          <cell r="C2279">
            <v>4799</v>
          </cell>
          <cell r="D2279" t="str">
            <v>ELEBER</v>
          </cell>
          <cell r="E2279">
            <v>2018</v>
          </cell>
          <cell r="F2279" t="str">
            <v>TA</v>
          </cell>
          <cell r="G2279" t="str">
            <v>Inst. y PEM RTU IAT CARRERA JATAR v1.0</v>
          </cell>
          <cell r="H2279" t="str">
            <v>OF4798</v>
          </cell>
          <cell r="I2279">
            <v>0</v>
          </cell>
          <cell r="J2279">
            <v>8</v>
          </cell>
          <cell r="K2279">
            <v>9.42</v>
          </cell>
          <cell r="L2279">
            <v>-1.42</v>
          </cell>
          <cell r="M2279">
            <v>1.1775</v>
          </cell>
          <cell r="N2279" t="str">
            <v>-</v>
          </cell>
          <cell r="O2279" t="str">
            <v>-</v>
          </cell>
          <cell r="P2279" t="str">
            <v>-</v>
          </cell>
          <cell r="Q2279" t="str">
            <v>-</v>
          </cell>
          <cell r="R2279" t="str">
            <v>AP</v>
          </cell>
          <cell r="S2279" t="str">
            <v>-</v>
          </cell>
          <cell r="T2279" t="str">
            <v>-</v>
          </cell>
          <cell r="U2279">
            <v>43265</v>
          </cell>
          <cell r="V2279">
            <v>43322</v>
          </cell>
          <cell r="W2279">
            <v>43490</v>
          </cell>
          <cell r="X2279">
            <v>56</v>
          </cell>
          <cell r="Y2279">
            <v>43490</v>
          </cell>
          <cell r="Z2279">
            <v>0</v>
          </cell>
        </row>
        <row r="2280">
          <cell r="C2280">
            <v>4800</v>
          </cell>
          <cell r="D2280" t="str">
            <v>SITEL</v>
          </cell>
          <cell r="E2280">
            <v>2018</v>
          </cell>
          <cell r="F2280" t="str">
            <v>TA</v>
          </cell>
          <cell r="G2280" t="str">
            <v>1 x Manguera COM CAP32 - PROT ZiV</v>
          </cell>
          <cell r="H2280" t="str">
            <v>OF4798</v>
          </cell>
          <cell r="I2280">
            <v>0</v>
          </cell>
          <cell r="J2280">
            <v>0.25</v>
          </cell>
          <cell r="K2280">
            <v>0.33</v>
          </cell>
          <cell r="L2280">
            <v>-8.0000000000000016E-2</v>
          </cell>
          <cell r="M2280">
            <v>1.32</v>
          </cell>
          <cell r="N2280" t="str">
            <v>-</v>
          </cell>
          <cell r="O2280" t="str">
            <v>-</v>
          </cell>
          <cell r="P2280" t="str">
            <v>EMM</v>
          </cell>
          <cell r="Q2280" t="str">
            <v>-</v>
          </cell>
          <cell r="R2280" t="str">
            <v>-</v>
          </cell>
          <cell r="S2280" t="str">
            <v>-</v>
          </cell>
          <cell r="T2280" t="str">
            <v>-</v>
          </cell>
          <cell r="U2280">
            <v>43265</v>
          </cell>
          <cell r="V2280">
            <v>43322</v>
          </cell>
          <cell r="W2280">
            <v>43322</v>
          </cell>
          <cell r="X2280">
            <v>56</v>
          </cell>
          <cell r="Y2280">
            <v>43311</v>
          </cell>
          <cell r="Z2280">
            <v>-10</v>
          </cell>
        </row>
        <row r="2281">
          <cell r="C2281">
            <v>4801</v>
          </cell>
          <cell r="D2281" t="str">
            <v>SITEL</v>
          </cell>
          <cell r="E2281">
            <v>2018</v>
          </cell>
          <cell r="F2281" t="str">
            <v>TA</v>
          </cell>
          <cell r="G2281" t="str">
            <v>Desenv. SW TEDIS.Net, PrimeService v1.46</v>
          </cell>
          <cell r="H2281" t="str">
            <v>OF3629</v>
          </cell>
          <cell r="I2281">
            <v>0</v>
          </cell>
          <cell r="J2281">
            <v>200</v>
          </cell>
          <cell r="K2281">
            <v>204</v>
          </cell>
          <cell r="L2281">
            <v>-4</v>
          </cell>
          <cell r="M2281">
            <v>1.02</v>
          </cell>
          <cell r="N2281" t="str">
            <v>-</v>
          </cell>
          <cell r="O2281" t="str">
            <v>-</v>
          </cell>
          <cell r="P2281" t="str">
            <v>-</v>
          </cell>
          <cell r="Q2281" t="str">
            <v>-</v>
          </cell>
          <cell r="R2281" t="str">
            <v>AP</v>
          </cell>
          <cell r="S2281" t="str">
            <v>-</v>
          </cell>
          <cell r="T2281" t="str">
            <v>-</v>
          </cell>
          <cell r="U2281">
            <v>43272</v>
          </cell>
          <cell r="V2281">
            <v>43308</v>
          </cell>
          <cell r="W2281">
            <v>43419</v>
          </cell>
          <cell r="X2281">
            <v>36</v>
          </cell>
          <cell r="Y2281">
            <v>43419</v>
          </cell>
          <cell r="Z2281">
            <v>0</v>
          </cell>
        </row>
        <row r="2282">
          <cell r="C2282">
            <v>4802</v>
          </cell>
          <cell r="D2282" t="str">
            <v>SITEL</v>
          </cell>
          <cell r="E2282">
            <v>2018</v>
          </cell>
          <cell r="F2282" t="str">
            <v>OB</v>
          </cell>
          <cell r="G2282" t="str">
            <v>Desenv: SW TEDIS.Net, STGConfigImporter v1.46</v>
          </cell>
          <cell r="H2282" t="str">
            <v>OF3629</v>
          </cell>
          <cell r="I2282">
            <v>0</v>
          </cell>
          <cell r="J2282">
            <v>40</v>
          </cell>
          <cell r="K2282">
            <v>0</v>
          </cell>
          <cell r="L2282">
            <v>40</v>
          </cell>
          <cell r="M2282">
            <v>0</v>
          </cell>
          <cell r="N2282" t="str">
            <v>-</v>
          </cell>
          <cell r="O2282" t="str">
            <v>-</v>
          </cell>
          <cell r="P2282" t="str">
            <v>-</v>
          </cell>
          <cell r="Q2282" t="str">
            <v>-</v>
          </cell>
          <cell r="R2282" t="str">
            <v>AP</v>
          </cell>
          <cell r="S2282" t="str">
            <v>-</v>
          </cell>
          <cell r="T2282" t="str">
            <v>-</v>
          </cell>
          <cell r="U2282">
            <v>43272</v>
          </cell>
          <cell r="V2282">
            <v>43308</v>
          </cell>
          <cell r="W2282">
            <v>43308</v>
          </cell>
          <cell r="X2282">
            <v>36</v>
          </cell>
          <cell r="Y2282">
            <v>0</v>
          </cell>
          <cell r="Z2282" t="str">
            <v/>
          </cell>
        </row>
        <row r="2283">
          <cell r="C2283">
            <v>4803</v>
          </cell>
          <cell r="D2283" t="str">
            <v>ELEBER</v>
          </cell>
          <cell r="E2283">
            <v>2018</v>
          </cell>
          <cell r="F2283" t="str">
            <v>OB</v>
          </cell>
          <cell r="G2283" t="str">
            <v>MANTENIMENT SCADA BERMEJALES 01/07/2.018 - 30/06/2.019</v>
          </cell>
          <cell r="H2283" t="str">
            <v>IND</v>
          </cell>
          <cell r="I2283">
            <v>0</v>
          </cell>
          <cell r="J2283">
            <v>16</v>
          </cell>
          <cell r="K2283">
            <v>0</v>
          </cell>
          <cell r="L2283">
            <v>16</v>
          </cell>
          <cell r="M2283">
            <v>0</v>
          </cell>
          <cell r="N2283" t="str">
            <v>-</v>
          </cell>
          <cell r="O2283" t="str">
            <v>-</v>
          </cell>
          <cell r="P2283" t="str">
            <v>-</v>
          </cell>
          <cell r="Q2283" t="str">
            <v>-</v>
          </cell>
          <cell r="R2283" t="str">
            <v>RVC</v>
          </cell>
          <cell r="S2283" t="str">
            <v>-</v>
          </cell>
          <cell r="T2283" t="str">
            <v>-</v>
          </cell>
          <cell r="U2283">
            <v>43282</v>
          </cell>
          <cell r="V2283">
            <v>43646</v>
          </cell>
          <cell r="W2283">
            <v>43646</v>
          </cell>
          <cell r="X2283">
            <v>359</v>
          </cell>
          <cell r="Y2283">
            <v>0</v>
          </cell>
          <cell r="Z2283" t="str">
            <v/>
          </cell>
        </row>
        <row r="2284">
          <cell r="C2284">
            <v>4804</v>
          </cell>
          <cell r="D2284" t="str">
            <v>CARBAY</v>
          </cell>
          <cell r="E2284">
            <v>2018</v>
          </cell>
          <cell r="F2284" t="str">
            <v>TA</v>
          </cell>
          <cell r="G2284" t="str">
            <v>Reparacio CAP16 N/S 922-2006 S.E. CABAÑONA</v>
          </cell>
          <cell r="H2284" t="str">
            <v>IND</v>
          </cell>
          <cell r="I2284">
            <v>0</v>
          </cell>
          <cell r="J2284">
            <v>3.5</v>
          </cell>
          <cell r="K2284">
            <v>3.5</v>
          </cell>
          <cell r="L2284">
            <v>0</v>
          </cell>
          <cell r="M2284">
            <v>1</v>
          </cell>
          <cell r="N2284" t="str">
            <v>-</v>
          </cell>
          <cell r="O2284" t="str">
            <v>-</v>
          </cell>
          <cell r="P2284" t="str">
            <v>EMM</v>
          </cell>
          <cell r="Q2284" t="str">
            <v>-</v>
          </cell>
          <cell r="R2284" t="str">
            <v>-</v>
          </cell>
          <cell r="S2284" t="str">
            <v>-</v>
          </cell>
          <cell r="T2284" t="str">
            <v>-</v>
          </cell>
          <cell r="U2284">
            <v>43283</v>
          </cell>
          <cell r="V2284">
            <v>43284</v>
          </cell>
          <cell r="W2284">
            <v>43284</v>
          </cell>
          <cell r="X2284">
            <v>1</v>
          </cell>
          <cell r="Y2284">
            <v>43284</v>
          </cell>
          <cell r="Z2284">
            <v>0</v>
          </cell>
        </row>
        <row r="2285">
          <cell r="C2285">
            <v>4805</v>
          </cell>
          <cell r="D2285" t="str">
            <v>ENDENE</v>
          </cell>
          <cell r="E2285">
            <v>2018</v>
          </cell>
          <cell r="F2285" t="str">
            <v>TA</v>
          </cell>
          <cell r="G2285" t="str">
            <v>Reparacio RTU PRE + TD P.F. GUIAMARENET</v>
          </cell>
          <cell r="H2285" t="str">
            <v>IND</v>
          </cell>
          <cell r="I2285">
            <v>0</v>
          </cell>
          <cell r="J2285">
            <v>9.5</v>
          </cell>
          <cell r="K2285">
            <v>9.83</v>
          </cell>
          <cell r="L2285">
            <v>-0.33000000000000007</v>
          </cell>
          <cell r="M2285">
            <v>1.0347368421052632</v>
          </cell>
          <cell r="N2285" t="str">
            <v>-</v>
          </cell>
          <cell r="O2285" t="str">
            <v>-</v>
          </cell>
          <cell r="P2285" t="str">
            <v>EMM</v>
          </cell>
          <cell r="Q2285" t="str">
            <v>-</v>
          </cell>
          <cell r="R2285" t="str">
            <v>-</v>
          </cell>
          <cell r="S2285" t="str">
            <v>-</v>
          </cell>
          <cell r="T2285" t="str">
            <v>-</v>
          </cell>
          <cell r="U2285">
            <v>43280</v>
          </cell>
          <cell r="V2285">
            <v>43284</v>
          </cell>
          <cell r="W2285">
            <v>43287</v>
          </cell>
          <cell r="X2285">
            <v>4</v>
          </cell>
          <cell r="Y2285">
            <v>43287</v>
          </cell>
          <cell r="Z2285">
            <v>0</v>
          </cell>
        </row>
        <row r="2286">
          <cell r="C2286">
            <v>4806</v>
          </cell>
          <cell r="D2286" t="str">
            <v>ELECON</v>
          </cell>
          <cell r="E2286">
            <v>2018</v>
          </cell>
          <cell r="F2286" t="str">
            <v>TA</v>
          </cell>
          <cell r="G2286" t="str">
            <v>Reparacio CAP32-48 N/S 232-2016</v>
          </cell>
          <cell r="H2286" t="str">
            <v>IND</v>
          </cell>
          <cell r="I2286">
            <v>0</v>
          </cell>
          <cell r="J2286">
            <v>2</v>
          </cell>
          <cell r="K2286">
            <v>1.75</v>
          </cell>
          <cell r="L2286">
            <v>0.25</v>
          </cell>
          <cell r="M2286">
            <v>0.875</v>
          </cell>
          <cell r="N2286" t="str">
            <v>-</v>
          </cell>
          <cell r="O2286" t="str">
            <v>-</v>
          </cell>
          <cell r="P2286" t="str">
            <v>EMM</v>
          </cell>
          <cell r="Q2286" t="str">
            <v>-</v>
          </cell>
          <cell r="R2286" t="str">
            <v>-</v>
          </cell>
          <cell r="S2286" t="str">
            <v>-</v>
          </cell>
          <cell r="T2286" t="str">
            <v>-</v>
          </cell>
          <cell r="U2286">
            <v>43285</v>
          </cell>
          <cell r="V2286">
            <v>43285</v>
          </cell>
          <cell r="W2286">
            <v>43285</v>
          </cell>
          <cell r="X2286">
            <v>0</v>
          </cell>
          <cell r="Y2286">
            <v>43285</v>
          </cell>
          <cell r="Z2286">
            <v>0</v>
          </cell>
        </row>
        <row r="2287">
          <cell r="C2287">
            <v>4807</v>
          </cell>
          <cell r="D2287" t="str">
            <v>ELESUD</v>
          </cell>
          <cell r="E2287">
            <v>2018</v>
          </cell>
          <cell r="F2287" t="str">
            <v>TA</v>
          </cell>
          <cell r="G2287" t="str">
            <v>MANTENIMENT CSSat SUDANELL 2018-07</v>
          </cell>
          <cell r="H2287" t="str">
            <v>IND</v>
          </cell>
          <cell r="I2287">
            <v>0</v>
          </cell>
          <cell r="J2287">
            <v>4</v>
          </cell>
          <cell r="K2287">
            <v>3</v>
          </cell>
          <cell r="L2287">
            <v>1</v>
          </cell>
          <cell r="M2287">
            <v>0.75</v>
          </cell>
          <cell r="N2287" t="str">
            <v>-</v>
          </cell>
          <cell r="O2287" t="str">
            <v>-</v>
          </cell>
          <cell r="P2287" t="str">
            <v>-</v>
          </cell>
          <cell r="Q2287" t="str">
            <v>-</v>
          </cell>
          <cell r="R2287" t="str">
            <v>TRS</v>
          </cell>
          <cell r="S2287" t="str">
            <v>-</v>
          </cell>
          <cell r="T2287" t="str">
            <v>-</v>
          </cell>
          <cell r="U2287">
            <v>43282</v>
          </cell>
          <cell r="V2287">
            <v>43312</v>
          </cell>
          <cell r="W2287">
            <v>43312</v>
          </cell>
          <cell r="X2287">
            <v>30</v>
          </cell>
          <cell r="Y2287">
            <v>43312</v>
          </cell>
          <cell r="Z2287">
            <v>0</v>
          </cell>
        </row>
        <row r="2288">
          <cell r="C2288">
            <v>4808</v>
          </cell>
          <cell r="D2288" t="str">
            <v>EMSA</v>
          </cell>
          <cell r="E2288">
            <v>2018</v>
          </cell>
          <cell r="F2288" t="str">
            <v>TA</v>
          </cell>
          <cell r="G2288" t="str">
            <v>MANTENIMENT CSSat EMSA 2018-07</v>
          </cell>
          <cell r="H2288" t="str">
            <v>IND</v>
          </cell>
          <cell r="I2288">
            <v>0</v>
          </cell>
          <cell r="J2288">
            <v>6</v>
          </cell>
          <cell r="K2288">
            <v>2</v>
          </cell>
          <cell r="L2288">
            <v>4</v>
          </cell>
          <cell r="M2288">
            <v>0.33333333333333331</v>
          </cell>
          <cell r="N2288" t="str">
            <v>-</v>
          </cell>
          <cell r="O2288" t="str">
            <v>-</v>
          </cell>
          <cell r="P2288" t="str">
            <v>-</v>
          </cell>
          <cell r="Q2288" t="str">
            <v>-</v>
          </cell>
          <cell r="R2288" t="str">
            <v>TRS</v>
          </cell>
          <cell r="S2288" t="str">
            <v>-</v>
          </cell>
          <cell r="T2288" t="str">
            <v>-</v>
          </cell>
          <cell r="U2288">
            <v>43282</v>
          </cell>
          <cell r="V2288">
            <v>43312</v>
          </cell>
          <cell r="W2288">
            <v>43312</v>
          </cell>
          <cell r="X2288">
            <v>30</v>
          </cell>
          <cell r="Y2288">
            <v>43312</v>
          </cell>
          <cell r="Z2288">
            <v>0</v>
          </cell>
        </row>
        <row r="2289">
          <cell r="C2289">
            <v>4809</v>
          </cell>
          <cell r="D2289" t="str">
            <v>SERGAR</v>
          </cell>
          <cell r="E2289">
            <v>2018</v>
          </cell>
          <cell r="F2289" t="str">
            <v>TA</v>
          </cell>
          <cell r="G2289" t="str">
            <v>MANTENIMENT CSSat SERVILIANO 2018-07</v>
          </cell>
          <cell r="H2289" t="str">
            <v>IND</v>
          </cell>
          <cell r="I2289">
            <v>0</v>
          </cell>
          <cell r="J2289">
            <v>6</v>
          </cell>
          <cell r="K2289">
            <v>1.5</v>
          </cell>
          <cell r="L2289">
            <v>4.5</v>
          </cell>
          <cell r="M2289">
            <v>0.25</v>
          </cell>
          <cell r="N2289" t="str">
            <v>-</v>
          </cell>
          <cell r="O2289" t="str">
            <v>-</v>
          </cell>
          <cell r="P2289" t="str">
            <v>-</v>
          </cell>
          <cell r="Q2289" t="str">
            <v>-</v>
          </cell>
          <cell r="R2289" t="str">
            <v>TRS</v>
          </cell>
          <cell r="S2289" t="str">
            <v>-</v>
          </cell>
          <cell r="T2289" t="str">
            <v>-</v>
          </cell>
          <cell r="U2289">
            <v>43282</v>
          </cell>
          <cell r="V2289">
            <v>43312</v>
          </cell>
          <cell r="W2289">
            <v>43312</v>
          </cell>
          <cell r="X2289">
            <v>30</v>
          </cell>
          <cell r="Y2289">
            <v>43312</v>
          </cell>
          <cell r="Z2289">
            <v>0</v>
          </cell>
        </row>
        <row r="2290">
          <cell r="C2290">
            <v>0</v>
          </cell>
          <cell r="D2290">
            <v>0</v>
          </cell>
          <cell r="E2290">
            <v>0</v>
          </cell>
          <cell r="F2290">
            <v>0</v>
          </cell>
          <cell r="G2290">
            <v>0</v>
          </cell>
          <cell r="H2290">
            <v>0</v>
          </cell>
          <cell r="I2290">
            <v>0</v>
          </cell>
          <cell r="J2290">
            <v>674.25</v>
          </cell>
          <cell r="K2290">
            <v>610.35</v>
          </cell>
          <cell r="L2290">
            <v>63.899999999999977</v>
          </cell>
          <cell r="M2290">
            <v>0</v>
          </cell>
          <cell r="N2290">
            <v>0</v>
          </cell>
          <cell r="O2290">
            <v>0</v>
          </cell>
          <cell r="P2290">
            <v>0</v>
          </cell>
          <cell r="Q2290">
            <v>0</v>
          </cell>
          <cell r="R2290">
            <v>0</v>
          </cell>
          <cell r="S2290">
            <v>0</v>
          </cell>
          <cell r="T2290">
            <v>0</v>
          </cell>
          <cell r="U2290">
            <v>0</v>
          </cell>
          <cell r="V2290">
            <v>0</v>
          </cell>
          <cell r="W2290">
            <v>0</v>
          </cell>
          <cell r="X2290">
            <v>0</v>
          </cell>
          <cell r="Y2290">
            <v>0</v>
          </cell>
          <cell r="Z2290">
            <v>-56</v>
          </cell>
        </row>
        <row r="2291">
          <cell r="L2291">
            <v>0</v>
          </cell>
          <cell r="M2291">
            <v>0</v>
          </cell>
          <cell r="Z2291">
            <v>0</v>
          </cell>
        </row>
        <row r="2292">
          <cell r="D2292">
            <v>0</v>
          </cell>
          <cell r="E2292">
            <v>0</v>
          </cell>
          <cell r="F2292">
            <v>0</v>
          </cell>
          <cell r="G2292">
            <v>0</v>
          </cell>
          <cell r="H2292">
            <v>0</v>
          </cell>
          <cell r="I2292">
            <v>0</v>
          </cell>
          <cell r="J2292">
            <v>0</v>
          </cell>
          <cell r="K2292">
            <v>0</v>
          </cell>
          <cell r="L2292">
            <v>0</v>
          </cell>
          <cell r="M2292">
            <v>0</v>
          </cell>
          <cell r="N2292">
            <v>0</v>
          </cell>
          <cell r="O2292">
            <v>0</v>
          </cell>
          <cell r="P2292">
            <v>0</v>
          </cell>
          <cell r="Q2292">
            <v>0</v>
          </cell>
          <cell r="R2292">
            <v>0</v>
          </cell>
          <cell r="S2292">
            <v>0</v>
          </cell>
          <cell r="T2292">
            <v>0</v>
          </cell>
          <cell r="U2292">
            <v>0</v>
          </cell>
          <cell r="Z2292">
            <v>0</v>
          </cell>
        </row>
        <row r="2293">
          <cell r="D2293">
            <v>0</v>
          </cell>
          <cell r="E2293">
            <v>0</v>
          </cell>
          <cell r="F2293">
            <v>0</v>
          </cell>
          <cell r="G2293">
            <v>0</v>
          </cell>
          <cell r="H2293">
            <v>0</v>
          </cell>
          <cell r="I2293">
            <v>0</v>
          </cell>
          <cell r="J2293">
            <v>0</v>
          </cell>
          <cell r="K2293">
            <v>0</v>
          </cell>
          <cell r="N2293" t="str">
            <v>APROVISIONAMENTS</v>
          </cell>
          <cell r="O2293" t="str">
            <v>ADMINISTRACIO</v>
          </cell>
          <cell r="P2293" t="str">
            <v>OPERACIONS</v>
          </cell>
          <cell r="Q2293" t="str">
            <v>ENGINYERIA HW</v>
          </cell>
          <cell r="R2293" t="str">
            <v>ENGINYERIA SW</v>
          </cell>
          <cell r="S2293" t="str">
            <v>COMERCIAL</v>
          </cell>
          <cell r="T2293" t="str">
            <v>CONSUL.TELCOMUNIC.</v>
          </cell>
          <cell r="U2293">
            <v>0</v>
          </cell>
          <cell r="Z2293">
            <v>0</v>
          </cell>
        </row>
        <row r="2294">
          <cell r="N2294">
            <v>0</v>
          </cell>
          <cell r="O2294">
            <v>0</v>
          </cell>
          <cell r="P2294">
            <v>0</v>
          </cell>
          <cell r="Q2294">
            <v>0</v>
          </cell>
          <cell r="R2294">
            <v>0</v>
          </cell>
          <cell r="S2294">
            <v>0</v>
          </cell>
          <cell r="T2294">
            <v>0</v>
          </cell>
          <cell r="U2294">
            <v>0</v>
          </cell>
          <cell r="Z2294">
            <v>0</v>
          </cell>
        </row>
        <row r="2295">
          <cell r="N2295">
            <v>0</v>
          </cell>
          <cell r="O2295">
            <v>0</v>
          </cell>
          <cell r="P2295">
            <v>0</v>
          </cell>
          <cell r="Q2295">
            <v>0</v>
          </cell>
          <cell r="R2295">
            <v>0</v>
          </cell>
          <cell r="S2295">
            <v>0</v>
          </cell>
          <cell r="T2295">
            <v>0</v>
          </cell>
          <cell r="U2295">
            <v>0</v>
          </cell>
          <cell r="Z2295">
            <v>0</v>
          </cell>
        </row>
        <row r="2296">
          <cell r="N2296">
            <v>0</v>
          </cell>
          <cell r="O2296">
            <v>0</v>
          </cell>
          <cell r="P2296">
            <v>0</v>
          </cell>
          <cell r="Q2296">
            <v>0</v>
          </cell>
          <cell r="R2296">
            <v>0</v>
          </cell>
          <cell r="S2296">
            <v>0</v>
          </cell>
          <cell r="T2296">
            <v>0</v>
          </cell>
          <cell r="U2296">
            <v>0</v>
          </cell>
          <cell r="Z2296">
            <v>0</v>
          </cell>
        </row>
        <row r="2297">
          <cell r="E2297">
            <v>0</v>
          </cell>
          <cell r="F2297">
            <v>0</v>
          </cell>
          <cell r="G2297">
            <v>0</v>
          </cell>
          <cell r="H2297">
            <v>0</v>
          </cell>
          <cell r="I2297">
            <v>0</v>
          </cell>
          <cell r="J2297">
            <v>0</v>
          </cell>
          <cell r="K2297">
            <v>0</v>
          </cell>
          <cell r="L2297">
            <v>0</v>
          </cell>
          <cell r="M2297">
            <v>0</v>
          </cell>
          <cell r="N2297">
            <v>0</v>
          </cell>
          <cell r="O2297">
            <v>0</v>
          </cell>
          <cell r="P2297">
            <v>0</v>
          </cell>
          <cell r="Q2297">
            <v>0</v>
          </cell>
          <cell r="R2297">
            <v>0</v>
          </cell>
          <cell r="S2297">
            <v>0</v>
          </cell>
          <cell r="T2297">
            <v>0</v>
          </cell>
          <cell r="U2297">
            <v>0</v>
          </cell>
          <cell r="Z2297">
            <v>0</v>
          </cell>
        </row>
        <row r="2298">
          <cell r="E2298" t="str">
            <v>Projectes (EXTERNS) en curs 2.018</v>
          </cell>
          <cell r="F2298">
            <v>0</v>
          </cell>
          <cell r="G2298">
            <v>0</v>
          </cell>
          <cell r="H2298">
            <v>0</v>
          </cell>
          <cell r="I2298">
            <v>0</v>
          </cell>
          <cell r="J2298">
            <v>0</v>
          </cell>
          <cell r="K2298">
            <v>0</v>
          </cell>
          <cell r="L2298">
            <v>0</v>
          </cell>
          <cell r="M2298">
            <v>0</v>
          </cell>
          <cell r="N2298">
            <v>0</v>
          </cell>
          <cell r="O2298">
            <v>0</v>
          </cell>
          <cell r="P2298">
            <v>0</v>
          </cell>
          <cell r="Q2298">
            <v>0</v>
          </cell>
          <cell r="R2298">
            <v>0</v>
          </cell>
          <cell r="S2298">
            <v>0</v>
          </cell>
          <cell r="T2298">
            <v>0</v>
          </cell>
          <cell r="U2298">
            <v>0</v>
          </cell>
          <cell r="Z2298">
            <v>0</v>
          </cell>
        </row>
        <row r="2299">
          <cell r="N2299">
            <v>0</v>
          </cell>
          <cell r="O2299">
            <v>0</v>
          </cell>
          <cell r="P2299">
            <v>0</v>
          </cell>
          <cell r="Q2299">
            <v>0</v>
          </cell>
          <cell r="R2299">
            <v>0</v>
          </cell>
          <cell r="S2299">
            <v>0</v>
          </cell>
          <cell r="T2299">
            <v>0</v>
          </cell>
          <cell r="U2299">
            <v>0</v>
          </cell>
          <cell r="Z2299">
            <v>0</v>
          </cell>
        </row>
        <row r="2300">
          <cell r="C2300">
            <v>0</v>
          </cell>
          <cell r="D2300">
            <v>0</v>
          </cell>
          <cell r="E2300">
            <v>0</v>
          </cell>
          <cell r="F2300">
            <v>0</v>
          </cell>
          <cell r="G2300">
            <v>0</v>
          </cell>
          <cell r="H2300">
            <v>0</v>
          </cell>
          <cell r="I2300">
            <v>0</v>
          </cell>
          <cell r="J2300">
            <v>0</v>
          </cell>
          <cell r="K2300">
            <v>0</v>
          </cell>
          <cell r="L2300">
            <v>0</v>
          </cell>
          <cell r="M2300">
            <v>0</v>
          </cell>
          <cell r="N2300">
            <v>0</v>
          </cell>
          <cell r="O2300">
            <v>0</v>
          </cell>
          <cell r="P2300">
            <v>0</v>
          </cell>
          <cell r="Q2300">
            <v>0</v>
          </cell>
          <cell r="R2300">
            <v>0</v>
          </cell>
          <cell r="S2300">
            <v>0</v>
          </cell>
          <cell r="T2300">
            <v>0</v>
          </cell>
          <cell r="U2300">
            <v>0</v>
          </cell>
          <cell r="V2300">
            <v>0</v>
          </cell>
          <cell r="W2300">
            <v>0</v>
          </cell>
          <cell r="X2300">
            <v>0</v>
          </cell>
          <cell r="Y2300">
            <v>0</v>
          </cell>
          <cell r="Z2300">
            <v>0</v>
          </cell>
        </row>
        <row r="2301">
          <cell r="C2301" t="str">
            <v>OF</v>
          </cell>
          <cell r="D2301" t="str">
            <v>CLIENT</v>
          </cell>
          <cell r="E2301" t="str">
            <v>ANY</v>
          </cell>
          <cell r="F2301" t="str">
            <v>STATUS</v>
          </cell>
          <cell r="G2301" t="str">
            <v>PROJECTE</v>
          </cell>
          <cell r="H2301" t="str">
            <v>TIPUS OF o DEPENDENCIA</v>
          </cell>
          <cell r="I2301">
            <v>0</v>
          </cell>
          <cell r="J2301" t="str">
            <v>PREV</v>
          </cell>
          <cell r="K2301" t="str">
            <v>TOTAL</v>
          </cell>
          <cell r="L2301" t="str">
            <v>DESV</v>
          </cell>
          <cell r="M2301" t="str">
            <v>AVANÇ</v>
          </cell>
          <cell r="N2301" t="str">
            <v>DPT. IMPLICATS</v>
          </cell>
          <cell r="O2301">
            <v>0</v>
          </cell>
          <cell r="P2301">
            <v>0</v>
          </cell>
          <cell r="Q2301">
            <v>0</v>
          </cell>
          <cell r="R2301">
            <v>0</v>
          </cell>
          <cell r="S2301">
            <v>0</v>
          </cell>
          <cell r="T2301">
            <v>0</v>
          </cell>
          <cell r="U2301" t="str">
            <v>DATA</v>
          </cell>
          <cell r="V2301" t="str">
            <v>DATA</v>
          </cell>
          <cell r="W2301" t="str">
            <v>DATA</v>
          </cell>
          <cell r="X2301" t="str">
            <v>DURADA</v>
          </cell>
          <cell r="Y2301" t="str">
            <v>DATA</v>
          </cell>
          <cell r="Z2301" t="str">
            <v>DESVIAC.</v>
          </cell>
        </row>
        <row r="2302">
          <cell r="C2302">
            <v>0</v>
          </cell>
          <cell r="D2302">
            <v>0</v>
          </cell>
          <cell r="E2302">
            <v>0</v>
          </cell>
          <cell r="F2302">
            <v>0</v>
          </cell>
          <cell r="G2302">
            <v>0</v>
          </cell>
          <cell r="H2302">
            <v>0</v>
          </cell>
          <cell r="I2302">
            <v>0</v>
          </cell>
          <cell r="J2302">
            <v>0</v>
          </cell>
          <cell r="K2302" t="str">
            <v>REAL</v>
          </cell>
          <cell r="L2302">
            <v>0</v>
          </cell>
          <cell r="M2302">
            <v>0</v>
          </cell>
          <cell r="N2302">
            <v>0</v>
          </cell>
          <cell r="O2302">
            <v>0</v>
          </cell>
          <cell r="P2302">
            <v>0</v>
          </cell>
          <cell r="Q2302">
            <v>0</v>
          </cell>
          <cell r="R2302">
            <v>0</v>
          </cell>
          <cell r="S2302">
            <v>0</v>
          </cell>
          <cell r="T2302">
            <v>0</v>
          </cell>
          <cell r="U2302" t="str">
            <v>INICI</v>
          </cell>
          <cell r="V2302" t="str">
            <v>ENTREGA</v>
          </cell>
          <cell r="W2302" t="str">
            <v>REVISADA</v>
          </cell>
          <cell r="X2302">
            <v>0</v>
          </cell>
          <cell r="Y2302" t="str">
            <v>ACCEP.</v>
          </cell>
          <cell r="Z2302">
            <v>0</v>
          </cell>
        </row>
        <row r="2303">
          <cell r="C2303">
            <v>0</v>
          </cell>
          <cell r="D2303">
            <v>0</v>
          </cell>
          <cell r="E2303">
            <v>0</v>
          </cell>
          <cell r="F2303">
            <v>0</v>
          </cell>
          <cell r="G2303">
            <v>0</v>
          </cell>
          <cell r="H2303">
            <v>0</v>
          </cell>
          <cell r="I2303">
            <v>0</v>
          </cell>
          <cell r="J2303">
            <v>0</v>
          </cell>
          <cell r="K2303">
            <v>0</v>
          </cell>
          <cell r="L2303">
            <v>0</v>
          </cell>
          <cell r="M2303">
            <v>0</v>
          </cell>
          <cell r="N2303">
            <v>0</v>
          </cell>
          <cell r="O2303">
            <v>0</v>
          </cell>
          <cell r="P2303">
            <v>0</v>
          </cell>
          <cell r="Q2303">
            <v>0</v>
          </cell>
          <cell r="R2303">
            <v>0</v>
          </cell>
          <cell r="S2303">
            <v>0</v>
          </cell>
          <cell r="T2303">
            <v>0</v>
          </cell>
          <cell r="U2303">
            <v>0</v>
          </cell>
          <cell r="V2303">
            <v>0</v>
          </cell>
          <cell r="W2303">
            <v>0</v>
          </cell>
          <cell r="X2303">
            <v>0</v>
          </cell>
          <cell r="Y2303">
            <v>0</v>
          </cell>
          <cell r="Z2303">
            <v>0</v>
          </cell>
        </row>
        <row r="2304">
          <cell r="C2304">
            <v>4810</v>
          </cell>
          <cell r="D2304" t="str">
            <v>EAECEU</v>
          </cell>
          <cell r="E2304">
            <v>2018</v>
          </cell>
          <cell r="F2304" t="str">
            <v>TA</v>
          </cell>
          <cell r="G2304" t="str">
            <v>MANTENIMENT CSSat CEUTA 2018-07</v>
          </cell>
          <cell r="H2304" t="str">
            <v>IND</v>
          </cell>
          <cell r="I2304">
            <v>0</v>
          </cell>
          <cell r="J2304">
            <v>10</v>
          </cell>
          <cell r="K2304">
            <v>10</v>
          </cell>
          <cell r="L2304">
            <v>0</v>
          </cell>
          <cell r="M2304">
            <v>1</v>
          </cell>
          <cell r="N2304" t="str">
            <v>-</v>
          </cell>
          <cell r="O2304" t="str">
            <v>-</v>
          </cell>
          <cell r="P2304" t="str">
            <v>-</v>
          </cell>
          <cell r="Q2304" t="str">
            <v>-</v>
          </cell>
          <cell r="R2304" t="str">
            <v>TRS</v>
          </cell>
          <cell r="S2304" t="str">
            <v>-</v>
          </cell>
          <cell r="T2304" t="str">
            <v>-</v>
          </cell>
          <cell r="U2304">
            <v>43282</v>
          </cell>
          <cell r="V2304">
            <v>43312</v>
          </cell>
          <cell r="W2304">
            <v>43312</v>
          </cell>
          <cell r="X2304">
            <v>30</v>
          </cell>
          <cell r="Y2304">
            <v>43312</v>
          </cell>
          <cell r="Z2304">
            <v>0</v>
          </cell>
        </row>
        <row r="2305">
          <cell r="C2305">
            <v>4811</v>
          </cell>
          <cell r="D2305" t="str">
            <v>ELEMON</v>
          </cell>
          <cell r="E2305">
            <v>2018</v>
          </cell>
          <cell r="F2305" t="str">
            <v>TA</v>
          </cell>
          <cell r="G2305" t="str">
            <v>MANTENIMENT CSSat MONTOLIU 2018-07</v>
          </cell>
          <cell r="H2305" t="str">
            <v>IND</v>
          </cell>
          <cell r="I2305">
            <v>0</v>
          </cell>
          <cell r="J2305">
            <v>4</v>
          </cell>
          <cell r="K2305">
            <v>4</v>
          </cell>
          <cell r="L2305">
            <v>0</v>
          </cell>
          <cell r="M2305">
            <v>1</v>
          </cell>
          <cell r="N2305" t="str">
            <v>-</v>
          </cell>
          <cell r="O2305" t="str">
            <v>-</v>
          </cell>
          <cell r="P2305" t="str">
            <v>-</v>
          </cell>
          <cell r="Q2305" t="str">
            <v>-</v>
          </cell>
          <cell r="R2305" t="str">
            <v>TRS</v>
          </cell>
          <cell r="S2305" t="str">
            <v>-</v>
          </cell>
          <cell r="T2305" t="str">
            <v>-</v>
          </cell>
          <cell r="U2305">
            <v>43282</v>
          </cell>
          <cell r="V2305">
            <v>43312</v>
          </cell>
          <cell r="W2305">
            <v>43312</v>
          </cell>
          <cell r="X2305">
            <v>30</v>
          </cell>
          <cell r="Y2305">
            <v>43312</v>
          </cell>
          <cell r="Z2305">
            <v>0</v>
          </cell>
        </row>
        <row r="2306">
          <cell r="C2306">
            <v>4812</v>
          </cell>
          <cell r="D2306" t="str">
            <v>SUMTAR</v>
          </cell>
          <cell r="E2306">
            <v>2018</v>
          </cell>
          <cell r="F2306" t="str">
            <v>TA</v>
          </cell>
          <cell r="G2306" t="str">
            <v>MANTENIMENT CSSat TARRASENSES 2018-07</v>
          </cell>
          <cell r="H2306" t="str">
            <v>IND</v>
          </cell>
          <cell r="I2306">
            <v>4</v>
          </cell>
          <cell r="J2306">
            <v>4</v>
          </cell>
          <cell r="K2306">
            <v>4.5</v>
          </cell>
          <cell r="L2306">
            <v>-0.5</v>
          </cell>
          <cell r="M2306">
            <v>1.125</v>
          </cell>
          <cell r="N2306" t="str">
            <v>-</v>
          </cell>
          <cell r="O2306" t="str">
            <v>-</v>
          </cell>
          <cell r="P2306" t="str">
            <v>-</v>
          </cell>
          <cell r="Q2306" t="str">
            <v>-</v>
          </cell>
          <cell r="R2306" t="str">
            <v>TRS</v>
          </cell>
          <cell r="S2306" t="str">
            <v>-</v>
          </cell>
          <cell r="T2306" t="str">
            <v>-</v>
          </cell>
          <cell r="U2306">
            <v>43282</v>
          </cell>
          <cell r="V2306">
            <v>43312</v>
          </cell>
          <cell r="W2306">
            <v>43312</v>
          </cell>
          <cell r="X2306">
            <v>30</v>
          </cell>
          <cell r="Y2306">
            <v>43312</v>
          </cell>
          <cell r="Z2306">
            <v>0</v>
          </cell>
        </row>
        <row r="2307">
          <cell r="C2307">
            <v>4813</v>
          </cell>
          <cell r="D2307" t="str">
            <v>ELECAR</v>
          </cell>
          <cell r="E2307">
            <v>2018</v>
          </cell>
          <cell r="F2307" t="str">
            <v>TA</v>
          </cell>
          <cell r="G2307" t="str">
            <v>MANTENIMENT CSSat CARDENER 2018-07</v>
          </cell>
          <cell r="H2307" t="str">
            <v>IND</v>
          </cell>
          <cell r="I2307">
            <v>6</v>
          </cell>
          <cell r="J2307">
            <v>5</v>
          </cell>
          <cell r="K2307">
            <v>4</v>
          </cell>
          <cell r="L2307">
            <v>1</v>
          </cell>
          <cell r="M2307">
            <v>0.8</v>
          </cell>
          <cell r="N2307" t="str">
            <v>-</v>
          </cell>
          <cell r="O2307" t="str">
            <v>-</v>
          </cell>
          <cell r="P2307" t="str">
            <v>-</v>
          </cell>
          <cell r="Q2307" t="str">
            <v>-</v>
          </cell>
          <cell r="R2307" t="str">
            <v>TRS</v>
          </cell>
          <cell r="S2307" t="str">
            <v>-</v>
          </cell>
          <cell r="T2307" t="str">
            <v>-</v>
          </cell>
          <cell r="U2307">
            <v>43282</v>
          </cell>
          <cell r="V2307">
            <v>43312</v>
          </cell>
          <cell r="W2307">
            <v>43312</v>
          </cell>
          <cell r="X2307">
            <v>30</v>
          </cell>
          <cell r="Y2307">
            <v>43312</v>
          </cell>
          <cell r="Z2307">
            <v>0</v>
          </cell>
        </row>
        <row r="2308">
          <cell r="C2308">
            <v>4814</v>
          </cell>
          <cell r="D2308" t="str">
            <v>ELEALB</v>
          </cell>
          <cell r="E2308">
            <v>2018</v>
          </cell>
          <cell r="F2308" t="str">
            <v>TA</v>
          </cell>
          <cell r="G2308" t="str">
            <v>MANTENIMENT CSSat ALBATARREC 2018-07</v>
          </cell>
          <cell r="H2308" t="str">
            <v>IND</v>
          </cell>
          <cell r="I2308">
            <v>6</v>
          </cell>
          <cell r="J2308">
            <v>4</v>
          </cell>
          <cell r="K2308">
            <v>0.5</v>
          </cell>
          <cell r="L2308">
            <v>3.5</v>
          </cell>
          <cell r="M2308">
            <v>0.125</v>
          </cell>
          <cell r="N2308" t="str">
            <v>-</v>
          </cell>
          <cell r="O2308" t="str">
            <v>-</v>
          </cell>
          <cell r="P2308" t="str">
            <v>-</v>
          </cell>
          <cell r="Q2308" t="str">
            <v>-</v>
          </cell>
          <cell r="R2308" t="str">
            <v>TRS</v>
          </cell>
          <cell r="S2308" t="str">
            <v>-</v>
          </cell>
          <cell r="T2308" t="str">
            <v>-</v>
          </cell>
          <cell r="U2308">
            <v>43282</v>
          </cell>
          <cell r="V2308">
            <v>43312</v>
          </cell>
          <cell r="W2308">
            <v>43312</v>
          </cell>
          <cell r="X2308">
            <v>30</v>
          </cell>
          <cell r="Y2308">
            <v>43312</v>
          </cell>
          <cell r="Z2308">
            <v>0</v>
          </cell>
        </row>
        <row r="2309">
          <cell r="C2309">
            <v>4815</v>
          </cell>
          <cell r="D2309" t="str">
            <v>ELTOSE</v>
          </cell>
          <cell r="E2309">
            <v>2018</v>
          </cell>
          <cell r="F2309" t="str">
            <v>TA</v>
          </cell>
          <cell r="G2309" t="str">
            <v>MANTENIMENT CSSat T.SEGRE 2018-07</v>
          </cell>
          <cell r="H2309" t="str">
            <v>IND</v>
          </cell>
          <cell r="I2309">
            <v>0</v>
          </cell>
          <cell r="J2309">
            <v>4</v>
          </cell>
          <cell r="K2309">
            <v>4.5</v>
          </cell>
          <cell r="L2309">
            <v>-0.5</v>
          </cell>
          <cell r="M2309">
            <v>1.125</v>
          </cell>
          <cell r="N2309" t="str">
            <v>-</v>
          </cell>
          <cell r="O2309" t="str">
            <v>-</v>
          </cell>
          <cell r="P2309" t="str">
            <v>-</v>
          </cell>
          <cell r="Q2309" t="str">
            <v>-</v>
          </cell>
          <cell r="R2309" t="str">
            <v>TRS</v>
          </cell>
          <cell r="S2309" t="str">
            <v>-</v>
          </cell>
          <cell r="T2309" t="str">
            <v>-</v>
          </cell>
          <cell r="U2309">
            <v>43282</v>
          </cell>
          <cell r="V2309">
            <v>43312</v>
          </cell>
          <cell r="W2309">
            <v>43312</v>
          </cell>
          <cell r="X2309">
            <v>30</v>
          </cell>
          <cell r="Y2309">
            <v>43312</v>
          </cell>
          <cell r="Z2309">
            <v>0</v>
          </cell>
        </row>
        <row r="2310">
          <cell r="C2310">
            <v>4816</v>
          </cell>
          <cell r="D2310" t="str">
            <v>ELEPON</v>
          </cell>
          <cell r="E2310">
            <v>2018</v>
          </cell>
          <cell r="F2310" t="str">
            <v>TA</v>
          </cell>
          <cell r="G2310" t="str">
            <v>MANTENIMENT CSSat PONTS 2018-07</v>
          </cell>
          <cell r="H2310" t="str">
            <v>IND</v>
          </cell>
          <cell r="I2310">
            <v>0</v>
          </cell>
          <cell r="J2310">
            <v>4</v>
          </cell>
          <cell r="K2310">
            <v>1.5</v>
          </cell>
          <cell r="L2310">
            <v>2.5</v>
          </cell>
          <cell r="M2310">
            <v>0.375</v>
          </cell>
          <cell r="N2310" t="str">
            <v>-</v>
          </cell>
          <cell r="O2310" t="str">
            <v>-</v>
          </cell>
          <cell r="P2310" t="str">
            <v>-</v>
          </cell>
          <cell r="Q2310" t="str">
            <v>-</v>
          </cell>
          <cell r="R2310" t="str">
            <v>TRS</v>
          </cell>
          <cell r="S2310" t="str">
            <v>-</v>
          </cell>
          <cell r="T2310" t="str">
            <v>-</v>
          </cell>
          <cell r="U2310">
            <v>43282</v>
          </cell>
          <cell r="V2310">
            <v>43312</v>
          </cell>
          <cell r="W2310">
            <v>43312</v>
          </cell>
          <cell r="X2310">
            <v>30</v>
          </cell>
          <cell r="Y2310">
            <v>43312</v>
          </cell>
          <cell r="Z2310">
            <v>0</v>
          </cell>
        </row>
        <row r="2311">
          <cell r="C2311">
            <v>4817</v>
          </cell>
          <cell r="D2311" t="str">
            <v>ELEEBR</v>
          </cell>
          <cell r="E2311">
            <v>2018</v>
          </cell>
          <cell r="F2311" t="str">
            <v>TA</v>
          </cell>
          <cell r="G2311" t="str">
            <v>MANTENIMENT CSSat EEBRO 2018-07</v>
          </cell>
          <cell r="H2311" t="str">
            <v>IND</v>
          </cell>
          <cell r="I2311">
            <v>0</v>
          </cell>
          <cell r="J2311">
            <v>5</v>
          </cell>
          <cell r="K2311">
            <v>2.52</v>
          </cell>
          <cell r="L2311">
            <v>2.48</v>
          </cell>
          <cell r="M2311">
            <v>0.504</v>
          </cell>
          <cell r="N2311" t="str">
            <v>-</v>
          </cell>
          <cell r="O2311" t="str">
            <v>-</v>
          </cell>
          <cell r="P2311" t="str">
            <v>-</v>
          </cell>
          <cell r="Q2311" t="str">
            <v>-</v>
          </cell>
          <cell r="R2311" t="str">
            <v>TRS</v>
          </cell>
          <cell r="S2311" t="str">
            <v>-</v>
          </cell>
          <cell r="T2311" t="str">
            <v>-</v>
          </cell>
          <cell r="U2311">
            <v>43282</v>
          </cell>
          <cell r="V2311">
            <v>43312</v>
          </cell>
          <cell r="W2311">
            <v>43312</v>
          </cell>
          <cell r="X2311">
            <v>30</v>
          </cell>
          <cell r="Y2311">
            <v>43312</v>
          </cell>
          <cell r="Z2311">
            <v>0</v>
          </cell>
        </row>
        <row r="2312">
          <cell r="C2312">
            <v>4818</v>
          </cell>
          <cell r="D2312" t="str">
            <v>ELSACO</v>
          </cell>
          <cell r="E2312">
            <v>2018</v>
          </cell>
          <cell r="F2312" t="str">
            <v>TA</v>
          </cell>
          <cell r="G2312" t="str">
            <v>MANTENIMENT CSSat STA.COLOMA 2018-07</v>
          </cell>
          <cell r="H2312" t="str">
            <v>IND</v>
          </cell>
          <cell r="I2312">
            <v>0</v>
          </cell>
          <cell r="J2312">
            <v>4</v>
          </cell>
          <cell r="K2312">
            <v>4.5</v>
          </cell>
          <cell r="L2312">
            <v>-0.5</v>
          </cell>
          <cell r="M2312">
            <v>1.125</v>
          </cell>
          <cell r="N2312" t="str">
            <v>-</v>
          </cell>
          <cell r="O2312" t="str">
            <v>-</v>
          </cell>
          <cell r="P2312" t="str">
            <v>-</v>
          </cell>
          <cell r="Q2312" t="str">
            <v>-</v>
          </cell>
          <cell r="R2312" t="str">
            <v>TRS</v>
          </cell>
          <cell r="S2312" t="str">
            <v>-</v>
          </cell>
          <cell r="T2312" t="str">
            <v>-</v>
          </cell>
          <cell r="U2312">
            <v>43282</v>
          </cell>
          <cell r="V2312">
            <v>43312</v>
          </cell>
          <cell r="W2312">
            <v>43312</v>
          </cell>
          <cell r="X2312">
            <v>30</v>
          </cell>
          <cell r="Y2312">
            <v>43312</v>
          </cell>
          <cell r="Z2312">
            <v>0</v>
          </cell>
        </row>
        <row r="2313">
          <cell r="C2313">
            <v>4819</v>
          </cell>
          <cell r="D2313" t="str">
            <v>EYPESA</v>
          </cell>
          <cell r="E2313">
            <v>2018</v>
          </cell>
          <cell r="F2313" t="str">
            <v>TA</v>
          </cell>
          <cell r="G2313" t="str">
            <v>Informes ISO-9001/2000 EYPESA-2.018</v>
          </cell>
          <cell r="H2313" t="str">
            <v>IND</v>
          </cell>
          <cell r="I2313">
            <v>0</v>
          </cell>
          <cell r="J2313">
            <v>9</v>
          </cell>
          <cell r="K2313">
            <v>9</v>
          </cell>
          <cell r="L2313">
            <v>0</v>
          </cell>
          <cell r="M2313">
            <v>1</v>
          </cell>
          <cell r="N2313" t="str">
            <v>-</v>
          </cell>
          <cell r="O2313" t="str">
            <v>-</v>
          </cell>
          <cell r="P2313" t="str">
            <v>-</v>
          </cell>
          <cell r="Q2313" t="str">
            <v>-</v>
          </cell>
          <cell r="R2313" t="str">
            <v>RVC</v>
          </cell>
          <cell r="S2313" t="str">
            <v>-</v>
          </cell>
          <cell r="T2313" t="str">
            <v>-</v>
          </cell>
          <cell r="U2313">
            <v>43346</v>
          </cell>
          <cell r="V2313">
            <v>43364</v>
          </cell>
          <cell r="W2313">
            <v>43377</v>
          </cell>
          <cell r="X2313">
            <v>18</v>
          </cell>
          <cell r="Y2313">
            <v>43377</v>
          </cell>
          <cell r="Z2313">
            <v>0</v>
          </cell>
        </row>
        <row r="2314">
          <cell r="C2314">
            <v>4820</v>
          </cell>
          <cell r="D2314" t="str">
            <v>SITEL</v>
          </cell>
          <cell r="E2314">
            <v>2018</v>
          </cell>
          <cell r="F2314" t="str">
            <v>TA</v>
          </cell>
          <cell r="G2314" t="str">
            <v>10 x MODUL PROT COM+Vcc v1.0</v>
          </cell>
          <cell r="H2314" t="str">
            <v>I-4746</v>
          </cell>
          <cell r="I2314">
            <v>4</v>
          </cell>
          <cell r="J2314">
            <v>6</v>
          </cell>
          <cell r="K2314">
            <v>13.09</v>
          </cell>
          <cell r="L2314">
            <v>-7.09</v>
          </cell>
          <cell r="M2314">
            <v>2.1816666666666666</v>
          </cell>
          <cell r="N2314" t="str">
            <v>-</v>
          </cell>
          <cell r="O2314" t="str">
            <v>-</v>
          </cell>
          <cell r="P2314" t="str">
            <v>AMX</v>
          </cell>
          <cell r="Q2314" t="str">
            <v>-</v>
          </cell>
          <cell r="R2314" t="str">
            <v>-</v>
          </cell>
          <cell r="S2314" t="str">
            <v>-</v>
          </cell>
          <cell r="T2314" t="str">
            <v>-</v>
          </cell>
          <cell r="U2314">
            <v>43243</v>
          </cell>
          <cell r="V2314">
            <v>43312</v>
          </cell>
          <cell r="W2314">
            <v>43356</v>
          </cell>
          <cell r="X2314">
            <v>68</v>
          </cell>
          <cell r="Y2314">
            <v>43356</v>
          </cell>
          <cell r="Z2314">
            <v>0</v>
          </cell>
        </row>
        <row r="2315">
          <cell r="C2315">
            <v>4821</v>
          </cell>
          <cell r="D2315" t="str">
            <v>ORMAZA</v>
          </cell>
          <cell r="E2315">
            <v>2018</v>
          </cell>
          <cell r="F2315" t="str">
            <v>OB</v>
          </cell>
          <cell r="G2315" t="str">
            <v>CC SCADA TEDIS.Net VALL HEBRON v4,0</v>
          </cell>
          <cell r="H2315" t="str">
            <v>IND</v>
          </cell>
          <cell r="I2315">
            <v>6</v>
          </cell>
          <cell r="J2315">
            <v>50</v>
          </cell>
          <cell r="K2315">
            <v>0</v>
          </cell>
          <cell r="L2315">
            <v>50</v>
          </cell>
          <cell r="M2315">
            <v>0</v>
          </cell>
          <cell r="N2315" t="str">
            <v>-</v>
          </cell>
          <cell r="O2315" t="str">
            <v>-</v>
          </cell>
          <cell r="P2315" t="str">
            <v>-</v>
          </cell>
          <cell r="Q2315" t="str">
            <v>-</v>
          </cell>
          <cell r="R2315" t="str">
            <v>EDC</v>
          </cell>
          <cell r="S2315" t="str">
            <v>-</v>
          </cell>
          <cell r="T2315" t="str">
            <v>-</v>
          </cell>
          <cell r="U2315">
            <v>43290</v>
          </cell>
          <cell r="V2315">
            <v>43312</v>
          </cell>
          <cell r="W2315">
            <v>43312</v>
          </cell>
          <cell r="X2315">
            <v>22</v>
          </cell>
          <cell r="Y2315">
            <v>0</v>
          </cell>
          <cell r="Z2315" t="str">
            <v/>
          </cell>
        </row>
        <row r="2316">
          <cell r="C2316">
            <v>4822</v>
          </cell>
          <cell r="D2316" t="str">
            <v>LERSA</v>
          </cell>
          <cell r="E2316">
            <v>2018</v>
          </cell>
          <cell r="F2316" t="str">
            <v>TA</v>
          </cell>
          <cell r="G2316" t="str">
            <v>RTU C.M.COMFORSA v1.0</v>
          </cell>
          <cell r="H2316" t="str">
            <v>IND</v>
          </cell>
          <cell r="I2316">
            <v>6</v>
          </cell>
          <cell r="J2316">
            <v>14</v>
          </cell>
          <cell r="K2316">
            <v>11.53</v>
          </cell>
          <cell r="L2316">
            <v>2.4700000000000006</v>
          </cell>
          <cell r="M2316">
            <v>0.82357142857142851</v>
          </cell>
          <cell r="N2316" t="str">
            <v>-</v>
          </cell>
          <cell r="O2316" t="str">
            <v>-</v>
          </cell>
          <cell r="P2316" t="str">
            <v>-</v>
          </cell>
          <cell r="Q2316" t="str">
            <v>JMG</v>
          </cell>
          <cell r="R2316" t="str">
            <v>-</v>
          </cell>
          <cell r="S2316" t="str">
            <v>-</v>
          </cell>
          <cell r="T2316" t="str">
            <v>-</v>
          </cell>
          <cell r="U2316">
            <v>43290</v>
          </cell>
          <cell r="V2316">
            <v>43343</v>
          </cell>
          <cell r="W2316">
            <v>43396</v>
          </cell>
          <cell r="X2316">
            <v>52</v>
          </cell>
          <cell r="Y2316">
            <v>43396</v>
          </cell>
          <cell r="Z2316">
            <v>0</v>
          </cell>
        </row>
        <row r="2317">
          <cell r="C2317">
            <v>4823</v>
          </cell>
          <cell r="D2317" t="str">
            <v>LERSA</v>
          </cell>
          <cell r="E2317">
            <v>2018</v>
          </cell>
          <cell r="F2317" t="str">
            <v>TA</v>
          </cell>
          <cell r="G2317" t="str">
            <v>RTU C.M.SODECA v1.0</v>
          </cell>
          <cell r="H2317" t="str">
            <v>IND</v>
          </cell>
          <cell r="I2317">
            <v>0</v>
          </cell>
          <cell r="J2317">
            <v>14</v>
          </cell>
          <cell r="K2317">
            <v>20.03</v>
          </cell>
          <cell r="L2317">
            <v>-6.0300000000000011</v>
          </cell>
          <cell r="M2317">
            <v>1.4307142857142858</v>
          </cell>
          <cell r="N2317" t="str">
            <v>-</v>
          </cell>
          <cell r="O2317" t="str">
            <v>-</v>
          </cell>
          <cell r="P2317" t="str">
            <v>-</v>
          </cell>
          <cell r="Q2317" t="str">
            <v>JMG</v>
          </cell>
          <cell r="R2317" t="str">
            <v>-</v>
          </cell>
          <cell r="S2317" t="str">
            <v>-</v>
          </cell>
          <cell r="T2317" t="str">
            <v>-</v>
          </cell>
          <cell r="U2317">
            <v>43290</v>
          </cell>
          <cell r="V2317">
            <v>43343</v>
          </cell>
          <cell r="W2317">
            <v>43398</v>
          </cell>
          <cell r="X2317">
            <v>52</v>
          </cell>
          <cell r="Y2317">
            <v>43398</v>
          </cell>
          <cell r="Z2317">
            <v>0</v>
          </cell>
        </row>
        <row r="2318">
          <cell r="C2318">
            <v>4824</v>
          </cell>
          <cell r="D2318" t="str">
            <v>LERSA</v>
          </cell>
          <cell r="E2318">
            <v>2018</v>
          </cell>
          <cell r="F2318" t="str">
            <v>TA</v>
          </cell>
          <cell r="G2318" t="str">
            <v>CC SCADA LERSA v3.3</v>
          </cell>
          <cell r="H2318" t="str">
            <v>IND</v>
          </cell>
          <cell r="I2318">
            <v>0</v>
          </cell>
          <cell r="J2318">
            <v>3</v>
          </cell>
          <cell r="K2318">
            <v>10</v>
          </cell>
          <cell r="L2318">
            <v>-7</v>
          </cell>
          <cell r="M2318">
            <v>3.3333333333333335</v>
          </cell>
          <cell r="N2318" t="str">
            <v>-</v>
          </cell>
          <cell r="O2318" t="str">
            <v>-</v>
          </cell>
          <cell r="P2318" t="str">
            <v>-</v>
          </cell>
          <cell r="Q2318" t="str">
            <v>JMG</v>
          </cell>
          <cell r="R2318" t="str">
            <v>-</v>
          </cell>
          <cell r="S2318" t="str">
            <v>-</v>
          </cell>
          <cell r="T2318" t="str">
            <v>-</v>
          </cell>
          <cell r="U2318">
            <v>43291</v>
          </cell>
          <cell r="V2318">
            <v>43343</v>
          </cell>
          <cell r="W2318">
            <v>43399</v>
          </cell>
          <cell r="X2318">
            <v>51</v>
          </cell>
          <cell r="Y2318">
            <v>43399</v>
          </cell>
          <cell r="Z2318">
            <v>0</v>
          </cell>
        </row>
        <row r="2319">
          <cell r="C2319">
            <v>4825</v>
          </cell>
          <cell r="D2319" t="str">
            <v>ORMAZA</v>
          </cell>
          <cell r="E2319">
            <v>2018</v>
          </cell>
          <cell r="F2319" t="str">
            <v>TA</v>
          </cell>
          <cell r="G2319" t="str">
            <v>CC SCADA TEDIS.Net MARTIN SILVA v1.0</v>
          </cell>
          <cell r="H2319" t="str">
            <v>PPAL</v>
          </cell>
          <cell r="I2319">
            <v>0</v>
          </cell>
          <cell r="J2319">
            <v>46</v>
          </cell>
          <cell r="K2319">
            <v>28.5</v>
          </cell>
          <cell r="L2319">
            <v>17.5</v>
          </cell>
          <cell r="M2319">
            <v>0.61956521739130432</v>
          </cell>
          <cell r="N2319" t="str">
            <v>-</v>
          </cell>
          <cell r="O2319" t="str">
            <v>-</v>
          </cell>
          <cell r="P2319" t="str">
            <v>-</v>
          </cell>
          <cell r="Q2319" t="str">
            <v>JMG</v>
          </cell>
          <cell r="R2319" t="str">
            <v>-</v>
          </cell>
          <cell r="S2319" t="str">
            <v>-</v>
          </cell>
          <cell r="T2319" t="str">
            <v>-</v>
          </cell>
          <cell r="U2319">
            <v>43293</v>
          </cell>
          <cell r="V2319">
            <v>43396</v>
          </cell>
          <cell r="W2319">
            <v>43544</v>
          </cell>
          <cell r="X2319">
            <v>101</v>
          </cell>
          <cell r="Y2319">
            <v>43544</v>
          </cell>
          <cell r="Z2319">
            <v>0</v>
          </cell>
        </row>
        <row r="2320">
          <cell r="C2320">
            <v>4826</v>
          </cell>
          <cell r="D2320" t="str">
            <v>ORMAZA</v>
          </cell>
          <cell r="E2320">
            <v>2018</v>
          </cell>
          <cell r="F2320" t="str">
            <v>TA</v>
          </cell>
          <cell r="G2320" t="str">
            <v>Inst. i PEM CC SCADA TEDIS.Net MARTIN SILVA v1.0</v>
          </cell>
          <cell r="H2320" t="str">
            <v>OF4825</v>
          </cell>
          <cell r="I2320">
            <v>0</v>
          </cell>
          <cell r="J2320">
            <v>32</v>
          </cell>
          <cell r="K2320">
            <v>20</v>
          </cell>
          <cell r="L2320">
            <v>12</v>
          </cell>
          <cell r="M2320">
            <v>0.625</v>
          </cell>
          <cell r="N2320" t="str">
            <v>-</v>
          </cell>
          <cell r="O2320" t="str">
            <v>-</v>
          </cell>
          <cell r="P2320" t="str">
            <v>-</v>
          </cell>
          <cell r="Q2320" t="str">
            <v>JMG</v>
          </cell>
          <cell r="R2320" t="str">
            <v>-</v>
          </cell>
          <cell r="S2320" t="str">
            <v>-</v>
          </cell>
          <cell r="T2320" t="str">
            <v>-</v>
          </cell>
          <cell r="U2320">
            <v>43293</v>
          </cell>
          <cell r="V2320">
            <v>43396</v>
          </cell>
          <cell r="W2320">
            <v>43553</v>
          </cell>
          <cell r="X2320">
            <v>101</v>
          </cell>
          <cell r="Y2320">
            <v>43553</v>
          </cell>
          <cell r="Z2320">
            <v>0</v>
          </cell>
        </row>
        <row r="2321">
          <cell r="C2321">
            <v>4827</v>
          </cell>
          <cell r="D2321" t="str">
            <v>SITEL</v>
          </cell>
          <cell r="E2321">
            <v>2018</v>
          </cell>
          <cell r="F2321" t="str">
            <v>TA</v>
          </cell>
          <cell r="G2321" t="str">
            <v>DESENV. SW TEDIS.Net, SystemExportService v1.46</v>
          </cell>
          <cell r="H2321" t="str">
            <v>OF3528</v>
          </cell>
          <cell r="I2321">
            <v>0</v>
          </cell>
          <cell r="J2321">
            <v>80</v>
          </cell>
          <cell r="K2321">
            <v>38</v>
          </cell>
          <cell r="L2321">
            <v>42</v>
          </cell>
          <cell r="M2321">
            <v>0.47499999999999998</v>
          </cell>
          <cell r="N2321" t="str">
            <v>-</v>
          </cell>
          <cell r="O2321" t="str">
            <v>-</v>
          </cell>
          <cell r="P2321" t="str">
            <v>-</v>
          </cell>
          <cell r="Q2321" t="str">
            <v>-</v>
          </cell>
          <cell r="R2321" t="str">
            <v>AP</v>
          </cell>
          <cell r="S2321" t="str">
            <v>-</v>
          </cell>
          <cell r="T2321" t="str">
            <v>-</v>
          </cell>
          <cell r="U2321">
            <v>43293</v>
          </cell>
          <cell r="V2321">
            <v>43312</v>
          </cell>
          <cell r="W2321">
            <v>43371</v>
          </cell>
          <cell r="X2321">
            <v>19</v>
          </cell>
          <cell r="Y2321">
            <v>43371</v>
          </cell>
          <cell r="Z2321">
            <v>0</v>
          </cell>
        </row>
        <row r="2322">
          <cell r="C2322">
            <v>4828</v>
          </cell>
          <cell r="D2322" t="str">
            <v>TIRCAN</v>
          </cell>
          <cell r="E2322">
            <v>2018</v>
          </cell>
          <cell r="F2322" t="str">
            <v>TA</v>
          </cell>
          <cell r="G2322" t="str">
            <v>Rep. TD S.E. MERUELO - COG. TIRCANTABRIA</v>
          </cell>
          <cell r="H2322" t="str">
            <v>IND</v>
          </cell>
          <cell r="I2322">
            <v>0</v>
          </cell>
          <cell r="J2322">
            <v>12</v>
          </cell>
          <cell r="K2322">
            <v>7.58</v>
          </cell>
          <cell r="L2322">
            <v>4.42</v>
          </cell>
          <cell r="M2322">
            <v>0.63166666666666671</v>
          </cell>
          <cell r="N2322" t="str">
            <v>-</v>
          </cell>
          <cell r="O2322" t="str">
            <v>-</v>
          </cell>
          <cell r="P2322" t="str">
            <v>EMM</v>
          </cell>
          <cell r="Q2322" t="str">
            <v>-</v>
          </cell>
          <cell r="R2322" t="str">
            <v>-</v>
          </cell>
          <cell r="S2322" t="str">
            <v>-</v>
          </cell>
          <cell r="T2322" t="str">
            <v>-</v>
          </cell>
          <cell r="U2322">
            <v>43285</v>
          </cell>
          <cell r="V2322">
            <v>43301</v>
          </cell>
          <cell r="W2322">
            <v>43301</v>
          </cell>
          <cell r="X2322">
            <v>16</v>
          </cell>
          <cell r="Y2322">
            <v>43301</v>
          </cell>
          <cell r="Z2322">
            <v>0</v>
          </cell>
        </row>
        <row r="2323">
          <cell r="C2323">
            <v>4829</v>
          </cell>
          <cell r="D2323" t="str">
            <v>AGRENE</v>
          </cell>
          <cell r="E2323">
            <v>2018</v>
          </cell>
          <cell r="F2323" t="str">
            <v>TA</v>
          </cell>
          <cell r="G2323" t="str">
            <v>RTU S.E. PLA DE L'ESTANY v3.0</v>
          </cell>
          <cell r="H2323" t="str">
            <v>IND</v>
          </cell>
          <cell r="I2323">
            <v>0</v>
          </cell>
          <cell r="J2323">
            <v>15</v>
          </cell>
          <cell r="K2323">
            <v>37.75</v>
          </cell>
          <cell r="L2323">
            <v>-22.75</v>
          </cell>
          <cell r="M2323">
            <v>2.5166666666666666</v>
          </cell>
          <cell r="N2323" t="str">
            <v>-</v>
          </cell>
          <cell r="O2323" t="str">
            <v>-</v>
          </cell>
          <cell r="P2323" t="str">
            <v>-</v>
          </cell>
          <cell r="Q2323" t="str">
            <v>-</v>
          </cell>
          <cell r="R2323" t="str">
            <v>EDC</v>
          </cell>
          <cell r="S2323" t="str">
            <v>-</v>
          </cell>
          <cell r="T2323" t="str">
            <v>-</v>
          </cell>
          <cell r="U2323">
            <v>43298</v>
          </cell>
          <cell r="V2323">
            <v>43329</v>
          </cell>
          <cell r="W2323">
            <v>43474</v>
          </cell>
          <cell r="X2323">
            <v>30</v>
          </cell>
          <cell r="Y2323">
            <v>43474</v>
          </cell>
          <cell r="Z2323">
            <v>0</v>
          </cell>
        </row>
        <row r="2324">
          <cell r="C2324">
            <v>4830</v>
          </cell>
          <cell r="D2324" t="str">
            <v>EOSPIT</v>
          </cell>
          <cell r="E2324">
            <v>2018</v>
          </cell>
          <cell r="F2324" t="str">
            <v>OB</v>
          </cell>
          <cell r="G2324" t="str">
            <v>CC SCADA TEDIS.Net EOSA-PITARCH v1.1</v>
          </cell>
          <cell r="H2324" t="str">
            <v>PPAL</v>
          </cell>
          <cell r="I2324">
            <v>0</v>
          </cell>
          <cell r="J2324">
            <v>4</v>
          </cell>
          <cell r="K2324">
            <v>0</v>
          </cell>
          <cell r="L2324">
            <v>4</v>
          </cell>
          <cell r="M2324">
            <v>0</v>
          </cell>
          <cell r="N2324" t="str">
            <v>-</v>
          </cell>
          <cell r="O2324" t="str">
            <v>-</v>
          </cell>
          <cell r="P2324" t="str">
            <v>-</v>
          </cell>
          <cell r="Q2324" t="str">
            <v>-</v>
          </cell>
          <cell r="R2324" t="str">
            <v>EDC</v>
          </cell>
          <cell r="S2324" t="str">
            <v>-</v>
          </cell>
          <cell r="T2324" t="str">
            <v>-</v>
          </cell>
          <cell r="U2324">
            <v>43299</v>
          </cell>
          <cell r="V2324">
            <v>43384</v>
          </cell>
          <cell r="W2324">
            <v>43384</v>
          </cell>
          <cell r="X2324">
            <v>83</v>
          </cell>
          <cell r="Y2324">
            <v>0</v>
          </cell>
          <cell r="Z2324" t="str">
            <v/>
          </cell>
        </row>
        <row r="2325">
          <cell r="C2325">
            <v>4831</v>
          </cell>
          <cell r="D2325" t="str">
            <v>SITEL</v>
          </cell>
          <cell r="E2325">
            <v>2018</v>
          </cell>
          <cell r="F2325" t="str">
            <v>OB</v>
          </cell>
          <cell r="G2325" t="str">
            <v>Desenv. SW TEDIS.Net, SimulaPowerFlowService v1.46</v>
          </cell>
          <cell r="H2325" t="str">
            <v>OF4830</v>
          </cell>
          <cell r="I2325">
            <v>0</v>
          </cell>
          <cell r="J2325">
            <v>40</v>
          </cell>
          <cell r="K2325">
            <v>0</v>
          </cell>
          <cell r="L2325">
            <v>40</v>
          </cell>
          <cell r="M2325">
            <v>0</v>
          </cell>
          <cell r="N2325" t="str">
            <v>-</v>
          </cell>
          <cell r="O2325" t="str">
            <v>-</v>
          </cell>
          <cell r="P2325" t="str">
            <v>-</v>
          </cell>
          <cell r="Q2325" t="str">
            <v>-</v>
          </cell>
          <cell r="R2325" t="str">
            <v>EDC</v>
          </cell>
          <cell r="S2325" t="str">
            <v>-</v>
          </cell>
          <cell r="T2325" t="str">
            <v>-</v>
          </cell>
          <cell r="U2325">
            <v>43299</v>
          </cell>
          <cell r="V2325">
            <v>43384</v>
          </cell>
          <cell r="W2325">
            <v>43384</v>
          </cell>
          <cell r="X2325">
            <v>83</v>
          </cell>
          <cell r="Y2325">
            <v>0</v>
          </cell>
          <cell r="Z2325" t="str">
            <v/>
          </cell>
        </row>
        <row r="2326">
          <cell r="C2326">
            <v>4832</v>
          </cell>
          <cell r="D2326" t="str">
            <v>EMSA</v>
          </cell>
          <cell r="E2326">
            <v>2018</v>
          </cell>
          <cell r="F2326" t="str">
            <v>TA</v>
          </cell>
          <cell r="G2326" t="str">
            <v>Reparacio CAP32-48 N/S 69-2017 CT TORREVELILLA</v>
          </cell>
          <cell r="H2326" t="str">
            <v>IND</v>
          </cell>
          <cell r="I2326">
            <v>0</v>
          </cell>
          <cell r="J2326">
            <v>1</v>
          </cell>
          <cell r="K2326">
            <v>1</v>
          </cell>
          <cell r="L2326">
            <v>0</v>
          </cell>
          <cell r="M2326">
            <v>1</v>
          </cell>
          <cell r="N2326" t="str">
            <v>-</v>
          </cell>
          <cell r="O2326" t="str">
            <v>-</v>
          </cell>
          <cell r="P2326" t="str">
            <v>EMM</v>
          </cell>
          <cell r="Q2326" t="str">
            <v>-</v>
          </cell>
          <cell r="R2326" t="str">
            <v>-</v>
          </cell>
          <cell r="S2326" t="str">
            <v>-</v>
          </cell>
          <cell r="T2326" t="str">
            <v>-</v>
          </cell>
          <cell r="U2326">
            <v>43300</v>
          </cell>
          <cell r="V2326">
            <v>43300</v>
          </cell>
          <cell r="W2326">
            <v>43300</v>
          </cell>
          <cell r="X2326">
            <v>0</v>
          </cell>
          <cell r="Y2326">
            <v>0</v>
          </cell>
          <cell r="Z2326" t="str">
            <v/>
          </cell>
        </row>
        <row r="2327">
          <cell r="C2327">
            <v>4833</v>
          </cell>
          <cell r="D2327" t="str">
            <v>EMSA</v>
          </cell>
          <cell r="E2327">
            <v>2018</v>
          </cell>
          <cell r="F2327" t="str">
            <v>TA</v>
          </cell>
          <cell r="G2327" t="str">
            <v>Reparacio CAP32-48 N/S 763-2012 CT MONROYO</v>
          </cell>
          <cell r="H2327" t="str">
            <v>IND</v>
          </cell>
          <cell r="I2327">
            <v>0</v>
          </cell>
          <cell r="J2327">
            <v>1</v>
          </cell>
          <cell r="K2327">
            <v>1</v>
          </cell>
          <cell r="L2327">
            <v>0</v>
          </cell>
          <cell r="M2327">
            <v>1</v>
          </cell>
          <cell r="N2327" t="str">
            <v>-</v>
          </cell>
          <cell r="O2327" t="str">
            <v>-</v>
          </cell>
          <cell r="P2327" t="str">
            <v>EMM</v>
          </cell>
          <cell r="Q2327" t="str">
            <v>-</v>
          </cell>
          <cell r="R2327" t="str">
            <v>-</v>
          </cell>
          <cell r="S2327" t="str">
            <v>-</v>
          </cell>
          <cell r="T2327" t="str">
            <v>-</v>
          </cell>
          <cell r="U2327">
            <v>43300</v>
          </cell>
          <cell r="V2327">
            <v>43300</v>
          </cell>
          <cell r="W2327">
            <v>43300</v>
          </cell>
          <cell r="X2327">
            <v>0</v>
          </cell>
          <cell r="Y2327">
            <v>0</v>
          </cell>
          <cell r="Z2327" t="str">
            <v/>
          </cell>
        </row>
        <row r="2328">
          <cell r="C2328">
            <v>4834</v>
          </cell>
          <cell r="D2328" t="str">
            <v>EMSA</v>
          </cell>
          <cell r="E2328">
            <v>2018</v>
          </cell>
          <cell r="F2328" t="str">
            <v>TA</v>
          </cell>
          <cell r="G2328" t="str">
            <v>Reparacio CAP32-48 N/S 1130-2011 CT CAÑADA</v>
          </cell>
          <cell r="H2328" t="str">
            <v>IND</v>
          </cell>
          <cell r="I2328">
            <v>0</v>
          </cell>
          <cell r="J2328">
            <v>1</v>
          </cell>
          <cell r="K2328">
            <v>1</v>
          </cell>
          <cell r="L2328">
            <v>0</v>
          </cell>
          <cell r="M2328">
            <v>1</v>
          </cell>
          <cell r="N2328" t="str">
            <v>-</v>
          </cell>
          <cell r="O2328" t="str">
            <v>-</v>
          </cell>
          <cell r="P2328" t="str">
            <v>EMM</v>
          </cell>
          <cell r="Q2328" t="str">
            <v>-</v>
          </cell>
          <cell r="R2328" t="str">
            <v>-</v>
          </cell>
          <cell r="S2328" t="str">
            <v>-</v>
          </cell>
          <cell r="T2328" t="str">
            <v>-</v>
          </cell>
          <cell r="U2328">
            <v>43300</v>
          </cell>
          <cell r="V2328">
            <v>43300</v>
          </cell>
          <cell r="W2328">
            <v>43300</v>
          </cell>
          <cell r="X2328">
            <v>0</v>
          </cell>
          <cell r="Y2328">
            <v>0</v>
          </cell>
          <cell r="Z2328" t="str">
            <v/>
          </cell>
        </row>
        <row r="2329">
          <cell r="C2329">
            <v>4835</v>
          </cell>
          <cell r="D2329" t="str">
            <v>EMSA</v>
          </cell>
          <cell r="E2329">
            <v>2018</v>
          </cell>
          <cell r="F2329" t="str">
            <v>TA</v>
          </cell>
          <cell r="G2329" t="str">
            <v>Reparacio CAP32-48 N/S 1141-2011 SE ALBAGUES</v>
          </cell>
          <cell r="H2329" t="str">
            <v>IND</v>
          </cell>
          <cell r="I2329">
            <v>0</v>
          </cell>
          <cell r="J2329">
            <v>1.25</v>
          </cell>
          <cell r="K2329">
            <v>1.25</v>
          </cell>
          <cell r="L2329">
            <v>0</v>
          </cell>
          <cell r="M2329">
            <v>1</v>
          </cell>
          <cell r="N2329" t="str">
            <v>-</v>
          </cell>
          <cell r="O2329" t="str">
            <v>-</v>
          </cell>
          <cell r="P2329" t="str">
            <v>EMM</v>
          </cell>
          <cell r="Q2329" t="str">
            <v>-</v>
          </cell>
          <cell r="R2329" t="str">
            <v>-</v>
          </cell>
          <cell r="S2329" t="str">
            <v>-</v>
          </cell>
          <cell r="T2329" t="str">
            <v>-</v>
          </cell>
          <cell r="U2329">
            <v>43300</v>
          </cell>
          <cell r="V2329">
            <v>43300</v>
          </cell>
          <cell r="W2329">
            <v>43300</v>
          </cell>
          <cell r="X2329">
            <v>0</v>
          </cell>
          <cell r="Y2329">
            <v>0</v>
          </cell>
          <cell r="Z2329" t="str">
            <v/>
          </cell>
        </row>
        <row r="2330">
          <cell r="C2330">
            <v>4836</v>
          </cell>
          <cell r="D2330" t="str">
            <v>EMSA</v>
          </cell>
          <cell r="E2330">
            <v>2018</v>
          </cell>
          <cell r="F2330" t="str">
            <v>TA</v>
          </cell>
          <cell r="G2330" t="str">
            <v>Reparacio CAP32-48 N/S 794-2012 CT HOYA DE LUCO</v>
          </cell>
          <cell r="H2330" t="str">
            <v>IND</v>
          </cell>
          <cell r="I2330">
            <v>0</v>
          </cell>
          <cell r="J2330">
            <v>1</v>
          </cell>
          <cell r="K2330">
            <v>1</v>
          </cell>
          <cell r="L2330">
            <v>0</v>
          </cell>
          <cell r="M2330">
            <v>1</v>
          </cell>
          <cell r="N2330" t="str">
            <v>-</v>
          </cell>
          <cell r="O2330" t="str">
            <v>-</v>
          </cell>
          <cell r="P2330" t="str">
            <v>EMM</v>
          </cell>
          <cell r="Q2330" t="str">
            <v>-</v>
          </cell>
          <cell r="R2330" t="str">
            <v>-</v>
          </cell>
          <cell r="S2330" t="str">
            <v>-</v>
          </cell>
          <cell r="T2330" t="str">
            <v>-</v>
          </cell>
          <cell r="U2330">
            <v>43300</v>
          </cell>
          <cell r="V2330">
            <v>43300</v>
          </cell>
          <cell r="W2330">
            <v>43300</v>
          </cell>
          <cell r="X2330">
            <v>0</v>
          </cell>
          <cell r="Y2330">
            <v>0</v>
          </cell>
          <cell r="Z2330" t="str">
            <v/>
          </cell>
        </row>
        <row r="2331">
          <cell r="C2331">
            <v>4837</v>
          </cell>
          <cell r="D2331" t="str">
            <v>ORMAZA</v>
          </cell>
          <cell r="E2331">
            <v>2018</v>
          </cell>
          <cell r="F2331" t="str">
            <v>OB</v>
          </cell>
          <cell r="G2331" t="str">
            <v>CC SCADA TEDIS.Net JJ.TARRAGONA v1.1</v>
          </cell>
          <cell r="H2331" t="str">
            <v>PPAL</v>
          </cell>
          <cell r="I2331">
            <v>0</v>
          </cell>
          <cell r="J2331">
            <v>26</v>
          </cell>
          <cell r="K2331">
            <v>0</v>
          </cell>
          <cell r="L2331">
            <v>26</v>
          </cell>
          <cell r="M2331">
            <v>0</v>
          </cell>
          <cell r="N2331" t="str">
            <v>-</v>
          </cell>
          <cell r="O2331" t="str">
            <v>-</v>
          </cell>
          <cell r="P2331" t="str">
            <v>-</v>
          </cell>
          <cell r="Q2331" t="str">
            <v>-</v>
          </cell>
          <cell r="R2331" t="str">
            <v>JMT</v>
          </cell>
          <cell r="S2331" t="str">
            <v>-</v>
          </cell>
          <cell r="T2331" t="str">
            <v>-</v>
          </cell>
          <cell r="U2331">
            <v>43300</v>
          </cell>
          <cell r="V2331">
            <v>43361</v>
          </cell>
          <cell r="W2331">
            <v>43361</v>
          </cell>
          <cell r="X2331">
            <v>59</v>
          </cell>
          <cell r="Y2331">
            <v>0</v>
          </cell>
          <cell r="Z2331" t="str">
            <v/>
          </cell>
        </row>
        <row r="2332">
          <cell r="C2332">
            <v>4838</v>
          </cell>
          <cell r="D2332" t="str">
            <v>ORMAZA</v>
          </cell>
          <cell r="E2332">
            <v>2018</v>
          </cell>
          <cell r="F2332" t="str">
            <v>OB</v>
          </cell>
          <cell r="G2332" t="str">
            <v>Inst. i PEM CC SCADA TEDIS.Net JJ.TARRAGONA v1.1</v>
          </cell>
          <cell r="H2332" t="str">
            <v>OF4837</v>
          </cell>
          <cell r="I2332">
            <v>0</v>
          </cell>
          <cell r="J2332">
            <v>8</v>
          </cell>
          <cell r="K2332">
            <v>0</v>
          </cell>
          <cell r="L2332">
            <v>8</v>
          </cell>
          <cell r="M2332">
            <v>0</v>
          </cell>
          <cell r="N2332" t="str">
            <v>-</v>
          </cell>
          <cell r="O2332" t="str">
            <v>-</v>
          </cell>
          <cell r="P2332" t="str">
            <v>-</v>
          </cell>
          <cell r="Q2332" t="str">
            <v>JMG</v>
          </cell>
          <cell r="R2332" t="str">
            <v>-</v>
          </cell>
          <cell r="S2332" t="str">
            <v>-</v>
          </cell>
          <cell r="T2332" t="str">
            <v>-</v>
          </cell>
          <cell r="U2332">
            <v>43300</v>
          </cell>
          <cell r="V2332">
            <v>43361</v>
          </cell>
          <cell r="W2332">
            <v>43361</v>
          </cell>
          <cell r="X2332">
            <v>59</v>
          </cell>
          <cell r="Y2332">
            <v>0</v>
          </cell>
          <cell r="Z2332" t="str">
            <v/>
          </cell>
        </row>
        <row r="2333">
          <cell r="C2333">
            <v>0</v>
          </cell>
          <cell r="D2333">
            <v>0</v>
          </cell>
          <cell r="E2333">
            <v>0</v>
          </cell>
          <cell r="F2333">
            <v>0</v>
          </cell>
          <cell r="G2333">
            <v>0</v>
          </cell>
          <cell r="H2333">
            <v>0</v>
          </cell>
          <cell r="I2333">
            <v>0</v>
          </cell>
          <cell r="J2333">
            <v>398.25</v>
          </cell>
          <cell r="K2333">
            <v>236.75000000000003</v>
          </cell>
          <cell r="L2333">
            <v>161.49999999999997</v>
          </cell>
          <cell r="M2333">
            <v>0</v>
          </cell>
          <cell r="N2333">
            <v>0</v>
          </cell>
          <cell r="O2333">
            <v>0</v>
          </cell>
          <cell r="P2333">
            <v>0</v>
          </cell>
          <cell r="Q2333">
            <v>0</v>
          </cell>
          <cell r="R2333">
            <v>0</v>
          </cell>
          <cell r="S2333">
            <v>0</v>
          </cell>
          <cell r="T2333">
            <v>0</v>
          </cell>
          <cell r="U2333">
            <v>0</v>
          </cell>
          <cell r="V2333">
            <v>0</v>
          </cell>
          <cell r="W2333">
            <v>0</v>
          </cell>
          <cell r="X2333">
            <v>0</v>
          </cell>
          <cell r="Y2333">
            <v>0</v>
          </cell>
          <cell r="Z2333">
            <v>0</v>
          </cell>
        </row>
        <row r="2334">
          <cell r="H2334">
            <v>0</v>
          </cell>
          <cell r="L2334">
            <v>0</v>
          </cell>
          <cell r="M2334">
            <v>0</v>
          </cell>
          <cell r="Z2334">
            <v>0</v>
          </cell>
        </row>
        <row r="2335">
          <cell r="D2335">
            <v>0</v>
          </cell>
          <cell r="E2335">
            <v>0</v>
          </cell>
          <cell r="F2335">
            <v>0</v>
          </cell>
          <cell r="G2335">
            <v>0</v>
          </cell>
          <cell r="H2335">
            <v>0</v>
          </cell>
          <cell r="I2335">
            <v>0</v>
          </cell>
          <cell r="J2335">
            <v>0</v>
          </cell>
          <cell r="K2335">
            <v>0</v>
          </cell>
          <cell r="L2335">
            <v>0</v>
          </cell>
          <cell r="M2335">
            <v>0</v>
          </cell>
          <cell r="N2335">
            <v>0</v>
          </cell>
          <cell r="O2335">
            <v>0</v>
          </cell>
          <cell r="P2335">
            <v>0</v>
          </cell>
          <cell r="Q2335">
            <v>0</v>
          </cell>
          <cell r="R2335">
            <v>0</v>
          </cell>
          <cell r="S2335">
            <v>0</v>
          </cell>
          <cell r="T2335">
            <v>0</v>
          </cell>
          <cell r="U2335">
            <v>0</v>
          </cell>
          <cell r="Z2335">
            <v>0</v>
          </cell>
        </row>
        <row r="2336">
          <cell r="D2336">
            <v>0</v>
          </cell>
          <cell r="E2336">
            <v>0</v>
          </cell>
          <cell r="F2336">
            <v>0</v>
          </cell>
          <cell r="G2336">
            <v>0</v>
          </cell>
          <cell r="H2336">
            <v>0</v>
          </cell>
          <cell r="I2336">
            <v>0</v>
          </cell>
          <cell r="J2336">
            <v>0</v>
          </cell>
          <cell r="K2336">
            <v>0</v>
          </cell>
          <cell r="N2336" t="str">
            <v>APROVISIONAMENTS</v>
          </cell>
          <cell r="O2336" t="str">
            <v>ADMINISTRACIO</v>
          </cell>
          <cell r="P2336" t="str">
            <v>OPERACIONS</v>
          </cell>
          <cell r="Q2336" t="str">
            <v>ENGINYERIA HW</v>
          </cell>
          <cell r="R2336" t="str">
            <v>ENGINYERIA SW</v>
          </cell>
          <cell r="S2336" t="str">
            <v>COMERCIAL</v>
          </cell>
          <cell r="T2336" t="str">
            <v>CONSUL.TELCOMUNIC.</v>
          </cell>
          <cell r="U2336">
            <v>0</v>
          </cell>
          <cell r="Z2336">
            <v>0</v>
          </cell>
        </row>
        <row r="2337">
          <cell r="N2337">
            <v>0</v>
          </cell>
          <cell r="O2337">
            <v>0</v>
          </cell>
          <cell r="P2337">
            <v>0</v>
          </cell>
          <cell r="Q2337">
            <v>0</v>
          </cell>
          <cell r="R2337">
            <v>0</v>
          </cell>
          <cell r="S2337">
            <v>0</v>
          </cell>
          <cell r="T2337">
            <v>0</v>
          </cell>
          <cell r="U2337">
            <v>0</v>
          </cell>
          <cell r="Z2337">
            <v>0</v>
          </cell>
        </row>
        <row r="2338">
          <cell r="N2338">
            <v>0</v>
          </cell>
          <cell r="O2338">
            <v>0</v>
          </cell>
          <cell r="P2338">
            <v>0</v>
          </cell>
          <cell r="Q2338">
            <v>0</v>
          </cell>
          <cell r="R2338">
            <v>0</v>
          </cell>
          <cell r="S2338">
            <v>0</v>
          </cell>
          <cell r="T2338">
            <v>0</v>
          </cell>
          <cell r="U2338">
            <v>0</v>
          </cell>
          <cell r="Z2338">
            <v>0</v>
          </cell>
        </row>
        <row r="2339">
          <cell r="N2339">
            <v>0</v>
          </cell>
          <cell r="O2339">
            <v>0</v>
          </cell>
          <cell r="P2339">
            <v>0</v>
          </cell>
          <cell r="Q2339">
            <v>0</v>
          </cell>
          <cell r="R2339">
            <v>0</v>
          </cell>
          <cell r="S2339">
            <v>0</v>
          </cell>
          <cell r="T2339">
            <v>0</v>
          </cell>
          <cell r="U2339">
            <v>0</v>
          </cell>
          <cell r="Z2339">
            <v>0</v>
          </cell>
        </row>
        <row r="2340">
          <cell r="E2340">
            <v>0</v>
          </cell>
          <cell r="F2340">
            <v>0</v>
          </cell>
          <cell r="G2340">
            <v>0</v>
          </cell>
          <cell r="H2340">
            <v>0</v>
          </cell>
          <cell r="I2340">
            <v>0</v>
          </cell>
          <cell r="J2340">
            <v>0</v>
          </cell>
          <cell r="K2340">
            <v>0</v>
          </cell>
          <cell r="L2340">
            <v>0</v>
          </cell>
          <cell r="M2340">
            <v>0</v>
          </cell>
          <cell r="N2340">
            <v>0</v>
          </cell>
          <cell r="O2340">
            <v>0</v>
          </cell>
          <cell r="P2340">
            <v>0</v>
          </cell>
          <cell r="Q2340">
            <v>0</v>
          </cell>
          <cell r="R2340">
            <v>0</v>
          </cell>
          <cell r="S2340">
            <v>0</v>
          </cell>
          <cell r="T2340">
            <v>0</v>
          </cell>
          <cell r="U2340">
            <v>0</v>
          </cell>
          <cell r="Z2340">
            <v>0</v>
          </cell>
        </row>
        <row r="2341">
          <cell r="E2341" t="str">
            <v>Projectes (EXTERNS) en curs 2.018</v>
          </cell>
          <cell r="F2341">
            <v>0</v>
          </cell>
          <cell r="G2341">
            <v>0</v>
          </cell>
          <cell r="H2341">
            <v>0</v>
          </cell>
          <cell r="I2341">
            <v>0</v>
          </cell>
          <cell r="J2341">
            <v>0</v>
          </cell>
          <cell r="K2341">
            <v>0</v>
          </cell>
          <cell r="L2341">
            <v>0</v>
          </cell>
          <cell r="M2341">
            <v>0</v>
          </cell>
          <cell r="N2341">
            <v>0</v>
          </cell>
          <cell r="O2341">
            <v>0</v>
          </cell>
          <cell r="P2341">
            <v>0</v>
          </cell>
          <cell r="Q2341">
            <v>0</v>
          </cell>
          <cell r="R2341">
            <v>0</v>
          </cell>
          <cell r="S2341">
            <v>0</v>
          </cell>
          <cell r="T2341">
            <v>0</v>
          </cell>
          <cell r="U2341">
            <v>0</v>
          </cell>
          <cell r="Z2341">
            <v>0</v>
          </cell>
        </row>
        <row r="2342">
          <cell r="N2342">
            <v>0</v>
          </cell>
          <cell r="O2342">
            <v>0</v>
          </cell>
          <cell r="P2342">
            <v>0</v>
          </cell>
          <cell r="Q2342">
            <v>0</v>
          </cell>
          <cell r="R2342">
            <v>0</v>
          </cell>
          <cell r="S2342">
            <v>0</v>
          </cell>
          <cell r="T2342">
            <v>0</v>
          </cell>
          <cell r="U2342">
            <v>0</v>
          </cell>
          <cell r="Z2342">
            <v>0</v>
          </cell>
        </row>
        <row r="2343">
          <cell r="C2343">
            <v>0</v>
          </cell>
          <cell r="D2343">
            <v>0</v>
          </cell>
          <cell r="E2343">
            <v>0</v>
          </cell>
          <cell r="F2343">
            <v>0</v>
          </cell>
          <cell r="G2343">
            <v>0</v>
          </cell>
          <cell r="H2343">
            <v>0</v>
          </cell>
          <cell r="I2343">
            <v>0</v>
          </cell>
          <cell r="J2343">
            <v>0</v>
          </cell>
          <cell r="K2343">
            <v>0</v>
          </cell>
          <cell r="L2343">
            <v>0</v>
          </cell>
          <cell r="M2343">
            <v>0</v>
          </cell>
          <cell r="N2343">
            <v>0</v>
          </cell>
          <cell r="O2343">
            <v>0</v>
          </cell>
          <cell r="P2343">
            <v>0</v>
          </cell>
          <cell r="Q2343">
            <v>0</v>
          </cell>
          <cell r="R2343">
            <v>0</v>
          </cell>
          <cell r="S2343">
            <v>0</v>
          </cell>
          <cell r="T2343">
            <v>0</v>
          </cell>
          <cell r="U2343">
            <v>0</v>
          </cell>
          <cell r="V2343">
            <v>0</v>
          </cell>
          <cell r="W2343">
            <v>0</v>
          </cell>
          <cell r="X2343">
            <v>0</v>
          </cell>
          <cell r="Y2343">
            <v>0</v>
          </cell>
          <cell r="Z2343">
            <v>0</v>
          </cell>
        </row>
        <row r="2344">
          <cell r="C2344" t="str">
            <v>OF</v>
          </cell>
          <cell r="D2344" t="str">
            <v>CLIENT</v>
          </cell>
          <cell r="E2344" t="str">
            <v>ANY</v>
          </cell>
          <cell r="F2344" t="str">
            <v>STATUS</v>
          </cell>
          <cell r="G2344" t="str">
            <v>PROJECTE</v>
          </cell>
          <cell r="H2344" t="str">
            <v>TIPUS OF o DEPENDENCIA</v>
          </cell>
          <cell r="I2344">
            <v>0</v>
          </cell>
          <cell r="J2344" t="str">
            <v>PREV</v>
          </cell>
          <cell r="K2344" t="str">
            <v>TOTAL</v>
          </cell>
          <cell r="L2344" t="str">
            <v>DESV</v>
          </cell>
          <cell r="M2344" t="str">
            <v>AVANÇ</v>
          </cell>
          <cell r="N2344" t="str">
            <v>DPT. IMPLICATS</v>
          </cell>
          <cell r="O2344">
            <v>0</v>
          </cell>
          <cell r="P2344">
            <v>0</v>
          </cell>
          <cell r="Q2344">
            <v>0</v>
          </cell>
          <cell r="R2344">
            <v>0</v>
          </cell>
          <cell r="S2344">
            <v>0</v>
          </cell>
          <cell r="T2344">
            <v>0</v>
          </cell>
          <cell r="U2344" t="str">
            <v>DATA</v>
          </cell>
          <cell r="V2344" t="str">
            <v>DATA</v>
          </cell>
          <cell r="W2344" t="str">
            <v>DATA</v>
          </cell>
          <cell r="X2344" t="str">
            <v>DURADA</v>
          </cell>
          <cell r="Y2344" t="str">
            <v>DATA</v>
          </cell>
          <cell r="Z2344" t="str">
            <v>DESVIAC.</v>
          </cell>
        </row>
        <row r="2345">
          <cell r="C2345">
            <v>0</v>
          </cell>
          <cell r="D2345">
            <v>0</v>
          </cell>
          <cell r="E2345">
            <v>0</v>
          </cell>
          <cell r="F2345">
            <v>0</v>
          </cell>
          <cell r="G2345">
            <v>0</v>
          </cell>
          <cell r="H2345">
            <v>0</v>
          </cell>
          <cell r="I2345">
            <v>0</v>
          </cell>
          <cell r="J2345">
            <v>0</v>
          </cell>
          <cell r="K2345" t="str">
            <v>REAL</v>
          </cell>
          <cell r="L2345">
            <v>0</v>
          </cell>
          <cell r="M2345">
            <v>0</v>
          </cell>
          <cell r="N2345">
            <v>0</v>
          </cell>
          <cell r="O2345">
            <v>0</v>
          </cell>
          <cell r="P2345">
            <v>0</v>
          </cell>
          <cell r="Q2345">
            <v>0</v>
          </cell>
          <cell r="R2345">
            <v>0</v>
          </cell>
          <cell r="S2345">
            <v>0</v>
          </cell>
          <cell r="T2345">
            <v>0</v>
          </cell>
          <cell r="U2345" t="str">
            <v>INICI</v>
          </cell>
          <cell r="V2345" t="str">
            <v>ENTREGA</v>
          </cell>
          <cell r="W2345" t="str">
            <v>REVISADA</v>
          </cell>
          <cell r="X2345">
            <v>0</v>
          </cell>
          <cell r="Y2345" t="str">
            <v>ACCEP.</v>
          </cell>
          <cell r="Z2345">
            <v>0</v>
          </cell>
        </row>
        <row r="2346">
          <cell r="C2346">
            <v>0</v>
          </cell>
          <cell r="D2346">
            <v>0</v>
          </cell>
          <cell r="E2346">
            <v>0</v>
          </cell>
          <cell r="F2346">
            <v>0</v>
          </cell>
          <cell r="G2346">
            <v>0</v>
          </cell>
          <cell r="H2346">
            <v>0</v>
          </cell>
          <cell r="I2346">
            <v>0</v>
          </cell>
          <cell r="J2346">
            <v>0</v>
          </cell>
          <cell r="K2346">
            <v>0</v>
          </cell>
          <cell r="L2346">
            <v>0</v>
          </cell>
          <cell r="M2346">
            <v>0</v>
          </cell>
          <cell r="N2346">
            <v>0</v>
          </cell>
          <cell r="O2346">
            <v>0</v>
          </cell>
          <cell r="P2346">
            <v>0</v>
          </cell>
          <cell r="Q2346">
            <v>0</v>
          </cell>
          <cell r="R2346">
            <v>0</v>
          </cell>
          <cell r="S2346">
            <v>0</v>
          </cell>
          <cell r="T2346">
            <v>0</v>
          </cell>
          <cell r="U2346">
            <v>0</v>
          </cell>
          <cell r="V2346">
            <v>0</v>
          </cell>
          <cell r="W2346">
            <v>0</v>
          </cell>
          <cell r="X2346">
            <v>0</v>
          </cell>
          <cell r="Y2346">
            <v>0</v>
          </cell>
          <cell r="Z2346">
            <v>0</v>
          </cell>
        </row>
        <row r="2347">
          <cell r="C2347">
            <v>4839</v>
          </cell>
          <cell r="D2347" t="str">
            <v>ORMAZA</v>
          </cell>
          <cell r="E2347">
            <v>2018</v>
          </cell>
          <cell r="F2347" t="str">
            <v>TA</v>
          </cell>
          <cell r="G2347" t="str">
            <v>CC SCADA TEDIS.Net UNIV.PANAMA v1.1</v>
          </cell>
          <cell r="H2347" t="str">
            <v>IND</v>
          </cell>
          <cell r="I2347">
            <v>0</v>
          </cell>
          <cell r="J2347">
            <v>6</v>
          </cell>
          <cell r="K2347">
            <v>4.5</v>
          </cell>
          <cell r="L2347">
            <v>1.5</v>
          </cell>
          <cell r="M2347">
            <v>0.75</v>
          </cell>
          <cell r="N2347" t="str">
            <v>-</v>
          </cell>
          <cell r="O2347" t="str">
            <v>-</v>
          </cell>
          <cell r="P2347" t="str">
            <v>-</v>
          </cell>
          <cell r="Q2347" t="str">
            <v>-</v>
          </cell>
          <cell r="R2347" t="str">
            <v>JMT</v>
          </cell>
          <cell r="S2347" t="str">
            <v>-</v>
          </cell>
          <cell r="T2347" t="str">
            <v>-</v>
          </cell>
          <cell r="U2347">
            <v>43299</v>
          </cell>
          <cell r="V2347">
            <v>43308</v>
          </cell>
          <cell r="W2347">
            <v>43353</v>
          </cell>
          <cell r="X2347">
            <v>9</v>
          </cell>
          <cell r="Y2347">
            <v>43353</v>
          </cell>
          <cell r="Z2347">
            <v>0</v>
          </cell>
        </row>
        <row r="2348">
          <cell r="C2348">
            <v>4840</v>
          </cell>
          <cell r="D2348" t="str">
            <v>EOSPIT</v>
          </cell>
          <cell r="E2348">
            <v>2018</v>
          </cell>
          <cell r="F2348" t="str">
            <v>TA</v>
          </cell>
          <cell r="G2348" t="str">
            <v>Reparacio. DISTRAC N/S: 68-2013</v>
          </cell>
          <cell r="H2348" t="str">
            <v>IND</v>
          </cell>
          <cell r="I2348">
            <v>0</v>
          </cell>
          <cell r="J2348">
            <v>1.25</v>
          </cell>
          <cell r="K2348">
            <v>1.25</v>
          </cell>
          <cell r="L2348">
            <v>0</v>
          </cell>
          <cell r="M2348">
            <v>1</v>
          </cell>
          <cell r="N2348" t="str">
            <v>-</v>
          </cell>
          <cell r="O2348" t="str">
            <v>-</v>
          </cell>
          <cell r="P2348" t="str">
            <v>EMM</v>
          </cell>
          <cell r="Q2348" t="str">
            <v>-</v>
          </cell>
          <cell r="R2348" t="str">
            <v>-</v>
          </cell>
          <cell r="S2348" t="str">
            <v>-</v>
          </cell>
          <cell r="T2348" t="str">
            <v>-</v>
          </cell>
          <cell r="U2348">
            <v>43301</v>
          </cell>
          <cell r="V2348">
            <v>43301</v>
          </cell>
          <cell r="W2348">
            <v>43301</v>
          </cell>
          <cell r="X2348">
            <v>0</v>
          </cell>
          <cell r="Y2348">
            <v>43301</v>
          </cell>
          <cell r="Z2348">
            <v>0</v>
          </cell>
        </row>
        <row r="2349">
          <cell r="C2349">
            <v>4841</v>
          </cell>
          <cell r="D2349" t="str">
            <v>EOSPIT</v>
          </cell>
          <cell r="E2349">
            <v>2018</v>
          </cell>
          <cell r="F2349" t="str">
            <v>TA</v>
          </cell>
          <cell r="G2349" t="str">
            <v>Reparacio CAP32 N/S: 1124-2011</v>
          </cell>
          <cell r="H2349" t="str">
            <v>IND</v>
          </cell>
          <cell r="I2349">
            <v>0</v>
          </cell>
          <cell r="J2349">
            <v>1</v>
          </cell>
          <cell r="K2349">
            <v>0.75</v>
          </cell>
          <cell r="L2349">
            <v>0.25</v>
          </cell>
          <cell r="M2349">
            <v>0.75</v>
          </cell>
          <cell r="N2349" t="str">
            <v>-</v>
          </cell>
          <cell r="O2349" t="str">
            <v>-</v>
          </cell>
          <cell r="P2349" t="str">
            <v>EMM</v>
          </cell>
          <cell r="Q2349" t="str">
            <v>-</v>
          </cell>
          <cell r="R2349" t="str">
            <v>-</v>
          </cell>
          <cell r="S2349" t="str">
            <v>-</v>
          </cell>
          <cell r="T2349" t="str">
            <v>-</v>
          </cell>
          <cell r="U2349">
            <v>43301</v>
          </cell>
          <cell r="V2349">
            <v>43301</v>
          </cell>
          <cell r="W2349">
            <v>43301</v>
          </cell>
          <cell r="X2349">
            <v>0</v>
          </cell>
          <cell r="Y2349">
            <v>43301</v>
          </cell>
          <cell r="Z2349">
            <v>0</v>
          </cell>
        </row>
        <row r="2350">
          <cell r="C2350">
            <v>4842</v>
          </cell>
          <cell r="D2350" t="str">
            <v>EOSPIT</v>
          </cell>
          <cell r="E2350">
            <v>2018</v>
          </cell>
          <cell r="F2350" t="str">
            <v>TA</v>
          </cell>
          <cell r="G2350" t="str">
            <v>Reparacio CAP32 N/S: 60-2017</v>
          </cell>
          <cell r="H2350" t="str">
            <v>IND</v>
          </cell>
          <cell r="I2350">
            <v>0</v>
          </cell>
          <cell r="J2350">
            <v>1</v>
          </cell>
          <cell r="K2350">
            <v>1</v>
          </cell>
          <cell r="L2350">
            <v>0</v>
          </cell>
          <cell r="M2350">
            <v>1</v>
          </cell>
          <cell r="N2350" t="str">
            <v>-</v>
          </cell>
          <cell r="O2350" t="str">
            <v>-</v>
          </cell>
          <cell r="P2350" t="str">
            <v>EMM</v>
          </cell>
          <cell r="Q2350" t="str">
            <v>-</v>
          </cell>
          <cell r="R2350" t="str">
            <v>-</v>
          </cell>
          <cell r="S2350" t="str">
            <v>-</v>
          </cell>
          <cell r="T2350" t="str">
            <v>-</v>
          </cell>
          <cell r="U2350">
            <v>43301</v>
          </cell>
          <cell r="V2350">
            <v>43301</v>
          </cell>
          <cell r="W2350">
            <v>43301</v>
          </cell>
          <cell r="X2350">
            <v>0</v>
          </cell>
          <cell r="Y2350">
            <v>43301</v>
          </cell>
          <cell r="Z2350">
            <v>0</v>
          </cell>
        </row>
        <row r="2351">
          <cell r="C2351">
            <v>4843</v>
          </cell>
          <cell r="D2351" t="str">
            <v>EOSPIT</v>
          </cell>
          <cell r="E2351">
            <v>2018</v>
          </cell>
          <cell r="F2351" t="str">
            <v>TA</v>
          </cell>
          <cell r="G2351" t="str">
            <v>Reparacio CAP32 N/S: 80-2017</v>
          </cell>
          <cell r="H2351" t="str">
            <v>IND</v>
          </cell>
          <cell r="I2351">
            <v>0</v>
          </cell>
          <cell r="J2351">
            <v>1</v>
          </cell>
          <cell r="K2351">
            <v>1.5</v>
          </cell>
          <cell r="L2351">
            <v>-0.5</v>
          </cell>
          <cell r="M2351">
            <v>1.5</v>
          </cell>
          <cell r="N2351" t="str">
            <v>-</v>
          </cell>
          <cell r="O2351" t="str">
            <v>-</v>
          </cell>
          <cell r="P2351" t="str">
            <v>EMM</v>
          </cell>
          <cell r="Q2351" t="str">
            <v>-</v>
          </cell>
          <cell r="R2351" t="str">
            <v>-</v>
          </cell>
          <cell r="S2351" t="str">
            <v>-</v>
          </cell>
          <cell r="T2351" t="str">
            <v>-</v>
          </cell>
          <cell r="U2351">
            <v>43301</v>
          </cell>
          <cell r="V2351">
            <v>43301</v>
          </cell>
          <cell r="W2351">
            <v>43301</v>
          </cell>
          <cell r="X2351">
            <v>0</v>
          </cell>
          <cell r="Y2351">
            <v>43301</v>
          </cell>
          <cell r="Z2351">
            <v>0</v>
          </cell>
        </row>
        <row r="2352">
          <cell r="C2352">
            <v>4844</v>
          </cell>
          <cell r="D2352" t="str">
            <v>INVAEX</v>
          </cell>
          <cell r="E2352">
            <v>2018</v>
          </cell>
          <cell r="F2352" t="str">
            <v>TA</v>
          </cell>
          <cell r="G2352" t="str">
            <v>CC SCADA TEDIS.Net F.GONZALEZ v3.0 (Invaex)</v>
          </cell>
          <cell r="H2352" t="str">
            <v>PPAL</v>
          </cell>
          <cell r="I2352">
            <v>0</v>
          </cell>
          <cell r="J2352">
            <v>7</v>
          </cell>
          <cell r="K2352">
            <v>10.25</v>
          </cell>
          <cell r="L2352">
            <v>-3.25</v>
          </cell>
          <cell r="M2352">
            <v>1.4642857142857142</v>
          </cell>
          <cell r="N2352" t="str">
            <v>-</v>
          </cell>
          <cell r="O2352" t="str">
            <v>-</v>
          </cell>
          <cell r="P2352" t="str">
            <v>-</v>
          </cell>
          <cell r="Q2352" t="str">
            <v>-</v>
          </cell>
          <cell r="R2352" t="str">
            <v>EDC</v>
          </cell>
          <cell r="S2352" t="str">
            <v>-</v>
          </cell>
          <cell r="T2352" t="str">
            <v>-</v>
          </cell>
          <cell r="U2352">
            <v>43301</v>
          </cell>
          <cell r="V2352">
            <v>43312</v>
          </cell>
          <cell r="W2352">
            <v>43312</v>
          </cell>
          <cell r="X2352">
            <v>11</v>
          </cell>
          <cell r="Y2352">
            <v>43362</v>
          </cell>
          <cell r="Z2352">
            <v>49</v>
          </cell>
        </row>
        <row r="2353">
          <cell r="C2353">
            <v>4845</v>
          </cell>
          <cell r="D2353" t="str">
            <v>INVAEX</v>
          </cell>
          <cell r="E2353">
            <v>2018</v>
          </cell>
          <cell r="F2353" t="str">
            <v>TA</v>
          </cell>
          <cell r="G2353" t="str">
            <v>RTU S.E. ESPRONCEDA v3.0 (Invaex-Nomes material)</v>
          </cell>
          <cell r="H2353" t="str">
            <v>OF4844</v>
          </cell>
          <cell r="I2353">
            <v>0</v>
          </cell>
          <cell r="J2353">
            <v>7.25</v>
          </cell>
          <cell r="K2353">
            <v>8.09</v>
          </cell>
          <cell r="L2353">
            <v>-0.83999999999999986</v>
          </cell>
          <cell r="M2353">
            <v>1.1158620689655172</v>
          </cell>
          <cell r="N2353" t="str">
            <v>-</v>
          </cell>
          <cell r="O2353" t="str">
            <v>-</v>
          </cell>
          <cell r="P2353" t="str">
            <v>EMM</v>
          </cell>
          <cell r="Q2353" t="str">
            <v>-</v>
          </cell>
          <cell r="R2353" t="str">
            <v>-</v>
          </cell>
          <cell r="S2353" t="str">
            <v>-</v>
          </cell>
          <cell r="T2353" t="str">
            <v>-</v>
          </cell>
          <cell r="U2353">
            <v>43301</v>
          </cell>
          <cell r="V2353">
            <v>43343</v>
          </cell>
          <cell r="W2353">
            <v>43343</v>
          </cell>
          <cell r="X2353">
            <v>41</v>
          </cell>
          <cell r="Y2353">
            <v>43322</v>
          </cell>
          <cell r="Z2353">
            <v>-20</v>
          </cell>
        </row>
        <row r="2354">
          <cell r="C2354">
            <v>4846</v>
          </cell>
          <cell r="D2354" t="str">
            <v>SITEL</v>
          </cell>
          <cell r="E2354">
            <v>2018</v>
          </cell>
          <cell r="F2354" t="str">
            <v>TA</v>
          </cell>
          <cell r="G2354" t="str">
            <v>15 x M16ED-125 (Reciclar de M16ED-48)</v>
          </cell>
          <cell r="H2354" t="str">
            <v>OF4843</v>
          </cell>
          <cell r="I2354">
            <v>0</v>
          </cell>
          <cell r="J2354">
            <v>14.75</v>
          </cell>
          <cell r="K2354">
            <v>8.33</v>
          </cell>
          <cell r="L2354">
            <v>6.42</v>
          </cell>
          <cell r="M2354">
            <v>0.56474576271186439</v>
          </cell>
          <cell r="N2354" t="str">
            <v>-</v>
          </cell>
          <cell r="O2354" t="str">
            <v>-</v>
          </cell>
          <cell r="P2354" t="str">
            <v>EMM</v>
          </cell>
          <cell r="Q2354" t="str">
            <v>-</v>
          </cell>
          <cell r="R2354" t="str">
            <v>-</v>
          </cell>
          <cell r="S2354" t="str">
            <v>-</v>
          </cell>
          <cell r="T2354" t="str">
            <v>-</v>
          </cell>
          <cell r="U2354">
            <v>43301</v>
          </cell>
          <cell r="V2354">
            <v>43343</v>
          </cell>
          <cell r="W2354">
            <v>43343</v>
          </cell>
          <cell r="X2354">
            <v>41</v>
          </cell>
          <cell r="Y2354">
            <v>43318</v>
          </cell>
          <cell r="Z2354">
            <v>-24</v>
          </cell>
        </row>
        <row r="2355">
          <cell r="C2355">
            <v>4847</v>
          </cell>
          <cell r="D2355" t="str">
            <v>EYPESA</v>
          </cell>
          <cell r="E2355">
            <v>2018</v>
          </cell>
          <cell r="F2355" t="str">
            <v>TA</v>
          </cell>
          <cell r="G2355" t="str">
            <v>Re-Instal.lacio Aplicatius SCADA EYPESA</v>
          </cell>
          <cell r="H2355" t="str">
            <v>IND</v>
          </cell>
          <cell r="I2355">
            <v>0</v>
          </cell>
          <cell r="J2355">
            <v>4</v>
          </cell>
          <cell r="K2355">
            <v>4</v>
          </cell>
          <cell r="L2355">
            <v>0</v>
          </cell>
          <cell r="M2355">
            <v>1</v>
          </cell>
          <cell r="N2355" t="str">
            <v>-</v>
          </cell>
          <cell r="O2355" t="str">
            <v>-</v>
          </cell>
          <cell r="P2355" t="str">
            <v>-</v>
          </cell>
          <cell r="Q2355" t="str">
            <v>-</v>
          </cell>
          <cell r="R2355" t="str">
            <v>AP</v>
          </cell>
          <cell r="S2355" t="str">
            <v>-</v>
          </cell>
          <cell r="T2355" t="str">
            <v>-</v>
          </cell>
          <cell r="U2355">
            <v>43301</v>
          </cell>
          <cell r="V2355">
            <v>43312</v>
          </cell>
          <cell r="W2355">
            <v>43312</v>
          </cell>
          <cell r="X2355">
            <v>11</v>
          </cell>
          <cell r="Y2355">
            <v>43306</v>
          </cell>
          <cell r="Z2355">
            <v>-5</v>
          </cell>
        </row>
        <row r="2356">
          <cell r="C2356">
            <v>4848</v>
          </cell>
          <cell r="D2356" t="str">
            <v>ELECAR</v>
          </cell>
          <cell r="E2356">
            <v>2018</v>
          </cell>
          <cell r="F2356" t="str">
            <v>TA</v>
          </cell>
          <cell r="G2356" t="str">
            <v>SUPORT STG-TEDIS CARDENER</v>
          </cell>
          <cell r="H2356" t="str">
            <v>IND</v>
          </cell>
          <cell r="I2356">
            <v>4</v>
          </cell>
          <cell r="J2356">
            <v>5</v>
          </cell>
          <cell r="K2356">
            <v>5</v>
          </cell>
          <cell r="L2356">
            <v>0</v>
          </cell>
          <cell r="M2356">
            <v>1</v>
          </cell>
          <cell r="N2356" t="str">
            <v>-</v>
          </cell>
          <cell r="O2356" t="str">
            <v>-</v>
          </cell>
          <cell r="P2356" t="str">
            <v>-</v>
          </cell>
          <cell r="Q2356" t="str">
            <v>-</v>
          </cell>
          <cell r="R2356" t="str">
            <v>TRS</v>
          </cell>
          <cell r="S2356" t="str">
            <v>-</v>
          </cell>
          <cell r="T2356" t="str">
            <v>-</v>
          </cell>
          <cell r="U2356">
            <v>43304</v>
          </cell>
          <cell r="V2356">
            <v>43315</v>
          </cell>
          <cell r="W2356">
            <v>43315</v>
          </cell>
          <cell r="X2356">
            <v>10</v>
          </cell>
          <cell r="Y2356">
            <v>43314</v>
          </cell>
          <cell r="Z2356">
            <v>-1</v>
          </cell>
        </row>
        <row r="2357">
          <cell r="C2357">
            <v>4849</v>
          </cell>
          <cell r="D2357" t="str">
            <v>ENDENE</v>
          </cell>
          <cell r="E2357">
            <v>2018</v>
          </cell>
          <cell r="F2357" t="str">
            <v>TA</v>
          </cell>
          <cell r="G2357" t="str">
            <v>Reparacio RTU PRE COG. LADRILLERIAS</v>
          </cell>
          <cell r="H2357" t="str">
            <v>IND</v>
          </cell>
          <cell r="I2357">
            <v>4</v>
          </cell>
          <cell r="J2357">
            <v>9.5</v>
          </cell>
          <cell r="K2357">
            <v>14</v>
          </cell>
          <cell r="L2357">
            <v>-4.5</v>
          </cell>
          <cell r="M2357">
            <v>1.4736842105263157</v>
          </cell>
          <cell r="N2357" t="str">
            <v>-</v>
          </cell>
          <cell r="O2357" t="str">
            <v>-</v>
          </cell>
          <cell r="P2357" t="str">
            <v>EMM</v>
          </cell>
          <cell r="Q2357" t="str">
            <v>-</v>
          </cell>
          <cell r="R2357" t="str">
            <v>-</v>
          </cell>
          <cell r="S2357" t="str">
            <v>-</v>
          </cell>
          <cell r="T2357" t="str">
            <v>-</v>
          </cell>
          <cell r="U2357">
            <v>43306</v>
          </cell>
          <cell r="V2357">
            <v>43319</v>
          </cell>
          <cell r="W2357">
            <v>43319</v>
          </cell>
          <cell r="X2357">
            <v>12</v>
          </cell>
          <cell r="Y2357">
            <v>43321</v>
          </cell>
          <cell r="Z2357">
            <v>2</v>
          </cell>
        </row>
        <row r="2358">
          <cell r="C2358">
            <v>4850</v>
          </cell>
          <cell r="D2358" t="str">
            <v>ELEEBR</v>
          </cell>
          <cell r="E2358">
            <v>2018</v>
          </cell>
          <cell r="F2358" t="str">
            <v>TA</v>
          </cell>
          <cell r="G2358" t="str">
            <v>Reparacio RTU S.E. LA CAVA v2.0</v>
          </cell>
          <cell r="H2358" t="str">
            <v>IND</v>
          </cell>
          <cell r="I2358">
            <v>6</v>
          </cell>
          <cell r="J2358">
            <v>7.5</v>
          </cell>
          <cell r="K2358">
            <v>7.5</v>
          </cell>
          <cell r="L2358">
            <v>0</v>
          </cell>
          <cell r="M2358">
            <v>1</v>
          </cell>
          <cell r="N2358" t="str">
            <v>-</v>
          </cell>
          <cell r="O2358" t="str">
            <v>-</v>
          </cell>
          <cell r="P2358" t="str">
            <v>EMM</v>
          </cell>
          <cell r="Q2358" t="str">
            <v>-</v>
          </cell>
          <cell r="R2358" t="str">
            <v>-</v>
          </cell>
          <cell r="S2358" t="str">
            <v>-</v>
          </cell>
          <cell r="T2358" t="str">
            <v>-</v>
          </cell>
          <cell r="U2358">
            <v>43306</v>
          </cell>
          <cell r="V2358">
            <v>43307</v>
          </cell>
          <cell r="W2358">
            <v>43307</v>
          </cell>
          <cell r="X2358">
            <v>1</v>
          </cell>
          <cell r="Y2358">
            <v>43307</v>
          </cell>
          <cell r="Z2358">
            <v>0</v>
          </cell>
        </row>
        <row r="2359">
          <cell r="C2359">
            <v>4851</v>
          </cell>
          <cell r="D2359" t="str">
            <v>ELEEBR</v>
          </cell>
          <cell r="E2359">
            <v>2018</v>
          </cell>
          <cell r="F2359" t="str">
            <v>TA</v>
          </cell>
          <cell r="G2359" t="str">
            <v>Reparacio RTU C.T. SEQUEROS v1.0</v>
          </cell>
          <cell r="H2359" t="str">
            <v>IND</v>
          </cell>
          <cell r="I2359">
            <v>6</v>
          </cell>
          <cell r="J2359">
            <v>5</v>
          </cell>
          <cell r="K2359">
            <v>5</v>
          </cell>
          <cell r="L2359">
            <v>0</v>
          </cell>
          <cell r="M2359">
            <v>1</v>
          </cell>
          <cell r="N2359" t="str">
            <v>-</v>
          </cell>
          <cell r="O2359" t="str">
            <v>-</v>
          </cell>
          <cell r="P2359" t="str">
            <v>EMM</v>
          </cell>
          <cell r="Q2359" t="str">
            <v>-</v>
          </cell>
          <cell r="R2359" t="str">
            <v>-</v>
          </cell>
          <cell r="S2359" t="str">
            <v>-</v>
          </cell>
          <cell r="T2359" t="str">
            <v>-</v>
          </cell>
          <cell r="U2359">
            <v>43306</v>
          </cell>
          <cell r="V2359">
            <v>43307</v>
          </cell>
          <cell r="W2359">
            <v>43307</v>
          </cell>
          <cell r="X2359">
            <v>1</v>
          </cell>
          <cell r="Y2359">
            <v>43307</v>
          </cell>
          <cell r="Z2359">
            <v>0</v>
          </cell>
        </row>
        <row r="2360">
          <cell r="C2360">
            <v>4852</v>
          </cell>
          <cell r="D2360" t="str">
            <v>ORMAZA</v>
          </cell>
          <cell r="E2360">
            <v>2018</v>
          </cell>
          <cell r="F2360" t="str">
            <v>TA</v>
          </cell>
          <cell r="G2360" t="str">
            <v>RTU CAP32 CC.DD. CENTELLES v1.0</v>
          </cell>
          <cell r="H2360" t="str">
            <v>PPAL</v>
          </cell>
          <cell r="I2360">
            <v>0</v>
          </cell>
          <cell r="J2360">
            <v>0.5</v>
          </cell>
          <cell r="K2360">
            <v>0.5</v>
          </cell>
          <cell r="L2360">
            <v>0</v>
          </cell>
          <cell r="M2360">
            <v>1</v>
          </cell>
          <cell r="N2360" t="str">
            <v>-</v>
          </cell>
          <cell r="O2360" t="str">
            <v>-</v>
          </cell>
          <cell r="P2360" t="str">
            <v>EMM</v>
          </cell>
          <cell r="Q2360" t="str">
            <v>-</v>
          </cell>
          <cell r="R2360" t="str">
            <v>-</v>
          </cell>
          <cell r="S2360" t="str">
            <v>-</v>
          </cell>
          <cell r="T2360" t="str">
            <v>-</v>
          </cell>
          <cell r="U2360">
            <v>43306</v>
          </cell>
          <cell r="V2360">
            <v>43315</v>
          </cell>
          <cell r="W2360">
            <v>43315</v>
          </cell>
          <cell r="X2360">
            <v>8</v>
          </cell>
          <cell r="Y2360">
            <v>43308</v>
          </cell>
          <cell r="Z2360">
            <v>-6</v>
          </cell>
        </row>
        <row r="2361">
          <cell r="C2361">
            <v>4853</v>
          </cell>
          <cell r="D2361" t="str">
            <v>SITEL</v>
          </cell>
          <cell r="E2361">
            <v>2018</v>
          </cell>
          <cell r="F2361" t="str">
            <v>TA</v>
          </cell>
          <cell r="G2361" t="str">
            <v>Manguera COM CAP32 - nPort 25110</v>
          </cell>
          <cell r="H2361" t="str">
            <v>OF4852</v>
          </cell>
          <cell r="I2361">
            <v>0</v>
          </cell>
          <cell r="J2361">
            <v>0.5</v>
          </cell>
          <cell r="K2361">
            <v>0.49000000000000005</v>
          </cell>
          <cell r="L2361">
            <v>9.9999999999999534E-3</v>
          </cell>
          <cell r="M2361">
            <v>0.98000000000000009</v>
          </cell>
          <cell r="N2361" t="str">
            <v>-</v>
          </cell>
          <cell r="O2361" t="str">
            <v>-</v>
          </cell>
          <cell r="P2361" t="str">
            <v>EMM</v>
          </cell>
          <cell r="Q2361" t="str">
            <v>-</v>
          </cell>
          <cell r="R2361" t="str">
            <v>-</v>
          </cell>
          <cell r="S2361" t="str">
            <v>-</v>
          </cell>
          <cell r="T2361" t="str">
            <v>-</v>
          </cell>
          <cell r="U2361">
            <v>43306</v>
          </cell>
          <cell r="V2361">
            <v>43315</v>
          </cell>
          <cell r="W2361">
            <v>43315</v>
          </cell>
          <cell r="X2361">
            <v>8</v>
          </cell>
          <cell r="Y2361">
            <v>43308</v>
          </cell>
          <cell r="Z2361">
            <v>-6</v>
          </cell>
        </row>
        <row r="2362">
          <cell r="C2362">
            <v>4854</v>
          </cell>
          <cell r="D2362" t="str">
            <v>ORMAZA</v>
          </cell>
          <cell r="E2362">
            <v>2018</v>
          </cell>
          <cell r="F2362" t="str">
            <v>TA</v>
          </cell>
          <cell r="G2362" t="str">
            <v>RTU CAP32 CC.DD. CENTELLES v1.0</v>
          </cell>
          <cell r="H2362" t="str">
            <v>PPAL</v>
          </cell>
          <cell r="I2362">
            <v>0</v>
          </cell>
          <cell r="J2362">
            <v>0.5</v>
          </cell>
          <cell r="K2362">
            <v>0.5</v>
          </cell>
          <cell r="L2362">
            <v>0</v>
          </cell>
          <cell r="M2362">
            <v>1</v>
          </cell>
          <cell r="N2362" t="str">
            <v>-</v>
          </cell>
          <cell r="O2362" t="str">
            <v>-</v>
          </cell>
          <cell r="P2362" t="str">
            <v>EMM</v>
          </cell>
          <cell r="Q2362" t="str">
            <v>-</v>
          </cell>
          <cell r="R2362" t="str">
            <v>-</v>
          </cell>
          <cell r="S2362" t="str">
            <v>-</v>
          </cell>
          <cell r="T2362" t="str">
            <v>-</v>
          </cell>
          <cell r="U2362">
            <v>43314</v>
          </cell>
          <cell r="V2362">
            <v>43322</v>
          </cell>
          <cell r="W2362">
            <v>43322</v>
          </cell>
          <cell r="X2362">
            <v>8</v>
          </cell>
          <cell r="Y2362">
            <v>43320</v>
          </cell>
          <cell r="Z2362">
            <v>-2</v>
          </cell>
        </row>
        <row r="2363">
          <cell r="C2363">
            <v>4855</v>
          </cell>
          <cell r="D2363" t="str">
            <v>SITEL</v>
          </cell>
          <cell r="E2363">
            <v>2018</v>
          </cell>
          <cell r="F2363" t="str">
            <v>TA</v>
          </cell>
          <cell r="G2363" t="str">
            <v>Manguera COM CAP32 - nPort 25110</v>
          </cell>
          <cell r="H2363" t="str">
            <v>OF4854</v>
          </cell>
          <cell r="I2363">
            <v>0</v>
          </cell>
          <cell r="J2363">
            <v>0.5</v>
          </cell>
          <cell r="K2363">
            <v>0.33</v>
          </cell>
          <cell r="L2363">
            <v>0.16999999999999998</v>
          </cell>
          <cell r="M2363">
            <v>0.66</v>
          </cell>
          <cell r="N2363" t="str">
            <v>-</v>
          </cell>
          <cell r="O2363" t="str">
            <v>-</v>
          </cell>
          <cell r="P2363" t="str">
            <v>EMM</v>
          </cell>
          <cell r="Q2363" t="str">
            <v>-</v>
          </cell>
          <cell r="R2363" t="str">
            <v>-</v>
          </cell>
          <cell r="S2363" t="str">
            <v>-</v>
          </cell>
          <cell r="T2363" t="str">
            <v>-</v>
          </cell>
          <cell r="U2363">
            <v>43314</v>
          </cell>
          <cell r="V2363">
            <v>43322</v>
          </cell>
          <cell r="W2363">
            <v>43322</v>
          </cell>
          <cell r="X2363">
            <v>8</v>
          </cell>
          <cell r="Y2363">
            <v>43320</v>
          </cell>
          <cell r="Z2363">
            <v>-2</v>
          </cell>
        </row>
        <row r="2364">
          <cell r="C2364">
            <v>4856</v>
          </cell>
          <cell r="D2364" t="str">
            <v>EOSPIT</v>
          </cell>
          <cell r="E2364">
            <v>2018</v>
          </cell>
          <cell r="F2364" t="str">
            <v>TA</v>
          </cell>
          <cell r="G2364" t="str">
            <v>5 x Manguera COM CAP32 - nPort 25110</v>
          </cell>
          <cell r="H2364" t="str">
            <v>IND</v>
          </cell>
          <cell r="I2364">
            <v>0</v>
          </cell>
          <cell r="J2364">
            <v>1</v>
          </cell>
          <cell r="K2364">
            <v>0.91</v>
          </cell>
          <cell r="L2364">
            <v>8.9999999999999969E-2</v>
          </cell>
          <cell r="M2364">
            <v>0.91</v>
          </cell>
          <cell r="N2364" t="str">
            <v>-</v>
          </cell>
          <cell r="O2364" t="str">
            <v>-</v>
          </cell>
          <cell r="P2364" t="str">
            <v>EMM</v>
          </cell>
          <cell r="Q2364" t="str">
            <v>-</v>
          </cell>
          <cell r="R2364" t="str">
            <v>-</v>
          </cell>
          <cell r="S2364" t="str">
            <v>-</v>
          </cell>
          <cell r="T2364" t="str">
            <v>-</v>
          </cell>
          <cell r="U2364">
            <v>43315</v>
          </cell>
          <cell r="V2364">
            <v>43315</v>
          </cell>
          <cell r="W2364">
            <v>43315</v>
          </cell>
          <cell r="X2364">
            <v>0</v>
          </cell>
          <cell r="Y2364">
            <v>43315</v>
          </cell>
          <cell r="Z2364">
            <v>0</v>
          </cell>
        </row>
        <row r="2365">
          <cell r="C2365">
            <v>4857</v>
          </cell>
          <cell r="D2365" t="str">
            <v>EOSPIT</v>
          </cell>
          <cell r="E2365">
            <v>2018</v>
          </cell>
          <cell r="F2365" t="str">
            <v>TA</v>
          </cell>
          <cell r="G2365" t="str">
            <v>3 x Manguera COM CAP32 - MODEM GSM</v>
          </cell>
          <cell r="H2365" t="str">
            <v>IND</v>
          </cell>
          <cell r="I2365">
            <v>0</v>
          </cell>
          <cell r="J2365">
            <v>0.75</v>
          </cell>
          <cell r="K2365">
            <v>0.66</v>
          </cell>
          <cell r="L2365">
            <v>8.9999999999999969E-2</v>
          </cell>
          <cell r="M2365">
            <v>0.88</v>
          </cell>
          <cell r="N2365" t="str">
            <v>-</v>
          </cell>
          <cell r="O2365" t="str">
            <v>-</v>
          </cell>
          <cell r="P2365" t="str">
            <v>EMM</v>
          </cell>
          <cell r="Q2365" t="str">
            <v>-</v>
          </cell>
          <cell r="R2365" t="str">
            <v>-</v>
          </cell>
          <cell r="S2365" t="str">
            <v>-</v>
          </cell>
          <cell r="T2365" t="str">
            <v>-</v>
          </cell>
          <cell r="U2365">
            <v>43315</v>
          </cell>
          <cell r="V2365">
            <v>43315</v>
          </cell>
          <cell r="W2365">
            <v>43315</v>
          </cell>
          <cell r="X2365">
            <v>0</v>
          </cell>
          <cell r="Y2365">
            <v>43315</v>
          </cell>
          <cell r="Z2365">
            <v>0</v>
          </cell>
        </row>
        <row r="2366">
          <cell r="C2366">
            <v>4858</v>
          </cell>
          <cell r="D2366" t="str">
            <v>BONARE</v>
          </cell>
          <cell r="E2366">
            <v>2018</v>
          </cell>
          <cell r="F2366" t="str">
            <v>TA</v>
          </cell>
          <cell r="G2366" t="str">
            <v>Reparacio TD COG. BONAREA</v>
          </cell>
          <cell r="H2366" t="str">
            <v>IND</v>
          </cell>
          <cell r="I2366">
            <v>0</v>
          </cell>
          <cell r="J2366">
            <v>18</v>
          </cell>
          <cell r="K2366">
            <v>9.83</v>
          </cell>
          <cell r="L2366">
            <v>8.17</v>
          </cell>
          <cell r="M2366">
            <v>0.5461111111111111</v>
          </cell>
          <cell r="N2366" t="str">
            <v>-</v>
          </cell>
          <cell r="O2366" t="str">
            <v>-</v>
          </cell>
          <cell r="P2366" t="str">
            <v>EMM</v>
          </cell>
          <cell r="Q2366" t="str">
            <v>-</v>
          </cell>
          <cell r="R2366" t="str">
            <v>-</v>
          </cell>
          <cell r="S2366" t="str">
            <v>-</v>
          </cell>
          <cell r="T2366" t="str">
            <v>-</v>
          </cell>
          <cell r="U2366">
            <v>43315</v>
          </cell>
          <cell r="V2366">
            <v>43323</v>
          </cell>
          <cell r="W2366">
            <v>43323</v>
          </cell>
          <cell r="X2366">
            <v>8</v>
          </cell>
          <cell r="Y2366">
            <v>43323</v>
          </cell>
          <cell r="Z2366">
            <v>0</v>
          </cell>
        </row>
        <row r="2367">
          <cell r="C2367">
            <v>4859</v>
          </cell>
          <cell r="D2367" t="str">
            <v>ALMENA</v>
          </cell>
          <cell r="E2367">
            <v>2018</v>
          </cell>
          <cell r="F2367" t="str">
            <v>TA</v>
          </cell>
          <cell r="G2367" t="str">
            <v>Re-Instal.lacio SW CSSat ALMENAR v11.1</v>
          </cell>
          <cell r="H2367" t="str">
            <v>IND</v>
          </cell>
          <cell r="I2367">
            <v>0</v>
          </cell>
          <cell r="J2367">
            <v>5</v>
          </cell>
          <cell r="K2367">
            <v>5</v>
          </cell>
          <cell r="L2367">
            <v>0</v>
          </cell>
          <cell r="M2367">
            <v>1</v>
          </cell>
          <cell r="N2367" t="str">
            <v>-</v>
          </cell>
          <cell r="O2367" t="str">
            <v>-</v>
          </cell>
          <cell r="P2367" t="str">
            <v>-</v>
          </cell>
          <cell r="Q2367" t="str">
            <v>-</v>
          </cell>
          <cell r="R2367" t="str">
            <v>TRS</v>
          </cell>
          <cell r="S2367" t="str">
            <v>-</v>
          </cell>
          <cell r="T2367" t="str">
            <v>-</v>
          </cell>
          <cell r="U2367">
            <v>43318</v>
          </cell>
          <cell r="V2367">
            <v>43322</v>
          </cell>
          <cell r="W2367">
            <v>43322</v>
          </cell>
          <cell r="X2367">
            <v>4</v>
          </cell>
          <cell r="Y2367">
            <v>43346</v>
          </cell>
          <cell r="Z2367">
            <v>23</v>
          </cell>
        </row>
        <row r="2368">
          <cell r="C2368">
            <v>4860</v>
          </cell>
          <cell r="D2368" t="str">
            <v>ORMAZA</v>
          </cell>
          <cell r="E2368">
            <v>2018</v>
          </cell>
          <cell r="F2368" t="str">
            <v>TA</v>
          </cell>
          <cell r="G2368" t="str">
            <v>ARM.CTROL.TRAFO (1500/5) UNIV.PANAMA v1.0</v>
          </cell>
          <cell r="H2368" t="str">
            <v>IND</v>
          </cell>
          <cell r="I2368">
            <v>0</v>
          </cell>
          <cell r="J2368">
            <v>16</v>
          </cell>
          <cell r="K2368">
            <v>15.67</v>
          </cell>
          <cell r="L2368">
            <v>0.33000000000000007</v>
          </cell>
          <cell r="M2368">
            <v>0.979375</v>
          </cell>
          <cell r="N2368" t="str">
            <v>-</v>
          </cell>
          <cell r="O2368" t="str">
            <v>-</v>
          </cell>
          <cell r="P2368" t="str">
            <v>EMM</v>
          </cell>
          <cell r="Q2368" t="str">
            <v>-</v>
          </cell>
          <cell r="R2368" t="str">
            <v>-</v>
          </cell>
          <cell r="S2368" t="str">
            <v>-</v>
          </cell>
          <cell r="T2368" t="str">
            <v>-</v>
          </cell>
          <cell r="U2368">
            <v>43313</v>
          </cell>
          <cell r="V2368">
            <v>43343</v>
          </cell>
          <cell r="W2368">
            <v>43346</v>
          </cell>
          <cell r="X2368">
            <v>30</v>
          </cell>
          <cell r="Y2368">
            <v>43346</v>
          </cell>
          <cell r="Z2368">
            <v>0</v>
          </cell>
        </row>
        <row r="2369">
          <cell r="C2369">
            <v>4861</v>
          </cell>
          <cell r="D2369" t="str">
            <v>ELEBER</v>
          </cell>
          <cell r="E2369">
            <v>2018</v>
          </cell>
          <cell r="F2369" t="str">
            <v>TA</v>
          </cell>
          <cell r="G2369" t="str">
            <v>RTU I.A.T. LAS VARGAS-ALBONDON v1.0</v>
          </cell>
          <cell r="H2369" t="str">
            <v>IND</v>
          </cell>
          <cell r="I2369">
            <v>0</v>
          </cell>
          <cell r="J2369">
            <v>25.5</v>
          </cell>
          <cell r="K2369">
            <v>17.670000000000002</v>
          </cell>
          <cell r="L2369">
            <v>7.8299999999999983</v>
          </cell>
          <cell r="M2369">
            <v>0.69294117647058828</v>
          </cell>
          <cell r="N2369" t="str">
            <v>-</v>
          </cell>
          <cell r="O2369" t="str">
            <v>-</v>
          </cell>
          <cell r="P2369" t="str">
            <v>EMM</v>
          </cell>
          <cell r="Q2369" t="str">
            <v>-</v>
          </cell>
          <cell r="R2369" t="str">
            <v>-</v>
          </cell>
          <cell r="S2369" t="str">
            <v>-</v>
          </cell>
          <cell r="T2369" t="str">
            <v>-</v>
          </cell>
          <cell r="U2369">
            <v>43340</v>
          </cell>
          <cell r="V2369">
            <v>43355</v>
          </cell>
          <cell r="W2369">
            <v>43523</v>
          </cell>
          <cell r="X2369">
            <v>14</v>
          </cell>
          <cell r="Y2369">
            <v>43523</v>
          </cell>
          <cell r="Z2369">
            <v>0</v>
          </cell>
        </row>
        <row r="2370">
          <cell r="C2370">
            <v>4862</v>
          </cell>
          <cell r="D2370" t="str">
            <v>ELEBER</v>
          </cell>
          <cell r="E2370">
            <v>2018</v>
          </cell>
          <cell r="F2370" t="str">
            <v>TA</v>
          </cell>
          <cell r="G2370" t="str">
            <v>Inst. y PEM RTU IAT LAS VARGAS-ALBONDON v1.0</v>
          </cell>
          <cell r="H2370" t="str">
            <v>OF4861</v>
          </cell>
          <cell r="I2370">
            <v>0</v>
          </cell>
          <cell r="J2370">
            <v>11</v>
          </cell>
          <cell r="K2370">
            <v>25.5</v>
          </cell>
          <cell r="L2370">
            <v>-14.5</v>
          </cell>
          <cell r="M2370">
            <v>2.3181818181818183</v>
          </cell>
          <cell r="N2370" t="str">
            <v>-</v>
          </cell>
          <cell r="O2370" t="str">
            <v>-</v>
          </cell>
          <cell r="P2370" t="str">
            <v>-</v>
          </cell>
          <cell r="Q2370" t="str">
            <v>-</v>
          </cell>
          <cell r="R2370" t="str">
            <v>RVC</v>
          </cell>
          <cell r="S2370" t="str">
            <v>-</v>
          </cell>
          <cell r="T2370" t="str">
            <v>-</v>
          </cell>
          <cell r="U2370">
            <v>43341</v>
          </cell>
          <cell r="V2370">
            <v>43373</v>
          </cell>
          <cell r="W2370">
            <v>43523</v>
          </cell>
          <cell r="X2370">
            <v>31</v>
          </cell>
          <cell r="Y2370">
            <v>43523</v>
          </cell>
          <cell r="Z2370">
            <v>0</v>
          </cell>
        </row>
        <row r="2371">
          <cell r="C2371">
            <v>4863</v>
          </cell>
          <cell r="D2371" t="str">
            <v>ELEBER</v>
          </cell>
          <cell r="E2371">
            <v>2018</v>
          </cell>
          <cell r="F2371" t="str">
            <v>TA</v>
          </cell>
          <cell r="G2371" t="str">
            <v>1 x Manguera COM CAP32 - PROTECCION ZiV</v>
          </cell>
          <cell r="H2371" t="str">
            <v>OF4861</v>
          </cell>
          <cell r="I2371">
            <v>0</v>
          </cell>
          <cell r="J2371">
            <v>0.5</v>
          </cell>
          <cell r="K2371">
            <v>0.25</v>
          </cell>
          <cell r="L2371">
            <v>0.25</v>
          </cell>
          <cell r="M2371">
            <v>0.5</v>
          </cell>
          <cell r="N2371" t="str">
            <v>-</v>
          </cell>
          <cell r="O2371" t="str">
            <v>-</v>
          </cell>
          <cell r="P2371" t="str">
            <v>EMM</v>
          </cell>
          <cell r="Q2371" t="str">
            <v>-</v>
          </cell>
          <cell r="R2371" t="str">
            <v>-</v>
          </cell>
          <cell r="S2371" t="str">
            <v>-</v>
          </cell>
          <cell r="T2371" t="str">
            <v>-</v>
          </cell>
          <cell r="U2371">
            <v>43341</v>
          </cell>
          <cell r="V2371">
            <v>43355</v>
          </cell>
          <cell r="W2371">
            <v>43355</v>
          </cell>
          <cell r="X2371">
            <v>13</v>
          </cell>
          <cell r="Y2371">
            <v>43349</v>
          </cell>
          <cell r="Z2371">
            <v>-6</v>
          </cell>
        </row>
        <row r="2372">
          <cell r="C2372">
            <v>4864</v>
          </cell>
          <cell r="D2372" t="str">
            <v>EOSPIT</v>
          </cell>
          <cell r="E2372">
            <v>2018</v>
          </cell>
          <cell r="F2372" t="str">
            <v>TA</v>
          </cell>
          <cell r="G2372" t="str">
            <v>Reciclar 17 X MODEM FSK de 12Vdc a 48Vdc</v>
          </cell>
          <cell r="H2372" t="str">
            <v>OF4587</v>
          </cell>
          <cell r="I2372">
            <v>0</v>
          </cell>
          <cell r="J2372">
            <v>9</v>
          </cell>
          <cell r="K2372">
            <v>8.5</v>
          </cell>
          <cell r="L2372">
            <v>0.5</v>
          </cell>
          <cell r="M2372">
            <v>0.94444444444444442</v>
          </cell>
          <cell r="N2372" t="str">
            <v>-</v>
          </cell>
          <cell r="O2372" t="str">
            <v>-</v>
          </cell>
          <cell r="P2372" t="str">
            <v>EMM</v>
          </cell>
          <cell r="Q2372" t="str">
            <v>-</v>
          </cell>
          <cell r="R2372" t="str">
            <v>-</v>
          </cell>
          <cell r="S2372" t="str">
            <v>-</v>
          </cell>
          <cell r="T2372" t="str">
            <v>-</v>
          </cell>
          <cell r="U2372">
            <v>43349</v>
          </cell>
          <cell r="V2372">
            <v>43350</v>
          </cell>
          <cell r="W2372">
            <v>43350</v>
          </cell>
          <cell r="X2372">
            <v>1</v>
          </cell>
          <cell r="Y2372">
            <v>43350</v>
          </cell>
          <cell r="Z2372">
            <v>0</v>
          </cell>
        </row>
        <row r="2373">
          <cell r="C2373">
            <v>4865</v>
          </cell>
          <cell r="D2373" t="str">
            <v>CARBAYIN</v>
          </cell>
          <cell r="E2373">
            <v>2018</v>
          </cell>
          <cell r="F2373" t="str">
            <v>TA</v>
          </cell>
          <cell r="G2373" t="str">
            <v>Reparacio CAP32 N/S: 80-2017</v>
          </cell>
          <cell r="H2373" t="str">
            <v>IND</v>
          </cell>
          <cell r="I2373">
            <v>0</v>
          </cell>
          <cell r="J2373">
            <v>3</v>
          </cell>
          <cell r="K2373">
            <v>2.25</v>
          </cell>
          <cell r="L2373">
            <v>0.75</v>
          </cell>
          <cell r="M2373">
            <v>0.75</v>
          </cell>
          <cell r="N2373" t="str">
            <v>-</v>
          </cell>
          <cell r="O2373" t="str">
            <v>-</v>
          </cell>
          <cell r="P2373" t="str">
            <v>EMM</v>
          </cell>
          <cell r="Q2373" t="str">
            <v>-</v>
          </cell>
          <cell r="R2373" t="str">
            <v>-</v>
          </cell>
          <cell r="S2373" t="str">
            <v>-</v>
          </cell>
          <cell r="T2373" t="str">
            <v>-</v>
          </cell>
          <cell r="U2373">
            <v>43355</v>
          </cell>
          <cell r="V2373">
            <v>43355</v>
          </cell>
          <cell r="W2373">
            <v>43355</v>
          </cell>
          <cell r="X2373">
            <v>0</v>
          </cell>
          <cell r="Y2373">
            <v>43355</v>
          </cell>
          <cell r="Z2373">
            <v>0</v>
          </cell>
        </row>
        <row r="2374">
          <cell r="C2374">
            <v>4866</v>
          </cell>
          <cell r="D2374" t="str">
            <v>EYPESA</v>
          </cell>
          <cell r="E2374">
            <v>2018</v>
          </cell>
          <cell r="F2374" t="str">
            <v>TA</v>
          </cell>
          <cell r="G2374" t="str">
            <v>SITEL Ref.SUPORT TEC. PROJ. INVADE-2018</v>
          </cell>
          <cell r="H2374" t="str">
            <v>IND</v>
          </cell>
          <cell r="I2374">
            <v>0</v>
          </cell>
          <cell r="J2374">
            <v>80</v>
          </cell>
          <cell r="K2374">
            <v>77.25</v>
          </cell>
          <cell r="L2374">
            <v>2.75</v>
          </cell>
          <cell r="M2374">
            <v>0.96562499999999996</v>
          </cell>
          <cell r="N2374" t="str">
            <v>-</v>
          </cell>
          <cell r="O2374" t="str">
            <v>-</v>
          </cell>
          <cell r="P2374" t="str">
            <v>-</v>
          </cell>
          <cell r="Q2374" t="str">
            <v>-</v>
          </cell>
          <cell r="R2374" t="str">
            <v>EDC</v>
          </cell>
          <cell r="S2374" t="str">
            <v>-</v>
          </cell>
          <cell r="T2374" t="str">
            <v>-</v>
          </cell>
          <cell r="U2374">
            <v>43348</v>
          </cell>
          <cell r="V2374">
            <v>43465</v>
          </cell>
          <cell r="W2374">
            <v>43553</v>
          </cell>
          <cell r="X2374">
            <v>116</v>
          </cell>
          <cell r="Y2374">
            <v>43553</v>
          </cell>
          <cell r="Z2374">
            <v>0</v>
          </cell>
        </row>
        <row r="2375">
          <cell r="C2375">
            <v>4867</v>
          </cell>
          <cell r="D2375" t="str">
            <v>EYPESA</v>
          </cell>
          <cell r="E2375">
            <v>2018</v>
          </cell>
          <cell r="F2375" t="str">
            <v>OB</v>
          </cell>
          <cell r="G2375" t="str">
            <v>SITEL Ref.SUPORT TEC. PROJ. RESOLvD-2018</v>
          </cell>
          <cell r="H2375" t="str">
            <v>IND</v>
          </cell>
          <cell r="I2375">
            <v>0</v>
          </cell>
          <cell r="J2375">
            <v>80</v>
          </cell>
          <cell r="K2375">
            <v>0</v>
          </cell>
          <cell r="L2375">
            <v>80</v>
          </cell>
          <cell r="M2375">
            <v>0</v>
          </cell>
          <cell r="N2375" t="str">
            <v>-</v>
          </cell>
          <cell r="O2375" t="str">
            <v>-</v>
          </cell>
          <cell r="P2375" t="str">
            <v>-</v>
          </cell>
          <cell r="Q2375" t="str">
            <v>-</v>
          </cell>
          <cell r="R2375" t="str">
            <v>EDC</v>
          </cell>
          <cell r="S2375" t="str">
            <v>-</v>
          </cell>
          <cell r="T2375" t="str">
            <v>-</v>
          </cell>
          <cell r="U2375">
            <v>43348</v>
          </cell>
          <cell r="V2375">
            <v>43465</v>
          </cell>
          <cell r="W2375">
            <v>43465</v>
          </cell>
          <cell r="X2375">
            <v>116</v>
          </cell>
          <cell r="Y2375">
            <v>0</v>
          </cell>
          <cell r="Z2375" t="str">
            <v/>
          </cell>
        </row>
        <row r="2376">
          <cell r="C2376">
            <v>0</v>
          </cell>
          <cell r="D2376">
            <v>0</v>
          </cell>
          <cell r="E2376">
            <v>0</v>
          </cell>
          <cell r="F2376">
            <v>0</v>
          </cell>
          <cell r="G2376">
            <v>0</v>
          </cell>
          <cell r="H2376">
            <v>0</v>
          </cell>
          <cell r="I2376">
            <v>0</v>
          </cell>
          <cell r="J2376">
            <v>322</v>
          </cell>
          <cell r="K2376">
            <v>236.48</v>
          </cell>
          <cell r="L2376">
            <v>85.52000000000001</v>
          </cell>
          <cell r="M2376">
            <v>0</v>
          </cell>
          <cell r="N2376">
            <v>0</v>
          </cell>
          <cell r="O2376">
            <v>0</v>
          </cell>
          <cell r="P2376">
            <v>0</v>
          </cell>
          <cell r="Q2376">
            <v>0</v>
          </cell>
          <cell r="R2376">
            <v>0</v>
          </cell>
          <cell r="S2376">
            <v>0</v>
          </cell>
          <cell r="T2376">
            <v>0</v>
          </cell>
          <cell r="U2376">
            <v>0</v>
          </cell>
          <cell r="V2376">
            <v>0</v>
          </cell>
          <cell r="W2376">
            <v>0</v>
          </cell>
          <cell r="X2376">
            <v>0</v>
          </cell>
          <cell r="Y2376">
            <v>0</v>
          </cell>
          <cell r="Z2376">
            <v>2</v>
          </cell>
        </row>
        <row r="2377">
          <cell r="H2377">
            <v>0</v>
          </cell>
          <cell r="L2377">
            <v>0</v>
          </cell>
          <cell r="M2377">
            <v>0</v>
          </cell>
          <cell r="Z2377">
            <v>0</v>
          </cell>
        </row>
        <row r="2378">
          <cell r="D2378">
            <v>0</v>
          </cell>
          <cell r="E2378">
            <v>0</v>
          </cell>
          <cell r="F2378">
            <v>0</v>
          </cell>
          <cell r="G2378">
            <v>0</v>
          </cell>
          <cell r="H2378">
            <v>0</v>
          </cell>
          <cell r="I2378">
            <v>0</v>
          </cell>
          <cell r="J2378">
            <v>0</v>
          </cell>
          <cell r="K2378">
            <v>0</v>
          </cell>
          <cell r="L2378">
            <v>0</v>
          </cell>
          <cell r="M2378">
            <v>0</v>
          </cell>
          <cell r="N2378">
            <v>0</v>
          </cell>
          <cell r="O2378">
            <v>0</v>
          </cell>
          <cell r="P2378">
            <v>0</v>
          </cell>
          <cell r="Q2378">
            <v>0</v>
          </cell>
          <cell r="R2378">
            <v>0</v>
          </cell>
          <cell r="S2378">
            <v>0</v>
          </cell>
          <cell r="T2378">
            <v>0</v>
          </cell>
          <cell r="U2378">
            <v>0</v>
          </cell>
          <cell r="Z2378">
            <v>0</v>
          </cell>
        </row>
        <row r="2379">
          <cell r="D2379">
            <v>0</v>
          </cell>
          <cell r="E2379">
            <v>0</v>
          </cell>
          <cell r="F2379">
            <v>0</v>
          </cell>
          <cell r="G2379">
            <v>0</v>
          </cell>
          <cell r="H2379">
            <v>0</v>
          </cell>
          <cell r="I2379">
            <v>0</v>
          </cell>
          <cell r="J2379">
            <v>0</v>
          </cell>
          <cell r="K2379">
            <v>0</v>
          </cell>
          <cell r="N2379" t="str">
            <v>APROVISIONAMENTS</v>
          </cell>
          <cell r="O2379" t="str">
            <v>ADMINISTRACIO</v>
          </cell>
          <cell r="P2379" t="str">
            <v>OPERACIONS</v>
          </cell>
          <cell r="Q2379" t="str">
            <v>ENGINYERIA HW</v>
          </cell>
          <cell r="R2379" t="str">
            <v>ENGINYERIA SW</v>
          </cell>
          <cell r="S2379" t="str">
            <v>COMERCIAL</v>
          </cell>
          <cell r="T2379" t="str">
            <v>CONSUL.TELCOMUNIC.</v>
          </cell>
          <cell r="U2379">
            <v>0</v>
          </cell>
          <cell r="Z2379">
            <v>0</v>
          </cell>
        </row>
        <row r="2380">
          <cell r="N2380">
            <v>0</v>
          </cell>
          <cell r="O2380">
            <v>0</v>
          </cell>
          <cell r="P2380">
            <v>0</v>
          </cell>
          <cell r="Q2380">
            <v>0</v>
          </cell>
          <cell r="R2380">
            <v>0</v>
          </cell>
          <cell r="S2380">
            <v>0</v>
          </cell>
          <cell r="T2380">
            <v>0</v>
          </cell>
          <cell r="U2380">
            <v>0</v>
          </cell>
          <cell r="Z2380">
            <v>0</v>
          </cell>
        </row>
        <row r="2381">
          <cell r="N2381">
            <v>0</v>
          </cell>
          <cell r="O2381">
            <v>0</v>
          </cell>
          <cell r="P2381">
            <v>0</v>
          </cell>
          <cell r="Q2381">
            <v>0</v>
          </cell>
          <cell r="R2381">
            <v>0</v>
          </cell>
          <cell r="S2381">
            <v>0</v>
          </cell>
          <cell r="T2381">
            <v>0</v>
          </cell>
          <cell r="U2381">
            <v>0</v>
          </cell>
          <cell r="Z2381">
            <v>0</v>
          </cell>
        </row>
        <row r="2382">
          <cell r="N2382">
            <v>0</v>
          </cell>
          <cell r="O2382">
            <v>0</v>
          </cell>
          <cell r="P2382">
            <v>0</v>
          </cell>
          <cell r="Q2382">
            <v>0</v>
          </cell>
          <cell r="R2382">
            <v>0</v>
          </cell>
          <cell r="S2382">
            <v>0</v>
          </cell>
          <cell r="T2382">
            <v>0</v>
          </cell>
          <cell r="U2382">
            <v>0</v>
          </cell>
          <cell r="Z2382">
            <v>0</v>
          </cell>
        </row>
        <row r="2383">
          <cell r="E2383">
            <v>0</v>
          </cell>
          <cell r="F2383">
            <v>0</v>
          </cell>
          <cell r="G2383">
            <v>0</v>
          </cell>
          <cell r="H2383">
            <v>0</v>
          </cell>
          <cell r="I2383">
            <v>0</v>
          </cell>
          <cell r="J2383">
            <v>0</v>
          </cell>
          <cell r="K2383">
            <v>0</v>
          </cell>
          <cell r="L2383">
            <v>0</v>
          </cell>
          <cell r="M2383">
            <v>0</v>
          </cell>
          <cell r="N2383">
            <v>0</v>
          </cell>
          <cell r="O2383">
            <v>0</v>
          </cell>
          <cell r="P2383">
            <v>0</v>
          </cell>
          <cell r="Q2383">
            <v>0</v>
          </cell>
          <cell r="R2383">
            <v>0</v>
          </cell>
          <cell r="S2383">
            <v>0</v>
          </cell>
          <cell r="T2383">
            <v>0</v>
          </cell>
          <cell r="U2383">
            <v>0</v>
          </cell>
          <cell r="Z2383">
            <v>0</v>
          </cell>
        </row>
        <row r="2384">
          <cell r="E2384" t="str">
            <v>Projectes (EXTERNS) en curs 2.018</v>
          </cell>
          <cell r="F2384">
            <v>0</v>
          </cell>
          <cell r="G2384">
            <v>0</v>
          </cell>
          <cell r="H2384">
            <v>0</v>
          </cell>
          <cell r="I2384">
            <v>0</v>
          </cell>
          <cell r="J2384">
            <v>0</v>
          </cell>
          <cell r="K2384">
            <v>0</v>
          </cell>
          <cell r="L2384">
            <v>0</v>
          </cell>
          <cell r="M2384">
            <v>0</v>
          </cell>
          <cell r="N2384">
            <v>0</v>
          </cell>
          <cell r="O2384">
            <v>0</v>
          </cell>
          <cell r="P2384">
            <v>0</v>
          </cell>
          <cell r="Q2384">
            <v>0</v>
          </cell>
          <cell r="R2384">
            <v>0</v>
          </cell>
          <cell r="S2384">
            <v>0</v>
          </cell>
          <cell r="T2384">
            <v>0</v>
          </cell>
          <cell r="U2384">
            <v>0</v>
          </cell>
          <cell r="Z2384">
            <v>0</v>
          </cell>
        </row>
        <row r="2385">
          <cell r="N2385">
            <v>0</v>
          </cell>
          <cell r="O2385">
            <v>0</v>
          </cell>
          <cell r="P2385">
            <v>0</v>
          </cell>
          <cell r="Q2385">
            <v>0</v>
          </cell>
          <cell r="R2385">
            <v>0</v>
          </cell>
          <cell r="S2385">
            <v>0</v>
          </cell>
          <cell r="T2385">
            <v>0</v>
          </cell>
          <cell r="U2385">
            <v>0</v>
          </cell>
          <cell r="Z2385">
            <v>0</v>
          </cell>
        </row>
        <row r="2386">
          <cell r="C2386">
            <v>0</v>
          </cell>
          <cell r="D2386">
            <v>0</v>
          </cell>
          <cell r="E2386">
            <v>0</v>
          </cell>
          <cell r="F2386">
            <v>0</v>
          </cell>
          <cell r="G2386">
            <v>0</v>
          </cell>
          <cell r="H2386">
            <v>0</v>
          </cell>
          <cell r="I2386">
            <v>0</v>
          </cell>
          <cell r="J2386">
            <v>0</v>
          </cell>
          <cell r="K2386">
            <v>0</v>
          </cell>
          <cell r="L2386">
            <v>0</v>
          </cell>
          <cell r="M2386">
            <v>0</v>
          </cell>
          <cell r="N2386">
            <v>0</v>
          </cell>
          <cell r="O2386">
            <v>0</v>
          </cell>
          <cell r="P2386">
            <v>0</v>
          </cell>
          <cell r="Q2386">
            <v>0</v>
          </cell>
          <cell r="R2386">
            <v>0</v>
          </cell>
          <cell r="S2386">
            <v>0</v>
          </cell>
          <cell r="T2386">
            <v>0</v>
          </cell>
          <cell r="U2386">
            <v>0</v>
          </cell>
          <cell r="V2386">
            <v>0</v>
          </cell>
          <cell r="W2386">
            <v>0</v>
          </cell>
          <cell r="X2386">
            <v>0</v>
          </cell>
          <cell r="Y2386">
            <v>0</v>
          </cell>
          <cell r="Z2386">
            <v>0</v>
          </cell>
        </row>
        <row r="2387">
          <cell r="C2387" t="str">
            <v>OF</v>
          </cell>
          <cell r="D2387" t="str">
            <v>CLIENT</v>
          </cell>
          <cell r="E2387" t="str">
            <v>ANY</v>
          </cell>
          <cell r="F2387" t="str">
            <v>STATUS</v>
          </cell>
          <cell r="G2387" t="str">
            <v>PROJECTE</v>
          </cell>
          <cell r="H2387" t="str">
            <v>TIPUS OF o DEPENDENCIA</v>
          </cell>
          <cell r="I2387">
            <v>0</v>
          </cell>
          <cell r="J2387" t="str">
            <v>PREV</v>
          </cell>
          <cell r="K2387" t="str">
            <v>TOTAL</v>
          </cell>
          <cell r="L2387" t="str">
            <v>DESV</v>
          </cell>
          <cell r="M2387" t="str">
            <v>AVANÇ</v>
          </cell>
          <cell r="N2387" t="str">
            <v>DPT. IMPLICATS</v>
          </cell>
          <cell r="O2387">
            <v>0</v>
          </cell>
          <cell r="P2387">
            <v>0</v>
          </cell>
          <cell r="Q2387">
            <v>0</v>
          </cell>
          <cell r="R2387">
            <v>0</v>
          </cell>
          <cell r="S2387">
            <v>0</v>
          </cell>
          <cell r="T2387">
            <v>0</v>
          </cell>
          <cell r="U2387" t="str">
            <v>DATA</v>
          </cell>
          <cell r="V2387" t="str">
            <v>DATA</v>
          </cell>
          <cell r="W2387" t="str">
            <v>DATA</v>
          </cell>
          <cell r="X2387" t="str">
            <v>DURADA</v>
          </cell>
          <cell r="Y2387" t="str">
            <v>DATA</v>
          </cell>
          <cell r="Z2387" t="str">
            <v>DESVIAC.</v>
          </cell>
        </row>
        <row r="2388">
          <cell r="C2388">
            <v>0</v>
          </cell>
          <cell r="D2388">
            <v>0</v>
          </cell>
          <cell r="E2388">
            <v>0</v>
          </cell>
          <cell r="F2388">
            <v>0</v>
          </cell>
          <cell r="G2388">
            <v>0</v>
          </cell>
          <cell r="H2388">
            <v>0</v>
          </cell>
          <cell r="I2388">
            <v>0</v>
          </cell>
          <cell r="J2388">
            <v>0</v>
          </cell>
          <cell r="K2388" t="str">
            <v>REAL</v>
          </cell>
          <cell r="L2388">
            <v>0</v>
          </cell>
          <cell r="M2388">
            <v>0</v>
          </cell>
          <cell r="N2388">
            <v>0</v>
          </cell>
          <cell r="O2388">
            <v>0</v>
          </cell>
          <cell r="P2388">
            <v>0</v>
          </cell>
          <cell r="Q2388">
            <v>0</v>
          </cell>
          <cell r="R2388">
            <v>0</v>
          </cell>
          <cell r="S2388">
            <v>0</v>
          </cell>
          <cell r="T2388">
            <v>0</v>
          </cell>
          <cell r="U2388" t="str">
            <v>INICI</v>
          </cell>
          <cell r="V2388" t="str">
            <v>ENTREGA</v>
          </cell>
          <cell r="W2388" t="str">
            <v>REVISADA</v>
          </cell>
          <cell r="X2388">
            <v>0</v>
          </cell>
          <cell r="Y2388" t="str">
            <v>ACCEP.</v>
          </cell>
          <cell r="Z2388">
            <v>0</v>
          </cell>
        </row>
        <row r="2389">
          <cell r="C2389">
            <v>0</v>
          </cell>
          <cell r="D2389">
            <v>0</v>
          </cell>
          <cell r="E2389">
            <v>0</v>
          </cell>
          <cell r="F2389">
            <v>0</v>
          </cell>
          <cell r="G2389">
            <v>0</v>
          </cell>
          <cell r="H2389">
            <v>0</v>
          </cell>
          <cell r="I2389">
            <v>0</v>
          </cell>
          <cell r="J2389">
            <v>0</v>
          </cell>
          <cell r="K2389">
            <v>0</v>
          </cell>
          <cell r="L2389">
            <v>0</v>
          </cell>
          <cell r="M2389">
            <v>0</v>
          </cell>
          <cell r="N2389">
            <v>0</v>
          </cell>
          <cell r="O2389">
            <v>0</v>
          </cell>
          <cell r="P2389">
            <v>0</v>
          </cell>
          <cell r="Q2389">
            <v>0</v>
          </cell>
          <cell r="R2389">
            <v>0</v>
          </cell>
          <cell r="S2389">
            <v>0</v>
          </cell>
          <cell r="T2389">
            <v>0</v>
          </cell>
          <cell r="U2389">
            <v>0</v>
          </cell>
          <cell r="V2389">
            <v>0</v>
          </cell>
          <cell r="W2389">
            <v>0</v>
          </cell>
          <cell r="X2389">
            <v>0</v>
          </cell>
          <cell r="Y2389">
            <v>0</v>
          </cell>
          <cell r="Z2389">
            <v>0</v>
          </cell>
        </row>
        <row r="2390">
          <cell r="C2390">
            <v>4868</v>
          </cell>
          <cell r="D2390" t="str">
            <v>DIELBE</v>
          </cell>
          <cell r="E2390">
            <v>2018</v>
          </cell>
          <cell r="F2390" t="str">
            <v>TA</v>
          </cell>
          <cell r="G2390" t="str">
            <v>CC SCADA TEDIS.Net BERMEJALES v1.0</v>
          </cell>
          <cell r="H2390" t="str">
            <v>IND</v>
          </cell>
          <cell r="I2390">
            <v>0</v>
          </cell>
          <cell r="J2390">
            <v>114</v>
          </cell>
          <cell r="K2390">
            <v>134.15</v>
          </cell>
          <cell r="L2390">
            <v>-20.150000000000006</v>
          </cell>
          <cell r="M2390">
            <v>1.1767543859649123</v>
          </cell>
          <cell r="N2390" t="str">
            <v>-</v>
          </cell>
          <cell r="O2390" t="str">
            <v>-</v>
          </cell>
          <cell r="P2390" t="str">
            <v>-</v>
          </cell>
          <cell r="Q2390" t="str">
            <v>-</v>
          </cell>
          <cell r="R2390" t="str">
            <v>AP</v>
          </cell>
          <cell r="S2390" t="str">
            <v>-</v>
          </cell>
          <cell r="T2390" t="str">
            <v>-</v>
          </cell>
          <cell r="U2390">
            <v>43335</v>
          </cell>
          <cell r="V2390">
            <v>43465</v>
          </cell>
          <cell r="W2390">
            <v>43489</v>
          </cell>
          <cell r="X2390">
            <v>128</v>
          </cell>
          <cell r="Y2390">
            <v>43489</v>
          </cell>
          <cell r="Z2390">
            <v>0</v>
          </cell>
        </row>
        <row r="2391">
          <cell r="C2391">
            <v>4869</v>
          </cell>
          <cell r="D2391" t="str">
            <v>ELLALO</v>
          </cell>
          <cell r="E2391">
            <v>2018</v>
          </cell>
          <cell r="F2391" t="str">
            <v>OB</v>
          </cell>
          <cell r="G2391" t="str">
            <v>MANTENIMENT SCADA TEDIS.Net LA LOMA 01/08/2018 - 31/07/2019</v>
          </cell>
          <cell r="H2391" t="str">
            <v>IND</v>
          </cell>
          <cell r="I2391">
            <v>0</v>
          </cell>
          <cell r="J2391">
            <v>16</v>
          </cell>
          <cell r="K2391">
            <v>0</v>
          </cell>
          <cell r="L2391">
            <v>16</v>
          </cell>
          <cell r="M2391">
            <v>0</v>
          </cell>
          <cell r="N2391" t="str">
            <v>-</v>
          </cell>
          <cell r="O2391" t="str">
            <v>-</v>
          </cell>
          <cell r="P2391" t="str">
            <v>-</v>
          </cell>
          <cell r="Q2391" t="str">
            <v>JMG</v>
          </cell>
          <cell r="R2391" t="str">
            <v>-</v>
          </cell>
          <cell r="S2391" t="str">
            <v>-</v>
          </cell>
          <cell r="T2391" t="str">
            <v>-</v>
          </cell>
          <cell r="U2391">
            <v>43313</v>
          </cell>
          <cell r="V2391">
            <v>43677</v>
          </cell>
          <cell r="W2391">
            <v>43677</v>
          </cell>
          <cell r="X2391">
            <v>360</v>
          </cell>
          <cell r="Y2391">
            <v>0</v>
          </cell>
          <cell r="Z2391" t="str">
            <v/>
          </cell>
        </row>
        <row r="2392">
          <cell r="C2392">
            <v>4870</v>
          </cell>
          <cell r="D2392" t="str">
            <v>DIELES</v>
          </cell>
          <cell r="E2392">
            <v>2018</v>
          </cell>
          <cell r="F2392" t="str">
            <v>TA</v>
          </cell>
          <cell r="G2392" t="str">
            <v>RTU CT-1 FUENTE NUEVA v1.1</v>
          </cell>
          <cell r="H2392" t="str">
            <v>OF4493</v>
          </cell>
          <cell r="I2392">
            <v>0</v>
          </cell>
          <cell r="J2392">
            <v>4.5</v>
          </cell>
          <cell r="K2392">
            <v>2.25</v>
          </cell>
          <cell r="L2392">
            <v>2.25</v>
          </cell>
          <cell r="M2392">
            <v>0.5</v>
          </cell>
          <cell r="N2392" t="str">
            <v>-</v>
          </cell>
          <cell r="O2392" t="str">
            <v>-</v>
          </cell>
          <cell r="P2392" t="str">
            <v>EMM</v>
          </cell>
          <cell r="Q2392" t="str">
            <v>-</v>
          </cell>
          <cell r="R2392" t="str">
            <v>-</v>
          </cell>
          <cell r="S2392" t="str">
            <v>-</v>
          </cell>
          <cell r="T2392" t="str">
            <v>-</v>
          </cell>
          <cell r="U2392">
            <v>43335</v>
          </cell>
          <cell r="V2392">
            <v>43371</v>
          </cell>
          <cell r="W2392">
            <v>43453</v>
          </cell>
          <cell r="X2392">
            <v>35</v>
          </cell>
          <cell r="Y2392">
            <v>43453</v>
          </cell>
          <cell r="Z2392">
            <v>0</v>
          </cell>
        </row>
        <row r="2393">
          <cell r="C2393">
            <v>4871</v>
          </cell>
          <cell r="D2393" t="str">
            <v>DIELES</v>
          </cell>
          <cell r="E2393">
            <v>2018</v>
          </cell>
          <cell r="F2393" t="str">
            <v>OB</v>
          </cell>
          <cell r="G2393" t="str">
            <v>RTU CT-2 DIELESUR v1.1</v>
          </cell>
          <cell r="H2393" t="str">
            <v>OF4494</v>
          </cell>
          <cell r="I2393">
            <v>0</v>
          </cell>
          <cell r="J2393">
            <v>4.5</v>
          </cell>
          <cell r="K2393">
            <v>0</v>
          </cell>
          <cell r="L2393">
            <v>4.5</v>
          </cell>
          <cell r="M2393">
            <v>0</v>
          </cell>
          <cell r="N2393" t="str">
            <v>-</v>
          </cell>
          <cell r="O2393" t="str">
            <v>-</v>
          </cell>
          <cell r="P2393" t="str">
            <v>EMM</v>
          </cell>
          <cell r="Q2393" t="str">
            <v>-</v>
          </cell>
          <cell r="R2393" t="str">
            <v>-</v>
          </cell>
          <cell r="S2393" t="str">
            <v>-</v>
          </cell>
          <cell r="T2393" t="str">
            <v>-</v>
          </cell>
          <cell r="U2393">
            <v>43335</v>
          </cell>
          <cell r="V2393">
            <v>43371</v>
          </cell>
          <cell r="W2393">
            <v>43371</v>
          </cell>
          <cell r="X2393">
            <v>35</v>
          </cell>
          <cell r="Y2393">
            <v>0</v>
          </cell>
          <cell r="Z2393" t="str">
            <v/>
          </cell>
        </row>
        <row r="2394">
          <cell r="C2394">
            <v>4872</v>
          </cell>
          <cell r="D2394" t="str">
            <v>DIELES</v>
          </cell>
          <cell r="E2394">
            <v>2018</v>
          </cell>
          <cell r="F2394" t="str">
            <v>OB</v>
          </cell>
          <cell r="G2394" t="str">
            <v>RTU CT-3 DIELESUR v1.1</v>
          </cell>
          <cell r="H2394" t="str">
            <v>OF4495</v>
          </cell>
          <cell r="I2394">
            <v>0</v>
          </cell>
          <cell r="J2394">
            <v>4.5</v>
          </cell>
          <cell r="K2394">
            <v>0</v>
          </cell>
          <cell r="L2394">
            <v>4.5</v>
          </cell>
          <cell r="M2394">
            <v>0</v>
          </cell>
          <cell r="N2394" t="str">
            <v>-</v>
          </cell>
          <cell r="O2394" t="str">
            <v>-</v>
          </cell>
          <cell r="P2394" t="str">
            <v>EMM</v>
          </cell>
          <cell r="Q2394" t="str">
            <v>-</v>
          </cell>
          <cell r="R2394" t="str">
            <v>-</v>
          </cell>
          <cell r="S2394" t="str">
            <v>-</v>
          </cell>
          <cell r="T2394" t="str">
            <v>-</v>
          </cell>
          <cell r="U2394">
            <v>43335</v>
          </cell>
          <cell r="V2394">
            <v>43371</v>
          </cell>
          <cell r="W2394">
            <v>43371</v>
          </cell>
          <cell r="X2394">
            <v>35</v>
          </cell>
          <cell r="Y2394">
            <v>0</v>
          </cell>
          <cell r="Z2394" t="str">
            <v/>
          </cell>
        </row>
        <row r="2395">
          <cell r="C2395">
            <v>4873</v>
          </cell>
          <cell r="D2395" t="str">
            <v>DIELES</v>
          </cell>
          <cell r="E2395">
            <v>2018</v>
          </cell>
          <cell r="F2395" t="str">
            <v>OB</v>
          </cell>
          <cell r="G2395" t="str">
            <v>RTU CT-4 DIELESUR v1.1</v>
          </cell>
          <cell r="H2395" t="str">
            <v>OF4496</v>
          </cell>
          <cell r="I2395">
            <v>0</v>
          </cell>
          <cell r="J2395">
            <v>4.5</v>
          </cell>
          <cell r="K2395">
            <v>0</v>
          </cell>
          <cell r="L2395">
            <v>4.5</v>
          </cell>
          <cell r="M2395">
            <v>0</v>
          </cell>
          <cell r="N2395" t="str">
            <v>-</v>
          </cell>
          <cell r="O2395" t="str">
            <v>-</v>
          </cell>
          <cell r="P2395" t="str">
            <v>EMM</v>
          </cell>
          <cell r="Q2395" t="str">
            <v>-</v>
          </cell>
          <cell r="R2395" t="str">
            <v>-</v>
          </cell>
          <cell r="S2395" t="str">
            <v>-</v>
          </cell>
          <cell r="T2395" t="str">
            <v>-</v>
          </cell>
          <cell r="U2395">
            <v>43335</v>
          </cell>
          <cell r="V2395">
            <v>43371</v>
          </cell>
          <cell r="W2395">
            <v>43371</v>
          </cell>
          <cell r="X2395">
            <v>35</v>
          </cell>
          <cell r="Y2395">
            <v>0</v>
          </cell>
          <cell r="Z2395" t="str">
            <v/>
          </cell>
        </row>
        <row r="2396">
          <cell r="C2396">
            <v>4874</v>
          </cell>
          <cell r="D2396" t="str">
            <v>SITEL</v>
          </cell>
          <cell r="E2396">
            <v>2018</v>
          </cell>
          <cell r="F2396" t="str">
            <v>OB</v>
          </cell>
          <cell r="G2396" t="str">
            <v>Reparacio CAP32 N/S: 1124-2011</v>
          </cell>
          <cell r="H2396" t="str">
            <v>IND</v>
          </cell>
          <cell r="I2396">
            <v>0</v>
          </cell>
          <cell r="J2396">
            <v>2</v>
          </cell>
          <cell r="K2396">
            <v>0</v>
          </cell>
          <cell r="L2396">
            <v>2</v>
          </cell>
          <cell r="M2396">
            <v>0</v>
          </cell>
          <cell r="N2396" t="str">
            <v>-</v>
          </cell>
          <cell r="O2396" t="str">
            <v>-</v>
          </cell>
          <cell r="P2396" t="str">
            <v>EMM</v>
          </cell>
          <cell r="Q2396" t="str">
            <v>-</v>
          </cell>
          <cell r="R2396" t="str">
            <v>-</v>
          </cell>
          <cell r="S2396" t="str">
            <v>-</v>
          </cell>
          <cell r="T2396" t="str">
            <v>-</v>
          </cell>
          <cell r="U2396">
            <v>43343</v>
          </cell>
          <cell r="V2396">
            <v>43371</v>
          </cell>
          <cell r="W2396">
            <v>43371</v>
          </cell>
          <cell r="X2396">
            <v>28</v>
          </cell>
          <cell r="Y2396">
            <v>0</v>
          </cell>
          <cell r="Z2396" t="str">
            <v/>
          </cell>
        </row>
        <row r="2397">
          <cell r="C2397">
            <v>4875</v>
          </cell>
          <cell r="D2397" t="str">
            <v>PEUSA</v>
          </cell>
          <cell r="E2397">
            <v>2018</v>
          </cell>
          <cell r="F2397" t="str">
            <v>TA</v>
          </cell>
          <cell r="G2397" t="str">
            <v>RTU CT BALCO DEL PIRINEU-III v2.0</v>
          </cell>
          <cell r="H2397" t="str">
            <v>PPAL</v>
          </cell>
          <cell r="I2397">
            <v>0</v>
          </cell>
          <cell r="J2397">
            <v>1.2</v>
          </cell>
          <cell r="K2397">
            <v>1.25</v>
          </cell>
          <cell r="L2397">
            <v>-5.0000000000000044E-2</v>
          </cell>
          <cell r="M2397">
            <v>1.0416666666666667</v>
          </cell>
          <cell r="N2397" t="str">
            <v>-</v>
          </cell>
          <cell r="O2397" t="str">
            <v>-</v>
          </cell>
          <cell r="P2397" t="str">
            <v>EMM</v>
          </cell>
          <cell r="Q2397" t="str">
            <v>-</v>
          </cell>
          <cell r="R2397" t="str">
            <v>-</v>
          </cell>
          <cell r="S2397" t="str">
            <v>-</v>
          </cell>
          <cell r="T2397" t="str">
            <v>-</v>
          </cell>
          <cell r="U2397">
            <v>43343</v>
          </cell>
          <cell r="V2397">
            <v>43371</v>
          </cell>
          <cell r="W2397">
            <v>43371</v>
          </cell>
          <cell r="X2397">
            <v>28</v>
          </cell>
          <cell r="Y2397">
            <v>43388</v>
          </cell>
          <cell r="Z2397">
            <v>17</v>
          </cell>
        </row>
        <row r="2398">
          <cell r="C2398">
            <v>4876</v>
          </cell>
          <cell r="D2398" t="str">
            <v>SITEL</v>
          </cell>
          <cell r="E2398">
            <v>2018</v>
          </cell>
          <cell r="F2398" t="str">
            <v>TA</v>
          </cell>
          <cell r="G2398" t="str">
            <v>1 x Manguera COM CAP32 - nPort 5110</v>
          </cell>
          <cell r="H2398" t="str">
            <v>OF4875</v>
          </cell>
          <cell r="I2398">
            <v>0</v>
          </cell>
          <cell r="J2398">
            <v>0.5</v>
          </cell>
          <cell r="K2398">
            <v>0.41</v>
          </cell>
          <cell r="L2398">
            <v>9.0000000000000024E-2</v>
          </cell>
          <cell r="M2398">
            <v>0.82</v>
          </cell>
          <cell r="N2398" t="str">
            <v>-</v>
          </cell>
          <cell r="O2398" t="str">
            <v>-</v>
          </cell>
          <cell r="P2398" t="str">
            <v>EMM</v>
          </cell>
          <cell r="Q2398" t="str">
            <v>-</v>
          </cell>
          <cell r="R2398" t="str">
            <v>-</v>
          </cell>
          <cell r="S2398" t="str">
            <v>-</v>
          </cell>
          <cell r="T2398" t="str">
            <v>-</v>
          </cell>
          <cell r="U2398">
            <v>43343</v>
          </cell>
          <cell r="V2398">
            <v>43371</v>
          </cell>
          <cell r="W2398">
            <v>43371</v>
          </cell>
          <cell r="X2398">
            <v>28</v>
          </cell>
          <cell r="Y2398">
            <v>43363</v>
          </cell>
          <cell r="Z2398">
            <v>-8</v>
          </cell>
        </row>
        <row r="2399">
          <cell r="C2399">
            <v>4877</v>
          </cell>
          <cell r="D2399" t="str">
            <v>SITEL</v>
          </cell>
          <cell r="E2399">
            <v>2018</v>
          </cell>
          <cell r="F2399" t="str">
            <v>TA</v>
          </cell>
          <cell r="G2399" t="str">
            <v>1 x Manguera COM ERTHERNET (5mts)</v>
          </cell>
          <cell r="H2399" t="str">
            <v>OF4875</v>
          </cell>
          <cell r="I2399">
            <v>4</v>
          </cell>
          <cell r="J2399">
            <v>0.5</v>
          </cell>
          <cell r="K2399">
            <v>0.33</v>
          </cell>
          <cell r="L2399">
            <v>0.16999999999999998</v>
          </cell>
          <cell r="M2399">
            <v>0.66</v>
          </cell>
          <cell r="N2399" t="str">
            <v>-</v>
          </cell>
          <cell r="O2399" t="str">
            <v>-</v>
          </cell>
          <cell r="P2399" t="str">
            <v>EMM</v>
          </cell>
          <cell r="Q2399" t="str">
            <v>-</v>
          </cell>
          <cell r="R2399" t="str">
            <v>-</v>
          </cell>
          <cell r="S2399" t="str">
            <v>-</v>
          </cell>
          <cell r="T2399" t="str">
            <v>-</v>
          </cell>
          <cell r="U2399">
            <v>43343</v>
          </cell>
          <cell r="V2399">
            <v>43371</v>
          </cell>
          <cell r="W2399">
            <v>43371</v>
          </cell>
          <cell r="X2399">
            <v>28</v>
          </cell>
          <cell r="Y2399">
            <v>43363</v>
          </cell>
          <cell r="Z2399">
            <v>-8</v>
          </cell>
        </row>
        <row r="2400">
          <cell r="C2400">
            <v>4878</v>
          </cell>
          <cell r="D2400" t="str">
            <v>PEUSA</v>
          </cell>
          <cell r="E2400">
            <v>2018</v>
          </cell>
          <cell r="F2400" t="str">
            <v>TA</v>
          </cell>
          <cell r="G2400" t="str">
            <v>Inst. i PEM RTU CT BALCO DEL PIRINEU-III v2.0</v>
          </cell>
          <cell r="H2400" t="str">
            <v>OF4875</v>
          </cell>
          <cell r="I2400">
            <v>4</v>
          </cell>
          <cell r="J2400">
            <v>5</v>
          </cell>
          <cell r="K2400">
            <v>2</v>
          </cell>
          <cell r="L2400">
            <v>3</v>
          </cell>
          <cell r="M2400">
            <v>0.4</v>
          </cell>
          <cell r="N2400" t="str">
            <v>-</v>
          </cell>
          <cell r="O2400" t="str">
            <v>-</v>
          </cell>
          <cell r="P2400" t="str">
            <v>-</v>
          </cell>
          <cell r="Q2400" t="str">
            <v>-</v>
          </cell>
          <cell r="R2400" t="str">
            <v>TRS</v>
          </cell>
          <cell r="S2400" t="str">
            <v>-</v>
          </cell>
          <cell r="T2400" t="str">
            <v>-</v>
          </cell>
          <cell r="U2400">
            <v>43343</v>
          </cell>
          <cell r="V2400">
            <v>43371</v>
          </cell>
          <cell r="W2400">
            <v>43411</v>
          </cell>
          <cell r="X2400">
            <v>28</v>
          </cell>
          <cell r="Y2400">
            <v>43411</v>
          </cell>
          <cell r="Z2400">
            <v>0</v>
          </cell>
        </row>
        <row r="2401">
          <cell r="C2401">
            <v>4879</v>
          </cell>
          <cell r="D2401" t="str">
            <v>ORMAZA</v>
          </cell>
          <cell r="E2401">
            <v>2018</v>
          </cell>
          <cell r="F2401" t="str">
            <v>TA</v>
          </cell>
          <cell r="G2401" t="str">
            <v>CC SCADA CREVILLENTE v6.6</v>
          </cell>
          <cell r="H2401" t="str">
            <v>OF4213</v>
          </cell>
          <cell r="I2401">
            <v>6</v>
          </cell>
          <cell r="J2401">
            <v>6</v>
          </cell>
          <cell r="K2401">
            <v>5</v>
          </cell>
          <cell r="L2401">
            <v>1</v>
          </cell>
          <cell r="M2401">
            <v>0.83333333333333337</v>
          </cell>
          <cell r="N2401" t="str">
            <v>-</v>
          </cell>
          <cell r="O2401" t="str">
            <v>-</v>
          </cell>
          <cell r="P2401" t="str">
            <v>-</v>
          </cell>
          <cell r="Q2401" t="str">
            <v>JMG</v>
          </cell>
          <cell r="R2401" t="str">
            <v>-</v>
          </cell>
          <cell r="S2401" t="str">
            <v>-</v>
          </cell>
          <cell r="T2401" t="str">
            <v>-</v>
          </cell>
          <cell r="U2401">
            <v>43356</v>
          </cell>
          <cell r="V2401">
            <v>43371</v>
          </cell>
          <cell r="W2401">
            <v>43479</v>
          </cell>
          <cell r="X2401">
            <v>15</v>
          </cell>
          <cell r="Y2401">
            <v>43479</v>
          </cell>
          <cell r="Z2401">
            <v>0</v>
          </cell>
        </row>
        <row r="2402">
          <cell r="C2402">
            <v>4880</v>
          </cell>
          <cell r="D2402" t="str">
            <v>DIELBE</v>
          </cell>
          <cell r="E2402">
            <v>2018</v>
          </cell>
          <cell r="F2402" t="str">
            <v>TA</v>
          </cell>
          <cell r="G2402" t="str">
            <v>Reparacio RTU CRINOR N/S 2771-2008 (BERMEJALES)</v>
          </cell>
          <cell r="H2402" t="str">
            <v>IND</v>
          </cell>
          <cell r="I2402">
            <v>6</v>
          </cell>
          <cell r="J2402">
            <v>2</v>
          </cell>
          <cell r="K2402">
            <v>1.08</v>
          </cell>
          <cell r="L2402">
            <v>0.91999999999999993</v>
          </cell>
          <cell r="M2402">
            <v>0.54</v>
          </cell>
          <cell r="N2402" t="str">
            <v>-</v>
          </cell>
          <cell r="O2402" t="str">
            <v>-</v>
          </cell>
          <cell r="P2402" t="str">
            <v>EMM</v>
          </cell>
          <cell r="Q2402" t="str">
            <v>-</v>
          </cell>
          <cell r="R2402" t="str">
            <v>-</v>
          </cell>
          <cell r="S2402" t="str">
            <v>-</v>
          </cell>
          <cell r="T2402" t="str">
            <v>-</v>
          </cell>
          <cell r="U2402">
            <v>43355</v>
          </cell>
          <cell r="V2402">
            <v>43357</v>
          </cell>
          <cell r="W2402">
            <v>43357</v>
          </cell>
          <cell r="X2402">
            <v>2</v>
          </cell>
          <cell r="Y2402">
            <v>43360</v>
          </cell>
          <cell r="Z2402">
            <v>3</v>
          </cell>
        </row>
        <row r="2403">
          <cell r="C2403">
            <v>4881</v>
          </cell>
          <cell r="D2403" t="str">
            <v>DIELBE</v>
          </cell>
          <cell r="E2403">
            <v>2018</v>
          </cell>
          <cell r="F2403" t="str">
            <v>TA</v>
          </cell>
          <cell r="G2403" t="str">
            <v>Reparacio RTU CRINOR N/S 2758-2008 (BERMEJALES)</v>
          </cell>
          <cell r="H2403" t="str">
            <v>IND</v>
          </cell>
          <cell r="I2403">
            <v>0</v>
          </cell>
          <cell r="J2403">
            <v>2</v>
          </cell>
          <cell r="K2403">
            <v>1.25</v>
          </cell>
          <cell r="L2403">
            <v>0.75</v>
          </cell>
          <cell r="M2403">
            <v>0.625</v>
          </cell>
          <cell r="N2403" t="str">
            <v>-</v>
          </cell>
          <cell r="O2403" t="str">
            <v>-</v>
          </cell>
          <cell r="P2403" t="str">
            <v>EMM</v>
          </cell>
          <cell r="Q2403" t="str">
            <v>-</v>
          </cell>
          <cell r="R2403" t="str">
            <v>-</v>
          </cell>
          <cell r="S2403" t="str">
            <v>-</v>
          </cell>
          <cell r="T2403" t="str">
            <v>-</v>
          </cell>
          <cell r="U2403">
            <v>43355</v>
          </cell>
          <cell r="V2403">
            <v>43357</v>
          </cell>
          <cell r="W2403">
            <v>43357</v>
          </cell>
          <cell r="X2403">
            <v>2</v>
          </cell>
          <cell r="Y2403">
            <v>43360</v>
          </cell>
          <cell r="Z2403">
            <v>3</v>
          </cell>
        </row>
        <row r="2404">
          <cell r="C2404">
            <v>4882</v>
          </cell>
          <cell r="D2404" t="str">
            <v>DIELBE</v>
          </cell>
          <cell r="E2404">
            <v>2018</v>
          </cell>
          <cell r="F2404" t="str">
            <v>TA</v>
          </cell>
          <cell r="G2404" t="str">
            <v>Reparacio RTU CRINOR N/S 2763-2008 (BERMEJALES)</v>
          </cell>
          <cell r="H2404" t="str">
            <v>IND</v>
          </cell>
          <cell r="I2404">
            <v>0</v>
          </cell>
          <cell r="J2404">
            <v>2</v>
          </cell>
          <cell r="K2404">
            <v>1</v>
          </cell>
          <cell r="L2404">
            <v>1</v>
          </cell>
          <cell r="M2404">
            <v>0.5</v>
          </cell>
          <cell r="N2404" t="str">
            <v>-</v>
          </cell>
          <cell r="O2404" t="str">
            <v>-</v>
          </cell>
          <cell r="P2404" t="str">
            <v>EMM</v>
          </cell>
          <cell r="Q2404" t="str">
            <v>-</v>
          </cell>
          <cell r="R2404" t="str">
            <v>-</v>
          </cell>
          <cell r="S2404" t="str">
            <v>-</v>
          </cell>
          <cell r="T2404" t="str">
            <v>-</v>
          </cell>
          <cell r="U2404">
            <v>43355</v>
          </cell>
          <cell r="V2404">
            <v>43357</v>
          </cell>
          <cell r="W2404">
            <v>43357</v>
          </cell>
          <cell r="X2404">
            <v>2</v>
          </cell>
          <cell r="Y2404">
            <v>43360</v>
          </cell>
          <cell r="Z2404">
            <v>3</v>
          </cell>
        </row>
        <row r="2405">
          <cell r="C2405">
            <v>4883</v>
          </cell>
          <cell r="D2405" t="str">
            <v>ELESUD</v>
          </cell>
          <cell r="E2405">
            <v>2018</v>
          </cell>
          <cell r="F2405" t="str">
            <v>TA</v>
          </cell>
          <cell r="G2405" t="str">
            <v>MANTENIMENT CSSat SUDANELL 2018-08</v>
          </cell>
          <cell r="H2405" t="str">
            <v>IND</v>
          </cell>
          <cell r="I2405">
            <v>0</v>
          </cell>
          <cell r="J2405">
            <v>4</v>
          </cell>
          <cell r="K2405">
            <v>1</v>
          </cell>
          <cell r="L2405">
            <v>3</v>
          </cell>
          <cell r="M2405">
            <v>0.25</v>
          </cell>
          <cell r="N2405" t="str">
            <v>-</v>
          </cell>
          <cell r="O2405" t="str">
            <v>-</v>
          </cell>
          <cell r="P2405" t="str">
            <v>-</v>
          </cell>
          <cell r="Q2405" t="str">
            <v>-</v>
          </cell>
          <cell r="R2405" t="str">
            <v>TRS</v>
          </cell>
          <cell r="S2405" t="str">
            <v>-</v>
          </cell>
          <cell r="T2405" t="str">
            <v>-</v>
          </cell>
          <cell r="U2405">
            <v>43313</v>
          </cell>
          <cell r="V2405">
            <v>43343</v>
          </cell>
          <cell r="W2405">
            <v>43343</v>
          </cell>
          <cell r="X2405">
            <v>30</v>
          </cell>
          <cell r="Y2405">
            <v>43342</v>
          </cell>
          <cell r="Z2405">
            <v>0</v>
          </cell>
        </row>
        <row r="2406">
          <cell r="C2406">
            <v>4884</v>
          </cell>
          <cell r="D2406" t="str">
            <v>EMSA</v>
          </cell>
          <cell r="E2406">
            <v>2018</v>
          </cell>
          <cell r="F2406" t="str">
            <v>TA</v>
          </cell>
          <cell r="G2406" t="str">
            <v>MANTENIMENT CSSat EMSA 2018-08</v>
          </cell>
          <cell r="H2406" t="str">
            <v>IND</v>
          </cell>
          <cell r="I2406">
            <v>0</v>
          </cell>
          <cell r="J2406">
            <v>6</v>
          </cell>
          <cell r="K2406">
            <v>1.5</v>
          </cell>
          <cell r="L2406">
            <v>4.5</v>
          </cell>
          <cell r="M2406">
            <v>0.25</v>
          </cell>
          <cell r="N2406" t="str">
            <v>-</v>
          </cell>
          <cell r="O2406" t="str">
            <v>-</v>
          </cell>
          <cell r="P2406" t="str">
            <v>-</v>
          </cell>
          <cell r="Q2406" t="str">
            <v>-</v>
          </cell>
          <cell r="R2406" t="str">
            <v>TRS</v>
          </cell>
          <cell r="S2406" t="str">
            <v>-</v>
          </cell>
          <cell r="T2406" t="str">
            <v>-</v>
          </cell>
          <cell r="U2406">
            <v>43313</v>
          </cell>
          <cell r="V2406">
            <v>43343</v>
          </cell>
          <cell r="W2406">
            <v>43343</v>
          </cell>
          <cell r="X2406">
            <v>30</v>
          </cell>
          <cell r="Y2406">
            <v>43342</v>
          </cell>
          <cell r="Z2406">
            <v>0</v>
          </cell>
        </row>
        <row r="2407">
          <cell r="C2407">
            <v>4885</v>
          </cell>
          <cell r="D2407" t="str">
            <v>SERGAR</v>
          </cell>
          <cell r="E2407">
            <v>2018</v>
          </cell>
          <cell r="F2407" t="str">
            <v>TA</v>
          </cell>
          <cell r="G2407" t="str">
            <v>MANTENIMENT CSSat SERVILIANO 2018-08</v>
          </cell>
          <cell r="H2407" t="str">
            <v>IND</v>
          </cell>
          <cell r="I2407">
            <v>0</v>
          </cell>
          <cell r="J2407">
            <v>6</v>
          </cell>
          <cell r="K2407">
            <v>1</v>
          </cell>
          <cell r="L2407">
            <v>5</v>
          </cell>
          <cell r="M2407">
            <v>0.16666666666666666</v>
          </cell>
          <cell r="N2407" t="str">
            <v>-</v>
          </cell>
          <cell r="O2407" t="str">
            <v>-</v>
          </cell>
          <cell r="P2407" t="str">
            <v>-</v>
          </cell>
          <cell r="Q2407" t="str">
            <v>-</v>
          </cell>
          <cell r="R2407" t="str">
            <v>TRS</v>
          </cell>
          <cell r="S2407" t="str">
            <v>-</v>
          </cell>
          <cell r="T2407" t="str">
            <v>-</v>
          </cell>
          <cell r="U2407">
            <v>43313</v>
          </cell>
          <cell r="V2407">
            <v>43343</v>
          </cell>
          <cell r="W2407">
            <v>43343</v>
          </cell>
          <cell r="X2407">
            <v>30</v>
          </cell>
          <cell r="Y2407">
            <v>43342</v>
          </cell>
          <cell r="Z2407">
            <v>0</v>
          </cell>
        </row>
        <row r="2408">
          <cell r="C2408">
            <v>4886</v>
          </cell>
          <cell r="D2408" t="str">
            <v>EAECEU</v>
          </cell>
          <cell r="E2408">
            <v>2018</v>
          </cell>
          <cell r="F2408" t="str">
            <v>TA</v>
          </cell>
          <cell r="G2408" t="str">
            <v>MANTENIMENT CSSat CEUTA 2018-08</v>
          </cell>
          <cell r="H2408" t="str">
            <v>IND</v>
          </cell>
          <cell r="I2408">
            <v>0</v>
          </cell>
          <cell r="J2408">
            <v>10</v>
          </cell>
          <cell r="K2408">
            <v>10</v>
          </cell>
          <cell r="L2408">
            <v>0</v>
          </cell>
          <cell r="M2408">
            <v>1</v>
          </cell>
          <cell r="N2408" t="str">
            <v>-</v>
          </cell>
          <cell r="O2408" t="str">
            <v>-</v>
          </cell>
          <cell r="P2408" t="str">
            <v>-</v>
          </cell>
          <cell r="Q2408" t="str">
            <v>-</v>
          </cell>
          <cell r="R2408" t="str">
            <v>TRS</v>
          </cell>
          <cell r="S2408" t="str">
            <v>-</v>
          </cell>
          <cell r="T2408" t="str">
            <v>-</v>
          </cell>
          <cell r="U2408">
            <v>43313</v>
          </cell>
          <cell r="V2408">
            <v>43343</v>
          </cell>
          <cell r="W2408">
            <v>43343</v>
          </cell>
          <cell r="X2408">
            <v>30</v>
          </cell>
          <cell r="Y2408">
            <v>43342</v>
          </cell>
          <cell r="Z2408">
            <v>0</v>
          </cell>
        </row>
        <row r="2409">
          <cell r="C2409">
            <v>4887</v>
          </cell>
          <cell r="D2409" t="str">
            <v>ELEMON</v>
          </cell>
          <cell r="E2409">
            <v>2018</v>
          </cell>
          <cell r="F2409" t="str">
            <v>TA</v>
          </cell>
          <cell r="G2409" t="str">
            <v>MANTENIMENT CSSat MONTOLIU 2018-08</v>
          </cell>
          <cell r="H2409" t="str">
            <v>IND</v>
          </cell>
          <cell r="I2409">
            <v>0</v>
          </cell>
          <cell r="J2409">
            <v>4</v>
          </cell>
          <cell r="K2409">
            <v>4</v>
          </cell>
          <cell r="L2409">
            <v>0</v>
          </cell>
          <cell r="M2409">
            <v>1</v>
          </cell>
          <cell r="N2409" t="str">
            <v>-</v>
          </cell>
          <cell r="O2409" t="str">
            <v>-</v>
          </cell>
          <cell r="P2409" t="str">
            <v>-</v>
          </cell>
          <cell r="Q2409" t="str">
            <v>-</v>
          </cell>
          <cell r="R2409" t="str">
            <v>TRS</v>
          </cell>
          <cell r="S2409" t="str">
            <v>-</v>
          </cell>
          <cell r="T2409" t="str">
            <v>-</v>
          </cell>
          <cell r="U2409">
            <v>43313</v>
          </cell>
          <cell r="V2409">
            <v>43343</v>
          </cell>
          <cell r="W2409">
            <v>43343</v>
          </cell>
          <cell r="X2409">
            <v>30</v>
          </cell>
          <cell r="Y2409">
            <v>43342</v>
          </cell>
          <cell r="Z2409">
            <v>0</v>
          </cell>
        </row>
        <row r="2410">
          <cell r="C2410">
            <v>4888</v>
          </cell>
          <cell r="D2410" t="str">
            <v>SUMTAR</v>
          </cell>
          <cell r="E2410">
            <v>2018</v>
          </cell>
          <cell r="F2410" t="str">
            <v>TA</v>
          </cell>
          <cell r="G2410" t="str">
            <v>MANTENIMENT CSSat TARRASENSES 2018-08</v>
          </cell>
          <cell r="H2410" t="str">
            <v>IND</v>
          </cell>
          <cell r="I2410">
            <v>0</v>
          </cell>
          <cell r="J2410">
            <v>4</v>
          </cell>
          <cell r="K2410">
            <v>6</v>
          </cell>
          <cell r="L2410">
            <v>-2</v>
          </cell>
          <cell r="M2410">
            <v>1.5</v>
          </cell>
          <cell r="N2410" t="str">
            <v>-</v>
          </cell>
          <cell r="O2410" t="str">
            <v>-</v>
          </cell>
          <cell r="P2410" t="str">
            <v>-</v>
          </cell>
          <cell r="Q2410" t="str">
            <v>-</v>
          </cell>
          <cell r="R2410" t="str">
            <v>TRS</v>
          </cell>
          <cell r="S2410" t="str">
            <v>-</v>
          </cell>
          <cell r="T2410" t="str">
            <v>-</v>
          </cell>
          <cell r="U2410">
            <v>43313</v>
          </cell>
          <cell r="V2410">
            <v>43343</v>
          </cell>
          <cell r="W2410">
            <v>43343</v>
          </cell>
          <cell r="X2410">
            <v>30</v>
          </cell>
          <cell r="Y2410">
            <v>43342</v>
          </cell>
          <cell r="Z2410">
            <v>0</v>
          </cell>
        </row>
        <row r="2411">
          <cell r="C2411">
            <v>4889</v>
          </cell>
          <cell r="D2411" t="str">
            <v>ELECAR</v>
          </cell>
          <cell r="E2411">
            <v>2018</v>
          </cell>
          <cell r="F2411" t="str">
            <v>TA</v>
          </cell>
          <cell r="G2411" t="str">
            <v>MANTENIMENT CSSat CARDENER 2018-08</v>
          </cell>
          <cell r="H2411" t="str">
            <v>IND</v>
          </cell>
          <cell r="I2411">
            <v>0</v>
          </cell>
          <cell r="J2411">
            <v>5</v>
          </cell>
          <cell r="K2411">
            <v>2</v>
          </cell>
          <cell r="L2411">
            <v>3</v>
          </cell>
          <cell r="M2411">
            <v>0.4</v>
          </cell>
          <cell r="N2411" t="str">
            <v>-</v>
          </cell>
          <cell r="O2411" t="str">
            <v>-</v>
          </cell>
          <cell r="P2411" t="str">
            <v>-</v>
          </cell>
          <cell r="Q2411" t="str">
            <v>-</v>
          </cell>
          <cell r="R2411" t="str">
            <v>TRS</v>
          </cell>
          <cell r="S2411" t="str">
            <v>-</v>
          </cell>
          <cell r="T2411" t="str">
            <v>-</v>
          </cell>
          <cell r="U2411">
            <v>43313</v>
          </cell>
          <cell r="V2411">
            <v>43343</v>
          </cell>
          <cell r="W2411">
            <v>43343</v>
          </cell>
          <cell r="X2411">
            <v>30</v>
          </cell>
          <cell r="Y2411">
            <v>43342</v>
          </cell>
          <cell r="Z2411">
            <v>0</v>
          </cell>
        </row>
        <row r="2412">
          <cell r="C2412">
            <v>4890</v>
          </cell>
          <cell r="D2412" t="str">
            <v>ELEALB</v>
          </cell>
          <cell r="E2412">
            <v>2018</v>
          </cell>
          <cell r="F2412" t="str">
            <v>TA</v>
          </cell>
          <cell r="G2412" t="str">
            <v>MANTENIMENT CSSat ALBATARREC 2018-08</v>
          </cell>
          <cell r="H2412" t="str">
            <v>IND</v>
          </cell>
          <cell r="I2412">
            <v>0</v>
          </cell>
          <cell r="J2412">
            <v>4</v>
          </cell>
          <cell r="K2412">
            <v>1</v>
          </cell>
          <cell r="L2412">
            <v>3</v>
          </cell>
          <cell r="M2412">
            <v>0.25</v>
          </cell>
          <cell r="N2412" t="str">
            <v>-</v>
          </cell>
          <cell r="O2412" t="str">
            <v>-</v>
          </cell>
          <cell r="P2412" t="str">
            <v>-</v>
          </cell>
          <cell r="Q2412" t="str">
            <v>-</v>
          </cell>
          <cell r="R2412" t="str">
            <v>TRS</v>
          </cell>
          <cell r="S2412" t="str">
            <v>-</v>
          </cell>
          <cell r="T2412" t="str">
            <v>-</v>
          </cell>
          <cell r="U2412">
            <v>43313</v>
          </cell>
          <cell r="V2412">
            <v>43343</v>
          </cell>
          <cell r="W2412">
            <v>43343</v>
          </cell>
          <cell r="X2412">
            <v>30</v>
          </cell>
          <cell r="Y2412">
            <v>43342</v>
          </cell>
          <cell r="Z2412">
            <v>0</v>
          </cell>
        </row>
        <row r="2413">
          <cell r="C2413">
            <v>4891</v>
          </cell>
          <cell r="D2413" t="str">
            <v>ELTOSE</v>
          </cell>
          <cell r="E2413">
            <v>2018</v>
          </cell>
          <cell r="F2413" t="str">
            <v>TA</v>
          </cell>
          <cell r="G2413" t="str">
            <v>MANTENIMENT CSSat T.SEGRE 2018-08</v>
          </cell>
          <cell r="H2413" t="str">
            <v>IND</v>
          </cell>
          <cell r="I2413">
            <v>0</v>
          </cell>
          <cell r="J2413">
            <v>4</v>
          </cell>
          <cell r="K2413">
            <v>1</v>
          </cell>
          <cell r="L2413">
            <v>3</v>
          </cell>
          <cell r="M2413">
            <v>0.25</v>
          </cell>
          <cell r="N2413" t="str">
            <v>-</v>
          </cell>
          <cell r="O2413" t="str">
            <v>-</v>
          </cell>
          <cell r="P2413" t="str">
            <v>-</v>
          </cell>
          <cell r="Q2413" t="str">
            <v>-</v>
          </cell>
          <cell r="R2413" t="str">
            <v>TRS</v>
          </cell>
          <cell r="S2413" t="str">
            <v>-</v>
          </cell>
          <cell r="T2413" t="str">
            <v>-</v>
          </cell>
          <cell r="U2413">
            <v>43313</v>
          </cell>
          <cell r="V2413">
            <v>43343</v>
          </cell>
          <cell r="W2413">
            <v>43343</v>
          </cell>
          <cell r="X2413">
            <v>30</v>
          </cell>
          <cell r="Y2413">
            <v>43342</v>
          </cell>
          <cell r="Z2413">
            <v>0</v>
          </cell>
        </row>
        <row r="2414">
          <cell r="C2414">
            <v>4892</v>
          </cell>
          <cell r="D2414" t="str">
            <v>ELEPON</v>
          </cell>
          <cell r="E2414">
            <v>2018</v>
          </cell>
          <cell r="F2414" t="str">
            <v>TA</v>
          </cell>
          <cell r="G2414" t="str">
            <v>MANTENIMENT CSSat PONTS 2018-08</v>
          </cell>
          <cell r="H2414" t="str">
            <v>IND</v>
          </cell>
          <cell r="I2414">
            <v>0</v>
          </cell>
          <cell r="J2414">
            <v>4</v>
          </cell>
          <cell r="K2414">
            <v>1</v>
          </cell>
          <cell r="L2414">
            <v>3</v>
          </cell>
          <cell r="M2414">
            <v>0.25</v>
          </cell>
          <cell r="N2414" t="str">
            <v>-</v>
          </cell>
          <cell r="O2414" t="str">
            <v>-</v>
          </cell>
          <cell r="P2414" t="str">
            <v>-</v>
          </cell>
          <cell r="Q2414" t="str">
            <v>-</v>
          </cell>
          <cell r="R2414" t="str">
            <v>TRS</v>
          </cell>
          <cell r="S2414" t="str">
            <v>-</v>
          </cell>
          <cell r="T2414" t="str">
            <v>-</v>
          </cell>
          <cell r="U2414">
            <v>43313</v>
          </cell>
          <cell r="V2414">
            <v>43343</v>
          </cell>
          <cell r="W2414">
            <v>43343</v>
          </cell>
          <cell r="X2414">
            <v>30</v>
          </cell>
          <cell r="Y2414">
            <v>43342</v>
          </cell>
          <cell r="Z2414">
            <v>0</v>
          </cell>
        </row>
        <row r="2415">
          <cell r="C2415">
            <v>4893</v>
          </cell>
          <cell r="D2415" t="str">
            <v>ELEEBR</v>
          </cell>
          <cell r="E2415">
            <v>2018</v>
          </cell>
          <cell r="F2415" t="str">
            <v>TA</v>
          </cell>
          <cell r="G2415" t="str">
            <v>MANTENIMENT CSSat EEBRO 2018-08</v>
          </cell>
          <cell r="H2415" t="str">
            <v>IND</v>
          </cell>
          <cell r="I2415">
            <v>0</v>
          </cell>
          <cell r="J2415">
            <v>5</v>
          </cell>
          <cell r="K2415">
            <v>1</v>
          </cell>
          <cell r="L2415">
            <v>4</v>
          </cell>
          <cell r="M2415">
            <v>0.2</v>
          </cell>
          <cell r="N2415" t="str">
            <v>-</v>
          </cell>
          <cell r="O2415" t="str">
            <v>-</v>
          </cell>
          <cell r="P2415" t="str">
            <v>-</v>
          </cell>
          <cell r="Q2415" t="str">
            <v>-</v>
          </cell>
          <cell r="R2415" t="str">
            <v>TRS</v>
          </cell>
          <cell r="S2415" t="str">
            <v>-</v>
          </cell>
          <cell r="T2415" t="str">
            <v>-</v>
          </cell>
          <cell r="U2415">
            <v>43313</v>
          </cell>
          <cell r="V2415">
            <v>43343</v>
          </cell>
          <cell r="W2415">
            <v>43343</v>
          </cell>
          <cell r="X2415">
            <v>30</v>
          </cell>
          <cell r="Y2415">
            <v>43342</v>
          </cell>
          <cell r="Z2415">
            <v>0</v>
          </cell>
        </row>
        <row r="2416">
          <cell r="C2416">
            <v>4894</v>
          </cell>
          <cell r="D2416" t="str">
            <v>ELSACO</v>
          </cell>
          <cell r="E2416">
            <v>2018</v>
          </cell>
          <cell r="F2416" t="str">
            <v>TA</v>
          </cell>
          <cell r="G2416" t="str">
            <v>MANTENIMENT CSSat STA.COLOMA 2018-08</v>
          </cell>
          <cell r="H2416" t="str">
            <v>IND</v>
          </cell>
          <cell r="I2416">
            <v>0</v>
          </cell>
          <cell r="J2416">
            <v>4</v>
          </cell>
          <cell r="K2416">
            <v>1</v>
          </cell>
          <cell r="L2416">
            <v>3</v>
          </cell>
          <cell r="M2416">
            <v>0.25</v>
          </cell>
          <cell r="N2416" t="str">
            <v>-</v>
          </cell>
          <cell r="O2416" t="str">
            <v>-</v>
          </cell>
          <cell r="P2416" t="str">
            <v>-</v>
          </cell>
          <cell r="Q2416" t="str">
            <v>-</v>
          </cell>
          <cell r="R2416" t="str">
            <v>TRS</v>
          </cell>
          <cell r="S2416" t="str">
            <v>-</v>
          </cell>
          <cell r="T2416" t="str">
            <v>-</v>
          </cell>
          <cell r="U2416">
            <v>43313</v>
          </cell>
          <cell r="V2416">
            <v>43343</v>
          </cell>
          <cell r="W2416">
            <v>43343</v>
          </cell>
          <cell r="X2416">
            <v>30</v>
          </cell>
          <cell r="Y2416">
            <v>43342</v>
          </cell>
          <cell r="Z2416">
            <v>0</v>
          </cell>
        </row>
        <row r="2417">
          <cell r="C2417">
            <v>4895</v>
          </cell>
          <cell r="D2417" t="str">
            <v>INPPOZ</v>
          </cell>
          <cell r="E2417">
            <v>2018</v>
          </cell>
          <cell r="F2417" t="str">
            <v>TA</v>
          </cell>
          <cell r="G2417" t="str">
            <v>1 x Manguera COM CAP32 - OnCell G3111</v>
          </cell>
          <cell r="H2417" t="str">
            <v>IND</v>
          </cell>
          <cell r="I2417">
            <v>0</v>
          </cell>
          <cell r="J2417">
            <v>0.5</v>
          </cell>
          <cell r="K2417">
            <v>0.56999999999999995</v>
          </cell>
          <cell r="L2417">
            <v>-6.9999999999999951E-2</v>
          </cell>
          <cell r="M2417">
            <v>1.1399999999999999</v>
          </cell>
          <cell r="N2417" t="str">
            <v>-</v>
          </cell>
          <cell r="O2417" t="str">
            <v>-</v>
          </cell>
          <cell r="P2417" t="str">
            <v>EMM</v>
          </cell>
          <cell r="Q2417" t="str">
            <v>-</v>
          </cell>
          <cell r="R2417" t="str">
            <v>-</v>
          </cell>
          <cell r="S2417" t="str">
            <v>-</v>
          </cell>
          <cell r="T2417" t="str">
            <v>-</v>
          </cell>
          <cell r="U2417">
            <v>43360</v>
          </cell>
          <cell r="V2417">
            <v>43360</v>
          </cell>
          <cell r="W2417">
            <v>43360</v>
          </cell>
          <cell r="X2417">
            <v>0</v>
          </cell>
          <cell r="Y2417">
            <v>43360</v>
          </cell>
          <cell r="Z2417">
            <v>0</v>
          </cell>
        </row>
        <row r="2418">
          <cell r="C2418">
            <v>4896</v>
          </cell>
          <cell r="D2418" t="str">
            <v>ELESUD</v>
          </cell>
          <cell r="E2418">
            <v>2018</v>
          </cell>
          <cell r="F2418" t="str">
            <v>TA</v>
          </cell>
          <cell r="G2418" t="str">
            <v>MANTENIMENT CSSat SUDANELL 2018-09</v>
          </cell>
          <cell r="H2418" t="str">
            <v>IND</v>
          </cell>
          <cell r="I2418">
            <v>0</v>
          </cell>
          <cell r="J2418">
            <v>4</v>
          </cell>
          <cell r="K2418">
            <v>1</v>
          </cell>
          <cell r="L2418">
            <v>3</v>
          </cell>
          <cell r="M2418">
            <v>0.25</v>
          </cell>
          <cell r="N2418" t="str">
            <v>-</v>
          </cell>
          <cell r="O2418" t="str">
            <v>-</v>
          </cell>
          <cell r="P2418" t="str">
            <v>-</v>
          </cell>
          <cell r="Q2418" t="str">
            <v>-</v>
          </cell>
          <cell r="R2418" t="str">
            <v>TRS</v>
          </cell>
          <cell r="S2418" t="str">
            <v>-</v>
          </cell>
          <cell r="T2418" t="str">
            <v>-</v>
          </cell>
          <cell r="U2418">
            <v>43344</v>
          </cell>
          <cell r="V2418">
            <v>43373</v>
          </cell>
          <cell r="W2418">
            <v>43373</v>
          </cell>
          <cell r="X2418">
            <v>29</v>
          </cell>
          <cell r="Y2418">
            <v>43373</v>
          </cell>
          <cell r="Z2418">
            <v>0</v>
          </cell>
        </row>
        <row r="2419">
          <cell r="C2419">
            <v>0</v>
          </cell>
          <cell r="D2419">
            <v>0</v>
          </cell>
          <cell r="E2419">
            <v>0</v>
          </cell>
          <cell r="F2419">
            <v>0</v>
          </cell>
          <cell r="G2419">
            <v>0</v>
          </cell>
          <cell r="H2419">
            <v>0</v>
          </cell>
          <cell r="I2419">
            <v>0</v>
          </cell>
          <cell r="J2419">
            <v>233.7</v>
          </cell>
          <cell r="K2419">
            <v>180.79000000000002</v>
          </cell>
          <cell r="L2419">
            <v>52.909999999999968</v>
          </cell>
          <cell r="M2419">
            <v>0</v>
          </cell>
          <cell r="N2419">
            <v>0</v>
          </cell>
          <cell r="O2419">
            <v>0</v>
          </cell>
          <cell r="P2419">
            <v>0</v>
          </cell>
          <cell r="Q2419">
            <v>0</v>
          </cell>
          <cell r="R2419">
            <v>0</v>
          </cell>
          <cell r="S2419">
            <v>0</v>
          </cell>
          <cell r="T2419">
            <v>0</v>
          </cell>
          <cell r="U2419">
            <v>0</v>
          </cell>
          <cell r="V2419">
            <v>0</v>
          </cell>
          <cell r="W2419">
            <v>0</v>
          </cell>
          <cell r="X2419">
            <v>0</v>
          </cell>
          <cell r="Y2419">
            <v>0</v>
          </cell>
          <cell r="Z2419">
            <v>10</v>
          </cell>
        </row>
        <row r="2420">
          <cell r="H2420">
            <v>0</v>
          </cell>
          <cell r="L2420">
            <v>0</v>
          </cell>
          <cell r="M2420">
            <v>0</v>
          </cell>
          <cell r="Z2420">
            <v>0</v>
          </cell>
        </row>
        <row r="2421">
          <cell r="D2421">
            <v>0</v>
          </cell>
          <cell r="E2421">
            <v>0</v>
          </cell>
          <cell r="F2421">
            <v>0</v>
          </cell>
          <cell r="G2421">
            <v>0</v>
          </cell>
          <cell r="H2421">
            <v>0</v>
          </cell>
          <cell r="I2421">
            <v>0</v>
          </cell>
          <cell r="J2421">
            <v>0</v>
          </cell>
          <cell r="K2421">
            <v>0</v>
          </cell>
          <cell r="L2421">
            <v>0</v>
          </cell>
          <cell r="M2421">
            <v>0</v>
          </cell>
          <cell r="N2421">
            <v>0</v>
          </cell>
          <cell r="O2421">
            <v>0</v>
          </cell>
          <cell r="P2421">
            <v>0</v>
          </cell>
          <cell r="Q2421">
            <v>0</v>
          </cell>
          <cell r="R2421">
            <v>0</v>
          </cell>
          <cell r="S2421">
            <v>0</v>
          </cell>
          <cell r="T2421">
            <v>0</v>
          </cell>
          <cell r="U2421">
            <v>0</v>
          </cell>
          <cell r="Z2421">
            <v>0</v>
          </cell>
        </row>
        <row r="2422">
          <cell r="D2422">
            <v>0</v>
          </cell>
          <cell r="E2422">
            <v>0</v>
          </cell>
          <cell r="F2422">
            <v>0</v>
          </cell>
          <cell r="G2422">
            <v>0</v>
          </cell>
          <cell r="H2422">
            <v>0</v>
          </cell>
          <cell r="I2422">
            <v>0</v>
          </cell>
          <cell r="J2422">
            <v>0</v>
          </cell>
          <cell r="K2422">
            <v>0</v>
          </cell>
          <cell r="N2422" t="str">
            <v>APROVISIONAMENTS</v>
          </cell>
          <cell r="O2422" t="str">
            <v>ADMINISTRACIO</v>
          </cell>
          <cell r="P2422" t="str">
            <v>OPERACIONS</v>
          </cell>
          <cell r="Q2422" t="str">
            <v>ENGINYERIA HW</v>
          </cell>
          <cell r="R2422" t="str">
            <v>ENGINYERIA SW</v>
          </cell>
          <cell r="S2422" t="str">
            <v>COMERCIAL</v>
          </cell>
          <cell r="T2422" t="str">
            <v>CONSUL.TELCOMUNIC.</v>
          </cell>
          <cell r="U2422">
            <v>0</v>
          </cell>
          <cell r="Z2422">
            <v>0</v>
          </cell>
        </row>
        <row r="2423">
          <cell r="N2423">
            <v>0</v>
          </cell>
          <cell r="O2423">
            <v>0</v>
          </cell>
          <cell r="P2423">
            <v>0</v>
          </cell>
          <cell r="Q2423">
            <v>0</v>
          </cell>
          <cell r="R2423">
            <v>0</v>
          </cell>
          <cell r="S2423">
            <v>0</v>
          </cell>
          <cell r="T2423">
            <v>0</v>
          </cell>
          <cell r="U2423">
            <v>0</v>
          </cell>
          <cell r="Z2423">
            <v>0</v>
          </cell>
        </row>
        <row r="2424">
          <cell r="N2424">
            <v>0</v>
          </cell>
          <cell r="O2424">
            <v>0</v>
          </cell>
          <cell r="P2424">
            <v>0</v>
          </cell>
          <cell r="Q2424">
            <v>0</v>
          </cell>
          <cell r="R2424">
            <v>0</v>
          </cell>
          <cell r="S2424">
            <v>0</v>
          </cell>
          <cell r="T2424">
            <v>0</v>
          </cell>
          <cell r="U2424">
            <v>0</v>
          </cell>
          <cell r="Z2424">
            <v>0</v>
          </cell>
        </row>
        <row r="2425">
          <cell r="N2425">
            <v>0</v>
          </cell>
          <cell r="O2425">
            <v>0</v>
          </cell>
          <cell r="P2425">
            <v>0</v>
          </cell>
          <cell r="Q2425">
            <v>0</v>
          </cell>
          <cell r="R2425">
            <v>0</v>
          </cell>
          <cell r="S2425">
            <v>0</v>
          </cell>
          <cell r="T2425">
            <v>0</v>
          </cell>
          <cell r="U2425">
            <v>0</v>
          </cell>
          <cell r="Z2425">
            <v>0</v>
          </cell>
        </row>
        <row r="2426">
          <cell r="E2426">
            <v>0</v>
          </cell>
          <cell r="F2426">
            <v>0</v>
          </cell>
          <cell r="G2426">
            <v>0</v>
          </cell>
          <cell r="H2426">
            <v>0</v>
          </cell>
          <cell r="I2426">
            <v>0</v>
          </cell>
          <cell r="J2426">
            <v>0</v>
          </cell>
          <cell r="K2426">
            <v>0</v>
          </cell>
          <cell r="L2426">
            <v>0</v>
          </cell>
          <cell r="M2426">
            <v>0</v>
          </cell>
          <cell r="N2426">
            <v>0</v>
          </cell>
          <cell r="O2426">
            <v>0</v>
          </cell>
          <cell r="P2426">
            <v>0</v>
          </cell>
          <cell r="Q2426">
            <v>0</v>
          </cell>
          <cell r="R2426">
            <v>0</v>
          </cell>
          <cell r="S2426">
            <v>0</v>
          </cell>
          <cell r="T2426">
            <v>0</v>
          </cell>
          <cell r="U2426">
            <v>0</v>
          </cell>
          <cell r="Z2426">
            <v>0</v>
          </cell>
        </row>
        <row r="2427">
          <cell r="E2427" t="str">
            <v>Projectes (EXTERNS) en curs 2.018</v>
          </cell>
          <cell r="F2427">
            <v>0</v>
          </cell>
          <cell r="G2427">
            <v>0</v>
          </cell>
          <cell r="H2427">
            <v>0</v>
          </cell>
          <cell r="I2427">
            <v>0</v>
          </cell>
          <cell r="J2427">
            <v>0</v>
          </cell>
          <cell r="K2427">
            <v>0</v>
          </cell>
          <cell r="L2427">
            <v>0</v>
          </cell>
          <cell r="M2427">
            <v>0</v>
          </cell>
          <cell r="N2427">
            <v>0</v>
          </cell>
          <cell r="O2427">
            <v>0</v>
          </cell>
          <cell r="P2427">
            <v>0</v>
          </cell>
          <cell r="Q2427">
            <v>0</v>
          </cell>
          <cell r="R2427">
            <v>0</v>
          </cell>
          <cell r="S2427">
            <v>0</v>
          </cell>
          <cell r="T2427">
            <v>0</v>
          </cell>
          <cell r="U2427">
            <v>0</v>
          </cell>
          <cell r="Z2427">
            <v>0</v>
          </cell>
        </row>
        <row r="2428">
          <cell r="N2428">
            <v>0</v>
          </cell>
          <cell r="O2428">
            <v>0</v>
          </cell>
          <cell r="P2428">
            <v>0</v>
          </cell>
          <cell r="Q2428">
            <v>0</v>
          </cell>
          <cell r="R2428">
            <v>0</v>
          </cell>
          <cell r="S2428">
            <v>0</v>
          </cell>
          <cell r="T2428">
            <v>0</v>
          </cell>
          <cell r="U2428">
            <v>0</v>
          </cell>
          <cell r="Z2428">
            <v>0</v>
          </cell>
        </row>
        <row r="2429">
          <cell r="C2429">
            <v>0</v>
          </cell>
          <cell r="D2429">
            <v>0</v>
          </cell>
          <cell r="E2429">
            <v>0</v>
          </cell>
          <cell r="F2429">
            <v>0</v>
          </cell>
          <cell r="G2429">
            <v>0</v>
          </cell>
          <cell r="H2429">
            <v>0</v>
          </cell>
          <cell r="I2429">
            <v>0</v>
          </cell>
          <cell r="J2429">
            <v>0</v>
          </cell>
          <cell r="K2429">
            <v>0</v>
          </cell>
          <cell r="L2429">
            <v>0</v>
          </cell>
          <cell r="M2429">
            <v>0</v>
          </cell>
          <cell r="N2429">
            <v>0</v>
          </cell>
          <cell r="O2429">
            <v>0</v>
          </cell>
          <cell r="P2429">
            <v>0</v>
          </cell>
          <cell r="Q2429">
            <v>0</v>
          </cell>
          <cell r="R2429">
            <v>0</v>
          </cell>
          <cell r="S2429">
            <v>0</v>
          </cell>
          <cell r="T2429">
            <v>0</v>
          </cell>
          <cell r="U2429">
            <v>0</v>
          </cell>
          <cell r="V2429">
            <v>0</v>
          </cell>
          <cell r="W2429">
            <v>0</v>
          </cell>
          <cell r="X2429">
            <v>0</v>
          </cell>
          <cell r="Y2429">
            <v>0</v>
          </cell>
          <cell r="Z2429">
            <v>0</v>
          </cell>
        </row>
        <row r="2430">
          <cell r="C2430" t="str">
            <v>OF</v>
          </cell>
          <cell r="D2430" t="str">
            <v>CLIENT</v>
          </cell>
          <cell r="E2430" t="str">
            <v>ANY</v>
          </cell>
          <cell r="F2430" t="str">
            <v>STATUS</v>
          </cell>
          <cell r="G2430" t="str">
            <v>PROJECTE</v>
          </cell>
          <cell r="H2430" t="str">
            <v>TIPUS OF o DEPENDENCIA</v>
          </cell>
          <cell r="I2430">
            <v>0</v>
          </cell>
          <cell r="J2430" t="str">
            <v>PREV</v>
          </cell>
          <cell r="K2430" t="str">
            <v>TOTAL</v>
          </cell>
          <cell r="L2430" t="str">
            <v>DESV</v>
          </cell>
          <cell r="M2430" t="str">
            <v>AVANÇ</v>
          </cell>
          <cell r="N2430" t="str">
            <v>DPT. IMPLICATS</v>
          </cell>
          <cell r="O2430">
            <v>0</v>
          </cell>
          <cell r="P2430">
            <v>0</v>
          </cell>
          <cell r="Q2430">
            <v>0</v>
          </cell>
          <cell r="R2430">
            <v>0</v>
          </cell>
          <cell r="S2430">
            <v>0</v>
          </cell>
          <cell r="T2430">
            <v>0</v>
          </cell>
          <cell r="U2430" t="str">
            <v>DATA</v>
          </cell>
          <cell r="V2430" t="str">
            <v>DATA</v>
          </cell>
          <cell r="W2430" t="str">
            <v>DATA</v>
          </cell>
          <cell r="X2430" t="str">
            <v>DURADA</v>
          </cell>
          <cell r="Y2430" t="str">
            <v>DATA</v>
          </cell>
          <cell r="Z2430" t="str">
            <v>DESVIAC.</v>
          </cell>
        </row>
        <row r="2431">
          <cell r="C2431">
            <v>0</v>
          </cell>
          <cell r="D2431">
            <v>0</v>
          </cell>
          <cell r="E2431">
            <v>0</v>
          </cell>
          <cell r="F2431">
            <v>0</v>
          </cell>
          <cell r="G2431">
            <v>0</v>
          </cell>
          <cell r="H2431">
            <v>0</v>
          </cell>
          <cell r="I2431">
            <v>0</v>
          </cell>
          <cell r="J2431">
            <v>0</v>
          </cell>
          <cell r="K2431" t="str">
            <v>REAL</v>
          </cell>
          <cell r="L2431">
            <v>0</v>
          </cell>
          <cell r="M2431">
            <v>0</v>
          </cell>
          <cell r="N2431">
            <v>0</v>
          </cell>
          <cell r="O2431">
            <v>0</v>
          </cell>
          <cell r="P2431">
            <v>0</v>
          </cell>
          <cell r="Q2431">
            <v>0</v>
          </cell>
          <cell r="R2431">
            <v>0</v>
          </cell>
          <cell r="S2431">
            <v>0</v>
          </cell>
          <cell r="T2431">
            <v>0</v>
          </cell>
          <cell r="U2431" t="str">
            <v>INICI</v>
          </cell>
          <cell r="V2431" t="str">
            <v>ENTREGA</v>
          </cell>
          <cell r="W2431" t="str">
            <v>REVISADA</v>
          </cell>
          <cell r="X2431">
            <v>0</v>
          </cell>
          <cell r="Y2431" t="str">
            <v>ACCEP.</v>
          </cell>
          <cell r="Z2431">
            <v>0</v>
          </cell>
        </row>
        <row r="2432">
          <cell r="C2432">
            <v>0</v>
          </cell>
          <cell r="D2432">
            <v>0</v>
          </cell>
          <cell r="E2432">
            <v>0</v>
          </cell>
          <cell r="F2432">
            <v>0</v>
          </cell>
          <cell r="G2432">
            <v>0</v>
          </cell>
          <cell r="H2432">
            <v>0</v>
          </cell>
          <cell r="I2432">
            <v>0</v>
          </cell>
          <cell r="J2432">
            <v>0</v>
          </cell>
          <cell r="K2432">
            <v>0</v>
          </cell>
          <cell r="L2432">
            <v>0</v>
          </cell>
          <cell r="M2432">
            <v>0</v>
          </cell>
          <cell r="N2432">
            <v>0</v>
          </cell>
          <cell r="O2432">
            <v>0</v>
          </cell>
          <cell r="P2432">
            <v>0</v>
          </cell>
          <cell r="Q2432">
            <v>0</v>
          </cell>
          <cell r="R2432">
            <v>0</v>
          </cell>
          <cell r="S2432">
            <v>0</v>
          </cell>
          <cell r="T2432">
            <v>0</v>
          </cell>
          <cell r="U2432">
            <v>0</v>
          </cell>
          <cell r="V2432">
            <v>0</v>
          </cell>
          <cell r="W2432">
            <v>0</v>
          </cell>
          <cell r="X2432">
            <v>0</v>
          </cell>
          <cell r="Y2432">
            <v>0</v>
          </cell>
          <cell r="Z2432">
            <v>0</v>
          </cell>
        </row>
        <row r="2433">
          <cell r="C2433">
            <v>4897</v>
          </cell>
          <cell r="D2433" t="str">
            <v>EMSA</v>
          </cell>
          <cell r="E2433">
            <v>2018</v>
          </cell>
          <cell r="F2433" t="str">
            <v>TA</v>
          </cell>
          <cell r="G2433" t="str">
            <v>MANTENIMENT CSSat EMSA 2018-09</v>
          </cell>
          <cell r="H2433" t="str">
            <v>IND</v>
          </cell>
          <cell r="I2433">
            <v>0</v>
          </cell>
          <cell r="J2433">
            <v>6</v>
          </cell>
          <cell r="K2433">
            <v>2</v>
          </cell>
          <cell r="L2433">
            <v>4</v>
          </cell>
          <cell r="M2433">
            <v>0.33333333333333331</v>
          </cell>
          <cell r="N2433" t="str">
            <v>-</v>
          </cell>
          <cell r="O2433" t="str">
            <v>-</v>
          </cell>
          <cell r="P2433" t="str">
            <v>-</v>
          </cell>
          <cell r="Q2433" t="str">
            <v>-</v>
          </cell>
          <cell r="R2433" t="str">
            <v>TRS</v>
          </cell>
          <cell r="S2433" t="str">
            <v>-</v>
          </cell>
          <cell r="T2433" t="str">
            <v>-</v>
          </cell>
          <cell r="U2433">
            <v>43344</v>
          </cell>
          <cell r="V2433">
            <v>43373</v>
          </cell>
          <cell r="W2433">
            <v>43373</v>
          </cell>
          <cell r="X2433">
            <v>29</v>
          </cell>
          <cell r="Y2433">
            <v>43373</v>
          </cell>
          <cell r="Z2433">
            <v>0</v>
          </cell>
        </row>
        <row r="2434">
          <cell r="C2434">
            <v>4898</v>
          </cell>
          <cell r="D2434" t="str">
            <v>SERGAR</v>
          </cell>
          <cell r="E2434">
            <v>2018</v>
          </cell>
          <cell r="F2434" t="str">
            <v>TA</v>
          </cell>
          <cell r="G2434" t="str">
            <v>MANTENIMENT CSSat SERVILIANO 2018-09</v>
          </cell>
          <cell r="H2434" t="str">
            <v>IND</v>
          </cell>
          <cell r="I2434">
            <v>0</v>
          </cell>
          <cell r="J2434">
            <v>6</v>
          </cell>
          <cell r="K2434">
            <v>1</v>
          </cell>
          <cell r="L2434">
            <v>5</v>
          </cell>
          <cell r="M2434">
            <v>0.16666666666666666</v>
          </cell>
          <cell r="N2434" t="str">
            <v>-</v>
          </cell>
          <cell r="O2434" t="str">
            <v>-</v>
          </cell>
          <cell r="P2434" t="str">
            <v>-</v>
          </cell>
          <cell r="Q2434" t="str">
            <v>-</v>
          </cell>
          <cell r="R2434" t="str">
            <v>TRS</v>
          </cell>
          <cell r="S2434" t="str">
            <v>-</v>
          </cell>
          <cell r="T2434" t="str">
            <v>-</v>
          </cell>
          <cell r="U2434">
            <v>43344</v>
          </cell>
          <cell r="V2434">
            <v>43373</v>
          </cell>
          <cell r="W2434">
            <v>43373</v>
          </cell>
          <cell r="X2434">
            <v>29</v>
          </cell>
          <cell r="Y2434">
            <v>43373</v>
          </cell>
          <cell r="Z2434">
            <v>0</v>
          </cell>
        </row>
        <row r="2435">
          <cell r="C2435">
            <v>4899</v>
          </cell>
          <cell r="D2435" t="str">
            <v>EAECEU</v>
          </cell>
          <cell r="E2435">
            <v>2018</v>
          </cell>
          <cell r="F2435" t="str">
            <v>TA</v>
          </cell>
          <cell r="G2435" t="str">
            <v>MANTENIMENT CSSat CEUTA 2018-09</v>
          </cell>
          <cell r="H2435" t="str">
            <v>IND</v>
          </cell>
          <cell r="I2435">
            <v>0</v>
          </cell>
          <cell r="J2435">
            <v>10</v>
          </cell>
          <cell r="K2435">
            <v>9.5</v>
          </cell>
          <cell r="L2435">
            <v>0.5</v>
          </cell>
          <cell r="M2435">
            <v>0.95</v>
          </cell>
          <cell r="N2435" t="str">
            <v>-</v>
          </cell>
          <cell r="O2435" t="str">
            <v>-</v>
          </cell>
          <cell r="P2435" t="str">
            <v>-</v>
          </cell>
          <cell r="Q2435" t="str">
            <v>-</v>
          </cell>
          <cell r="R2435" t="str">
            <v>TRS</v>
          </cell>
          <cell r="S2435" t="str">
            <v>-</v>
          </cell>
          <cell r="T2435" t="str">
            <v>-</v>
          </cell>
          <cell r="U2435">
            <v>43344</v>
          </cell>
          <cell r="V2435">
            <v>43373</v>
          </cell>
          <cell r="W2435">
            <v>43373</v>
          </cell>
          <cell r="X2435">
            <v>29</v>
          </cell>
          <cell r="Y2435">
            <v>43373</v>
          </cell>
          <cell r="Z2435">
            <v>0</v>
          </cell>
        </row>
        <row r="2436">
          <cell r="C2436">
            <v>4900</v>
          </cell>
          <cell r="D2436" t="str">
            <v>ELEMON</v>
          </cell>
          <cell r="E2436">
            <v>2018</v>
          </cell>
          <cell r="F2436" t="str">
            <v>TA</v>
          </cell>
          <cell r="G2436" t="str">
            <v>MANTENIMENT CSSat MONTOLIU 2018-09</v>
          </cell>
          <cell r="H2436" t="str">
            <v>IND</v>
          </cell>
          <cell r="I2436">
            <v>0</v>
          </cell>
          <cell r="J2436">
            <v>4</v>
          </cell>
          <cell r="K2436">
            <v>4</v>
          </cell>
          <cell r="L2436">
            <v>0</v>
          </cell>
          <cell r="M2436">
            <v>1</v>
          </cell>
          <cell r="N2436" t="str">
            <v>-</v>
          </cell>
          <cell r="O2436" t="str">
            <v>-</v>
          </cell>
          <cell r="P2436" t="str">
            <v>-</v>
          </cell>
          <cell r="Q2436" t="str">
            <v>-</v>
          </cell>
          <cell r="R2436" t="str">
            <v>TRS</v>
          </cell>
          <cell r="S2436" t="str">
            <v>-</v>
          </cell>
          <cell r="T2436" t="str">
            <v>-</v>
          </cell>
          <cell r="U2436">
            <v>43344</v>
          </cell>
          <cell r="V2436">
            <v>43373</v>
          </cell>
          <cell r="W2436">
            <v>43373</v>
          </cell>
          <cell r="X2436">
            <v>29</v>
          </cell>
          <cell r="Y2436">
            <v>43373</v>
          </cell>
          <cell r="Z2436">
            <v>0</v>
          </cell>
        </row>
        <row r="2437">
          <cell r="C2437">
            <v>4901</v>
          </cell>
          <cell r="D2437" t="str">
            <v>SUMTAR</v>
          </cell>
          <cell r="E2437">
            <v>2018</v>
          </cell>
          <cell r="F2437" t="str">
            <v>TA</v>
          </cell>
          <cell r="G2437" t="str">
            <v>MANTENIMENT CSSat TARRASENSES 2018-09</v>
          </cell>
          <cell r="H2437" t="str">
            <v>IND</v>
          </cell>
          <cell r="I2437">
            <v>0</v>
          </cell>
          <cell r="J2437">
            <v>4</v>
          </cell>
          <cell r="K2437">
            <v>4.25</v>
          </cell>
          <cell r="L2437">
            <v>-0.25</v>
          </cell>
          <cell r="M2437">
            <v>1.0625</v>
          </cell>
          <cell r="N2437" t="str">
            <v>-</v>
          </cell>
          <cell r="O2437" t="str">
            <v>-</v>
          </cell>
          <cell r="P2437" t="str">
            <v>-</v>
          </cell>
          <cell r="Q2437" t="str">
            <v>-</v>
          </cell>
          <cell r="R2437" t="str">
            <v>TRS</v>
          </cell>
          <cell r="S2437" t="str">
            <v>-</v>
          </cell>
          <cell r="T2437" t="str">
            <v>-</v>
          </cell>
          <cell r="U2437">
            <v>43344</v>
          </cell>
          <cell r="V2437">
            <v>43373</v>
          </cell>
          <cell r="W2437">
            <v>43373</v>
          </cell>
          <cell r="X2437">
            <v>29</v>
          </cell>
          <cell r="Y2437">
            <v>43373</v>
          </cell>
          <cell r="Z2437">
            <v>0</v>
          </cell>
        </row>
        <row r="2438">
          <cell r="C2438">
            <v>4902</v>
          </cell>
          <cell r="D2438" t="str">
            <v>ELECAR</v>
          </cell>
          <cell r="E2438">
            <v>2018</v>
          </cell>
          <cell r="F2438" t="str">
            <v>TA</v>
          </cell>
          <cell r="G2438" t="str">
            <v>MANTENIMENT CSSat CARDENER 2018-09</v>
          </cell>
          <cell r="H2438" t="str">
            <v>IND</v>
          </cell>
          <cell r="I2438">
            <v>0</v>
          </cell>
          <cell r="J2438">
            <v>5</v>
          </cell>
          <cell r="K2438">
            <v>1</v>
          </cell>
          <cell r="L2438">
            <v>4</v>
          </cell>
          <cell r="M2438">
            <v>0.2</v>
          </cell>
          <cell r="N2438" t="str">
            <v>-</v>
          </cell>
          <cell r="O2438" t="str">
            <v>-</v>
          </cell>
          <cell r="P2438" t="str">
            <v>-</v>
          </cell>
          <cell r="Q2438" t="str">
            <v>-</v>
          </cell>
          <cell r="R2438" t="str">
            <v>TRS</v>
          </cell>
          <cell r="S2438" t="str">
            <v>-</v>
          </cell>
          <cell r="T2438" t="str">
            <v>-</v>
          </cell>
          <cell r="U2438">
            <v>43344</v>
          </cell>
          <cell r="V2438">
            <v>43373</v>
          </cell>
          <cell r="W2438">
            <v>43373</v>
          </cell>
          <cell r="X2438">
            <v>29</v>
          </cell>
          <cell r="Y2438">
            <v>43373</v>
          </cell>
          <cell r="Z2438">
            <v>0</v>
          </cell>
        </row>
        <row r="2439">
          <cell r="C2439">
            <v>4903</v>
          </cell>
          <cell r="D2439" t="str">
            <v>ELEALB</v>
          </cell>
          <cell r="E2439">
            <v>2018</v>
          </cell>
          <cell r="F2439" t="str">
            <v>TA</v>
          </cell>
          <cell r="G2439" t="str">
            <v>MANTENIMENT CSSat ALBATARREC 2018-09</v>
          </cell>
          <cell r="H2439" t="str">
            <v>IND</v>
          </cell>
          <cell r="I2439">
            <v>0</v>
          </cell>
          <cell r="J2439">
            <v>4</v>
          </cell>
          <cell r="K2439">
            <v>1</v>
          </cell>
          <cell r="L2439">
            <v>3</v>
          </cell>
          <cell r="M2439">
            <v>0.25</v>
          </cell>
          <cell r="N2439" t="str">
            <v>-</v>
          </cell>
          <cell r="O2439" t="str">
            <v>-</v>
          </cell>
          <cell r="P2439" t="str">
            <v>-</v>
          </cell>
          <cell r="Q2439" t="str">
            <v>-</v>
          </cell>
          <cell r="R2439" t="str">
            <v>TRS</v>
          </cell>
          <cell r="S2439" t="str">
            <v>-</v>
          </cell>
          <cell r="T2439" t="str">
            <v>-</v>
          </cell>
          <cell r="U2439">
            <v>43344</v>
          </cell>
          <cell r="V2439">
            <v>43373</v>
          </cell>
          <cell r="W2439">
            <v>43373</v>
          </cell>
          <cell r="X2439">
            <v>29</v>
          </cell>
          <cell r="Y2439">
            <v>43373</v>
          </cell>
          <cell r="Z2439">
            <v>0</v>
          </cell>
        </row>
        <row r="2440">
          <cell r="C2440">
            <v>4904</v>
          </cell>
          <cell r="D2440" t="str">
            <v>ELTOSE</v>
          </cell>
          <cell r="E2440">
            <v>2018</v>
          </cell>
          <cell r="F2440" t="str">
            <v>TA</v>
          </cell>
          <cell r="G2440" t="str">
            <v>MANTENIMENT CSSat T.SEGRE 2018-09</v>
          </cell>
          <cell r="H2440" t="str">
            <v>IND</v>
          </cell>
          <cell r="I2440">
            <v>0</v>
          </cell>
          <cell r="J2440">
            <v>4</v>
          </cell>
          <cell r="K2440">
            <v>1</v>
          </cell>
          <cell r="L2440">
            <v>3</v>
          </cell>
          <cell r="M2440">
            <v>0.25</v>
          </cell>
          <cell r="N2440" t="str">
            <v>-</v>
          </cell>
          <cell r="O2440" t="str">
            <v>-</v>
          </cell>
          <cell r="P2440" t="str">
            <v>-</v>
          </cell>
          <cell r="Q2440" t="str">
            <v>-</v>
          </cell>
          <cell r="R2440" t="str">
            <v>TRS</v>
          </cell>
          <cell r="S2440" t="str">
            <v>-</v>
          </cell>
          <cell r="T2440" t="str">
            <v>-</v>
          </cell>
          <cell r="U2440">
            <v>43344</v>
          </cell>
          <cell r="V2440">
            <v>43373</v>
          </cell>
          <cell r="W2440">
            <v>43373</v>
          </cell>
          <cell r="X2440">
            <v>29</v>
          </cell>
          <cell r="Y2440">
            <v>43373</v>
          </cell>
          <cell r="Z2440">
            <v>0</v>
          </cell>
        </row>
        <row r="2441">
          <cell r="C2441">
            <v>4905</v>
          </cell>
          <cell r="D2441" t="str">
            <v>ELEPON</v>
          </cell>
          <cell r="E2441">
            <v>2018</v>
          </cell>
          <cell r="F2441" t="str">
            <v>TA</v>
          </cell>
          <cell r="G2441" t="str">
            <v>MANTENIMENT CSSat PONTS 2018-09</v>
          </cell>
          <cell r="H2441" t="str">
            <v>IND</v>
          </cell>
          <cell r="I2441">
            <v>0</v>
          </cell>
          <cell r="J2441">
            <v>4</v>
          </cell>
          <cell r="K2441">
            <v>1</v>
          </cell>
          <cell r="L2441">
            <v>3</v>
          </cell>
          <cell r="M2441">
            <v>0.25</v>
          </cell>
          <cell r="N2441" t="str">
            <v>-</v>
          </cell>
          <cell r="O2441" t="str">
            <v>-</v>
          </cell>
          <cell r="P2441" t="str">
            <v>-</v>
          </cell>
          <cell r="Q2441" t="str">
            <v>-</v>
          </cell>
          <cell r="R2441" t="str">
            <v>TRS</v>
          </cell>
          <cell r="S2441" t="str">
            <v>-</v>
          </cell>
          <cell r="T2441" t="str">
            <v>-</v>
          </cell>
          <cell r="U2441">
            <v>43344</v>
          </cell>
          <cell r="V2441">
            <v>43373</v>
          </cell>
          <cell r="W2441">
            <v>43373</v>
          </cell>
          <cell r="X2441">
            <v>29</v>
          </cell>
          <cell r="Y2441">
            <v>43373</v>
          </cell>
          <cell r="Z2441">
            <v>0</v>
          </cell>
        </row>
        <row r="2442">
          <cell r="C2442">
            <v>4906</v>
          </cell>
          <cell r="D2442" t="str">
            <v>ELEEBR</v>
          </cell>
          <cell r="E2442">
            <v>2018</v>
          </cell>
          <cell r="F2442" t="str">
            <v>TA</v>
          </cell>
          <cell r="G2442" t="str">
            <v>MANTENIMENT CSSat EEBRO 2018-09</v>
          </cell>
          <cell r="H2442" t="str">
            <v>IND</v>
          </cell>
          <cell r="I2442">
            <v>4</v>
          </cell>
          <cell r="J2442">
            <v>5</v>
          </cell>
          <cell r="K2442">
            <v>3</v>
          </cell>
          <cell r="L2442">
            <v>2</v>
          </cell>
          <cell r="M2442">
            <v>0.6</v>
          </cell>
          <cell r="N2442" t="str">
            <v>-</v>
          </cell>
          <cell r="O2442" t="str">
            <v>-</v>
          </cell>
          <cell r="P2442" t="str">
            <v>-</v>
          </cell>
          <cell r="Q2442" t="str">
            <v>-</v>
          </cell>
          <cell r="R2442" t="str">
            <v>TRS</v>
          </cell>
          <cell r="S2442" t="str">
            <v>-</v>
          </cell>
          <cell r="T2442" t="str">
            <v>-</v>
          </cell>
          <cell r="U2442">
            <v>43344</v>
          </cell>
          <cell r="V2442">
            <v>43373</v>
          </cell>
          <cell r="W2442">
            <v>43373</v>
          </cell>
          <cell r="X2442">
            <v>29</v>
          </cell>
          <cell r="Y2442">
            <v>43373</v>
          </cell>
          <cell r="Z2442">
            <v>0</v>
          </cell>
        </row>
        <row r="2443">
          <cell r="C2443">
            <v>4907</v>
          </cell>
          <cell r="D2443" t="str">
            <v>ELSACO</v>
          </cell>
          <cell r="E2443">
            <v>2018</v>
          </cell>
          <cell r="F2443" t="str">
            <v>TA</v>
          </cell>
          <cell r="G2443" t="str">
            <v>MANTENIMENT CSSat STA.COLOMA 2018-09</v>
          </cell>
          <cell r="H2443" t="str">
            <v>IND</v>
          </cell>
          <cell r="I2443">
            <v>4</v>
          </cell>
          <cell r="J2443">
            <v>4</v>
          </cell>
          <cell r="K2443">
            <v>1</v>
          </cell>
          <cell r="L2443">
            <v>3</v>
          </cell>
          <cell r="M2443">
            <v>0.25</v>
          </cell>
          <cell r="N2443" t="str">
            <v>-</v>
          </cell>
          <cell r="O2443" t="str">
            <v>-</v>
          </cell>
          <cell r="P2443" t="str">
            <v>-</v>
          </cell>
          <cell r="Q2443" t="str">
            <v>-</v>
          </cell>
          <cell r="R2443" t="str">
            <v>TRS</v>
          </cell>
          <cell r="S2443" t="str">
            <v>-</v>
          </cell>
          <cell r="T2443" t="str">
            <v>-</v>
          </cell>
          <cell r="U2443">
            <v>43344</v>
          </cell>
          <cell r="V2443">
            <v>43373</v>
          </cell>
          <cell r="W2443">
            <v>43373</v>
          </cell>
          <cell r="X2443">
            <v>29</v>
          </cell>
          <cell r="Y2443">
            <v>43373</v>
          </cell>
          <cell r="Z2443">
            <v>0</v>
          </cell>
        </row>
        <row r="2444">
          <cell r="C2444">
            <v>4908</v>
          </cell>
          <cell r="D2444" t="str">
            <v>ELEALS</v>
          </cell>
          <cell r="E2444">
            <v>2018</v>
          </cell>
          <cell r="F2444" t="str">
            <v>TA</v>
          </cell>
          <cell r="G2444" t="str">
            <v>Reparacio RTU CAP32 n/s 1167-2007 RTU MOLINILLA (ALSET)</v>
          </cell>
          <cell r="H2444" t="str">
            <v>IND</v>
          </cell>
          <cell r="I2444">
            <v>6</v>
          </cell>
          <cell r="J2444">
            <v>2</v>
          </cell>
          <cell r="K2444">
            <v>1.25</v>
          </cell>
          <cell r="L2444">
            <v>0.75</v>
          </cell>
          <cell r="M2444">
            <v>0.625</v>
          </cell>
          <cell r="N2444" t="str">
            <v>-</v>
          </cell>
          <cell r="O2444" t="str">
            <v>-</v>
          </cell>
          <cell r="P2444" t="str">
            <v>EMM</v>
          </cell>
          <cell r="Q2444" t="str">
            <v>-</v>
          </cell>
          <cell r="R2444" t="str">
            <v>-</v>
          </cell>
          <cell r="S2444" t="str">
            <v>-</v>
          </cell>
          <cell r="T2444" t="str">
            <v>-</v>
          </cell>
          <cell r="U2444">
            <v>43362</v>
          </cell>
          <cell r="V2444">
            <v>43362</v>
          </cell>
          <cell r="W2444">
            <v>43362</v>
          </cell>
          <cell r="X2444">
            <v>0</v>
          </cell>
          <cell r="Y2444">
            <v>43362</v>
          </cell>
          <cell r="Z2444">
            <v>0</v>
          </cell>
        </row>
        <row r="2445">
          <cell r="C2445">
            <v>4909</v>
          </cell>
          <cell r="D2445" t="str">
            <v>SITEL</v>
          </cell>
          <cell r="E2445">
            <v>2018</v>
          </cell>
          <cell r="F2445" t="str">
            <v>TA</v>
          </cell>
          <cell r="G2445" t="str">
            <v>40 x RTU CAP32-48 v2.5</v>
          </cell>
          <cell r="H2445" t="str">
            <v>OF4861</v>
          </cell>
          <cell r="I2445">
            <v>6</v>
          </cell>
          <cell r="J2445">
            <v>24</v>
          </cell>
          <cell r="K2445">
            <v>11.33</v>
          </cell>
          <cell r="L2445">
            <v>12.67</v>
          </cell>
          <cell r="M2445">
            <v>0.47208333333333335</v>
          </cell>
          <cell r="N2445" t="str">
            <v>-</v>
          </cell>
          <cell r="O2445" t="str">
            <v>-</v>
          </cell>
          <cell r="P2445" t="str">
            <v>EMM</v>
          </cell>
          <cell r="Q2445" t="str">
            <v>-</v>
          </cell>
          <cell r="R2445" t="str">
            <v>-</v>
          </cell>
          <cell r="S2445" t="str">
            <v>-</v>
          </cell>
          <cell r="T2445" t="str">
            <v>-</v>
          </cell>
          <cell r="U2445">
            <v>43363</v>
          </cell>
          <cell r="V2445">
            <v>43434</v>
          </cell>
          <cell r="W2445">
            <v>43500</v>
          </cell>
          <cell r="X2445">
            <v>70</v>
          </cell>
          <cell r="Y2445">
            <v>43500</v>
          </cell>
          <cell r="Z2445">
            <v>0</v>
          </cell>
        </row>
        <row r="2446">
          <cell r="C2446">
            <v>4910</v>
          </cell>
          <cell r="D2446" t="str">
            <v>SITEL</v>
          </cell>
          <cell r="E2446">
            <v>2018</v>
          </cell>
          <cell r="F2446" t="str">
            <v>TA</v>
          </cell>
          <cell r="G2446" t="str">
            <v>75 x CPU CAP32 v2,0</v>
          </cell>
          <cell r="H2446" t="str">
            <v>OF4909</v>
          </cell>
          <cell r="I2446">
            <v>0</v>
          </cell>
          <cell r="J2446">
            <v>24</v>
          </cell>
          <cell r="K2446">
            <v>21.16</v>
          </cell>
          <cell r="L2446">
            <v>2.84</v>
          </cell>
          <cell r="M2446">
            <v>0.88166666666666671</v>
          </cell>
          <cell r="N2446" t="str">
            <v>-</v>
          </cell>
          <cell r="O2446" t="str">
            <v>-</v>
          </cell>
          <cell r="P2446" t="str">
            <v>EMM</v>
          </cell>
          <cell r="Q2446" t="str">
            <v>-</v>
          </cell>
          <cell r="R2446" t="str">
            <v>-</v>
          </cell>
          <cell r="S2446" t="str">
            <v>-</v>
          </cell>
          <cell r="T2446" t="str">
            <v>-</v>
          </cell>
          <cell r="U2446">
            <v>43363</v>
          </cell>
          <cell r="V2446">
            <v>43434</v>
          </cell>
          <cell r="W2446">
            <v>43500</v>
          </cell>
          <cell r="X2446">
            <v>70</v>
          </cell>
          <cell r="Y2446">
            <v>43500</v>
          </cell>
          <cell r="Z2446">
            <v>0</v>
          </cell>
        </row>
        <row r="2447">
          <cell r="C2447">
            <v>4911</v>
          </cell>
          <cell r="D2447" t="str">
            <v>SITEL</v>
          </cell>
          <cell r="E2447">
            <v>2018</v>
          </cell>
          <cell r="F2447" t="str">
            <v>TA</v>
          </cell>
          <cell r="G2447" t="str">
            <v>30 x CES-48 CAP32 v2.5</v>
          </cell>
          <cell r="H2447" t="str">
            <v>OF4909</v>
          </cell>
          <cell r="I2447">
            <v>0</v>
          </cell>
          <cell r="J2447">
            <v>8</v>
          </cell>
          <cell r="K2447">
            <v>6.54</v>
          </cell>
          <cell r="L2447">
            <v>1.46</v>
          </cell>
          <cell r="M2447">
            <v>0.8175</v>
          </cell>
          <cell r="N2447" t="str">
            <v>-</v>
          </cell>
          <cell r="O2447" t="str">
            <v>-</v>
          </cell>
          <cell r="P2447" t="str">
            <v>EMM</v>
          </cell>
          <cell r="Q2447" t="str">
            <v>-</v>
          </cell>
          <cell r="R2447" t="str">
            <v>-</v>
          </cell>
          <cell r="S2447" t="str">
            <v>-</v>
          </cell>
          <cell r="T2447" t="str">
            <v>-</v>
          </cell>
          <cell r="U2447">
            <v>43363</v>
          </cell>
          <cell r="V2447">
            <v>43434</v>
          </cell>
          <cell r="W2447">
            <v>43495</v>
          </cell>
          <cell r="X2447">
            <v>70</v>
          </cell>
          <cell r="Y2447">
            <v>43495</v>
          </cell>
          <cell r="Z2447">
            <v>0</v>
          </cell>
        </row>
        <row r="2448">
          <cell r="C2448">
            <v>4912</v>
          </cell>
          <cell r="D2448" t="str">
            <v>SITEL</v>
          </cell>
          <cell r="E2448">
            <v>2018</v>
          </cell>
          <cell r="F2448" t="str">
            <v>TA</v>
          </cell>
          <cell r="G2448" t="str">
            <v>30 x CES CAP32 Generica v2.5</v>
          </cell>
          <cell r="H2448" t="str">
            <v>OF4909</v>
          </cell>
          <cell r="I2448">
            <v>0</v>
          </cell>
          <cell r="J2448">
            <v>2</v>
          </cell>
          <cell r="K2448">
            <v>6.58</v>
          </cell>
          <cell r="L2448">
            <v>-4.58</v>
          </cell>
          <cell r="M2448">
            <v>3.29</v>
          </cell>
          <cell r="N2448" t="str">
            <v>-</v>
          </cell>
          <cell r="O2448" t="str">
            <v>-</v>
          </cell>
          <cell r="P2448" t="str">
            <v>EMM</v>
          </cell>
          <cell r="Q2448" t="str">
            <v>-</v>
          </cell>
          <cell r="R2448" t="str">
            <v>-</v>
          </cell>
          <cell r="S2448" t="str">
            <v>-</v>
          </cell>
          <cell r="T2448" t="str">
            <v>-</v>
          </cell>
          <cell r="U2448">
            <v>43363</v>
          </cell>
          <cell r="V2448">
            <v>43434</v>
          </cell>
          <cell r="W2448">
            <v>43495</v>
          </cell>
          <cell r="X2448">
            <v>70</v>
          </cell>
          <cell r="Y2448">
            <v>43495</v>
          </cell>
          <cell r="Z2448">
            <v>0</v>
          </cell>
        </row>
        <row r="2449">
          <cell r="C2449">
            <v>4913</v>
          </cell>
          <cell r="D2449" t="str">
            <v>SITEL</v>
          </cell>
          <cell r="E2449">
            <v>2018</v>
          </cell>
          <cell r="F2449" t="str">
            <v>TA</v>
          </cell>
          <cell r="G2449" t="str">
            <v>30 x FRONT END CES CAP32 v1.2</v>
          </cell>
          <cell r="H2449" t="str">
            <v>OF4909</v>
          </cell>
          <cell r="I2449">
            <v>0</v>
          </cell>
          <cell r="J2449">
            <v>3</v>
          </cell>
          <cell r="K2449">
            <v>4.2</v>
          </cell>
          <cell r="L2449">
            <v>-1.2000000000000002</v>
          </cell>
          <cell r="M2449">
            <v>1.4000000000000001</v>
          </cell>
          <cell r="N2449" t="str">
            <v>-</v>
          </cell>
          <cell r="O2449" t="str">
            <v>-</v>
          </cell>
          <cell r="P2449" t="str">
            <v>EMM</v>
          </cell>
          <cell r="Q2449" t="str">
            <v>-</v>
          </cell>
          <cell r="R2449" t="str">
            <v>-</v>
          </cell>
          <cell r="S2449" t="str">
            <v>-</v>
          </cell>
          <cell r="T2449" t="str">
            <v>-</v>
          </cell>
          <cell r="U2449">
            <v>43363</v>
          </cell>
          <cell r="V2449">
            <v>43434</v>
          </cell>
          <cell r="W2449">
            <v>43495</v>
          </cell>
          <cell r="X2449">
            <v>70</v>
          </cell>
          <cell r="Y2449">
            <v>43495</v>
          </cell>
          <cell r="Z2449">
            <v>0</v>
          </cell>
        </row>
        <row r="2450">
          <cell r="C2450">
            <v>4914</v>
          </cell>
          <cell r="D2450" t="str">
            <v>SITEL</v>
          </cell>
          <cell r="E2450">
            <v>2018</v>
          </cell>
          <cell r="F2450" t="str">
            <v>TA</v>
          </cell>
          <cell r="G2450" t="str">
            <v>30 x EE CAP32 v2.1</v>
          </cell>
          <cell r="H2450" t="str">
            <v>OF4909</v>
          </cell>
          <cell r="I2450">
            <v>0</v>
          </cell>
          <cell r="J2450">
            <v>4</v>
          </cell>
          <cell r="K2450">
            <v>5.7</v>
          </cell>
          <cell r="L2450">
            <v>-1.7000000000000002</v>
          </cell>
          <cell r="M2450">
            <v>1.425</v>
          </cell>
          <cell r="N2450" t="str">
            <v>-</v>
          </cell>
          <cell r="O2450" t="str">
            <v>-</v>
          </cell>
          <cell r="P2450" t="str">
            <v>EMM</v>
          </cell>
          <cell r="Q2450" t="str">
            <v>-</v>
          </cell>
          <cell r="R2450" t="str">
            <v>-</v>
          </cell>
          <cell r="S2450" t="str">
            <v>-</v>
          </cell>
          <cell r="T2450" t="str">
            <v>-</v>
          </cell>
          <cell r="U2450">
            <v>43363</v>
          </cell>
          <cell r="V2450">
            <v>43434</v>
          </cell>
          <cell r="W2450">
            <v>43495</v>
          </cell>
          <cell r="X2450">
            <v>70</v>
          </cell>
          <cell r="Y2450">
            <v>43495</v>
          </cell>
          <cell r="Z2450">
            <v>0</v>
          </cell>
        </row>
        <row r="2451">
          <cell r="C2451">
            <v>4915</v>
          </cell>
          <cell r="D2451" t="str">
            <v>SITEL</v>
          </cell>
          <cell r="E2451">
            <v>2018</v>
          </cell>
          <cell r="F2451" t="str">
            <v>TA</v>
          </cell>
          <cell r="G2451" t="str">
            <v>25 x FRONT END EE CAP32 v2.1</v>
          </cell>
          <cell r="H2451" t="str">
            <v>OF4909</v>
          </cell>
          <cell r="I2451">
            <v>0</v>
          </cell>
          <cell r="J2451">
            <v>2</v>
          </cell>
          <cell r="K2451">
            <v>4.95</v>
          </cell>
          <cell r="L2451">
            <v>-2.95</v>
          </cell>
          <cell r="M2451">
            <v>2.4750000000000001</v>
          </cell>
          <cell r="N2451" t="str">
            <v>-</v>
          </cell>
          <cell r="O2451" t="str">
            <v>-</v>
          </cell>
          <cell r="P2451" t="str">
            <v>EMM</v>
          </cell>
          <cell r="Q2451" t="str">
            <v>-</v>
          </cell>
          <cell r="R2451" t="str">
            <v>-</v>
          </cell>
          <cell r="S2451" t="str">
            <v>-</v>
          </cell>
          <cell r="T2451" t="str">
            <v>-</v>
          </cell>
          <cell r="U2451">
            <v>43363</v>
          </cell>
          <cell r="V2451">
            <v>43434</v>
          </cell>
          <cell r="W2451">
            <v>43495</v>
          </cell>
          <cell r="X2451">
            <v>70</v>
          </cell>
          <cell r="Y2451">
            <v>43495</v>
          </cell>
          <cell r="Z2451">
            <v>0</v>
          </cell>
        </row>
        <row r="2452">
          <cell r="C2452">
            <v>4916</v>
          </cell>
          <cell r="D2452" t="str">
            <v>INPPOZ</v>
          </cell>
          <cell r="E2452">
            <v>2018</v>
          </cell>
          <cell r="F2452" t="str">
            <v>TA</v>
          </cell>
          <cell r="G2452" t="str">
            <v>1 x Manguera COM CAP32 (COM5) - MOXA OnCell</v>
          </cell>
          <cell r="H2452" t="str">
            <v>IND</v>
          </cell>
          <cell r="I2452">
            <v>0</v>
          </cell>
          <cell r="J2452">
            <v>0.5</v>
          </cell>
          <cell r="K2452">
            <v>0.33</v>
          </cell>
          <cell r="L2452">
            <v>0.16999999999999998</v>
          </cell>
          <cell r="M2452">
            <v>0.66</v>
          </cell>
          <cell r="N2452" t="str">
            <v>-</v>
          </cell>
          <cell r="O2452" t="str">
            <v>-</v>
          </cell>
          <cell r="P2452" t="str">
            <v>EMM</v>
          </cell>
          <cell r="Q2452" t="str">
            <v>-</v>
          </cell>
          <cell r="R2452" t="str">
            <v>-</v>
          </cell>
          <cell r="S2452" t="str">
            <v>-</v>
          </cell>
          <cell r="T2452" t="str">
            <v>-</v>
          </cell>
          <cell r="U2452">
            <v>43363</v>
          </cell>
          <cell r="V2452">
            <v>43363</v>
          </cell>
          <cell r="W2452">
            <v>43363</v>
          </cell>
          <cell r="X2452">
            <v>0</v>
          </cell>
          <cell r="Y2452">
            <v>43363</v>
          </cell>
          <cell r="Z2452">
            <v>0</v>
          </cell>
        </row>
        <row r="2453">
          <cell r="C2453">
            <v>4917</v>
          </cell>
          <cell r="D2453" t="str">
            <v>MANGRA</v>
          </cell>
          <cell r="E2453">
            <v>2018</v>
          </cell>
          <cell r="F2453" t="str">
            <v>OB</v>
          </cell>
          <cell r="G2453" t="str">
            <v>26 x PLACA CPU MIPS-300N v1.2</v>
          </cell>
          <cell r="H2453" t="str">
            <v>PPAL</v>
          </cell>
          <cell r="I2453">
            <v>0</v>
          </cell>
          <cell r="J2453">
            <v>12</v>
          </cell>
          <cell r="K2453">
            <v>0</v>
          </cell>
          <cell r="L2453">
            <v>12</v>
          </cell>
          <cell r="M2453">
            <v>0</v>
          </cell>
          <cell r="N2453" t="str">
            <v>-</v>
          </cell>
          <cell r="O2453" t="str">
            <v>-</v>
          </cell>
          <cell r="P2453" t="str">
            <v>EMM</v>
          </cell>
          <cell r="Q2453" t="str">
            <v>-</v>
          </cell>
          <cell r="R2453" t="str">
            <v>-</v>
          </cell>
          <cell r="S2453" t="str">
            <v>-</v>
          </cell>
          <cell r="T2453" t="str">
            <v>-</v>
          </cell>
          <cell r="U2453">
            <v>43364</v>
          </cell>
          <cell r="V2453">
            <v>43420</v>
          </cell>
          <cell r="W2453">
            <v>43420</v>
          </cell>
          <cell r="X2453">
            <v>55</v>
          </cell>
          <cell r="Y2453">
            <v>0</v>
          </cell>
          <cell r="Z2453" t="str">
            <v/>
          </cell>
        </row>
        <row r="2454">
          <cell r="C2454">
            <v>4918</v>
          </cell>
          <cell r="D2454" t="str">
            <v>MANGRA</v>
          </cell>
          <cell r="E2454">
            <v>2018</v>
          </cell>
          <cell r="F2454" t="str">
            <v>TA</v>
          </cell>
          <cell r="G2454" t="str">
            <v>26 x PLACA INTERFACE MIPS-300N v1.2</v>
          </cell>
          <cell r="H2454" t="str">
            <v>OF4917</v>
          </cell>
          <cell r="I2454">
            <v>0</v>
          </cell>
          <cell r="J2454">
            <v>12</v>
          </cell>
          <cell r="K2454">
            <v>14.75</v>
          </cell>
          <cell r="L2454">
            <v>-2.75</v>
          </cell>
          <cell r="M2454">
            <v>1.2291666666666667</v>
          </cell>
          <cell r="N2454" t="str">
            <v>-</v>
          </cell>
          <cell r="O2454" t="str">
            <v>-</v>
          </cell>
          <cell r="P2454" t="str">
            <v>EMM</v>
          </cell>
          <cell r="Q2454" t="str">
            <v>-</v>
          </cell>
          <cell r="R2454" t="str">
            <v>-</v>
          </cell>
          <cell r="S2454" t="str">
            <v>-</v>
          </cell>
          <cell r="T2454" t="str">
            <v>-</v>
          </cell>
          <cell r="U2454">
            <v>43364</v>
          </cell>
          <cell r="V2454">
            <v>43420</v>
          </cell>
          <cell r="W2454">
            <v>43507</v>
          </cell>
          <cell r="X2454">
            <v>55</v>
          </cell>
          <cell r="Y2454">
            <v>43507</v>
          </cell>
          <cell r="Z2454">
            <v>0</v>
          </cell>
        </row>
        <row r="2455">
          <cell r="C2455">
            <v>4919</v>
          </cell>
          <cell r="D2455" t="str">
            <v>SITEL</v>
          </cell>
          <cell r="E2455">
            <v>2018</v>
          </cell>
          <cell r="F2455" t="str">
            <v>TA</v>
          </cell>
          <cell r="G2455" t="str">
            <v>15 x Manguera COM RS232 MIPS-300N</v>
          </cell>
          <cell r="H2455" t="str">
            <v>OF4917</v>
          </cell>
          <cell r="I2455">
            <v>0</v>
          </cell>
          <cell r="J2455">
            <v>2</v>
          </cell>
          <cell r="K2455">
            <v>1.25</v>
          </cell>
          <cell r="L2455">
            <v>0.75</v>
          </cell>
          <cell r="M2455">
            <v>0.625</v>
          </cell>
          <cell r="N2455" t="str">
            <v>-</v>
          </cell>
          <cell r="O2455" t="str">
            <v>-</v>
          </cell>
          <cell r="P2455" t="str">
            <v>EMM</v>
          </cell>
          <cell r="Q2455" t="str">
            <v>-</v>
          </cell>
          <cell r="R2455" t="str">
            <v>-</v>
          </cell>
          <cell r="S2455" t="str">
            <v>-</v>
          </cell>
          <cell r="T2455" t="str">
            <v>-</v>
          </cell>
          <cell r="U2455">
            <v>43368</v>
          </cell>
          <cell r="V2455">
            <v>43369</v>
          </cell>
          <cell r="W2455">
            <v>43369</v>
          </cell>
          <cell r="X2455">
            <v>1</v>
          </cell>
          <cell r="Y2455">
            <v>43372</v>
          </cell>
          <cell r="Z2455">
            <v>3</v>
          </cell>
        </row>
        <row r="2456">
          <cell r="C2456">
            <v>4920</v>
          </cell>
          <cell r="D2456" t="str">
            <v>ORMAZA</v>
          </cell>
          <cell r="E2456">
            <v>2018</v>
          </cell>
          <cell r="F2456" t="str">
            <v>TA</v>
          </cell>
          <cell r="G2456" t="str">
            <v>CC SCADA TUNEL DE BIELSA v1.1</v>
          </cell>
          <cell r="H2456" t="str">
            <v>IND</v>
          </cell>
          <cell r="I2456">
            <v>0</v>
          </cell>
          <cell r="J2456">
            <v>5</v>
          </cell>
          <cell r="K2456">
            <v>6</v>
          </cell>
          <cell r="L2456">
            <v>-1</v>
          </cell>
          <cell r="M2456">
            <v>1.2</v>
          </cell>
          <cell r="N2456" t="str">
            <v>-</v>
          </cell>
          <cell r="O2456" t="str">
            <v>-</v>
          </cell>
          <cell r="P2456" t="str">
            <v>-</v>
          </cell>
          <cell r="Q2456" t="str">
            <v>-</v>
          </cell>
          <cell r="R2456" t="str">
            <v>AP</v>
          </cell>
          <cell r="S2456" t="str">
            <v>-</v>
          </cell>
          <cell r="T2456" t="str">
            <v>-</v>
          </cell>
          <cell r="U2456">
            <v>43368</v>
          </cell>
          <cell r="V2456">
            <v>43298</v>
          </cell>
          <cell r="W2456">
            <v>43298</v>
          </cell>
          <cell r="X2456">
            <v>-68</v>
          </cell>
          <cell r="Y2456">
            <v>43298</v>
          </cell>
          <cell r="Z2456">
            <v>0</v>
          </cell>
        </row>
        <row r="2457">
          <cell r="C2457">
            <v>4921</v>
          </cell>
          <cell r="D2457" t="str">
            <v>SITEL</v>
          </cell>
          <cell r="E2457">
            <v>2018</v>
          </cell>
          <cell r="F2457" t="str">
            <v>TA</v>
          </cell>
          <cell r="G2457" t="str">
            <v>26 x Manguera COM RS232 MIPS-300N</v>
          </cell>
          <cell r="H2457" t="str">
            <v>OF4917</v>
          </cell>
          <cell r="I2457">
            <v>0</v>
          </cell>
          <cell r="J2457">
            <v>3</v>
          </cell>
          <cell r="K2457">
            <v>2.58</v>
          </cell>
          <cell r="L2457">
            <v>0.41999999999999993</v>
          </cell>
          <cell r="M2457">
            <v>0.86</v>
          </cell>
          <cell r="N2457" t="str">
            <v>-</v>
          </cell>
          <cell r="O2457" t="str">
            <v>-</v>
          </cell>
          <cell r="P2457" t="str">
            <v>EMM</v>
          </cell>
          <cell r="Q2457" t="str">
            <v>-</v>
          </cell>
          <cell r="R2457" t="str">
            <v>-</v>
          </cell>
          <cell r="S2457" t="str">
            <v>-</v>
          </cell>
          <cell r="T2457" t="str">
            <v>-</v>
          </cell>
          <cell r="U2457">
            <v>43368</v>
          </cell>
          <cell r="V2457">
            <v>43420</v>
          </cell>
          <cell r="W2457">
            <v>43420</v>
          </cell>
          <cell r="X2457">
            <v>51</v>
          </cell>
          <cell r="Y2457">
            <v>43389</v>
          </cell>
          <cell r="Z2457">
            <v>-30</v>
          </cell>
        </row>
        <row r="2458">
          <cell r="C2458">
            <v>4922</v>
          </cell>
          <cell r="D2458" t="str">
            <v>AGRENE</v>
          </cell>
          <cell r="E2458">
            <v>2018</v>
          </cell>
          <cell r="F2458" t="str">
            <v>TA</v>
          </cell>
          <cell r="G2458" t="str">
            <v>Reparacio RTU CAP32 n/s 488-2017 (AGRIEGERGIA)</v>
          </cell>
          <cell r="H2458" t="str">
            <v>IND</v>
          </cell>
          <cell r="I2458">
            <v>0</v>
          </cell>
          <cell r="J2458">
            <v>2</v>
          </cell>
          <cell r="K2458">
            <v>1.25</v>
          </cell>
          <cell r="L2458">
            <v>0.75</v>
          </cell>
          <cell r="M2458">
            <v>0.625</v>
          </cell>
          <cell r="N2458" t="str">
            <v>-</v>
          </cell>
          <cell r="O2458" t="str">
            <v>-</v>
          </cell>
          <cell r="P2458" t="str">
            <v>EMM</v>
          </cell>
          <cell r="Q2458" t="str">
            <v>-</v>
          </cell>
          <cell r="R2458" t="str">
            <v>-</v>
          </cell>
          <cell r="S2458" t="str">
            <v>-</v>
          </cell>
          <cell r="T2458" t="str">
            <v>-</v>
          </cell>
          <cell r="U2458">
            <v>43369</v>
          </cell>
          <cell r="V2458">
            <v>43369</v>
          </cell>
          <cell r="W2458">
            <v>43369</v>
          </cell>
          <cell r="X2458">
            <v>0</v>
          </cell>
          <cell r="Y2458">
            <v>43369</v>
          </cell>
          <cell r="Z2458">
            <v>0</v>
          </cell>
        </row>
        <row r="2459">
          <cell r="C2459">
            <v>4923</v>
          </cell>
          <cell r="D2459" t="str">
            <v>PEUSA</v>
          </cell>
          <cell r="E2459">
            <v>2018</v>
          </cell>
          <cell r="F2459" t="str">
            <v>TA</v>
          </cell>
          <cell r="G2459" t="str">
            <v>RTU IAT SOLA D'ALAS v2.0</v>
          </cell>
          <cell r="H2459" t="str">
            <v>PPAL</v>
          </cell>
          <cell r="I2459">
            <v>0</v>
          </cell>
          <cell r="J2459">
            <v>12</v>
          </cell>
          <cell r="K2459">
            <v>10.25</v>
          </cell>
          <cell r="L2459">
            <v>1.75</v>
          </cell>
          <cell r="M2459">
            <v>0.85416666666666663</v>
          </cell>
          <cell r="N2459" t="str">
            <v>-</v>
          </cell>
          <cell r="O2459" t="str">
            <v>-</v>
          </cell>
          <cell r="P2459" t="str">
            <v>EMM</v>
          </cell>
          <cell r="Q2459" t="str">
            <v>-</v>
          </cell>
          <cell r="R2459" t="str">
            <v>-</v>
          </cell>
          <cell r="S2459" t="str">
            <v>-</v>
          </cell>
          <cell r="T2459" t="str">
            <v>-</v>
          </cell>
          <cell r="U2459">
            <v>43363</v>
          </cell>
          <cell r="V2459">
            <v>43402</v>
          </cell>
          <cell r="W2459">
            <v>43544</v>
          </cell>
          <cell r="X2459">
            <v>39</v>
          </cell>
          <cell r="Y2459">
            <v>43544</v>
          </cell>
          <cell r="Z2459">
            <v>0</v>
          </cell>
        </row>
        <row r="2460">
          <cell r="C2460">
            <v>4924</v>
          </cell>
          <cell r="D2460" t="str">
            <v>PEUSA</v>
          </cell>
          <cell r="E2460">
            <v>2018</v>
          </cell>
          <cell r="F2460" t="str">
            <v>TA</v>
          </cell>
          <cell r="G2460" t="str">
            <v>Inst. i PEM RTU IAT SOLA D'ALAS v2.0</v>
          </cell>
          <cell r="H2460" t="str">
            <v>OF4923</v>
          </cell>
          <cell r="I2460">
            <v>0</v>
          </cell>
          <cell r="J2460">
            <v>16</v>
          </cell>
          <cell r="K2460">
            <v>18.100000000000001</v>
          </cell>
          <cell r="L2460">
            <v>-2.1000000000000014</v>
          </cell>
          <cell r="M2460">
            <v>1.1312500000000001</v>
          </cell>
          <cell r="N2460" t="str">
            <v>-</v>
          </cell>
          <cell r="O2460" t="str">
            <v>-</v>
          </cell>
          <cell r="P2460" t="str">
            <v>-</v>
          </cell>
          <cell r="Q2460" t="str">
            <v>-</v>
          </cell>
          <cell r="R2460" t="str">
            <v>TRS</v>
          </cell>
          <cell r="S2460" t="str">
            <v>-</v>
          </cell>
          <cell r="T2460" t="str">
            <v>-</v>
          </cell>
          <cell r="U2460">
            <v>43363</v>
          </cell>
          <cell r="V2460">
            <v>43402</v>
          </cell>
          <cell r="W2460">
            <v>43544</v>
          </cell>
          <cell r="X2460">
            <v>39</v>
          </cell>
          <cell r="Y2460">
            <v>43544</v>
          </cell>
          <cell r="Z2460">
            <v>0</v>
          </cell>
        </row>
        <row r="2461">
          <cell r="C2461">
            <v>4925</v>
          </cell>
          <cell r="D2461" t="str">
            <v>SITEL</v>
          </cell>
          <cell r="E2461">
            <v>2018</v>
          </cell>
          <cell r="F2461" t="str">
            <v>TA</v>
          </cell>
          <cell r="G2461" t="str">
            <v>1 x Manguera COM(RS232 CAP32 - TALUS</v>
          </cell>
          <cell r="H2461" t="str">
            <v>OF4923</v>
          </cell>
          <cell r="I2461">
            <v>0</v>
          </cell>
          <cell r="J2461">
            <v>0.2</v>
          </cell>
          <cell r="K2461">
            <v>0.25</v>
          </cell>
          <cell r="L2461">
            <v>-4.9999999999999989E-2</v>
          </cell>
          <cell r="M2461">
            <v>1.25</v>
          </cell>
          <cell r="N2461" t="str">
            <v>-</v>
          </cell>
          <cell r="O2461" t="str">
            <v>-</v>
          </cell>
          <cell r="P2461" t="str">
            <v>EMM</v>
          </cell>
          <cell r="Q2461" t="str">
            <v>-</v>
          </cell>
          <cell r="R2461" t="str">
            <v>-</v>
          </cell>
          <cell r="S2461" t="str">
            <v>-</v>
          </cell>
          <cell r="T2461" t="str">
            <v>-</v>
          </cell>
          <cell r="U2461">
            <v>43363</v>
          </cell>
          <cell r="V2461">
            <v>43402</v>
          </cell>
          <cell r="W2461">
            <v>43402</v>
          </cell>
          <cell r="X2461">
            <v>39</v>
          </cell>
          <cell r="Y2461">
            <v>43370</v>
          </cell>
          <cell r="Z2461">
            <v>-32</v>
          </cell>
        </row>
        <row r="2462">
          <cell r="C2462">
            <v>0</v>
          </cell>
          <cell r="D2462">
            <v>0</v>
          </cell>
          <cell r="E2462">
            <v>0</v>
          </cell>
          <cell r="F2462">
            <v>0</v>
          </cell>
          <cell r="G2462">
            <v>0</v>
          </cell>
          <cell r="H2462">
            <v>0</v>
          </cell>
          <cell r="I2462">
            <v>0</v>
          </cell>
          <cell r="J2462">
            <v>189.7</v>
          </cell>
          <cell r="K2462">
            <v>145.22</v>
          </cell>
          <cell r="L2462">
            <v>44.47999999999999</v>
          </cell>
          <cell r="M2462">
            <v>0</v>
          </cell>
          <cell r="N2462">
            <v>0</v>
          </cell>
          <cell r="O2462">
            <v>0</v>
          </cell>
          <cell r="P2462">
            <v>0</v>
          </cell>
          <cell r="Q2462">
            <v>0</v>
          </cell>
          <cell r="R2462">
            <v>0</v>
          </cell>
          <cell r="S2462">
            <v>0</v>
          </cell>
          <cell r="T2462">
            <v>0</v>
          </cell>
          <cell r="U2462">
            <v>0</v>
          </cell>
          <cell r="V2462">
            <v>0</v>
          </cell>
          <cell r="W2462">
            <v>0</v>
          </cell>
          <cell r="X2462">
            <v>0</v>
          </cell>
          <cell r="Y2462">
            <v>0</v>
          </cell>
          <cell r="Z2462">
            <v>-59</v>
          </cell>
        </row>
        <row r="2463">
          <cell r="L2463">
            <v>0</v>
          </cell>
          <cell r="M2463">
            <v>0</v>
          </cell>
          <cell r="Z2463">
            <v>0</v>
          </cell>
        </row>
        <row r="2464">
          <cell r="D2464">
            <v>0</v>
          </cell>
          <cell r="E2464">
            <v>0</v>
          </cell>
          <cell r="F2464">
            <v>0</v>
          </cell>
          <cell r="G2464">
            <v>0</v>
          </cell>
          <cell r="H2464">
            <v>0</v>
          </cell>
          <cell r="I2464">
            <v>0</v>
          </cell>
          <cell r="J2464">
            <v>0</v>
          </cell>
          <cell r="K2464">
            <v>0</v>
          </cell>
          <cell r="L2464">
            <v>0</v>
          </cell>
          <cell r="M2464">
            <v>0</v>
          </cell>
          <cell r="N2464">
            <v>0</v>
          </cell>
          <cell r="O2464">
            <v>0</v>
          </cell>
          <cell r="P2464">
            <v>0</v>
          </cell>
          <cell r="Q2464">
            <v>0</v>
          </cell>
          <cell r="R2464">
            <v>0</v>
          </cell>
          <cell r="S2464">
            <v>0</v>
          </cell>
          <cell r="T2464">
            <v>0</v>
          </cell>
          <cell r="U2464">
            <v>0</v>
          </cell>
          <cell r="Z2464">
            <v>0</v>
          </cell>
        </row>
        <row r="2465">
          <cell r="D2465">
            <v>0</v>
          </cell>
          <cell r="E2465">
            <v>0</v>
          </cell>
          <cell r="F2465">
            <v>0</v>
          </cell>
          <cell r="G2465">
            <v>0</v>
          </cell>
          <cell r="H2465">
            <v>0</v>
          </cell>
          <cell r="I2465">
            <v>0</v>
          </cell>
          <cell r="J2465">
            <v>0</v>
          </cell>
          <cell r="K2465">
            <v>0</v>
          </cell>
          <cell r="N2465" t="str">
            <v>APROVISIONAMENTS</v>
          </cell>
          <cell r="O2465" t="str">
            <v>ADMINISTRACIO</v>
          </cell>
          <cell r="P2465" t="str">
            <v>OPERACIONS</v>
          </cell>
          <cell r="Q2465" t="str">
            <v>ENGINYERIA HW</v>
          </cell>
          <cell r="R2465" t="str">
            <v>ENGINYERIA SW</v>
          </cell>
          <cell r="S2465" t="str">
            <v>COMERCIAL</v>
          </cell>
          <cell r="T2465" t="str">
            <v>CONSUL.TELCOMUNIC.</v>
          </cell>
          <cell r="U2465">
            <v>0</v>
          </cell>
          <cell r="Z2465">
            <v>0</v>
          </cell>
        </row>
        <row r="2466">
          <cell r="N2466">
            <v>0</v>
          </cell>
          <cell r="O2466">
            <v>0</v>
          </cell>
          <cell r="P2466">
            <v>0</v>
          </cell>
          <cell r="Q2466">
            <v>0</v>
          </cell>
          <cell r="R2466">
            <v>0</v>
          </cell>
          <cell r="S2466">
            <v>0</v>
          </cell>
          <cell r="T2466">
            <v>0</v>
          </cell>
          <cell r="U2466">
            <v>0</v>
          </cell>
          <cell r="Z2466">
            <v>0</v>
          </cell>
        </row>
        <row r="2467">
          <cell r="N2467">
            <v>0</v>
          </cell>
          <cell r="O2467">
            <v>0</v>
          </cell>
          <cell r="P2467">
            <v>0</v>
          </cell>
          <cell r="Q2467">
            <v>0</v>
          </cell>
          <cell r="R2467">
            <v>0</v>
          </cell>
          <cell r="S2467">
            <v>0</v>
          </cell>
          <cell r="T2467">
            <v>0</v>
          </cell>
          <cell r="U2467">
            <v>0</v>
          </cell>
          <cell r="Z2467">
            <v>0</v>
          </cell>
        </row>
        <row r="2468">
          <cell r="N2468">
            <v>0</v>
          </cell>
          <cell r="O2468">
            <v>0</v>
          </cell>
          <cell r="P2468">
            <v>0</v>
          </cell>
          <cell r="Q2468">
            <v>0</v>
          </cell>
          <cell r="R2468">
            <v>0</v>
          </cell>
          <cell r="S2468">
            <v>0</v>
          </cell>
          <cell r="T2468">
            <v>0</v>
          </cell>
          <cell r="U2468">
            <v>0</v>
          </cell>
          <cell r="Z2468">
            <v>0</v>
          </cell>
        </row>
        <row r="2469">
          <cell r="E2469">
            <v>0</v>
          </cell>
          <cell r="F2469">
            <v>0</v>
          </cell>
          <cell r="G2469">
            <v>0</v>
          </cell>
          <cell r="H2469">
            <v>0</v>
          </cell>
          <cell r="I2469">
            <v>0</v>
          </cell>
          <cell r="J2469">
            <v>0</v>
          </cell>
          <cell r="K2469">
            <v>0</v>
          </cell>
          <cell r="L2469">
            <v>0</v>
          </cell>
          <cell r="M2469">
            <v>0</v>
          </cell>
          <cell r="N2469">
            <v>0</v>
          </cell>
          <cell r="O2469">
            <v>0</v>
          </cell>
          <cell r="P2469">
            <v>0</v>
          </cell>
          <cell r="Q2469">
            <v>0</v>
          </cell>
          <cell r="R2469">
            <v>0</v>
          </cell>
          <cell r="S2469">
            <v>0</v>
          </cell>
          <cell r="T2469">
            <v>0</v>
          </cell>
          <cell r="U2469">
            <v>0</v>
          </cell>
          <cell r="Z2469">
            <v>0</v>
          </cell>
        </row>
        <row r="2470">
          <cell r="E2470" t="str">
            <v>Projectes (EXTERNS) en curs 2.018</v>
          </cell>
          <cell r="F2470">
            <v>0</v>
          </cell>
          <cell r="G2470">
            <v>0</v>
          </cell>
          <cell r="H2470">
            <v>0</v>
          </cell>
          <cell r="I2470">
            <v>0</v>
          </cell>
          <cell r="J2470">
            <v>0</v>
          </cell>
          <cell r="K2470">
            <v>0</v>
          </cell>
          <cell r="L2470">
            <v>0</v>
          </cell>
          <cell r="M2470">
            <v>0</v>
          </cell>
          <cell r="N2470">
            <v>0</v>
          </cell>
          <cell r="O2470">
            <v>0</v>
          </cell>
          <cell r="P2470">
            <v>0</v>
          </cell>
          <cell r="Q2470">
            <v>0</v>
          </cell>
          <cell r="R2470">
            <v>0</v>
          </cell>
          <cell r="S2470">
            <v>0</v>
          </cell>
          <cell r="T2470">
            <v>0</v>
          </cell>
          <cell r="U2470">
            <v>0</v>
          </cell>
          <cell r="Z2470">
            <v>0</v>
          </cell>
        </row>
        <row r="2471">
          <cell r="N2471">
            <v>0</v>
          </cell>
          <cell r="O2471">
            <v>0</v>
          </cell>
          <cell r="P2471">
            <v>0</v>
          </cell>
          <cell r="Q2471">
            <v>0</v>
          </cell>
          <cell r="R2471">
            <v>0</v>
          </cell>
          <cell r="S2471">
            <v>0</v>
          </cell>
          <cell r="T2471">
            <v>0</v>
          </cell>
          <cell r="U2471">
            <v>0</v>
          </cell>
          <cell r="Z2471">
            <v>0</v>
          </cell>
        </row>
        <row r="2472">
          <cell r="C2472">
            <v>0</v>
          </cell>
          <cell r="D2472">
            <v>0</v>
          </cell>
          <cell r="E2472">
            <v>0</v>
          </cell>
          <cell r="F2472">
            <v>0</v>
          </cell>
          <cell r="G2472">
            <v>0</v>
          </cell>
          <cell r="H2472">
            <v>0</v>
          </cell>
          <cell r="I2472">
            <v>0</v>
          </cell>
          <cell r="J2472">
            <v>0</v>
          </cell>
          <cell r="K2472">
            <v>0</v>
          </cell>
          <cell r="L2472">
            <v>0</v>
          </cell>
          <cell r="M2472">
            <v>0</v>
          </cell>
          <cell r="N2472">
            <v>0</v>
          </cell>
          <cell r="O2472">
            <v>0</v>
          </cell>
          <cell r="P2472">
            <v>0</v>
          </cell>
          <cell r="Q2472">
            <v>0</v>
          </cell>
          <cell r="R2472">
            <v>0</v>
          </cell>
          <cell r="S2472">
            <v>0</v>
          </cell>
          <cell r="T2472">
            <v>0</v>
          </cell>
          <cell r="U2472">
            <v>0</v>
          </cell>
          <cell r="V2472">
            <v>0</v>
          </cell>
          <cell r="W2472">
            <v>0</v>
          </cell>
          <cell r="X2472">
            <v>0</v>
          </cell>
          <cell r="Y2472">
            <v>0</v>
          </cell>
          <cell r="Z2472">
            <v>0</v>
          </cell>
        </row>
        <row r="2473">
          <cell r="C2473" t="str">
            <v>OF</v>
          </cell>
          <cell r="D2473" t="str">
            <v>CLIENT</v>
          </cell>
          <cell r="E2473" t="str">
            <v>ANY</v>
          </cell>
          <cell r="F2473" t="str">
            <v>STATUS</v>
          </cell>
          <cell r="G2473" t="str">
            <v>PROJECTE</v>
          </cell>
          <cell r="H2473" t="str">
            <v>TIPUS OF o DEPENDENCIA</v>
          </cell>
          <cell r="I2473">
            <v>0</v>
          </cell>
          <cell r="J2473" t="str">
            <v>PREV</v>
          </cell>
          <cell r="K2473" t="str">
            <v>TOTAL</v>
          </cell>
          <cell r="L2473" t="str">
            <v>DESV</v>
          </cell>
          <cell r="M2473" t="str">
            <v>AVANÇ</v>
          </cell>
          <cell r="N2473" t="str">
            <v>DPT. IMPLICATS</v>
          </cell>
          <cell r="O2473">
            <v>0</v>
          </cell>
          <cell r="P2473">
            <v>0</v>
          </cell>
          <cell r="Q2473">
            <v>0</v>
          </cell>
          <cell r="R2473">
            <v>0</v>
          </cell>
          <cell r="S2473">
            <v>0</v>
          </cell>
          <cell r="T2473">
            <v>0</v>
          </cell>
          <cell r="U2473" t="str">
            <v>DATA</v>
          </cell>
          <cell r="V2473" t="str">
            <v>DATA</v>
          </cell>
          <cell r="W2473" t="str">
            <v>DATA</v>
          </cell>
          <cell r="X2473" t="str">
            <v>DURADA</v>
          </cell>
          <cell r="Y2473" t="str">
            <v>DATA</v>
          </cell>
          <cell r="Z2473" t="str">
            <v>DESVIAC.</v>
          </cell>
        </row>
        <row r="2474">
          <cell r="C2474">
            <v>0</v>
          </cell>
          <cell r="D2474">
            <v>0</v>
          </cell>
          <cell r="E2474">
            <v>0</v>
          </cell>
          <cell r="F2474">
            <v>0</v>
          </cell>
          <cell r="G2474">
            <v>0</v>
          </cell>
          <cell r="H2474">
            <v>0</v>
          </cell>
          <cell r="I2474">
            <v>0</v>
          </cell>
          <cell r="J2474">
            <v>0</v>
          </cell>
          <cell r="K2474" t="str">
            <v>REAL</v>
          </cell>
          <cell r="L2474">
            <v>0</v>
          </cell>
          <cell r="M2474">
            <v>0</v>
          </cell>
          <cell r="N2474">
            <v>0</v>
          </cell>
          <cell r="O2474">
            <v>0</v>
          </cell>
          <cell r="P2474">
            <v>0</v>
          </cell>
          <cell r="Q2474">
            <v>0</v>
          </cell>
          <cell r="R2474">
            <v>0</v>
          </cell>
          <cell r="S2474">
            <v>0</v>
          </cell>
          <cell r="T2474">
            <v>0</v>
          </cell>
          <cell r="U2474" t="str">
            <v>INICI</v>
          </cell>
          <cell r="V2474" t="str">
            <v>ENTREGA</v>
          </cell>
          <cell r="W2474" t="str">
            <v>REVISADA</v>
          </cell>
          <cell r="X2474">
            <v>0</v>
          </cell>
          <cell r="Y2474" t="str">
            <v>ACCEP.</v>
          </cell>
          <cell r="Z2474">
            <v>0</v>
          </cell>
        </row>
        <row r="2475">
          <cell r="C2475">
            <v>0</v>
          </cell>
          <cell r="D2475">
            <v>0</v>
          </cell>
          <cell r="E2475">
            <v>0</v>
          </cell>
          <cell r="F2475">
            <v>0</v>
          </cell>
          <cell r="G2475">
            <v>0</v>
          </cell>
          <cell r="H2475">
            <v>0</v>
          </cell>
          <cell r="I2475">
            <v>0</v>
          </cell>
          <cell r="J2475">
            <v>0</v>
          </cell>
          <cell r="K2475">
            <v>0</v>
          </cell>
          <cell r="L2475">
            <v>0</v>
          </cell>
          <cell r="M2475">
            <v>0</v>
          </cell>
          <cell r="N2475">
            <v>0</v>
          </cell>
          <cell r="O2475">
            <v>0</v>
          </cell>
          <cell r="P2475">
            <v>0</v>
          </cell>
          <cell r="Q2475">
            <v>0</v>
          </cell>
          <cell r="R2475">
            <v>0</v>
          </cell>
          <cell r="S2475">
            <v>0</v>
          </cell>
          <cell r="T2475">
            <v>0</v>
          </cell>
          <cell r="U2475">
            <v>0</v>
          </cell>
          <cell r="V2475">
            <v>0</v>
          </cell>
          <cell r="W2475">
            <v>0</v>
          </cell>
          <cell r="X2475">
            <v>0</v>
          </cell>
          <cell r="Y2475">
            <v>0</v>
          </cell>
          <cell r="Z2475">
            <v>0</v>
          </cell>
        </row>
        <row r="2476">
          <cell r="C2476">
            <v>4926</v>
          </cell>
          <cell r="D2476" t="str">
            <v>SITEL</v>
          </cell>
          <cell r="E2476">
            <v>2018</v>
          </cell>
          <cell r="F2476" t="str">
            <v>TA</v>
          </cell>
          <cell r="G2476" t="str">
            <v>1 x Manguera COM(RS485 CAP32 - TALUS</v>
          </cell>
          <cell r="H2476" t="str">
            <v>OF4923</v>
          </cell>
          <cell r="I2476">
            <v>0</v>
          </cell>
          <cell r="J2476">
            <v>0.2</v>
          </cell>
          <cell r="K2476">
            <v>0.25</v>
          </cell>
          <cell r="L2476">
            <v>-4.9999999999999989E-2</v>
          </cell>
          <cell r="M2476">
            <v>1.25</v>
          </cell>
          <cell r="N2476" t="str">
            <v>-</v>
          </cell>
          <cell r="O2476" t="str">
            <v>-</v>
          </cell>
          <cell r="P2476" t="str">
            <v>EMM</v>
          </cell>
          <cell r="Q2476" t="str">
            <v>-</v>
          </cell>
          <cell r="R2476" t="str">
            <v>-</v>
          </cell>
          <cell r="S2476" t="str">
            <v>-</v>
          </cell>
          <cell r="T2476" t="str">
            <v>-</v>
          </cell>
          <cell r="U2476">
            <v>43363</v>
          </cell>
          <cell r="V2476">
            <v>43402</v>
          </cell>
          <cell r="W2476">
            <v>43402</v>
          </cell>
          <cell r="X2476">
            <v>39</v>
          </cell>
          <cell r="Y2476">
            <v>43400</v>
          </cell>
          <cell r="Z2476">
            <v>-2</v>
          </cell>
        </row>
        <row r="2477">
          <cell r="C2477">
            <v>4927</v>
          </cell>
          <cell r="D2477" t="str">
            <v>EYPESA</v>
          </cell>
          <cell r="E2477">
            <v>2018</v>
          </cell>
          <cell r="F2477" t="str">
            <v>TA</v>
          </cell>
          <cell r="G2477" t="str">
            <v>SUPORT CSSat EYPESA</v>
          </cell>
          <cell r="H2477" t="str">
            <v>IND</v>
          </cell>
          <cell r="I2477">
            <v>0</v>
          </cell>
          <cell r="J2477">
            <v>2</v>
          </cell>
          <cell r="K2477">
            <v>2</v>
          </cell>
          <cell r="L2477">
            <v>0</v>
          </cell>
          <cell r="M2477">
            <v>1</v>
          </cell>
          <cell r="N2477" t="str">
            <v>-</v>
          </cell>
          <cell r="O2477" t="str">
            <v>-</v>
          </cell>
          <cell r="P2477" t="str">
            <v>-</v>
          </cell>
          <cell r="Q2477" t="str">
            <v>-</v>
          </cell>
          <cell r="R2477" t="str">
            <v>TRS</v>
          </cell>
          <cell r="S2477" t="str">
            <v>-</v>
          </cell>
          <cell r="T2477" t="str">
            <v>-</v>
          </cell>
          <cell r="U2477">
            <v>43369</v>
          </cell>
          <cell r="V2477">
            <v>43378</v>
          </cell>
          <cell r="W2477">
            <v>43378</v>
          </cell>
          <cell r="X2477">
            <v>9</v>
          </cell>
          <cell r="Y2477">
            <v>43374</v>
          </cell>
          <cell r="Z2477">
            <v>-4</v>
          </cell>
        </row>
        <row r="2478">
          <cell r="C2478">
            <v>4928</v>
          </cell>
          <cell r="D2478" t="str">
            <v>ORMAZA</v>
          </cell>
          <cell r="E2478">
            <v>2018</v>
          </cell>
          <cell r="F2478" t="str">
            <v>TA</v>
          </cell>
          <cell r="G2478" t="str">
            <v>CC SCADA TEDIS.Net S.SERVAN v2.0</v>
          </cell>
          <cell r="H2478" t="str">
            <v>IND</v>
          </cell>
          <cell r="I2478">
            <v>0</v>
          </cell>
          <cell r="J2478">
            <v>5</v>
          </cell>
          <cell r="K2478">
            <v>4</v>
          </cell>
          <cell r="L2478">
            <v>1</v>
          </cell>
          <cell r="M2478">
            <v>0.8</v>
          </cell>
          <cell r="N2478" t="str">
            <v>-</v>
          </cell>
          <cell r="O2478" t="str">
            <v>-</v>
          </cell>
          <cell r="P2478" t="str">
            <v>-</v>
          </cell>
          <cell r="Q2478" t="str">
            <v>-</v>
          </cell>
          <cell r="R2478" t="str">
            <v>JMT</v>
          </cell>
          <cell r="S2478" t="str">
            <v>-</v>
          </cell>
          <cell r="T2478" t="str">
            <v>-</v>
          </cell>
          <cell r="U2478">
            <v>43368</v>
          </cell>
          <cell r="V2478">
            <v>43370</v>
          </cell>
          <cell r="W2478">
            <v>43370</v>
          </cell>
          <cell r="X2478">
            <v>2</v>
          </cell>
          <cell r="Y2478">
            <v>43370</v>
          </cell>
          <cell r="Z2478">
            <v>0</v>
          </cell>
        </row>
        <row r="2479">
          <cell r="C2479">
            <v>4929</v>
          </cell>
          <cell r="D2479" t="str">
            <v>PEUSA</v>
          </cell>
          <cell r="E2479">
            <v>2018</v>
          </cell>
          <cell r="F2479" t="str">
            <v>TA</v>
          </cell>
          <cell r="G2479" t="str">
            <v>RTU IAT ARRANCADA D'ESTAMARIU v1.0</v>
          </cell>
          <cell r="H2479" t="str">
            <v>PPAL</v>
          </cell>
          <cell r="I2479">
            <v>0</v>
          </cell>
          <cell r="J2479">
            <v>12</v>
          </cell>
          <cell r="K2479">
            <v>9</v>
          </cell>
          <cell r="L2479">
            <v>3</v>
          </cell>
          <cell r="M2479">
            <v>0.75</v>
          </cell>
          <cell r="N2479" t="str">
            <v>-</v>
          </cell>
          <cell r="O2479" t="str">
            <v>-</v>
          </cell>
          <cell r="P2479" t="str">
            <v>EMM</v>
          </cell>
          <cell r="Q2479" t="str">
            <v>-</v>
          </cell>
          <cell r="R2479" t="str">
            <v>-</v>
          </cell>
          <cell r="S2479" t="str">
            <v>-</v>
          </cell>
          <cell r="T2479" t="str">
            <v>-</v>
          </cell>
          <cell r="U2479">
            <v>43364</v>
          </cell>
          <cell r="V2479">
            <v>43402</v>
          </cell>
          <cell r="W2479">
            <v>43544</v>
          </cell>
          <cell r="X2479">
            <v>38</v>
          </cell>
          <cell r="Y2479">
            <v>43544</v>
          </cell>
          <cell r="Z2479">
            <v>0</v>
          </cell>
        </row>
        <row r="2480">
          <cell r="C2480">
            <v>4930</v>
          </cell>
          <cell r="D2480" t="str">
            <v>PEUSA</v>
          </cell>
          <cell r="E2480">
            <v>2018</v>
          </cell>
          <cell r="F2480" t="str">
            <v>TA</v>
          </cell>
          <cell r="G2480" t="str">
            <v>Inst. i PEM RTU IAT ARRANCADA D'ESTAMARIU v1.0</v>
          </cell>
          <cell r="H2480" t="str">
            <v>OF4923</v>
          </cell>
          <cell r="I2480">
            <v>0</v>
          </cell>
          <cell r="J2480">
            <v>16</v>
          </cell>
          <cell r="K2480">
            <v>19</v>
          </cell>
          <cell r="L2480">
            <v>-3</v>
          </cell>
          <cell r="M2480">
            <v>1.1875</v>
          </cell>
          <cell r="N2480" t="str">
            <v>-</v>
          </cell>
          <cell r="O2480" t="str">
            <v>-</v>
          </cell>
          <cell r="P2480" t="str">
            <v>-</v>
          </cell>
          <cell r="Q2480" t="str">
            <v>-</v>
          </cell>
          <cell r="R2480" t="str">
            <v>TRS</v>
          </cell>
          <cell r="S2480" t="str">
            <v>-</v>
          </cell>
          <cell r="T2480" t="str">
            <v>-</v>
          </cell>
          <cell r="U2480">
            <v>43364</v>
          </cell>
          <cell r="V2480">
            <v>43402</v>
          </cell>
          <cell r="W2480">
            <v>43544</v>
          </cell>
          <cell r="X2480">
            <v>38</v>
          </cell>
          <cell r="Y2480">
            <v>43544</v>
          </cell>
          <cell r="Z2480">
            <v>0</v>
          </cell>
        </row>
        <row r="2481">
          <cell r="C2481">
            <v>4931</v>
          </cell>
          <cell r="D2481" t="str">
            <v>SITEL</v>
          </cell>
          <cell r="E2481">
            <v>2018</v>
          </cell>
          <cell r="F2481" t="str">
            <v>TA</v>
          </cell>
          <cell r="G2481" t="str">
            <v>1 x Manguera COM(RS232 CAP32 - TALUS</v>
          </cell>
          <cell r="H2481" t="str">
            <v>OF4923</v>
          </cell>
          <cell r="I2481">
            <v>0</v>
          </cell>
          <cell r="J2481">
            <v>0.2</v>
          </cell>
          <cell r="K2481">
            <v>0.33</v>
          </cell>
          <cell r="L2481">
            <v>-0.13</v>
          </cell>
          <cell r="M2481">
            <v>1.65</v>
          </cell>
          <cell r="N2481" t="str">
            <v>-</v>
          </cell>
          <cell r="O2481" t="str">
            <v>-</v>
          </cell>
          <cell r="P2481" t="str">
            <v>EMM</v>
          </cell>
          <cell r="Q2481" t="str">
            <v>-</v>
          </cell>
          <cell r="R2481" t="str">
            <v>-</v>
          </cell>
          <cell r="S2481" t="str">
            <v>-</v>
          </cell>
          <cell r="T2481" t="str">
            <v>-</v>
          </cell>
          <cell r="U2481">
            <v>43364</v>
          </cell>
          <cell r="V2481">
            <v>43402</v>
          </cell>
          <cell r="W2481">
            <v>43402</v>
          </cell>
          <cell r="X2481">
            <v>38</v>
          </cell>
          <cell r="Y2481">
            <v>43375</v>
          </cell>
          <cell r="Z2481">
            <v>-27</v>
          </cell>
        </row>
        <row r="2482">
          <cell r="C2482">
            <v>4932</v>
          </cell>
          <cell r="D2482" t="str">
            <v>SITEL</v>
          </cell>
          <cell r="E2482">
            <v>2018</v>
          </cell>
          <cell r="F2482" t="str">
            <v>TA</v>
          </cell>
          <cell r="G2482" t="str">
            <v>1 x Manguera COM(RS485 CAP32 - TALUS</v>
          </cell>
          <cell r="H2482" t="str">
            <v>OF4923</v>
          </cell>
          <cell r="I2482">
            <v>0</v>
          </cell>
          <cell r="J2482">
            <v>0.2</v>
          </cell>
          <cell r="K2482">
            <v>0.33</v>
          </cell>
          <cell r="L2482">
            <v>-0.13</v>
          </cell>
          <cell r="M2482">
            <v>1.65</v>
          </cell>
          <cell r="N2482" t="str">
            <v>-</v>
          </cell>
          <cell r="O2482" t="str">
            <v>-</v>
          </cell>
          <cell r="P2482" t="str">
            <v>EMM</v>
          </cell>
          <cell r="Q2482" t="str">
            <v>-</v>
          </cell>
          <cell r="R2482" t="str">
            <v>-</v>
          </cell>
          <cell r="S2482" t="str">
            <v>-</v>
          </cell>
          <cell r="T2482" t="str">
            <v>-</v>
          </cell>
          <cell r="U2482">
            <v>43364</v>
          </cell>
          <cell r="V2482">
            <v>43402</v>
          </cell>
          <cell r="W2482">
            <v>43402</v>
          </cell>
          <cell r="X2482">
            <v>38</v>
          </cell>
          <cell r="Y2482">
            <v>43375</v>
          </cell>
          <cell r="Z2482">
            <v>-27</v>
          </cell>
        </row>
        <row r="2483">
          <cell r="C2483">
            <v>4933</v>
          </cell>
          <cell r="D2483" t="str">
            <v>PEUSA</v>
          </cell>
          <cell r="E2483">
            <v>2018</v>
          </cell>
          <cell r="F2483" t="str">
            <v>TA</v>
          </cell>
          <cell r="G2483" t="str">
            <v>2 x Manguera COM CAP32 - nPort 5110</v>
          </cell>
          <cell r="H2483" t="str">
            <v>IND</v>
          </cell>
          <cell r="I2483">
            <v>0</v>
          </cell>
          <cell r="J2483">
            <v>0.66</v>
          </cell>
          <cell r="K2483">
            <v>0.49</v>
          </cell>
          <cell r="L2483">
            <v>0.17000000000000004</v>
          </cell>
          <cell r="M2483">
            <v>0.74242424242424243</v>
          </cell>
          <cell r="N2483" t="str">
            <v>-</v>
          </cell>
          <cell r="O2483" t="str">
            <v>-</v>
          </cell>
          <cell r="P2483" t="str">
            <v>EMM</v>
          </cell>
          <cell r="Q2483" t="str">
            <v>-</v>
          </cell>
          <cell r="R2483" t="str">
            <v>-</v>
          </cell>
          <cell r="S2483" t="str">
            <v>-</v>
          </cell>
          <cell r="T2483" t="str">
            <v>-</v>
          </cell>
          <cell r="U2483">
            <v>43374</v>
          </cell>
          <cell r="V2483">
            <v>43389</v>
          </cell>
          <cell r="W2483">
            <v>43389</v>
          </cell>
          <cell r="X2483">
            <v>15</v>
          </cell>
          <cell r="Y2483">
            <v>43378</v>
          </cell>
          <cell r="Z2483">
            <v>-11</v>
          </cell>
        </row>
        <row r="2484">
          <cell r="C2484">
            <v>4934</v>
          </cell>
          <cell r="D2484" t="str">
            <v>PEUSA</v>
          </cell>
          <cell r="E2484">
            <v>2018</v>
          </cell>
          <cell r="F2484" t="str">
            <v>TA</v>
          </cell>
          <cell r="G2484" t="str">
            <v>Inst. i PEM COM RTU CT-125 GUARDIA CIVIL v1.0</v>
          </cell>
          <cell r="H2484" t="str">
            <v>IND</v>
          </cell>
          <cell r="I2484">
            <v>0</v>
          </cell>
          <cell r="J2484">
            <v>7</v>
          </cell>
          <cell r="K2484">
            <v>2</v>
          </cell>
          <cell r="L2484">
            <v>5</v>
          </cell>
          <cell r="M2484">
            <v>0.2857142857142857</v>
          </cell>
          <cell r="N2484" t="str">
            <v>-</v>
          </cell>
          <cell r="O2484" t="str">
            <v>-</v>
          </cell>
          <cell r="P2484" t="str">
            <v>-</v>
          </cell>
          <cell r="Q2484" t="str">
            <v>-</v>
          </cell>
          <cell r="R2484" t="str">
            <v>TRS</v>
          </cell>
          <cell r="S2484" t="str">
            <v>-</v>
          </cell>
          <cell r="T2484" t="str">
            <v>-</v>
          </cell>
          <cell r="U2484">
            <v>43366</v>
          </cell>
          <cell r="V2484">
            <v>43395</v>
          </cell>
          <cell r="W2484">
            <v>43411</v>
          </cell>
          <cell r="X2484">
            <v>29</v>
          </cell>
          <cell r="Y2484">
            <v>43411</v>
          </cell>
          <cell r="Z2484">
            <v>0</v>
          </cell>
        </row>
        <row r="2485">
          <cell r="C2485">
            <v>4935</v>
          </cell>
          <cell r="D2485" t="str">
            <v>AGRENE</v>
          </cell>
          <cell r="E2485">
            <v>2018</v>
          </cell>
          <cell r="F2485" t="str">
            <v>OB</v>
          </cell>
          <cell r="G2485" t="str">
            <v>CC SCADA TEDIS.Net AGRIENERGIA v1.0</v>
          </cell>
          <cell r="H2485" t="str">
            <v>IND</v>
          </cell>
          <cell r="I2485">
            <v>4</v>
          </cell>
          <cell r="J2485">
            <v>124</v>
          </cell>
          <cell r="K2485">
            <v>0</v>
          </cell>
          <cell r="L2485">
            <v>124</v>
          </cell>
          <cell r="M2485">
            <v>0</v>
          </cell>
          <cell r="N2485" t="str">
            <v>-</v>
          </cell>
          <cell r="O2485" t="str">
            <v>-</v>
          </cell>
          <cell r="P2485" t="str">
            <v>-</v>
          </cell>
          <cell r="Q2485" t="str">
            <v>-</v>
          </cell>
          <cell r="R2485" t="str">
            <v>EDC</v>
          </cell>
          <cell r="S2485" t="str">
            <v>-</v>
          </cell>
          <cell r="T2485" t="str">
            <v>-</v>
          </cell>
          <cell r="U2485">
            <v>43375</v>
          </cell>
          <cell r="V2485">
            <v>43434</v>
          </cell>
          <cell r="W2485">
            <v>43434</v>
          </cell>
          <cell r="X2485">
            <v>58</v>
          </cell>
          <cell r="Y2485">
            <v>0</v>
          </cell>
          <cell r="Z2485" t="str">
            <v/>
          </cell>
        </row>
        <row r="2486">
          <cell r="C2486">
            <v>4936</v>
          </cell>
          <cell r="D2486" t="str">
            <v>EMSA</v>
          </cell>
          <cell r="E2486">
            <v>2018</v>
          </cell>
          <cell r="F2486" t="str">
            <v>TA</v>
          </cell>
          <cell r="G2486" t="str">
            <v>Inst. i PEM RTU C.T. LA MATA v2.0</v>
          </cell>
          <cell r="H2486" t="str">
            <v>IND</v>
          </cell>
          <cell r="I2486">
            <v>4</v>
          </cell>
          <cell r="J2486">
            <v>4</v>
          </cell>
          <cell r="K2486">
            <v>1</v>
          </cell>
          <cell r="L2486">
            <v>3</v>
          </cell>
          <cell r="M2486">
            <v>0.25</v>
          </cell>
          <cell r="N2486" t="str">
            <v>-</v>
          </cell>
          <cell r="O2486" t="str">
            <v>-</v>
          </cell>
          <cell r="P2486" t="str">
            <v>-</v>
          </cell>
          <cell r="Q2486" t="str">
            <v>JMG</v>
          </cell>
          <cell r="R2486" t="str">
            <v>-</v>
          </cell>
          <cell r="S2486" t="str">
            <v>-</v>
          </cell>
          <cell r="T2486" t="str">
            <v>-</v>
          </cell>
          <cell r="U2486">
            <v>43368</v>
          </cell>
          <cell r="V2486">
            <v>43384</v>
          </cell>
          <cell r="W2486">
            <v>43369</v>
          </cell>
          <cell r="X2486">
            <v>16</v>
          </cell>
          <cell r="Y2486">
            <v>43369</v>
          </cell>
          <cell r="Z2486">
            <v>0</v>
          </cell>
        </row>
        <row r="2487">
          <cell r="C2487">
            <v>4937</v>
          </cell>
          <cell r="D2487" t="str">
            <v>EMSA</v>
          </cell>
          <cell r="E2487">
            <v>2018</v>
          </cell>
          <cell r="F2487" t="str">
            <v>OB</v>
          </cell>
          <cell r="G2487" t="str">
            <v>Inst. i PEM RTU C.T. XERT-II v3.0</v>
          </cell>
          <cell r="H2487" t="str">
            <v>IND</v>
          </cell>
          <cell r="I2487">
            <v>6</v>
          </cell>
          <cell r="J2487">
            <v>20</v>
          </cell>
          <cell r="K2487">
            <v>0</v>
          </cell>
          <cell r="L2487">
            <v>20</v>
          </cell>
          <cell r="M2487">
            <v>0</v>
          </cell>
          <cell r="N2487" t="str">
            <v>-</v>
          </cell>
          <cell r="O2487" t="str">
            <v>-</v>
          </cell>
          <cell r="P2487" t="str">
            <v>-</v>
          </cell>
          <cell r="Q2487" t="str">
            <v>JMG</v>
          </cell>
          <cell r="R2487" t="str">
            <v>-</v>
          </cell>
          <cell r="S2487" t="str">
            <v>-</v>
          </cell>
          <cell r="T2487" t="str">
            <v>-</v>
          </cell>
          <cell r="U2487">
            <v>43368</v>
          </cell>
          <cell r="V2487">
            <v>43384</v>
          </cell>
          <cell r="W2487">
            <v>43384</v>
          </cell>
          <cell r="X2487">
            <v>16</v>
          </cell>
          <cell r="Y2487">
            <v>0</v>
          </cell>
          <cell r="Z2487" t="str">
            <v/>
          </cell>
        </row>
        <row r="2488">
          <cell r="C2488">
            <v>4938</v>
          </cell>
          <cell r="D2488" t="str">
            <v>EMSA</v>
          </cell>
          <cell r="E2488">
            <v>2018</v>
          </cell>
          <cell r="F2488" t="str">
            <v>OB</v>
          </cell>
          <cell r="G2488" t="str">
            <v>Inst. i PEM RTU C.T. SANT JORDI v1.0</v>
          </cell>
          <cell r="H2488" t="str">
            <v>IND</v>
          </cell>
          <cell r="I2488">
            <v>6</v>
          </cell>
          <cell r="J2488">
            <v>7</v>
          </cell>
          <cell r="K2488">
            <v>0</v>
          </cell>
          <cell r="L2488">
            <v>7</v>
          </cell>
          <cell r="M2488">
            <v>0</v>
          </cell>
          <cell r="N2488" t="str">
            <v>-</v>
          </cell>
          <cell r="O2488" t="str">
            <v>-</v>
          </cell>
          <cell r="P2488" t="str">
            <v>-</v>
          </cell>
          <cell r="Q2488" t="str">
            <v>JMG</v>
          </cell>
          <cell r="R2488" t="str">
            <v>-</v>
          </cell>
          <cell r="S2488" t="str">
            <v>-</v>
          </cell>
          <cell r="T2488" t="str">
            <v>-</v>
          </cell>
          <cell r="U2488">
            <v>43368</v>
          </cell>
          <cell r="V2488">
            <v>43384</v>
          </cell>
          <cell r="W2488">
            <v>43384</v>
          </cell>
          <cell r="X2488">
            <v>16</v>
          </cell>
          <cell r="Y2488">
            <v>0</v>
          </cell>
          <cell r="Z2488" t="str">
            <v/>
          </cell>
        </row>
        <row r="2489">
          <cell r="C2489">
            <v>4939</v>
          </cell>
          <cell r="D2489" t="str">
            <v>ELGAS</v>
          </cell>
          <cell r="E2489">
            <v>2018</v>
          </cell>
          <cell r="F2489" t="str">
            <v>TA</v>
          </cell>
          <cell r="G2489" t="str">
            <v>SUPORT CSSat EL GAS</v>
          </cell>
          <cell r="H2489" t="str">
            <v>IND</v>
          </cell>
          <cell r="I2489">
            <v>0</v>
          </cell>
          <cell r="J2489">
            <v>12</v>
          </cell>
          <cell r="K2489">
            <v>12</v>
          </cell>
          <cell r="L2489">
            <v>0</v>
          </cell>
          <cell r="M2489">
            <v>1</v>
          </cell>
          <cell r="N2489" t="str">
            <v>-</v>
          </cell>
          <cell r="O2489" t="str">
            <v>-</v>
          </cell>
          <cell r="P2489" t="str">
            <v>-</v>
          </cell>
          <cell r="Q2489" t="str">
            <v>-</v>
          </cell>
          <cell r="R2489" t="str">
            <v>TRS</v>
          </cell>
          <cell r="S2489" t="str">
            <v>-</v>
          </cell>
          <cell r="T2489" t="str">
            <v>-</v>
          </cell>
          <cell r="U2489">
            <v>43375</v>
          </cell>
          <cell r="V2489">
            <v>43406</v>
          </cell>
          <cell r="W2489">
            <v>43432</v>
          </cell>
          <cell r="X2489">
            <v>30</v>
          </cell>
          <cell r="Y2489">
            <v>43432</v>
          </cell>
          <cell r="Z2489">
            <v>0</v>
          </cell>
        </row>
        <row r="2490">
          <cell r="C2490">
            <v>4940</v>
          </cell>
          <cell r="D2490" t="str">
            <v>EYPESA</v>
          </cell>
          <cell r="E2490">
            <v>2018</v>
          </cell>
          <cell r="F2490" t="str">
            <v>TA</v>
          </cell>
          <cell r="G2490" t="str">
            <v>Reparacio RTU C.H. ROCASSES</v>
          </cell>
          <cell r="H2490" t="str">
            <v>IND</v>
          </cell>
          <cell r="I2490">
            <v>0</v>
          </cell>
          <cell r="J2490">
            <v>45</v>
          </cell>
          <cell r="K2490">
            <v>43</v>
          </cell>
          <cell r="L2490">
            <v>2</v>
          </cell>
          <cell r="M2490">
            <v>0.9555555555555556</v>
          </cell>
          <cell r="N2490" t="str">
            <v>-</v>
          </cell>
          <cell r="O2490" t="str">
            <v>-</v>
          </cell>
          <cell r="P2490" t="str">
            <v>-</v>
          </cell>
          <cell r="Q2490" t="str">
            <v>-</v>
          </cell>
          <cell r="R2490" t="str">
            <v>RVC</v>
          </cell>
          <cell r="S2490" t="str">
            <v>-</v>
          </cell>
          <cell r="T2490" t="str">
            <v>-</v>
          </cell>
          <cell r="U2490">
            <v>43292</v>
          </cell>
          <cell r="V2490">
            <v>43373</v>
          </cell>
          <cell r="W2490">
            <v>43373</v>
          </cell>
          <cell r="X2490">
            <v>79</v>
          </cell>
          <cell r="Y2490">
            <v>43369</v>
          </cell>
          <cell r="Z2490">
            <v>-4</v>
          </cell>
        </row>
        <row r="2491">
          <cell r="C2491">
            <v>4941</v>
          </cell>
          <cell r="D2491" t="str">
            <v>SUMALG</v>
          </cell>
          <cell r="E2491">
            <v>2018</v>
          </cell>
          <cell r="F2491" t="str">
            <v>OB</v>
          </cell>
          <cell r="G2491" t="str">
            <v>Inst. i PEM RTU C.T. DISPLAFRUIT v1.0</v>
          </cell>
          <cell r="H2491" t="str">
            <v>PPAL</v>
          </cell>
          <cell r="I2491">
            <v>0</v>
          </cell>
          <cell r="J2491">
            <v>10</v>
          </cell>
          <cell r="K2491">
            <v>0</v>
          </cell>
          <cell r="L2491">
            <v>10</v>
          </cell>
          <cell r="M2491">
            <v>0</v>
          </cell>
          <cell r="N2491" t="str">
            <v>-</v>
          </cell>
          <cell r="O2491" t="str">
            <v>-</v>
          </cell>
          <cell r="P2491" t="str">
            <v>-</v>
          </cell>
          <cell r="Q2491" t="str">
            <v>JMG</v>
          </cell>
          <cell r="R2491" t="str">
            <v>-</v>
          </cell>
          <cell r="S2491" t="str">
            <v>-</v>
          </cell>
          <cell r="T2491" t="str">
            <v>-</v>
          </cell>
          <cell r="U2491">
            <v>43376</v>
          </cell>
          <cell r="V2491">
            <v>43406</v>
          </cell>
          <cell r="W2491">
            <v>43406</v>
          </cell>
          <cell r="X2491">
            <v>29</v>
          </cell>
          <cell r="Y2491">
            <v>0</v>
          </cell>
          <cell r="Z2491" t="str">
            <v/>
          </cell>
        </row>
        <row r="2492">
          <cell r="C2492">
            <v>4942</v>
          </cell>
          <cell r="D2492" t="str">
            <v>SITEL</v>
          </cell>
          <cell r="E2492">
            <v>2018</v>
          </cell>
          <cell r="F2492" t="str">
            <v>TA</v>
          </cell>
          <cell r="G2492" t="str">
            <v>1 x Manguera COM ETHERNET (5mts)</v>
          </cell>
          <cell r="H2492" t="str">
            <v>OF4941</v>
          </cell>
          <cell r="I2492">
            <v>0</v>
          </cell>
          <cell r="J2492">
            <v>0.33</v>
          </cell>
          <cell r="K2492">
            <v>0.33</v>
          </cell>
          <cell r="L2492">
            <v>0</v>
          </cell>
          <cell r="M2492">
            <v>1</v>
          </cell>
          <cell r="N2492" t="str">
            <v>-</v>
          </cell>
          <cell r="O2492" t="str">
            <v>-</v>
          </cell>
          <cell r="P2492" t="str">
            <v>EMM</v>
          </cell>
          <cell r="Q2492" t="str">
            <v>-</v>
          </cell>
          <cell r="R2492" t="str">
            <v>-</v>
          </cell>
          <cell r="S2492" t="str">
            <v>-</v>
          </cell>
          <cell r="T2492" t="str">
            <v>-</v>
          </cell>
          <cell r="U2492">
            <v>43376</v>
          </cell>
          <cell r="V2492">
            <v>43406</v>
          </cell>
          <cell r="W2492">
            <v>43406</v>
          </cell>
          <cell r="X2492">
            <v>29</v>
          </cell>
          <cell r="Y2492">
            <v>43384</v>
          </cell>
          <cell r="Z2492">
            <v>-21</v>
          </cell>
        </row>
        <row r="2493">
          <cell r="C2493">
            <v>4943</v>
          </cell>
          <cell r="D2493" t="str">
            <v>EYPESA</v>
          </cell>
          <cell r="E2493">
            <v>2018</v>
          </cell>
          <cell r="F2493" t="str">
            <v>TA</v>
          </cell>
          <cell r="G2493" t="str">
            <v>Reparacio M8SD N/S 635/2007 RTU CH MATABOSCH</v>
          </cell>
          <cell r="H2493" t="str">
            <v>IND</v>
          </cell>
          <cell r="I2493">
            <v>0</v>
          </cell>
          <cell r="J2493">
            <v>2</v>
          </cell>
          <cell r="K2493">
            <v>1.67</v>
          </cell>
          <cell r="L2493">
            <v>0.33000000000000007</v>
          </cell>
          <cell r="M2493">
            <v>0.83499999999999996</v>
          </cell>
          <cell r="N2493" t="str">
            <v>-</v>
          </cell>
          <cell r="O2493" t="str">
            <v>-</v>
          </cell>
          <cell r="P2493" t="str">
            <v>EMM</v>
          </cell>
          <cell r="Q2493" t="str">
            <v>-</v>
          </cell>
          <cell r="R2493" t="str">
            <v>-</v>
          </cell>
          <cell r="S2493" t="str">
            <v>-</v>
          </cell>
          <cell r="T2493" t="str">
            <v>-</v>
          </cell>
          <cell r="U2493">
            <v>43377</v>
          </cell>
          <cell r="V2493">
            <v>43377</v>
          </cell>
          <cell r="W2493">
            <v>43377</v>
          </cell>
          <cell r="X2493">
            <v>0</v>
          </cell>
          <cell r="Y2493">
            <v>43377</v>
          </cell>
          <cell r="Z2493">
            <v>0</v>
          </cell>
        </row>
        <row r="2494">
          <cell r="C2494">
            <v>4944</v>
          </cell>
          <cell r="D2494" t="str">
            <v>TERAWA</v>
          </cell>
          <cell r="E2494">
            <v>2018</v>
          </cell>
          <cell r="F2494" t="str">
            <v>TA</v>
          </cell>
          <cell r="G2494" t="str">
            <v>CC SCADA MOSCOSO v3.0</v>
          </cell>
          <cell r="H2494" t="str">
            <v>PPAL</v>
          </cell>
          <cell r="I2494">
            <v>0</v>
          </cell>
          <cell r="J2494">
            <v>16</v>
          </cell>
          <cell r="K2494">
            <v>18.079999999999998</v>
          </cell>
          <cell r="L2494">
            <v>-2.0799999999999983</v>
          </cell>
          <cell r="M2494">
            <v>1.1299999999999999</v>
          </cell>
          <cell r="N2494" t="str">
            <v>-</v>
          </cell>
          <cell r="O2494" t="str">
            <v>-</v>
          </cell>
          <cell r="P2494" t="str">
            <v>-</v>
          </cell>
          <cell r="Q2494" t="str">
            <v>JMG</v>
          </cell>
          <cell r="R2494" t="str">
            <v>-</v>
          </cell>
          <cell r="S2494" t="str">
            <v>-</v>
          </cell>
          <cell r="T2494" t="str">
            <v>-</v>
          </cell>
          <cell r="U2494">
            <v>43377</v>
          </cell>
          <cell r="V2494">
            <v>43406</v>
          </cell>
          <cell r="W2494">
            <v>43465</v>
          </cell>
          <cell r="X2494">
            <v>28</v>
          </cell>
          <cell r="Y2494">
            <v>43465</v>
          </cell>
          <cell r="Z2494">
            <v>0</v>
          </cell>
        </row>
        <row r="2495">
          <cell r="C2495">
            <v>4945</v>
          </cell>
          <cell r="D2495" t="str">
            <v>TERAWA</v>
          </cell>
          <cell r="E2495">
            <v>2018</v>
          </cell>
          <cell r="F2495" t="str">
            <v>TA</v>
          </cell>
          <cell r="G2495" t="str">
            <v>5 x Inst. y PEM PROTECCION IAT MASTRAFO-INGEPAC-DA</v>
          </cell>
          <cell r="H2495" t="str">
            <v>OF4944</v>
          </cell>
          <cell r="I2495">
            <v>0</v>
          </cell>
          <cell r="J2495">
            <v>21</v>
          </cell>
          <cell r="K2495">
            <v>16.75</v>
          </cell>
          <cell r="L2495">
            <v>4.25</v>
          </cell>
          <cell r="M2495">
            <v>0.79761904761904767</v>
          </cell>
          <cell r="N2495" t="str">
            <v>-</v>
          </cell>
          <cell r="O2495" t="str">
            <v>-</v>
          </cell>
          <cell r="P2495" t="str">
            <v>-</v>
          </cell>
          <cell r="Q2495" t="str">
            <v>-</v>
          </cell>
          <cell r="R2495" t="str">
            <v>RVC</v>
          </cell>
          <cell r="S2495" t="str">
            <v>-</v>
          </cell>
          <cell r="T2495" t="str">
            <v>-</v>
          </cell>
          <cell r="U2495">
            <v>43377</v>
          </cell>
          <cell r="V2495">
            <v>43406</v>
          </cell>
          <cell r="W2495">
            <v>43430</v>
          </cell>
          <cell r="X2495">
            <v>28</v>
          </cell>
          <cell r="Y2495">
            <v>43430</v>
          </cell>
          <cell r="Z2495">
            <v>0</v>
          </cell>
        </row>
        <row r="2496">
          <cell r="C2496">
            <v>4946</v>
          </cell>
          <cell r="D2496" t="str">
            <v>EMSA</v>
          </cell>
          <cell r="E2496">
            <v>2018</v>
          </cell>
          <cell r="F2496" t="str">
            <v>TA</v>
          </cell>
          <cell r="G2496" t="str">
            <v>CC SCADA TEDIS.Net EMSA v3.0</v>
          </cell>
          <cell r="H2496" t="str">
            <v>IND</v>
          </cell>
          <cell r="I2496">
            <v>0</v>
          </cell>
          <cell r="J2496">
            <v>10</v>
          </cell>
          <cell r="K2496">
            <v>37.5</v>
          </cell>
          <cell r="L2496">
            <v>-27.5</v>
          </cell>
          <cell r="M2496">
            <v>3.75</v>
          </cell>
          <cell r="N2496" t="str">
            <v>-</v>
          </cell>
          <cell r="O2496" t="str">
            <v>-</v>
          </cell>
          <cell r="P2496" t="str">
            <v>-</v>
          </cell>
          <cell r="Q2496" t="str">
            <v>-</v>
          </cell>
          <cell r="R2496" t="str">
            <v>EDC</v>
          </cell>
          <cell r="S2496" t="str">
            <v>-</v>
          </cell>
          <cell r="T2496" t="str">
            <v>-</v>
          </cell>
          <cell r="U2496">
            <v>43013</v>
          </cell>
          <cell r="V2496">
            <v>43406</v>
          </cell>
          <cell r="W2496">
            <v>43544</v>
          </cell>
          <cell r="X2496">
            <v>387</v>
          </cell>
          <cell r="Y2496">
            <v>43544</v>
          </cell>
          <cell r="Z2496">
            <v>0</v>
          </cell>
        </row>
        <row r="2497">
          <cell r="C2497">
            <v>4947</v>
          </cell>
          <cell r="D2497" t="str">
            <v>ORMAZA</v>
          </cell>
          <cell r="E2497">
            <v>2018</v>
          </cell>
          <cell r="F2497" t="str">
            <v>OB</v>
          </cell>
          <cell r="G2497" t="str">
            <v>CC SCADA S.CABRERA v4.1</v>
          </cell>
          <cell r="H2497" t="str">
            <v>PPAL</v>
          </cell>
          <cell r="I2497">
            <v>0</v>
          </cell>
          <cell r="J2497">
            <v>8</v>
          </cell>
          <cell r="K2497">
            <v>0</v>
          </cell>
          <cell r="L2497">
            <v>8</v>
          </cell>
          <cell r="M2497">
            <v>0</v>
          </cell>
          <cell r="N2497" t="str">
            <v>-</v>
          </cell>
          <cell r="O2497" t="str">
            <v>-</v>
          </cell>
          <cell r="P2497" t="str">
            <v>-</v>
          </cell>
          <cell r="Q2497" t="str">
            <v>JMG</v>
          </cell>
          <cell r="R2497" t="str">
            <v>-</v>
          </cell>
          <cell r="S2497" t="str">
            <v>-</v>
          </cell>
          <cell r="T2497" t="str">
            <v>-</v>
          </cell>
          <cell r="U2497">
            <v>43228</v>
          </cell>
          <cell r="V2497">
            <v>43406</v>
          </cell>
          <cell r="W2497">
            <v>43406</v>
          </cell>
          <cell r="X2497">
            <v>174</v>
          </cell>
          <cell r="Y2497">
            <v>0</v>
          </cell>
          <cell r="Z2497" t="str">
            <v/>
          </cell>
        </row>
        <row r="2498">
          <cell r="C2498">
            <v>4948</v>
          </cell>
          <cell r="D2498" t="str">
            <v>ORMAZA</v>
          </cell>
          <cell r="E2498">
            <v>2018</v>
          </cell>
          <cell r="F2498" t="str">
            <v>TA</v>
          </cell>
          <cell r="G2498" t="str">
            <v>CC SCADA TEDIS.Net MANZANEDA v1.0</v>
          </cell>
          <cell r="H2498" t="str">
            <v>PPAL</v>
          </cell>
          <cell r="I2498">
            <v>0</v>
          </cell>
          <cell r="J2498">
            <v>52</v>
          </cell>
          <cell r="K2498">
            <v>31.25</v>
          </cell>
          <cell r="L2498">
            <v>20.75</v>
          </cell>
          <cell r="M2498">
            <v>0.60096153846153844</v>
          </cell>
          <cell r="N2498" t="str">
            <v>-</v>
          </cell>
          <cell r="O2498" t="str">
            <v>-</v>
          </cell>
          <cell r="P2498" t="str">
            <v>-</v>
          </cell>
          <cell r="Q2498" t="str">
            <v>JMG</v>
          </cell>
          <cell r="R2498" t="str">
            <v>-</v>
          </cell>
          <cell r="S2498" t="str">
            <v>-</v>
          </cell>
          <cell r="T2498" t="str">
            <v>-</v>
          </cell>
          <cell r="U2498">
            <v>43381</v>
          </cell>
          <cell r="V2498">
            <v>43465</v>
          </cell>
          <cell r="W2498">
            <v>43465</v>
          </cell>
          <cell r="X2498">
            <v>83</v>
          </cell>
          <cell r="Y2498">
            <v>43474</v>
          </cell>
          <cell r="Z2498">
            <v>9</v>
          </cell>
        </row>
        <row r="2499">
          <cell r="C2499">
            <v>4949</v>
          </cell>
          <cell r="D2499" t="str">
            <v>ORMAZA</v>
          </cell>
          <cell r="E2499">
            <v>2018</v>
          </cell>
          <cell r="F2499" t="str">
            <v>TA</v>
          </cell>
          <cell r="G2499" t="str">
            <v>Inst. y PEM CC SCADA TEDIS.Net MANZANEDA v1.0</v>
          </cell>
          <cell r="H2499" t="str">
            <v>OF4948</v>
          </cell>
          <cell r="I2499">
            <v>0</v>
          </cell>
          <cell r="J2499">
            <v>46</v>
          </cell>
          <cell r="K2499">
            <v>19.25</v>
          </cell>
          <cell r="L2499">
            <v>26.75</v>
          </cell>
          <cell r="M2499">
            <v>0.41847826086956524</v>
          </cell>
          <cell r="N2499" t="str">
            <v>-</v>
          </cell>
          <cell r="O2499" t="str">
            <v>-</v>
          </cell>
          <cell r="P2499" t="str">
            <v>-</v>
          </cell>
          <cell r="Q2499" t="str">
            <v>JMG</v>
          </cell>
          <cell r="R2499" t="str">
            <v>-</v>
          </cell>
          <cell r="S2499" t="str">
            <v>-</v>
          </cell>
          <cell r="T2499" t="str">
            <v>-</v>
          </cell>
          <cell r="U2499">
            <v>43381</v>
          </cell>
          <cell r="V2499">
            <v>43465</v>
          </cell>
          <cell r="W2499">
            <v>43465</v>
          </cell>
          <cell r="X2499">
            <v>83</v>
          </cell>
          <cell r="Y2499">
            <v>43474</v>
          </cell>
          <cell r="Z2499">
            <v>9</v>
          </cell>
        </row>
        <row r="2500">
          <cell r="C2500">
            <v>4950</v>
          </cell>
          <cell r="D2500" t="str">
            <v>ELDICE</v>
          </cell>
          <cell r="E2500">
            <v>2018</v>
          </cell>
          <cell r="F2500" t="str">
            <v>TA</v>
          </cell>
          <cell r="G2500" t="str">
            <v>Inst. i PEM RTU CT-52 TAPIES v1.0</v>
          </cell>
          <cell r="H2500" t="str">
            <v>IND</v>
          </cell>
          <cell r="I2500">
            <v>0</v>
          </cell>
          <cell r="J2500">
            <v>13</v>
          </cell>
          <cell r="K2500">
            <v>7.84</v>
          </cell>
          <cell r="L2500">
            <v>5.16</v>
          </cell>
          <cell r="M2500">
            <v>0.60307692307692307</v>
          </cell>
          <cell r="N2500" t="str">
            <v>-</v>
          </cell>
          <cell r="O2500" t="str">
            <v>-</v>
          </cell>
          <cell r="P2500" t="str">
            <v>-</v>
          </cell>
          <cell r="Q2500" t="str">
            <v>JMG</v>
          </cell>
          <cell r="R2500" t="str">
            <v>-</v>
          </cell>
          <cell r="S2500" t="str">
            <v>-</v>
          </cell>
          <cell r="T2500" t="str">
            <v>-</v>
          </cell>
          <cell r="U2500">
            <v>43382</v>
          </cell>
          <cell r="V2500">
            <v>43406</v>
          </cell>
          <cell r="W2500">
            <v>43406</v>
          </cell>
          <cell r="X2500">
            <v>23</v>
          </cell>
          <cell r="Y2500">
            <v>43388</v>
          </cell>
          <cell r="Z2500">
            <v>-17</v>
          </cell>
        </row>
        <row r="2501">
          <cell r="C2501">
            <v>4951</v>
          </cell>
          <cell r="D2501" t="str">
            <v>ELDICE</v>
          </cell>
          <cell r="E2501">
            <v>2018</v>
          </cell>
          <cell r="F2501" t="str">
            <v>TA</v>
          </cell>
          <cell r="G2501" t="str">
            <v>Inst. i PEM RTU CT-56 CAN TAP v1.0</v>
          </cell>
          <cell r="H2501" t="str">
            <v>IND</v>
          </cell>
          <cell r="I2501">
            <v>0</v>
          </cell>
          <cell r="J2501">
            <v>13</v>
          </cell>
          <cell r="K2501">
            <v>7.84</v>
          </cell>
          <cell r="L2501">
            <v>5.16</v>
          </cell>
          <cell r="M2501">
            <v>0.60307692307692307</v>
          </cell>
          <cell r="N2501" t="str">
            <v>-</v>
          </cell>
          <cell r="O2501" t="str">
            <v>-</v>
          </cell>
          <cell r="P2501" t="str">
            <v>-</v>
          </cell>
          <cell r="Q2501" t="str">
            <v>JMG</v>
          </cell>
          <cell r="R2501" t="str">
            <v>-</v>
          </cell>
          <cell r="S2501" t="str">
            <v>-</v>
          </cell>
          <cell r="T2501" t="str">
            <v>-</v>
          </cell>
          <cell r="U2501">
            <v>43382</v>
          </cell>
          <cell r="V2501">
            <v>43406</v>
          </cell>
          <cell r="W2501">
            <v>43406</v>
          </cell>
          <cell r="X2501">
            <v>23</v>
          </cell>
          <cell r="Y2501">
            <v>43388</v>
          </cell>
          <cell r="Z2501">
            <v>-17</v>
          </cell>
        </row>
        <row r="2502">
          <cell r="C2502">
            <v>4952</v>
          </cell>
          <cell r="D2502" t="str">
            <v>ELDICE</v>
          </cell>
          <cell r="E2502">
            <v>2018</v>
          </cell>
          <cell r="F2502" t="str">
            <v>TA</v>
          </cell>
          <cell r="G2502" t="str">
            <v>Inst. i PEM RTU CT-58 MARÇO VELL v1.0</v>
          </cell>
          <cell r="H2502" t="str">
            <v>IND</v>
          </cell>
          <cell r="I2502">
            <v>0</v>
          </cell>
          <cell r="J2502">
            <v>13</v>
          </cell>
          <cell r="K2502">
            <v>9.75</v>
          </cell>
          <cell r="L2502">
            <v>3.25</v>
          </cell>
          <cell r="M2502">
            <v>0.75</v>
          </cell>
          <cell r="N2502" t="str">
            <v>-</v>
          </cell>
          <cell r="O2502" t="str">
            <v>-</v>
          </cell>
          <cell r="P2502" t="str">
            <v>-</v>
          </cell>
          <cell r="Q2502" t="str">
            <v>JMG</v>
          </cell>
          <cell r="R2502" t="str">
            <v>-</v>
          </cell>
          <cell r="S2502" t="str">
            <v>-</v>
          </cell>
          <cell r="T2502" t="str">
            <v>-</v>
          </cell>
          <cell r="U2502">
            <v>43382</v>
          </cell>
          <cell r="V2502">
            <v>43406</v>
          </cell>
          <cell r="W2502">
            <v>43425</v>
          </cell>
          <cell r="X2502">
            <v>23</v>
          </cell>
          <cell r="Y2502">
            <v>43425</v>
          </cell>
          <cell r="Z2502">
            <v>0</v>
          </cell>
        </row>
        <row r="2503">
          <cell r="C2503">
            <v>4953</v>
          </cell>
          <cell r="D2503" t="str">
            <v>EMSA</v>
          </cell>
          <cell r="E2503">
            <v>2018</v>
          </cell>
          <cell r="F2503" t="str">
            <v>TA</v>
          </cell>
          <cell r="G2503" t="str">
            <v>CC SCADA TEDIS.Net EMSA v3.1</v>
          </cell>
          <cell r="H2503" t="str">
            <v>OF4946</v>
          </cell>
          <cell r="I2503">
            <v>0</v>
          </cell>
          <cell r="J2503">
            <v>14</v>
          </cell>
          <cell r="K2503">
            <v>25</v>
          </cell>
          <cell r="L2503">
            <v>-11</v>
          </cell>
          <cell r="M2503">
            <v>1.7857142857142858</v>
          </cell>
          <cell r="N2503" t="str">
            <v>-</v>
          </cell>
          <cell r="O2503" t="str">
            <v>-</v>
          </cell>
          <cell r="P2503" t="str">
            <v>-</v>
          </cell>
          <cell r="Q2503" t="str">
            <v>-</v>
          </cell>
          <cell r="R2503" t="str">
            <v>EDC</v>
          </cell>
          <cell r="S2503" t="str">
            <v>-</v>
          </cell>
          <cell r="T2503" t="str">
            <v>-</v>
          </cell>
          <cell r="U2503">
            <v>43383</v>
          </cell>
          <cell r="V2503">
            <v>43406</v>
          </cell>
          <cell r="W2503">
            <v>43412</v>
          </cell>
          <cell r="X2503">
            <v>22</v>
          </cell>
          <cell r="Y2503">
            <v>43412</v>
          </cell>
          <cell r="Z2503">
            <v>0</v>
          </cell>
        </row>
        <row r="2504">
          <cell r="C2504">
            <v>4954</v>
          </cell>
          <cell r="D2504" t="str">
            <v>ELEDUD</v>
          </cell>
          <cell r="E2504">
            <v>2018</v>
          </cell>
          <cell r="F2504" t="str">
            <v>TA</v>
          </cell>
          <cell r="G2504" t="str">
            <v>MANTENIMENT CSSat SUDANELL 2018-10</v>
          </cell>
          <cell r="H2504" t="str">
            <v>IND</v>
          </cell>
          <cell r="I2504">
            <v>0</v>
          </cell>
          <cell r="J2504">
            <v>4</v>
          </cell>
          <cell r="K2504">
            <v>2</v>
          </cell>
          <cell r="L2504">
            <v>2</v>
          </cell>
          <cell r="M2504">
            <v>0.5</v>
          </cell>
          <cell r="N2504" t="str">
            <v>-</v>
          </cell>
          <cell r="O2504" t="str">
            <v>-</v>
          </cell>
          <cell r="P2504" t="str">
            <v>-</v>
          </cell>
          <cell r="Q2504" t="str">
            <v>-</v>
          </cell>
          <cell r="R2504" t="str">
            <v>TRS</v>
          </cell>
          <cell r="S2504" t="str">
            <v>-</v>
          </cell>
          <cell r="T2504" t="str">
            <v>-</v>
          </cell>
          <cell r="U2504">
            <v>43374</v>
          </cell>
          <cell r="V2504">
            <v>43404</v>
          </cell>
          <cell r="W2504">
            <v>43404</v>
          </cell>
          <cell r="X2504">
            <v>30</v>
          </cell>
          <cell r="Y2504">
            <v>43404</v>
          </cell>
          <cell r="Z2504">
            <v>0</v>
          </cell>
        </row>
        <row r="2505">
          <cell r="C2505">
            <v>0</v>
          </cell>
          <cell r="D2505">
            <v>0</v>
          </cell>
          <cell r="E2505">
            <v>0</v>
          </cell>
          <cell r="F2505">
            <v>0</v>
          </cell>
          <cell r="G2505">
            <v>0</v>
          </cell>
          <cell r="H2505">
            <v>0</v>
          </cell>
          <cell r="I2505">
            <v>0</v>
          </cell>
          <cell r="J2505">
            <v>477.59</v>
          </cell>
          <cell r="K2505">
            <v>270.66000000000003</v>
          </cell>
          <cell r="L2505">
            <v>206.92999999999995</v>
          </cell>
          <cell r="M2505">
            <v>0</v>
          </cell>
          <cell r="N2505">
            <v>0</v>
          </cell>
          <cell r="O2505">
            <v>0</v>
          </cell>
          <cell r="P2505">
            <v>0</v>
          </cell>
          <cell r="Q2505">
            <v>0</v>
          </cell>
          <cell r="R2505">
            <v>0</v>
          </cell>
          <cell r="S2505">
            <v>0</v>
          </cell>
          <cell r="T2505">
            <v>0</v>
          </cell>
          <cell r="U2505">
            <v>0</v>
          </cell>
          <cell r="V2505">
            <v>0</v>
          </cell>
          <cell r="W2505">
            <v>0</v>
          </cell>
          <cell r="X2505">
            <v>0</v>
          </cell>
          <cell r="Y2505">
            <v>0</v>
          </cell>
          <cell r="Z2505">
            <v>-112</v>
          </cell>
        </row>
        <row r="2506">
          <cell r="L2506">
            <v>0</v>
          </cell>
          <cell r="M2506">
            <v>0</v>
          </cell>
          <cell r="Z2506">
            <v>0</v>
          </cell>
        </row>
        <row r="2507">
          <cell r="D2507">
            <v>0</v>
          </cell>
          <cell r="E2507">
            <v>0</v>
          </cell>
          <cell r="F2507">
            <v>0</v>
          </cell>
          <cell r="G2507">
            <v>0</v>
          </cell>
          <cell r="H2507">
            <v>0</v>
          </cell>
          <cell r="I2507">
            <v>0</v>
          </cell>
          <cell r="J2507">
            <v>0</v>
          </cell>
          <cell r="K2507">
            <v>0</v>
          </cell>
          <cell r="L2507">
            <v>0</v>
          </cell>
          <cell r="M2507">
            <v>0</v>
          </cell>
          <cell r="N2507">
            <v>0</v>
          </cell>
          <cell r="O2507">
            <v>0</v>
          </cell>
          <cell r="P2507">
            <v>0</v>
          </cell>
          <cell r="Q2507">
            <v>0</v>
          </cell>
          <cell r="R2507">
            <v>0</v>
          </cell>
          <cell r="S2507">
            <v>0</v>
          </cell>
          <cell r="T2507">
            <v>0</v>
          </cell>
          <cell r="U2507">
            <v>0</v>
          </cell>
          <cell r="Z2507">
            <v>0</v>
          </cell>
        </row>
        <row r="2508">
          <cell r="D2508">
            <v>0</v>
          </cell>
          <cell r="E2508">
            <v>0</v>
          </cell>
          <cell r="F2508">
            <v>0</v>
          </cell>
          <cell r="G2508">
            <v>0</v>
          </cell>
          <cell r="H2508">
            <v>0</v>
          </cell>
          <cell r="I2508">
            <v>0</v>
          </cell>
          <cell r="J2508">
            <v>0</v>
          </cell>
          <cell r="K2508">
            <v>0</v>
          </cell>
          <cell r="N2508" t="str">
            <v>APROVISIONAMENTS</v>
          </cell>
          <cell r="O2508" t="str">
            <v>ADMINISTRACIO</v>
          </cell>
          <cell r="P2508" t="str">
            <v>OPERACIONS</v>
          </cell>
          <cell r="Q2508" t="str">
            <v>ENGINYERIA HW</v>
          </cell>
          <cell r="R2508" t="str">
            <v>ENGINYERIA SW</v>
          </cell>
          <cell r="S2508" t="str">
            <v>COMERCIAL</v>
          </cell>
          <cell r="T2508" t="str">
            <v>CONSUL.TELCOMUNIC.</v>
          </cell>
          <cell r="U2508">
            <v>0</v>
          </cell>
          <cell r="Z2508">
            <v>0</v>
          </cell>
        </row>
        <row r="2509">
          <cell r="N2509">
            <v>0</v>
          </cell>
          <cell r="O2509">
            <v>0</v>
          </cell>
          <cell r="P2509">
            <v>0</v>
          </cell>
          <cell r="Q2509">
            <v>0</v>
          </cell>
          <cell r="R2509">
            <v>0</v>
          </cell>
          <cell r="S2509">
            <v>0</v>
          </cell>
          <cell r="T2509">
            <v>0</v>
          </cell>
          <cell r="U2509">
            <v>0</v>
          </cell>
          <cell r="Z2509">
            <v>0</v>
          </cell>
        </row>
        <row r="2510">
          <cell r="N2510">
            <v>0</v>
          </cell>
          <cell r="O2510">
            <v>0</v>
          </cell>
          <cell r="P2510">
            <v>0</v>
          </cell>
          <cell r="Q2510">
            <v>0</v>
          </cell>
          <cell r="R2510">
            <v>0</v>
          </cell>
          <cell r="S2510">
            <v>0</v>
          </cell>
          <cell r="T2510">
            <v>0</v>
          </cell>
          <cell r="U2510">
            <v>0</v>
          </cell>
          <cell r="Z2510">
            <v>0</v>
          </cell>
        </row>
        <row r="2511">
          <cell r="N2511">
            <v>0</v>
          </cell>
          <cell r="O2511">
            <v>0</v>
          </cell>
          <cell r="P2511">
            <v>0</v>
          </cell>
          <cell r="Q2511">
            <v>0</v>
          </cell>
          <cell r="R2511">
            <v>0</v>
          </cell>
          <cell r="S2511">
            <v>0</v>
          </cell>
          <cell r="T2511">
            <v>0</v>
          </cell>
          <cell r="U2511">
            <v>0</v>
          </cell>
          <cell r="Z2511">
            <v>0</v>
          </cell>
        </row>
        <row r="2512">
          <cell r="E2512">
            <v>0</v>
          </cell>
          <cell r="F2512">
            <v>0</v>
          </cell>
          <cell r="G2512">
            <v>0</v>
          </cell>
          <cell r="H2512">
            <v>0</v>
          </cell>
          <cell r="I2512">
            <v>0</v>
          </cell>
          <cell r="J2512">
            <v>0</v>
          </cell>
          <cell r="K2512">
            <v>0</v>
          </cell>
          <cell r="L2512">
            <v>0</v>
          </cell>
          <cell r="M2512">
            <v>0</v>
          </cell>
          <cell r="N2512">
            <v>0</v>
          </cell>
          <cell r="O2512">
            <v>0</v>
          </cell>
          <cell r="P2512">
            <v>0</v>
          </cell>
          <cell r="Q2512">
            <v>0</v>
          </cell>
          <cell r="R2512">
            <v>0</v>
          </cell>
          <cell r="S2512">
            <v>0</v>
          </cell>
          <cell r="T2512">
            <v>0</v>
          </cell>
          <cell r="U2512">
            <v>0</v>
          </cell>
          <cell r="Z2512">
            <v>0</v>
          </cell>
        </row>
        <row r="2513">
          <cell r="E2513" t="str">
            <v>Projectes (EXTERNS) en curs 2.018</v>
          </cell>
          <cell r="F2513">
            <v>0</v>
          </cell>
          <cell r="G2513">
            <v>0</v>
          </cell>
          <cell r="H2513">
            <v>0</v>
          </cell>
          <cell r="I2513">
            <v>0</v>
          </cell>
          <cell r="J2513">
            <v>0</v>
          </cell>
          <cell r="K2513">
            <v>0</v>
          </cell>
          <cell r="L2513">
            <v>0</v>
          </cell>
          <cell r="M2513">
            <v>0</v>
          </cell>
          <cell r="N2513">
            <v>0</v>
          </cell>
          <cell r="O2513">
            <v>0</v>
          </cell>
          <cell r="P2513">
            <v>0</v>
          </cell>
          <cell r="Q2513">
            <v>0</v>
          </cell>
          <cell r="R2513">
            <v>0</v>
          </cell>
          <cell r="S2513">
            <v>0</v>
          </cell>
          <cell r="T2513">
            <v>0</v>
          </cell>
          <cell r="U2513">
            <v>0</v>
          </cell>
          <cell r="Z2513">
            <v>0</v>
          </cell>
        </row>
        <row r="2514">
          <cell r="N2514">
            <v>0</v>
          </cell>
          <cell r="O2514">
            <v>0</v>
          </cell>
          <cell r="P2514">
            <v>0</v>
          </cell>
          <cell r="Q2514">
            <v>0</v>
          </cell>
          <cell r="R2514">
            <v>0</v>
          </cell>
          <cell r="S2514">
            <v>0</v>
          </cell>
          <cell r="T2514">
            <v>0</v>
          </cell>
          <cell r="U2514">
            <v>0</v>
          </cell>
          <cell r="Z2514">
            <v>0</v>
          </cell>
        </row>
        <row r="2515">
          <cell r="C2515">
            <v>0</v>
          </cell>
          <cell r="D2515">
            <v>0</v>
          </cell>
          <cell r="E2515">
            <v>0</v>
          </cell>
          <cell r="F2515">
            <v>0</v>
          </cell>
          <cell r="G2515">
            <v>0</v>
          </cell>
          <cell r="H2515">
            <v>0</v>
          </cell>
          <cell r="I2515">
            <v>0</v>
          </cell>
          <cell r="J2515">
            <v>0</v>
          </cell>
          <cell r="K2515">
            <v>0</v>
          </cell>
          <cell r="L2515">
            <v>0</v>
          </cell>
          <cell r="M2515">
            <v>0</v>
          </cell>
          <cell r="N2515">
            <v>0</v>
          </cell>
          <cell r="O2515">
            <v>0</v>
          </cell>
          <cell r="P2515">
            <v>0</v>
          </cell>
          <cell r="Q2515">
            <v>0</v>
          </cell>
          <cell r="R2515">
            <v>0</v>
          </cell>
          <cell r="S2515">
            <v>0</v>
          </cell>
          <cell r="T2515">
            <v>0</v>
          </cell>
          <cell r="U2515">
            <v>0</v>
          </cell>
          <cell r="V2515">
            <v>0</v>
          </cell>
          <cell r="W2515">
            <v>0</v>
          </cell>
          <cell r="X2515">
            <v>0</v>
          </cell>
          <cell r="Y2515">
            <v>0</v>
          </cell>
          <cell r="Z2515">
            <v>0</v>
          </cell>
        </row>
        <row r="2516">
          <cell r="C2516" t="str">
            <v>OF</v>
          </cell>
          <cell r="D2516" t="str">
            <v>CLIENT</v>
          </cell>
          <cell r="E2516" t="str">
            <v>ANY</v>
          </cell>
          <cell r="F2516" t="str">
            <v>STATUS</v>
          </cell>
          <cell r="G2516" t="str">
            <v>PROJECTE</v>
          </cell>
          <cell r="H2516" t="str">
            <v>TIPUS OF o DEPENDENCIA</v>
          </cell>
          <cell r="I2516">
            <v>0</v>
          </cell>
          <cell r="J2516" t="str">
            <v>PREV</v>
          </cell>
          <cell r="K2516" t="str">
            <v>TOTAL</v>
          </cell>
          <cell r="L2516" t="str">
            <v>DESV</v>
          </cell>
          <cell r="M2516" t="str">
            <v>AVANÇ</v>
          </cell>
          <cell r="N2516" t="str">
            <v>DPT. IMPLICATS</v>
          </cell>
          <cell r="O2516">
            <v>0</v>
          </cell>
          <cell r="P2516">
            <v>0</v>
          </cell>
          <cell r="Q2516">
            <v>0</v>
          </cell>
          <cell r="R2516">
            <v>0</v>
          </cell>
          <cell r="S2516">
            <v>0</v>
          </cell>
          <cell r="T2516">
            <v>0</v>
          </cell>
          <cell r="U2516" t="str">
            <v>DATA</v>
          </cell>
          <cell r="V2516" t="str">
            <v>DATA</v>
          </cell>
          <cell r="W2516" t="str">
            <v>DATA</v>
          </cell>
          <cell r="X2516" t="str">
            <v>DURADA</v>
          </cell>
          <cell r="Y2516" t="str">
            <v>DATA</v>
          </cell>
          <cell r="Z2516" t="str">
            <v>DESVIAC.</v>
          </cell>
        </row>
        <row r="2517">
          <cell r="C2517">
            <v>0</v>
          </cell>
          <cell r="D2517">
            <v>0</v>
          </cell>
          <cell r="E2517">
            <v>0</v>
          </cell>
          <cell r="F2517">
            <v>0</v>
          </cell>
          <cell r="G2517">
            <v>0</v>
          </cell>
          <cell r="H2517">
            <v>0</v>
          </cell>
          <cell r="I2517">
            <v>0</v>
          </cell>
          <cell r="J2517">
            <v>0</v>
          </cell>
          <cell r="K2517" t="str">
            <v>REAL</v>
          </cell>
          <cell r="L2517">
            <v>0</v>
          </cell>
          <cell r="M2517">
            <v>0</v>
          </cell>
          <cell r="N2517">
            <v>0</v>
          </cell>
          <cell r="O2517">
            <v>0</v>
          </cell>
          <cell r="P2517">
            <v>0</v>
          </cell>
          <cell r="Q2517">
            <v>0</v>
          </cell>
          <cell r="R2517">
            <v>0</v>
          </cell>
          <cell r="S2517">
            <v>0</v>
          </cell>
          <cell r="T2517">
            <v>0</v>
          </cell>
          <cell r="U2517" t="str">
            <v>INICI</v>
          </cell>
          <cell r="V2517" t="str">
            <v>ENTREGA</v>
          </cell>
          <cell r="W2517" t="str">
            <v>REVISADA</v>
          </cell>
          <cell r="X2517">
            <v>0</v>
          </cell>
          <cell r="Y2517" t="str">
            <v>ACCEP.</v>
          </cell>
          <cell r="Z2517">
            <v>0</v>
          </cell>
        </row>
        <row r="2518">
          <cell r="C2518">
            <v>0</v>
          </cell>
          <cell r="D2518">
            <v>0</v>
          </cell>
          <cell r="E2518">
            <v>0</v>
          </cell>
          <cell r="F2518">
            <v>0</v>
          </cell>
          <cell r="G2518">
            <v>0</v>
          </cell>
          <cell r="H2518">
            <v>0</v>
          </cell>
          <cell r="I2518">
            <v>0</v>
          </cell>
          <cell r="J2518">
            <v>0</v>
          </cell>
          <cell r="K2518">
            <v>0</v>
          </cell>
          <cell r="L2518">
            <v>0</v>
          </cell>
          <cell r="M2518">
            <v>0</v>
          </cell>
          <cell r="N2518">
            <v>0</v>
          </cell>
          <cell r="O2518">
            <v>0</v>
          </cell>
          <cell r="P2518">
            <v>0</v>
          </cell>
          <cell r="Q2518">
            <v>0</v>
          </cell>
          <cell r="R2518">
            <v>0</v>
          </cell>
          <cell r="S2518">
            <v>0</v>
          </cell>
          <cell r="T2518">
            <v>0</v>
          </cell>
          <cell r="U2518">
            <v>0</v>
          </cell>
          <cell r="V2518">
            <v>0</v>
          </cell>
          <cell r="W2518">
            <v>0</v>
          </cell>
          <cell r="X2518">
            <v>0</v>
          </cell>
          <cell r="Y2518">
            <v>0</v>
          </cell>
          <cell r="Z2518">
            <v>0</v>
          </cell>
        </row>
        <row r="2519">
          <cell r="C2519">
            <v>4955</v>
          </cell>
          <cell r="D2519" t="str">
            <v>EMSA</v>
          </cell>
          <cell r="E2519">
            <v>2018</v>
          </cell>
          <cell r="F2519" t="str">
            <v>TA</v>
          </cell>
          <cell r="G2519" t="str">
            <v>MANTENIMENT CSSat EMSA 2018-10</v>
          </cell>
          <cell r="H2519" t="str">
            <v>IND</v>
          </cell>
          <cell r="I2519">
            <v>0</v>
          </cell>
          <cell r="J2519">
            <v>6</v>
          </cell>
          <cell r="K2519">
            <v>1.5</v>
          </cell>
          <cell r="L2519">
            <v>4.5</v>
          </cell>
          <cell r="M2519">
            <v>0.25</v>
          </cell>
          <cell r="N2519" t="str">
            <v>-</v>
          </cell>
          <cell r="O2519" t="str">
            <v>-</v>
          </cell>
          <cell r="P2519" t="str">
            <v>-</v>
          </cell>
          <cell r="Q2519" t="str">
            <v>-</v>
          </cell>
          <cell r="R2519" t="str">
            <v>TRS</v>
          </cell>
          <cell r="S2519" t="str">
            <v>-</v>
          </cell>
          <cell r="T2519" t="str">
            <v>-</v>
          </cell>
          <cell r="U2519">
            <v>43374</v>
          </cell>
          <cell r="V2519">
            <v>43404</v>
          </cell>
          <cell r="W2519">
            <v>43404</v>
          </cell>
          <cell r="X2519">
            <v>30</v>
          </cell>
          <cell r="Y2519">
            <v>43404</v>
          </cell>
          <cell r="Z2519">
            <v>0</v>
          </cell>
        </row>
        <row r="2520">
          <cell r="C2520">
            <v>4956</v>
          </cell>
          <cell r="D2520" t="str">
            <v>SERGAR</v>
          </cell>
          <cell r="E2520">
            <v>2018</v>
          </cell>
          <cell r="F2520" t="str">
            <v>TA</v>
          </cell>
          <cell r="G2520" t="str">
            <v>MANTENIMENT CSSat SERVILIANO 2018-10</v>
          </cell>
          <cell r="H2520" t="str">
            <v>IND</v>
          </cell>
          <cell r="I2520">
            <v>0</v>
          </cell>
          <cell r="J2520">
            <v>6</v>
          </cell>
          <cell r="K2520">
            <v>1E-3</v>
          </cell>
          <cell r="L2520">
            <v>5.9989999999999997</v>
          </cell>
          <cell r="M2520">
            <v>1.6666666666666666E-4</v>
          </cell>
          <cell r="N2520" t="str">
            <v>-</v>
          </cell>
          <cell r="O2520" t="str">
            <v>-</v>
          </cell>
          <cell r="P2520" t="str">
            <v>-</v>
          </cell>
          <cell r="Q2520" t="str">
            <v>-</v>
          </cell>
          <cell r="R2520" t="str">
            <v>TRS</v>
          </cell>
          <cell r="S2520" t="str">
            <v>-</v>
          </cell>
          <cell r="T2520" t="str">
            <v>-</v>
          </cell>
          <cell r="U2520">
            <v>43374</v>
          </cell>
          <cell r="V2520">
            <v>43404</v>
          </cell>
          <cell r="W2520">
            <v>43404</v>
          </cell>
          <cell r="X2520">
            <v>30</v>
          </cell>
          <cell r="Y2520">
            <v>43404</v>
          </cell>
          <cell r="Z2520">
            <v>0</v>
          </cell>
        </row>
        <row r="2521">
          <cell r="C2521">
            <v>4957</v>
          </cell>
          <cell r="D2521" t="str">
            <v>EAECEU</v>
          </cell>
          <cell r="E2521">
            <v>2018</v>
          </cell>
          <cell r="F2521" t="str">
            <v>TA</v>
          </cell>
          <cell r="G2521" t="str">
            <v>MANTENIMENT CSSat CEUTA 2018-10</v>
          </cell>
          <cell r="H2521" t="str">
            <v>IND</v>
          </cell>
          <cell r="I2521">
            <v>0</v>
          </cell>
          <cell r="J2521">
            <v>10</v>
          </cell>
          <cell r="K2521">
            <v>11</v>
          </cell>
          <cell r="L2521">
            <v>-1</v>
          </cell>
          <cell r="M2521">
            <v>1.1000000000000001</v>
          </cell>
          <cell r="N2521" t="str">
            <v>-</v>
          </cell>
          <cell r="O2521" t="str">
            <v>-</v>
          </cell>
          <cell r="P2521" t="str">
            <v>-</v>
          </cell>
          <cell r="Q2521" t="str">
            <v>-</v>
          </cell>
          <cell r="R2521" t="str">
            <v>TRS</v>
          </cell>
          <cell r="S2521" t="str">
            <v>-</v>
          </cell>
          <cell r="T2521" t="str">
            <v>-</v>
          </cell>
          <cell r="U2521">
            <v>43374</v>
          </cell>
          <cell r="V2521">
            <v>43404</v>
          </cell>
          <cell r="W2521">
            <v>43404</v>
          </cell>
          <cell r="X2521">
            <v>30</v>
          </cell>
          <cell r="Y2521">
            <v>43404</v>
          </cell>
          <cell r="Z2521">
            <v>0</v>
          </cell>
        </row>
        <row r="2522">
          <cell r="C2522">
            <v>4958</v>
          </cell>
          <cell r="D2522" t="str">
            <v>ELEMON</v>
          </cell>
          <cell r="E2522">
            <v>2018</v>
          </cell>
          <cell r="F2522" t="str">
            <v>TA</v>
          </cell>
          <cell r="G2522" t="str">
            <v>MANTENIMENT CSSat MONTOLIU 2018-10</v>
          </cell>
          <cell r="H2522" t="str">
            <v>IND</v>
          </cell>
          <cell r="I2522">
            <v>0</v>
          </cell>
          <cell r="J2522">
            <v>4</v>
          </cell>
          <cell r="K2522">
            <v>4.5</v>
          </cell>
          <cell r="L2522">
            <v>-0.5</v>
          </cell>
          <cell r="M2522">
            <v>1.125</v>
          </cell>
          <cell r="N2522" t="str">
            <v>-</v>
          </cell>
          <cell r="O2522" t="str">
            <v>-</v>
          </cell>
          <cell r="P2522" t="str">
            <v>-</v>
          </cell>
          <cell r="Q2522" t="str">
            <v>-</v>
          </cell>
          <cell r="R2522" t="str">
            <v>TRS</v>
          </cell>
          <cell r="S2522" t="str">
            <v>-</v>
          </cell>
          <cell r="T2522" t="str">
            <v>-</v>
          </cell>
          <cell r="U2522">
            <v>43374</v>
          </cell>
          <cell r="V2522">
            <v>43404</v>
          </cell>
          <cell r="W2522">
            <v>43404</v>
          </cell>
          <cell r="X2522">
            <v>30</v>
          </cell>
          <cell r="Y2522">
            <v>43404</v>
          </cell>
          <cell r="Z2522">
            <v>0</v>
          </cell>
        </row>
        <row r="2523">
          <cell r="C2523">
            <v>4959</v>
          </cell>
          <cell r="D2523" t="str">
            <v>SUMTAR</v>
          </cell>
          <cell r="E2523">
            <v>2018</v>
          </cell>
          <cell r="F2523" t="str">
            <v>TA</v>
          </cell>
          <cell r="G2523" t="str">
            <v>MANTENIMENT CSSat TARRASENSES 2018-10</v>
          </cell>
          <cell r="H2523" t="str">
            <v>IND</v>
          </cell>
          <cell r="I2523">
            <v>0</v>
          </cell>
          <cell r="J2523">
            <v>4</v>
          </cell>
          <cell r="K2523">
            <v>4.5</v>
          </cell>
          <cell r="L2523">
            <v>-0.5</v>
          </cell>
          <cell r="M2523">
            <v>1.125</v>
          </cell>
          <cell r="N2523" t="str">
            <v>-</v>
          </cell>
          <cell r="O2523" t="str">
            <v>-</v>
          </cell>
          <cell r="P2523" t="str">
            <v>-</v>
          </cell>
          <cell r="Q2523" t="str">
            <v>-</v>
          </cell>
          <cell r="R2523" t="str">
            <v>TRS</v>
          </cell>
          <cell r="S2523" t="str">
            <v>-</v>
          </cell>
          <cell r="T2523" t="str">
            <v>-</v>
          </cell>
          <cell r="U2523">
            <v>43374</v>
          </cell>
          <cell r="V2523">
            <v>43404</v>
          </cell>
          <cell r="W2523">
            <v>43404</v>
          </cell>
          <cell r="X2523">
            <v>30</v>
          </cell>
          <cell r="Y2523">
            <v>43404</v>
          </cell>
          <cell r="Z2523">
            <v>0</v>
          </cell>
        </row>
        <row r="2524">
          <cell r="C2524">
            <v>4960</v>
          </cell>
          <cell r="D2524" t="str">
            <v>ELECAR</v>
          </cell>
          <cell r="E2524">
            <v>2018</v>
          </cell>
          <cell r="F2524" t="str">
            <v>TA</v>
          </cell>
          <cell r="G2524" t="str">
            <v>MANTENIMENT CSSat CARDENER 2018-10</v>
          </cell>
          <cell r="H2524" t="str">
            <v>IND</v>
          </cell>
          <cell r="I2524">
            <v>0</v>
          </cell>
          <cell r="J2524">
            <v>5</v>
          </cell>
          <cell r="K2524">
            <v>1</v>
          </cell>
          <cell r="L2524">
            <v>4</v>
          </cell>
          <cell r="M2524">
            <v>0.2</v>
          </cell>
          <cell r="N2524" t="str">
            <v>-</v>
          </cell>
          <cell r="O2524" t="str">
            <v>-</v>
          </cell>
          <cell r="P2524" t="str">
            <v>-</v>
          </cell>
          <cell r="Q2524" t="str">
            <v>-</v>
          </cell>
          <cell r="R2524" t="str">
            <v>TRS</v>
          </cell>
          <cell r="S2524" t="str">
            <v>-</v>
          </cell>
          <cell r="T2524" t="str">
            <v>-</v>
          </cell>
          <cell r="U2524">
            <v>43374</v>
          </cell>
          <cell r="V2524">
            <v>43404</v>
          </cell>
          <cell r="W2524">
            <v>43404</v>
          </cell>
          <cell r="X2524">
            <v>30</v>
          </cell>
          <cell r="Y2524">
            <v>43404</v>
          </cell>
          <cell r="Z2524">
            <v>0</v>
          </cell>
        </row>
        <row r="2525">
          <cell r="C2525">
            <v>4961</v>
          </cell>
          <cell r="D2525" t="str">
            <v>ELEALB</v>
          </cell>
          <cell r="E2525">
            <v>2018</v>
          </cell>
          <cell r="F2525" t="str">
            <v>TA</v>
          </cell>
          <cell r="G2525" t="str">
            <v>MANTENIMENT CSSat ALBATARREC 2018-10</v>
          </cell>
          <cell r="H2525" t="str">
            <v>IND</v>
          </cell>
          <cell r="I2525">
            <v>0</v>
          </cell>
          <cell r="J2525">
            <v>4</v>
          </cell>
          <cell r="K2525">
            <v>1E-3</v>
          </cell>
          <cell r="L2525">
            <v>3.9990000000000001</v>
          </cell>
          <cell r="M2525">
            <v>2.5000000000000001E-4</v>
          </cell>
          <cell r="N2525" t="str">
            <v>-</v>
          </cell>
          <cell r="O2525" t="str">
            <v>-</v>
          </cell>
          <cell r="P2525" t="str">
            <v>-</v>
          </cell>
          <cell r="Q2525" t="str">
            <v>-</v>
          </cell>
          <cell r="R2525" t="str">
            <v>TRS</v>
          </cell>
          <cell r="S2525" t="str">
            <v>-</v>
          </cell>
          <cell r="T2525" t="str">
            <v>-</v>
          </cell>
          <cell r="U2525">
            <v>43374</v>
          </cell>
          <cell r="V2525">
            <v>43404</v>
          </cell>
          <cell r="W2525">
            <v>43404</v>
          </cell>
          <cell r="X2525">
            <v>30</v>
          </cell>
          <cell r="Y2525">
            <v>43404</v>
          </cell>
          <cell r="Z2525">
            <v>0</v>
          </cell>
        </row>
        <row r="2526">
          <cell r="C2526">
            <v>4962</v>
          </cell>
          <cell r="D2526" t="str">
            <v>ELTOSE</v>
          </cell>
          <cell r="E2526">
            <v>2018</v>
          </cell>
          <cell r="F2526" t="str">
            <v>TA</v>
          </cell>
          <cell r="G2526" t="str">
            <v>MANTENIMENT CSSat T.SEGRE 2018-10</v>
          </cell>
          <cell r="H2526" t="str">
            <v>IND</v>
          </cell>
          <cell r="I2526">
            <v>0</v>
          </cell>
          <cell r="J2526">
            <v>4</v>
          </cell>
          <cell r="K2526">
            <v>4.5</v>
          </cell>
          <cell r="L2526">
            <v>-0.5</v>
          </cell>
          <cell r="M2526">
            <v>1.125</v>
          </cell>
          <cell r="N2526" t="str">
            <v>-</v>
          </cell>
          <cell r="O2526" t="str">
            <v>-</v>
          </cell>
          <cell r="P2526" t="str">
            <v>-</v>
          </cell>
          <cell r="Q2526" t="str">
            <v>-</v>
          </cell>
          <cell r="R2526" t="str">
            <v>TRS</v>
          </cell>
          <cell r="S2526" t="str">
            <v>-</v>
          </cell>
          <cell r="T2526" t="str">
            <v>-</v>
          </cell>
          <cell r="U2526">
            <v>43374</v>
          </cell>
          <cell r="V2526">
            <v>43404</v>
          </cell>
          <cell r="W2526">
            <v>43404</v>
          </cell>
          <cell r="X2526">
            <v>30</v>
          </cell>
          <cell r="Y2526">
            <v>43404</v>
          </cell>
          <cell r="Z2526">
            <v>0</v>
          </cell>
        </row>
        <row r="2527">
          <cell r="C2527">
            <v>4963</v>
          </cell>
          <cell r="D2527" t="str">
            <v>ELEPON</v>
          </cell>
          <cell r="E2527">
            <v>2018</v>
          </cell>
          <cell r="F2527" t="str">
            <v>TA</v>
          </cell>
          <cell r="G2527" t="str">
            <v>MANTENIMENT CSSat PONTS 2018-10</v>
          </cell>
          <cell r="H2527" t="str">
            <v>IND</v>
          </cell>
          <cell r="I2527">
            <v>0</v>
          </cell>
          <cell r="J2527">
            <v>4</v>
          </cell>
          <cell r="K2527">
            <v>1E-3</v>
          </cell>
          <cell r="L2527">
            <v>3.9990000000000001</v>
          </cell>
          <cell r="M2527">
            <v>2.5000000000000001E-4</v>
          </cell>
          <cell r="N2527" t="str">
            <v>-</v>
          </cell>
          <cell r="O2527" t="str">
            <v>-</v>
          </cell>
          <cell r="P2527" t="str">
            <v>-</v>
          </cell>
          <cell r="Q2527" t="str">
            <v>-</v>
          </cell>
          <cell r="R2527" t="str">
            <v>TRS</v>
          </cell>
          <cell r="S2527" t="str">
            <v>-</v>
          </cell>
          <cell r="T2527" t="str">
            <v>-</v>
          </cell>
          <cell r="U2527">
            <v>43374</v>
          </cell>
          <cell r="V2527">
            <v>43404</v>
          </cell>
          <cell r="W2527">
            <v>43404</v>
          </cell>
          <cell r="X2527">
            <v>30</v>
          </cell>
          <cell r="Y2527">
            <v>43404</v>
          </cell>
          <cell r="Z2527">
            <v>0</v>
          </cell>
        </row>
        <row r="2528">
          <cell r="C2528">
            <v>4964</v>
          </cell>
          <cell r="D2528" t="str">
            <v>ELEEBR</v>
          </cell>
          <cell r="E2528">
            <v>2018</v>
          </cell>
          <cell r="F2528" t="str">
            <v>TA</v>
          </cell>
          <cell r="G2528" t="str">
            <v>MANTENIMENT CSSat EEBRO 2018-10</v>
          </cell>
          <cell r="H2528" t="str">
            <v>IND</v>
          </cell>
          <cell r="I2528">
            <v>4</v>
          </cell>
          <cell r="J2528">
            <v>5</v>
          </cell>
          <cell r="K2528">
            <v>1E-3</v>
          </cell>
          <cell r="L2528">
            <v>4.9989999999999997</v>
          </cell>
          <cell r="M2528">
            <v>2.0000000000000001E-4</v>
          </cell>
          <cell r="N2528" t="str">
            <v>-</v>
          </cell>
          <cell r="O2528" t="str">
            <v>-</v>
          </cell>
          <cell r="P2528" t="str">
            <v>-</v>
          </cell>
          <cell r="Q2528" t="str">
            <v>-</v>
          </cell>
          <cell r="R2528" t="str">
            <v>TRS</v>
          </cell>
          <cell r="S2528" t="str">
            <v>-</v>
          </cell>
          <cell r="T2528" t="str">
            <v>-</v>
          </cell>
          <cell r="U2528">
            <v>43374</v>
          </cell>
          <cell r="V2528">
            <v>43404</v>
          </cell>
          <cell r="W2528">
            <v>43404</v>
          </cell>
          <cell r="X2528">
            <v>30</v>
          </cell>
          <cell r="Y2528">
            <v>43404</v>
          </cell>
          <cell r="Z2528">
            <v>0</v>
          </cell>
        </row>
        <row r="2529">
          <cell r="C2529">
            <v>4965</v>
          </cell>
          <cell r="D2529" t="str">
            <v>ELSACO</v>
          </cell>
          <cell r="E2529">
            <v>2018</v>
          </cell>
          <cell r="F2529" t="str">
            <v>TA</v>
          </cell>
          <cell r="G2529" t="str">
            <v>MANTENIMENT CSSat STA.COLOMA 2018-10</v>
          </cell>
          <cell r="H2529" t="str">
            <v>IND</v>
          </cell>
          <cell r="I2529">
            <v>4</v>
          </cell>
          <cell r="J2529">
            <v>4</v>
          </cell>
          <cell r="K2529">
            <v>1E-3</v>
          </cell>
          <cell r="L2529">
            <v>3.9990000000000001</v>
          </cell>
          <cell r="M2529">
            <v>2.5000000000000001E-4</v>
          </cell>
          <cell r="N2529" t="str">
            <v>-</v>
          </cell>
          <cell r="O2529" t="str">
            <v>-</v>
          </cell>
          <cell r="P2529" t="str">
            <v>-</v>
          </cell>
          <cell r="Q2529" t="str">
            <v>-</v>
          </cell>
          <cell r="R2529" t="str">
            <v>TRS</v>
          </cell>
          <cell r="S2529" t="str">
            <v>-</v>
          </cell>
          <cell r="T2529" t="str">
            <v>-</v>
          </cell>
          <cell r="U2529">
            <v>43374</v>
          </cell>
          <cell r="V2529">
            <v>43404</v>
          </cell>
          <cell r="W2529">
            <v>43404</v>
          </cell>
          <cell r="X2529">
            <v>30</v>
          </cell>
          <cell r="Y2529">
            <v>43404</v>
          </cell>
          <cell r="Z2529">
            <v>0</v>
          </cell>
        </row>
        <row r="2530">
          <cell r="C2530">
            <v>4966</v>
          </cell>
          <cell r="D2530" t="str">
            <v>ELEBER</v>
          </cell>
          <cell r="E2530">
            <v>2018</v>
          </cell>
          <cell r="F2530" t="str">
            <v>TA</v>
          </cell>
          <cell r="G2530" t="str">
            <v>1 x Manguera COM CAP32 - PROTECC. ZiV</v>
          </cell>
          <cell r="H2530" t="str">
            <v>IND</v>
          </cell>
          <cell r="I2530">
            <v>6</v>
          </cell>
          <cell r="J2530">
            <v>0.5</v>
          </cell>
          <cell r="K2530">
            <v>0.33</v>
          </cell>
          <cell r="L2530">
            <v>0.16999999999999998</v>
          </cell>
          <cell r="M2530">
            <v>0.66</v>
          </cell>
          <cell r="N2530" t="str">
            <v>-</v>
          </cell>
          <cell r="O2530" t="str">
            <v>-</v>
          </cell>
          <cell r="P2530" t="str">
            <v>EMM</v>
          </cell>
          <cell r="Q2530" t="str">
            <v>-</v>
          </cell>
          <cell r="R2530" t="str">
            <v>-</v>
          </cell>
          <cell r="S2530" t="str">
            <v>-</v>
          </cell>
          <cell r="T2530" t="str">
            <v>-</v>
          </cell>
          <cell r="U2530">
            <v>43383</v>
          </cell>
          <cell r="V2530">
            <v>43383</v>
          </cell>
          <cell r="W2530">
            <v>43383</v>
          </cell>
          <cell r="X2530">
            <v>0</v>
          </cell>
          <cell r="Y2530">
            <v>43383</v>
          </cell>
          <cell r="Z2530">
            <v>0</v>
          </cell>
        </row>
        <row r="2531">
          <cell r="C2531">
            <v>4967</v>
          </cell>
          <cell r="D2531" t="str">
            <v>SUMALG</v>
          </cell>
          <cell r="E2531">
            <v>2018</v>
          </cell>
          <cell r="F2531" t="str">
            <v>TA</v>
          </cell>
          <cell r="G2531" t="str">
            <v>1 x Manguera COM CAP32 - MOXA nPort-5110</v>
          </cell>
          <cell r="H2531" t="str">
            <v>OF4941</v>
          </cell>
          <cell r="I2531">
            <v>6</v>
          </cell>
          <cell r="J2531">
            <v>0.5</v>
          </cell>
          <cell r="K2531">
            <v>0.33</v>
          </cell>
          <cell r="L2531">
            <v>0.16999999999999998</v>
          </cell>
          <cell r="M2531">
            <v>0.66</v>
          </cell>
          <cell r="N2531" t="str">
            <v>-</v>
          </cell>
          <cell r="O2531" t="str">
            <v>-</v>
          </cell>
          <cell r="P2531" t="str">
            <v>EMM</v>
          </cell>
          <cell r="Q2531" t="str">
            <v>-</v>
          </cell>
          <cell r="R2531" t="str">
            <v>-</v>
          </cell>
          <cell r="S2531" t="str">
            <v>-</v>
          </cell>
          <cell r="T2531" t="str">
            <v>-</v>
          </cell>
          <cell r="U2531">
            <v>43384</v>
          </cell>
          <cell r="V2531">
            <v>43388</v>
          </cell>
          <cell r="W2531">
            <v>43388</v>
          </cell>
          <cell r="X2531">
            <v>4</v>
          </cell>
          <cell r="Y2531">
            <v>43388</v>
          </cell>
          <cell r="Z2531">
            <v>0</v>
          </cell>
        </row>
        <row r="2532">
          <cell r="C2532">
            <v>4968</v>
          </cell>
          <cell r="D2532" t="str">
            <v>ELDICE</v>
          </cell>
          <cell r="E2532">
            <v>2018</v>
          </cell>
          <cell r="F2532" t="str">
            <v>TA</v>
          </cell>
          <cell r="G2532" t="str">
            <v>2 x Manguera COM CAP32 - MOXA nPort-5110</v>
          </cell>
          <cell r="H2532" t="str">
            <v>OF4950</v>
          </cell>
          <cell r="I2532">
            <v>0</v>
          </cell>
          <cell r="J2532">
            <v>1</v>
          </cell>
          <cell r="K2532">
            <v>0.66</v>
          </cell>
          <cell r="L2532">
            <v>0.33999999999999997</v>
          </cell>
          <cell r="M2532">
            <v>0.66</v>
          </cell>
          <cell r="N2532" t="str">
            <v>-</v>
          </cell>
          <cell r="O2532" t="str">
            <v>-</v>
          </cell>
          <cell r="P2532" t="str">
            <v>EMM</v>
          </cell>
          <cell r="Q2532" t="str">
            <v>-</v>
          </cell>
          <cell r="R2532" t="str">
            <v>-</v>
          </cell>
          <cell r="S2532" t="str">
            <v>-</v>
          </cell>
          <cell r="T2532" t="str">
            <v>-</v>
          </cell>
          <cell r="U2532">
            <v>43384</v>
          </cell>
          <cell r="V2532">
            <v>43384</v>
          </cell>
          <cell r="W2532">
            <v>43384</v>
          </cell>
          <cell r="X2532">
            <v>0</v>
          </cell>
          <cell r="Y2532">
            <v>43384</v>
          </cell>
          <cell r="Z2532">
            <v>0</v>
          </cell>
        </row>
        <row r="2533">
          <cell r="C2533">
            <v>4969</v>
          </cell>
          <cell r="D2533" t="str">
            <v>EMSA</v>
          </cell>
          <cell r="E2533">
            <v>2018</v>
          </cell>
          <cell r="F2533" t="str">
            <v>TA</v>
          </cell>
          <cell r="G2533" t="str">
            <v>CC SCADA TEDIS.Net EMSA v3.2</v>
          </cell>
          <cell r="H2533" t="str">
            <v>OF4946</v>
          </cell>
          <cell r="I2533">
            <v>0</v>
          </cell>
          <cell r="J2533">
            <v>4</v>
          </cell>
          <cell r="K2533">
            <v>4.75</v>
          </cell>
          <cell r="L2533">
            <v>-0.75</v>
          </cell>
          <cell r="M2533">
            <v>1.1875</v>
          </cell>
          <cell r="N2533" t="str">
            <v>-</v>
          </cell>
          <cell r="O2533" t="str">
            <v>-</v>
          </cell>
          <cell r="P2533" t="str">
            <v>-</v>
          </cell>
          <cell r="Q2533" t="str">
            <v>-</v>
          </cell>
          <cell r="R2533" t="str">
            <v>EDC</v>
          </cell>
          <cell r="S2533" t="str">
            <v>-</v>
          </cell>
          <cell r="T2533" t="str">
            <v>-</v>
          </cell>
          <cell r="U2533">
            <v>43388</v>
          </cell>
          <cell r="V2533">
            <v>43406</v>
          </cell>
          <cell r="W2533">
            <v>43593</v>
          </cell>
          <cell r="X2533">
            <v>17</v>
          </cell>
          <cell r="Y2533">
            <v>43593</v>
          </cell>
          <cell r="Z2533">
            <v>0</v>
          </cell>
        </row>
        <row r="2534">
          <cell r="C2534">
            <v>4970</v>
          </cell>
          <cell r="D2534" t="str">
            <v>BASENE</v>
          </cell>
          <cell r="E2534">
            <v>2018</v>
          </cell>
          <cell r="F2534" t="str">
            <v>TA</v>
          </cell>
          <cell r="G2534" t="str">
            <v>Inst. i PEM RTU C.T. COMPOSITOR SERRAT v1.0</v>
          </cell>
          <cell r="H2534" t="str">
            <v>IND</v>
          </cell>
          <cell r="I2534">
            <v>0</v>
          </cell>
          <cell r="J2534">
            <v>12</v>
          </cell>
          <cell r="K2534">
            <v>10.33</v>
          </cell>
          <cell r="L2534">
            <v>1.67</v>
          </cell>
          <cell r="M2534">
            <v>0.86083333333333334</v>
          </cell>
          <cell r="N2534" t="str">
            <v>-</v>
          </cell>
          <cell r="O2534" t="str">
            <v>-</v>
          </cell>
          <cell r="P2534" t="str">
            <v>-</v>
          </cell>
          <cell r="Q2534" t="str">
            <v>JMG</v>
          </cell>
          <cell r="R2534" t="str">
            <v>-</v>
          </cell>
          <cell r="S2534" t="str">
            <v>-</v>
          </cell>
          <cell r="T2534" t="str">
            <v>-</v>
          </cell>
          <cell r="U2534">
            <v>43388</v>
          </cell>
          <cell r="V2534">
            <v>43413</v>
          </cell>
          <cell r="W2534">
            <v>43413</v>
          </cell>
          <cell r="X2534">
            <v>24</v>
          </cell>
          <cell r="Y2534">
            <v>43410</v>
          </cell>
          <cell r="Z2534">
            <v>-3</v>
          </cell>
        </row>
        <row r="2535">
          <cell r="C2535">
            <v>4971</v>
          </cell>
          <cell r="D2535" t="str">
            <v>SITEL</v>
          </cell>
          <cell r="E2535">
            <v>2018</v>
          </cell>
          <cell r="F2535" t="str">
            <v>TA</v>
          </cell>
          <cell r="G2535" t="str">
            <v>1 x Manguera COM CAP16 - MOXA nPort-5110</v>
          </cell>
          <cell r="H2535" t="str">
            <v>OF4934</v>
          </cell>
          <cell r="I2535">
            <v>0</v>
          </cell>
          <cell r="J2535">
            <v>0.5</v>
          </cell>
          <cell r="K2535">
            <v>0.7</v>
          </cell>
          <cell r="L2535">
            <v>-0.19999999999999996</v>
          </cell>
          <cell r="M2535">
            <v>1.4</v>
          </cell>
          <cell r="N2535" t="str">
            <v>-</v>
          </cell>
          <cell r="O2535" t="str">
            <v>-</v>
          </cell>
          <cell r="P2535" t="str">
            <v>EMM</v>
          </cell>
          <cell r="Q2535" t="str">
            <v>-</v>
          </cell>
          <cell r="R2535" t="str">
            <v>-</v>
          </cell>
          <cell r="S2535" t="str">
            <v>-</v>
          </cell>
          <cell r="T2535" t="str">
            <v>-</v>
          </cell>
          <cell r="U2535">
            <v>43389</v>
          </cell>
          <cell r="V2535">
            <v>43389</v>
          </cell>
          <cell r="W2535">
            <v>43389</v>
          </cell>
          <cell r="X2535">
            <v>0</v>
          </cell>
          <cell r="Y2535">
            <v>43389</v>
          </cell>
          <cell r="Z2535">
            <v>0</v>
          </cell>
        </row>
        <row r="2536">
          <cell r="C2536">
            <v>4972</v>
          </cell>
          <cell r="D2536" t="str">
            <v>SITEL</v>
          </cell>
          <cell r="E2536">
            <v>2018</v>
          </cell>
          <cell r="F2536" t="str">
            <v>TA</v>
          </cell>
          <cell r="G2536" t="str">
            <v>1 x Manguera COM CAP32 - GPRS</v>
          </cell>
          <cell r="H2536" t="str">
            <v>OF4970</v>
          </cell>
          <cell r="I2536">
            <v>0</v>
          </cell>
          <cell r="J2536">
            <v>0.5</v>
          </cell>
          <cell r="K2536">
            <v>0.41000000000000003</v>
          </cell>
          <cell r="L2536">
            <v>8.9999999999999969E-2</v>
          </cell>
          <cell r="M2536">
            <v>0.82000000000000006</v>
          </cell>
          <cell r="N2536" t="str">
            <v>-</v>
          </cell>
          <cell r="O2536" t="str">
            <v>-</v>
          </cell>
          <cell r="P2536" t="str">
            <v>EMM</v>
          </cell>
          <cell r="Q2536" t="str">
            <v>-</v>
          </cell>
          <cell r="R2536" t="str">
            <v>-</v>
          </cell>
          <cell r="S2536" t="str">
            <v>-</v>
          </cell>
          <cell r="T2536" t="str">
            <v>-</v>
          </cell>
          <cell r="U2536">
            <v>43390</v>
          </cell>
          <cell r="V2536">
            <v>43413</v>
          </cell>
          <cell r="W2536">
            <v>43413</v>
          </cell>
          <cell r="X2536">
            <v>22</v>
          </cell>
          <cell r="Y2536">
            <v>43391</v>
          </cell>
          <cell r="Z2536">
            <v>-21</v>
          </cell>
        </row>
        <row r="2537">
          <cell r="C2537">
            <v>4973</v>
          </cell>
          <cell r="D2537" t="str">
            <v>ORMAZA</v>
          </cell>
          <cell r="E2537">
            <v>2018</v>
          </cell>
          <cell r="F2537" t="str">
            <v>OB</v>
          </cell>
          <cell r="G2537" t="str">
            <v>CC SCADA TEDIS.Net MUSEO LOUVRE v1.0</v>
          </cell>
          <cell r="H2537" t="str">
            <v>PPAL</v>
          </cell>
          <cell r="I2537">
            <v>0</v>
          </cell>
          <cell r="J2537">
            <v>76</v>
          </cell>
          <cell r="K2537">
            <v>0</v>
          </cell>
          <cell r="L2537">
            <v>76</v>
          </cell>
          <cell r="M2537">
            <v>0</v>
          </cell>
          <cell r="N2537" t="str">
            <v>-</v>
          </cell>
          <cell r="O2537" t="str">
            <v>-</v>
          </cell>
          <cell r="P2537" t="str">
            <v>-</v>
          </cell>
          <cell r="Q2537" t="str">
            <v>JMG</v>
          </cell>
          <cell r="R2537" t="str">
            <v>-</v>
          </cell>
          <cell r="S2537" t="str">
            <v>-</v>
          </cell>
          <cell r="T2537" t="str">
            <v>-</v>
          </cell>
          <cell r="U2537">
            <v>43390</v>
          </cell>
          <cell r="V2537">
            <v>43423</v>
          </cell>
          <cell r="W2537">
            <v>43423</v>
          </cell>
          <cell r="X2537">
            <v>32</v>
          </cell>
          <cell r="Y2537">
            <v>0</v>
          </cell>
          <cell r="Z2537" t="str">
            <v/>
          </cell>
        </row>
        <row r="2538">
          <cell r="C2538">
            <v>4974</v>
          </cell>
          <cell r="D2538" t="str">
            <v>ORMAZA</v>
          </cell>
          <cell r="E2538">
            <v>2018</v>
          </cell>
          <cell r="F2538" t="str">
            <v>OB</v>
          </cell>
          <cell r="G2538" t="str">
            <v>Inst. y PEM CC SCADA TEDIS.Net MUSEO LOUVRE v1.0</v>
          </cell>
          <cell r="H2538" t="str">
            <v>OF4973</v>
          </cell>
          <cell r="I2538">
            <v>0</v>
          </cell>
          <cell r="J2538">
            <v>16</v>
          </cell>
          <cell r="K2538">
            <v>0</v>
          </cell>
          <cell r="L2538">
            <v>16</v>
          </cell>
          <cell r="M2538">
            <v>0</v>
          </cell>
          <cell r="N2538" t="str">
            <v>-</v>
          </cell>
          <cell r="O2538" t="str">
            <v>-</v>
          </cell>
          <cell r="P2538" t="str">
            <v>-</v>
          </cell>
          <cell r="Q2538" t="str">
            <v>JMG</v>
          </cell>
          <cell r="R2538" t="str">
            <v>-</v>
          </cell>
          <cell r="S2538" t="str">
            <v>-</v>
          </cell>
          <cell r="T2538" t="str">
            <v>-</v>
          </cell>
          <cell r="U2538">
            <v>43390</v>
          </cell>
          <cell r="V2538">
            <v>43423</v>
          </cell>
          <cell r="W2538">
            <v>43423</v>
          </cell>
          <cell r="X2538">
            <v>32</v>
          </cell>
          <cell r="Y2538">
            <v>0</v>
          </cell>
          <cell r="Z2538" t="str">
            <v/>
          </cell>
        </row>
        <row r="2539">
          <cell r="C2539">
            <v>4975</v>
          </cell>
          <cell r="D2539" t="str">
            <v>ORMAZA</v>
          </cell>
          <cell r="E2539">
            <v>2018</v>
          </cell>
          <cell r="F2539" t="str">
            <v>TA</v>
          </cell>
          <cell r="G2539" t="str">
            <v>CC SCADA BBVA TRES CANTOS v3.1</v>
          </cell>
          <cell r="H2539" t="str">
            <v>IND</v>
          </cell>
          <cell r="I2539">
            <v>0</v>
          </cell>
          <cell r="J2539">
            <v>12</v>
          </cell>
          <cell r="K2539">
            <v>20</v>
          </cell>
          <cell r="L2539">
            <v>-8</v>
          </cell>
          <cell r="M2539">
            <v>1.6666666666666667</v>
          </cell>
          <cell r="N2539" t="str">
            <v>-</v>
          </cell>
          <cell r="O2539" t="str">
            <v>-</v>
          </cell>
          <cell r="P2539" t="str">
            <v>-</v>
          </cell>
          <cell r="Q2539" t="str">
            <v>JMG</v>
          </cell>
          <cell r="R2539" t="str">
            <v>-</v>
          </cell>
          <cell r="S2539" t="str">
            <v>-</v>
          </cell>
          <cell r="T2539" t="str">
            <v>-</v>
          </cell>
          <cell r="U2539">
            <v>43374</v>
          </cell>
          <cell r="V2539">
            <v>43404</v>
          </cell>
          <cell r="W2539">
            <v>43404</v>
          </cell>
          <cell r="X2539">
            <v>30</v>
          </cell>
          <cell r="Y2539">
            <v>43392</v>
          </cell>
          <cell r="Z2539">
            <v>-11</v>
          </cell>
        </row>
        <row r="2540">
          <cell r="C2540">
            <v>4976</v>
          </cell>
          <cell r="D2540" t="str">
            <v>INPPOZ</v>
          </cell>
          <cell r="E2540">
            <v>2018</v>
          </cell>
          <cell r="F2540" t="str">
            <v>TA</v>
          </cell>
          <cell r="G2540" t="str">
            <v>CC SCADA TEDIS.Net PECUARIAS v2.1</v>
          </cell>
          <cell r="H2540" t="str">
            <v>IND</v>
          </cell>
          <cell r="I2540">
            <v>0</v>
          </cell>
          <cell r="J2540">
            <v>10</v>
          </cell>
          <cell r="K2540">
            <v>29.25</v>
          </cell>
          <cell r="L2540">
            <v>-19.25</v>
          </cell>
          <cell r="M2540">
            <v>2.9249999999999998</v>
          </cell>
          <cell r="N2540" t="str">
            <v>-</v>
          </cell>
          <cell r="O2540" t="str">
            <v>-</v>
          </cell>
          <cell r="P2540" t="str">
            <v>-</v>
          </cell>
          <cell r="Q2540" t="str">
            <v>-</v>
          </cell>
          <cell r="R2540" t="str">
            <v>RVC</v>
          </cell>
          <cell r="S2540" t="str">
            <v>-</v>
          </cell>
          <cell r="T2540" t="str">
            <v>-</v>
          </cell>
          <cell r="U2540">
            <v>43397</v>
          </cell>
          <cell r="V2540">
            <v>43424</v>
          </cell>
          <cell r="W2540">
            <v>43518</v>
          </cell>
          <cell r="X2540">
            <v>26</v>
          </cell>
          <cell r="Y2540">
            <v>43518</v>
          </cell>
          <cell r="Z2540">
            <v>0</v>
          </cell>
        </row>
        <row r="2541">
          <cell r="C2541">
            <v>4977</v>
          </cell>
          <cell r="D2541" t="str">
            <v>ELEARD</v>
          </cell>
          <cell r="E2541">
            <v>2018</v>
          </cell>
          <cell r="F2541" t="str">
            <v>TA</v>
          </cell>
          <cell r="G2541" t="str">
            <v>Reparacion CAP32-48 N/S 363-2014 CT JUAN BRAVO</v>
          </cell>
          <cell r="H2541" t="str">
            <v>IND</v>
          </cell>
          <cell r="I2541">
            <v>0</v>
          </cell>
          <cell r="J2541">
            <v>3.5</v>
          </cell>
          <cell r="K2541">
            <v>3.33</v>
          </cell>
          <cell r="L2541">
            <v>0.16999999999999993</v>
          </cell>
          <cell r="M2541">
            <v>0.9514285714285714</v>
          </cell>
          <cell r="N2541" t="str">
            <v>-</v>
          </cell>
          <cell r="O2541" t="str">
            <v>-</v>
          </cell>
          <cell r="P2541" t="str">
            <v>EMM</v>
          </cell>
          <cell r="Q2541" t="str">
            <v>-</v>
          </cell>
          <cell r="R2541" t="str">
            <v>-</v>
          </cell>
          <cell r="S2541" t="str">
            <v>-</v>
          </cell>
          <cell r="T2541" t="str">
            <v>-</v>
          </cell>
          <cell r="U2541">
            <v>43398</v>
          </cell>
          <cell r="V2541">
            <v>43398</v>
          </cell>
          <cell r="W2541">
            <v>43398</v>
          </cell>
          <cell r="X2541">
            <v>0</v>
          </cell>
          <cell r="Y2541">
            <v>43398</v>
          </cell>
          <cell r="Z2541">
            <v>0</v>
          </cell>
        </row>
        <row r="2542">
          <cell r="C2542">
            <v>4978</v>
          </cell>
          <cell r="D2542" t="str">
            <v>ELEARD</v>
          </cell>
          <cell r="E2542">
            <v>2018</v>
          </cell>
          <cell r="F2542" t="str">
            <v>TA</v>
          </cell>
          <cell r="G2542" t="str">
            <v>Reparacion MODEM-RADIO CT JUAN BRAVO</v>
          </cell>
          <cell r="H2542" t="str">
            <v>IND</v>
          </cell>
          <cell r="I2542">
            <v>0</v>
          </cell>
          <cell r="J2542">
            <v>1.5</v>
          </cell>
          <cell r="K2542">
            <v>1.1000000000000001</v>
          </cell>
          <cell r="L2542">
            <v>0.39999999999999991</v>
          </cell>
          <cell r="M2542">
            <v>0.73333333333333339</v>
          </cell>
          <cell r="N2542" t="str">
            <v>-</v>
          </cell>
          <cell r="O2542" t="str">
            <v>-</v>
          </cell>
          <cell r="P2542" t="str">
            <v>EMM</v>
          </cell>
          <cell r="Q2542" t="str">
            <v>-</v>
          </cell>
          <cell r="R2542" t="str">
            <v>-</v>
          </cell>
          <cell r="S2542" t="str">
            <v>-</v>
          </cell>
          <cell r="T2542" t="str">
            <v>-</v>
          </cell>
          <cell r="U2542">
            <v>43398</v>
          </cell>
          <cell r="V2542">
            <v>43398</v>
          </cell>
          <cell r="W2542">
            <v>43398</v>
          </cell>
          <cell r="X2542">
            <v>0</v>
          </cell>
          <cell r="Y2542">
            <v>43398</v>
          </cell>
          <cell r="Z2542">
            <v>0</v>
          </cell>
        </row>
        <row r="2543">
          <cell r="C2543">
            <v>4979</v>
          </cell>
          <cell r="D2543" t="str">
            <v>ELEARD</v>
          </cell>
          <cell r="E2543">
            <v>2018</v>
          </cell>
          <cell r="F2543" t="str">
            <v>TA</v>
          </cell>
          <cell r="G2543" t="str">
            <v>Reparacion CAP32-48 N/S 768-2012 CT EDIFICIOS MULTIPLES</v>
          </cell>
          <cell r="H2543" t="str">
            <v>IND</v>
          </cell>
          <cell r="I2543">
            <v>0</v>
          </cell>
          <cell r="J2543">
            <v>2.5</v>
          </cell>
          <cell r="K2543">
            <v>2.25</v>
          </cell>
          <cell r="L2543">
            <v>0.25</v>
          </cell>
          <cell r="M2543">
            <v>0.9</v>
          </cell>
          <cell r="N2543" t="str">
            <v>-</v>
          </cell>
          <cell r="O2543" t="str">
            <v>-</v>
          </cell>
          <cell r="P2543" t="str">
            <v>EMM</v>
          </cell>
          <cell r="Q2543" t="str">
            <v>-</v>
          </cell>
          <cell r="R2543" t="str">
            <v>-</v>
          </cell>
          <cell r="S2543" t="str">
            <v>-</v>
          </cell>
          <cell r="T2543" t="str">
            <v>-</v>
          </cell>
          <cell r="U2543">
            <v>43398</v>
          </cell>
          <cell r="V2543">
            <v>43398</v>
          </cell>
          <cell r="W2543">
            <v>43398</v>
          </cell>
          <cell r="X2543">
            <v>0</v>
          </cell>
          <cell r="Y2543">
            <v>43398</v>
          </cell>
          <cell r="Z2543">
            <v>0</v>
          </cell>
        </row>
        <row r="2544">
          <cell r="C2544">
            <v>4980</v>
          </cell>
          <cell r="D2544" t="str">
            <v>ELEARD</v>
          </cell>
          <cell r="E2544">
            <v>2018</v>
          </cell>
          <cell r="F2544" t="str">
            <v>TA</v>
          </cell>
          <cell r="G2544" t="str">
            <v>Reparacion CRINOR-48 N/S 780-2008 CT  PORTUGALETE</v>
          </cell>
          <cell r="H2544" t="str">
            <v>IND</v>
          </cell>
          <cell r="I2544">
            <v>0</v>
          </cell>
          <cell r="J2544">
            <v>2</v>
          </cell>
          <cell r="K2544">
            <v>1.75</v>
          </cell>
          <cell r="L2544">
            <v>0.25</v>
          </cell>
          <cell r="M2544">
            <v>0.875</v>
          </cell>
          <cell r="N2544" t="str">
            <v>-</v>
          </cell>
          <cell r="O2544" t="str">
            <v>-</v>
          </cell>
          <cell r="P2544" t="str">
            <v>EMM</v>
          </cell>
          <cell r="Q2544" t="str">
            <v>-</v>
          </cell>
          <cell r="R2544" t="str">
            <v>-</v>
          </cell>
          <cell r="S2544" t="str">
            <v>-</v>
          </cell>
          <cell r="T2544" t="str">
            <v>-</v>
          </cell>
          <cell r="U2544">
            <v>43398</v>
          </cell>
          <cell r="V2544">
            <v>43398</v>
          </cell>
          <cell r="W2544">
            <v>43398</v>
          </cell>
          <cell r="X2544">
            <v>0</v>
          </cell>
          <cell r="Y2544">
            <v>43398</v>
          </cell>
          <cell r="Z2544">
            <v>0</v>
          </cell>
        </row>
        <row r="2545">
          <cell r="C2545">
            <v>4981</v>
          </cell>
          <cell r="D2545" t="str">
            <v>INPPOZ</v>
          </cell>
          <cell r="E2545">
            <v>2018</v>
          </cell>
          <cell r="F2545" t="str">
            <v>TA</v>
          </cell>
          <cell r="G2545" t="str">
            <v xml:space="preserve">MANTENIMENT XARXES RADIO PECUARIAS 01/11/2018 - 31/10/2,019 </v>
          </cell>
          <cell r="H2545" t="str">
            <v>IND</v>
          </cell>
          <cell r="I2545">
            <v>0</v>
          </cell>
          <cell r="J2545">
            <v>17</v>
          </cell>
          <cell r="K2545">
            <v>21</v>
          </cell>
          <cell r="L2545">
            <v>-4</v>
          </cell>
          <cell r="M2545">
            <v>1.2352941176470589</v>
          </cell>
          <cell r="N2545" t="str">
            <v>-</v>
          </cell>
          <cell r="O2545" t="str">
            <v>-</v>
          </cell>
          <cell r="P2545" t="str">
            <v>-</v>
          </cell>
          <cell r="Q2545" t="str">
            <v>-</v>
          </cell>
          <cell r="R2545" t="str">
            <v>-</v>
          </cell>
          <cell r="S2545" t="str">
            <v>-</v>
          </cell>
          <cell r="T2545" t="str">
            <v>AMX</v>
          </cell>
          <cell r="U2545">
            <v>43398</v>
          </cell>
          <cell r="V2545">
            <v>43404</v>
          </cell>
          <cell r="W2545">
            <v>43430</v>
          </cell>
          <cell r="X2545">
            <v>6</v>
          </cell>
          <cell r="Y2545">
            <v>43430</v>
          </cell>
          <cell r="Z2545">
            <v>0</v>
          </cell>
        </row>
        <row r="2546">
          <cell r="C2546">
            <v>4982</v>
          </cell>
          <cell r="D2546" t="str">
            <v>ELECON</v>
          </cell>
          <cell r="E2546">
            <v>2018</v>
          </cell>
          <cell r="F2546" t="str">
            <v>OB</v>
          </cell>
          <cell r="G2546" t="str">
            <v>RTU S.E. CONIL v2.0</v>
          </cell>
          <cell r="H2546" t="str">
            <v>IND</v>
          </cell>
          <cell r="I2546">
            <v>0</v>
          </cell>
          <cell r="J2546">
            <v>42</v>
          </cell>
          <cell r="K2546">
            <v>0</v>
          </cell>
          <cell r="L2546">
            <v>42</v>
          </cell>
          <cell r="M2546">
            <v>0</v>
          </cell>
          <cell r="N2546" t="str">
            <v>-</v>
          </cell>
          <cell r="O2546" t="str">
            <v>-</v>
          </cell>
          <cell r="P2546" t="str">
            <v>-</v>
          </cell>
          <cell r="Q2546" t="str">
            <v>-</v>
          </cell>
          <cell r="R2546" t="str">
            <v>EDC</v>
          </cell>
          <cell r="S2546" t="str">
            <v>-</v>
          </cell>
          <cell r="T2546" t="str">
            <v>-</v>
          </cell>
          <cell r="U2546">
            <v>43398</v>
          </cell>
          <cell r="V2546">
            <v>43427</v>
          </cell>
          <cell r="W2546">
            <v>43427</v>
          </cell>
          <cell r="X2546">
            <v>28</v>
          </cell>
          <cell r="Y2546">
            <v>0</v>
          </cell>
          <cell r="Z2546" t="str">
            <v/>
          </cell>
        </row>
        <row r="2547">
          <cell r="C2547">
            <v>4983</v>
          </cell>
          <cell r="D2547" t="str">
            <v>ELDICE</v>
          </cell>
          <cell r="E2547">
            <v>2018</v>
          </cell>
          <cell r="F2547" t="str">
            <v>TA</v>
          </cell>
          <cell r="G2547" t="str">
            <v>1 x Manguera COM CAP32 - MOXA nPort-5110</v>
          </cell>
          <cell r="H2547" t="str">
            <v>OF4952</v>
          </cell>
          <cell r="I2547">
            <v>0</v>
          </cell>
          <cell r="J2547">
            <v>0.5</v>
          </cell>
          <cell r="K2547">
            <v>0.5</v>
          </cell>
          <cell r="L2547">
            <v>0</v>
          </cell>
          <cell r="M2547">
            <v>1</v>
          </cell>
          <cell r="N2547" t="str">
            <v>-</v>
          </cell>
          <cell r="O2547" t="str">
            <v>-</v>
          </cell>
          <cell r="P2547" t="str">
            <v>EMM</v>
          </cell>
          <cell r="Q2547" t="str">
            <v>-</v>
          </cell>
          <cell r="R2547" t="str">
            <v>-</v>
          </cell>
          <cell r="S2547" t="str">
            <v>-</v>
          </cell>
          <cell r="T2547" t="str">
            <v>-</v>
          </cell>
          <cell r="U2547">
            <v>43402</v>
          </cell>
          <cell r="V2547">
            <v>43767</v>
          </cell>
          <cell r="W2547">
            <v>43767</v>
          </cell>
          <cell r="X2547">
            <v>360</v>
          </cell>
          <cell r="Y2547">
            <v>43402</v>
          </cell>
          <cell r="Z2547">
            <v>-360</v>
          </cell>
        </row>
        <row r="2548">
          <cell r="C2548">
            <v>0</v>
          </cell>
          <cell r="D2548">
            <v>0</v>
          </cell>
          <cell r="E2548">
            <v>0</v>
          </cell>
          <cell r="F2548">
            <v>0</v>
          </cell>
          <cell r="G2548">
            <v>0</v>
          </cell>
          <cell r="H2548">
            <v>0</v>
          </cell>
          <cell r="I2548">
            <v>0</v>
          </cell>
          <cell r="J2548">
            <v>258</v>
          </cell>
          <cell r="K2548">
            <v>123.69499999999999</v>
          </cell>
          <cell r="L2548">
            <v>134.30500000000001</v>
          </cell>
          <cell r="M2548">
            <v>0</v>
          </cell>
          <cell r="N2548">
            <v>0</v>
          </cell>
          <cell r="O2548">
            <v>0</v>
          </cell>
          <cell r="P2548">
            <v>0</v>
          </cell>
          <cell r="Q2548">
            <v>0</v>
          </cell>
          <cell r="R2548">
            <v>0</v>
          </cell>
          <cell r="S2548">
            <v>0</v>
          </cell>
          <cell r="T2548">
            <v>0</v>
          </cell>
          <cell r="U2548">
            <v>0</v>
          </cell>
          <cell r="V2548">
            <v>0</v>
          </cell>
          <cell r="W2548">
            <v>0</v>
          </cell>
          <cell r="X2548">
            <v>0</v>
          </cell>
          <cell r="Y2548">
            <v>0</v>
          </cell>
          <cell r="Z2548">
            <v>-395</v>
          </cell>
        </row>
        <row r="2549">
          <cell r="L2549">
            <v>0</v>
          </cell>
          <cell r="M2549">
            <v>0</v>
          </cell>
          <cell r="Z2549">
            <v>0</v>
          </cell>
        </row>
        <row r="2550">
          <cell r="D2550">
            <v>0</v>
          </cell>
          <cell r="E2550">
            <v>0</v>
          </cell>
          <cell r="F2550">
            <v>0</v>
          </cell>
          <cell r="G2550">
            <v>0</v>
          </cell>
          <cell r="H2550">
            <v>0</v>
          </cell>
          <cell r="I2550">
            <v>0</v>
          </cell>
          <cell r="J2550">
            <v>0</v>
          </cell>
          <cell r="K2550">
            <v>0</v>
          </cell>
          <cell r="L2550">
            <v>0</v>
          </cell>
          <cell r="M2550">
            <v>0</v>
          </cell>
          <cell r="N2550">
            <v>0</v>
          </cell>
          <cell r="O2550">
            <v>0</v>
          </cell>
          <cell r="P2550">
            <v>0</v>
          </cell>
          <cell r="Q2550">
            <v>0</v>
          </cell>
          <cell r="R2550">
            <v>0</v>
          </cell>
          <cell r="S2550">
            <v>0</v>
          </cell>
          <cell r="T2550">
            <v>0</v>
          </cell>
          <cell r="U2550">
            <v>0</v>
          </cell>
          <cell r="Z2550">
            <v>0</v>
          </cell>
        </row>
        <row r="2551">
          <cell r="D2551">
            <v>0</v>
          </cell>
          <cell r="E2551">
            <v>0</v>
          </cell>
          <cell r="F2551">
            <v>0</v>
          </cell>
          <cell r="G2551">
            <v>0</v>
          </cell>
          <cell r="H2551">
            <v>0</v>
          </cell>
          <cell r="I2551">
            <v>0</v>
          </cell>
          <cell r="J2551">
            <v>0</v>
          </cell>
          <cell r="K2551">
            <v>0</v>
          </cell>
          <cell r="N2551" t="str">
            <v>APROVISIONAMENTS</v>
          </cell>
          <cell r="O2551" t="str">
            <v>ADMINISTRACIO</v>
          </cell>
          <cell r="P2551" t="str">
            <v>OPERACIONS</v>
          </cell>
          <cell r="Q2551" t="str">
            <v>ENGINYERIA HW</v>
          </cell>
          <cell r="R2551" t="str">
            <v>ENGINYERIA SW</v>
          </cell>
          <cell r="S2551" t="str">
            <v>COMERCIAL</v>
          </cell>
          <cell r="T2551" t="str">
            <v>CONSUL.TELCOMUNIC.</v>
          </cell>
          <cell r="U2551">
            <v>0</v>
          </cell>
          <cell r="Z2551">
            <v>0</v>
          </cell>
        </row>
        <row r="2552">
          <cell r="N2552">
            <v>0</v>
          </cell>
          <cell r="O2552">
            <v>0</v>
          </cell>
          <cell r="P2552">
            <v>0</v>
          </cell>
          <cell r="Q2552">
            <v>0</v>
          </cell>
          <cell r="R2552">
            <v>0</v>
          </cell>
          <cell r="S2552">
            <v>0</v>
          </cell>
          <cell r="T2552">
            <v>0</v>
          </cell>
          <cell r="U2552">
            <v>0</v>
          </cell>
          <cell r="Z2552">
            <v>0</v>
          </cell>
        </row>
        <row r="2553">
          <cell r="N2553">
            <v>0</v>
          </cell>
          <cell r="O2553">
            <v>0</v>
          </cell>
          <cell r="P2553">
            <v>0</v>
          </cell>
          <cell r="Q2553">
            <v>0</v>
          </cell>
          <cell r="R2553">
            <v>0</v>
          </cell>
          <cell r="S2553">
            <v>0</v>
          </cell>
          <cell r="T2553">
            <v>0</v>
          </cell>
          <cell r="U2553">
            <v>0</v>
          </cell>
          <cell r="Z2553">
            <v>0</v>
          </cell>
        </row>
        <row r="2554">
          <cell r="N2554">
            <v>0</v>
          </cell>
          <cell r="O2554">
            <v>0</v>
          </cell>
          <cell r="P2554">
            <v>0</v>
          </cell>
          <cell r="Q2554">
            <v>0</v>
          </cell>
          <cell r="R2554">
            <v>0</v>
          </cell>
          <cell r="S2554">
            <v>0</v>
          </cell>
          <cell r="T2554">
            <v>0</v>
          </cell>
          <cell r="U2554">
            <v>0</v>
          </cell>
          <cell r="Z2554">
            <v>0</v>
          </cell>
        </row>
        <row r="2555">
          <cell r="E2555">
            <v>0</v>
          </cell>
          <cell r="F2555">
            <v>0</v>
          </cell>
          <cell r="G2555">
            <v>0</v>
          </cell>
          <cell r="H2555">
            <v>0</v>
          </cell>
          <cell r="I2555">
            <v>0</v>
          </cell>
          <cell r="J2555">
            <v>0</v>
          </cell>
          <cell r="K2555">
            <v>0</v>
          </cell>
          <cell r="L2555">
            <v>0</v>
          </cell>
          <cell r="M2555">
            <v>0</v>
          </cell>
          <cell r="N2555">
            <v>0</v>
          </cell>
          <cell r="O2555">
            <v>0</v>
          </cell>
          <cell r="P2555">
            <v>0</v>
          </cell>
          <cell r="Q2555">
            <v>0</v>
          </cell>
          <cell r="R2555">
            <v>0</v>
          </cell>
          <cell r="S2555">
            <v>0</v>
          </cell>
          <cell r="T2555">
            <v>0</v>
          </cell>
          <cell r="U2555">
            <v>0</v>
          </cell>
          <cell r="Z2555">
            <v>0</v>
          </cell>
        </row>
        <row r="2556">
          <cell r="E2556" t="str">
            <v>Projectes (EXTERNS) en curs 2.018</v>
          </cell>
          <cell r="F2556">
            <v>0</v>
          </cell>
          <cell r="G2556">
            <v>0</v>
          </cell>
          <cell r="H2556">
            <v>0</v>
          </cell>
          <cell r="I2556">
            <v>0</v>
          </cell>
          <cell r="J2556">
            <v>0</v>
          </cell>
          <cell r="K2556">
            <v>0</v>
          </cell>
          <cell r="L2556">
            <v>0</v>
          </cell>
          <cell r="M2556">
            <v>0</v>
          </cell>
          <cell r="N2556">
            <v>0</v>
          </cell>
          <cell r="O2556">
            <v>0</v>
          </cell>
          <cell r="P2556">
            <v>0</v>
          </cell>
          <cell r="Q2556">
            <v>0</v>
          </cell>
          <cell r="R2556">
            <v>0</v>
          </cell>
          <cell r="S2556">
            <v>0</v>
          </cell>
          <cell r="T2556">
            <v>0</v>
          </cell>
          <cell r="U2556">
            <v>0</v>
          </cell>
          <cell r="Z2556">
            <v>0</v>
          </cell>
        </row>
        <row r="2557">
          <cell r="N2557">
            <v>0</v>
          </cell>
          <cell r="O2557">
            <v>0</v>
          </cell>
          <cell r="P2557">
            <v>0</v>
          </cell>
          <cell r="Q2557">
            <v>0</v>
          </cell>
          <cell r="R2557">
            <v>0</v>
          </cell>
          <cell r="S2557">
            <v>0</v>
          </cell>
          <cell r="T2557">
            <v>0</v>
          </cell>
          <cell r="U2557">
            <v>0</v>
          </cell>
          <cell r="Z2557">
            <v>0</v>
          </cell>
        </row>
        <row r="2558">
          <cell r="C2558">
            <v>0</v>
          </cell>
          <cell r="D2558">
            <v>0</v>
          </cell>
          <cell r="E2558">
            <v>0</v>
          </cell>
          <cell r="F2558">
            <v>0</v>
          </cell>
          <cell r="G2558">
            <v>0</v>
          </cell>
          <cell r="H2558">
            <v>0</v>
          </cell>
          <cell r="I2558">
            <v>0</v>
          </cell>
          <cell r="J2558">
            <v>0</v>
          </cell>
          <cell r="K2558">
            <v>0</v>
          </cell>
          <cell r="L2558">
            <v>0</v>
          </cell>
          <cell r="M2558">
            <v>0</v>
          </cell>
          <cell r="N2558">
            <v>0</v>
          </cell>
          <cell r="O2558">
            <v>0</v>
          </cell>
          <cell r="P2558">
            <v>0</v>
          </cell>
          <cell r="Q2558">
            <v>0</v>
          </cell>
          <cell r="R2558">
            <v>0</v>
          </cell>
          <cell r="S2558">
            <v>0</v>
          </cell>
          <cell r="T2558">
            <v>0</v>
          </cell>
          <cell r="U2558">
            <v>0</v>
          </cell>
          <cell r="V2558">
            <v>0</v>
          </cell>
          <cell r="W2558">
            <v>0</v>
          </cell>
          <cell r="X2558">
            <v>0</v>
          </cell>
          <cell r="Y2558">
            <v>0</v>
          </cell>
          <cell r="Z2558">
            <v>0</v>
          </cell>
        </row>
        <row r="2559">
          <cell r="C2559" t="str">
            <v>OF</v>
          </cell>
          <cell r="D2559" t="str">
            <v>CLIENT</v>
          </cell>
          <cell r="E2559" t="str">
            <v>ANY</v>
          </cell>
          <cell r="F2559" t="str">
            <v>STATUS</v>
          </cell>
          <cell r="G2559" t="str">
            <v>PROJECTE</v>
          </cell>
          <cell r="H2559" t="str">
            <v>TIPUS OF o DEPENDENCIA</v>
          </cell>
          <cell r="I2559">
            <v>0</v>
          </cell>
          <cell r="J2559" t="str">
            <v>PREV</v>
          </cell>
          <cell r="K2559" t="str">
            <v>TOTAL</v>
          </cell>
          <cell r="L2559" t="str">
            <v>DESV</v>
          </cell>
          <cell r="M2559" t="str">
            <v>AVANÇ</v>
          </cell>
          <cell r="N2559" t="str">
            <v>DPT. IMPLICATS</v>
          </cell>
          <cell r="O2559">
            <v>0</v>
          </cell>
          <cell r="P2559">
            <v>0</v>
          </cell>
          <cell r="Q2559">
            <v>0</v>
          </cell>
          <cell r="R2559">
            <v>0</v>
          </cell>
          <cell r="S2559">
            <v>0</v>
          </cell>
          <cell r="T2559">
            <v>0</v>
          </cell>
          <cell r="U2559" t="str">
            <v>DATA</v>
          </cell>
          <cell r="V2559" t="str">
            <v>DATA</v>
          </cell>
          <cell r="W2559" t="str">
            <v>DATA</v>
          </cell>
          <cell r="X2559" t="str">
            <v>DURADA</v>
          </cell>
          <cell r="Y2559" t="str">
            <v>DATA</v>
          </cell>
          <cell r="Z2559" t="str">
            <v>DESVIAC.</v>
          </cell>
        </row>
        <row r="2560">
          <cell r="C2560">
            <v>0</v>
          </cell>
          <cell r="D2560">
            <v>0</v>
          </cell>
          <cell r="E2560">
            <v>0</v>
          </cell>
          <cell r="F2560">
            <v>0</v>
          </cell>
          <cell r="G2560">
            <v>0</v>
          </cell>
          <cell r="H2560">
            <v>0</v>
          </cell>
          <cell r="I2560">
            <v>0</v>
          </cell>
          <cell r="J2560">
            <v>0</v>
          </cell>
          <cell r="K2560" t="str">
            <v>REAL</v>
          </cell>
          <cell r="L2560">
            <v>0</v>
          </cell>
          <cell r="M2560">
            <v>0</v>
          </cell>
          <cell r="N2560">
            <v>0</v>
          </cell>
          <cell r="O2560">
            <v>0</v>
          </cell>
          <cell r="P2560">
            <v>0</v>
          </cell>
          <cell r="Q2560">
            <v>0</v>
          </cell>
          <cell r="R2560">
            <v>0</v>
          </cell>
          <cell r="S2560">
            <v>0</v>
          </cell>
          <cell r="T2560">
            <v>0</v>
          </cell>
          <cell r="U2560" t="str">
            <v>INICI</v>
          </cell>
          <cell r="V2560" t="str">
            <v>ENTREGA</v>
          </cell>
          <cell r="W2560" t="str">
            <v>REVISADA</v>
          </cell>
          <cell r="X2560">
            <v>0</v>
          </cell>
          <cell r="Y2560" t="str">
            <v>ACCEP.</v>
          </cell>
          <cell r="Z2560">
            <v>0</v>
          </cell>
        </row>
        <row r="2561">
          <cell r="C2561">
            <v>0</v>
          </cell>
          <cell r="D2561">
            <v>0</v>
          </cell>
          <cell r="E2561">
            <v>0</v>
          </cell>
          <cell r="F2561">
            <v>0</v>
          </cell>
          <cell r="G2561">
            <v>0</v>
          </cell>
          <cell r="H2561">
            <v>0</v>
          </cell>
          <cell r="I2561">
            <v>0</v>
          </cell>
          <cell r="J2561">
            <v>0</v>
          </cell>
          <cell r="K2561">
            <v>0</v>
          </cell>
          <cell r="L2561">
            <v>0</v>
          </cell>
          <cell r="M2561">
            <v>0</v>
          </cell>
          <cell r="N2561">
            <v>0</v>
          </cell>
          <cell r="O2561">
            <v>0</v>
          </cell>
          <cell r="P2561">
            <v>0</v>
          </cell>
          <cell r="Q2561">
            <v>0</v>
          </cell>
          <cell r="R2561">
            <v>0</v>
          </cell>
          <cell r="S2561">
            <v>0</v>
          </cell>
          <cell r="T2561">
            <v>0</v>
          </cell>
          <cell r="U2561">
            <v>0</v>
          </cell>
          <cell r="V2561">
            <v>0</v>
          </cell>
          <cell r="W2561">
            <v>0</v>
          </cell>
          <cell r="X2561">
            <v>0</v>
          </cell>
          <cell r="Y2561">
            <v>0</v>
          </cell>
          <cell r="Z2561">
            <v>0</v>
          </cell>
        </row>
        <row r="2562">
          <cell r="C2562">
            <v>4984</v>
          </cell>
          <cell r="D2562" t="str">
            <v>SAMENE</v>
          </cell>
          <cell r="E2562">
            <v>2018</v>
          </cell>
          <cell r="F2562" t="str">
            <v>TA</v>
          </cell>
          <cell r="G2562" t="str">
            <v>Reparacio CAP32-48 N/S 129-2018 (RTU C.T. LLERET)</v>
          </cell>
          <cell r="H2562" t="str">
            <v>IND</v>
          </cell>
          <cell r="I2562">
            <v>0</v>
          </cell>
          <cell r="J2562">
            <v>1.5</v>
          </cell>
          <cell r="K2562">
            <v>1.25</v>
          </cell>
          <cell r="L2562">
            <v>0.25</v>
          </cell>
          <cell r="M2562">
            <v>0.83333333333333337</v>
          </cell>
          <cell r="N2562" t="str">
            <v>-</v>
          </cell>
          <cell r="O2562" t="str">
            <v>-</v>
          </cell>
          <cell r="P2562" t="str">
            <v>EMM</v>
          </cell>
          <cell r="Q2562" t="str">
            <v>-</v>
          </cell>
          <cell r="R2562" t="str">
            <v>-</v>
          </cell>
          <cell r="S2562" t="str">
            <v>-</v>
          </cell>
          <cell r="T2562" t="str">
            <v>-</v>
          </cell>
          <cell r="U2562">
            <v>43402</v>
          </cell>
          <cell r="V2562">
            <v>43402</v>
          </cell>
          <cell r="W2562">
            <v>43402</v>
          </cell>
          <cell r="X2562">
            <v>0</v>
          </cell>
          <cell r="Y2562">
            <v>43402</v>
          </cell>
          <cell r="Z2562">
            <v>0</v>
          </cell>
        </row>
        <row r="2563">
          <cell r="C2563">
            <v>4985</v>
          </cell>
          <cell r="D2563" t="str">
            <v>AGRENE</v>
          </cell>
          <cell r="E2563">
            <v>2018</v>
          </cell>
          <cell r="F2563" t="str">
            <v>OB</v>
          </cell>
          <cell r="G2563" t="str">
            <v>RTU S.E. P'LA DE L'ESTANY v4.0</v>
          </cell>
          <cell r="H2563" t="str">
            <v>OF4829</v>
          </cell>
          <cell r="I2563">
            <v>0</v>
          </cell>
          <cell r="J2563">
            <v>3.5</v>
          </cell>
          <cell r="K2563">
            <v>0</v>
          </cell>
          <cell r="L2563">
            <v>3.5</v>
          </cell>
          <cell r="M2563">
            <v>0</v>
          </cell>
          <cell r="N2563" t="str">
            <v>-</v>
          </cell>
          <cell r="O2563" t="str">
            <v>-</v>
          </cell>
          <cell r="P2563" t="str">
            <v>EMM</v>
          </cell>
          <cell r="Q2563" t="str">
            <v>-</v>
          </cell>
          <cell r="R2563" t="str">
            <v>-</v>
          </cell>
          <cell r="S2563" t="str">
            <v>-</v>
          </cell>
          <cell r="T2563" t="str">
            <v>-</v>
          </cell>
          <cell r="U2563">
            <v>43402</v>
          </cell>
          <cell r="V2563">
            <v>43413</v>
          </cell>
          <cell r="W2563">
            <v>43413</v>
          </cell>
          <cell r="X2563">
            <v>10</v>
          </cell>
          <cell r="Y2563">
            <v>0</v>
          </cell>
          <cell r="Z2563" t="str">
            <v/>
          </cell>
        </row>
        <row r="2564">
          <cell r="C2564">
            <v>4986</v>
          </cell>
          <cell r="D2564" t="str">
            <v>EYPESA</v>
          </cell>
          <cell r="E2564">
            <v>2018</v>
          </cell>
          <cell r="F2564" t="str">
            <v>TA</v>
          </cell>
          <cell r="G2564" t="str">
            <v>Reparacion RTU CAP-PRX-48, SALA UPS N/S 378-2017</v>
          </cell>
          <cell r="H2564" t="str">
            <v>IND</v>
          </cell>
          <cell r="I2564">
            <v>0</v>
          </cell>
          <cell r="J2564">
            <v>2.5</v>
          </cell>
          <cell r="K2564">
            <v>1.42</v>
          </cell>
          <cell r="L2564">
            <v>1.08</v>
          </cell>
          <cell r="M2564">
            <v>0.56799999999999995</v>
          </cell>
          <cell r="N2564" t="str">
            <v>-</v>
          </cell>
          <cell r="O2564" t="str">
            <v>-</v>
          </cell>
          <cell r="P2564" t="str">
            <v>EMM</v>
          </cell>
          <cell r="Q2564" t="str">
            <v>-</v>
          </cell>
          <cell r="R2564" t="str">
            <v>-</v>
          </cell>
          <cell r="S2564" t="str">
            <v>-</v>
          </cell>
          <cell r="T2564" t="str">
            <v>-</v>
          </cell>
          <cell r="U2564">
            <v>43404</v>
          </cell>
          <cell r="V2564">
            <v>43411</v>
          </cell>
          <cell r="W2564">
            <v>43598</v>
          </cell>
          <cell r="X2564">
            <v>7</v>
          </cell>
          <cell r="Y2564">
            <v>43598</v>
          </cell>
          <cell r="Z2564">
            <v>0</v>
          </cell>
        </row>
        <row r="2565">
          <cell r="C2565">
            <v>4987</v>
          </cell>
          <cell r="D2565" t="str">
            <v>EYPESA</v>
          </cell>
          <cell r="E2565">
            <v>2018</v>
          </cell>
          <cell r="F2565" t="str">
            <v>TA</v>
          </cell>
          <cell r="G2565" t="str">
            <v>Reparacion RTU CAP-PRX-48, S.E. TARADELL N/S 426-2016</v>
          </cell>
          <cell r="H2565" t="str">
            <v>IND</v>
          </cell>
          <cell r="I2565">
            <v>0</v>
          </cell>
          <cell r="J2565">
            <v>2.5</v>
          </cell>
          <cell r="K2565">
            <v>1.42</v>
          </cell>
          <cell r="L2565">
            <v>1.08</v>
          </cell>
          <cell r="M2565">
            <v>0.56799999999999995</v>
          </cell>
          <cell r="N2565" t="str">
            <v>-</v>
          </cell>
          <cell r="O2565" t="str">
            <v>-</v>
          </cell>
          <cell r="P2565" t="str">
            <v>EMM</v>
          </cell>
          <cell r="Q2565" t="str">
            <v>-</v>
          </cell>
          <cell r="R2565" t="str">
            <v>-</v>
          </cell>
          <cell r="S2565" t="str">
            <v>-</v>
          </cell>
          <cell r="T2565" t="str">
            <v>-</v>
          </cell>
          <cell r="U2565">
            <v>43404</v>
          </cell>
          <cell r="V2565">
            <v>43411</v>
          </cell>
          <cell r="W2565">
            <v>43598</v>
          </cell>
          <cell r="X2565">
            <v>7</v>
          </cell>
          <cell r="Y2565">
            <v>43598</v>
          </cell>
          <cell r="Z2565">
            <v>0</v>
          </cell>
        </row>
        <row r="2566">
          <cell r="C2566">
            <v>4988</v>
          </cell>
          <cell r="D2566" t="str">
            <v>SAMENE</v>
          </cell>
          <cell r="E2566">
            <v>2018</v>
          </cell>
          <cell r="F2566" t="str">
            <v>TA</v>
          </cell>
          <cell r="G2566" t="str">
            <v>RTU C.T. NORTE v1.0</v>
          </cell>
          <cell r="H2566" t="str">
            <v>IND</v>
          </cell>
          <cell r="I2566">
            <v>0</v>
          </cell>
          <cell r="J2566">
            <v>36</v>
          </cell>
          <cell r="K2566">
            <v>38.1</v>
          </cell>
          <cell r="L2566">
            <v>-2.1000000000000014</v>
          </cell>
          <cell r="M2566">
            <v>1.0583333333333333</v>
          </cell>
          <cell r="N2566" t="str">
            <v>-</v>
          </cell>
          <cell r="O2566" t="str">
            <v>-</v>
          </cell>
          <cell r="P2566" t="str">
            <v>-</v>
          </cell>
          <cell r="Q2566" t="str">
            <v>-</v>
          </cell>
          <cell r="R2566" t="str">
            <v>AP</v>
          </cell>
          <cell r="S2566" t="str">
            <v>-</v>
          </cell>
          <cell r="T2566" t="str">
            <v>-</v>
          </cell>
          <cell r="U2566">
            <v>43402</v>
          </cell>
          <cell r="V2566">
            <v>43465</v>
          </cell>
          <cell r="W2566">
            <v>43522</v>
          </cell>
          <cell r="X2566">
            <v>62</v>
          </cell>
          <cell r="Y2566">
            <v>43522</v>
          </cell>
          <cell r="Z2566">
            <v>0</v>
          </cell>
        </row>
        <row r="2567">
          <cell r="C2567">
            <v>4989</v>
          </cell>
          <cell r="D2567" t="str">
            <v>SAMENE</v>
          </cell>
          <cell r="E2567">
            <v>2018</v>
          </cell>
          <cell r="F2567" t="str">
            <v>TA</v>
          </cell>
          <cell r="G2567" t="str">
            <v>RTU C.T. E17 v1.0</v>
          </cell>
          <cell r="H2567" t="str">
            <v>IND</v>
          </cell>
          <cell r="I2567">
            <v>0</v>
          </cell>
          <cell r="J2567">
            <v>36</v>
          </cell>
          <cell r="K2567">
            <v>45.25</v>
          </cell>
          <cell r="L2567">
            <v>-9.25</v>
          </cell>
          <cell r="M2567">
            <v>1.2569444444444444</v>
          </cell>
          <cell r="N2567" t="str">
            <v>-</v>
          </cell>
          <cell r="O2567" t="str">
            <v>-</v>
          </cell>
          <cell r="P2567" t="str">
            <v>-</v>
          </cell>
          <cell r="Q2567" t="str">
            <v>-</v>
          </cell>
          <cell r="R2567" t="str">
            <v>AP</v>
          </cell>
          <cell r="S2567" t="str">
            <v>-</v>
          </cell>
          <cell r="T2567" t="str">
            <v>-</v>
          </cell>
          <cell r="U2567">
            <v>43402</v>
          </cell>
          <cell r="V2567">
            <v>43465</v>
          </cell>
          <cell r="W2567">
            <v>43532</v>
          </cell>
          <cell r="X2567">
            <v>62</v>
          </cell>
          <cell r="Y2567">
            <v>43532</v>
          </cell>
          <cell r="Z2567">
            <v>0</v>
          </cell>
        </row>
        <row r="2568">
          <cell r="C2568">
            <v>4990</v>
          </cell>
          <cell r="D2568" t="str">
            <v>SAMENE</v>
          </cell>
          <cell r="E2568">
            <v>2018</v>
          </cell>
          <cell r="F2568" t="str">
            <v>TA</v>
          </cell>
          <cell r="G2568" t="str">
            <v>RTU C.T. ESTEL v1.0</v>
          </cell>
          <cell r="H2568" t="str">
            <v>PPAL</v>
          </cell>
          <cell r="I2568">
            <v>0</v>
          </cell>
          <cell r="J2568">
            <v>36</v>
          </cell>
          <cell r="K2568">
            <v>36.17</v>
          </cell>
          <cell r="L2568">
            <v>-0.17000000000000171</v>
          </cell>
          <cell r="M2568">
            <v>1.0047222222222223</v>
          </cell>
          <cell r="N2568" t="str">
            <v>-</v>
          </cell>
          <cell r="O2568" t="str">
            <v>-</v>
          </cell>
          <cell r="P2568" t="str">
            <v>-</v>
          </cell>
          <cell r="Q2568" t="str">
            <v>-</v>
          </cell>
          <cell r="R2568" t="str">
            <v>AP</v>
          </cell>
          <cell r="S2568" t="str">
            <v>-</v>
          </cell>
          <cell r="T2568" t="str">
            <v>-</v>
          </cell>
          <cell r="U2568">
            <v>43402</v>
          </cell>
          <cell r="V2568">
            <v>43465</v>
          </cell>
          <cell r="W2568">
            <v>43546</v>
          </cell>
          <cell r="X2568">
            <v>62</v>
          </cell>
          <cell r="Y2568">
            <v>43546</v>
          </cell>
          <cell r="Z2568">
            <v>0</v>
          </cell>
        </row>
        <row r="2569">
          <cell r="C2569">
            <v>4991</v>
          </cell>
          <cell r="D2569" t="str">
            <v>SAMENE</v>
          </cell>
          <cell r="E2569">
            <v>2018</v>
          </cell>
          <cell r="F2569" t="str">
            <v>OB</v>
          </cell>
          <cell r="G2569" t="str">
            <v>RTU C.T. PARCBIT v1.0</v>
          </cell>
          <cell r="H2569" t="str">
            <v>IND</v>
          </cell>
          <cell r="I2569">
            <v>0</v>
          </cell>
          <cell r="J2569">
            <v>36</v>
          </cell>
          <cell r="K2569">
            <v>0</v>
          </cell>
          <cell r="L2569">
            <v>36</v>
          </cell>
          <cell r="M2569">
            <v>0</v>
          </cell>
          <cell r="N2569" t="str">
            <v>-</v>
          </cell>
          <cell r="O2569" t="str">
            <v>-</v>
          </cell>
          <cell r="P2569" t="str">
            <v>-</v>
          </cell>
          <cell r="Q2569" t="str">
            <v>-</v>
          </cell>
          <cell r="R2569" t="str">
            <v>AP</v>
          </cell>
          <cell r="S2569" t="str">
            <v>-</v>
          </cell>
          <cell r="T2569" t="str">
            <v>-</v>
          </cell>
          <cell r="U2569">
            <v>43402</v>
          </cell>
          <cell r="V2569">
            <v>43465</v>
          </cell>
          <cell r="W2569">
            <v>43465</v>
          </cell>
          <cell r="X2569">
            <v>62</v>
          </cell>
          <cell r="Y2569">
            <v>0</v>
          </cell>
          <cell r="Z2569" t="str">
            <v/>
          </cell>
        </row>
        <row r="2570">
          <cell r="C2570">
            <v>4992</v>
          </cell>
          <cell r="D2570" t="str">
            <v>SAMENE</v>
          </cell>
          <cell r="E2570">
            <v>2018</v>
          </cell>
          <cell r="F2570" t="str">
            <v>TA</v>
          </cell>
          <cell r="G2570" t="str">
            <v>RTU C.T. ORIZONIA v1.0</v>
          </cell>
          <cell r="H2570" t="str">
            <v>IND</v>
          </cell>
          <cell r="I2570">
            <v>0</v>
          </cell>
          <cell r="J2570">
            <v>37</v>
          </cell>
          <cell r="K2570">
            <v>39.07</v>
          </cell>
          <cell r="L2570">
            <v>-2.0700000000000003</v>
          </cell>
          <cell r="M2570">
            <v>1.0559459459459459</v>
          </cell>
          <cell r="N2570" t="str">
            <v>-</v>
          </cell>
          <cell r="O2570" t="str">
            <v>-</v>
          </cell>
          <cell r="P2570" t="str">
            <v>-</v>
          </cell>
          <cell r="Q2570" t="str">
            <v>-</v>
          </cell>
          <cell r="R2570" t="str">
            <v>AP</v>
          </cell>
          <cell r="S2570" t="str">
            <v>-</v>
          </cell>
          <cell r="T2570" t="str">
            <v>-</v>
          </cell>
          <cell r="U2570">
            <v>43402</v>
          </cell>
          <cell r="V2570">
            <v>43465</v>
          </cell>
          <cell r="W2570">
            <v>43543</v>
          </cell>
          <cell r="X2570">
            <v>62</v>
          </cell>
          <cell r="Y2570">
            <v>43543</v>
          </cell>
          <cell r="Z2570">
            <v>0</v>
          </cell>
        </row>
        <row r="2571">
          <cell r="C2571">
            <v>4993</v>
          </cell>
          <cell r="D2571" t="str">
            <v>SITEL</v>
          </cell>
          <cell r="E2571">
            <v>2018</v>
          </cell>
          <cell r="F2571" t="str">
            <v>TA</v>
          </cell>
          <cell r="G2571" t="str">
            <v>5 x Manguera COM CAP32 - MOXA nPort 5110</v>
          </cell>
          <cell r="H2571" t="str">
            <v>OF4988</v>
          </cell>
          <cell r="I2571">
            <v>4</v>
          </cell>
          <cell r="J2571">
            <v>0.7</v>
          </cell>
          <cell r="K2571">
            <v>1.1600000000000001</v>
          </cell>
          <cell r="L2571">
            <v>-0.46000000000000019</v>
          </cell>
          <cell r="M2571">
            <v>1.6571428571428575</v>
          </cell>
          <cell r="N2571" t="str">
            <v>-</v>
          </cell>
          <cell r="O2571" t="str">
            <v>-</v>
          </cell>
          <cell r="P2571" t="str">
            <v>EMM</v>
          </cell>
          <cell r="Q2571" t="str">
            <v>-</v>
          </cell>
          <cell r="R2571" t="str">
            <v>-</v>
          </cell>
          <cell r="S2571" t="str">
            <v>-</v>
          </cell>
          <cell r="T2571" t="str">
            <v>-</v>
          </cell>
          <cell r="U2571">
            <v>43402</v>
          </cell>
          <cell r="V2571">
            <v>43465</v>
          </cell>
          <cell r="W2571">
            <v>43465</v>
          </cell>
          <cell r="X2571">
            <v>62</v>
          </cell>
          <cell r="Y2571">
            <v>43425</v>
          </cell>
          <cell r="Z2571">
            <v>-39</v>
          </cell>
        </row>
        <row r="2572">
          <cell r="C2572">
            <v>4994</v>
          </cell>
          <cell r="D2572" t="str">
            <v>SITEL</v>
          </cell>
          <cell r="E2572">
            <v>2018</v>
          </cell>
          <cell r="F2572" t="str">
            <v>TA</v>
          </cell>
          <cell r="G2572" t="str">
            <v>5 x Manguera COM CAP32 - GPRS</v>
          </cell>
          <cell r="H2572" t="str">
            <v>OF4988</v>
          </cell>
          <cell r="I2572">
            <v>4</v>
          </cell>
          <cell r="J2572">
            <v>0.7</v>
          </cell>
          <cell r="K2572">
            <v>1.1600000000000001</v>
          </cell>
          <cell r="L2572">
            <v>-0.46000000000000019</v>
          </cell>
          <cell r="M2572">
            <v>1.6571428571428575</v>
          </cell>
          <cell r="N2572" t="str">
            <v>-</v>
          </cell>
          <cell r="O2572" t="str">
            <v>-</v>
          </cell>
          <cell r="P2572" t="str">
            <v>EMM</v>
          </cell>
          <cell r="Q2572" t="str">
            <v>-</v>
          </cell>
          <cell r="R2572" t="str">
            <v>-</v>
          </cell>
          <cell r="S2572" t="str">
            <v>-</v>
          </cell>
          <cell r="T2572" t="str">
            <v>-</v>
          </cell>
          <cell r="U2572">
            <v>43402</v>
          </cell>
          <cell r="V2572">
            <v>43465</v>
          </cell>
          <cell r="W2572">
            <v>43465</v>
          </cell>
          <cell r="X2572">
            <v>62</v>
          </cell>
          <cell r="Y2572">
            <v>43426</v>
          </cell>
          <cell r="Z2572">
            <v>-38</v>
          </cell>
        </row>
        <row r="2573">
          <cell r="C2573">
            <v>4995</v>
          </cell>
          <cell r="D2573" t="str">
            <v>SITEL</v>
          </cell>
          <cell r="E2573">
            <v>2018</v>
          </cell>
          <cell r="F2573" t="str">
            <v>TA</v>
          </cell>
          <cell r="G2573" t="str">
            <v>5 x Manguera COM ETHERNET (2mt)</v>
          </cell>
          <cell r="H2573" t="str">
            <v>OF4988</v>
          </cell>
          <cell r="I2573">
            <v>6</v>
          </cell>
          <cell r="J2573">
            <v>0.5</v>
          </cell>
          <cell r="K2573">
            <v>1.25</v>
          </cell>
          <cell r="L2573">
            <v>-0.75</v>
          </cell>
          <cell r="M2573">
            <v>2.5</v>
          </cell>
          <cell r="N2573" t="str">
            <v>-</v>
          </cell>
          <cell r="O2573" t="str">
            <v>-</v>
          </cell>
          <cell r="P2573" t="str">
            <v>EMM</v>
          </cell>
          <cell r="Q2573" t="str">
            <v>-</v>
          </cell>
          <cell r="R2573" t="str">
            <v>-</v>
          </cell>
          <cell r="S2573" t="str">
            <v>-</v>
          </cell>
          <cell r="T2573" t="str">
            <v>-</v>
          </cell>
          <cell r="U2573">
            <v>43402</v>
          </cell>
          <cell r="V2573">
            <v>43465</v>
          </cell>
          <cell r="W2573">
            <v>43465</v>
          </cell>
          <cell r="X2573">
            <v>62</v>
          </cell>
          <cell r="Y2573">
            <v>43426</v>
          </cell>
          <cell r="Z2573">
            <v>-38</v>
          </cell>
        </row>
        <row r="2574">
          <cell r="C2574">
            <v>4996</v>
          </cell>
          <cell r="D2574" t="str">
            <v>LERSA</v>
          </cell>
          <cell r="E2574">
            <v>2018</v>
          </cell>
          <cell r="F2574" t="str">
            <v>TA</v>
          </cell>
          <cell r="G2574" t="str">
            <v>Inst. i PEM RTU CT-051 SERRADORA v1.0</v>
          </cell>
          <cell r="H2574" t="str">
            <v>IND</v>
          </cell>
          <cell r="I2574">
            <v>6</v>
          </cell>
          <cell r="J2574">
            <v>14</v>
          </cell>
          <cell r="K2574">
            <v>15</v>
          </cell>
          <cell r="L2574">
            <v>-1</v>
          </cell>
          <cell r="M2574">
            <v>1.0714285714285714</v>
          </cell>
          <cell r="N2574" t="str">
            <v>-</v>
          </cell>
          <cell r="O2574" t="str">
            <v>-</v>
          </cell>
          <cell r="P2574" t="str">
            <v>-</v>
          </cell>
          <cell r="Q2574" t="str">
            <v>JMG</v>
          </cell>
          <cell r="R2574" t="str">
            <v>-</v>
          </cell>
          <cell r="S2574" t="str">
            <v>-</v>
          </cell>
          <cell r="T2574" t="str">
            <v>-</v>
          </cell>
          <cell r="U2574">
            <v>43411</v>
          </cell>
          <cell r="V2574">
            <v>43465</v>
          </cell>
          <cell r="W2574">
            <v>43465</v>
          </cell>
          <cell r="X2574">
            <v>54</v>
          </cell>
          <cell r="Y2574">
            <v>43448</v>
          </cell>
          <cell r="Z2574">
            <v>-16</v>
          </cell>
        </row>
        <row r="2575">
          <cell r="C2575">
            <v>4997</v>
          </cell>
          <cell r="D2575" t="str">
            <v>REPSOL</v>
          </cell>
          <cell r="E2575">
            <v>2018</v>
          </cell>
          <cell r="F2575" t="str">
            <v>OB</v>
          </cell>
          <cell r="G2575" t="str">
            <v>MANTENIMENT CALSER REPSOL 01/11/2.018 - 31/10/2.019</v>
          </cell>
          <cell r="H2575" t="str">
            <v>IND</v>
          </cell>
          <cell r="I2575">
            <v>0</v>
          </cell>
          <cell r="J2575">
            <v>20</v>
          </cell>
          <cell r="K2575">
            <v>0</v>
          </cell>
          <cell r="L2575">
            <v>20</v>
          </cell>
          <cell r="M2575">
            <v>0</v>
          </cell>
          <cell r="N2575" t="str">
            <v>-</v>
          </cell>
          <cell r="O2575" t="str">
            <v>-</v>
          </cell>
          <cell r="P2575" t="str">
            <v>-</v>
          </cell>
          <cell r="Q2575" t="str">
            <v>JMG</v>
          </cell>
          <cell r="R2575" t="str">
            <v>-</v>
          </cell>
          <cell r="S2575" t="str">
            <v>-</v>
          </cell>
          <cell r="T2575" t="str">
            <v>-</v>
          </cell>
          <cell r="U2575">
            <v>43405</v>
          </cell>
          <cell r="V2575">
            <v>43769</v>
          </cell>
          <cell r="W2575">
            <v>43769</v>
          </cell>
          <cell r="X2575">
            <v>360</v>
          </cell>
          <cell r="Y2575">
            <v>0</v>
          </cell>
          <cell r="Z2575" t="str">
            <v/>
          </cell>
        </row>
        <row r="2576">
          <cell r="C2576">
            <v>4998</v>
          </cell>
          <cell r="D2576" t="str">
            <v>REPSOL</v>
          </cell>
          <cell r="E2576">
            <v>2018</v>
          </cell>
          <cell r="F2576" t="str">
            <v>OB</v>
          </cell>
          <cell r="G2576" t="str">
            <v>MANTENIMENT CALSER REPSOL 01/11/2.019 - 31/10/2.020</v>
          </cell>
          <cell r="H2576" t="str">
            <v>IND</v>
          </cell>
          <cell r="I2576">
            <v>0</v>
          </cell>
          <cell r="J2576">
            <v>20</v>
          </cell>
          <cell r="K2576">
            <v>0</v>
          </cell>
          <cell r="L2576">
            <v>20</v>
          </cell>
          <cell r="M2576">
            <v>0</v>
          </cell>
          <cell r="N2576" t="str">
            <v>-</v>
          </cell>
          <cell r="O2576" t="str">
            <v>-</v>
          </cell>
          <cell r="P2576" t="str">
            <v>-</v>
          </cell>
          <cell r="Q2576" t="str">
            <v>JMG</v>
          </cell>
          <cell r="R2576" t="str">
            <v>-</v>
          </cell>
          <cell r="S2576" t="str">
            <v>-</v>
          </cell>
          <cell r="T2576" t="str">
            <v>-</v>
          </cell>
          <cell r="U2576">
            <v>43770</v>
          </cell>
          <cell r="V2576">
            <v>44135</v>
          </cell>
          <cell r="W2576">
            <v>44135</v>
          </cell>
          <cell r="X2576">
            <v>360</v>
          </cell>
          <cell r="Y2576">
            <v>0</v>
          </cell>
          <cell r="Z2576" t="str">
            <v/>
          </cell>
        </row>
        <row r="2577">
          <cell r="C2577">
            <v>4999</v>
          </cell>
          <cell r="D2577" t="str">
            <v>ORMAZA</v>
          </cell>
          <cell r="E2577">
            <v>2018</v>
          </cell>
          <cell r="F2577" t="str">
            <v>TA</v>
          </cell>
          <cell r="G2577" t="str">
            <v>RTU CAP32-48 CC.DD.CENTELLES v1.0</v>
          </cell>
          <cell r="H2577" t="str">
            <v>PPAL</v>
          </cell>
          <cell r="I2577">
            <v>0</v>
          </cell>
          <cell r="J2577">
            <v>0.5</v>
          </cell>
          <cell r="K2577">
            <v>0.5</v>
          </cell>
          <cell r="L2577">
            <v>0</v>
          </cell>
          <cell r="M2577">
            <v>1</v>
          </cell>
          <cell r="N2577" t="str">
            <v>-</v>
          </cell>
          <cell r="O2577" t="str">
            <v>-</v>
          </cell>
          <cell r="P2577" t="str">
            <v>EMM</v>
          </cell>
          <cell r="Q2577" t="str">
            <v>-</v>
          </cell>
          <cell r="R2577" t="str">
            <v>-</v>
          </cell>
          <cell r="S2577" t="str">
            <v>-</v>
          </cell>
          <cell r="T2577" t="str">
            <v>-</v>
          </cell>
          <cell r="U2577">
            <v>43412</v>
          </cell>
          <cell r="V2577">
            <v>43472</v>
          </cell>
          <cell r="W2577">
            <v>43472</v>
          </cell>
          <cell r="X2577">
            <v>59</v>
          </cell>
          <cell r="Y2577">
            <v>43434</v>
          </cell>
          <cell r="Z2577">
            <v>-37</v>
          </cell>
        </row>
        <row r="2578">
          <cell r="C2578">
            <v>5000</v>
          </cell>
          <cell r="D2578" t="str">
            <v>SITEL</v>
          </cell>
          <cell r="E2578">
            <v>2018</v>
          </cell>
          <cell r="F2578" t="str">
            <v>TA</v>
          </cell>
          <cell r="G2578" t="str">
            <v>1 x Manguera COM CAP32 - MOXA nPort 5110</v>
          </cell>
          <cell r="H2578" t="str">
            <v>OF4999</v>
          </cell>
          <cell r="I2578">
            <v>0</v>
          </cell>
          <cell r="J2578">
            <v>0.5</v>
          </cell>
          <cell r="K2578">
            <v>0.33</v>
          </cell>
          <cell r="L2578">
            <v>0.16999999999999998</v>
          </cell>
          <cell r="M2578">
            <v>0.66</v>
          </cell>
          <cell r="N2578" t="str">
            <v>-</v>
          </cell>
          <cell r="O2578" t="str">
            <v>-</v>
          </cell>
          <cell r="P2578" t="str">
            <v>EMM</v>
          </cell>
          <cell r="Q2578" t="str">
            <v>-</v>
          </cell>
          <cell r="R2578" t="str">
            <v>-</v>
          </cell>
          <cell r="S2578" t="str">
            <v>-</v>
          </cell>
          <cell r="T2578" t="str">
            <v>-</v>
          </cell>
          <cell r="U2578">
            <v>43412</v>
          </cell>
          <cell r="V2578">
            <v>43472</v>
          </cell>
          <cell r="W2578">
            <v>43413</v>
          </cell>
          <cell r="X2578">
            <v>59</v>
          </cell>
          <cell r="Y2578">
            <v>43413</v>
          </cell>
          <cell r="Z2578">
            <v>0</v>
          </cell>
        </row>
        <row r="2579">
          <cell r="C2579">
            <v>5001</v>
          </cell>
          <cell r="D2579" t="str">
            <v>EOSA</v>
          </cell>
          <cell r="E2579">
            <v>2018</v>
          </cell>
          <cell r="F2579" t="str">
            <v>TA</v>
          </cell>
          <cell r="G2579" t="str">
            <v>Reparacio CAP32-48 N/S 60-2017 (EOSA)</v>
          </cell>
          <cell r="H2579" t="str">
            <v>IND</v>
          </cell>
          <cell r="I2579">
            <v>0</v>
          </cell>
          <cell r="J2579">
            <v>2</v>
          </cell>
          <cell r="K2579">
            <v>1.5</v>
          </cell>
          <cell r="L2579">
            <v>0.5</v>
          </cell>
          <cell r="M2579">
            <v>0.75</v>
          </cell>
          <cell r="N2579" t="str">
            <v>-</v>
          </cell>
          <cell r="O2579" t="str">
            <v>-</v>
          </cell>
          <cell r="P2579" t="str">
            <v>EMM</v>
          </cell>
          <cell r="Q2579" t="str">
            <v>-</v>
          </cell>
          <cell r="R2579" t="str">
            <v>-</v>
          </cell>
          <cell r="S2579" t="str">
            <v>-</v>
          </cell>
          <cell r="T2579" t="str">
            <v>-</v>
          </cell>
          <cell r="U2579">
            <v>43416</v>
          </cell>
          <cell r="V2579">
            <v>43417</v>
          </cell>
          <cell r="W2579">
            <v>43417</v>
          </cell>
          <cell r="X2579">
            <v>1</v>
          </cell>
          <cell r="Y2579">
            <v>43417</v>
          </cell>
          <cell r="Z2579">
            <v>0</v>
          </cell>
        </row>
        <row r="2580">
          <cell r="C2580">
            <v>5002</v>
          </cell>
          <cell r="D2580" t="str">
            <v>EOSA</v>
          </cell>
          <cell r="E2580">
            <v>2018</v>
          </cell>
          <cell r="F2580" t="str">
            <v>TA</v>
          </cell>
          <cell r="G2580" t="str">
            <v>Reparacio CAP32-48 N/S 103-2017 (EOSA)</v>
          </cell>
          <cell r="H2580" t="str">
            <v>IND</v>
          </cell>
          <cell r="I2580">
            <v>0</v>
          </cell>
          <cell r="J2580">
            <v>2</v>
          </cell>
          <cell r="K2580">
            <v>2.75</v>
          </cell>
          <cell r="L2580">
            <v>-0.75</v>
          </cell>
          <cell r="M2580">
            <v>1.375</v>
          </cell>
          <cell r="N2580" t="str">
            <v>-</v>
          </cell>
          <cell r="O2580" t="str">
            <v>-</v>
          </cell>
          <cell r="P2580" t="str">
            <v>EMM</v>
          </cell>
          <cell r="Q2580" t="str">
            <v>-</v>
          </cell>
          <cell r="R2580" t="str">
            <v>-</v>
          </cell>
          <cell r="S2580" t="str">
            <v>-</v>
          </cell>
          <cell r="T2580" t="str">
            <v>-</v>
          </cell>
          <cell r="U2580">
            <v>43416</v>
          </cell>
          <cell r="V2580">
            <v>43417</v>
          </cell>
          <cell r="W2580">
            <v>43417</v>
          </cell>
          <cell r="X2580">
            <v>1</v>
          </cell>
          <cell r="Y2580">
            <v>43417</v>
          </cell>
          <cell r="Z2580">
            <v>0</v>
          </cell>
        </row>
        <row r="2581">
          <cell r="C2581">
            <v>5003</v>
          </cell>
          <cell r="D2581" t="str">
            <v>EOSA</v>
          </cell>
          <cell r="E2581">
            <v>2018</v>
          </cell>
          <cell r="F2581" t="str">
            <v>TA</v>
          </cell>
          <cell r="G2581" t="str">
            <v>Reparacio CAP32-48 N/S 117-2018 (EOSA)</v>
          </cell>
          <cell r="H2581" t="str">
            <v>IND</v>
          </cell>
          <cell r="I2581">
            <v>0</v>
          </cell>
          <cell r="J2581">
            <v>2</v>
          </cell>
          <cell r="K2581">
            <v>1.25</v>
          </cell>
          <cell r="L2581">
            <v>0.75</v>
          </cell>
          <cell r="M2581">
            <v>0.625</v>
          </cell>
          <cell r="N2581" t="str">
            <v>-</v>
          </cell>
          <cell r="O2581" t="str">
            <v>-</v>
          </cell>
          <cell r="P2581" t="str">
            <v>EMM</v>
          </cell>
          <cell r="Q2581" t="str">
            <v>-</v>
          </cell>
          <cell r="R2581" t="str">
            <v>-</v>
          </cell>
          <cell r="S2581" t="str">
            <v>-</v>
          </cell>
          <cell r="T2581" t="str">
            <v>-</v>
          </cell>
          <cell r="U2581">
            <v>43416</v>
          </cell>
          <cell r="V2581">
            <v>43417</v>
          </cell>
          <cell r="W2581">
            <v>43417</v>
          </cell>
          <cell r="X2581">
            <v>1</v>
          </cell>
          <cell r="Y2581">
            <v>43417</v>
          </cell>
          <cell r="Z2581">
            <v>0</v>
          </cell>
        </row>
        <row r="2582">
          <cell r="C2582">
            <v>5004</v>
          </cell>
          <cell r="D2582" t="str">
            <v>SERGAR</v>
          </cell>
          <cell r="E2582">
            <v>2018</v>
          </cell>
          <cell r="F2582" t="str">
            <v>TA</v>
          </cell>
          <cell r="G2582" t="str">
            <v>CC SCADA TEDIS.Net SERVILIANO v2.0</v>
          </cell>
          <cell r="H2582" t="str">
            <v>IND</v>
          </cell>
          <cell r="I2582">
            <v>0</v>
          </cell>
          <cell r="J2582">
            <v>7</v>
          </cell>
          <cell r="K2582">
            <v>6</v>
          </cell>
          <cell r="L2582">
            <v>1</v>
          </cell>
          <cell r="M2582">
            <v>0.8571428571428571</v>
          </cell>
          <cell r="N2582" t="str">
            <v>-</v>
          </cell>
          <cell r="O2582" t="str">
            <v>-</v>
          </cell>
          <cell r="P2582" t="str">
            <v>-</v>
          </cell>
          <cell r="Q2582" t="str">
            <v>-</v>
          </cell>
          <cell r="R2582" t="str">
            <v>AP</v>
          </cell>
          <cell r="S2582" t="str">
            <v>-</v>
          </cell>
          <cell r="T2582" t="str">
            <v>-</v>
          </cell>
          <cell r="U2582">
            <v>43419</v>
          </cell>
          <cell r="V2582">
            <v>43434</v>
          </cell>
          <cell r="W2582">
            <v>43536</v>
          </cell>
          <cell r="X2582">
            <v>15</v>
          </cell>
          <cell r="Y2582">
            <v>43536</v>
          </cell>
          <cell r="Z2582">
            <v>0</v>
          </cell>
        </row>
        <row r="2583">
          <cell r="C2583">
            <v>5005</v>
          </cell>
          <cell r="D2583" t="str">
            <v>GRUSEM</v>
          </cell>
          <cell r="E2583">
            <v>2018</v>
          </cell>
          <cell r="F2583" t="str">
            <v>TA</v>
          </cell>
          <cell r="G2583" t="str">
            <v>Reparacio RTU PRE PF SES CABANASSES v4.0</v>
          </cell>
          <cell r="H2583" t="str">
            <v>IND</v>
          </cell>
          <cell r="I2583">
            <v>0</v>
          </cell>
          <cell r="J2583">
            <v>3.5</v>
          </cell>
          <cell r="K2583">
            <v>3.3</v>
          </cell>
          <cell r="L2583">
            <v>0.20000000000000018</v>
          </cell>
          <cell r="M2583">
            <v>0.94285714285714284</v>
          </cell>
          <cell r="N2583" t="str">
            <v>-</v>
          </cell>
          <cell r="O2583" t="str">
            <v>-</v>
          </cell>
          <cell r="P2583" t="str">
            <v>EMM</v>
          </cell>
          <cell r="Q2583" t="str">
            <v>-</v>
          </cell>
          <cell r="R2583" t="str">
            <v>-</v>
          </cell>
          <cell r="S2583" t="str">
            <v>-</v>
          </cell>
          <cell r="T2583" t="str">
            <v>-</v>
          </cell>
          <cell r="U2583">
            <v>43423</v>
          </cell>
          <cell r="V2583">
            <v>43427</v>
          </cell>
          <cell r="W2583">
            <v>43427</v>
          </cell>
          <cell r="X2583">
            <v>4</v>
          </cell>
          <cell r="Y2583">
            <v>43423</v>
          </cell>
          <cell r="Z2583">
            <v>-4</v>
          </cell>
        </row>
        <row r="2584">
          <cell r="C2584">
            <v>5006</v>
          </cell>
          <cell r="D2584" t="str">
            <v>PEUSA</v>
          </cell>
          <cell r="E2584">
            <v>2018</v>
          </cell>
          <cell r="F2584" t="str">
            <v>TA</v>
          </cell>
          <cell r="G2584" t="str">
            <v>RTU CT-112 CARRER MAJOR v1.0</v>
          </cell>
          <cell r="H2584" t="str">
            <v>IND</v>
          </cell>
          <cell r="I2584">
            <v>0</v>
          </cell>
          <cell r="J2584">
            <v>0.1</v>
          </cell>
          <cell r="K2584">
            <v>0.1</v>
          </cell>
          <cell r="L2584">
            <v>0</v>
          </cell>
          <cell r="M2584">
            <v>1</v>
          </cell>
          <cell r="N2584" t="str">
            <v>-</v>
          </cell>
          <cell r="O2584" t="str">
            <v>-</v>
          </cell>
          <cell r="P2584" t="str">
            <v>-</v>
          </cell>
          <cell r="Q2584" t="str">
            <v>-</v>
          </cell>
          <cell r="R2584" t="str">
            <v>TRS</v>
          </cell>
          <cell r="S2584" t="str">
            <v>-</v>
          </cell>
          <cell r="T2584" t="str">
            <v>-</v>
          </cell>
          <cell r="U2584">
            <v>43413</v>
          </cell>
          <cell r="V2584">
            <v>43444</v>
          </cell>
          <cell r="W2584">
            <v>43444</v>
          </cell>
          <cell r="X2584">
            <v>31</v>
          </cell>
          <cell r="Y2584">
            <v>43439</v>
          </cell>
          <cell r="Z2584">
            <v>-5</v>
          </cell>
        </row>
        <row r="2585">
          <cell r="C2585">
            <v>5007</v>
          </cell>
          <cell r="D2585" t="str">
            <v>PEUSA</v>
          </cell>
          <cell r="E2585">
            <v>2018</v>
          </cell>
          <cell r="F2585" t="str">
            <v>TA</v>
          </cell>
          <cell r="G2585" t="str">
            <v>Inst. i PEM RTU CT-112 CARRER MAJOR v1.0</v>
          </cell>
          <cell r="H2585" t="str">
            <v>IND</v>
          </cell>
          <cell r="I2585">
            <v>0</v>
          </cell>
          <cell r="J2585">
            <v>13</v>
          </cell>
          <cell r="K2585">
            <v>13</v>
          </cell>
          <cell r="L2585">
            <v>0</v>
          </cell>
          <cell r="M2585">
            <v>1</v>
          </cell>
          <cell r="N2585" t="str">
            <v>-</v>
          </cell>
          <cell r="O2585" t="str">
            <v>-</v>
          </cell>
          <cell r="P2585" t="str">
            <v>-</v>
          </cell>
          <cell r="Q2585" t="str">
            <v>-</v>
          </cell>
          <cell r="R2585" t="str">
            <v>TRS</v>
          </cell>
          <cell r="S2585" t="str">
            <v>-</v>
          </cell>
          <cell r="T2585" t="str">
            <v>-</v>
          </cell>
          <cell r="U2585">
            <v>43413</v>
          </cell>
          <cell r="V2585">
            <v>43444</v>
          </cell>
          <cell r="W2585">
            <v>43444</v>
          </cell>
          <cell r="X2585">
            <v>31</v>
          </cell>
          <cell r="Y2585">
            <v>43439</v>
          </cell>
          <cell r="Z2585">
            <v>-5</v>
          </cell>
        </row>
        <row r="2586">
          <cell r="C2586">
            <v>5008</v>
          </cell>
          <cell r="D2586" t="str">
            <v>ELEMOS</v>
          </cell>
          <cell r="E2586">
            <v>2018</v>
          </cell>
          <cell r="F2586" t="str">
            <v>OB</v>
          </cell>
          <cell r="G2586" t="str">
            <v>RTU IAT F6 MOSCOSO v1.0</v>
          </cell>
          <cell r="H2586" t="str">
            <v>PPAL</v>
          </cell>
          <cell r="I2586">
            <v>0</v>
          </cell>
          <cell r="J2586">
            <v>33.5</v>
          </cell>
          <cell r="K2586">
            <v>0</v>
          </cell>
          <cell r="L2586">
            <v>33.5</v>
          </cell>
          <cell r="M2586">
            <v>0</v>
          </cell>
          <cell r="N2586" t="str">
            <v>-</v>
          </cell>
          <cell r="O2586" t="str">
            <v>-</v>
          </cell>
          <cell r="P2586" t="str">
            <v>-</v>
          </cell>
          <cell r="Q2586" t="str">
            <v>-</v>
          </cell>
          <cell r="R2586" t="str">
            <v>JMT</v>
          </cell>
          <cell r="S2586" t="str">
            <v>-</v>
          </cell>
          <cell r="T2586" t="str">
            <v>-</v>
          </cell>
          <cell r="U2586">
            <v>43424</v>
          </cell>
          <cell r="V2586">
            <v>43448</v>
          </cell>
          <cell r="W2586">
            <v>43448</v>
          </cell>
          <cell r="X2586">
            <v>24</v>
          </cell>
          <cell r="Y2586">
            <v>0</v>
          </cell>
          <cell r="Z2586" t="str">
            <v/>
          </cell>
        </row>
        <row r="2587">
          <cell r="C2587">
            <v>5009</v>
          </cell>
          <cell r="D2587" t="str">
            <v>SITEL</v>
          </cell>
          <cell r="E2587">
            <v>2018</v>
          </cell>
          <cell r="F2587" t="str">
            <v>TA</v>
          </cell>
          <cell r="G2587" t="str">
            <v>1 x Manguera COM CAP32 - GPRS</v>
          </cell>
          <cell r="H2587" t="str">
            <v>OF5008</v>
          </cell>
          <cell r="I2587">
            <v>0</v>
          </cell>
          <cell r="J2587">
            <v>0.33</v>
          </cell>
          <cell r="K2587">
            <v>0.5</v>
          </cell>
          <cell r="L2587">
            <v>-0.16999999999999998</v>
          </cell>
          <cell r="M2587">
            <v>1.5151515151515151</v>
          </cell>
          <cell r="N2587" t="str">
            <v>-</v>
          </cell>
          <cell r="O2587" t="str">
            <v>-</v>
          </cell>
          <cell r="P2587" t="str">
            <v>EMM</v>
          </cell>
          <cell r="Q2587" t="str">
            <v>-</v>
          </cell>
          <cell r="R2587" t="str">
            <v>-</v>
          </cell>
          <cell r="S2587" t="str">
            <v>-</v>
          </cell>
          <cell r="T2587" t="str">
            <v>-</v>
          </cell>
          <cell r="U2587">
            <v>43425</v>
          </cell>
          <cell r="V2587">
            <v>43448</v>
          </cell>
          <cell r="W2587">
            <v>43448</v>
          </cell>
          <cell r="X2587">
            <v>23</v>
          </cell>
          <cell r="Y2587">
            <v>43488</v>
          </cell>
          <cell r="Z2587">
            <v>39</v>
          </cell>
        </row>
        <row r="2588">
          <cell r="C2588">
            <v>5010</v>
          </cell>
          <cell r="D2588" t="str">
            <v>SITEL</v>
          </cell>
          <cell r="E2588">
            <v>2018</v>
          </cell>
          <cell r="F2588" t="str">
            <v>TA</v>
          </cell>
          <cell r="G2588" t="str">
            <v>1 x Manguera COM CAP32 - PROTECCIO ZiV</v>
          </cell>
          <cell r="H2588" t="str">
            <v>OF5008</v>
          </cell>
          <cell r="I2588">
            <v>0</v>
          </cell>
          <cell r="J2588">
            <v>0.33</v>
          </cell>
          <cell r="K2588">
            <v>0.5</v>
          </cell>
          <cell r="L2588">
            <v>-0.16999999999999998</v>
          </cell>
          <cell r="M2588">
            <v>1.5151515151515151</v>
          </cell>
          <cell r="N2588" t="str">
            <v>-</v>
          </cell>
          <cell r="O2588" t="str">
            <v>-</v>
          </cell>
          <cell r="P2588" t="str">
            <v>EMM</v>
          </cell>
          <cell r="Q2588" t="str">
            <v>-</v>
          </cell>
          <cell r="R2588" t="str">
            <v>-</v>
          </cell>
          <cell r="S2588" t="str">
            <v>-</v>
          </cell>
          <cell r="T2588" t="str">
            <v>-</v>
          </cell>
          <cell r="U2588">
            <v>43425</v>
          </cell>
          <cell r="V2588">
            <v>43448</v>
          </cell>
          <cell r="W2588">
            <v>43448</v>
          </cell>
          <cell r="X2588">
            <v>23</v>
          </cell>
          <cell r="Y2588">
            <v>43488</v>
          </cell>
          <cell r="Z2588">
            <v>39</v>
          </cell>
        </row>
        <row r="2589">
          <cell r="C2589">
            <v>5011</v>
          </cell>
          <cell r="D2589" t="str">
            <v>ORMAZA</v>
          </cell>
          <cell r="E2589">
            <v>2018</v>
          </cell>
          <cell r="F2589" t="str">
            <v>TA</v>
          </cell>
          <cell r="G2589" t="str">
            <v>RTU CAP32-48 CC.DD. PEUSA v1.0</v>
          </cell>
          <cell r="H2589" t="str">
            <v>IND</v>
          </cell>
          <cell r="I2589">
            <v>0</v>
          </cell>
          <cell r="J2589">
            <v>1</v>
          </cell>
          <cell r="K2589">
            <v>0.75</v>
          </cell>
          <cell r="L2589">
            <v>0.25</v>
          </cell>
          <cell r="M2589">
            <v>0.75</v>
          </cell>
          <cell r="N2589" t="str">
            <v>-</v>
          </cell>
          <cell r="O2589" t="str">
            <v>-</v>
          </cell>
          <cell r="P2589" t="str">
            <v>EMM</v>
          </cell>
          <cell r="Q2589" t="str">
            <v>-</v>
          </cell>
          <cell r="R2589" t="str">
            <v>-</v>
          </cell>
          <cell r="S2589" t="str">
            <v>-</v>
          </cell>
          <cell r="T2589" t="str">
            <v>-</v>
          </cell>
          <cell r="U2589">
            <v>43425</v>
          </cell>
          <cell r="V2589">
            <v>43455</v>
          </cell>
          <cell r="W2589">
            <v>43455</v>
          </cell>
          <cell r="X2589">
            <v>30</v>
          </cell>
          <cell r="Y2589">
            <v>43438</v>
          </cell>
          <cell r="Z2589">
            <v>-17</v>
          </cell>
        </row>
        <row r="2590">
          <cell r="C2590">
            <v>5012</v>
          </cell>
          <cell r="D2590" t="str">
            <v>ORMAZA</v>
          </cell>
          <cell r="E2590">
            <v>2018</v>
          </cell>
          <cell r="F2590" t="str">
            <v>TA</v>
          </cell>
          <cell r="G2590" t="str">
            <v>CC SCADA TEDIS.Net H.VEGA v1.0</v>
          </cell>
          <cell r="H2590" t="str">
            <v>IND</v>
          </cell>
          <cell r="I2590">
            <v>0</v>
          </cell>
          <cell r="J2590">
            <v>84</v>
          </cell>
          <cell r="K2590">
            <v>80.25</v>
          </cell>
          <cell r="L2590">
            <v>3.75</v>
          </cell>
          <cell r="M2590">
            <v>0.9553571428571429</v>
          </cell>
          <cell r="N2590" t="str">
            <v>-</v>
          </cell>
          <cell r="O2590" t="str">
            <v>-</v>
          </cell>
          <cell r="P2590" t="str">
            <v>-</v>
          </cell>
          <cell r="Q2590" t="str">
            <v>JMG</v>
          </cell>
          <cell r="R2590" t="str">
            <v>-</v>
          </cell>
          <cell r="S2590" t="str">
            <v>-</v>
          </cell>
          <cell r="T2590" t="str">
            <v>-</v>
          </cell>
          <cell r="U2590">
            <v>43425</v>
          </cell>
          <cell r="V2590">
            <v>43495</v>
          </cell>
          <cell r="W2590">
            <v>43566</v>
          </cell>
          <cell r="X2590">
            <v>69</v>
          </cell>
          <cell r="Y2590">
            <v>43566</v>
          </cell>
          <cell r="Z2590">
            <v>0</v>
          </cell>
        </row>
        <row r="2591">
          <cell r="C2591">
            <v>0</v>
          </cell>
          <cell r="D2591">
            <v>0</v>
          </cell>
          <cell r="E2591">
            <v>0</v>
          </cell>
          <cell r="F2591">
            <v>0</v>
          </cell>
          <cell r="G2591">
            <v>0</v>
          </cell>
          <cell r="H2591">
            <v>0</v>
          </cell>
          <cell r="I2591">
            <v>0</v>
          </cell>
          <cell r="J2591">
            <v>396.65999999999997</v>
          </cell>
          <cell r="K2591">
            <v>291.98</v>
          </cell>
          <cell r="L2591">
            <v>104.67999999999995</v>
          </cell>
          <cell r="M2591">
            <v>0</v>
          </cell>
          <cell r="N2591">
            <v>0</v>
          </cell>
          <cell r="O2591">
            <v>0</v>
          </cell>
          <cell r="P2591">
            <v>0</v>
          </cell>
          <cell r="Q2591">
            <v>0</v>
          </cell>
          <cell r="R2591">
            <v>0</v>
          </cell>
          <cell r="S2591">
            <v>0</v>
          </cell>
          <cell r="T2591">
            <v>0</v>
          </cell>
          <cell r="U2591">
            <v>0</v>
          </cell>
          <cell r="V2591">
            <v>0</v>
          </cell>
          <cell r="W2591">
            <v>0</v>
          </cell>
          <cell r="X2591">
            <v>0</v>
          </cell>
          <cell r="Y2591">
            <v>0</v>
          </cell>
          <cell r="Z2591">
            <v>-121</v>
          </cell>
        </row>
        <row r="2592">
          <cell r="L2592">
            <v>0</v>
          </cell>
          <cell r="M2592">
            <v>0</v>
          </cell>
          <cell r="N2592">
            <v>0</v>
          </cell>
          <cell r="O2592">
            <v>0</v>
          </cell>
          <cell r="P2592">
            <v>0</v>
          </cell>
          <cell r="Q2592">
            <v>0</v>
          </cell>
          <cell r="R2592">
            <v>0</v>
          </cell>
          <cell r="S2592">
            <v>0</v>
          </cell>
          <cell r="T2592">
            <v>0</v>
          </cell>
          <cell r="U2592">
            <v>0</v>
          </cell>
          <cell r="V2592">
            <v>0</v>
          </cell>
          <cell r="W2592">
            <v>0</v>
          </cell>
          <cell r="X2592">
            <v>0</v>
          </cell>
          <cell r="Y2592">
            <v>0</v>
          </cell>
          <cell r="Z2592">
            <v>0</v>
          </cell>
        </row>
        <row r="2593">
          <cell r="D2593">
            <v>0</v>
          </cell>
          <cell r="E2593">
            <v>0</v>
          </cell>
          <cell r="F2593">
            <v>0</v>
          </cell>
          <cell r="G2593">
            <v>0</v>
          </cell>
          <cell r="H2593">
            <v>0</v>
          </cell>
          <cell r="I2593">
            <v>0</v>
          </cell>
          <cell r="J2593">
            <v>0</v>
          </cell>
          <cell r="K2593">
            <v>0</v>
          </cell>
          <cell r="L2593">
            <v>0</v>
          </cell>
          <cell r="M2593">
            <v>0</v>
          </cell>
          <cell r="N2593">
            <v>0</v>
          </cell>
          <cell r="O2593">
            <v>0</v>
          </cell>
          <cell r="P2593">
            <v>0</v>
          </cell>
          <cell r="Q2593">
            <v>0</v>
          </cell>
          <cell r="R2593">
            <v>0</v>
          </cell>
          <cell r="S2593">
            <v>0</v>
          </cell>
          <cell r="T2593">
            <v>0</v>
          </cell>
          <cell r="U2593">
            <v>0</v>
          </cell>
          <cell r="Z2593">
            <v>0</v>
          </cell>
        </row>
        <row r="2594">
          <cell r="D2594">
            <v>0</v>
          </cell>
          <cell r="E2594">
            <v>0</v>
          </cell>
          <cell r="F2594">
            <v>0</v>
          </cell>
          <cell r="G2594">
            <v>0</v>
          </cell>
          <cell r="H2594">
            <v>0</v>
          </cell>
          <cell r="I2594">
            <v>0</v>
          </cell>
          <cell r="J2594">
            <v>0</v>
          </cell>
          <cell r="K2594">
            <v>0</v>
          </cell>
          <cell r="N2594" t="str">
            <v>APROVISIONAMENTS</v>
          </cell>
          <cell r="O2594" t="str">
            <v>ADMINISTRACIO</v>
          </cell>
          <cell r="P2594" t="str">
            <v>OPERACIONS</v>
          </cell>
          <cell r="Q2594" t="str">
            <v>ENGINYERIA HW</v>
          </cell>
          <cell r="R2594" t="str">
            <v>ENGINYERIA SW</v>
          </cell>
          <cell r="S2594" t="str">
            <v>COMERCIAL</v>
          </cell>
          <cell r="T2594" t="str">
            <v>CONSUL.TELCOMUNIC.</v>
          </cell>
          <cell r="U2594">
            <v>0</v>
          </cell>
          <cell r="Z2594">
            <v>0</v>
          </cell>
        </row>
        <row r="2595">
          <cell r="N2595">
            <v>0</v>
          </cell>
          <cell r="O2595">
            <v>0</v>
          </cell>
          <cell r="P2595">
            <v>0</v>
          </cell>
          <cell r="Q2595">
            <v>0</v>
          </cell>
          <cell r="R2595">
            <v>0</v>
          </cell>
          <cell r="S2595">
            <v>0</v>
          </cell>
          <cell r="T2595">
            <v>0</v>
          </cell>
          <cell r="U2595">
            <v>0</v>
          </cell>
          <cell r="Z2595">
            <v>0</v>
          </cell>
        </row>
        <row r="2596">
          <cell r="N2596">
            <v>0</v>
          </cell>
          <cell r="O2596">
            <v>0</v>
          </cell>
          <cell r="P2596">
            <v>0</v>
          </cell>
          <cell r="Q2596">
            <v>0</v>
          </cell>
          <cell r="R2596">
            <v>0</v>
          </cell>
          <cell r="S2596">
            <v>0</v>
          </cell>
          <cell r="T2596">
            <v>0</v>
          </cell>
          <cell r="U2596">
            <v>0</v>
          </cell>
          <cell r="Z2596">
            <v>0</v>
          </cell>
        </row>
        <row r="2597">
          <cell r="N2597">
            <v>0</v>
          </cell>
          <cell r="O2597">
            <v>0</v>
          </cell>
          <cell r="P2597">
            <v>0</v>
          </cell>
          <cell r="Q2597">
            <v>0</v>
          </cell>
          <cell r="R2597">
            <v>0</v>
          </cell>
          <cell r="S2597">
            <v>0</v>
          </cell>
          <cell r="T2597">
            <v>0</v>
          </cell>
          <cell r="U2597">
            <v>0</v>
          </cell>
          <cell r="Z2597">
            <v>0</v>
          </cell>
        </row>
        <row r="2598">
          <cell r="E2598">
            <v>0</v>
          </cell>
          <cell r="F2598">
            <v>0</v>
          </cell>
          <cell r="G2598">
            <v>0</v>
          </cell>
          <cell r="H2598">
            <v>0</v>
          </cell>
          <cell r="I2598">
            <v>0</v>
          </cell>
          <cell r="J2598">
            <v>0</v>
          </cell>
          <cell r="K2598">
            <v>0</v>
          </cell>
          <cell r="L2598">
            <v>0</v>
          </cell>
          <cell r="M2598">
            <v>0</v>
          </cell>
          <cell r="N2598">
            <v>0</v>
          </cell>
          <cell r="O2598">
            <v>0</v>
          </cell>
          <cell r="P2598">
            <v>0</v>
          </cell>
          <cell r="Q2598">
            <v>0</v>
          </cell>
          <cell r="R2598">
            <v>0</v>
          </cell>
          <cell r="S2598">
            <v>0</v>
          </cell>
          <cell r="T2598">
            <v>0</v>
          </cell>
          <cell r="U2598">
            <v>0</v>
          </cell>
          <cell r="Z2598">
            <v>0</v>
          </cell>
        </row>
        <row r="2599">
          <cell r="E2599" t="str">
            <v>Projectes (EXTERNS) en curs 2.018</v>
          </cell>
          <cell r="F2599">
            <v>0</v>
          </cell>
          <cell r="G2599">
            <v>0</v>
          </cell>
          <cell r="H2599">
            <v>0</v>
          </cell>
          <cell r="I2599">
            <v>0</v>
          </cell>
          <cell r="J2599">
            <v>0</v>
          </cell>
          <cell r="K2599">
            <v>0</v>
          </cell>
          <cell r="L2599">
            <v>0</v>
          </cell>
          <cell r="M2599">
            <v>0</v>
          </cell>
          <cell r="N2599">
            <v>0</v>
          </cell>
          <cell r="O2599">
            <v>0</v>
          </cell>
          <cell r="P2599">
            <v>0</v>
          </cell>
          <cell r="Q2599">
            <v>0</v>
          </cell>
          <cell r="R2599">
            <v>0</v>
          </cell>
          <cell r="S2599">
            <v>0</v>
          </cell>
          <cell r="T2599">
            <v>0</v>
          </cell>
          <cell r="U2599">
            <v>0</v>
          </cell>
          <cell r="Z2599">
            <v>0</v>
          </cell>
        </row>
        <row r="2600">
          <cell r="N2600">
            <v>0</v>
          </cell>
          <cell r="O2600">
            <v>0</v>
          </cell>
          <cell r="P2600">
            <v>0</v>
          </cell>
          <cell r="Q2600">
            <v>0</v>
          </cell>
          <cell r="R2600">
            <v>0</v>
          </cell>
          <cell r="S2600">
            <v>0</v>
          </cell>
          <cell r="T2600">
            <v>0</v>
          </cell>
          <cell r="U2600">
            <v>0</v>
          </cell>
          <cell r="Z2600">
            <v>0</v>
          </cell>
        </row>
        <row r="2601">
          <cell r="C2601">
            <v>0</v>
          </cell>
          <cell r="D2601">
            <v>0</v>
          </cell>
          <cell r="E2601">
            <v>0</v>
          </cell>
          <cell r="F2601">
            <v>0</v>
          </cell>
          <cell r="G2601">
            <v>0</v>
          </cell>
          <cell r="H2601">
            <v>0</v>
          </cell>
          <cell r="I2601">
            <v>0</v>
          </cell>
          <cell r="J2601">
            <v>0</v>
          </cell>
          <cell r="K2601">
            <v>0</v>
          </cell>
          <cell r="L2601">
            <v>0</v>
          </cell>
          <cell r="M2601">
            <v>0</v>
          </cell>
          <cell r="N2601">
            <v>0</v>
          </cell>
          <cell r="O2601">
            <v>0</v>
          </cell>
          <cell r="P2601">
            <v>0</v>
          </cell>
          <cell r="Q2601">
            <v>0</v>
          </cell>
          <cell r="R2601">
            <v>0</v>
          </cell>
          <cell r="S2601">
            <v>0</v>
          </cell>
          <cell r="T2601">
            <v>0</v>
          </cell>
          <cell r="U2601">
            <v>0</v>
          </cell>
          <cell r="V2601">
            <v>0</v>
          </cell>
          <cell r="W2601">
            <v>0</v>
          </cell>
          <cell r="X2601">
            <v>0</v>
          </cell>
          <cell r="Y2601">
            <v>0</v>
          </cell>
          <cell r="Z2601">
            <v>0</v>
          </cell>
        </row>
        <row r="2602">
          <cell r="C2602" t="str">
            <v>OF</v>
          </cell>
          <cell r="D2602" t="str">
            <v>CLIENT</v>
          </cell>
          <cell r="E2602" t="str">
            <v>ANY</v>
          </cell>
          <cell r="F2602" t="str">
            <v>STATUS</v>
          </cell>
          <cell r="G2602" t="str">
            <v>PROJECTE</v>
          </cell>
          <cell r="H2602" t="str">
            <v>TIPUS OF o DEPENDENCIA</v>
          </cell>
          <cell r="I2602">
            <v>0</v>
          </cell>
          <cell r="J2602" t="str">
            <v>PREV</v>
          </cell>
          <cell r="K2602" t="str">
            <v>TOTAL</v>
          </cell>
          <cell r="L2602" t="str">
            <v>DESV</v>
          </cell>
          <cell r="M2602" t="str">
            <v>AVANÇ</v>
          </cell>
          <cell r="N2602" t="str">
            <v>DPT. IMPLICATS</v>
          </cell>
          <cell r="O2602">
            <v>0</v>
          </cell>
          <cell r="P2602">
            <v>0</v>
          </cell>
          <cell r="Q2602">
            <v>0</v>
          </cell>
          <cell r="R2602">
            <v>0</v>
          </cell>
          <cell r="S2602">
            <v>0</v>
          </cell>
          <cell r="T2602">
            <v>0</v>
          </cell>
          <cell r="U2602" t="str">
            <v>DATA</v>
          </cell>
          <cell r="V2602" t="str">
            <v>DATA</v>
          </cell>
          <cell r="W2602" t="str">
            <v>DATA</v>
          </cell>
          <cell r="X2602" t="str">
            <v>DURADA</v>
          </cell>
          <cell r="Y2602" t="str">
            <v>DATA</v>
          </cell>
          <cell r="Z2602" t="str">
            <v>DESVIAC.</v>
          </cell>
        </row>
        <row r="2603">
          <cell r="C2603">
            <v>0</v>
          </cell>
          <cell r="D2603">
            <v>0</v>
          </cell>
          <cell r="E2603">
            <v>0</v>
          </cell>
          <cell r="F2603">
            <v>0</v>
          </cell>
          <cell r="G2603">
            <v>0</v>
          </cell>
          <cell r="H2603">
            <v>0</v>
          </cell>
          <cell r="I2603">
            <v>0</v>
          </cell>
          <cell r="J2603">
            <v>0</v>
          </cell>
          <cell r="K2603" t="str">
            <v>REAL</v>
          </cell>
          <cell r="L2603">
            <v>0</v>
          </cell>
          <cell r="M2603">
            <v>0</v>
          </cell>
          <cell r="N2603">
            <v>0</v>
          </cell>
          <cell r="O2603">
            <v>0</v>
          </cell>
          <cell r="P2603">
            <v>0</v>
          </cell>
          <cell r="Q2603">
            <v>0</v>
          </cell>
          <cell r="R2603">
            <v>0</v>
          </cell>
          <cell r="S2603">
            <v>0</v>
          </cell>
          <cell r="T2603">
            <v>0</v>
          </cell>
          <cell r="U2603" t="str">
            <v>INICI</v>
          </cell>
          <cell r="V2603" t="str">
            <v>ENTREGA</v>
          </cell>
          <cell r="W2603" t="str">
            <v>REVISADA</v>
          </cell>
          <cell r="X2603">
            <v>0</v>
          </cell>
          <cell r="Y2603" t="str">
            <v>ACCEP.</v>
          </cell>
          <cell r="Z2603">
            <v>0</v>
          </cell>
        </row>
        <row r="2604">
          <cell r="C2604">
            <v>0</v>
          </cell>
          <cell r="D2604">
            <v>0</v>
          </cell>
          <cell r="E2604">
            <v>0</v>
          </cell>
          <cell r="F2604">
            <v>0</v>
          </cell>
          <cell r="G2604">
            <v>0</v>
          </cell>
          <cell r="H2604">
            <v>0</v>
          </cell>
          <cell r="I2604">
            <v>0</v>
          </cell>
          <cell r="J2604">
            <v>0</v>
          </cell>
          <cell r="K2604">
            <v>0</v>
          </cell>
          <cell r="L2604">
            <v>0</v>
          </cell>
          <cell r="M2604">
            <v>0</v>
          </cell>
          <cell r="N2604">
            <v>0</v>
          </cell>
          <cell r="O2604">
            <v>0</v>
          </cell>
          <cell r="P2604">
            <v>0</v>
          </cell>
          <cell r="Q2604">
            <v>0</v>
          </cell>
          <cell r="R2604">
            <v>0</v>
          </cell>
          <cell r="S2604">
            <v>0</v>
          </cell>
          <cell r="T2604">
            <v>0</v>
          </cell>
          <cell r="U2604">
            <v>0</v>
          </cell>
          <cell r="V2604">
            <v>0</v>
          </cell>
          <cell r="W2604">
            <v>0</v>
          </cell>
          <cell r="X2604">
            <v>0</v>
          </cell>
          <cell r="Y2604">
            <v>0</v>
          </cell>
          <cell r="Z2604">
            <v>0</v>
          </cell>
        </row>
        <row r="2605">
          <cell r="C2605">
            <v>5013</v>
          </cell>
          <cell r="D2605" t="str">
            <v>ELECON</v>
          </cell>
          <cell r="E2605">
            <v>2018</v>
          </cell>
          <cell r="F2605" t="str">
            <v>OB</v>
          </cell>
          <cell r="G2605" t="str">
            <v>CC SCADA TEDIS.Net CONILENSE v1.1</v>
          </cell>
          <cell r="H2605" t="str">
            <v>PPAL</v>
          </cell>
          <cell r="I2605">
            <v>0</v>
          </cell>
          <cell r="J2605">
            <v>8</v>
          </cell>
          <cell r="K2605">
            <v>0</v>
          </cell>
          <cell r="L2605">
            <v>8</v>
          </cell>
          <cell r="M2605">
            <v>0</v>
          </cell>
          <cell r="N2605" t="str">
            <v>-</v>
          </cell>
          <cell r="O2605" t="str">
            <v>-</v>
          </cell>
          <cell r="P2605" t="str">
            <v>-</v>
          </cell>
          <cell r="Q2605" t="str">
            <v>JMG</v>
          </cell>
          <cell r="R2605" t="str">
            <v>-</v>
          </cell>
          <cell r="S2605" t="str">
            <v>-</v>
          </cell>
          <cell r="T2605" t="str">
            <v>-</v>
          </cell>
          <cell r="U2605">
            <v>43430</v>
          </cell>
          <cell r="V2605">
            <v>43441</v>
          </cell>
          <cell r="W2605">
            <v>43441</v>
          </cell>
          <cell r="X2605">
            <v>11</v>
          </cell>
          <cell r="Y2605">
            <v>0</v>
          </cell>
          <cell r="Z2605" t="str">
            <v/>
          </cell>
        </row>
        <row r="2606">
          <cell r="C2606">
            <v>5014</v>
          </cell>
          <cell r="D2606" t="str">
            <v>EOSPIT</v>
          </cell>
          <cell r="E2606">
            <v>2018</v>
          </cell>
          <cell r="F2606" t="str">
            <v>TA</v>
          </cell>
          <cell r="G2606" t="str">
            <v>10 x Manguera COM CAP32 - nPort-5110</v>
          </cell>
          <cell r="H2606" t="str">
            <v>IND</v>
          </cell>
          <cell r="I2606">
            <v>0</v>
          </cell>
          <cell r="J2606">
            <v>2</v>
          </cell>
          <cell r="K2606">
            <v>2.33</v>
          </cell>
          <cell r="L2606">
            <v>-0.33000000000000007</v>
          </cell>
          <cell r="M2606">
            <v>1.165</v>
          </cell>
          <cell r="N2606" t="str">
            <v>-</v>
          </cell>
          <cell r="O2606" t="str">
            <v>-</v>
          </cell>
          <cell r="P2606" t="str">
            <v>EMM</v>
          </cell>
          <cell r="Q2606" t="str">
            <v>-</v>
          </cell>
          <cell r="R2606" t="str">
            <v>-</v>
          </cell>
          <cell r="S2606" t="str">
            <v>-</v>
          </cell>
          <cell r="T2606" t="str">
            <v>-</v>
          </cell>
          <cell r="U2606">
            <v>43431</v>
          </cell>
          <cell r="V2606">
            <v>43454</v>
          </cell>
          <cell r="W2606">
            <v>43454</v>
          </cell>
          <cell r="X2606">
            <v>23</v>
          </cell>
          <cell r="Y2606">
            <v>43456</v>
          </cell>
          <cell r="Z2606">
            <v>2</v>
          </cell>
        </row>
        <row r="2607">
          <cell r="C2607">
            <v>5015</v>
          </cell>
          <cell r="D2607" t="str">
            <v>EOSPIT</v>
          </cell>
          <cell r="E2607">
            <v>2018</v>
          </cell>
          <cell r="F2607" t="str">
            <v>TA</v>
          </cell>
          <cell r="G2607" t="str">
            <v>15 x Manguera COM CAP32 - Modem GSM</v>
          </cell>
          <cell r="H2607" t="str">
            <v>IND</v>
          </cell>
          <cell r="I2607">
            <v>0</v>
          </cell>
          <cell r="J2607">
            <v>3</v>
          </cell>
          <cell r="K2607">
            <v>4.33</v>
          </cell>
          <cell r="L2607">
            <v>-1.33</v>
          </cell>
          <cell r="M2607">
            <v>1.4433333333333334</v>
          </cell>
          <cell r="N2607" t="str">
            <v>-</v>
          </cell>
          <cell r="O2607" t="str">
            <v>-</v>
          </cell>
          <cell r="P2607" t="str">
            <v>EMM</v>
          </cell>
          <cell r="Q2607" t="str">
            <v>-</v>
          </cell>
          <cell r="R2607" t="str">
            <v>-</v>
          </cell>
          <cell r="S2607" t="str">
            <v>-</v>
          </cell>
          <cell r="T2607" t="str">
            <v>-</v>
          </cell>
          <cell r="U2607">
            <v>43431</v>
          </cell>
          <cell r="V2607">
            <v>43454</v>
          </cell>
          <cell r="W2607">
            <v>43454</v>
          </cell>
          <cell r="X2607">
            <v>23</v>
          </cell>
          <cell r="Y2607">
            <v>43454</v>
          </cell>
          <cell r="Z2607">
            <v>0</v>
          </cell>
        </row>
        <row r="2608">
          <cell r="C2608">
            <v>5016</v>
          </cell>
          <cell r="D2608" t="str">
            <v>EOSPIT</v>
          </cell>
          <cell r="E2608">
            <v>2018</v>
          </cell>
          <cell r="F2608" t="str">
            <v>OB</v>
          </cell>
          <cell r="G2608" t="str">
            <v>CC SCADA TEDIS.Net EOSA-PITARCH v1.2</v>
          </cell>
          <cell r="H2608" t="str">
            <v>PPAL</v>
          </cell>
          <cell r="I2608">
            <v>0</v>
          </cell>
          <cell r="J2608">
            <v>1</v>
          </cell>
          <cell r="K2608">
            <v>0</v>
          </cell>
          <cell r="L2608">
            <v>1</v>
          </cell>
          <cell r="M2608">
            <v>0</v>
          </cell>
          <cell r="N2608" t="str">
            <v>-</v>
          </cell>
          <cell r="O2608" t="str">
            <v>-</v>
          </cell>
          <cell r="P2608" t="str">
            <v>-</v>
          </cell>
          <cell r="Q2608" t="str">
            <v>-</v>
          </cell>
          <cell r="R2608" t="str">
            <v>AP</v>
          </cell>
          <cell r="S2608" t="str">
            <v>-</v>
          </cell>
          <cell r="T2608" t="str">
            <v>-</v>
          </cell>
          <cell r="U2608">
            <v>43430</v>
          </cell>
          <cell r="V2608">
            <v>43464</v>
          </cell>
          <cell r="W2608">
            <v>43464</v>
          </cell>
          <cell r="X2608">
            <v>34</v>
          </cell>
          <cell r="Y2608">
            <v>0</v>
          </cell>
          <cell r="Z2608" t="str">
            <v/>
          </cell>
        </row>
        <row r="2609">
          <cell r="C2609">
            <v>5017</v>
          </cell>
          <cell r="D2609" t="str">
            <v>SITEL</v>
          </cell>
          <cell r="E2609">
            <v>2018</v>
          </cell>
          <cell r="F2609" t="str">
            <v>OB</v>
          </cell>
          <cell r="G2609" t="str">
            <v>Desenvolupament SW CALSER v5.4</v>
          </cell>
          <cell r="H2609" t="str">
            <v>OF5016</v>
          </cell>
          <cell r="I2609">
            <v>0</v>
          </cell>
          <cell r="J2609">
            <v>7</v>
          </cell>
          <cell r="K2609">
            <v>0</v>
          </cell>
          <cell r="L2609">
            <v>7</v>
          </cell>
          <cell r="M2609">
            <v>0</v>
          </cell>
          <cell r="N2609" t="str">
            <v>-</v>
          </cell>
          <cell r="O2609" t="str">
            <v>-</v>
          </cell>
          <cell r="P2609" t="str">
            <v>-</v>
          </cell>
          <cell r="Q2609" t="str">
            <v>-</v>
          </cell>
          <cell r="R2609" t="str">
            <v>AP</v>
          </cell>
          <cell r="S2609" t="str">
            <v>-</v>
          </cell>
          <cell r="T2609" t="str">
            <v>-</v>
          </cell>
          <cell r="U2609">
            <v>43430</v>
          </cell>
          <cell r="V2609">
            <v>43464</v>
          </cell>
          <cell r="W2609">
            <v>43464</v>
          </cell>
          <cell r="X2609">
            <v>34</v>
          </cell>
          <cell r="Y2609">
            <v>0</v>
          </cell>
          <cell r="Z2609" t="str">
            <v/>
          </cell>
        </row>
        <row r="2610">
          <cell r="C2610">
            <v>5018</v>
          </cell>
          <cell r="D2610" t="str">
            <v>ORMAZA</v>
          </cell>
          <cell r="E2610">
            <v>2018</v>
          </cell>
          <cell r="F2610" t="str">
            <v>TA</v>
          </cell>
          <cell r="G2610" t="str">
            <v>CC SCADA TEDIS.Net UNIVERSIDAD PANAMA v1.2</v>
          </cell>
          <cell r="H2610" t="str">
            <v>IND</v>
          </cell>
          <cell r="I2610">
            <v>0</v>
          </cell>
          <cell r="J2610">
            <v>8</v>
          </cell>
          <cell r="K2610">
            <v>5</v>
          </cell>
          <cell r="L2610">
            <v>3</v>
          </cell>
          <cell r="M2610">
            <v>0.625</v>
          </cell>
          <cell r="N2610" t="str">
            <v>-</v>
          </cell>
          <cell r="O2610" t="str">
            <v>-</v>
          </cell>
          <cell r="P2610" t="str">
            <v>-</v>
          </cell>
          <cell r="Q2610" t="str">
            <v>-</v>
          </cell>
          <cell r="R2610" t="str">
            <v>JMT</v>
          </cell>
          <cell r="S2610" t="str">
            <v>-</v>
          </cell>
          <cell r="T2610" t="str">
            <v>-</v>
          </cell>
          <cell r="U2610">
            <v>43431</v>
          </cell>
          <cell r="V2610">
            <v>43464</v>
          </cell>
          <cell r="W2610">
            <v>43464</v>
          </cell>
          <cell r="X2610">
            <v>33</v>
          </cell>
          <cell r="Y2610">
            <v>43433</v>
          </cell>
          <cell r="Z2610">
            <v>-31</v>
          </cell>
        </row>
        <row r="2611">
          <cell r="C2611">
            <v>5019</v>
          </cell>
          <cell r="D2611" t="str">
            <v>INPPOZ</v>
          </cell>
          <cell r="E2611">
            <v>2018</v>
          </cell>
          <cell r="F2611" t="str">
            <v>TA</v>
          </cell>
          <cell r="G2611" t="str">
            <v>RTU C.T. PINTOR GOYA v1.0</v>
          </cell>
          <cell r="H2611" t="str">
            <v>PPAL</v>
          </cell>
          <cell r="I2611">
            <v>0</v>
          </cell>
          <cell r="J2611">
            <v>30</v>
          </cell>
          <cell r="K2611">
            <v>26</v>
          </cell>
          <cell r="L2611">
            <v>4</v>
          </cell>
          <cell r="M2611">
            <v>0.8666666666666667</v>
          </cell>
          <cell r="N2611" t="str">
            <v>-</v>
          </cell>
          <cell r="O2611" t="str">
            <v>-</v>
          </cell>
          <cell r="P2611" t="str">
            <v>EMM</v>
          </cell>
          <cell r="Q2611" t="str">
            <v>-</v>
          </cell>
          <cell r="R2611" t="str">
            <v>-</v>
          </cell>
          <cell r="S2611" t="str">
            <v>-</v>
          </cell>
          <cell r="T2611" t="str">
            <v>-</v>
          </cell>
          <cell r="U2611">
            <v>43432</v>
          </cell>
          <cell r="V2611">
            <v>43465</v>
          </cell>
          <cell r="W2611">
            <v>43524</v>
          </cell>
          <cell r="X2611">
            <v>33</v>
          </cell>
          <cell r="Y2611">
            <v>43524</v>
          </cell>
          <cell r="Z2611">
            <v>-2</v>
          </cell>
        </row>
        <row r="2612">
          <cell r="C2612">
            <v>5020</v>
          </cell>
          <cell r="D2612" t="str">
            <v>INPPOZ</v>
          </cell>
          <cell r="E2612">
            <v>2018</v>
          </cell>
          <cell r="F2612" t="str">
            <v>TA</v>
          </cell>
          <cell r="G2612" t="str">
            <v xml:space="preserve"> Inst. y PEM RTU C.T. PINTOR GOYA v1.0</v>
          </cell>
          <cell r="H2612" t="str">
            <v>OF5019</v>
          </cell>
          <cell r="I2612">
            <v>0</v>
          </cell>
          <cell r="J2612">
            <v>10</v>
          </cell>
          <cell r="K2612">
            <v>17.5</v>
          </cell>
          <cell r="L2612">
            <v>-7.5</v>
          </cell>
          <cell r="M2612">
            <v>1.75</v>
          </cell>
          <cell r="N2612" t="str">
            <v>-</v>
          </cell>
          <cell r="O2612" t="str">
            <v>-</v>
          </cell>
          <cell r="P2612" t="str">
            <v>-</v>
          </cell>
          <cell r="Q2612" t="str">
            <v>-</v>
          </cell>
          <cell r="R2612" t="str">
            <v>TRS</v>
          </cell>
          <cell r="S2612" t="str">
            <v>-</v>
          </cell>
          <cell r="T2612" t="str">
            <v>-</v>
          </cell>
          <cell r="U2612">
            <v>43432</v>
          </cell>
          <cell r="V2612">
            <v>43465</v>
          </cell>
          <cell r="W2612">
            <v>43543</v>
          </cell>
          <cell r="X2612">
            <v>33</v>
          </cell>
          <cell r="Y2612">
            <v>43543</v>
          </cell>
          <cell r="Z2612">
            <v>0</v>
          </cell>
        </row>
        <row r="2613">
          <cell r="C2613">
            <v>5021</v>
          </cell>
          <cell r="D2613" t="str">
            <v>ELECON</v>
          </cell>
          <cell r="E2613">
            <v>2018</v>
          </cell>
          <cell r="F2613" t="str">
            <v>OB</v>
          </cell>
          <cell r="G2613" t="str">
            <v>CC SCADA TEDIS.Net CONILENSE v2,0</v>
          </cell>
          <cell r="H2613" t="str">
            <v>OF5013</v>
          </cell>
          <cell r="I2613">
            <v>0</v>
          </cell>
          <cell r="J2613">
            <v>7</v>
          </cell>
          <cell r="K2613">
            <v>0</v>
          </cell>
          <cell r="L2613">
            <v>7</v>
          </cell>
          <cell r="M2613">
            <v>0</v>
          </cell>
          <cell r="N2613" t="str">
            <v>-</v>
          </cell>
          <cell r="O2613" t="str">
            <v>-</v>
          </cell>
          <cell r="P2613" t="str">
            <v>-</v>
          </cell>
          <cell r="Q2613" t="str">
            <v>-</v>
          </cell>
          <cell r="R2613" t="str">
            <v>EDC</v>
          </cell>
          <cell r="S2613" t="str">
            <v>-</v>
          </cell>
          <cell r="T2613" t="str">
            <v>-</v>
          </cell>
          <cell r="U2613">
            <v>43437</v>
          </cell>
          <cell r="V2613">
            <v>43465</v>
          </cell>
          <cell r="W2613">
            <v>43465</v>
          </cell>
          <cell r="X2613">
            <v>28</v>
          </cell>
          <cell r="Y2613">
            <v>0</v>
          </cell>
          <cell r="Z2613" t="str">
            <v/>
          </cell>
        </row>
        <row r="2614">
          <cell r="C2614">
            <v>5022</v>
          </cell>
          <cell r="D2614" t="str">
            <v>ORMAZA</v>
          </cell>
          <cell r="E2614">
            <v>2018</v>
          </cell>
          <cell r="F2614" t="str">
            <v>TA</v>
          </cell>
          <cell r="G2614" t="str">
            <v>1 x Manguera COM MOD.GSM - nPort-5110 (CC CREVILLENTE)</v>
          </cell>
          <cell r="H2614" t="str">
            <v>IND</v>
          </cell>
          <cell r="I2614">
            <v>0</v>
          </cell>
          <cell r="J2614">
            <v>0.5</v>
          </cell>
          <cell r="K2614">
            <v>0.49</v>
          </cell>
          <cell r="L2614">
            <v>1.0000000000000009E-2</v>
          </cell>
          <cell r="M2614">
            <v>0.98</v>
          </cell>
          <cell r="N2614" t="str">
            <v>-</v>
          </cell>
          <cell r="O2614" t="str">
            <v>-</v>
          </cell>
          <cell r="P2614" t="str">
            <v>EMM</v>
          </cell>
          <cell r="Q2614" t="str">
            <v>-</v>
          </cell>
          <cell r="R2614" t="str">
            <v>-</v>
          </cell>
          <cell r="S2614" t="str">
            <v>-</v>
          </cell>
          <cell r="T2614" t="str">
            <v>-</v>
          </cell>
          <cell r="U2614">
            <v>43441</v>
          </cell>
          <cell r="V2614">
            <v>43441</v>
          </cell>
          <cell r="W2614">
            <v>43441</v>
          </cell>
          <cell r="X2614">
            <v>0</v>
          </cell>
          <cell r="Y2614">
            <v>43441</v>
          </cell>
          <cell r="Z2614">
            <v>0</v>
          </cell>
        </row>
        <row r="2615">
          <cell r="C2615">
            <v>5023</v>
          </cell>
          <cell r="D2615" t="str">
            <v>ELEDUD</v>
          </cell>
          <cell r="E2615">
            <v>2018</v>
          </cell>
          <cell r="F2615" t="str">
            <v>TA</v>
          </cell>
          <cell r="G2615" t="str">
            <v>MANTENIMENT CSSat SUDANELL 2018-11</v>
          </cell>
          <cell r="H2615" t="str">
            <v>IND</v>
          </cell>
          <cell r="I2615">
            <v>0</v>
          </cell>
          <cell r="J2615">
            <v>4</v>
          </cell>
          <cell r="K2615">
            <v>1E-3</v>
          </cell>
          <cell r="L2615">
            <v>3.9990000000000001</v>
          </cell>
          <cell r="M2615">
            <v>2.5000000000000001E-4</v>
          </cell>
          <cell r="N2615" t="str">
            <v>-</v>
          </cell>
          <cell r="O2615" t="str">
            <v>-</v>
          </cell>
          <cell r="P2615" t="str">
            <v>-</v>
          </cell>
          <cell r="Q2615" t="str">
            <v>-</v>
          </cell>
          <cell r="R2615" t="str">
            <v>TRS</v>
          </cell>
          <cell r="S2615" t="str">
            <v>-</v>
          </cell>
          <cell r="T2615" t="str">
            <v>-</v>
          </cell>
          <cell r="U2615">
            <v>43405</v>
          </cell>
          <cell r="V2615">
            <v>43434</v>
          </cell>
          <cell r="W2615">
            <v>43434</v>
          </cell>
          <cell r="X2615">
            <v>29</v>
          </cell>
          <cell r="Y2615">
            <v>43434</v>
          </cell>
          <cell r="Z2615">
            <v>0</v>
          </cell>
        </row>
        <row r="2616">
          <cell r="C2616">
            <v>5024</v>
          </cell>
          <cell r="D2616" t="str">
            <v>SERGAR</v>
          </cell>
          <cell r="E2616">
            <v>2018</v>
          </cell>
          <cell r="F2616" t="str">
            <v>TA</v>
          </cell>
          <cell r="G2616" t="str">
            <v>MANTENIMENT CSSat SERVILIANO 2018-11</v>
          </cell>
          <cell r="H2616" t="str">
            <v>IND</v>
          </cell>
          <cell r="I2616">
            <v>0</v>
          </cell>
          <cell r="J2616">
            <v>6</v>
          </cell>
          <cell r="K2616">
            <v>3</v>
          </cell>
          <cell r="L2616">
            <v>3</v>
          </cell>
          <cell r="M2616">
            <v>0.5</v>
          </cell>
          <cell r="N2616" t="str">
            <v>-</v>
          </cell>
          <cell r="O2616" t="str">
            <v>-</v>
          </cell>
          <cell r="P2616" t="str">
            <v>-</v>
          </cell>
          <cell r="Q2616" t="str">
            <v>-</v>
          </cell>
          <cell r="R2616" t="str">
            <v>TRS</v>
          </cell>
          <cell r="S2616" t="str">
            <v>-</v>
          </cell>
          <cell r="T2616" t="str">
            <v>-</v>
          </cell>
          <cell r="U2616">
            <v>43405</v>
          </cell>
          <cell r="V2616">
            <v>43434</v>
          </cell>
          <cell r="W2616">
            <v>43434</v>
          </cell>
          <cell r="X2616">
            <v>29</v>
          </cell>
          <cell r="Y2616">
            <v>43434</v>
          </cell>
          <cell r="Z2616">
            <v>0</v>
          </cell>
        </row>
        <row r="2617">
          <cell r="C2617">
            <v>5025</v>
          </cell>
          <cell r="D2617" t="str">
            <v>EAECEU</v>
          </cell>
          <cell r="E2617">
            <v>2018</v>
          </cell>
          <cell r="F2617" t="str">
            <v>TA</v>
          </cell>
          <cell r="G2617" t="str">
            <v>MANTENIMENT CSSat CEUTA 2018-11</v>
          </cell>
          <cell r="H2617" t="str">
            <v>IND</v>
          </cell>
          <cell r="I2617">
            <v>0</v>
          </cell>
          <cell r="J2617">
            <v>10</v>
          </cell>
          <cell r="K2617">
            <v>15.25</v>
          </cell>
          <cell r="L2617">
            <v>-5.25</v>
          </cell>
          <cell r="M2617">
            <v>1.5249999999999999</v>
          </cell>
          <cell r="N2617" t="str">
            <v>-</v>
          </cell>
          <cell r="O2617" t="str">
            <v>-</v>
          </cell>
          <cell r="P2617" t="str">
            <v>-</v>
          </cell>
          <cell r="Q2617" t="str">
            <v>-</v>
          </cell>
          <cell r="R2617" t="str">
            <v>TRS</v>
          </cell>
          <cell r="S2617" t="str">
            <v>-</v>
          </cell>
          <cell r="T2617" t="str">
            <v>-</v>
          </cell>
          <cell r="U2617">
            <v>43405</v>
          </cell>
          <cell r="V2617">
            <v>43434</v>
          </cell>
          <cell r="W2617">
            <v>43434</v>
          </cell>
          <cell r="X2617">
            <v>29</v>
          </cell>
          <cell r="Y2617">
            <v>43434</v>
          </cell>
          <cell r="Z2617">
            <v>0</v>
          </cell>
        </row>
        <row r="2618">
          <cell r="C2618">
            <v>5026</v>
          </cell>
          <cell r="D2618" t="str">
            <v>ELEMON</v>
          </cell>
          <cell r="E2618">
            <v>2018</v>
          </cell>
          <cell r="F2618" t="str">
            <v>TA</v>
          </cell>
          <cell r="G2618" t="str">
            <v>MANTENIMENT CSSat MONTOLIU 2018-11</v>
          </cell>
          <cell r="H2618" t="str">
            <v>IND</v>
          </cell>
          <cell r="I2618">
            <v>0</v>
          </cell>
          <cell r="J2618">
            <v>4</v>
          </cell>
          <cell r="K2618">
            <v>3</v>
          </cell>
          <cell r="L2618">
            <v>1</v>
          </cell>
          <cell r="M2618">
            <v>0.75</v>
          </cell>
          <cell r="N2618" t="str">
            <v>-</v>
          </cell>
          <cell r="O2618" t="str">
            <v>-</v>
          </cell>
          <cell r="P2618" t="str">
            <v>-</v>
          </cell>
          <cell r="Q2618" t="str">
            <v>-</v>
          </cell>
          <cell r="R2618" t="str">
            <v>TRS</v>
          </cell>
          <cell r="S2618" t="str">
            <v>-</v>
          </cell>
          <cell r="T2618" t="str">
            <v>-</v>
          </cell>
          <cell r="U2618">
            <v>43405</v>
          </cell>
          <cell r="V2618">
            <v>43434</v>
          </cell>
          <cell r="W2618">
            <v>43434</v>
          </cell>
          <cell r="X2618">
            <v>29</v>
          </cell>
          <cell r="Y2618">
            <v>43434</v>
          </cell>
          <cell r="Z2618">
            <v>0</v>
          </cell>
        </row>
        <row r="2619">
          <cell r="C2619">
            <v>5027</v>
          </cell>
          <cell r="D2619" t="str">
            <v>SUMTAR</v>
          </cell>
          <cell r="E2619">
            <v>2018</v>
          </cell>
          <cell r="F2619" t="str">
            <v>TA</v>
          </cell>
          <cell r="G2619" t="str">
            <v>MANTENIMENT CSSat TARRASENSES 2018-11</v>
          </cell>
          <cell r="H2619" t="str">
            <v>IND</v>
          </cell>
          <cell r="I2619">
            <v>0</v>
          </cell>
          <cell r="J2619">
            <v>4</v>
          </cell>
          <cell r="K2619">
            <v>3</v>
          </cell>
          <cell r="L2619">
            <v>1</v>
          </cell>
          <cell r="M2619">
            <v>0.75</v>
          </cell>
          <cell r="N2619" t="str">
            <v>-</v>
          </cell>
          <cell r="O2619" t="str">
            <v>-</v>
          </cell>
          <cell r="P2619" t="str">
            <v>-</v>
          </cell>
          <cell r="Q2619" t="str">
            <v>-</v>
          </cell>
          <cell r="R2619" t="str">
            <v>TRS</v>
          </cell>
          <cell r="S2619" t="str">
            <v>-</v>
          </cell>
          <cell r="T2619" t="str">
            <v>-</v>
          </cell>
          <cell r="U2619">
            <v>43405</v>
          </cell>
          <cell r="V2619">
            <v>43434</v>
          </cell>
          <cell r="W2619">
            <v>43434</v>
          </cell>
          <cell r="X2619">
            <v>29</v>
          </cell>
          <cell r="Y2619">
            <v>43434</v>
          </cell>
          <cell r="Z2619">
            <v>0</v>
          </cell>
        </row>
        <row r="2620">
          <cell r="C2620">
            <v>5028</v>
          </cell>
          <cell r="D2620" t="str">
            <v>ELECAR</v>
          </cell>
          <cell r="E2620">
            <v>2018</v>
          </cell>
          <cell r="F2620" t="str">
            <v>TA</v>
          </cell>
          <cell r="G2620" t="str">
            <v>MANTENIMENT CSSat CARDENER 2018-11</v>
          </cell>
          <cell r="H2620" t="str">
            <v>IND</v>
          </cell>
          <cell r="I2620">
            <v>0</v>
          </cell>
          <cell r="J2620">
            <v>5</v>
          </cell>
          <cell r="K2620">
            <v>1E-3</v>
          </cell>
          <cell r="L2620">
            <v>4.9989999999999997</v>
          </cell>
          <cell r="M2620">
            <v>2.0000000000000001E-4</v>
          </cell>
          <cell r="N2620" t="str">
            <v>-</v>
          </cell>
          <cell r="O2620" t="str">
            <v>-</v>
          </cell>
          <cell r="P2620" t="str">
            <v>-</v>
          </cell>
          <cell r="Q2620" t="str">
            <v>-</v>
          </cell>
          <cell r="R2620" t="str">
            <v>TRS</v>
          </cell>
          <cell r="S2620" t="str">
            <v>-</v>
          </cell>
          <cell r="T2620" t="str">
            <v>-</v>
          </cell>
          <cell r="U2620">
            <v>43405</v>
          </cell>
          <cell r="V2620">
            <v>43434</v>
          </cell>
          <cell r="W2620">
            <v>43434</v>
          </cell>
          <cell r="X2620">
            <v>29</v>
          </cell>
          <cell r="Y2620">
            <v>43434</v>
          </cell>
          <cell r="Z2620">
            <v>0</v>
          </cell>
        </row>
        <row r="2621">
          <cell r="C2621">
            <v>5029</v>
          </cell>
          <cell r="D2621" t="str">
            <v>ELEALB</v>
          </cell>
          <cell r="E2621">
            <v>2018</v>
          </cell>
          <cell r="F2621" t="str">
            <v>TA</v>
          </cell>
          <cell r="G2621" t="str">
            <v>MANTENIMENT CSSat ALBATARREC 2018-11</v>
          </cell>
          <cell r="H2621" t="str">
            <v>IND</v>
          </cell>
          <cell r="I2621">
            <v>0</v>
          </cell>
          <cell r="J2621">
            <v>4</v>
          </cell>
          <cell r="K2621">
            <v>1E-3</v>
          </cell>
          <cell r="L2621">
            <v>3.9990000000000001</v>
          </cell>
          <cell r="M2621">
            <v>2.5000000000000001E-4</v>
          </cell>
          <cell r="N2621" t="str">
            <v>-</v>
          </cell>
          <cell r="O2621" t="str">
            <v>-</v>
          </cell>
          <cell r="P2621" t="str">
            <v>-</v>
          </cell>
          <cell r="Q2621" t="str">
            <v>-</v>
          </cell>
          <cell r="R2621" t="str">
            <v>TRS</v>
          </cell>
          <cell r="S2621" t="str">
            <v>-</v>
          </cell>
          <cell r="T2621" t="str">
            <v>-</v>
          </cell>
          <cell r="U2621">
            <v>43405</v>
          </cell>
          <cell r="V2621">
            <v>43434</v>
          </cell>
          <cell r="W2621">
            <v>43434</v>
          </cell>
          <cell r="X2621">
            <v>29</v>
          </cell>
          <cell r="Y2621">
            <v>43434</v>
          </cell>
          <cell r="Z2621">
            <v>0</v>
          </cell>
        </row>
        <row r="2622">
          <cell r="C2622">
            <v>5030</v>
          </cell>
          <cell r="D2622" t="str">
            <v>ELTOSE</v>
          </cell>
          <cell r="E2622">
            <v>2018</v>
          </cell>
          <cell r="F2622" t="str">
            <v>TA</v>
          </cell>
          <cell r="G2622" t="str">
            <v>MANTENIMENT CSSat T.SEGRE 2018-11</v>
          </cell>
          <cell r="H2622" t="str">
            <v>IND</v>
          </cell>
          <cell r="I2622">
            <v>0</v>
          </cell>
          <cell r="J2622">
            <v>4</v>
          </cell>
          <cell r="K2622">
            <v>4.75</v>
          </cell>
          <cell r="L2622">
            <v>-0.75</v>
          </cell>
          <cell r="M2622">
            <v>1.1875</v>
          </cell>
          <cell r="N2622" t="str">
            <v>-</v>
          </cell>
          <cell r="O2622" t="str">
            <v>-</v>
          </cell>
          <cell r="P2622" t="str">
            <v>-</v>
          </cell>
          <cell r="Q2622" t="str">
            <v>-</v>
          </cell>
          <cell r="R2622" t="str">
            <v>TRS</v>
          </cell>
          <cell r="S2622" t="str">
            <v>-</v>
          </cell>
          <cell r="T2622" t="str">
            <v>-</v>
          </cell>
          <cell r="U2622">
            <v>43405</v>
          </cell>
          <cell r="V2622">
            <v>43434</v>
          </cell>
          <cell r="W2622">
            <v>43434</v>
          </cell>
          <cell r="X2622">
            <v>29</v>
          </cell>
          <cell r="Y2622">
            <v>43434</v>
          </cell>
          <cell r="Z2622">
            <v>0</v>
          </cell>
        </row>
        <row r="2623">
          <cell r="C2623">
            <v>5031</v>
          </cell>
          <cell r="D2623" t="str">
            <v>ELEEBR</v>
          </cell>
          <cell r="E2623">
            <v>2018</v>
          </cell>
          <cell r="F2623" t="str">
            <v>TA</v>
          </cell>
          <cell r="G2623" t="str">
            <v>MANTENIMENT CSSat EEBRO 2018-11</v>
          </cell>
          <cell r="H2623" t="str">
            <v>IND</v>
          </cell>
          <cell r="I2623">
            <v>0</v>
          </cell>
          <cell r="J2623">
            <v>5</v>
          </cell>
          <cell r="K2623">
            <v>0.5</v>
          </cell>
          <cell r="L2623">
            <v>4.5</v>
          </cell>
          <cell r="M2623">
            <v>0.1</v>
          </cell>
          <cell r="N2623" t="str">
            <v>-</v>
          </cell>
          <cell r="O2623" t="str">
            <v>-</v>
          </cell>
          <cell r="P2623" t="str">
            <v>-</v>
          </cell>
          <cell r="Q2623" t="str">
            <v>-</v>
          </cell>
          <cell r="R2623" t="str">
            <v>TRS</v>
          </cell>
          <cell r="S2623" t="str">
            <v>-</v>
          </cell>
          <cell r="T2623" t="str">
            <v>-</v>
          </cell>
          <cell r="U2623">
            <v>43405</v>
          </cell>
          <cell r="V2623">
            <v>43434</v>
          </cell>
          <cell r="W2623">
            <v>43434</v>
          </cell>
          <cell r="X2623">
            <v>29</v>
          </cell>
          <cell r="Y2623">
            <v>43434</v>
          </cell>
          <cell r="Z2623">
            <v>0</v>
          </cell>
        </row>
        <row r="2624">
          <cell r="C2624">
            <v>5032</v>
          </cell>
          <cell r="D2624" t="str">
            <v>ELSACO</v>
          </cell>
          <cell r="E2624">
            <v>2018</v>
          </cell>
          <cell r="F2624" t="str">
            <v>TA</v>
          </cell>
          <cell r="G2624" t="str">
            <v>MANTENIMENT CSSat STA.COLOMA 2018-11</v>
          </cell>
          <cell r="H2624" t="str">
            <v>IND</v>
          </cell>
          <cell r="I2624">
            <v>4</v>
          </cell>
          <cell r="J2624">
            <v>4</v>
          </cell>
          <cell r="K2624">
            <v>1.5</v>
          </cell>
          <cell r="L2624">
            <v>2.5</v>
          </cell>
          <cell r="M2624">
            <v>0.375</v>
          </cell>
          <cell r="N2624" t="str">
            <v>-</v>
          </cell>
          <cell r="O2624" t="str">
            <v>-</v>
          </cell>
          <cell r="P2624" t="str">
            <v>-</v>
          </cell>
          <cell r="Q2624" t="str">
            <v>-</v>
          </cell>
          <cell r="R2624" t="str">
            <v>TRS</v>
          </cell>
          <cell r="S2624" t="str">
            <v>-</v>
          </cell>
          <cell r="T2624" t="str">
            <v>-</v>
          </cell>
          <cell r="U2624">
            <v>43405</v>
          </cell>
          <cell r="V2624">
            <v>43434</v>
          </cell>
          <cell r="W2624">
            <v>43434</v>
          </cell>
          <cell r="X2624">
            <v>29</v>
          </cell>
          <cell r="Y2624">
            <v>43434</v>
          </cell>
          <cell r="Z2624">
            <v>0</v>
          </cell>
        </row>
        <row r="2625">
          <cell r="C2625">
            <v>5033</v>
          </cell>
          <cell r="D2625" t="str">
            <v>EMSA</v>
          </cell>
          <cell r="E2625">
            <v>2018</v>
          </cell>
          <cell r="F2625" t="str">
            <v>TA</v>
          </cell>
          <cell r="G2625" t="str">
            <v>MANTENIMENT CSSat EMSA 2018-11</v>
          </cell>
          <cell r="H2625" t="str">
            <v>IND</v>
          </cell>
          <cell r="I2625">
            <v>4</v>
          </cell>
          <cell r="J2625">
            <v>6</v>
          </cell>
          <cell r="K2625">
            <v>2.5</v>
          </cell>
          <cell r="L2625">
            <v>3.5</v>
          </cell>
          <cell r="M2625">
            <v>0.41666666666666669</v>
          </cell>
          <cell r="N2625" t="str">
            <v>-</v>
          </cell>
          <cell r="O2625" t="str">
            <v>-</v>
          </cell>
          <cell r="P2625" t="str">
            <v>-</v>
          </cell>
          <cell r="Q2625" t="str">
            <v>-</v>
          </cell>
          <cell r="R2625" t="str">
            <v>TRS</v>
          </cell>
          <cell r="S2625" t="str">
            <v>-</v>
          </cell>
          <cell r="T2625" t="str">
            <v>-</v>
          </cell>
          <cell r="U2625">
            <v>43405</v>
          </cell>
          <cell r="V2625">
            <v>43434</v>
          </cell>
          <cell r="W2625">
            <v>43434</v>
          </cell>
          <cell r="X2625">
            <v>29</v>
          </cell>
          <cell r="Y2625">
            <v>43434</v>
          </cell>
          <cell r="Z2625">
            <v>0</v>
          </cell>
        </row>
        <row r="2626">
          <cell r="C2626">
            <v>5034</v>
          </cell>
          <cell r="D2626" t="str">
            <v>ELEDUD</v>
          </cell>
          <cell r="E2626">
            <v>2018</v>
          </cell>
          <cell r="F2626" t="str">
            <v>TA</v>
          </cell>
          <cell r="G2626" t="str">
            <v>MANTENIMENT CSSat SUDANELL 2018-12</v>
          </cell>
          <cell r="H2626" t="str">
            <v>IND</v>
          </cell>
          <cell r="I2626">
            <v>0</v>
          </cell>
          <cell r="J2626">
            <v>4</v>
          </cell>
          <cell r="K2626">
            <v>4</v>
          </cell>
          <cell r="L2626">
            <v>0</v>
          </cell>
          <cell r="M2626">
            <v>1</v>
          </cell>
          <cell r="N2626" t="str">
            <v>-</v>
          </cell>
          <cell r="O2626" t="str">
            <v>-</v>
          </cell>
          <cell r="P2626" t="str">
            <v>-</v>
          </cell>
          <cell r="Q2626" t="str">
            <v>-</v>
          </cell>
          <cell r="R2626" t="str">
            <v>TRS</v>
          </cell>
          <cell r="S2626" t="str">
            <v>-</v>
          </cell>
          <cell r="T2626" t="str">
            <v>-</v>
          </cell>
          <cell r="U2626">
            <v>43435</v>
          </cell>
          <cell r="V2626">
            <v>43465</v>
          </cell>
          <cell r="W2626">
            <v>43465</v>
          </cell>
          <cell r="X2626">
            <v>30</v>
          </cell>
          <cell r="Y2626">
            <v>43465</v>
          </cell>
          <cell r="Z2626">
            <v>0</v>
          </cell>
        </row>
        <row r="2627">
          <cell r="C2627">
            <v>5035</v>
          </cell>
          <cell r="D2627" t="str">
            <v>SERGAR</v>
          </cell>
          <cell r="E2627">
            <v>2018</v>
          </cell>
          <cell r="F2627" t="str">
            <v>TA</v>
          </cell>
          <cell r="G2627" t="str">
            <v>MANTENIMENT CSSat SERVILIANO 2018-12</v>
          </cell>
          <cell r="H2627" t="str">
            <v>IND</v>
          </cell>
          <cell r="I2627">
            <v>0</v>
          </cell>
          <cell r="J2627">
            <v>6</v>
          </cell>
          <cell r="K2627">
            <v>2</v>
          </cell>
          <cell r="L2627">
            <v>4</v>
          </cell>
          <cell r="M2627">
            <v>0.33333333333333331</v>
          </cell>
          <cell r="N2627" t="str">
            <v>-</v>
          </cell>
          <cell r="O2627" t="str">
            <v>-</v>
          </cell>
          <cell r="P2627" t="str">
            <v>-</v>
          </cell>
          <cell r="Q2627" t="str">
            <v>-</v>
          </cell>
          <cell r="R2627" t="str">
            <v>TRS</v>
          </cell>
          <cell r="S2627" t="str">
            <v>-</v>
          </cell>
          <cell r="T2627" t="str">
            <v>-</v>
          </cell>
          <cell r="U2627">
            <v>43435</v>
          </cell>
          <cell r="V2627">
            <v>43465</v>
          </cell>
          <cell r="W2627">
            <v>43465</v>
          </cell>
          <cell r="X2627">
            <v>30</v>
          </cell>
          <cell r="Y2627">
            <v>43465</v>
          </cell>
          <cell r="Z2627">
            <v>0</v>
          </cell>
        </row>
        <row r="2628">
          <cell r="C2628">
            <v>5036</v>
          </cell>
          <cell r="D2628" t="str">
            <v>EAECEU</v>
          </cell>
          <cell r="E2628">
            <v>2018</v>
          </cell>
          <cell r="F2628" t="str">
            <v>TA</v>
          </cell>
          <cell r="G2628" t="str">
            <v>MANTENIMENT CSSat CEUTA 2018-12</v>
          </cell>
          <cell r="H2628" t="str">
            <v>IND</v>
          </cell>
          <cell r="I2628">
            <v>0</v>
          </cell>
          <cell r="J2628">
            <v>10</v>
          </cell>
          <cell r="K2628">
            <v>10.5</v>
          </cell>
          <cell r="L2628">
            <v>-0.5</v>
          </cell>
          <cell r="M2628">
            <v>1.05</v>
          </cell>
          <cell r="N2628" t="str">
            <v>-</v>
          </cell>
          <cell r="O2628" t="str">
            <v>-</v>
          </cell>
          <cell r="P2628" t="str">
            <v>-</v>
          </cell>
          <cell r="Q2628" t="str">
            <v>-</v>
          </cell>
          <cell r="R2628" t="str">
            <v>TRS</v>
          </cell>
          <cell r="S2628" t="str">
            <v>-</v>
          </cell>
          <cell r="T2628" t="str">
            <v>-</v>
          </cell>
          <cell r="U2628">
            <v>43435</v>
          </cell>
          <cell r="V2628">
            <v>43465</v>
          </cell>
          <cell r="W2628">
            <v>43465</v>
          </cell>
          <cell r="X2628">
            <v>30</v>
          </cell>
          <cell r="Y2628">
            <v>43465</v>
          </cell>
          <cell r="Z2628">
            <v>0</v>
          </cell>
        </row>
        <row r="2629">
          <cell r="C2629">
            <v>5037</v>
          </cell>
          <cell r="D2629" t="str">
            <v>ELEMON</v>
          </cell>
          <cell r="E2629">
            <v>2018</v>
          </cell>
          <cell r="F2629" t="str">
            <v>TA</v>
          </cell>
          <cell r="G2629" t="str">
            <v>MANTENIMENT CSSat MONTOLIU 2018-12</v>
          </cell>
          <cell r="H2629" t="str">
            <v>IND</v>
          </cell>
          <cell r="I2629">
            <v>0</v>
          </cell>
          <cell r="J2629">
            <v>4</v>
          </cell>
          <cell r="K2629">
            <v>4</v>
          </cell>
          <cell r="L2629">
            <v>0</v>
          </cell>
          <cell r="M2629">
            <v>1</v>
          </cell>
          <cell r="N2629" t="str">
            <v>-</v>
          </cell>
          <cell r="O2629" t="str">
            <v>-</v>
          </cell>
          <cell r="P2629" t="str">
            <v>-</v>
          </cell>
          <cell r="Q2629" t="str">
            <v>-</v>
          </cell>
          <cell r="R2629" t="str">
            <v>TRS</v>
          </cell>
          <cell r="S2629" t="str">
            <v>-</v>
          </cell>
          <cell r="T2629" t="str">
            <v>-</v>
          </cell>
          <cell r="U2629">
            <v>43435</v>
          </cell>
          <cell r="V2629">
            <v>43465</v>
          </cell>
          <cell r="W2629">
            <v>43465</v>
          </cell>
          <cell r="X2629">
            <v>30</v>
          </cell>
          <cell r="Y2629">
            <v>43465</v>
          </cell>
          <cell r="Z2629">
            <v>0</v>
          </cell>
        </row>
        <row r="2630">
          <cell r="C2630">
            <v>5038</v>
          </cell>
          <cell r="D2630" t="str">
            <v>SUMTAR</v>
          </cell>
          <cell r="E2630">
            <v>2018</v>
          </cell>
          <cell r="F2630" t="str">
            <v>TA</v>
          </cell>
          <cell r="G2630" t="str">
            <v>MANTENIMENT CSSat TARRASENSES 2018-12</v>
          </cell>
          <cell r="H2630" t="str">
            <v>IND</v>
          </cell>
          <cell r="I2630">
            <v>0</v>
          </cell>
          <cell r="J2630">
            <v>4</v>
          </cell>
          <cell r="K2630">
            <v>3.5</v>
          </cell>
          <cell r="L2630">
            <v>0.5</v>
          </cell>
          <cell r="M2630">
            <v>0.875</v>
          </cell>
          <cell r="N2630" t="str">
            <v>-</v>
          </cell>
          <cell r="O2630" t="str">
            <v>-</v>
          </cell>
          <cell r="P2630" t="str">
            <v>-</v>
          </cell>
          <cell r="Q2630" t="str">
            <v>-</v>
          </cell>
          <cell r="R2630" t="str">
            <v>TRS</v>
          </cell>
          <cell r="S2630" t="str">
            <v>-</v>
          </cell>
          <cell r="T2630" t="str">
            <v>-</v>
          </cell>
          <cell r="U2630">
            <v>43435</v>
          </cell>
          <cell r="V2630">
            <v>43465</v>
          </cell>
          <cell r="W2630">
            <v>43465</v>
          </cell>
          <cell r="X2630">
            <v>30</v>
          </cell>
          <cell r="Y2630">
            <v>43465</v>
          </cell>
          <cell r="Z2630">
            <v>0</v>
          </cell>
        </row>
        <row r="2631">
          <cell r="C2631">
            <v>5039</v>
          </cell>
          <cell r="D2631" t="str">
            <v>ELECAR</v>
          </cell>
          <cell r="E2631">
            <v>2018</v>
          </cell>
          <cell r="F2631" t="str">
            <v>TA</v>
          </cell>
          <cell r="G2631" t="str">
            <v>MANTENIMENT CSSat CARDENER 2018-12</v>
          </cell>
          <cell r="H2631" t="str">
            <v>IND</v>
          </cell>
          <cell r="I2631">
            <v>0</v>
          </cell>
          <cell r="J2631">
            <v>5</v>
          </cell>
          <cell r="K2631">
            <v>3</v>
          </cell>
          <cell r="L2631">
            <v>2</v>
          </cell>
          <cell r="M2631">
            <v>0.6</v>
          </cell>
          <cell r="N2631" t="str">
            <v>-</v>
          </cell>
          <cell r="O2631" t="str">
            <v>-</v>
          </cell>
          <cell r="P2631" t="str">
            <v>-</v>
          </cell>
          <cell r="Q2631" t="str">
            <v>-</v>
          </cell>
          <cell r="R2631" t="str">
            <v>TRS</v>
          </cell>
          <cell r="S2631" t="str">
            <v>-</v>
          </cell>
          <cell r="T2631" t="str">
            <v>-</v>
          </cell>
          <cell r="U2631">
            <v>43435</v>
          </cell>
          <cell r="V2631">
            <v>43465</v>
          </cell>
          <cell r="W2631">
            <v>43465</v>
          </cell>
          <cell r="X2631">
            <v>30</v>
          </cell>
          <cell r="Y2631">
            <v>43465</v>
          </cell>
          <cell r="Z2631">
            <v>0</v>
          </cell>
        </row>
        <row r="2632">
          <cell r="C2632">
            <v>5040</v>
          </cell>
          <cell r="D2632" t="str">
            <v>ELEALB</v>
          </cell>
          <cell r="E2632">
            <v>2018</v>
          </cell>
          <cell r="F2632" t="str">
            <v>TA</v>
          </cell>
          <cell r="G2632" t="str">
            <v>MANTENIMENT CSSat ALBATARREC 2018-12</v>
          </cell>
          <cell r="H2632" t="str">
            <v>IND</v>
          </cell>
          <cell r="I2632">
            <v>0</v>
          </cell>
          <cell r="J2632">
            <v>4</v>
          </cell>
          <cell r="K2632">
            <v>1</v>
          </cell>
          <cell r="L2632">
            <v>3</v>
          </cell>
          <cell r="M2632">
            <v>0.25</v>
          </cell>
          <cell r="N2632" t="str">
            <v>-</v>
          </cell>
          <cell r="O2632" t="str">
            <v>-</v>
          </cell>
          <cell r="P2632" t="str">
            <v>-</v>
          </cell>
          <cell r="Q2632" t="str">
            <v>-</v>
          </cell>
          <cell r="R2632" t="str">
            <v>TRS</v>
          </cell>
          <cell r="S2632" t="str">
            <v>-</v>
          </cell>
          <cell r="T2632" t="str">
            <v>-</v>
          </cell>
          <cell r="U2632">
            <v>43435</v>
          </cell>
          <cell r="V2632">
            <v>43465</v>
          </cell>
          <cell r="W2632">
            <v>43465</v>
          </cell>
          <cell r="X2632">
            <v>30</v>
          </cell>
          <cell r="Y2632">
            <v>43465</v>
          </cell>
          <cell r="Z2632">
            <v>0</v>
          </cell>
        </row>
        <row r="2633">
          <cell r="C2633">
            <v>5041</v>
          </cell>
          <cell r="D2633" t="str">
            <v>ELTOSE</v>
          </cell>
          <cell r="E2633">
            <v>2018</v>
          </cell>
          <cell r="F2633" t="str">
            <v>TA</v>
          </cell>
          <cell r="G2633" t="str">
            <v>MANTENIMENT CSSat T.SEGRE 2018-12</v>
          </cell>
          <cell r="H2633" t="str">
            <v>IND</v>
          </cell>
          <cell r="I2633">
            <v>0</v>
          </cell>
          <cell r="J2633">
            <v>4</v>
          </cell>
          <cell r="K2633">
            <v>2</v>
          </cell>
          <cell r="L2633">
            <v>2</v>
          </cell>
          <cell r="M2633">
            <v>0.5</v>
          </cell>
          <cell r="N2633" t="str">
            <v>-</v>
          </cell>
          <cell r="O2633" t="str">
            <v>-</v>
          </cell>
          <cell r="P2633" t="str">
            <v>-</v>
          </cell>
          <cell r="Q2633" t="str">
            <v>-</v>
          </cell>
          <cell r="R2633" t="str">
            <v>TRS</v>
          </cell>
          <cell r="S2633" t="str">
            <v>-</v>
          </cell>
          <cell r="T2633" t="str">
            <v>-</v>
          </cell>
          <cell r="U2633">
            <v>43435</v>
          </cell>
          <cell r="V2633">
            <v>43465</v>
          </cell>
          <cell r="W2633">
            <v>43465</v>
          </cell>
          <cell r="X2633">
            <v>30</v>
          </cell>
          <cell r="Y2633">
            <v>43465</v>
          </cell>
          <cell r="Z2633">
            <v>0</v>
          </cell>
        </row>
        <row r="2634">
          <cell r="C2634">
            <v>0</v>
          </cell>
          <cell r="D2634">
            <v>0</v>
          </cell>
          <cell r="E2634">
            <v>0</v>
          </cell>
          <cell r="F2634">
            <v>0</v>
          </cell>
          <cell r="G2634">
            <v>0</v>
          </cell>
          <cell r="H2634">
            <v>0</v>
          </cell>
          <cell r="I2634">
            <v>0</v>
          </cell>
          <cell r="J2634">
            <v>173.5</v>
          </cell>
          <cell r="K2634">
            <v>119.15300000000001</v>
          </cell>
          <cell r="L2634">
            <v>54.346999999999994</v>
          </cell>
          <cell r="M2634">
            <v>0</v>
          </cell>
          <cell r="N2634">
            <v>0</v>
          </cell>
          <cell r="O2634">
            <v>0</v>
          </cell>
          <cell r="P2634">
            <v>0</v>
          </cell>
          <cell r="Q2634">
            <v>0</v>
          </cell>
          <cell r="R2634">
            <v>0</v>
          </cell>
          <cell r="S2634">
            <v>0</v>
          </cell>
          <cell r="T2634">
            <v>0</v>
          </cell>
          <cell r="U2634">
            <v>0</v>
          </cell>
          <cell r="V2634">
            <v>0</v>
          </cell>
          <cell r="W2634">
            <v>0</v>
          </cell>
          <cell r="X2634">
            <v>0</v>
          </cell>
          <cell r="Y2634">
            <v>0</v>
          </cell>
          <cell r="Z2634">
            <v>-31</v>
          </cell>
        </row>
        <row r="2635">
          <cell r="M2635">
            <v>0</v>
          </cell>
          <cell r="N2635">
            <v>0</v>
          </cell>
          <cell r="O2635">
            <v>0</v>
          </cell>
          <cell r="P2635">
            <v>0</v>
          </cell>
          <cell r="Q2635">
            <v>0</v>
          </cell>
          <cell r="R2635">
            <v>0</v>
          </cell>
          <cell r="S2635">
            <v>0</v>
          </cell>
          <cell r="T2635">
            <v>0</v>
          </cell>
          <cell r="U2635">
            <v>0</v>
          </cell>
          <cell r="V2635">
            <v>0</v>
          </cell>
          <cell r="W2635">
            <v>0</v>
          </cell>
          <cell r="X2635">
            <v>0</v>
          </cell>
          <cell r="Y2635">
            <v>0</v>
          </cell>
          <cell r="Z2635">
            <v>0</v>
          </cell>
        </row>
        <row r="2636">
          <cell r="D2636">
            <v>0</v>
          </cell>
          <cell r="E2636">
            <v>0</v>
          </cell>
          <cell r="F2636">
            <v>0</v>
          </cell>
          <cell r="G2636">
            <v>0</v>
          </cell>
          <cell r="H2636">
            <v>0</v>
          </cell>
          <cell r="I2636">
            <v>0</v>
          </cell>
          <cell r="J2636">
            <v>0</v>
          </cell>
          <cell r="K2636">
            <v>0</v>
          </cell>
          <cell r="M2636">
            <v>0</v>
          </cell>
          <cell r="N2636">
            <v>0</v>
          </cell>
          <cell r="O2636">
            <v>0</v>
          </cell>
          <cell r="P2636">
            <v>0</v>
          </cell>
          <cell r="Q2636">
            <v>0</v>
          </cell>
          <cell r="R2636">
            <v>0</v>
          </cell>
          <cell r="S2636">
            <v>0</v>
          </cell>
          <cell r="T2636">
            <v>0</v>
          </cell>
          <cell r="U2636">
            <v>0</v>
          </cell>
          <cell r="V2636">
            <v>0</v>
          </cell>
          <cell r="W2636">
            <v>0</v>
          </cell>
          <cell r="X2636">
            <v>0</v>
          </cell>
          <cell r="Y2636">
            <v>0</v>
          </cell>
          <cell r="Z2636">
            <v>0</v>
          </cell>
        </row>
        <row r="2637">
          <cell r="D2637">
            <v>0</v>
          </cell>
          <cell r="E2637">
            <v>0</v>
          </cell>
          <cell r="F2637">
            <v>0</v>
          </cell>
          <cell r="G2637">
            <v>0</v>
          </cell>
          <cell r="H2637">
            <v>0</v>
          </cell>
          <cell r="I2637">
            <v>0</v>
          </cell>
          <cell r="J2637">
            <v>0</v>
          </cell>
          <cell r="K2637">
            <v>0</v>
          </cell>
          <cell r="N2637" t="str">
            <v>APROVISIONAMENTS</v>
          </cell>
          <cell r="O2637" t="str">
            <v>ADMINISTRACIO</v>
          </cell>
          <cell r="P2637" t="str">
            <v>OPERACIONS</v>
          </cell>
          <cell r="Q2637" t="str">
            <v>ENGINYERIA HW</v>
          </cell>
          <cell r="R2637" t="str">
            <v>ENGINYERIA SW</v>
          </cell>
          <cell r="S2637" t="str">
            <v>COMERCIAL</v>
          </cell>
          <cell r="T2637" t="str">
            <v>CONSUL.TELCOMUNIC.</v>
          </cell>
          <cell r="U2637">
            <v>0</v>
          </cell>
          <cell r="Z2637">
            <v>0</v>
          </cell>
        </row>
        <row r="2638">
          <cell r="N2638">
            <v>0</v>
          </cell>
          <cell r="O2638">
            <v>0</v>
          </cell>
          <cell r="P2638">
            <v>0</v>
          </cell>
          <cell r="Q2638">
            <v>0</v>
          </cell>
          <cell r="R2638">
            <v>0</v>
          </cell>
          <cell r="S2638">
            <v>0</v>
          </cell>
          <cell r="T2638">
            <v>0</v>
          </cell>
          <cell r="U2638">
            <v>0</v>
          </cell>
          <cell r="Z2638">
            <v>0</v>
          </cell>
        </row>
        <row r="2639">
          <cell r="N2639">
            <v>0</v>
          </cell>
          <cell r="O2639">
            <v>0</v>
          </cell>
          <cell r="P2639">
            <v>0</v>
          </cell>
          <cell r="Q2639">
            <v>0</v>
          </cell>
          <cell r="R2639">
            <v>0</v>
          </cell>
          <cell r="S2639">
            <v>0</v>
          </cell>
          <cell r="T2639">
            <v>0</v>
          </cell>
          <cell r="U2639">
            <v>0</v>
          </cell>
          <cell r="Z2639">
            <v>0</v>
          </cell>
        </row>
        <row r="2640">
          <cell r="N2640">
            <v>0</v>
          </cell>
          <cell r="O2640">
            <v>0</v>
          </cell>
          <cell r="P2640">
            <v>0</v>
          </cell>
          <cell r="Q2640">
            <v>0</v>
          </cell>
          <cell r="R2640">
            <v>0</v>
          </cell>
          <cell r="S2640">
            <v>0</v>
          </cell>
          <cell r="T2640">
            <v>0</v>
          </cell>
          <cell r="U2640">
            <v>0</v>
          </cell>
          <cell r="Z2640">
            <v>0</v>
          </cell>
        </row>
        <row r="2641">
          <cell r="E2641">
            <v>0</v>
          </cell>
          <cell r="F2641">
            <v>0</v>
          </cell>
          <cell r="G2641">
            <v>0</v>
          </cell>
          <cell r="H2641">
            <v>0</v>
          </cell>
          <cell r="I2641">
            <v>0</v>
          </cell>
          <cell r="J2641">
            <v>0</v>
          </cell>
          <cell r="K2641">
            <v>0</v>
          </cell>
          <cell r="L2641">
            <v>0</v>
          </cell>
          <cell r="M2641">
            <v>0</v>
          </cell>
          <cell r="N2641">
            <v>0</v>
          </cell>
          <cell r="O2641">
            <v>0</v>
          </cell>
          <cell r="P2641">
            <v>0</v>
          </cell>
          <cell r="Q2641">
            <v>0</v>
          </cell>
          <cell r="R2641">
            <v>0</v>
          </cell>
          <cell r="S2641">
            <v>0</v>
          </cell>
          <cell r="T2641">
            <v>0</v>
          </cell>
          <cell r="U2641">
            <v>0</v>
          </cell>
          <cell r="Z2641">
            <v>0</v>
          </cell>
        </row>
        <row r="2642">
          <cell r="E2642" t="str">
            <v>Projectes (EXTERNS) en curs 2.018</v>
          </cell>
          <cell r="F2642">
            <v>0</v>
          </cell>
          <cell r="G2642">
            <v>0</v>
          </cell>
          <cell r="H2642">
            <v>0</v>
          </cell>
          <cell r="I2642">
            <v>0</v>
          </cell>
          <cell r="J2642">
            <v>0</v>
          </cell>
          <cell r="K2642">
            <v>0</v>
          </cell>
          <cell r="L2642">
            <v>0</v>
          </cell>
          <cell r="M2642">
            <v>0</v>
          </cell>
          <cell r="N2642">
            <v>0</v>
          </cell>
          <cell r="O2642">
            <v>0</v>
          </cell>
          <cell r="P2642">
            <v>0</v>
          </cell>
          <cell r="Q2642">
            <v>0</v>
          </cell>
          <cell r="R2642">
            <v>0</v>
          </cell>
          <cell r="S2642">
            <v>0</v>
          </cell>
          <cell r="T2642">
            <v>0</v>
          </cell>
          <cell r="U2642">
            <v>0</v>
          </cell>
          <cell r="Z2642">
            <v>0</v>
          </cell>
        </row>
        <row r="2643">
          <cell r="N2643">
            <v>0</v>
          </cell>
          <cell r="O2643">
            <v>0</v>
          </cell>
          <cell r="P2643">
            <v>0</v>
          </cell>
          <cell r="Q2643">
            <v>0</v>
          </cell>
          <cell r="R2643">
            <v>0</v>
          </cell>
          <cell r="S2643">
            <v>0</v>
          </cell>
          <cell r="T2643">
            <v>0</v>
          </cell>
          <cell r="U2643">
            <v>0</v>
          </cell>
          <cell r="Z2643">
            <v>0</v>
          </cell>
        </row>
        <row r="2644">
          <cell r="C2644">
            <v>0</v>
          </cell>
          <cell r="D2644">
            <v>0</v>
          </cell>
          <cell r="E2644">
            <v>0</v>
          </cell>
          <cell r="F2644">
            <v>0</v>
          </cell>
          <cell r="G2644">
            <v>0</v>
          </cell>
          <cell r="H2644">
            <v>0</v>
          </cell>
          <cell r="I2644">
            <v>0</v>
          </cell>
          <cell r="J2644">
            <v>0</v>
          </cell>
          <cell r="K2644">
            <v>0</v>
          </cell>
          <cell r="L2644">
            <v>0</v>
          </cell>
          <cell r="M2644">
            <v>0</v>
          </cell>
          <cell r="N2644">
            <v>0</v>
          </cell>
          <cell r="O2644">
            <v>0</v>
          </cell>
          <cell r="P2644">
            <v>0</v>
          </cell>
          <cell r="Q2644">
            <v>0</v>
          </cell>
          <cell r="R2644">
            <v>0</v>
          </cell>
          <cell r="S2644">
            <v>0</v>
          </cell>
          <cell r="T2644">
            <v>0</v>
          </cell>
          <cell r="U2644">
            <v>0</v>
          </cell>
          <cell r="V2644">
            <v>0</v>
          </cell>
          <cell r="W2644">
            <v>0</v>
          </cell>
          <cell r="X2644">
            <v>0</v>
          </cell>
          <cell r="Y2644">
            <v>0</v>
          </cell>
          <cell r="Z2644">
            <v>0</v>
          </cell>
        </row>
        <row r="2645">
          <cell r="C2645" t="str">
            <v>OF</v>
          </cell>
          <cell r="D2645" t="str">
            <v>CLIENT</v>
          </cell>
          <cell r="E2645" t="str">
            <v>ANY</v>
          </cell>
          <cell r="F2645" t="str">
            <v>STATUS</v>
          </cell>
          <cell r="G2645" t="str">
            <v>PROJECTE</v>
          </cell>
          <cell r="H2645" t="str">
            <v>TIPUS OF o DEPENDENCIA</v>
          </cell>
          <cell r="I2645">
            <v>0</v>
          </cell>
          <cell r="J2645" t="str">
            <v>PREV</v>
          </cell>
          <cell r="K2645" t="str">
            <v>TOTAL</v>
          </cell>
          <cell r="L2645" t="str">
            <v>DESV</v>
          </cell>
          <cell r="M2645" t="str">
            <v>AVANÇ</v>
          </cell>
          <cell r="N2645" t="str">
            <v>DPT. IMPLICATS</v>
          </cell>
          <cell r="O2645">
            <v>0</v>
          </cell>
          <cell r="P2645">
            <v>0</v>
          </cell>
          <cell r="Q2645">
            <v>0</v>
          </cell>
          <cell r="R2645">
            <v>0</v>
          </cell>
          <cell r="S2645">
            <v>0</v>
          </cell>
          <cell r="T2645">
            <v>0</v>
          </cell>
          <cell r="U2645" t="str">
            <v>DATA</v>
          </cell>
          <cell r="V2645" t="str">
            <v>DATA</v>
          </cell>
          <cell r="W2645" t="str">
            <v>DATA</v>
          </cell>
          <cell r="X2645" t="str">
            <v>DURADA</v>
          </cell>
          <cell r="Y2645" t="str">
            <v>DATA</v>
          </cell>
          <cell r="Z2645" t="str">
            <v>DESVIAC.</v>
          </cell>
        </row>
        <row r="2646">
          <cell r="C2646">
            <v>0</v>
          </cell>
          <cell r="D2646">
            <v>0</v>
          </cell>
          <cell r="E2646">
            <v>0</v>
          </cell>
          <cell r="F2646">
            <v>0</v>
          </cell>
          <cell r="G2646">
            <v>0</v>
          </cell>
          <cell r="H2646">
            <v>0</v>
          </cell>
          <cell r="I2646">
            <v>0</v>
          </cell>
          <cell r="J2646">
            <v>0</v>
          </cell>
          <cell r="K2646" t="str">
            <v>REAL</v>
          </cell>
          <cell r="L2646">
            <v>0</v>
          </cell>
          <cell r="M2646">
            <v>0</v>
          </cell>
          <cell r="N2646">
            <v>0</v>
          </cell>
          <cell r="O2646">
            <v>0</v>
          </cell>
          <cell r="P2646">
            <v>0</v>
          </cell>
          <cell r="Q2646">
            <v>0</v>
          </cell>
          <cell r="R2646">
            <v>0</v>
          </cell>
          <cell r="S2646">
            <v>0</v>
          </cell>
          <cell r="T2646">
            <v>0</v>
          </cell>
          <cell r="U2646" t="str">
            <v>INICI</v>
          </cell>
          <cell r="V2646" t="str">
            <v>ENTREGA</v>
          </cell>
          <cell r="W2646" t="str">
            <v>REVISADA</v>
          </cell>
          <cell r="X2646">
            <v>0</v>
          </cell>
          <cell r="Y2646" t="str">
            <v>ACCEP.</v>
          </cell>
          <cell r="Z2646">
            <v>0</v>
          </cell>
        </row>
        <row r="2647">
          <cell r="C2647">
            <v>0</v>
          </cell>
          <cell r="D2647">
            <v>0</v>
          </cell>
          <cell r="E2647">
            <v>0</v>
          </cell>
          <cell r="F2647">
            <v>0</v>
          </cell>
          <cell r="G2647">
            <v>0</v>
          </cell>
          <cell r="H2647">
            <v>0</v>
          </cell>
          <cell r="I2647">
            <v>0</v>
          </cell>
          <cell r="J2647">
            <v>0</v>
          </cell>
          <cell r="K2647">
            <v>0</v>
          </cell>
          <cell r="L2647">
            <v>0</v>
          </cell>
          <cell r="M2647">
            <v>0</v>
          </cell>
          <cell r="N2647">
            <v>0</v>
          </cell>
          <cell r="O2647">
            <v>0</v>
          </cell>
          <cell r="P2647">
            <v>0</v>
          </cell>
          <cell r="Q2647">
            <v>0</v>
          </cell>
          <cell r="R2647">
            <v>0</v>
          </cell>
          <cell r="S2647">
            <v>0</v>
          </cell>
          <cell r="T2647">
            <v>0</v>
          </cell>
          <cell r="U2647">
            <v>0</v>
          </cell>
          <cell r="V2647">
            <v>0</v>
          </cell>
          <cell r="W2647">
            <v>0</v>
          </cell>
          <cell r="X2647">
            <v>0</v>
          </cell>
          <cell r="Y2647">
            <v>0</v>
          </cell>
          <cell r="Z2647">
            <v>0</v>
          </cell>
        </row>
        <row r="2648">
          <cell r="C2648">
            <v>5042</v>
          </cell>
          <cell r="D2648" t="str">
            <v>ELEEBR</v>
          </cell>
          <cell r="E2648">
            <v>2018</v>
          </cell>
          <cell r="F2648" t="str">
            <v>TA</v>
          </cell>
          <cell r="G2648" t="str">
            <v>MANTENIMENT CSSat EEBRO 2018-12</v>
          </cell>
          <cell r="H2648" t="str">
            <v>IND</v>
          </cell>
          <cell r="I2648">
            <v>0</v>
          </cell>
          <cell r="J2648">
            <v>5</v>
          </cell>
          <cell r="K2648">
            <v>1</v>
          </cell>
          <cell r="L2648">
            <v>4</v>
          </cell>
          <cell r="M2648">
            <v>0.2</v>
          </cell>
          <cell r="N2648" t="str">
            <v>-</v>
          </cell>
          <cell r="O2648" t="str">
            <v>-</v>
          </cell>
          <cell r="P2648" t="str">
            <v>-</v>
          </cell>
          <cell r="Q2648" t="str">
            <v>-</v>
          </cell>
          <cell r="R2648" t="str">
            <v>TRS</v>
          </cell>
          <cell r="S2648" t="str">
            <v>-</v>
          </cell>
          <cell r="T2648" t="str">
            <v>-</v>
          </cell>
          <cell r="U2648">
            <v>43435</v>
          </cell>
          <cell r="V2648">
            <v>43465</v>
          </cell>
          <cell r="W2648">
            <v>43465</v>
          </cell>
          <cell r="X2648">
            <v>30</v>
          </cell>
          <cell r="Y2648">
            <v>43465</v>
          </cell>
          <cell r="Z2648">
            <v>0</v>
          </cell>
        </row>
        <row r="2649">
          <cell r="C2649">
            <v>5043</v>
          </cell>
          <cell r="D2649" t="str">
            <v>ELSACO</v>
          </cell>
          <cell r="E2649">
            <v>2018</v>
          </cell>
          <cell r="F2649" t="str">
            <v>TA</v>
          </cell>
          <cell r="G2649" t="str">
            <v>MANTENIMENT CSSat STA.COLOMA 2018-12</v>
          </cell>
          <cell r="H2649" t="str">
            <v>IND</v>
          </cell>
          <cell r="I2649">
            <v>4</v>
          </cell>
          <cell r="J2649">
            <v>4</v>
          </cell>
          <cell r="K2649">
            <v>1</v>
          </cell>
          <cell r="L2649">
            <v>3</v>
          </cell>
          <cell r="M2649">
            <v>0.25</v>
          </cell>
          <cell r="N2649" t="str">
            <v>-</v>
          </cell>
          <cell r="O2649" t="str">
            <v>-</v>
          </cell>
          <cell r="P2649" t="str">
            <v>-</v>
          </cell>
          <cell r="Q2649" t="str">
            <v>-</v>
          </cell>
          <cell r="R2649" t="str">
            <v>TRS</v>
          </cell>
          <cell r="S2649" t="str">
            <v>-</v>
          </cell>
          <cell r="T2649" t="str">
            <v>-</v>
          </cell>
          <cell r="U2649">
            <v>43435</v>
          </cell>
          <cell r="V2649">
            <v>43465</v>
          </cell>
          <cell r="W2649">
            <v>43465</v>
          </cell>
          <cell r="X2649">
            <v>30</v>
          </cell>
          <cell r="Y2649">
            <v>43465</v>
          </cell>
          <cell r="Z2649">
            <v>0</v>
          </cell>
        </row>
        <row r="2650">
          <cell r="C2650">
            <v>5044</v>
          </cell>
          <cell r="D2650" t="str">
            <v>EMSA</v>
          </cell>
          <cell r="E2650">
            <v>2018</v>
          </cell>
          <cell r="F2650" t="str">
            <v>TA</v>
          </cell>
          <cell r="G2650" t="str">
            <v>MANTENIMENT CSSat EMSA 2018-12</v>
          </cell>
          <cell r="H2650" t="str">
            <v>IND</v>
          </cell>
          <cell r="I2650">
            <v>4</v>
          </cell>
          <cell r="J2650">
            <v>6</v>
          </cell>
          <cell r="K2650">
            <v>1</v>
          </cell>
          <cell r="L2650">
            <v>5</v>
          </cell>
          <cell r="M2650">
            <v>0.16666666666666666</v>
          </cell>
          <cell r="N2650" t="str">
            <v>-</v>
          </cell>
          <cell r="O2650" t="str">
            <v>-</v>
          </cell>
          <cell r="P2650" t="str">
            <v>-</v>
          </cell>
          <cell r="Q2650" t="str">
            <v>-</v>
          </cell>
          <cell r="R2650" t="str">
            <v>TRS</v>
          </cell>
          <cell r="S2650" t="str">
            <v>-</v>
          </cell>
          <cell r="T2650" t="str">
            <v>-</v>
          </cell>
          <cell r="U2650">
            <v>43435</v>
          </cell>
          <cell r="V2650">
            <v>43465</v>
          </cell>
          <cell r="W2650">
            <v>43465</v>
          </cell>
          <cell r="X2650">
            <v>30</v>
          </cell>
          <cell r="Y2650">
            <v>43465</v>
          </cell>
          <cell r="Z2650">
            <v>0</v>
          </cell>
        </row>
        <row r="2651">
          <cell r="C2651">
            <v>5045</v>
          </cell>
          <cell r="D2651" t="str">
            <v>MUNSAF</v>
          </cell>
          <cell r="E2651">
            <v>2018</v>
          </cell>
          <cell r="F2651" t="str">
            <v>OB</v>
          </cell>
          <cell r="G2651" t="str">
            <v>SISTEMA TD S.E. PINA - COG. BIOGAS</v>
          </cell>
          <cell r="H2651" t="str">
            <v>PPAL</v>
          </cell>
          <cell r="I2651">
            <v>0</v>
          </cell>
          <cell r="J2651">
            <v>38</v>
          </cell>
          <cell r="K2651">
            <v>0</v>
          </cell>
          <cell r="L2651">
            <v>38</v>
          </cell>
          <cell r="M2651">
            <v>0</v>
          </cell>
          <cell r="N2651" t="str">
            <v>-</v>
          </cell>
          <cell r="O2651" t="str">
            <v>-</v>
          </cell>
          <cell r="P2651" t="str">
            <v>EMM</v>
          </cell>
          <cell r="Q2651" t="str">
            <v>-</v>
          </cell>
          <cell r="R2651" t="str">
            <v>-</v>
          </cell>
          <cell r="S2651" t="str">
            <v>-</v>
          </cell>
          <cell r="T2651" t="str">
            <v>-</v>
          </cell>
          <cell r="U2651">
            <v>43431</v>
          </cell>
          <cell r="V2651">
            <v>43496</v>
          </cell>
          <cell r="W2651">
            <v>43496</v>
          </cell>
          <cell r="X2651">
            <v>64</v>
          </cell>
          <cell r="Y2651">
            <v>0</v>
          </cell>
          <cell r="Z2651" t="str">
            <v/>
          </cell>
        </row>
        <row r="2652">
          <cell r="C2652">
            <v>5046</v>
          </cell>
          <cell r="D2652" t="str">
            <v>SITEL</v>
          </cell>
          <cell r="E2652">
            <v>2018</v>
          </cell>
          <cell r="F2652" t="str">
            <v>OB</v>
          </cell>
          <cell r="G2652" t="str">
            <v>CARG.BATERIAS PREMIUM v1.1</v>
          </cell>
          <cell r="H2652" t="str">
            <v>OF5045</v>
          </cell>
          <cell r="I2652">
            <v>0</v>
          </cell>
          <cell r="J2652">
            <v>4</v>
          </cell>
          <cell r="K2652">
            <v>0</v>
          </cell>
          <cell r="L2652">
            <v>4</v>
          </cell>
          <cell r="M2652">
            <v>0</v>
          </cell>
          <cell r="N2652" t="str">
            <v>-</v>
          </cell>
          <cell r="O2652" t="str">
            <v>-</v>
          </cell>
          <cell r="P2652" t="str">
            <v>EMM</v>
          </cell>
          <cell r="Q2652" t="str">
            <v>-</v>
          </cell>
          <cell r="R2652" t="str">
            <v>-</v>
          </cell>
          <cell r="S2652" t="str">
            <v>-</v>
          </cell>
          <cell r="T2652" t="str">
            <v>-</v>
          </cell>
          <cell r="U2652">
            <v>43431</v>
          </cell>
          <cell r="V2652">
            <v>43496</v>
          </cell>
          <cell r="W2652">
            <v>43496</v>
          </cell>
          <cell r="X2652">
            <v>64</v>
          </cell>
          <cell r="Y2652">
            <v>0</v>
          </cell>
          <cell r="Z2652" t="str">
            <v/>
          </cell>
        </row>
        <row r="2653">
          <cell r="C2653">
            <v>5047</v>
          </cell>
          <cell r="D2653" t="str">
            <v>SITEL</v>
          </cell>
          <cell r="E2653">
            <v>2018</v>
          </cell>
          <cell r="F2653" t="str">
            <v>OB</v>
          </cell>
          <cell r="G2653" t="str">
            <v>TD MASTER S.E. PINA v1.0</v>
          </cell>
          <cell r="H2653" t="str">
            <v>OF5045</v>
          </cell>
          <cell r="I2653">
            <v>0</v>
          </cell>
          <cell r="J2653">
            <v>19</v>
          </cell>
          <cell r="K2653">
            <v>0</v>
          </cell>
          <cell r="L2653">
            <v>19</v>
          </cell>
          <cell r="M2653">
            <v>0</v>
          </cell>
          <cell r="N2653" t="str">
            <v>-</v>
          </cell>
          <cell r="O2653" t="str">
            <v>-</v>
          </cell>
          <cell r="P2653" t="str">
            <v>EMM</v>
          </cell>
          <cell r="Q2653" t="str">
            <v>-</v>
          </cell>
          <cell r="R2653" t="str">
            <v>-</v>
          </cell>
          <cell r="S2653" t="str">
            <v>-</v>
          </cell>
          <cell r="T2653" t="str">
            <v>-</v>
          </cell>
          <cell r="U2653">
            <v>43431</v>
          </cell>
          <cell r="V2653">
            <v>43496</v>
          </cell>
          <cell r="W2653">
            <v>43496</v>
          </cell>
          <cell r="X2653">
            <v>64</v>
          </cell>
          <cell r="Y2653">
            <v>0</v>
          </cell>
          <cell r="Z2653" t="str">
            <v/>
          </cell>
        </row>
        <row r="2654">
          <cell r="C2654">
            <v>5048</v>
          </cell>
          <cell r="D2654" t="str">
            <v>SITEL</v>
          </cell>
          <cell r="E2654">
            <v>2018</v>
          </cell>
          <cell r="F2654" t="str">
            <v>OB</v>
          </cell>
          <cell r="G2654" t="str">
            <v>TD ESCLAVO COG. BIOGAS v1.0</v>
          </cell>
          <cell r="H2654" t="str">
            <v>OF5045</v>
          </cell>
          <cell r="I2654">
            <v>0</v>
          </cell>
          <cell r="J2654">
            <v>19</v>
          </cell>
          <cell r="K2654">
            <v>0</v>
          </cell>
          <cell r="L2654">
            <v>19</v>
          </cell>
          <cell r="M2654">
            <v>0</v>
          </cell>
          <cell r="N2654" t="str">
            <v>-</v>
          </cell>
          <cell r="O2654" t="str">
            <v>-</v>
          </cell>
          <cell r="P2654" t="str">
            <v>EMM</v>
          </cell>
          <cell r="Q2654" t="str">
            <v>-</v>
          </cell>
          <cell r="R2654" t="str">
            <v>-</v>
          </cell>
          <cell r="S2654" t="str">
            <v>-</v>
          </cell>
          <cell r="T2654" t="str">
            <v>-</v>
          </cell>
          <cell r="U2654">
            <v>43431</v>
          </cell>
          <cell r="V2654">
            <v>43496</v>
          </cell>
          <cell r="W2654">
            <v>43496</v>
          </cell>
          <cell r="X2654">
            <v>64</v>
          </cell>
          <cell r="Y2654">
            <v>0</v>
          </cell>
          <cell r="Z2654" t="str">
            <v/>
          </cell>
        </row>
        <row r="2655">
          <cell r="C2655">
            <v>5049</v>
          </cell>
          <cell r="D2655" t="str">
            <v>SITEL</v>
          </cell>
          <cell r="E2655">
            <v>2018</v>
          </cell>
          <cell r="F2655" t="str">
            <v>TA</v>
          </cell>
          <cell r="G2655" t="str">
            <v>2 x Latiguillo Cable RG-58U</v>
          </cell>
          <cell r="H2655" t="str">
            <v>OF5048</v>
          </cell>
          <cell r="I2655">
            <v>0</v>
          </cell>
          <cell r="J2655">
            <v>0.5</v>
          </cell>
          <cell r="K2655">
            <v>0.33</v>
          </cell>
          <cell r="L2655">
            <v>0.16999999999999998</v>
          </cell>
          <cell r="M2655">
            <v>0.66</v>
          </cell>
          <cell r="N2655" t="str">
            <v>-</v>
          </cell>
          <cell r="O2655" t="str">
            <v>-</v>
          </cell>
          <cell r="P2655" t="str">
            <v>EMM</v>
          </cell>
          <cell r="Q2655" t="str">
            <v>-</v>
          </cell>
          <cell r="R2655" t="str">
            <v>-</v>
          </cell>
          <cell r="S2655" t="str">
            <v>-</v>
          </cell>
          <cell r="T2655" t="str">
            <v>-</v>
          </cell>
          <cell r="U2655">
            <v>43431</v>
          </cell>
          <cell r="V2655">
            <v>43496</v>
          </cell>
          <cell r="W2655">
            <v>43496</v>
          </cell>
          <cell r="X2655">
            <v>64</v>
          </cell>
          <cell r="Y2655">
            <v>43490</v>
          </cell>
          <cell r="Z2655">
            <v>-5</v>
          </cell>
        </row>
        <row r="2656">
          <cell r="C2656">
            <v>5050</v>
          </cell>
          <cell r="D2656" t="str">
            <v>SITEL</v>
          </cell>
          <cell r="E2656">
            <v>2018</v>
          </cell>
          <cell r="F2656" t="str">
            <v>TA</v>
          </cell>
          <cell r="G2656" t="str">
            <v>2 X Latiguillo Cable RG-213U</v>
          </cell>
          <cell r="H2656" t="str">
            <v>OF5048</v>
          </cell>
          <cell r="I2656">
            <v>0</v>
          </cell>
          <cell r="J2656">
            <v>0.5</v>
          </cell>
          <cell r="K2656">
            <v>0.5</v>
          </cell>
          <cell r="L2656">
            <v>0</v>
          </cell>
          <cell r="M2656">
            <v>1</v>
          </cell>
          <cell r="N2656" t="str">
            <v>-</v>
          </cell>
          <cell r="O2656" t="str">
            <v>-</v>
          </cell>
          <cell r="P2656" t="str">
            <v>EMM</v>
          </cell>
          <cell r="Q2656" t="str">
            <v>-</v>
          </cell>
          <cell r="R2656" t="str">
            <v>-</v>
          </cell>
          <cell r="S2656" t="str">
            <v>-</v>
          </cell>
          <cell r="T2656" t="str">
            <v>-</v>
          </cell>
          <cell r="U2656">
            <v>43431</v>
          </cell>
          <cell r="V2656">
            <v>43496</v>
          </cell>
          <cell r="W2656">
            <v>43496</v>
          </cell>
          <cell r="X2656">
            <v>64</v>
          </cell>
          <cell r="Y2656">
            <v>43490</v>
          </cell>
          <cell r="Z2656">
            <v>-5</v>
          </cell>
        </row>
        <row r="2657">
          <cell r="C2657">
            <v>5051</v>
          </cell>
          <cell r="D2657" t="str">
            <v>SITEL</v>
          </cell>
          <cell r="E2657">
            <v>2018</v>
          </cell>
          <cell r="F2657" t="str">
            <v>TA</v>
          </cell>
          <cell r="G2657" t="str">
            <v>1 x IMG-48</v>
          </cell>
          <cell r="H2657" t="str">
            <v>OF5048</v>
          </cell>
          <cell r="I2657">
            <v>4</v>
          </cell>
          <cell r="J2657">
            <v>0.5</v>
          </cell>
          <cell r="K2657">
            <v>0.75</v>
          </cell>
          <cell r="L2657">
            <v>-0.25</v>
          </cell>
          <cell r="M2657">
            <v>1.5</v>
          </cell>
          <cell r="N2657" t="str">
            <v>-</v>
          </cell>
          <cell r="O2657" t="str">
            <v>-</v>
          </cell>
          <cell r="P2657" t="str">
            <v>EMM</v>
          </cell>
          <cell r="Q2657" t="str">
            <v>-</v>
          </cell>
          <cell r="R2657" t="str">
            <v>-</v>
          </cell>
          <cell r="S2657" t="str">
            <v>-</v>
          </cell>
          <cell r="T2657" t="str">
            <v>-</v>
          </cell>
          <cell r="U2657">
            <v>43431</v>
          </cell>
          <cell r="V2657">
            <v>43496</v>
          </cell>
          <cell r="W2657">
            <v>43496</v>
          </cell>
          <cell r="X2657">
            <v>64</v>
          </cell>
          <cell r="Y2657">
            <v>43508</v>
          </cell>
          <cell r="Z2657">
            <v>12</v>
          </cell>
        </row>
        <row r="2658">
          <cell r="C2658">
            <v>5052</v>
          </cell>
          <cell r="D2658" t="str">
            <v>SITEL</v>
          </cell>
          <cell r="E2658">
            <v>2018</v>
          </cell>
          <cell r="F2658" t="str">
            <v>TA</v>
          </cell>
          <cell r="G2658" t="str">
            <v>1 x MLEDS-48</v>
          </cell>
          <cell r="H2658" t="str">
            <v>OF5048</v>
          </cell>
          <cell r="I2658">
            <v>4</v>
          </cell>
          <cell r="J2658">
            <v>0.5</v>
          </cell>
          <cell r="K2658">
            <v>0.42</v>
          </cell>
          <cell r="L2658">
            <v>8.0000000000000016E-2</v>
          </cell>
          <cell r="M2658">
            <v>0.84</v>
          </cell>
          <cell r="N2658" t="str">
            <v>-</v>
          </cell>
          <cell r="O2658" t="str">
            <v>-</v>
          </cell>
          <cell r="P2658" t="str">
            <v>EMM</v>
          </cell>
          <cell r="Q2658" t="str">
            <v>-</v>
          </cell>
          <cell r="R2658" t="str">
            <v>-</v>
          </cell>
          <cell r="S2658" t="str">
            <v>-</v>
          </cell>
          <cell r="T2658" t="str">
            <v>-</v>
          </cell>
          <cell r="U2658">
            <v>43431</v>
          </cell>
          <cell r="V2658">
            <v>43496</v>
          </cell>
          <cell r="W2658">
            <v>43496</v>
          </cell>
          <cell r="X2658">
            <v>64</v>
          </cell>
          <cell r="Y2658">
            <v>43501</v>
          </cell>
          <cell r="Z2658">
            <v>5</v>
          </cell>
        </row>
        <row r="2659">
          <cell r="C2659">
            <v>5053</v>
          </cell>
          <cell r="D2659" t="str">
            <v>SITEL</v>
          </cell>
          <cell r="E2659">
            <v>2018</v>
          </cell>
          <cell r="F2659" t="str">
            <v>TA</v>
          </cell>
          <cell r="G2659" t="str">
            <v>1 x CAP8-48 TD 24V/48V</v>
          </cell>
          <cell r="H2659" t="str">
            <v>OF5048</v>
          </cell>
          <cell r="I2659">
            <v>6</v>
          </cell>
          <cell r="J2659">
            <v>1.5</v>
          </cell>
          <cell r="K2659">
            <v>1.78</v>
          </cell>
          <cell r="L2659">
            <v>-0.28000000000000003</v>
          </cell>
          <cell r="M2659">
            <v>1.1866666666666668</v>
          </cell>
          <cell r="N2659" t="str">
            <v>-</v>
          </cell>
          <cell r="O2659" t="str">
            <v>-</v>
          </cell>
          <cell r="P2659" t="str">
            <v>EMM</v>
          </cell>
          <cell r="Q2659" t="str">
            <v>-</v>
          </cell>
          <cell r="R2659" t="str">
            <v>-</v>
          </cell>
          <cell r="S2659" t="str">
            <v>-</v>
          </cell>
          <cell r="T2659" t="str">
            <v>-</v>
          </cell>
          <cell r="U2659">
            <v>43431</v>
          </cell>
          <cell r="V2659">
            <v>43496</v>
          </cell>
          <cell r="W2659">
            <v>43496</v>
          </cell>
          <cell r="X2659">
            <v>64</v>
          </cell>
          <cell r="Y2659">
            <v>43500</v>
          </cell>
          <cell r="Z2659">
            <v>4</v>
          </cell>
        </row>
        <row r="2660">
          <cell r="C2660">
            <v>5054</v>
          </cell>
          <cell r="D2660" t="str">
            <v>SITEL</v>
          </cell>
          <cell r="E2660">
            <v>2018</v>
          </cell>
          <cell r="F2660" t="str">
            <v>TA</v>
          </cell>
          <cell r="G2660" t="str">
            <v>1 x CAP8-125 TEDIS 24V/125V C/DIN</v>
          </cell>
          <cell r="H2660" t="str">
            <v>OF5047</v>
          </cell>
          <cell r="I2660">
            <v>6</v>
          </cell>
          <cell r="J2660">
            <v>1.5</v>
          </cell>
          <cell r="K2660">
            <v>0.55000000000000004</v>
          </cell>
          <cell r="L2660">
            <v>0.95</v>
          </cell>
          <cell r="M2660">
            <v>0.3666666666666667</v>
          </cell>
          <cell r="N2660" t="str">
            <v>-</v>
          </cell>
          <cell r="O2660" t="str">
            <v>-</v>
          </cell>
          <cell r="P2660" t="str">
            <v>EMM</v>
          </cell>
          <cell r="Q2660" t="str">
            <v>-</v>
          </cell>
          <cell r="R2660" t="str">
            <v>-</v>
          </cell>
          <cell r="S2660" t="str">
            <v>-</v>
          </cell>
          <cell r="T2660" t="str">
            <v>-</v>
          </cell>
          <cell r="U2660">
            <v>43431</v>
          </cell>
          <cell r="V2660">
            <v>43496</v>
          </cell>
          <cell r="W2660">
            <v>43496</v>
          </cell>
          <cell r="X2660">
            <v>64</v>
          </cell>
          <cell r="Y2660">
            <v>43500</v>
          </cell>
          <cell r="Z2660">
            <v>4</v>
          </cell>
        </row>
        <row r="2661">
          <cell r="C2661">
            <v>5055</v>
          </cell>
          <cell r="D2661" t="str">
            <v>EAECEU</v>
          </cell>
          <cell r="E2661">
            <v>2018</v>
          </cell>
          <cell r="F2661" t="str">
            <v>OB</v>
          </cell>
          <cell r="G2661" t="str">
            <v>SW CALPER-BT v1.0</v>
          </cell>
          <cell r="H2661" t="str">
            <v>OF2300</v>
          </cell>
          <cell r="I2661">
            <v>0</v>
          </cell>
          <cell r="J2661">
            <v>40</v>
          </cell>
          <cell r="K2661">
            <v>0</v>
          </cell>
          <cell r="L2661">
            <v>40</v>
          </cell>
          <cell r="M2661">
            <v>0</v>
          </cell>
          <cell r="N2661" t="str">
            <v>-</v>
          </cell>
          <cell r="O2661" t="str">
            <v>-</v>
          </cell>
          <cell r="P2661" t="str">
            <v>-</v>
          </cell>
          <cell r="Q2661" t="str">
            <v>-</v>
          </cell>
          <cell r="R2661" t="str">
            <v>TRS</v>
          </cell>
          <cell r="S2661" t="str">
            <v>-</v>
          </cell>
          <cell r="T2661" t="str">
            <v>-</v>
          </cell>
          <cell r="U2661">
            <v>43431</v>
          </cell>
          <cell r="V2661">
            <v>43465</v>
          </cell>
          <cell r="W2661">
            <v>43465</v>
          </cell>
          <cell r="X2661">
            <v>34</v>
          </cell>
          <cell r="Y2661">
            <v>0</v>
          </cell>
          <cell r="Z2661" t="str">
            <v/>
          </cell>
        </row>
        <row r="2662">
          <cell r="C2662">
            <v>5056</v>
          </cell>
          <cell r="D2662" t="str">
            <v>ELDICE</v>
          </cell>
          <cell r="E2662">
            <v>2018</v>
          </cell>
          <cell r="F2662" t="str">
            <v>OB</v>
          </cell>
          <cell r="G2662" t="str">
            <v>CC SCADA TEDIS.Net CENTELLES v3.0</v>
          </cell>
          <cell r="H2662" t="str">
            <v>IND</v>
          </cell>
          <cell r="I2662">
            <v>0</v>
          </cell>
          <cell r="J2662">
            <v>11</v>
          </cell>
          <cell r="K2662">
            <v>0</v>
          </cell>
          <cell r="L2662">
            <v>11</v>
          </cell>
          <cell r="M2662">
            <v>0</v>
          </cell>
          <cell r="N2662" t="str">
            <v>-</v>
          </cell>
          <cell r="O2662" t="str">
            <v>-</v>
          </cell>
          <cell r="P2662" t="str">
            <v>-</v>
          </cell>
          <cell r="Q2662" t="str">
            <v>-</v>
          </cell>
          <cell r="R2662" t="str">
            <v>EDC</v>
          </cell>
          <cell r="S2662" t="str">
            <v>-</v>
          </cell>
          <cell r="T2662" t="str">
            <v>-</v>
          </cell>
          <cell r="U2662">
            <v>43431</v>
          </cell>
          <cell r="V2662">
            <v>43524</v>
          </cell>
          <cell r="W2662">
            <v>43524</v>
          </cell>
          <cell r="X2662">
            <v>91</v>
          </cell>
          <cell r="Y2662">
            <v>0</v>
          </cell>
          <cell r="Z2662" t="str">
            <v/>
          </cell>
        </row>
        <row r="2663">
          <cell r="C2663">
            <v>5057</v>
          </cell>
          <cell r="D2663" t="str">
            <v>DELGIC</v>
          </cell>
          <cell r="E2663">
            <v>2018</v>
          </cell>
          <cell r="F2663" t="str">
            <v>OB</v>
          </cell>
          <cell r="G2663" t="str">
            <v>CC SCADA TEDIS.Net DELGICHI v1.0</v>
          </cell>
          <cell r="H2663" t="str">
            <v>IND</v>
          </cell>
          <cell r="I2663">
            <v>0</v>
          </cell>
          <cell r="J2663">
            <v>53</v>
          </cell>
          <cell r="K2663">
            <v>0</v>
          </cell>
          <cell r="L2663">
            <v>53</v>
          </cell>
          <cell r="M2663">
            <v>0</v>
          </cell>
          <cell r="N2663" t="str">
            <v>-</v>
          </cell>
          <cell r="O2663" t="str">
            <v>-</v>
          </cell>
          <cell r="P2663" t="str">
            <v>-</v>
          </cell>
          <cell r="Q2663" t="str">
            <v>-</v>
          </cell>
          <cell r="R2663" t="str">
            <v>-</v>
          </cell>
          <cell r="S2663" t="str">
            <v>-</v>
          </cell>
          <cell r="T2663" t="str">
            <v>-</v>
          </cell>
          <cell r="U2663">
            <v>43447</v>
          </cell>
          <cell r="V2663">
            <v>43496</v>
          </cell>
          <cell r="W2663">
            <v>43496</v>
          </cell>
          <cell r="X2663">
            <v>48</v>
          </cell>
          <cell r="Y2663">
            <v>0</v>
          </cell>
          <cell r="Z2663" t="str">
            <v/>
          </cell>
        </row>
        <row r="2664">
          <cell r="C2664">
            <v>5058</v>
          </cell>
          <cell r="D2664" t="str">
            <v>MOELCU</v>
          </cell>
          <cell r="E2664">
            <v>2018</v>
          </cell>
          <cell r="F2664" t="str">
            <v>OB</v>
          </cell>
          <cell r="G2664" t="str">
            <v>CC SCADA TEDIS.Net BERMEJALES v2.0</v>
          </cell>
          <cell r="H2664" t="str">
            <v>OF4868</v>
          </cell>
          <cell r="I2664">
            <v>0</v>
          </cell>
          <cell r="J2664">
            <v>6</v>
          </cell>
          <cell r="K2664">
            <v>0</v>
          </cell>
          <cell r="L2664">
            <v>6</v>
          </cell>
          <cell r="M2664">
            <v>0</v>
          </cell>
          <cell r="N2664" t="str">
            <v>-</v>
          </cell>
          <cell r="O2664" t="str">
            <v>-</v>
          </cell>
          <cell r="P2664" t="str">
            <v>-</v>
          </cell>
          <cell r="Q2664" t="str">
            <v>-</v>
          </cell>
          <cell r="R2664" t="str">
            <v>AP</v>
          </cell>
          <cell r="S2664" t="str">
            <v>-</v>
          </cell>
          <cell r="T2664" t="str">
            <v>-</v>
          </cell>
          <cell r="U2664">
            <v>43446</v>
          </cell>
          <cell r="V2664">
            <v>43462</v>
          </cell>
          <cell r="W2664">
            <v>43462</v>
          </cell>
          <cell r="X2664">
            <v>16</v>
          </cell>
          <cell r="Y2664">
            <v>0</v>
          </cell>
          <cell r="Z2664" t="str">
            <v/>
          </cell>
        </row>
        <row r="2665">
          <cell r="C2665">
            <v>5059</v>
          </cell>
          <cell r="D2665" t="str">
            <v>DIELES</v>
          </cell>
          <cell r="E2665">
            <v>2018</v>
          </cell>
          <cell r="F2665" t="str">
            <v>TA</v>
          </cell>
          <cell r="G2665" t="str">
            <v>RTU CT-5 DIELESUR v1.1</v>
          </cell>
          <cell r="H2665" t="str">
            <v>PPAL</v>
          </cell>
          <cell r="I2665">
            <v>0</v>
          </cell>
          <cell r="J2665">
            <v>26.5</v>
          </cell>
          <cell r="K2665">
            <v>37.53</v>
          </cell>
          <cell r="L2665">
            <v>-11.030000000000001</v>
          </cell>
          <cell r="M2665">
            <v>1.4162264150943398</v>
          </cell>
          <cell r="N2665" t="str">
            <v>-</v>
          </cell>
          <cell r="O2665" t="str">
            <v>-</v>
          </cell>
          <cell r="P2665" t="str">
            <v>-</v>
          </cell>
          <cell r="Q2665" t="str">
            <v>JMG</v>
          </cell>
          <cell r="R2665" t="str">
            <v>-</v>
          </cell>
          <cell r="S2665" t="str">
            <v>-</v>
          </cell>
          <cell r="T2665" t="str">
            <v>-</v>
          </cell>
          <cell r="U2665">
            <v>43452</v>
          </cell>
          <cell r="V2665">
            <v>43524</v>
          </cell>
          <cell r="W2665">
            <v>43524</v>
          </cell>
          <cell r="X2665">
            <v>70</v>
          </cell>
          <cell r="Y2665">
            <v>43579</v>
          </cell>
          <cell r="Z2665">
            <v>54</v>
          </cell>
        </row>
        <row r="2666">
          <cell r="C2666">
            <v>5060</v>
          </cell>
          <cell r="D2666" t="str">
            <v>DIELES</v>
          </cell>
          <cell r="E2666">
            <v>2018</v>
          </cell>
          <cell r="F2666" t="str">
            <v>TA</v>
          </cell>
          <cell r="G2666" t="str">
            <v>RTU CT-6 DIELESUR v1.1</v>
          </cell>
          <cell r="H2666" t="str">
            <v>PPAL</v>
          </cell>
          <cell r="I2666">
            <v>0</v>
          </cell>
          <cell r="J2666">
            <v>26.5</v>
          </cell>
          <cell r="K2666">
            <v>37.549999999999997</v>
          </cell>
          <cell r="L2666">
            <v>-11.049999999999997</v>
          </cell>
          <cell r="M2666">
            <v>1.4169811320754715</v>
          </cell>
          <cell r="N2666" t="str">
            <v>-</v>
          </cell>
          <cell r="O2666" t="str">
            <v>-</v>
          </cell>
          <cell r="P2666" t="str">
            <v>-</v>
          </cell>
          <cell r="Q2666" t="str">
            <v>JMG</v>
          </cell>
          <cell r="R2666" t="str">
            <v>-</v>
          </cell>
          <cell r="S2666" t="str">
            <v>-</v>
          </cell>
          <cell r="T2666" t="str">
            <v>-</v>
          </cell>
          <cell r="U2666">
            <v>43452</v>
          </cell>
          <cell r="V2666">
            <v>43524</v>
          </cell>
          <cell r="W2666">
            <v>43524</v>
          </cell>
          <cell r="X2666">
            <v>70</v>
          </cell>
          <cell r="Y2666">
            <v>43579</v>
          </cell>
          <cell r="Z2666">
            <v>54</v>
          </cell>
        </row>
        <row r="2667">
          <cell r="C2667">
            <v>5061</v>
          </cell>
          <cell r="D2667" t="str">
            <v>DIELES</v>
          </cell>
          <cell r="E2667">
            <v>2018</v>
          </cell>
          <cell r="F2667" t="str">
            <v>TA</v>
          </cell>
          <cell r="G2667" t="str">
            <v>RTU CT-7 DIELESUR v1.1</v>
          </cell>
          <cell r="H2667" t="str">
            <v>PPAL</v>
          </cell>
          <cell r="I2667">
            <v>0</v>
          </cell>
          <cell r="J2667">
            <v>26.5</v>
          </cell>
          <cell r="K2667">
            <v>37.450000000000003</v>
          </cell>
          <cell r="L2667">
            <v>-10.950000000000003</v>
          </cell>
          <cell r="M2667">
            <v>1.4132075471698113</v>
          </cell>
          <cell r="N2667" t="str">
            <v>-</v>
          </cell>
          <cell r="O2667" t="str">
            <v>-</v>
          </cell>
          <cell r="P2667" t="str">
            <v>-</v>
          </cell>
          <cell r="Q2667" t="str">
            <v>JMG</v>
          </cell>
          <cell r="R2667" t="str">
            <v>-</v>
          </cell>
          <cell r="S2667" t="str">
            <v>-</v>
          </cell>
          <cell r="T2667" t="str">
            <v>-</v>
          </cell>
          <cell r="U2667">
            <v>43452</v>
          </cell>
          <cell r="V2667">
            <v>43524</v>
          </cell>
          <cell r="W2667">
            <v>43524</v>
          </cell>
          <cell r="X2667">
            <v>70</v>
          </cell>
          <cell r="Y2667">
            <v>43579</v>
          </cell>
          <cell r="Z2667">
            <v>54</v>
          </cell>
        </row>
        <row r="2668">
          <cell r="C2668">
            <v>5062</v>
          </cell>
          <cell r="D2668" t="str">
            <v>DIELES</v>
          </cell>
          <cell r="E2668">
            <v>2018</v>
          </cell>
          <cell r="F2668" t="str">
            <v>TA</v>
          </cell>
          <cell r="G2668" t="str">
            <v>RTU CT-8 DIELESUR v1.1</v>
          </cell>
          <cell r="H2668" t="str">
            <v>PPAL</v>
          </cell>
          <cell r="I2668">
            <v>0</v>
          </cell>
          <cell r="J2668">
            <v>26.5</v>
          </cell>
          <cell r="K2668">
            <v>37.43</v>
          </cell>
          <cell r="L2668">
            <v>-10.93</v>
          </cell>
          <cell r="M2668">
            <v>1.4124528301886792</v>
          </cell>
          <cell r="N2668" t="str">
            <v>-</v>
          </cell>
          <cell r="O2668" t="str">
            <v>-</v>
          </cell>
          <cell r="P2668" t="str">
            <v>-</v>
          </cell>
          <cell r="Q2668" t="str">
            <v>JMG</v>
          </cell>
          <cell r="R2668" t="str">
            <v>-</v>
          </cell>
          <cell r="S2668" t="str">
            <v>-</v>
          </cell>
          <cell r="T2668" t="str">
            <v>-</v>
          </cell>
          <cell r="U2668">
            <v>43452</v>
          </cell>
          <cell r="V2668">
            <v>43524</v>
          </cell>
          <cell r="W2668">
            <v>43524</v>
          </cell>
          <cell r="X2668">
            <v>70</v>
          </cell>
          <cell r="Y2668">
            <v>43579</v>
          </cell>
          <cell r="Z2668">
            <v>54</v>
          </cell>
        </row>
        <row r="2669">
          <cell r="C2669">
            <v>5063</v>
          </cell>
          <cell r="D2669" t="str">
            <v>DIELES</v>
          </cell>
          <cell r="E2669">
            <v>2018</v>
          </cell>
          <cell r="F2669" t="str">
            <v>OB</v>
          </cell>
          <cell r="G2669" t="str">
            <v>Inst. y PEM RTU CT-5 DIELESUR v1.1</v>
          </cell>
          <cell r="H2669" t="str">
            <v>OF5059</v>
          </cell>
          <cell r="I2669">
            <v>0</v>
          </cell>
          <cell r="J2669">
            <v>14.5</v>
          </cell>
          <cell r="K2669">
            <v>0</v>
          </cell>
          <cell r="L2669">
            <v>14.5</v>
          </cell>
          <cell r="M2669">
            <v>0</v>
          </cell>
          <cell r="N2669" t="str">
            <v>-</v>
          </cell>
          <cell r="O2669" t="str">
            <v>-</v>
          </cell>
          <cell r="P2669" t="str">
            <v>-</v>
          </cell>
          <cell r="Q2669" t="str">
            <v>JMG</v>
          </cell>
          <cell r="R2669" t="str">
            <v>-</v>
          </cell>
          <cell r="S2669" t="str">
            <v>-</v>
          </cell>
          <cell r="T2669" t="str">
            <v>-</v>
          </cell>
          <cell r="U2669">
            <v>43452</v>
          </cell>
          <cell r="V2669">
            <v>43555</v>
          </cell>
          <cell r="W2669">
            <v>43555</v>
          </cell>
          <cell r="X2669">
            <v>103</v>
          </cell>
          <cell r="Y2669">
            <v>0</v>
          </cell>
          <cell r="Z2669" t="str">
            <v/>
          </cell>
        </row>
        <row r="2670">
          <cell r="C2670">
            <v>5064</v>
          </cell>
          <cell r="D2670" t="str">
            <v>DIELES</v>
          </cell>
          <cell r="E2670">
            <v>2018</v>
          </cell>
          <cell r="F2670" t="str">
            <v>OB</v>
          </cell>
          <cell r="G2670" t="str">
            <v>Inst. y PEM RTU CT-6 DIELESUR v1.1</v>
          </cell>
          <cell r="H2670" t="str">
            <v>OF5060</v>
          </cell>
          <cell r="I2670">
            <v>0</v>
          </cell>
          <cell r="J2670">
            <v>14.5</v>
          </cell>
          <cell r="K2670">
            <v>0</v>
          </cell>
          <cell r="L2670">
            <v>14.5</v>
          </cell>
          <cell r="M2670">
            <v>0</v>
          </cell>
          <cell r="N2670" t="str">
            <v>-</v>
          </cell>
          <cell r="O2670" t="str">
            <v>-</v>
          </cell>
          <cell r="P2670" t="str">
            <v>-</v>
          </cell>
          <cell r="Q2670" t="str">
            <v>JMG</v>
          </cell>
          <cell r="R2670" t="str">
            <v>-</v>
          </cell>
          <cell r="S2670" t="str">
            <v>-</v>
          </cell>
          <cell r="T2670" t="str">
            <v>-</v>
          </cell>
          <cell r="U2670">
            <v>43452</v>
          </cell>
          <cell r="V2670">
            <v>43555</v>
          </cell>
          <cell r="W2670">
            <v>43555</v>
          </cell>
          <cell r="X2670">
            <v>103</v>
          </cell>
          <cell r="Y2670">
            <v>0</v>
          </cell>
          <cell r="Z2670" t="str">
            <v/>
          </cell>
        </row>
        <row r="2671">
          <cell r="C2671">
            <v>5065</v>
          </cell>
          <cell r="D2671" t="str">
            <v>DIELES</v>
          </cell>
          <cell r="E2671">
            <v>2018</v>
          </cell>
          <cell r="F2671" t="str">
            <v>OB</v>
          </cell>
          <cell r="G2671" t="str">
            <v>Inst. y PEM RTU CT-7 DIELESUR v1.1</v>
          </cell>
          <cell r="H2671" t="str">
            <v>OF5061</v>
          </cell>
          <cell r="I2671">
            <v>0</v>
          </cell>
          <cell r="J2671">
            <v>14.5</v>
          </cell>
          <cell r="K2671">
            <v>0</v>
          </cell>
          <cell r="L2671">
            <v>14.5</v>
          </cell>
          <cell r="M2671">
            <v>0</v>
          </cell>
          <cell r="N2671" t="str">
            <v>-</v>
          </cell>
          <cell r="O2671" t="str">
            <v>-</v>
          </cell>
          <cell r="P2671" t="str">
            <v>-</v>
          </cell>
          <cell r="Q2671" t="str">
            <v>JMG</v>
          </cell>
          <cell r="R2671" t="str">
            <v>-</v>
          </cell>
          <cell r="S2671" t="str">
            <v>-</v>
          </cell>
          <cell r="T2671" t="str">
            <v>-</v>
          </cell>
          <cell r="U2671">
            <v>43452</v>
          </cell>
          <cell r="V2671">
            <v>43555</v>
          </cell>
          <cell r="W2671">
            <v>43555</v>
          </cell>
          <cell r="X2671">
            <v>103</v>
          </cell>
          <cell r="Y2671">
            <v>0</v>
          </cell>
          <cell r="Z2671" t="str">
            <v/>
          </cell>
        </row>
        <row r="2672">
          <cell r="C2672">
            <v>5066</v>
          </cell>
          <cell r="D2672" t="str">
            <v>DIELES</v>
          </cell>
          <cell r="E2672">
            <v>2018</v>
          </cell>
          <cell r="F2672" t="str">
            <v>OB</v>
          </cell>
          <cell r="G2672" t="str">
            <v>Inst. y PEM RTU CT-8 DIELESUR v1.1</v>
          </cell>
          <cell r="H2672" t="str">
            <v>OF5062</v>
          </cell>
          <cell r="I2672">
            <v>0</v>
          </cell>
          <cell r="J2672">
            <v>14.5</v>
          </cell>
          <cell r="K2672">
            <v>0</v>
          </cell>
          <cell r="L2672">
            <v>14.5</v>
          </cell>
          <cell r="M2672">
            <v>0</v>
          </cell>
          <cell r="N2672" t="str">
            <v>-</v>
          </cell>
          <cell r="O2672" t="str">
            <v>-</v>
          </cell>
          <cell r="P2672" t="str">
            <v>-</v>
          </cell>
          <cell r="Q2672" t="str">
            <v>JMG</v>
          </cell>
          <cell r="R2672" t="str">
            <v>-</v>
          </cell>
          <cell r="S2672" t="str">
            <v>-</v>
          </cell>
          <cell r="T2672" t="str">
            <v>-</v>
          </cell>
          <cell r="U2672">
            <v>43452</v>
          </cell>
          <cell r="V2672">
            <v>43555</v>
          </cell>
          <cell r="W2672">
            <v>43555</v>
          </cell>
          <cell r="X2672">
            <v>103</v>
          </cell>
          <cell r="Y2672">
            <v>0</v>
          </cell>
          <cell r="Z2672" t="str">
            <v/>
          </cell>
        </row>
        <row r="2673">
          <cell r="C2673">
            <v>5067</v>
          </cell>
          <cell r="D2673" t="str">
            <v>COAUEU</v>
          </cell>
          <cell r="E2673">
            <v>2018</v>
          </cell>
          <cell r="F2673" t="str">
            <v>OB</v>
          </cell>
          <cell r="G2673" t="str">
            <v>EUROTRONIC Desenvolupament SW App Movil v1.0</v>
          </cell>
          <cell r="H2673" t="str">
            <v>PPAL</v>
          </cell>
          <cell r="I2673">
            <v>0</v>
          </cell>
          <cell r="J2673">
            <v>482</v>
          </cell>
          <cell r="K2673">
            <v>0</v>
          </cell>
          <cell r="L2673">
            <v>482</v>
          </cell>
          <cell r="M2673">
            <v>0</v>
          </cell>
          <cell r="N2673" t="str">
            <v>-</v>
          </cell>
          <cell r="O2673" t="str">
            <v>-</v>
          </cell>
          <cell r="P2673" t="str">
            <v>-</v>
          </cell>
          <cell r="Q2673" t="str">
            <v>-</v>
          </cell>
          <cell r="R2673" t="str">
            <v>AP</v>
          </cell>
          <cell r="S2673" t="str">
            <v>-</v>
          </cell>
          <cell r="T2673" t="str">
            <v>-</v>
          </cell>
          <cell r="U2673">
            <v>43455</v>
          </cell>
          <cell r="V2673">
            <v>43759</v>
          </cell>
          <cell r="W2673">
            <v>43759</v>
          </cell>
          <cell r="X2673">
            <v>300</v>
          </cell>
          <cell r="Y2673">
            <v>0</v>
          </cell>
          <cell r="Z2673" t="str">
            <v/>
          </cell>
        </row>
        <row r="2674">
          <cell r="C2674">
            <v>5068</v>
          </cell>
          <cell r="D2674" t="str">
            <v>COAUEU</v>
          </cell>
          <cell r="E2674">
            <v>2018</v>
          </cell>
          <cell r="F2674" t="str">
            <v>OB</v>
          </cell>
          <cell r="G2674" t="str">
            <v>EUROTRONIC Desenvolupament SW Servidor v1.0</v>
          </cell>
          <cell r="H2674" t="str">
            <v>OF5067</v>
          </cell>
          <cell r="I2674">
            <v>0</v>
          </cell>
          <cell r="J2674">
            <v>80</v>
          </cell>
          <cell r="K2674">
            <v>0</v>
          </cell>
          <cell r="L2674">
            <v>80</v>
          </cell>
          <cell r="M2674">
            <v>0</v>
          </cell>
          <cell r="N2674" t="str">
            <v>-</v>
          </cell>
          <cell r="O2674" t="str">
            <v>-</v>
          </cell>
          <cell r="P2674" t="str">
            <v>-</v>
          </cell>
          <cell r="Q2674" t="str">
            <v>-</v>
          </cell>
          <cell r="R2674" t="str">
            <v>AP</v>
          </cell>
          <cell r="S2674" t="str">
            <v>-</v>
          </cell>
          <cell r="T2674" t="str">
            <v>-</v>
          </cell>
          <cell r="U2674">
            <v>43455</v>
          </cell>
          <cell r="V2674">
            <v>43759</v>
          </cell>
          <cell r="W2674">
            <v>43759</v>
          </cell>
          <cell r="X2674">
            <v>300</v>
          </cell>
          <cell r="Y2674">
            <v>0</v>
          </cell>
          <cell r="Z2674" t="str">
            <v/>
          </cell>
        </row>
        <row r="2675">
          <cell r="C2675">
            <v>5069</v>
          </cell>
          <cell r="D2675" t="str">
            <v>EMSA</v>
          </cell>
          <cell r="E2675">
            <v>2018</v>
          </cell>
          <cell r="F2675" t="str">
            <v>OB</v>
          </cell>
          <cell r="G2675" t="str">
            <v>RTU S.E. MAS DE LAS MATAS v4.0</v>
          </cell>
          <cell r="H2675" t="str">
            <v>IND</v>
          </cell>
          <cell r="I2675">
            <v>0</v>
          </cell>
          <cell r="J2675">
            <v>17</v>
          </cell>
          <cell r="K2675">
            <v>0</v>
          </cell>
          <cell r="L2675">
            <v>17</v>
          </cell>
          <cell r="M2675">
            <v>0</v>
          </cell>
          <cell r="N2675" t="str">
            <v>-</v>
          </cell>
          <cell r="O2675" t="str">
            <v>-</v>
          </cell>
          <cell r="P2675" t="str">
            <v>-</v>
          </cell>
          <cell r="Q2675" t="str">
            <v>JMG</v>
          </cell>
          <cell r="R2675" t="str">
            <v>-</v>
          </cell>
          <cell r="S2675" t="str">
            <v>-</v>
          </cell>
          <cell r="T2675" t="str">
            <v>-</v>
          </cell>
          <cell r="U2675">
            <v>43464</v>
          </cell>
          <cell r="V2675">
            <v>43496</v>
          </cell>
          <cell r="W2675">
            <v>43496</v>
          </cell>
          <cell r="X2675">
            <v>30</v>
          </cell>
          <cell r="Y2675">
            <v>0</v>
          </cell>
          <cell r="Z2675" t="str">
            <v/>
          </cell>
        </row>
        <row r="2676">
          <cell r="C2676">
            <v>5070</v>
          </cell>
          <cell r="D2676" t="str">
            <v>SITEL</v>
          </cell>
          <cell r="E2676">
            <v>2018</v>
          </cell>
          <cell r="F2676" t="str">
            <v>OB</v>
          </cell>
          <cell r="G2676" t="str">
            <v>1 x Manguera COM CAP16 - MOXA nPort-5110</v>
          </cell>
          <cell r="H2676" t="str">
            <v>OF5069</v>
          </cell>
          <cell r="I2676">
            <v>0</v>
          </cell>
          <cell r="J2676">
            <v>0.33</v>
          </cell>
          <cell r="K2676">
            <v>0</v>
          </cell>
          <cell r="L2676">
            <v>0.33</v>
          </cell>
          <cell r="M2676">
            <v>0</v>
          </cell>
          <cell r="N2676" t="str">
            <v>-</v>
          </cell>
          <cell r="O2676" t="str">
            <v>-</v>
          </cell>
          <cell r="P2676" t="str">
            <v>EMM</v>
          </cell>
          <cell r="Q2676" t="str">
            <v>-</v>
          </cell>
          <cell r="R2676" t="str">
            <v>-</v>
          </cell>
          <cell r="S2676" t="str">
            <v>-</v>
          </cell>
          <cell r="T2676" t="str">
            <v>-</v>
          </cell>
          <cell r="U2676">
            <v>43464</v>
          </cell>
          <cell r="V2676">
            <v>43496</v>
          </cell>
          <cell r="W2676">
            <v>43496</v>
          </cell>
          <cell r="X2676">
            <v>30</v>
          </cell>
          <cell r="Y2676">
            <v>0</v>
          </cell>
          <cell r="Z2676" t="str">
            <v/>
          </cell>
        </row>
        <row r="2677">
          <cell r="C2677">
            <v>0</v>
          </cell>
          <cell r="D2677">
            <v>0</v>
          </cell>
          <cell r="E2677">
            <v>0</v>
          </cell>
          <cell r="F2677">
            <v>0</v>
          </cell>
          <cell r="G2677">
            <v>0</v>
          </cell>
          <cell r="H2677">
            <v>0</v>
          </cell>
          <cell r="I2677">
            <v>0</v>
          </cell>
          <cell r="J2677">
            <v>953.33</v>
          </cell>
          <cell r="K2677">
            <v>157.29</v>
          </cell>
          <cell r="L2677">
            <v>796.04000000000008</v>
          </cell>
          <cell r="M2677">
            <v>0</v>
          </cell>
          <cell r="N2677">
            <v>0</v>
          </cell>
          <cell r="O2677">
            <v>0</v>
          </cell>
          <cell r="P2677">
            <v>0</v>
          </cell>
          <cell r="Q2677">
            <v>0</v>
          </cell>
          <cell r="R2677">
            <v>0</v>
          </cell>
          <cell r="S2677">
            <v>0</v>
          </cell>
          <cell r="T2677">
            <v>0</v>
          </cell>
          <cell r="U2677">
            <v>0</v>
          </cell>
          <cell r="V2677">
            <v>0</v>
          </cell>
          <cell r="W2677">
            <v>0</v>
          </cell>
          <cell r="X2677">
            <v>0</v>
          </cell>
          <cell r="Y2677">
            <v>0</v>
          </cell>
          <cell r="Z2677">
            <v>231</v>
          </cell>
        </row>
        <row r="2678">
          <cell r="M2678">
            <v>0</v>
          </cell>
          <cell r="N2678">
            <v>0</v>
          </cell>
          <cell r="O2678">
            <v>0</v>
          </cell>
          <cell r="P2678">
            <v>0</v>
          </cell>
          <cell r="Q2678">
            <v>0</v>
          </cell>
          <cell r="R2678">
            <v>0</v>
          </cell>
          <cell r="S2678">
            <v>0</v>
          </cell>
          <cell r="T2678">
            <v>0</v>
          </cell>
          <cell r="U2678">
            <v>0</v>
          </cell>
          <cell r="V2678">
            <v>0</v>
          </cell>
          <cell r="W2678">
            <v>0</v>
          </cell>
          <cell r="X2678">
            <v>0</v>
          </cell>
          <cell r="Y2678">
            <v>0</v>
          </cell>
          <cell r="Z2678">
            <v>0</v>
          </cell>
        </row>
        <row r="2679">
          <cell r="D2679">
            <v>0</v>
          </cell>
          <cell r="E2679">
            <v>0</v>
          </cell>
          <cell r="F2679">
            <v>0</v>
          </cell>
          <cell r="G2679">
            <v>0</v>
          </cell>
          <cell r="H2679">
            <v>0</v>
          </cell>
          <cell r="I2679">
            <v>0</v>
          </cell>
          <cell r="J2679">
            <v>0</v>
          </cell>
          <cell r="K2679">
            <v>0</v>
          </cell>
          <cell r="M2679">
            <v>0</v>
          </cell>
          <cell r="N2679">
            <v>0</v>
          </cell>
          <cell r="O2679">
            <v>0</v>
          </cell>
          <cell r="P2679">
            <v>0</v>
          </cell>
          <cell r="Q2679">
            <v>0</v>
          </cell>
          <cell r="R2679">
            <v>0</v>
          </cell>
          <cell r="S2679">
            <v>0</v>
          </cell>
          <cell r="T2679">
            <v>0</v>
          </cell>
          <cell r="U2679">
            <v>0</v>
          </cell>
          <cell r="V2679">
            <v>0</v>
          </cell>
          <cell r="W2679">
            <v>0</v>
          </cell>
          <cell r="X2679">
            <v>0</v>
          </cell>
          <cell r="Y2679">
            <v>0</v>
          </cell>
          <cell r="Z2679">
            <v>0</v>
          </cell>
        </row>
        <row r="2680">
          <cell r="D2680">
            <v>0</v>
          </cell>
          <cell r="E2680">
            <v>0</v>
          </cell>
          <cell r="F2680">
            <v>0</v>
          </cell>
          <cell r="G2680">
            <v>0</v>
          </cell>
          <cell r="H2680">
            <v>0</v>
          </cell>
          <cell r="I2680">
            <v>0</v>
          </cell>
          <cell r="J2680">
            <v>0</v>
          </cell>
          <cell r="K2680">
            <v>0</v>
          </cell>
          <cell r="M2680">
            <v>0</v>
          </cell>
          <cell r="N2680" t="str">
            <v>APROVISIONAMENTS</v>
          </cell>
          <cell r="O2680" t="str">
            <v>ADMINISTRACIO</v>
          </cell>
          <cell r="P2680" t="str">
            <v>OPERACIONS</v>
          </cell>
          <cell r="Q2680" t="str">
            <v>ENGINYERIA HW</v>
          </cell>
          <cell r="R2680" t="str">
            <v>ENGINYERIA SW</v>
          </cell>
          <cell r="S2680" t="str">
            <v>COMERCIAL</v>
          </cell>
          <cell r="T2680" t="str">
            <v>CONSUL.TELCOMUNIC.</v>
          </cell>
          <cell r="U2680">
            <v>0</v>
          </cell>
          <cell r="V2680">
            <v>0</v>
          </cell>
          <cell r="W2680">
            <v>0</v>
          </cell>
          <cell r="X2680">
            <v>0</v>
          </cell>
          <cell r="Y2680">
            <v>0</v>
          </cell>
          <cell r="Z2680">
            <v>0</v>
          </cell>
        </row>
        <row r="2681">
          <cell r="M2681">
            <v>0</v>
          </cell>
          <cell r="N2681">
            <v>0</v>
          </cell>
          <cell r="O2681">
            <v>0</v>
          </cell>
          <cell r="P2681">
            <v>0</v>
          </cell>
          <cell r="Q2681">
            <v>0</v>
          </cell>
          <cell r="R2681">
            <v>0</v>
          </cell>
          <cell r="S2681">
            <v>0</v>
          </cell>
          <cell r="T2681">
            <v>0</v>
          </cell>
          <cell r="U2681">
            <v>0</v>
          </cell>
          <cell r="V2681">
            <v>0</v>
          </cell>
          <cell r="W2681">
            <v>0</v>
          </cell>
          <cell r="X2681">
            <v>0</v>
          </cell>
          <cell r="Y2681">
            <v>0</v>
          </cell>
          <cell r="Z2681">
            <v>0</v>
          </cell>
        </row>
        <row r="2682">
          <cell r="M2682">
            <v>0</v>
          </cell>
          <cell r="N2682">
            <v>0</v>
          </cell>
          <cell r="O2682">
            <v>0</v>
          </cell>
          <cell r="P2682">
            <v>0</v>
          </cell>
          <cell r="Q2682">
            <v>0</v>
          </cell>
          <cell r="R2682">
            <v>0</v>
          </cell>
          <cell r="S2682">
            <v>0</v>
          </cell>
          <cell r="T2682">
            <v>0</v>
          </cell>
          <cell r="U2682">
            <v>0</v>
          </cell>
          <cell r="V2682">
            <v>0</v>
          </cell>
          <cell r="W2682">
            <v>0</v>
          </cell>
          <cell r="X2682">
            <v>0</v>
          </cell>
          <cell r="Y2682">
            <v>0</v>
          </cell>
          <cell r="Z2682">
            <v>0</v>
          </cell>
        </row>
        <row r="2683">
          <cell r="M2683">
            <v>0</v>
          </cell>
          <cell r="N2683">
            <v>0</v>
          </cell>
          <cell r="O2683">
            <v>0</v>
          </cell>
          <cell r="P2683">
            <v>0</v>
          </cell>
          <cell r="Q2683">
            <v>0</v>
          </cell>
          <cell r="R2683">
            <v>0</v>
          </cell>
          <cell r="S2683">
            <v>0</v>
          </cell>
          <cell r="T2683">
            <v>0</v>
          </cell>
          <cell r="U2683">
            <v>0</v>
          </cell>
          <cell r="V2683">
            <v>0</v>
          </cell>
          <cell r="W2683">
            <v>0</v>
          </cell>
          <cell r="X2683">
            <v>0</v>
          </cell>
          <cell r="Y2683">
            <v>0</v>
          </cell>
          <cell r="Z2683">
            <v>0</v>
          </cell>
        </row>
        <row r="2684">
          <cell r="E2684">
            <v>0</v>
          </cell>
          <cell r="F2684">
            <v>0</v>
          </cell>
          <cell r="G2684">
            <v>0</v>
          </cell>
          <cell r="H2684">
            <v>0</v>
          </cell>
          <cell r="I2684">
            <v>0</v>
          </cell>
          <cell r="J2684">
            <v>0</v>
          </cell>
          <cell r="K2684">
            <v>0</v>
          </cell>
          <cell r="L2684">
            <v>0</v>
          </cell>
          <cell r="M2684">
            <v>0</v>
          </cell>
          <cell r="N2684">
            <v>0</v>
          </cell>
          <cell r="O2684">
            <v>0</v>
          </cell>
          <cell r="P2684">
            <v>0</v>
          </cell>
          <cell r="Q2684">
            <v>0</v>
          </cell>
          <cell r="R2684">
            <v>0</v>
          </cell>
          <cell r="S2684">
            <v>0</v>
          </cell>
          <cell r="T2684">
            <v>0</v>
          </cell>
          <cell r="U2684">
            <v>0</v>
          </cell>
          <cell r="V2684">
            <v>0</v>
          </cell>
          <cell r="W2684">
            <v>0</v>
          </cell>
          <cell r="X2684">
            <v>0</v>
          </cell>
          <cell r="Y2684">
            <v>0</v>
          </cell>
          <cell r="Z2684">
            <v>0</v>
          </cell>
        </row>
        <row r="2685">
          <cell r="E2685" t="str">
            <v>Projectes (EXTERNS) en curs 2.018</v>
          </cell>
          <cell r="F2685">
            <v>0</v>
          </cell>
          <cell r="G2685">
            <v>0</v>
          </cell>
          <cell r="H2685">
            <v>0</v>
          </cell>
          <cell r="I2685">
            <v>0</v>
          </cell>
          <cell r="J2685">
            <v>0</v>
          </cell>
          <cell r="K2685">
            <v>0</v>
          </cell>
          <cell r="L2685">
            <v>0</v>
          </cell>
          <cell r="M2685">
            <v>0</v>
          </cell>
          <cell r="N2685">
            <v>0</v>
          </cell>
          <cell r="O2685">
            <v>0</v>
          </cell>
          <cell r="P2685">
            <v>0</v>
          </cell>
          <cell r="Q2685">
            <v>0</v>
          </cell>
          <cell r="R2685">
            <v>0</v>
          </cell>
          <cell r="S2685">
            <v>0</v>
          </cell>
          <cell r="T2685">
            <v>0</v>
          </cell>
          <cell r="U2685">
            <v>0</v>
          </cell>
          <cell r="V2685">
            <v>0</v>
          </cell>
          <cell r="W2685">
            <v>0</v>
          </cell>
          <cell r="X2685">
            <v>0</v>
          </cell>
          <cell r="Y2685">
            <v>0</v>
          </cell>
          <cell r="Z2685">
            <v>0</v>
          </cell>
        </row>
        <row r="2686">
          <cell r="M2686">
            <v>0</v>
          </cell>
          <cell r="N2686">
            <v>0</v>
          </cell>
          <cell r="O2686">
            <v>0</v>
          </cell>
          <cell r="P2686">
            <v>0</v>
          </cell>
          <cell r="Q2686">
            <v>0</v>
          </cell>
          <cell r="R2686">
            <v>0</v>
          </cell>
          <cell r="S2686">
            <v>0</v>
          </cell>
          <cell r="T2686">
            <v>0</v>
          </cell>
          <cell r="U2686">
            <v>0</v>
          </cell>
          <cell r="V2686">
            <v>0</v>
          </cell>
          <cell r="W2686">
            <v>0</v>
          </cell>
          <cell r="X2686">
            <v>0</v>
          </cell>
          <cell r="Y2686">
            <v>0</v>
          </cell>
          <cell r="Z2686">
            <v>0</v>
          </cell>
        </row>
        <row r="2687">
          <cell r="C2687">
            <v>0</v>
          </cell>
          <cell r="D2687">
            <v>0</v>
          </cell>
          <cell r="E2687">
            <v>0</v>
          </cell>
          <cell r="F2687">
            <v>0</v>
          </cell>
          <cell r="G2687">
            <v>0</v>
          </cell>
          <cell r="H2687">
            <v>0</v>
          </cell>
          <cell r="I2687">
            <v>0</v>
          </cell>
          <cell r="J2687">
            <v>0</v>
          </cell>
          <cell r="K2687">
            <v>0</v>
          </cell>
          <cell r="L2687">
            <v>0</v>
          </cell>
          <cell r="M2687">
            <v>0</v>
          </cell>
          <cell r="N2687">
            <v>0</v>
          </cell>
          <cell r="O2687">
            <v>0</v>
          </cell>
          <cell r="P2687">
            <v>0</v>
          </cell>
          <cell r="Q2687">
            <v>0</v>
          </cell>
          <cell r="R2687">
            <v>0</v>
          </cell>
          <cell r="S2687">
            <v>0</v>
          </cell>
          <cell r="T2687">
            <v>0</v>
          </cell>
          <cell r="U2687">
            <v>0</v>
          </cell>
          <cell r="V2687">
            <v>0</v>
          </cell>
          <cell r="W2687">
            <v>0</v>
          </cell>
          <cell r="X2687">
            <v>0</v>
          </cell>
          <cell r="Y2687">
            <v>0</v>
          </cell>
          <cell r="Z2687">
            <v>0</v>
          </cell>
        </row>
        <row r="2688">
          <cell r="C2688" t="str">
            <v>OF</v>
          </cell>
          <cell r="D2688" t="str">
            <v>CLIENT</v>
          </cell>
          <cell r="E2688" t="str">
            <v>ANY</v>
          </cell>
          <cell r="F2688" t="str">
            <v>STATUS</v>
          </cell>
          <cell r="G2688" t="str">
            <v>PROJECTE</v>
          </cell>
          <cell r="H2688" t="str">
            <v>TIPUS OF o DEPENDENCIA</v>
          </cell>
          <cell r="I2688">
            <v>0</v>
          </cell>
          <cell r="J2688" t="str">
            <v>PREV</v>
          </cell>
          <cell r="K2688" t="str">
            <v>TOTAL</v>
          </cell>
          <cell r="L2688" t="str">
            <v>DESV</v>
          </cell>
          <cell r="M2688" t="str">
            <v>AVANÇ</v>
          </cell>
          <cell r="N2688" t="str">
            <v>DPT. IMPLICATS</v>
          </cell>
          <cell r="O2688">
            <v>0</v>
          </cell>
          <cell r="P2688">
            <v>0</v>
          </cell>
          <cell r="Q2688">
            <v>0</v>
          </cell>
          <cell r="R2688">
            <v>0</v>
          </cell>
          <cell r="S2688">
            <v>0</v>
          </cell>
          <cell r="T2688">
            <v>0</v>
          </cell>
          <cell r="U2688" t="str">
            <v>DATA</v>
          </cell>
          <cell r="V2688" t="str">
            <v>DATA</v>
          </cell>
          <cell r="W2688" t="str">
            <v>DATA</v>
          </cell>
          <cell r="X2688" t="str">
            <v>DURADA</v>
          </cell>
          <cell r="Y2688" t="str">
            <v>DATA</v>
          </cell>
          <cell r="Z2688" t="str">
            <v>DESVIAC.</v>
          </cell>
        </row>
        <row r="2689">
          <cell r="C2689">
            <v>0</v>
          </cell>
          <cell r="D2689">
            <v>0</v>
          </cell>
          <cell r="E2689">
            <v>0</v>
          </cell>
          <cell r="F2689">
            <v>0</v>
          </cell>
          <cell r="G2689">
            <v>0</v>
          </cell>
          <cell r="H2689">
            <v>0</v>
          </cell>
          <cell r="I2689">
            <v>0</v>
          </cell>
          <cell r="J2689">
            <v>0</v>
          </cell>
          <cell r="K2689" t="str">
            <v>REAL</v>
          </cell>
          <cell r="L2689">
            <v>0</v>
          </cell>
          <cell r="M2689">
            <v>0</v>
          </cell>
          <cell r="N2689">
            <v>0</v>
          </cell>
          <cell r="O2689">
            <v>0</v>
          </cell>
          <cell r="P2689">
            <v>0</v>
          </cell>
          <cell r="Q2689">
            <v>0</v>
          </cell>
          <cell r="R2689">
            <v>0</v>
          </cell>
          <cell r="S2689">
            <v>0</v>
          </cell>
          <cell r="T2689">
            <v>0</v>
          </cell>
          <cell r="U2689" t="str">
            <v>INICI</v>
          </cell>
          <cell r="V2689" t="str">
            <v>ENTREGA</v>
          </cell>
          <cell r="W2689" t="str">
            <v>REVISADA</v>
          </cell>
          <cell r="X2689">
            <v>0</v>
          </cell>
          <cell r="Y2689" t="str">
            <v>ACCEP.</v>
          </cell>
          <cell r="Z2689">
            <v>0</v>
          </cell>
        </row>
        <row r="2690">
          <cell r="C2690">
            <v>0</v>
          </cell>
          <cell r="D2690">
            <v>0</v>
          </cell>
          <cell r="E2690">
            <v>0</v>
          </cell>
          <cell r="F2690">
            <v>0</v>
          </cell>
          <cell r="G2690">
            <v>0</v>
          </cell>
          <cell r="H2690">
            <v>0</v>
          </cell>
          <cell r="I2690">
            <v>0</v>
          </cell>
          <cell r="J2690">
            <v>0</v>
          </cell>
          <cell r="K2690">
            <v>0</v>
          </cell>
          <cell r="L2690">
            <v>0</v>
          </cell>
          <cell r="M2690">
            <v>0</v>
          </cell>
          <cell r="N2690">
            <v>0</v>
          </cell>
          <cell r="O2690">
            <v>0</v>
          </cell>
          <cell r="P2690">
            <v>0</v>
          </cell>
          <cell r="Q2690">
            <v>0</v>
          </cell>
          <cell r="R2690">
            <v>0</v>
          </cell>
          <cell r="S2690">
            <v>0</v>
          </cell>
          <cell r="T2690">
            <v>0</v>
          </cell>
          <cell r="U2690">
            <v>0</v>
          </cell>
          <cell r="V2690">
            <v>0</v>
          </cell>
          <cell r="W2690">
            <v>0</v>
          </cell>
          <cell r="X2690">
            <v>0</v>
          </cell>
          <cell r="Y2690">
            <v>0</v>
          </cell>
          <cell r="Z2690">
            <v>0</v>
          </cell>
        </row>
        <row r="2691">
          <cell r="C2691">
            <v>5071</v>
          </cell>
          <cell r="D2691" t="str">
            <v>HIJOFE</v>
          </cell>
          <cell r="E2691">
            <v>2018</v>
          </cell>
          <cell r="F2691" t="str">
            <v>OB</v>
          </cell>
          <cell r="G2691" t="str">
            <v>MANTENIMENT SW SCADA TEDIS.Net J.FERRE 01/01/2.019 - 31/12/2.019</v>
          </cell>
          <cell r="H2691" t="str">
            <v>IND</v>
          </cell>
          <cell r="I2691">
            <v>0</v>
          </cell>
          <cell r="J2691">
            <v>16</v>
          </cell>
          <cell r="K2691">
            <v>0</v>
          </cell>
          <cell r="L2691">
            <v>16</v>
          </cell>
          <cell r="M2691">
            <v>0</v>
          </cell>
          <cell r="N2691" t="str">
            <v>-</v>
          </cell>
          <cell r="O2691" t="str">
            <v>-</v>
          </cell>
          <cell r="P2691" t="str">
            <v>-</v>
          </cell>
          <cell r="Q2691" t="str">
            <v>JMG</v>
          </cell>
          <cell r="R2691" t="str">
            <v>-</v>
          </cell>
          <cell r="S2691" t="str">
            <v>-</v>
          </cell>
          <cell r="T2691" t="str">
            <v>-</v>
          </cell>
          <cell r="U2691">
            <v>43466</v>
          </cell>
          <cell r="V2691">
            <v>43830</v>
          </cell>
          <cell r="W2691">
            <v>43830</v>
          </cell>
          <cell r="X2691">
            <v>360</v>
          </cell>
          <cell r="Y2691">
            <v>0</v>
          </cell>
          <cell r="Z2691" t="str">
            <v/>
          </cell>
        </row>
        <row r="2692">
          <cell r="C2692">
            <v>5072</v>
          </cell>
          <cell r="D2692" t="str">
            <v>INPPOZ</v>
          </cell>
          <cell r="E2692">
            <v>2018</v>
          </cell>
          <cell r="F2692" t="str">
            <v>OB</v>
          </cell>
          <cell r="G2692" t="str">
            <v>MANTENIMENT SW SCADA TEDIS.Net INPECUARIAS 01/01/2.019 - 31/12/2.019</v>
          </cell>
          <cell r="H2692" t="str">
            <v>IND</v>
          </cell>
          <cell r="I2692">
            <v>0</v>
          </cell>
          <cell r="J2692">
            <v>16</v>
          </cell>
          <cell r="K2692">
            <v>0</v>
          </cell>
          <cell r="L2692">
            <v>16</v>
          </cell>
          <cell r="M2692">
            <v>0</v>
          </cell>
          <cell r="N2692" t="str">
            <v>-</v>
          </cell>
          <cell r="O2692" t="str">
            <v>-</v>
          </cell>
          <cell r="P2692" t="str">
            <v>-</v>
          </cell>
          <cell r="Q2692" t="str">
            <v>JMG</v>
          </cell>
          <cell r="R2692" t="str">
            <v>-</v>
          </cell>
          <cell r="S2692" t="str">
            <v>-</v>
          </cell>
          <cell r="T2692" t="str">
            <v>-</v>
          </cell>
          <cell r="U2692">
            <v>43466</v>
          </cell>
          <cell r="V2692">
            <v>43830</v>
          </cell>
          <cell r="W2692">
            <v>43830</v>
          </cell>
          <cell r="X2692">
            <v>360</v>
          </cell>
          <cell r="Y2692">
            <v>0</v>
          </cell>
          <cell r="Z2692" t="str">
            <v/>
          </cell>
        </row>
        <row r="2693">
          <cell r="C2693">
            <v>5073</v>
          </cell>
          <cell r="D2693" t="str">
            <v>ELECON</v>
          </cell>
          <cell r="E2693">
            <v>2018</v>
          </cell>
          <cell r="F2693" t="str">
            <v>OB</v>
          </cell>
          <cell r="G2693" t="str">
            <v>MANTENIMENT SW SCADA TEDIS.Net CONILENSE 01/01/2.019 - 31/12/2.019</v>
          </cell>
          <cell r="H2693" t="str">
            <v>IND</v>
          </cell>
          <cell r="I2693">
            <v>0</v>
          </cell>
          <cell r="J2693">
            <v>16</v>
          </cell>
          <cell r="K2693">
            <v>0</v>
          </cell>
          <cell r="L2693">
            <v>16</v>
          </cell>
          <cell r="M2693">
            <v>0</v>
          </cell>
          <cell r="N2693" t="str">
            <v>-</v>
          </cell>
          <cell r="O2693" t="str">
            <v>-</v>
          </cell>
          <cell r="P2693" t="str">
            <v>-</v>
          </cell>
          <cell r="Q2693" t="str">
            <v>JMG</v>
          </cell>
          <cell r="R2693" t="str">
            <v>-</v>
          </cell>
          <cell r="S2693" t="str">
            <v>-</v>
          </cell>
          <cell r="T2693" t="str">
            <v>-</v>
          </cell>
          <cell r="U2693">
            <v>43466</v>
          </cell>
          <cell r="V2693">
            <v>43830</v>
          </cell>
          <cell r="W2693">
            <v>43830</v>
          </cell>
          <cell r="X2693">
            <v>360</v>
          </cell>
          <cell r="Y2693">
            <v>0</v>
          </cell>
          <cell r="Z2693" t="str">
            <v/>
          </cell>
        </row>
        <row r="2694">
          <cell r="C2694">
            <v>5074</v>
          </cell>
          <cell r="D2694" t="str">
            <v>ELEMOS</v>
          </cell>
          <cell r="E2694">
            <v>2018</v>
          </cell>
          <cell r="F2694" t="str">
            <v>OB</v>
          </cell>
          <cell r="G2694" t="str">
            <v>MANTENIMENT SW SCADA MOSCOSO 01/01/2.019 - 31/12/2.019</v>
          </cell>
          <cell r="H2694" t="str">
            <v>IND</v>
          </cell>
          <cell r="I2694">
            <v>0</v>
          </cell>
          <cell r="J2694">
            <v>16</v>
          </cell>
          <cell r="K2694">
            <v>0</v>
          </cell>
          <cell r="L2694">
            <v>16</v>
          </cell>
          <cell r="M2694">
            <v>0</v>
          </cell>
          <cell r="N2694" t="str">
            <v>-</v>
          </cell>
          <cell r="O2694" t="str">
            <v>-</v>
          </cell>
          <cell r="P2694" t="str">
            <v>-</v>
          </cell>
          <cell r="Q2694" t="str">
            <v>JMG</v>
          </cell>
          <cell r="R2694" t="str">
            <v>-</v>
          </cell>
          <cell r="S2694" t="str">
            <v>-</v>
          </cell>
          <cell r="T2694" t="str">
            <v>-</v>
          </cell>
          <cell r="U2694">
            <v>43466</v>
          </cell>
          <cell r="V2694">
            <v>43830</v>
          </cell>
          <cell r="W2694">
            <v>43830</v>
          </cell>
          <cell r="X2694">
            <v>360</v>
          </cell>
          <cell r="Y2694">
            <v>0</v>
          </cell>
          <cell r="Z2694" t="str">
            <v/>
          </cell>
        </row>
        <row r="2695">
          <cell r="C2695">
            <v>5075</v>
          </cell>
          <cell r="D2695" t="str">
            <v>HOJAGU</v>
          </cell>
          <cell r="E2695">
            <v>2018</v>
          </cell>
          <cell r="F2695" t="str">
            <v>OB</v>
          </cell>
          <cell r="G2695" t="str">
            <v>MANTENIMENT SW SCADA H.J.GUILLEN 01/01/2.019 - 31/12/2.019</v>
          </cell>
          <cell r="H2695" t="str">
            <v>IND</v>
          </cell>
          <cell r="I2695">
            <v>0</v>
          </cell>
          <cell r="J2695">
            <v>16</v>
          </cell>
          <cell r="K2695">
            <v>0</v>
          </cell>
          <cell r="L2695">
            <v>16</v>
          </cell>
          <cell r="M2695">
            <v>0</v>
          </cell>
          <cell r="N2695" t="str">
            <v>-</v>
          </cell>
          <cell r="O2695" t="str">
            <v>-</v>
          </cell>
          <cell r="P2695" t="str">
            <v>-</v>
          </cell>
          <cell r="Q2695" t="str">
            <v>JMG</v>
          </cell>
          <cell r="R2695" t="str">
            <v>-</v>
          </cell>
          <cell r="S2695" t="str">
            <v>-</v>
          </cell>
          <cell r="T2695" t="str">
            <v>-</v>
          </cell>
          <cell r="U2695">
            <v>43466</v>
          </cell>
          <cell r="V2695">
            <v>43830</v>
          </cell>
          <cell r="W2695">
            <v>43830</v>
          </cell>
          <cell r="X2695">
            <v>360</v>
          </cell>
          <cell r="Y2695">
            <v>0</v>
          </cell>
          <cell r="Z2695" t="str">
            <v/>
          </cell>
        </row>
        <row r="2696">
          <cell r="C2696">
            <v>5076</v>
          </cell>
          <cell r="D2696" t="str">
            <v>ELELLA</v>
          </cell>
          <cell r="E2696">
            <v>2018</v>
          </cell>
          <cell r="F2696" t="str">
            <v>OB</v>
          </cell>
          <cell r="G2696" t="str">
            <v>MANTENIMENT CCSat LLAVORSI 01/01/2.019 - 31/12/2.019</v>
          </cell>
          <cell r="H2696" t="str">
            <v>IND</v>
          </cell>
          <cell r="I2696">
            <v>0</v>
          </cell>
          <cell r="J2696">
            <v>15</v>
          </cell>
          <cell r="K2696">
            <v>0</v>
          </cell>
          <cell r="L2696">
            <v>15</v>
          </cell>
          <cell r="M2696">
            <v>0</v>
          </cell>
          <cell r="N2696" t="str">
            <v>-</v>
          </cell>
          <cell r="O2696" t="str">
            <v>-</v>
          </cell>
          <cell r="P2696" t="str">
            <v>-</v>
          </cell>
          <cell r="Q2696" t="str">
            <v>-</v>
          </cell>
          <cell r="R2696" t="str">
            <v>TRS</v>
          </cell>
          <cell r="S2696" t="str">
            <v>-</v>
          </cell>
          <cell r="T2696" t="str">
            <v>-</v>
          </cell>
          <cell r="U2696">
            <v>43466</v>
          </cell>
          <cell r="V2696">
            <v>43830</v>
          </cell>
          <cell r="W2696">
            <v>43830</v>
          </cell>
          <cell r="X2696">
            <v>360</v>
          </cell>
          <cell r="Y2696">
            <v>0</v>
          </cell>
          <cell r="Z2696" t="str">
            <v/>
          </cell>
        </row>
        <row r="2697">
          <cell r="C2697">
            <v>5077</v>
          </cell>
          <cell r="D2697" t="str">
            <v>ELDICE</v>
          </cell>
          <cell r="E2697">
            <v>2018</v>
          </cell>
          <cell r="F2697" t="str">
            <v>OB</v>
          </cell>
          <cell r="G2697" t="str">
            <v>MANTENIMENT CCSat CENTELLES 01/01/2.019 - 31/12/2.019</v>
          </cell>
          <cell r="H2697" t="str">
            <v>IND</v>
          </cell>
          <cell r="I2697">
            <v>0</v>
          </cell>
          <cell r="J2697">
            <v>15</v>
          </cell>
          <cell r="K2697">
            <v>0</v>
          </cell>
          <cell r="L2697">
            <v>15</v>
          </cell>
          <cell r="M2697">
            <v>0</v>
          </cell>
          <cell r="N2697" t="str">
            <v>-</v>
          </cell>
          <cell r="O2697" t="str">
            <v>-</v>
          </cell>
          <cell r="P2697" t="str">
            <v>-</v>
          </cell>
          <cell r="Q2697" t="str">
            <v>-</v>
          </cell>
          <cell r="R2697" t="str">
            <v>TRS</v>
          </cell>
          <cell r="S2697" t="str">
            <v>-</v>
          </cell>
          <cell r="T2697" t="str">
            <v>-</v>
          </cell>
          <cell r="U2697">
            <v>43466</v>
          </cell>
          <cell r="V2697">
            <v>43830</v>
          </cell>
          <cell r="W2697">
            <v>43830</v>
          </cell>
          <cell r="X2697">
            <v>360</v>
          </cell>
          <cell r="Y2697">
            <v>0</v>
          </cell>
          <cell r="Z2697" t="str">
            <v/>
          </cell>
        </row>
        <row r="2698">
          <cell r="C2698">
            <v>5078</v>
          </cell>
          <cell r="D2698" t="str">
            <v>ELEDUD</v>
          </cell>
          <cell r="E2698">
            <v>2018</v>
          </cell>
          <cell r="F2698" t="str">
            <v>TA</v>
          </cell>
          <cell r="G2698" t="str">
            <v>MANTENIMENT CSSat SUDANELL 2019-01</v>
          </cell>
          <cell r="H2698" t="str">
            <v>IND</v>
          </cell>
          <cell r="I2698">
            <v>0</v>
          </cell>
          <cell r="J2698">
            <v>4</v>
          </cell>
          <cell r="K2698">
            <v>2</v>
          </cell>
          <cell r="L2698">
            <v>2</v>
          </cell>
          <cell r="M2698">
            <v>0.5</v>
          </cell>
          <cell r="N2698" t="str">
            <v>-</v>
          </cell>
          <cell r="O2698" t="str">
            <v>-</v>
          </cell>
          <cell r="P2698" t="str">
            <v>-</v>
          </cell>
          <cell r="Q2698" t="str">
            <v>-</v>
          </cell>
          <cell r="R2698" t="str">
            <v>TRS</v>
          </cell>
          <cell r="S2698" t="str">
            <v>-</v>
          </cell>
          <cell r="T2698" t="str">
            <v>-</v>
          </cell>
          <cell r="U2698">
            <v>43466</v>
          </cell>
          <cell r="V2698">
            <v>43496</v>
          </cell>
          <cell r="W2698">
            <v>43496</v>
          </cell>
          <cell r="X2698">
            <v>30</v>
          </cell>
          <cell r="Y2698">
            <v>43496</v>
          </cell>
          <cell r="Z2698">
            <v>0</v>
          </cell>
        </row>
        <row r="2699">
          <cell r="C2699">
            <v>5079</v>
          </cell>
          <cell r="D2699" t="str">
            <v>SERGAR</v>
          </cell>
          <cell r="E2699">
            <v>2018</v>
          </cell>
          <cell r="F2699" t="str">
            <v>TA</v>
          </cell>
          <cell r="G2699" t="str">
            <v>MANTENIMENT CSSat SERVILIANO 2019-01</v>
          </cell>
          <cell r="H2699" t="str">
            <v>IND</v>
          </cell>
          <cell r="I2699">
            <v>0</v>
          </cell>
          <cell r="J2699">
            <v>6</v>
          </cell>
          <cell r="K2699">
            <v>1</v>
          </cell>
          <cell r="L2699">
            <v>5</v>
          </cell>
          <cell r="M2699">
            <v>0.16666666666666666</v>
          </cell>
          <cell r="N2699" t="str">
            <v>-</v>
          </cell>
          <cell r="O2699" t="str">
            <v>-</v>
          </cell>
          <cell r="P2699" t="str">
            <v>-</v>
          </cell>
          <cell r="Q2699" t="str">
            <v>-</v>
          </cell>
          <cell r="R2699" t="str">
            <v>TRS</v>
          </cell>
          <cell r="S2699" t="str">
            <v>-</v>
          </cell>
          <cell r="T2699" t="str">
            <v>-</v>
          </cell>
          <cell r="U2699">
            <v>43466</v>
          </cell>
          <cell r="V2699">
            <v>43496</v>
          </cell>
          <cell r="W2699">
            <v>43496</v>
          </cell>
          <cell r="X2699">
            <v>30</v>
          </cell>
          <cell r="Y2699">
            <v>43496</v>
          </cell>
          <cell r="Z2699">
            <v>0</v>
          </cell>
        </row>
        <row r="2700">
          <cell r="C2700">
            <v>5080</v>
          </cell>
          <cell r="D2700" t="str">
            <v>EAECEU</v>
          </cell>
          <cell r="E2700">
            <v>2018</v>
          </cell>
          <cell r="F2700" t="str">
            <v>TA</v>
          </cell>
          <cell r="G2700" t="str">
            <v>MANTENIMENT CSSat CEUTA 2019-01</v>
          </cell>
          <cell r="H2700" t="str">
            <v>IND</v>
          </cell>
          <cell r="I2700">
            <v>4</v>
          </cell>
          <cell r="J2700">
            <v>10</v>
          </cell>
          <cell r="K2700">
            <v>10</v>
          </cell>
          <cell r="L2700">
            <v>0</v>
          </cell>
          <cell r="M2700">
            <v>1</v>
          </cell>
          <cell r="N2700" t="str">
            <v>-</v>
          </cell>
          <cell r="O2700" t="str">
            <v>-</v>
          </cell>
          <cell r="P2700" t="str">
            <v>-</v>
          </cell>
          <cell r="Q2700" t="str">
            <v>-</v>
          </cell>
          <cell r="R2700" t="str">
            <v>TRS</v>
          </cell>
          <cell r="S2700" t="str">
            <v>-</v>
          </cell>
          <cell r="T2700" t="str">
            <v>-</v>
          </cell>
          <cell r="U2700">
            <v>43466</v>
          </cell>
          <cell r="V2700">
            <v>43496</v>
          </cell>
          <cell r="W2700">
            <v>43496</v>
          </cell>
          <cell r="X2700">
            <v>30</v>
          </cell>
          <cell r="Y2700">
            <v>43496</v>
          </cell>
          <cell r="Z2700">
            <v>0</v>
          </cell>
        </row>
        <row r="2701">
          <cell r="C2701">
            <v>5081</v>
          </cell>
          <cell r="D2701" t="str">
            <v>ELEMON</v>
          </cell>
          <cell r="E2701">
            <v>2018</v>
          </cell>
          <cell r="F2701" t="str">
            <v>TA</v>
          </cell>
          <cell r="G2701" t="str">
            <v>MANTENIMENT CSSat MONTOLIU 2019-01</v>
          </cell>
          <cell r="H2701" t="str">
            <v>IND</v>
          </cell>
          <cell r="I2701">
            <v>4</v>
          </cell>
          <cell r="J2701">
            <v>4</v>
          </cell>
          <cell r="K2701">
            <v>3</v>
          </cell>
          <cell r="L2701">
            <v>1</v>
          </cell>
          <cell r="M2701">
            <v>0.75</v>
          </cell>
          <cell r="N2701" t="str">
            <v>-</v>
          </cell>
          <cell r="O2701" t="str">
            <v>-</v>
          </cell>
          <cell r="P2701" t="str">
            <v>-</v>
          </cell>
          <cell r="Q2701" t="str">
            <v>-</v>
          </cell>
          <cell r="R2701" t="str">
            <v>TRS</v>
          </cell>
          <cell r="S2701" t="str">
            <v>-</v>
          </cell>
          <cell r="T2701" t="str">
            <v>-</v>
          </cell>
          <cell r="U2701">
            <v>43466</v>
          </cell>
          <cell r="V2701">
            <v>43496</v>
          </cell>
          <cell r="W2701">
            <v>43496</v>
          </cell>
          <cell r="X2701">
            <v>30</v>
          </cell>
          <cell r="Y2701">
            <v>43496</v>
          </cell>
          <cell r="Z2701">
            <v>0</v>
          </cell>
        </row>
        <row r="2702">
          <cell r="C2702">
            <v>5082</v>
          </cell>
          <cell r="D2702" t="str">
            <v>SUMTAR</v>
          </cell>
          <cell r="E2702">
            <v>2018</v>
          </cell>
          <cell r="F2702" t="str">
            <v>TA</v>
          </cell>
          <cell r="G2702" t="str">
            <v>MANTENIMENT CSSat TARRASENSES 2019-01</v>
          </cell>
          <cell r="H2702" t="str">
            <v>IND</v>
          </cell>
          <cell r="I2702">
            <v>6</v>
          </cell>
          <cell r="J2702">
            <v>4</v>
          </cell>
          <cell r="K2702">
            <v>5.5</v>
          </cell>
          <cell r="L2702">
            <v>-1.5</v>
          </cell>
          <cell r="M2702">
            <v>1.375</v>
          </cell>
          <cell r="N2702" t="str">
            <v>-</v>
          </cell>
          <cell r="O2702" t="str">
            <v>-</v>
          </cell>
          <cell r="P2702" t="str">
            <v>-</v>
          </cell>
          <cell r="Q2702" t="str">
            <v>-</v>
          </cell>
          <cell r="R2702" t="str">
            <v>TRS</v>
          </cell>
          <cell r="S2702" t="str">
            <v>-</v>
          </cell>
          <cell r="T2702" t="str">
            <v>-</v>
          </cell>
          <cell r="U2702">
            <v>43466</v>
          </cell>
          <cell r="V2702">
            <v>43496</v>
          </cell>
          <cell r="W2702">
            <v>43496</v>
          </cell>
          <cell r="X2702">
            <v>30</v>
          </cell>
          <cell r="Y2702">
            <v>43496</v>
          </cell>
          <cell r="Z2702">
            <v>0</v>
          </cell>
        </row>
        <row r="2703">
          <cell r="C2703">
            <v>5083</v>
          </cell>
          <cell r="D2703" t="str">
            <v>ELECAR</v>
          </cell>
          <cell r="E2703">
            <v>2018</v>
          </cell>
          <cell r="F2703" t="str">
            <v>TA</v>
          </cell>
          <cell r="G2703" t="str">
            <v>MANTENIMENT CSSat CARDENER 2019-01</v>
          </cell>
          <cell r="H2703" t="str">
            <v>IND</v>
          </cell>
          <cell r="I2703">
            <v>6</v>
          </cell>
          <cell r="J2703">
            <v>5</v>
          </cell>
          <cell r="K2703">
            <v>1</v>
          </cell>
          <cell r="L2703">
            <v>4</v>
          </cell>
          <cell r="M2703">
            <v>0.2</v>
          </cell>
          <cell r="N2703" t="str">
            <v>-</v>
          </cell>
          <cell r="O2703" t="str">
            <v>-</v>
          </cell>
          <cell r="P2703" t="str">
            <v>-</v>
          </cell>
          <cell r="Q2703" t="str">
            <v>-</v>
          </cell>
          <cell r="R2703" t="str">
            <v>TRS</v>
          </cell>
          <cell r="S2703" t="str">
            <v>-</v>
          </cell>
          <cell r="T2703" t="str">
            <v>-</v>
          </cell>
          <cell r="U2703">
            <v>43466</v>
          </cell>
          <cell r="V2703">
            <v>43496</v>
          </cell>
          <cell r="W2703">
            <v>43496</v>
          </cell>
          <cell r="X2703">
            <v>30</v>
          </cell>
          <cell r="Y2703">
            <v>43496</v>
          </cell>
          <cell r="Z2703">
            <v>0</v>
          </cell>
        </row>
        <row r="2704">
          <cell r="C2704">
            <v>5084</v>
          </cell>
          <cell r="D2704" t="str">
            <v>ELEALB</v>
          </cell>
          <cell r="E2704">
            <v>2018</v>
          </cell>
          <cell r="F2704" t="str">
            <v>TA</v>
          </cell>
          <cell r="G2704" t="str">
            <v>MANTENIMENT CSSat ALBATARREC 2019-01</v>
          </cell>
          <cell r="H2704" t="str">
            <v>IND</v>
          </cell>
          <cell r="I2704">
            <v>0</v>
          </cell>
          <cell r="J2704">
            <v>4</v>
          </cell>
          <cell r="K2704">
            <v>1</v>
          </cell>
          <cell r="L2704">
            <v>3</v>
          </cell>
          <cell r="M2704">
            <v>0.25</v>
          </cell>
          <cell r="N2704" t="str">
            <v>-</v>
          </cell>
          <cell r="O2704" t="str">
            <v>-</v>
          </cell>
          <cell r="P2704" t="str">
            <v>-</v>
          </cell>
          <cell r="Q2704" t="str">
            <v>-</v>
          </cell>
          <cell r="R2704" t="str">
            <v>TRS</v>
          </cell>
          <cell r="S2704" t="str">
            <v>-</v>
          </cell>
          <cell r="T2704" t="str">
            <v>-</v>
          </cell>
          <cell r="U2704">
            <v>43466</v>
          </cell>
          <cell r="V2704">
            <v>43496</v>
          </cell>
          <cell r="W2704">
            <v>43496</v>
          </cell>
          <cell r="X2704">
            <v>30</v>
          </cell>
          <cell r="Y2704">
            <v>43496</v>
          </cell>
          <cell r="Z2704">
            <v>0</v>
          </cell>
        </row>
        <row r="2705">
          <cell r="C2705">
            <v>5085</v>
          </cell>
          <cell r="D2705" t="str">
            <v>ELTOSE</v>
          </cell>
          <cell r="E2705">
            <v>2018</v>
          </cell>
          <cell r="F2705" t="str">
            <v>TA</v>
          </cell>
          <cell r="G2705" t="str">
            <v>MANTENIMENT CSSat T.SEGRE 2019-01</v>
          </cell>
          <cell r="H2705" t="str">
            <v>IND</v>
          </cell>
          <cell r="I2705">
            <v>0</v>
          </cell>
          <cell r="J2705">
            <v>4</v>
          </cell>
          <cell r="K2705">
            <v>1</v>
          </cell>
          <cell r="L2705">
            <v>3</v>
          </cell>
          <cell r="M2705">
            <v>0.25</v>
          </cell>
          <cell r="N2705" t="str">
            <v>-</v>
          </cell>
          <cell r="O2705" t="str">
            <v>-</v>
          </cell>
          <cell r="P2705" t="str">
            <v>-</v>
          </cell>
          <cell r="Q2705" t="str">
            <v>-</v>
          </cell>
          <cell r="R2705" t="str">
            <v>TRS</v>
          </cell>
          <cell r="S2705" t="str">
            <v>-</v>
          </cell>
          <cell r="T2705" t="str">
            <v>-</v>
          </cell>
          <cell r="U2705">
            <v>43466</v>
          </cell>
          <cell r="V2705">
            <v>43496</v>
          </cell>
          <cell r="W2705">
            <v>43496</v>
          </cell>
          <cell r="X2705">
            <v>30</v>
          </cell>
          <cell r="Y2705">
            <v>43496</v>
          </cell>
          <cell r="Z2705">
            <v>0</v>
          </cell>
        </row>
        <row r="2706">
          <cell r="C2706">
            <v>5086</v>
          </cell>
          <cell r="D2706" t="str">
            <v>ELEEBR</v>
          </cell>
          <cell r="E2706">
            <v>2018</v>
          </cell>
          <cell r="F2706" t="str">
            <v>TA</v>
          </cell>
          <cell r="G2706" t="str">
            <v>MANTENIMENT CSSat EEBRO 2019-01</v>
          </cell>
          <cell r="H2706" t="str">
            <v>IND</v>
          </cell>
          <cell r="I2706">
            <v>0</v>
          </cell>
          <cell r="J2706">
            <v>5</v>
          </cell>
          <cell r="K2706">
            <v>1</v>
          </cell>
          <cell r="L2706">
            <v>4</v>
          </cell>
          <cell r="M2706">
            <v>0.2</v>
          </cell>
          <cell r="N2706" t="str">
            <v>-</v>
          </cell>
          <cell r="O2706" t="str">
            <v>-</v>
          </cell>
          <cell r="P2706" t="str">
            <v>-</v>
          </cell>
          <cell r="Q2706" t="str">
            <v>-</v>
          </cell>
          <cell r="R2706" t="str">
            <v>TRS</v>
          </cell>
          <cell r="S2706" t="str">
            <v>-</v>
          </cell>
          <cell r="T2706" t="str">
            <v>-</v>
          </cell>
          <cell r="U2706">
            <v>43466</v>
          </cell>
          <cell r="V2706">
            <v>43496</v>
          </cell>
          <cell r="W2706">
            <v>43496</v>
          </cell>
          <cell r="X2706">
            <v>30</v>
          </cell>
          <cell r="Y2706">
            <v>43496</v>
          </cell>
          <cell r="Z2706">
            <v>0</v>
          </cell>
        </row>
        <row r="2707">
          <cell r="C2707">
            <v>5087</v>
          </cell>
          <cell r="D2707" t="str">
            <v>ELSACO</v>
          </cell>
          <cell r="E2707">
            <v>2018</v>
          </cell>
          <cell r="F2707" t="str">
            <v>TA</v>
          </cell>
          <cell r="G2707" t="str">
            <v>MANTENIMENT CSSat STA.COLOMA 2019-01</v>
          </cell>
          <cell r="H2707" t="str">
            <v>IND</v>
          </cell>
          <cell r="I2707">
            <v>0</v>
          </cell>
          <cell r="J2707">
            <v>4</v>
          </cell>
          <cell r="K2707">
            <v>1</v>
          </cell>
          <cell r="L2707">
            <v>3</v>
          </cell>
          <cell r="M2707">
            <v>0.25</v>
          </cell>
          <cell r="N2707" t="str">
            <v>-</v>
          </cell>
          <cell r="O2707" t="str">
            <v>-</v>
          </cell>
          <cell r="P2707" t="str">
            <v>-</v>
          </cell>
          <cell r="Q2707" t="str">
            <v>-</v>
          </cell>
          <cell r="R2707" t="str">
            <v>TRS</v>
          </cell>
          <cell r="S2707" t="str">
            <v>-</v>
          </cell>
          <cell r="T2707" t="str">
            <v>-</v>
          </cell>
          <cell r="U2707">
            <v>43466</v>
          </cell>
          <cell r="V2707">
            <v>43496</v>
          </cell>
          <cell r="W2707">
            <v>43496</v>
          </cell>
          <cell r="X2707">
            <v>30</v>
          </cell>
          <cell r="Y2707">
            <v>43496</v>
          </cell>
          <cell r="Z2707">
            <v>0</v>
          </cell>
        </row>
        <row r="2708">
          <cell r="C2708">
            <v>5088</v>
          </cell>
          <cell r="D2708" t="str">
            <v>EMSA</v>
          </cell>
          <cell r="E2708">
            <v>2018</v>
          </cell>
          <cell r="F2708" t="str">
            <v>TA</v>
          </cell>
          <cell r="G2708" t="str">
            <v>MANTENIMENT CSSat EMSA 2019-01</v>
          </cell>
          <cell r="H2708" t="str">
            <v>IND</v>
          </cell>
          <cell r="I2708">
            <v>0</v>
          </cell>
          <cell r="J2708">
            <v>6</v>
          </cell>
          <cell r="K2708">
            <v>1</v>
          </cell>
          <cell r="L2708">
            <v>5</v>
          </cell>
          <cell r="M2708">
            <v>0.16666666666666666</v>
          </cell>
          <cell r="N2708" t="str">
            <v>-</v>
          </cell>
          <cell r="O2708" t="str">
            <v>-</v>
          </cell>
          <cell r="P2708" t="str">
            <v>-</v>
          </cell>
          <cell r="Q2708" t="str">
            <v>-</v>
          </cell>
          <cell r="R2708" t="str">
            <v>TRS</v>
          </cell>
          <cell r="S2708" t="str">
            <v>-</v>
          </cell>
          <cell r="T2708" t="str">
            <v>-</v>
          </cell>
          <cell r="U2708">
            <v>43466</v>
          </cell>
          <cell r="V2708">
            <v>43496</v>
          </cell>
          <cell r="W2708">
            <v>43496</v>
          </cell>
          <cell r="X2708">
            <v>30</v>
          </cell>
          <cell r="Y2708">
            <v>43496</v>
          </cell>
          <cell r="Z2708">
            <v>0</v>
          </cell>
        </row>
        <row r="2709">
          <cell r="C2709">
            <v>5089</v>
          </cell>
          <cell r="D2709" t="str">
            <v>ORMAZA</v>
          </cell>
          <cell r="E2709">
            <v>2018</v>
          </cell>
          <cell r="F2709" t="str">
            <v>TA</v>
          </cell>
          <cell r="G2709" t="str">
            <v>CC SCADA TEDIS.Net VALL D'HEBRON v4.1</v>
          </cell>
          <cell r="H2709" t="str">
            <v>OF4821</v>
          </cell>
          <cell r="I2709">
            <v>0</v>
          </cell>
          <cell r="J2709">
            <v>8</v>
          </cell>
          <cell r="K2709">
            <v>8.75</v>
          </cell>
          <cell r="L2709">
            <v>-0.75</v>
          </cell>
          <cell r="M2709">
            <v>1.09375</v>
          </cell>
          <cell r="N2709" t="str">
            <v>-</v>
          </cell>
          <cell r="O2709" t="str">
            <v>-</v>
          </cell>
          <cell r="P2709" t="str">
            <v>-</v>
          </cell>
          <cell r="Q2709" t="str">
            <v>JMG</v>
          </cell>
          <cell r="R2709" t="str">
            <v>-</v>
          </cell>
          <cell r="S2709" t="str">
            <v>-</v>
          </cell>
          <cell r="T2709" t="str">
            <v>-</v>
          </cell>
          <cell r="U2709">
            <v>43435</v>
          </cell>
          <cell r="V2709">
            <v>43465</v>
          </cell>
          <cell r="W2709">
            <v>43465</v>
          </cell>
          <cell r="X2709">
            <v>30</v>
          </cell>
          <cell r="Y2709">
            <v>43451</v>
          </cell>
          <cell r="Z2709">
            <v>-13</v>
          </cell>
        </row>
        <row r="2710">
          <cell r="C2710">
            <v>5090</v>
          </cell>
          <cell r="D2710" t="str">
            <v>ORMAZA</v>
          </cell>
          <cell r="E2710">
            <v>2018</v>
          </cell>
          <cell r="F2710" t="str">
            <v>TA</v>
          </cell>
          <cell r="G2710" t="str">
            <v>CC SCADA CALLOSA v2.13</v>
          </cell>
          <cell r="H2710" t="str">
            <v>IND</v>
          </cell>
          <cell r="I2710">
            <v>0</v>
          </cell>
          <cell r="J2710">
            <v>6</v>
          </cell>
          <cell r="K2710">
            <v>6</v>
          </cell>
          <cell r="L2710">
            <v>0</v>
          </cell>
          <cell r="M2710">
            <v>1</v>
          </cell>
          <cell r="N2710" t="str">
            <v>-</v>
          </cell>
          <cell r="O2710" t="str">
            <v>-</v>
          </cell>
          <cell r="P2710" t="str">
            <v>-</v>
          </cell>
          <cell r="Q2710" t="str">
            <v>JMG</v>
          </cell>
          <cell r="R2710" t="str">
            <v>-</v>
          </cell>
          <cell r="S2710" t="str">
            <v>-</v>
          </cell>
          <cell r="T2710" t="str">
            <v>-</v>
          </cell>
          <cell r="U2710">
            <v>43455</v>
          </cell>
          <cell r="V2710">
            <v>43496</v>
          </cell>
          <cell r="W2710">
            <v>43514</v>
          </cell>
          <cell r="X2710">
            <v>40</v>
          </cell>
          <cell r="Y2710">
            <v>43514</v>
          </cell>
          <cell r="Z2710">
            <v>0</v>
          </cell>
        </row>
        <row r="2711">
          <cell r="C2711">
            <v>5091</v>
          </cell>
          <cell r="D2711" t="str">
            <v>ORMAZA</v>
          </cell>
          <cell r="E2711">
            <v>2018</v>
          </cell>
          <cell r="F2711" t="str">
            <v>TA</v>
          </cell>
          <cell r="G2711" t="str">
            <v>CC SCADA CALLOSA v2.14</v>
          </cell>
          <cell r="H2711" t="str">
            <v>IND</v>
          </cell>
          <cell r="I2711">
            <v>0</v>
          </cell>
          <cell r="J2711">
            <v>6</v>
          </cell>
          <cell r="K2711">
            <v>6</v>
          </cell>
          <cell r="L2711">
            <v>0</v>
          </cell>
          <cell r="M2711">
            <v>1</v>
          </cell>
          <cell r="N2711" t="str">
            <v>-</v>
          </cell>
          <cell r="O2711" t="str">
            <v>-</v>
          </cell>
          <cell r="P2711" t="str">
            <v>-</v>
          </cell>
          <cell r="Q2711" t="str">
            <v>JMG</v>
          </cell>
          <cell r="R2711" t="str">
            <v>-</v>
          </cell>
          <cell r="S2711" t="str">
            <v>-</v>
          </cell>
          <cell r="T2711" t="str">
            <v>-</v>
          </cell>
          <cell r="U2711">
            <v>43455</v>
          </cell>
          <cell r="V2711">
            <v>43496</v>
          </cell>
          <cell r="W2711">
            <v>43515</v>
          </cell>
          <cell r="X2711">
            <v>40</v>
          </cell>
          <cell r="Y2711">
            <v>43515</v>
          </cell>
          <cell r="Z2711">
            <v>0</v>
          </cell>
        </row>
        <row r="2712">
          <cell r="C2712">
            <v>5092</v>
          </cell>
          <cell r="D2712" t="str">
            <v>EALCEU</v>
          </cell>
          <cell r="E2712">
            <v>2018</v>
          </cell>
          <cell r="F2712" t="str">
            <v>OB</v>
          </cell>
          <cell r="G2712" t="str">
            <v>SUPORT SCADA CEUTA 01/01/2.019 - 31/12/2.019</v>
          </cell>
          <cell r="H2712" t="str">
            <v>IND</v>
          </cell>
          <cell r="I2712">
            <v>0</v>
          </cell>
          <cell r="J2712">
            <v>16</v>
          </cell>
          <cell r="K2712">
            <v>0</v>
          </cell>
          <cell r="L2712">
            <v>16</v>
          </cell>
          <cell r="M2712">
            <v>0</v>
          </cell>
          <cell r="N2712" t="str">
            <v>-</v>
          </cell>
          <cell r="O2712" t="str">
            <v>-</v>
          </cell>
          <cell r="P2712" t="str">
            <v>-</v>
          </cell>
          <cell r="Q2712" t="str">
            <v>JMG</v>
          </cell>
          <cell r="R2712" t="str">
            <v>-</v>
          </cell>
          <cell r="S2712" t="str">
            <v>-</v>
          </cell>
          <cell r="T2712" t="str">
            <v>-</v>
          </cell>
          <cell r="U2712">
            <v>43466</v>
          </cell>
          <cell r="V2712">
            <v>43830</v>
          </cell>
          <cell r="W2712">
            <v>43830</v>
          </cell>
          <cell r="X2712">
            <v>360</v>
          </cell>
          <cell r="Y2712">
            <v>0</v>
          </cell>
          <cell r="Z2712" t="str">
            <v/>
          </cell>
        </row>
        <row r="2713">
          <cell r="C2713">
            <v>5093</v>
          </cell>
          <cell r="D2713" t="str">
            <v>ELECAD</v>
          </cell>
          <cell r="E2713">
            <v>2018</v>
          </cell>
          <cell r="F2713" t="str">
            <v>OB</v>
          </cell>
          <cell r="G2713" t="str">
            <v>SUPORT CALSER CADIZ 01/01/2.019 - 31/12/2.019</v>
          </cell>
          <cell r="H2713" t="str">
            <v>IND</v>
          </cell>
          <cell r="I2713">
            <v>0</v>
          </cell>
          <cell r="J2713">
            <v>6</v>
          </cell>
          <cell r="K2713">
            <v>0</v>
          </cell>
          <cell r="L2713">
            <v>6</v>
          </cell>
          <cell r="M2713">
            <v>0</v>
          </cell>
          <cell r="N2713" t="str">
            <v>-</v>
          </cell>
          <cell r="O2713" t="str">
            <v>-</v>
          </cell>
          <cell r="P2713" t="str">
            <v>-</v>
          </cell>
          <cell r="Q2713" t="str">
            <v>JMG</v>
          </cell>
          <cell r="R2713" t="str">
            <v>-</v>
          </cell>
          <cell r="S2713" t="str">
            <v>-</v>
          </cell>
          <cell r="T2713" t="str">
            <v>-</v>
          </cell>
          <cell r="U2713">
            <v>43466</v>
          </cell>
          <cell r="V2713">
            <v>43830</v>
          </cell>
          <cell r="W2713">
            <v>43830</v>
          </cell>
          <cell r="X2713">
            <v>360</v>
          </cell>
          <cell r="Y2713">
            <v>0</v>
          </cell>
          <cell r="Z2713" t="str">
            <v/>
          </cell>
        </row>
        <row r="2714">
          <cell r="C2714">
            <v>5094</v>
          </cell>
          <cell r="D2714" t="str">
            <v>ELEMOS</v>
          </cell>
          <cell r="E2714">
            <v>2018</v>
          </cell>
          <cell r="F2714" t="str">
            <v>TA</v>
          </cell>
          <cell r="G2714" t="str">
            <v>CC SCADA MOSCOSO v3.1</v>
          </cell>
          <cell r="H2714" t="str">
            <v>IND</v>
          </cell>
          <cell r="I2714">
            <v>0</v>
          </cell>
          <cell r="J2714">
            <v>6</v>
          </cell>
          <cell r="K2714">
            <v>4.1500000000000004</v>
          </cell>
          <cell r="L2714">
            <v>1.8499999999999996</v>
          </cell>
          <cell r="M2714">
            <v>0.69166666666666676</v>
          </cell>
          <cell r="N2714" t="str">
            <v>-</v>
          </cell>
          <cell r="O2714" t="str">
            <v>-</v>
          </cell>
          <cell r="P2714" t="str">
            <v>-</v>
          </cell>
          <cell r="Q2714" t="str">
            <v>JMG</v>
          </cell>
          <cell r="R2714" t="str">
            <v>-</v>
          </cell>
          <cell r="S2714" t="str">
            <v>-</v>
          </cell>
          <cell r="T2714" t="str">
            <v>-</v>
          </cell>
          <cell r="U2714">
            <v>43452</v>
          </cell>
          <cell r="V2714">
            <v>43496</v>
          </cell>
          <cell r="W2714">
            <v>43496</v>
          </cell>
          <cell r="X2714">
            <v>43</v>
          </cell>
          <cell r="Y2714">
            <v>43455</v>
          </cell>
          <cell r="Z2714">
            <v>-39</v>
          </cell>
        </row>
        <row r="2715">
          <cell r="C2715">
            <v>5095</v>
          </cell>
          <cell r="D2715" t="str">
            <v>ELEMOS</v>
          </cell>
          <cell r="E2715">
            <v>2018</v>
          </cell>
          <cell r="F2715" t="str">
            <v>TA</v>
          </cell>
          <cell r="G2715" t="str">
            <v>CC SCADA MOSCOSO v3.2</v>
          </cell>
          <cell r="H2715" t="str">
            <v>IND</v>
          </cell>
          <cell r="I2715">
            <v>0</v>
          </cell>
          <cell r="J2715">
            <v>6</v>
          </cell>
          <cell r="K2715">
            <v>3.45</v>
          </cell>
          <cell r="L2715">
            <v>2.5499999999999998</v>
          </cell>
          <cell r="M2715">
            <v>0.57500000000000007</v>
          </cell>
          <cell r="N2715" t="str">
            <v>-</v>
          </cell>
          <cell r="O2715" t="str">
            <v>-</v>
          </cell>
          <cell r="P2715" t="str">
            <v>-</v>
          </cell>
          <cell r="Q2715" t="str">
            <v>JMG</v>
          </cell>
          <cell r="R2715" t="str">
            <v>-</v>
          </cell>
          <cell r="S2715" t="str">
            <v>-</v>
          </cell>
          <cell r="T2715" t="str">
            <v>-</v>
          </cell>
          <cell r="U2715">
            <v>43452</v>
          </cell>
          <cell r="V2715">
            <v>43496</v>
          </cell>
          <cell r="W2715">
            <v>43508</v>
          </cell>
          <cell r="X2715">
            <v>43</v>
          </cell>
          <cell r="Y2715">
            <v>43508</v>
          </cell>
          <cell r="Z2715">
            <v>0</v>
          </cell>
        </row>
        <row r="2716">
          <cell r="C2716">
            <v>5096</v>
          </cell>
          <cell r="D2716" t="str">
            <v>UDESA</v>
          </cell>
          <cell r="E2716">
            <v>2018</v>
          </cell>
          <cell r="F2716" t="str">
            <v>TA</v>
          </cell>
          <cell r="G2716" t="str">
            <v>Instal.lacio i PEM CSSat UDESA v12.0</v>
          </cell>
          <cell r="H2716" t="str">
            <v>IND</v>
          </cell>
          <cell r="I2716">
            <v>0</v>
          </cell>
          <cell r="J2716">
            <v>4</v>
          </cell>
          <cell r="K2716">
            <v>4</v>
          </cell>
          <cell r="L2716">
            <v>0</v>
          </cell>
          <cell r="M2716">
            <v>1</v>
          </cell>
          <cell r="N2716" t="str">
            <v>-</v>
          </cell>
          <cell r="O2716" t="str">
            <v>-</v>
          </cell>
          <cell r="P2716" t="str">
            <v>-</v>
          </cell>
          <cell r="Q2716" t="str">
            <v>-</v>
          </cell>
          <cell r="R2716" t="str">
            <v>TRS</v>
          </cell>
          <cell r="S2716" t="str">
            <v>-</v>
          </cell>
          <cell r="T2716" t="str">
            <v>-</v>
          </cell>
          <cell r="U2716">
            <v>43452</v>
          </cell>
          <cell r="V2716">
            <v>43496</v>
          </cell>
          <cell r="W2716">
            <v>43496</v>
          </cell>
          <cell r="X2716">
            <v>43</v>
          </cell>
          <cell r="Y2716">
            <v>43494</v>
          </cell>
          <cell r="Z2716">
            <v>-1</v>
          </cell>
        </row>
        <row r="2717">
          <cell r="C2717">
            <v>5097</v>
          </cell>
          <cell r="D2717" t="str">
            <v>INPPOZ</v>
          </cell>
          <cell r="E2717">
            <v>2018</v>
          </cell>
          <cell r="F2717" t="str">
            <v>OB</v>
          </cell>
          <cell r="G2717" t="str">
            <v>RTU IAT NOVA-27 v1.0,Linea MT SUB.DT-VIRGEN DE LUNA (Nomes material)</v>
          </cell>
          <cell r="H2717" t="str">
            <v>PPAL</v>
          </cell>
          <cell r="I2717">
            <v>0</v>
          </cell>
          <cell r="J2717">
            <v>7</v>
          </cell>
          <cell r="K2717">
            <v>0</v>
          </cell>
          <cell r="L2717">
            <v>7</v>
          </cell>
          <cell r="M2717">
            <v>0</v>
          </cell>
          <cell r="N2717" t="str">
            <v>-</v>
          </cell>
          <cell r="O2717" t="str">
            <v>-</v>
          </cell>
          <cell r="P2717" t="str">
            <v>-</v>
          </cell>
          <cell r="Q2717" t="str">
            <v>JMG</v>
          </cell>
          <cell r="R2717" t="str">
            <v>-</v>
          </cell>
          <cell r="S2717" t="str">
            <v>-</v>
          </cell>
          <cell r="T2717" t="str">
            <v>-</v>
          </cell>
          <cell r="U2717">
            <v>43447</v>
          </cell>
          <cell r="V2717">
            <v>43511</v>
          </cell>
          <cell r="W2717">
            <v>43511</v>
          </cell>
          <cell r="X2717">
            <v>62</v>
          </cell>
          <cell r="Y2717">
            <v>0</v>
          </cell>
          <cell r="Z2717" t="str">
            <v/>
          </cell>
        </row>
        <row r="2718">
          <cell r="C2718">
            <v>5098</v>
          </cell>
          <cell r="D2718" t="str">
            <v>INPPOZ</v>
          </cell>
          <cell r="E2718">
            <v>2018</v>
          </cell>
          <cell r="F2718" t="str">
            <v>OB</v>
          </cell>
          <cell r="G2718" t="str">
            <v>Inst. y PEM RTU IAT NOVA-27 v1.0,Linea MT SUB.DT-VIRGEN DE LUNA</v>
          </cell>
          <cell r="H2718" t="str">
            <v>OF5097</v>
          </cell>
          <cell r="I2718">
            <v>0</v>
          </cell>
          <cell r="J2718">
            <v>8</v>
          </cell>
          <cell r="K2718">
            <v>0</v>
          </cell>
          <cell r="L2718">
            <v>8</v>
          </cell>
          <cell r="M2718">
            <v>0</v>
          </cell>
          <cell r="N2718" t="str">
            <v>-</v>
          </cell>
          <cell r="O2718" t="str">
            <v>-</v>
          </cell>
          <cell r="P2718" t="str">
            <v>-</v>
          </cell>
          <cell r="Q2718" t="str">
            <v>JMG</v>
          </cell>
          <cell r="R2718" t="str">
            <v>-</v>
          </cell>
          <cell r="S2718" t="str">
            <v>-</v>
          </cell>
          <cell r="T2718" t="str">
            <v>-</v>
          </cell>
          <cell r="U2718">
            <v>43447</v>
          </cell>
          <cell r="V2718">
            <v>43511</v>
          </cell>
          <cell r="W2718">
            <v>43511</v>
          </cell>
          <cell r="X2718">
            <v>62</v>
          </cell>
          <cell r="Y2718">
            <v>0</v>
          </cell>
          <cell r="Z2718" t="str">
            <v/>
          </cell>
        </row>
        <row r="2719">
          <cell r="C2719">
            <v>5099</v>
          </cell>
          <cell r="D2719" t="str">
            <v>SITEL</v>
          </cell>
          <cell r="E2719">
            <v>2018</v>
          </cell>
          <cell r="F2719" t="str">
            <v>TA</v>
          </cell>
          <cell r="G2719" t="str">
            <v>1 x Manguera COM MODEM RADIO - GM340</v>
          </cell>
          <cell r="H2719" t="str">
            <v>OF5097</v>
          </cell>
          <cell r="I2719">
            <v>0</v>
          </cell>
          <cell r="J2719">
            <v>0.33</v>
          </cell>
          <cell r="K2719">
            <v>0.5</v>
          </cell>
          <cell r="L2719">
            <v>-0.16999999999999998</v>
          </cell>
          <cell r="M2719">
            <v>1.5151515151515151</v>
          </cell>
          <cell r="N2719" t="str">
            <v>-</v>
          </cell>
          <cell r="O2719" t="str">
            <v>-</v>
          </cell>
          <cell r="P2719" t="str">
            <v>EMM</v>
          </cell>
          <cell r="Q2719" t="str">
            <v>-</v>
          </cell>
          <cell r="R2719" t="str">
            <v>-</v>
          </cell>
          <cell r="S2719" t="str">
            <v>-</v>
          </cell>
          <cell r="T2719" t="str">
            <v>-</v>
          </cell>
          <cell r="U2719">
            <v>43447</v>
          </cell>
          <cell r="V2719">
            <v>43511</v>
          </cell>
          <cell r="W2719">
            <v>43511</v>
          </cell>
          <cell r="X2719">
            <v>62</v>
          </cell>
          <cell r="Y2719">
            <v>43493</v>
          </cell>
          <cell r="Z2719">
            <v>-17</v>
          </cell>
        </row>
        <row r="2720">
          <cell r="C2720">
            <v>0</v>
          </cell>
          <cell r="D2720">
            <v>0</v>
          </cell>
          <cell r="E2720">
            <v>0</v>
          </cell>
          <cell r="F2720">
            <v>0</v>
          </cell>
          <cell r="G2720">
            <v>0</v>
          </cell>
          <cell r="H2720">
            <v>0</v>
          </cell>
          <cell r="I2720">
            <v>0</v>
          </cell>
          <cell r="J2720">
            <v>239.33</v>
          </cell>
          <cell r="K2720">
            <v>60.35</v>
          </cell>
          <cell r="L2720">
            <v>178.98000000000002</v>
          </cell>
          <cell r="M2720">
            <v>0</v>
          </cell>
          <cell r="N2720">
            <v>0</v>
          </cell>
          <cell r="O2720">
            <v>0</v>
          </cell>
          <cell r="P2720">
            <v>0</v>
          </cell>
          <cell r="Q2720">
            <v>0</v>
          </cell>
          <cell r="R2720">
            <v>0</v>
          </cell>
          <cell r="S2720">
            <v>0</v>
          </cell>
          <cell r="T2720">
            <v>0</v>
          </cell>
          <cell r="U2720">
            <v>0</v>
          </cell>
          <cell r="V2720">
            <v>0</v>
          </cell>
          <cell r="W2720">
            <v>0</v>
          </cell>
          <cell r="X2720">
            <v>0</v>
          </cell>
          <cell r="Y2720">
            <v>0</v>
          </cell>
          <cell r="Z2720">
            <v>-70</v>
          </cell>
        </row>
        <row r="2721">
          <cell r="M2721">
            <v>0</v>
          </cell>
          <cell r="N2721">
            <v>0</v>
          </cell>
          <cell r="O2721">
            <v>0</v>
          </cell>
          <cell r="P2721">
            <v>0</v>
          </cell>
          <cell r="Q2721">
            <v>0</v>
          </cell>
          <cell r="R2721">
            <v>0</v>
          </cell>
          <cell r="S2721">
            <v>0</v>
          </cell>
          <cell r="T2721">
            <v>0</v>
          </cell>
          <cell r="U2721">
            <v>0</v>
          </cell>
          <cell r="V2721">
            <v>0</v>
          </cell>
          <cell r="W2721">
            <v>0</v>
          </cell>
          <cell r="X2721">
            <v>0</v>
          </cell>
          <cell r="Y2721">
            <v>0</v>
          </cell>
          <cell r="Z2721">
            <v>0</v>
          </cell>
        </row>
        <row r="2722">
          <cell r="D2722">
            <v>0</v>
          </cell>
          <cell r="E2722">
            <v>0</v>
          </cell>
          <cell r="F2722">
            <v>0</v>
          </cell>
          <cell r="G2722">
            <v>0</v>
          </cell>
          <cell r="H2722">
            <v>0</v>
          </cell>
          <cell r="I2722">
            <v>0</v>
          </cell>
          <cell r="J2722">
            <v>0</v>
          </cell>
          <cell r="K2722">
            <v>0</v>
          </cell>
          <cell r="M2722">
            <v>0</v>
          </cell>
          <cell r="N2722">
            <v>0</v>
          </cell>
          <cell r="O2722">
            <v>0</v>
          </cell>
          <cell r="P2722">
            <v>0</v>
          </cell>
          <cell r="Q2722">
            <v>0</v>
          </cell>
          <cell r="R2722">
            <v>0</v>
          </cell>
          <cell r="S2722">
            <v>0</v>
          </cell>
          <cell r="T2722">
            <v>0</v>
          </cell>
          <cell r="U2722">
            <v>0</v>
          </cell>
          <cell r="V2722">
            <v>0</v>
          </cell>
          <cell r="W2722">
            <v>0</v>
          </cell>
          <cell r="X2722">
            <v>0</v>
          </cell>
          <cell r="Y2722">
            <v>0</v>
          </cell>
          <cell r="Z2722">
            <v>0</v>
          </cell>
        </row>
        <row r="2723">
          <cell r="D2723">
            <v>0</v>
          </cell>
          <cell r="E2723">
            <v>0</v>
          </cell>
          <cell r="F2723">
            <v>0</v>
          </cell>
          <cell r="G2723">
            <v>0</v>
          </cell>
          <cell r="H2723">
            <v>0</v>
          </cell>
          <cell r="I2723">
            <v>0</v>
          </cell>
          <cell r="J2723">
            <v>0</v>
          </cell>
          <cell r="K2723">
            <v>0</v>
          </cell>
          <cell r="M2723">
            <v>0</v>
          </cell>
          <cell r="N2723" t="str">
            <v>APROVISIONAMENTS</v>
          </cell>
          <cell r="O2723" t="str">
            <v>ADMINISTRACIO</v>
          </cell>
          <cell r="P2723" t="str">
            <v>OPERACIONS</v>
          </cell>
          <cell r="Q2723" t="str">
            <v>ENGINYERIA HW</v>
          </cell>
          <cell r="R2723" t="str">
            <v>ENGINYERIA SW</v>
          </cell>
          <cell r="S2723" t="str">
            <v>COMERCIAL</v>
          </cell>
          <cell r="T2723" t="str">
            <v>CONSUL.TELCOMUNIC.</v>
          </cell>
          <cell r="U2723">
            <v>0</v>
          </cell>
          <cell r="V2723">
            <v>0</v>
          </cell>
          <cell r="W2723">
            <v>0</v>
          </cell>
          <cell r="X2723">
            <v>0</v>
          </cell>
          <cell r="Y2723">
            <v>0</v>
          </cell>
          <cell r="Z2723">
            <v>0</v>
          </cell>
        </row>
        <row r="2724">
          <cell r="M2724">
            <v>0</v>
          </cell>
          <cell r="N2724">
            <v>0</v>
          </cell>
          <cell r="O2724">
            <v>0</v>
          </cell>
          <cell r="P2724">
            <v>0</v>
          </cell>
          <cell r="Q2724">
            <v>0</v>
          </cell>
          <cell r="R2724">
            <v>0</v>
          </cell>
          <cell r="S2724">
            <v>0</v>
          </cell>
          <cell r="T2724">
            <v>0</v>
          </cell>
          <cell r="U2724">
            <v>0</v>
          </cell>
          <cell r="V2724">
            <v>0</v>
          </cell>
          <cell r="W2724">
            <v>0</v>
          </cell>
          <cell r="X2724">
            <v>0</v>
          </cell>
          <cell r="Y2724">
            <v>0</v>
          </cell>
          <cell r="Z2724">
            <v>0</v>
          </cell>
        </row>
        <row r="2725">
          <cell r="M2725">
            <v>0</v>
          </cell>
          <cell r="N2725">
            <v>0</v>
          </cell>
          <cell r="O2725">
            <v>0</v>
          </cell>
          <cell r="P2725">
            <v>0</v>
          </cell>
          <cell r="Q2725">
            <v>0</v>
          </cell>
          <cell r="R2725">
            <v>0</v>
          </cell>
          <cell r="S2725">
            <v>0</v>
          </cell>
          <cell r="T2725">
            <v>0</v>
          </cell>
          <cell r="U2725">
            <v>0</v>
          </cell>
          <cell r="V2725">
            <v>0</v>
          </cell>
          <cell r="W2725">
            <v>0</v>
          </cell>
          <cell r="X2725">
            <v>0</v>
          </cell>
          <cell r="Y2725">
            <v>0</v>
          </cell>
          <cell r="Z2725">
            <v>0</v>
          </cell>
        </row>
        <row r="2726">
          <cell r="M2726">
            <v>0</v>
          </cell>
          <cell r="N2726">
            <v>0</v>
          </cell>
          <cell r="O2726">
            <v>0</v>
          </cell>
          <cell r="P2726">
            <v>0</v>
          </cell>
          <cell r="Q2726">
            <v>0</v>
          </cell>
          <cell r="R2726">
            <v>0</v>
          </cell>
          <cell r="S2726">
            <v>0</v>
          </cell>
          <cell r="T2726">
            <v>0</v>
          </cell>
          <cell r="U2726">
            <v>0</v>
          </cell>
          <cell r="V2726">
            <v>0</v>
          </cell>
          <cell r="W2726">
            <v>0</v>
          </cell>
          <cell r="X2726">
            <v>0</v>
          </cell>
          <cell r="Y2726">
            <v>0</v>
          </cell>
          <cell r="Z2726">
            <v>0</v>
          </cell>
        </row>
        <row r="2727">
          <cell r="E2727">
            <v>0</v>
          </cell>
          <cell r="F2727">
            <v>0</v>
          </cell>
          <cell r="G2727">
            <v>0</v>
          </cell>
          <cell r="H2727">
            <v>0</v>
          </cell>
          <cell r="I2727">
            <v>0</v>
          </cell>
          <cell r="J2727">
            <v>0</v>
          </cell>
          <cell r="K2727">
            <v>0</v>
          </cell>
          <cell r="L2727">
            <v>0</v>
          </cell>
          <cell r="M2727">
            <v>0</v>
          </cell>
          <cell r="N2727">
            <v>0</v>
          </cell>
          <cell r="O2727">
            <v>0</v>
          </cell>
          <cell r="P2727">
            <v>0</v>
          </cell>
          <cell r="Q2727">
            <v>0</v>
          </cell>
          <cell r="R2727">
            <v>0</v>
          </cell>
          <cell r="S2727">
            <v>0</v>
          </cell>
          <cell r="T2727">
            <v>0</v>
          </cell>
          <cell r="U2727">
            <v>0</v>
          </cell>
          <cell r="V2727">
            <v>0</v>
          </cell>
          <cell r="W2727">
            <v>0</v>
          </cell>
          <cell r="X2727">
            <v>0</v>
          </cell>
          <cell r="Y2727">
            <v>0</v>
          </cell>
          <cell r="Z2727">
            <v>0</v>
          </cell>
        </row>
        <row r="2728">
          <cell r="E2728" t="str">
            <v>Projectes (EXTERNS) en curs 2.018</v>
          </cell>
          <cell r="F2728">
            <v>0</v>
          </cell>
          <cell r="G2728">
            <v>0</v>
          </cell>
          <cell r="H2728">
            <v>0</v>
          </cell>
          <cell r="I2728">
            <v>0</v>
          </cell>
          <cell r="J2728">
            <v>0</v>
          </cell>
          <cell r="K2728">
            <v>0</v>
          </cell>
          <cell r="L2728">
            <v>0</v>
          </cell>
          <cell r="M2728">
            <v>0</v>
          </cell>
          <cell r="N2728">
            <v>0</v>
          </cell>
          <cell r="O2728">
            <v>0</v>
          </cell>
          <cell r="P2728">
            <v>0</v>
          </cell>
          <cell r="Q2728">
            <v>0</v>
          </cell>
          <cell r="R2728">
            <v>0</v>
          </cell>
          <cell r="S2728">
            <v>0</v>
          </cell>
          <cell r="T2728">
            <v>0</v>
          </cell>
          <cell r="U2728">
            <v>0</v>
          </cell>
          <cell r="V2728">
            <v>0</v>
          </cell>
          <cell r="W2728">
            <v>0</v>
          </cell>
          <cell r="X2728">
            <v>0</v>
          </cell>
          <cell r="Y2728">
            <v>0</v>
          </cell>
          <cell r="Z2728">
            <v>0</v>
          </cell>
        </row>
        <row r="2729">
          <cell r="M2729">
            <v>0</v>
          </cell>
          <cell r="N2729">
            <v>0</v>
          </cell>
          <cell r="O2729">
            <v>0</v>
          </cell>
          <cell r="P2729">
            <v>0</v>
          </cell>
          <cell r="Q2729">
            <v>0</v>
          </cell>
          <cell r="R2729">
            <v>0</v>
          </cell>
          <cell r="S2729">
            <v>0</v>
          </cell>
          <cell r="T2729">
            <v>0</v>
          </cell>
          <cell r="U2729">
            <v>0</v>
          </cell>
          <cell r="V2729">
            <v>0</v>
          </cell>
          <cell r="W2729">
            <v>0</v>
          </cell>
          <cell r="X2729">
            <v>0</v>
          </cell>
          <cell r="Y2729">
            <v>0</v>
          </cell>
          <cell r="Z2729">
            <v>0</v>
          </cell>
        </row>
        <row r="2730">
          <cell r="C2730">
            <v>0</v>
          </cell>
          <cell r="D2730">
            <v>0</v>
          </cell>
          <cell r="E2730">
            <v>0</v>
          </cell>
          <cell r="F2730">
            <v>0</v>
          </cell>
          <cell r="G2730">
            <v>0</v>
          </cell>
          <cell r="H2730">
            <v>0</v>
          </cell>
          <cell r="I2730">
            <v>0</v>
          </cell>
          <cell r="J2730">
            <v>0</v>
          </cell>
          <cell r="K2730">
            <v>0</v>
          </cell>
          <cell r="L2730">
            <v>0</v>
          </cell>
          <cell r="M2730">
            <v>0</v>
          </cell>
          <cell r="N2730">
            <v>0</v>
          </cell>
          <cell r="O2730">
            <v>0</v>
          </cell>
          <cell r="P2730">
            <v>0</v>
          </cell>
          <cell r="Q2730">
            <v>0</v>
          </cell>
          <cell r="R2730">
            <v>0</v>
          </cell>
          <cell r="S2730">
            <v>0</v>
          </cell>
          <cell r="T2730">
            <v>0</v>
          </cell>
          <cell r="U2730">
            <v>0</v>
          </cell>
          <cell r="V2730">
            <v>0</v>
          </cell>
          <cell r="W2730">
            <v>0</v>
          </cell>
          <cell r="X2730">
            <v>0</v>
          </cell>
          <cell r="Y2730">
            <v>0</v>
          </cell>
          <cell r="Z2730">
            <v>0</v>
          </cell>
        </row>
        <row r="2731">
          <cell r="C2731" t="str">
            <v>OF</v>
          </cell>
          <cell r="D2731" t="str">
            <v>CLIENT</v>
          </cell>
          <cell r="E2731" t="str">
            <v>ANY</v>
          </cell>
          <cell r="F2731" t="str">
            <v>STATUS</v>
          </cell>
          <cell r="G2731" t="str">
            <v>PROJECTE</v>
          </cell>
          <cell r="H2731" t="str">
            <v>TIPUS OF o DEPENDENCIA</v>
          </cell>
          <cell r="I2731">
            <v>0</v>
          </cell>
          <cell r="J2731" t="str">
            <v>PREV</v>
          </cell>
          <cell r="K2731" t="str">
            <v>TOTAL</v>
          </cell>
          <cell r="L2731" t="str">
            <v>DESV</v>
          </cell>
          <cell r="M2731" t="str">
            <v>AVANÇ</v>
          </cell>
          <cell r="N2731" t="str">
            <v>DPT. IMPLICATS</v>
          </cell>
          <cell r="O2731">
            <v>0</v>
          </cell>
          <cell r="P2731">
            <v>0</v>
          </cell>
          <cell r="Q2731">
            <v>0</v>
          </cell>
          <cell r="R2731">
            <v>0</v>
          </cell>
          <cell r="S2731">
            <v>0</v>
          </cell>
          <cell r="T2731">
            <v>0</v>
          </cell>
          <cell r="U2731" t="str">
            <v>DATA</v>
          </cell>
          <cell r="V2731" t="str">
            <v>DATA</v>
          </cell>
          <cell r="W2731" t="str">
            <v>DATA</v>
          </cell>
          <cell r="X2731" t="str">
            <v>DURADA</v>
          </cell>
          <cell r="Y2731" t="str">
            <v>DATA</v>
          </cell>
          <cell r="Z2731" t="str">
            <v>DESVIAC.</v>
          </cell>
        </row>
        <row r="2732">
          <cell r="C2732">
            <v>0</v>
          </cell>
          <cell r="D2732">
            <v>0</v>
          </cell>
          <cell r="E2732">
            <v>0</v>
          </cell>
          <cell r="F2732">
            <v>0</v>
          </cell>
          <cell r="G2732">
            <v>0</v>
          </cell>
          <cell r="H2732">
            <v>0</v>
          </cell>
          <cell r="I2732">
            <v>0</v>
          </cell>
          <cell r="J2732">
            <v>0</v>
          </cell>
          <cell r="K2732" t="str">
            <v>REAL</v>
          </cell>
          <cell r="L2732">
            <v>0</v>
          </cell>
          <cell r="M2732">
            <v>0</v>
          </cell>
          <cell r="N2732">
            <v>0</v>
          </cell>
          <cell r="O2732">
            <v>0</v>
          </cell>
          <cell r="P2732">
            <v>0</v>
          </cell>
          <cell r="Q2732">
            <v>0</v>
          </cell>
          <cell r="R2732">
            <v>0</v>
          </cell>
          <cell r="S2732">
            <v>0</v>
          </cell>
          <cell r="T2732">
            <v>0</v>
          </cell>
          <cell r="U2732" t="str">
            <v>INICI</v>
          </cell>
          <cell r="V2732" t="str">
            <v>ENTREGA</v>
          </cell>
          <cell r="W2732" t="str">
            <v>REVISADA</v>
          </cell>
          <cell r="X2732">
            <v>0</v>
          </cell>
          <cell r="Y2732" t="str">
            <v>ACCEP.</v>
          </cell>
          <cell r="Z2732">
            <v>0</v>
          </cell>
        </row>
        <row r="2733">
          <cell r="C2733">
            <v>0</v>
          </cell>
          <cell r="D2733">
            <v>0</v>
          </cell>
          <cell r="E2733">
            <v>0</v>
          </cell>
          <cell r="F2733">
            <v>0</v>
          </cell>
          <cell r="G2733">
            <v>0</v>
          </cell>
          <cell r="H2733">
            <v>0</v>
          </cell>
          <cell r="I2733">
            <v>0</v>
          </cell>
          <cell r="J2733">
            <v>0</v>
          </cell>
          <cell r="K2733">
            <v>0</v>
          </cell>
          <cell r="L2733">
            <v>0</v>
          </cell>
          <cell r="M2733">
            <v>0</v>
          </cell>
          <cell r="N2733">
            <v>0</v>
          </cell>
          <cell r="O2733">
            <v>0</v>
          </cell>
          <cell r="P2733">
            <v>0</v>
          </cell>
          <cell r="Q2733">
            <v>0</v>
          </cell>
          <cell r="R2733">
            <v>0</v>
          </cell>
          <cell r="S2733">
            <v>0</v>
          </cell>
          <cell r="T2733">
            <v>0</v>
          </cell>
          <cell r="U2733">
            <v>0</v>
          </cell>
          <cell r="V2733">
            <v>0</v>
          </cell>
          <cell r="W2733">
            <v>0</v>
          </cell>
          <cell r="X2733">
            <v>0</v>
          </cell>
          <cell r="Y2733">
            <v>0</v>
          </cell>
          <cell r="Z2733">
            <v>0</v>
          </cell>
        </row>
        <row r="2734">
          <cell r="C2734">
            <v>5100</v>
          </cell>
          <cell r="D2734" t="str">
            <v>SITEL</v>
          </cell>
          <cell r="E2734">
            <v>2018</v>
          </cell>
          <cell r="F2734" t="str">
            <v>TA</v>
          </cell>
          <cell r="G2734" t="str">
            <v>1 x Manguera COM CAP32 - PROTECCION ZiV</v>
          </cell>
          <cell r="H2734" t="str">
            <v>OF5097</v>
          </cell>
          <cell r="I2734">
            <v>0</v>
          </cell>
          <cell r="J2734">
            <v>0.33</v>
          </cell>
          <cell r="K2734">
            <v>0.41000000000000003</v>
          </cell>
          <cell r="L2734">
            <v>-8.0000000000000016E-2</v>
          </cell>
          <cell r="M2734">
            <v>1.2424242424242424</v>
          </cell>
          <cell r="N2734" t="str">
            <v>-</v>
          </cell>
          <cell r="O2734" t="str">
            <v>-</v>
          </cell>
          <cell r="P2734" t="str">
            <v>EMM</v>
          </cell>
          <cell r="Q2734" t="str">
            <v>-</v>
          </cell>
          <cell r="R2734" t="str">
            <v>-</v>
          </cell>
          <cell r="S2734" t="str">
            <v>-</v>
          </cell>
          <cell r="T2734" t="str">
            <v>-</v>
          </cell>
          <cell r="U2734">
            <v>43447</v>
          </cell>
          <cell r="V2734">
            <v>43511</v>
          </cell>
          <cell r="W2734">
            <v>43511</v>
          </cell>
          <cell r="X2734">
            <v>62</v>
          </cell>
          <cell r="Y2734">
            <v>43494</v>
          </cell>
          <cell r="Z2734">
            <v>-16</v>
          </cell>
        </row>
        <row r="2735">
          <cell r="C2735">
            <v>5101</v>
          </cell>
          <cell r="D2735" t="str">
            <v>SITEL</v>
          </cell>
          <cell r="E2735">
            <v>2018</v>
          </cell>
          <cell r="F2735" t="str">
            <v>TA</v>
          </cell>
          <cell r="G2735" t="str">
            <v>1 x Manguera COM CAP32 - MODEM RADIO</v>
          </cell>
          <cell r="H2735" t="str">
            <v>OF5097</v>
          </cell>
          <cell r="I2735">
            <v>0</v>
          </cell>
          <cell r="J2735">
            <v>0.33</v>
          </cell>
          <cell r="K2735">
            <v>0.33</v>
          </cell>
          <cell r="L2735">
            <v>0</v>
          </cell>
          <cell r="M2735">
            <v>1</v>
          </cell>
          <cell r="N2735" t="str">
            <v>-</v>
          </cell>
          <cell r="O2735" t="str">
            <v>-</v>
          </cell>
          <cell r="P2735" t="str">
            <v>EMM</v>
          </cell>
          <cell r="Q2735" t="str">
            <v>-</v>
          </cell>
          <cell r="R2735" t="str">
            <v>-</v>
          </cell>
          <cell r="S2735" t="str">
            <v>-</v>
          </cell>
          <cell r="T2735" t="str">
            <v>-</v>
          </cell>
          <cell r="U2735">
            <v>43447</v>
          </cell>
          <cell r="V2735">
            <v>43511</v>
          </cell>
          <cell r="W2735">
            <v>43511</v>
          </cell>
          <cell r="X2735">
            <v>62</v>
          </cell>
          <cell r="Y2735">
            <v>43502</v>
          </cell>
          <cell r="Z2735">
            <v>-9</v>
          </cell>
        </row>
        <row r="2736">
          <cell r="C2736">
            <v>5102</v>
          </cell>
          <cell r="D2736" t="str">
            <v>SITEL</v>
          </cell>
          <cell r="E2736">
            <v>2018</v>
          </cell>
          <cell r="F2736" t="str">
            <v>TA</v>
          </cell>
          <cell r="G2736" t="str">
            <v>3 x Latiguillo Cable Coaxial RG-58U</v>
          </cell>
          <cell r="H2736" t="str">
            <v>OF5097</v>
          </cell>
          <cell r="I2736">
            <v>0</v>
          </cell>
          <cell r="J2736">
            <v>0.5</v>
          </cell>
          <cell r="K2736">
            <v>0.5</v>
          </cell>
          <cell r="L2736">
            <v>0</v>
          </cell>
          <cell r="M2736">
            <v>1</v>
          </cell>
          <cell r="N2736" t="str">
            <v>-</v>
          </cell>
          <cell r="O2736" t="str">
            <v>-</v>
          </cell>
          <cell r="P2736" t="str">
            <v>EMM</v>
          </cell>
          <cell r="Q2736" t="str">
            <v>-</v>
          </cell>
          <cell r="R2736" t="str">
            <v>-</v>
          </cell>
          <cell r="S2736" t="str">
            <v>-</v>
          </cell>
          <cell r="T2736" t="str">
            <v>-</v>
          </cell>
          <cell r="U2736">
            <v>43447</v>
          </cell>
          <cell r="V2736">
            <v>43511</v>
          </cell>
          <cell r="W2736">
            <v>43511</v>
          </cell>
          <cell r="X2736">
            <v>62</v>
          </cell>
          <cell r="Y2736">
            <v>43490</v>
          </cell>
          <cell r="Z2736">
            <v>-20</v>
          </cell>
        </row>
        <row r="2737">
          <cell r="C2737">
            <v>5103</v>
          </cell>
          <cell r="D2737" t="str">
            <v>SITEL</v>
          </cell>
          <cell r="E2737">
            <v>2018</v>
          </cell>
          <cell r="F2737" t="str">
            <v>TA</v>
          </cell>
          <cell r="G2737" t="str">
            <v>3 x Latiguillo Cable Coaxial RG-213U</v>
          </cell>
          <cell r="H2737" t="str">
            <v>OF5097</v>
          </cell>
          <cell r="I2737">
            <v>0</v>
          </cell>
          <cell r="J2737">
            <v>0.7</v>
          </cell>
          <cell r="K2737">
            <v>1.08</v>
          </cell>
          <cell r="L2737">
            <v>-0.38000000000000012</v>
          </cell>
          <cell r="M2737">
            <v>1.5428571428571431</v>
          </cell>
          <cell r="N2737" t="str">
            <v>-</v>
          </cell>
          <cell r="O2737" t="str">
            <v>-</v>
          </cell>
          <cell r="P2737" t="str">
            <v>EMM</v>
          </cell>
          <cell r="Q2737" t="str">
            <v>-</v>
          </cell>
          <cell r="R2737" t="str">
            <v>-</v>
          </cell>
          <cell r="S2737" t="str">
            <v>-</v>
          </cell>
          <cell r="T2737" t="str">
            <v>-</v>
          </cell>
          <cell r="U2737">
            <v>43447</v>
          </cell>
          <cell r="V2737">
            <v>43511</v>
          </cell>
          <cell r="W2737">
            <v>43511</v>
          </cell>
          <cell r="X2737">
            <v>62</v>
          </cell>
          <cell r="Y2737">
            <v>43490</v>
          </cell>
          <cell r="Z2737">
            <v>-20</v>
          </cell>
        </row>
        <row r="2738">
          <cell r="C2738">
            <v>5104</v>
          </cell>
          <cell r="D2738" t="str">
            <v>INDTOR</v>
          </cell>
          <cell r="E2738">
            <v>2018</v>
          </cell>
          <cell r="F2738" t="str">
            <v>TA</v>
          </cell>
          <cell r="G2738" t="str">
            <v>RTU C.T. CALVARIO v1.0</v>
          </cell>
          <cell r="H2738" t="str">
            <v>PPAL</v>
          </cell>
          <cell r="I2738">
            <v>0</v>
          </cell>
          <cell r="J2738">
            <v>40</v>
          </cell>
          <cell r="K2738">
            <v>43</v>
          </cell>
          <cell r="L2738">
            <v>-3</v>
          </cell>
          <cell r="M2738">
            <v>1.075</v>
          </cell>
          <cell r="N2738" t="str">
            <v>-</v>
          </cell>
          <cell r="O2738" t="str">
            <v>-</v>
          </cell>
          <cell r="P2738" t="str">
            <v>-</v>
          </cell>
          <cell r="Q2738" t="str">
            <v>JMG</v>
          </cell>
          <cell r="R2738" t="str">
            <v>-</v>
          </cell>
          <cell r="S2738" t="str">
            <v>-</v>
          </cell>
          <cell r="T2738" t="str">
            <v>-</v>
          </cell>
          <cell r="U2738">
            <v>43454</v>
          </cell>
          <cell r="V2738">
            <v>43514</v>
          </cell>
          <cell r="W2738">
            <v>43514</v>
          </cell>
          <cell r="X2738">
            <v>58</v>
          </cell>
          <cell r="Y2738">
            <v>43570</v>
          </cell>
          <cell r="Z2738">
            <v>57</v>
          </cell>
        </row>
        <row r="2739">
          <cell r="C2739">
            <v>5105</v>
          </cell>
          <cell r="D2739" t="str">
            <v>INTOR</v>
          </cell>
          <cell r="E2739">
            <v>2018</v>
          </cell>
          <cell r="F2739" t="str">
            <v>OB</v>
          </cell>
          <cell r="G2739" t="str">
            <v>Inst. y PEM RTU C.T. CALVARIO v1.0</v>
          </cell>
          <cell r="H2739" t="str">
            <v>OF5104</v>
          </cell>
          <cell r="I2739">
            <v>0</v>
          </cell>
          <cell r="J2739">
            <v>10</v>
          </cell>
          <cell r="K2739">
            <v>0</v>
          </cell>
          <cell r="L2739">
            <v>10</v>
          </cell>
          <cell r="M2739">
            <v>0</v>
          </cell>
          <cell r="N2739" t="str">
            <v>-</v>
          </cell>
          <cell r="O2739" t="str">
            <v>-</v>
          </cell>
          <cell r="P2739" t="str">
            <v>-</v>
          </cell>
          <cell r="Q2739" t="str">
            <v>JMG</v>
          </cell>
          <cell r="R2739" t="str">
            <v>-</v>
          </cell>
          <cell r="S2739" t="str">
            <v>-</v>
          </cell>
          <cell r="T2739" t="str">
            <v>-</v>
          </cell>
          <cell r="U2739">
            <v>43454</v>
          </cell>
          <cell r="V2739">
            <v>43514</v>
          </cell>
          <cell r="W2739">
            <v>43514</v>
          </cell>
          <cell r="X2739">
            <v>58</v>
          </cell>
          <cell r="Y2739">
            <v>0</v>
          </cell>
          <cell r="Z2739" t="str">
            <v/>
          </cell>
        </row>
        <row r="2740">
          <cell r="C2740">
            <v>5106</v>
          </cell>
          <cell r="D2740" t="str">
            <v>INDVIL</v>
          </cell>
          <cell r="E2740">
            <v>2018</v>
          </cell>
          <cell r="F2740" t="str">
            <v>TA</v>
          </cell>
          <cell r="G2740" t="str">
            <v>RTU C.T. PADRE CARMELO v1.0</v>
          </cell>
          <cell r="H2740" t="str">
            <v>PPAL</v>
          </cell>
          <cell r="I2740">
            <v>0</v>
          </cell>
          <cell r="J2740">
            <v>40</v>
          </cell>
          <cell r="K2740">
            <v>43.7</v>
          </cell>
          <cell r="L2740">
            <v>-3.7000000000000028</v>
          </cell>
          <cell r="M2740">
            <v>1.0925</v>
          </cell>
          <cell r="N2740" t="str">
            <v>-</v>
          </cell>
          <cell r="O2740" t="str">
            <v>-</v>
          </cell>
          <cell r="P2740" t="str">
            <v>-</v>
          </cell>
          <cell r="Q2740" t="str">
            <v>JMG</v>
          </cell>
          <cell r="R2740" t="str">
            <v>-</v>
          </cell>
          <cell r="S2740" t="str">
            <v>-</v>
          </cell>
          <cell r="T2740" t="str">
            <v>-</v>
          </cell>
          <cell r="U2740">
            <v>43454</v>
          </cell>
          <cell r="V2740">
            <v>43514</v>
          </cell>
          <cell r="W2740">
            <v>43514</v>
          </cell>
          <cell r="X2740">
            <v>58</v>
          </cell>
          <cell r="Y2740">
            <v>43570</v>
          </cell>
          <cell r="Z2740">
            <v>57</v>
          </cell>
        </row>
        <row r="2741">
          <cell r="C2741">
            <v>5107</v>
          </cell>
          <cell r="D2741" t="str">
            <v>INDVIL</v>
          </cell>
          <cell r="E2741">
            <v>2018</v>
          </cell>
          <cell r="F2741" t="str">
            <v>OB</v>
          </cell>
          <cell r="G2741" t="str">
            <v>Inst. y PEM RTU C.T. PADRE CARMELO v1.0</v>
          </cell>
          <cell r="H2741" t="str">
            <v>OF5106</v>
          </cell>
          <cell r="I2741">
            <v>0</v>
          </cell>
          <cell r="J2741">
            <v>10</v>
          </cell>
          <cell r="K2741">
            <v>0</v>
          </cell>
          <cell r="L2741">
            <v>10</v>
          </cell>
          <cell r="M2741">
            <v>0</v>
          </cell>
          <cell r="N2741" t="str">
            <v>-</v>
          </cell>
          <cell r="O2741" t="str">
            <v>-</v>
          </cell>
          <cell r="P2741" t="str">
            <v>-</v>
          </cell>
          <cell r="Q2741" t="str">
            <v>JMG</v>
          </cell>
          <cell r="R2741" t="str">
            <v>-</v>
          </cell>
          <cell r="S2741" t="str">
            <v>-</v>
          </cell>
          <cell r="T2741" t="str">
            <v>-</v>
          </cell>
          <cell r="U2741">
            <v>43454</v>
          </cell>
          <cell r="V2741">
            <v>43514</v>
          </cell>
          <cell r="W2741">
            <v>43514</v>
          </cell>
          <cell r="X2741">
            <v>58</v>
          </cell>
          <cell r="Y2741">
            <v>0</v>
          </cell>
          <cell r="Z2741" t="str">
            <v/>
          </cell>
        </row>
        <row r="2742">
          <cell r="C2742">
            <v>5108</v>
          </cell>
          <cell r="D2742" t="str">
            <v>ORMAZA</v>
          </cell>
          <cell r="E2742">
            <v>2018</v>
          </cell>
          <cell r="F2742" t="str">
            <v>TA</v>
          </cell>
          <cell r="G2742" t="str">
            <v>CC SCADA TEDOS.Net FTE.PALMERA v1.3</v>
          </cell>
          <cell r="H2742" t="str">
            <v>OF4689</v>
          </cell>
          <cell r="I2742">
            <v>0</v>
          </cell>
          <cell r="J2742">
            <v>3</v>
          </cell>
          <cell r="K2742">
            <v>7.5</v>
          </cell>
          <cell r="L2742">
            <v>-4.5</v>
          </cell>
          <cell r="M2742">
            <v>2.5</v>
          </cell>
          <cell r="N2742" t="str">
            <v>-</v>
          </cell>
          <cell r="O2742" t="str">
            <v>-</v>
          </cell>
          <cell r="P2742" t="str">
            <v>-</v>
          </cell>
          <cell r="Q2742" t="str">
            <v>JMG</v>
          </cell>
          <cell r="R2742" t="str">
            <v>-</v>
          </cell>
          <cell r="S2742" t="str">
            <v>-</v>
          </cell>
          <cell r="T2742" t="str">
            <v>-</v>
          </cell>
          <cell r="U2742">
            <v>43474</v>
          </cell>
          <cell r="V2742">
            <v>43496</v>
          </cell>
          <cell r="W2742">
            <v>43496</v>
          </cell>
          <cell r="X2742">
            <v>22</v>
          </cell>
          <cell r="Y2742">
            <v>43487</v>
          </cell>
          <cell r="Z2742">
            <v>-8</v>
          </cell>
        </row>
        <row r="2743">
          <cell r="C2743">
            <v>5109</v>
          </cell>
          <cell r="D2743" t="str">
            <v>EYPESA</v>
          </cell>
          <cell r="E2743">
            <v>2018</v>
          </cell>
          <cell r="F2743" t="str">
            <v>TA</v>
          </cell>
          <cell r="G2743" t="str">
            <v>Reparacio RTU S.E. PONENT v3.0</v>
          </cell>
          <cell r="H2743" t="str">
            <v>IND</v>
          </cell>
          <cell r="I2743">
            <v>4</v>
          </cell>
          <cell r="J2743">
            <v>8</v>
          </cell>
          <cell r="K2743">
            <v>8.5</v>
          </cell>
          <cell r="L2743">
            <v>-0.5</v>
          </cell>
          <cell r="M2743">
            <v>1.0625</v>
          </cell>
          <cell r="N2743" t="str">
            <v>-</v>
          </cell>
          <cell r="O2743" t="str">
            <v>-</v>
          </cell>
          <cell r="P2743" t="str">
            <v>-</v>
          </cell>
          <cell r="Q2743" t="str">
            <v>-</v>
          </cell>
          <cell r="R2743" t="str">
            <v>TRS</v>
          </cell>
          <cell r="S2743" t="str">
            <v>-</v>
          </cell>
          <cell r="T2743" t="str">
            <v>-</v>
          </cell>
          <cell r="U2743">
            <v>43465</v>
          </cell>
          <cell r="V2743">
            <v>43473</v>
          </cell>
          <cell r="W2743">
            <v>43473</v>
          </cell>
          <cell r="X2743">
            <v>8</v>
          </cell>
          <cell r="Y2743">
            <v>43473</v>
          </cell>
          <cell r="Z2743">
            <v>0</v>
          </cell>
        </row>
        <row r="2744">
          <cell r="C2744">
            <v>5110</v>
          </cell>
          <cell r="D2744" t="str">
            <v>BASENE</v>
          </cell>
          <cell r="E2744">
            <v>2018</v>
          </cell>
          <cell r="F2744" t="str">
            <v>TA</v>
          </cell>
          <cell r="G2744" t="str">
            <v>Reparacio RTU S.E. OLOT v4.0</v>
          </cell>
          <cell r="H2744" t="str">
            <v>IND</v>
          </cell>
          <cell r="I2744">
            <v>4</v>
          </cell>
          <cell r="J2744">
            <v>4</v>
          </cell>
          <cell r="K2744">
            <v>4</v>
          </cell>
          <cell r="L2744">
            <v>0</v>
          </cell>
          <cell r="M2744">
            <v>1</v>
          </cell>
          <cell r="N2744" t="str">
            <v>-</v>
          </cell>
          <cell r="O2744" t="str">
            <v>-</v>
          </cell>
          <cell r="P2744" t="str">
            <v>AMX</v>
          </cell>
          <cell r="Q2744" t="str">
            <v>-</v>
          </cell>
          <cell r="R2744" t="str">
            <v>-</v>
          </cell>
          <cell r="S2744" t="str">
            <v>-</v>
          </cell>
          <cell r="T2744" t="str">
            <v>-</v>
          </cell>
          <cell r="U2744">
            <v>43461</v>
          </cell>
          <cell r="V2744">
            <v>43461</v>
          </cell>
          <cell r="W2744">
            <v>43461</v>
          </cell>
          <cell r="X2744">
            <v>0</v>
          </cell>
          <cell r="Y2744">
            <v>43461</v>
          </cell>
          <cell r="Z2744">
            <v>0</v>
          </cell>
        </row>
        <row r="2745">
          <cell r="C2745">
            <v>5111</v>
          </cell>
          <cell r="D2745" t="str">
            <v>BASENE</v>
          </cell>
          <cell r="E2745">
            <v>2018</v>
          </cell>
          <cell r="F2745" t="str">
            <v>TA</v>
          </cell>
          <cell r="G2745" t="str">
            <v>Reparacio Placa MCE-125 (RTU S.E. OLOT -BASSOLS-)</v>
          </cell>
          <cell r="H2745" t="str">
            <v>OF5110</v>
          </cell>
          <cell r="I2745">
            <v>6</v>
          </cell>
          <cell r="J2745">
            <v>1.5</v>
          </cell>
          <cell r="K2745">
            <v>1.67</v>
          </cell>
          <cell r="L2745">
            <v>-0.16999999999999993</v>
          </cell>
          <cell r="M2745">
            <v>1.1133333333333333</v>
          </cell>
          <cell r="N2745" t="str">
            <v>-</v>
          </cell>
          <cell r="O2745" t="str">
            <v>-</v>
          </cell>
          <cell r="P2745" t="str">
            <v>EMM</v>
          </cell>
          <cell r="Q2745" t="str">
            <v>-</v>
          </cell>
          <cell r="R2745" t="str">
            <v>-</v>
          </cell>
          <cell r="S2745" t="str">
            <v>-</v>
          </cell>
          <cell r="T2745" t="str">
            <v>-</v>
          </cell>
          <cell r="U2745">
            <v>43461</v>
          </cell>
          <cell r="V2745">
            <v>43496</v>
          </cell>
          <cell r="W2745">
            <v>43496</v>
          </cell>
          <cell r="X2745">
            <v>34</v>
          </cell>
          <cell r="Y2745">
            <v>43465</v>
          </cell>
          <cell r="Z2745">
            <v>-30</v>
          </cell>
        </row>
        <row r="2746">
          <cell r="C2746">
            <v>5112</v>
          </cell>
          <cell r="D2746" t="str">
            <v>SITEL</v>
          </cell>
          <cell r="E2746">
            <v>2018</v>
          </cell>
          <cell r="F2746" t="str">
            <v>TA</v>
          </cell>
          <cell r="G2746" t="str">
            <v>1 x Manguera COM PC - MODEM GSM</v>
          </cell>
          <cell r="H2746" t="str">
            <v>OF4948</v>
          </cell>
          <cell r="I2746">
            <v>6</v>
          </cell>
          <cell r="J2746">
            <v>0.59</v>
          </cell>
          <cell r="K2746">
            <v>0.59000000000000008</v>
          </cell>
          <cell r="L2746">
            <v>0</v>
          </cell>
          <cell r="M2746">
            <v>1.0000000000000002</v>
          </cell>
          <cell r="N2746" t="str">
            <v>-</v>
          </cell>
          <cell r="O2746" t="str">
            <v>-</v>
          </cell>
          <cell r="P2746" t="str">
            <v>EMM</v>
          </cell>
          <cell r="Q2746" t="str">
            <v>-</v>
          </cell>
          <cell r="R2746" t="str">
            <v>-</v>
          </cell>
          <cell r="S2746" t="str">
            <v>-</v>
          </cell>
          <cell r="T2746" t="str">
            <v>-</v>
          </cell>
          <cell r="U2746">
            <v>43465</v>
          </cell>
          <cell r="V2746">
            <v>43475</v>
          </cell>
          <cell r="W2746">
            <v>43475</v>
          </cell>
          <cell r="X2746">
            <v>10</v>
          </cell>
          <cell r="Y2746">
            <v>43475</v>
          </cell>
          <cell r="Z2746">
            <v>0</v>
          </cell>
        </row>
        <row r="2747">
          <cell r="C2747">
            <v>5113</v>
          </cell>
          <cell r="D2747" t="str">
            <v>ORMAZA</v>
          </cell>
          <cell r="E2747">
            <v>2018</v>
          </cell>
          <cell r="F2747" t="str">
            <v>OB</v>
          </cell>
          <cell r="G2747" t="str">
            <v>MANTENIMIENTO SCADA TEDIS.Net S.SERVAN 2.019</v>
          </cell>
          <cell r="H2747" t="str">
            <v>IND</v>
          </cell>
          <cell r="I2747">
            <v>0</v>
          </cell>
          <cell r="J2747">
            <v>15</v>
          </cell>
          <cell r="K2747">
            <v>0</v>
          </cell>
          <cell r="L2747">
            <v>15</v>
          </cell>
          <cell r="M2747">
            <v>0</v>
          </cell>
          <cell r="N2747" t="str">
            <v>-</v>
          </cell>
          <cell r="O2747" t="str">
            <v>-</v>
          </cell>
          <cell r="P2747" t="str">
            <v>-</v>
          </cell>
          <cell r="Q2747" t="str">
            <v>JMG</v>
          </cell>
          <cell r="R2747" t="str">
            <v>-</v>
          </cell>
          <cell r="S2747" t="str">
            <v>-</v>
          </cell>
          <cell r="T2747" t="str">
            <v>-</v>
          </cell>
          <cell r="U2747">
            <v>43466</v>
          </cell>
          <cell r="V2747">
            <v>43830</v>
          </cell>
          <cell r="W2747">
            <v>43830</v>
          </cell>
          <cell r="X2747">
            <v>360</v>
          </cell>
          <cell r="Y2747">
            <v>0</v>
          </cell>
          <cell r="Z2747" t="str">
            <v/>
          </cell>
        </row>
        <row r="2748">
          <cell r="C2748">
            <v>5114</v>
          </cell>
          <cell r="D2748">
            <v>0</v>
          </cell>
          <cell r="E2748">
            <v>2018</v>
          </cell>
          <cell r="F2748">
            <v>0</v>
          </cell>
          <cell r="G2748" t="str">
            <v>I + D</v>
          </cell>
          <cell r="H2748">
            <v>0</v>
          </cell>
          <cell r="I2748">
            <v>0</v>
          </cell>
          <cell r="J2748">
            <v>0</v>
          </cell>
          <cell r="K2748">
            <v>0</v>
          </cell>
          <cell r="L2748">
            <v>0</v>
          </cell>
          <cell r="M2748">
            <v>0</v>
          </cell>
          <cell r="N2748" t="str">
            <v>-</v>
          </cell>
          <cell r="O2748" t="str">
            <v>-</v>
          </cell>
          <cell r="P2748" t="str">
            <v>-</v>
          </cell>
          <cell r="Q2748" t="str">
            <v>-</v>
          </cell>
          <cell r="R2748" t="str">
            <v>-</v>
          </cell>
          <cell r="S2748" t="str">
            <v>-</v>
          </cell>
          <cell r="T2748" t="str">
            <v>-</v>
          </cell>
          <cell r="U2748">
            <v>0</v>
          </cell>
          <cell r="V2748">
            <v>0</v>
          </cell>
          <cell r="W2748">
            <v>0</v>
          </cell>
          <cell r="X2748" t="str">
            <v/>
          </cell>
          <cell r="Y2748">
            <v>0</v>
          </cell>
          <cell r="Z2748" t="str">
            <v/>
          </cell>
        </row>
        <row r="2749">
          <cell r="C2749">
            <v>5115</v>
          </cell>
          <cell r="D2749">
            <v>0</v>
          </cell>
          <cell r="E2749">
            <v>2018</v>
          </cell>
          <cell r="F2749">
            <v>0</v>
          </cell>
          <cell r="G2749" t="str">
            <v>I + D</v>
          </cell>
          <cell r="H2749">
            <v>0</v>
          </cell>
          <cell r="I2749">
            <v>0</v>
          </cell>
          <cell r="J2749">
            <v>0</v>
          </cell>
          <cell r="K2749">
            <v>0</v>
          </cell>
          <cell r="L2749">
            <v>0</v>
          </cell>
          <cell r="M2749">
            <v>0</v>
          </cell>
          <cell r="N2749" t="str">
            <v>-</v>
          </cell>
          <cell r="O2749" t="str">
            <v>-</v>
          </cell>
          <cell r="P2749" t="str">
            <v>-</v>
          </cell>
          <cell r="Q2749" t="str">
            <v>-</v>
          </cell>
          <cell r="R2749" t="str">
            <v>-</v>
          </cell>
          <cell r="S2749" t="str">
            <v>-</v>
          </cell>
          <cell r="T2749" t="str">
            <v>-</v>
          </cell>
          <cell r="U2749">
            <v>0</v>
          </cell>
          <cell r="V2749">
            <v>0</v>
          </cell>
          <cell r="W2749">
            <v>0</v>
          </cell>
          <cell r="X2749" t="str">
            <v/>
          </cell>
          <cell r="Y2749">
            <v>0</v>
          </cell>
          <cell r="Z2749" t="str">
            <v/>
          </cell>
        </row>
        <row r="2750">
          <cell r="C2750">
            <v>5116</v>
          </cell>
          <cell r="D2750" t="str">
            <v>SAMENE</v>
          </cell>
          <cell r="E2750">
            <v>2019</v>
          </cell>
          <cell r="F2750" t="str">
            <v>OB</v>
          </cell>
          <cell r="G2750" t="str">
            <v>MANTENIMENT STG-CSSat SAMPOL 01/01/2.019 - 31/12/2.019</v>
          </cell>
          <cell r="H2750" t="str">
            <v>IND</v>
          </cell>
          <cell r="I2750">
            <v>0</v>
          </cell>
          <cell r="J2750">
            <v>60</v>
          </cell>
          <cell r="K2750">
            <v>0</v>
          </cell>
          <cell r="L2750">
            <v>60</v>
          </cell>
          <cell r="M2750">
            <v>0</v>
          </cell>
          <cell r="N2750" t="str">
            <v>-</v>
          </cell>
          <cell r="O2750" t="str">
            <v>-</v>
          </cell>
          <cell r="P2750" t="str">
            <v>-</v>
          </cell>
          <cell r="Q2750" t="str">
            <v>-</v>
          </cell>
          <cell r="R2750" t="str">
            <v>TRS</v>
          </cell>
          <cell r="S2750" t="str">
            <v>-</v>
          </cell>
          <cell r="T2750" t="str">
            <v>-</v>
          </cell>
          <cell r="U2750">
            <v>43466</v>
          </cell>
          <cell r="V2750">
            <v>43830</v>
          </cell>
          <cell r="W2750">
            <v>43830</v>
          </cell>
          <cell r="X2750">
            <v>360</v>
          </cell>
          <cell r="Y2750">
            <v>0</v>
          </cell>
          <cell r="Z2750" t="str">
            <v/>
          </cell>
        </row>
        <row r="2751">
          <cell r="C2751">
            <v>5117</v>
          </cell>
          <cell r="D2751" t="str">
            <v>EYPESA</v>
          </cell>
          <cell r="E2751">
            <v>2019</v>
          </cell>
          <cell r="F2751" t="str">
            <v>TA</v>
          </cell>
          <cell r="G2751" t="str">
            <v xml:space="preserve">Reparacio RTU S.E. AMETLLA </v>
          </cell>
          <cell r="H2751" t="str">
            <v>IND</v>
          </cell>
          <cell r="I2751">
            <v>0</v>
          </cell>
          <cell r="J2751">
            <v>5</v>
          </cell>
          <cell r="K2751">
            <v>6</v>
          </cell>
          <cell r="L2751">
            <v>-1</v>
          </cell>
          <cell r="M2751">
            <v>1.2</v>
          </cell>
          <cell r="N2751" t="str">
            <v>-</v>
          </cell>
          <cell r="O2751" t="str">
            <v>-</v>
          </cell>
          <cell r="P2751" t="str">
            <v>EMM</v>
          </cell>
          <cell r="Q2751" t="str">
            <v>-</v>
          </cell>
          <cell r="R2751" t="str">
            <v>-</v>
          </cell>
          <cell r="S2751" t="str">
            <v>-</v>
          </cell>
          <cell r="T2751" t="str">
            <v>-</v>
          </cell>
          <cell r="U2751">
            <v>43485</v>
          </cell>
          <cell r="V2751">
            <v>43490</v>
          </cell>
          <cell r="W2751">
            <v>43490</v>
          </cell>
          <cell r="X2751">
            <v>5</v>
          </cell>
          <cell r="Y2751">
            <v>43488</v>
          </cell>
          <cell r="Z2751">
            <v>-2</v>
          </cell>
        </row>
        <row r="2752">
          <cell r="C2752">
            <v>5118</v>
          </cell>
          <cell r="D2752" t="str">
            <v>NCLAVE</v>
          </cell>
          <cell r="E2752">
            <v>2019</v>
          </cell>
          <cell r="F2752" t="str">
            <v>TA</v>
          </cell>
          <cell r="G2752" t="str">
            <v>6 x Armari TrinaPRP NCU V1.0</v>
          </cell>
          <cell r="H2752" t="str">
            <v>PPAL</v>
          </cell>
          <cell r="I2752">
            <v>0</v>
          </cell>
          <cell r="J2752">
            <v>40</v>
          </cell>
          <cell r="K2752">
            <v>45.57</v>
          </cell>
          <cell r="L2752">
            <v>-5.57</v>
          </cell>
          <cell r="M2752">
            <v>1.1392500000000001</v>
          </cell>
          <cell r="N2752" t="str">
            <v>-</v>
          </cell>
          <cell r="O2752" t="str">
            <v>-</v>
          </cell>
          <cell r="P2752" t="str">
            <v>EMM</v>
          </cell>
          <cell r="Q2752" t="str">
            <v>-</v>
          </cell>
          <cell r="R2752" t="str">
            <v>-</v>
          </cell>
          <cell r="S2752" t="str">
            <v>-</v>
          </cell>
          <cell r="T2752" t="str">
            <v>-</v>
          </cell>
          <cell r="U2752">
            <v>43476</v>
          </cell>
          <cell r="V2752">
            <v>43555</v>
          </cell>
          <cell r="W2752">
            <v>43555</v>
          </cell>
          <cell r="X2752">
            <v>80</v>
          </cell>
          <cell r="Y2752">
            <v>43555</v>
          </cell>
          <cell r="Z2752">
            <v>0</v>
          </cell>
        </row>
        <row r="2753">
          <cell r="C2753">
            <v>5119</v>
          </cell>
          <cell r="D2753" t="str">
            <v>NCLAVE</v>
          </cell>
          <cell r="E2753">
            <v>2019</v>
          </cell>
          <cell r="F2753" t="str">
            <v>TA</v>
          </cell>
          <cell r="G2753" t="str">
            <v>16 x Equipo Trina-PRO TCU-230 v1.0</v>
          </cell>
          <cell r="H2753" t="str">
            <v>OF5118</v>
          </cell>
          <cell r="I2753">
            <v>0</v>
          </cell>
          <cell r="J2753">
            <v>42</v>
          </cell>
          <cell r="K2753">
            <v>16.5</v>
          </cell>
          <cell r="L2753">
            <v>25.5</v>
          </cell>
          <cell r="M2753">
            <v>0.39285714285714285</v>
          </cell>
          <cell r="N2753" t="str">
            <v>-</v>
          </cell>
          <cell r="O2753" t="str">
            <v>-</v>
          </cell>
          <cell r="P2753" t="str">
            <v>EMM</v>
          </cell>
          <cell r="Q2753" t="str">
            <v>-</v>
          </cell>
          <cell r="R2753" t="str">
            <v>-</v>
          </cell>
          <cell r="S2753" t="str">
            <v>-</v>
          </cell>
          <cell r="T2753" t="str">
            <v>-</v>
          </cell>
          <cell r="U2753">
            <v>43476</v>
          </cell>
          <cell r="V2753">
            <v>43555</v>
          </cell>
          <cell r="W2753">
            <v>43555</v>
          </cell>
          <cell r="X2753">
            <v>80</v>
          </cell>
          <cell r="Y2753">
            <v>43555</v>
          </cell>
          <cell r="Z2753">
            <v>0</v>
          </cell>
        </row>
        <row r="2754">
          <cell r="C2754">
            <v>5120</v>
          </cell>
          <cell r="D2754" t="str">
            <v>NCLAVE</v>
          </cell>
          <cell r="E2754">
            <v>2019</v>
          </cell>
          <cell r="F2754" t="str">
            <v>OB</v>
          </cell>
          <cell r="G2754" t="str">
            <v>CC SCADA TEDIS.Net NCLAVE v1.0</v>
          </cell>
          <cell r="H2754" t="str">
            <v>OF5118</v>
          </cell>
          <cell r="I2754">
            <v>0</v>
          </cell>
          <cell r="J2754">
            <v>8</v>
          </cell>
          <cell r="K2754">
            <v>0</v>
          </cell>
          <cell r="L2754">
            <v>8</v>
          </cell>
          <cell r="M2754">
            <v>0</v>
          </cell>
          <cell r="N2754" t="str">
            <v>-</v>
          </cell>
          <cell r="O2754" t="str">
            <v>-</v>
          </cell>
          <cell r="P2754" t="str">
            <v>-</v>
          </cell>
          <cell r="Q2754" t="str">
            <v>-</v>
          </cell>
          <cell r="R2754" t="str">
            <v>TRS</v>
          </cell>
          <cell r="S2754" t="str">
            <v>-</v>
          </cell>
          <cell r="T2754" t="str">
            <v>-</v>
          </cell>
          <cell r="U2754">
            <v>43476</v>
          </cell>
          <cell r="V2754">
            <v>43555</v>
          </cell>
          <cell r="W2754">
            <v>43555</v>
          </cell>
          <cell r="X2754">
            <v>80</v>
          </cell>
          <cell r="Y2754">
            <v>0</v>
          </cell>
          <cell r="Z2754" t="str">
            <v/>
          </cell>
        </row>
        <row r="2755">
          <cell r="C2755">
            <v>5121</v>
          </cell>
          <cell r="D2755" t="str">
            <v>NCLAVE</v>
          </cell>
          <cell r="E2755">
            <v>2019</v>
          </cell>
          <cell r="F2755" t="str">
            <v>OB</v>
          </cell>
          <cell r="G2755" t="str">
            <v>Inst. y PEM PROTOS Trina-PRO (5 x NCU + 15 x TCU + 5 x TCU 3Ah + 5 x TCU 6Ah)</v>
          </cell>
          <cell r="H2755" t="str">
            <v>OF5118</v>
          </cell>
          <cell r="I2755">
            <v>0</v>
          </cell>
          <cell r="J2755">
            <v>44</v>
          </cell>
          <cell r="K2755">
            <v>0</v>
          </cell>
          <cell r="L2755">
            <v>44</v>
          </cell>
          <cell r="M2755">
            <v>0</v>
          </cell>
          <cell r="N2755" t="str">
            <v>-</v>
          </cell>
          <cell r="O2755" t="str">
            <v>-</v>
          </cell>
          <cell r="P2755" t="str">
            <v>-</v>
          </cell>
          <cell r="Q2755" t="str">
            <v>-</v>
          </cell>
          <cell r="R2755" t="str">
            <v>TRS</v>
          </cell>
          <cell r="S2755" t="str">
            <v>-</v>
          </cell>
          <cell r="T2755" t="str">
            <v>-</v>
          </cell>
          <cell r="U2755">
            <v>43476</v>
          </cell>
          <cell r="V2755">
            <v>43555</v>
          </cell>
          <cell r="W2755">
            <v>43555</v>
          </cell>
          <cell r="X2755">
            <v>80</v>
          </cell>
          <cell r="Y2755">
            <v>0</v>
          </cell>
          <cell r="Z2755" t="str">
            <v/>
          </cell>
        </row>
        <row r="2756">
          <cell r="C2756">
            <v>5122</v>
          </cell>
          <cell r="D2756" t="str">
            <v>ATAING</v>
          </cell>
          <cell r="E2756">
            <v>2019</v>
          </cell>
          <cell r="F2756" t="str">
            <v>TA</v>
          </cell>
          <cell r="G2756" t="str">
            <v>Inst. y PEM CCSat ATAIN v12.0</v>
          </cell>
          <cell r="H2756" t="str">
            <v>IND</v>
          </cell>
          <cell r="I2756">
            <v>0</v>
          </cell>
          <cell r="J2756">
            <v>4</v>
          </cell>
          <cell r="K2756">
            <v>4</v>
          </cell>
          <cell r="L2756">
            <v>0</v>
          </cell>
          <cell r="M2756">
            <v>1</v>
          </cell>
          <cell r="N2756" t="str">
            <v>-</v>
          </cell>
          <cell r="O2756" t="str">
            <v>-</v>
          </cell>
          <cell r="P2756" t="str">
            <v>-</v>
          </cell>
          <cell r="Q2756" t="str">
            <v>-</v>
          </cell>
          <cell r="R2756" t="str">
            <v>TRS</v>
          </cell>
          <cell r="S2756" t="str">
            <v>-</v>
          </cell>
          <cell r="T2756" t="str">
            <v>-</v>
          </cell>
          <cell r="U2756">
            <v>43479</v>
          </cell>
          <cell r="V2756">
            <v>43496</v>
          </cell>
          <cell r="W2756">
            <v>43496</v>
          </cell>
          <cell r="X2756">
            <v>17</v>
          </cell>
          <cell r="Y2756">
            <v>43486</v>
          </cell>
          <cell r="Z2756">
            <v>-9</v>
          </cell>
        </row>
        <row r="2757">
          <cell r="C2757">
            <v>5123</v>
          </cell>
          <cell r="D2757" t="str">
            <v>COCASE</v>
          </cell>
          <cell r="E2757">
            <v>2019</v>
          </cell>
          <cell r="F2757" t="str">
            <v>OB</v>
          </cell>
          <cell r="G2757" t="str">
            <v>Inst. y PEM CCSat CALLOSA v12.0</v>
          </cell>
          <cell r="H2757" t="str">
            <v>IND</v>
          </cell>
          <cell r="I2757">
            <v>0</v>
          </cell>
          <cell r="J2757">
            <v>4</v>
          </cell>
          <cell r="K2757">
            <v>0</v>
          </cell>
          <cell r="L2757">
            <v>4</v>
          </cell>
          <cell r="M2757">
            <v>0</v>
          </cell>
          <cell r="N2757" t="str">
            <v>-</v>
          </cell>
          <cell r="O2757" t="str">
            <v>-</v>
          </cell>
          <cell r="P2757" t="str">
            <v>-</v>
          </cell>
          <cell r="Q2757" t="str">
            <v>-</v>
          </cell>
          <cell r="R2757" t="str">
            <v>TRS</v>
          </cell>
          <cell r="S2757" t="str">
            <v>-</v>
          </cell>
          <cell r="T2757" t="str">
            <v>-</v>
          </cell>
          <cell r="U2757">
            <v>43482</v>
          </cell>
          <cell r="V2757">
            <v>43496</v>
          </cell>
          <cell r="W2757">
            <v>43496</v>
          </cell>
          <cell r="X2757">
            <v>14</v>
          </cell>
          <cell r="Y2757">
            <v>0</v>
          </cell>
          <cell r="Z2757" t="str">
            <v/>
          </cell>
        </row>
        <row r="2758">
          <cell r="C2758">
            <v>5124</v>
          </cell>
          <cell r="D2758">
            <v>0</v>
          </cell>
          <cell r="E2758">
            <v>2019</v>
          </cell>
          <cell r="F2758">
            <v>0</v>
          </cell>
          <cell r="G2758" t="str">
            <v>I + D</v>
          </cell>
          <cell r="H2758">
            <v>0</v>
          </cell>
          <cell r="I2758">
            <v>0</v>
          </cell>
          <cell r="J2758">
            <v>0</v>
          </cell>
          <cell r="K2758">
            <v>0</v>
          </cell>
          <cell r="L2758">
            <v>0</v>
          </cell>
          <cell r="M2758">
            <v>0</v>
          </cell>
          <cell r="N2758" t="str">
            <v>-</v>
          </cell>
          <cell r="O2758" t="str">
            <v>-</v>
          </cell>
          <cell r="P2758" t="str">
            <v>-</v>
          </cell>
          <cell r="Q2758" t="str">
            <v>-</v>
          </cell>
          <cell r="R2758" t="str">
            <v>-</v>
          </cell>
          <cell r="S2758" t="str">
            <v>-</v>
          </cell>
          <cell r="T2758" t="str">
            <v>-</v>
          </cell>
          <cell r="U2758">
            <v>0</v>
          </cell>
          <cell r="V2758">
            <v>0</v>
          </cell>
          <cell r="W2758">
            <v>0</v>
          </cell>
          <cell r="X2758" t="str">
            <v/>
          </cell>
          <cell r="Y2758">
            <v>0</v>
          </cell>
          <cell r="Z2758" t="str">
            <v/>
          </cell>
        </row>
        <row r="2759">
          <cell r="C2759">
            <v>5125</v>
          </cell>
          <cell r="D2759" t="str">
            <v>ARPSER</v>
          </cell>
          <cell r="E2759">
            <v>2019</v>
          </cell>
          <cell r="F2759" t="str">
            <v>TA</v>
          </cell>
          <cell r="G2759" t="str">
            <v>Inst. y PEM CCSat ARPYDECAL v12.0</v>
          </cell>
          <cell r="H2759" t="str">
            <v>IND</v>
          </cell>
          <cell r="I2759">
            <v>0</v>
          </cell>
          <cell r="J2759">
            <v>4</v>
          </cell>
          <cell r="K2759">
            <v>3</v>
          </cell>
          <cell r="L2759">
            <v>1</v>
          </cell>
          <cell r="M2759">
            <v>0.75</v>
          </cell>
          <cell r="N2759" t="str">
            <v>-</v>
          </cell>
          <cell r="O2759" t="str">
            <v>-</v>
          </cell>
          <cell r="P2759" t="str">
            <v>-</v>
          </cell>
          <cell r="Q2759" t="str">
            <v>-</v>
          </cell>
          <cell r="R2759" t="str">
            <v>TRS</v>
          </cell>
          <cell r="S2759" t="str">
            <v>-</v>
          </cell>
          <cell r="T2759" t="str">
            <v>-</v>
          </cell>
          <cell r="U2759">
            <v>43487</v>
          </cell>
          <cell r="V2759">
            <v>43496</v>
          </cell>
          <cell r="W2759">
            <v>43496</v>
          </cell>
          <cell r="X2759">
            <v>9</v>
          </cell>
          <cell r="Y2759">
            <v>43489</v>
          </cell>
          <cell r="Z2759">
            <v>-6</v>
          </cell>
        </row>
        <row r="2760">
          <cell r="C2760">
            <v>5126</v>
          </cell>
          <cell r="D2760" t="str">
            <v>ORMAZA</v>
          </cell>
          <cell r="E2760">
            <v>2019</v>
          </cell>
          <cell r="F2760" t="str">
            <v>TA</v>
          </cell>
          <cell r="G2760" t="str">
            <v>CC SCADA TEDIS.Net HOSPITAL DEL MAR v3.0</v>
          </cell>
          <cell r="H2760" t="str">
            <v>OF4134</v>
          </cell>
          <cell r="I2760">
            <v>0</v>
          </cell>
          <cell r="J2760">
            <v>4</v>
          </cell>
          <cell r="K2760">
            <v>3.5</v>
          </cell>
          <cell r="L2760">
            <v>0.5</v>
          </cell>
          <cell r="M2760">
            <v>0.875</v>
          </cell>
          <cell r="N2760" t="str">
            <v>-</v>
          </cell>
          <cell r="O2760" t="str">
            <v>-</v>
          </cell>
          <cell r="P2760" t="str">
            <v>-</v>
          </cell>
          <cell r="Q2760" t="str">
            <v>-</v>
          </cell>
          <cell r="R2760" t="str">
            <v>EDC</v>
          </cell>
          <cell r="S2760" t="str">
            <v>-</v>
          </cell>
          <cell r="T2760" t="str">
            <v>-</v>
          </cell>
          <cell r="U2760">
            <v>43393</v>
          </cell>
          <cell r="V2760">
            <v>43395</v>
          </cell>
          <cell r="W2760">
            <v>43395</v>
          </cell>
          <cell r="X2760">
            <v>2</v>
          </cell>
          <cell r="Y2760">
            <v>43395</v>
          </cell>
          <cell r="Z2760">
            <v>0</v>
          </cell>
        </row>
        <row r="2761">
          <cell r="C2761">
            <v>5127</v>
          </cell>
          <cell r="D2761">
            <v>0</v>
          </cell>
          <cell r="E2761">
            <v>2019</v>
          </cell>
          <cell r="F2761">
            <v>0</v>
          </cell>
          <cell r="G2761" t="str">
            <v>I + D</v>
          </cell>
          <cell r="H2761">
            <v>0</v>
          </cell>
          <cell r="I2761">
            <v>0</v>
          </cell>
          <cell r="J2761">
            <v>0</v>
          </cell>
          <cell r="K2761">
            <v>0</v>
          </cell>
          <cell r="L2761">
            <v>0</v>
          </cell>
          <cell r="M2761">
            <v>0</v>
          </cell>
          <cell r="N2761" t="str">
            <v>-</v>
          </cell>
          <cell r="O2761" t="str">
            <v>-</v>
          </cell>
          <cell r="P2761" t="str">
            <v>-</v>
          </cell>
          <cell r="Q2761" t="str">
            <v>-</v>
          </cell>
          <cell r="R2761" t="str">
            <v>-</v>
          </cell>
          <cell r="S2761" t="str">
            <v>-</v>
          </cell>
          <cell r="T2761" t="str">
            <v>-</v>
          </cell>
          <cell r="U2761">
            <v>0</v>
          </cell>
          <cell r="V2761">
            <v>0</v>
          </cell>
          <cell r="W2761">
            <v>0</v>
          </cell>
          <cell r="X2761" t="str">
            <v/>
          </cell>
          <cell r="Y2761">
            <v>0</v>
          </cell>
          <cell r="Z2761" t="str">
            <v/>
          </cell>
        </row>
        <row r="2762">
          <cell r="C2762">
            <v>5128</v>
          </cell>
          <cell r="D2762">
            <v>0</v>
          </cell>
          <cell r="E2762">
            <v>2019</v>
          </cell>
          <cell r="F2762">
            <v>0</v>
          </cell>
          <cell r="G2762" t="str">
            <v>I + D</v>
          </cell>
          <cell r="H2762">
            <v>0</v>
          </cell>
          <cell r="I2762">
            <v>0</v>
          </cell>
          <cell r="J2762">
            <v>0</v>
          </cell>
          <cell r="K2762">
            <v>0</v>
          </cell>
          <cell r="L2762">
            <v>0</v>
          </cell>
          <cell r="M2762">
            <v>0</v>
          </cell>
          <cell r="N2762" t="str">
            <v>-</v>
          </cell>
          <cell r="O2762" t="str">
            <v>-</v>
          </cell>
          <cell r="P2762" t="str">
            <v>-</v>
          </cell>
          <cell r="Q2762" t="str">
            <v>-</v>
          </cell>
          <cell r="R2762" t="str">
            <v>-</v>
          </cell>
          <cell r="S2762" t="str">
            <v>-</v>
          </cell>
          <cell r="T2762" t="str">
            <v>-</v>
          </cell>
          <cell r="U2762">
            <v>0</v>
          </cell>
          <cell r="V2762">
            <v>0</v>
          </cell>
          <cell r="W2762">
            <v>0</v>
          </cell>
          <cell r="X2762" t="str">
            <v/>
          </cell>
          <cell r="Y2762">
            <v>0</v>
          </cell>
          <cell r="Z2762" t="str">
            <v/>
          </cell>
        </row>
        <row r="2763">
          <cell r="C2763">
            <v>0</v>
          </cell>
          <cell r="D2763">
            <v>0</v>
          </cell>
          <cell r="E2763">
            <v>0</v>
          </cell>
          <cell r="F2763">
            <v>0</v>
          </cell>
          <cell r="G2763">
            <v>0</v>
          </cell>
          <cell r="H2763">
            <v>0</v>
          </cell>
          <cell r="I2763">
            <v>0</v>
          </cell>
          <cell r="J2763">
            <v>348.95</v>
          </cell>
          <cell r="K2763">
            <v>189.85000000000002</v>
          </cell>
          <cell r="L2763">
            <v>159.09999999999997</v>
          </cell>
          <cell r="M2763">
            <v>0</v>
          </cell>
          <cell r="N2763">
            <v>0</v>
          </cell>
          <cell r="O2763">
            <v>0</v>
          </cell>
          <cell r="P2763">
            <v>0</v>
          </cell>
          <cell r="Q2763">
            <v>0</v>
          </cell>
          <cell r="R2763">
            <v>0</v>
          </cell>
          <cell r="S2763">
            <v>0</v>
          </cell>
          <cell r="T2763">
            <v>0</v>
          </cell>
          <cell r="U2763">
            <v>0</v>
          </cell>
          <cell r="V2763">
            <v>0</v>
          </cell>
          <cell r="W2763">
            <v>0</v>
          </cell>
          <cell r="X2763">
            <v>0</v>
          </cell>
          <cell r="Y2763">
            <v>0</v>
          </cell>
          <cell r="Z2763">
            <v>-6</v>
          </cell>
        </row>
        <row r="2764">
          <cell r="M2764">
            <v>0</v>
          </cell>
          <cell r="N2764">
            <v>0</v>
          </cell>
          <cell r="O2764">
            <v>0</v>
          </cell>
          <cell r="P2764">
            <v>0</v>
          </cell>
          <cell r="Q2764">
            <v>0</v>
          </cell>
          <cell r="R2764">
            <v>0</v>
          </cell>
          <cell r="S2764">
            <v>0</v>
          </cell>
          <cell r="T2764">
            <v>0</v>
          </cell>
          <cell r="U2764">
            <v>0</v>
          </cell>
          <cell r="V2764">
            <v>0</v>
          </cell>
          <cell r="W2764">
            <v>0</v>
          </cell>
          <cell r="X2764">
            <v>0</v>
          </cell>
          <cell r="Y2764">
            <v>0</v>
          </cell>
          <cell r="Z2764">
            <v>0</v>
          </cell>
        </row>
        <row r="2765">
          <cell r="D2765">
            <v>0</v>
          </cell>
          <cell r="E2765">
            <v>0</v>
          </cell>
          <cell r="F2765">
            <v>0</v>
          </cell>
          <cell r="G2765">
            <v>0</v>
          </cell>
          <cell r="H2765">
            <v>0</v>
          </cell>
          <cell r="I2765">
            <v>0</v>
          </cell>
          <cell r="J2765">
            <v>0</v>
          </cell>
          <cell r="K2765">
            <v>0</v>
          </cell>
          <cell r="M2765">
            <v>0</v>
          </cell>
          <cell r="N2765">
            <v>0</v>
          </cell>
          <cell r="O2765">
            <v>0</v>
          </cell>
          <cell r="P2765">
            <v>0</v>
          </cell>
          <cell r="Q2765">
            <v>0</v>
          </cell>
          <cell r="R2765">
            <v>0</v>
          </cell>
          <cell r="S2765">
            <v>0</v>
          </cell>
          <cell r="T2765">
            <v>0</v>
          </cell>
          <cell r="U2765">
            <v>0</v>
          </cell>
          <cell r="V2765">
            <v>0</v>
          </cell>
          <cell r="W2765">
            <v>0</v>
          </cell>
          <cell r="X2765">
            <v>0</v>
          </cell>
          <cell r="Y2765">
            <v>0</v>
          </cell>
          <cell r="Z2765">
            <v>0</v>
          </cell>
        </row>
        <row r="2766">
          <cell r="D2766">
            <v>0</v>
          </cell>
          <cell r="E2766">
            <v>0</v>
          </cell>
          <cell r="F2766">
            <v>0</v>
          </cell>
          <cell r="G2766">
            <v>0</v>
          </cell>
          <cell r="H2766">
            <v>0</v>
          </cell>
          <cell r="I2766">
            <v>0</v>
          </cell>
          <cell r="J2766">
            <v>0</v>
          </cell>
          <cell r="K2766">
            <v>0</v>
          </cell>
          <cell r="M2766">
            <v>0</v>
          </cell>
          <cell r="N2766" t="str">
            <v>APROVISIONAMENTS</v>
          </cell>
          <cell r="O2766" t="str">
            <v>ADMINISTRACIO</v>
          </cell>
          <cell r="P2766" t="str">
            <v>OPERACIONS</v>
          </cell>
          <cell r="Q2766" t="str">
            <v>ENGINYERIA HW</v>
          </cell>
          <cell r="R2766" t="str">
            <v>ENGINYERIA SW</v>
          </cell>
          <cell r="S2766" t="str">
            <v>COMERCIAL</v>
          </cell>
          <cell r="T2766" t="str">
            <v>CONSUL.TELCOMUNIC.</v>
          </cell>
          <cell r="U2766">
            <v>0</v>
          </cell>
          <cell r="V2766">
            <v>0</v>
          </cell>
          <cell r="W2766">
            <v>0</v>
          </cell>
          <cell r="X2766">
            <v>0</v>
          </cell>
          <cell r="Y2766">
            <v>0</v>
          </cell>
          <cell r="Z2766">
            <v>0</v>
          </cell>
        </row>
        <row r="2767">
          <cell r="M2767">
            <v>0</v>
          </cell>
          <cell r="N2767">
            <v>0</v>
          </cell>
          <cell r="O2767">
            <v>0</v>
          </cell>
          <cell r="P2767">
            <v>0</v>
          </cell>
          <cell r="Q2767">
            <v>0</v>
          </cell>
          <cell r="R2767">
            <v>0</v>
          </cell>
          <cell r="S2767">
            <v>0</v>
          </cell>
          <cell r="T2767">
            <v>0</v>
          </cell>
          <cell r="U2767">
            <v>0</v>
          </cell>
          <cell r="V2767">
            <v>0</v>
          </cell>
          <cell r="W2767">
            <v>0</v>
          </cell>
          <cell r="X2767">
            <v>0</v>
          </cell>
          <cell r="Y2767">
            <v>0</v>
          </cell>
          <cell r="Z2767">
            <v>0</v>
          </cell>
        </row>
        <row r="2768">
          <cell r="M2768">
            <v>0</v>
          </cell>
          <cell r="N2768">
            <v>0</v>
          </cell>
          <cell r="O2768">
            <v>0</v>
          </cell>
          <cell r="P2768">
            <v>0</v>
          </cell>
          <cell r="Q2768">
            <v>0</v>
          </cell>
          <cell r="R2768">
            <v>0</v>
          </cell>
          <cell r="S2768">
            <v>0</v>
          </cell>
          <cell r="T2768">
            <v>0</v>
          </cell>
          <cell r="U2768">
            <v>0</v>
          </cell>
          <cell r="V2768">
            <v>0</v>
          </cell>
          <cell r="W2768">
            <v>0</v>
          </cell>
          <cell r="X2768">
            <v>0</v>
          </cell>
          <cell r="Y2768">
            <v>0</v>
          </cell>
          <cell r="Z2768">
            <v>0</v>
          </cell>
        </row>
        <row r="2769">
          <cell r="M2769">
            <v>0</v>
          </cell>
          <cell r="N2769">
            <v>0</v>
          </cell>
          <cell r="O2769">
            <v>0</v>
          </cell>
          <cell r="P2769">
            <v>0</v>
          </cell>
          <cell r="Q2769">
            <v>0</v>
          </cell>
          <cell r="R2769">
            <v>0</v>
          </cell>
          <cell r="S2769">
            <v>0</v>
          </cell>
          <cell r="T2769">
            <v>0</v>
          </cell>
          <cell r="U2769">
            <v>0</v>
          </cell>
          <cell r="V2769">
            <v>0</v>
          </cell>
          <cell r="W2769">
            <v>0</v>
          </cell>
          <cell r="X2769">
            <v>0</v>
          </cell>
          <cell r="Y2769">
            <v>0</v>
          </cell>
          <cell r="Z2769">
            <v>0</v>
          </cell>
        </row>
        <row r="2770">
          <cell r="E2770">
            <v>0</v>
          </cell>
          <cell r="F2770">
            <v>0</v>
          </cell>
          <cell r="G2770">
            <v>0</v>
          </cell>
          <cell r="H2770">
            <v>0</v>
          </cell>
          <cell r="I2770">
            <v>0</v>
          </cell>
          <cell r="J2770">
            <v>0</v>
          </cell>
          <cell r="K2770">
            <v>0</v>
          </cell>
          <cell r="L2770">
            <v>0</v>
          </cell>
          <cell r="M2770">
            <v>0</v>
          </cell>
          <cell r="N2770">
            <v>0</v>
          </cell>
          <cell r="O2770">
            <v>0</v>
          </cell>
          <cell r="P2770">
            <v>0</v>
          </cell>
          <cell r="Q2770">
            <v>0</v>
          </cell>
          <cell r="R2770">
            <v>0</v>
          </cell>
          <cell r="S2770">
            <v>0</v>
          </cell>
          <cell r="T2770">
            <v>0</v>
          </cell>
          <cell r="U2770">
            <v>0</v>
          </cell>
          <cell r="V2770">
            <v>0</v>
          </cell>
          <cell r="W2770">
            <v>0</v>
          </cell>
          <cell r="X2770">
            <v>0</v>
          </cell>
          <cell r="Y2770">
            <v>0</v>
          </cell>
          <cell r="Z2770">
            <v>0</v>
          </cell>
        </row>
        <row r="2771">
          <cell r="E2771" t="str">
            <v>Projectes (EXTERNS) en curs 2.019</v>
          </cell>
          <cell r="F2771">
            <v>0</v>
          </cell>
          <cell r="G2771">
            <v>0</v>
          </cell>
          <cell r="H2771">
            <v>0</v>
          </cell>
          <cell r="I2771">
            <v>0</v>
          </cell>
          <cell r="J2771">
            <v>0</v>
          </cell>
          <cell r="K2771">
            <v>0</v>
          </cell>
          <cell r="L2771">
            <v>0</v>
          </cell>
          <cell r="M2771">
            <v>0</v>
          </cell>
          <cell r="N2771">
            <v>0</v>
          </cell>
          <cell r="O2771">
            <v>0</v>
          </cell>
          <cell r="P2771">
            <v>0</v>
          </cell>
          <cell r="Q2771">
            <v>0</v>
          </cell>
          <cell r="R2771">
            <v>0</v>
          </cell>
          <cell r="S2771">
            <v>0</v>
          </cell>
          <cell r="T2771">
            <v>0</v>
          </cell>
          <cell r="U2771">
            <v>0</v>
          </cell>
          <cell r="V2771">
            <v>0</v>
          </cell>
          <cell r="W2771">
            <v>0</v>
          </cell>
          <cell r="X2771">
            <v>0</v>
          </cell>
          <cell r="Y2771">
            <v>0</v>
          </cell>
          <cell r="Z2771">
            <v>0</v>
          </cell>
        </row>
        <row r="2772">
          <cell r="M2772">
            <v>0</v>
          </cell>
          <cell r="N2772">
            <v>0</v>
          </cell>
          <cell r="O2772">
            <v>0</v>
          </cell>
          <cell r="P2772">
            <v>0</v>
          </cell>
          <cell r="Q2772">
            <v>0</v>
          </cell>
          <cell r="R2772">
            <v>0</v>
          </cell>
          <cell r="S2772">
            <v>0</v>
          </cell>
          <cell r="T2772">
            <v>0</v>
          </cell>
          <cell r="U2772">
            <v>0</v>
          </cell>
          <cell r="V2772">
            <v>0</v>
          </cell>
          <cell r="W2772">
            <v>0</v>
          </cell>
          <cell r="X2772">
            <v>0</v>
          </cell>
          <cell r="Y2772">
            <v>0</v>
          </cell>
          <cell r="Z2772">
            <v>0</v>
          </cell>
        </row>
        <row r="2773">
          <cell r="C2773">
            <v>0</v>
          </cell>
          <cell r="D2773">
            <v>0</v>
          </cell>
          <cell r="E2773">
            <v>0</v>
          </cell>
          <cell r="F2773">
            <v>0</v>
          </cell>
          <cell r="G2773">
            <v>0</v>
          </cell>
          <cell r="H2773">
            <v>0</v>
          </cell>
          <cell r="I2773">
            <v>0</v>
          </cell>
          <cell r="J2773">
            <v>0</v>
          </cell>
          <cell r="K2773">
            <v>0</v>
          </cell>
          <cell r="L2773">
            <v>0</v>
          </cell>
          <cell r="M2773">
            <v>0</v>
          </cell>
          <cell r="N2773">
            <v>0</v>
          </cell>
          <cell r="O2773">
            <v>0</v>
          </cell>
          <cell r="P2773">
            <v>0</v>
          </cell>
          <cell r="Q2773">
            <v>0</v>
          </cell>
          <cell r="R2773">
            <v>0</v>
          </cell>
          <cell r="S2773">
            <v>0</v>
          </cell>
          <cell r="T2773">
            <v>0</v>
          </cell>
          <cell r="U2773">
            <v>0</v>
          </cell>
          <cell r="V2773">
            <v>0</v>
          </cell>
          <cell r="W2773">
            <v>0</v>
          </cell>
          <cell r="X2773">
            <v>0</v>
          </cell>
          <cell r="Y2773">
            <v>0</v>
          </cell>
          <cell r="Z2773">
            <v>0</v>
          </cell>
        </row>
        <row r="2774">
          <cell r="C2774" t="str">
            <v>OF</v>
          </cell>
          <cell r="D2774" t="str">
            <v>CLIENT</v>
          </cell>
          <cell r="E2774" t="str">
            <v>ANY</v>
          </cell>
          <cell r="F2774" t="str">
            <v>STATUS</v>
          </cell>
          <cell r="G2774" t="str">
            <v>PROJECTE</v>
          </cell>
          <cell r="H2774" t="str">
            <v>TIPUS OF o DEPENDENCIA</v>
          </cell>
          <cell r="I2774">
            <v>0</v>
          </cell>
          <cell r="J2774" t="str">
            <v>PREV</v>
          </cell>
          <cell r="K2774" t="str">
            <v>TOTAL</v>
          </cell>
          <cell r="L2774" t="str">
            <v>DESV</v>
          </cell>
          <cell r="M2774" t="str">
            <v>AVANÇ</v>
          </cell>
          <cell r="N2774" t="str">
            <v>DPT. IMPLICATS</v>
          </cell>
          <cell r="O2774">
            <v>0</v>
          </cell>
          <cell r="P2774">
            <v>0</v>
          </cell>
          <cell r="Q2774">
            <v>0</v>
          </cell>
          <cell r="R2774">
            <v>0</v>
          </cell>
          <cell r="S2774">
            <v>0</v>
          </cell>
          <cell r="T2774">
            <v>0</v>
          </cell>
          <cell r="U2774" t="str">
            <v>DATA</v>
          </cell>
          <cell r="V2774" t="str">
            <v>DATA</v>
          </cell>
          <cell r="W2774" t="str">
            <v>DATA</v>
          </cell>
          <cell r="X2774" t="str">
            <v>DURADA</v>
          </cell>
          <cell r="Y2774" t="str">
            <v>DATA</v>
          </cell>
          <cell r="Z2774" t="str">
            <v>DESVIAC.</v>
          </cell>
        </row>
        <row r="2775">
          <cell r="C2775">
            <v>0</v>
          </cell>
          <cell r="D2775">
            <v>0</v>
          </cell>
          <cell r="E2775">
            <v>0</v>
          </cell>
          <cell r="F2775">
            <v>0</v>
          </cell>
          <cell r="G2775">
            <v>0</v>
          </cell>
          <cell r="H2775">
            <v>0</v>
          </cell>
          <cell r="I2775">
            <v>0</v>
          </cell>
          <cell r="J2775">
            <v>0</v>
          </cell>
          <cell r="K2775" t="str">
            <v>REAL</v>
          </cell>
          <cell r="L2775">
            <v>0</v>
          </cell>
          <cell r="M2775">
            <v>0</v>
          </cell>
          <cell r="N2775">
            <v>0</v>
          </cell>
          <cell r="O2775">
            <v>0</v>
          </cell>
          <cell r="P2775">
            <v>0</v>
          </cell>
          <cell r="Q2775">
            <v>0</v>
          </cell>
          <cell r="R2775">
            <v>0</v>
          </cell>
          <cell r="S2775">
            <v>0</v>
          </cell>
          <cell r="T2775">
            <v>0</v>
          </cell>
          <cell r="U2775" t="str">
            <v>INICI</v>
          </cell>
          <cell r="V2775" t="str">
            <v>ENTREGA</v>
          </cell>
          <cell r="W2775" t="str">
            <v>REVISADA</v>
          </cell>
          <cell r="X2775">
            <v>0</v>
          </cell>
          <cell r="Y2775" t="str">
            <v>ACCEP.</v>
          </cell>
          <cell r="Z2775">
            <v>0</v>
          </cell>
        </row>
        <row r="2776">
          <cell r="C2776">
            <v>0</v>
          </cell>
          <cell r="D2776">
            <v>0</v>
          </cell>
          <cell r="E2776">
            <v>0</v>
          </cell>
          <cell r="F2776">
            <v>0</v>
          </cell>
          <cell r="G2776">
            <v>0</v>
          </cell>
          <cell r="H2776">
            <v>0</v>
          </cell>
          <cell r="I2776">
            <v>0</v>
          </cell>
          <cell r="J2776">
            <v>0</v>
          </cell>
          <cell r="K2776">
            <v>0</v>
          </cell>
          <cell r="L2776">
            <v>0</v>
          </cell>
          <cell r="M2776">
            <v>0</v>
          </cell>
          <cell r="N2776">
            <v>0</v>
          </cell>
          <cell r="O2776">
            <v>0</v>
          </cell>
          <cell r="P2776">
            <v>0</v>
          </cell>
          <cell r="Q2776">
            <v>0</v>
          </cell>
          <cell r="R2776">
            <v>0</v>
          </cell>
          <cell r="S2776">
            <v>0</v>
          </cell>
          <cell r="T2776">
            <v>0</v>
          </cell>
          <cell r="U2776">
            <v>0</v>
          </cell>
          <cell r="V2776">
            <v>0</v>
          </cell>
          <cell r="W2776">
            <v>0</v>
          </cell>
          <cell r="X2776">
            <v>0</v>
          </cell>
          <cell r="Y2776">
            <v>0</v>
          </cell>
          <cell r="Z2776">
            <v>0</v>
          </cell>
        </row>
        <row r="2777">
          <cell r="C2777">
            <v>5129</v>
          </cell>
          <cell r="D2777" t="str">
            <v>PEUSA</v>
          </cell>
          <cell r="E2777">
            <v>2019</v>
          </cell>
          <cell r="F2777" t="str">
            <v>TA</v>
          </cell>
          <cell r="G2777" t="str">
            <v xml:space="preserve">Reparacio RTU CAP32  IAT ARRANCADA D'ESTAMARIU N/S 666-2009 </v>
          </cell>
          <cell r="H2777" t="str">
            <v>IND</v>
          </cell>
          <cell r="I2777">
            <v>0</v>
          </cell>
          <cell r="J2777">
            <v>2</v>
          </cell>
          <cell r="K2777">
            <v>1.75</v>
          </cell>
          <cell r="L2777">
            <v>0.25</v>
          </cell>
          <cell r="M2777">
            <v>0.875</v>
          </cell>
          <cell r="N2777" t="str">
            <v>-</v>
          </cell>
          <cell r="O2777" t="str">
            <v>-</v>
          </cell>
          <cell r="P2777" t="str">
            <v>EMM</v>
          </cell>
          <cell r="Q2777" t="str">
            <v>-</v>
          </cell>
          <cell r="R2777" t="str">
            <v>-</v>
          </cell>
          <cell r="S2777" t="str">
            <v>-</v>
          </cell>
          <cell r="T2777" t="str">
            <v>-</v>
          </cell>
          <cell r="U2777">
            <v>43476</v>
          </cell>
          <cell r="V2777">
            <v>43493</v>
          </cell>
          <cell r="W2777">
            <v>43493</v>
          </cell>
          <cell r="X2777">
            <v>17</v>
          </cell>
          <cell r="Y2777">
            <v>43493</v>
          </cell>
          <cell r="Z2777">
            <v>0</v>
          </cell>
        </row>
        <row r="2778">
          <cell r="C2778">
            <v>5130</v>
          </cell>
          <cell r="D2778" t="str">
            <v>EOSPIT</v>
          </cell>
          <cell r="E2778">
            <v>2019</v>
          </cell>
          <cell r="F2778" t="str">
            <v>TA</v>
          </cell>
          <cell r="G2778" t="str">
            <v>12 x RTU IAT EOSA v2.0</v>
          </cell>
          <cell r="H2778" t="str">
            <v>PPAL</v>
          </cell>
          <cell r="I2778">
            <v>0</v>
          </cell>
          <cell r="J2778">
            <v>24</v>
          </cell>
          <cell r="K2778">
            <v>25.86</v>
          </cell>
          <cell r="L2778">
            <v>-1.8599999999999994</v>
          </cell>
          <cell r="M2778">
            <v>1.0774999999999999</v>
          </cell>
          <cell r="N2778" t="str">
            <v>-</v>
          </cell>
          <cell r="O2778" t="str">
            <v>-</v>
          </cell>
          <cell r="P2778" t="str">
            <v>EMM</v>
          </cell>
          <cell r="Q2778" t="str">
            <v>-</v>
          </cell>
          <cell r="R2778" t="str">
            <v>-</v>
          </cell>
          <cell r="S2778" t="str">
            <v>-</v>
          </cell>
          <cell r="T2778" t="str">
            <v>-</v>
          </cell>
          <cell r="U2778">
            <v>43486</v>
          </cell>
          <cell r="V2778">
            <v>43567</v>
          </cell>
          <cell r="W2778">
            <v>43594</v>
          </cell>
          <cell r="X2778">
            <v>81</v>
          </cell>
          <cell r="Y2778">
            <v>43594</v>
          </cell>
          <cell r="Z2778">
            <v>0</v>
          </cell>
        </row>
        <row r="2779">
          <cell r="C2779">
            <v>5131</v>
          </cell>
          <cell r="D2779" t="str">
            <v>SITEL</v>
          </cell>
          <cell r="E2779">
            <v>2019</v>
          </cell>
          <cell r="F2779" t="str">
            <v>TA</v>
          </cell>
          <cell r="G2779" t="str">
            <v>30 x MODEM-FSK Generic</v>
          </cell>
          <cell r="H2779" t="str">
            <v>OF5132</v>
          </cell>
          <cell r="I2779">
            <v>0</v>
          </cell>
          <cell r="J2779">
            <v>3</v>
          </cell>
          <cell r="K2779">
            <v>2.82</v>
          </cell>
          <cell r="L2779">
            <v>0.18000000000000016</v>
          </cell>
          <cell r="M2779">
            <v>0.94</v>
          </cell>
          <cell r="N2779" t="str">
            <v>-</v>
          </cell>
          <cell r="O2779" t="str">
            <v>-</v>
          </cell>
          <cell r="P2779" t="str">
            <v>EMM</v>
          </cell>
          <cell r="Q2779" t="str">
            <v>-</v>
          </cell>
          <cell r="R2779" t="str">
            <v>-</v>
          </cell>
          <cell r="S2779" t="str">
            <v>-</v>
          </cell>
          <cell r="T2779" t="str">
            <v>-</v>
          </cell>
          <cell r="U2779">
            <v>43486</v>
          </cell>
          <cell r="V2779">
            <v>43567</v>
          </cell>
          <cell r="W2779">
            <v>43594</v>
          </cell>
          <cell r="X2779">
            <v>81</v>
          </cell>
          <cell r="Y2779">
            <v>43594</v>
          </cell>
          <cell r="Z2779">
            <v>0</v>
          </cell>
        </row>
        <row r="2780">
          <cell r="C2780">
            <v>5132</v>
          </cell>
          <cell r="D2780" t="str">
            <v>SITEL</v>
          </cell>
          <cell r="E2780">
            <v>2019</v>
          </cell>
          <cell r="F2780" t="str">
            <v>TA</v>
          </cell>
          <cell r="G2780" t="str">
            <v>30 x MODEM-FSK 12Vdc C/DIN</v>
          </cell>
          <cell r="H2780" t="str">
            <v>OF5130</v>
          </cell>
          <cell r="I2780">
            <v>0</v>
          </cell>
          <cell r="J2780">
            <v>12</v>
          </cell>
          <cell r="K2780">
            <v>20.82</v>
          </cell>
          <cell r="L2780">
            <v>-8.82</v>
          </cell>
          <cell r="M2780">
            <v>1.7350000000000001</v>
          </cell>
          <cell r="N2780" t="str">
            <v>-</v>
          </cell>
          <cell r="O2780" t="str">
            <v>-</v>
          </cell>
          <cell r="P2780" t="str">
            <v>EMM</v>
          </cell>
          <cell r="Q2780" t="str">
            <v>-</v>
          </cell>
          <cell r="R2780" t="str">
            <v>-</v>
          </cell>
          <cell r="S2780" t="str">
            <v>-</v>
          </cell>
          <cell r="T2780" t="str">
            <v>-</v>
          </cell>
          <cell r="U2780">
            <v>43486</v>
          </cell>
          <cell r="V2780">
            <v>43567</v>
          </cell>
          <cell r="W2780">
            <v>43594</v>
          </cell>
          <cell r="X2780">
            <v>81</v>
          </cell>
          <cell r="Y2780">
            <v>43594</v>
          </cell>
          <cell r="Z2780">
            <v>0</v>
          </cell>
        </row>
        <row r="2781">
          <cell r="C2781">
            <v>5133</v>
          </cell>
          <cell r="D2781" t="str">
            <v>SITEL</v>
          </cell>
          <cell r="E2781">
            <v>2019</v>
          </cell>
          <cell r="F2781" t="str">
            <v>TA</v>
          </cell>
          <cell r="G2781" t="str">
            <v>12 x Manguera COM CAP32 - MOD.ROBUSTEL</v>
          </cell>
          <cell r="H2781" t="str">
            <v>OF5130</v>
          </cell>
          <cell r="I2781">
            <v>0</v>
          </cell>
          <cell r="J2781">
            <v>5</v>
          </cell>
          <cell r="K2781">
            <v>4.16</v>
          </cell>
          <cell r="L2781">
            <v>0.83999999999999986</v>
          </cell>
          <cell r="M2781">
            <v>0.83200000000000007</v>
          </cell>
          <cell r="N2781" t="str">
            <v>-</v>
          </cell>
          <cell r="O2781" t="str">
            <v>-</v>
          </cell>
          <cell r="P2781" t="str">
            <v>EMM</v>
          </cell>
          <cell r="Q2781" t="str">
            <v>-</v>
          </cell>
          <cell r="R2781" t="str">
            <v>-</v>
          </cell>
          <cell r="S2781" t="str">
            <v>-</v>
          </cell>
          <cell r="T2781" t="str">
            <v>-</v>
          </cell>
          <cell r="U2781">
            <v>43486</v>
          </cell>
          <cell r="V2781">
            <v>43567</v>
          </cell>
          <cell r="W2781">
            <v>43567</v>
          </cell>
          <cell r="X2781">
            <v>81</v>
          </cell>
          <cell r="Y2781">
            <v>43525</v>
          </cell>
          <cell r="Z2781">
            <v>-41</v>
          </cell>
        </row>
        <row r="2782">
          <cell r="C2782">
            <v>5134</v>
          </cell>
          <cell r="D2782" t="str">
            <v>SITEL</v>
          </cell>
          <cell r="E2782">
            <v>2019</v>
          </cell>
          <cell r="F2782" t="str">
            <v>TA</v>
          </cell>
          <cell r="G2782" t="str">
            <v>12 x Manguera COM MODEM-FSK - GM340</v>
          </cell>
          <cell r="H2782" t="str">
            <v>OF5130</v>
          </cell>
          <cell r="I2782">
            <v>0</v>
          </cell>
          <cell r="J2782">
            <v>4</v>
          </cell>
          <cell r="K2782">
            <v>5.51</v>
          </cell>
          <cell r="L2782">
            <v>-1.5099999999999998</v>
          </cell>
          <cell r="M2782">
            <v>1.3774999999999999</v>
          </cell>
          <cell r="N2782" t="str">
            <v>-</v>
          </cell>
          <cell r="O2782" t="str">
            <v>-</v>
          </cell>
          <cell r="P2782" t="str">
            <v>EMM</v>
          </cell>
          <cell r="Q2782" t="str">
            <v>-</v>
          </cell>
          <cell r="R2782" t="str">
            <v>-</v>
          </cell>
          <cell r="S2782" t="str">
            <v>-</v>
          </cell>
          <cell r="T2782" t="str">
            <v>-</v>
          </cell>
          <cell r="U2782">
            <v>43486</v>
          </cell>
          <cell r="V2782">
            <v>43567</v>
          </cell>
          <cell r="W2782">
            <v>43567</v>
          </cell>
          <cell r="X2782">
            <v>81</v>
          </cell>
          <cell r="Y2782">
            <v>43537</v>
          </cell>
          <cell r="Z2782">
            <v>-29</v>
          </cell>
        </row>
        <row r="2783">
          <cell r="C2783">
            <v>5135</v>
          </cell>
          <cell r="D2783" t="str">
            <v>SITEL</v>
          </cell>
          <cell r="E2783">
            <v>2019</v>
          </cell>
          <cell r="F2783" t="str">
            <v>TA</v>
          </cell>
          <cell r="G2783" t="str">
            <v>12 x Manguera COM CAP32 - MODEM-FSK</v>
          </cell>
          <cell r="H2783" t="str">
            <v>OF5130</v>
          </cell>
          <cell r="I2783">
            <v>0</v>
          </cell>
          <cell r="J2783">
            <v>2</v>
          </cell>
          <cell r="K2783">
            <v>3.37</v>
          </cell>
          <cell r="L2783">
            <v>-1.37</v>
          </cell>
          <cell r="M2783">
            <v>1.6850000000000001</v>
          </cell>
          <cell r="N2783" t="str">
            <v>-</v>
          </cell>
          <cell r="O2783" t="str">
            <v>-</v>
          </cell>
          <cell r="P2783" t="str">
            <v>EMM</v>
          </cell>
          <cell r="Q2783" t="str">
            <v>-</v>
          </cell>
          <cell r="R2783" t="str">
            <v>-</v>
          </cell>
          <cell r="S2783" t="str">
            <v>-</v>
          </cell>
          <cell r="T2783" t="str">
            <v>-</v>
          </cell>
          <cell r="U2783">
            <v>43486</v>
          </cell>
          <cell r="V2783">
            <v>43567</v>
          </cell>
          <cell r="W2783">
            <v>43567</v>
          </cell>
          <cell r="X2783">
            <v>81</v>
          </cell>
          <cell r="Y2783">
            <v>43523</v>
          </cell>
          <cell r="Z2783">
            <v>-45</v>
          </cell>
        </row>
        <row r="2784">
          <cell r="C2784">
            <v>5136</v>
          </cell>
          <cell r="D2784" t="str">
            <v>SITEL</v>
          </cell>
          <cell r="E2784">
            <v>2019</v>
          </cell>
          <cell r="F2784" t="str">
            <v>TA</v>
          </cell>
          <cell r="G2784" t="str">
            <v>12 x Manguera COM CAP32 - PROTECCION ZiV</v>
          </cell>
          <cell r="H2784" t="str">
            <v>OF5130</v>
          </cell>
          <cell r="I2784">
            <v>0</v>
          </cell>
          <cell r="J2784">
            <v>5</v>
          </cell>
          <cell r="K2784">
            <v>3.92</v>
          </cell>
          <cell r="L2784">
            <v>1.08</v>
          </cell>
          <cell r="M2784">
            <v>0.78400000000000003</v>
          </cell>
          <cell r="N2784" t="str">
            <v>-</v>
          </cell>
          <cell r="O2784" t="str">
            <v>-</v>
          </cell>
          <cell r="P2784" t="str">
            <v>EMM</v>
          </cell>
          <cell r="Q2784" t="str">
            <v>-</v>
          </cell>
          <cell r="R2784" t="str">
            <v>-</v>
          </cell>
          <cell r="S2784" t="str">
            <v>-</v>
          </cell>
          <cell r="T2784" t="str">
            <v>-</v>
          </cell>
          <cell r="U2784">
            <v>43486</v>
          </cell>
          <cell r="V2784">
            <v>43567</v>
          </cell>
          <cell r="W2784">
            <v>43567</v>
          </cell>
          <cell r="X2784">
            <v>81</v>
          </cell>
          <cell r="Y2784">
            <v>43523</v>
          </cell>
          <cell r="Z2784">
            <v>-45</v>
          </cell>
        </row>
        <row r="2785">
          <cell r="C2785">
            <v>5137</v>
          </cell>
          <cell r="D2785" t="str">
            <v>SITEL</v>
          </cell>
          <cell r="E2785">
            <v>2019</v>
          </cell>
          <cell r="F2785" t="str">
            <v>TA</v>
          </cell>
          <cell r="G2785" t="str">
            <v>12 x Latiguillo Cable Coaxial RG-58U (2mts)</v>
          </cell>
          <cell r="H2785" t="str">
            <v>OF5130</v>
          </cell>
          <cell r="I2785">
            <v>0</v>
          </cell>
          <cell r="J2785">
            <v>3</v>
          </cell>
          <cell r="K2785">
            <v>2.54</v>
          </cell>
          <cell r="L2785">
            <v>0.45999999999999996</v>
          </cell>
          <cell r="M2785">
            <v>0.84666666666666668</v>
          </cell>
          <cell r="N2785" t="str">
            <v>-</v>
          </cell>
          <cell r="O2785" t="str">
            <v>-</v>
          </cell>
          <cell r="P2785" t="str">
            <v>EMM</v>
          </cell>
          <cell r="Q2785" t="str">
            <v>-</v>
          </cell>
          <cell r="R2785" t="str">
            <v>-</v>
          </cell>
          <cell r="S2785" t="str">
            <v>-</v>
          </cell>
          <cell r="T2785" t="str">
            <v>-</v>
          </cell>
          <cell r="U2785">
            <v>43486</v>
          </cell>
          <cell r="V2785">
            <v>43567</v>
          </cell>
          <cell r="W2785">
            <v>43567</v>
          </cell>
          <cell r="X2785">
            <v>81</v>
          </cell>
          <cell r="Y2785">
            <v>43525</v>
          </cell>
          <cell r="Z2785">
            <v>-41</v>
          </cell>
        </row>
        <row r="2786">
          <cell r="C2786">
            <v>5138</v>
          </cell>
          <cell r="D2786" t="str">
            <v>SITEL</v>
          </cell>
          <cell r="E2786">
            <v>2019</v>
          </cell>
          <cell r="F2786" t="str">
            <v>TA</v>
          </cell>
          <cell r="G2786" t="str">
            <v>12 x Latiguillo Cable Coaxial RG-213U (8mts)</v>
          </cell>
          <cell r="H2786" t="str">
            <v>OF5130</v>
          </cell>
          <cell r="I2786">
            <v>4</v>
          </cell>
          <cell r="J2786">
            <v>3</v>
          </cell>
          <cell r="K2786">
            <v>3.12</v>
          </cell>
          <cell r="L2786">
            <v>-0.12000000000000011</v>
          </cell>
          <cell r="M2786">
            <v>1.04</v>
          </cell>
          <cell r="N2786" t="str">
            <v>-</v>
          </cell>
          <cell r="O2786" t="str">
            <v>-</v>
          </cell>
          <cell r="P2786" t="str">
            <v>EMM</v>
          </cell>
          <cell r="Q2786" t="str">
            <v>-</v>
          </cell>
          <cell r="R2786" t="str">
            <v>-</v>
          </cell>
          <cell r="S2786" t="str">
            <v>-</v>
          </cell>
          <cell r="T2786" t="str">
            <v>-</v>
          </cell>
          <cell r="U2786">
            <v>43486</v>
          </cell>
          <cell r="V2786">
            <v>43567</v>
          </cell>
          <cell r="W2786">
            <v>43567</v>
          </cell>
          <cell r="X2786">
            <v>81</v>
          </cell>
          <cell r="Y2786">
            <v>43525</v>
          </cell>
          <cell r="Z2786">
            <v>-41</v>
          </cell>
        </row>
        <row r="2787">
          <cell r="C2787">
            <v>5139</v>
          </cell>
          <cell r="D2787" t="str">
            <v>EMSA</v>
          </cell>
          <cell r="E2787">
            <v>2019</v>
          </cell>
          <cell r="F2787" t="str">
            <v>TA</v>
          </cell>
          <cell r="G2787" t="str">
            <v>RTU S.E.COLLET v3.1</v>
          </cell>
          <cell r="H2787" t="str">
            <v>IND</v>
          </cell>
          <cell r="I2787">
            <v>4</v>
          </cell>
          <cell r="J2787">
            <v>6.5</v>
          </cell>
          <cell r="K2787">
            <v>5</v>
          </cell>
          <cell r="L2787">
            <v>1.5</v>
          </cell>
          <cell r="M2787">
            <v>0.76923076923076927</v>
          </cell>
          <cell r="N2787" t="str">
            <v>-</v>
          </cell>
          <cell r="O2787" t="str">
            <v>-</v>
          </cell>
          <cell r="P2787" t="str">
            <v>-</v>
          </cell>
          <cell r="Q2787" t="str">
            <v>JMG</v>
          </cell>
          <cell r="R2787" t="str">
            <v>-</v>
          </cell>
          <cell r="S2787" t="str">
            <v>-</v>
          </cell>
          <cell r="T2787" t="str">
            <v>-</v>
          </cell>
          <cell r="U2787">
            <v>43495</v>
          </cell>
          <cell r="V2787">
            <v>43524</v>
          </cell>
          <cell r="W2787">
            <v>43524</v>
          </cell>
          <cell r="X2787">
            <v>28</v>
          </cell>
          <cell r="Y2787">
            <v>43536</v>
          </cell>
          <cell r="Z2787">
            <v>12</v>
          </cell>
        </row>
        <row r="2788">
          <cell r="C2788">
            <v>5140</v>
          </cell>
          <cell r="D2788" t="str">
            <v>MOELCU</v>
          </cell>
          <cell r="E2788">
            <v>2019</v>
          </cell>
          <cell r="F2788" t="str">
            <v>OB</v>
          </cell>
          <cell r="G2788" t="str">
            <v>CC SCADA TEDIS.Net BERMEJALES v3.0</v>
          </cell>
          <cell r="H2788" t="str">
            <v>IND</v>
          </cell>
          <cell r="I2788">
            <v>6</v>
          </cell>
          <cell r="J2788">
            <v>16</v>
          </cell>
          <cell r="K2788">
            <v>0</v>
          </cell>
          <cell r="L2788">
            <v>16</v>
          </cell>
          <cell r="M2788">
            <v>0</v>
          </cell>
          <cell r="N2788" t="str">
            <v>-</v>
          </cell>
          <cell r="O2788" t="str">
            <v>-</v>
          </cell>
          <cell r="P2788" t="str">
            <v>-</v>
          </cell>
          <cell r="Q2788" t="str">
            <v>-</v>
          </cell>
          <cell r="R2788" t="str">
            <v>AP</v>
          </cell>
          <cell r="S2788" t="str">
            <v>-</v>
          </cell>
          <cell r="T2788" t="str">
            <v>-</v>
          </cell>
          <cell r="U2788">
            <v>43496</v>
          </cell>
          <cell r="V2788">
            <v>43524</v>
          </cell>
          <cell r="W2788">
            <v>43524</v>
          </cell>
          <cell r="X2788">
            <v>28</v>
          </cell>
          <cell r="Y2788">
            <v>0</v>
          </cell>
          <cell r="Z2788" t="str">
            <v/>
          </cell>
        </row>
        <row r="2789">
          <cell r="C2789">
            <v>5141</v>
          </cell>
          <cell r="D2789" t="str">
            <v>SITEL</v>
          </cell>
          <cell r="E2789">
            <v>2019</v>
          </cell>
          <cell r="F2789" t="str">
            <v>OB</v>
          </cell>
          <cell r="G2789" t="str">
            <v>50 x CAP8 Generic</v>
          </cell>
          <cell r="H2789" t="str">
            <v>OF-5045</v>
          </cell>
          <cell r="I2789">
            <v>6</v>
          </cell>
          <cell r="J2789">
            <v>4</v>
          </cell>
          <cell r="K2789">
            <v>0</v>
          </cell>
          <cell r="L2789">
            <v>4</v>
          </cell>
          <cell r="M2789">
            <v>0</v>
          </cell>
          <cell r="N2789" t="str">
            <v>-</v>
          </cell>
          <cell r="O2789" t="str">
            <v>-</v>
          </cell>
          <cell r="P2789" t="str">
            <v>EMM</v>
          </cell>
          <cell r="Q2789" t="str">
            <v>-</v>
          </cell>
          <cell r="R2789" t="str">
            <v>-</v>
          </cell>
          <cell r="S2789" t="str">
            <v>-</v>
          </cell>
          <cell r="T2789" t="str">
            <v>-</v>
          </cell>
          <cell r="U2789">
            <v>43507</v>
          </cell>
          <cell r="V2789">
            <v>43553</v>
          </cell>
          <cell r="W2789">
            <v>43553</v>
          </cell>
          <cell r="X2789">
            <v>48</v>
          </cell>
          <cell r="Y2789">
            <v>0</v>
          </cell>
          <cell r="Z2789" t="str">
            <v/>
          </cell>
        </row>
        <row r="2790">
          <cell r="C2790">
            <v>5142</v>
          </cell>
          <cell r="D2790" t="str">
            <v>SITEL</v>
          </cell>
          <cell r="E2790">
            <v>2019</v>
          </cell>
          <cell r="F2790" t="str">
            <v>OB</v>
          </cell>
          <cell r="G2790" t="str">
            <v>25 x CAP8-48 TD, 24Vdc/48Vdc</v>
          </cell>
          <cell r="H2790" t="str">
            <v>OF-5045</v>
          </cell>
          <cell r="I2790">
            <v>0</v>
          </cell>
          <cell r="J2790">
            <v>8</v>
          </cell>
          <cell r="K2790">
            <v>0</v>
          </cell>
          <cell r="L2790">
            <v>8</v>
          </cell>
          <cell r="M2790">
            <v>0</v>
          </cell>
          <cell r="N2790" t="str">
            <v>-</v>
          </cell>
          <cell r="O2790" t="str">
            <v>-</v>
          </cell>
          <cell r="P2790" t="str">
            <v>EMM</v>
          </cell>
          <cell r="Q2790" t="str">
            <v>-</v>
          </cell>
          <cell r="R2790" t="str">
            <v>-</v>
          </cell>
          <cell r="S2790" t="str">
            <v>-</v>
          </cell>
          <cell r="T2790" t="str">
            <v>-</v>
          </cell>
          <cell r="U2790">
            <v>43507</v>
          </cell>
          <cell r="V2790">
            <v>43553</v>
          </cell>
          <cell r="W2790">
            <v>43553</v>
          </cell>
          <cell r="X2790">
            <v>48</v>
          </cell>
          <cell r="Y2790">
            <v>0</v>
          </cell>
          <cell r="Z2790" t="str">
            <v/>
          </cell>
        </row>
        <row r="2791">
          <cell r="C2791">
            <v>5143</v>
          </cell>
          <cell r="D2791" t="str">
            <v>SITEL</v>
          </cell>
          <cell r="E2791">
            <v>2019</v>
          </cell>
          <cell r="F2791" t="str">
            <v>OB</v>
          </cell>
          <cell r="G2791" t="str">
            <v>25 x CAP8-125 TD, 24Vdc/125Vdc</v>
          </cell>
          <cell r="H2791" t="str">
            <v>OF-5045</v>
          </cell>
          <cell r="I2791">
            <v>0</v>
          </cell>
          <cell r="J2791">
            <v>8</v>
          </cell>
          <cell r="K2791">
            <v>0</v>
          </cell>
          <cell r="L2791">
            <v>8</v>
          </cell>
          <cell r="M2791">
            <v>0</v>
          </cell>
          <cell r="N2791" t="str">
            <v>-</v>
          </cell>
          <cell r="O2791" t="str">
            <v>-</v>
          </cell>
          <cell r="P2791" t="str">
            <v>EMM</v>
          </cell>
          <cell r="Q2791" t="str">
            <v>-</v>
          </cell>
          <cell r="R2791" t="str">
            <v>-</v>
          </cell>
          <cell r="S2791" t="str">
            <v>-</v>
          </cell>
          <cell r="T2791" t="str">
            <v>-</v>
          </cell>
          <cell r="U2791">
            <v>43507</v>
          </cell>
          <cell r="V2791">
            <v>43553</v>
          </cell>
          <cell r="W2791">
            <v>43553</v>
          </cell>
          <cell r="X2791">
            <v>48</v>
          </cell>
          <cell r="Y2791">
            <v>0</v>
          </cell>
          <cell r="Z2791" t="str">
            <v/>
          </cell>
        </row>
        <row r="2792">
          <cell r="C2792">
            <v>5144</v>
          </cell>
          <cell r="D2792" t="str">
            <v>NCLAVE</v>
          </cell>
          <cell r="E2792">
            <v>2019</v>
          </cell>
          <cell r="F2792" t="str">
            <v>TA</v>
          </cell>
          <cell r="G2792" t="str">
            <v>5 x Equipo Trina-PRO TCU-24/3 v1.0</v>
          </cell>
          <cell r="H2792" t="str">
            <v>OF5118</v>
          </cell>
          <cell r="I2792">
            <v>0</v>
          </cell>
          <cell r="J2792">
            <v>14</v>
          </cell>
          <cell r="K2792">
            <v>15.93</v>
          </cell>
          <cell r="L2792">
            <v>-1.9299999999999997</v>
          </cell>
          <cell r="M2792">
            <v>1.1378571428571429</v>
          </cell>
          <cell r="N2792" t="str">
            <v>-</v>
          </cell>
          <cell r="O2792" t="str">
            <v>-</v>
          </cell>
          <cell r="P2792" t="str">
            <v>EMM</v>
          </cell>
          <cell r="Q2792" t="str">
            <v>-</v>
          </cell>
          <cell r="R2792" t="str">
            <v>-</v>
          </cell>
          <cell r="S2792" t="str">
            <v>-</v>
          </cell>
          <cell r="T2792" t="str">
            <v>-</v>
          </cell>
          <cell r="U2792">
            <v>43507</v>
          </cell>
          <cell r="V2792">
            <v>43553</v>
          </cell>
          <cell r="W2792">
            <v>43555</v>
          </cell>
          <cell r="X2792">
            <v>48</v>
          </cell>
          <cell r="Y2792">
            <v>43555</v>
          </cell>
          <cell r="Z2792">
            <v>0</v>
          </cell>
        </row>
        <row r="2793">
          <cell r="C2793">
            <v>5145</v>
          </cell>
          <cell r="D2793" t="str">
            <v>NCLAVE</v>
          </cell>
          <cell r="E2793">
            <v>2019</v>
          </cell>
          <cell r="F2793" t="str">
            <v>TA</v>
          </cell>
          <cell r="G2793" t="str">
            <v>5 x Equipo Trina-PRO TCU-24/6  v1.0</v>
          </cell>
          <cell r="H2793" t="str">
            <v>OF5118</v>
          </cell>
          <cell r="I2793">
            <v>0</v>
          </cell>
          <cell r="J2793">
            <v>14</v>
          </cell>
          <cell r="K2793">
            <v>15.62</v>
          </cell>
          <cell r="L2793">
            <v>-1.6199999999999992</v>
          </cell>
          <cell r="M2793">
            <v>1.1157142857142857</v>
          </cell>
          <cell r="N2793" t="str">
            <v>-</v>
          </cell>
          <cell r="O2793" t="str">
            <v>-</v>
          </cell>
          <cell r="P2793" t="str">
            <v>EMM</v>
          </cell>
          <cell r="Q2793" t="str">
            <v>-</v>
          </cell>
          <cell r="R2793" t="str">
            <v>-</v>
          </cell>
          <cell r="S2793" t="str">
            <v>-</v>
          </cell>
          <cell r="T2793" t="str">
            <v>-</v>
          </cell>
          <cell r="U2793">
            <v>43507</v>
          </cell>
          <cell r="V2793">
            <v>43553</v>
          </cell>
          <cell r="W2793">
            <v>43555</v>
          </cell>
          <cell r="X2793">
            <v>48</v>
          </cell>
          <cell r="Y2793">
            <v>43555</v>
          </cell>
          <cell r="Z2793">
            <v>0</v>
          </cell>
        </row>
        <row r="2794">
          <cell r="C2794">
            <v>5146</v>
          </cell>
          <cell r="D2794" t="str">
            <v>ELEBER</v>
          </cell>
          <cell r="E2794">
            <v>2019</v>
          </cell>
          <cell r="F2794" t="str">
            <v>TA</v>
          </cell>
          <cell r="G2794" t="str">
            <v>Reparacio RTU CRINOR n/s 2755-2008</v>
          </cell>
          <cell r="H2794" t="str">
            <v>IND</v>
          </cell>
          <cell r="I2794">
            <v>0</v>
          </cell>
          <cell r="J2794">
            <v>2</v>
          </cell>
          <cell r="K2794">
            <v>1.5</v>
          </cell>
          <cell r="L2794">
            <v>0.5</v>
          </cell>
          <cell r="M2794">
            <v>0.75</v>
          </cell>
          <cell r="N2794" t="str">
            <v>-</v>
          </cell>
          <cell r="O2794" t="str">
            <v>-</v>
          </cell>
          <cell r="P2794" t="str">
            <v>EMM</v>
          </cell>
          <cell r="Q2794" t="str">
            <v>-</v>
          </cell>
          <cell r="R2794" t="str">
            <v>-</v>
          </cell>
          <cell r="S2794" t="str">
            <v>-</v>
          </cell>
          <cell r="T2794" t="str">
            <v>-</v>
          </cell>
          <cell r="U2794">
            <v>43508</v>
          </cell>
          <cell r="V2794">
            <v>43524</v>
          </cell>
          <cell r="W2794">
            <v>43524</v>
          </cell>
          <cell r="X2794">
            <v>16</v>
          </cell>
          <cell r="Y2794">
            <v>43508</v>
          </cell>
          <cell r="Z2794">
            <v>-18</v>
          </cell>
        </row>
        <row r="2795">
          <cell r="C2795">
            <v>5147</v>
          </cell>
          <cell r="D2795" t="str">
            <v>EYPESA</v>
          </cell>
          <cell r="E2795">
            <v>2019</v>
          </cell>
          <cell r="F2795" t="str">
            <v>OB</v>
          </cell>
          <cell r="G2795" t="str">
            <v>62 x Modul COM CAP-CYB v1.0</v>
          </cell>
          <cell r="H2795" t="str">
            <v>OF3983</v>
          </cell>
          <cell r="I2795">
            <v>0</v>
          </cell>
          <cell r="J2795">
            <v>40</v>
          </cell>
          <cell r="K2795">
            <v>0</v>
          </cell>
          <cell r="L2795">
            <v>40</v>
          </cell>
          <cell r="M2795">
            <v>0</v>
          </cell>
          <cell r="N2795" t="str">
            <v>-</v>
          </cell>
          <cell r="O2795" t="str">
            <v>-</v>
          </cell>
          <cell r="P2795" t="str">
            <v>EMM</v>
          </cell>
          <cell r="Q2795" t="str">
            <v>-</v>
          </cell>
          <cell r="R2795" t="str">
            <v>-</v>
          </cell>
          <cell r="S2795" t="str">
            <v>-</v>
          </cell>
          <cell r="T2795" t="str">
            <v>-</v>
          </cell>
          <cell r="U2795">
            <v>43508</v>
          </cell>
          <cell r="V2795">
            <v>43539</v>
          </cell>
          <cell r="W2795">
            <v>43539</v>
          </cell>
          <cell r="X2795">
            <v>33</v>
          </cell>
          <cell r="Y2795">
            <v>0</v>
          </cell>
          <cell r="Z2795" t="str">
            <v/>
          </cell>
        </row>
        <row r="2796">
          <cell r="C2796">
            <v>5148</v>
          </cell>
          <cell r="D2796" t="str">
            <v>SOELTU</v>
          </cell>
          <cell r="E2796">
            <v>2019</v>
          </cell>
          <cell r="F2796" t="str">
            <v>TA</v>
          </cell>
          <cell r="G2796" t="str">
            <v>Inst. y PEM SW CSSat SETA v12.0</v>
          </cell>
          <cell r="H2796" t="str">
            <v>IND</v>
          </cell>
          <cell r="I2796">
            <v>0</v>
          </cell>
          <cell r="J2796">
            <v>4</v>
          </cell>
          <cell r="K2796">
            <v>4</v>
          </cell>
          <cell r="L2796">
            <v>0</v>
          </cell>
          <cell r="M2796">
            <v>1</v>
          </cell>
          <cell r="N2796" t="str">
            <v>-</v>
          </cell>
          <cell r="O2796" t="str">
            <v>-</v>
          </cell>
          <cell r="P2796" t="str">
            <v>-</v>
          </cell>
          <cell r="Q2796" t="str">
            <v>-</v>
          </cell>
          <cell r="R2796" t="str">
            <v>TRS</v>
          </cell>
          <cell r="S2796" t="str">
            <v>-</v>
          </cell>
          <cell r="T2796" t="str">
            <v>-</v>
          </cell>
          <cell r="U2796">
            <v>43507</v>
          </cell>
          <cell r="V2796">
            <v>43524</v>
          </cell>
          <cell r="W2796">
            <v>43524</v>
          </cell>
          <cell r="X2796">
            <v>17</v>
          </cell>
          <cell r="Y2796">
            <v>43508</v>
          </cell>
          <cell r="Z2796">
            <v>-18</v>
          </cell>
        </row>
        <row r="2797">
          <cell r="C2797">
            <v>5149</v>
          </cell>
          <cell r="D2797" t="str">
            <v>SAMENE</v>
          </cell>
          <cell r="E2797">
            <v>2019</v>
          </cell>
          <cell r="F2797" t="str">
            <v>TA</v>
          </cell>
          <cell r="G2797" t="str">
            <v>RTU C.T. ESTEL v1.1</v>
          </cell>
          <cell r="H2797" t="str">
            <v>OF4990</v>
          </cell>
          <cell r="I2797">
            <v>0</v>
          </cell>
          <cell r="J2797">
            <v>2</v>
          </cell>
          <cell r="K2797">
            <v>1.83</v>
          </cell>
          <cell r="L2797">
            <v>0.16999999999999993</v>
          </cell>
          <cell r="M2797">
            <v>0.91500000000000004</v>
          </cell>
          <cell r="N2797" t="str">
            <v>-</v>
          </cell>
          <cell r="O2797" t="str">
            <v>-</v>
          </cell>
          <cell r="P2797" t="str">
            <v>-</v>
          </cell>
          <cell r="Q2797" t="str">
            <v>-</v>
          </cell>
          <cell r="R2797" t="str">
            <v>AP</v>
          </cell>
          <cell r="S2797" t="str">
            <v>-</v>
          </cell>
          <cell r="T2797" t="str">
            <v>-</v>
          </cell>
          <cell r="U2797">
            <v>43510</v>
          </cell>
          <cell r="V2797">
            <v>43511</v>
          </cell>
          <cell r="W2797">
            <v>43511</v>
          </cell>
          <cell r="X2797">
            <v>1</v>
          </cell>
          <cell r="Y2797">
            <v>43511</v>
          </cell>
          <cell r="Z2797">
            <v>0</v>
          </cell>
        </row>
        <row r="2798">
          <cell r="C2798">
            <v>5150</v>
          </cell>
          <cell r="D2798" t="str">
            <v>SAGMUN</v>
          </cell>
          <cell r="E2798">
            <v>2019</v>
          </cell>
          <cell r="F2798" t="str">
            <v>TA</v>
          </cell>
          <cell r="G2798" t="str">
            <v>1 x PLACA M8SA ±5mA</v>
          </cell>
          <cell r="H2798" t="str">
            <v>OF5045</v>
          </cell>
          <cell r="I2798">
            <v>0</v>
          </cell>
          <cell r="J2798">
            <v>1</v>
          </cell>
          <cell r="K2798">
            <v>0.83</v>
          </cell>
          <cell r="L2798">
            <v>0.17000000000000004</v>
          </cell>
          <cell r="M2798">
            <v>0.83</v>
          </cell>
          <cell r="N2798" t="str">
            <v>-</v>
          </cell>
          <cell r="O2798" t="str">
            <v>-</v>
          </cell>
          <cell r="P2798" t="str">
            <v>EMM</v>
          </cell>
          <cell r="Q2798" t="str">
            <v>-</v>
          </cell>
          <cell r="R2798" t="str">
            <v>-</v>
          </cell>
          <cell r="S2798" t="str">
            <v>-</v>
          </cell>
          <cell r="T2798" t="str">
            <v>-</v>
          </cell>
          <cell r="U2798">
            <v>43516</v>
          </cell>
          <cell r="V2798">
            <v>43516</v>
          </cell>
          <cell r="W2798">
            <v>43516</v>
          </cell>
          <cell r="X2798">
            <v>0</v>
          </cell>
          <cell r="Y2798">
            <v>43516</v>
          </cell>
          <cell r="Z2798">
            <v>0</v>
          </cell>
        </row>
        <row r="2799">
          <cell r="C2799">
            <v>5151</v>
          </cell>
          <cell r="D2799" t="str">
            <v>BASENE</v>
          </cell>
          <cell r="E2799">
            <v>2019</v>
          </cell>
          <cell r="F2799" t="str">
            <v>OB</v>
          </cell>
          <cell r="G2799" t="str">
            <v>RTU C.T. LES COLS v2.0</v>
          </cell>
          <cell r="H2799" t="str">
            <v>PPAL</v>
          </cell>
          <cell r="I2799">
            <v>0</v>
          </cell>
          <cell r="J2799">
            <v>13</v>
          </cell>
          <cell r="K2799">
            <v>0</v>
          </cell>
          <cell r="L2799">
            <v>13</v>
          </cell>
          <cell r="M2799">
            <v>0</v>
          </cell>
          <cell r="N2799" t="str">
            <v>-</v>
          </cell>
          <cell r="O2799" t="str">
            <v>-</v>
          </cell>
          <cell r="P2799" t="str">
            <v>-</v>
          </cell>
          <cell r="Q2799" t="str">
            <v>JMG</v>
          </cell>
          <cell r="R2799" t="str">
            <v>-</v>
          </cell>
          <cell r="S2799" t="str">
            <v>-</v>
          </cell>
          <cell r="T2799" t="str">
            <v>-</v>
          </cell>
          <cell r="U2799">
            <v>43493</v>
          </cell>
          <cell r="V2799">
            <v>43539</v>
          </cell>
          <cell r="W2799">
            <v>43539</v>
          </cell>
          <cell r="X2799">
            <v>47</v>
          </cell>
          <cell r="Y2799">
            <v>0</v>
          </cell>
          <cell r="Z2799" t="str">
            <v/>
          </cell>
        </row>
        <row r="2800">
          <cell r="C2800">
            <v>5152</v>
          </cell>
          <cell r="D2800" t="str">
            <v>BASENE</v>
          </cell>
          <cell r="E2800">
            <v>2019</v>
          </cell>
          <cell r="F2800" t="str">
            <v>OB</v>
          </cell>
          <cell r="G2800" t="str">
            <v>RTU C.T. STA. PAU v3.0</v>
          </cell>
          <cell r="H2800" t="str">
            <v>IND</v>
          </cell>
          <cell r="I2800">
            <v>0</v>
          </cell>
          <cell r="J2800">
            <v>13</v>
          </cell>
          <cell r="K2800">
            <v>0</v>
          </cell>
          <cell r="L2800">
            <v>13</v>
          </cell>
          <cell r="M2800">
            <v>0</v>
          </cell>
          <cell r="N2800" t="str">
            <v>-</v>
          </cell>
          <cell r="O2800" t="str">
            <v>-</v>
          </cell>
          <cell r="P2800" t="str">
            <v>-</v>
          </cell>
          <cell r="Q2800" t="str">
            <v>JMG</v>
          </cell>
          <cell r="R2800" t="str">
            <v>-</v>
          </cell>
          <cell r="S2800" t="str">
            <v>-</v>
          </cell>
          <cell r="T2800" t="str">
            <v>-</v>
          </cell>
          <cell r="U2800">
            <v>43493</v>
          </cell>
          <cell r="V2800">
            <v>43539</v>
          </cell>
          <cell r="W2800">
            <v>43539</v>
          </cell>
          <cell r="X2800">
            <v>47</v>
          </cell>
          <cell r="Y2800">
            <v>0</v>
          </cell>
          <cell r="Z2800" t="str">
            <v/>
          </cell>
        </row>
        <row r="2801">
          <cell r="C2801">
            <v>5153</v>
          </cell>
          <cell r="D2801" t="str">
            <v>SITEL</v>
          </cell>
          <cell r="E2801">
            <v>2019</v>
          </cell>
          <cell r="F2801" t="str">
            <v>TA</v>
          </cell>
          <cell r="G2801" t="str">
            <v>2 x Manguera COM CAP32 - GSM</v>
          </cell>
          <cell r="H2801" t="str">
            <v>OF5151</v>
          </cell>
          <cell r="I2801">
            <v>0</v>
          </cell>
          <cell r="J2801">
            <v>1</v>
          </cell>
          <cell r="K2801">
            <v>0.5</v>
          </cell>
          <cell r="L2801">
            <v>0.5</v>
          </cell>
          <cell r="M2801">
            <v>0.5</v>
          </cell>
          <cell r="N2801" t="str">
            <v>-</v>
          </cell>
          <cell r="O2801" t="str">
            <v>-</v>
          </cell>
          <cell r="P2801" t="str">
            <v>EMM</v>
          </cell>
          <cell r="Q2801" t="str">
            <v>-</v>
          </cell>
          <cell r="R2801" t="str">
            <v>-</v>
          </cell>
          <cell r="S2801" t="str">
            <v>-</v>
          </cell>
          <cell r="T2801" t="str">
            <v>-</v>
          </cell>
          <cell r="U2801">
            <v>43493</v>
          </cell>
          <cell r="V2801">
            <v>43539</v>
          </cell>
          <cell r="W2801">
            <v>43539</v>
          </cell>
          <cell r="X2801">
            <v>47</v>
          </cell>
          <cell r="Y2801">
            <v>43558</v>
          </cell>
          <cell r="Z2801">
            <v>18</v>
          </cell>
        </row>
        <row r="2802">
          <cell r="C2802">
            <v>5154</v>
          </cell>
          <cell r="D2802" t="str">
            <v>SITEL</v>
          </cell>
          <cell r="E2802">
            <v>2019</v>
          </cell>
          <cell r="F2802" t="str">
            <v>TA</v>
          </cell>
          <cell r="G2802" t="str">
            <v>2 x Manguera COM CAP32 - GPRS</v>
          </cell>
          <cell r="H2802" t="str">
            <v>OF5151</v>
          </cell>
          <cell r="I2802">
            <v>0</v>
          </cell>
          <cell r="J2802">
            <v>1</v>
          </cell>
          <cell r="K2802">
            <v>0.66999999999999993</v>
          </cell>
          <cell r="L2802">
            <v>0.33000000000000007</v>
          </cell>
          <cell r="M2802">
            <v>0.66999999999999993</v>
          </cell>
          <cell r="N2802" t="str">
            <v>-</v>
          </cell>
          <cell r="O2802" t="str">
            <v>-</v>
          </cell>
          <cell r="P2802" t="str">
            <v>EMM</v>
          </cell>
          <cell r="Q2802" t="str">
            <v>-</v>
          </cell>
          <cell r="R2802" t="str">
            <v>-</v>
          </cell>
          <cell r="S2802" t="str">
            <v>-</v>
          </cell>
          <cell r="T2802" t="str">
            <v>-</v>
          </cell>
          <cell r="U2802">
            <v>43493</v>
          </cell>
          <cell r="V2802">
            <v>43539</v>
          </cell>
          <cell r="W2802">
            <v>43539</v>
          </cell>
          <cell r="X2802">
            <v>47</v>
          </cell>
          <cell r="Y2802">
            <v>43558</v>
          </cell>
          <cell r="Z2802">
            <v>18</v>
          </cell>
        </row>
        <row r="2803">
          <cell r="C2803">
            <v>5155</v>
          </cell>
          <cell r="D2803" t="str">
            <v>ELARGA</v>
          </cell>
          <cell r="E2803">
            <v>2019</v>
          </cell>
          <cell r="F2803" t="str">
            <v>OB</v>
          </cell>
          <cell r="G2803" t="str">
            <v>SUPORT CSSat ARANGARONA 2019</v>
          </cell>
          <cell r="H2803" t="str">
            <v>IND</v>
          </cell>
          <cell r="I2803">
            <v>0</v>
          </cell>
          <cell r="J2803">
            <v>6</v>
          </cell>
          <cell r="K2803">
            <v>0</v>
          </cell>
          <cell r="L2803">
            <v>6</v>
          </cell>
          <cell r="M2803">
            <v>0</v>
          </cell>
          <cell r="N2803" t="str">
            <v>-</v>
          </cell>
          <cell r="O2803" t="str">
            <v>-</v>
          </cell>
          <cell r="P2803" t="str">
            <v>-</v>
          </cell>
          <cell r="Q2803" t="str">
            <v>-</v>
          </cell>
          <cell r="R2803" t="str">
            <v>TRS</v>
          </cell>
          <cell r="S2803" t="str">
            <v>-</v>
          </cell>
          <cell r="T2803" t="str">
            <v>-</v>
          </cell>
          <cell r="U2803">
            <v>43523</v>
          </cell>
          <cell r="V2803">
            <v>43525</v>
          </cell>
          <cell r="W2803">
            <v>43525</v>
          </cell>
          <cell r="X2803">
            <v>4</v>
          </cell>
          <cell r="Y2803">
            <v>0</v>
          </cell>
          <cell r="Z2803" t="str">
            <v/>
          </cell>
        </row>
        <row r="2804">
          <cell r="C2804">
            <v>5156</v>
          </cell>
          <cell r="D2804" t="str">
            <v>SITEL</v>
          </cell>
          <cell r="E2804">
            <v>2019</v>
          </cell>
          <cell r="F2804" t="str">
            <v>TA</v>
          </cell>
          <cell r="G2804" t="str">
            <v>16 x Manguera Alimentacion TCU, 230Vac</v>
          </cell>
          <cell r="H2804" t="str">
            <v>OF5119</v>
          </cell>
          <cell r="I2804">
            <v>0</v>
          </cell>
          <cell r="J2804">
            <v>4</v>
          </cell>
          <cell r="K2804">
            <v>6.93</v>
          </cell>
          <cell r="L2804">
            <v>-2.9299999999999997</v>
          </cell>
          <cell r="M2804">
            <v>1.7324999999999999</v>
          </cell>
          <cell r="N2804" t="str">
            <v>-</v>
          </cell>
          <cell r="O2804" t="str">
            <v>-</v>
          </cell>
          <cell r="P2804" t="str">
            <v>EMM</v>
          </cell>
          <cell r="Q2804" t="str">
            <v>-</v>
          </cell>
          <cell r="R2804" t="str">
            <v>-</v>
          </cell>
          <cell r="S2804" t="str">
            <v>-</v>
          </cell>
          <cell r="T2804" t="str">
            <v>-</v>
          </cell>
          <cell r="U2804">
            <v>43528</v>
          </cell>
          <cell r="V2804">
            <v>43553</v>
          </cell>
          <cell r="W2804">
            <v>43555</v>
          </cell>
          <cell r="X2804">
            <v>25</v>
          </cell>
          <cell r="Y2804">
            <v>43564</v>
          </cell>
          <cell r="Z2804">
            <v>9</v>
          </cell>
        </row>
        <row r="2805">
          <cell r="C2805">
            <v>5157</v>
          </cell>
          <cell r="D2805" t="str">
            <v>SITEL</v>
          </cell>
          <cell r="E2805">
            <v>2019</v>
          </cell>
          <cell r="F2805" t="str">
            <v>TA</v>
          </cell>
          <cell r="G2805" t="str">
            <v>12 x Manguera Alimentacion TCU, 24Vdc</v>
          </cell>
          <cell r="H2805" t="str">
            <v>OF5144</v>
          </cell>
          <cell r="I2805">
            <v>0</v>
          </cell>
          <cell r="J2805">
            <v>2.9999999999999996</v>
          </cell>
          <cell r="K2805">
            <v>7.93</v>
          </cell>
          <cell r="L2805">
            <v>-4.93</v>
          </cell>
          <cell r="M2805">
            <v>2.6433333333333335</v>
          </cell>
          <cell r="N2805" t="str">
            <v>-</v>
          </cell>
          <cell r="O2805" t="str">
            <v>-</v>
          </cell>
          <cell r="P2805" t="str">
            <v>EMM</v>
          </cell>
          <cell r="Q2805" t="str">
            <v>-</v>
          </cell>
          <cell r="R2805" t="str">
            <v>-</v>
          </cell>
          <cell r="S2805" t="str">
            <v>-</v>
          </cell>
          <cell r="T2805" t="str">
            <v>-</v>
          </cell>
          <cell r="U2805">
            <v>43528</v>
          </cell>
          <cell r="V2805">
            <v>43553</v>
          </cell>
          <cell r="W2805">
            <v>43555</v>
          </cell>
          <cell r="X2805">
            <v>25</v>
          </cell>
          <cell r="Y2805">
            <v>43564</v>
          </cell>
          <cell r="Z2805">
            <v>9</v>
          </cell>
        </row>
        <row r="2806">
          <cell r="C2806">
            <v>0</v>
          </cell>
          <cell r="D2806">
            <v>0</v>
          </cell>
          <cell r="E2806">
            <v>0</v>
          </cell>
          <cell r="F2806">
            <v>0</v>
          </cell>
          <cell r="G2806">
            <v>0</v>
          </cell>
          <cell r="H2806">
            <v>0</v>
          </cell>
          <cell r="I2806">
            <v>0</v>
          </cell>
          <cell r="J2806">
            <v>223.5</v>
          </cell>
          <cell r="K2806">
            <v>134.61000000000001</v>
          </cell>
          <cell r="L2806">
            <v>88.889999999999986</v>
          </cell>
          <cell r="M2806">
            <v>0</v>
          </cell>
          <cell r="N2806">
            <v>0</v>
          </cell>
          <cell r="O2806">
            <v>0</v>
          </cell>
          <cell r="P2806">
            <v>0</v>
          </cell>
          <cell r="Q2806">
            <v>0</v>
          </cell>
          <cell r="R2806">
            <v>0</v>
          </cell>
          <cell r="S2806">
            <v>0</v>
          </cell>
          <cell r="T2806">
            <v>0</v>
          </cell>
          <cell r="U2806">
            <v>0</v>
          </cell>
          <cell r="V2806">
            <v>0</v>
          </cell>
          <cell r="W2806">
            <v>0</v>
          </cell>
          <cell r="X2806">
            <v>0</v>
          </cell>
          <cell r="Y2806">
            <v>0</v>
          </cell>
          <cell r="Z2806">
            <v>-212</v>
          </cell>
        </row>
        <row r="2807">
          <cell r="M2807">
            <v>0</v>
          </cell>
          <cell r="N2807">
            <v>0</v>
          </cell>
          <cell r="O2807">
            <v>0</v>
          </cell>
          <cell r="P2807">
            <v>0</v>
          </cell>
          <cell r="Q2807">
            <v>0</v>
          </cell>
          <cell r="R2807">
            <v>0</v>
          </cell>
          <cell r="S2807">
            <v>0</v>
          </cell>
          <cell r="T2807">
            <v>0</v>
          </cell>
          <cell r="U2807">
            <v>0</v>
          </cell>
          <cell r="V2807">
            <v>0</v>
          </cell>
          <cell r="W2807">
            <v>0</v>
          </cell>
          <cell r="X2807">
            <v>0</v>
          </cell>
          <cell r="Y2807">
            <v>0</v>
          </cell>
          <cell r="Z2807">
            <v>0</v>
          </cell>
        </row>
        <row r="2808">
          <cell r="M2808">
            <v>0</v>
          </cell>
          <cell r="N2808">
            <v>0</v>
          </cell>
          <cell r="O2808">
            <v>0</v>
          </cell>
          <cell r="P2808">
            <v>0</v>
          </cell>
          <cell r="Q2808">
            <v>0</v>
          </cell>
          <cell r="R2808">
            <v>0</v>
          </cell>
          <cell r="S2808">
            <v>0</v>
          </cell>
          <cell r="T2808">
            <v>0</v>
          </cell>
          <cell r="U2808">
            <v>0</v>
          </cell>
          <cell r="V2808">
            <v>0</v>
          </cell>
          <cell r="W2808">
            <v>0</v>
          </cell>
          <cell r="X2808">
            <v>0</v>
          </cell>
          <cell r="Y2808">
            <v>0</v>
          </cell>
          <cell r="Z2808">
            <v>0</v>
          </cell>
        </row>
        <row r="2809">
          <cell r="D2809">
            <v>0</v>
          </cell>
          <cell r="E2809">
            <v>0</v>
          </cell>
          <cell r="F2809">
            <v>0</v>
          </cell>
          <cell r="G2809">
            <v>0</v>
          </cell>
          <cell r="H2809">
            <v>0</v>
          </cell>
          <cell r="I2809">
            <v>0</v>
          </cell>
          <cell r="J2809">
            <v>0</v>
          </cell>
          <cell r="K2809">
            <v>0</v>
          </cell>
          <cell r="M2809">
            <v>0</v>
          </cell>
          <cell r="N2809" t="str">
            <v>APROVISIONAMENTS</v>
          </cell>
          <cell r="O2809" t="str">
            <v>ADMINISTRACIO</v>
          </cell>
          <cell r="P2809" t="str">
            <v>OPERACIONS</v>
          </cell>
          <cell r="Q2809" t="str">
            <v>ENGINYERIA HW</v>
          </cell>
          <cell r="R2809" t="str">
            <v>ENGINYERIA SW</v>
          </cell>
          <cell r="S2809" t="str">
            <v>COMERCIAL</v>
          </cell>
          <cell r="T2809" t="str">
            <v>CONSUL.TELCOMUNIC.</v>
          </cell>
          <cell r="U2809">
            <v>0</v>
          </cell>
          <cell r="V2809">
            <v>0</v>
          </cell>
          <cell r="W2809">
            <v>0</v>
          </cell>
          <cell r="X2809">
            <v>0</v>
          </cell>
          <cell r="Y2809">
            <v>0</v>
          </cell>
          <cell r="Z2809">
            <v>0</v>
          </cell>
        </row>
        <row r="2810">
          <cell r="M2810">
            <v>0</v>
          </cell>
          <cell r="N2810">
            <v>0</v>
          </cell>
          <cell r="O2810">
            <v>0</v>
          </cell>
          <cell r="P2810">
            <v>0</v>
          </cell>
          <cell r="Q2810">
            <v>0</v>
          </cell>
          <cell r="R2810">
            <v>0</v>
          </cell>
          <cell r="S2810">
            <v>0</v>
          </cell>
          <cell r="T2810">
            <v>0</v>
          </cell>
          <cell r="U2810">
            <v>0</v>
          </cell>
          <cell r="V2810">
            <v>0</v>
          </cell>
          <cell r="W2810">
            <v>0</v>
          </cell>
          <cell r="X2810">
            <v>0</v>
          </cell>
          <cell r="Y2810">
            <v>0</v>
          </cell>
          <cell r="Z2810">
            <v>0</v>
          </cell>
        </row>
        <row r="2811">
          <cell r="M2811">
            <v>0</v>
          </cell>
          <cell r="N2811">
            <v>0</v>
          </cell>
          <cell r="O2811">
            <v>0</v>
          </cell>
          <cell r="P2811">
            <v>0</v>
          </cell>
          <cell r="Q2811">
            <v>0</v>
          </cell>
          <cell r="R2811">
            <v>0</v>
          </cell>
          <cell r="S2811">
            <v>0</v>
          </cell>
          <cell r="T2811">
            <v>0</v>
          </cell>
          <cell r="U2811">
            <v>0</v>
          </cell>
          <cell r="V2811">
            <v>0</v>
          </cell>
          <cell r="W2811">
            <v>0</v>
          </cell>
          <cell r="X2811">
            <v>0</v>
          </cell>
          <cell r="Y2811">
            <v>0</v>
          </cell>
          <cell r="Z2811">
            <v>0</v>
          </cell>
        </row>
        <row r="2812">
          <cell r="M2812">
            <v>0</v>
          </cell>
          <cell r="N2812">
            <v>0</v>
          </cell>
          <cell r="O2812">
            <v>0</v>
          </cell>
          <cell r="P2812">
            <v>0</v>
          </cell>
          <cell r="Q2812">
            <v>0</v>
          </cell>
          <cell r="R2812">
            <v>0</v>
          </cell>
          <cell r="S2812">
            <v>0</v>
          </cell>
          <cell r="T2812">
            <v>0</v>
          </cell>
          <cell r="U2812">
            <v>0</v>
          </cell>
          <cell r="V2812">
            <v>0</v>
          </cell>
          <cell r="W2812">
            <v>0</v>
          </cell>
          <cell r="X2812">
            <v>0</v>
          </cell>
          <cell r="Y2812">
            <v>0</v>
          </cell>
          <cell r="Z2812">
            <v>0</v>
          </cell>
        </row>
        <row r="2813">
          <cell r="M2813">
            <v>0</v>
          </cell>
          <cell r="N2813">
            <v>0</v>
          </cell>
          <cell r="O2813">
            <v>0</v>
          </cell>
          <cell r="P2813">
            <v>0</v>
          </cell>
          <cell r="Q2813">
            <v>0</v>
          </cell>
          <cell r="R2813">
            <v>0</v>
          </cell>
          <cell r="S2813">
            <v>0</v>
          </cell>
          <cell r="T2813">
            <v>0</v>
          </cell>
          <cell r="U2813">
            <v>0</v>
          </cell>
          <cell r="V2813">
            <v>0</v>
          </cell>
          <cell r="W2813">
            <v>0</v>
          </cell>
          <cell r="X2813">
            <v>0</v>
          </cell>
          <cell r="Y2813">
            <v>0</v>
          </cell>
          <cell r="Z2813">
            <v>0</v>
          </cell>
        </row>
        <row r="2814">
          <cell r="E2814" t="str">
            <v>Projectes (EXTERNS) en curs 2.019</v>
          </cell>
          <cell r="F2814">
            <v>0</v>
          </cell>
          <cell r="G2814">
            <v>0</v>
          </cell>
          <cell r="H2814">
            <v>0</v>
          </cell>
          <cell r="I2814">
            <v>0</v>
          </cell>
          <cell r="J2814">
            <v>0</v>
          </cell>
          <cell r="K2814">
            <v>0</v>
          </cell>
          <cell r="L2814">
            <v>0</v>
          </cell>
          <cell r="M2814">
            <v>0</v>
          </cell>
          <cell r="N2814">
            <v>0</v>
          </cell>
          <cell r="O2814">
            <v>0</v>
          </cell>
          <cell r="P2814">
            <v>0</v>
          </cell>
          <cell r="Q2814">
            <v>0</v>
          </cell>
          <cell r="R2814">
            <v>0</v>
          </cell>
          <cell r="S2814">
            <v>0</v>
          </cell>
          <cell r="T2814">
            <v>0</v>
          </cell>
          <cell r="U2814">
            <v>0</v>
          </cell>
          <cell r="V2814">
            <v>0</v>
          </cell>
          <cell r="W2814">
            <v>0</v>
          </cell>
          <cell r="X2814">
            <v>0</v>
          </cell>
          <cell r="Y2814">
            <v>0</v>
          </cell>
          <cell r="Z2814">
            <v>0</v>
          </cell>
        </row>
        <row r="2815">
          <cell r="M2815">
            <v>0</v>
          </cell>
          <cell r="N2815">
            <v>0</v>
          </cell>
          <cell r="O2815">
            <v>0</v>
          </cell>
          <cell r="P2815">
            <v>0</v>
          </cell>
          <cell r="Q2815">
            <v>0</v>
          </cell>
          <cell r="R2815">
            <v>0</v>
          </cell>
          <cell r="S2815">
            <v>0</v>
          </cell>
          <cell r="T2815">
            <v>0</v>
          </cell>
          <cell r="U2815">
            <v>0</v>
          </cell>
          <cell r="V2815">
            <v>0</v>
          </cell>
          <cell r="W2815">
            <v>0</v>
          </cell>
          <cell r="X2815">
            <v>0</v>
          </cell>
          <cell r="Y2815">
            <v>0</v>
          </cell>
          <cell r="Z2815">
            <v>0</v>
          </cell>
        </row>
        <row r="2816">
          <cell r="M2816">
            <v>0</v>
          </cell>
          <cell r="N2816">
            <v>0</v>
          </cell>
          <cell r="O2816">
            <v>0</v>
          </cell>
          <cell r="P2816">
            <v>0</v>
          </cell>
          <cell r="Q2816">
            <v>0</v>
          </cell>
          <cell r="R2816">
            <v>0</v>
          </cell>
          <cell r="S2816">
            <v>0</v>
          </cell>
          <cell r="T2816">
            <v>0</v>
          </cell>
          <cell r="U2816">
            <v>0</v>
          </cell>
          <cell r="V2816">
            <v>0</v>
          </cell>
          <cell r="W2816">
            <v>0</v>
          </cell>
          <cell r="X2816">
            <v>0</v>
          </cell>
          <cell r="Y2816">
            <v>0</v>
          </cell>
          <cell r="Z2816">
            <v>0</v>
          </cell>
        </row>
        <row r="2817">
          <cell r="C2817" t="str">
            <v>OF</v>
          </cell>
          <cell r="D2817" t="str">
            <v>CLIENT</v>
          </cell>
          <cell r="E2817" t="str">
            <v>ANY</v>
          </cell>
          <cell r="F2817" t="str">
            <v>STATUS</v>
          </cell>
          <cell r="G2817" t="str">
            <v>PROJECTE</v>
          </cell>
          <cell r="H2817" t="str">
            <v>TIPUS OF o DEPENDENCIA</v>
          </cell>
          <cell r="I2817">
            <v>0</v>
          </cell>
          <cell r="J2817" t="str">
            <v>PREV</v>
          </cell>
          <cell r="K2817" t="str">
            <v>TOTAL</v>
          </cell>
          <cell r="L2817" t="str">
            <v>DESV</v>
          </cell>
          <cell r="M2817" t="str">
            <v>AVANÇ</v>
          </cell>
          <cell r="N2817" t="str">
            <v>DPT. IMPLICATS</v>
          </cell>
          <cell r="O2817">
            <v>0</v>
          </cell>
          <cell r="P2817">
            <v>0</v>
          </cell>
          <cell r="Q2817">
            <v>0</v>
          </cell>
          <cell r="R2817">
            <v>0</v>
          </cell>
          <cell r="S2817">
            <v>0</v>
          </cell>
          <cell r="T2817">
            <v>0</v>
          </cell>
          <cell r="U2817" t="str">
            <v>DATA</v>
          </cell>
          <cell r="V2817" t="str">
            <v>DATA</v>
          </cell>
          <cell r="W2817" t="str">
            <v>DATA</v>
          </cell>
          <cell r="X2817" t="str">
            <v>DURADA</v>
          </cell>
          <cell r="Y2817" t="str">
            <v>DATA</v>
          </cell>
          <cell r="Z2817" t="str">
            <v>DESVIAC.</v>
          </cell>
        </row>
        <row r="2818">
          <cell r="C2818">
            <v>0</v>
          </cell>
          <cell r="D2818">
            <v>0</v>
          </cell>
          <cell r="E2818">
            <v>0</v>
          </cell>
          <cell r="F2818">
            <v>0</v>
          </cell>
          <cell r="G2818">
            <v>0</v>
          </cell>
          <cell r="H2818">
            <v>0</v>
          </cell>
          <cell r="I2818">
            <v>0</v>
          </cell>
          <cell r="J2818">
            <v>0</v>
          </cell>
          <cell r="K2818" t="str">
            <v>REAL</v>
          </cell>
          <cell r="L2818">
            <v>0</v>
          </cell>
          <cell r="M2818">
            <v>0</v>
          </cell>
          <cell r="N2818">
            <v>0</v>
          </cell>
          <cell r="O2818">
            <v>0</v>
          </cell>
          <cell r="P2818">
            <v>0</v>
          </cell>
          <cell r="Q2818">
            <v>0</v>
          </cell>
          <cell r="R2818">
            <v>0</v>
          </cell>
          <cell r="S2818">
            <v>0</v>
          </cell>
          <cell r="T2818">
            <v>0</v>
          </cell>
          <cell r="U2818" t="str">
            <v>INICI</v>
          </cell>
          <cell r="V2818" t="str">
            <v>ENTREGA</v>
          </cell>
          <cell r="W2818" t="str">
            <v>REVISADA</v>
          </cell>
          <cell r="X2818">
            <v>0</v>
          </cell>
          <cell r="Y2818" t="str">
            <v>ACCEP.</v>
          </cell>
          <cell r="Z2818">
            <v>0</v>
          </cell>
        </row>
        <row r="2819">
          <cell r="C2819">
            <v>0</v>
          </cell>
          <cell r="D2819">
            <v>0</v>
          </cell>
          <cell r="E2819">
            <v>0</v>
          </cell>
          <cell r="F2819">
            <v>0</v>
          </cell>
          <cell r="G2819">
            <v>0</v>
          </cell>
          <cell r="H2819">
            <v>0</v>
          </cell>
          <cell r="I2819">
            <v>0</v>
          </cell>
          <cell r="M2819">
            <v>0</v>
          </cell>
          <cell r="N2819">
            <v>0</v>
          </cell>
          <cell r="O2819">
            <v>0</v>
          </cell>
          <cell r="P2819">
            <v>0</v>
          </cell>
          <cell r="Q2819">
            <v>0</v>
          </cell>
          <cell r="R2819">
            <v>0</v>
          </cell>
          <cell r="S2819">
            <v>0</v>
          </cell>
          <cell r="T2819">
            <v>0</v>
          </cell>
          <cell r="U2819">
            <v>0</v>
          </cell>
          <cell r="V2819">
            <v>0</v>
          </cell>
          <cell r="W2819">
            <v>0</v>
          </cell>
          <cell r="X2819">
            <v>0</v>
          </cell>
          <cell r="Y2819">
            <v>0</v>
          </cell>
          <cell r="Z2819">
            <v>0</v>
          </cell>
        </row>
        <row r="2820">
          <cell r="C2820">
            <v>5158</v>
          </cell>
          <cell r="D2820" t="str">
            <v>SITEL</v>
          </cell>
          <cell r="E2820">
            <v>2019</v>
          </cell>
          <cell r="F2820" t="str">
            <v>TA</v>
          </cell>
          <cell r="G2820" t="str">
            <v>28 x Manguera Alimentacion MOTOR, 24Vdc</v>
          </cell>
          <cell r="H2820" t="str">
            <v>OF5119</v>
          </cell>
          <cell r="I2820">
            <v>0</v>
          </cell>
          <cell r="J2820">
            <v>7</v>
          </cell>
          <cell r="K2820">
            <v>8.1</v>
          </cell>
          <cell r="L2820">
            <v>-1.0999999999999996</v>
          </cell>
          <cell r="M2820">
            <v>1.157142857142857</v>
          </cell>
          <cell r="N2820" t="str">
            <v>-</v>
          </cell>
          <cell r="O2820" t="str">
            <v>-</v>
          </cell>
          <cell r="P2820" t="str">
            <v>EMM</v>
          </cell>
          <cell r="Q2820" t="str">
            <v>-</v>
          </cell>
          <cell r="R2820" t="str">
            <v>-</v>
          </cell>
          <cell r="S2820" t="str">
            <v>-</v>
          </cell>
          <cell r="T2820" t="str">
            <v>-</v>
          </cell>
          <cell r="U2820">
            <v>43528</v>
          </cell>
          <cell r="V2820">
            <v>43553</v>
          </cell>
          <cell r="W2820">
            <v>43555</v>
          </cell>
          <cell r="X2820">
            <v>25</v>
          </cell>
          <cell r="Y2820">
            <v>43564</v>
          </cell>
          <cell r="Z2820">
            <v>9</v>
          </cell>
        </row>
        <row r="2821">
          <cell r="C2821">
            <v>5159</v>
          </cell>
          <cell r="D2821" t="str">
            <v>SITEL</v>
          </cell>
          <cell r="E2821">
            <v>2019</v>
          </cell>
          <cell r="F2821" t="str">
            <v>TA</v>
          </cell>
          <cell r="G2821" t="str">
            <v>28 x Manguera Apantallada COM TCU, RS-485</v>
          </cell>
          <cell r="H2821" t="str">
            <v>OF5119</v>
          </cell>
          <cell r="I2821">
            <v>0</v>
          </cell>
          <cell r="J2821">
            <v>7</v>
          </cell>
          <cell r="K2821">
            <v>15.2</v>
          </cell>
          <cell r="L2821">
            <v>-8.1999999999999993</v>
          </cell>
          <cell r="M2821">
            <v>2.1714285714285713</v>
          </cell>
          <cell r="N2821" t="str">
            <v>-</v>
          </cell>
          <cell r="O2821" t="str">
            <v>-</v>
          </cell>
          <cell r="P2821" t="str">
            <v>EMM</v>
          </cell>
          <cell r="Q2821" t="str">
            <v>-</v>
          </cell>
          <cell r="R2821" t="str">
            <v>-</v>
          </cell>
          <cell r="S2821" t="str">
            <v>-</v>
          </cell>
          <cell r="T2821" t="str">
            <v>-</v>
          </cell>
          <cell r="U2821">
            <v>43528</v>
          </cell>
          <cell r="V2821">
            <v>43553</v>
          </cell>
          <cell r="W2821">
            <v>43555</v>
          </cell>
          <cell r="X2821">
            <v>25</v>
          </cell>
          <cell r="Y2821">
            <v>43564</v>
          </cell>
          <cell r="Z2821">
            <v>9</v>
          </cell>
        </row>
        <row r="2822">
          <cell r="C2822">
            <v>5160</v>
          </cell>
          <cell r="D2822" t="str">
            <v>EOSPIT</v>
          </cell>
          <cell r="E2822">
            <v>2019</v>
          </cell>
          <cell r="F2822" t="str">
            <v>OB</v>
          </cell>
          <cell r="G2822" t="str">
            <v>CC SCADA TEDIS.Net EOSA-PITARCH v2.0</v>
          </cell>
          <cell r="H2822" t="str">
            <v>PPAL</v>
          </cell>
          <cell r="I2822">
            <v>0</v>
          </cell>
          <cell r="J2822">
            <v>8</v>
          </cell>
          <cell r="K2822">
            <v>0</v>
          </cell>
          <cell r="L2822">
            <v>8</v>
          </cell>
          <cell r="M2822">
            <v>0</v>
          </cell>
          <cell r="N2822" t="str">
            <v>-</v>
          </cell>
          <cell r="O2822" t="str">
            <v>-</v>
          </cell>
          <cell r="P2822" t="str">
            <v>-</v>
          </cell>
          <cell r="Q2822" t="str">
            <v>-</v>
          </cell>
          <cell r="R2822" t="str">
            <v>EDC</v>
          </cell>
          <cell r="S2822" t="str">
            <v>-</v>
          </cell>
          <cell r="T2822" t="str">
            <v>-</v>
          </cell>
          <cell r="U2822">
            <v>43497</v>
          </cell>
          <cell r="V2822">
            <v>43553</v>
          </cell>
          <cell r="W2822">
            <v>43553</v>
          </cell>
          <cell r="X2822">
            <v>58</v>
          </cell>
          <cell r="Y2822">
            <v>0</v>
          </cell>
          <cell r="Z2822" t="str">
            <v/>
          </cell>
        </row>
        <row r="2823">
          <cell r="C2823">
            <v>5161</v>
          </cell>
          <cell r="D2823" t="str">
            <v>SITEL</v>
          </cell>
          <cell r="E2823">
            <v>2019</v>
          </cell>
          <cell r="F2823" t="str">
            <v>OB</v>
          </cell>
          <cell r="G2823" t="str">
            <v>Desenvolupament SW TEDIS.Net IsotrolMeteringService v1.48</v>
          </cell>
          <cell r="H2823" t="str">
            <v>OF5160</v>
          </cell>
          <cell r="I2823">
            <v>0</v>
          </cell>
          <cell r="J2823">
            <v>88</v>
          </cell>
          <cell r="K2823">
            <v>0</v>
          </cell>
          <cell r="L2823">
            <v>88</v>
          </cell>
          <cell r="M2823">
            <v>0</v>
          </cell>
          <cell r="N2823" t="str">
            <v>-</v>
          </cell>
          <cell r="O2823" t="str">
            <v>-</v>
          </cell>
          <cell r="P2823" t="str">
            <v>-</v>
          </cell>
          <cell r="Q2823" t="str">
            <v>-</v>
          </cell>
          <cell r="R2823" t="str">
            <v>EDC</v>
          </cell>
          <cell r="S2823" t="str">
            <v>-</v>
          </cell>
          <cell r="T2823" t="str">
            <v>-</v>
          </cell>
          <cell r="U2823">
            <v>43497</v>
          </cell>
          <cell r="V2823">
            <v>43553</v>
          </cell>
          <cell r="W2823">
            <v>43553</v>
          </cell>
          <cell r="X2823">
            <v>58</v>
          </cell>
          <cell r="Y2823">
            <v>0</v>
          </cell>
          <cell r="Z2823" t="str">
            <v/>
          </cell>
        </row>
        <row r="2824">
          <cell r="C2824">
            <v>5162</v>
          </cell>
          <cell r="D2824" t="str">
            <v>MOELCU</v>
          </cell>
          <cell r="E2824">
            <v>2019</v>
          </cell>
          <cell r="F2824" t="str">
            <v>TA</v>
          </cell>
          <cell r="G2824" t="str">
            <v>Inst. y PEM RTU C.S. LAS MINAS v1.0</v>
          </cell>
          <cell r="H2824" t="str">
            <v>IND</v>
          </cell>
          <cell r="I2824">
            <v>0</v>
          </cell>
          <cell r="J2824">
            <v>3.5</v>
          </cell>
          <cell r="K2824">
            <v>2</v>
          </cell>
          <cell r="L2824">
            <v>1.5</v>
          </cell>
          <cell r="M2824">
            <v>0.5714285714285714</v>
          </cell>
          <cell r="N2824" t="str">
            <v>-</v>
          </cell>
          <cell r="O2824" t="str">
            <v>-</v>
          </cell>
          <cell r="P2824" t="str">
            <v>-</v>
          </cell>
          <cell r="Q2824" t="str">
            <v>JMG</v>
          </cell>
          <cell r="R2824" t="str">
            <v>-</v>
          </cell>
          <cell r="S2824" t="str">
            <v>-</v>
          </cell>
          <cell r="T2824" t="str">
            <v>-</v>
          </cell>
          <cell r="U2824">
            <v>43500</v>
          </cell>
          <cell r="V2824">
            <v>43553</v>
          </cell>
          <cell r="W2824">
            <v>43553</v>
          </cell>
          <cell r="X2824">
            <v>55</v>
          </cell>
          <cell r="Y2824">
            <v>43500</v>
          </cell>
          <cell r="Z2824">
            <v>-55</v>
          </cell>
        </row>
        <row r="2825">
          <cell r="C2825">
            <v>5163</v>
          </cell>
          <cell r="D2825" t="str">
            <v>PEUSA</v>
          </cell>
          <cell r="E2825">
            <v>2019</v>
          </cell>
          <cell r="F2825" t="str">
            <v>OB</v>
          </cell>
          <cell r="G2825" t="str">
            <v>Inst. i PEM CCSat PEUSA v12.0</v>
          </cell>
          <cell r="H2825" t="str">
            <v>IND</v>
          </cell>
          <cell r="I2825">
            <v>0</v>
          </cell>
          <cell r="J2825">
            <v>4</v>
          </cell>
          <cell r="K2825">
            <v>0</v>
          </cell>
          <cell r="L2825">
            <v>4</v>
          </cell>
          <cell r="M2825">
            <v>0</v>
          </cell>
          <cell r="N2825" t="str">
            <v>-</v>
          </cell>
          <cell r="O2825" t="str">
            <v>-</v>
          </cell>
          <cell r="P2825" t="str">
            <v>-</v>
          </cell>
          <cell r="Q2825" t="str">
            <v>-</v>
          </cell>
          <cell r="R2825" t="str">
            <v>TRS</v>
          </cell>
          <cell r="S2825" t="str">
            <v>-</v>
          </cell>
          <cell r="T2825" t="str">
            <v>-</v>
          </cell>
          <cell r="U2825">
            <v>43488</v>
          </cell>
          <cell r="V2825">
            <v>43539</v>
          </cell>
          <cell r="W2825">
            <v>43539</v>
          </cell>
          <cell r="X2825">
            <v>52</v>
          </cell>
          <cell r="Y2825">
            <v>0</v>
          </cell>
          <cell r="Z2825" t="str">
            <v/>
          </cell>
        </row>
        <row r="2826">
          <cell r="C2826">
            <v>5164</v>
          </cell>
          <cell r="D2826" t="str">
            <v>CACUCA</v>
          </cell>
          <cell r="E2826">
            <v>2019</v>
          </cell>
          <cell r="F2826" t="str">
            <v>OB</v>
          </cell>
          <cell r="G2826" t="str">
            <v>Adaptacio ModBus RTU per a NCU TCU v1.0</v>
          </cell>
          <cell r="H2826" t="str">
            <v>IND</v>
          </cell>
          <cell r="I2826">
            <v>0</v>
          </cell>
          <cell r="J2826">
            <v>65</v>
          </cell>
          <cell r="K2826">
            <v>0</v>
          </cell>
          <cell r="L2826">
            <v>65</v>
          </cell>
          <cell r="M2826">
            <v>0</v>
          </cell>
          <cell r="N2826" t="str">
            <v>-</v>
          </cell>
          <cell r="O2826" t="str">
            <v>-</v>
          </cell>
          <cell r="P2826" t="str">
            <v>-</v>
          </cell>
          <cell r="Q2826" t="str">
            <v>-</v>
          </cell>
          <cell r="R2826" t="str">
            <v>JMT</v>
          </cell>
          <cell r="S2826" t="str">
            <v>-</v>
          </cell>
          <cell r="T2826" t="str">
            <v>-</v>
          </cell>
          <cell r="U2826">
            <v>43529</v>
          </cell>
          <cell r="V2826">
            <v>43539</v>
          </cell>
          <cell r="W2826">
            <v>43539</v>
          </cell>
          <cell r="X2826">
            <v>10</v>
          </cell>
          <cell r="Y2826">
            <v>0</v>
          </cell>
          <cell r="Z2826" t="str">
            <v/>
          </cell>
        </row>
        <row r="2827">
          <cell r="C2827">
            <v>5165</v>
          </cell>
          <cell r="D2827" t="str">
            <v>ELEDUD</v>
          </cell>
          <cell r="E2827">
            <v>2019</v>
          </cell>
          <cell r="F2827" t="str">
            <v>OB</v>
          </cell>
          <cell r="G2827" t="str">
            <v>MANTENIMENT CSSat SUDANELL 2019-02</v>
          </cell>
          <cell r="H2827" t="str">
            <v>IND</v>
          </cell>
          <cell r="I2827">
            <v>0</v>
          </cell>
          <cell r="J2827">
            <v>4</v>
          </cell>
          <cell r="K2827">
            <v>0</v>
          </cell>
          <cell r="L2827">
            <v>4</v>
          </cell>
          <cell r="M2827">
            <v>0</v>
          </cell>
          <cell r="N2827" t="str">
            <v>-</v>
          </cell>
          <cell r="O2827" t="str">
            <v>-</v>
          </cell>
          <cell r="P2827" t="str">
            <v>-</v>
          </cell>
          <cell r="Q2827" t="str">
            <v>-</v>
          </cell>
          <cell r="R2827" t="str">
            <v>TRS</v>
          </cell>
          <cell r="S2827" t="str">
            <v>-</v>
          </cell>
          <cell r="T2827" t="str">
            <v>-</v>
          </cell>
          <cell r="U2827">
            <v>43466</v>
          </cell>
          <cell r="V2827">
            <v>43496</v>
          </cell>
          <cell r="W2827">
            <v>43496</v>
          </cell>
          <cell r="X2827">
            <v>30</v>
          </cell>
          <cell r="Y2827">
            <v>0</v>
          </cell>
          <cell r="Z2827" t="str">
            <v/>
          </cell>
        </row>
        <row r="2828">
          <cell r="C2828">
            <v>5166</v>
          </cell>
          <cell r="D2828" t="str">
            <v>SERGAR</v>
          </cell>
          <cell r="E2828">
            <v>2019</v>
          </cell>
          <cell r="F2828" t="str">
            <v>OB</v>
          </cell>
          <cell r="G2828" t="str">
            <v>MANTENIMENT CSSat SERVILIANO 2019-02</v>
          </cell>
          <cell r="H2828" t="str">
            <v>IND</v>
          </cell>
          <cell r="I2828">
            <v>0</v>
          </cell>
          <cell r="J2828">
            <v>6</v>
          </cell>
          <cell r="K2828">
            <v>0</v>
          </cell>
          <cell r="L2828">
            <v>6</v>
          </cell>
          <cell r="M2828">
            <v>0</v>
          </cell>
          <cell r="N2828" t="str">
            <v>-</v>
          </cell>
          <cell r="O2828" t="str">
            <v>-</v>
          </cell>
          <cell r="P2828" t="str">
            <v>-</v>
          </cell>
          <cell r="Q2828" t="str">
            <v>-</v>
          </cell>
          <cell r="R2828" t="str">
            <v>TRS</v>
          </cell>
          <cell r="S2828" t="str">
            <v>-</v>
          </cell>
          <cell r="T2828" t="str">
            <v>-</v>
          </cell>
          <cell r="U2828">
            <v>43466</v>
          </cell>
          <cell r="V2828">
            <v>43496</v>
          </cell>
          <cell r="W2828">
            <v>43496</v>
          </cell>
          <cell r="X2828">
            <v>30</v>
          </cell>
          <cell r="Y2828">
            <v>0</v>
          </cell>
          <cell r="Z2828" t="str">
            <v/>
          </cell>
        </row>
        <row r="2829">
          <cell r="C2829">
            <v>5167</v>
          </cell>
          <cell r="D2829" t="str">
            <v>EAECEU</v>
          </cell>
          <cell r="E2829">
            <v>2019</v>
          </cell>
          <cell r="F2829" t="str">
            <v>OB</v>
          </cell>
          <cell r="G2829" t="str">
            <v>MANTENIMENT CSSat CEUTA 2019-02</v>
          </cell>
          <cell r="H2829" t="str">
            <v>IND</v>
          </cell>
          <cell r="I2829">
            <v>4</v>
          </cell>
          <cell r="J2829">
            <v>10</v>
          </cell>
          <cell r="K2829">
            <v>0</v>
          </cell>
          <cell r="L2829">
            <v>10</v>
          </cell>
          <cell r="M2829">
            <v>0</v>
          </cell>
          <cell r="N2829" t="str">
            <v>-</v>
          </cell>
          <cell r="O2829" t="str">
            <v>-</v>
          </cell>
          <cell r="P2829" t="str">
            <v>-</v>
          </cell>
          <cell r="Q2829" t="str">
            <v>-</v>
          </cell>
          <cell r="R2829" t="str">
            <v>TRS</v>
          </cell>
          <cell r="S2829" t="str">
            <v>-</v>
          </cell>
          <cell r="T2829" t="str">
            <v>-</v>
          </cell>
          <cell r="U2829">
            <v>43466</v>
          </cell>
          <cell r="V2829">
            <v>43496</v>
          </cell>
          <cell r="W2829">
            <v>43496</v>
          </cell>
          <cell r="X2829">
            <v>30</v>
          </cell>
          <cell r="Y2829">
            <v>0</v>
          </cell>
          <cell r="Z2829" t="str">
            <v/>
          </cell>
        </row>
        <row r="2830">
          <cell r="C2830">
            <v>5168</v>
          </cell>
          <cell r="D2830" t="str">
            <v>ELEMON</v>
          </cell>
          <cell r="E2830">
            <v>2019</v>
          </cell>
          <cell r="F2830" t="str">
            <v>OB</v>
          </cell>
          <cell r="G2830" t="str">
            <v>MANTENIMENT CSSat MONTOLIU 2019-02</v>
          </cell>
          <cell r="H2830" t="str">
            <v>IND</v>
          </cell>
          <cell r="I2830">
            <v>4</v>
          </cell>
          <cell r="J2830">
            <v>4</v>
          </cell>
          <cell r="K2830">
            <v>0</v>
          </cell>
          <cell r="L2830">
            <v>4</v>
          </cell>
          <cell r="M2830">
            <v>0</v>
          </cell>
          <cell r="N2830" t="str">
            <v>-</v>
          </cell>
          <cell r="O2830" t="str">
            <v>-</v>
          </cell>
          <cell r="P2830" t="str">
            <v>-</v>
          </cell>
          <cell r="Q2830" t="str">
            <v>-</v>
          </cell>
          <cell r="R2830" t="str">
            <v>TRS</v>
          </cell>
          <cell r="S2830" t="str">
            <v>-</v>
          </cell>
          <cell r="T2830" t="str">
            <v>-</v>
          </cell>
          <cell r="U2830">
            <v>43466</v>
          </cell>
          <cell r="V2830">
            <v>43496</v>
          </cell>
          <cell r="W2830">
            <v>43496</v>
          </cell>
          <cell r="X2830">
            <v>30</v>
          </cell>
          <cell r="Y2830">
            <v>0</v>
          </cell>
          <cell r="Z2830" t="str">
            <v/>
          </cell>
        </row>
        <row r="2831">
          <cell r="C2831">
            <v>5169</v>
          </cell>
          <cell r="D2831" t="str">
            <v>SUMTAR</v>
          </cell>
          <cell r="E2831">
            <v>2019</v>
          </cell>
          <cell r="F2831" t="str">
            <v>OB</v>
          </cell>
          <cell r="G2831" t="str">
            <v>MANTENIMENT CSSat TARRASENSES 2019-02</v>
          </cell>
          <cell r="H2831" t="str">
            <v>IND</v>
          </cell>
          <cell r="I2831">
            <v>6</v>
          </cell>
          <cell r="J2831">
            <v>4</v>
          </cell>
          <cell r="K2831">
            <v>0</v>
          </cell>
          <cell r="L2831">
            <v>4</v>
          </cell>
          <cell r="M2831">
            <v>0</v>
          </cell>
          <cell r="N2831" t="str">
            <v>-</v>
          </cell>
          <cell r="O2831" t="str">
            <v>-</v>
          </cell>
          <cell r="P2831" t="str">
            <v>-</v>
          </cell>
          <cell r="Q2831" t="str">
            <v>-</v>
          </cell>
          <cell r="R2831" t="str">
            <v>TRS</v>
          </cell>
          <cell r="S2831" t="str">
            <v>-</v>
          </cell>
          <cell r="T2831" t="str">
            <v>-</v>
          </cell>
          <cell r="U2831">
            <v>43466</v>
          </cell>
          <cell r="V2831">
            <v>43496</v>
          </cell>
          <cell r="W2831">
            <v>43496</v>
          </cell>
          <cell r="X2831">
            <v>30</v>
          </cell>
          <cell r="Y2831">
            <v>0</v>
          </cell>
          <cell r="Z2831" t="str">
            <v/>
          </cell>
        </row>
        <row r="2832">
          <cell r="C2832">
            <v>5170</v>
          </cell>
          <cell r="D2832" t="str">
            <v>ELECAR</v>
          </cell>
          <cell r="E2832">
            <v>2019</v>
          </cell>
          <cell r="F2832" t="str">
            <v>OB</v>
          </cell>
          <cell r="G2832" t="str">
            <v>MANTENIMENT CSSat CARDENER 2019-02</v>
          </cell>
          <cell r="H2832" t="str">
            <v>IND</v>
          </cell>
          <cell r="I2832">
            <v>6</v>
          </cell>
          <cell r="J2832">
            <v>5</v>
          </cell>
          <cell r="K2832">
            <v>0</v>
          </cell>
          <cell r="L2832">
            <v>5</v>
          </cell>
          <cell r="M2832">
            <v>0</v>
          </cell>
          <cell r="N2832" t="str">
            <v>-</v>
          </cell>
          <cell r="O2832" t="str">
            <v>-</v>
          </cell>
          <cell r="P2832" t="str">
            <v>-</v>
          </cell>
          <cell r="Q2832" t="str">
            <v>-</v>
          </cell>
          <cell r="R2832" t="str">
            <v>TRS</v>
          </cell>
          <cell r="S2832" t="str">
            <v>-</v>
          </cell>
          <cell r="T2832" t="str">
            <v>-</v>
          </cell>
          <cell r="U2832">
            <v>43466</v>
          </cell>
          <cell r="V2832">
            <v>43496</v>
          </cell>
          <cell r="W2832">
            <v>43496</v>
          </cell>
          <cell r="X2832">
            <v>30</v>
          </cell>
          <cell r="Y2832">
            <v>0</v>
          </cell>
          <cell r="Z2832" t="str">
            <v/>
          </cell>
        </row>
        <row r="2833">
          <cell r="C2833">
            <v>5171</v>
          </cell>
          <cell r="D2833" t="str">
            <v>ELEALB</v>
          </cell>
          <cell r="E2833">
            <v>2019</v>
          </cell>
          <cell r="F2833" t="str">
            <v>OB</v>
          </cell>
          <cell r="G2833" t="str">
            <v>MANTENIMENT CSSat ALBATARREC 2019-02</v>
          </cell>
          <cell r="H2833" t="str">
            <v>IND</v>
          </cell>
          <cell r="I2833">
            <v>0</v>
          </cell>
          <cell r="J2833">
            <v>4</v>
          </cell>
          <cell r="K2833">
            <v>0</v>
          </cell>
          <cell r="L2833">
            <v>4</v>
          </cell>
          <cell r="M2833">
            <v>0</v>
          </cell>
          <cell r="N2833" t="str">
            <v>-</v>
          </cell>
          <cell r="O2833" t="str">
            <v>-</v>
          </cell>
          <cell r="P2833" t="str">
            <v>-</v>
          </cell>
          <cell r="Q2833" t="str">
            <v>-</v>
          </cell>
          <cell r="R2833" t="str">
            <v>TRS</v>
          </cell>
          <cell r="S2833" t="str">
            <v>-</v>
          </cell>
          <cell r="T2833" t="str">
            <v>-</v>
          </cell>
          <cell r="U2833">
            <v>43466</v>
          </cell>
          <cell r="V2833">
            <v>43496</v>
          </cell>
          <cell r="W2833">
            <v>43496</v>
          </cell>
          <cell r="X2833">
            <v>30</v>
          </cell>
          <cell r="Y2833">
            <v>0</v>
          </cell>
          <cell r="Z2833" t="str">
            <v/>
          </cell>
        </row>
        <row r="2834">
          <cell r="C2834">
            <v>5172</v>
          </cell>
          <cell r="D2834" t="str">
            <v>ELTOSE</v>
          </cell>
          <cell r="E2834">
            <v>2019</v>
          </cell>
          <cell r="F2834" t="str">
            <v>OB</v>
          </cell>
          <cell r="G2834" t="str">
            <v>MANTENIMENT CSSat T.SEGRE 2019-02</v>
          </cell>
          <cell r="H2834" t="str">
            <v>IND</v>
          </cell>
          <cell r="I2834">
            <v>0</v>
          </cell>
          <cell r="J2834">
            <v>4</v>
          </cell>
          <cell r="K2834">
            <v>0</v>
          </cell>
          <cell r="L2834">
            <v>4</v>
          </cell>
          <cell r="M2834">
            <v>0</v>
          </cell>
          <cell r="N2834" t="str">
            <v>-</v>
          </cell>
          <cell r="O2834" t="str">
            <v>-</v>
          </cell>
          <cell r="P2834" t="str">
            <v>-</v>
          </cell>
          <cell r="Q2834" t="str">
            <v>-</v>
          </cell>
          <cell r="R2834" t="str">
            <v>TRS</v>
          </cell>
          <cell r="S2834" t="str">
            <v>-</v>
          </cell>
          <cell r="T2834" t="str">
            <v>-</v>
          </cell>
          <cell r="U2834">
            <v>43466</v>
          </cell>
          <cell r="V2834">
            <v>43496</v>
          </cell>
          <cell r="W2834">
            <v>43496</v>
          </cell>
          <cell r="X2834">
            <v>30</v>
          </cell>
          <cell r="Y2834">
            <v>0</v>
          </cell>
          <cell r="Z2834" t="str">
            <v/>
          </cell>
        </row>
        <row r="2835">
          <cell r="C2835">
            <v>5173</v>
          </cell>
          <cell r="D2835" t="str">
            <v>ELSACO</v>
          </cell>
          <cell r="E2835">
            <v>2019</v>
          </cell>
          <cell r="F2835" t="str">
            <v>OB</v>
          </cell>
          <cell r="G2835" t="str">
            <v>MANTENIMENT CSSat STA.COLOMA 2019-02</v>
          </cell>
          <cell r="H2835" t="str">
            <v>IND</v>
          </cell>
          <cell r="I2835">
            <v>0</v>
          </cell>
          <cell r="J2835">
            <v>4</v>
          </cell>
          <cell r="K2835">
            <v>0</v>
          </cell>
          <cell r="L2835">
            <v>4</v>
          </cell>
          <cell r="M2835">
            <v>0</v>
          </cell>
          <cell r="N2835" t="str">
            <v>-</v>
          </cell>
          <cell r="O2835" t="str">
            <v>-</v>
          </cell>
          <cell r="P2835" t="str">
            <v>-</v>
          </cell>
          <cell r="Q2835" t="str">
            <v>-</v>
          </cell>
          <cell r="R2835" t="str">
            <v>TRS</v>
          </cell>
          <cell r="S2835" t="str">
            <v>-</v>
          </cell>
          <cell r="T2835" t="str">
            <v>-</v>
          </cell>
          <cell r="U2835">
            <v>43466</v>
          </cell>
          <cell r="V2835">
            <v>43496</v>
          </cell>
          <cell r="W2835">
            <v>43496</v>
          </cell>
          <cell r="X2835">
            <v>30</v>
          </cell>
          <cell r="Y2835">
            <v>0</v>
          </cell>
          <cell r="Z2835" t="str">
            <v/>
          </cell>
        </row>
        <row r="2836">
          <cell r="C2836">
            <v>5174</v>
          </cell>
          <cell r="D2836" t="str">
            <v>EMSA</v>
          </cell>
          <cell r="E2836">
            <v>2019</v>
          </cell>
          <cell r="F2836" t="str">
            <v>OB</v>
          </cell>
          <cell r="G2836" t="str">
            <v>MANTENIMENT CSSat EMSA 2019-02</v>
          </cell>
          <cell r="H2836" t="str">
            <v>IND</v>
          </cell>
          <cell r="I2836">
            <v>0</v>
          </cell>
          <cell r="J2836">
            <v>6</v>
          </cell>
          <cell r="K2836">
            <v>0</v>
          </cell>
          <cell r="L2836">
            <v>6</v>
          </cell>
          <cell r="M2836">
            <v>0</v>
          </cell>
          <cell r="N2836" t="str">
            <v>-</v>
          </cell>
          <cell r="O2836" t="str">
            <v>-</v>
          </cell>
          <cell r="P2836" t="str">
            <v>-</v>
          </cell>
          <cell r="Q2836" t="str">
            <v>-</v>
          </cell>
          <cell r="R2836" t="str">
            <v>TRS</v>
          </cell>
          <cell r="S2836" t="str">
            <v>-</v>
          </cell>
          <cell r="T2836" t="str">
            <v>-</v>
          </cell>
          <cell r="U2836">
            <v>43466</v>
          </cell>
          <cell r="V2836">
            <v>43496</v>
          </cell>
          <cell r="W2836">
            <v>43496</v>
          </cell>
          <cell r="X2836">
            <v>30</v>
          </cell>
          <cell r="Y2836">
            <v>0</v>
          </cell>
          <cell r="Z2836" t="str">
            <v/>
          </cell>
        </row>
        <row r="2837">
          <cell r="C2837">
            <v>5175</v>
          </cell>
          <cell r="D2837" t="str">
            <v>ELEEBR</v>
          </cell>
          <cell r="E2837">
            <v>2019</v>
          </cell>
          <cell r="F2837" t="str">
            <v>OB</v>
          </cell>
          <cell r="G2837" t="str">
            <v>MANTENIMENT CSSat EEBRO 2019-02</v>
          </cell>
          <cell r="H2837" t="str">
            <v>IND</v>
          </cell>
          <cell r="I2837">
            <v>0</v>
          </cell>
          <cell r="J2837">
            <v>5</v>
          </cell>
          <cell r="K2837">
            <v>0</v>
          </cell>
          <cell r="L2837">
            <v>5</v>
          </cell>
          <cell r="M2837">
            <v>0</v>
          </cell>
          <cell r="N2837" t="str">
            <v>-</v>
          </cell>
          <cell r="O2837" t="str">
            <v>-</v>
          </cell>
          <cell r="P2837" t="str">
            <v>-</v>
          </cell>
          <cell r="Q2837" t="str">
            <v>-</v>
          </cell>
          <cell r="R2837" t="str">
            <v>TRS</v>
          </cell>
          <cell r="S2837" t="str">
            <v>-</v>
          </cell>
          <cell r="T2837" t="str">
            <v>-</v>
          </cell>
          <cell r="U2837">
            <v>43466</v>
          </cell>
          <cell r="V2837">
            <v>43496</v>
          </cell>
          <cell r="W2837">
            <v>43496</v>
          </cell>
          <cell r="X2837">
            <v>30</v>
          </cell>
          <cell r="Y2837">
            <v>0</v>
          </cell>
          <cell r="Z2837" t="str">
            <v/>
          </cell>
        </row>
        <row r="2838">
          <cell r="C2838">
            <v>5176</v>
          </cell>
          <cell r="D2838" t="str">
            <v>EMSA</v>
          </cell>
          <cell r="E2838">
            <v>2019</v>
          </cell>
          <cell r="F2838" t="str">
            <v>OB</v>
          </cell>
          <cell r="G2838" t="str">
            <v>MANTENIMENT SCADA TEDIS.Net EMSA 01/03/2019 - 28/02/2020</v>
          </cell>
          <cell r="H2838" t="str">
            <v>IND</v>
          </cell>
          <cell r="I2838">
            <v>0</v>
          </cell>
          <cell r="J2838">
            <v>16</v>
          </cell>
          <cell r="K2838">
            <v>0</v>
          </cell>
          <cell r="L2838">
            <v>16</v>
          </cell>
          <cell r="M2838">
            <v>0</v>
          </cell>
          <cell r="N2838" t="str">
            <v>-</v>
          </cell>
          <cell r="O2838" t="str">
            <v>-</v>
          </cell>
          <cell r="P2838" t="str">
            <v>-</v>
          </cell>
          <cell r="Q2838" t="str">
            <v>JMG</v>
          </cell>
          <cell r="R2838" t="str">
            <v>-</v>
          </cell>
          <cell r="S2838" t="str">
            <v>-</v>
          </cell>
          <cell r="T2838" t="str">
            <v>-</v>
          </cell>
          <cell r="U2838">
            <v>43525</v>
          </cell>
          <cell r="V2838">
            <v>43889</v>
          </cell>
          <cell r="W2838">
            <v>43889</v>
          </cell>
          <cell r="X2838">
            <v>357</v>
          </cell>
          <cell r="Y2838">
            <v>0</v>
          </cell>
          <cell r="Z2838" t="str">
            <v/>
          </cell>
        </row>
        <row r="2839">
          <cell r="C2839">
            <v>5177</v>
          </cell>
          <cell r="D2839" t="str">
            <v>EMSA</v>
          </cell>
          <cell r="E2839">
            <v>2019</v>
          </cell>
          <cell r="F2839" t="str">
            <v>OB</v>
          </cell>
          <cell r="G2839" t="str">
            <v>MANTENIMENT SGT EMSA 01/03/2019 - 28/02/2020</v>
          </cell>
          <cell r="H2839" t="str">
            <v>IND</v>
          </cell>
          <cell r="I2839">
            <v>0</v>
          </cell>
          <cell r="J2839">
            <v>14</v>
          </cell>
          <cell r="K2839">
            <v>0</v>
          </cell>
          <cell r="L2839">
            <v>14</v>
          </cell>
          <cell r="M2839">
            <v>0</v>
          </cell>
          <cell r="N2839" t="str">
            <v>-</v>
          </cell>
          <cell r="O2839" t="str">
            <v>-</v>
          </cell>
          <cell r="P2839" t="str">
            <v>-</v>
          </cell>
          <cell r="Q2839" t="str">
            <v>JMG</v>
          </cell>
          <cell r="R2839" t="str">
            <v>-</v>
          </cell>
          <cell r="S2839" t="str">
            <v>-</v>
          </cell>
          <cell r="T2839" t="str">
            <v>-</v>
          </cell>
          <cell r="U2839">
            <v>43525</v>
          </cell>
          <cell r="V2839">
            <v>43889</v>
          </cell>
          <cell r="W2839">
            <v>43889</v>
          </cell>
          <cell r="X2839">
            <v>357</v>
          </cell>
          <cell r="Y2839">
            <v>0</v>
          </cell>
          <cell r="Z2839" t="str">
            <v/>
          </cell>
        </row>
        <row r="2840">
          <cell r="C2840">
            <v>5178</v>
          </cell>
          <cell r="D2840" t="str">
            <v>ELDICE</v>
          </cell>
          <cell r="E2840">
            <v>2019</v>
          </cell>
          <cell r="F2840" t="str">
            <v>OB</v>
          </cell>
          <cell r="G2840" t="str">
            <v>MANTENIMENT SCADA TEDIS.Net CENTELLES 01/03/2019 - 28/02/2020</v>
          </cell>
          <cell r="H2840" t="str">
            <v>IND</v>
          </cell>
          <cell r="I2840">
            <v>0</v>
          </cell>
          <cell r="J2840">
            <v>16</v>
          </cell>
          <cell r="K2840">
            <v>0</v>
          </cell>
          <cell r="L2840">
            <v>16</v>
          </cell>
          <cell r="M2840">
            <v>0</v>
          </cell>
          <cell r="N2840" t="str">
            <v>-</v>
          </cell>
          <cell r="O2840" t="str">
            <v>-</v>
          </cell>
          <cell r="P2840" t="str">
            <v>-</v>
          </cell>
          <cell r="Q2840" t="str">
            <v>JMG</v>
          </cell>
          <cell r="R2840" t="str">
            <v>-</v>
          </cell>
          <cell r="S2840" t="str">
            <v>-</v>
          </cell>
          <cell r="T2840" t="str">
            <v>-</v>
          </cell>
          <cell r="U2840">
            <v>43525</v>
          </cell>
          <cell r="V2840">
            <v>43889</v>
          </cell>
          <cell r="W2840">
            <v>43889</v>
          </cell>
          <cell r="X2840">
            <v>357</v>
          </cell>
          <cell r="Y2840">
            <v>0</v>
          </cell>
          <cell r="Z2840" t="str">
            <v/>
          </cell>
        </row>
        <row r="2841">
          <cell r="C2841">
            <v>5179</v>
          </cell>
          <cell r="D2841" t="str">
            <v>ELEBER</v>
          </cell>
          <cell r="E2841">
            <v>2019</v>
          </cell>
          <cell r="F2841" t="str">
            <v>OB</v>
          </cell>
          <cell r="G2841" t="str">
            <v>MANTENIMENT SW CALSER BERMEJALES 01/03/2019 - 28/02/2020</v>
          </cell>
          <cell r="H2841" t="str">
            <v>IND</v>
          </cell>
          <cell r="I2841">
            <v>0</v>
          </cell>
          <cell r="J2841">
            <v>6</v>
          </cell>
          <cell r="K2841">
            <v>0</v>
          </cell>
          <cell r="L2841">
            <v>6</v>
          </cell>
          <cell r="M2841">
            <v>0</v>
          </cell>
          <cell r="N2841" t="str">
            <v>-</v>
          </cell>
          <cell r="O2841" t="str">
            <v>-</v>
          </cell>
          <cell r="P2841" t="str">
            <v>-</v>
          </cell>
          <cell r="Q2841" t="str">
            <v>JMG</v>
          </cell>
          <cell r="R2841" t="str">
            <v>-</v>
          </cell>
          <cell r="S2841" t="str">
            <v>-</v>
          </cell>
          <cell r="T2841" t="str">
            <v>-</v>
          </cell>
          <cell r="U2841">
            <v>43525</v>
          </cell>
          <cell r="V2841">
            <v>43889</v>
          </cell>
          <cell r="W2841">
            <v>43889</v>
          </cell>
          <cell r="X2841">
            <v>357</v>
          </cell>
          <cell r="Y2841">
            <v>0</v>
          </cell>
          <cell r="Z2841" t="str">
            <v/>
          </cell>
        </row>
        <row r="2842">
          <cell r="C2842">
            <v>5180</v>
          </cell>
          <cell r="D2842" t="str">
            <v>ELECON</v>
          </cell>
          <cell r="E2842">
            <v>2019</v>
          </cell>
          <cell r="F2842" t="str">
            <v>OB</v>
          </cell>
          <cell r="G2842" t="str">
            <v>MANTENIMENT CALSER CONDADO 01/01/2.019-31/12/2.019</v>
          </cell>
          <cell r="H2842" t="str">
            <v>IND</v>
          </cell>
          <cell r="I2842">
            <v>0</v>
          </cell>
          <cell r="J2842">
            <v>6</v>
          </cell>
          <cell r="K2842">
            <v>0</v>
          </cell>
          <cell r="L2842">
            <v>6</v>
          </cell>
          <cell r="M2842">
            <v>0</v>
          </cell>
          <cell r="N2842" t="str">
            <v>-</v>
          </cell>
          <cell r="O2842" t="str">
            <v>-</v>
          </cell>
          <cell r="P2842" t="str">
            <v>-</v>
          </cell>
          <cell r="Q2842" t="str">
            <v>-</v>
          </cell>
          <cell r="R2842" t="str">
            <v>AP</v>
          </cell>
          <cell r="S2842" t="str">
            <v>-</v>
          </cell>
          <cell r="T2842" t="str">
            <v>-</v>
          </cell>
          <cell r="U2842">
            <v>43466</v>
          </cell>
          <cell r="V2842">
            <v>43830</v>
          </cell>
          <cell r="W2842">
            <v>43830</v>
          </cell>
          <cell r="X2842">
            <v>360</v>
          </cell>
          <cell r="Y2842">
            <v>0</v>
          </cell>
          <cell r="Z2842" t="str">
            <v/>
          </cell>
        </row>
        <row r="2843">
          <cell r="C2843">
            <v>5181</v>
          </cell>
          <cell r="D2843" t="str">
            <v>DIELBE</v>
          </cell>
          <cell r="E2843">
            <v>2019</v>
          </cell>
          <cell r="F2843" t="str">
            <v>OB</v>
          </cell>
          <cell r="G2843" t="str">
            <v>Inst. i PEM SW CALSER v5.4</v>
          </cell>
          <cell r="H2843" t="str">
            <v>OF4868</v>
          </cell>
          <cell r="I2843">
            <v>0</v>
          </cell>
          <cell r="J2843">
            <v>4</v>
          </cell>
          <cell r="K2843">
            <v>0</v>
          </cell>
          <cell r="L2843">
            <v>4</v>
          </cell>
          <cell r="M2843">
            <v>0</v>
          </cell>
          <cell r="N2843" t="str">
            <v>-</v>
          </cell>
          <cell r="O2843" t="str">
            <v>-</v>
          </cell>
          <cell r="P2843" t="str">
            <v>-</v>
          </cell>
          <cell r="Q2843" t="str">
            <v>-</v>
          </cell>
          <cell r="R2843" t="str">
            <v>AP</v>
          </cell>
          <cell r="S2843" t="str">
            <v>-</v>
          </cell>
          <cell r="T2843" t="str">
            <v>-</v>
          </cell>
          <cell r="U2843">
            <v>43517</v>
          </cell>
          <cell r="V2843">
            <v>43553</v>
          </cell>
          <cell r="W2843">
            <v>43553</v>
          </cell>
          <cell r="X2843">
            <v>38</v>
          </cell>
          <cell r="Y2843">
            <v>0</v>
          </cell>
          <cell r="Z2843" t="str">
            <v/>
          </cell>
        </row>
        <row r="2844">
          <cell r="C2844">
            <v>5182</v>
          </cell>
          <cell r="D2844" t="str">
            <v>ORMAZA</v>
          </cell>
          <cell r="E2844">
            <v>2019</v>
          </cell>
          <cell r="F2844" t="str">
            <v>OB</v>
          </cell>
          <cell r="G2844" t="str">
            <v>CC SCADA TEDIS.Net CREVILLENTE v2.0</v>
          </cell>
          <cell r="H2844" t="str">
            <v>OF4674</v>
          </cell>
          <cell r="I2844">
            <v>0</v>
          </cell>
          <cell r="J2844">
            <v>10</v>
          </cell>
          <cell r="K2844">
            <v>0</v>
          </cell>
          <cell r="L2844">
            <v>10</v>
          </cell>
          <cell r="M2844">
            <v>0</v>
          </cell>
          <cell r="N2844" t="str">
            <v>-</v>
          </cell>
          <cell r="O2844" t="str">
            <v>-</v>
          </cell>
          <cell r="P2844" t="str">
            <v>-</v>
          </cell>
          <cell r="Q2844" t="str">
            <v>-</v>
          </cell>
          <cell r="R2844" t="str">
            <v>JMT</v>
          </cell>
          <cell r="S2844" t="str">
            <v>-</v>
          </cell>
          <cell r="T2844" t="str">
            <v>-</v>
          </cell>
          <cell r="U2844">
            <v>43521</v>
          </cell>
          <cell r="V2844">
            <v>43539</v>
          </cell>
          <cell r="W2844">
            <v>43539</v>
          </cell>
          <cell r="X2844">
            <v>20</v>
          </cell>
          <cell r="Y2844">
            <v>0</v>
          </cell>
          <cell r="Z2844" t="str">
            <v/>
          </cell>
        </row>
        <row r="2845">
          <cell r="C2845">
            <v>5183</v>
          </cell>
          <cell r="D2845" t="str">
            <v>SITEL</v>
          </cell>
          <cell r="E2845">
            <v>2019</v>
          </cell>
          <cell r="F2845" t="str">
            <v>OB</v>
          </cell>
          <cell r="G2845" t="str">
            <v>Desenvolupament SW TEDIS.Net ExportService v1.48</v>
          </cell>
          <cell r="H2845" t="str">
            <v>OF5182</v>
          </cell>
          <cell r="I2845">
            <v>0</v>
          </cell>
          <cell r="J2845">
            <v>40</v>
          </cell>
          <cell r="K2845">
            <v>0</v>
          </cell>
          <cell r="L2845">
            <v>40</v>
          </cell>
          <cell r="M2845">
            <v>0</v>
          </cell>
          <cell r="N2845" t="str">
            <v>-</v>
          </cell>
          <cell r="O2845" t="str">
            <v>-</v>
          </cell>
          <cell r="P2845" t="str">
            <v>-</v>
          </cell>
          <cell r="Q2845" t="str">
            <v>-</v>
          </cell>
          <cell r="R2845" t="str">
            <v>JMT</v>
          </cell>
          <cell r="S2845" t="str">
            <v>-</v>
          </cell>
          <cell r="T2845" t="str">
            <v>-</v>
          </cell>
          <cell r="U2845">
            <v>43521</v>
          </cell>
          <cell r="V2845">
            <v>43539</v>
          </cell>
          <cell r="W2845">
            <v>43539</v>
          </cell>
          <cell r="X2845">
            <v>20</v>
          </cell>
          <cell r="Y2845">
            <v>0</v>
          </cell>
          <cell r="Z2845" t="str">
            <v/>
          </cell>
        </row>
        <row r="2846">
          <cell r="C2846">
            <v>5184</v>
          </cell>
          <cell r="D2846" t="str">
            <v>INPPOZ</v>
          </cell>
          <cell r="E2846">
            <v>2019</v>
          </cell>
          <cell r="F2846" t="str">
            <v>OB</v>
          </cell>
          <cell r="G2846" t="str">
            <v>RTU C.T. GRAL VILLARALTO v3.0</v>
          </cell>
          <cell r="H2846" t="str">
            <v>PPAL</v>
          </cell>
          <cell r="I2846">
            <v>0</v>
          </cell>
          <cell r="J2846">
            <v>3.5</v>
          </cell>
          <cell r="K2846">
            <v>0</v>
          </cell>
          <cell r="L2846">
            <v>3.5</v>
          </cell>
          <cell r="M2846">
            <v>0</v>
          </cell>
          <cell r="N2846" t="str">
            <v>-</v>
          </cell>
          <cell r="O2846" t="str">
            <v>-</v>
          </cell>
          <cell r="P2846" t="str">
            <v>EMM</v>
          </cell>
          <cell r="Q2846" t="str">
            <v>-</v>
          </cell>
          <cell r="R2846" t="str">
            <v>-</v>
          </cell>
          <cell r="S2846" t="str">
            <v>-</v>
          </cell>
          <cell r="T2846" t="str">
            <v>-</v>
          </cell>
          <cell r="U2846">
            <v>42442</v>
          </cell>
          <cell r="V2846">
            <v>43539</v>
          </cell>
          <cell r="W2846">
            <v>43539</v>
          </cell>
          <cell r="X2846">
            <v>1082</v>
          </cell>
          <cell r="Y2846">
            <v>0</v>
          </cell>
          <cell r="Z2846" t="str">
            <v/>
          </cell>
        </row>
        <row r="2847">
          <cell r="C2847">
            <v>5185</v>
          </cell>
          <cell r="D2847" t="str">
            <v>IPPPOZ</v>
          </cell>
          <cell r="E2847">
            <v>2019</v>
          </cell>
          <cell r="F2847" t="str">
            <v>OB</v>
          </cell>
          <cell r="G2847" t="str">
            <v>RTU I.A.T. LA PEÑA v2.0</v>
          </cell>
          <cell r="H2847" t="str">
            <v>IND</v>
          </cell>
          <cell r="I2847">
            <v>0</v>
          </cell>
          <cell r="J2847">
            <v>3.5</v>
          </cell>
          <cell r="K2847">
            <v>0</v>
          </cell>
          <cell r="L2847">
            <v>3.5</v>
          </cell>
          <cell r="M2847">
            <v>0</v>
          </cell>
          <cell r="N2847" t="str">
            <v>-</v>
          </cell>
          <cell r="O2847" t="str">
            <v>-</v>
          </cell>
          <cell r="P2847" t="str">
            <v>EMM</v>
          </cell>
          <cell r="Q2847" t="str">
            <v>-</v>
          </cell>
          <cell r="R2847" t="str">
            <v>-</v>
          </cell>
          <cell r="S2847" t="str">
            <v>-</v>
          </cell>
          <cell r="T2847" t="str">
            <v>-</v>
          </cell>
          <cell r="U2847">
            <v>42442</v>
          </cell>
          <cell r="V2847">
            <v>43539</v>
          </cell>
          <cell r="W2847">
            <v>43539</v>
          </cell>
          <cell r="X2847">
            <v>1082</v>
          </cell>
          <cell r="Y2847">
            <v>0</v>
          </cell>
          <cell r="Z2847" t="str">
            <v/>
          </cell>
        </row>
        <row r="2848">
          <cell r="C2848">
            <v>5186</v>
          </cell>
          <cell r="D2848" t="str">
            <v>SITEL</v>
          </cell>
          <cell r="E2848">
            <v>2019</v>
          </cell>
          <cell r="F2848" t="str">
            <v>TA</v>
          </cell>
          <cell r="G2848" t="str">
            <v xml:space="preserve">2 x Manguera CAP32 - MOXA nPort 5110 </v>
          </cell>
          <cell r="H2848" t="str">
            <v>OF5184</v>
          </cell>
          <cell r="I2848">
            <v>0</v>
          </cell>
          <cell r="J2848">
            <v>1</v>
          </cell>
          <cell r="K2848">
            <v>0.84</v>
          </cell>
          <cell r="L2848">
            <v>0.16000000000000003</v>
          </cell>
          <cell r="M2848">
            <v>0.84</v>
          </cell>
          <cell r="N2848" t="str">
            <v>-</v>
          </cell>
          <cell r="O2848" t="str">
            <v>-</v>
          </cell>
          <cell r="P2848" t="str">
            <v>EMM</v>
          </cell>
          <cell r="Q2848" t="str">
            <v>-</v>
          </cell>
          <cell r="R2848" t="str">
            <v>-</v>
          </cell>
          <cell r="S2848" t="str">
            <v>-</v>
          </cell>
          <cell r="T2848" t="str">
            <v>-</v>
          </cell>
          <cell r="U2848">
            <v>42442</v>
          </cell>
          <cell r="V2848">
            <v>43539</v>
          </cell>
          <cell r="W2848">
            <v>43539</v>
          </cell>
          <cell r="X2848">
            <v>1082</v>
          </cell>
          <cell r="Y2848">
            <v>43538</v>
          </cell>
          <cell r="Z2848">
            <v>-1</v>
          </cell>
        </row>
        <row r="2849">
          <cell r="C2849">
            <v>0</v>
          </cell>
          <cell r="D2849">
            <v>0</v>
          </cell>
          <cell r="E2849">
            <v>0</v>
          </cell>
          <cell r="F2849">
            <v>0</v>
          </cell>
          <cell r="G2849">
            <v>0</v>
          </cell>
          <cell r="H2849">
            <v>0</v>
          </cell>
          <cell r="I2849">
            <v>0</v>
          </cell>
          <cell r="J2849">
            <v>358.5</v>
          </cell>
          <cell r="K2849">
            <v>26.139999999999997</v>
          </cell>
          <cell r="L2849">
            <v>332.36</v>
          </cell>
          <cell r="M2849">
            <v>0</v>
          </cell>
          <cell r="N2849">
            <v>0</v>
          </cell>
          <cell r="O2849">
            <v>0</v>
          </cell>
          <cell r="P2849">
            <v>0</v>
          </cell>
          <cell r="Q2849">
            <v>0</v>
          </cell>
          <cell r="R2849">
            <v>0</v>
          </cell>
          <cell r="S2849">
            <v>0</v>
          </cell>
          <cell r="T2849">
            <v>0</v>
          </cell>
          <cell r="U2849">
            <v>0</v>
          </cell>
          <cell r="V2849">
            <v>0</v>
          </cell>
          <cell r="W2849">
            <v>0</v>
          </cell>
          <cell r="X2849">
            <v>0</v>
          </cell>
          <cell r="Y2849">
            <v>0</v>
          </cell>
          <cell r="Z2849">
            <v>-38</v>
          </cell>
        </row>
        <row r="2850">
          <cell r="M2850">
            <v>0</v>
          </cell>
          <cell r="N2850">
            <v>0</v>
          </cell>
          <cell r="O2850">
            <v>0</v>
          </cell>
          <cell r="P2850">
            <v>0</v>
          </cell>
          <cell r="Q2850">
            <v>0</v>
          </cell>
          <cell r="R2850">
            <v>0</v>
          </cell>
          <cell r="S2850">
            <v>0</v>
          </cell>
          <cell r="T2850">
            <v>0</v>
          </cell>
          <cell r="U2850">
            <v>0</v>
          </cell>
          <cell r="V2850">
            <v>0</v>
          </cell>
          <cell r="W2850">
            <v>0</v>
          </cell>
          <cell r="X2850">
            <v>0</v>
          </cell>
          <cell r="Y2850">
            <v>0</v>
          </cell>
          <cell r="Z2850">
            <v>0</v>
          </cell>
        </row>
        <row r="2851">
          <cell r="M2851">
            <v>0</v>
          </cell>
          <cell r="N2851">
            <v>0</v>
          </cell>
          <cell r="O2851">
            <v>0</v>
          </cell>
          <cell r="P2851">
            <v>0</v>
          </cell>
          <cell r="Q2851">
            <v>0</v>
          </cell>
          <cell r="R2851">
            <v>0</v>
          </cell>
          <cell r="S2851">
            <v>0</v>
          </cell>
          <cell r="T2851">
            <v>0</v>
          </cell>
          <cell r="U2851">
            <v>0</v>
          </cell>
          <cell r="V2851">
            <v>0</v>
          </cell>
          <cell r="W2851">
            <v>0</v>
          </cell>
          <cell r="X2851">
            <v>0</v>
          </cell>
          <cell r="Y2851">
            <v>0</v>
          </cell>
          <cell r="Z2851">
            <v>0</v>
          </cell>
        </row>
        <row r="2852">
          <cell r="D2852">
            <v>0</v>
          </cell>
          <cell r="E2852">
            <v>0</v>
          </cell>
          <cell r="F2852">
            <v>0</v>
          </cell>
          <cell r="G2852">
            <v>0</v>
          </cell>
          <cell r="H2852">
            <v>0</v>
          </cell>
          <cell r="I2852">
            <v>0</v>
          </cell>
          <cell r="J2852">
            <v>0</v>
          </cell>
          <cell r="K2852">
            <v>0</v>
          </cell>
          <cell r="M2852">
            <v>0</v>
          </cell>
          <cell r="N2852" t="str">
            <v>APROVISIONAMENTS</v>
          </cell>
          <cell r="O2852" t="str">
            <v>ADMINISTRACIO</v>
          </cell>
          <cell r="P2852" t="str">
            <v>OPERACIONS</v>
          </cell>
          <cell r="Q2852" t="str">
            <v>ENGINYERIA HW</v>
          </cell>
          <cell r="R2852" t="str">
            <v>ENGINYERIA SW</v>
          </cell>
          <cell r="S2852" t="str">
            <v>COMERCIAL</v>
          </cell>
          <cell r="T2852" t="str">
            <v>CONSUL.TELCOMUNIC.</v>
          </cell>
          <cell r="U2852">
            <v>0</v>
          </cell>
          <cell r="V2852">
            <v>0</v>
          </cell>
          <cell r="W2852">
            <v>0</v>
          </cell>
          <cell r="X2852">
            <v>0</v>
          </cell>
          <cell r="Y2852">
            <v>0</v>
          </cell>
          <cell r="Z2852">
            <v>0</v>
          </cell>
        </row>
        <row r="2853">
          <cell r="M2853">
            <v>0</v>
          </cell>
          <cell r="N2853">
            <v>0</v>
          </cell>
          <cell r="O2853">
            <v>0</v>
          </cell>
          <cell r="P2853">
            <v>0</v>
          </cell>
          <cell r="Q2853">
            <v>0</v>
          </cell>
          <cell r="R2853">
            <v>0</v>
          </cell>
          <cell r="S2853">
            <v>0</v>
          </cell>
          <cell r="T2853">
            <v>0</v>
          </cell>
          <cell r="U2853">
            <v>0</v>
          </cell>
          <cell r="V2853">
            <v>0</v>
          </cell>
          <cell r="W2853">
            <v>0</v>
          </cell>
          <cell r="X2853">
            <v>0</v>
          </cell>
          <cell r="Y2853">
            <v>0</v>
          </cell>
          <cell r="Z2853">
            <v>0</v>
          </cell>
        </row>
        <row r="2854">
          <cell r="M2854">
            <v>0</v>
          </cell>
          <cell r="N2854">
            <v>0</v>
          </cell>
          <cell r="O2854">
            <v>0</v>
          </cell>
          <cell r="P2854">
            <v>0</v>
          </cell>
          <cell r="Q2854">
            <v>0</v>
          </cell>
          <cell r="R2854">
            <v>0</v>
          </cell>
          <cell r="S2854">
            <v>0</v>
          </cell>
          <cell r="T2854">
            <v>0</v>
          </cell>
          <cell r="U2854">
            <v>0</v>
          </cell>
          <cell r="V2854">
            <v>0</v>
          </cell>
          <cell r="W2854">
            <v>0</v>
          </cell>
          <cell r="X2854">
            <v>0</v>
          </cell>
          <cell r="Y2854">
            <v>0</v>
          </cell>
          <cell r="Z2854">
            <v>0</v>
          </cell>
        </row>
        <row r="2855">
          <cell r="M2855">
            <v>0</v>
          </cell>
          <cell r="N2855">
            <v>0</v>
          </cell>
          <cell r="O2855">
            <v>0</v>
          </cell>
          <cell r="P2855">
            <v>0</v>
          </cell>
          <cell r="Q2855">
            <v>0</v>
          </cell>
          <cell r="R2855">
            <v>0</v>
          </cell>
          <cell r="S2855">
            <v>0</v>
          </cell>
          <cell r="T2855">
            <v>0</v>
          </cell>
          <cell r="U2855">
            <v>0</v>
          </cell>
          <cell r="V2855">
            <v>0</v>
          </cell>
          <cell r="W2855">
            <v>0</v>
          </cell>
          <cell r="X2855">
            <v>0</v>
          </cell>
          <cell r="Y2855">
            <v>0</v>
          </cell>
          <cell r="Z2855">
            <v>0</v>
          </cell>
        </row>
        <row r="2856">
          <cell r="M2856">
            <v>0</v>
          </cell>
          <cell r="N2856">
            <v>0</v>
          </cell>
          <cell r="O2856">
            <v>0</v>
          </cell>
          <cell r="P2856">
            <v>0</v>
          </cell>
          <cell r="Q2856">
            <v>0</v>
          </cell>
          <cell r="R2856">
            <v>0</v>
          </cell>
          <cell r="S2856">
            <v>0</v>
          </cell>
          <cell r="T2856">
            <v>0</v>
          </cell>
          <cell r="U2856">
            <v>0</v>
          </cell>
          <cell r="V2856">
            <v>0</v>
          </cell>
          <cell r="W2856">
            <v>0</v>
          </cell>
          <cell r="X2856">
            <v>0</v>
          </cell>
          <cell r="Y2856">
            <v>0</v>
          </cell>
          <cell r="Z2856">
            <v>0</v>
          </cell>
        </row>
        <row r="2857">
          <cell r="E2857" t="str">
            <v>Projectes (EXTERNS) en curs 2.019</v>
          </cell>
          <cell r="F2857">
            <v>0</v>
          </cell>
          <cell r="G2857">
            <v>0</v>
          </cell>
          <cell r="H2857">
            <v>0</v>
          </cell>
          <cell r="I2857">
            <v>0</v>
          </cell>
          <cell r="J2857">
            <v>0</v>
          </cell>
          <cell r="K2857">
            <v>0</v>
          </cell>
          <cell r="L2857">
            <v>0</v>
          </cell>
          <cell r="M2857">
            <v>0</v>
          </cell>
          <cell r="N2857">
            <v>0</v>
          </cell>
          <cell r="O2857">
            <v>0</v>
          </cell>
          <cell r="P2857">
            <v>0</v>
          </cell>
          <cell r="Q2857">
            <v>0</v>
          </cell>
          <cell r="R2857">
            <v>0</v>
          </cell>
          <cell r="S2857">
            <v>0</v>
          </cell>
          <cell r="T2857">
            <v>0</v>
          </cell>
          <cell r="U2857">
            <v>0</v>
          </cell>
          <cell r="V2857">
            <v>0</v>
          </cell>
          <cell r="W2857">
            <v>0</v>
          </cell>
          <cell r="X2857">
            <v>0</v>
          </cell>
          <cell r="Y2857">
            <v>0</v>
          </cell>
          <cell r="Z2857">
            <v>0</v>
          </cell>
        </row>
        <row r="2858">
          <cell r="M2858">
            <v>0</v>
          </cell>
          <cell r="N2858">
            <v>0</v>
          </cell>
          <cell r="O2858">
            <v>0</v>
          </cell>
          <cell r="P2858">
            <v>0</v>
          </cell>
          <cell r="Q2858">
            <v>0</v>
          </cell>
          <cell r="R2858">
            <v>0</v>
          </cell>
          <cell r="S2858">
            <v>0</v>
          </cell>
          <cell r="T2858">
            <v>0</v>
          </cell>
          <cell r="U2858">
            <v>0</v>
          </cell>
          <cell r="V2858">
            <v>0</v>
          </cell>
          <cell r="W2858">
            <v>0</v>
          </cell>
          <cell r="X2858">
            <v>0</v>
          </cell>
          <cell r="Y2858">
            <v>0</v>
          </cell>
          <cell r="Z2858">
            <v>0</v>
          </cell>
        </row>
        <row r="2859">
          <cell r="M2859">
            <v>0</v>
          </cell>
          <cell r="N2859">
            <v>0</v>
          </cell>
          <cell r="O2859">
            <v>0</v>
          </cell>
          <cell r="P2859">
            <v>0</v>
          </cell>
          <cell r="Q2859">
            <v>0</v>
          </cell>
          <cell r="R2859">
            <v>0</v>
          </cell>
          <cell r="S2859">
            <v>0</v>
          </cell>
          <cell r="T2859">
            <v>0</v>
          </cell>
          <cell r="U2859">
            <v>0</v>
          </cell>
          <cell r="V2859">
            <v>0</v>
          </cell>
          <cell r="W2859">
            <v>0</v>
          </cell>
          <cell r="X2859">
            <v>0</v>
          </cell>
          <cell r="Y2859">
            <v>0</v>
          </cell>
          <cell r="Z2859">
            <v>0</v>
          </cell>
        </row>
        <row r="2860">
          <cell r="C2860" t="str">
            <v>OF</v>
          </cell>
          <cell r="D2860" t="str">
            <v>CLIENT</v>
          </cell>
          <cell r="E2860" t="str">
            <v>ANY</v>
          </cell>
          <cell r="F2860" t="str">
            <v>STATUS</v>
          </cell>
          <cell r="G2860" t="str">
            <v>PROJECTE</v>
          </cell>
          <cell r="H2860" t="str">
            <v>TIPUS OF o DEPENDENCIA</v>
          </cell>
          <cell r="I2860">
            <v>0</v>
          </cell>
          <cell r="J2860" t="str">
            <v>PREV</v>
          </cell>
          <cell r="K2860" t="str">
            <v>TOTAL</v>
          </cell>
          <cell r="L2860" t="str">
            <v>DESV</v>
          </cell>
          <cell r="M2860" t="str">
            <v>AVANÇ</v>
          </cell>
          <cell r="N2860" t="str">
            <v>DPT. IMPLICATS</v>
          </cell>
          <cell r="O2860">
            <v>0</v>
          </cell>
          <cell r="P2860">
            <v>0</v>
          </cell>
          <cell r="Q2860">
            <v>0</v>
          </cell>
          <cell r="R2860">
            <v>0</v>
          </cell>
          <cell r="S2860">
            <v>0</v>
          </cell>
          <cell r="T2860">
            <v>0</v>
          </cell>
          <cell r="U2860" t="str">
            <v>DATA</v>
          </cell>
          <cell r="V2860" t="str">
            <v>DATA</v>
          </cell>
          <cell r="W2860" t="str">
            <v>DATA</v>
          </cell>
          <cell r="X2860" t="str">
            <v>DURADA</v>
          </cell>
          <cell r="Y2860" t="str">
            <v>DATA</v>
          </cell>
          <cell r="Z2860" t="str">
            <v>DESVIAC.</v>
          </cell>
        </row>
        <row r="2861">
          <cell r="C2861">
            <v>0</v>
          </cell>
          <cell r="D2861">
            <v>0</v>
          </cell>
          <cell r="E2861">
            <v>0</v>
          </cell>
          <cell r="F2861">
            <v>0</v>
          </cell>
          <cell r="G2861">
            <v>0</v>
          </cell>
          <cell r="H2861">
            <v>0</v>
          </cell>
          <cell r="I2861">
            <v>0</v>
          </cell>
          <cell r="J2861">
            <v>0</v>
          </cell>
          <cell r="K2861" t="str">
            <v>REAL</v>
          </cell>
          <cell r="L2861">
            <v>0</v>
          </cell>
          <cell r="M2861">
            <v>0</v>
          </cell>
          <cell r="N2861">
            <v>0</v>
          </cell>
          <cell r="O2861">
            <v>0</v>
          </cell>
          <cell r="P2861">
            <v>0</v>
          </cell>
          <cell r="Q2861">
            <v>0</v>
          </cell>
          <cell r="R2861">
            <v>0</v>
          </cell>
          <cell r="S2861">
            <v>0</v>
          </cell>
          <cell r="T2861">
            <v>0</v>
          </cell>
          <cell r="U2861" t="str">
            <v>INICI</v>
          </cell>
          <cell r="V2861" t="str">
            <v>ENTREGA</v>
          </cell>
          <cell r="W2861" t="str">
            <v>REVISADA</v>
          </cell>
          <cell r="X2861">
            <v>0</v>
          </cell>
          <cell r="Y2861" t="str">
            <v>ACCEP.</v>
          </cell>
          <cell r="Z2861">
            <v>0</v>
          </cell>
        </row>
        <row r="2862">
          <cell r="C2862">
            <v>0</v>
          </cell>
          <cell r="D2862">
            <v>0</v>
          </cell>
          <cell r="E2862">
            <v>0</v>
          </cell>
          <cell r="F2862">
            <v>0</v>
          </cell>
          <cell r="G2862">
            <v>0</v>
          </cell>
          <cell r="H2862">
            <v>0</v>
          </cell>
          <cell r="I2862">
            <v>0</v>
          </cell>
          <cell r="M2862">
            <v>0</v>
          </cell>
          <cell r="N2862">
            <v>0</v>
          </cell>
          <cell r="O2862">
            <v>0</v>
          </cell>
          <cell r="P2862">
            <v>0</v>
          </cell>
          <cell r="Q2862">
            <v>0</v>
          </cell>
          <cell r="R2862">
            <v>0</v>
          </cell>
          <cell r="S2862">
            <v>0</v>
          </cell>
          <cell r="T2862">
            <v>0</v>
          </cell>
          <cell r="U2862">
            <v>0</v>
          </cell>
          <cell r="V2862">
            <v>0</v>
          </cell>
          <cell r="W2862">
            <v>0</v>
          </cell>
          <cell r="X2862">
            <v>0</v>
          </cell>
          <cell r="Y2862">
            <v>0</v>
          </cell>
          <cell r="Z2862">
            <v>0</v>
          </cell>
        </row>
        <row r="2863">
          <cell r="C2863">
            <v>5187</v>
          </cell>
          <cell r="D2863" t="str">
            <v>EYPESA</v>
          </cell>
          <cell r="E2863">
            <v>2019</v>
          </cell>
          <cell r="F2863" t="str">
            <v>TA</v>
          </cell>
          <cell r="G2863" t="str">
            <v>Repacio RTU E.R. SANT PERE DE TORELLO</v>
          </cell>
          <cell r="H2863" t="str">
            <v>IND</v>
          </cell>
          <cell r="I2863">
            <v>0</v>
          </cell>
          <cell r="J2863">
            <v>20</v>
          </cell>
          <cell r="K2863">
            <v>20</v>
          </cell>
          <cell r="L2863">
            <v>0</v>
          </cell>
          <cell r="M2863">
            <v>1</v>
          </cell>
          <cell r="N2863" t="str">
            <v>-</v>
          </cell>
          <cell r="O2863" t="str">
            <v>-</v>
          </cell>
          <cell r="P2863" t="str">
            <v>-</v>
          </cell>
          <cell r="Q2863" t="str">
            <v>-</v>
          </cell>
          <cell r="R2863" t="str">
            <v>TRS</v>
          </cell>
          <cell r="S2863" t="str">
            <v>-</v>
          </cell>
          <cell r="T2863" t="str">
            <v>-</v>
          </cell>
          <cell r="U2863">
            <v>43538</v>
          </cell>
          <cell r="V2863">
            <v>43540</v>
          </cell>
          <cell r="W2863">
            <v>43540</v>
          </cell>
          <cell r="X2863">
            <v>2</v>
          </cell>
          <cell r="Y2863">
            <v>43540</v>
          </cell>
          <cell r="Z2863">
            <v>0</v>
          </cell>
        </row>
        <row r="2864">
          <cell r="C2864">
            <v>5188</v>
          </cell>
          <cell r="D2864" t="str">
            <v>EOSPIT</v>
          </cell>
          <cell r="E2864">
            <v>2019</v>
          </cell>
          <cell r="F2864" t="str">
            <v>TA</v>
          </cell>
          <cell r="G2864" t="str">
            <v>Reparacio RTU CAP32-48 N/S 51-2017</v>
          </cell>
          <cell r="H2864" t="str">
            <v>IND</v>
          </cell>
          <cell r="I2864">
            <v>0</v>
          </cell>
          <cell r="J2864">
            <v>1</v>
          </cell>
          <cell r="K2864">
            <v>1</v>
          </cell>
          <cell r="L2864">
            <v>0</v>
          </cell>
          <cell r="M2864">
            <v>1</v>
          </cell>
          <cell r="N2864" t="str">
            <v>-</v>
          </cell>
          <cell r="O2864" t="str">
            <v>-</v>
          </cell>
          <cell r="P2864" t="str">
            <v>EMM</v>
          </cell>
          <cell r="Q2864" t="str">
            <v>-</v>
          </cell>
          <cell r="R2864" t="str">
            <v>-</v>
          </cell>
          <cell r="S2864" t="str">
            <v>-</v>
          </cell>
          <cell r="T2864" t="str">
            <v>-</v>
          </cell>
          <cell r="U2864">
            <v>43539</v>
          </cell>
          <cell r="V2864">
            <v>43542</v>
          </cell>
          <cell r="W2864">
            <v>43542</v>
          </cell>
          <cell r="X2864">
            <v>3</v>
          </cell>
          <cell r="Y2864">
            <v>43542</v>
          </cell>
          <cell r="Z2864">
            <v>0</v>
          </cell>
        </row>
        <row r="2865">
          <cell r="C2865">
            <v>5189</v>
          </cell>
          <cell r="D2865" t="str">
            <v>EOSPIT</v>
          </cell>
          <cell r="E2865">
            <v>2019</v>
          </cell>
          <cell r="F2865" t="str">
            <v>TA</v>
          </cell>
          <cell r="G2865" t="str">
            <v>Reparacio M8EA N/S 2001-1229</v>
          </cell>
          <cell r="H2865" t="str">
            <v>IND</v>
          </cell>
          <cell r="I2865">
            <v>0</v>
          </cell>
          <cell r="J2865">
            <v>1.5</v>
          </cell>
          <cell r="K2865">
            <v>1.25</v>
          </cell>
          <cell r="L2865">
            <v>0.25</v>
          </cell>
          <cell r="M2865">
            <v>0.83333333333333337</v>
          </cell>
          <cell r="N2865" t="str">
            <v>-</v>
          </cell>
          <cell r="O2865" t="str">
            <v>-</v>
          </cell>
          <cell r="P2865" t="str">
            <v>EMM</v>
          </cell>
          <cell r="Q2865" t="str">
            <v>-</v>
          </cell>
          <cell r="R2865" t="str">
            <v>-</v>
          </cell>
          <cell r="S2865" t="str">
            <v>-</v>
          </cell>
          <cell r="T2865" t="str">
            <v>-</v>
          </cell>
          <cell r="U2865">
            <v>43539</v>
          </cell>
          <cell r="V2865">
            <v>43542</v>
          </cell>
          <cell r="W2865">
            <v>43542</v>
          </cell>
          <cell r="X2865">
            <v>3</v>
          </cell>
          <cell r="Y2865">
            <v>43542</v>
          </cell>
          <cell r="Z2865">
            <v>0</v>
          </cell>
        </row>
        <row r="2866">
          <cell r="C2866">
            <v>5190</v>
          </cell>
          <cell r="D2866" t="str">
            <v>EOSPIT</v>
          </cell>
          <cell r="E2866">
            <v>2019</v>
          </cell>
          <cell r="F2866" t="str">
            <v>TA</v>
          </cell>
          <cell r="G2866" t="str">
            <v>UNION CC EOSA-PITARCH - COI IBERDROLA v2.0</v>
          </cell>
          <cell r="H2866" t="str">
            <v>IND</v>
          </cell>
          <cell r="I2866">
            <v>0</v>
          </cell>
          <cell r="J2866">
            <v>10</v>
          </cell>
          <cell r="K2866">
            <v>20.5</v>
          </cell>
          <cell r="L2866">
            <v>-10.5</v>
          </cell>
          <cell r="M2866">
            <v>2.0499999999999998</v>
          </cell>
          <cell r="N2866" t="str">
            <v>-</v>
          </cell>
          <cell r="O2866" t="str">
            <v>-</v>
          </cell>
          <cell r="P2866" t="str">
            <v>-</v>
          </cell>
          <cell r="Q2866" t="str">
            <v>-</v>
          </cell>
          <cell r="R2866" t="str">
            <v>AP</v>
          </cell>
          <cell r="S2866" t="str">
            <v>-</v>
          </cell>
          <cell r="T2866" t="str">
            <v>-</v>
          </cell>
          <cell r="U2866">
            <v>43524</v>
          </cell>
          <cell r="V2866">
            <v>43546</v>
          </cell>
          <cell r="W2866">
            <v>43546</v>
          </cell>
          <cell r="X2866">
            <v>22</v>
          </cell>
          <cell r="Y2866">
            <v>43537</v>
          </cell>
          <cell r="Z2866">
            <v>-9</v>
          </cell>
        </row>
        <row r="2867">
          <cell r="C2867">
            <v>5191</v>
          </cell>
          <cell r="D2867" t="str">
            <v>AGRENE</v>
          </cell>
          <cell r="E2867">
            <v>2019</v>
          </cell>
          <cell r="F2867" t="str">
            <v>OB</v>
          </cell>
          <cell r="G2867" t="str">
            <v>CC SCADA TEDIS.Net AGRIENERGIA v2.0</v>
          </cell>
          <cell r="H2867" t="str">
            <v>OF4935</v>
          </cell>
          <cell r="I2867">
            <v>0</v>
          </cell>
          <cell r="J2867">
            <v>11</v>
          </cell>
          <cell r="K2867">
            <v>0</v>
          </cell>
          <cell r="L2867">
            <v>11</v>
          </cell>
          <cell r="M2867">
            <v>0</v>
          </cell>
          <cell r="N2867" t="str">
            <v>-</v>
          </cell>
          <cell r="O2867" t="str">
            <v>-</v>
          </cell>
          <cell r="P2867" t="str">
            <v>-</v>
          </cell>
          <cell r="Q2867" t="str">
            <v>-</v>
          </cell>
          <cell r="R2867" t="str">
            <v>EDC</v>
          </cell>
          <cell r="S2867" t="str">
            <v>-</v>
          </cell>
          <cell r="T2867" t="str">
            <v>-</v>
          </cell>
          <cell r="U2867">
            <v>43517</v>
          </cell>
          <cell r="V2867">
            <v>43553</v>
          </cell>
          <cell r="W2867">
            <v>43553</v>
          </cell>
          <cell r="X2867">
            <v>38</v>
          </cell>
          <cell r="Y2867">
            <v>0</v>
          </cell>
          <cell r="Z2867" t="str">
            <v/>
          </cell>
        </row>
        <row r="2868">
          <cell r="C2868">
            <v>5192</v>
          </cell>
          <cell r="D2868" t="str">
            <v>AGRENE</v>
          </cell>
          <cell r="E2868">
            <v>2019</v>
          </cell>
          <cell r="F2868" t="str">
            <v>OB</v>
          </cell>
          <cell r="G2868" t="str">
            <v>CC SCADA TEDIS.Net AGRIENERGIA v3.0</v>
          </cell>
          <cell r="H2868" t="str">
            <v>OF4935</v>
          </cell>
          <cell r="I2868">
            <v>0</v>
          </cell>
          <cell r="J2868">
            <v>5</v>
          </cell>
          <cell r="K2868">
            <v>0</v>
          </cell>
          <cell r="L2868">
            <v>5</v>
          </cell>
          <cell r="M2868">
            <v>0</v>
          </cell>
          <cell r="N2868" t="str">
            <v>-</v>
          </cell>
          <cell r="O2868" t="str">
            <v>-</v>
          </cell>
          <cell r="P2868" t="str">
            <v>-</v>
          </cell>
          <cell r="Q2868" t="str">
            <v>-</v>
          </cell>
          <cell r="R2868" t="str">
            <v>EDC</v>
          </cell>
          <cell r="S2868" t="str">
            <v>-</v>
          </cell>
          <cell r="T2868" t="str">
            <v>-</v>
          </cell>
          <cell r="U2868">
            <v>43522</v>
          </cell>
          <cell r="V2868">
            <v>43553</v>
          </cell>
          <cell r="W2868">
            <v>43553</v>
          </cell>
          <cell r="X2868">
            <v>33</v>
          </cell>
          <cell r="Y2868">
            <v>0</v>
          </cell>
          <cell r="Z2868" t="str">
            <v/>
          </cell>
        </row>
        <row r="2869">
          <cell r="C2869">
            <v>5193</v>
          </cell>
          <cell r="D2869" t="str">
            <v>ORMAZA</v>
          </cell>
          <cell r="E2869">
            <v>2019</v>
          </cell>
          <cell r="F2869" t="str">
            <v>TA</v>
          </cell>
          <cell r="G2869" t="str">
            <v>CC CDADA TEDIS.Net H.VEGA v1.1</v>
          </cell>
          <cell r="H2869" t="str">
            <v>OF5012</v>
          </cell>
          <cell r="I2869">
            <v>0</v>
          </cell>
          <cell r="J2869">
            <v>10</v>
          </cell>
          <cell r="K2869">
            <v>7</v>
          </cell>
          <cell r="L2869">
            <v>3</v>
          </cell>
          <cell r="M2869">
            <v>0.7</v>
          </cell>
          <cell r="N2869" t="str">
            <v>-</v>
          </cell>
          <cell r="O2869" t="str">
            <v>-</v>
          </cell>
          <cell r="P2869" t="str">
            <v>-</v>
          </cell>
          <cell r="Q2869" t="str">
            <v>JMG</v>
          </cell>
          <cell r="R2869" t="str">
            <v>-</v>
          </cell>
          <cell r="S2869" t="str">
            <v>-</v>
          </cell>
          <cell r="T2869" t="str">
            <v>-</v>
          </cell>
          <cell r="U2869">
            <v>43523</v>
          </cell>
          <cell r="V2869">
            <v>43553</v>
          </cell>
          <cell r="W2869">
            <v>43560</v>
          </cell>
          <cell r="X2869">
            <v>32</v>
          </cell>
          <cell r="Y2869">
            <v>43560</v>
          </cell>
          <cell r="Z2869">
            <v>0</v>
          </cell>
        </row>
        <row r="2870">
          <cell r="C2870">
            <v>5194</v>
          </cell>
          <cell r="D2870" t="str">
            <v>ORMAZA</v>
          </cell>
          <cell r="E2870">
            <v>2019</v>
          </cell>
          <cell r="F2870" t="str">
            <v>TA</v>
          </cell>
          <cell r="G2870" t="str">
            <v>CC SCADA TEDIS.Net H.VEGA v2.0</v>
          </cell>
          <cell r="H2870" t="str">
            <v>OF5012</v>
          </cell>
          <cell r="I2870">
            <v>0</v>
          </cell>
          <cell r="J2870">
            <v>8</v>
          </cell>
          <cell r="K2870">
            <v>7.5</v>
          </cell>
          <cell r="L2870">
            <v>0.5</v>
          </cell>
          <cell r="M2870">
            <v>0.9375</v>
          </cell>
          <cell r="N2870" t="str">
            <v>-</v>
          </cell>
          <cell r="O2870" t="str">
            <v>-</v>
          </cell>
          <cell r="P2870" t="str">
            <v>-</v>
          </cell>
          <cell r="Q2870" t="str">
            <v>JMG</v>
          </cell>
          <cell r="R2870" t="str">
            <v>-</v>
          </cell>
          <cell r="S2870" t="str">
            <v>-</v>
          </cell>
          <cell r="T2870" t="str">
            <v>-</v>
          </cell>
          <cell r="U2870">
            <v>43523</v>
          </cell>
          <cell r="V2870">
            <v>43553</v>
          </cell>
          <cell r="W2870">
            <v>43560</v>
          </cell>
          <cell r="X2870">
            <v>32</v>
          </cell>
          <cell r="Y2870">
            <v>43560</v>
          </cell>
          <cell r="Z2870">
            <v>0</v>
          </cell>
        </row>
        <row r="2871">
          <cell r="C2871">
            <v>5195</v>
          </cell>
          <cell r="D2871" t="str">
            <v>ELLALO</v>
          </cell>
          <cell r="E2871">
            <v>2019</v>
          </cell>
          <cell r="F2871" t="str">
            <v>TA</v>
          </cell>
          <cell r="G2871" t="str">
            <v>CC SCADA TEDIS.Net LA LOMA v1.1</v>
          </cell>
          <cell r="H2871" t="str">
            <v>IND</v>
          </cell>
          <cell r="I2871">
            <v>0</v>
          </cell>
          <cell r="J2871">
            <v>1</v>
          </cell>
          <cell r="K2871">
            <v>0.5</v>
          </cell>
          <cell r="L2871">
            <v>0.5</v>
          </cell>
          <cell r="M2871">
            <v>0.5</v>
          </cell>
          <cell r="N2871" t="str">
            <v>-</v>
          </cell>
          <cell r="O2871" t="str">
            <v>-</v>
          </cell>
          <cell r="P2871" t="str">
            <v>-</v>
          </cell>
          <cell r="Q2871" t="str">
            <v>JMG</v>
          </cell>
          <cell r="R2871" t="str">
            <v>-</v>
          </cell>
          <cell r="S2871" t="str">
            <v>-</v>
          </cell>
          <cell r="T2871" t="str">
            <v>-</v>
          </cell>
          <cell r="U2871">
            <v>43537</v>
          </cell>
          <cell r="V2871">
            <v>43543</v>
          </cell>
          <cell r="W2871">
            <v>43543</v>
          </cell>
          <cell r="X2871">
            <v>6</v>
          </cell>
          <cell r="Y2871">
            <v>43539</v>
          </cell>
          <cell r="Z2871">
            <v>-4</v>
          </cell>
        </row>
        <row r="2872">
          <cell r="C2872">
            <v>5196</v>
          </cell>
          <cell r="D2872" t="str">
            <v>NCLAVE</v>
          </cell>
          <cell r="E2872">
            <v>2019</v>
          </cell>
          <cell r="F2872" t="str">
            <v>TA</v>
          </cell>
          <cell r="G2872" t="str">
            <v>26 x PLACA TrinaPRO TCU v2.0</v>
          </cell>
          <cell r="H2872" t="str">
            <v>OF5119</v>
          </cell>
          <cell r="I2872">
            <v>4</v>
          </cell>
          <cell r="J2872">
            <v>24</v>
          </cell>
          <cell r="K2872">
            <v>3.83</v>
          </cell>
          <cell r="L2872">
            <v>20.170000000000002</v>
          </cell>
          <cell r="M2872">
            <v>0.15958333333333333</v>
          </cell>
          <cell r="N2872" t="str">
            <v>-</v>
          </cell>
          <cell r="O2872" t="str">
            <v>-</v>
          </cell>
          <cell r="P2872" t="str">
            <v>EMM</v>
          </cell>
          <cell r="Q2872" t="str">
            <v>-</v>
          </cell>
          <cell r="R2872" t="str">
            <v>-</v>
          </cell>
          <cell r="S2872" t="str">
            <v>-</v>
          </cell>
          <cell r="T2872" t="str">
            <v>-</v>
          </cell>
          <cell r="U2872">
            <v>43476</v>
          </cell>
          <cell r="V2872">
            <v>43555</v>
          </cell>
          <cell r="W2872">
            <v>43555</v>
          </cell>
          <cell r="X2872">
            <v>80</v>
          </cell>
          <cell r="Y2872">
            <v>43564</v>
          </cell>
          <cell r="Z2872">
            <v>9</v>
          </cell>
        </row>
        <row r="2873">
          <cell r="C2873">
            <v>5197</v>
          </cell>
          <cell r="D2873" t="str">
            <v>EYPESA</v>
          </cell>
          <cell r="E2873">
            <v>2019</v>
          </cell>
          <cell r="F2873" t="str">
            <v>TA</v>
          </cell>
          <cell r="G2873" t="str">
            <v>Reparacio RTU CAP-PRX n/s 407-2016</v>
          </cell>
          <cell r="H2873" t="str">
            <v>IND</v>
          </cell>
          <cell r="I2873">
            <v>4</v>
          </cell>
          <cell r="J2873">
            <v>1.5</v>
          </cell>
          <cell r="K2873">
            <v>1.5</v>
          </cell>
          <cell r="L2873">
            <v>0</v>
          </cell>
          <cell r="M2873">
            <v>1</v>
          </cell>
          <cell r="N2873" t="str">
            <v>-</v>
          </cell>
          <cell r="O2873" t="str">
            <v>-</v>
          </cell>
          <cell r="P2873" t="str">
            <v>EMM</v>
          </cell>
          <cell r="Q2873" t="str">
            <v>-</v>
          </cell>
          <cell r="R2873" t="str">
            <v>-</v>
          </cell>
          <cell r="S2873" t="str">
            <v>-</v>
          </cell>
          <cell r="T2873" t="str">
            <v>-</v>
          </cell>
          <cell r="U2873">
            <v>43544</v>
          </cell>
          <cell r="V2873">
            <v>43544</v>
          </cell>
          <cell r="W2873">
            <v>43544</v>
          </cell>
          <cell r="X2873">
            <v>0</v>
          </cell>
          <cell r="Y2873">
            <v>43544</v>
          </cell>
          <cell r="Z2873">
            <v>0</v>
          </cell>
        </row>
        <row r="2874">
          <cell r="C2874">
            <v>5198</v>
          </cell>
          <cell r="D2874" t="str">
            <v>ELEBER</v>
          </cell>
          <cell r="E2874">
            <v>2019</v>
          </cell>
          <cell r="F2874" t="str">
            <v>OB</v>
          </cell>
          <cell r="G2874" t="str">
            <v>CC SCADA TEDSI.Net BERMEJALES v4.0</v>
          </cell>
          <cell r="H2874" t="str">
            <v>OF4868</v>
          </cell>
          <cell r="I2874">
            <v>6</v>
          </cell>
          <cell r="J2874">
            <v>13</v>
          </cell>
          <cell r="K2874">
            <v>0</v>
          </cell>
          <cell r="L2874">
            <v>13</v>
          </cell>
          <cell r="M2874">
            <v>0</v>
          </cell>
          <cell r="N2874" t="str">
            <v>-</v>
          </cell>
          <cell r="O2874" t="str">
            <v>-</v>
          </cell>
          <cell r="P2874" t="str">
            <v>-</v>
          </cell>
          <cell r="Q2874" t="str">
            <v>-</v>
          </cell>
          <cell r="R2874" t="str">
            <v>AP</v>
          </cell>
          <cell r="S2874" t="str">
            <v>-</v>
          </cell>
          <cell r="T2874" t="str">
            <v>-</v>
          </cell>
          <cell r="U2874">
            <v>43523</v>
          </cell>
          <cell r="V2874">
            <v>43553</v>
          </cell>
          <cell r="W2874">
            <v>43553</v>
          </cell>
          <cell r="X2874">
            <v>32</v>
          </cell>
          <cell r="Y2874">
            <v>0</v>
          </cell>
          <cell r="Z2874" t="str">
            <v/>
          </cell>
        </row>
        <row r="2875">
          <cell r="C2875">
            <v>5199</v>
          </cell>
          <cell r="D2875" t="str">
            <v>SUMTAR</v>
          </cell>
          <cell r="E2875">
            <v>2019</v>
          </cell>
          <cell r="F2875" t="str">
            <v>TA</v>
          </cell>
          <cell r="G2875" t="str">
            <v>Inst. i PEM CSSat TARRASENSES v12.0</v>
          </cell>
          <cell r="H2875" t="str">
            <v>IND</v>
          </cell>
          <cell r="I2875">
            <v>6</v>
          </cell>
          <cell r="J2875">
            <v>5</v>
          </cell>
          <cell r="K2875">
            <v>4.5</v>
          </cell>
          <cell r="L2875">
            <v>0.5</v>
          </cell>
          <cell r="M2875">
            <v>0.9</v>
          </cell>
          <cell r="N2875" t="str">
            <v>-</v>
          </cell>
          <cell r="O2875" t="str">
            <v>-</v>
          </cell>
          <cell r="P2875" t="str">
            <v>-</v>
          </cell>
          <cell r="Q2875" t="str">
            <v>-</v>
          </cell>
          <cell r="R2875" t="str">
            <v>TRS</v>
          </cell>
          <cell r="S2875" t="str">
            <v>-</v>
          </cell>
          <cell r="T2875" t="str">
            <v>-</v>
          </cell>
          <cell r="U2875">
            <v>43538</v>
          </cell>
          <cell r="V2875">
            <v>43553</v>
          </cell>
          <cell r="W2875">
            <v>43553</v>
          </cell>
          <cell r="X2875">
            <v>15</v>
          </cell>
          <cell r="Y2875">
            <v>43551</v>
          </cell>
          <cell r="Z2875">
            <v>-2</v>
          </cell>
        </row>
        <row r="2876">
          <cell r="C2876">
            <v>5200</v>
          </cell>
          <cell r="D2876" t="str">
            <v>ORMAZA</v>
          </cell>
          <cell r="E2876">
            <v>2019</v>
          </cell>
          <cell r="F2876" t="str">
            <v>OB</v>
          </cell>
          <cell r="G2876" t="str">
            <v>CC SCADA TEDIS.Net COOP.CATRAL v1.1</v>
          </cell>
          <cell r="H2876" t="str">
            <v>OF4675</v>
          </cell>
          <cell r="I2876">
            <v>0</v>
          </cell>
          <cell r="J2876">
            <v>5</v>
          </cell>
          <cell r="K2876">
            <v>0</v>
          </cell>
          <cell r="L2876">
            <v>5</v>
          </cell>
          <cell r="M2876">
            <v>0</v>
          </cell>
          <cell r="N2876" t="str">
            <v>-</v>
          </cell>
          <cell r="O2876" t="str">
            <v>-</v>
          </cell>
          <cell r="P2876" t="str">
            <v>-</v>
          </cell>
          <cell r="Q2876" t="str">
            <v>JMG</v>
          </cell>
          <cell r="R2876" t="str">
            <v>-</v>
          </cell>
          <cell r="S2876" t="str">
            <v>-</v>
          </cell>
          <cell r="T2876" t="str">
            <v>-</v>
          </cell>
          <cell r="U2876">
            <v>43531</v>
          </cell>
          <cell r="V2876">
            <v>43553</v>
          </cell>
          <cell r="W2876">
            <v>43553</v>
          </cell>
          <cell r="X2876">
            <v>22</v>
          </cell>
          <cell r="Y2876">
            <v>0</v>
          </cell>
          <cell r="Z2876" t="str">
            <v/>
          </cell>
        </row>
        <row r="2877">
          <cell r="C2877">
            <v>5201</v>
          </cell>
          <cell r="D2877" t="str">
            <v>ORMAZA</v>
          </cell>
          <cell r="E2877">
            <v>2019</v>
          </cell>
          <cell r="F2877" t="str">
            <v>OB</v>
          </cell>
          <cell r="G2877" t="str">
            <v>CC SCADA TEDIS.Net COOP.CATRAL v1.2</v>
          </cell>
          <cell r="H2877" t="str">
            <v>OF4675</v>
          </cell>
          <cell r="I2877">
            <v>0</v>
          </cell>
          <cell r="J2877">
            <v>7</v>
          </cell>
          <cell r="K2877">
            <v>0</v>
          </cell>
          <cell r="L2877">
            <v>7</v>
          </cell>
          <cell r="M2877">
            <v>0</v>
          </cell>
          <cell r="N2877" t="str">
            <v>-</v>
          </cell>
          <cell r="O2877" t="str">
            <v>-</v>
          </cell>
          <cell r="P2877" t="str">
            <v>-</v>
          </cell>
          <cell r="Q2877" t="str">
            <v>JMG</v>
          </cell>
          <cell r="R2877" t="str">
            <v>-</v>
          </cell>
          <cell r="S2877" t="str">
            <v>-</v>
          </cell>
          <cell r="T2877" t="str">
            <v>-</v>
          </cell>
          <cell r="U2877">
            <v>43531</v>
          </cell>
          <cell r="V2877">
            <v>43553</v>
          </cell>
          <cell r="W2877">
            <v>43553</v>
          </cell>
          <cell r="X2877">
            <v>22</v>
          </cell>
          <cell r="Y2877">
            <v>0</v>
          </cell>
          <cell r="Z2877" t="str">
            <v/>
          </cell>
        </row>
        <row r="2878">
          <cell r="C2878">
            <v>5202</v>
          </cell>
          <cell r="D2878" t="str">
            <v>ORMAZA</v>
          </cell>
          <cell r="E2878">
            <v>2019</v>
          </cell>
          <cell r="F2878" t="str">
            <v>TA</v>
          </cell>
          <cell r="G2878" t="str">
            <v>7 x RTU CAP32 CI CT EOSA-PITARCH v1.0</v>
          </cell>
          <cell r="H2878" t="str">
            <v>PPAL</v>
          </cell>
          <cell r="I2878">
            <v>0</v>
          </cell>
          <cell r="J2878">
            <v>4.75</v>
          </cell>
          <cell r="K2878">
            <v>2</v>
          </cell>
          <cell r="L2878">
            <v>2.75</v>
          </cell>
          <cell r="M2878">
            <v>0.42105263157894735</v>
          </cell>
          <cell r="N2878" t="str">
            <v>-</v>
          </cell>
          <cell r="O2878" t="str">
            <v>-</v>
          </cell>
          <cell r="P2878" t="str">
            <v>EMM</v>
          </cell>
          <cell r="Q2878" t="str">
            <v>-</v>
          </cell>
          <cell r="R2878" t="str">
            <v>-</v>
          </cell>
          <cell r="S2878" t="str">
            <v>-</v>
          </cell>
          <cell r="T2878" t="str">
            <v>-</v>
          </cell>
          <cell r="U2878">
            <v>43546</v>
          </cell>
          <cell r="V2878">
            <v>43553</v>
          </cell>
          <cell r="W2878">
            <v>43553</v>
          </cell>
          <cell r="X2878">
            <v>7</v>
          </cell>
          <cell r="Y2878">
            <v>43551</v>
          </cell>
          <cell r="Z2878">
            <v>-2</v>
          </cell>
        </row>
        <row r="2879">
          <cell r="C2879">
            <v>5203</v>
          </cell>
          <cell r="D2879" t="str">
            <v>SITEL</v>
          </cell>
          <cell r="E2879">
            <v>2019</v>
          </cell>
          <cell r="F2879" t="str">
            <v>TA</v>
          </cell>
          <cell r="G2879" t="str">
            <v>7 x Manguera COM CAP32 - MODEM GSM</v>
          </cell>
          <cell r="H2879" t="str">
            <v>OF5202</v>
          </cell>
          <cell r="I2879">
            <v>0</v>
          </cell>
          <cell r="J2879">
            <v>1.33</v>
          </cell>
          <cell r="K2879">
            <v>1.83</v>
          </cell>
          <cell r="L2879">
            <v>-0.5</v>
          </cell>
          <cell r="M2879">
            <v>1.3759398496240602</v>
          </cell>
          <cell r="N2879" t="str">
            <v>-</v>
          </cell>
          <cell r="O2879" t="str">
            <v>-</v>
          </cell>
          <cell r="P2879" t="str">
            <v>EMM</v>
          </cell>
          <cell r="Q2879" t="str">
            <v>-</v>
          </cell>
          <cell r="R2879" t="str">
            <v>-</v>
          </cell>
          <cell r="S2879" t="str">
            <v>-</v>
          </cell>
          <cell r="T2879" t="str">
            <v>-</v>
          </cell>
          <cell r="U2879">
            <v>43546</v>
          </cell>
          <cell r="V2879">
            <v>43553</v>
          </cell>
          <cell r="W2879">
            <v>43553</v>
          </cell>
          <cell r="X2879">
            <v>7</v>
          </cell>
          <cell r="Y2879">
            <v>43552</v>
          </cell>
          <cell r="Z2879">
            <v>-1</v>
          </cell>
        </row>
        <row r="2880">
          <cell r="C2880">
            <v>5204</v>
          </cell>
          <cell r="D2880" t="str">
            <v>EYPESA</v>
          </cell>
          <cell r="E2880">
            <v>2019</v>
          </cell>
          <cell r="F2880" t="str">
            <v>OB</v>
          </cell>
          <cell r="G2880" t="str">
            <v>SITEL Ref.SUPORT TEC. PROJ. INVADE-2019</v>
          </cell>
          <cell r="H2880" t="str">
            <v>IND</v>
          </cell>
          <cell r="I2880">
            <v>0</v>
          </cell>
          <cell r="J2880">
            <v>40</v>
          </cell>
          <cell r="K2880">
            <v>0</v>
          </cell>
          <cell r="L2880">
            <v>40</v>
          </cell>
          <cell r="M2880">
            <v>0</v>
          </cell>
          <cell r="N2880" t="str">
            <v>-</v>
          </cell>
          <cell r="O2880" t="str">
            <v>-</v>
          </cell>
          <cell r="P2880" t="str">
            <v>-</v>
          </cell>
          <cell r="Q2880" t="str">
            <v>-</v>
          </cell>
          <cell r="R2880" t="str">
            <v>EDC</v>
          </cell>
          <cell r="S2880" t="str">
            <v>-</v>
          </cell>
          <cell r="T2880" t="str">
            <v>-</v>
          </cell>
          <cell r="U2880">
            <v>43556</v>
          </cell>
          <cell r="V2880">
            <v>43585</v>
          </cell>
          <cell r="W2880">
            <v>43585</v>
          </cell>
          <cell r="X2880">
            <v>29</v>
          </cell>
          <cell r="Y2880">
            <v>0</v>
          </cell>
          <cell r="Z2880" t="str">
            <v/>
          </cell>
        </row>
        <row r="2881">
          <cell r="C2881">
            <v>5205</v>
          </cell>
          <cell r="D2881" t="str">
            <v>INPPOZ</v>
          </cell>
          <cell r="E2881">
            <v>2019</v>
          </cell>
          <cell r="F2881" t="str">
            <v>OB</v>
          </cell>
          <cell r="G2881" t="str">
            <v>RTU C.T. MENENDEZ PELAYO v1.0</v>
          </cell>
          <cell r="H2881" t="str">
            <v>PPAL</v>
          </cell>
          <cell r="I2881">
            <v>0</v>
          </cell>
          <cell r="J2881">
            <v>32</v>
          </cell>
          <cell r="K2881">
            <v>0</v>
          </cell>
          <cell r="L2881">
            <v>32</v>
          </cell>
          <cell r="M2881">
            <v>0</v>
          </cell>
          <cell r="N2881" t="str">
            <v>-</v>
          </cell>
          <cell r="O2881" t="str">
            <v>-</v>
          </cell>
          <cell r="P2881" t="str">
            <v>EMM</v>
          </cell>
          <cell r="Q2881" t="str">
            <v>-</v>
          </cell>
          <cell r="R2881" t="str">
            <v>-</v>
          </cell>
          <cell r="S2881" t="str">
            <v>-</v>
          </cell>
          <cell r="T2881" t="str">
            <v>-</v>
          </cell>
          <cell r="U2881">
            <v>43516</v>
          </cell>
          <cell r="V2881">
            <v>43585</v>
          </cell>
          <cell r="W2881">
            <v>43585</v>
          </cell>
          <cell r="X2881">
            <v>70</v>
          </cell>
          <cell r="Y2881">
            <v>0</v>
          </cell>
          <cell r="Z2881" t="str">
            <v/>
          </cell>
        </row>
        <row r="2882">
          <cell r="C2882">
            <v>5206</v>
          </cell>
          <cell r="D2882" t="str">
            <v>INPPOZ</v>
          </cell>
          <cell r="E2882">
            <v>2019</v>
          </cell>
          <cell r="F2882" t="str">
            <v>OB</v>
          </cell>
          <cell r="G2882" t="str">
            <v>Inst. y PEM RTU C.T. MENENDEZ PELAYO v1.0</v>
          </cell>
          <cell r="H2882" t="str">
            <v>OF5205</v>
          </cell>
          <cell r="I2882">
            <v>0</v>
          </cell>
          <cell r="J2882">
            <v>8</v>
          </cell>
          <cell r="K2882">
            <v>0</v>
          </cell>
          <cell r="L2882">
            <v>8</v>
          </cell>
          <cell r="M2882">
            <v>0</v>
          </cell>
          <cell r="N2882" t="str">
            <v>-</v>
          </cell>
          <cell r="O2882" t="str">
            <v>-</v>
          </cell>
          <cell r="P2882" t="str">
            <v>-</v>
          </cell>
          <cell r="Q2882" t="str">
            <v>JMG</v>
          </cell>
          <cell r="R2882" t="str">
            <v>-</v>
          </cell>
          <cell r="S2882" t="str">
            <v>-</v>
          </cell>
          <cell r="T2882" t="str">
            <v>-</v>
          </cell>
          <cell r="U2882">
            <v>43516</v>
          </cell>
          <cell r="V2882">
            <v>43585</v>
          </cell>
          <cell r="W2882">
            <v>43585</v>
          </cell>
          <cell r="X2882">
            <v>70</v>
          </cell>
          <cell r="Y2882">
            <v>0</v>
          </cell>
          <cell r="Z2882" t="str">
            <v/>
          </cell>
        </row>
        <row r="2883">
          <cell r="C2883">
            <v>5207</v>
          </cell>
          <cell r="D2883" t="str">
            <v>INPPOZ</v>
          </cell>
          <cell r="E2883">
            <v>2019</v>
          </cell>
          <cell r="F2883" t="str">
            <v>OB</v>
          </cell>
          <cell r="G2883" t="str">
            <v>RTU C.T. PADRE TORRERO v1.0</v>
          </cell>
          <cell r="H2883" t="str">
            <v>PPAL</v>
          </cell>
          <cell r="I2883">
            <v>0</v>
          </cell>
          <cell r="J2883">
            <v>32</v>
          </cell>
          <cell r="K2883">
            <v>0</v>
          </cell>
          <cell r="L2883">
            <v>32</v>
          </cell>
          <cell r="M2883">
            <v>0</v>
          </cell>
          <cell r="N2883" t="str">
            <v>-</v>
          </cell>
          <cell r="O2883" t="str">
            <v>-</v>
          </cell>
          <cell r="P2883" t="str">
            <v>EMM</v>
          </cell>
          <cell r="Q2883" t="str">
            <v>-</v>
          </cell>
          <cell r="R2883" t="str">
            <v>-</v>
          </cell>
          <cell r="S2883" t="str">
            <v>-</v>
          </cell>
          <cell r="T2883" t="str">
            <v>-</v>
          </cell>
          <cell r="U2883">
            <v>43516</v>
          </cell>
          <cell r="V2883">
            <v>43585</v>
          </cell>
          <cell r="W2883">
            <v>43585</v>
          </cell>
          <cell r="X2883">
            <v>70</v>
          </cell>
          <cell r="Y2883">
            <v>0</v>
          </cell>
          <cell r="Z2883" t="str">
            <v/>
          </cell>
        </row>
        <row r="2884">
          <cell r="C2884">
            <v>5208</v>
          </cell>
          <cell r="D2884" t="str">
            <v>INPPOZ</v>
          </cell>
          <cell r="E2884">
            <v>2019</v>
          </cell>
          <cell r="F2884" t="str">
            <v>OB</v>
          </cell>
          <cell r="G2884" t="str">
            <v>Inst. y PEM RTU C.T. PADRE TORRERO v1.0</v>
          </cell>
          <cell r="H2884" t="str">
            <v>0F5207</v>
          </cell>
          <cell r="I2884">
            <v>0</v>
          </cell>
          <cell r="J2884">
            <v>8</v>
          </cell>
          <cell r="K2884">
            <v>0</v>
          </cell>
          <cell r="L2884">
            <v>8</v>
          </cell>
          <cell r="M2884">
            <v>0</v>
          </cell>
          <cell r="N2884" t="str">
            <v>-</v>
          </cell>
          <cell r="O2884" t="str">
            <v>-</v>
          </cell>
          <cell r="P2884" t="str">
            <v>-</v>
          </cell>
          <cell r="Q2884" t="str">
            <v>JMG</v>
          </cell>
          <cell r="R2884" t="str">
            <v>-</v>
          </cell>
          <cell r="S2884" t="str">
            <v>-</v>
          </cell>
          <cell r="T2884" t="str">
            <v>-</v>
          </cell>
          <cell r="U2884">
            <v>43516</v>
          </cell>
          <cell r="V2884">
            <v>43585</v>
          </cell>
          <cell r="W2884">
            <v>43585</v>
          </cell>
          <cell r="X2884">
            <v>70</v>
          </cell>
          <cell r="Y2884">
            <v>0</v>
          </cell>
          <cell r="Z2884" t="str">
            <v/>
          </cell>
        </row>
        <row r="2885">
          <cell r="C2885">
            <v>5209</v>
          </cell>
          <cell r="D2885" t="str">
            <v>SITEL</v>
          </cell>
          <cell r="E2885">
            <v>2019</v>
          </cell>
          <cell r="F2885" t="str">
            <v>TA</v>
          </cell>
          <cell r="G2885" t="str">
            <v>10 x RTU CAP32-48 v2.5 (Reciclar de CAP32-125)</v>
          </cell>
          <cell r="H2885" t="str">
            <v>OF5130</v>
          </cell>
          <cell r="I2885">
            <v>0</v>
          </cell>
          <cell r="J2885">
            <v>7.5</v>
          </cell>
          <cell r="K2885">
            <v>14.75</v>
          </cell>
          <cell r="L2885">
            <v>-7.25</v>
          </cell>
          <cell r="M2885">
            <v>1.9666666666666666</v>
          </cell>
          <cell r="N2885" t="str">
            <v>-</v>
          </cell>
          <cell r="O2885" t="str">
            <v>-</v>
          </cell>
          <cell r="P2885" t="str">
            <v>EMM</v>
          </cell>
          <cell r="Q2885" t="str">
            <v>-</v>
          </cell>
          <cell r="R2885" t="str">
            <v>-</v>
          </cell>
          <cell r="S2885" t="str">
            <v>-</v>
          </cell>
          <cell r="T2885" t="str">
            <v>-</v>
          </cell>
          <cell r="U2885">
            <v>43559</v>
          </cell>
          <cell r="V2885">
            <v>43560</v>
          </cell>
          <cell r="W2885">
            <v>43591</v>
          </cell>
          <cell r="X2885">
            <v>1</v>
          </cell>
          <cell r="Y2885">
            <v>43591</v>
          </cell>
          <cell r="Z2885">
            <v>0</v>
          </cell>
        </row>
        <row r="2886">
          <cell r="C2886">
            <v>5210</v>
          </cell>
          <cell r="D2886">
            <v>0</v>
          </cell>
          <cell r="E2886">
            <v>2019</v>
          </cell>
          <cell r="F2886">
            <v>0</v>
          </cell>
          <cell r="G2886" t="str">
            <v>I + D</v>
          </cell>
          <cell r="H2886">
            <v>0</v>
          </cell>
          <cell r="I2886">
            <v>0</v>
          </cell>
          <cell r="J2886">
            <v>0</v>
          </cell>
          <cell r="K2886">
            <v>0</v>
          </cell>
          <cell r="L2886">
            <v>0</v>
          </cell>
          <cell r="M2886">
            <v>0</v>
          </cell>
          <cell r="N2886" t="str">
            <v>-</v>
          </cell>
          <cell r="O2886" t="str">
            <v>-</v>
          </cell>
          <cell r="P2886" t="str">
            <v>-</v>
          </cell>
          <cell r="Q2886" t="str">
            <v>-</v>
          </cell>
          <cell r="R2886" t="str">
            <v>-</v>
          </cell>
          <cell r="S2886" t="str">
            <v>-</v>
          </cell>
          <cell r="T2886" t="str">
            <v>-</v>
          </cell>
          <cell r="U2886">
            <v>0</v>
          </cell>
          <cell r="V2886">
            <v>0</v>
          </cell>
          <cell r="W2886">
            <v>0</v>
          </cell>
          <cell r="X2886" t="str">
            <v/>
          </cell>
          <cell r="Y2886">
            <v>0</v>
          </cell>
          <cell r="Z2886" t="str">
            <v/>
          </cell>
        </row>
        <row r="2887">
          <cell r="C2887">
            <v>5211</v>
          </cell>
          <cell r="D2887" t="str">
            <v>ORMAZA</v>
          </cell>
          <cell r="E2887">
            <v>2019</v>
          </cell>
          <cell r="F2887" t="str">
            <v>OB</v>
          </cell>
          <cell r="G2887" t="str">
            <v>Re-Instal.lacio CC SCADA HOSPITAL GALDAKAO v2.0</v>
          </cell>
          <cell r="H2887" t="str">
            <v>IND</v>
          </cell>
          <cell r="I2887">
            <v>0</v>
          </cell>
          <cell r="J2887">
            <v>7.5</v>
          </cell>
          <cell r="K2887">
            <v>0</v>
          </cell>
          <cell r="L2887">
            <v>7.5</v>
          </cell>
          <cell r="M2887">
            <v>0</v>
          </cell>
          <cell r="N2887" t="str">
            <v>-</v>
          </cell>
          <cell r="O2887" t="str">
            <v>-</v>
          </cell>
          <cell r="P2887" t="str">
            <v>-</v>
          </cell>
          <cell r="Q2887" t="str">
            <v>JMG</v>
          </cell>
          <cell r="R2887" t="str">
            <v>-</v>
          </cell>
          <cell r="S2887" t="str">
            <v>-</v>
          </cell>
          <cell r="T2887" t="str">
            <v>-</v>
          </cell>
          <cell r="U2887">
            <v>43529</v>
          </cell>
          <cell r="V2887">
            <v>43585</v>
          </cell>
          <cell r="W2887">
            <v>43585</v>
          </cell>
          <cell r="X2887">
            <v>55</v>
          </cell>
          <cell r="Y2887">
            <v>0</v>
          </cell>
          <cell r="Z2887" t="str">
            <v/>
          </cell>
        </row>
        <row r="2888">
          <cell r="C2888">
            <v>5212</v>
          </cell>
          <cell r="D2888" t="str">
            <v>SITEL</v>
          </cell>
          <cell r="E2888">
            <v>2019</v>
          </cell>
          <cell r="F2888" t="str">
            <v>OB</v>
          </cell>
          <cell r="G2888" t="str">
            <v>35 x RTU CAP32-48 v2.5</v>
          </cell>
          <cell r="H2888" t="str">
            <v>OF5205</v>
          </cell>
          <cell r="I2888">
            <v>0</v>
          </cell>
          <cell r="J2888">
            <v>16.75</v>
          </cell>
          <cell r="K2888">
            <v>0</v>
          </cell>
          <cell r="L2888">
            <v>16.75</v>
          </cell>
          <cell r="M2888">
            <v>0</v>
          </cell>
          <cell r="N2888" t="str">
            <v>-</v>
          </cell>
          <cell r="O2888" t="str">
            <v>-</v>
          </cell>
          <cell r="P2888" t="str">
            <v>EMM</v>
          </cell>
          <cell r="Q2888" t="str">
            <v>-</v>
          </cell>
          <cell r="R2888" t="str">
            <v>-</v>
          </cell>
          <cell r="S2888" t="str">
            <v>-</v>
          </cell>
          <cell r="T2888" t="str">
            <v>-</v>
          </cell>
          <cell r="U2888">
            <v>43564</v>
          </cell>
          <cell r="V2888">
            <v>43616</v>
          </cell>
          <cell r="W2888">
            <v>43616</v>
          </cell>
          <cell r="X2888">
            <v>52</v>
          </cell>
          <cell r="Y2888">
            <v>0</v>
          </cell>
          <cell r="Z2888" t="str">
            <v/>
          </cell>
        </row>
        <row r="2889">
          <cell r="C2889">
            <v>5213</v>
          </cell>
          <cell r="D2889" t="str">
            <v>SITEL</v>
          </cell>
          <cell r="E2889">
            <v>2019</v>
          </cell>
          <cell r="F2889" t="str">
            <v>OB</v>
          </cell>
          <cell r="G2889" t="str">
            <v>40 x CES CAP32 Generica v2.5</v>
          </cell>
          <cell r="H2889" t="str">
            <v>OF5212</v>
          </cell>
          <cell r="I2889">
            <v>0</v>
          </cell>
          <cell r="J2889">
            <v>4</v>
          </cell>
          <cell r="K2889">
            <v>0</v>
          </cell>
          <cell r="L2889">
            <v>4</v>
          </cell>
          <cell r="M2889">
            <v>0</v>
          </cell>
          <cell r="N2889" t="str">
            <v>-</v>
          </cell>
          <cell r="O2889" t="str">
            <v>-</v>
          </cell>
          <cell r="P2889" t="str">
            <v>EMM</v>
          </cell>
          <cell r="Q2889" t="str">
            <v>-</v>
          </cell>
          <cell r="R2889" t="str">
            <v>-</v>
          </cell>
          <cell r="S2889" t="str">
            <v>-</v>
          </cell>
          <cell r="T2889" t="str">
            <v>-</v>
          </cell>
          <cell r="U2889">
            <v>43564</v>
          </cell>
          <cell r="V2889">
            <v>43616</v>
          </cell>
          <cell r="W2889">
            <v>43616</v>
          </cell>
          <cell r="X2889">
            <v>52</v>
          </cell>
          <cell r="Y2889">
            <v>0</v>
          </cell>
          <cell r="Z2889" t="str">
            <v/>
          </cell>
        </row>
        <row r="2890">
          <cell r="C2890">
            <v>5214</v>
          </cell>
          <cell r="D2890" t="str">
            <v>SITEL</v>
          </cell>
          <cell r="E2890">
            <v>2019</v>
          </cell>
          <cell r="F2890" t="str">
            <v>OB</v>
          </cell>
          <cell r="G2890" t="str">
            <v>35 x CES-48 CAP32 v2.5</v>
          </cell>
          <cell r="H2890" t="str">
            <v>OF5212</v>
          </cell>
          <cell r="I2890">
            <v>0</v>
          </cell>
          <cell r="J2890">
            <v>16</v>
          </cell>
          <cell r="K2890">
            <v>0</v>
          </cell>
          <cell r="L2890">
            <v>16</v>
          </cell>
          <cell r="M2890">
            <v>0</v>
          </cell>
          <cell r="N2890" t="str">
            <v>-</v>
          </cell>
          <cell r="O2890" t="str">
            <v>-</v>
          </cell>
          <cell r="P2890" t="str">
            <v>EMM</v>
          </cell>
          <cell r="Q2890" t="str">
            <v>-</v>
          </cell>
          <cell r="R2890" t="str">
            <v>-</v>
          </cell>
          <cell r="S2890" t="str">
            <v>-</v>
          </cell>
          <cell r="T2890" t="str">
            <v>-</v>
          </cell>
          <cell r="U2890">
            <v>43564</v>
          </cell>
          <cell r="V2890">
            <v>43616</v>
          </cell>
          <cell r="W2890">
            <v>43616</v>
          </cell>
          <cell r="X2890">
            <v>52</v>
          </cell>
          <cell r="Y2890">
            <v>0</v>
          </cell>
          <cell r="Z2890" t="str">
            <v/>
          </cell>
        </row>
        <row r="2891">
          <cell r="C2891">
            <v>5215</v>
          </cell>
          <cell r="D2891" t="str">
            <v>SITEL</v>
          </cell>
          <cell r="E2891">
            <v>2019</v>
          </cell>
          <cell r="F2891" t="str">
            <v>OB</v>
          </cell>
          <cell r="G2891" t="str">
            <v>40 x EE CAP32 v2.1</v>
          </cell>
          <cell r="H2891" t="str">
            <v>OF5212</v>
          </cell>
          <cell r="I2891">
            <v>0</v>
          </cell>
          <cell r="J2891">
            <v>4</v>
          </cell>
          <cell r="K2891">
            <v>0</v>
          </cell>
          <cell r="L2891">
            <v>4</v>
          </cell>
          <cell r="M2891">
            <v>0</v>
          </cell>
          <cell r="N2891" t="str">
            <v>-</v>
          </cell>
          <cell r="O2891" t="str">
            <v>-</v>
          </cell>
          <cell r="P2891" t="str">
            <v>EMM</v>
          </cell>
          <cell r="Q2891" t="str">
            <v>-</v>
          </cell>
          <cell r="R2891" t="str">
            <v>-</v>
          </cell>
          <cell r="S2891" t="str">
            <v>-</v>
          </cell>
          <cell r="T2891" t="str">
            <v>-</v>
          </cell>
          <cell r="U2891">
            <v>43564</v>
          </cell>
          <cell r="V2891">
            <v>43616</v>
          </cell>
          <cell r="W2891">
            <v>43616</v>
          </cell>
          <cell r="X2891">
            <v>52</v>
          </cell>
          <cell r="Y2891">
            <v>0</v>
          </cell>
          <cell r="Z2891" t="str">
            <v/>
          </cell>
        </row>
        <row r="2892">
          <cell r="C2892">
            <v>0</v>
          </cell>
          <cell r="D2892">
            <v>0</v>
          </cell>
          <cell r="E2892">
            <v>0</v>
          </cell>
          <cell r="F2892">
            <v>0</v>
          </cell>
          <cell r="G2892">
            <v>0</v>
          </cell>
          <cell r="H2892">
            <v>0</v>
          </cell>
          <cell r="I2892">
            <v>0</v>
          </cell>
          <cell r="J2892">
            <v>304.83000000000004</v>
          </cell>
          <cell r="K2892">
            <v>86.16</v>
          </cell>
          <cell r="L2892">
            <v>218.67000000000004</v>
          </cell>
          <cell r="M2892">
            <v>0</v>
          </cell>
          <cell r="N2892">
            <v>0</v>
          </cell>
          <cell r="O2892">
            <v>0</v>
          </cell>
          <cell r="P2892">
            <v>0</v>
          </cell>
          <cell r="Q2892">
            <v>0</v>
          </cell>
          <cell r="R2892">
            <v>0</v>
          </cell>
          <cell r="S2892">
            <v>0</v>
          </cell>
          <cell r="T2892">
            <v>0</v>
          </cell>
          <cell r="U2892">
            <v>0</v>
          </cell>
          <cell r="V2892">
            <v>0</v>
          </cell>
          <cell r="W2892">
            <v>0</v>
          </cell>
          <cell r="X2892">
            <v>0</v>
          </cell>
          <cell r="Y2892">
            <v>0</v>
          </cell>
          <cell r="Z2892">
            <v>-9</v>
          </cell>
        </row>
        <row r="2893">
          <cell r="M2893">
            <v>0</v>
          </cell>
          <cell r="N2893">
            <v>0</v>
          </cell>
          <cell r="O2893">
            <v>0</v>
          </cell>
          <cell r="P2893">
            <v>0</v>
          </cell>
          <cell r="Q2893">
            <v>0</v>
          </cell>
          <cell r="R2893">
            <v>0</v>
          </cell>
          <cell r="S2893">
            <v>0</v>
          </cell>
          <cell r="T2893">
            <v>0</v>
          </cell>
          <cell r="U2893">
            <v>0</v>
          </cell>
          <cell r="V2893">
            <v>0</v>
          </cell>
          <cell r="W2893">
            <v>0</v>
          </cell>
          <cell r="X2893">
            <v>0</v>
          </cell>
          <cell r="Y2893">
            <v>0</v>
          </cell>
          <cell r="Z2893">
            <v>0</v>
          </cell>
        </row>
        <row r="2894">
          <cell r="M2894">
            <v>0</v>
          </cell>
          <cell r="N2894">
            <v>0</v>
          </cell>
          <cell r="O2894">
            <v>0</v>
          </cell>
          <cell r="P2894">
            <v>0</v>
          </cell>
          <cell r="Q2894">
            <v>0</v>
          </cell>
          <cell r="R2894">
            <v>0</v>
          </cell>
          <cell r="S2894">
            <v>0</v>
          </cell>
          <cell r="T2894">
            <v>0</v>
          </cell>
          <cell r="U2894">
            <v>0</v>
          </cell>
          <cell r="V2894">
            <v>0</v>
          </cell>
          <cell r="W2894">
            <v>0</v>
          </cell>
          <cell r="X2894">
            <v>0</v>
          </cell>
          <cell r="Y2894">
            <v>0</v>
          </cell>
          <cell r="Z2894">
            <v>0</v>
          </cell>
        </row>
        <row r="2895">
          <cell r="D2895">
            <v>0</v>
          </cell>
          <cell r="E2895">
            <v>0</v>
          </cell>
          <cell r="F2895">
            <v>0</v>
          </cell>
          <cell r="G2895">
            <v>0</v>
          </cell>
          <cell r="H2895">
            <v>0</v>
          </cell>
          <cell r="I2895">
            <v>0</v>
          </cell>
          <cell r="J2895">
            <v>0</v>
          </cell>
          <cell r="K2895">
            <v>0</v>
          </cell>
          <cell r="M2895">
            <v>0</v>
          </cell>
          <cell r="N2895" t="str">
            <v>APROVISIONAMENTS</v>
          </cell>
          <cell r="O2895" t="str">
            <v>ADMINISTRACIO</v>
          </cell>
          <cell r="P2895" t="str">
            <v>OPERACIONS</v>
          </cell>
          <cell r="Q2895" t="str">
            <v>ENGINYERIA HW</v>
          </cell>
          <cell r="R2895" t="str">
            <v>ENGINYERIA SW</v>
          </cell>
          <cell r="S2895" t="str">
            <v>COMERCIAL</v>
          </cell>
          <cell r="T2895" t="str">
            <v>CONSUL.TELCOMUNIC.</v>
          </cell>
          <cell r="U2895">
            <v>0</v>
          </cell>
          <cell r="V2895">
            <v>0</v>
          </cell>
          <cell r="W2895">
            <v>0</v>
          </cell>
          <cell r="X2895">
            <v>0</v>
          </cell>
          <cell r="Y2895">
            <v>0</v>
          </cell>
          <cell r="Z2895">
            <v>0</v>
          </cell>
        </row>
        <row r="2896">
          <cell r="M2896">
            <v>0</v>
          </cell>
          <cell r="N2896">
            <v>0</v>
          </cell>
          <cell r="O2896">
            <v>0</v>
          </cell>
          <cell r="P2896">
            <v>0</v>
          </cell>
          <cell r="Q2896">
            <v>0</v>
          </cell>
          <cell r="R2896">
            <v>0</v>
          </cell>
          <cell r="S2896">
            <v>0</v>
          </cell>
          <cell r="T2896">
            <v>0</v>
          </cell>
          <cell r="U2896">
            <v>0</v>
          </cell>
          <cell r="V2896">
            <v>0</v>
          </cell>
          <cell r="W2896">
            <v>0</v>
          </cell>
          <cell r="X2896">
            <v>0</v>
          </cell>
          <cell r="Y2896">
            <v>0</v>
          </cell>
          <cell r="Z2896">
            <v>0</v>
          </cell>
        </row>
        <row r="2897">
          <cell r="M2897">
            <v>0</v>
          </cell>
          <cell r="N2897">
            <v>0</v>
          </cell>
          <cell r="O2897">
            <v>0</v>
          </cell>
          <cell r="P2897">
            <v>0</v>
          </cell>
          <cell r="Q2897">
            <v>0</v>
          </cell>
          <cell r="R2897">
            <v>0</v>
          </cell>
          <cell r="S2897">
            <v>0</v>
          </cell>
          <cell r="T2897">
            <v>0</v>
          </cell>
          <cell r="U2897">
            <v>0</v>
          </cell>
          <cell r="V2897">
            <v>0</v>
          </cell>
          <cell r="W2897">
            <v>0</v>
          </cell>
          <cell r="X2897">
            <v>0</v>
          </cell>
          <cell r="Y2897">
            <v>0</v>
          </cell>
          <cell r="Z2897">
            <v>0</v>
          </cell>
        </row>
        <row r="2898">
          <cell r="M2898">
            <v>0</v>
          </cell>
          <cell r="N2898">
            <v>0</v>
          </cell>
          <cell r="O2898">
            <v>0</v>
          </cell>
          <cell r="P2898">
            <v>0</v>
          </cell>
          <cell r="Q2898">
            <v>0</v>
          </cell>
          <cell r="R2898">
            <v>0</v>
          </cell>
          <cell r="S2898">
            <v>0</v>
          </cell>
          <cell r="T2898">
            <v>0</v>
          </cell>
          <cell r="U2898">
            <v>0</v>
          </cell>
          <cell r="V2898">
            <v>0</v>
          </cell>
          <cell r="W2898">
            <v>0</v>
          </cell>
          <cell r="X2898">
            <v>0</v>
          </cell>
          <cell r="Y2898">
            <v>0</v>
          </cell>
          <cell r="Z2898">
            <v>0</v>
          </cell>
        </row>
        <row r="2899">
          <cell r="M2899">
            <v>0</v>
          </cell>
          <cell r="N2899">
            <v>0</v>
          </cell>
          <cell r="O2899">
            <v>0</v>
          </cell>
          <cell r="P2899">
            <v>0</v>
          </cell>
          <cell r="Q2899">
            <v>0</v>
          </cell>
          <cell r="R2899">
            <v>0</v>
          </cell>
          <cell r="S2899">
            <v>0</v>
          </cell>
          <cell r="T2899">
            <v>0</v>
          </cell>
          <cell r="U2899">
            <v>0</v>
          </cell>
          <cell r="V2899">
            <v>0</v>
          </cell>
          <cell r="W2899">
            <v>0</v>
          </cell>
          <cell r="X2899">
            <v>0</v>
          </cell>
          <cell r="Y2899">
            <v>0</v>
          </cell>
          <cell r="Z2899">
            <v>0</v>
          </cell>
        </row>
        <row r="2900">
          <cell r="E2900" t="str">
            <v>Projectes (EXTERNS) en curs 2.019</v>
          </cell>
          <cell r="F2900">
            <v>0</v>
          </cell>
          <cell r="G2900">
            <v>0</v>
          </cell>
          <cell r="H2900">
            <v>0</v>
          </cell>
          <cell r="I2900">
            <v>0</v>
          </cell>
          <cell r="J2900">
            <v>0</v>
          </cell>
          <cell r="K2900">
            <v>0</v>
          </cell>
          <cell r="L2900">
            <v>0</v>
          </cell>
          <cell r="M2900">
            <v>0</v>
          </cell>
          <cell r="N2900">
            <v>0</v>
          </cell>
          <cell r="O2900">
            <v>0</v>
          </cell>
          <cell r="P2900">
            <v>0</v>
          </cell>
          <cell r="Q2900">
            <v>0</v>
          </cell>
          <cell r="R2900">
            <v>0</v>
          </cell>
          <cell r="S2900">
            <v>0</v>
          </cell>
          <cell r="T2900">
            <v>0</v>
          </cell>
          <cell r="U2900">
            <v>0</v>
          </cell>
          <cell r="V2900">
            <v>0</v>
          </cell>
          <cell r="W2900">
            <v>0</v>
          </cell>
          <cell r="X2900">
            <v>0</v>
          </cell>
          <cell r="Y2900">
            <v>0</v>
          </cell>
          <cell r="Z2900">
            <v>0</v>
          </cell>
        </row>
        <row r="2901">
          <cell r="M2901">
            <v>0</v>
          </cell>
          <cell r="N2901">
            <v>0</v>
          </cell>
          <cell r="O2901">
            <v>0</v>
          </cell>
          <cell r="P2901">
            <v>0</v>
          </cell>
          <cell r="Q2901">
            <v>0</v>
          </cell>
          <cell r="R2901">
            <v>0</v>
          </cell>
          <cell r="S2901">
            <v>0</v>
          </cell>
          <cell r="T2901">
            <v>0</v>
          </cell>
          <cell r="U2901">
            <v>0</v>
          </cell>
          <cell r="V2901">
            <v>0</v>
          </cell>
          <cell r="W2901">
            <v>0</v>
          </cell>
          <cell r="X2901">
            <v>0</v>
          </cell>
          <cell r="Y2901">
            <v>0</v>
          </cell>
          <cell r="Z2901">
            <v>0</v>
          </cell>
        </row>
        <row r="2902">
          <cell r="M2902">
            <v>0</v>
          </cell>
          <cell r="N2902">
            <v>0</v>
          </cell>
          <cell r="O2902">
            <v>0</v>
          </cell>
          <cell r="P2902">
            <v>0</v>
          </cell>
          <cell r="Q2902">
            <v>0</v>
          </cell>
          <cell r="R2902">
            <v>0</v>
          </cell>
          <cell r="S2902">
            <v>0</v>
          </cell>
          <cell r="T2902">
            <v>0</v>
          </cell>
          <cell r="U2902">
            <v>0</v>
          </cell>
          <cell r="V2902">
            <v>0</v>
          </cell>
          <cell r="W2902">
            <v>0</v>
          </cell>
          <cell r="X2902">
            <v>0</v>
          </cell>
          <cell r="Y2902">
            <v>0</v>
          </cell>
          <cell r="Z2902">
            <v>0</v>
          </cell>
        </row>
        <row r="2903">
          <cell r="C2903" t="str">
            <v>OF</v>
          </cell>
          <cell r="D2903" t="str">
            <v>CLIENT</v>
          </cell>
          <cell r="E2903" t="str">
            <v>ANY</v>
          </cell>
          <cell r="F2903" t="str">
            <v>STATUS</v>
          </cell>
          <cell r="G2903" t="str">
            <v>PROJECTE</v>
          </cell>
          <cell r="H2903" t="str">
            <v>TIPUS OF o DEPENDENCIA</v>
          </cell>
          <cell r="I2903">
            <v>0</v>
          </cell>
          <cell r="J2903" t="str">
            <v>PREV</v>
          </cell>
          <cell r="K2903" t="str">
            <v>TOTAL</v>
          </cell>
          <cell r="L2903" t="str">
            <v>DESV</v>
          </cell>
          <cell r="M2903" t="str">
            <v>AVANÇ</v>
          </cell>
          <cell r="N2903" t="str">
            <v>DPT. IMPLICATS</v>
          </cell>
          <cell r="O2903">
            <v>0</v>
          </cell>
          <cell r="P2903">
            <v>0</v>
          </cell>
          <cell r="Q2903">
            <v>0</v>
          </cell>
          <cell r="R2903">
            <v>0</v>
          </cell>
          <cell r="S2903">
            <v>0</v>
          </cell>
          <cell r="T2903">
            <v>0</v>
          </cell>
          <cell r="U2903" t="str">
            <v>DATA</v>
          </cell>
          <cell r="V2903" t="str">
            <v>DATA</v>
          </cell>
          <cell r="W2903" t="str">
            <v>DATA</v>
          </cell>
          <cell r="X2903" t="str">
            <v>DURADA</v>
          </cell>
          <cell r="Y2903" t="str">
            <v>DATA</v>
          </cell>
          <cell r="Z2903" t="str">
            <v>DESVIAC.</v>
          </cell>
        </row>
        <row r="2904">
          <cell r="C2904">
            <v>0</v>
          </cell>
          <cell r="D2904">
            <v>0</v>
          </cell>
          <cell r="E2904">
            <v>0</v>
          </cell>
          <cell r="F2904">
            <v>0</v>
          </cell>
          <cell r="G2904">
            <v>0</v>
          </cell>
          <cell r="H2904">
            <v>0</v>
          </cell>
          <cell r="I2904">
            <v>0</v>
          </cell>
          <cell r="J2904">
            <v>0</v>
          </cell>
          <cell r="K2904" t="str">
            <v>REAL</v>
          </cell>
          <cell r="L2904">
            <v>0</v>
          </cell>
          <cell r="M2904">
            <v>0</v>
          </cell>
          <cell r="N2904">
            <v>0</v>
          </cell>
          <cell r="O2904">
            <v>0</v>
          </cell>
          <cell r="P2904">
            <v>0</v>
          </cell>
          <cell r="Q2904">
            <v>0</v>
          </cell>
          <cell r="R2904">
            <v>0</v>
          </cell>
          <cell r="S2904">
            <v>0</v>
          </cell>
          <cell r="T2904">
            <v>0</v>
          </cell>
          <cell r="U2904" t="str">
            <v>INICI</v>
          </cell>
          <cell r="V2904" t="str">
            <v>ENTREGA</v>
          </cell>
          <cell r="W2904" t="str">
            <v>REVISADA</v>
          </cell>
          <cell r="X2904">
            <v>0</v>
          </cell>
          <cell r="Y2904" t="str">
            <v>ACCEP.</v>
          </cell>
          <cell r="Z2904">
            <v>0</v>
          </cell>
        </row>
        <row r="2905">
          <cell r="C2905">
            <v>0</v>
          </cell>
          <cell r="D2905">
            <v>0</v>
          </cell>
          <cell r="E2905">
            <v>0</v>
          </cell>
          <cell r="F2905">
            <v>0</v>
          </cell>
          <cell r="G2905">
            <v>0</v>
          </cell>
          <cell r="H2905">
            <v>0</v>
          </cell>
          <cell r="I2905">
            <v>0</v>
          </cell>
          <cell r="M2905">
            <v>0</v>
          </cell>
          <cell r="N2905">
            <v>0</v>
          </cell>
          <cell r="O2905">
            <v>0</v>
          </cell>
          <cell r="P2905">
            <v>0</v>
          </cell>
          <cell r="Q2905">
            <v>0</v>
          </cell>
          <cell r="R2905">
            <v>0</v>
          </cell>
          <cell r="S2905">
            <v>0</v>
          </cell>
          <cell r="T2905">
            <v>0</v>
          </cell>
          <cell r="U2905">
            <v>0</v>
          </cell>
          <cell r="V2905">
            <v>0</v>
          </cell>
          <cell r="W2905">
            <v>0</v>
          </cell>
          <cell r="X2905">
            <v>0</v>
          </cell>
          <cell r="Y2905">
            <v>0</v>
          </cell>
          <cell r="Z2905">
            <v>0</v>
          </cell>
        </row>
        <row r="2906">
          <cell r="C2906">
            <v>5216</v>
          </cell>
          <cell r="D2906" t="str">
            <v>SITEL</v>
          </cell>
          <cell r="E2906">
            <v>2019</v>
          </cell>
          <cell r="F2906" t="str">
            <v>TA</v>
          </cell>
          <cell r="G2906" t="str">
            <v>40 x FRONT ENT EE CAP32 v2.1</v>
          </cell>
          <cell r="H2906" t="str">
            <v>OF5212</v>
          </cell>
          <cell r="I2906">
            <v>0</v>
          </cell>
          <cell r="J2906">
            <v>2</v>
          </cell>
          <cell r="K2906">
            <v>6.43</v>
          </cell>
          <cell r="L2906">
            <v>-4.43</v>
          </cell>
          <cell r="M2906">
            <v>3.2149999999999999</v>
          </cell>
          <cell r="N2906" t="str">
            <v>-</v>
          </cell>
          <cell r="O2906" t="str">
            <v>-</v>
          </cell>
          <cell r="P2906" t="str">
            <v>EMM</v>
          </cell>
          <cell r="Q2906" t="str">
            <v>-</v>
          </cell>
          <cell r="R2906" t="str">
            <v>-</v>
          </cell>
          <cell r="S2906" t="str">
            <v>-</v>
          </cell>
          <cell r="T2906" t="str">
            <v>-</v>
          </cell>
          <cell r="U2906">
            <v>43564</v>
          </cell>
          <cell r="V2906">
            <v>43616</v>
          </cell>
          <cell r="W2906">
            <v>43616</v>
          </cell>
          <cell r="X2906">
            <v>52</v>
          </cell>
          <cell r="Y2906">
            <v>43614</v>
          </cell>
          <cell r="Z2906">
            <v>-1</v>
          </cell>
        </row>
        <row r="2907">
          <cell r="C2907">
            <v>5217</v>
          </cell>
          <cell r="D2907" t="str">
            <v>SITEL</v>
          </cell>
          <cell r="E2907">
            <v>2019</v>
          </cell>
          <cell r="F2907" t="str">
            <v>TA</v>
          </cell>
          <cell r="G2907" t="str">
            <v>40 x FRONT END CES CAP32 v1.2</v>
          </cell>
          <cell r="H2907" t="str">
            <v>OF5212</v>
          </cell>
          <cell r="I2907">
            <v>0</v>
          </cell>
          <cell r="J2907">
            <v>1.5</v>
          </cell>
          <cell r="K2907">
            <v>3.39</v>
          </cell>
          <cell r="L2907">
            <v>-1.8900000000000001</v>
          </cell>
          <cell r="M2907">
            <v>2.2600000000000002</v>
          </cell>
          <cell r="N2907" t="str">
            <v>-</v>
          </cell>
          <cell r="O2907" t="str">
            <v>-</v>
          </cell>
          <cell r="P2907" t="str">
            <v>EMM</v>
          </cell>
          <cell r="Q2907" t="str">
            <v>-</v>
          </cell>
          <cell r="R2907" t="str">
            <v>-</v>
          </cell>
          <cell r="S2907" t="str">
            <v>-</v>
          </cell>
          <cell r="T2907" t="str">
            <v>-</v>
          </cell>
          <cell r="U2907">
            <v>43564</v>
          </cell>
          <cell r="V2907">
            <v>43616</v>
          </cell>
          <cell r="W2907">
            <v>43616</v>
          </cell>
          <cell r="X2907">
            <v>52</v>
          </cell>
          <cell r="Y2907">
            <v>43614</v>
          </cell>
          <cell r="Z2907">
            <v>-1</v>
          </cell>
        </row>
        <row r="2908">
          <cell r="C2908">
            <v>5218</v>
          </cell>
          <cell r="D2908" t="str">
            <v>PEUSA</v>
          </cell>
          <cell r="E2908">
            <v>2019</v>
          </cell>
          <cell r="F2908" t="str">
            <v>TA</v>
          </cell>
          <cell r="G2908" t="str">
            <v>CC SCADA PEUSA v9.0</v>
          </cell>
          <cell r="H2908" t="str">
            <v>PPAL</v>
          </cell>
          <cell r="I2908">
            <v>0</v>
          </cell>
          <cell r="J2908">
            <v>2</v>
          </cell>
          <cell r="K2908">
            <v>1E-3</v>
          </cell>
          <cell r="L2908">
            <v>1.9990000000000001</v>
          </cell>
          <cell r="M2908">
            <v>5.0000000000000001E-4</v>
          </cell>
          <cell r="N2908" t="str">
            <v>-</v>
          </cell>
          <cell r="O2908" t="str">
            <v>-</v>
          </cell>
          <cell r="P2908" t="str">
            <v>-</v>
          </cell>
          <cell r="Q2908" t="str">
            <v>-</v>
          </cell>
          <cell r="R2908" t="str">
            <v>TRS</v>
          </cell>
          <cell r="S2908" t="str">
            <v>-</v>
          </cell>
          <cell r="T2908" t="str">
            <v>-</v>
          </cell>
          <cell r="U2908">
            <v>43535</v>
          </cell>
          <cell r="V2908">
            <v>43585</v>
          </cell>
          <cell r="W2908">
            <v>43593</v>
          </cell>
          <cell r="X2908">
            <v>49</v>
          </cell>
          <cell r="Y2908">
            <v>43593</v>
          </cell>
          <cell r="Z2908">
            <v>0</v>
          </cell>
        </row>
        <row r="2909">
          <cell r="C2909">
            <v>5219</v>
          </cell>
          <cell r="D2909" t="str">
            <v>PEUSA</v>
          </cell>
          <cell r="E2909">
            <v>2019</v>
          </cell>
          <cell r="F2909" t="str">
            <v>TA</v>
          </cell>
          <cell r="G2909" t="str">
            <v>Inst. i PEM CC SCADA PEUSA v9.0</v>
          </cell>
          <cell r="H2909" t="str">
            <v>OF5218</v>
          </cell>
          <cell r="I2909">
            <v>0</v>
          </cell>
          <cell r="J2909">
            <v>6</v>
          </cell>
          <cell r="K2909">
            <v>6</v>
          </cell>
          <cell r="L2909">
            <v>0</v>
          </cell>
          <cell r="M2909">
            <v>1</v>
          </cell>
          <cell r="N2909" t="str">
            <v>-</v>
          </cell>
          <cell r="O2909" t="str">
            <v>-</v>
          </cell>
          <cell r="P2909" t="str">
            <v>-</v>
          </cell>
          <cell r="Q2909" t="str">
            <v>-</v>
          </cell>
          <cell r="R2909" t="str">
            <v>TRS</v>
          </cell>
          <cell r="S2909" t="str">
            <v>-</v>
          </cell>
          <cell r="T2909" t="str">
            <v>-</v>
          </cell>
          <cell r="U2909">
            <v>43535</v>
          </cell>
          <cell r="V2909">
            <v>43585</v>
          </cell>
          <cell r="W2909">
            <v>43593</v>
          </cell>
          <cell r="X2909">
            <v>49</v>
          </cell>
          <cell r="Y2909">
            <v>43593</v>
          </cell>
          <cell r="Z2909">
            <v>0</v>
          </cell>
        </row>
        <row r="2910">
          <cell r="C2910">
            <v>5220</v>
          </cell>
          <cell r="D2910" t="str">
            <v>SITEL</v>
          </cell>
          <cell r="E2910">
            <v>2019</v>
          </cell>
          <cell r="F2910" t="str">
            <v>OB</v>
          </cell>
          <cell r="G2910" t="str">
            <v>50 x CPU CAP32 v2.0</v>
          </cell>
          <cell r="H2910" t="str">
            <v>OF5212</v>
          </cell>
          <cell r="I2910">
            <v>0</v>
          </cell>
          <cell r="J2910">
            <v>18</v>
          </cell>
          <cell r="K2910">
            <v>0</v>
          </cell>
          <cell r="L2910">
            <v>18</v>
          </cell>
          <cell r="M2910">
            <v>0</v>
          </cell>
          <cell r="N2910" t="str">
            <v>-</v>
          </cell>
          <cell r="O2910" t="str">
            <v>-</v>
          </cell>
          <cell r="P2910" t="str">
            <v>EMM</v>
          </cell>
          <cell r="Q2910" t="str">
            <v>-</v>
          </cell>
          <cell r="R2910" t="str">
            <v>-</v>
          </cell>
          <cell r="S2910" t="str">
            <v>-</v>
          </cell>
          <cell r="T2910" t="str">
            <v>-</v>
          </cell>
          <cell r="U2910">
            <v>43564</v>
          </cell>
          <cell r="V2910">
            <v>43616</v>
          </cell>
          <cell r="W2910">
            <v>43616</v>
          </cell>
          <cell r="X2910">
            <v>52</v>
          </cell>
          <cell r="Y2910">
            <v>0</v>
          </cell>
          <cell r="Z2910" t="str">
            <v/>
          </cell>
        </row>
        <row r="2911">
          <cell r="C2911">
            <v>5221</v>
          </cell>
          <cell r="D2911" t="str">
            <v>SITEL</v>
          </cell>
          <cell r="E2911">
            <v>2019</v>
          </cell>
          <cell r="F2911" t="str">
            <v>OB</v>
          </cell>
          <cell r="G2911" t="str">
            <v>5 x CES-125 CAP32 v2.5</v>
          </cell>
          <cell r="H2911" t="str">
            <v>OF5212</v>
          </cell>
          <cell r="I2911">
            <v>0</v>
          </cell>
          <cell r="J2911">
            <v>2.5</v>
          </cell>
          <cell r="K2911">
            <v>0</v>
          </cell>
          <cell r="L2911">
            <v>2.5</v>
          </cell>
          <cell r="M2911">
            <v>0</v>
          </cell>
          <cell r="N2911" t="str">
            <v>-</v>
          </cell>
          <cell r="O2911" t="str">
            <v>-</v>
          </cell>
          <cell r="P2911" t="str">
            <v>EMM</v>
          </cell>
          <cell r="Q2911" t="str">
            <v>-</v>
          </cell>
          <cell r="R2911" t="str">
            <v>-</v>
          </cell>
          <cell r="S2911" t="str">
            <v>-</v>
          </cell>
          <cell r="T2911" t="str">
            <v>-</v>
          </cell>
          <cell r="U2911">
            <v>43564</v>
          </cell>
          <cell r="V2911">
            <v>43616</v>
          </cell>
          <cell r="W2911">
            <v>43616</v>
          </cell>
          <cell r="X2911">
            <v>52</v>
          </cell>
          <cell r="Y2911">
            <v>0</v>
          </cell>
          <cell r="Z2911" t="str">
            <v/>
          </cell>
        </row>
        <row r="2912">
          <cell r="C2912">
            <v>5222</v>
          </cell>
          <cell r="D2912" t="str">
            <v>SITEL</v>
          </cell>
          <cell r="E2912">
            <v>2019</v>
          </cell>
          <cell r="F2912" t="str">
            <v>OB</v>
          </cell>
          <cell r="G2912" t="str">
            <v>5 x RTU-125 CAP32 v2.5</v>
          </cell>
          <cell r="H2912" t="str">
            <v>OF5212</v>
          </cell>
          <cell r="I2912">
            <v>0</v>
          </cell>
          <cell r="J2912">
            <v>3.25</v>
          </cell>
          <cell r="K2912">
            <v>0</v>
          </cell>
          <cell r="L2912">
            <v>3.25</v>
          </cell>
          <cell r="M2912">
            <v>0</v>
          </cell>
          <cell r="N2912" t="str">
            <v>-</v>
          </cell>
          <cell r="O2912" t="str">
            <v>-</v>
          </cell>
          <cell r="P2912" t="str">
            <v>EMM</v>
          </cell>
          <cell r="Q2912" t="str">
            <v>-</v>
          </cell>
          <cell r="R2912" t="str">
            <v>-</v>
          </cell>
          <cell r="S2912" t="str">
            <v>-</v>
          </cell>
          <cell r="T2912" t="str">
            <v>-</v>
          </cell>
          <cell r="U2912">
            <v>43564</v>
          </cell>
          <cell r="V2912">
            <v>43616</v>
          </cell>
          <cell r="W2912">
            <v>43616</v>
          </cell>
          <cell r="X2912">
            <v>52</v>
          </cell>
          <cell r="Y2912">
            <v>0</v>
          </cell>
          <cell r="Z2912" t="str">
            <v/>
          </cell>
        </row>
        <row r="2913">
          <cell r="C2913">
            <v>5223</v>
          </cell>
          <cell r="D2913" t="str">
            <v>MOELCU</v>
          </cell>
          <cell r="E2913">
            <v>2019</v>
          </cell>
          <cell r="F2913" t="str">
            <v>OB</v>
          </cell>
          <cell r="G2913" t="str">
            <v>CC SCADA TEDSI.Net BERMEJALES v4.1</v>
          </cell>
          <cell r="H2913" t="str">
            <v>OF4868</v>
          </cell>
          <cell r="I2913">
            <v>0</v>
          </cell>
          <cell r="J2913">
            <v>16</v>
          </cell>
          <cell r="K2913">
            <v>0</v>
          </cell>
          <cell r="L2913">
            <v>16</v>
          </cell>
          <cell r="M2913">
            <v>0</v>
          </cell>
          <cell r="N2913" t="str">
            <v>-</v>
          </cell>
          <cell r="O2913" t="str">
            <v>-</v>
          </cell>
          <cell r="P2913" t="str">
            <v>-</v>
          </cell>
          <cell r="Q2913" t="str">
            <v>-</v>
          </cell>
          <cell r="R2913" t="str">
            <v>AP</v>
          </cell>
          <cell r="S2913" t="str">
            <v>-</v>
          </cell>
          <cell r="T2913" t="str">
            <v>-</v>
          </cell>
          <cell r="U2913">
            <v>43544</v>
          </cell>
          <cell r="V2913">
            <v>43585</v>
          </cell>
          <cell r="W2913">
            <v>43585</v>
          </cell>
          <cell r="X2913">
            <v>40</v>
          </cell>
          <cell r="Y2913">
            <v>0</v>
          </cell>
          <cell r="Z2913" t="str">
            <v/>
          </cell>
        </row>
        <row r="2914">
          <cell r="C2914">
            <v>5224</v>
          </cell>
          <cell r="D2914" t="str">
            <v>INPPOZ</v>
          </cell>
          <cell r="E2914">
            <v>2019</v>
          </cell>
          <cell r="F2914" t="str">
            <v>OB</v>
          </cell>
          <cell r="G2914" t="str">
            <v>RTU S.E. DANIEL DE TORRES v1.3</v>
          </cell>
          <cell r="H2914" t="str">
            <v>IND</v>
          </cell>
          <cell r="I2914">
            <v>0</v>
          </cell>
          <cell r="J2914">
            <v>18</v>
          </cell>
          <cell r="K2914">
            <v>0</v>
          </cell>
          <cell r="L2914">
            <v>18</v>
          </cell>
          <cell r="M2914">
            <v>0</v>
          </cell>
          <cell r="N2914" t="str">
            <v>-</v>
          </cell>
          <cell r="O2914" t="str">
            <v>-</v>
          </cell>
          <cell r="P2914" t="str">
            <v>-</v>
          </cell>
          <cell r="Q2914" t="str">
            <v>JMG</v>
          </cell>
          <cell r="R2914" t="str">
            <v>-</v>
          </cell>
          <cell r="S2914" t="str">
            <v>-</v>
          </cell>
          <cell r="T2914" t="str">
            <v>-</v>
          </cell>
          <cell r="U2914">
            <v>0</v>
          </cell>
          <cell r="V2914">
            <v>0</v>
          </cell>
          <cell r="W2914" t="str">
            <v/>
          </cell>
          <cell r="X2914" t="str">
            <v/>
          </cell>
          <cell r="Y2914">
            <v>0</v>
          </cell>
          <cell r="Z2914" t="str">
            <v/>
          </cell>
        </row>
        <row r="2915">
          <cell r="C2915">
            <v>5225</v>
          </cell>
          <cell r="D2915" t="str">
            <v>LERELE</v>
          </cell>
          <cell r="E2915">
            <v>2019</v>
          </cell>
          <cell r="F2915" t="str">
            <v>OB</v>
          </cell>
          <cell r="G2915" t="str">
            <v>RTU C.M. COMFORSA v2.0</v>
          </cell>
          <cell r="H2915" t="str">
            <v>PPAL</v>
          </cell>
          <cell r="I2915">
            <v>4</v>
          </cell>
          <cell r="J2915">
            <v>2.5</v>
          </cell>
          <cell r="K2915">
            <v>0</v>
          </cell>
          <cell r="L2915">
            <v>2.5</v>
          </cell>
          <cell r="M2915">
            <v>0</v>
          </cell>
          <cell r="N2915" t="str">
            <v>-</v>
          </cell>
          <cell r="O2915" t="str">
            <v>-</v>
          </cell>
          <cell r="P2915" t="str">
            <v>-</v>
          </cell>
          <cell r="Q2915" t="str">
            <v>JMG</v>
          </cell>
          <cell r="R2915" t="str">
            <v>-</v>
          </cell>
          <cell r="S2915" t="str">
            <v>-</v>
          </cell>
          <cell r="T2915" t="str">
            <v>-</v>
          </cell>
          <cell r="U2915">
            <v>43551</v>
          </cell>
          <cell r="V2915">
            <v>43585</v>
          </cell>
          <cell r="W2915">
            <v>43585</v>
          </cell>
          <cell r="X2915">
            <v>33</v>
          </cell>
          <cell r="Y2915">
            <v>0</v>
          </cell>
          <cell r="Z2915" t="str">
            <v/>
          </cell>
        </row>
        <row r="2916">
          <cell r="C2916">
            <v>5226</v>
          </cell>
          <cell r="D2916" t="str">
            <v>LERELE</v>
          </cell>
          <cell r="E2916">
            <v>2019</v>
          </cell>
          <cell r="F2916" t="str">
            <v>OB</v>
          </cell>
          <cell r="G2916" t="str">
            <v>RTU IAT SAGNARI v2.0</v>
          </cell>
          <cell r="H2916" t="str">
            <v>PPAL</v>
          </cell>
          <cell r="I2916">
            <v>4</v>
          </cell>
          <cell r="J2916">
            <v>10.5</v>
          </cell>
          <cell r="K2916">
            <v>0</v>
          </cell>
          <cell r="L2916">
            <v>10.5</v>
          </cell>
          <cell r="M2916">
            <v>0</v>
          </cell>
          <cell r="N2916" t="str">
            <v>-</v>
          </cell>
          <cell r="O2916" t="str">
            <v>-</v>
          </cell>
          <cell r="P2916" t="str">
            <v>-</v>
          </cell>
          <cell r="Q2916" t="str">
            <v>JMG</v>
          </cell>
          <cell r="R2916" t="str">
            <v>-</v>
          </cell>
          <cell r="S2916" t="str">
            <v>-</v>
          </cell>
          <cell r="T2916" t="str">
            <v>-</v>
          </cell>
          <cell r="U2916">
            <v>43551</v>
          </cell>
          <cell r="V2916">
            <v>43585</v>
          </cell>
          <cell r="W2916">
            <v>43585</v>
          </cell>
          <cell r="X2916">
            <v>33</v>
          </cell>
          <cell r="Y2916">
            <v>0</v>
          </cell>
          <cell r="Z2916" t="str">
            <v/>
          </cell>
        </row>
        <row r="2917">
          <cell r="C2917">
            <v>5227</v>
          </cell>
          <cell r="D2917" t="str">
            <v>LERELE</v>
          </cell>
          <cell r="E2917">
            <v>2019</v>
          </cell>
          <cell r="F2917" t="str">
            <v>TA</v>
          </cell>
          <cell r="G2917" t="str">
            <v>1 X Manguera COM CAP-PRX - MODEM GPRS</v>
          </cell>
          <cell r="H2917" t="str">
            <v>OF5226</v>
          </cell>
          <cell r="I2917">
            <v>6</v>
          </cell>
          <cell r="J2917">
            <v>0.33</v>
          </cell>
          <cell r="K2917">
            <v>0.33</v>
          </cell>
          <cell r="L2917">
            <v>0</v>
          </cell>
          <cell r="M2917">
            <v>1</v>
          </cell>
          <cell r="N2917" t="str">
            <v>-</v>
          </cell>
          <cell r="O2917" t="str">
            <v>-</v>
          </cell>
          <cell r="P2917" t="str">
            <v>EMM</v>
          </cell>
          <cell r="Q2917" t="str">
            <v>-</v>
          </cell>
          <cell r="R2917" t="str">
            <v>-</v>
          </cell>
          <cell r="S2917" t="str">
            <v>-</v>
          </cell>
          <cell r="T2917" t="str">
            <v>-</v>
          </cell>
          <cell r="U2917">
            <v>43551</v>
          </cell>
          <cell r="V2917">
            <v>43585</v>
          </cell>
          <cell r="W2917">
            <v>43585</v>
          </cell>
          <cell r="X2917">
            <v>33</v>
          </cell>
          <cell r="Y2917">
            <v>43585</v>
          </cell>
          <cell r="Z2917">
            <v>0</v>
          </cell>
        </row>
        <row r="2918">
          <cell r="C2918">
            <v>5228</v>
          </cell>
          <cell r="D2918" t="str">
            <v>LERELE</v>
          </cell>
          <cell r="E2918">
            <v>2019</v>
          </cell>
          <cell r="F2918" t="str">
            <v>TA</v>
          </cell>
          <cell r="G2918" t="str">
            <v>1 x Manguera COM CAP32 - MOXA nPort 5110</v>
          </cell>
          <cell r="H2918" t="str">
            <v>OF5225</v>
          </cell>
          <cell r="I2918">
            <v>6</v>
          </cell>
          <cell r="J2918">
            <v>0.33</v>
          </cell>
          <cell r="K2918">
            <v>0.33</v>
          </cell>
          <cell r="L2918">
            <v>0</v>
          </cell>
          <cell r="M2918">
            <v>1</v>
          </cell>
          <cell r="N2918" t="str">
            <v>-</v>
          </cell>
          <cell r="O2918" t="str">
            <v>-</v>
          </cell>
          <cell r="P2918" t="str">
            <v>EMM</v>
          </cell>
          <cell r="Q2918" t="str">
            <v>-</v>
          </cell>
          <cell r="R2918" t="str">
            <v>-</v>
          </cell>
          <cell r="S2918" t="str">
            <v>-</v>
          </cell>
          <cell r="T2918" t="str">
            <v>-</v>
          </cell>
          <cell r="U2918">
            <v>43551</v>
          </cell>
          <cell r="V2918">
            <v>43585</v>
          </cell>
          <cell r="W2918">
            <v>43585</v>
          </cell>
          <cell r="X2918">
            <v>33</v>
          </cell>
          <cell r="Y2918">
            <v>43585</v>
          </cell>
          <cell r="Z2918">
            <v>0</v>
          </cell>
        </row>
        <row r="2919">
          <cell r="C2919">
            <v>5229</v>
          </cell>
          <cell r="D2919" t="str">
            <v>ELEARD</v>
          </cell>
          <cell r="E2919">
            <v>2019</v>
          </cell>
          <cell r="F2919" t="str">
            <v>OB</v>
          </cell>
          <cell r="G2919" t="str">
            <v>MANTENIMIENTO CC SCADA TEDIS.Net ARDALES 01/04/2,019 - 31/03/2,020</v>
          </cell>
          <cell r="H2919" t="str">
            <v>IND</v>
          </cell>
          <cell r="I2919">
            <v>0</v>
          </cell>
          <cell r="J2919">
            <v>16</v>
          </cell>
          <cell r="K2919">
            <v>0</v>
          </cell>
          <cell r="L2919">
            <v>16</v>
          </cell>
          <cell r="M2919">
            <v>0</v>
          </cell>
          <cell r="N2919" t="str">
            <v>-</v>
          </cell>
          <cell r="O2919" t="str">
            <v>-</v>
          </cell>
          <cell r="P2919" t="str">
            <v>-</v>
          </cell>
          <cell r="Q2919" t="str">
            <v>JMG</v>
          </cell>
          <cell r="R2919" t="str">
            <v>-</v>
          </cell>
          <cell r="S2919" t="str">
            <v>-</v>
          </cell>
          <cell r="T2919" t="str">
            <v>-</v>
          </cell>
          <cell r="U2919">
            <v>43556</v>
          </cell>
          <cell r="V2919">
            <v>43921</v>
          </cell>
          <cell r="W2919">
            <v>43921</v>
          </cell>
          <cell r="X2919">
            <v>360</v>
          </cell>
          <cell r="Y2919">
            <v>0</v>
          </cell>
          <cell r="Z2919" t="str">
            <v/>
          </cell>
        </row>
        <row r="2920">
          <cell r="C2920">
            <v>5230</v>
          </cell>
          <cell r="D2920" t="str">
            <v>SERGAR</v>
          </cell>
          <cell r="E2920">
            <v>2019</v>
          </cell>
          <cell r="F2920" t="str">
            <v>OB</v>
          </cell>
          <cell r="G2920" t="str">
            <v>MANTENIMIENTO CC SCADA TEDIS.Net SERVILIANO 01/04/2,019 - 31/03/2,020</v>
          </cell>
          <cell r="H2920" t="str">
            <v>IND</v>
          </cell>
          <cell r="I2920">
            <v>0</v>
          </cell>
          <cell r="J2920">
            <v>16</v>
          </cell>
          <cell r="K2920">
            <v>0</v>
          </cell>
          <cell r="L2920">
            <v>16</v>
          </cell>
          <cell r="M2920">
            <v>0</v>
          </cell>
          <cell r="N2920" t="str">
            <v>-</v>
          </cell>
          <cell r="O2920" t="str">
            <v>-</v>
          </cell>
          <cell r="P2920" t="str">
            <v>-</v>
          </cell>
          <cell r="Q2920" t="str">
            <v>JMG</v>
          </cell>
          <cell r="R2920" t="str">
            <v>-</v>
          </cell>
          <cell r="S2920" t="str">
            <v>-</v>
          </cell>
          <cell r="T2920" t="str">
            <v>-</v>
          </cell>
          <cell r="U2920">
            <v>43556</v>
          </cell>
          <cell r="V2920">
            <v>43921</v>
          </cell>
          <cell r="W2920">
            <v>43921</v>
          </cell>
          <cell r="X2920">
            <v>360</v>
          </cell>
          <cell r="Y2920">
            <v>0</v>
          </cell>
          <cell r="Z2920" t="str">
            <v/>
          </cell>
        </row>
        <row r="2921">
          <cell r="C2921">
            <v>5231</v>
          </cell>
          <cell r="D2921" t="str">
            <v>EOSPIT</v>
          </cell>
          <cell r="E2921">
            <v>2019</v>
          </cell>
          <cell r="F2921" t="str">
            <v>OB</v>
          </cell>
          <cell r="G2921" t="str">
            <v>MANTENIMIENTO CC SCADA TEDIS.Net EOSA 01/04/2019 - 31/03/2020</v>
          </cell>
          <cell r="H2921" t="str">
            <v>IND</v>
          </cell>
          <cell r="I2921">
            <v>0</v>
          </cell>
          <cell r="J2921">
            <v>16</v>
          </cell>
          <cell r="K2921">
            <v>0</v>
          </cell>
          <cell r="L2921">
            <v>16</v>
          </cell>
          <cell r="M2921">
            <v>0</v>
          </cell>
          <cell r="N2921" t="str">
            <v>-</v>
          </cell>
          <cell r="O2921" t="str">
            <v>-</v>
          </cell>
          <cell r="P2921" t="str">
            <v>-</v>
          </cell>
          <cell r="Q2921" t="str">
            <v>JMG</v>
          </cell>
          <cell r="R2921" t="str">
            <v>-</v>
          </cell>
          <cell r="S2921" t="str">
            <v>-</v>
          </cell>
          <cell r="T2921" t="str">
            <v>-</v>
          </cell>
          <cell r="U2921">
            <v>43556</v>
          </cell>
          <cell r="V2921">
            <v>43921</v>
          </cell>
          <cell r="W2921">
            <v>43921</v>
          </cell>
          <cell r="X2921">
            <v>360</v>
          </cell>
          <cell r="Y2921">
            <v>0</v>
          </cell>
          <cell r="Z2921" t="str">
            <v/>
          </cell>
        </row>
        <row r="2922">
          <cell r="C2922">
            <v>5232</v>
          </cell>
          <cell r="D2922" t="str">
            <v>AGRENE</v>
          </cell>
          <cell r="E2922">
            <v>2019</v>
          </cell>
          <cell r="F2922" t="str">
            <v>OB</v>
          </cell>
          <cell r="G2922" t="str">
            <v>MANTENIMENT CC SCADA TEDIS.Net AGRIENERGIA 01/04/2019 - 31/03/2020</v>
          </cell>
          <cell r="H2922" t="str">
            <v>IND</v>
          </cell>
          <cell r="I2922">
            <v>0</v>
          </cell>
          <cell r="J2922">
            <v>16</v>
          </cell>
          <cell r="K2922">
            <v>0</v>
          </cell>
          <cell r="L2922">
            <v>16</v>
          </cell>
          <cell r="M2922">
            <v>0</v>
          </cell>
          <cell r="N2922" t="str">
            <v>-</v>
          </cell>
          <cell r="O2922" t="str">
            <v>-</v>
          </cell>
          <cell r="P2922" t="str">
            <v>-</v>
          </cell>
          <cell r="Q2922" t="str">
            <v>JMG</v>
          </cell>
          <cell r="R2922" t="str">
            <v>-</v>
          </cell>
          <cell r="S2922" t="str">
            <v>-</v>
          </cell>
          <cell r="T2922" t="str">
            <v>-</v>
          </cell>
          <cell r="U2922">
            <v>43556</v>
          </cell>
          <cell r="V2922">
            <v>43921</v>
          </cell>
          <cell r="W2922">
            <v>43921</v>
          </cell>
          <cell r="X2922">
            <v>360</v>
          </cell>
          <cell r="Y2922">
            <v>0</v>
          </cell>
          <cell r="Z2922" t="str">
            <v/>
          </cell>
        </row>
        <row r="2923">
          <cell r="C2923">
            <v>5233</v>
          </cell>
          <cell r="D2923" t="str">
            <v>ENDIEL</v>
          </cell>
          <cell r="E2923">
            <v>2019</v>
          </cell>
          <cell r="F2923" t="str">
            <v>OB</v>
          </cell>
          <cell r="G2923" t="str">
            <v>Inst. y PEM SIST. TD S.E. PINA - COG. BIOGAS v1.0 (Lado S.E. PINA)</v>
          </cell>
          <cell r="H2923" t="str">
            <v>OF5045</v>
          </cell>
          <cell r="I2923">
            <v>0</v>
          </cell>
          <cell r="J2923">
            <v>8</v>
          </cell>
          <cell r="K2923">
            <v>0</v>
          </cell>
          <cell r="L2923">
            <v>8</v>
          </cell>
          <cell r="M2923">
            <v>0</v>
          </cell>
          <cell r="N2923" t="str">
            <v>-</v>
          </cell>
          <cell r="O2923" t="str">
            <v>-</v>
          </cell>
          <cell r="P2923" t="str">
            <v>EMM</v>
          </cell>
          <cell r="Q2923" t="str">
            <v>-</v>
          </cell>
          <cell r="R2923" t="str">
            <v>-</v>
          </cell>
          <cell r="S2923" t="str">
            <v>-</v>
          </cell>
          <cell r="T2923" t="str">
            <v>-</v>
          </cell>
          <cell r="U2923">
            <v>43536</v>
          </cell>
          <cell r="V2923">
            <v>43585</v>
          </cell>
          <cell r="W2923">
            <v>43585</v>
          </cell>
          <cell r="X2923">
            <v>48</v>
          </cell>
          <cell r="Y2923">
            <v>0</v>
          </cell>
          <cell r="Z2923" t="str">
            <v/>
          </cell>
        </row>
        <row r="2924">
          <cell r="C2924">
            <v>5234</v>
          </cell>
          <cell r="D2924" t="str">
            <v>PEUSA</v>
          </cell>
          <cell r="E2924">
            <v>2019</v>
          </cell>
          <cell r="F2924" t="str">
            <v>OB</v>
          </cell>
          <cell r="G2924" t="str">
            <v>RTU C.H. ANSERALL v2.0</v>
          </cell>
          <cell r="H2924" t="str">
            <v>PPAL</v>
          </cell>
          <cell r="I2924">
            <v>0</v>
          </cell>
          <cell r="J2924">
            <v>0.75</v>
          </cell>
          <cell r="K2924">
            <v>0</v>
          </cell>
          <cell r="L2924">
            <v>0.75</v>
          </cell>
          <cell r="M2924">
            <v>0</v>
          </cell>
          <cell r="N2924" t="str">
            <v>-</v>
          </cell>
          <cell r="O2924" t="str">
            <v>-</v>
          </cell>
          <cell r="P2924" t="str">
            <v>EMM</v>
          </cell>
          <cell r="Q2924" t="str">
            <v>-</v>
          </cell>
          <cell r="R2924" t="str">
            <v>-</v>
          </cell>
          <cell r="S2924" t="str">
            <v>-</v>
          </cell>
          <cell r="T2924" t="str">
            <v>-</v>
          </cell>
          <cell r="U2924">
            <v>43535</v>
          </cell>
          <cell r="V2924">
            <v>43587</v>
          </cell>
          <cell r="W2924">
            <v>43587</v>
          </cell>
          <cell r="X2924">
            <v>51</v>
          </cell>
          <cell r="Y2924">
            <v>0</v>
          </cell>
          <cell r="Z2924" t="str">
            <v/>
          </cell>
        </row>
        <row r="2925">
          <cell r="C2925">
            <v>5235</v>
          </cell>
          <cell r="D2925" t="str">
            <v>PEUSA</v>
          </cell>
          <cell r="E2925">
            <v>2019</v>
          </cell>
          <cell r="F2925" t="str">
            <v>OB</v>
          </cell>
          <cell r="G2925" t="str">
            <v>Inst. i PEM RTU C.H. ANSERALL v2.0</v>
          </cell>
          <cell r="H2925" t="str">
            <v>OF5234</v>
          </cell>
          <cell r="I2925">
            <v>0</v>
          </cell>
          <cell r="J2925">
            <v>25</v>
          </cell>
          <cell r="K2925">
            <v>0</v>
          </cell>
          <cell r="L2925">
            <v>25</v>
          </cell>
          <cell r="M2925">
            <v>0</v>
          </cell>
          <cell r="N2925" t="str">
            <v>-</v>
          </cell>
          <cell r="O2925" t="str">
            <v>-</v>
          </cell>
          <cell r="P2925" t="str">
            <v>-</v>
          </cell>
          <cell r="Q2925" t="str">
            <v>-</v>
          </cell>
          <cell r="R2925" t="str">
            <v>TRS</v>
          </cell>
          <cell r="S2925" t="str">
            <v>-</v>
          </cell>
          <cell r="T2925" t="str">
            <v>-</v>
          </cell>
          <cell r="U2925">
            <v>43538</v>
          </cell>
          <cell r="V2925">
            <v>43587</v>
          </cell>
          <cell r="W2925">
            <v>43587</v>
          </cell>
          <cell r="X2925">
            <v>48</v>
          </cell>
          <cell r="Y2925">
            <v>0</v>
          </cell>
          <cell r="Z2925" t="str">
            <v/>
          </cell>
        </row>
        <row r="2926">
          <cell r="C2926">
            <v>5236</v>
          </cell>
          <cell r="D2926" t="str">
            <v>PEUSA</v>
          </cell>
          <cell r="E2926">
            <v>2019</v>
          </cell>
          <cell r="F2926" t="str">
            <v>TA</v>
          </cell>
          <cell r="G2926" t="str">
            <v>RTU C.H. SANTA LLUCIA v2.0</v>
          </cell>
          <cell r="H2926" t="str">
            <v>PPAL</v>
          </cell>
          <cell r="I2926">
            <v>0</v>
          </cell>
          <cell r="J2926">
            <v>0.75</v>
          </cell>
          <cell r="K2926">
            <v>1E-3</v>
          </cell>
          <cell r="L2926">
            <v>0.749</v>
          </cell>
          <cell r="M2926">
            <v>1.3333333333333333E-3</v>
          </cell>
          <cell r="N2926" t="str">
            <v>-</v>
          </cell>
          <cell r="O2926" t="str">
            <v>-</v>
          </cell>
          <cell r="P2926" t="str">
            <v>EMM</v>
          </cell>
          <cell r="Q2926" t="str">
            <v>-</v>
          </cell>
          <cell r="R2926" t="str">
            <v>-</v>
          </cell>
          <cell r="S2926" t="str">
            <v>-</v>
          </cell>
          <cell r="T2926" t="str">
            <v>-</v>
          </cell>
          <cell r="U2926">
            <v>43546</v>
          </cell>
          <cell r="V2926">
            <v>43577</v>
          </cell>
          <cell r="W2926">
            <v>43593</v>
          </cell>
          <cell r="X2926">
            <v>30</v>
          </cell>
          <cell r="Y2926">
            <v>43593</v>
          </cell>
          <cell r="Z2926">
            <v>0</v>
          </cell>
        </row>
        <row r="2927">
          <cell r="C2927">
            <v>5237</v>
          </cell>
          <cell r="D2927" t="str">
            <v>PEUSA</v>
          </cell>
          <cell r="E2927">
            <v>2019</v>
          </cell>
          <cell r="F2927" t="str">
            <v>TA</v>
          </cell>
          <cell r="G2927" t="str">
            <v>Inst. i PEM RTU C.H. SANTA LLUCIA v2.0</v>
          </cell>
          <cell r="H2927" t="str">
            <v>OF5236</v>
          </cell>
          <cell r="I2927">
            <v>0</v>
          </cell>
          <cell r="J2927">
            <v>20</v>
          </cell>
          <cell r="K2927">
            <v>21.25</v>
          </cell>
          <cell r="L2927">
            <v>-1.25</v>
          </cell>
          <cell r="M2927">
            <v>1.0625</v>
          </cell>
          <cell r="N2927" t="str">
            <v>-</v>
          </cell>
          <cell r="O2927" t="str">
            <v>-</v>
          </cell>
          <cell r="P2927" t="str">
            <v>-</v>
          </cell>
          <cell r="Q2927" t="str">
            <v>-</v>
          </cell>
          <cell r="R2927" t="str">
            <v>TRS</v>
          </cell>
          <cell r="S2927" t="str">
            <v>-</v>
          </cell>
          <cell r="T2927" t="str">
            <v>-</v>
          </cell>
          <cell r="U2927">
            <v>43546</v>
          </cell>
          <cell r="V2927">
            <v>43577</v>
          </cell>
          <cell r="W2927">
            <v>43593</v>
          </cell>
          <cell r="X2927">
            <v>30</v>
          </cell>
          <cell r="Y2927">
            <v>43593</v>
          </cell>
          <cell r="Z2927">
            <v>0</v>
          </cell>
        </row>
        <row r="2928">
          <cell r="C2928">
            <v>5238</v>
          </cell>
          <cell r="D2928" t="str">
            <v>PEUSA</v>
          </cell>
          <cell r="E2928">
            <v>2019</v>
          </cell>
          <cell r="F2928" t="str">
            <v>OB</v>
          </cell>
          <cell r="G2928" t="str">
            <v>RTU C.T. RIU SANT JOAN v2.0</v>
          </cell>
          <cell r="H2928" t="str">
            <v>PPAL</v>
          </cell>
          <cell r="I2928">
            <v>0</v>
          </cell>
          <cell r="J2928">
            <v>0.75</v>
          </cell>
          <cell r="K2928">
            <v>0</v>
          </cell>
          <cell r="L2928">
            <v>0.75</v>
          </cell>
          <cell r="M2928">
            <v>0</v>
          </cell>
          <cell r="N2928" t="str">
            <v>-</v>
          </cell>
          <cell r="O2928" t="str">
            <v>-</v>
          </cell>
          <cell r="P2928" t="str">
            <v>EMM</v>
          </cell>
          <cell r="Q2928" t="str">
            <v>-</v>
          </cell>
          <cell r="R2928" t="str">
            <v>-</v>
          </cell>
          <cell r="S2928" t="str">
            <v>-</v>
          </cell>
          <cell r="T2928" t="str">
            <v>-</v>
          </cell>
          <cell r="U2928">
            <v>43546</v>
          </cell>
          <cell r="V2928">
            <v>43577</v>
          </cell>
          <cell r="W2928">
            <v>43577</v>
          </cell>
          <cell r="X2928">
            <v>30</v>
          </cell>
          <cell r="Y2928">
            <v>0</v>
          </cell>
          <cell r="Z2928" t="str">
            <v/>
          </cell>
        </row>
        <row r="2929">
          <cell r="C2929">
            <v>5239</v>
          </cell>
          <cell r="D2929" t="str">
            <v>PEUSA</v>
          </cell>
          <cell r="E2929">
            <v>2019</v>
          </cell>
          <cell r="F2929" t="str">
            <v>OB</v>
          </cell>
          <cell r="G2929" t="str">
            <v>Inst. i PEM C.T. RIU SANT JOAN v2.0</v>
          </cell>
          <cell r="H2929" t="str">
            <v>OF5238</v>
          </cell>
          <cell r="I2929">
            <v>0</v>
          </cell>
          <cell r="J2929">
            <v>14</v>
          </cell>
          <cell r="K2929">
            <v>0</v>
          </cell>
          <cell r="L2929">
            <v>14</v>
          </cell>
          <cell r="M2929">
            <v>0</v>
          </cell>
          <cell r="N2929" t="str">
            <v>-</v>
          </cell>
          <cell r="O2929" t="str">
            <v>-</v>
          </cell>
          <cell r="P2929" t="str">
            <v>-</v>
          </cell>
          <cell r="Q2929" t="str">
            <v>-</v>
          </cell>
          <cell r="R2929" t="str">
            <v>TRS</v>
          </cell>
          <cell r="S2929" t="str">
            <v>-</v>
          </cell>
          <cell r="T2929" t="str">
            <v>-</v>
          </cell>
          <cell r="U2929">
            <v>43546</v>
          </cell>
          <cell r="V2929">
            <v>43577</v>
          </cell>
          <cell r="W2929">
            <v>43577</v>
          </cell>
          <cell r="X2929">
            <v>30</v>
          </cell>
          <cell r="Y2929">
            <v>0</v>
          </cell>
          <cell r="Z2929" t="str">
            <v/>
          </cell>
        </row>
        <row r="2930">
          <cell r="C2930">
            <v>5240</v>
          </cell>
          <cell r="D2930" t="str">
            <v>PEUSA</v>
          </cell>
          <cell r="E2930">
            <v>2019</v>
          </cell>
          <cell r="F2930" t="str">
            <v>OB</v>
          </cell>
          <cell r="G2930" t="str">
            <v>RTU C.T. LA PRESA v2.0</v>
          </cell>
          <cell r="H2930" t="str">
            <v>PPAL</v>
          </cell>
          <cell r="I2930">
            <v>0</v>
          </cell>
          <cell r="J2930">
            <v>0.75</v>
          </cell>
          <cell r="K2930">
            <v>0</v>
          </cell>
          <cell r="L2930">
            <v>0.75</v>
          </cell>
          <cell r="M2930">
            <v>0</v>
          </cell>
          <cell r="N2930" t="str">
            <v>-</v>
          </cell>
          <cell r="O2930" t="str">
            <v>-</v>
          </cell>
          <cell r="P2930" t="str">
            <v>EMM</v>
          </cell>
          <cell r="Q2930" t="str">
            <v>-</v>
          </cell>
          <cell r="R2930" t="str">
            <v>-</v>
          </cell>
          <cell r="S2930" t="str">
            <v>-</v>
          </cell>
          <cell r="T2930" t="str">
            <v>-</v>
          </cell>
          <cell r="U2930">
            <v>43546</v>
          </cell>
          <cell r="V2930">
            <v>43577</v>
          </cell>
          <cell r="W2930">
            <v>43577</v>
          </cell>
          <cell r="X2930">
            <v>30</v>
          </cell>
          <cell r="Y2930">
            <v>0</v>
          </cell>
          <cell r="Z2930" t="str">
            <v/>
          </cell>
        </row>
        <row r="2931">
          <cell r="C2931">
            <v>5241</v>
          </cell>
          <cell r="D2931" t="str">
            <v>PEUSA</v>
          </cell>
          <cell r="E2931">
            <v>2019</v>
          </cell>
          <cell r="F2931" t="str">
            <v>OB</v>
          </cell>
          <cell r="G2931" t="str">
            <v>Inst. i PEM C.T. LA PRESA v2.0</v>
          </cell>
          <cell r="H2931" t="str">
            <v>OF5240</v>
          </cell>
          <cell r="I2931">
            <v>0</v>
          </cell>
          <cell r="J2931">
            <v>17</v>
          </cell>
          <cell r="K2931">
            <v>0</v>
          </cell>
          <cell r="L2931">
            <v>17</v>
          </cell>
          <cell r="M2931">
            <v>0</v>
          </cell>
          <cell r="N2931" t="str">
            <v>-</v>
          </cell>
          <cell r="O2931" t="str">
            <v>-</v>
          </cell>
          <cell r="P2931" t="str">
            <v>-</v>
          </cell>
          <cell r="Q2931" t="str">
            <v>-</v>
          </cell>
          <cell r="R2931" t="str">
            <v>TRS</v>
          </cell>
          <cell r="S2931" t="str">
            <v>-</v>
          </cell>
          <cell r="T2931" t="str">
            <v>-</v>
          </cell>
          <cell r="U2931">
            <v>43546</v>
          </cell>
          <cell r="V2931">
            <v>43577</v>
          </cell>
          <cell r="W2931">
            <v>43577</v>
          </cell>
          <cell r="X2931">
            <v>30</v>
          </cell>
          <cell r="Y2931">
            <v>0</v>
          </cell>
          <cell r="Z2931" t="str">
            <v/>
          </cell>
        </row>
        <row r="2932">
          <cell r="C2932">
            <v>5242</v>
          </cell>
          <cell r="D2932" t="str">
            <v>PEUSA</v>
          </cell>
          <cell r="E2932">
            <v>2019</v>
          </cell>
          <cell r="F2932" t="str">
            <v>TA</v>
          </cell>
          <cell r="G2932" t="str">
            <v>RTU C.R. SANTA LLUCIA v1.0</v>
          </cell>
          <cell r="H2932" t="str">
            <v>PPAL</v>
          </cell>
          <cell r="I2932">
            <v>0</v>
          </cell>
          <cell r="J2932">
            <v>1.5</v>
          </cell>
          <cell r="K2932">
            <v>0.08</v>
          </cell>
          <cell r="L2932">
            <v>1.42</v>
          </cell>
          <cell r="M2932">
            <v>5.3333333333333337E-2</v>
          </cell>
          <cell r="N2932" t="str">
            <v>-</v>
          </cell>
          <cell r="O2932" t="str">
            <v>-</v>
          </cell>
          <cell r="P2932" t="str">
            <v>EMM</v>
          </cell>
          <cell r="Q2932" t="str">
            <v>-</v>
          </cell>
          <cell r="R2932" t="str">
            <v>-</v>
          </cell>
          <cell r="S2932" t="str">
            <v>-</v>
          </cell>
          <cell r="T2932" t="str">
            <v>-</v>
          </cell>
          <cell r="U2932">
            <v>43550</v>
          </cell>
          <cell r="V2932">
            <v>43588</v>
          </cell>
          <cell r="W2932">
            <v>43593</v>
          </cell>
          <cell r="X2932">
            <v>37</v>
          </cell>
          <cell r="Y2932">
            <v>43593</v>
          </cell>
          <cell r="Z2932">
            <v>0</v>
          </cell>
        </row>
        <row r="2933">
          <cell r="C2933">
            <v>5243</v>
          </cell>
          <cell r="D2933" t="str">
            <v>PEUSA</v>
          </cell>
          <cell r="E2933">
            <v>2019</v>
          </cell>
          <cell r="F2933" t="str">
            <v>TA</v>
          </cell>
          <cell r="G2933" t="str">
            <v>Inst. i PEM RTU C.R. SANTA LLUCIA v1.0</v>
          </cell>
          <cell r="H2933" t="str">
            <v>OF5242</v>
          </cell>
          <cell r="I2933">
            <v>0</v>
          </cell>
          <cell r="J2933">
            <v>20</v>
          </cell>
          <cell r="K2933">
            <v>14</v>
          </cell>
          <cell r="L2933">
            <v>6</v>
          </cell>
          <cell r="M2933">
            <v>0.7</v>
          </cell>
          <cell r="N2933" t="str">
            <v>-</v>
          </cell>
          <cell r="O2933" t="str">
            <v>-</v>
          </cell>
          <cell r="P2933" t="str">
            <v>-</v>
          </cell>
          <cell r="Q2933" t="str">
            <v>-</v>
          </cell>
          <cell r="R2933" t="str">
            <v>TRS</v>
          </cell>
          <cell r="S2933" t="str">
            <v>-</v>
          </cell>
          <cell r="T2933" t="str">
            <v>-</v>
          </cell>
          <cell r="U2933">
            <v>43550</v>
          </cell>
          <cell r="V2933">
            <v>43588</v>
          </cell>
          <cell r="W2933">
            <v>43593</v>
          </cell>
          <cell r="X2933">
            <v>37</v>
          </cell>
          <cell r="Y2933">
            <v>43593</v>
          </cell>
          <cell r="Z2933">
            <v>0</v>
          </cell>
        </row>
        <row r="2934">
          <cell r="C2934">
            <v>5244</v>
          </cell>
          <cell r="D2934" t="str">
            <v>SITEL</v>
          </cell>
          <cell r="E2934">
            <v>2019</v>
          </cell>
          <cell r="F2934" t="str">
            <v>TA</v>
          </cell>
          <cell r="G2934" t="str">
            <v>1 x Manguera COM ETHERNET (3mts)</v>
          </cell>
          <cell r="H2934" t="str">
            <v>OF5242</v>
          </cell>
          <cell r="I2934">
            <v>0</v>
          </cell>
          <cell r="J2934">
            <v>0.33</v>
          </cell>
          <cell r="K2934">
            <v>0.24</v>
          </cell>
          <cell r="L2934">
            <v>9.0000000000000024E-2</v>
          </cell>
          <cell r="M2934">
            <v>0.72727272727272718</v>
          </cell>
          <cell r="N2934" t="str">
            <v>-</v>
          </cell>
          <cell r="O2934" t="str">
            <v>-</v>
          </cell>
          <cell r="P2934" t="str">
            <v>EMM</v>
          </cell>
          <cell r="Q2934" t="str">
            <v>-</v>
          </cell>
          <cell r="R2934" t="str">
            <v>-</v>
          </cell>
          <cell r="S2934" t="str">
            <v>-</v>
          </cell>
          <cell r="T2934" t="str">
            <v>-</v>
          </cell>
          <cell r="U2934">
            <v>43550</v>
          </cell>
          <cell r="V2934">
            <v>43588</v>
          </cell>
          <cell r="W2934">
            <v>43588</v>
          </cell>
          <cell r="X2934">
            <v>37</v>
          </cell>
          <cell r="Y2934">
            <v>43585</v>
          </cell>
          <cell r="Z2934">
            <v>-3</v>
          </cell>
        </row>
        <row r="2935">
          <cell r="C2935">
            <v>0</v>
          </cell>
          <cell r="D2935">
            <v>0</v>
          </cell>
          <cell r="E2935">
            <v>0</v>
          </cell>
          <cell r="F2935">
            <v>0</v>
          </cell>
          <cell r="G2935">
            <v>0</v>
          </cell>
          <cell r="H2935">
            <v>0</v>
          </cell>
          <cell r="I2935">
            <v>0</v>
          </cell>
          <cell r="J2935">
            <v>255.74</v>
          </cell>
          <cell r="K2935">
            <v>52.052</v>
          </cell>
          <cell r="L2935">
            <v>203.68800000000002</v>
          </cell>
          <cell r="M2935">
            <v>0</v>
          </cell>
          <cell r="N2935">
            <v>0</v>
          </cell>
          <cell r="O2935">
            <v>0</v>
          </cell>
          <cell r="P2935">
            <v>0</v>
          </cell>
          <cell r="Q2935">
            <v>0</v>
          </cell>
          <cell r="R2935">
            <v>0</v>
          </cell>
          <cell r="S2935">
            <v>0</v>
          </cell>
          <cell r="T2935">
            <v>0</v>
          </cell>
          <cell r="U2935">
            <v>0</v>
          </cell>
          <cell r="V2935">
            <v>0</v>
          </cell>
          <cell r="W2935">
            <v>0</v>
          </cell>
          <cell r="X2935">
            <v>0</v>
          </cell>
          <cell r="Y2935">
            <v>0</v>
          </cell>
          <cell r="Z2935">
            <v>-5</v>
          </cell>
        </row>
        <row r="2936">
          <cell r="M2936">
            <v>0</v>
          </cell>
          <cell r="N2936">
            <v>0</v>
          </cell>
          <cell r="O2936">
            <v>0</v>
          </cell>
          <cell r="P2936">
            <v>0</v>
          </cell>
          <cell r="Q2936">
            <v>0</v>
          </cell>
          <cell r="R2936">
            <v>0</v>
          </cell>
          <cell r="S2936">
            <v>0</v>
          </cell>
          <cell r="T2936">
            <v>0</v>
          </cell>
          <cell r="U2936">
            <v>0</v>
          </cell>
          <cell r="V2936">
            <v>0</v>
          </cell>
          <cell r="W2936">
            <v>0</v>
          </cell>
          <cell r="X2936">
            <v>0</v>
          </cell>
          <cell r="Y2936">
            <v>0</v>
          </cell>
          <cell r="Z2936">
            <v>0</v>
          </cell>
        </row>
        <row r="2937">
          <cell r="M2937">
            <v>0</v>
          </cell>
          <cell r="N2937">
            <v>0</v>
          </cell>
          <cell r="O2937">
            <v>0</v>
          </cell>
          <cell r="P2937">
            <v>0</v>
          </cell>
          <cell r="Q2937">
            <v>0</v>
          </cell>
          <cell r="R2937">
            <v>0</v>
          </cell>
          <cell r="S2937">
            <v>0</v>
          </cell>
          <cell r="T2937">
            <v>0</v>
          </cell>
          <cell r="U2937">
            <v>0</v>
          </cell>
          <cell r="V2937">
            <v>0</v>
          </cell>
          <cell r="W2937">
            <v>0</v>
          </cell>
          <cell r="X2937">
            <v>0</v>
          </cell>
          <cell r="Y2937">
            <v>0</v>
          </cell>
          <cell r="Z2937">
            <v>0</v>
          </cell>
        </row>
        <row r="2938">
          <cell r="D2938">
            <v>0</v>
          </cell>
          <cell r="E2938">
            <v>0</v>
          </cell>
          <cell r="F2938">
            <v>0</v>
          </cell>
          <cell r="G2938">
            <v>0</v>
          </cell>
          <cell r="H2938">
            <v>0</v>
          </cell>
          <cell r="I2938">
            <v>0</v>
          </cell>
          <cell r="J2938">
            <v>0</v>
          </cell>
          <cell r="K2938">
            <v>0</v>
          </cell>
          <cell r="M2938">
            <v>0</v>
          </cell>
          <cell r="N2938" t="str">
            <v>APROVISIONAMENTS</v>
          </cell>
          <cell r="O2938" t="str">
            <v>ADMINISTRACIO</v>
          </cell>
          <cell r="P2938" t="str">
            <v>OPERACIONS</v>
          </cell>
          <cell r="Q2938" t="str">
            <v>ENGINYERIA HW</v>
          </cell>
          <cell r="R2938" t="str">
            <v>ENGINYERIA SW</v>
          </cell>
          <cell r="S2938" t="str">
            <v>COMERCIAL</v>
          </cell>
          <cell r="T2938" t="str">
            <v>CONSUL.TELCOMUNIC.</v>
          </cell>
          <cell r="U2938">
            <v>0</v>
          </cell>
          <cell r="V2938">
            <v>0</v>
          </cell>
          <cell r="W2938">
            <v>0</v>
          </cell>
          <cell r="X2938">
            <v>0</v>
          </cell>
          <cell r="Y2938">
            <v>0</v>
          </cell>
          <cell r="Z2938">
            <v>0</v>
          </cell>
        </row>
        <row r="2939">
          <cell r="M2939">
            <v>0</v>
          </cell>
          <cell r="N2939">
            <v>0</v>
          </cell>
          <cell r="O2939">
            <v>0</v>
          </cell>
          <cell r="P2939">
            <v>0</v>
          </cell>
          <cell r="Q2939">
            <v>0</v>
          </cell>
          <cell r="R2939">
            <v>0</v>
          </cell>
          <cell r="S2939">
            <v>0</v>
          </cell>
          <cell r="T2939">
            <v>0</v>
          </cell>
          <cell r="U2939">
            <v>0</v>
          </cell>
          <cell r="V2939">
            <v>0</v>
          </cell>
          <cell r="W2939">
            <v>0</v>
          </cell>
          <cell r="X2939">
            <v>0</v>
          </cell>
          <cell r="Y2939">
            <v>0</v>
          </cell>
          <cell r="Z2939">
            <v>0</v>
          </cell>
        </row>
        <row r="2940">
          <cell r="M2940">
            <v>0</v>
          </cell>
          <cell r="N2940">
            <v>0</v>
          </cell>
          <cell r="O2940">
            <v>0</v>
          </cell>
          <cell r="P2940">
            <v>0</v>
          </cell>
          <cell r="Q2940">
            <v>0</v>
          </cell>
          <cell r="R2940">
            <v>0</v>
          </cell>
          <cell r="S2940">
            <v>0</v>
          </cell>
          <cell r="T2940">
            <v>0</v>
          </cell>
          <cell r="U2940">
            <v>0</v>
          </cell>
          <cell r="V2940">
            <v>0</v>
          </cell>
          <cell r="W2940">
            <v>0</v>
          </cell>
          <cell r="X2940">
            <v>0</v>
          </cell>
          <cell r="Y2940">
            <v>0</v>
          </cell>
          <cell r="Z2940">
            <v>0</v>
          </cell>
        </row>
        <row r="2941">
          <cell r="M2941">
            <v>0</v>
          </cell>
          <cell r="N2941">
            <v>0</v>
          </cell>
          <cell r="O2941">
            <v>0</v>
          </cell>
          <cell r="P2941">
            <v>0</v>
          </cell>
          <cell r="Q2941">
            <v>0</v>
          </cell>
          <cell r="R2941">
            <v>0</v>
          </cell>
          <cell r="S2941">
            <v>0</v>
          </cell>
          <cell r="T2941">
            <v>0</v>
          </cell>
          <cell r="U2941">
            <v>0</v>
          </cell>
          <cell r="V2941">
            <v>0</v>
          </cell>
          <cell r="W2941">
            <v>0</v>
          </cell>
          <cell r="X2941">
            <v>0</v>
          </cell>
          <cell r="Y2941">
            <v>0</v>
          </cell>
          <cell r="Z2941">
            <v>0</v>
          </cell>
        </row>
        <row r="2942">
          <cell r="M2942">
            <v>0</v>
          </cell>
          <cell r="N2942">
            <v>0</v>
          </cell>
          <cell r="O2942">
            <v>0</v>
          </cell>
          <cell r="P2942">
            <v>0</v>
          </cell>
          <cell r="Q2942">
            <v>0</v>
          </cell>
          <cell r="R2942">
            <v>0</v>
          </cell>
          <cell r="S2942">
            <v>0</v>
          </cell>
          <cell r="T2942">
            <v>0</v>
          </cell>
          <cell r="U2942">
            <v>0</v>
          </cell>
          <cell r="V2942">
            <v>0</v>
          </cell>
          <cell r="W2942">
            <v>0</v>
          </cell>
          <cell r="X2942">
            <v>0</v>
          </cell>
          <cell r="Y2942">
            <v>0</v>
          </cell>
          <cell r="Z2942">
            <v>0</v>
          </cell>
        </row>
        <row r="2943">
          <cell r="E2943" t="str">
            <v>Projectes (EXTERNS) en curs 2.019</v>
          </cell>
          <cell r="F2943">
            <v>0</v>
          </cell>
          <cell r="G2943">
            <v>0</v>
          </cell>
          <cell r="H2943">
            <v>0</v>
          </cell>
          <cell r="I2943">
            <v>0</v>
          </cell>
          <cell r="J2943">
            <v>0</v>
          </cell>
          <cell r="K2943">
            <v>0</v>
          </cell>
          <cell r="L2943">
            <v>0</v>
          </cell>
          <cell r="M2943">
            <v>0</v>
          </cell>
          <cell r="N2943">
            <v>0</v>
          </cell>
          <cell r="O2943">
            <v>0</v>
          </cell>
          <cell r="P2943">
            <v>0</v>
          </cell>
          <cell r="Q2943">
            <v>0</v>
          </cell>
          <cell r="R2943">
            <v>0</v>
          </cell>
          <cell r="S2943">
            <v>0</v>
          </cell>
          <cell r="T2943">
            <v>0</v>
          </cell>
          <cell r="U2943">
            <v>0</v>
          </cell>
          <cell r="V2943">
            <v>0</v>
          </cell>
          <cell r="W2943">
            <v>0</v>
          </cell>
          <cell r="X2943">
            <v>0</v>
          </cell>
          <cell r="Y2943">
            <v>0</v>
          </cell>
          <cell r="Z2943">
            <v>0</v>
          </cell>
        </row>
        <row r="2944">
          <cell r="M2944">
            <v>0</v>
          </cell>
          <cell r="N2944">
            <v>0</v>
          </cell>
          <cell r="O2944">
            <v>0</v>
          </cell>
          <cell r="P2944">
            <v>0</v>
          </cell>
          <cell r="Q2944">
            <v>0</v>
          </cell>
          <cell r="R2944">
            <v>0</v>
          </cell>
          <cell r="S2944">
            <v>0</v>
          </cell>
          <cell r="T2944">
            <v>0</v>
          </cell>
          <cell r="U2944">
            <v>0</v>
          </cell>
          <cell r="V2944">
            <v>0</v>
          </cell>
          <cell r="W2944">
            <v>0</v>
          </cell>
          <cell r="X2944">
            <v>0</v>
          </cell>
          <cell r="Y2944">
            <v>0</v>
          </cell>
          <cell r="Z2944">
            <v>0</v>
          </cell>
        </row>
        <row r="2945">
          <cell r="M2945">
            <v>0</v>
          </cell>
          <cell r="N2945">
            <v>0</v>
          </cell>
          <cell r="O2945">
            <v>0</v>
          </cell>
          <cell r="P2945">
            <v>0</v>
          </cell>
          <cell r="Q2945">
            <v>0</v>
          </cell>
          <cell r="R2945">
            <v>0</v>
          </cell>
          <cell r="S2945">
            <v>0</v>
          </cell>
          <cell r="T2945">
            <v>0</v>
          </cell>
          <cell r="U2945">
            <v>0</v>
          </cell>
          <cell r="V2945">
            <v>0</v>
          </cell>
          <cell r="W2945">
            <v>0</v>
          </cell>
          <cell r="X2945">
            <v>0</v>
          </cell>
          <cell r="Y2945">
            <v>0</v>
          </cell>
          <cell r="Z2945">
            <v>0</v>
          </cell>
        </row>
        <row r="2946">
          <cell r="C2946" t="str">
            <v>OF</v>
          </cell>
          <cell r="D2946" t="str">
            <v>CLIENT</v>
          </cell>
          <cell r="E2946" t="str">
            <v>ANY</v>
          </cell>
          <cell r="F2946" t="str">
            <v>STATUS</v>
          </cell>
          <cell r="G2946" t="str">
            <v>PROJECTE</v>
          </cell>
          <cell r="H2946" t="str">
            <v>TIPUS OF o DEPENDENCIA</v>
          </cell>
          <cell r="I2946">
            <v>0</v>
          </cell>
          <cell r="J2946" t="str">
            <v>PREV</v>
          </cell>
          <cell r="K2946" t="str">
            <v>TOTAL</v>
          </cell>
          <cell r="L2946" t="str">
            <v>DESV</v>
          </cell>
          <cell r="M2946" t="str">
            <v>AVANÇ</v>
          </cell>
          <cell r="N2946" t="str">
            <v>DPT. IMPLICATS</v>
          </cell>
          <cell r="O2946">
            <v>0</v>
          </cell>
          <cell r="P2946">
            <v>0</v>
          </cell>
          <cell r="Q2946">
            <v>0</v>
          </cell>
          <cell r="R2946">
            <v>0</v>
          </cell>
          <cell r="S2946">
            <v>0</v>
          </cell>
          <cell r="T2946">
            <v>0</v>
          </cell>
          <cell r="U2946" t="str">
            <v>DATA</v>
          </cell>
          <cell r="V2946" t="str">
            <v>DATA</v>
          </cell>
          <cell r="W2946" t="str">
            <v>DATA</v>
          </cell>
          <cell r="X2946" t="str">
            <v>DURADA</v>
          </cell>
          <cell r="Y2946" t="str">
            <v>DATA</v>
          </cell>
          <cell r="Z2946" t="str">
            <v>DESVIAC.</v>
          </cell>
        </row>
        <row r="2947">
          <cell r="C2947">
            <v>0</v>
          </cell>
          <cell r="D2947">
            <v>0</v>
          </cell>
          <cell r="E2947">
            <v>0</v>
          </cell>
          <cell r="F2947">
            <v>0</v>
          </cell>
          <cell r="G2947">
            <v>0</v>
          </cell>
          <cell r="H2947">
            <v>0</v>
          </cell>
          <cell r="I2947">
            <v>0</v>
          </cell>
          <cell r="J2947">
            <v>0</v>
          </cell>
          <cell r="K2947" t="str">
            <v>REAL</v>
          </cell>
          <cell r="L2947">
            <v>0</v>
          </cell>
          <cell r="M2947">
            <v>0</v>
          </cell>
          <cell r="N2947">
            <v>0</v>
          </cell>
          <cell r="O2947">
            <v>0</v>
          </cell>
          <cell r="P2947">
            <v>0</v>
          </cell>
          <cell r="Q2947">
            <v>0</v>
          </cell>
          <cell r="R2947">
            <v>0</v>
          </cell>
          <cell r="S2947">
            <v>0</v>
          </cell>
          <cell r="T2947">
            <v>0</v>
          </cell>
          <cell r="U2947" t="str">
            <v>INICI</v>
          </cell>
          <cell r="V2947" t="str">
            <v>ENTREGA</v>
          </cell>
          <cell r="W2947" t="str">
            <v>REVISADA</v>
          </cell>
          <cell r="X2947">
            <v>0</v>
          </cell>
          <cell r="Y2947" t="str">
            <v>ACCEP.</v>
          </cell>
          <cell r="Z2947">
            <v>0</v>
          </cell>
        </row>
        <row r="2948">
          <cell r="C2948">
            <v>0</v>
          </cell>
          <cell r="D2948">
            <v>0</v>
          </cell>
          <cell r="E2948">
            <v>0</v>
          </cell>
          <cell r="F2948">
            <v>0</v>
          </cell>
          <cell r="G2948">
            <v>0</v>
          </cell>
          <cell r="H2948">
            <v>0</v>
          </cell>
          <cell r="I2948">
            <v>0</v>
          </cell>
          <cell r="M2948">
            <v>0</v>
          </cell>
          <cell r="N2948">
            <v>0</v>
          </cell>
          <cell r="O2948">
            <v>0</v>
          </cell>
          <cell r="P2948">
            <v>0</v>
          </cell>
          <cell r="Q2948">
            <v>0</v>
          </cell>
          <cell r="R2948">
            <v>0</v>
          </cell>
          <cell r="S2948">
            <v>0</v>
          </cell>
          <cell r="T2948">
            <v>0</v>
          </cell>
          <cell r="U2948">
            <v>0</v>
          </cell>
          <cell r="V2948">
            <v>0</v>
          </cell>
          <cell r="W2948">
            <v>0</v>
          </cell>
          <cell r="X2948">
            <v>0</v>
          </cell>
          <cell r="Y2948">
            <v>0</v>
          </cell>
          <cell r="Z2948">
            <v>0</v>
          </cell>
        </row>
        <row r="2949">
          <cell r="C2949">
            <v>5245</v>
          </cell>
          <cell r="D2949" t="str">
            <v>EOSPIT</v>
          </cell>
          <cell r="E2949">
            <v>2019</v>
          </cell>
          <cell r="F2949" t="str">
            <v>TA</v>
          </cell>
          <cell r="G2949" t="str">
            <v>Reparacio CAP32-48 n/s 308-2018</v>
          </cell>
          <cell r="H2949" t="str">
            <v>IND</v>
          </cell>
          <cell r="I2949">
            <v>0</v>
          </cell>
          <cell r="J2949">
            <v>4</v>
          </cell>
          <cell r="K2949">
            <v>4.43</v>
          </cell>
          <cell r="L2949">
            <v>-0.42999999999999972</v>
          </cell>
          <cell r="M2949">
            <v>1.1074999999999999</v>
          </cell>
          <cell r="N2949" t="str">
            <v>-</v>
          </cell>
          <cell r="O2949" t="str">
            <v>-</v>
          </cell>
          <cell r="P2949" t="str">
            <v>EMM</v>
          </cell>
          <cell r="Q2949" t="str">
            <v>-</v>
          </cell>
          <cell r="R2949" t="str">
            <v>-</v>
          </cell>
          <cell r="S2949" t="str">
            <v>-</v>
          </cell>
          <cell r="T2949" t="str">
            <v>-</v>
          </cell>
          <cell r="U2949">
            <v>43563</v>
          </cell>
          <cell r="V2949">
            <v>43584</v>
          </cell>
          <cell r="W2949">
            <v>43584</v>
          </cell>
          <cell r="X2949">
            <v>21</v>
          </cell>
          <cell r="Y2949">
            <v>43584</v>
          </cell>
          <cell r="Z2949">
            <v>0</v>
          </cell>
        </row>
        <row r="2950">
          <cell r="C2950">
            <v>5246</v>
          </cell>
          <cell r="D2950" t="str">
            <v>EOSPIT</v>
          </cell>
          <cell r="E2950">
            <v>2019</v>
          </cell>
          <cell r="F2950" t="str">
            <v>TA</v>
          </cell>
          <cell r="G2950" t="str">
            <v>Reparacio Modul DISTRAC</v>
          </cell>
          <cell r="H2950" t="str">
            <v>IND</v>
          </cell>
          <cell r="I2950">
            <v>0</v>
          </cell>
          <cell r="J2950">
            <v>1</v>
          </cell>
          <cell r="K2950">
            <v>1.01</v>
          </cell>
          <cell r="L2950">
            <v>-1.0000000000000009E-2</v>
          </cell>
          <cell r="M2950">
            <v>1.01</v>
          </cell>
          <cell r="N2950" t="str">
            <v>-</v>
          </cell>
          <cell r="O2950" t="str">
            <v>-</v>
          </cell>
          <cell r="P2950" t="str">
            <v>EMM</v>
          </cell>
          <cell r="Q2950" t="str">
            <v>-</v>
          </cell>
          <cell r="R2950" t="str">
            <v>-</v>
          </cell>
          <cell r="S2950" t="str">
            <v>-</v>
          </cell>
          <cell r="T2950" t="str">
            <v>-</v>
          </cell>
          <cell r="U2950">
            <v>43563</v>
          </cell>
          <cell r="V2950">
            <v>43584</v>
          </cell>
          <cell r="W2950">
            <v>43584</v>
          </cell>
          <cell r="X2950">
            <v>21</v>
          </cell>
          <cell r="Y2950">
            <v>43584</v>
          </cell>
          <cell r="Z2950">
            <v>0</v>
          </cell>
        </row>
        <row r="2951">
          <cell r="C2951">
            <v>5247</v>
          </cell>
          <cell r="D2951" t="str">
            <v>EOSPIT</v>
          </cell>
          <cell r="E2951">
            <v>2019</v>
          </cell>
          <cell r="F2951" t="str">
            <v>TA</v>
          </cell>
          <cell r="G2951" t="str">
            <v>Reparacio Modul DISTRAC n/s 68-2013</v>
          </cell>
          <cell r="H2951" t="str">
            <v>IND</v>
          </cell>
          <cell r="I2951">
            <v>0</v>
          </cell>
          <cell r="J2951">
            <v>1</v>
          </cell>
          <cell r="K2951">
            <v>0.85</v>
          </cell>
          <cell r="L2951">
            <v>0.15000000000000002</v>
          </cell>
          <cell r="M2951">
            <v>0.85</v>
          </cell>
          <cell r="N2951" t="str">
            <v>-</v>
          </cell>
          <cell r="O2951" t="str">
            <v>-</v>
          </cell>
          <cell r="P2951" t="str">
            <v>EMM</v>
          </cell>
          <cell r="Q2951" t="str">
            <v>-</v>
          </cell>
          <cell r="R2951" t="str">
            <v>-</v>
          </cell>
          <cell r="S2951" t="str">
            <v>-</v>
          </cell>
          <cell r="T2951" t="str">
            <v>-</v>
          </cell>
          <cell r="U2951">
            <v>43563</v>
          </cell>
          <cell r="V2951">
            <v>43584</v>
          </cell>
          <cell r="W2951">
            <v>43584</v>
          </cell>
          <cell r="X2951">
            <v>21</v>
          </cell>
          <cell r="Y2951">
            <v>43584</v>
          </cell>
          <cell r="Z2951">
            <v>0</v>
          </cell>
        </row>
        <row r="2952">
          <cell r="C2952">
            <v>5248</v>
          </cell>
          <cell r="D2952" t="str">
            <v>EOSPIT</v>
          </cell>
          <cell r="E2952">
            <v>2019</v>
          </cell>
          <cell r="F2952" t="str">
            <v>TA</v>
          </cell>
          <cell r="G2952" t="str">
            <v>Reparacio CAP32-48 n/s 60-2017</v>
          </cell>
          <cell r="H2952" t="str">
            <v>IND</v>
          </cell>
          <cell r="I2952">
            <v>0</v>
          </cell>
          <cell r="J2952">
            <v>3</v>
          </cell>
          <cell r="K2952">
            <v>2.2599999999999998</v>
          </cell>
          <cell r="L2952">
            <v>0.74000000000000021</v>
          </cell>
          <cell r="M2952">
            <v>0.7533333333333333</v>
          </cell>
          <cell r="N2952" t="str">
            <v>-</v>
          </cell>
          <cell r="O2952" t="str">
            <v>-</v>
          </cell>
          <cell r="P2952" t="str">
            <v>EMM</v>
          </cell>
          <cell r="Q2952" t="str">
            <v>-</v>
          </cell>
          <cell r="R2952" t="str">
            <v>-</v>
          </cell>
          <cell r="S2952" t="str">
            <v>-</v>
          </cell>
          <cell r="T2952" t="str">
            <v>-</v>
          </cell>
          <cell r="U2952">
            <v>43563</v>
          </cell>
          <cell r="V2952">
            <v>43584</v>
          </cell>
          <cell r="W2952">
            <v>43584</v>
          </cell>
          <cell r="X2952">
            <v>21</v>
          </cell>
          <cell r="Y2952">
            <v>43584</v>
          </cell>
          <cell r="Z2952">
            <v>0</v>
          </cell>
        </row>
        <row r="2953">
          <cell r="C2953">
            <v>5249</v>
          </cell>
          <cell r="D2953" t="str">
            <v>EOSPIT</v>
          </cell>
          <cell r="E2953">
            <v>2019</v>
          </cell>
          <cell r="F2953" t="str">
            <v>TA</v>
          </cell>
          <cell r="G2953" t="str">
            <v>Reparacio CAP32-48 n/s 496-2015</v>
          </cell>
          <cell r="H2953" t="str">
            <v>IND</v>
          </cell>
          <cell r="I2953">
            <v>0</v>
          </cell>
          <cell r="J2953">
            <v>3</v>
          </cell>
          <cell r="K2953">
            <v>2.1800000000000002</v>
          </cell>
          <cell r="L2953">
            <v>0.81999999999999984</v>
          </cell>
          <cell r="M2953">
            <v>0.72666666666666668</v>
          </cell>
          <cell r="N2953" t="str">
            <v>-</v>
          </cell>
          <cell r="O2953" t="str">
            <v>-</v>
          </cell>
          <cell r="P2953" t="str">
            <v>EMM</v>
          </cell>
          <cell r="Q2953" t="str">
            <v>-</v>
          </cell>
          <cell r="R2953" t="str">
            <v>-</v>
          </cell>
          <cell r="S2953" t="str">
            <v>-</v>
          </cell>
          <cell r="T2953" t="str">
            <v>-</v>
          </cell>
          <cell r="U2953">
            <v>43563</v>
          </cell>
          <cell r="V2953">
            <v>43584</v>
          </cell>
          <cell r="W2953">
            <v>43584</v>
          </cell>
          <cell r="X2953">
            <v>21</v>
          </cell>
          <cell r="Y2953">
            <v>43584</v>
          </cell>
          <cell r="Z2953">
            <v>0</v>
          </cell>
        </row>
        <row r="2954">
          <cell r="C2954">
            <v>5250</v>
          </cell>
          <cell r="D2954" t="str">
            <v>MOELCU</v>
          </cell>
          <cell r="E2954">
            <v>2019</v>
          </cell>
          <cell r="F2954" t="str">
            <v>OB</v>
          </cell>
          <cell r="G2954" t="str">
            <v>RTU C.T. LA RAMBLA v1.0</v>
          </cell>
          <cell r="H2954" t="str">
            <v>PPAL</v>
          </cell>
          <cell r="I2954">
            <v>0</v>
          </cell>
          <cell r="J2954">
            <v>0.25</v>
          </cell>
          <cell r="K2954">
            <v>0</v>
          </cell>
          <cell r="L2954">
            <v>0.25</v>
          </cell>
          <cell r="M2954">
            <v>0</v>
          </cell>
          <cell r="N2954" t="str">
            <v>-</v>
          </cell>
          <cell r="O2954" t="str">
            <v>-</v>
          </cell>
          <cell r="P2954" t="str">
            <v>-</v>
          </cell>
          <cell r="Q2954" t="str">
            <v>-</v>
          </cell>
          <cell r="R2954" t="str">
            <v>AP</v>
          </cell>
          <cell r="S2954" t="str">
            <v>-</v>
          </cell>
          <cell r="T2954" t="str">
            <v>-</v>
          </cell>
          <cell r="U2954">
            <v>43557</v>
          </cell>
          <cell r="V2954">
            <v>43616</v>
          </cell>
          <cell r="W2954">
            <v>43616</v>
          </cell>
          <cell r="X2954">
            <v>59</v>
          </cell>
          <cell r="Y2954">
            <v>0</v>
          </cell>
          <cell r="Z2954" t="str">
            <v/>
          </cell>
        </row>
        <row r="2955">
          <cell r="C2955">
            <v>5251</v>
          </cell>
          <cell r="D2955" t="str">
            <v>MOELCU</v>
          </cell>
          <cell r="E2955">
            <v>2019</v>
          </cell>
          <cell r="F2955" t="str">
            <v>OB</v>
          </cell>
          <cell r="G2955" t="str">
            <v>Inst. y PEM RTU C.T. LA RAMBLA v1.0</v>
          </cell>
          <cell r="H2955" t="str">
            <v>OF5250</v>
          </cell>
          <cell r="I2955">
            <v>0</v>
          </cell>
          <cell r="J2955">
            <v>11.75</v>
          </cell>
          <cell r="K2955">
            <v>0</v>
          </cell>
          <cell r="L2955">
            <v>11.75</v>
          </cell>
          <cell r="M2955">
            <v>0</v>
          </cell>
          <cell r="N2955" t="str">
            <v>-</v>
          </cell>
          <cell r="O2955" t="str">
            <v>-</v>
          </cell>
          <cell r="P2955" t="str">
            <v>-</v>
          </cell>
          <cell r="Q2955" t="str">
            <v>-</v>
          </cell>
          <cell r="R2955" t="str">
            <v>AP</v>
          </cell>
          <cell r="S2955" t="str">
            <v>-</v>
          </cell>
          <cell r="T2955" t="str">
            <v>-</v>
          </cell>
          <cell r="U2955">
            <v>43557</v>
          </cell>
          <cell r="V2955">
            <v>43616</v>
          </cell>
          <cell r="W2955">
            <v>43616</v>
          </cell>
          <cell r="X2955">
            <v>59</v>
          </cell>
          <cell r="Y2955">
            <v>0</v>
          </cell>
          <cell r="Z2955" t="str">
            <v/>
          </cell>
        </row>
        <row r="2956">
          <cell r="C2956">
            <v>5252</v>
          </cell>
          <cell r="D2956" t="str">
            <v>MOELCU</v>
          </cell>
          <cell r="E2956">
            <v>2019</v>
          </cell>
          <cell r="F2956" t="str">
            <v>OB</v>
          </cell>
          <cell r="G2956" t="str">
            <v>RTU C.T. ACULA v1.0</v>
          </cell>
          <cell r="H2956" t="str">
            <v>PPAL</v>
          </cell>
          <cell r="I2956">
            <v>0</v>
          </cell>
          <cell r="J2956">
            <v>0.25</v>
          </cell>
          <cell r="K2956">
            <v>0</v>
          </cell>
          <cell r="L2956">
            <v>0.25</v>
          </cell>
          <cell r="M2956">
            <v>0</v>
          </cell>
          <cell r="N2956" t="str">
            <v>-</v>
          </cell>
          <cell r="O2956" t="str">
            <v>-</v>
          </cell>
          <cell r="P2956" t="str">
            <v>-</v>
          </cell>
          <cell r="Q2956" t="str">
            <v>-</v>
          </cell>
          <cell r="R2956" t="str">
            <v>AP</v>
          </cell>
          <cell r="S2956" t="str">
            <v>-</v>
          </cell>
          <cell r="T2956" t="str">
            <v>-</v>
          </cell>
          <cell r="U2956">
            <v>43557</v>
          </cell>
          <cell r="V2956">
            <v>43616</v>
          </cell>
          <cell r="W2956">
            <v>43616</v>
          </cell>
          <cell r="X2956">
            <v>59</v>
          </cell>
          <cell r="Y2956">
            <v>0</v>
          </cell>
          <cell r="Z2956" t="str">
            <v/>
          </cell>
        </row>
        <row r="2957">
          <cell r="C2957">
            <v>5253</v>
          </cell>
          <cell r="D2957" t="str">
            <v>MOELCU</v>
          </cell>
          <cell r="E2957">
            <v>2019</v>
          </cell>
          <cell r="F2957" t="str">
            <v>OB</v>
          </cell>
          <cell r="G2957" t="str">
            <v>Inst. y PEM RTU C.T. ACULA v1.0</v>
          </cell>
          <cell r="H2957" t="str">
            <v>OF5252</v>
          </cell>
          <cell r="I2957">
            <v>0</v>
          </cell>
          <cell r="J2957">
            <v>11.75</v>
          </cell>
          <cell r="K2957">
            <v>0</v>
          </cell>
          <cell r="L2957">
            <v>11.75</v>
          </cell>
          <cell r="M2957">
            <v>0</v>
          </cell>
          <cell r="N2957" t="str">
            <v>-</v>
          </cell>
          <cell r="O2957" t="str">
            <v>-</v>
          </cell>
          <cell r="P2957" t="str">
            <v>-</v>
          </cell>
          <cell r="Q2957" t="str">
            <v>-</v>
          </cell>
          <cell r="R2957" t="str">
            <v>AP</v>
          </cell>
          <cell r="S2957" t="str">
            <v>-</v>
          </cell>
          <cell r="T2957" t="str">
            <v>-</v>
          </cell>
          <cell r="U2957">
            <v>43557</v>
          </cell>
          <cell r="V2957">
            <v>43616</v>
          </cell>
          <cell r="W2957">
            <v>43616</v>
          </cell>
          <cell r="X2957">
            <v>59</v>
          </cell>
          <cell r="Y2957">
            <v>0</v>
          </cell>
          <cell r="Z2957" t="str">
            <v/>
          </cell>
        </row>
        <row r="2958">
          <cell r="C2958">
            <v>5254</v>
          </cell>
          <cell r="D2958" t="str">
            <v>ORMAZA</v>
          </cell>
          <cell r="E2958">
            <v>2019</v>
          </cell>
          <cell r="F2958" t="str">
            <v>OB</v>
          </cell>
          <cell r="G2958" t="str">
            <v>CC SCADA TEDIS.Net GARCIA UNZUETA v1.0</v>
          </cell>
          <cell r="H2958" t="str">
            <v>PPAL</v>
          </cell>
          <cell r="I2958">
            <v>4</v>
          </cell>
          <cell r="J2958">
            <v>30</v>
          </cell>
          <cell r="K2958">
            <v>0</v>
          </cell>
          <cell r="L2958">
            <v>30</v>
          </cell>
          <cell r="M2958">
            <v>0</v>
          </cell>
          <cell r="N2958" t="str">
            <v>-</v>
          </cell>
          <cell r="O2958" t="str">
            <v>-</v>
          </cell>
          <cell r="P2958" t="str">
            <v>-</v>
          </cell>
          <cell r="Q2958" t="str">
            <v>JMG</v>
          </cell>
          <cell r="R2958" t="str">
            <v>-</v>
          </cell>
          <cell r="S2958" t="str">
            <v>-</v>
          </cell>
          <cell r="T2958" t="str">
            <v>-</v>
          </cell>
          <cell r="U2958">
            <v>43558</v>
          </cell>
          <cell r="V2958">
            <v>43616</v>
          </cell>
          <cell r="W2958">
            <v>43616</v>
          </cell>
          <cell r="X2958">
            <v>58</v>
          </cell>
          <cell r="Y2958">
            <v>0</v>
          </cell>
          <cell r="Z2958" t="str">
            <v/>
          </cell>
        </row>
        <row r="2959">
          <cell r="C2959">
            <v>5255</v>
          </cell>
          <cell r="D2959" t="str">
            <v>ORMAZA</v>
          </cell>
          <cell r="E2959">
            <v>2019</v>
          </cell>
          <cell r="F2959" t="str">
            <v>OB</v>
          </cell>
          <cell r="G2959" t="str">
            <v>Inst y PEM CC SCADA TEDIS.Net GARCIA UNZUETA v1.0</v>
          </cell>
          <cell r="H2959" t="str">
            <v>OF5254</v>
          </cell>
          <cell r="I2959">
            <v>4</v>
          </cell>
          <cell r="J2959">
            <v>16</v>
          </cell>
          <cell r="K2959">
            <v>0</v>
          </cell>
          <cell r="L2959">
            <v>16</v>
          </cell>
          <cell r="M2959">
            <v>0</v>
          </cell>
          <cell r="N2959" t="str">
            <v>-</v>
          </cell>
          <cell r="O2959" t="str">
            <v>-</v>
          </cell>
          <cell r="P2959" t="str">
            <v>-</v>
          </cell>
          <cell r="Q2959" t="str">
            <v>JMG</v>
          </cell>
          <cell r="R2959" t="str">
            <v>-</v>
          </cell>
          <cell r="S2959" t="str">
            <v>-</v>
          </cell>
          <cell r="T2959" t="str">
            <v>-</v>
          </cell>
          <cell r="U2959">
            <v>43558</v>
          </cell>
          <cell r="V2959">
            <v>43616</v>
          </cell>
          <cell r="W2959">
            <v>43616</v>
          </cell>
          <cell r="X2959">
            <v>58</v>
          </cell>
          <cell r="Y2959">
            <v>0</v>
          </cell>
          <cell r="Z2959" t="str">
            <v/>
          </cell>
        </row>
        <row r="2960">
          <cell r="C2960">
            <v>5256</v>
          </cell>
          <cell r="D2960" t="str">
            <v>SITEL</v>
          </cell>
          <cell r="E2960">
            <v>2019</v>
          </cell>
          <cell r="F2960" t="str">
            <v>TA</v>
          </cell>
          <cell r="G2960" t="str">
            <v>1 x Manguera COM PC - MODEM GSM</v>
          </cell>
          <cell r="H2960" t="str">
            <v>OF5254</v>
          </cell>
          <cell r="I2960">
            <v>6</v>
          </cell>
          <cell r="J2960">
            <v>0.32</v>
          </cell>
          <cell r="K2960">
            <v>0.41</v>
          </cell>
          <cell r="L2960">
            <v>-8.9999999999999969E-2</v>
          </cell>
          <cell r="M2960">
            <v>1.28125</v>
          </cell>
          <cell r="N2960" t="str">
            <v>-</v>
          </cell>
          <cell r="O2960" t="str">
            <v>-</v>
          </cell>
          <cell r="P2960" t="str">
            <v>EMM</v>
          </cell>
          <cell r="Q2960" t="str">
            <v>-</v>
          </cell>
          <cell r="R2960" t="str">
            <v>-</v>
          </cell>
          <cell r="S2960" t="str">
            <v>-</v>
          </cell>
          <cell r="T2960" t="str">
            <v>-</v>
          </cell>
          <cell r="U2960">
            <v>43558</v>
          </cell>
          <cell r="V2960">
            <v>43616</v>
          </cell>
          <cell r="W2960">
            <v>43616</v>
          </cell>
          <cell r="X2960">
            <v>58</v>
          </cell>
          <cell r="Y2960">
            <v>43594</v>
          </cell>
          <cell r="Z2960">
            <v>-21</v>
          </cell>
        </row>
        <row r="2961">
          <cell r="C2961">
            <v>5257</v>
          </cell>
          <cell r="D2961" t="str">
            <v>EOSPIT</v>
          </cell>
          <cell r="E2961">
            <v>2019</v>
          </cell>
          <cell r="F2961" t="str">
            <v>OB</v>
          </cell>
          <cell r="G2961" t="str">
            <v>RTU S.E. EL VILLAR v2.0</v>
          </cell>
          <cell r="H2961" t="str">
            <v>PPAL</v>
          </cell>
          <cell r="I2961">
            <v>6</v>
          </cell>
          <cell r="J2961">
            <v>6</v>
          </cell>
          <cell r="K2961">
            <v>0</v>
          </cell>
          <cell r="L2961">
            <v>6</v>
          </cell>
          <cell r="M2961">
            <v>0</v>
          </cell>
          <cell r="N2961" t="str">
            <v>-</v>
          </cell>
          <cell r="O2961" t="str">
            <v>-</v>
          </cell>
          <cell r="P2961" t="str">
            <v>-</v>
          </cell>
          <cell r="Q2961" t="str">
            <v>JMG</v>
          </cell>
          <cell r="R2961" t="str">
            <v>-</v>
          </cell>
          <cell r="S2961" t="str">
            <v>-</v>
          </cell>
          <cell r="T2961" t="str">
            <v>-</v>
          </cell>
          <cell r="U2961">
            <v>43560</v>
          </cell>
          <cell r="V2961">
            <v>43616</v>
          </cell>
          <cell r="W2961">
            <v>43616</v>
          </cell>
          <cell r="X2961">
            <v>56</v>
          </cell>
          <cell r="Y2961">
            <v>0</v>
          </cell>
          <cell r="Z2961" t="str">
            <v/>
          </cell>
        </row>
        <row r="2962">
          <cell r="C2962">
            <v>5258</v>
          </cell>
          <cell r="D2962" t="str">
            <v>EOSPIT</v>
          </cell>
          <cell r="E2962">
            <v>2019</v>
          </cell>
          <cell r="F2962" t="str">
            <v>OB</v>
          </cell>
          <cell r="G2962" t="str">
            <v>Generacio BB.DD. RTU S.E. EL VILLAR v2.0</v>
          </cell>
          <cell r="H2962" t="str">
            <v>OF5257</v>
          </cell>
          <cell r="I2962">
            <v>0</v>
          </cell>
          <cell r="J2962">
            <v>26</v>
          </cell>
          <cell r="K2962">
            <v>0</v>
          </cell>
          <cell r="L2962">
            <v>26</v>
          </cell>
          <cell r="M2962">
            <v>0</v>
          </cell>
          <cell r="N2962" t="str">
            <v>-</v>
          </cell>
          <cell r="O2962" t="str">
            <v>-</v>
          </cell>
          <cell r="P2962" t="str">
            <v>-</v>
          </cell>
          <cell r="Q2962" t="str">
            <v>JMG</v>
          </cell>
          <cell r="R2962" t="str">
            <v>-</v>
          </cell>
          <cell r="S2962" t="str">
            <v>-</v>
          </cell>
          <cell r="T2962" t="str">
            <v>-</v>
          </cell>
          <cell r="U2962">
            <v>43560</v>
          </cell>
          <cell r="V2962">
            <v>43616</v>
          </cell>
          <cell r="W2962">
            <v>43616</v>
          </cell>
          <cell r="X2962">
            <v>56</v>
          </cell>
          <cell r="Y2962">
            <v>0</v>
          </cell>
          <cell r="Z2962" t="str">
            <v/>
          </cell>
        </row>
        <row r="2963">
          <cell r="C2963">
            <v>5259</v>
          </cell>
          <cell r="D2963" t="str">
            <v>ELDICE</v>
          </cell>
          <cell r="E2963">
            <v>2019</v>
          </cell>
          <cell r="F2963" t="str">
            <v>TA</v>
          </cell>
          <cell r="G2963" t="str">
            <v>Inst. i PEM RTU C.T. FARINERA v2.0</v>
          </cell>
          <cell r="H2963" t="str">
            <v>IND</v>
          </cell>
          <cell r="I2963">
            <v>0</v>
          </cell>
          <cell r="J2963">
            <v>4</v>
          </cell>
          <cell r="K2963">
            <v>4.33</v>
          </cell>
          <cell r="L2963">
            <v>-0.33000000000000007</v>
          </cell>
          <cell r="M2963">
            <v>1.0825</v>
          </cell>
          <cell r="N2963" t="str">
            <v>-</v>
          </cell>
          <cell r="O2963" t="str">
            <v>-</v>
          </cell>
          <cell r="P2963" t="str">
            <v>-</v>
          </cell>
          <cell r="Q2963" t="str">
            <v>JMG</v>
          </cell>
          <cell r="R2963" t="str">
            <v>-</v>
          </cell>
          <cell r="S2963" t="str">
            <v>-</v>
          </cell>
          <cell r="T2963" t="str">
            <v>-</v>
          </cell>
          <cell r="U2963">
            <v>43591</v>
          </cell>
          <cell r="V2963">
            <v>43616</v>
          </cell>
          <cell r="W2963">
            <v>43616</v>
          </cell>
          <cell r="X2963">
            <v>25</v>
          </cell>
          <cell r="Y2963">
            <v>43602</v>
          </cell>
          <cell r="Z2963">
            <v>-13</v>
          </cell>
        </row>
        <row r="2964">
          <cell r="C2964">
            <v>5260</v>
          </cell>
          <cell r="D2964" t="str">
            <v>ELDICE</v>
          </cell>
          <cell r="E2964">
            <v>2019</v>
          </cell>
          <cell r="F2964" t="str">
            <v>OB</v>
          </cell>
          <cell r="G2964" t="str">
            <v>Inst. i PEM RTU C.T. CAN BUENOS v1.0</v>
          </cell>
          <cell r="H2964" t="str">
            <v>IND</v>
          </cell>
          <cell r="I2964">
            <v>0</v>
          </cell>
          <cell r="J2964">
            <v>12</v>
          </cell>
          <cell r="K2964">
            <v>0</v>
          </cell>
          <cell r="L2964">
            <v>12</v>
          </cell>
          <cell r="M2964">
            <v>0</v>
          </cell>
          <cell r="N2964" t="str">
            <v>-</v>
          </cell>
          <cell r="O2964" t="str">
            <v>-</v>
          </cell>
          <cell r="P2964" t="str">
            <v>-</v>
          </cell>
          <cell r="Q2964" t="str">
            <v>JMG</v>
          </cell>
          <cell r="R2964" t="str">
            <v>-</v>
          </cell>
          <cell r="S2964" t="str">
            <v>-</v>
          </cell>
          <cell r="T2964" t="str">
            <v>-</v>
          </cell>
          <cell r="U2964">
            <v>43591</v>
          </cell>
          <cell r="V2964">
            <v>43616</v>
          </cell>
          <cell r="W2964">
            <v>43616</v>
          </cell>
          <cell r="X2964">
            <v>25</v>
          </cell>
          <cell r="Y2964">
            <v>0</v>
          </cell>
          <cell r="Z2964" t="str">
            <v/>
          </cell>
        </row>
        <row r="2965">
          <cell r="C2965">
            <v>5261</v>
          </cell>
          <cell r="D2965" t="str">
            <v>SITEL</v>
          </cell>
          <cell r="E2965">
            <v>2019</v>
          </cell>
          <cell r="F2965" t="str">
            <v>TA</v>
          </cell>
          <cell r="G2965" t="str">
            <v>2 x Manguera COM CAP32 - MOXA nPort-5110</v>
          </cell>
          <cell r="H2965" t="str">
            <v>OF5259</v>
          </cell>
          <cell r="I2965">
            <v>0</v>
          </cell>
          <cell r="J2965">
            <v>0.65999999999999992</v>
          </cell>
          <cell r="K2965">
            <v>0.66</v>
          </cell>
          <cell r="L2965">
            <v>0</v>
          </cell>
          <cell r="M2965">
            <v>1.0000000000000002</v>
          </cell>
          <cell r="N2965" t="str">
            <v>-</v>
          </cell>
          <cell r="O2965" t="str">
            <v>-</v>
          </cell>
          <cell r="P2965" t="str">
            <v>EMM</v>
          </cell>
          <cell r="Q2965" t="str">
            <v>-</v>
          </cell>
          <cell r="R2965" t="str">
            <v>-</v>
          </cell>
          <cell r="S2965" t="str">
            <v>-</v>
          </cell>
          <cell r="T2965" t="str">
            <v>-</v>
          </cell>
          <cell r="U2965">
            <v>43591</v>
          </cell>
          <cell r="V2965">
            <v>43595</v>
          </cell>
          <cell r="W2965">
            <v>43595</v>
          </cell>
          <cell r="X2965">
            <v>4</v>
          </cell>
          <cell r="Y2965">
            <v>43592</v>
          </cell>
          <cell r="Z2965">
            <v>-3</v>
          </cell>
        </row>
        <row r="2966">
          <cell r="C2966">
            <v>5262</v>
          </cell>
          <cell r="D2966" t="str">
            <v>SITEL</v>
          </cell>
          <cell r="E2966">
            <v>2019</v>
          </cell>
          <cell r="F2966" t="str">
            <v>TA</v>
          </cell>
          <cell r="G2966" t="str">
            <v>1 x Manguera COM CAP32 - MODEM RADIO</v>
          </cell>
          <cell r="H2966" t="str">
            <v>OF5257</v>
          </cell>
          <cell r="I2966">
            <v>0</v>
          </cell>
          <cell r="J2966">
            <v>0.32</v>
          </cell>
          <cell r="K2966">
            <v>0.5</v>
          </cell>
          <cell r="L2966">
            <v>-0.18</v>
          </cell>
          <cell r="M2966">
            <v>1.5625</v>
          </cell>
          <cell r="N2966" t="str">
            <v>-</v>
          </cell>
          <cell r="O2966" t="str">
            <v>-</v>
          </cell>
          <cell r="P2966" t="str">
            <v>EMM</v>
          </cell>
          <cell r="Q2966" t="str">
            <v>-</v>
          </cell>
          <cell r="R2966" t="str">
            <v>-</v>
          </cell>
          <cell r="S2966" t="str">
            <v>-</v>
          </cell>
          <cell r="T2966" t="str">
            <v>-</v>
          </cell>
          <cell r="U2966">
            <v>43560</v>
          </cell>
          <cell r="V2966">
            <v>43616</v>
          </cell>
          <cell r="W2966">
            <v>43616</v>
          </cell>
          <cell r="X2966">
            <v>56</v>
          </cell>
          <cell r="Y2966">
            <v>43602</v>
          </cell>
          <cell r="Z2966">
            <v>-13</v>
          </cell>
        </row>
        <row r="2967">
          <cell r="C2967">
            <v>5263</v>
          </cell>
          <cell r="D2967" t="str">
            <v>SITEL</v>
          </cell>
          <cell r="E2967">
            <v>2019</v>
          </cell>
          <cell r="F2967" t="str">
            <v>TA</v>
          </cell>
          <cell r="G2967" t="str">
            <v>1 x Manguera COM CAP32 - MODEM RTC</v>
          </cell>
          <cell r="H2967" t="str">
            <v>OF5257</v>
          </cell>
          <cell r="I2967">
            <v>0</v>
          </cell>
          <cell r="J2967">
            <v>0.32</v>
          </cell>
          <cell r="K2967">
            <v>0.5</v>
          </cell>
          <cell r="L2967">
            <v>-0.18</v>
          </cell>
          <cell r="M2967">
            <v>1.5625</v>
          </cell>
          <cell r="N2967" t="str">
            <v>-</v>
          </cell>
          <cell r="O2967" t="str">
            <v>-</v>
          </cell>
          <cell r="P2967" t="str">
            <v>EMM</v>
          </cell>
          <cell r="Q2967" t="str">
            <v>-</v>
          </cell>
          <cell r="R2967" t="str">
            <v>-</v>
          </cell>
          <cell r="S2967" t="str">
            <v>-</v>
          </cell>
          <cell r="T2967" t="str">
            <v>-</v>
          </cell>
          <cell r="U2967">
            <v>43560</v>
          </cell>
          <cell r="V2967">
            <v>43616</v>
          </cell>
          <cell r="W2967">
            <v>43616</v>
          </cell>
          <cell r="X2967">
            <v>56</v>
          </cell>
          <cell r="Y2967">
            <v>43602</v>
          </cell>
          <cell r="Z2967">
            <v>-13</v>
          </cell>
        </row>
        <row r="2968">
          <cell r="C2968">
            <v>5264</v>
          </cell>
          <cell r="D2968" t="str">
            <v>SITEL</v>
          </cell>
          <cell r="E2968">
            <v>2019</v>
          </cell>
          <cell r="F2968" t="str">
            <v>TA</v>
          </cell>
          <cell r="G2968" t="str">
            <v>1 x Manguera COM CAP32 - nPort 5110</v>
          </cell>
          <cell r="H2968" t="str">
            <v>OF5250</v>
          </cell>
          <cell r="I2968">
            <v>0</v>
          </cell>
          <cell r="J2968">
            <v>0.5</v>
          </cell>
          <cell r="K2968">
            <v>0.5</v>
          </cell>
          <cell r="L2968">
            <v>0</v>
          </cell>
          <cell r="M2968">
            <v>1</v>
          </cell>
          <cell r="N2968" t="str">
            <v>-</v>
          </cell>
          <cell r="O2968" t="str">
            <v>-</v>
          </cell>
          <cell r="P2968" t="str">
            <v>EMM</v>
          </cell>
          <cell r="Q2968" t="str">
            <v>-</v>
          </cell>
          <cell r="R2968" t="str">
            <v>-</v>
          </cell>
          <cell r="S2968" t="str">
            <v>-</v>
          </cell>
          <cell r="T2968" t="str">
            <v>-</v>
          </cell>
          <cell r="U2968">
            <v>43594</v>
          </cell>
          <cell r="V2968">
            <v>43594</v>
          </cell>
          <cell r="W2968">
            <v>43594</v>
          </cell>
          <cell r="X2968">
            <v>0</v>
          </cell>
          <cell r="Y2968">
            <v>43594</v>
          </cell>
          <cell r="Z2968">
            <v>0</v>
          </cell>
        </row>
        <row r="2969">
          <cell r="C2969">
            <v>5265</v>
          </cell>
          <cell r="D2969" t="str">
            <v>SITEL</v>
          </cell>
          <cell r="E2969">
            <v>2019</v>
          </cell>
          <cell r="F2969" t="str">
            <v>TA</v>
          </cell>
          <cell r="G2969" t="str">
            <v>1 x Manguera COM MODEM FSK - GM340</v>
          </cell>
          <cell r="H2969" t="str">
            <v>OF5252</v>
          </cell>
          <cell r="I2969">
            <v>0</v>
          </cell>
          <cell r="J2969">
            <v>0.5</v>
          </cell>
          <cell r="K2969">
            <v>0.57999999999999996</v>
          </cell>
          <cell r="L2969">
            <v>-7.999999999999996E-2</v>
          </cell>
          <cell r="M2969">
            <v>1.1599999999999999</v>
          </cell>
          <cell r="N2969" t="str">
            <v>-</v>
          </cell>
          <cell r="O2969" t="str">
            <v>-</v>
          </cell>
          <cell r="P2969" t="str">
            <v>EMM</v>
          </cell>
          <cell r="Q2969" t="str">
            <v>-</v>
          </cell>
          <cell r="R2969" t="str">
            <v>-</v>
          </cell>
          <cell r="S2969" t="str">
            <v>-</v>
          </cell>
          <cell r="T2969" t="str">
            <v>-</v>
          </cell>
          <cell r="U2969">
            <v>43594</v>
          </cell>
          <cell r="V2969">
            <v>43594</v>
          </cell>
          <cell r="W2969">
            <v>43594</v>
          </cell>
          <cell r="X2969">
            <v>0</v>
          </cell>
          <cell r="Y2969">
            <v>43594</v>
          </cell>
          <cell r="Z2969">
            <v>0</v>
          </cell>
        </row>
        <row r="2970">
          <cell r="C2970">
            <v>5266</v>
          </cell>
          <cell r="D2970" t="str">
            <v>SITEL</v>
          </cell>
          <cell r="E2970">
            <v>2019</v>
          </cell>
          <cell r="F2970" t="str">
            <v>TA</v>
          </cell>
          <cell r="G2970" t="str">
            <v>1 x Manguera COM CAP32 - MODEM FSK</v>
          </cell>
          <cell r="H2970" t="str">
            <v>OF5252</v>
          </cell>
          <cell r="I2970">
            <v>0</v>
          </cell>
          <cell r="J2970">
            <v>0.5</v>
          </cell>
          <cell r="K2970">
            <v>0.5</v>
          </cell>
          <cell r="L2970">
            <v>0</v>
          </cell>
          <cell r="M2970">
            <v>1</v>
          </cell>
          <cell r="N2970" t="str">
            <v>-</v>
          </cell>
          <cell r="O2970" t="str">
            <v>-</v>
          </cell>
          <cell r="P2970" t="str">
            <v>EMM</v>
          </cell>
          <cell r="Q2970" t="str">
            <v>-</v>
          </cell>
          <cell r="R2970" t="str">
            <v>-</v>
          </cell>
          <cell r="S2970" t="str">
            <v>-</v>
          </cell>
          <cell r="T2970" t="str">
            <v>-</v>
          </cell>
          <cell r="U2970">
            <v>43594</v>
          </cell>
          <cell r="V2970">
            <v>43594</v>
          </cell>
          <cell r="W2970">
            <v>43594</v>
          </cell>
          <cell r="X2970">
            <v>0</v>
          </cell>
          <cell r="Y2970">
            <v>43594</v>
          </cell>
          <cell r="Z2970">
            <v>0</v>
          </cell>
        </row>
        <row r="2971">
          <cell r="C2971">
            <v>5267</v>
          </cell>
          <cell r="D2971" t="str">
            <v>EUROTR</v>
          </cell>
          <cell r="E2971">
            <v>2019</v>
          </cell>
          <cell r="F2971" t="str">
            <v>OB</v>
          </cell>
          <cell r="G2971" t="str">
            <v>300 x Placa NOXON Rev.3</v>
          </cell>
          <cell r="H2971" t="str">
            <v>IND</v>
          </cell>
          <cell r="I2971">
            <v>0</v>
          </cell>
          <cell r="J2971">
            <v>20</v>
          </cell>
          <cell r="K2971">
            <v>0</v>
          </cell>
          <cell r="L2971">
            <v>20</v>
          </cell>
          <cell r="M2971">
            <v>0</v>
          </cell>
          <cell r="N2971" t="str">
            <v>-</v>
          </cell>
          <cell r="O2971" t="str">
            <v>-</v>
          </cell>
          <cell r="P2971" t="str">
            <v>EMM</v>
          </cell>
          <cell r="Q2971" t="str">
            <v>-</v>
          </cell>
          <cell r="R2971" t="str">
            <v>-</v>
          </cell>
          <cell r="S2971" t="str">
            <v>-</v>
          </cell>
          <cell r="T2971" t="str">
            <v>-</v>
          </cell>
          <cell r="U2971">
            <v>43563</v>
          </cell>
          <cell r="V2971">
            <v>43616</v>
          </cell>
          <cell r="W2971">
            <v>43616</v>
          </cell>
          <cell r="X2971">
            <v>53</v>
          </cell>
          <cell r="Y2971">
            <v>0</v>
          </cell>
          <cell r="Z2971" t="str">
            <v/>
          </cell>
        </row>
        <row r="2972">
          <cell r="C2972">
            <v>5268</v>
          </cell>
          <cell r="D2972" t="str">
            <v>EYPESA</v>
          </cell>
          <cell r="E2972">
            <v>2019</v>
          </cell>
          <cell r="F2972" t="str">
            <v>TA</v>
          </cell>
          <cell r="G2972" t="str">
            <v>Re-Instal.lacio Aplicatius SW SCADA EYPESA (Terminal Remot IP v6.0)</v>
          </cell>
          <cell r="H2972" t="str">
            <v>IND</v>
          </cell>
          <cell r="I2972">
            <v>0</v>
          </cell>
          <cell r="J2972">
            <v>5</v>
          </cell>
          <cell r="K2972">
            <v>4.5</v>
          </cell>
          <cell r="L2972">
            <v>0.5</v>
          </cell>
          <cell r="M2972">
            <v>0.9</v>
          </cell>
          <cell r="N2972" t="str">
            <v>-</v>
          </cell>
          <cell r="O2972" t="str">
            <v>-</v>
          </cell>
          <cell r="P2972" t="str">
            <v>-</v>
          </cell>
          <cell r="Q2972" t="str">
            <v>-</v>
          </cell>
          <cell r="R2972" t="str">
            <v>TRS</v>
          </cell>
          <cell r="S2972" t="str">
            <v>-</v>
          </cell>
          <cell r="T2972" t="str">
            <v>-</v>
          </cell>
          <cell r="U2972">
            <v>43566</v>
          </cell>
          <cell r="V2972">
            <v>43616</v>
          </cell>
          <cell r="W2972">
            <v>43616</v>
          </cell>
          <cell r="X2972">
            <v>50</v>
          </cell>
          <cell r="Y2972">
            <v>43600</v>
          </cell>
          <cell r="Z2972">
            <v>-15</v>
          </cell>
        </row>
        <row r="2973">
          <cell r="C2973">
            <v>5269</v>
          </cell>
          <cell r="D2973" t="str">
            <v>ORMAZA</v>
          </cell>
          <cell r="E2973">
            <v>2019</v>
          </cell>
          <cell r="F2973" t="str">
            <v>OB</v>
          </cell>
          <cell r="G2973" t="str">
            <v>CC SCADA  S.CABRERA v4.2</v>
          </cell>
          <cell r="H2973" t="str">
            <v>OF4947</v>
          </cell>
          <cell r="I2973">
            <v>0</v>
          </cell>
          <cell r="J2973">
            <v>5</v>
          </cell>
          <cell r="K2973">
            <v>0</v>
          </cell>
          <cell r="L2973">
            <v>5</v>
          </cell>
          <cell r="M2973">
            <v>0</v>
          </cell>
          <cell r="N2973" t="str">
            <v>-</v>
          </cell>
          <cell r="O2973" t="str">
            <v>-</v>
          </cell>
          <cell r="P2973" t="str">
            <v>-</v>
          </cell>
          <cell r="Q2973" t="str">
            <v>JMG</v>
          </cell>
          <cell r="R2973" t="str">
            <v>-</v>
          </cell>
          <cell r="S2973" t="str">
            <v>-</v>
          </cell>
          <cell r="T2973" t="str">
            <v>-</v>
          </cell>
          <cell r="U2973">
            <v>43572</v>
          </cell>
          <cell r="V2973">
            <v>43616</v>
          </cell>
          <cell r="W2973">
            <v>43616</v>
          </cell>
          <cell r="X2973">
            <v>44</v>
          </cell>
          <cell r="Y2973">
            <v>0</v>
          </cell>
          <cell r="Z2973" t="str">
            <v/>
          </cell>
        </row>
        <row r="2974">
          <cell r="C2974">
            <v>5270</v>
          </cell>
          <cell r="D2974" t="str">
            <v>JOSFER</v>
          </cell>
          <cell r="E2974">
            <v>2019</v>
          </cell>
          <cell r="F2974" t="str">
            <v>OB</v>
          </cell>
          <cell r="G2974" t="str">
            <v>CC SCADA TEDIS.Net J.FERRE v1.1</v>
          </cell>
          <cell r="H2974" t="str">
            <v>IND</v>
          </cell>
          <cell r="I2974">
            <v>0</v>
          </cell>
          <cell r="J2974">
            <v>20</v>
          </cell>
          <cell r="K2974">
            <v>0</v>
          </cell>
          <cell r="L2974">
            <v>20</v>
          </cell>
          <cell r="M2974">
            <v>0</v>
          </cell>
          <cell r="N2974" t="str">
            <v>-</v>
          </cell>
          <cell r="O2974" t="str">
            <v>-</v>
          </cell>
          <cell r="P2974" t="str">
            <v>-</v>
          </cell>
          <cell r="Q2974" t="str">
            <v>JMG</v>
          </cell>
          <cell r="R2974" t="str">
            <v>-</v>
          </cell>
          <cell r="S2974" t="str">
            <v>-</v>
          </cell>
          <cell r="T2974" t="str">
            <v>-</v>
          </cell>
          <cell r="U2974">
            <v>43577</v>
          </cell>
          <cell r="V2974">
            <v>43616</v>
          </cell>
          <cell r="W2974">
            <v>43616</v>
          </cell>
          <cell r="X2974">
            <v>39</v>
          </cell>
          <cell r="Y2974">
            <v>0</v>
          </cell>
          <cell r="Z2974" t="str">
            <v/>
          </cell>
        </row>
        <row r="2975">
          <cell r="C2975">
            <v>5271</v>
          </cell>
          <cell r="D2975" t="str">
            <v>LERELE</v>
          </cell>
          <cell r="E2975">
            <v>2019</v>
          </cell>
          <cell r="F2975" t="str">
            <v>OB</v>
          </cell>
          <cell r="G2975" t="str">
            <v>CC SCADA TEDIS.Net LERSA v1.0</v>
          </cell>
          <cell r="H2975" t="str">
            <v>IND</v>
          </cell>
          <cell r="I2975">
            <v>0</v>
          </cell>
          <cell r="J2975">
            <v>102</v>
          </cell>
          <cell r="K2975">
            <v>0</v>
          </cell>
          <cell r="L2975">
            <v>102</v>
          </cell>
          <cell r="M2975">
            <v>0</v>
          </cell>
          <cell r="N2975" t="str">
            <v>-</v>
          </cell>
          <cell r="O2975" t="str">
            <v>-</v>
          </cell>
          <cell r="P2975" t="str">
            <v>-</v>
          </cell>
          <cell r="Q2975" t="str">
            <v>JMG</v>
          </cell>
          <cell r="R2975" t="str">
            <v>-</v>
          </cell>
          <cell r="S2975" t="str">
            <v>-</v>
          </cell>
          <cell r="T2975" t="str">
            <v>-</v>
          </cell>
          <cell r="U2975">
            <v>43581</v>
          </cell>
          <cell r="V2975">
            <v>43728</v>
          </cell>
          <cell r="W2975">
            <v>43728</v>
          </cell>
          <cell r="X2975">
            <v>144</v>
          </cell>
          <cell r="Y2975">
            <v>0</v>
          </cell>
          <cell r="Z2975" t="str">
            <v/>
          </cell>
        </row>
        <row r="2976">
          <cell r="C2976">
            <v>5272</v>
          </cell>
          <cell r="D2976" t="str">
            <v>GASELE</v>
          </cell>
          <cell r="E2976">
            <v>2019</v>
          </cell>
          <cell r="F2976" t="str">
            <v>OB</v>
          </cell>
          <cell r="G2976" t="str">
            <v>MANTENIMENT CC SCADA TEDIS.Net GASELEC 01/05/2.019 - 30/04/2.020</v>
          </cell>
          <cell r="H2976" t="str">
            <v>IND</v>
          </cell>
          <cell r="I2976">
            <v>0</v>
          </cell>
          <cell r="J2976">
            <v>26</v>
          </cell>
          <cell r="K2976">
            <v>0</v>
          </cell>
          <cell r="L2976">
            <v>26</v>
          </cell>
          <cell r="M2976">
            <v>0</v>
          </cell>
          <cell r="N2976" t="str">
            <v>-</v>
          </cell>
          <cell r="O2976" t="str">
            <v>-</v>
          </cell>
          <cell r="P2976" t="str">
            <v>-</v>
          </cell>
          <cell r="Q2976" t="str">
            <v>JMG</v>
          </cell>
          <cell r="R2976" t="str">
            <v>-</v>
          </cell>
          <cell r="S2976" t="str">
            <v>-</v>
          </cell>
          <cell r="T2976" t="str">
            <v>-</v>
          </cell>
          <cell r="U2976">
            <v>43586</v>
          </cell>
          <cell r="V2976">
            <v>43951</v>
          </cell>
          <cell r="W2976">
            <v>43951</v>
          </cell>
          <cell r="X2976">
            <v>359</v>
          </cell>
          <cell r="Y2976">
            <v>0</v>
          </cell>
          <cell r="Z2976" t="str">
            <v/>
          </cell>
        </row>
        <row r="2977">
          <cell r="C2977">
            <v>5273</v>
          </cell>
          <cell r="D2977" t="str">
            <v>ASESER</v>
          </cell>
          <cell r="E2977">
            <v>2019</v>
          </cell>
          <cell r="F2977" t="str">
            <v>OB</v>
          </cell>
          <cell r="G2977" t="str">
            <v>SW CS ASEME SERVICIOS v13.0</v>
          </cell>
          <cell r="H2977" t="str">
            <v>IND</v>
          </cell>
          <cell r="I2977">
            <v>0</v>
          </cell>
          <cell r="J2977">
            <v>109</v>
          </cell>
          <cell r="K2977">
            <v>0</v>
          </cell>
          <cell r="L2977">
            <v>109</v>
          </cell>
          <cell r="M2977">
            <v>0</v>
          </cell>
          <cell r="N2977" t="str">
            <v>-</v>
          </cell>
          <cell r="O2977" t="str">
            <v>-</v>
          </cell>
          <cell r="P2977" t="str">
            <v>-</v>
          </cell>
          <cell r="Q2977" t="str">
            <v>-</v>
          </cell>
          <cell r="R2977" t="str">
            <v>TRS</v>
          </cell>
          <cell r="S2977" t="str">
            <v>-</v>
          </cell>
          <cell r="T2977" t="str">
            <v>-</v>
          </cell>
          <cell r="U2977">
            <v>43585</v>
          </cell>
          <cell r="V2977">
            <v>43616</v>
          </cell>
          <cell r="W2977">
            <v>43616</v>
          </cell>
          <cell r="X2977">
            <v>30</v>
          </cell>
          <cell r="Y2977">
            <v>0</v>
          </cell>
          <cell r="Z2977" t="str">
            <v/>
          </cell>
        </row>
        <row r="2978">
          <cell r="C2978">
            <v>0</v>
          </cell>
          <cell r="D2978">
            <v>0</v>
          </cell>
          <cell r="E2978">
            <v>0</v>
          </cell>
          <cell r="F2978">
            <v>0</v>
          </cell>
          <cell r="G2978">
            <v>0</v>
          </cell>
          <cell r="H2978">
            <v>0</v>
          </cell>
          <cell r="I2978">
            <v>0</v>
          </cell>
          <cell r="J2978">
            <v>420.12</v>
          </cell>
          <cell r="K2978">
            <v>23.209999999999997</v>
          </cell>
          <cell r="L2978">
            <v>396.91</v>
          </cell>
          <cell r="M2978">
            <v>0</v>
          </cell>
          <cell r="N2978">
            <v>0</v>
          </cell>
          <cell r="O2978">
            <v>0</v>
          </cell>
          <cell r="P2978">
            <v>0</v>
          </cell>
          <cell r="Q2978">
            <v>0</v>
          </cell>
          <cell r="R2978">
            <v>0</v>
          </cell>
          <cell r="S2978">
            <v>0</v>
          </cell>
          <cell r="T2978">
            <v>0</v>
          </cell>
          <cell r="U2978">
            <v>0</v>
          </cell>
          <cell r="V2978">
            <v>0</v>
          </cell>
          <cell r="W2978">
            <v>0</v>
          </cell>
          <cell r="X2978">
            <v>0</v>
          </cell>
          <cell r="Y2978">
            <v>0</v>
          </cell>
          <cell r="Z2978">
            <v>-78</v>
          </cell>
        </row>
        <row r="2979">
          <cell r="M2979">
            <v>0</v>
          </cell>
          <cell r="N2979">
            <v>0</v>
          </cell>
          <cell r="O2979">
            <v>0</v>
          </cell>
          <cell r="P2979">
            <v>0</v>
          </cell>
          <cell r="Q2979">
            <v>0</v>
          </cell>
          <cell r="R2979">
            <v>0</v>
          </cell>
          <cell r="S2979">
            <v>0</v>
          </cell>
          <cell r="T2979">
            <v>0</v>
          </cell>
          <cell r="U2979">
            <v>0</v>
          </cell>
          <cell r="V2979">
            <v>0</v>
          </cell>
          <cell r="W2979">
            <v>0</v>
          </cell>
          <cell r="X2979">
            <v>0</v>
          </cell>
          <cell r="Y2979">
            <v>0</v>
          </cell>
          <cell r="Z2979">
            <v>0</v>
          </cell>
        </row>
        <row r="2980">
          <cell r="M2980">
            <v>0</v>
          </cell>
          <cell r="N2980">
            <v>0</v>
          </cell>
          <cell r="O2980">
            <v>0</v>
          </cell>
          <cell r="P2980">
            <v>0</v>
          </cell>
          <cell r="Q2980">
            <v>0</v>
          </cell>
          <cell r="R2980">
            <v>0</v>
          </cell>
          <cell r="S2980">
            <v>0</v>
          </cell>
          <cell r="T2980">
            <v>0</v>
          </cell>
          <cell r="U2980">
            <v>0</v>
          </cell>
          <cell r="V2980">
            <v>0</v>
          </cell>
          <cell r="W2980">
            <v>0</v>
          </cell>
          <cell r="X2980">
            <v>0</v>
          </cell>
          <cell r="Y2980">
            <v>0</v>
          </cell>
          <cell r="Z2980">
            <v>0</v>
          </cell>
        </row>
        <row r="2981">
          <cell r="D2981">
            <v>0</v>
          </cell>
          <cell r="E2981">
            <v>0</v>
          </cell>
          <cell r="F2981">
            <v>0</v>
          </cell>
          <cell r="G2981">
            <v>0</v>
          </cell>
          <cell r="H2981">
            <v>0</v>
          </cell>
          <cell r="I2981">
            <v>0</v>
          </cell>
          <cell r="J2981">
            <v>0</v>
          </cell>
          <cell r="K2981">
            <v>0</v>
          </cell>
          <cell r="M2981">
            <v>0</v>
          </cell>
          <cell r="N2981" t="str">
            <v>APROVISIONAMENTS</v>
          </cell>
          <cell r="O2981" t="str">
            <v>ADMINISTRACIO</v>
          </cell>
          <cell r="P2981" t="str">
            <v>OPERACIONS</v>
          </cell>
          <cell r="Q2981" t="str">
            <v>ENGINYERIA HW</v>
          </cell>
          <cell r="R2981" t="str">
            <v>ENGINYERIA SW</v>
          </cell>
          <cell r="S2981" t="str">
            <v>COMERCIAL</v>
          </cell>
          <cell r="T2981" t="str">
            <v>CONSUL.TELCOMUNIC.</v>
          </cell>
          <cell r="U2981">
            <v>0</v>
          </cell>
          <cell r="V2981">
            <v>0</v>
          </cell>
          <cell r="W2981">
            <v>0</v>
          </cell>
          <cell r="X2981">
            <v>0</v>
          </cell>
          <cell r="Y2981">
            <v>0</v>
          </cell>
          <cell r="Z2981">
            <v>0</v>
          </cell>
        </row>
        <row r="2982">
          <cell r="M2982">
            <v>0</v>
          </cell>
          <cell r="N2982">
            <v>0</v>
          </cell>
          <cell r="O2982">
            <v>0</v>
          </cell>
          <cell r="P2982">
            <v>0</v>
          </cell>
          <cell r="Q2982">
            <v>0</v>
          </cell>
          <cell r="R2982">
            <v>0</v>
          </cell>
          <cell r="S2982">
            <v>0</v>
          </cell>
          <cell r="T2982">
            <v>0</v>
          </cell>
          <cell r="U2982">
            <v>0</v>
          </cell>
          <cell r="V2982">
            <v>0</v>
          </cell>
          <cell r="W2982">
            <v>0</v>
          </cell>
          <cell r="X2982">
            <v>0</v>
          </cell>
          <cell r="Y2982">
            <v>0</v>
          </cell>
          <cell r="Z2982">
            <v>0</v>
          </cell>
        </row>
        <row r="2983">
          <cell r="M2983">
            <v>0</v>
          </cell>
          <cell r="N2983">
            <v>0</v>
          </cell>
          <cell r="O2983">
            <v>0</v>
          </cell>
          <cell r="P2983">
            <v>0</v>
          </cell>
          <cell r="Q2983">
            <v>0</v>
          </cell>
          <cell r="R2983">
            <v>0</v>
          </cell>
          <cell r="S2983">
            <v>0</v>
          </cell>
          <cell r="T2983">
            <v>0</v>
          </cell>
          <cell r="U2983">
            <v>0</v>
          </cell>
          <cell r="V2983">
            <v>0</v>
          </cell>
          <cell r="W2983">
            <v>0</v>
          </cell>
          <cell r="X2983">
            <v>0</v>
          </cell>
          <cell r="Y2983">
            <v>0</v>
          </cell>
          <cell r="Z2983">
            <v>0</v>
          </cell>
        </row>
        <row r="2984">
          <cell r="M2984">
            <v>0</v>
          </cell>
          <cell r="N2984">
            <v>0</v>
          </cell>
          <cell r="O2984">
            <v>0</v>
          </cell>
          <cell r="P2984">
            <v>0</v>
          </cell>
          <cell r="Q2984">
            <v>0</v>
          </cell>
          <cell r="R2984">
            <v>0</v>
          </cell>
          <cell r="S2984">
            <v>0</v>
          </cell>
          <cell r="T2984">
            <v>0</v>
          </cell>
          <cell r="U2984">
            <v>0</v>
          </cell>
          <cell r="V2984">
            <v>0</v>
          </cell>
          <cell r="W2984">
            <v>0</v>
          </cell>
          <cell r="X2984">
            <v>0</v>
          </cell>
          <cell r="Y2984">
            <v>0</v>
          </cell>
          <cell r="Z2984">
            <v>0</v>
          </cell>
        </row>
        <row r="2985">
          <cell r="M2985">
            <v>0</v>
          </cell>
          <cell r="N2985">
            <v>0</v>
          </cell>
          <cell r="O2985">
            <v>0</v>
          </cell>
          <cell r="P2985">
            <v>0</v>
          </cell>
          <cell r="Q2985">
            <v>0</v>
          </cell>
          <cell r="R2985">
            <v>0</v>
          </cell>
          <cell r="S2985">
            <v>0</v>
          </cell>
          <cell r="T2985">
            <v>0</v>
          </cell>
          <cell r="U2985">
            <v>0</v>
          </cell>
          <cell r="V2985">
            <v>0</v>
          </cell>
          <cell r="W2985">
            <v>0</v>
          </cell>
          <cell r="X2985">
            <v>0</v>
          </cell>
          <cell r="Y2985">
            <v>0</v>
          </cell>
          <cell r="Z2985">
            <v>0</v>
          </cell>
        </row>
        <row r="2986">
          <cell r="E2986" t="str">
            <v>Projectes (EXTERNS) en curs 2.019</v>
          </cell>
          <cell r="F2986">
            <v>0</v>
          </cell>
          <cell r="G2986">
            <v>0</v>
          </cell>
          <cell r="H2986">
            <v>0</v>
          </cell>
          <cell r="I2986">
            <v>0</v>
          </cell>
          <cell r="J2986">
            <v>0</v>
          </cell>
          <cell r="K2986">
            <v>0</v>
          </cell>
          <cell r="L2986">
            <v>0</v>
          </cell>
          <cell r="M2986">
            <v>0</v>
          </cell>
          <cell r="N2986">
            <v>0</v>
          </cell>
          <cell r="O2986">
            <v>0</v>
          </cell>
          <cell r="P2986">
            <v>0</v>
          </cell>
          <cell r="Q2986">
            <v>0</v>
          </cell>
          <cell r="R2986">
            <v>0</v>
          </cell>
          <cell r="S2986">
            <v>0</v>
          </cell>
          <cell r="T2986">
            <v>0</v>
          </cell>
          <cell r="U2986">
            <v>0</v>
          </cell>
          <cell r="V2986">
            <v>0</v>
          </cell>
          <cell r="W2986">
            <v>0</v>
          </cell>
          <cell r="X2986">
            <v>0</v>
          </cell>
          <cell r="Y2986">
            <v>0</v>
          </cell>
          <cell r="Z2986">
            <v>0</v>
          </cell>
        </row>
        <row r="2987">
          <cell r="M2987">
            <v>0</v>
          </cell>
          <cell r="N2987">
            <v>0</v>
          </cell>
          <cell r="O2987">
            <v>0</v>
          </cell>
          <cell r="P2987">
            <v>0</v>
          </cell>
          <cell r="Q2987">
            <v>0</v>
          </cell>
          <cell r="R2987">
            <v>0</v>
          </cell>
          <cell r="S2987">
            <v>0</v>
          </cell>
          <cell r="T2987">
            <v>0</v>
          </cell>
          <cell r="U2987">
            <v>0</v>
          </cell>
          <cell r="V2987">
            <v>0</v>
          </cell>
          <cell r="W2987">
            <v>0</v>
          </cell>
          <cell r="X2987">
            <v>0</v>
          </cell>
          <cell r="Y2987">
            <v>0</v>
          </cell>
          <cell r="Z2987">
            <v>0</v>
          </cell>
        </row>
        <row r="2988">
          <cell r="M2988">
            <v>0</v>
          </cell>
          <cell r="N2988">
            <v>0</v>
          </cell>
          <cell r="O2988">
            <v>0</v>
          </cell>
          <cell r="P2988">
            <v>0</v>
          </cell>
          <cell r="Q2988">
            <v>0</v>
          </cell>
          <cell r="R2988">
            <v>0</v>
          </cell>
          <cell r="S2988">
            <v>0</v>
          </cell>
          <cell r="T2988">
            <v>0</v>
          </cell>
          <cell r="U2988">
            <v>0</v>
          </cell>
          <cell r="V2988">
            <v>0</v>
          </cell>
          <cell r="W2988">
            <v>0</v>
          </cell>
          <cell r="X2988">
            <v>0</v>
          </cell>
          <cell r="Y2988">
            <v>0</v>
          </cell>
          <cell r="Z2988">
            <v>0</v>
          </cell>
        </row>
        <row r="2989">
          <cell r="C2989" t="str">
            <v>OF</v>
          </cell>
          <cell r="D2989" t="str">
            <v>CLIENT</v>
          </cell>
          <cell r="E2989" t="str">
            <v>ANY</v>
          </cell>
          <cell r="F2989" t="str">
            <v>STATUS</v>
          </cell>
          <cell r="G2989" t="str">
            <v>PROJECTE</v>
          </cell>
          <cell r="H2989" t="str">
            <v>TIPUS OF o DEPENDENCIA</v>
          </cell>
          <cell r="I2989">
            <v>0</v>
          </cell>
          <cell r="J2989" t="str">
            <v>PREV</v>
          </cell>
          <cell r="K2989" t="str">
            <v>TOTAL</v>
          </cell>
          <cell r="L2989" t="str">
            <v>DESV</v>
          </cell>
          <cell r="M2989" t="str">
            <v>AVANÇ</v>
          </cell>
          <cell r="N2989" t="str">
            <v>DPT. IMPLICATS</v>
          </cell>
          <cell r="O2989">
            <v>0</v>
          </cell>
          <cell r="P2989">
            <v>0</v>
          </cell>
          <cell r="Q2989">
            <v>0</v>
          </cell>
          <cell r="R2989">
            <v>0</v>
          </cell>
          <cell r="S2989">
            <v>0</v>
          </cell>
          <cell r="T2989">
            <v>0</v>
          </cell>
          <cell r="U2989" t="str">
            <v>DATA</v>
          </cell>
          <cell r="V2989" t="str">
            <v>DATA</v>
          </cell>
          <cell r="W2989" t="str">
            <v>DATA</v>
          </cell>
          <cell r="X2989" t="str">
            <v>DURADA</v>
          </cell>
          <cell r="Y2989" t="str">
            <v>DATA</v>
          </cell>
          <cell r="Z2989" t="str">
            <v>DESVIAC.</v>
          </cell>
        </row>
        <row r="2990">
          <cell r="C2990">
            <v>0</v>
          </cell>
          <cell r="D2990">
            <v>0</v>
          </cell>
          <cell r="E2990">
            <v>0</v>
          </cell>
          <cell r="F2990">
            <v>0</v>
          </cell>
          <cell r="G2990">
            <v>0</v>
          </cell>
          <cell r="H2990">
            <v>0</v>
          </cell>
          <cell r="I2990">
            <v>0</v>
          </cell>
          <cell r="J2990">
            <v>0</v>
          </cell>
          <cell r="K2990" t="str">
            <v>REAL</v>
          </cell>
          <cell r="L2990">
            <v>0</v>
          </cell>
          <cell r="M2990">
            <v>0</v>
          </cell>
          <cell r="N2990">
            <v>0</v>
          </cell>
          <cell r="O2990">
            <v>0</v>
          </cell>
          <cell r="P2990">
            <v>0</v>
          </cell>
          <cell r="Q2990">
            <v>0</v>
          </cell>
          <cell r="R2990">
            <v>0</v>
          </cell>
          <cell r="S2990">
            <v>0</v>
          </cell>
          <cell r="T2990">
            <v>0</v>
          </cell>
          <cell r="U2990" t="str">
            <v>INICI</v>
          </cell>
          <cell r="V2990" t="str">
            <v>ENTREGA</v>
          </cell>
          <cell r="W2990" t="str">
            <v>REVISADA</v>
          </cell>
          <cell r="X2990">
            <v>0</v>
          </cell>
          <cell r="Y2990" t="str">
            <v>ACCEP.</v>
          </cell>
          <cell r="Z2990">
            <v>0</v>
          </cell>
        </row>
        <row r="2991">
          <cell r="C2991">
            <v>0</v>
          </cell>
          <cell r="D2991">
            <v>0</v>
          </cell>
          <cell r="E2991">
            <v>0</v>
          </cell>
          <cell r="F2991">
            <v>0</v>
          </cell>
          <cell r="G2991">
            <v>0</v>
          </cell>
          <cell r="H2991">
            <v>0</v>
          </cell>
          <cell r="I2991">
            <v>0</v>
          </cell>
          <cell r="M2991">
            <v>0</v>
          </cell>
          <cell r="N2991">
            <v>0</v>
          </cell>
          <cell r="O2991">
            <v>0</v>
          </cell>
          <cell r="P2991">
            <v>0</v>
          </cell>
          <cell r="Q2991">
            <v>0</v>
          </cell>
          <cell r="R2991">
            <v>0</v>
          </cell>
          <cell r="S2991">
            <v>0</v>
          </cell>
          <cell r="T2991">
            <v>0</v>
          </cell>
          <cell r="U2991">
            <v>0</v>
          </cell>
          <cell r="V2991">
            <v>0</v>
          </cell>
          <cell r="W2991">
            <v>0</v>
          </cell>
          <cell r="X2991">
            <v>0</v>
          </cell>
          <cell r="Y2991">
            <v>0</v>
          </cell>
          <cell r="Z2991">
            <v>0</v>
          </cell>
        </row>
        <row r="2992">
          <cell r="C2992">
            <v>5274</v>
          </cell>
          <cell r="D2992" t="str">
            <v>ORMAZA</v>
          </cell>
          <cell r="E2992">
            <v>2019</v>
          </cell>
          <cell r="F2992" t="str">
            <v>OB</v>
          </cell>
          <cell r="G2992" t="str">
            <v>CC SCADA TEDIS.Net CREVILLENTE v2.1</v>
          </cell>
          <cell r="H2992" t="str">
            <v>IND</v>
          </cell>
          <cell r="I2992">
            <v>0</v>
          </cell>
          <cell r="J2992">
            <v>5</v>
          </cell>
          <cell r="K2992">
            <v>0</v>
          </cell>
          <cell r="L2992">
            <v>5</v>
          </cell>
          <cell r="M2992">
            <v>0</v>
          </cell>
          <cell r="N2992" t="str">
            <v>-</v>
          </cell>
          <cell r="O2992" t="str">
            <v>-</v>
          </cell>
          <cell r="P2992" t="str">
            <v>-</v>
          </cell>
          <cell r="Q2992" t="str">
            <v>JMG</v>
          </cell>
          <cell r="R2992" t="str">
            <v>-</v>
          </cell>
          <cell r="S2992" t="str">
            <v>-</v>
          </cell>
          <cell r="T2992" t="str">
            <v>-</v>
          </cell>
          <cell r="U2992">
            <v>43588</v>
          </cell>
          <cell r="V2992">
            <v>43616</v>
          </cell>
          <cell r="W2992">
            <v>43616</v>
          </cell>
          <cell r="X2992">
            <v>28</v>
          </cell>
          <cell r="Y2992">
            <v>0</v>
          </cell>
          <cell r="Z2992" t="str">
            <v/>
          </cell>
        </row>
        <row r="2993">
          <cell r="C2993">
            <v>5275</v>
          </cell>
          <cell r="D2993" t="str">
            <v>ORMAZA</v>
          </cell>
          <cell r="E2993">
            <v>2019</v>
          </cell>
          <cell r="F2993" t="str">
            <v>OB</v>
          </cell>
          <cell r="G2993" t="str">
            <v>CC SCADA TEDIS.Net CREVILLENTE v2.2</v>
          </cell>
          <cell r="H2993" t="str">
            <v>IND</v>
          </cell>
          <cell r="I2993">
            <v>0</v>
          </cell>
          <cell r="J2993">
            <v>7</v>
          </cell>
          <cell r="K2993">
            <v>0</v>
          </cell>
          <cell r="L2993">
            <v>7</v>
          </cell>
          <cell r="M2993">
            <v>0</v>
          </cell>
          <cell r="N2993" t="str">
            <v>-</v>
          </cell>
          <cell r="O2993" t="str">
            <v>-</v>
          </cell>
          <cell r="P2993" t="str">
            <v>-</v>
          </cell>
          <cell r="Q2993" t="str">
            <v>JMG</v>
          </cell>
          <cell r="R2993" t="str">
            <v>-</v>
          </cell>
          <cell r="S2993" t="str">
            <v>-</v>
          </cell>
          <cell r="T2993" t="str">
            <v>-</v>
          </cell>
          <cell r="U2993">
            <v>43588</v>
          </cell>
          <cell r="V2993">
            <v>43616</v>
          </cell>
          <cell r="W2993">
            <v>43616</v>
          </cell>
          <cell r="X2993">
            <v>28</v>
          </cell>
          <cell r="Y2993">
            <v>0</v>
          </cell>
          <cell r="Z2993" t="str">
            <v/>
          </cell>
        </row>
        <row r="2994">
          <cell r="C2994">
            <v>5276</v>
          </cell>
          <cell r="D2994" t="str">
            <v>ORMAZA</v>
          </cell>
          <cell r="E2994">
            <v>2019</v>
          </cell>
          <cell r="F2994" t="str">
            <v>OB</v>
          </cell>
          <cell r="G2994" t="str">
            <v>CC SCADA TEDIS.Net CREVILLENTE v2.3</v>
          </cell>
          <cell r="H2994" t="str">
            <v>IND</v>
          </cell>
          <cell r="I2994">
            <v>0</v>
          </cell>
          <cell r="J2994">
            <v>7</v>
          </cell>
          <cell r="K2994">
            <v>0</v>
          </cell>
          <cell r="L2994">
            <v>7</v>
          </cell>
          <cell r="M2994">
            <v>0</v>
          </cell>
          <cell r="N2994" t="str">
            <v>-</v>
          </cell>
          <cell r="O2994" t="str">
            <v>-</v>
          </cell>
          <cell r="P2994" t="str">
            <v>-</v>
          </cell>
          <cell r="Q2994" t="str">
            <v>JMG</v>
          </cell>
          <cell r="R2994" t="str">
            <v>-</v>
          </cell>
          <cell r="S2994" t="str">
            <v>-</v>
          </cell>
          <cell r="T2994" t="str">
            <v>-</v>
          </cell>
          <cell r="U2994">
            <v>43588</v>
          </cell>
          <cell r="V2994">
            <v>43616</v>
          </cell>
          <cell r="W2994">
            <v>43616</v>
          </cell>
          <cell r="X2994">
            <v>28</v>
          </cell>
          <cell r="Y2994">
            <v>0</v>
          </cell>
          <cell r="Z2994" t="str">
            <v/>
          </cell>
        </row>
        <row r="2995">
          <cell r="C2995">
            <v>5277</v>
          </cell>
          <cell r="D2995" t="str">
            <v>ORMAZA</v>
          </cell>
          <cell r="E2995">
            <v>2019</v>
          </cell>
          <cell r="F2995" t="str">
            <v>OB</v>
          </cell>
          <cell r="G2995" t="str">
            <v>CC SCADA TEDIS.Net CREVILLENTE v2.4</v>
          </cell>
          <cell r="H2995" t="str">
            <v>IND</v>
          </cell>
          <cell r="I2995">
            <v>0</v>
          </cell>
          <cell r="J2995">
            <v>8</v>
          </cell>
          <cell r="K2995">
            <v>0</v>
          </cell>
          <cell r="L2995">
            <v>8</v>
          </cell>
          <cell r="M2995">
            <v>0</v>
          </cell>
          <cell r="N2995" t="str">
            <v>-</v>
          </cell>
          <cell r="O2995" t="str">
            <v>-</v>
          </cell>
          <cell r="P2995" t="str">
            <v>-</v>
          </cell>
          <cell r="Q2995" t="str">
            <v>JMG</v>
          </cell>
          <cell r="R2995" t="str">
            <v>-</v>
          </cell>
          <cell r="S2995" t="str">
            <v>-</v>
          </cell>
          <cell r="T2995" t="str">
            <v>-</v>
          </cell>
          <cell r="U2995">
            <v>43588</v>
          </cell>
          <cell r="V2995">
            <v>43616</v>
          </cell>
          <cell r="W2995">
            <v>43616</v>
          </cell>
          <cell r="X2995">
            <v>28</v>
          </cell>
          <cell r="Y2995">
            <v>0</v>
          </cell>
          <cell r="Z2995" t="str">
            <v/>
          </cell>
        </row>
        <row r="2996">
          <cell r="C2996">
            <v>5278</v>
          </cell>
          <cell r="D2996" t="str">
            <v>EFACEC</v>
          </cell>
          <cell r="E2996">
            <v>2019</v>
          </cell>
          <cell r="F2996" t="str">
            <v>OB</v>
          </cell>
          <cell r="G2996" t="str">
            <v>SISTEMA TD S.E. MARCEN - P.F. LALUEZA v1.0</v>
          </cell>
          <cell r="H2996" t="str">
            <v>PPAL</v>
          </cell>
          <cell r="I2996">
            <v>0</v>
          </cell>
          <cell r="J2996">
            <v>69</v>
          </cell>
          <cell r="K2996">
            <v>0</v>
          </cell>
          <cell r="L2996">
            <v>69</v>
          </cell>
          <cell r="M2996">
            <v>0</v>
          </cell>
          <cell r="N2996" t="str">
            <v>-</v>
          </cell>
          <cell r="O2996" t="str">
            <v>-</v>
          </cell>
          <cell r="P2996" t="str">
            <v>EMM</v>
          </cell>
          <cell r="Q2996" t="str">
            <v>-</v>
          </cell>
          <cell r="R2996" t="str">
            <v>-</v>
          </cell>
          <cell r="S2996" t="str">
            <v>-</v>
          </cell>
          <cell r="T2996" t="str">
            <v>-</v>
          </cell>
          <cell r="U2996">
            <v>43585</v>
          </cell>
          <cell r="V2996">
            <v>43646</v>
          </cell>
          <cell r="W2996">
            <v>43646</v>
          </cell>
          <cell r="X2996">
            <v>60</v>
          </cell>
          <cell r="Y2996">
            <v>0</v>
          </cell>
          <cell r="Z2996" t="str">
            <v/>
          </cell>
        </row>
        <row r="2997">
          <cell r="C2997">
            <v>5279</v>
          </cell>
          <cell r="D2997" t="str">
            <v>SITEL</v>
          </cell>
          <cell r="E2997">
            <v>2019</v>
          </cell>
          <cell r="F2997" t="str">
            <v>OB</v>
          </cell>
          <cell r="G2997" t="str">
            <v>TD MASTER S.E. MARCEN v1.0</v>
          </cell>
          <cell r="H2997" t="str">
            <v>OF5278</v>
          </cell>
          <cell r="I2997">
            <v>0</v>
          </cell>
          <cell r="J2997">
            <v>10</v>
          </cell>
          <cell r="K2997">
            <v>0</v>
          </cell>
          <cell r="L2997">
            <v>10</v>
          </cell>
          <cell r="M2997">
            <v>0</v>
          </cell>
          <cell r="N2997" t="str">
            <v>-</v>
          </cell>
          <cell r="O2997" t="str">
            <v>-</v>
          </cell>
          <cell r="P2997" t="str">
            <v>EMM</v>
          </cell>
          <cell r="Q2997" t="str">
            <v>-</v>
          </cell>
          <cell r="R2997" t="str">
            <v>-</v>
          </cell>
          <cell r="S2997" t="str">
            <v>-</v>
          </cell>
          <cell r="T2997" t="str">
            <v>-</v>
          </cell>
          <cell r="U2997">
            <v>43585</v>
          </cell>
          <cell r="V2997">
            <v>43646</v>
          </cell>
          <cell r="W2997">
            <v>43646</v>
          </cell>
          <cell r="X2997">
            <v>60</v>
          </cell>
          <cell r="Y2997">
            <v>0</v>
          </cell>
          <cell r="Z2997" t="str">
            <v/>
          </cell>
        </row>
        <row r="2998">
          <cell r="C2998">
            <v>5280</v>
          </cell>
          <cell r="D2998" t="str">
            <v>SITEL</v>
          </cell>
          <cell r="E2998">
            <v>2019</v>
          </cell>
          <cell r="F2998" t="str">
            <v>OB</v>
          </cell>
          <cell r="G2998" t="str">
            <v>TD ESCLAU P.F LALUEZA V1.0</v>
          </cell>
          <cell r="H2998" t="str">
            <v>OF5278</v>
          </cell>
          <cell r="I2998">
            <v>0</v>
          </cell>
          <cell r="J2998">
            <v>10</v>
          </cell>
          <cell r="K2998">
            <v>0</v>
          </cell>
          <cell r="L2998">
            <v>10</v>
          </cell>
          <cell r="M2998">
            <v>0</v>
          </cell>
          <cell r="N2998" t="str">
            <v>-</v>
          </cell>
          <cell r="O2998" t="str">
            <v>-</v>
          </cell>
          <cell r="P2998" t="str">
            <v>EMM</v>
          </cell>
          <cell r="Q2998" t="str">
            <v>-</v>
          </cell>
          <cell r="R2998" t="str">
            <v>-</v>
          </cell>
          <cell r="S2998" t="str">
            <v>-</v>
          </cell>
          <cell r="T2998" t="str">
            <v>-</v>
          </cell>
          <cell r="U2998">
            <v>43585</v>
          </cell>
          <cell r="V2998">
            <v>43646</v>
          </cell>
          <cell r="W2998">
            <v>43646</v>
          </cell>
          <cell r="X2998">
            <v>60</v>
          </cell>
          <cell r="Y2998">
            <v>0</v>
          </cell>
          <cell r="Z2998" t="str">
            <v/>
          </cell>
        </row>
        <row r="2999">
          <cell r="C2999">
            <v>5281</v>
          </cell>
          <cell r="D2999" t="str">
            <v>SITEL</v>
          </cell>
          <cell r="E2999">
            <v>2019</v>
          </cell>
          <cell r="F2999" t="str">
            <v>OB</v>
          </cell>
          <cell r="G2999" t="str">
            <v>CRREGADOR BATERIES CC.DD. 18Ah v1.1</v>
          </cell>
          <cell r="H2999" t="str">
            <v>OF5278</v>
          </cell>
          <cell r="I2999">
            <v>0</v>
          </cell>
          <cell r="J2999">
            <v>4</v>
          </cell>
          <cell r="K2999">
            <v>0</v>
          </cell>
          <cell r="L2999">
            <v>4</v>
          </cell>
          <cell r="M2999">
            <v>0</v>
          </cell>
          <cell r="N2999" t="str">
            <v>-</v>
          </cell>
          <cell r="O2999" t="str">
            <v>-</v>
          </cell>
          <cell r="P2999" t="str">
            <v>EMM</v>
          </cell>
          <cell r="Q2999" t="str">
            <v>-</v>
          </cell>
          <cell r="R2999" t="str">
            <v>-</v>
          </cell>
          <cell r="S2999" t="str">
            <v>-</v>
          </cell>
          <cell r="T2999" t="str">
            <v>-</v>
          </cell>
          <cell r="U2999">
            <v>43585</v>
          </cell>
          <cell r="V2999">
            <v>43646</v>
          </cell>
          <cell r="W2999">
            <v>43646</v>
          </cell>
          <cell r="X2999">
            <v>60</v>
          </cell>
          <cell r="Y2999">
            <v>0</v>
          </cell>
          <cell r="Z2999" t="str">
            <v/>
          </cell>
        </row>
        <row r="3000">
          <cell r="C3000">
            <v>5282</v>
          </cell>
          <cell r="D3000" t="str">
            <v>ORMAZA</v>
          </cell>
          <cell r="E3000">
            <v>2019</v>
          </cell>
          <cell r="F3000" t="str">
            <v>OB</v>
          </cell>
          <cell r="G3000" t="str">
            <v>RTU CAP32-48 C.T. PEUSA</v>
          </cell>
          <cell r="H3000" t="str">
            <v>IND</v>
          </cell>
          <cell r="I3000">
            <v>0</v>
          </cell>
          <cell r="J3000">
            <v>1</v>
          </cell>
          <cell r="K3000">
            <v>0</v>
          </cell>
          <cell r="L3000">
            <v>1</v>
          </cell>
          <cell r="M3000">
            <v>0</v>
          </cell>
          <cell r="N3000" t="str">
            <v>-</v>
          </cell>
          <cell r="O3000" t="str">
            <v>-</v>
          </cell>
          <cell r="P3000" t="str">
            <v>EMM</v>
          </cell>
          <cell r="Q3000" t="str">
            <v>-</v>
          </cell>
          <cell r="R3000" t="str">
            <v>-</v>
          </cell>
          <cell r="S3000" t="str">
            <v>-</v>
          </cell>
          <cell r="T3000" t="str">
            <v>-</v>
          </cell>
          <cell r="U3000">
            <v>43591</v>
          </cell>
          <cell r="V3000">
            <v>43616</v>
          </cell>
          <cell r="W3000">
            <v>43616</v>
          </cell>
          <cell r="X3000">
            <v>25</v>
          </cell>
          <cell r="Y3000">
            <v>0</v>
          </cell>
          <cell r="Z3000" t="str">
            <v/>
          </cell>
        </row>
        <row r="3001">
          <cell r="C3001">
            <v>5283</v>
          </cell>
          <cell r="D3001" t="str">
            <v>INPPOZ</v>
          </cell>
          <cell r="E3001">
            <v>2019</v>
          </cell>
          <cell r="F3001" t="str">
            <v>OB</v>
          </cell>
          <cell r="G3001" t="str">
            <v>RTU C.S. QUINTOS EL VISO v2.0</v>
          </cell>
          <cell r="H3001" t="str">
            <v>IND</v>
          </cell>
          <cell r="I3001">
            <v>4</v>
          </cell>
          <cell r="J3001">
            <v>3.5</v>
          </cell>
          <cell r="K3001">
            <v>0</v>
          </cell>
          <cell r="L3001">
            <v>3.5</v>
          </cell>
          <cell r="M3001">
            <v>0</v>
          </cell>
          <cell r="N3001" t="str">
            <v>-</v>
          </cell>
          <cell r="O3001" t="str">
            <v>-</v>
          </cell>
          <cell r="P3001" t="str">
            <v>-</v>
          </cell>
          <cell r="Q3001" t="str">
            <v>JMG</v>
          </cell>
          <cell r="R3001" t="str">
            <v>-</v>
          </cell>
          <cell r="S3001" t="str">
            <v>-</v>
          </cell>
          <cell r="T3001" t="str">
            <v>-</v>
          </cell>
          <cell r="U3001">
            <v>43593</v>
          </cell>
          <cell r="V3001">
            <v>43616</v>
          </cell>
          <cell r="W3001">
            <v>43616</v>
          </cell>
          <cell r="X3001">
            <v>23</v>
          </cell>
          <cell r="Y3001">
            <v>0</v>
          </cell>
          <cell r="Z3001" t="str">
            <v/>
          </cell>
        </row>
        <row r="3002">
          <cell r="C3002">
            <v>5284</v>
          </cell>
          <cell r="D3002" t="str">
            <v>INPTOR</v>
          </cell>
          <cell r="E3002">
            <v>2019</v>
          </cell>
          <cell r="F3002" t="str">
            <v>OB</v>
          </cell>
          <cell r="G3002" t="str">
            <v>RTU C.S. HUESTA DE DON JUAN v2.0</v>
          </cell>
          <cell r="H3002" t="str">
            <v>IND</v>
          </cell>
          <cell r="I3002">
            <v>4</v>
          </cell>
          <cell r="J3002">
            <v>3.5</v>
          </cell>
          <cell r="K3002">
            <v>0</v>
          </cell>
          <cell r="L3002">
            <v>3.5</v>
          </cell>
          <cell r="M3002">
            <v>0</v>
          </cell>
          <cell r="N3002" t="str">
            <v>-</v>
          </cell>
          <cell r="O3002" t="str">
            <v>-</v>
          </cell>
          <cell r="P3002" t="str">
            <v>-</v>
          </cell>
          <cell r="Q3002" t="str">
            <v>JMG</v>
          </cell>
          <cell r="R3002" t="str">
            <v>-</v>
          </cell>
          <cell r="S3002" t="str">
            <v>-</v>
          </cell>
          <cell r="T3002" t="str">
            <v>-</v>
          </cell>
          <cell r="U3002">
            <v>43593</v>
          </cell>
          <cell r="V3002">
            <v>43616</v>
          </cell>
          <cell r="W3002">
            <v>43616</v>
          </cell>
          <cell r="X3002">
            <v>23</v>
          </cell>
          <cell r="Y3002">
            <v>0</v>
          </cell>
          <cell r="Z3002" t="str">
            <v/>
          </cell>
        </row>
        <row r="3003">
          <cell r="C3003">
            <v>5285</v>
          </cell>
          <cell r="D3003" t="str">
            <v>INPTOR</v>
          </cell>
          <cell r="E3003">
            <v>2019</v>
          </cell>
          <cell r="F3003" t="str">
            <v>OB</v>
          </cell>
          <cell r="G3003" t="str">
            <v>RTU C.T. PLAZA DE JESUS v2.0</v>
          </cell>
          <cell r="H3003" t="str">
            <v>IND</v>
          </cell>
          <cell r="I3003">
            <v>6</v>
          </cell>
          <cell r="J3003">
            <v>3.5</v>
          </cell>
          <cell r="K3003">
            <v>0</v>
          </cell>
          <cell r="L3003">
            <v>3.5</v>
          </cell>
          <cell r="M3003">
            <v>0</v>
          </cell>
          <cell r="N3003" t="str">
            <v>-</v>
          </cell>
          <cell r="O3003" t="str">
            <v>-</v>
          </cell>
          <cell r="P3003" t="str">
            <v>-</v>
          </cell>
          <cell r="Q3003" t="str">
            <v>JMG</v>
          </cell>
          <cell r="R3003" t="str">
            <v>-</v>
          </cell>
          <cell r="S3003" t="str">
            <v>-</v>
          </cell>
          <cell r="T3003" t="str">
            <v>-</v>
          </cell>
          <cell r="U3003">
            <v>43593</v>
          </cell>
          <cell r="V3003">
            <v>43616</v>
          </cell>
          <cell r="W3003">
            <v>43616</v>
          </cell>
          <cell r="X3003">
            <v>23</v>
          </cell>
          <cell r="Y3003">
            <v>0</v>
          </cell>
          <cell r="Z3003" t="str">
            <v/>
          </cell>
        </row>
        <row r="3004">
          <cell r="C3004">
            <v>5286</v>
          </cell>
          <cell r="D3004" t="str">
            <v>INPTOR</v>
          </cell>
          <cell r="E3004">
            <v>2019</v>
          </cell>
          <cell r="F3004" t="str">
            <v>OB</v>
          </cell>
          <cell r="G3004" t="str">
            <v>RTU C.T. CUARTEL v3.0</v>
          </cell>
          <cell r="H3004" t="str">
            <v>IND</v>
          </cell>
          <cell r="I3004">
            <v>6</v>
          </cell>
          <cell r="J3004">
            <v>3.5</v>
          </cell>
          <cell r="K3004">
            <v>0</v>
          </cell>
          <cell r="L3004">
            <v>3.5</v>
          </cell>
          <cell r="M3004">
            <v>0</v>
          </cell>
          <cell r="N3004" t="str">
            <v>-</v>
          </cell>
          <cell r="O3004" t="str">
            <v>-</v>
          </cell>
          <cell r="P3004" t="str">
            <v>-</v>
          </cell>
          <cell r="Q3004" t="str">
            <v>JMG</v>
          </cell>
          <cell r="R3004" t="str">
            <v>-</v>
          </cell>
          <cell r="S3004" t="str">
            <v>-</v>
          </cell>
          <cell r="T3004" t="str">
            <v>-</v>
          </cell>
          <cell r="U3004">
            <v>43593</v>
          </cell>
          <cell r="V3004">
            <v>43616</v>
          </cell>
          <cell r="W3004">
            <v>43616</v>
          </cell>
          <cell r="X3004">
            <v>23</v>
          </cell>
          <cell r="Y3004">
            <v>0</v>
          </cell>
          <cell r="Z3004" t="str">
            <v/>
          </cell>
        </row>
        <row r="3005">
          <cell r="C3005">
            <v>5287</v>
          </cell>
          <cell r="D3005" t="str">
            <v>SITEL</v>
          </cell>
          <cell r="E3005">
            <v>2019</v>
          </cell>
          <cell r="F3005" t="str">
            <v>TA</v>
          </cell>
          <cell r="G3005" t="str">
            <v>5 x Manguera COM CAP32 - MOXA nPort-5110</v>
          </cell>
          <cell r="H3005" t="str">
            <v>OF5284</v>
          </cell>
          <cell r="I3005">
            <v>0</v>
          </cell>
          <cell r="J3005">
            <v>1.25</v>
          </cell>
          <cell r="K3005">
            <v>2.12</v>
          </cell>
          <cell r="L3005">
            <v>-0.87000000000000011</v>
          </cell>
          <cell r="M3005">
            <v>1.6960000000000002</v>
          </cell>
          <cell r="N3005" t="str">
            <v>-</v>
          </cell>
          <cell r="O3005" t="str">
            <v>-</v>
          </cell>
          <cell r="P3005" t="str">
            <v>EMM</v>
          </cell>
          <cell r="Q3005" t="str">
            <v>-</v>
          </cell>
          <cell r="R3005" t="str">
            <v>-</v>
          </cell>
          <cell r="S3005" t="str">
            <v>-</v>
          </cell>
          <cell r="T3005" t="str">
            <v>-</v>
          </cell>
          <cell r="U3005">
            <v>43593</v>
          </cell>
          <cell r="V3005">
            <v>43616</v>
          </cell>
          <cell r="W3005">
            <v>43616</v>
          </cell>
          <cell r="X3005">
            <v>23</v>
          </cell>
          <cell r="Y3005">
            <v>43613</v>
          </cell>
          <cell r="Z3005">
            <v>-2</v>
          </cell>
        </row>
        <row r="3006">
          <cell r="C3006">
            <v>5288</v>
          </cell>
          <cell r="D3006" t="str">
            <v>SITEL</v>
          </cell>
          <cell r="E3006">
            <v>2019</v>
          </cell>
          <cell r="F3006" t="str">
            <v>TA</v>
          </cell>
          <cell r="G3006" t="str">
            <v>1 x Manguera COM CAP32(COM5) - MOXA nPort-5110</v>
          </cell>
          <cell r="H3006" t="str">
            <v>OF5286</v>
          </cell>
          <cell r="I3006">
            <v>0</v>
          </cell>
          <cell r="J3006">
            <v>0.32</v>
          </cell>
          <cell r="K3006">
            <v>0.54</v>
          </cell>
          <cell r="L3006">
            <v>-0.22000000000000003</v>
          </cell>
          <cell r="M3006">
            <v>1.6875</v>
          </cell>
          <cell r="N3006" t="str">
            <v>-</v>
          </cell>
          <cell r="O3006" t="str">
            <v>-</v>
          </cell>
          <cell r="P3006" t="str">
            <v>EMM</v>
          </cell>
          <cell r="Q3006" t="str">
            <v>-</v>
          </cell>
          <cell r="R3006" t="str">
            <v>-</v>
          </cell>
          <cell r="S3006" t="str">
            <v>-</v>
          </cell>
          <cell r="T3006" t="str">
            <v>-</v>
          </cell>
          <cell r="U3006">
            <v>43593</v>
          </cell>
          <cell r="V3006">
            <v>43616</v>
          </cell>
          <cell r="W3006">
            <v>43616</v>
          </cell>
          <cell r="X3006">
            <v>23</v>
          </cell>
          <cell r="Y3006">
            <v>43613</v>
          </cell>
          <cell r="Z3006">
            <v>-2</v>
          </cell>
        </row>
        <row r="3007">
          <cell r="C3007">
            <v>5289</v>
          </cell>
          <cell r="D3007" t="str">
            <v>DESGAS</v>
          </cell>
          <cell r="E3007">
            <v>2019</v>
          </cell>
          <cell r="F3007" t="str">
            <v>OB</v>
          </cell>
          <cell r="G3007" t="str">
            <v>SISTEMA TD S.E. JACA SUR - P.F. DESARROLLOS GUASO v1.0</v>
          </cell>
          <cell r="H3007" t="str">
            <v>PPAL</v>
          </cell>
          <cell r="I3007">
            <v>0</v>
          </cell>
          <cell r="J3007">
            <v>69</v>
          </cell>
          <cell r="K3007">
            <v>0</v>
          </cell>
          <cell r="L3007">
            <v>69</v>
          </cell>
          <cell r="M3007">
            <v>0</v>
          </cell>
          <cell r="N3007" t="str">
            <v>-</v>
          </cell>
          <cell r="O3007" t="str">
            <v>-</v>
          </cell>
          <cell r="P3007" t="str">
            <v>EMM</v>
          </cell>
          <cell r="Q3007" t="str">
            <v>-</v>
          </cell>
          <cell r="R3007" t="str">
            <v>-</v>
          </cell>
          <cell r="S3007" t="str">
            <v>-</v>
          </cell>
          <cell r="T3007" t="str">
            <v>-</v>
          </cell>
          <cell r="U3007">
            <v>43599</v>
          </cell>
          <cell r="V3007">
            <v>43735</v>
          </cell>
          <cell r="W3007">
            <v>43735</v>
          </cell>
          <cell r="X3007">
            <v>133</v>
          </cell>
          <cell r="Y3007">
            <v>0</v>
          </cell>
          <cell r="Z3007" t="str">
            <v/>
          </cell>
        </row>
        <row r="3008">
          <cell r="C3008">
            <v>5290</v>
          </cell>
          <cell r="D3008" t="str">
            <v>SITEL</v>
          </cell>
          <cell r="E3008">
            <v>2019</v>
          </cell>
          <cell r="F3008" t="str">
            <v>OB</v>
          </cell>
          <cell r="G3008" t="str">
            <v>TD MASTER S.E. JACA SUR v1.0</v>
          </cell>
          <cell r="H3008" t="str">
            <v>OF5289</v>
          </cell>
          <cell r="I3008">
            <v>0</v>
          </cell>
          <cell r="J3008">
            <v>10</v>
          </cell>
          <cell r="K3008">
            <v>0</v>
          </cell>
          <cell r="L3008">
            <v>10</v>
          </cell>
          <cell r="M3008">
            <v>0</v>
          </cell>
          <cell r="N3008" t="str">
            <v>-</v>
          </cell>
          <cell r="O3008" t="str">
            <v>-</v>
          </cell>
          <cell r="P3008" t="str">
            <v>EMM</v>
          </cell>
          <cell r="Q3008" t="str">
            <v>-</v>
          </cell>
          <cell r="R3008" t="str">
            <v>-</v>
          </cell>
          <cell r="S3008" t="str">
            <v>-</v>
          </cell>
          <cell r="T3008" t="str">
            <v>-</v>
          </cell>
          <cell r="U3008">
            <v>43599</v>
          </cell>
          <cell r="V3008">
            <v>43735</v>
          </cell>
          <cell r="W3008">
            <v>43735</v>
          </cell>
          <cell r="X3008">
            <v>133</v>
          </cell>
          <cell r="Y3008">
            <v>0</v>
          </cell>
          <cell r="Z3008" t="str">
            <v/>
          </cell>
        </row>
        <row r="3009">
          <cell r="C3009">
            <v>5291</v>
          </cell>
          <cell r="D3009" t="str">
            <v>SITEL</v>
          </cell>
          <cell r="E3009">
            <v>2019</v>
          </cell>
          <cell r="F3009" t="str">
            <v>OB</v>
          </cell>
          <cell r="G3009" t="str">
            <v>TD ESCLAU P.F. DESARROLLOS GUASO v1.0</v>
          </cell>
          <cell r="H3009" t="str">
            <v>OF5289</v>
          </cell>
          <cell r="I3009">
            <v>0</v>
          </cell>
          <cell r="J3009">
            <v>10</v>
          </cell>
          <cell r="K3009">
            <v>0</v>
          </cell>
          <cell r="L3009">
            <v>10</v>
          </cell>
          <cell r="M3009">
            <v>0</v>
          </cell>
          <cell r="N3009" t="str">
            <v>-</v>
          </cell>
          <cell r="O3009" t="str">
            <v>-</v>
          </cell>
          <cell r="P3009" t="str">
            <v>EMM</v>
          </cell>
          <cell r="Q3009" t="str">
            <v>-</v>
          </cell>
          <cell r="R3009" t="str">
            <v>-</v>
          </cell>
          <cell r="S3009" t="str">
            <v>-</v>
          </cell>
          <cell r="T3009" t="str">
            <v>-</v>
          </cell>
          <cell r="U3009">
            <v>43599</v>
          </cell>
          <cell r="V3009">
            <v>43735</v>
          </cell>
          <cell r="W3009">
            <v>43735</v>
          </cell>
          <cell r="X3009">
            <v>133</v>
          </cell>
          <cell r="Y3009">
            <v>0</v>
          </cell>
          <cell r="Z3009" t="str">
            <v/>
          </cell>
        </row>
        <row r="3010">
          <cell r="C3010">
            <v>5292</v>
          </cell>
          <cell r="D3010" t="str">
            <v>SITEL</v>
          </cell>
          <cell r="E3010">
            <v>2019</v>
          </cell>
          <cell r="F3010" t="str">
            <v>OB</v>
          </cell>
          <cell r="G3010" t="str">
            <v>CARREGADOR BATERIES CC.DD. PREMIUM v1.1</v>
          </cell>
          <cell r="H3010" t="str">
            <v>OF5289</v>
          </cell>
          <cell r="I3010">
            <v>0</v>
          </cell>
          <cell r="J3010">
            <v>4</v>
          </cell>
          <cell r="K3010">
            <v>0</v>
          </cell>
          <cell r="L3010">
            <v>4</v>
          </cell>
          <cell r="M3010">
            <v>0</v>
          </cell>
          <cell r="N3010" t="str">
            <v>-</v>
          </cell>
          <cell r="O3010" t="str">
            <v>-</v>
          </cell>
          <cell r="P3010" t="str">
            <v>EMM</v>
          </cell>
          <cell r="Q3010" t="str">
            <v>-</v>
          </cell>
          <cell r="R3010" t="str">
            <v>-</v>
          </cell>
          <cell r="S3010" t="str">
            <v>-</v>
          </cell>
          <cell r="T3010" t="str">
            <v>-</v>
          </cell>
          <cell r="U3010">
            <v>43599</v>
          </cell>
          <cell r="V3010">
            <v>43735</v>
          </cell>
          <cell r="W3010">
            <v>43735</v>
          </cell>
          <cell r="X3010">
            <v>133</v>
          </cell>
          <cell r="Y3010">
            <v>0</v>
          </cell>
          <cell r="Z3010" t="str">
            <v/>
          </cell>
        </row>
        <row r="3011">
          <cell r="C3011">
            <v>5293</v>
          </cell>
          <cell r="D3011" t="str">
            <v>SITEL</v>
          </cell>
          <cell r="E3011">
            <v>2019</v>
          </cell>
          <cell r="F3011" t="str">
            <v>OB</v>
          </cell>
          <cell r="G3011" t="str">
            <v>25 x M8SA-TD</v>
          </cell>
          <cell r="H3011" t="str">
            <v>OF5289</v>
          </cell>
          <cell r="I3011">
            <v>0</v>
          </cell>
          <cell r="J3011">
            <v>16</v>
          </cell>
          <cell r="K3011">
            <v>0</v>
          </cell>
          <cell r="L3011">
            <v>16</v>
          </cell>
          <cell r="M3011">
            <v>0</v>
          </cell>
          <cell r="N3011" t="str">
            <v>-</v>
          </cell>
          <cell r="O3011" t="str">
            <v>-</v>
          </cell>
          <cell r="P3011" t="str">
            <v>EMM</v>
          </cell>
          <cell r="Q3011" t="str">
            <v>-</v>
          </cell>
          <cell r="R3011" t="str">
            <v>-</v>
          </cell>
          <cell r="S3011" t="str">
            <v>-</v>
          </cell>
          <cell r="T3011" t="str">
            <v>-</v>
          </cell>
          <cell r="U3011">
            <v>43599</v>
          </cell>
          <cell r="V3011">
            <v>43644</v>
          </cell>
          <cell r="W3011">
            <v>43644</v>
          </cell>
          <cell r="X3011">
            <v>44</v>
          </cell>
          <cell r="Y3011">
            <v>0</v>
          </cell>
          <cell r="Z3011" t="str">
            <v/>
          </cell>
        </row>
        <row r="3012">
          <cell r="C3012">
            <v>5294</v>
          </cell>
          <cell r="D3012" t="str">
            <v>SITEL</v>
          </cell>
          <cell r="E3012">
            <v>2019</v>
          </cell>
          <cell r="F3012" t="str">
            <v>OB</v>
          </cell>
          <cell r="G3012" t="str">
            <v>25 x M8SD-TD MASTER v2.0</v>
          </cell>
          <cell r="H3012" t="str">
            <v>OF5289</v>
          </cell>
          <cell r="I3012">
            <v>0</v>
          </cell>
          <cell r="J3012">
            <v>8</v>
          </cell>
          <cell r="K3012">
            <v>0</v>
          </cell>
          <cell r="L3012">
            <v>8</v>
          </cell>
          <cell r="M3012">
            <v>0</v>
          </cell>
          <cell r="N3012" t="str">
            <v>-</v>
          </cell>
          <cell r="O3012" t="str">
            <v>-</v>
          </cell>
          <cell r="P3012" t="str">
            <v>EMM</v>
          </cell>
          <cell r="Q3012" t="str">
            <v>-</v>
          </cell>
          <cell r="R3012" t="str">
            <v>-</v>
          </cell>
          <cell r="S3012" t="str">
            <v>-</v>
          </cell>
          <cell r="T3012" t="str">
            <v>-</v>
          </cell>
          <cell r="U3012">
            <v>43599</v>
          </cell>
          <cell r="V3012">
            <v>43644</v>
          </cell>
          <cell r="W3012">
            <v>43644</v>
          </cell>
          <cell r="X3012">
            <v>44</v>
          </cell>
          <cell r="Y3012">
            <v>0</v>
          </cell>
          <cell r="Z3012" t="str">
            <v/>
          </cell>
        </row>
        <row r="3013">
          <cell r="C3013">
            <v>5295</v>
          </cell>
          <cell r="D3013" t="str">
            <v>SITEL</v>
          </cell>
          <cell r="E3013">
            <v>2019</v>
          </cell>
          <cell r="F3013" t="str">
            <v>OB</v>
          </cell>
          <cell r="G3013" t="str">
            <v>40 x INTERF8 RACK</v>
          </cell>
          <cell r="H3013" t="str">
            <v>OF5289</v>
          </cell>
          <cell r="I3013">
            <v>0</v>
          </cell>
          <cell r="J3013">
            <v>16</v>
          </cell>
          <cell r="K3013">
            <v>0</v>
          </cell>
          <cell r="L3013">
            <v>16</v>
          </cell>
          <cell r="M3013">
            <v>0</v>
          </cell>
          <cell r="N3013" t="str">
            <v>-</v>
          </cell>
          <cell r="O3013" t="str">
            <v>-</v>
          </cell>
          <cell r="P3013" t="str">
            <v>EMM</v>
          </cell>
          <cell r="Q3013" t="str">
            <v>-</v>
          </cell>
          <cell r="R3013" t="str">
            <v>-</v>
          </cell>
          <cell r="S3013" t="str">
            <v>-</v>
          </cell>
          <cell r="T3013" t="str">
            <v>-</v>
          </cell>
          <cell r="U3013">
            <v>43599</v>
          </cell>
          <cell r="V3013">
            <v>43644</v>
          </cell>
          <cell r="W3013">
            <v>43644</v>
          </cell>
          <cell r="X3013">
            <v>44</v>
          </cell>
          <cell r="Y3013">
            <v>0</v>
          </cell>
          <cell r="Z3013" t="str">
            <v/>
          </cell>
        </row>
        <row r="3014">
          <cell r="C3014">
            <v>5296</v>
          </cell>
          <cell r="D3014" t="str">
            <v>SITEL</v>
          </cell>
          <cell r="E3014">
            <v>2019</v>
          </cell>
          <cell r="F3014" t="str">
            <v>OB</v>
          </cell>
          <cell r="G3014" t="str">
            <v>50 x MODE-FSK 24Vdc C/caratula</v>
          </cell>
          <cell r="H3014" t="str">
            <v>OF5289</v>
          </cell>
          <cell r="I3014">
            <v>0</v>
          </cell>
          <cell r="J3014">
            <v>24</v>
          </cell>
          <cell r="K3014">
            <v>0</v>
          </cell>
          <cell r="L3014">
            <v>24</v>
          </cell>
          <cell r="M3014">
            <v>0</v>
          </cell>
          <cell r="N3014" t="str">
            <v>-</v>
          </cell>
          <cell r="O3014" t="str">
            <v>-</v>
          </cell>
          <cell r="P3014" t="str">
            <v>EMM</v>
          </cell>
          <cell r="Q3014" t="str">
            <v>-</v>
          </cell>
          <cell r="R3014" t="str">
            <v>-</v>
          </cell>
          <cell r="S3014" t="str">
            <v>-</v>
          </cell>
          <cell r="T3014" t="str">
            <v>-</v>
          </cell>
          <cell r="U3014">
            <v>43599</v>
          </cell>
          <cell r="V3014">
            <v>43644</v>
          </cell>
          <cell r="W3014">
            <v>43644</v>
          </cell>
          <cell r="X3014">
            <v>44</v>
          </cell>
          <cell r="Y3014">
            <v>0</v>
          </cell>
          <cell r="Z3014" t="str">
            <v/>
          </cell>
        </row>
        <row r="3015">
          <cell r="C3015">
            <v>5297</v>
          </cell>
          <cell r="D3015" t="str">
            <v>SITEL</v>
          </cell>
          <cell r="E3015">
            <v>2019</v>
          </cell>
          <cell r="F3015" t="str">
            <v>OB</v>
          </cell>
          <cell r="G3015" t="str">
            <v>50 x BP TEDIS-TD</v>
          </cell>
          <cell r="H3015" t="str">
            <v>OF5289</v>
          </cell>
          <cell r="I3015">
            <v>0</v>
          </cell>
          <cell r="J3015">
            <v>10</v>
          </cell>
          <cell r="K3015">
            <v>0</v>
          </cell>
          <cell r="L3015">
            <v>10</v>
          </cell>
          <cell r="M3015">
            <v>0</v>
          </cell>
          <cell r="N3015" t="str">
            <v>-</v>
          </cell>
          <cell r="O3015" t="str">
            <v>-</v>
          </cell>
          <cell r="P3015" t="str">
            <v>EMM</v>
          </cell>
          <cell r="Q3015" t="str">
            <v>-</v>
          </cell>
          <cell r="R3015" t="str">
            <v>-</v>
          </cell>
          <cell r="S3015" t="str">
            <v>-</v>
          </cell>
          <cell r="T3015" t="str">
            <v>-</v>
          </cell>
          <cell r="U3015">
            <v>43599</v>
          </cell>
          <cell r="V3015">
            <v>43644</v>
          </cell>
          <cell r="W3015">
            <v>43644</v>
          </cell>
          <cell r="X3015">
            <v>44</v>
          </cell>
          <cell r="Y3015">
            <v>0</v>
          </cell>
          <cell r="Z3015" t="str">
            <v/>
          </cell>
        </row>
        <row r="3016">
          <cell r="C3016">
            <v>5298</v>
          </cell>
          <cell r="D3016" t="str">
            <v>SITEL</v>
          </cell>
          <cell r="E3016">
            <v>2019</v>
          </cell>
          <cell r="F3016" t="str">
            <v>OB</v>
          </cell>
          <cell r="G3016" t="str">
            <v>48 x M4SD</v>
          </cell>
          <cell r="H3016" t="str">
            <v>OF5289</v>
          </cell>
          <cell r="I3016">
            <v>0</v>
          </cell>
          <cell r="J3016">
            <v>8</v>
          </cell>
          <cell r="K3016">
            <v>0</v>
          </cell>
          <cell r="L3016">
            <v>8</v>
          </cell>
          <cell r="M3016">
            <v>0</v>
          </cell>
          <cell r="N3016" t="str">
            <v>-</v>
          </cell>
          <cell r="O3016" t="str">
            <v>-</v>
          </cell>
          <cell r="P3016" t="str">
            <v>EMM</v>
          </cell>
          <cell r="Q3016" t="str">
            <v>-</v>
          </cell>
          <cell r="R3016" t="str">
            <v>-</v>
          </cell>
          <cell r="S3016" t="str">
            <v>-</v>
          </cell>
          <cell r="T3016" t="str">
            <v>-</v>
          </cell>
          <cell r="U3016">
            <v>43599</v>
          </cell>
          <cell r="V3016">
            <v>43644</v>
          </cell>
          <cell r="W3016">
            <v>43644</v>
          </cell>
          <cell r="X3016">
            <v>44</v>
          </cell>
          <cell r="Y3016">
            <v>0</v>
          </cell>
          <cell r="Z3016" t="str">
            <v/>
          </cell>
        </row>
        <row r="3017">
          <cell r="C3017">
            <v>5299</v>
          </cell>
          <cell r="D3017" t="str">
            <v>SITEL</v>
          </cell>
          <cell r="E3017">
            <v>2019</v>
          </cell>
          <cell r="F3017" t="str">
            <v>OB</v>
          </cell>
          <cell r="G3017" t="str">
            <v>72 x INTERF2 v1.0</v>
          </cell>
          <cell r="H3017" t="str">
            <v>OF5289</v>
          </cell>
          <cell r="I3017">
            <v>0</v>
          </cell>
          <cell r="J3017">
            <v>6</v>
          </cell>
          <cell r="K3017">
            <v>0</v>
          </cell>
          <cell r="L3017">
            <v>6</v>
          </cell>
          <cell r="M3017">
            <v>0</v>
          </cell>
          <cell r="N3017" t="str">
            <v>-</v>
          </cell>
          <cell r="O3017" t="str">
            <v>-</v>
          </cell>
          <cell r="P3017" t="str">
            <v>EMM</v>
          </cell>
          <cell r="Q3017" t="str">
            <v>-</v>
          </cell>
          <cell r="R3017" t="str">
            <v>-</v>
          </cell>
          <cell r="S3017" t="str">
            <v>-</v>
          </cell>
          <cell r="T3017" t="str">
            <v>-</v>
          </cell>
          <cell r="U3017">
            <v>43599</v>
          </cell>
          <cell r="V3017">
            <v>43644</v>
          </cell>
          <cell r="W3017">
            <v>43644</v>
          </cell>
          <cell r="X3017">
            <v>44</v>
          </cell>
          <cell r="Y3017">
            <v>0</v>
          </cell>
          <cell r="Z3017" t="str">
            <v/>
          </cell>
        </row>
        <row r="3018">
          <cell r="C3018">
            <v>5300</v>
          </cell>
          <cell r="D3018" t="str">
            <v>SITEL</v>
          </cell>
          <cell r="E3018">
            <v>2019</v>
          </cell>
          <cell r="F3018" t="str">
            <v>OB</v>
          </cell>
          <cell r="G3018" t="str">
            <v xml:space="preserve">25 x MLEDS-125 </v>
          </cell>
          <cell r="H3018" t="str">
            <v>OF5289</v>
          </cell>
          <cell r="I3018">
            <v>0</v>
          </cell>
          <cell r="J3018">
            <v>6</v>
          </cell>
          <cell r="K3018">
            <v>0</v>
          </cell>
          <cell r="L3018">
            <v>6</v>
          </cell>
          <cell r="M3018">
            <v>0</v>
          </cell>
          <cell r="N3018" t="str">
            <v>-</v>
          </cell>
          <cell r="O3018" t="str">
            <v>-</v>
          </cell>
          <cell r="P3018" t="str">
            <v>EMM</v>
          </cell>
          <cell r="Q3018" t="str">
            <v>-</v>
          </cell>
          <cell r="R3018" t="str">
            <v>-</v>
          </cell>
          <cell r="S3018" t="str">
            <v>-</v>
          </cell>
          <cell r="T3018" t="str">
            <v>-</v>
          </cell>
          <cell r="U3018">
            <v>43599</v>
          </cell>
          <cell r="V3018">
            <v>43644</v>
          </cell>
          <cell r="W3018">
            <v>43644</v>
          </cell>
          <cell r="X3018">
            <v>44</v>
          </cell>
          <cell r="Y3018">
            <v>0</v>
          </cell>
          <cell r="Z3018" t="str">
            <v/>
          </cell>
        </row>
        <row r="3019">
          <cell r="C3019">
            <v>5301</v>
          </cell>
          <cell r="D3019" t="str">
            <v>SITEL</v>
          </cell>
          <cell r="E3019">
            <v>2019</v>
          </cell>
          <cell r="F3019" t="str">
            <v>OB</v>
          </cell>
          <cell r="G3019" t="str">
            <v>25 x MLEDS-45</v>
          </cell>
          <cell r="H3019" t="str">
            <v>OF5289</v>
          </cell>
          <cell r="I3019">
            <v>0</v>
          </cell>
          <cell r="J3019">
            <v>6</v>
          </cell>
          <cell r="K3019">
            <v>0</v>
          </cell>
          <cell r="L3019">
            <v>6</v>
          </cell>
          <cell r="M3019">
            <v>0</v>
          </cell>
          <cell r="N3019" t="str">
            <v>-</v>
          </cell>
          <cell r="O3019" t="str">
            <v>-</v>
          </cell>
          <cell r="P3019" t="str">
            <v>EMM</v>
          </cell>
          <cell r="Q3019" t="str">
            <v>-</v>
          </cell>
          <cell r="R3019" t="str">
            <v>-</v>
          </cell>
          <cell r="S3019" t="str">
            <v>-</v>
          </cell>
          <cell r="T3019" t="str">
            <v>-</v>
          </cell>
          <cell r="U3019">
            <v>43599</v>
          </cell>
          <cell r="V3019">
            <v>43644</v>
          </cell>
          <cell r="W3019">
            <v>43644</v>
          </cell>
          <cell r="X3019">
            <v>44</v>
          </cell>
          <cell r="Y3019">
            <v>0</v>
          </cell>
          <cell r="Z3019" t="str">
            <v/>
          </cell>
        </row>
        <row r="3020">
          <cell r="C3020">
            <v>5302</v>
          </cell>
          <cell r="D3020" t="str">
            <v>SITEL</v>
          </cell>
          <cell r="E3020">
            <v>2019</v>
          </cell>
          <cell r="F3020" t="str">
            <v>OB</v>
          </cell>
          <cell r="G3020" t="str">
            <v>25 x IMG-125 v2.0</v>
          </cell>
          <cell r="H3020" t="str">
            <v>OF5289</v>
          </cell>
          <cell r="I3020">
            <v>0</v>
          </cell>
          <cell r="J3020">
            <v>10</v>
          </cell>
          <cell r="K3020">
            <v>0</v>
          </cell>
          <cell r="L3020">
            <v>10</v>
          </cell>
          <cell r="M3020">
            <v>0</v>
          </cell>
          <cell r="N3020" t="str">
            <v>-</v>
          </cell>
          <cell r="O3020" t="str">
            <v>-</v>
          </cell>
          <cell r="P3020" t="str">
            <v>EMM</v>
          </cell>
          <cell r="Q3020" t="str">
            <v>-</v>
          </cell>
          <cell r="R3020" t="str">
            <v>-</v>
          </cell>
          <cell r="S3020" t="str">
            <v>-</v>
          </cell>
          <cell r="T3020" t="str">
            <v>-</v>
          </cell>
          <cell r="U3020">
            <v>43599</v>
          </cell>
          <cell r="V3020">
            <v>43644</v>
          </cell>
          <cell r="W3020">
            <v>43644</v>
          </cell>
          <cell r="X3020">
            <v>44</v>
          </cell>
          <cell r="Y3020">
            <v>0</v>
          </cell>
          <cell r="Z3020" t="str">
            <v/>
          </cell>
        </row>
        <row r="3021">
          <cell r="C3021">
            <v>0</v>
          </cell>
          <cell r="D3021">
            <v>0</v>
          </cell>
          <cell r="E3021">
            <v>0</v>
          </cell>
          <cell r="F3021">
            <v>0</v>
          </cell>
          <cell r="G3021">
            <v>0</v>
          </cell>
          <cell r="H3021">
            <v>0</v>
          </cell>
          <cell r="I3021">
            <v>0</v>
          </cell>
          <cell r="J3021">
            <v>339.57</v>
          </cell>
          <cell r="K3021">
            <v>2.66</v>
          </cell>
          <cell r="L3021">
            <v>336.90999999999997</v>
          </cell>
          <cell r="M3021">
            <v>0</v>
          </cell>
          <cell r="N3021">
            <v>0</v>
          </cell>
          <cell r="O3021">
            <v>0</v>
          </cell>
          <cell r="P3021">
            <v>0</v>
          </cell>
          <cell r="Q3021">
            <v>0</v>
          </cell>
          <cell r="R3021">
            <v>0</v>
          </cell>
          <cell r="S3021">
            <v>0</v>
          </cell>
          <cell r="T3021">
            <v>0</v>
          </cell>
          <cell r="U3021">
            <v>0</v>
          </cell>
          <cell r="V3021">
            <v>0</v>
          </cell>
          <cell r="W3021">
            <v>0</v>
          </cell>
          <cell r="X3021">
            <v>0</v>
          </cell>
          <cell r="Y3021">
            <v>0</v>
          </cell>
          <cell r="Z3021">
            <v>-4</v>
          </cell>
        </row>
        <row r="3022">
          <cell r="M3022">
            <v>0</v>
          </cell>
          <cell r="N3022">
            <v>0</v>
          </cell>
          <cell r="O3022">
            <v>0</v>
          </cell>
          <cell r="P3022">
            <v>0</v>
          </cell>
          <cell r="Q3022">
            <v>0</v>
          </cell>
          <cell r="R3022">
            <v>0</v>
          </cell>
          <cell r="S3022">
            <v>0</v>
          </cell>
          <cell r="T3022">
            <v>0</v>
          </cell>
          <cell r="U3022">
            <v>0</v>
          </cell>
          <cell r="V3022">
            <v>0</v>
          </cell>
          <cell r="W3022">
            <v>0</v>
          </cell>
          <cell r="X3022">
            <v>0</v>
          </cell>
          <cell r="Y3022">
            <v>0</v>
          </cell>
          <cell r="Z3022">
            <v>0</v>
          </cell>
        </row>
        <row r="3023">
          <cell r="M3023">
            <v>0</v>
          </cell>
          <cell r="N3023">
            <v>0</v>
          </cell>
          <cell r="O3023">
            <v>0</v>
          </cell>
          <cell r="P3023">
            <v>0</v>
          </cell>
          <cell r="Q3023">
            <v>0</v>
          </cell>
          <cell r="R3023">
            <v>0</v>
          </cell>
          <cell r="S3023">
            <v>0</v>
          </cell>
          <cell r="T3023">
            <v>0</v>
          </cell>
          <cell r="U3023">
            <v>0</v>
          </cell>
          <cell r="V3023">
            <v>0</v>
          </cell>
          <cell r="W3023">
            <v>0</v>
          </cell>
          <cell r="X3023">
            <v>0</v>
          </cell>
          <cell r="Y3023">
            <v>0</v>
          </cell>
          <cell r="Z3023">
            <v>0</v>
          </cell>
        </row>
        <row r="3024">
          <cell r="D3024">
            <v>0</v>
          </cell>
          <cell r="E3024">
            <v>0</v>
          </cell>
          <cell r="F3024">
            <v>0</v>
          </cell>
          <cell r="G3024">
            <v>0</v>
          </cell>
          <cell r="H3024">
            <v>0</v>
          </cell>
          <cell r="I3024">
            <v>0</v>
          </cell>
          <cell r="J3024">
            <v>0</v>
          </cell>
          <cell r="K3024">
            <v>0</v>
          </cell>
          <cell r="M3024">
            <v>0</v>
          </cell>
          <cell r="N3024" t="str">
            <v>APROVISIONAMENTS</v>
          </cell>
          <cell r="O3024" t="str">
            <v>ADMINISTRACIO</v>
          </cell>
          <cell r="P3024" t="str">
            <v>OPERACIONS</v>
          </cell>
          <cell r="Q3024" t="str">
            <v>ENGINYERIA HW</v>
          </cell>
          <cell r="R3024" t="str">
            <v>ENGINYERIA SW</v>
          </cell>
          <cell r="S3024" t="str">
            <v>COMERCIAL</v>
          </cell>
          <cell r="T3024" t="str">
            <v>CONSUL.TELCOMUNIC.</v>
          </cell>
          <cell r="U3024">
            <v>0</v>
          </cell>
          <cell r="V3024">
            <v>0</v>
          </cell>
          <cell r="W3024">
            <v>0</v>
          </cell>
          <cell r="X3024">
            <v>0</v>
          </cell>
          <cell r="Y3024">
            <v>0</v>
          </cell>
          <cell r="Z3024">
            <v>0</v>
          </cell>
        </row>
        <row r="3025">
          <cell r="M3025">
            <v>0</v>
          </cell>
          <cell r="N3025">
            <v>0</v>
          </cell>
          <cell r="O3025">
            <v>0</v>
          </cell>
          <cell r="P3025">
            <v>0</v>
          </cell>
          <cell r="Q3025">
            <v>0</v>
          </cell>
          <cell r="R3025">
            <v>0</v>
          </cell>
          <cell r="S3025">
            <v>0</v>
          </cell>
          <cell r="T3025">
            <v>0</v>
          </cell>
          <cell r="U3025">
            <v>0</v>
          </cell>
          <cell r="V3025">
            <v>0</v>
          </cell>
          <cell r="W3025">
            <v>0</v>
          </cell>
          <cell r="X3025">
            <v>0</v>
          </cell>
          <cell r="Y3025">
            <v>0</v>
          </cell>
          <cell r="Z3025">
            <v>0</v>
          </cell>
        </row>
        <row r="3026">
          <cell r="M3026">
            <v>0</v>
          </cell>
          <cell r="N3026">
            <v>0</v>
          </cell>
          <cell r="O3026">
            <v>0</v>
          </cell>
          <cell r="P3026">
            <v>0</v>
          </cell>
          <cell r="Q3026">
            <v>0</v>
          </cell>
          <cell r="R3026">
            <v>0</v>
          </cell>
          <cell r="S3026">
            <v>0</v>
          </cell>
          <cell r="T3026">
            <v>0</v>
          </cell>
          <cell r="U3026">
            <v>0</v>
          </cell>
          <cell r="V3026">
            <v>0</v>
          </cell>
          <cell r="W3026">
            <v>0</v>
          </cell>
          <cell r="X3026">
            <v>0</v>
          </cell>
          <cell r="Y3026">
            <v>0</v>
          </cell>
          <cell r="Z3026">
            <v>0</v>
          </cell>
        </row>
        <row r="3027">
          <cell r="M3027">
            <v>0</v>
          </cell>
          <cell r="N3027">
            <v>0</v>
          </cell>
          <cell r="O3027">
            <v>0</v>
          </cell>
          <cell r="P3027">
            <v>0</v>
          </cell>
          <cell r="Q3027">
            <v>0</v>
          </cell>
          <cell r="R3027">
            <v>0</v>
          </cell>
          <cell r="S3027">
            <v>0</v>
          </cell>
          <cell r="T3027">
            <v>0</v>
          </cell>
          <cell r="U3027">
            <v>0</v>
          </cell>
          <cell r="V3027">
            <v>0</v>
          </cell>
          <cell r="W3027">
            <v>0</v>
          </cell>
          <cell r="X3027">
            <v>0</v>
          </cell>
          <cell r="Y3027">
            <v>0</v>
          </cell>
          <cell r="Z3027">
            <v>0</v>
          </cell>
        </row>
        <row r="3028">
          <cell r="M3028">
            <v>0</v>
          </cell>
          <cell r="N3028">
            <v>0</v>
          </cell>
          <cell r="O3028">
            <v>0</v>
          </cell>
          <cell r="P3028">
            <v>0</v>
          </cell>
          <cell r="Q3028">
            <v>0</v>
          </cell>
          <cell r="R3028">
            <v>0</v>
          </cell>
          <cell r="S3028">
            <v>0</v>
          </cell>
          <cell r="T3028">
            <v>0</v>
          </cell>
          <cell r="U3028">
            <v>0</v>
          </cell>
          <cell r="V3028">
            <v>0</v>
          </cell>
          <cell r="W3028">
            <v>0</v>
          </cell>
          <cell r="X3028">
            <v>0</v>
          </cell>
          <cell r="Y3028">
            <v>0</v>
          </cell>
          <cell r="Z3028">
            <v>0</v>
          </cell>
        </row>
        <row r="3029">
          <cell r="E3029" t="str">
            <v>Projectes (EXTERNS) en curs 2.019</v>
          </cell>
          <cell r="F3029">
            <v>0</v>
          </cell>
          <cell r="G3029">
            <v>0</v>
          </cell>
          <cell r="H3029">
            <v>0</v>
          </cell>
          <cell r="I3029">
            <v>0</v>
          </cell>
          <cell r="J3029">
            <v>0</v>
          </cell>
          <cell r="K3029">
            <v>0</v>
          </cell>
          <cell r="L3029">
            <v>0</v>
          </cell>
          <cell r="M3029">
            <v>0</v>
          </cell>
          <cell r="N3029">
            <v>0</v>
          </cell>
          <cell r="O3029">
            <v>0</v>
          </cell>
          <cell r="P3029">
            <v>0</v>
          </cell>
          <cell r="Q3029">
            <v>0</v>
          </cell>
          <cell r="R3029">
            <v>0</v>
          </cell>
          <cell r="S3029">
            <v>0</v>
          </cell>
          <cell r="T3029">
            <v>0</v>
          </cell>
          <cell r="U3029">
            <v>0</v>
          </cell>
          <cell r="V3029">
            <v>0</v>
          </cell>
          <cell r="W3029">
            <v>0</v>
          </cell>
          <cell r="X3029">
            <v>0</v>
          </cell>
          <cell r="Y3029">
            <v>0</v>
          </cell>
          <cell r="Z3029">
            <v>0</v>
          </cell>
        </row>
        <row r="3030">
          <cell r="M3030">
            <v>0</v>
          </cell>
          <cell r="N3030">
            <v>0</v>
          </cell>
          <cell r="O3030">
            <v>0</v>
          </cell>
          <cell r="P3030">
            <v>0</v>
          </cell>
          <cell r="Q3030">
            <v>0</v>
          </cell>
          <cell r="R3030">
            <v>0</v>
          </cell>
          <cell r="S3030">
            <v>0</v>
          </cell>
          <cell r="T3030">
            <v>0</v>
          </cell>
          <cell r="U3030">
            <v>0</v>
          </cell>
          <cell r="V3030">
            <v>0</v>
          </cell>
          <cell r="W3030">
            <v>0</v>
          </cell>
          <cell r="X3030">
            <v>0</v>
          </cell>
          <cell r="Y3030">
            <v>0</v>
          </cell>
          <cell r="Z3030">
            <v>0</v>
          </cell>
        </row>
        <row r="3031">
          <cell r="M3031">
            <v>0</v>
          </cell>
          <cell r="N3031">
            <v>0</v>
          </cell>
          <cell r="O3031">
            <v>0</v>
          </cell>
          <cell r="P3031">
            <v>0</v>
          </cell>
          <cell r="Q3031">
            <v>0</v>
          </cell>
          <cell r="R3031">
            <v>0</v>
          </cell>
          <cell r="S3031">
            <v>0</v>
          </cell>
          <cell r="T3031">
            <v>0</v>
          </cell>
          <cell r="U3031">
            <v>0</v>
          </cell>
          <cell r="V3031">
            <v>0</v>
          </cell>
          <cell r="W3031">
            <v>0</v>
          </cell>
          <cell r="X3031">
            <v>0</v>
          </cell>
          <cell r="Y3031">
            <v>0</v>
          </cell>
          <cell r="Z3031">
            <v>0</v>
          </cell>
        </row>
        <row r="3032">
          <cell r="C3032" t="str">
            <v>OF</v>
          </cell>
          <cell r="D3032" t="str">
            <v>CLIENT</v>
          </cell>
          <cell r="E3032" t="str">
            <v>ANY</v>
          </cell>
          <cell r="F3032" t="str">
            <v>STATUS</v>
          </cell>
          <cell r="G3032" t="str">
            <v>PROJECTE</v>
          </cell>
          <cell r="H3032" t="str">
            <v>TIPUS OF o DEPENDENCIA</v>
          </cell>
          <cell r="I3032">
            <v>0</v>
          </cell>
          <cell r="J3032" t="str">
            <v>PREV</v>
          </cell>
          <cell r="K3032" t="str">
            <v>TOTAL</v>
          </cell>
          <cell r="L3032" t="str">
            <v>DESV</v>
          </cell>
          <cell r="M3032" t="str">
            <v>AVANÇ</v>
          </cell>
          <cell r="N3032" t="str">
            <v>DPT. IMPLICATS</v>
          </cell>
          <cell r="O3032">
            <v>0</v>
          </cell>
          <cell r="P3032">
            <v>0</v>
          </cell>
          <cell r="Q3032">
            <v>0</v>
          </cell>
          <cell r="R3032">
            <v>0</v>
          </cell>
          <cell r="S3032">
            <v>0</v>
          </cell>
          <cell r="T3032">
            <v>0</v>
          </cell>
          <cell r="U3032" t="str">
            <v>DATA</v>
          </cell>
          <cell r="V3032" t="str">
            <v>DATA</v>
          </cell>
          <cell r="W3032" t="str">
            <v>DATA</v>
          </cell>
          <cell r="X3032" t="str">
            <v>DURADA</v>
          </cell>
          <cell r="Y3032" t="str">
            <v>DATA</v>
          </cell>
          <cell r="Z3032" t="str">
            <v>DESVIAC.</v>
          </cell>
        </row>
        <row r="3033">
          <cell r="C3033">
            <v>0</v>
          </cell>
          <cell r="D3033">
            <v>0</v>
          </cell>
          <cell r="E3033">
            <v>0</v>
          </cell>
          <cell r="F3033">
            <v>0</v>
          </cell>
          <cell r="G3033">
            <v>0</v>
          </cell>
          <cell r="H3033">
            <v>0</v>
          </cell>
          <cell r="I3033">
            <v>0</v>
          </cell>
          <cell r="J3033">
            <v>0</v>
          </cell>
          <cell r="K3033" t="str">
            <v>REAL</v>
          </cell>
          <cell r="L3033">
            <v>0</v>
          </cell>
          <cell r="M3033">
            <v>0</v>
          </cell>
          <cell r="N3033">
            <v>0</v>
          </cell>
          <cell r="O3033">
            <v>0</v>
          </cell>
          <cell r="P3033">
            <v>0</v>
          </cell>
          <cell r="Q3033">
            <v>0</v>
          </cell>
          <cell r="R3033">
            <v>0</v>
          </cell>
          <cell r="S3033">
            <v>0</v>
          </cell>
          <cell r="T3033">
            <v>0</v>
          </cell>
          <cell r="U3033" t="str">
            <v>INICI</v>
          </cell>
          <cell r="V3033" t="str">
            <v>ENTREGA</v>
          </cell>
          <cell r="W3033" t="str">
            <v>REVISADA</v>
          </cell>
          <cell r="X3033">
            <v>0</v>
          </cell>
          <cell r="Y3033" t="str">
            <v>ACCEP.</v>
          </cell>
          <cell r="Z3033">
            <v>0</v>
          </cell>
        </row>
        <row r="3034">
          <cell r="C3034">
            <v>0</v>
          </cell>
          <cell r="D3034">
            <v>0</v>
          </cell>
          <cell r="E3034">
            <v>0</v>
          </cell>
          <cell r="F3034">
            <v>0</v>
          </cell>
          <cell r="G3034">
            <v>0</v>
          </cell>
          <cell r="H3034">
            <v>0</v>
          </cell>
          <cell r="I3034">
            <v>0</v>
          </cell>
          <cell r="M3034">
            <v>0</v>
          </cell>
          <cell r="N3034">
            <v>0</v>
          </cell>
          <cell r="O3034">
            <v>0</v>
          </cell>
          <cell r="P3034">
            <v>0</v>
          </cell>
          <cell r="Q3034">
            <v>0</v>
          </cell>
          <cell r="R3034">
            <v>0</v>
          </cell>
          <cell r="S3034">
            <v>0</v>
          </cell>
          <cell r="T3034">
            <v>0</v>
          </cell>
          <cell r="U3034">
            <v>0</v>
          </cell>
          <cell r="V3034">
            <v>0</v>
          </cell>
          <cell r="W3034">
            <v>0</v>
          </cell>
          <cell r="X3034">
            <v>0</v>
          </cell>
          <cell r="Y3034">
            <v>0</v>
          </cell>
          <cell r="Z3034">
            <v>0</v>
          </cell>
        </row>
        <row r="3035">
          <cell r="C3035">
            <v>5303</v>
          </cell>
          <cell r="D3035" t="str">
            <v>SITEL</v>
          </cell>
          <cell r="E3035">
            <v>2019</v>
          </cell>
          <cell r="F3035" t="str">
            <v>OB</v>
          </cell>
          <cell r="G3035" t="str">
            <v>25 x IMG-48 v2.0</v>
          </cell>
          <cell r="H3035" t="str">
            <v>OF5289</v>
          </cell>
          <cell r="I3035">
            <v>0</v>
          </cell>
          <cell r="J3035">
            <v>10</v>
          </cell>
          <cell r="K3035">
            <v>0</v>
          </cell>
          <cell r="L3035">
            <v>10</v>
          </cell>
          <cell r="M3035">
            <v>0</v>
          </cell>
          <cell r="N3035" t="str">
            <v>-</v>
          </cell>
          <cell r="O3035" t="str">
            <v>-</v>
          </cell>
          <cell r="P3035" t="str">
            <v>EMM</v>
          </cell>
          <cell r="Q3035" t="str">
            <v>-</v>
          </cell>
          <cell r="R3035" t="str">
            <v>-</v>
          </cell>
          <cell r="S3035" t="str">
            <v>-</v>
          </cell>
          <cell r="T3035" t="str">
            <v>-</v>
          </cell>
          <cell r="U3035">
            <v>43599</v>
          </cell>
          <cell r="V3035">
            <v>43644</v>
          </cell>
          <cell r="W3035">
            <v>43644</v>
          </cell>
          <cell r="X3035">
            <v>44</v>
          </cell>
          <cell r="Y3035">
            <v>0</v>
          </cell>
          <cell r="Z3035" t="str">
            <v/>
          </cell>
        </row>
        <row r="3036">
          <cell r="C3036">
            <v>5304</v>
          </cell>
          <cell r="D3036" t="str">
            <v>SITEL</v>
          </cell>
          <cell r="E3036">
            <v>2019</v>
          </cell>
          <cell r="F3036" t="str">
            <v>OB</v>
          </cell>
          <cell r="G3036" t="str">
            <v>25 x M8EA-TD</v>
          </cell>
          <cell r="H3036" t="str">
            <v>OF5289</v>
          </cell>
          <cell r="I3036">
            <v>0</v>
          </cell>
          <cell r="J3036">
            <v>16</v>
          </cell>
          <cell r="K3036">
            <v>0</v>
          </cell>
          <cell r="L3036">
            <v>16</v>
          </cell>
          <cell r="M3036">
            <v>0</v>
          </cell>
          <cell r="N3036" t="str">
            <v>-</v>
          </cell>
          <cell r="O3036" t="str">
            <v>-</v>
          </cell>
          <cell r="P3036" t="str">
            <v>EMM</v>
          </cell>
          <cell r="Q3036" t="str">
            <v>-</v>
          </cell>
          <cell r="R3036" t="str">
            <v>-</v>
          </cell>
          <cell r="S3036" t="str">
            <v>-</v>
          </cell>
          <cell r="T3036" t="str">
            <v>-</v>
          </cell>
          <cell r="U3036">
            <v>43599</v>
          </cell>
          <cell r="V3036">
            <v>43644</v>
          </cell>
          <cell r="W3036">
            <v>43644</v>
          </cell>
          <cell r="X3036">
            <v>44</v>
          </cell>
          <cell r="Y3036">
            <v>0</v>
          </cell>
          <cell r="Z3036" t="str">
            <v/>
          </cell>
        </row>
        <row r="3037">
          <cell r="C3037">
            <v>5305</v>
          </cell>
          <cell r="D3037" t="str">
            <v>SITEL</v>
          </cell>
          <cell r="E3037">
            <v>2019</v>
          </cell>
          <cell r="F3037" t="str">
            <v>OB</v>
          </cell>
          <cell r="G3037" t="str">
            <v>50 x MODEM-FSK Generic</v>
          </cell>
          <cell r="H3037" t="str">
            <v>OF5289</v>
          </cell>
          <cell r="I3037">
            <v>0</v>
          </cell>
          <cell r="J3037">
            <v>4</v>
          </cell>
          <cell r="K3037">
            <v>0</v>
          </cell>
          <cell r="L3037">
            <v>4</v>
          </cell>
          <cell r="M3037">
            <v>0</v>
          </cell>
          <cell r="N3037" t="str">
            <v>-</v>
          </cell>
          <cell r="O3037" t="str">
            <v>-</v>
          </cell>
          <cell r="P3037" t="str">
            <v>EMM</v>
          </cell>
          <cell r="Q3037" t="str">
            <v>-</v>
          </cell>
          <cell r="R3037" t="str">
            <v>-</v>
          </cell>
          <cell r="S3037" t="str">
            <v>-</v>
          </cell>
          <cell r="T3037" t="str">
            <v>-</v>
          </cell>
          <cell r="U3037">
            <v>43599</v>
          </cell>
          <cell r="V3037">
            <v>43644</v>
          </cell>
          <cell r="W3037">
            <v>43644</v>
          </cell>
          <cell r="X3037">
            <v>44</v>
          </cell>
          <cell r="Y3037">
            <v>0</v>
          </cell>
          <cell r="Z3037" t="str">
            <v/>
          </cell>
        </row>
        <row r="3038">
          <cell r="C3038">
            <v>5306</v>
          </cell>
          <cell r="D3038" t="str">
            <v>SITEL</v>
          </cell>
          <cell r="E3038">
            <v>2019</v>
          </cell>
          <cell r="F3038" t="str">
            <v>OB</v>
          </cell>
          <cell r="G3038" t="str">
            <v>2 x Latiguillo Cable Coaxial RG-58U (2mts)</v>
          </cell>
          <cell r="H3038" t="str">
            <v>OF5289</v>
          </cell>
          <cell r="I3038">
            <v>0</v>
          </cell>
          <cell r="J3038">
            <v>0.5</v>
          </cell>
          <cell r="K3038">
            <v>0</v>
          </cell>
          <cell r="L3038">
            <v>0.5</v>
          </cell>
          <cell r="M3038">
            <v>0</v>
          </cell>
          <cell r="N3038" t="str">
            <v>-</v>
          </cell>
          <cell r="O3038" t="str">
            <v>-</v>
          </cell>
          <cell r="P3038" t="str">
            <v>EMM</v>
          </cell>
          <cell r="Q3038" t="str">
            <v>-</v>
          </cell>
          <cell r="R3038" t="str">
            <v>-</v>
          </cell>
          <cell r="S3038" t="str">
            <v>-</v>
          </cell>
          <cell r="T3038" t="str">
            <v>-</v>
          </cell>
          <cell r="U3038">
            <v>43599</v>
          </cell>
          <cell r="V3038">
            <v>43644</v>
          </cell>
          <cell r="W3038">
            <v>43644</v>
          </cell>
          <cell r="X3038">
            <v>44</v>
          </cell>
          <cell r="Y3038">
            <v>0</v>
          </cell>
          <cell r="Z3038" t="str">
            <v/>
          </cell>
        </row>
        <row r="3039">
          <cell r="C3039">
            <v>5307</v>
          </cell>
          <cell r="D3039" t="str">
            <v>SITEL</v>
          </cell>
          <cell r="E3039">
            <v>2019</v>
          </cell>
          <cell r="F3039" t="str">
            <v>OB</v>
          </cell>
          <cell r="G3039" t="str">
            <v>2 x Latiguillo Cable Coaxial RG-213U (8mts)</v>
          </cell>
          <cell r="H3039" t="str">
            <v>OF5289</v>
          </cell>
          <cell r="I3039">
            <v>0</v>
          </cell>
          <cell r="J3039">
            <v>0.5</v>
          </cell>
          <cell r="K3039">
            <v>0</v>
          </cell>
          <cell r="L3039">
            <v>0.5</v>
          </cell>
          <cell r="M3039">
            <v>0</v>
          </cell>
          <cell r="N3039" t="str">
            <v>-</v>
          </cell>
          <cell r="O3039" t="str">
            <v>-</v>
          </cell>
          <cell r="P3039" t="str">
            <v>EMM</v>
          </cell>
          <cell r="Q3039" t="str">
            <v>-</v>
          </cell>
          <cell r="R3039" t="str">
            <v>-</v>
          </cell>
          <cell r="S3039" t="str">
            <v>-</v>
          </cell>
          <cell r="T3039" t="str">
            <v>-</v>
          </cell>
          <cell r="U3039">
            <v>43599</v>
          </cell>
          <cell r="V3039">
            <v>43644</v>
          </cell>
          <cell r="W3039">
            <v>43644</v>
          </cell>
          <cell r="X3039">
            <v>44</v>
          </cell>
          <cell r="Y3039">
            <v>0</v>
          </cell>
          <cell r="Z3039" t="str">
            <v/>
          </cell>
        </row>
        <row r="3040">
          <cell r="C3040">
            <v>5308</v>
          </cell>
          <cell r="D3040" t="str">
            <v>EMSA</v>
          </cell>
          <cell r="E3040">
            <v>2019</v>
          </cell>
          <cell r="F3040" t="str">
            <v>TA</v>
          </cell>
          <cell r="G3040" t="str">
            <v>CC SCADA TEDIS.Net EMSA v3.3</v>
          </cell>
          <cell r="H3040" t="str">
            <v>IND</v>
          </cell>
          <cell r="I3040">
            <v>0</v>
          </cell>
          <cell r="J3040">
            <v>8.5</v>
          </cell>
          <cell r="K3040">
            <v>9</v>
          </cell>
          <cell r="L3040">
            <v>-0.5</v>
          </cell>
          <cell r="M3040">
            <v>1.0588235294117647</v>
          </cell>
          <cell r="N3040" t="str">
            <v>-</v>
          </cell>
          <cell r="O3040" t="str">
            <v>-</v>
          </cell>
          <cell r="P3040" t="str">
            <v>-</v>
          </cell>
          <cell r="Q3040" t="str">
            <v>JMG</v>
          </cell>
          <cell r="R3040" t="str">
            <v>-</v>
          </cell>
          <cell r="S3040" t="str">
            <v>-</v>
          </cell>
          <cell r="T3040" t="str">
            <v>-</v>
          </cell>
          <cell r="U3040">
            <v>43595</v>
          </cell>
          <cell r="V3040">
            <v>43616</v>
          </cell>
          <cell r="W3040">
            <v>43616</v>
          </cell>
          <cell r="X3040">
            <v>21</v>
          </cell>
          <cell r="Y3040">
            <v>43609</v>
          </cell>
          <cell r="Z3040">
            <v>-6</v>
          </cell>
        </row>
        <row r="3041">
          <cell r="C3041">
            <v>5309</v>
          </cell>
          <cell r="D3041" t="str">
            <v>EMSA</v>
          </cell>
          <cell r="E3041">
            <v>2019</v>
          </cell>
          <cell r="F3041" t="str">
            <v>TA</v>
          </cell>
          <cell r="G3041" t="str">
            <v>CC SCADA TEDIS.Net EMSA v3.4</v>
          </cell>
          <cell r="H3041" t="str">
            <v>IND</v>
          </cell>
          <cell r="I3041">
            <v>0</v>
          </cell>
          <cell r="J3041">
            <v>4</v>
          </cell>
          <cell r="K3041">
            <v>4</v>
          </cell>
          <cell r="L3041">
            <v>0</v>
          </cell>
          <cell r="M3041">
            <v>1</v>
          </cell>
          <cell r="N3041" t="str">
            <v>-</v>
          </cell>
          <cell r="O3041" t="str">
            <v>-</v>
          </cell>
          <cell r="P3041" t="str">
            <v>-</v>
          </cell>
          <cell r="Q3041" t="str">
            <v>JMG</v>
          </cell>
          <cell r="R3041" t="str">
            <v>-</v>
          </cell>
          <cell r="S3041" t="str">
            <v>-</v>
          </cell>
          <cell r="T3041" t="str">
            <v>-</v>
          </cell>
          <cell r="U3041">
            <v>43613</v>
          </cell>
          <cell r="V3041">
            <v>43616</v>
          </cell>
          <cell r="W3041">
            <v>43616</v>
          </cell>
          <cell r="X3041">
            <v>3</v>
          </cell>
          <cell r="Y3041">
            <v>43616</v>
          </cell>
          <cell r="Z3041">
            <v>0</v>
          </cell>
        </row>
        <row r="3042">
          <cell r="C3042">
            <v>5310</v>
          </cell>
          <cell r="D3042" t="str">
            <v>CARBAY</v>
          </cell>
          <cell r="E3042">
            <v>2019</v>
          </cell>
          <cell r="F3042" t="str">
            <v>OB</v>
          </cell>
          <cell r="G3042" t="str">
            <v>CC SCADA TEDIS.Net CARBAYIN v1.0</v>
          </cell>
          <cell r="H3042" t="str">
            <v>IND</v>
          </cell>
          <cell r="I3042">
            <v>0</v>
          </cell>
          <cell r="J3042">
            <v>87</v>
          </cell>
          <cell r="K3042">
            <v>0</v>
          </cell>
          <cell r="L3042">
            <v>87</v>
          </cell>
          <cell r="M3042">
            <v>0</v>
          </cell>
          <cell r="N3042" t="str">
            <v>-</v>
          </cell>
          <cell r="O3042" t="str">
            <v>-</v>
          </cell>
          <cell r="P3042" t="str">
            <v>-</v>
          </cell>
          <cell r="Q3042" t="str">
            <v>JMG</v>
          </cell>
          <cell r="R3042" t="str">
            <v>-</v>
          </cell>
          <cell r="S3042" t="str">
            <v>-</v>
          </cell>
          <cell r="T3042" t="str">
            <v>-</v>
          </cell>
          <cell r="U3042">
            <v>43594</v>
          </cell>
          <cell r="V3042">
            <v>43735</v>
          </cell>
          <cell r="W3042">
            <v>43735</v>
          </cell>
          <cell r="X3042">
            <v>138</v>
          </cell>
          <cell r="Y3042">
            <v>0</v>
          </cell>
          <cell r="Z3042" t="str">
            <v/>
          </cell>
        </row>
        <row r="3043">
          <cell r="C3043">
            <v>5311</v>
          </cell>
          <cell r="D3043" t="str">
            <v>ORMAZA</v>
          </cell>
          <cell r="E3043">
            <v>2019</v>
          </cell>
          <cell r="F3043" t="str">
            <v>OB</v>
          </cell>
          <cell r="G3043" t="str">
            <v>RTU CAP32-48 C.T. PEUSA</v>
          </cell>
          <cell r="H3043" t="str">
            <v>IND</v>
          </cell>
          <cell r="I3043">
            <v>0</v>
          </cell>
          <cell r="J3043">
            <v>1</v>
          </cell>
          <cell r="K3043">
            <v>0</v>
          </cell>
          <cell r="L3043">
            <v>1</v>
          </cell>
          <cell r="M3043">
            <v>0</v>
          </cell>
          <cell r="N3043" t="str">
            <v>-</v>
          </cell>
          <cell r="O3043" t="str">
            <v>-</v>
          </cell>
          <cell r="P3043" t="str">
            <v>EMM</v>
          </cell>
          <cell r="Q3043" t="str">
            <v>-</v>
          </cell>
          <cell r="R3043" t="str">
            <v>-</v>
          </cell>
          <cell r="S3043" t="str">
            <v>-</v>
          </cell>
          <cell r="T3043" t="str">
            <v>-</v>
          </cell>
          <cell r="U3043">
            <v>43599</v>
          </cell>
          <cell r="V3043">
            <v>43644</v>
          </cell>
          <cell r="W3043">
            <v>43644</v>
          </cell>
          <cell r="X3043">
            <v>44</v>
          </cell>
          <cell r="Y3043">
            <v>0</v>
          </cell>
          <cell r="Z3043" t="str">
            <v/>
          </cell>
        </row>
        <row r="3044">
          <cell r="C3044">
            <v>5312</v>
          </cell>
          <cell r="D3044" t="str">
            <v>EMSA</v>
          </cell>
          <cell r="E3044">
            <v>2019</v>
          </cell>
          <cell r="F3044" t="str">
            <v>OB</v>
          </cell>
          <cell r="G3044" t="str">
            <v>CC SCADA TEDIS.Net EMSA v3.5</v>
          </cell>
          <cell r="H3044" t="str">
            <v>IND</v>
          </cell>
          <cell r="I3044">
            <v>4</v>
          </cell>
          <cell r="J3044">
            <v>4</v>
          </cell>
          <cell r="K3044">
            <v>0</v>
          </cell>
          <cell r="L3044">
            <v>4</v>
          </cell>
          <cell r="M3044">
            <v>0</v>
          </cell>
          <cell r="N3044" t="str">
            <v>-</v>
          </cell>
          <cell r="O3044" t="str">
            <v>-</v>
          </cell>
          <cell r="P3044" t="str">
            <v>-</v>
          </cell>
          <cell r="Q3044" t="str">
            <v>JMG</v>
          </cell>
          <cell r="R3044" t="str">
            <v>-</v>
          </cell>
          <cell r="S3044" t="str">
            <v>-</v>
          </cell>
          <cell r="T3044" t="str">
            <v>-</v>
          </cell>
          <cell r="U3044">
            <v>43615</v>
          </cell>
          <cell r="V3044">
            <v>43616</v>
          </cell>
          <cell r="W3044">
            <v>43616</v>
          </cell>
          <cell r="X3044">
            <v>0</v>
          </cell>
          <cell r="Y3044">
            <v>43615</v>
          </cell>
          <cell r="Z3044">
            <v>0</v>
          </cell>
        </row>
        <row r="3045">
          <cell r="C3045">
            <v>5313</v>
          </cell>
          <cell r="D3045">
            <v>0</v>
          </cell>
          <cell r="E3045">
            <v>2019</v>
          </cell>
          <cell r="F3045" t="str">
            <v>OB</v>
          </cell>
          <cell r="G3045">
            <v>0</v>
          </cell>
          <cell r="H3045">
            <v>0</v>
          </cell>
          <cell r="I3045">
            <v>4</v>
          </cell>
          <cell r="J3045">
            <v>0</v>
          </cell>
          <cell r="K3045">
            <v>0</v>
          </cell>
          <cell r="L3045">
            <v>0</v>
          </cell>
          <cell r="M3045" t="str">
            <v xml:space="preserve"> </v>
          </cell>
          <cell r="N3045" t="str">
            <v>-</v>
          </cell>
          <cell r="O3045" t="str">
            <v>-</v>
          </cell>
          <cell r="P3045" t="str">
            <v>-</v>
          </cell>
          <cell r="Q3045" t="str">
            <v>-</v>
          </cell>
          <cell r="R3045" t="str">
            <v>-</v>
          </cell>
          <cell r="S3045" t="str">
            <v>-</v>
          </cell>
          <cell r="T3045" t="str">
            <v>-</v>
          </cell>
          <cell r="U3045">
            <v>0</v>
          </cell>
          <cell r="V3045">
            <v>0</v>
          </cell>
          <cell r="W3045" t="str">
            <v/>
          </cell>
          <cell r="X3045" t="str">
            <v/>
          </cell>
          <cell r="Y3045">
            <v>0</v>
          </cell>
          <cell r="Z3045" t="str">
            <v/>
          </cell>
        </row>
        <row r="3046">
          <cell r="C3046">
            <v>5314</v>
          </cell>
          <cell r="D3046">
            <v>0</v>
          </cell>
          <cell r="E3046">
            <v>2019</v>
          </cell>
          <cell r="F3046" t="str">
            <v>OB</v>
          </cell>
          <cell r="G3046">
            <v>0</v>
          </cell>
          <cell r="H3046">
            <v>0</v>
          </cell>
          <cell r="I3046">
            <v>6</v>
          </cell>
          <cell r="J3046">
            <v>0</v>
          </cell>
          <cell r="K3046">
            <v>0</v>
          </cell>
          <cell r="L3046">
            <v>0</v>
          </cell>
          <cell r="M3046" t="str">
            <v xml:space="preserve"> </v>
          </cell>
          <cell r="N3046" t="str">
            <v>-</v>
          </cell>
          <cell r="O3046" t="str">
            <v>-</v>
          </cell>
          <cell r="P3046" t="str">
            <v>-</v>
          </cell>
          <cell r="Q3046" t="str">
            <v>-</v>
          </cell>
          <cell r="R3046" t="str">
            <v>-</v>
          </cell>
          <cell r="S3046" t="str">
            <v>-</v>
          </cell>
          <cell r="T3046" t="str">
            <v>-</v>
          </cell>
          <cell r="U3046">
            <v>0</v>
          </cell>
          <cell r="V3046">
            <v>0</v>
          </cell>
          <cell r="W3046" t="str">
            <v/>
          </cell>
          <cell r="X3046" t="str">
            <v/>
          </cell>
          <cell r="Y3046">
            <v>0</v>
          </cell>
          <cell r="Z3046" t="str">
            <v/>
          </cell>
        </row>
        <row r="3047">
          <cell r="C3047">
            <v>5315</v>
          </cell>
          <cell r="D3047">
            <v>0</v>
          </cell>
          <cell r="E3047">
            <v>2019</v>
          </cell>
          <cell r="F3047" t="str">
            <v>OB</v>
          </cell>
          <cell r="G3047">
            <v>0</v>
          </cell>
          <cell r="H3047">
            <v>0</v>
          </cell>
          <cell r="I3047">
            <v>6</v>
          </cell>
          <cell r="J3047">
            <v>0</v>
          </cell>
          <cell r="K3047">
            <v>0</v>
          </cell>
          <cell r="L3047">
            <v>0</v>
          </cell>
          <cell r="M3047" t="str">
            <v xml:space="preserve"> </v>
          </cell>
          <cell r="N3047" t="str">
            <v>-</v>
          </cell>
          <cell r="O3047" t="str">
            <v>-</v>
          </cell>
          <cell r="P3047" t="str">
            <v>-</v>
          </cell>
          <cell r="Q3047" t="str">
            <v>-</v>
          </cell>
          <cell r="R3047" t="str">
            <v>-</v>
          </cell>
          <cell r="S3047" t="str">
            <v>-</v>
          </cell>
          <cell r="T3047" t="str">
            <v>-</v>
          </cell>
          <cell r="U3047">
            <v>0</v>
          </cell>
          <cell r="V3047">
            <v>0</v>
          </cell>
          <cell r="W3047" t="str">
            <v/>
          </cell>
          <cell r="X3047" t="str">
            <v/>
          </cell>
          <cell r="Y3047">
            <v>0</v>
          </cell>
          <cell r="Z3047" t="str">
            <v/>
          </cell>
        </row>
        <row r="3048">
          <cell r="C3048">
            <v>5316</v>
          </cell>
          <cell r="D3048">
            <v>0</v>
          </cell>
          <cell r="E3048">
            <v>2019</v>
          </cell>
          <cell r="F3048" t="str">
            <v>OB</v>
          </cell>
          <cell r="G3048">
            <v>0</v>
          </cell>
          <cell r="H3048">
            <v>0</v>
          </cell>
          <cell r="I3048">
            <v>0</v>
          </cell>
          <cell r="J3048">
            <v>0</v>
          </cell>
          <cell r="K3048">
            <v>0</v>
          </cell>
          <cell r="L3048">
            <v>0</v>
          </cell>
          <cell r="M3048" t="str">
            <v xml:space="preserve"> </v>
          </cell>
          <cell r="N3048" t="str">
            <v>-</v>
          </cell>
          <cell r="O3048" t="str">
            <v>-</v>
          </cell>
          <cell r="P3048" t="str">
            <v>-</v>
          </cell>
          <cell r="Q3048" t="str">
            <v>-</v>
          </cell>
          <cell r="R3048" t="str">
            <v>-</v>
          </cell>
          <cell r="S3048" t="str">
            <v>-</v>
          </cell>
          <cell r="T3048" t="str">
            <v>-</v>
          </cell>
          <cell r="U3048">
            <v>0</v>
          </cell>
          <cell r="V3048">
            <v>0</v>
          </cell>
          <cell r="W3048" t="str">
            <v/>
          </cell>
          <cell r="X3048" t="str">
            <v/>
          </cell>
          <cell r="Y3048">
            <v>0</v>
          </cell>
          <cell r="Z3048" t="str">
            <v/>
          </cell>
        </row>
        <row r="3049">
          <cell r="C3049">
            <v>5317</v>
          </cell>
          <cell r="D3049">
            <v>0</v>
          </cell>
          <cell r="E3049">
            <v>2019</v>
          </cell>
          <cell r="F3049" t="str">
            <v>OB</v>
          </cell>
          <cell r="G3049">
            <v>0</v>
          </cell>
          <cell r="H3049">
            <v>0</v>
          </cell>
          <cell r="I3049">
            <v>0</v>
          </cell>
          <cell r="J3049">
            <v>0</v>
          </cell>
          <cell r="K3049">
            <v>0</v>
          </cell>
          <cell r="L3049">
            <v>0</v>
          </cell>
          <cell r="M3049" t="str">
            <v xml:space="preserve"> </v>
          </cell>
          <cell r="N3049" t="str">
            <v>-</v>
          </cell>
          <cell r="O3049" t="str">
            <v>-</v>
          </cell>
          <cell r="P3049" t="str">
            <v>-</v>
          </cell>
          <cell r="Q3049" t="str">
            <v>-</v>
          </cell>
          <cell r="R3049" t="str">
            <v>-</v>
          </cell>
          <cell r="S3049" t="str">
            <v>-</v>
          </cell>
          <cell r="T3049" t="str">
            <v>-</v>
          </cell>
          <cell r="U3049">
            <v>0</v>
          </cell>
          <cell r="V3049">
            <v>0</v>
          </cell>
          <cell r="W3049" t="str">
            <v/>
          </cell>
          <cell r="X3049" t="str">
            <v/>
          </cell>
          <cell r="Y3049">
            <v>0</v>
          </cell>
          <cell r="Z3049" t="str">
            <v/>
          </cell>
        </row>
        <row r="3050">
          <cell r="C3050">
            <v>5318</v>
          </cell>
          <cell r="D3050">
            <v>0</v>
          </cell>
          <cell r="E3050">
            <v>2019</v>
          </cell>
          <cell r="F3050" t="str">
            <v>OB</v>
          </cell>
          <cell r="G3050">
            <v>0</v>
          </cell>
          <cell r="H3050">
            <v>0</v>
          </cell>
          <cell r="I3050">
            <v>0</v>
          </cell>
          <cell r="J3050">
            <v>0</v>
          </cell>
          <cell r="K3050">
            <v>0</v>
          </cell>
          <cell r="L3050">
            <v>0</v>
          </cell>
          <cell r="M3050" t="str">
            <v xml:space="preserve"> </v>
          </cell>
          <cell r="N3050" t="str">
            <v>-</v>
          </cell>
          <cell r="O3050" t="str">
            <v>-</v>
          </cell>
          <cell r="P3050" t="str">
            <v>-</v>
          </cell>
          <cell r="Q3050" t="str">
            <v>-</v>
          </cell>
          <cell r="R3050" t="str">
            <v>-</v>
          </cell>
          <cell r="S3050" t="str">
            <v>-</v>
          </cell>
          <cell r="T3050" t="str">
            <v>-</v>
          </cell>
          <cell r="U3050">
            <v>0</v>
          </cell>
          <cell r="V3050">
            <v>0</v>
          </cell>
          <cell r="W3050" t="str">
            <v/>
          </cell>
          <cell r="X3050" t="str">
            <v/>
          </cell>
          <cell r="Y3050">
            <v>0</v>
          </cell>
          <cell r="Z3050" t="str">
            <v/>
          </cell>
        </row>
        <row r="3051">
          <cell r="C3051">
            <v>5319</v>
          </cell>
          <cell r="D3051">
            <v>0</v>
          </cell>
          <cell r="E3051">
            <v>2019</v>
          </cell>
          <cell r="F3051" t="str">
            <v>OB</v>
          </cell>
          <cell r="G3051">
            <v>0</v>
          </cell>
          <cell r="H3051">
            <v>0</v>
          </cell>
          <cell r="I3051">
            <v>0</v>
          </cell>
          <cell r="J3051">
            <v>0</v>
          </cell>
          <cell r="K3051">
            <v>0</v>
          </cell>
          <cell r="L3051">
            <v>0</v>
          </cell>
          <cell r="M3051" t="str">
            <v xml:space="preserve"> </v>
          </cell>
          <cell r="N3051" t="str">
            <v>-</v>
          </cell>
          <cell r="O3051" t="str">
            <v>-</v>
          </cell>
          <cell r="P3051" t="str">
            <v>-</v>
          </cell>
          <cell r="Q3051" t="str">
            <v>-</v>
          </cell>
          <cell r="R3051" t="str">
            <v>-</v>
          </cell>
          <cell r="S3051" t="str">
            <v>-</v>
          </cell>
          <cell r="T3051" t="str">
            <v>-</v>
          </cell>
          <cell r="U3051">
            <v>0</v>
          </cell>
          <cell r="V3051">
            <v>0</v>
          </cell>
          <cell r="W3051" t="str">
            <v/>
          </cell>
          <cell r="X3051" t="str">
            <v/>
          </cell>
          <cell r="Y3051">
            <v>0</v>
          </cell>
          <cell r="Z3051" t="str">
            <v/>
          </cell>
        </row>
        <row r="3052">
          <cell r="C3052">
            <v>5320</v>
          </cell>
          <cell r="D3052">
            <v>0</v>
          </cell>
          <cell r="E3052">
            <v>2019</v>
          </cell>
          <cell r="F3052" t="str">
            <v>OB</v>
          </cell>
          <cell r="G3052">
            <v>0</v>
          </cell>
          <cell r="H3052">
            <v>0</v>
          </cell>
          <cell r="I3052">
            <v>0</v>
          </cell>
          <cell r="J3052">
            <v>0</v>
          </cell>
          <cell r="K3052">
            <v>0</v>
          </cell>
          <cell r="L3052">
            <v>0</v>
          </cell>
          <cell r="M3052" t="str">
            <v xml:space="preserve"> </v>
          </cell>
          <cell r="N3052" t="str">
            <v>-</v>
          </cell>
          <cell r="O3052" t="str">
            <v>-</v>
          </cell>
          <cell r="P3052" t="str">
            <v>-</v>
          </cell>
          <cell r="Q3052" t="str">
            <v>-</v>
          </cell>
          <cell r="R3052" t="str">
            <v>-</v>
          </cell>
          <cell r="S3052" t="str">
            <v>-</v>
          </cell>
          <cell r="T3052" t="str">
            <v>-</v>
          </cell>
          <cell r="U3052">
            <v>0</v>
          </cell>
          <cell r="V3052">
            <v>0</v>
          </cell>
          <cell r="W3052" t="str">
            <v/>
          </cell>
          <cell r="X3052" t="str">
            <v/>
          </cell>
          <cell r="Y3052">
            <v>0</v>
          </cell>
          <cell r="Z3052" t="str">
            <v/>
          </cell>
        </row>
        <row r="3053">
          <cell r="C3053">
            <v>5321</v>
          </cell>
          <cell r="D3053">
            <v>0</v>
          </cell>
          <cell r="E3053">
            <v>2019</v>
          </cell>
          <cell r="F3053" t="str">
            <v>OB</v>
          </cell>
          <cell r="G3053">
            <v>0</v>
          </cell>
          <cell r="H3053">
            <v>0</v>
          </cell>
          <cell r="I3053">
            <v>0</v>
          </cell>
          <cell r="J3053">
            <v>0</v>
          </cell>
          <cell r="K3053">
            <v>0</v>
          </cell>
          <cell r="L3053">
            <v>0</v>
          </cell>
          <cell r="M3053" t="str">
            <v xml:space="preserve"> </v>
          </cell>
          <cell r="N3053" t="str">
            <v>-</v>
          </cell>
          <cell r="O3053" t="str">
            <v>-</v>
          </cell>
          <cell r="P3053" t="str">
            <v>-</v>
          </cell>
          <cell r="Q3053" t="str">
            <v>-</v>
          </cell>
          <cell r="R3053" t="str">
            <v>-</v>
          </cell>
          <cell r="S3053" t="str">
            <v>-</v>
          </cell>
          <cell r="T3053" t="str">
            <v>-</v>
          </cell>
          <cell r="U3053">
            <v>0</v>
          </cell>
          <cell r="V3053">
            <v>0</v>
          </cell>
          <cell r="W3053" t="str">
            <v/>
          </cell>
          <cell r="X3053" t="str">
            <v/>
          </cell>
          <cell r="Y3053">
            <v>0</v>
          </cell>
          <cell r="Z3053" t="str">
            <v/>
          </cell>
        </row>
        <row r="3054">
          <cell r="C3054">
            <v>5322</v>
          </cell>
          <cell r="D3054">
            <v>0</v>
          </cell>
          <cell r="E3054">
            <v>2019</v>
          </cell>
          <cell r="F3054" t="str">
            <v>OB</v>
          </cell>
          <cell r="G3054">
            <v>0</v>
          </cell>
          <cell r="H3054">
            <v>0</v>
          </cell>
          <cell r="I3054">
            <v>0</v>
          </cell>
          <cell r="J3054">
            <v>0</v>
          </cell>
          <cell r="K3054">
            <v>0</v>
          </cell>
          <cell r="L3054">
            <v>0</v>
          </cell>
          <cell r="M3054" t="str">
            <v xml:space="preserve"> </v>
          </cell>
          <cell r="N3054" t="str">
            <v>-</v>
          </cell>
          <cell r="O3054" t="str">
            <v>-</v>
          </cell>
          <cell r="P3054" t="str">
            <v>-</v>
          </cell>
          <cell r="Q3054" t="str">
            <v>-</v>
          </cell>
          <cell r="R3054" t="str">
            <v>-</v>
          </cell>
          <cell r="S3054" t="str">
            <v>-</v>
          </cell>
          <cell r="T3054" t="str">
            <v>-</v>
          </cell>
          <cell r="U3054">
            <v>0</v>
          </cell>
          <cell r="V3054">
            <v>0</v>
          </cell>
          <cell r="W3054" t="str">
            <v/>
          </cell>
          <cell r="X3054" t="str">
            <v/>
          </cell>
          <cell r="Y3054">
            <v>0</v>
          </cell>
          <cell r="Z3054" t="str">
            <v/>
          </cell>
        </row>
        <row r="3055">
          <cell r="C3055">
            <v>5323</v>
          </cell>
          <cell r="D3055">
            <v>0</v>
          </cell>
          <cell r="E3055">
            <v>2019</v>
          </cell>
          <cell r="F3055" t="str">
            <v>OB</v>
          </cell>
          <cell r="G3055">
            <v>0</v>
          </cell>
          <cell r="H3055">
            <v>0</v>
          </cell>
          <cell r="I3055">
            <v>0</v>
          </cell>
          <cell r="J3055">
            <v>0</v>
          </cell>
          <cell r="K3055">
            <v>0</v>
          </cell>
          <cell r="L3055">
            <v>0</v>
          </cell>
          <cell r="M3055" t="str">
            <v xml:space="preserve"> </v>
          </cell>
          <cell r="N3055" t="str">
            <v>-</v>
          </cell>
          <cell r="O3055" t="str">
            <v>-</v>
          </cell>
          <cell r="P3055" t="str">
            <v>-</v>
          </cell>
          <cell r="Q3055" t="str">
            <v>-</v>
          </cell>
          <cell r="R3055" t="str">
            <v>-</v>
          </cell>
          <cell r="S3055" t="str">
            <v>-</v>
          </cell>
          <cell r="T3055" t="str">
            <v>-</v>
          </cell>
          <cell r="U3055">
            <v>0</v>
          </cell>
          <cell r="V3055">
            <v>0</v>
          </cell>
          <cell r="W3055" t="str">
            <v/>
          </cell>
          <cell r="X3055" t="str">
            <v/>
          </cell>
          <cell r="Y3055">
            <v>0</v>
          </cell>
          <cell r="Z3055" t="str">
            <v/>
          </cell>
        </row>
        <row r="3056">
          <cell r="C3056">
            <v>5324</v>
          </cell>
          <cell r="D3056">
            <v>0</v>
          </cell>
          <cell r="E3056">
            <v>2019</v>
          </cell>
          <cell r="F3056" t="str">
            <v>OB</v>
          </cell>
          <cell r="G3056">
            <v>0</v>
          </cell>
          <cell r="H3056">
            <v>0</v>
          </cell>
          <cell r="I3056">
            <v>0</v>
          </cell>
          <cell r="J3056">
            <v>0</v>
          </cell>
          <cell r="K3056">
            <v>0</v>
          </cell>
          <cell r="L3056">
            <v>0</v>
          </cell>
          <cell r="M3056" t="str">
            <v xml:space="preserve"> </v>
          </cell>
          <cell r="N3056" t="str">
            <v>-</v>
          </cell>
          <cell r="O3056" t="str">
            <v>-</v>
          </cell>
          <cell r="P3056" t="str">
            <v>-</v>
          </cell>
          <cell r="Q3056" t="str">
            <v>-</v>
          </cell>
          <cell r="R3056" t="str">
            <v>-</v>
          </cell>
          <cell r="S3056" t="str">
            <v>-</v>
          </cell>
          <cell r="T3056" t="str">
            <v>-</v>
          </cell>
          <cell r="U3056">
            <v>0</v>
          </cell>
          <cell r="V3056">
            <v>0</v>
          </cell>
          <cell r="W3056" t="str">
            <v/>
          </cell>
          <cell r="X3056" t="str">
            <v/>
          </cell>
          <cell r="Y3056">
            <v>0</v>
          </cell>
          <cell r="Z3056" t="str">
            <v/>
          </cell>
        </row>
        <row r="3057">
          <cell r="C3057">
            <v>5325</v>
          </cell>
          <cell r="D3057">
            <v>0</v>
          </cell>
          <cell r="E3057">
            <v>2019</v>
          </cell>
          <cell r="F3057" t="str">
            <v>OB</v>
          </cell>
          <cell r="G3057">
            <v>0</v>
          </cell>
          <cell r="H3057">
            <v>0</v>
          </cell>
          <cell r="I3057">
            <v>0</v>
          </cell>
          <cell r="J3057">
            <v>0</v>
          </cell>
          <cell r="K3057">
            <v>0</v>
          </cell>
          <cell r="L3057">
            <v>0</v>
          </cell>
          <cell r="M3057" t="str">
            <v xml:space="preserve"> </v>
          </cell>
          <cell r="N3057" t="str">
            <v>-</v>
          </cell>
          <cell r="O3057" t="str">
            <v>-</v>
          </cell>
          <cell r="P3057" t="str">
            <v>-</v>
          </cell>
          <cell r="Q3057" t="str">
            <v>-</v>
          </cell>
          <cell r="R3057" t="str">
            <v>-</v>
          </cell>
          <cell r="S3057" t="str">
            <v>-</v>
          </cell>
          <cell r="T3057" t="str">
            <v>-</v>
          </cell>
          <cell r="U3057">
            <v>0</v>
          </cell>
          <cell r="V3057">
            <v>0</v>
          </cell>
          <cell r="W3057" t="str">
            <v/>
          </cell>
          <cell r="X3057" t="str">
            <v/>
          </cell>
          <cell r="Y3057">
            <v>0</v>
          </cell>
          <cell r="Z3057" t="str">
            <v/>
          </cell>
        </row>
        <row r="3058">
          <cell r="C3058">
            <v>5326</v>
          </cell>
          <cell r="D3058">
            <v>0</v>
          </cell>
          <cell r="E3058">
            <v>2019</v>
          </cell>
          <cell r="F3058" t="str">
            <v>OB</v>
          </cell>
          <cell r="G3058">
            <v>0</v>
          </cell>
          <cell r="H3058">
            <v>0</v>
          </cell>
          <cell r="I3058">
            <v>0</v>
          </cell>
          <cell r="J3058">
            <v>0</v>
          </cell>
          <cell r="K3058">
            <v>0</v>
          </cell>
          <cell r="L3058">
            <v>0</v>
          </cell>
          <cell r="M3058" t="str">
            <v xml:space="preserve"> </v>
          </cell>
          <cell r="N3058" t="str">
            <v>-</v>
          </cell>
          <cell r="O3058" t="str">
            <v>-</v>
          </cell>
          <cell r="P3058" t="str">
            <v>-</v>
          </cell>
          <cell r="Q3058" t="str">
            <v>-</v>
          </cell>
          <cell r="R3058" t="str">
            <v>-</v>
          </cell>
          <cell r="S3058" t="str">
            <v>-</v>
          </cell>
          <cell r="T3058" t="str">
            <v>-</v>
          </cell>
          <cell r="U3058">
            <v>0</v>
          </cell>
          <cell r="V3058">
            <v>0</v>
          </cell>
          <cell r="W3058" t="str">
            <v/>
          </cell>
          <cell r="X3058" t="str">
            <v/>
          </cell>
          <cell r="Y3058">
            <v>0</v>
          </cell>
          <cell r="Z3058" t="str">
            <v/>
          </cell>
        </row>
        <row r="3059">
          <cell r="C3059">
            <v>5327</v>
          </cell>
          <cell r="D3059">
            <v>0</v>
          </cell>
          <cell r="E3059">
            <v>2019</v>
          </cell>
          <cell r="F3059" t="str">
            <v>OB</v>
          </cell>
          <cell r="G3059">
            <v>0</v>
          </cell>
          <cell r="H3059">
            <v>0</v>
          </cell>
          <cell r="I3059">
            <v>0</v>
          </cell>
          <cell r="J3059">
            <v>0</v>
          </cell>
          <cell r="K3059">
            <v>0</v>
          </cell>
          <cell r="L3059">
            <v>0</v>
          </cell>
          <cell r="M3059" t="str">
            <v xml:space="preserve"> </v>
          </cell>
          <cell r="N3059" t="str">
            <v>-</v>
          </cell>
          <cell r="O3059" t="str">
            <v>-</v>
          </cell>
          <cell r="P3059" t="str">
            <v>-</v>
          </cell>
          <cell r="Q3059" t="str">
            <v>-</v>
          </cell>
          <cell r="R3059" t="str">
            <v>-</v>
          </cell>
          <cell r="S3059" t="str">
            <v>-</v>
          </cell>
          <cell r="T3059" t="str">
            <v>-</v>
          </cell>
          <cell r="U3059">
            <v>0</v>
          </cell>
          <cell r="V3059">
            <v>0</v>
          </cell>
          <cell r="W3059" t="str">
            <v/>
          </cell>
          <cell r="X3059" t="str">
            <v/>
          </cell>
          <cell r="Y3059">
            <v>0</v>
          </cell>
          <cell r="Z3059" t="str">
            <v/>
          </cell>
        </row>
        <row r="3060">
          <cell r="C3060">
            <v>5328</v>
          </cell>
          <cell r="D3060">
            <v>0</v>
          </cell>
          <cell r="E3060">
            <v>2019</v>
          </cell>
          <cell r="F3060" t="str">
            <v>OB</v>
          </cell>
          <cell r="G3060">
            <v>0</v>
          </cell>
          <cell r="H3060">
            <v>0</v>
          </cell>
          <cell r="I3060">
            <v>0</v>
          </cell>
          <cell r="J3060">
            <v>0</v>
          </cell>
          <cell r="K3060">
            <v>0</v>
          </cell>
          <cell r="L3060">
            <v>0</v>
          </cell>
          <cell r="M3060" t="str">
            <v xml:space="preserve"> </v>
          </cell>
          <cell r="N3060" t="str">
            <v>-</v>
          </cell>
          <cell r="O3060" t="str">
            <v>-</v>
          </cell>
          <cell r="P3060" t="str">
            <v>-</v>
          </cell>
          <cell r="Q3060" t="str">
            <v>-</v>
          </cell>
          <cell r="R3060" t="str">
            <v>-</v>
          </cell>
          <cell r="S3060" t="str">
            <v>-</v>
          </cell>
          <cell r="T3060" t="str">
            <v>-</v>
          </cell>
          <cell r="U3060">
            <v>0</v>
          </cell>
          <cell r="V3060">
            <v>0</v>
          </cell>
          <cell r="W3060" t="str">
            <v/>
          </cell>
          <cell r="X3060" t="str">
            <v/>
          </cell>
          <cell r="Y3060">
            <v>0</v>
          </cell>
          <cell r="Z3060" t="str">
            <v/>
          </cell>
        </row>
        <row r="3061">
          <cell r="C3061">
            <v>5329</v>
          </cell>
          <cell r="D3061">
            <v>0</v>
          </cell>
          <cell r="E3061">
            <v>2019</v>
          </cell>
          <cell r="F3061" t="str">
            <v>OB</v>
          </cell>
          <cell r="G3061">
            <v>0</v>
          </cell>
          <cell r="H3061">
            <v>0</v>
          </cell>
          <cell r="I3061">
            <v>0</v>
          </cell>
          <cell r="J3061">
            <v>0</v>
          </cell>
          <cell r="K3061">
            <v>0</v>
          </cell>
          <cell r="L3061">
            <v>0</v>
          </cell>
          <cell r="M3061" t="str">
            <v xml:space="preserve"> </v>
          </cell>
          <cell r="N3061" t="str">
            <v>-</v>
          </cell>
          <cell r="O3061" t="str">
            <v>-</v>
          </cell>
          <cell r="P3061" t="str">
            <v>-</v>
          </cell>
          <cell r="Q3061" t="str">
            <v>-</v>
          </cell>
          <cell r="R3061" t="str">
            <v>-</v>
          </cell>
          <cell r="S3061" t="str">
            <v>-</v>
          </cell>
          <cell r="T3061" t="str">
            <v>-</v>
          </cell>
          <cell r="U3061">
            <v>0</v>
          </cell>
          <cell r="V3061">
            <v>0</v>
          </cell>
          <cell r="W3061" t="str">
            <v/>
          </cell>
          <cell r="X3061" t="str">
            <v/>
          </cell>
          <cell r="Y3061">
            <v>0</v>
          </cell>
          <cell r="Z3061" t="str">
            <v/>
          </cell>
        </row>
        <row r="3062">
          <cell r="C3062">
            <v>5330</v>
          </cell>
          <cell r="D3062">
            <v>0</v>
          </cell>
          <cell r="E3062">
            <v>2019</v>
          </cell>
          <cell r="F3062" t="str">
            <v>OB</v>
          </cell>
          <cell r="G3062">
            <v>0</v>
          </cell>
          <cell r="H3062">
            <v>0</v>
          </cell>
          <cell r="I3062">
            <v>0</v>
          </cell>
          <cell r="J3062">
            <v>0</v>
          </cell>
          <cell r="K3062">
            <v>0</v>
          </cell>
          <cell r="L3062">
            <v>0</v>
          </cell>
          <cell r="M3062" t="str">
            <v xml:space="preserve"> </v>
          </cell>
          <cell r="N3062" t="str">
            <v>-</v>
          </cell>
          <cell r="O3062" t="str">
            <v>-</v>
          </cell>
          <cell r="P3062" t="str">
            <v>-</v>
          </cell>
          <cell r="Q3062" t="str">
            <v>-</v>
          </cell>
          <cell r="R3062" t="str">
            <v>-</v>
          </cell>
          <cell r="S3062" t="str">
            <v>-</v>
          </cell>
          <cell r="T3062" t="str">
            <v>-</v>
          </cell>
          <cell r="U3062">
            <v>0</v>
          </cell>
          <cell r="V3062">
            <v>0</v>
          </cell>
          <cell r="W3062" t="str">
            <v/>
          </cell>
          <cell r="X3062" t="str">
            <v/>
          </cell>
          <cell r="Y3062">
            <v>0</v>
          </cell>
          <cell r="Z3062" t="str">
            <v/>
          </cell>
        </row>
        <row r="3063">
          <cell r="C3063">
            <v>5331</v>
          </cell>
          <cell r="D3063">
            <v>0</v>
          </cell>
          <cell r="E3063">
            <v>2019</v>
          </cell>
          <cell r="F3063" t="str">
            <v>OB</v>
          </cell>
          <cell r="G3063">
            <v>0</v>
          </cell>
          <cell r="H3063">
            <v>0</v>
          </cell>
          <cell r="I3063">
            <v>0</v>
          </cell>
          <cell r="J3063">
            <v>0</v>
          </cell>
          <cell r="K3063">
            <v>0</v>
          </cell>
          <cell r="L3063">
            <v>0</v>
          </cell>
          <cell r="M3063" t="str">
            <v xml:space="preserve"> </v>
          </cell>
          <cell r="N3063" t="str">
            <v>-</v>
          </cell>
          <cell r="O3063" t="str">
            <v>-</v>
          </cell>
          <cell r="P3063" t="str">
            <v>-</v>
          </cell>
          <cell r="Q3063" t="str">
            <v>-</v>
          </cell>
          <cell r="R3063" t="str">
            <v>-</v>
          </cell>
          <cell r="S3063" t="str">
            <v>-</v>
          </cell>
          <cell r="T3063" t="str">
            <v>-</v>
          </cell>
          <cell r="U3063">
            <v>0</v>
          </cell>
          <cell r="V3063">
            <v>0</v>
          </cell>
          <cell r="W3063" t="str">
            <v/>
          </cell>
          <cell r="X3063" t="str">
            <v/>
          </cell>
          <cell r="Y3063">
            <v>0</v>
          </cell>
          <cell r="Z3063" t="str">
            <v/>
          </cell>
        </row>
        <row r="3064">
          <cell r="C3064">
            <v>0</v>
          </cell>
          <cell r="D3064">
            <v>0</v>
          </cell>
          <cell r="E3064">
            <v>0</v>
          </cell>
          <cell r="F3064">
            <v>0</v>
          </cell>
          <cell r="G3064">
            <v>0</v>
          </cell>
          <cell r="H3064">
            <v>0</v>
          </cell>
          <cell r="I3064">
            <v>0</v>
          </cell>
          <cell r="J3064">
            <v>135.5</v>
          </cell>
          <cell r="K3064">
            <v>13</v>
          </cell>
          <cell r="L3064">
            <v>122.5</v>
          </cell>
          <cell r="M3064">
            <v>0</v>
          </cell>
          <cell r="N3064">
            <v>0</v>
          </cell>
          <cell r="O3064">
            <v>0</v>
          </cell>
          <cell r="P3064">
            <v>0</v>
          </cell>
          <cell r="Q3064">
            <v>0</v>
          </cell>
          <cell r="R3064">
            <v>0</v>
          </cell>
          <cell r="S3064">
            <v>0</v>
          </cell>
          <cell r="T3064">
            <v>0</v>
          </cell>
          <cell r="U3064">
            <v>0</v>
          </cell>
          <cell r="V3064">
            <v>0</v>
          </cell>
          <cell r="W3064">
            <v>0</v>
          </cell>
          <cell r="X3064">
            <v>0</v>
          </cell>
          <cell r="Y3064">
            <v>0</v>
          </cell>
          <cell r="Z3064">
            <v>-6</v>
          </cell>
        </row>
        <row r="3065">
          <cell r="M3065">
            <v>0</v>
          </cell>
          <cell r="N3065">
            <v>0</v>
          </cell>
          <cell r="O3065">
            <v>0</v>
          </cell>
          <cell r="P3065">
            <v>0</v>
          </cell>
          <cell r="Q3065">
            <v>0</v>
          </cell>
          <cell r="R3065">
            <v>0</v>
          </cell>
          <cell r="S3065">
            <v>0</v>
          </cell>
          <cell r="T3065">
            <v>0</v>
          </cell>
          <cell r="U3065">
            <v>0</v>
          </cell>
          <cell r="V3065">
            <v>0</v>
          </cell>
          <cell r="W3065">
            <v>0</v>
          </cell>
          <cell r="X3065">
            <v>0</v>
          </cell>
          <cell r="Y3065">
            <v>0</v>
          </cell>
          <cell r="Z3065">
            <v>0</v>
          </cell>
        </row>
        <row r="3066">
          <cell r="M3066">
            <v>0</v>
          </cell>
          <cell r="N3066">
            <v>0</v>
          </cell>
          <cell r="O3066">
            <v>0</v>
          </cell>
          <cell r="P3066">
            <v>0</v>
          </cell>
          <cell r="Q3066">
            <v>0</v>
          </cell>
          <cell r="R3066">
            <v>0</v>
          </cell>
          <cell r="S3066">
            <v>0</v>
          </cell>
          <cell r="T3066">
            <v>0</v>
          </cell>
          <cell r="U3066">
            <v>0</v>
          </cell>
          <cell r="V3066">
            <v>0</v>
          </cell>
          <cell r="W3066">
            <v>0</v>
          </cell>
          <cell r="X3066">
            <v>0</v>
          </cell>
          <cell r="Y3066">
            <v>0</v>
          </cell>
          <cell r="Z3066">
            <v>0</v>
          </cell>
        </row>
        <row r="3067">
          <cell r="D3067">
            <v>0</v>
          </cell>
          <cell r="E3067">
            <v>0</v>
          </cell>
          <cell r="F3067">
            <v>0</v>
          </cell>
          <cell r="G3067">
            <v>0</v>
          </cell>
          <cell r="H3067">
            <v>0</v>
          </cell>
          <cell r="I3067">
            <v>0</v>
          </cell>
          <cell r="J3067">
            <v>0</v>
          </cell>
          <cell r="K3067">
            <v>0</v>
          </cell>
          <cell r="M3067">
            <v>0</v>
          </cell>
          <cell r="N3067" t="str">
            <v>APROVISIONAMENTS</v>
          </cell>
          <cell r="O3067" t="str">
            <v>ADMINISTRACIO</v>
          </cell>
          <cell r="P3067" t="str">
            <v>OPERACIONS</v>
          </cell>
          <cell r="Q3067" t="str">
            <v>ENGINYERIA HW</v>
          </cell>
          <cell r="R3067" t="str">
            <v>ENGINYERIA SW</v>
          </cell>
          <cell r="S3067" t="str">
            <v>COMERCIAL</v>
          </cell>
          <cell r="T3067" t="str">
            <v>CONSUL.TELCOMUNIC.</v>
          </cell>
          <cell r="U3067">
            <v>0</v>
          </cell>
          <cell r="V3067">
            <v>0</v>
          </cell>
          <cell r="W3067">
            <v>0</v>
          </cell>
          <cell r="X3067">
            <v>0</v>
          </cell>
          <cell r="Y3067">
            <v>0</v>
          </cell>
          <cell r="Z3067">
            <v>0</v>
          </cell>
        </row>
        <row r="3068">
          <cell r="M3068">
            <v>0</v>
          </cell>
          <cell r="N3068">
            <v>0</v>
          </cell>
          <cell r="O3068">
            <v>0</v>
          </cell>
          <cell r="P3068">
            <v>0</v>
          </cell>
          <cell r="Q3068">
            <v>0</v>
          </cell>
          <cell r="R3068">
            <v>0</v>
          </cell>
          <cell r="S3068">
            <v>0</v>
          </cell>
          <cell r="T3068">
            <v>0</v>
          </cell>
          <cell r="U3068">
            <v>0</v>
          </cell>
          <cell r="V3068">
            <v>0</v>
          </cell>
          <cell r="W3068">
            <v>0</v>
          </cell>
          <cell r="X3068">
            <v>0</v>
          </cell>
          <cell r="Y3068">
            <v>0</v>
          </cell>
          <cell r="Z3068">
            <v>0</v>
          </cell>
        </row>
        <row r="3069">
          <cell r="M3069">
            <v>0</v>
          </cell>
          <cell r="N3069">
            <v>0</v>
          </cell>
          <cell r="O3069">
            <v>0</v>
          </cell>
          <cell r="P3069">
            <v>0</v>
          </cell>
          <cell r="Q3069">
            <v>0</v>
          </cell>
          <cell r="R3069">
            <v>0</v>
          </cell>
          <cell r="S3069">
            <v>0</v>
          </cell>
          <cell r="T3069">
            <v>0</v>
          </cell>
          <cell r="U3069">
            <v>0</v>
          </cell>
          <cell r="V3069">
            <v>0</v>
          </cell>
          <cell r="W3069">
            <v>0</v>
          </cell>
          <cell r="X3069">
            <v>0</v>
          </cell>
          <cell r="Y3069">
            <v>0</v>
          </cell>
          <cell r="Z3069">
            <v>0</v>
          </cell>
        </row>
        <row r="3070">
          <cell r="M3070">
            <v>0</v>
          </cell>
          <cell r="N3070">
            <v>0</v>
          </cell>
          <cell r="O3070">
            <v>0</v>
          </cell>
          <cell r="P3070">
            <v>0</v>
          </cell>
          <cell r="Q3070">
            <v>0</v>
          </cell>
          <cell r="R3070">
            <v>0</v>
          </cell>
          <cell r="S3070">
            <v>0</v>
          </cell>
          <cell r="T3070">
            <v>0</v>
          </cell>
          <cell r="U3070">
            <v>0</v>
          </cell>
          <cell r="V3070">
            <v>0</v>
          </cell>
          <cell r="W3070">
            <v>0</v>
          </cell>
          <cell r="X3070">
            <v>0</v>
          </cell>
          <cell r="Y3070">
            <v>0</v>
          </cell>
          <cell r="Z3070">
            <v>0</v>
          </cell>
        </row>
        <row r="3071">
          <cell r="M3071">
            <v>0</v>
          </cell>
          <cell r="N3071">
            <v>0</v>
          </cell>
          <cell r="O3071">
            <v>0</v>
          </cell>
          <cell r="P3071">
            <v>0</v>
          </cell>
          <cell r="Q3071">
            <v>0</v>
          </cell>
          <cell r="R3071">
            <v>0</v>
          </cell>
          <cell r="S3071">
            <v>0</v>
          </cell>
          <cell r="T3071">
            <v>0</v>
          </cell>
          <cell r="U3071">
            <v>0</v>
          </cell>
          <cell r="V3071">
            <v>0</v>
          </cell>
          <cell r="W3071">
            <v>0</v>
          </cell>
          <cell r="X3071">
            <v>0</v>
          </cell>
          <cell r="Y3071">
            <v>0</v>
          </cell>
          <cell r="Z3071">
            <v>0</v>
          </cell>
        </row>
        <row r="3072">
          <cell r="E3072" t="str">
            <v>Projectes (EXTERNS) en curs 2.019</v>
          </cell>
          <cell r="F3072">
            <v>0</v>
          </cell>
          <cell r="G3072">
            <v>0</v>
          </cell>
          <cell r="H3072">
            <v>0</v>
          </cell>
          <cell r="I3072">
            <v>0</v>
          </cell>
          <cell r="J3072">
            <v>0</v>
          </cell>
          <cell r="K3072">
            <v>0</v>
          </cell>
          <cell r="L3072">
            <v>0</v>
          </cell>
          <cell r="M3072">
            <v>0</v>
          </cell>
          <cell r="N3072">
            <v>0</v>
          </cell>
          <cell r="O3072">
            <v>0</v>
          </cell>
          <cell r="P3072">
            <v>0</v>
          </cell>
          <cell r="Q3072">
            <v>0</v>
          </cell>
          <cell r="R3072">
            <v>0</v>
          </cell>
          <cell r="S3072">
            <v>0</v>
          </cell>
          <cell r="T3072">
            <v>0</v>
          </cell>
          <cell r="U3072">
            <v>0</v>
          </cell>
          <cell r="V3072">
            <v>0</v>
          </cell>
          <cell r="W3072">
            <v>0</v>
          </cell>
          <cell r="X3072">
            <v>0</v>
          </cell>
          <cell r="Y3072">
            <v>0</v>
          </cell>
          <cell r="Z3072">
            <v>0</v>
          </cell>
        </row>
        <row r="3073">
          <cell r="M3073">
            <v>0</v>
          </cell>
          <cell r="N3073">
            <v>0</v>
          </cell>
          <cell r="O3073">
            <v>0</v>
          </cell>
          <cell r="P3073">
            <v>0</v>
          </cell>
          <cell r="Q3073">
            <v>0</v>
          </cell>
          <cell r="R3073">
            <v>0</v>
          </cell>
          <cell r="S3073">
            <v>0</v>
          </cell>
          <cell r="T3073">
            <v>0</v>
          </cell>
          <cell r="U3073">
            <v>0</v>
          </cell>
          <cell r="V3073">
            <v>0</v>
          </cell>
          <cell r="W3073">
            <v>0</v>
          </cell>
          <cell r="X3073">
            <v>0</v>
          </cell>
          <cell r="Y3073">
            <v>0</v>
          </cell>
          <cell r="Z3073">
            <v>0</v>
          </cell>
        </row>
        <row r="3074">
          <cell r="M3074">
            <v>0</v>
          </cell>
          <cell r="N3074">
            <v>0</v>
          </cell>
          <cell r="O3074">
            <v>0</v>
          </cell>
          <cell r="P3074">
            <v>0</v>
          </cell>
          <cell r="Q3074">
            <v>0</v>
          </cell>
          <cell r="R3074">
            <v>0</v>
          </cell>
          <cell r="S3074">
            <v>0</v>
          </cell>
          <cell r="T3074">
            <v>0</v>
          </cell>
          <cell r="U3074">
            <v>0</v>
          </cell>
          <cell r="V3074">
            <v>0</v>
          </cell>
          <cell r="W3074">
            <v>0</v>
          </cell>
          <cell r="X3074">
            <v>0</v>
          </cell>
          <cell r="Y3074">
            <v>0</v>
          </cell>
          <cell r="Z3074">
            <v>0</v>
          </cell>
        </row>
        <row r="3075">
          <cell r="C3075" t="str">
            <v>OF</v>
          </cell>
          <cell r="D3075" t="str">
            <v>CLIENT</v>
          </cell>
          <cell r="E3075" t="str">
            <v>ANY</v>
          </cell>
          <cell r="F3075" t="str">
            <v>STATUS</v>
          </cell>
          <cell r="G3075" t="str">
            <v>PROJECTE</v>
          </cell>
          <cell r="H3075" t="str">
            <v>TIPUS OF o DEPENDENCIA</v>
          </cell>
          <cell r="I3075">
            <v>0</v>
          </cell>
          <cell r="J3075" t="str">
            <v>PREV</v>
          </cell>
          <cell r="K3075" t="str">
            <v>TOTAL</v>
          </cell>
          <cell r="L3075" t="str">
            <v>DESV</v>
          </cell>
          <cell r="M3075" t="str">
            <v>AVANÇ</v>
          </cell>
          <cell r="N3075" t="str">
            <v>DPT. IMPLICATS</v>
          </cell>
          <cell r="O3075">
            <v>0</v>
          </cell>
          <cell r="P3075">
            <v>0</v>
          </cell>
          <cell r="Q3075">
            <v>0</v>
          </cell>
          <cell r="R3075">
            <v>0</v>
          </cell>
          <cell r="S3075">
            <v>0</v>
          </cell>
          <cell r="T3075">
            <v>0</v>
          </cell>
          <cell r="U3075" t="str">
            <v>DATA</v>
          </cell>
          <cell r="V3075" t="str">
            <v>DATA</v>
          </cell>
          <cell r="W3075" t="str">
            <v>DATA</v>
          </cell>
          <cell r="X3075" t="str">
            <v>DURADA</v>
          </cell>
          <cell r="Y3075" t="str">
            <v>DATA</v>
          </cell>
          <cell r="Z3075" t="str">
            <v>DESVIAC.</v>
          </cell>
        </row>
        <row r="3076">
          <cell r="C3076">
            <v>0</v>
          </cell>
          <cell r="D3076">
            <v>0</v>
          </cell>
          <cell r="E3076">
            <v>0</v>
          </cell>
          <cell r="F3076">
            <v>0</v>
          </cell>
          <cell r="G3076">
            <v>0</v>
          </cell>
          <cell r="H3076">
            <v>0</v>
          </cell>
          <cell r="I3076">
            <v>0</v>
          </cell>
          <cell r="J3076">
            <v>0</v>
          </cell>
          <cell r="K3076" t="str">
            <v>REAL</v>
          </cell>
          <cell r="L3076">
            <v>0</v>
          </cell>
          <cell r="M3076">
            <v>0</v>
          </cell>
          <cell r="N3076">
            <v>0</v>
          </cell>
          <cell r="O3076">
            <v>0</v>
          </cell>
          <cell r="P3076">
            <v>0</v>
          </cell>
          <cell r="Q3076">
            <v>0</v>
          </cell>
          <cell r="R3076">
            <v>0</v>
          </cell>
          <cell r="S3076">
            <v>0</v>
          </cell>
          <cell r="T3076">
            <v>0</v>
          </cell>
          <cell r="U3076" t="str">
            <v>INICI</v>
          </cell>
          <cell r="V3076" t="str">
            <v>ENTREGA</v>
          </cell>
          <cell r="W3076" t="str">
            <v>REVISADA</v>
          </cell>
          <cell r="X3076">
            <v>0</v>
          </cell>
          <cell r="Y3076" t="str">
            <v>ACCEP.</v>
          </cell>
          <cell r="Z3076">
            <v>0</v>
          </cell>
        </row>
        <row r="3077">
          <cell r="C3077">
            <v>0</v>
          </cell>
          <cell r="D3077">
            <v>0</v>
          </cell>
          <cell r="E3077">
            <v>0</v>
          </cell>
          <cell r="F3077">
            <v>0</v>
          </cell>
          <cell r="G3077">
            <v>0</v>
          </cell>
          <cell r="H3077">
            <v>0</v>
          </cell>
          <cell r="I3077">
            <v>0</v>
          </cell>
          <cell r="M3077">
            <v>0</v>
          </cell>
          <cell r="N3077">
            <v>0</v>
          </cell>
          <cell r="O3077">
            <v>0</v>
          </cell>
          <cell r="P3077">
            <v>0</v>
          </cell>
          <cell r="Q3077">
            <v>0</v>
          </cell>
          <cell r="R3077">
            <v>0</v>
          </cell>
          <cell r="S3077">
            <v>0</v>
          </cell>
          <cell r="T3077">
            <v>0</v>
          </cell>
          <cell r="U3077">
            <v>0</v>
          </cell>
          <cell r="V3077">
            <v>0</v>
          </cell>
          <cell r="W3077">
            <v>0</v>
          </cell>
          <cell r="X3077">
            <v>0</v>
          </cell>
          <cell r="Y3077">
            <v>0</v>
          </cell>
          <cell r="Z3077">
            <v>0</v>
          </cell>
        </row>
        <row r="3078">
          <cell r="C3078">
            <v>5332</v>
          </cell>
          <cell r="D3078">
            <v>0</v>
          </cell>
          <cell r="E3078">
            <v>2019</v>
          </cell>
          <cell r="F3078" t="str">
            <v>OB</v>
          </cell>
          <cell r="G3078">
            <v>0</v>
          </cell>
          <cell r="H3078">
            <v>0</v>
          </cell>
          <cell r="I3078">
            <v>0</v>
          </cell>
          <cell r="J3078">
            <v>0</v>
          </cell>
          <cell r="K3078">
            <v>0</v>
          </cell>
          <cell r="L3078">
            <v>0</v>
          </cell>
          <cell r="M3078" t="str">
            <v xml:space="preserve"> </v>
          </cell>
          <cell r="N3078" t="str">
            <v>-</v>
          </cell>
          <cell r="O3078" t="str">
            <v>-</v>
          </cell>
          <cell r="P3078" t="str">
            <v>-</v>
          </cell>
          <cell r="Q3078" t="str">
            <v>-</v>
          </cell>
          <cell r="R3078" t="str">
            <v>-</v>
          </cell>
          <cell r="S3078" t="str">
            <v>-</v>
          </cell>
          <cell r="T3078" t="str">
            <v>-</v>
          </cell>
          <cell r="U3078">
            <v>0</v>
          </cell>
          <cell r="V3078">
            <v>0</v>
          </cell>
          <cell r="W3078" t="str">
            <v/>
          </cell>
          <cell r="X3078" t="str">
            <v/>
          </cell>
          <cell r="Y3078">
            <v>0</v>
          </cell>
          <cell r="Z3078" t="str">
            <v/>
          </cell>
        </row>
        <row r="3079">
          <cell r="C3079">
            <v>5333</v>
          </cell>
          <cell r="D3079">
            <v>0</v>
          </cell>
          <cell r="E3079">
            <v>2019</v>
          </cell>
          <cell r="F3079" t="str">
            <v>OB</v>
          </cell>
          <cell r="G3079">
            <v>0</v>
          </cell>
          <cell r="H3079">
            <v>0</v>
          </cell>
          <cell r="I3079">
            <v>0</v>
          </cell>
          <cell r="J3079">
            <v>0</v>
          </cell>
          <cell r="K3079">
            <v>0</v>
          </cell>
          <cell r="L3079">
            <v>0</v>
          </cell>
          <cell r="M3079" t="str">
            <v xml:space="preserve"> </v>
          </cell>
          <cell r="N3079" t="str">
            <v>-</v>
          </cell>
          <cell r="O3079" t="str">
            <v>-</v>
          </cell>
          <cell r="P3079" t="str">
            <v>-</v>
          </cell>
          <cell r="Q3079" t="str">
            <v>-</v>
          </cell>
          <cell r="R3079" t="str">
            <v>-</v>
          </cell>
          <cell r="S3079" t="str">
            <v>-</v>
          </cell>
          <cell r="T3079" t="str">
            <v>-</v>
          </cell>
          <cell r="U3079">
            <v>0</v>
          </cell>
          <cell r="V3079">
            <v>0</v>
          </cell>
          <cell r="W3079" t="str">
            <v/>
          </cell>
          <cell r="X3079" t="str">
            <v/>
          </cell>
          <cell r="Y3079">
            <v>0</v>
          </cell>
          <cell r="Z3079" t="str">
            <v/>
          </cell>
        </row>
        <row r="3080">
          <cell r="C3080">
            <v>5334</v>
          </cell>
          <cell r="D3080">
            <v>0</v>
          </cell>
          <cell r="E3080">
            <v>2019</v>
          </cell>
          <cell r="F3080" t="str">
            <v>OB</v>
          </cell>
          <cell r="G3080">
            <v>0</v>
          </cell>
          <cell r="H3080">
            <v>0</v>
          </cell>
          <cell r="I3080">
            <v>0</v>
          </cell>
          <cell r="J3080">
            <v>0</v>
          </cell>
          <cell r="K3080">
            <v>0</v>
          </cell>
          <cell r="L3080">
            <v>0</v>
          </cell>
          <cell r="M3080" t="str">
            <v xml:space="preserve"> </v>
          </cell>
          <cell r="N3080" t="str">
            <v>-</v>
          </cell>
          <cell r="O3080" t="str">
            <v>-</v>
          </cell>
          <cell r="P3080" t="str">
            <v>-</v>
          </cell>
          <cell r="Q3080" t="str">
            <v>-</v>
          </cell>
          <cell r="R3080" t="str">
            <v>-</v>
          </cell>
          <cell r="S3080" t="str">
            <v>-</v>
          </cell>
          <cell r="T3080" t="str">
            <v>-</v>
          </cell>
          <cell r="U3080">
            <v>0</v>
          </cell>
          <cell r="V3080">
            <v>0</v>
          </cell>
          <cell r="W3080" t="str">
            <v/>
          </cell>
          <cell r="X3080" t="str">
            <v/>
          </cell>
          <cell r="Y3080">
            <v>0</v>
          </cell>
          <cell r="Z3080" t="str">
            <v/>
          </cell>
        </row>
        <row r="3081">
          <cell r="C3081">
            <v>5335</v>
          </cell>
          <cell r="D3081">
            <v>0</v>
          </cell>
          <cell r="E3081">
            <v>2019</v>
          </cell>
          <cell r="F3081" t="str">
            <v>OB</v>
          </cell>
          <cell r="G3081">
            <v>0</v>
          </cell>
          <cell r="H3081">
            <v>0</v>
          </cell>
          <cell r="I3081">
            <v>0</v>
          </cell>
          <cell r="J3081">
            <v>0</v>
          </cell>
          <cell r="K3081">
            <v>0</v>
          </cell>
          <cell r="L3081">
            <v>0</v>
          </cell>
          <cell r="M3081" t="str">
            <v xml:space="preserve"> </v>
          </cell>
          <cell r="N3081" t="str">
            <v>-</v>
          </cell>
          <cell r="O3081" t="str">
            <v>-</v>
          </cell>
          <cell r="P3081" t="str">
            <v>-</v>
          </cell>
          <cell r="Q3081" t="str">
            <v>-</v>
          </cell>
          <cell r="R3081" t="str">
            <v>-</v>
          </cell>
          <cell r="S3081" t="str">
            <v>-</v>
          </cell>
          <cell r="T3081" t="str">
            <v>-</v>
          </cell>
          <cell r="U3081">
            <v>0</v>
          </cell>
          <cell r="V3081">
            <v>0</v>
          </cell>
          <cell r="W3081" t="str">
            <v/>
          </cell>
          <cell r="X3081" t="str">
            <v/>
          </cell>
          <cell r="Y3081">
            <v>0</v>
          </cell>
          <cell r="Z3081" t="str">
            <v/>
          </cell>
        </row>
        <row r="3082">
          <cell r="C3082">
            <v>5336</v>
          </cell>
          <cell r="D3082">
            <v>0</v>
          </cell>
          <cell r="E3082">
            <v>2019</v>
          </cell>
          <cell r="F3082" t="str">
            <v>OB</v>
          </cell>
          <cell r="G3082">
            <v>0</v>
          </cell>
          <cell r="H3082">
            <v>0</v>
          </cell>
          <cell r="I3082">
            <v>0</v>
          </cell>
          <cell r="J3082">
            <v>0</v>
          </cell>
          <cell r="K3082">
            <v>0</v>
          </cell>
          <cell r="L3082">
            <v>0</v>
          </cell>
          <cell r="M3082" t="str">
            <v xml:space="preserve"> </v>
          </cell>
          <cell r="N3082" t="str">
            <v>-</v>
          </cell>
          <cell r="O3082" t="str">
            <v>-</v>
          </cell>
          <cell r="P3082" t="str">
            <v>-</v>
          </cell>
          <cell r="Q3082" t="str">
            <v>-</v>
          </cell>
          <cell r="R3082" t="str">
            <v>-</v>
          </cell>
          <cell r="S3082" t="str">
            <v>-</v>
          </cell>
          <cell r="T3082" t="str">
            <v>-</v>
          </cell>
          <cell r="U3082">
            <v>0</v>
          </cell>
          <cell r="V3082">
            <v>0</v>
          </cell>
          <cell r="W3082" t="str">
            <v/>
          </cell>
          <cell r="X3082" t="str">
            <v/>
          </cell>
          <cell r="Y3082">
            <v>0</v>
          </cell>
          <cell r="Z3082" t="str">
            <v/>
          </cell>
        </row>
        <row r="3083">
          <cell r="C3083">
            <v>5337</v>
          </cell>
          <cell r="D3083">
            <v>0</v>
          </cell>
          <cell r="E3083">
            <v>2019</v>
          </cell>
          <cell r="F3083" t="str">
            <v>OB</v>
          </cell>
          <cell r="G3083">
            <v>0</v>
          </cell>
          <cell r="H3083">
            <v>0</v>
          </cell>
          <cell r="I3083">
            <v>0</v>
          </cell>
          <cell r="J3083">
            <v>0</v>
          </cell>
          <cell r="K3083">
            <v>0</v>
          </cell>
          <cell r="L3083">
            <v>0</v>
          </cell>
          <cell r="M3083" t="str">
            <v xml:space="preserve"> </v>
          </cell>
          <cell r="N3083" t="str">
            <v>-</v>
          </cell>
          <cell r="O3083" t="str">
            <v>-</v>
          </cell>
          <cell r="P3083" t="str">
            <v>-</v>
          </cell>
          <cell r="Q3083" t="str">
            <v>-</v>
          </cell>
          <cell r="R3083" t="str">
            <v>-</v>
          </cell>
          <cell r="S3083" t="str">
            <v>-</v>
          </cell>
          <cell r="T3083" t="str">
            <v>-</v>
          </cell>
          <cell r="U3083">
            <v>0</v>
          </cell>
          <cell r="V3083">
            <v>0</v>
          </cell>
          <cell r="W3083" t="str">
            <v/>
          </cell>
          <cell r="X3083" t="str">
            <v/>
          </cell>
          <cell r="Y3083">
            <v>0</v>
          </cell>
          <cell r="Z3083" t="str">
            <v/>
          </cell>
        </row>
        <row r="3084">
          <cell r="C3084">
            <v>5338</v>
          </cell>
          <cell r="D3084">
            <v>0</v>
          </cell>
          <cell r="E3084">
            <v>2019</v>
          </cell>
          <cell r="F3084" t="str">
            <v>OB</v>
          </cell>
          <cell r="G3084">
            <v>0</v>
          </cell>
          <cell r="H3084">
            <v>0</v>
          </cell>
          <cell r="I3084">
            <v>0</v>
          </cell>
          <cell r="J3084">
            <v>0</v>
          </cell>
          <cell r="K3084">
            <v>0</v>
          </cell>
          <cell r="L3084">
            <v>0</v>
          </cell>
          <cell r="M3084" t="str">
            <v xml:space="preserve"> </v>
          </cell>
          <cell r="N3084" t="str">
            <v>-</v>
          </cell>
          <cell r="O3084" t="str">
            <v>-</v>
          </cell>
          <cell r="P3084" t="str">
            <v>-</v>
          </cell>
          <cell r="Q3084" t="str">
            <v>-</v>
          </cell>
          <cell r="R3084" t="str">
            <v>-</v>
          </cell>
          <cell r="S3084" t="str">
            <v>-</v>
          </cell>
          <cell r="T3084" t="str">
            <v>-</v>
          </cell>
          <cell r="U3084">
            <v>0</v>
          </cell>
          <cell r="V3084">
            <v>0</v>
          </cell>
          <cell r="W3084" t="str">
            <v/>
          </cell>
          <cell r="X3084" t="str">
            <v/>
          </cell>
          <cell r="Y3084">
            <v>0</v>
          </cell>
          <cell r="Z3084" t="str">
            <v/>
          </cell>
        </row>
        <row r="3085">
          <cell r="C3085">
            <v>5339</v>
          </cell>
          <cell r="D3085">
            <v>0</v>
          </cell>
          <cell r="E3085">
            <v>2019</v>
          </cell>
          <cell r="F3085" t="str">
            <v>OB</v>
          </cell>
          <cell r="G3085">
            <v>0</v>
          </cell>
          <cell r="H3085">
            <v>0</v>
          </cell>
          <cell r="I3085">
            <v>0</v>
          </cell>
          <cell r="J3085">
            <v>0</v>
          </cell>
          <cell r="K3085">
            <v>0</v>
          </cell>
          <cell r="L3085">
            <v>0</v>
          </cell>
          <cell r="M3085" t="str">
            <v xml:space="preserve"> </v>
          </cell>
          <cell r="N3085" t="str">
            <v>-</v>
          </cell>
          <cell r="O3085" t="str">
            <v>-</v>
          </cell>
          <cell r="P3085" t="str">
            <v>-</v>
          </cell>
          <cell r="Q3085" t="str">
            <v>-</v>
          </cell>
          <cell r="R3085" t="str">
            <v>-</v>
          </cell>
          <cell r="S3085" t="str">
            <v>-</v>
          </cell>
          <cell r="T3085" t="str">
            <v>-</v>
          </cell>
          <cell r="U3085">
            <v>0</v>
          </cell>
          <cell r="V3085">
            <v>0</v>
          </cell>
          <cell r="W3085" t="str">
            <v/>
          </cell>
          <cell r="X3085" t="str">
            <v/>
          </cell>
          <cell r="Y3085">
            <v>0</v>
          </cell>
          <cell r="Z3085" t="str">
            <v/>
          </cell>
        </row>
        <row r="3086">
          <cell r="C3086">
            <v>5340</v>
          </cell>
          <cell r="D3086">
            <v>0</v>
          </cell>
          <cell r="E3086">
            <v>2019</v>
          </cell>
          <cell r="F3086" t="str">
            <v>OB</v>
          </cell>
          <cell r="G3086">
            <v>0</v>
          </cell>
          <cell r="H3086">
            <v>0</v>
          </cell>
          <cell r="I3086">
            <v>0</v>
          </cell>
          <cell r="J3086">
            <v>0</v>
          </cell>
          <cell r="K3086">
            <v>0</v>
          </cell>
          <cell r="L3086">
            <v>0</v>
          </cell>
          <cell r="M3086" t="str">
            <v xml:space="preserve"> </v>
          </cell>
          <cell r="N3086" t="str">
            <v>-</v>
          </cell>
          <cell r="O3086" t="str">
            <v>-</v>
          </cell>
          <cell r="P3086" t="str">
            <v>-</v>
          </cell>
          <cell r="Q3086" t="str">
            <v>-</v>
          </cell>
          <cell r="R3086" t="str">
            <v>-</v>
          </cell>
          <cell r="S3086" t="str">
            <v>-</v>
          </cell>
          <cell r="T3086" t="str">
            <v>-</v>
          </cell>
          <cell r="U3086">
            <v>0</v>
          </cell>
          <cell r="V3086">
            <v>0</v>
          </cell>
          <cell r="W3086" t="str">
            <v/>
          </cell>
          <cell r="X3086" t="str">
            <v/>
          </cell>
          <cell r="Y3086">
            <v>0</v>
          </cell>
          <cell r="Z3086" t="str">
            <v/>
          </cell>
        </row>
        <row r="3087">
          <cell r="C3087">
            <v>5341</v>
          </cell>
          <cell r="D3087">
            <v>0</v>
          </cell>
          <cell r="E3087">
            <v>2019</v>
          </cell>
          <cell r="F3087" t="str">
            <v>OB</v>
          </cell>
          <cell r="G3087">
            <v>0</v>
          </cell>
          <cell r="H3087">
            <v>0</v>
          </cell>
          <cell r="I3087">
            <v>4</v>
          </cell>
          <cell r="J3087">
            <v>0</v>
          </cell>
          <cell r="K3087">
            <v>0</v>
          </cell>
          <cell r="L3087">
            <v>0</v>
          </cell>
          <cell r="M3087" t="str">
            <v xml:space="preserve"> </v>
          </cell>
          <cell r="N3087" t="str">
            <v>-</v>
          </cell>
          <cell r="O3087" t="str">
            <v>-</v>
          </cell>
          <cell r="P3087" t="str">
            <v>-</v>
          </cell>
          <cell r="Q3087" t="str">
            <v>-</v>
          </cell>
          <cell r="R3087" t="str">
            <v>-</v>
          </cell>
          <cell r="S3087" t="str">
            <v>-</v>
          </cell>
          <cell r="T3087" t="str">
            <v>-</v>
          </cell>
          <cell r="U3087">
            <v>0</v>
          </cell>
          <cell r="V3087">
            <v>0</v>
          </cell>
          <cell r="W3087" t="str">
            <v/>
          </cell>
          <cell r="X3087" t="str">
            <v/>
          </cell>
          <cell r="Y3087">
            <v>0</v>
          </cell>
          <cell r="Z3087" t="str">
            <v/>
          </cell>
        </row>
        <row r="3088">
          <cell r="C3088">
            <v>5342</v>
          </cell>
          <cell r="D3088">
            <v>0</v>
          </cell>
          <cell r="E3088">
            <v>2019</v>
          </cell>
          <cell r="F3088" t="str">
            <v>OB</v>
          </cell>
          <cell r="G3088">
            <v>0</v>
          </cell>
          <cell r="H3088">
            <v>0</v>
          </cell>
          <cell r="I3088">
            <v>4</v>
          </cell>
          <cell r="J3088">
            <v>0</v>
          </cell>
          <cell r="K3088">
            <v>0</v>
          </cell>
          <cell r="L3088">
            <v>0</v>
          </cell>
          <cell r="M3088" t="str">
            <v xml:space="preserve"> </v>
          </cell>
          <cell r="N3088" t="str">
            <v>-</v>
          </cell>
          <cell r="O3088" t="str">
            <v>-</v>
          </cell>
          <cell r="P3088" t="str">
            <v>-</v>
          </cell>
          <cell r="Q3088" t="str">
            <v>-</v>
          </cell>
          <cell r="R3088" t="str">
            <v>-</v>
          </cell>
          <cell r="S3088" t="str">
            <v>-</v>
          </cell>
          <cell r="T3088" t="str">
            <v>-</v>
          </cell>
          <cell r="U3088">
            <v>0</v>
          </cell>
          <cell r="V3088">
            <v>0</v>
          </cell>
          <cell r="W3088" t="str">
            <v/>
          </cell>
          <cell r="X3088" t="str">
            <v/>
          </cell>
          <cell r="Y3088">
            <v>0</v>
          </cell>
          <cell r="Z3088" t="str">
            <v/>
          </cell>
        </row>
        <row r="3089">
          <cell r="C3089">
            <v>5343</v>
          </cell>
          <cell r="D3089">
            <v>0</v>
          </cell>
          <cell r="E3089">
            <v>2019</v>
          </cell>
          <cell r="F3089" t="str">
            <v>OB</v>
          </cell>
          <cell r="G3089">
            <v>0</v>
          </cell>
          <cell r="H3089">
            <v>0</v>
          </cell>
          <cell r="I3089">
            <v>6</v>
          </cell>
          <cell r="J3089">
            <v>0</v>
          </cell>
          <cell r="K3089">
            <v>0</v>
          </cell>
          <cell r="L3089">
            <v>0</v>
          </cell>
          <cell r="M3089" t="str">
            <v xml:space="preserve"> </v>
          </cell>
          <cell r="N3089" t="str">
            <v>-</v>
          </cell>
          <cell r="O3089" t="str">
            <v>-</v>
          </cell>
          <cell r="P3089" t="str">
            <v>-</v>
          </cell>
          <cell r="Q3089" t="str">
            <v>-</v>
          </cell>
          <cell r="R3089" t="str">
            <v>-</v>
          </cell>
          <cell r="S3089" t="str">
            <v>-</v>
          </cell>
          <cell r="T3089" t="str">
            <v>-</v>
          </cell>
          <cell r="U3089">
            <v>0</v>
          </cell>
          <cell r="V3089">
            <v>0</v>
          </cell>
          <cell r="W3089" t="str">
            <v/>
          </cell>
          <cell r="X3089" t="str">
            <v/>
          </cell>
          <cell r="Y3089">
            <v>0</v>
          </cell>
          <cell r="Z3089" t="str">
            <v/>
          </cell>
        </row>
        <row r="3090">
          <cell r="C3090">
            <v>5344</v>
          </cell>
          <cell r="D3090">
            <v>0</v>
          </cell>
          <cell r="E3090">
            <v>2019</v>
          </cell>
          <cell r="F3090" t="str">
            <v>OB</v>
          </cell>
          <cell r="G3090">
            <v>0</v>
          </cell>
          <cell r="H3090">
            <v>0</v>
          </cell>
          <cell r="I3090">
            <v>6</v>
          </cell>
          <cell r="J3090">
            <v>0</v>
          </cell>
          <cell r="K3090">
            <v>0</v>
          </cell>
          <cell r="L3090">
            <v>0</v>
          </cell>
          <cell r="M3090" t="str">
            <v xml:space="preserve"> </v>
          </cell>
          <cell r="N3090" t="str">
            <v>-</v>
          </cell>
          <cell r="O3090" t="str">
            <v>-</v>
          </cell>
          <cell r="P3090" t="str">
            <v>-</v>
          </cell>
          <cell r="Q3090" t="str">
            <v>-</v>
          </cell>
          <cell r="R3090" t="str">
            <v>-</v>
          </cell>
          <cell r="S3090" t="str">
            <v>-</v>
          </cell>
          <cell r="T3090" t="str">
            <v>-</v>
          </cell>
          <cell r="U3090">
            <v>0</v>
          </cell>
          <cell r="V3090">
            <v>0</v>
          </cell>
          <cell r="W3090" t="str">
            <v/>
          </cell>
          <cell r="X3090" t="str">
            <v/>
          </cell>
          <cell r="Y3090">
            <v>0</v>
          </cell>
          <cell r="Z3090" t="str">
            <v/>
          </cell>
        </row>
        <row r="3091">
          <cell r="C3091">
            <v>5345</v>
          </cell>
          <cell r="D3091">
            <v>0</v>
          </cell>
          <cell r="E3091">
            <v>2019</v>
          </cell>
          <cell r="F3091" t="str">
            <v>OB</v>
          </cell>
          <cell r="G3091">
            <v>0</v>
          </cell>
          <cell r="H3091">
            <v>0</v>
          </cell>
          <cell r="I3091">
            <v>0</v>
          </cell>
          <cell r="J3091">
            <v>0</v>
          </cell>
          <cell r="K3091">
            <v>0</v>
          </cell>
          <cell r="L3091">
            <v>0</v>
          </cell>
          <cell r="M3091" t="str">
            <v xml:space="preserve"> </v>
          </cell>
          <cell r="N3091" t="str">
            <v>-</v>
          </cell>
          <cell r="O3091" t="str">
            <v>-</v>
          </cell>
          <cell r="P3091" t="str">
            <v>-</v>
          </cell>
          <cell r="Q3091" t="str">
            <v>-</v>
          </cell>
          <cell r="R3091" t="str">
            <v>-</v>
          </cell>
          <cell r="S3091" t="str">
            <v>-</v>
          </cell>
          <cell r="T3091" t="str">
            <v>-</v>
          </cell>
          <cell r="U3091">
            <v>0</v>
          </cell>
          <cell r="V3091">
            <v>0</v>
          </cell>
          <cell r="W3091" t="str">
            <v/>
          </cell>
          <cell r="X3091" t="str">
            <v/>
          </cell>
          <cell r="Y3091">
            <v>0</v>
          </cell>
          <cell r="Z3091" t="str">
            <v/>
          </cell>
        </row>
        <row r="3092">
          <cell r="C3092">
            <v>5346</v>
          </cell>
          <cell r="D3092">
            <v>0</v>
          </cell>
          <cell r="E3092">
            <v>2019</v>
          </cell>
          <cell r="F3092" t="str">
            <v>OB</v>
          </cell>
          <cell r="G3092">
            <v>0</v>
          </cell>
          <cell r="H3092">
            <v>0</v>
          </cell>
          <cell r="I3092">
            <v>0</v>
          </cell>
          <cell r="J3092">
            <v>0</v>
          </cell>
          <cell r="K3092">
            <v>0</v>
          </cell>
          <cell r="L3092">
            <v>0</v>
          </cell>
          <cell r="M3092" t="str">
            <v xml:space="preserve"> </v>
          </cell>
          <cell r="N3092" t="str">
            <v>-</v>
          </cell>
          <cell r="O3092" t="str">
            <v>-</v>
          </cell>
          <cell r="P3092" t="str">
            <v>-</v>
          </cell>
          <cell r="Q3092" t="str">
            <v>-</v>
          </cell>
          <cell r="R3092" t="str">
            <v>-</v>
          </cell>
          <cell r="S3092" t="str">
            <v>-</v>
          </cell>
          <cell r="T3092" t="str">
            <v>-</v>
          </cell>
          <cell r="U3092">
            <v>0</v>
          </cell>
          <cell r="V3092">
            <v>0</v>
          </cell>
          <cell r="W3092" t="str">
            <v/>
          </cell>
          <cell r="X3092" t="str">
            <v/>
          </cell>
          <cell r="Y3092">
            <v>0</v>
          </cell>
          <cell r="Z3092" t="str">
            <v/>
          </cell>
        </row>
        <row r="3093">
          <cell r="C3093">
            <v>5347</v>
          </cell>
          <cell r="D3093">
            <v>0</v>
          </cell>
          <cell r="E3093">
            <v>2019</v>
          </cell>
          <cell r="F3093" t="str">
            <v>OB</v>
          </cell>
          <cell r="G3093">
            <v>0</v>
          </cell>
          <cell r="H3093">
            <v>0</v>
          </cell>
          <cell r="I3093">
            <v>0</v>
          </cell>
          <cell r="J3093">
            <v>0</v>
          </cell>
          <cell r="K3093">
            <v>0</v>
          </cell>
          <cell r="L3093">
            <v>0</v>
          </cell>
          <cell r="M3093" t="str">
            <v xml:space="preserve"> </v>
          </cell>
          <cell r="N3093" t="str">
            <v>-</v>
          </cell>
          <cell r="O3093" t="str">
            <v>-</v>
          </cell>
          <cell r="P3093" t="str">
            <v>-</v>
          </cell>
          <cell r="Q3093" t="str">
            <v>-</v>
          </cell>
          <cell r="R3093" t="str">
            <v>-</v>
          </cell>
          <cell r="S3093" t="str">
            <v>-</v>
          </cell>
          <cell r="T3093" t="str">
            <v>-</v>
          </cell>
          <cell r="U3093">
            <v>0</v>
          </cell>
          <cell r="V3093">
            <v>0</v>
          </cell>
          <cell r="W3093" t="str">
            <v/>
          </cell>
          <cell r="X3093" t="str">
            <v/>
          </cell>
          <cell r="Y3093">
            <v>0</v>
          </cell>
          <cell r="Z3093" t="str">
            <v/>
          </cell>
        </row>
        <row r="3094">
          <cell r="C3094">
            <v>5348</v>
          </cell>
          <cell r="D3094">
            <v>0</v>
          </cell>
          <cell r="E3094">
            <v>2019</v>
          </cell>
          <cell r="F3094" t="str">
            <v>OB</v>
          </cell>
          <cell r="G3094">
            <v>0</v>
          </cell>
          <cell r="H3094">
            <v>0</v>
          </cell>
          <cell r="I3094">
            <v>0</v>
          </cell>
          <cell r="J3094">
            <v>0</v>
          </cell>
          <cell r="K3094">
            <v>0</v>
          </cell>
          <cell r="L3094">
            <v>0</v>
          </cell>
          <cell r="M3094" t="str">
            <v xml:space="preserve"> </v>
          </cell>
          <cell r="N3094" t="str">
            <v>-</v>
          </cell>
          <cell r="O3094" t="str">
            <v>-</v>
          </cell>
          <cell r="P3094" t="str">
            <v>-</v>
          </cell>
          <cell r="Q3094" t="str">
            <v>-</v>
          </cell>
          <cell r="R3094" t="str">
            <v>-</v>
          </cell>
          <cell r="S3094" t="str">
            <v>-</v>
          </cell>
          <cell r="T3094" t="str">
            <v>-</v>
          </cell>
          <cell r="U3094">
            <v>0</v>
          </cell>
          <cell r="V3094">
            <v>0</v>
          </cell>
          <cell r="W3094" t="str">
            <v/>
          </cell>
          <cell r="X3094" t="str">
            <v/>
          </cell>
          <cell r="Y3094">
            <v>0</v>
          </cell>
          <cell r="Z3094" t="str">
            <v/>
          </cell>
        </row>
        <row r="3095">
          <cell r="C3095">
            <v>5349</v>
          </cell>
          <cell r="D3095">
            <v>0</v>
          </cell>
          <cell r="E3095">
            <v>2019</v>
          </cell>
          <cell r="F3095" t="str">
            <v>OB</v>
          </cell>
          <cell r="G3095">
            <v>0</v>
          </cell>
          <cell r="H3095">
            <v>0</v>
          </cell>
          <cell r="I3095">
            <v>0</v>
          </cell>
          <cell r="J3095">
            <v>0</v>
          </cell>
          <cell r="K3095">
            <v>0</v>
          </cell>
          <cell r="L3095">
            <v>0</v>
          </cell>
          <cell r="M3095" t="str">
            <v xml:space="preserve"> </v>
          </cell>
          <cell r="N3095" t="str">
            <v>-</v>
          </cell>
          <cell r="O3095" t="str">
            <v>-</v>
          </cell>
          <cell r="P3095" t="str">
            <v>-</v>
          </cell>
          <cell r="Q3095" t="str">
            <v>-</v>
          </cell>
          <cell r="R3095" t="str">
            <v>-</v>
          </cell>
          <cell r="S3095" t="str">
            <v>-</v>
          </cell>
          <cell r="T3095" t="str">
            <v>-</v>
          </cell>
          <cell r="U3095">
            <v>0</v>
          </cell>
          <cell r="V3095">
            <v>0</v>
          </cell>
          <cell r="W3095" t="str">
            <v/>
          </cell>
          <cell r="X3095" t="str">
            <v/>
          </cell>
          <cell r="Y3095">
            <v>0</v>
          </cell>
          <cell r="Z3095" t="str">
            <v/>
          </cell>
        </row>
        <row r="3096">
          <cell r="C3096">
            <v>5350</v>
          </cell>
          <cell r="D3096">
            <v>0</v>
          </cell>
          <cell r="E3096">
            <v>2019</v>
          </cell>
          <cell r="F3096" t="str">
            <v>OB</v>
          </cell>
          <cell r="G3096">
            <v>0</v>
          </cell>
          <cell r="H3096">
            <v>0</v>
          </cell>
          <cell r="I3096">
            <v>0</v>
          </cell>
          <cell r="J3096">
            <v>0</v>
          </cell>
          <cell r="K3096">
            <v>0</v>
          </cell>
          <cell r="L3096">
            <v>0</v>
          </cell>
          <cell r="M3096" t="str">
            <v xml:space="preserve"> </v>
          </cell>
          <cell r="N3096" t="str">
            <v>-</v>
          </cell>
          <cell r="O3096" t="str">
            <v>-</v>
          </cell>
          <cell r="P3096" t="str">
            <v>-</v>
          </cell>
          <cell r="Q3096" t="str">
            <v>-</v>
          </cell>
          <cell r="R3096" t="str">
            <v>-</v>
          </cell>
          <cell r="S3096" t="str">
            <v>-</v>
          </cell>
          <cell r="T3096" t="str">
            <v>-</v>
          </cell>
          <cell r="U3096">
            <v>0</v>
          </cell>
          <cell r="V3096">
            <v>0</v>
          </cell>
          <cell r="W3096" t="str">
            <v/>
          </cell>
          <cell r="X3096" t="str">
            <v/>
          </cell>
          <cell r="Y3096">
            <v>0</v>
          </cell>
          <cell r="Z3096" t="str">
            <v/>
          </cell>
        </row>
        <row r="3097">
          <cell r="C3097">
            <v>5351</v>
          </cell>
          <cell r="D3097">
            <v>0</v>
          </cell>
          <cell r="E3097">
            <v>2019</v>
          </cell>
          <cell r="F3097" t="str">
            <v>OB</v>
          </cell>
          <cell r="G3097">
            <v>0</v>
          </cell>
          <cell r="H3097">
            <v>0</v>
          </cell>
          <cell r="I3097">
            <v>0</v>
          </cell>
          <cell r="J3097">
            <v>0</v>
          </cell>
          <cell r="K3097">
            <v>0</v>
          </cell>
          <cell r="L3097">
            <v>0</v>
          </cell>
          <cell r="M3097" t="str">
            <v xml:space="preserve"> </v>
          </cell>
          <cell r="N3097" t="str">
            <v>-</v>
          </cell>
          <cell r="O3097" t="str">
            <v>-</v>
          </cell>
          <cell r="P3097" t="str">
            <v>-</v>
          </cell>
          <cell r="Q3097" t="str">
            <v>-</v>
          </cell>
          <cell r="R3097" t="str">
            <v>-</v>
          </cell>
          <cell r="S3097" t="str">
            <v>-</v>
          </cell>
          <cell r="T3097" t="str">
            <v>-</v>
          </cell>
          <cell r="U3097">
            <v>0</v>
          </cell>
          <cell r="V3097">
            <v>0</v>
          </cell>
          <cell r="W3097" t="str">
            <v/>
          </cell>
          <cell r="X3097" t="str">
            <v/>
          </cell>
          <cell r="Y3097">
            <v>0</v>
          </cell>
          <cell r="Z3097" t="str">
            <v/>
          </cell>
        </row>
        <row r="3098">
          <cell r="C3098">
            <v>5352</v>
          </cell>
          <cell r="D3098">
            <v>0</v>
          </cell>
          <cell r="E3098">
            <v>2019</v>
          </cell>
          <cell r="F3098" t="str">
            <v>OB</v>
          </cell>
          <cell r="G3098">
            <v>0</v>
          </cell>
          <cell r="H3098">
            <v>0</v>
          </cell>
          <cell r="I3098">
            <v>0</v>
          </cell>
          <cell r="J3098">
            <v>0</v>
          </cell>
          <cell r="K3098">
            <v>0</v>
          </cell>
          <cell r="L3098">
            <v>0</v>
          </cell>
          <cell r="M3098" t="str">
            <v xml:space="preserve"> </v>
          </cell>
          <cell r="N3098" t="str">
            <v>-</v>
          </cell>
          <cell r="O3098" t="str">
            <v>-</v>
          </cell>
          <cell r="P3098" t="str">
            <v>-</v>
          </cell>
          <cell r="Q3098" t="str">
            <v>-</v>
          </cell>
          <cell r="R3098" t="str">
            <v>-</v>
          </cell>
          <cell r="S3098" t="str">
            <v>-</v>
          </cell>
          <cell r="T3098" t="str">
            <v>-</v>
          </cell>
          <cell r="U3098">
            <v>0</v>
          </cell>
          <cell r="V3098">
            <v>0</v>
          </cell>
          <cell r="W3098" t="str">
            <v/>
          </cell>
          <cell r="X3098" t="str">
            <v/>
          </cell>
          <cell r="Y3098">
            <v>0</v>
          </cell>
          <cell r="Z3098" t="str">
            <v/>
          </cell>
        </row>
        <row r="3099">
          <cell r="C3099">
            <v>5353</v>
          </cell>
          <cell r="D3099">
            <v>0</v>
          </cell>
          <cell r="E3099">
            <v>2019</v>
          </cell>
          <cell r="F3099" t="str">
            <v>OB</v>
          </cell>
          <cell r="G3099">
            <v>0</v>
          </cell>
          <cell r="H3099">
            <v>0</v>
          </cell>
          <cell r="I3099">
            <v>0</v>
          </cell>
          <cell r="J3099">
            <v>0</v>
          </cell>
          <cell r="K3099">
            <v>0</v>
          </cell>
          <cell r="L3099">
            <v>0</v>
          </cell>
          <cell r="M3099" t="str">
            <v xml:space="preserve"> </v>
          </cell>
          <cell r="N3099" t="str">
            <v>-</v>
          </cell>
          <cell r="O3099" t="str">
            <v>-</v>
          </cell>
          <cell r="P3099" t="str">
            <v>-</v>
          </cell>
          <cell r="Q3099" t="str">
            <v>-</v>
          </cell>
          <cell r="R3099" t="str">
            <v>-</v>
          </cell>
          <cell r="S3099" t="str">
            <v>-</v>
          </cell>
          <cell r="T3099" t="str">
            <v>-</v>
          </cell>
          <cell r="U3099">
            <v>0</v>
          </cell>
          <cell r="V3099">
            <v>0</v>
          </cell>
          <cell r="W3099" t="str">
            <v/>
          </cell>
          <cell r="X3099" t="str">
            <v/>
          </cell>
          <cell r="Y3099">
            <v>0</v>
          </cell>
          <cell r="Z3099" t="str">
            <v/>
          </cell>
        </row>
        <row r="3100">
          <cell r="C3100">
            <v>5354</v>
          </cell>
          <cell r="D3100">
            <v>0</v>
          </cell>
          <cell r="E3100">
            <v>2019</v>
          </cell>
          <cell r="F3100" t="str">
            <v>OB</v>
          </cell>
          <cell r="G3100">
            <v>0</v>
          </cell>
          <cell r="H3100">
            <v>0</v>
          </cell>
          <cell r="I3100">
            <v>0</v>
          </cell>
          <cell r="J3100">
            <v>0</v>
          </cell>
          <cell r="K3100">
            <v>0</v>
          </cell>
          <cell r="L3100">
            <v>0</v>
          </cell>
          <cell r="M3100" t="str">
            <v xml:space="preserve"> </v>
          </cell>
          <cell r="N3100" t="str">
            <v>-</v>
          </cell>
          <cell r="O3100" t="str">
            <v>-</v>
          </cell>
          <cell r="P3100" t="str">
            <v>-</v>
          </cell>
          <cell r="Q3100" t="str">
            <v>-</v>
          </cell>
          <cell r="R3100" t="str">
            <v>-</v>
          </cell>
          <cell r="S3100" t="str">
            <v>-</v>
          </cell>
          <cell r="T3100" t="str">
            <v>-</v>
          </cell>
          <cell r="U3100">
            <v>0</v>
          </cell>
          <cell r="V3100">
            <v>0</v>
          </cell>
          <cell r="W3100" t="str">
            <v/>
          </cell>
          <cell r="X3100" t="str">
            <v/>
          </cell>
          <cell r="Y3100">
            <v>0</v>
          </cell>
          <cell r="Z3100" t="str">
            <v/>
          </cell>
        </row>
        <row r="3101">
          <cell r="C3101">
            <v>5355</v>
          </cell>
          <cell r="D3101">
            <v>0</v>
          </cell>
          <cell r="E3101">
            <v>2019</v>
          </cell>
          <cell r="F3101" t="str">
            <v>OB</v>
          </cell>
          <cell r="G3101">
            <v>0</v>
          </cell>
          <cell r="H3101">
            <v>0</v>
          </cell>
          <cell r="I3101">
            <v>0</v>
          </cell>
          <cell r="J3101">
            <v>0</v>
          </cell>
          <cell r="K3101">
            <v>0</v>
          </cell>
          <cell r="L3101">
            <v>0</v>
          </cell>
          <cell r="M3101" t="str">
            <v xml:space="preserve"> </v>
          </cell>
          <cell r="N3101" t="str">
            <v>-</v>
          </cell>
          <cell r="O3101" t="str">
            <v>-</v>
          </cell>
          <cell r="P3101" t="str">
            <v>-</v>
          </cell>
          <cell r="Q3101" t="str">
            <v>-</v>
          </cell>
          <cell r="R3101" t="str">
            <v>-</v>
          </cell>
          <cell r="S3101" t="str">
            <v>-</v>
          </cell>
          <cell r="T3101" t="str">
            <v>-</v>
          </cell>
          <cell r="U3101">
            <v>0</v>
          </cell>
          <cell r="V3101">
            <v>0</v>
          </cell>
          <cell r="W3101" t="str">
            <v/>
          </cell>
          <cell r="X3101" t="str">
            <v/>
          </cell>
          <cell r="Y3101">
            <v>0</v>
          </cell>
          <cell r="Z3101" t="str">
            <v/>
          </cell>
        </row>
        <row r="3102">
          <cell r="C3102">
            <v>5356</v>
          </cell>
          <cell r="D3102">
            <v>0</v>
          </cell>
          <cell r="E3102">
            <v>2019</v>
          </cell>
          <cell r="F3102" t="str">
            <v>OB</v>
          </cell>
          <cell r="G3102">
            <v>0</v>
          </cell>
          <cell r="H3102">
            <v>0</v>
          </cell>
          <cell r="I3102">
            <v>0</v>
          </cell>
          <cell r="J3102">
            <v>0</v>
          </cell>
          <cell r="K3102">
            <v>0</v>
          </cell>
          <cell r="L3102">
            <v>0</v>
          </cell>
          <cell r="M3102" t="str">
            <v xml:space="preserve"> </v>
          </cell>
          <cell r="N3102" t="str">
            <v>-</v>
          </cell>
          <cell r="O3102" t="str">
            <v>-</v>
          </cell>
          <cell r="P3102" t="str">
            <v>-</v>
          </cell>
          <cell r="Q3102" t="str">
            <v>-</v>
          </cell>
          <cell r="R3102" t="str">
            <v>-</v>
          </cell>
          <cell r="S3102" t="str">
            <v>-</v>
          </cell>
          <cell r="T3102" t="str">
            <v>-</v>
          </cell>
          <cell r="U3102">
            <v>0</v>
          </cell>
          <cell r="V3102">
            <v>0</v>
          </cell>
          <cell r="W3102" t="str">
            <v/>
          </cell>
          <cell r="X3102" t="str">
            <v/>
          </cell>
          <cell r="Y3102">
            <v>0</v>
          </cell>
          <cell r="Z3102" t="str">
            <v/>
          </cell>
        </row>
        <row r="3103">
          <cell r="C3103">
            <v>5357</v>
          </cell>
          <cell r="D3103">
            <v>0</v>
          </cell>
          <cell r="E3103">
            <v>2019</v>
          </cell>
          <cell r="F3103" t="str">
            <v>OB</v>
          </cell>
          <cell r="G3103">
            <v>0</v>
          </cell>
          <cell r="H3103">
            <v>0</v>
          </cell>
          <cell r="I3103">
            <v>0</v>
          </cell>
          <cell r="J3103">
            <v>0</v>
          </cell>
          <cell r="K3103">
            <v>0</v>
          </cell>
          <cell r="L3103">
            <v>0</v>
          </cell>
          <cell r="M3103" t="str">
            <v xml:space="preserve"> </v>
          </cell>
          <cell r="N3103" t="str">
            <v>-</v>
          </cell>
          <cell r="O3103" t="str">
            <v>-</v>
          </cell>
          <cell r="P3103" t="str">
            <v>-</v>
          </cell>
          <cell r="Q3103" t="str">
            <v>-</v>
          </cell>
          <cell r="R3103" t="str">
            <v>-</v>
          </cell>
          <cell r="S3103" t="str">
            <v>-</v>
          </cell>
          <cell r="T3103" t="str">
            <v>-</v>
          </cell>
          <cell r="U3103">
            <v>0</v>
          </cell>
          <cell r="V3103">
            <v>0</v>
          </cell>
          <cell r="W3103" t="str">
            <v/>
          </cell>
          <cell r="X3103" t="str">
            <v/>
          </cell>
          <cell r="Y3103">
            <v>0</v>
          </cell>
          <cell r="Z3103" t="str">
            <v/>
          </cell>
        </row>
        <row r="3104">
          <cell r="C3104">
            <v>5358</v>
          </cell>
          <cell r="D3104">
            <v>0</v>
          </cell>
          <cell r="E3104">
            <v>2019</v>
          </cell>
          <cell r="F3104" t="str">
            <v>OB</v>
          </cell>
          <cell r="G3104">
            <v>0</v>
          </cell>
          <cell r="H3104">
            <v>0</v>
          </cell>
          <cell r="I3104">
            <v>0</v>
          </cell>
          <cell r="J3104">
            <v>0</v>
          </cell>
          <cell r="K3104">
            <v>0</v>
          </cell>
          <cell r="L3104">
            <v>0</v>
          </cell>
          <cell r="M3104" t="str">
            <v xml:space="preserve"> </v>
          </cell>
          <cell r="N3104" t="str">
            <v>-</v>
          </cell>
          <cell r="O3104" t="str">
            <v>-</v>
          </cell>
          <cell r="P3104" t="str">
            <v>-</v>
          </cell>
          <cell r="Q3104" t="str">
            <v>-</v>
          </cell>
          <cell r="R3104" t="str">
            <v>-</v>
          </cell>
          <cell r="S3104" t="str">
            <v>-</v>
          </cell>
          <cell r="T3104" t="str">
            <v>-</v>
          </cell>
          <cell r="U3104">
            <v>0</v>
          </cell>
          <cell r="V3104">
            <v>0</v>
          </cell>
          <cell r="W3104" t="str">
            <v/>
          </cell>
          <cell r="X3104" t="str">
            <v/>
          </cell>
          <cell r="Y3104">
            <v>0</v>
          </cell>
          <cell r="Z3104" t="str">
            <v/>
          </cell>
        </row>
        <row r="3105">
          <cell r="C3105">
            <v>5359</v>
          </cell>
          <cell r="D3105">
            <v>0</v>
          </cell>
          <cell r="E3105">
            <v>2019</v>
          </cell>
          <cell r="F3105" t="str">
            <v>OB</v>
          </cell>
          <cell r="G3105">
            <v>0</v>
          </cell>
          <cell r="H3105">
            <v>0</v>
          </cell>
          <cell r="I3105">
            <v>0</v>
          </cell>
          <cell r="J3105">
            <v>0</v>
          </cell>
          <cell r="K3105">
            <v>0</v>
          </cell>
          <cell r="L3105">
            <v>0</v>
          </cell>
          <cell r="M3105" t="str">
            <v xml:space="preserve"> </v>
          </cell>
          <cell r="N3105" t="str">
            <v>-</v>
          </cell>
          <cell r="O3105" t="str">
            <v>-</v>
          </cell>
          <cell r="P3105" t="str">
            <v>-</v>
          </cell>
          <cell r="Q3105" t="str">
            <v>-</v>
          </cell>
          <cell r="R3105" t="str">
            <v>-</v>
          </cell>
          <cell r="S3105" t="str">
            <v>-</v>
          </cell>
          <cell r="T3105" t="str">
            <v>-</v>
          </cell>
          <cell r="U3105">
            <v>0</v>
          </cell>
          <cell r="V3105">
            <v>0</v>
          </cell>
          <cell r="W3105" t="str">
            <v/>
          </cell>
          <cell r="X3105" t="str">
            <v/>
          </cell>
          <cell r="Y3105">
            <v>0</v>
          </cell>
          <cell r="Z3105" t="str">
            <v/>
          </cell>
        </row>
        <row r="3106">
          <cell r="C3106">
            <v>5360</v>
          </cell>
          <cell r="D3106">
            <v>0</v>
          </cell>
          <cell r="E3106">
            <v>2019</v>
          </cell>
          <cell r="F3106" t="str">
            <v>OB</v>
          </cell>
          <cell r="G3106">
            <v>0</v>
          </cell>
          <cell r="H3106">
            <v>0</v>
          </cell>
          <cell r="I3106">
            <v>0</v>
          </cell>
          <cell r="J3106">
            <v>0</v>
          </cell>
          <cell r="K3106">
            <v>0</v>
          </cell>
          <cell r="L3106">
            <v>0</v>
          </cell>
          <cell r="M3106" t="str">
            <v xml:space="preserve"> </v>
          </cell>
          <cell r="N3106" t="str">
            <v>-</v>
          </cell>
          <cell r="O3106" t="str">
            <v>-</v>
          </cell>
          <cell r="P3106" t="str">
            <v>-</v>
          </cell>
          <cell r="Q3106" t="str">
            <v>-</v>
          </cell>
          <cell r="R3106" t="str">
            <v>-</v>
          </cell>
          <cell r="S3106" t="str">
            <v>-</v>
          </cell>
          <cell r="T3106" t="str">
            <v>-</v>
          </cell>
          <cell r="U3106">
            <v>0</v>
          </cell>
          <cell r="V3106">
            <v>0</v>
          </cell>
          <cell r="W3106" t="str">
            <v/>
          </cell>
          <cell r="X3106" t="str">
            <v/>
          </cell>
          <cell r="Y3106">
            <v>0</v>
          </cell>
          <cell r="Z3106" t="str">
            <v/>
          </cell>
        </row>
        <row r="3107">
          <cell r="C3107">
            <v>0</v>
          </cell>
          <cell r="D3107">
            <v>0</v>
          </cell>
          <cell r="E3107">
            <v>0</v>
          </cell>
          <cell r="F3107">
            <v>0</v>
          </cell>
          <cell r="G3107">
            <v>0</v>
          </cell>
          <cell r="H3107">
            <v>0</v>
          </cell>
          <cell r="I3107">
            <v>0</v>
          </cell>
          <cell r="J3107">
            <v>0</v>
          </cell>
          <cell r="K3107">
            <v>0</v>
          </cell>
          <cell r="L3107">
            <v>0</v>
          </cell>
          <cell r="M3107">
            <v>0</v>
          </cell>
          <cell r="N3107">
            <v>0</v>
          </cell>
          <cell r="O3107">
            <v>0</v>
          </cell>
          <cell r="P3107">
            <v>0</v>
          </cell>
          <cell r="Q3107">
            <v>0</v>
          </cell>
          <cell r="R3107">
            <v>0</v>
          </cell>
          <cell r="S3107">
            <v>0</v>
          </cell>
          <cell r="T3107">
            <v>0</v>
          </cell>
          <cell r="U3107">
            <v>0</v>
          </cell>
          <cell r="V3107">
            <v>0</v>
          </cell>
          <cell r="W3107">
            <v>0</v>
          </cell>
          <cell r="X3107">
            <v>0</v>
          </cell>
          <cell r="Y3107">
            <v>0</v>
          </cell>
          <cell r="Z3107">
            <v>0</v>
          </cell>
        </row>
        <row r="3108">
          <cell r="M3108">
            <v>0</v>
          </cell>
          <cell r="N3108">
            <v>0</v>
          </cell>
          <cell r="O3108">
            <v>0</v>
          </cell>
          <cell r="P3108">
            <v>0</v>
          </cell>
          <cell r="Q3108">
            <v>0</v>
          </cell>
          <cell r="R3108">
            <v>0</v>
          </cell>
          <cell r="S3108">
            <v>0</v>
          </cell>
          <cell r="T3108">
            <v>0</v>
          </cell>
          <cell r="U3108">
            <v>0</v>
          </cell>
          <cell r="V3108">
            <v>0</v>
          </cell>
          <cell r="W3108">
            <v>0</v>
          </cell>
          <cell r="X3108">
            <v>0</v>
          </cell>
          <cell r="Y3108">
            <v>0</v>
          </cell>
          <cell r="Z3108">
            <v>0</v>
          </cell>
        </row>
        <row r="3109">
          <cell r="M3109">
            <v>0</v>
          </cell>
          <cell r="N3109">
            <v>0</v>
          </cell>
          <cell r="O3109">
            <v>0</v>
          </cell>
          <cell r="P3109">
            <v>0</v>
          </cell>
          <cell r="Q3109">
            <v>0</v>
          </cell>
          <cell r="R3109">
            <v>0</v>
          </cell>
          <cell r="S3109">
            <v>0</v>
          </cell>
          <cell r="T3109">
            <v>0</v>
          </cell>
          <cell r="U3109">
            <v>0</v>
          </cell>
          <cell r="V3109">
            <v>0</v>
          </cell>
          <cell r="W3109">
            <v>0</v>
          </cell>
          <cell r="X3109">
            <v>0</v>
          </cell>
          <cell r="Y3109">
            <v>0</v>
          </cell>
          <cell r="Z3109">
            <v>0</v>
          </cell>
        </row>
        <row r="3110">
          <cell r="D3110">
            <v>0</v>
          </cell>
          <cell r="E3110">
            <v>0</v>
          </cell>
          <cell r="F3110">
            <v>0</v>
          </cell>
          <cell r="G3110">
            <v>0</v>
          </cell>
          <cell r="H3110">
            <v>0</v>
          </cell>
          <cell r="I3110">
            <v>0</v>
          </cell>
          <cell r="J3110">
            <v>0</v>
          </cell>
          <cell r="K3110">
            <v>0</v>
          </cell>
          <cell r="M3110">
            <v>0</v>
          </cell>
          <cell r="N3110" t="str">
            <v>APROVISIONAMENTS</v>
          </cell>
          <cell r="O3110" t="str">
            <v>ADMINISTRACIO</v>
          </cell>
          <cell r="P3110" t="str">
            <v>OPERACIONS</v>
          </cell>
          <cell r="Q3110" t="str">
            <v>ENGINYERIA HW</v>
          </cell>
          <cell r="R3110" t="str">
            <v>ENGINYERIA SW</v>
          </cell>
          <cell r="S3110" t="str">
            <v>COMERCIAL</v>
          </cell>
          <cell r="T3110" t="str">
            <v>CONSUL.TELCOMUNIC.</v>
          </cell>
          <cell r="U3110">
            <v>0</v>
          </cell>
          <cell r="V3110">
            <v>0</v>
          </cell>
          <cell r="W3110">
            <v>0</v>
          </cell>
          <cell r="X3110">
            <v>0</v>
          </cell>
          <cell r="Y3110">
            <v>0</v>
          </cell>
          <cell r="Z3110">
            <v>0</v>
          </cell>
        </row>
        <row r="3111">
          <cell r="M3111">
            <v>0</v>
          </cell>
          <cell r="N3111">
            <v>0</v>
          </cell>
          <cell r="O3111">
            <v>0</v>
          </cell>
          <cell r="P3111">
            <v>0</v>
          </cell>
          <cell r="Q3111">
            <v>0</v>
          </cell>
          <cell r="R3111">
            <v>0</v>
          </cell>
          <cell r="S3111">
            <v>0</v>
          </cell>
          <cell r="T3111">
            <v>0</v>
          </cell>
          <cell r="U3111">
            <v>0</v>
          </cell>
          <cell r="V3111">
            <v>0</v>
          </cell>
          <cell r="W3111">
            <v>0</v>
          </cell>
          <cell r="X3111">
            <v>0</v>
          </cell>
          <cell r="Y3111">
            <v>0</v>
          </cell>
          <cell r="Z3111">
            <v>0</v>
          </cell>
        </row>
        <row r="3112">
          <cell r="M3112">
            <v>0</v>
          </cell>
          <cell r="N3112">
            <v>0</v>
          </cell>
          <cell r="O3112">
            <v>0</v>
          </cell>
          <cell r="P3112">
            <v>0</v>
          </cell>
          <cell r="Q3112">
            <v>0</v>
          </cell>
          <cell r="R3112">
            <v>0</v>
          </cell>
          <cell r="S3112">
            <v>0</v>
          </cell>
          <cell r="T3112">
            <v>0</v>
          </cell>
          <cell r="U3112">
            <v>0</v>
          </cell>
          <cell r="V3112">
            <v>0</v>
          </cell>
          <cell r="W3112">
            <v>0</v>
          </cell>
          <cell r="X3112">
            <v>0</v>
          </cell>
          <cell r="Y3112">
            <v>0</v>
          </cell>
          <cell r="Z3112">
            <v>0</v>
          </cell>
        </row>
        <row r="3113">
          <cell r="M3113">
            <v>0</v>
          </cell>
          <cell r="N3113">
            <v>0</v>
          </cell>
          <cell r="O3113">
            <v>0</v>
          </cell>
          <cell r="P3113">
            <v>0</v>
          </cell>
          <cell r="Q3113">
            <v>0</v>
          </cell>
          <cell r="R3113">
            <v>0</v>
          </cell>
          <cell r="S3113">
            <v>0</v>
          </cell>
          <cell r="T3113">
            <v>0</v>
          </cell>
          <cell r="U3113">
            <v>0</v>
          </cell>
          <cell r="V3113">
            <v>0</v>
          </cell>
          <cell r="W3113">
            <v>0</v>
          </cell>
          <cell r="X3113">
            <v>0</v>
          </cell>
          <cell r="Y3113">
            <v>0</v>
          </cell>
          <cell r="Z3113">
            <v>0</v>
          </cell>
        </row>
        <row r="3114">
          <cell r="M3114">
            <v>0</v>
          </cell>
          <cell r="N3114">
            <v>0</v>
          </cell>
          <cell r="O3114">
            <v>0</v>
          </cell>
          <cell r="P3114">
            <v>0</v>
          </cell>
          <cell r="Q3114">
            <v>0</v>
          </cell>
          <cell r="R3114">
            <v>0</v>
          </cell>
          <cell r="S3114">
            <v>0</v>
          </cell>
          <cell r="T3114">
            <v>0</v>
          </cell>
          <cell r="U3114">
            <v>0</v>
          </cell>
          <cell r="V3114">
            <v>0</v>
          </cell>
          <cell r="W3114">
            <v>0</v>
          </cell>
          <cell r="X3114">
            <v>0</v>
          </cell>
          <cell r="Y3114">
            <v>0</v>
          </cell>
          <cell r="Z3114">
            <v>0</v>
          </cell>
        </row>
        <row r="3115">
          <cell r="E3115" t="str">
            <v>Projectes (EXTERNS) en curs 2.019</v>
          </cell>
          <cell r="F3115">
            <v>0</v>
          </cell>
          <cell r="G3115">
            <v>0</v>
          </cell>
          <cell r="H3115">
            <v>0</v>
          </cell>
          <cell r="I3115">
            <v>0</v>
          </cell>
          <cell r="J3115">
            <v>0</v>
          </cell>
          <cell r="K3115">
            <v>0</v>
          </cell>
          <cell r="L3115">
            <v>0</v>
          </cell>
          <cell r="M3115">
            <v>0</v>
          </cell>
          <cell r="N3115">
            <v>0</v>
          </cell>
          <cell r="O3115">
            <v>0</v>
          </cell>
          <cell r="P3115">
            <v>0</v>
          </cell>
          <cell r="Q3115">
            <v>0</v>
          </cell>
          <cell r="R3115">
            <v>0</v>
          </cell>
          <cell r="S3115">
            <v>0</v>
          </cell>
          <cell r="T3115">
            <v>0</v>
          </cell>
          <cell r="U3115">
            <v>0</v>
          </cell>
          <cell r="V3115">
            <v>0</v>
          </cell>
          <cell r="W3115">
            <v>0</v>
          </cell>
          <cell r="X3115">
            <v>0</v>
          </cell>
          <cell r="Y3115">
            <v>0</v>
          </cell>
          <cell r="Z3115">
            <v>0</v>
          </cell>
        </row>
        <row r="3116">
          <cell r="M3116">
            <v>0</v>
          </cell>
          <cell r="N3116">
            <v>0</v>
          </cell>
          <cell r="O3116">
            <v>0</v>
          </cell>
          <cell r="P3116">
            <v>0</v>
          </cell>
          <cell r="Q3116">
            <v>0</v>
          </cell>
          <cell r="R3116">
            <v>0</v>
          </cell>
          <cell r="S3116">
            <v>0</v>
          </cell>
          <cell r="T3116">
            <v>0</v>
          </cell>
          <cell r="U3116">
            <v>0</v>
          </cell>
          <cell r="V3116">
            <v>0</v>
          </cell>
          <cell r="W3116">
            <v>0</v>
          </cell>
          <cell r="X3116">
            <v>0</v>
          </cell>
          <cell r="Y3116">
            <v>0</v>
          </cell>
          <cell r="Z3116">
            <v>0</v>
          </cell>
        </row>
        <row r="3117">
          <cell r="M3117">
            <v>0</v>
          </cell>
          <cell r="N3117">
            <v>0</v>
          </cell>
          <cell r="O3117">
            <v>0</v>
          </cell>
          <cell r="P3117">
            <v>0</v>
          </cell>
          <cell r="Q3117">
            <v>0</v>
          </cell>
          <cell r="R3117">
            <v>0</v>
          </cell>
          <cell r="S3117">
            <v>0</v>
          </cell>
          <cell r="T3117">
            <v>0</v>
          </cell>
          <cell r="U3117">
            <v>0</v>
          </cell>
          <cell r="V3117">
            <v>0</v>
          </cell>
          <cell r="W3117">
            <v>0</v>
          </cell>
          <cell r="X3117">
            <v>0</v>
          </cell>
          <cell r="Y3117">
            <v>0</v>
          </cell>
          <cell r="Z3117">
            <v>0</v>
          </cell>
        </row>
        <row r="3118">
          <cell r="C3118" t="str">
            <v>OF</v>
          </cell>
          <cell r="D3118" t="str">
            <v>CLIENT</v>
          </cell>
          <cell r="E3118" t="str">
            <v>ANY</v>
          </cell>
          <cell r="F3118" t="str">
            <v>STATUS</v>
          </cell>
          <cell r="G3118" t="str">
            <v>PROJECTE</v>
          </cell>
          <cell r="H3118" t="str">
            <v>TIPUS OF o DEPENDENCIA</v>
          </cell>
          <cell r="I3118">
            <v>0</v>
          </cell>
          <cell r="J3118" t="str">
            <v>PREV</v>
          </cell>
          <cell r="K3118" t="str">
            <v>TOTAL</v>
          </cell>
          <cell r="L3118" t="str">
            <v>DESV</v>
          </cell>
          <cell r="M3118" t="str">
            <v>AVANÇ</v>
          </cell>
          <cell r="N3118" t="str">
            <v>DPT. IMPLICATS</v>
          </cell>
          <cell r="O3118">
            <v>0</v>
          </cell>
          <cell r="P3118">
            <v>0</v>
          </cell>
          <cell r="Q3118">
            <v>0</v>
          </cell>
          <cell r="R3118">
            <v>0</v>
          </cell>
          <cell r="S3118">
            <v>0</v>
          </cell>
          <cell r="T3118">
            <v>0</v>
          </cell>
          <cell r="U3118" t="str">
            <v>DATA</v>
          </cell>
          <cell r="V3118" t="str">
            <v>DATA</v>
          </cell>
          <cell r="W3118" t="str">
            <v>DATA</v>
          </cell>
          <cell r="X3118" t="str">
            <v>DURADA</v>
          </cell>
          <cell r="Y3118" t="str">
            <v>DATA</v>
          </cell>
          <cell r="Z3118" t="str">
            <v>DESVIAC.</v>
          </cell>
        </row>
        <row r="3119">
          <cell r="C3119">
            <v>0</v>
          </cell>
          <cell r="D3119">
            <v>0</v>
          </cell>
          <cell r="E3119">
            <v>0</v>
          </cell>
          <cell r="F3119">
            <v>0</v>
          </cell>
          <cell r="G3119">
            <v>0</v>
          </cell>
          <cell r="H3119">
            <v>0</v>
          </cell>
          <cell r="I3119">
            <v>0</v>
          </cell>
          <cell r="J3119">
            <v>0</v>
          </cell>
          <cell r="K3119" t="str">
            <v>REAL</v>
          </cell>
          <cell r="L3119">
            <v>0</v>
          </cell>
          <cell r="M3119">
            <v>0</v>
          </cell>
          <cell r="N3119">
            <v>0</v>
          </cell>
          <cell r="O3119">
            <v>0</v>
          </cell>
          <cell r="P3119">
            <v>0</v>
          </cell>
          <cell r="Q3119">
            <v>0</v>
          </cell>
          <cell r="R3119">
            <v>0</v>
          </cell>
          <cell r="S3119">
            <v>0</v>
          </cell>
          <cell r="T3119">
            <v>0</v>
          </cell>
          <cell r="U3119" t="str">
            <v>INICI</v>
          </cell>
          <cell r="V3119" t="str">
            <v>ENTREGA</v>
          </cell>
          <cell r="W3119" t="str">
            <v>REVISADA</v>
          </cell>
          <cell r="X3119">
            <v>0</v>
          </cell>
          <cell r="Y3119" t="str">
            <v>ACCEP.</v>
          </cell>
          <cell r="Z3119">
            <v>0</v>
          </cell>
        </row>
        <row r="3120">
          <cell r="C3120">
            <v>0</v>
          </cell>
          <cell r="D3120">
            <v>0</v>
          </cell>
          <cell r="E3120">
            <v>0</v>
          </cell>
          <cell r="F3120">
            <v>0</v>
          </cell>
          <cell r="G3120">
            <v>0</v>
          </cell>
          <cell r="H3120">
            <v>0</v>
          </cell>
          <cell r="I3120">
            <v>0</v>
          </cell>
          <cell r="M3120">
            <v>0</v>
          </cell>
          <cell r="N3120">
            <v>0</v>
          </cell>
          <cell r="O3120">
            <v>0</v>
          </cell>
          <cell r="P3120">
            <v>0</v>
          </cell>
          <cell r="Q3120">
            <v>0</v>
          </cell>
          <cell r="R3120">
            <v>0</v>
          </cell>
          <cell r="S3120">
            <v>0</v>
          </cell>
          <cell r="T3120">
            <v>0</v>
          </cell>
          <cell r="U3120">
            <v>0</v>
          </cell>
          <cell r="V3120">
            <v>0</v>
          </cell>
          <cell r="W3120">
            <v>0</v>
          </cell>
          <cell r="X3120">
            <v>0</v>
          </cell>
          <cell r="Y3120">
            <v>0</v>
          </cell>
          <cell r="Z3120">
            <v>0</v>
          </cell>
        </row>
        <row r="3121">
          <cell r="C3121">
            <v>5361</v>
          </cell>
          <cell r="D3121">
            <v>0</v>
          </cell>
          <cell r="E3121">
            <v>2019</v>
          </cell>
          <cell r="F3121" t="str">
            <v>OB</v>
          </cell>
          <cell r="G3121">
            <v>0</v>
          </cell>
          <cell r="H3121">
            <v>0</v>
          </cell>
          <cell r="I3121">
            <v>0</v>
          </cell>
          <cell r="J3121">
            <v>0</v>
          </cell>
          <cell r="K3121">
            <v>0</v>
          </cell>
          <cell r="L3121">
            <v>0</v>
          </cell>
          <cell r="M3121" t="str">
            <v xml:space="preserve"> </v>
          </cell>
          <cell r="N3121" t="str">
            <v>-</v>
          </cell>
          <cell r="O3121" t="str">
            <v>-</v>
          </cell>
          <cell r="P3121" t="str">
            <v>-</v>
          </cell>
          <cell r="Q3121" t="str">
            <v>-</v>
          </cell>
          <cell r="R3121" t="str">
            <v>-</v>
          </cell>
          <cell r="S3121" t="str">
            <v>-</v>
          </cell>
          <cell r="T3121" t="str">
            <v>-</v>
          </cell>
          <cell r="U3121">
            <v>0</v>
          </cell>
          <cell r="V3121">
            <v>0</v>
          </cell>
          <cell r="W3121" t="str">
            <v/>
          </cell>
          <cell r="X3121" t="str">
            <v/>
          </cell>
          <cell r="Y3121">
            <v>0</v>
          </cell>
          <cell r="Z3121" t="str">
            <v/>
          </cell>
        </row>
        <row r="3122">
          <cell r="C3122">
            <v>5362</v>
          </cell>
          <cell r="D3122">
            <v>0</v>
          </cell>
          <cell r="E3122">
            <v>2019</v>
          </cell>
          <cell r="F3122" t="str">
            <v>OB</v>
          </cell>
          <cell r="G3122">
            <v>0</v>
          </cell>
          <cell r="H3122">
            <v>0</v>
          </cell>
          <cell r="I3122">
            <v>0</v>
          </cell>
          <cell r="J3122">
            <v>0</v>
          </cell>
          <cell r="K3122">
            <v>0</v>
          </cell>
          <cell r="L3122">
            <v>0</v>
          </cell>
          <cell r="M3122" t="str">
            <v xml:space="preserve"> </v>
          </cell>
          <cell r="N3122" t="str">
            <v>-</v>
          </cell>
          <cell r="O3122" t="str">
            <v>-</v>
          </cell>
          <cell r="P3122" t="str">
            <v>-</v>
          </cell>
          <cell r="Q3122" t="str">
            <v>-</v>
          </cell>
          <cell r="R3122" t="str">
            <v>-</v>
          </cell>
          <cell r="S3122" t="str">
            <v>-</v>
          </cell>
          <cell r="T3122" t="str">
            <v>-</v>
          </cell>
          <cell r="U3122">
            <v>0</v>
          </cell>
          <cell r="V3122">
            <v>0</v>
          </cell>
          <cell r="W3122" t="str">
            <v/>
          </cell>
          <cell r="X3122" t="str">
            <v/>
          </cell>
          <cell r="Y3122">
            <v>0</v>
          </cell>
          <cell r="Z3122" t="str">
            <v/>
          </cell>
        </row>
        <row r="3123">
          <cell r="C3123">
            <v>5363</v>
          </cell>
          <cell r="D3123">
            <v>0</v>
          </cell>
          <cell r="E3123">
            <v>2019</v>
          </cell>
          <cell r="F3123" t="str">
            <v>OB</v>
          </cell>
          <cell r="G3123">
            <v>0</v>
          </cell>
          <cell r="H3123">
            <v>0</v>
          </cell>
          <cell r="I3123">
            <v>0</v>
          </cell>
          <cell r="J3123">
            <v>0</v>
          </cell>
          <cell r="K3123">
            <v>0</v>
          </cell>
          <cell r="L3123">
            <v>0</v>
          </cell>
          <cell r="M3123" t="str">
            <v xml:space="preserve"> </v>
          </cell>
          <cell r="N3123" t="str">
            <v>-</v>
          </cell>
          <cell r="O3123" t="str">
            <v>-</v>
          </cell>
          <cell r="P3123" t="str">
            <v>-</v>
          </cell>
          <cell r="Q3123" t="str">
            <v>-</v>
          </cell>
          <cell r="R3123" t="str">
            <v>-</v>
          </cell>
          <cell r="S3123" t="str">
            <v>-</v>
          </cell>
          <cell r="T3123" t="str">
            <v>-</v>
          </cell>
          <cell r="U3123">
            <v>0</v>
          </cell>
          <cell r="V3123">
            <v>0</v>
          </cell>
          <cell r="W3123" t="str">
            <v/>
          </cell>
          <cell r="X3123" t="str">
            <v/>
          </cell>
          <cell r="Y3123">
            <v>0</v>
          </cell>
          <cell r="Z3123" t="str">
            <v/>
          </cell>
        </row>
        <row r="3124">
          <cell r="C3124">
            <v>5364</v>
          </cell>
          <cell r="D3124">
            <v>0</v>
          </cell>
          <cell r="E3124">
            <v>2019</v>
          </cell>
          <cell r="F3124" t="str">
            <v>OB</v>
          </cell>
          <cell r="G3124">
            <v>0</v>
          </cell>
          <cell r="H3124">
            <v>0</v>
          </cell>
          <cell r="I3124">
            <v>0</v>
          </cell>
          <cell r="J3124">
            <v>0</v>
          </cell>
          <cell r="K3124">
            <v>0</v>
          </cell>
          <cell r="L3124">
            <v>0</v>
          </cell>
          <cell r="M3124" t="str">
            <v xml:space="preserve"> </v>
          </cell>
          <cell r="N3124" t="str">
            <v>-</v>
          </cell>
          <cell r="O3124" t="str">
            <v>-</v>
          </cell>
          <cell r="P3124" t="str">
            <v>-</v>
          </cell>
          <cell r="Q3124" t="str">
            <v>-</v>
          </cell>
          <cell r="R3124" t="str">
            <v>-</v>
          </cell>
          <cell r="S3124" t="str">
            <v>-</v>
          </cell>
          <cell r="T3124" t="str">
            <v>-</v>
          </cell>
          <cell r="U3124">
            <v>0</v>
          </cell>
          <cell r="V3124">
            <v>0</v>
          </cell>
          <cell r="W3124" t="str">
            <v/>
          </cell>
          <cell r="X3124" t="str">
            <v/>
          </cell>
          <cell r="Y3124">
            <v>0</v>
          </cell>
          <cell r="Z3124" t="str">
            <v/>
          </cell>
        </row>
        <row r="3125">
          <cell r="C3125">
            <v>5365</v>
          </cell>
          <cell r="D3125">
            <v>0</v>
          </cell>
          <cell r="E3125">
            <v>2019</v>
          </cell>
          <cell r="F3125" t="str">
            <v>OB</v>
          </cell>
          <cell r="G3125">
            <v>0</v>
          </cell>
          <cell r="H3125">
            <v>0</v>
          </cell>
          <cell r="I3125">
            <v>0</v>
          </cell>
          <cell r="J3125">
            <v>0</v>
          </cell>
          <cell r="K3125">
            <v>0</v>
          </cell>
          <cell r="L3125">
            <v>0</v>
          </cell>
          <cell r="M3125" t="str">
            <v xml:space="preserve"> </v>
          </cell>
          <cell r="N3125" t="str">
            <v>-</v>
          </cell>
          <cell r="O3125" t="str">
            <v>-</v>
          </cell>
          <cell r="P3125" t="str">
            <v>-</v>
          </cell>
          <cell r="Q3125" t="str">
            <v>-</v>
          </cell>
          <cell r="R3125" t="str">
            <v>-</v>
          </cell>
          <cell r="S3125" t="str">
            <v>-</v>
          </cell>
          <cell r="T3125" t="str">
            <v>-</v>
          </cell>
          <cell r="U3125">
            <v>0</v>
          </cell>
          <cell r="V3125">
            <v>0</v>
          </cell>
          <cell r="W3125" t="str">
            <v/>
          </cell>
          <cell r="X3125" t="str">
            <v/>
          </cell>
          <cell r="Y3125">
            <v>0</v>
          </cell>
          <cell r="Z3125" t="str">
            <v/>
          </cell>
        </row>
        <row r="3126">
          <cell r="C3126">
            <v>5366</v>
          </cell>
          <cell r="D3126">
            <v>0</v>
          </cell>
          <cell r="E3126">
            <v>2019</v>
          </cell>
          <cell r="F3126" t="str">
            <v>OB</v>
          </cell>
          <cell r="G3126">
            <v>0</v>
          </cell>
          <cell r="H3126">
            <v>0</v>
          </cell>
          <cell r="I3126">
            <v>0</v>
          </cell>
          <cell r="J3126">
            <v>0</v>
          </cell>
          <cell r="K3126">
            <v>0</v>
          </cell>
          <cell r="L3126">
            <v>0</v>
          </cell>
          <cell r="M3126" t="str">
            <v xml:space="preserve"> </v>
          </cell>
          <cell r="N3126" t="str">
            <v>-</v>
          </cell>
          <cell r="O3126" t="str">
            <v>-</v>
          </cell>
          <cell r="P3126" t="str">
            <v>-</v>
          </cell>
          <cell r="Q3126" t="str">
            <v>-</v>
          </cell>
          <cell r="R3126" t="str">
            <v>-</v>
          </cell>
          <cell r="S3126" t="str">
            <v>-</v>
          </cell>
          <cell r="T3126" t="str">
            <v>-</v>
          </cell>
          <cell r="U3126">
            <v>0</v>
          </cell>
          <cell r="V3126">
            <v>0</v>
          </cell>
          <cell r="W3126" t="str">
            <v/>
          </cell>
          <cell r="X3126" t="str">
            <v/>
          </cell>
          <cell r="Y3126">
            <v>0</v>
          </cell>
          <cell r="Z3126" t="str">
            <v/>
          </cell>
        </row>
        <row r="3127">
          <cell r="C3127">
            <v>5367</v>
          </cell>
          <cell r="D3127">
            <v>0</v>
          </cell>
          <cell r="E3127">
            <v>2019</v>
          </cell>
          <cell r="F3127" t="str">
            <v>OB</v>
          </cell>
          <cell r="G3127">
            <v>0</v>
          </cell>
          <cell r="H3127">
            <v>0</v>
          </cell>
          <cell r="I3127">
            <v>0</v>
          </cell>
          <cell r="J3127">
            <v>0</v>
          </cell>
          <cell r="K3127">
            <v>0</v>
          </cell>
          <cell r="L3127">
            <v>0</v>
          </cell>
          <cell r="M3127" t="str">
            <v xml:space="preserve"> </v>
          </cell>
          <cell r="N3127" t="str">
            <v>-</v>
          </cell>
          <cell r="O3127" t="str">
            <v>-</v>
          </cell>
          <cell r="P3127" t="str">
            <v>-</v>
          </cell>
          <cell r="Q3127" t="str">
            <v>-</v>
          </cell>
          <cell r="R3127" t="str">
            <v>-</v>
          </cell>
          <cell r="S3127" t="str">
            <v>-</v>
          </cell>
          <cell r="T3127" t="str">
            <v>-</v>
          </cell>
          <cell r="U3127">
            <v>0</v>
          </cell>
          <cell r="V3127">
            <v>0</v>
          </cell>
          <cell r="W3127" t="str">
            <v/>
          </cell>
          <cell r="X3127" t="str">
            <v/>
          </cell>
          <cell r="Y3127">
            <v>0</v>
          </cell>
          <cell r="Z3127" t="str">
            <v/>
          </cell>
        </row>
        <row r="3128">
          <cell r="C3128">
            <v>5368</v>
          </cell>
          <cell r="D3128">
            <v>0</v>
          </cell>
          <cell r="E3128">
            <v>2019</v>
          </cell>
          <cell r="F3128" t="str">
            <v>OB</v>
          </cell>
          <cell r="G3128">
            <v>0</v>
          </cell>
          <cell r="H3128">
            <v>0</v>
          </cell>
          <cell r="I3128">
            <v>0</v>
          </cell>
          <cell r="J3128">
            <v>0</v>
          </cell>
          <cell r="K3128">
            <v>0</v>
          </cell>
          <cell r="L3128">
            <v>0</v>
          </cell>
          <cell r="M3128" t="str">
            <v xml:space="preserve"> </v>
          </cell>
          <cell r="N3128" t="str">
            <v>-</v>
          </cell>
          <cell r="O3128" t="str">
            <v>-</v>
          </cell>
          <cell r="P3128" t="str">
            <v>-</v>
          </cell>
          <cell r="Q3128" t="str">
            <v>-</v>
          </cell>
          <cell r="R3128" t="str">
            <v>-</v>
          </cell>
          <cell r="S3128" t="str">
            <v>-</v>
          </cell>
          <cell r="T3128" t="str">
            <v>-</v>
          </cell>
          <cell r="U3128">
            <v>0</v>
          </cell>
          <cell r="V3128">
            <v>0</v>
          </cell>
          <cell r="W3128" t="str">
            <v/>
          </cell>
          <cell r="X3128" t="str">
            <v/>
          </cell>
          <cell r="Y3128">
            <v>0</v>
          </cell>
          <cell r="Z3128" t="str">
            <v/>
          </cell>
        </row>
        <row r="3129">
          <cell r="C3129">
            <v>5369</v>
          </cell>
          <cell r="D3129">
            <v>0</v>
          </cell>
          <cell r="E3129">
            <v>2019</v>
          </cell>
          <cell r="F3129" t="str">
            <v>OB</v>
          </cell>
          <cell r="G3129">
            <v>0</v>
          </cell>
          <cell r="H3129">
            <v>0</v>
          </cell>
          <cell r="I3129">
            <v>0</v>
          </cell>
          <cell r="J3129">
            <v>0</v>
          </cell>
          <cell r="K3129">
            <v>0</v>
          </cell>
          <cell r="L3129">
            <v>0</v>
          </cell>
          <cell r="M3129" t="str">
            <v xml:space="preserve"> </v>
          </cell>
          <cell r="N3129" t="str">
            <v>-</v>
          </cell>
          <cell r="O3129" t="str">
            <v>-</v>
          </cell>
          <cell r="P3129" t="str">
            <v>-</v>
          </cell>
          <cell r="Q3129" t="str">
            <v>-</v>
          </cell>
          <cell r="R3129" t="str">
            <v>-</v>
          </cell>
          <cell r="S3129" t="str">
            <v>-</v>
          </cell>
          <cell r="T3129" t="str">
            <v>-</v>
          </cell>
          <cell r="U3129">
            <v>0</v>
          </cell>
          <cell r="V3129">
            <v>0</v>
          </cell>
          <cell r="W3129" t="str">
            <v/>
          </cell>
          <cell r="X3129" t="str">
            <v/>
          </cell>
          <cell r="Y3129">
            <v>0</v>
          </cell>
          <cell r="Z3129" t="str">
            <v/>
          </cell>
        </row>
        <row r="3130">
          <cell r="C3130">
            <v>5370</v>
          </cell>
          <cell r="D3130">
            <v>0</v>
          </cell>
          <cell r="E3130">
            <v>2019</v>
          </cell>
          <cell r="F3130" t="str">
            <v>OB</v>
          </cell>
          <cell r="G3130">
            <v>0</v>
          </cell>
          <cell r="H3130">
            <v>0</v>
          </cell>
          <cell r="I3130">
            <v>4</v>
          </cell>
          <cell r="J3130">
            <v>0</v>
          </cell>
          <cell r="K3130">
            <v>0</v>
          </cell>
          <cell r="L3130">
            <v>0</v>
          </cell>
          <cell r="M3130" t="str">
            <v xml:space="preserve"> </v>
          </cell>
          <cell r="N3130" t="str">
            <v>-</v>
          </cell>
          <cell r="O3130" t="str">
            <v>-</v>
          </cell>
          <cell r="P3130" t="str">
            <v>-</v>
          </cell>
          <cell r="Q3130" t="str">
            <v>-</v>
          </cell>
          <cell r="R3130" t="str">
            <v>-</v>
          </cell>
          <cell r="S3130" t="str">
            <v>-</v>
          </cell>
          <cell r="T3130" t="str">
            <v>-</v>
          </cell>
          <cell r="U3130">
            <v>0</v>
          </cell>
          <cell r="V3130">
            <v>0</v>
          </cell>
          <cell r="W3130" t="str">
            <v/>
          </cell>
          <cell r="X3130" t="str">
            <v/>
          </cell>
          <cell r="Y3130">
            <v>0</v>
          </cell>
          <cell r="Z3130" t="str">
            <v/>
          </cell>
        </row>
        <row r="3131">
          <cell r="C3131">
            <v>5371</v>
          </cell>
          <cell r="D3131">
            <v>0</v>
          </cell>
          <cell r="E3131">
            <v>2019</v>
          </cell>
          <cell r="F3131" t="str">
            <v>OB</v>
          </cell>
          <cell r="G3131">
            <v>0</v>
          </cell>
          <cell r="H3131">
            <v>0</v>
          </cell>
          <cell r="I3131">
            <v>4</v>
          </cell>
          <cell r="J3131">
            <v>0</v>
          </cell>
          <cell r="K3131">
            <v>0</v>
          </cell>
          <cell r="L3131">
            <v>0</v>
          </cell>
          <cell r="M3131" t="str">
            <v xml:space="preserve"> </v>
          </cell>
          <cell r="N3131" t="str">
            <v>-</v>
          </cell>
          <cell r="O3131" t="str">
            <v>-</v>
          </cell>
          <cell r="P3131" t="str">
            <v>-</v>
          </cell>
          <cell r="Q3131" t="str">
            <v>-</v>
          </cell>
          <cell r="R3131" t="str">
            <v>-</v>
          </cell>
          <cell r="S3131" t="str">
            <v>-</v>
          </cell>
          <cell r="T3131" t="str">
            <v>-</v>
          </cell>
          <cell r="U3131">
            <v>0</v>
          </cell>
          <cell r="V3131">
            <v>0</v>
          </cell>
          <cell r="W3131" t="str">
            <v/>
          </cell>
          <cell r="X3131" t="str">
            <v/>
          </cell>
          <cell r="Y3131">
            <v>0</v>
          </cell>
          <cell r="Z3131" t="str">
            <v/>
          </cell>
        </row>
        <row r="3132">
          <cell r="C3132">
            <v>5372</v>
          </cell>
          <cell r="D3132">
            <v>0</v>
          </cell>
          <cell r="E3132">
            <v>2019</v>
          </cell>
          <cell r="F3132" t="str">
            <v>OB</v>
          </cell>
          <cell r="G3132">
            <v>0</v>
          </cell>
          <cell r="H3132">
            <v>0</v>
          </cell>
          <cell r="I3132">
            <v>6</v>
          </cell>
          <cell r="J3132">
            <v>0</v>
          </cell>
          <cell r="K3132">
            <v>0</v>
          </cell>
          <cell r="L3132">
            <v>0</v>
          </cell>
          <cell r="M3132" t="str">
            <v xml:space="preserve"> </v>
          </cell>
          <cell r="N3132" t="str">
            <v>-</v>
          </cell>
          <cell r="O3132" t="str">
            <v>-</v>
          </cell>
          <cell r="P3132" t="str">
            <v>-</v>
          </cell>
          <cell r="Q3132" t="str">
            <v>-</v>
          </cell>
          <cell r="R3132" t="str">
            <v>-</v>
          </cell>
          <cell r="S3132" t="str">
            <v>-</v>
          </cell>
          <cell r="T3132" t="str">
            <v>-</v>
          </cell>
          <cell r="U3132">
            <v>0</v>
          </cell>
          <cell r="V3132">
            <v>0</v>
          </cell>
          <cell r="W3132" t="str">
            <v/>
          </cell>
          <cell r="X3132" t="str">
            <v/>
          </cell>
          <cell r="Y3132">
            <v>0</v>
          </cell>
          <cell r="Z3132" t="str">
            <v/>
          </cell>
        </row>
        <row r="3133">
          <cell r="C3133">
            <v>5373</v>
          </cell>
          <cell r="D3133">
            <v>0</v>
          </cell>
          <cell r="E3133">
            <v>2019</v>
          </cell>
          <cell r="F3133" t="str">
            <v>OB</v>
          </cell>
          <cell r="G3133">
            <v>0</v>
          </cell>
          <cell r="H3133">
            <v>0</v>
          </cell>
          <cell r="I3133">
            <v>6</v>
          </cell>
          <cell r="J3133">
            <v>0</v>
          </cell>
          <cell r="K3133">
            <v>0</v>
          </cell>
          <cell r="L3133">
            <v>0</v>
          </cell>
          <cell r="M3133" t="str">
            <v xml:space="preserve"> </v>
          </cell>
          <cell r="N3133" t="str">
            <v>-</v>
          </cell>
          <cell r="O3133" t="str">
            <v>-</v>
          </cell>
          <cell r="P3133" t="str">
            <v>-</v>
          </cell>
          <cell r="Q3133" t="str">
            <v>-</v>
          </cell>
          <cell r="R3133" t="str">
            <v>-</v>
          </cell>
          <cell r="S3133" t="str">
            <v>-</v>
          </cell>
          <cell r="T3133" t="str">
            <v>-</v>
          </cell>
          <cell r="U3133">
            <v>0</v>
          </cell>
          <cell r="V3133">
            <v>0</v>
          </cell>
          <cell r="W3133" t="str">
            <v/>
          </cell>
          <cell r="X3133" t="str">
            <v/>
          </cell>
          <cell r="Y3133">
            <v>0</v>
          </cell>
          <cell r="Z3133" t="str">
            <v/>
          </cell>
        </row>
        <row r="3134">
          <cell r="C3134">
            <v>5374</v>
          </cell>
          <cell r="D3134">
            <v>0</v>
          </cell>
          <cell r="E3134">
            <v>2019</v>
          </cell>
          <cell r="F3134" t="str">
            <v>OB</v>
          </cell>
          <cell r="G3134">
            <v>0</v>
          </cell>
          <cell r="H3134">
            <v>0</v>
          </cell>
          <cell r="I3134">
            <v>0</v>
          </cell>
          <cell r="J3134">
            <v>0</v>
          </cell>
          <cell r="K3134">
            <v>0</v>
          </cell>
          <cell r="L3134">
            <v>0</v>
          </cell>
          <cell r="M3134" t="str">
            <v xml:space="preserve"> </v>
          </cell>
          <cell r="N3134" t="str">
            <v>-</v>
          </cell>
          <cell r="O3134" t="str">
            <v>-</v>
          </cell>
          <cell r="P3134" t="str">
            <v>-</v>
          </cell>
          <cell r="Q3134" t="str">
            <v>-</v>
          </cell>
          <cell r="R3134" t="str">
            <v>-</v>
          </cell>
          <cell r="S3134" t="str">
            <v>-</v>
          </cell>
          <cell r="T3134" t="str">
            <v>-</v>
          </cell>
          <cell r="U3134">
            <v>0</v>
          </cell>
          <cell r="V3134">
            <v>0</v>
          </cell>
          <cell r="W3134" t="str">
            <v/>
          </cell>
          <cell r="X3134" t="str">
            <v/>
          </cell>
          <cell r="Y3134">
            <v>0</v>
          </cell>
          <cell r="Z3134" t="str">
            <v/>
          </cell>
        </row>
        <row r="3135">
          <cell r="C3135">
            <v>5375</v>
          </cell>
          <cell r="D3135">
            <v>0</v>
          </cell>
          <cell r="E3135">
            <v>2019</v>
          </cell>
          <cell r="F3135" t="str">
            <v>OB</v>
          </cell>
          <cell r="G3135">
            <v>0</v>
          </cell>
          <cell r="H3135">
            <v>0</v>
          </cell>
          <cell r="I3135">
            <v>0</v>
          </cell>
          <cell r="J3135">
            <v>0</v>
          </cell>
          <cell r="K3135">
            <v>0</v>
          </cell>
          <cell r="L3135">
            <v>0</v>
          </cell>
          <cell r="M3135" t="str">
            <v xml:space="preserve"> </v>
          </cell>
          <cell r="N3135" t="str">
            <v>-</v>
          </cell>
          <cell r="O3135" t="str">
            <v>-</v>
          </cell>
          <cell r="P3135" t="str">
            <v>-</v>
          </cell>
          <cell r="Q3135" t="str">
            <v>-</v>
          </cell>
          <cell r="R3135" t="str">
            <v>-</v>
          </cell>
          <cell r="S3135" t="str">
            <v>-</v>
          </cell>
          <cell r="T3135" t="str">
            <v>-</v>
          </cell>
          <cell r="U3135">
            <v>0</v>
          </cell>
          <cell r="V3135">
            <v>0</v>
          </cell>
          <cell r="W3135" t="str">
            <v/>
          </cell>
          <cell r="X3135" t="str">
            <v/>
          </cell>
          <cell r="Y3135">
            <v>0</v>
          </cell>
          <cell r="Z3135" t="str">
            <v/>
          </cell>
        </row>
        <row r="3136">
          <cell r="C3136">
            <v>5376</v>
          </cell>
          <cell r="D3136">
            <v>0</v>
          </cell>
          <cell r="E3136">
            <v>2019</v>
          </cell>
          <cell r="F3136" t="str">
            <v>OB</v>
          </cell>
          <cell r="G3136">
            <v>0</v>
          </cell>
          <cell r="H3136">
            <v>0</v>
          </cell>
          <cell r="I3136">
            <v>0</v>
          </cell>
          <cell r="J3136">
            <v>0</v>
          </cell>
          <cell r="K3136">
            <v>0</v>
          </cell>
          <cell r="L3136">
            <v>0</v>
          </cell>
          <cell r="M3136" t="str">
            <v xml:space="preserve"> </v>
          </cell>
          <cell r="N3136" t="str">
            <v>-</v>
          </cell>
          <cell r="O3136" t="str">
            <v>-</v>
          </cell>
          <cell r="P3136" t="str">
            <v>-</v>
          </cell>
          <cell r="Q3136" t="str">
            <v>-</v>
          </cell>
          <cell r="R3136" t="str">
            <v>-</v>
          </cell>
          <cell r="S3136" t="str">
            <v>-</v>
          </cell>
          <cell r="T3136" t="str">
            <v>-</v>
          </cell>
          <cell r="U3136">
            <v>0</v>
          </cell>
          <cell r="V3136">
            <v>0</v>
          </cell>
          <cell r="W3136" t="str">
            <v/>
          </cell>
          <cell r="X3136" t="str">
            <v/>
          </cell>
          <cell r="Y3136">
            <v>0</v>
          </cell>
          <cell r="Z3136" t="str">
            <v/>
          </cell>
        </row>
        <row r="3137">
          <cell r="C3137">
            <v>5377</v>
          </cell>
          <cell r="D3137">
            <v>0</v>
          </cell>
          <cell r="E3137">
            <v>2019</v>
          </cell>
          <cell r="F3137" t="str">
            <v>OB</v>
          </cell>
          <cell r="G3137">
            <v>0</v>
          </cell>
          <cell r="H3137">
            <v>0</v>
          </cell>
          <cell r="I3137">
            <v>0</v>
          </cell>
          <cell r="J3137">
            <v>0</v>
          </cell>
          <cell r="K3137">
            <v>0</v>
          </cell>
          <cell r="L3137">
            <v>0</v>
          </cell>
          <cell r="M3137" t="str">
            <v xml:space="preserve"> </v>
          </cell>
          <cell r="N3137" t="str">
            <v>-</v>
          </cell>
          <cell r="O3137" t="str">
            <v>-</v>
          </cell>
          <cell r="P3137" t="str">
            <v>-</v>
          </cell>
          <cell r="Q3137" t="str">
            <v>-</v>
          </cell>
          <cell r="R3137" t="str">
            <v>-</v>
          </cell>
          <cell r="S3137" t="str">
            <v>-</v>
          </cell>
          <cell r="T3137" t="str">
            <v>-</v>
          </cell>
          <cell r="U3137">
            <v>0</v>
          </cell>
          <cell r="V3137">
            <v>0</v>
          </cell>
          <cell r="W3137" t="str">
            <v/>
          </cell>
          <cell r="X3137" t="str">
            <v/>
          </cell>
          <cell r="Y3137">
            <v>0</v>
          </cell>
          <cell r="Z3137" t="str">
            <v/>
          </cell>
        </row>
        <row r="3138">
          <cell r="C3138">
            <v>5378</v>
          </cell>
          <cell r="D3138">
            <v>0</v>
          </cell>
          <cell r="E3138">
            <v>2019</v>
          </cell>
          <cell r="F3138" t="str">
            <v>OB</v>
          </cell>
          <cell r="G3138">
            <v>0</v>
          </cell>
          <cell r="H3138">
            <v>0</v>
          </cell>
          <cell r="I3138">
            <v>0</v>
          </cell>
          <cell r="J3138">
            <v>0</v>
          </cell>
          <cell r="K3138">
            <v>0</v>
          </cell>
          <cell r="L3138">
            <v>0</v>
          </cell>
          <cell r="M3138" t="str">
            <v xml:space="preserve"> </v>
          </cell>
          <cell r="N3138" t="str">
            <v>-</v>
          </cell>
          <cell r="O3138" t="str">
            <v>-</v>
          </cell>
          <cell r="P3138" t="str">
            <v>-</v>
          </cell>
          <cell r="Q3138" t="str">
            <v>-</v>
          </cell>
          <cell r="R3138" t="str">
            <v>-</v>
          </cell>
          <cell r="S3138" t="str">
            <v>-</v>
          </cell>
          <cell r="T3138" t="str">
            <v>-</v>
          </cell>
          <cell r="U3138">
            <v>0</v>
          </cell>
          <cell r="V3138">
            <v>0</v>
          </cell>
          <cell r="W3138" t="str">
            <v/>
          </cell>
          <cell r="X3138" t="str">
            <v/>
          </cell>
          <cell r="Y3138">
            <v>0</v>
          </cell>
          <cell r="Z3138" t="str">
            <v/>
          </cell>
        </row>
        <row r="3139">
          <cell r="C3139">
            <v>5379</v>
          </cell>
          <cell r="D3139">
            <v>0</v>
          </cell>
          <cell r="E3139">
            <v>2019</v>
          </cell>
          <cell r="F3139" t="str">
            <v>OB</v>
          </cell>
          <cell r="G3139">
            <v>0</v>
          </cell>
          <cell r="H3139">
            <v>0</v>
          </cell>
          <cell r="I3139">
            <v>0</v>
          </cell>
          <cell r="J3139">
            <v>0</v>
          </cell>
          <cell r="K3139">
            <v>0</v>
          </cell>
          <cell r="L3139">
            <v>0</v>
          </cell>
          <cell r="M3139" t="str">
            <v xml:space="preserve"> </v>
          </cell>
          <cell r="N3139" t="str">
            <v>-</v>
          </cell>
          <cell r="O3139" t="str">
            <v>-</v>
          </cell>
          <cell r="P3139" t="str">
            <v>-</v>
          </cell>
          <cell r="Q3139" t="str">
            <v>-</v>
          </cell>
          <cell r="R3139" t="str">
            <v>-</v>
          </cell>
          <cell r="S3139" t="str">
            <v>-</v>
          </cell>
          <cell r="T3139" t="str">
            <v>-</v>
          </cell>
          <cell r="U3139">
            <v>0</v>
          </cell>
          <cell r="V3139">
            <v>0</v>
          </cell>
          <cell r="W3139" t="str">
            <v/>
          </cell>
          <cell r="X3139" t="str">
            <v/>
          </cell>
          <cell r="Y3139">
            <v>0</v>
          </cell>
          <cell r="Z3139" t="str">
            <v/>
          </cell>
        </row>
        <row r="3140">
          <cell r="C3140">
            <v>5380</v>
          </cell>
          <cell r="D3140">
            <v>0</v>
          </cell>
          <cell r="E3140">
            <v>2019</v>
          </cell>
          <cell r="F3140" t="str">
            <v>OB</v>
          </cell>
          <cell r="G3140">
            <v>0</v>
          </cell>
          <cell r="H3140">
            <v>0</v>
          </cell>
          <cell r="I3140">
            <v>0</v>
          </cell>
          <cell r="J3140">
            <v>0</v>
          </cell>
          <cell r="K3140">
            <v>0</v>
          </cell>
          <cell r="L3140">
            <v>0</v>
          </cell>
          <cell r="M3140" t="str">
            <v xml:space="preserve"> </v>
          </cell>
          <cell r="N3140" t="str">
            <v>-</v>
          </cell>
          <cell r="O3140" t="str">
            <v>-</v>
          </cell>
          <cell r="P3140" t="str">
            <v>-</v>
          </cell>
          <cell r="Q3140" t="str">
            <v>-</v>
          </cell>
          <cell r="R3140" t="str">
            <v>-</v>
          </cell>
          <cell r="S3140" t="str">
            <v>-</v>
          </cell>
          <cell r="T3140" t="str">
            <v>-</v>
          </cell>
          <cell r="U3140">
            <v>0</v>
          </cell>
          <cell r="V3140">
            <v>0</v>
          </cell>
          <cell r="W3140" t="str">
            <v/>
          </cell>
          <cell r="X3140" t="str">
            <v/>
          </cell>
          <cell r="Y3140">
            <v>0</v>
          </cell>
          <cell r="Z3140" t="str">
            <v/>
          </cell>
        </row>
        <row r="3141">
          <cell r="C3141">
            <v>5381</v>
          </cell>
          <cell r="D3141">
            <v>0</v>
          </cell>
          <cell r="E3141">
            <v>2019</v>
          </cell>
          <cell r="F3141" t="str">
            <v>OB</v>
          </cell>
          <cell r="G3141">
            <v>0</v>
          </cell>
          <cell r="H3141">
            <v>0</v>
          </cell>
          <cell r="I3141">
            <v>0</v>
          </cell>
          <cell r="J3141">
            <v>0</v>
          </cell>
          <cell r="K3141">
            <v>0</v>
          </cell>
          <cell r="L3141">
            <v>0</v>
          </cell>
          <cell r="M3141" t="str">
            <v xml:space="preserve"> </v>
          </cell>
          <cell r="N3141" t="str">
            <v>-</v>
          </cell>
          <cell r="O3141" t="str">
            <v>-</v>
          </cell>
          <cell r="P3141" t="str">
            <v>-</v>
          </cell>
          <cell r="Q3141" t="str">
            <v>-</v>
          </cell>
          <cell r="R3141" t="str">
            <v>-</v>
          </cell>
          <cell r="S3141" t="str">
            <v>-</v>
          </cell>
          <cell r="T3141" t="str">
            <v>-</v>
          </cell>
          <cell r="U3141">
            <v>0</v>
          </cell>
          <cell r="V3141">
            <v>0</v>
          </cell>
          <cell r="W3141" t="str">
            <v/>
          </cell>
          <cell r="X3141" t="str">
            <v/>
          </cell>
          <cell r="Y3141">
            <v>0</v>
          </cell>
          <cell r="Z3141" t="str">
            <v/>
          </cell>
        </row>
        <row r="3142">
          <cell r="C3142">
            <v>5382</v>
          </cell>
          <cell r="D3142">
            <v>0</v>
          </cell>
          <cell r="E3142">
            <v>2019</v>
          </cell>
          <cell r="F3142" t="str">
            <v>OB</v>
          </cell>
          <cell r="G3142">
            <v>0</v>
          </cell>
          <cell r="H3142">
            <v>0</v>
          </cell>
          <cell r="I3142">
            <v>0</v>
          </cell>
          <cell r="J3142">
            <v>0</v>
          </cell>
          <cell r="K3142">
            <v>0</v>
          </cell>
          <cell r="L3142">
            <v>0</v>
          </cell>
          <cell r="M3142" t="str">
            <v xml:space="preserve"> </v>
          </cell>
          <cell r="N3142" t="str">
            <v>-</v>
          </cell>
          <cell r="O3142" t="str">
            <v>-</v>
          </cell>
          <cell r="P3142" t="str">
            <v>-</v>
          </cell>
          <cell r="Q3142" t="str">
            <v>-</v>
          </cell>
          <cell r="R3142" t="str">
            <v>-</v>
          </cell>
          <cell r="S3142" t="str">
            <v>-</v>
          </cell>
          <cell r="T3142" t="str">
            <v>-</v>
          </cell>
          <cell r="U3142">
            <v>0</v>
          </cell>
          <cell r="V3142">
            <v>0</v>
          </cell>
          <cell r="W3142" t="str">
            <v/>
          </cell>
          <cell r="X3142" t="str">
            <v/>
          </cell>
          <cell r="Y3142">
            <v>0</v>
          </cell>
          <cell r="Z3142" t="str">
            <v/>
          </cell>
        </row>
        <row r="3143">
          <cell r="C3143">
            <v>5383</v>
          </cell>
          <cell r="D3143">
            <v>0</v>
          </cell>
          <cell r="E3143">
            <v>2019</v>
          </cell>
          <cell r="F3143" t="str">
            <v>OB</v>
          </cell>
          <cell r="G3143">
            <v>0</v>
          </cell>
          <cell r="H3143">
            <v>0</v>
          </cell>
          <cell r="I3143">
            <v>0</v>
          </cell>
          <cell r="J3143">
            <v>0</v>
          </cell>
          <cell r="K3143">
            <v>0</v>
          </cell>
          <cell r="L3143">
            <v>0</v>
          </cell>
          <cell r="M3143" t="str">
            <v xml:space="preserve"> </v>
          </cell>
          <cell r="N3143" t="str">
            <v>-</v>
          </cell>
          <cell r="O3143" t="str">
            <v>-</v>
          </cell>
          <cell r="P3143" t="str">
            <v>-</v>
          </cell>
          <cell r="Q3143" t="str">
            <v>-</v>
          </cell>
          <cell r="R3143" t="str">
            <v>-</v>
          </cell>
          <cell r="S3143" t="str">
            <v>-</v>
          </cell>
          <cell r="T3143" t="str">
            <v>-</v>
          </cell>
          <cell r="U3143">
            <v>0</v>
          </cell>
          <cell r="V3143">
            <v>0</v>
          </cell>
          <cell r="W3143" t="str">
            <v/>
          </cell>
          <cell r="X3143" t="str">
            <v/>
          </cell>
          <cell r="Y3143">
            <v>0</v>
          </cell>
          <cell r="Z3143" t="str">
            <v/>
          </cell>
        </row>
        <row r="3144">
          <cell r="C3144">
            <v>5384</v>
          </cell>
          <cell r="D3144">
            <v>0</v>
          </cell>
          <cell r="E3144">
            <v>2019</v>
          </cell>
          <cell r="F3144" t="str">
            <v>OB</v>
          </cell>
          <cell r="G3144">
            <v>0</v>
          </cell>
          <cell r="H3144">
            <v>0</v>
          </cell>
          <cell r="I3144">
            <v>0</v>
          </cell>
          <cell r="J3144">
            <v>0</v>
          </cell>
          <cell r="K3144">
            <v>0</v>
          </cell>
          <cell r="L3144">
            <v>0</v>
          </cell>
          <cell r="M3144" t="str">
            <v xml:space="preserve"> </v>
          </cell>
          <cell r="N3144" t="str">
            <v>-</v>
          </cell>
          <cell r="O3144" t="str">
            <v>-</v>
          </cell>
          <cell r="P3144" t="str">
            <v>-</v>
          </cell>
          <cell r="Q3144" t="str">
            <v>-</v>
          </cell>
          <cell r="R3144" t="str">
            <v>-</v>
          </cell>
          <cell r="S3144" t="str">
            <v>-</v>
          </cell>
          <cell r="T3144" t="str">
            <v>-</v>
          </cell>
          <cell r="U3144">
            <v>0</v>
          </cell>
          <cell r="V3144">
            <v>0</v>
          </cell>
          <cell r="W3144" t="str">
            <v/>
          </cell>
          <cell r="X3144" t="str">
            <v/>
          </cell>
          <cell r="Y3144">
            <v>0</v>
          </cell>
          <cell r="Z3144" t="str">
            <v/>
          </cell>
        </row>
        <row r="3145">
          <cell r="C3145">
            <v>5385</v>
          </cell>
          <cell r="D3145">
            <v>0</v>
          </cell>
          <cell r="E3145">
            <v>2019</v>
          </cell>
          <cell r="F3145" t="str">
            <v>OB</v>
          </cell>
          <cell r="G3145">
            <v>0</v>
          </cell>
          <cell r="H3145">
            <v>0</v>
          </cell>
          <cell r="I3145">
            <v>0</v>
          </cell>
          <cell r="J3145">
            <v>0</v>
          </cell>
          <cell r="K3145">
            <v>0</v>
          </cell>
          <cell r="L3145">
            <v>0</v>
          </cell>
          <cell r="M3145" t="str">
            <v xml:space="preserve"> </v>
          </cell>
          <cell r="N3145" t="str">
            <v>-</v>
          </cell>
          <cell r="O3145" t="str">
            <v>-</v>
          </cell>
          <cell r="P3145" t="str">
            <v>-</v>
          </cell>
          <cell r="Q3145" t="str">
            <v>-</v>
          </cell>
          <cell r="R3145" t="str">
            <v>-</v>
          </cell>
          <cell r="S3145" t="str">
            <v>-</v>
          </cell>
          <cell r="T3145" t="str">
            <v>-</v>
          </cell>
          <cell r="U3145">
            <v>0</v>
          </cell>
          <cell r="V3145">
            <v>0</v>
          </cell>
          <cell r="W3145" t="str">
            <v/>
          </cell>
          <cell r="X3145" t="str">
            <v/>
          </cell>
          <cell r="Y3145">
            <v>0</v>
          </cell>
          <cell r="Z3145" t="str">
            <v/>
          </cell>
        </row>
        <row r="3146">
          <cell r="C3146">
            <v>5386</v>
          </cell>
          <cell r="D3146">
            <v>0</v>
          </cell>
          <cell r="E3146">
            <v>2019</v>
          </cell>
          <cell r="F3146" t="str">
            <v>OB</v>
          </cell>
          <cell r="G3146">
            <v>0</v>
          </cell>
          <cell r="H3146">
            <v>0</v>
          </cell>
          <cell r="I3146">
            <v>0</v>
          </cell>
          <cell r="J3146">
            <v>0</v>
          </cell>
          <cell r="K3146">
            <v>0</v>
          </cell>
          <cell r="L3146">
            <v>0</v>
          </cell>
          <cell r="M3146" t="str">
            <v xml:space="preserve"> </v>
          </cell>
          <cell r="N3146" t="str">
            <v>-</v>
          </cell>
          <cell r="O3146" t="str">
            <v>-</v>
          </cell>
          <cell r="P3146" t="str">
            <v>-</v>
          </cell>
          <cell r="Q3146" t="str">
            <v>-</v>
          </cell>
          <cell r="R3146" t="str">
            <v>-</v>
          </cell>
          <cell r="S3146" t="str">
            <v>-</v>
          </cell>
          <cell r="T3146" t="str">
            <v>-</v>
          </cell>
          <cell r="U3146">
            <v>0</v>
          </cell>
          <cell r="V3146">
            <v>0</v>
          </cell>
          <cell r="W3146" t="str">
            <v/>
          </cell>
          <cell r="X3146" t="str">
            <v/>
          </cell>
          <cell r="Y3146">
            <v>0</v>
          </cell>
          <cell r="Z3146" t="str">
            <v/>
          </cell>
        </row>
        <row r="3147">
          <cell r="C3147">
            <v>5387</v>
          </cell>
          <cell r="D3147">
            <v>0</v>
          </cell>
          <cell r="E3147">
            <v>2019</v>
          </cell>
          <cell r="F3147" t="str">
            <v>OB</v>
          </cell>
          <cell r="G3147">
            <v>0</v>
          </cell>
          <cell r="H3147">
            <v>0</v>
          </cell>
          <cell r="I3147">
            <v>0</v>
          </cell>
          <cell r="J3147">
            <v>0</v>
          </cell>
          <cell r="K3147">
            <v>0</v>
          </cell>
          <cell r="L3147">
            <v>0</v>
          </cell>
          <cell r="M3147" t="str">
            <v xml:space="preserve"> </v>
          </cell>
          <cell r="N3147" t="str">
            <v>-</v>
          </cell>
          <cell r="O3147" t="str">
            <v>-</v>
          </cell>
          <cell r="P3147" t="str">
            <v>-</v>
          </cell>
          <cell r="Q3147" t="str">
            <v>-</v>
          </cell>
          <cell r="R3147" t="str">
            <v>-</v>
          </cell>
          <cell r="S3147" t="str">
            <v>-</v>
          </cell>
          <cell r="T3147" t="str">
            <v>-</v>
          </cell>
          <cell r="U3147">
            <v>0</v>
          </cell>
          <cell r="V3147">
            <v>0</v>
          </cell>
          <cell r="W3147" t="str">
            <v/>
          </cell>
          <cell r="X3147" t="str">
            <v/>
          </cell>
          <cell r="Y3147">
            <v>0</v>
          </cell>
          <cell r="Z3147" t="str">
            <v/>
          </cell>
        </row>
        <row r="3148">
          <cell r="C3148">
            <v>5388</v>
          </cell>
          <cell r="D3148">
            <v>0</v>
          </cell>
          <cell r="E3148">
            <v>2019</v>
          </cell>
          <cell r="F3148" t="str">
            <v>OB</v>
          </cell>
          <cell r="G3148">
            <v>0</v>
          </cell>
          <cell r="H3148">
            <v>0</v>
          </cell>
          <cell r="I3148">
            <v>0</v>
          </cell>
          <cell r="J3148">
            <v>0</v>
          </cell>
          <cell r="K3148">
            <v>0</v>
          </cell>
          <cell r="L3148">
            <v>0</v>
          </cell>
          <cell r="M3148" t="str">
            <v xml:space="preserve"> </v>
          </cell>
          <cell r="N3148" t="str">
            <v>-</v>
          </cell>
          <cell r="O3148" t="str">
            <v>-</v>
          </cell>
          <cell r="P3148" t="str">
            <v>-</v>
          </cell>
          <cell r="Q3148" t="str">
            <v>-</v>
          </cell>
          <cell r="R3148" t="str">
            <v>-</v>
          </cell>
          <cell r="S3148" t="str">
            <v>-</v>
          </cell>
          <cell r="T3148" t="str">
            <v>-</v>
          </cell>
          <cell r="U3148">
            <v>0</v>
          </cell>
          <cell r="V3148">
            <v>0</v>
          </cell>
          <cell r="W3148" t="str">
            <v/>
          </cell>
          <cell r="X3148" t="str">
            <v/>
          </cell>
          <cell r="Y3148">
            <v>0</v>
          </cell>
          <cell r="Z3148" t="str">
            <v/>
          </cell>
        </row>
        <row r="3149">
          <cell r="C3149">
            <v>5389</v>
          </cell>
          <cell r="D3149">
            <v>0</v>
          </cell>
          <cell r="E3149">
            <v>2019</v>
          </cell>
          <cell r="F3149" t="str">
            <v>OB</v>
          </cell>
          <cell r="G3149">
            <v>0</v>
          </cell>
          <cell r="H3149">
            <v>0</v>
          </cell>
          <cell r="I3149">
            <v>0</v>
          </cell>
          <cell r="J3149">
            <v>0</v>
          </cell>
          <cell r="K3149">
            <v>0</v>
          </cell>
          <cell r="L3149">
            <v>0</v>
          </cell>
          <cell r="M3149" t="str">
            <v xml:space="preserve"> </v>
          </cell>
          <cell r="N3149" t="str">
            <v>-</v>
          </cell>
          <cell r="O3149" t="str">
            <v>-</v>
          </cell>
          <cell r="P3149" t="str">
            <v>-</v>
          </cell>
          <cell r="Q3149" t="str">
            <v>-</v>
          </cell>
          <cell r="R3149" t="str">
            <v>-</v>
          </cell>
          <cell r="S3149" t="str">
            <v>-</v>
          </cell>
          <cell r="T3149" t="str">
            <v>-</v>
          </cell>
          <cell r="U3149">
            <v>0</v>
          </cell>
          <cell r="V3149">
            <v>0</v>
          </cell>
          <cell r="W3149" t="str">
            <v/>
          </cell>
          <cell r="X3149" t="str">
            <v/>
          </cell>
          <cell r="Y3149">
            <v>0</v>
          </cell>
          <cell r="Z3149" t="str">
            <v/>
          </cell>
        </row>
        <row r="3150">
          <cell r="C3150">
            <v>0</v>
          </cell>
          <cell r="D3150">
            <v>0</v>
          </cell>
          <cell r="E3150">
            <v>0</v>
          </cell>
          <cell r="F3150">
            <v>0</v>
          </cell>
          <cell r="G3150">
            <v>0</v>
          </cell>
          <cell r="H3150">
            <v>0</v>
          </cell>
          <cell r="I3150">
            <v>0</v>
          </cell>
          <cell r="J3150">
            <v>0</v>
          </cell>
          <cell r="K3150">
            <v>0</v>
          </cell>
          <cell r="L3150">
            <v>0</v>
          </cell>
          <cell r="M3150">
            <v>0</v>
          </cell>
          <cell r="N3150">
            <v>0</v>
          </cell>
          <cell r="O3150">
            <v>0</v>
          </cell>
          <cell r="P3150">
            <v>0</v>
          </cell>
          <cell r="Q3150">
            <v>0</v>
          </cell>
          <cell r="R3150">
            <v>0</v>
          </cell>
          <cell r="S3150">
            <v>0</v>
          </cell>
          <cell r="T3150">
            <v>0</v>
          </cell>
          <cell r="U3150">
            <v>0</v>
          </cell>
          <cell r="V3150">
            <v>0</v>
          </cell>
          <cell r="W3150">
            <v>0</v>
          </cell>
          <cell r="X3150">
            <v>0</v>
          </cell>
          <cell r="Y3150">
            <v>0</v>
          </cell>
          <cell r="Z3150">
            <v>0</v>
          </cell>
        </row>
        <row r="3151">
          <cell r="M3151">
            <v>0</v>
          </cell>
          <cell r="N3151">
            <v>0</v>
          </cell>
          <cell r="O3151">
            <v>0</v>
          </cell>
          <cell r="P3151">
            <v>0</v>
          </cell>
          <cell r="Q3151">
            <v>0</v>
          </cell>
          <cell r="R3151">
            <v>0</v>
          </cell>
          <cell r="S3151">
            <v>0</v>
          </cell>
          <cell r="T3151">
            <v>0</v>
          </cell>
          <cell r="U3151">
            <v>0</v>
          </cell>
          <cell r="V3151">
            <v>0</v>
          </cell>
          <cell r="W3151">
            <v>0</v>
          </cell>
          <cell r="X3151">
            <v>0</v>
          </cell>
          <cell r="Y3151">
            <v>0</v>
          </cell>
          <cell r="Z3151">
            <v>0</v>
          </cell>
        </row>
        <row r="3152">
          <cell r="M3152">
            <v>0</v>
          </cell>
          <cell r="N3152">
            <v>0</v>
          </cell>
          <cell r="O3152">
            <v>0</v>
          </cell>
          <cell r="P3152">
            <v>0</v>
          </cell>
          <cell r="Q3152">
            <v>0</v>
          </cell>
          <cell r="R3152">
            <v>0</v>
          </cell>
          <cell r="S3152">
            <v>0</v>
          </cell>
          <cell r="T3152">
            <v>0</v>
          </cell>
          <cell r="U3152">
            <v>0</v>
          </cell>
          <cell r="V3152">
            <v>0</v>
          </cell>
          <cell r="W3152">
            <v>0</v>
          </cell>
          <cell r="X3152">
            <v>0</v>
          </cell>
          <cell r="Y3152">
            <v>0</v>
          </cell>
          <cell r="Z3152">
            <v>0</v>
          </cell>
        </row>
        <row r="3153">
          <cell r="M3153">
            <v>0</v>
          </cell>
          <cell r="N3153">
            <v>0</v>
          </cell>
          <cell r="O3153">
            <v>0</v>
          </cell>
          <cell r="P3153">
            <v>0</v>
          </cell>
          <cell r="Q3153">
            <v>0</v>
          </cell>
          <cell r="R3153">
            <v>0</v>
          </cell>
          <cell r="S3153">
            <v>0</v>
          </cell>
          <cell r="T3153">
            <v>0</v>
          </cell>
          <cell r="U3153">
            <v>0</v>
          </cell>
          <cell r="V3153">
            <v>0</v>
          </cell>
          <cell r="W3153">
            <v>0</v>
          </cell>
          <cell r="X3153">
            <v>0</v>
          </cell>
          <cell r="Y3153">
            <v>0</v>
          </cell>
          <cell r="Z3153">
            <v>0</v>
          </cell>
        </row>
        <row r="3154">
          <cell r="M3154">
            <v>0</v>
          </cell>
          <cell r="N3154">
            <v>0</v>
          </cell>
          <cell r="O3154">
            <v>0</v>
          </cell>
          <cell r="P3154">
            <v>0</v>
          </cell>
          <cell r="Q3154">
            <v>0</v>
          </cell>
          <cell r="R3154">
            <v>0</v>
          </cell>
          <cell r="S3154">
            <v>0</v>
          </cell>
          <cell r="T3154">
            <v>0</v>
          </cell>
          <cell r="U3154">
            <v>0</v>
          </cell>
          <cell r="V3154">
            <v>0</v>
          </cell>
          <cell r="W3154">
            <v>0</v>
          </cell>
          <cell r="X3154">
            <v>0</v>
          </cell>
          <cell r="Y3154">
            <v>0</v>
          </cell>
          <cell r="Z3154">
            <v>0</v>
          </cell>
        </row>
        <row r="3155">
          <cell r="M3155">
            <v>0</v>
          </cell>
          <cell r="N3155">
            <v>0</v>
          </cell>
          <cell r="O3155">
            <v>0</v>
          </cell>
          <cell r="P3155">
            <v>0</v>
          </cell>
          <cell r="Q3155">
            <v>0</v>
          </cell>
          <cell r="R3155">
            <v>0</v>
          </cell>
          <cell r="S3155">
            <v>0</v>
          </cell>
          <cell r="T3155">
            <v>0</v>
          </cell>
          <cell r="U3155">
            <v>0</v>
          </cell>
          <cell r="V3155">
            <v>0</v>
          </cell>
          <cell r="W3155">
            <v>0</v>
          </cell>
          <cell r="X3155">
            <v>0</v>
          </cell>
          <cell r="Y3155">
            <v>0</v>
          </cell>
          <cell r="Z3155">
            <v>0</v>
          </cell>
        </row>
        <row r="3156">
          <cell r="M3156">
            <v>0</v>
          </cell>
          <cell r="N3156">
            <v>0</v>
          </cell>
          <cell r="O3156">
            <v>0</v>
          </cell>
          <cell r="P3156">
            <v>0</v>
          </cell>
          <cell r="Q3156">
            <v>0</v>
          </cell>
          <cell r="R3156">
            <v>0</v>
          </cell>
          <cell r="S3156">
            <v>0</v>
          </cell>
          <cell r="T3156">
            <v>0</v>
          </cell>
          <cell r="U3156">
            <v>0</v>
          </cell>
          <cell r="V3156">
            <v>0</v>
          </cell>
          <cell r="W3156">
            <v>0</v>
          </cell>
          <cell r="X3156">
            <v>0</v>
          </cell>
          <cell r="Y3156">
            <v>0</v>
          </cell>
          <cell r="Z3156">
            <v>0</v>
          </cell>
        </row>
        <row r="3157">
          <cell r="M3157">
            <v>0</v>
          </cell>
          <cell r="N3157">
            <v>0</v>
          </cell>
          <cell r="O3157">
            <v>0</v>
          </cell>
          <cell r="P3157">
            <v>0</v>
          </cell>
          <cell r="Q3157">
            <v>0</v>
          </cell>
          <cell r="R3157">
            <v>0</v>
          </cell>
          <cell r="S3157">
            <v>0</v>
          </cell>
          <cell r="T3157">
            <v>0</v>
          </cell>
          <cell r="U3157">
            <v>0</v>
          </cell>
          <cell r="V3157">
            <v>0</v>
          </cell>
          <cell r="W3157">
            <v>0</v>
          </cell>
          <cell r="X3157">
            <v>0</v>
          </cell>
          <cell r="Y3157">
            <v>0</v>
          </cell>
          <cell r="Z3157">
            <v>0</v>
          </cell>
        </row>
        <row r="3158">
          <cell r="M3158">
            <v>0</v>
          </cell>
          <cell r="N3158">
            <v>0</v>
          </cell>
          <cell r="O3158">
            <v>0</v>
          </cell>
          <cell r="P3158">
            <v>0</v>
          </cell>
          <cell r="Q3158">
            <v>0</v>
          </cell>
          <cell r="R3158">
            <v>0</v>
          </cell>
          <cell r="S3158">
            <v>0</v>
          </cell>
          <cell r="T3158">
            <v>0</v>
          </cell>
          <cell r="U3158">
            <v>0</v>
          </cell>
          <cell r="V3158">
            <v>0</v>
          </cell>
          <cell r="W3158">
            <v>0</v>
          </cell>
          <cell r="X3158">
            <v>0</v>
          </cell>
          <cell r="Y3158">
            <v>0</v>
          </cell>
          <cell r="Z3158">
            <v>0</v>
          </cell>
        </row>
        <row r="3159">
          <cell r="M3159">
            <v>0</v>
          </cell>
          <cell r="N3159">
            <v>0</v>
          </cell>
          <cell r="O3159">
            <v>0</v>
          </cell>
          <cell r="P3159">
            <v>0</v>
          </cell>
          <cell r="Q3159">
            <v>0</v>
          </cell>
          <cell r="R3159">
            <v>0</v>
          </cell>
          <cell r="S3159">
            <v>0</v>
          </cell>
          <cell r="T3159">
            <v>0</v>
          </cell>
          <cell r="U3159">
            <v>0</v>
          </cell>
          <cell r="V3159">
            <v>0</v>
          </cell>
          <cell r="W3159">
            <v>0</v>
          </cell>
          <cell r="X3159">
            <v>0</v>
          </cell>
          <cell r="Y3159">
            <v>0</v>
          </cell>
          <cell r="Z3159">
            <v>0</v>
          </cell>
        </row>
        <row r="3160">
          <cell r="M3160">
            <v>0</v>
          </cell>
          <cell r="N3160">
            <v>0</v>
          </cell>
          <cell r="O3160">
            <v>0</v>
          </cell>
          <cell r="P3160">
            <v>0</v>
          </cell>
          <cell r="Q3160">
            <v>0</v>
          </cell>
          <cell r="R3160">
            <v>0</v>
          </cell>
          <cell r="S3160">
            <v>0</v>
          </cell>
          <cell r="T3160">
            <v>0</v>
          </cell>
          <cell r="U3160">
            <v>0</v>
          </cell>
          <cell r="V3160">
            <v>0</v>
          </cell>
          <cell r="W3160">
            <v>0</v>
          </cell>
          <cell r="X3160">
            <v>0</v>
          </cell>
          <cell r="Y3160">
            <v>0</v>
          </cell>
          <cell r="Z3160">
            <v>0</v>
          </cell>
        </row>
        <row r="3161">
          <cell r="M3161">
            <v>0</v>
          </cell>
          <cell r="N3161">
            <v>0</v>
          </cell>
          <cell r="O3161">
            <v>0</v>
          </cell>
          <cell r="P3161">
            <v>0</v>
          </cell>
          <cell r="Q3161">
            <v>0</v>
          </cell>
          <cell r="R3161">
            <v>0</v>
          </cell>
          <cell r="S3161">
            <v>0</v>
          </cell>
          <cell r="T3161">
            <v>0</v>
          </cell>
          <cell r="U3161">
            <v>0</v>
          </cell>
          <cell r="V3161">
            <v>0</v>
          </cell>
          <cell r="W3161">
            <v>0</v>
          </cell>
          <cell r="X3161">
            <v>0</v>
          </cell>
          <cell r="Y3161">
            <v>0</v>
          </cell>
          <cell r="Z3161">
            <v>0</v>
          </cell>
        </row>
        <row r="3162">
          <cell r="M3162">
            <v>0</v>
          </cell>
          <cell r="N3162">
            <v>0</v>
          </cell>
          <cell r="O3162">
            <v>0</v>
          </cell>
          <cell r="P3162">
            <v>0</v>
          </cell>
          <cell r="Q3162">
            <v>0</v>
          </cell>
          <cell r="R3162">
            <v>0</v>
          </cell>
          <cell r="S3162">
            <v>0</v>
          </cell>
          <cell r="T3162">
            <v>0</v>
          </cell>
          <cell r="U3162">
            <v>0</v>
          </cell>
          <cell r="V3162">
            <v>0</v>
          </cell>
          <cell r="W3162">
            <v>0</v>
          </cell>
          <cell r="X3162">
            <v>0</v>
          </cell>
          <cell r="Y3162">
            <v>0</v>
          </cell>
          <cell r="Z3162">
            <v>0</v>
          </cell>
        </row>
        <row r="3163">
          <cell r="M3163">
            <v>0</v>
          </cell>
          <cell r="N3163">
            <v>0</v>
          </cell>
          <cell r="O3163">
            <v>0</v>
          </cell>
          <cell r="P3163">
            <v>0</v>
          </cell>
          <cell r="Q3163">
            <v>0</v>
          </cell>
          <cell r="R3163">
            <v>0</v>
          </cell>
          <cell r="S3163">
            <v>0</v>
          </cell>
          <cell r="T3163">
            <v>0</v>
          </cell>
          <cell r="U3163">
            <v>0</v>
          </cell>
          <cell r="V3163">
            <v>0</v>
          </cell>
          <cell r="W3163">
            <v>0</v>
          </cell>
          <cell r="X3163">
            <v>0</v>
          </cell>
          <cell r="Y3163">
            <v>0</v>
          </cell>
          <cell r="Z3163">
            <v>0</v>
          </cell>
        </row>
        <row r="3164">
          <cell r="M3164">
            <v>0</v>
          </cell>
          <cell r="N3164">
            <v>0</v>
          </cell>
          <cell r="O3164">
            <v>0</v>
          </cell>
          <cell r="P3164">
            <v>0</v>
          </cell>
          <cell r="Q3164">
            <v>0</v>
          </cell>
          <cell r="R3164">
            <v>0</v>
          </cell>
          <cell r="S3164">
            <v>0</v>
          </cell>
          <cell r="T3164">
            <v>0</v>
          </cell>
          <cell r="U3164">
            <v>0</v>
          </cell>
          <cell r="V3164">
            <v>0</v>
          </cell>
          <cell r="W3164">
            <v>0</v>
          </cell>
          <cell r="X3164">
            <v>0</v>
          </cell>
          <cell r="Y3164">
            <v>0</v>
          </cell>
          <cell r="Z3164">
            <v>0</v>
          </cell>
        </row>
        <row r="3165">
          <cell r="M3165">
            <v>0</v>
          </cell>
          <cell r="N3165">
            <v>0</v>
          </cell>
          <cell r="O3165">
            <v>0</v>
          </cell>
          <cell r="P3165">
            <v>0</v>
          </cell>
          <cell r="Q3165">
            <v>0</v>
          </cell>
          <cell r="R3165">
            <v>0</v>
          </cell>
          <cell r="S3165">
            <v>0</v>
          </cell>
          <cell r="T3165">
            <v>0</v>
          </cell>
          <cell r="U3165">
            <v>0</v>
          </cell>
          <cell r="V3165">
            <v>0</v>
          </cell>
          <cell r="W3165">
            <v>0</v>
          </cell>
          <cell r="X3165">
            <v>0</v>
          </cell>
          <cell r="Y3165">
            <v>0</v>
          </cell>
          <cell r="Z3165">
            <v>0</v>
          </cell>
        </row>
        <row r="3166">
          <cell r="M3166">
            <v>0</v>
          </cell>
          <cell r="N3166">
            <v>0</v>
          </cell>
          <cell r="O3166">
            <v>0</v>
          </cell>
          <cell r="P3166">
            <v>0</v>
          </cell>
          <cell r="Q3166">
            <v>0</v>
          </cell>
          <cell r="R3166">
            <v>0</v>
          </cell>
          <cell r="S3166">
            <v>0</v>
          </cell>
          <cell r="T3166">
            <v>0</v>
          </cell>
          <cell r="U3166">
            <v>0</v>
          </cell>
          <cell r="V3166">
            <v>0</v>
          </cell>
          <cell r="W3166">
            <v>0</v>
          </cell>
          <cell r="X3166">
            <v>0</v>
          </cell>
          <cell r="Y3166">
            <v>0</v>
          </cell>
          <cell r="Z3166">
            <v>0</v>
          </cell>
        </row>
        <row r="3167">
          <cell r="M3167">
            <v>0</v>
          </cell>
          <cell r="N3167">
            <v>0</v>
          </cell>
          <cell r="O3167">
            <v>0</v>
          </cell>
          <cell r="P3167">
            <v>0</v>
          </cell>
          <cell r="Q3167">
            <v>0</v>
          </cell>
          <cell r="R3167">
            <v>0</v>
          </cell>
          <cell r="S3167">
            <v>0</v>
          </cell>
          <cell r="T3167">
            <v>0</v>
          </cell>
          <cell r="U3167">
            <v>0</v>
          </cell>
          <cell r="V3167">
            <v>0</v>
          </cell>
          <cell r="W3167">
            <v>0</v>
          </cell>
          <cell r="X3167">
            <v>0</v>
          </cell>
          <cell r="Y3167">
            <v>0</v>
          </cell>
          <cell r="Z3167">
            <v>0</v>
          </cell>
        </row>
        <row r="3168">
          <cell r="M3168">
            <v>0</v>
          </cell>
          <cell r="N3168">
            <v>0</v>
          </cell>
          <cell r="O3168">
            <v>0</v>
          </cell>
          <cell r="P3168">
            <v>0</v>
          </cell>
          <cell r="Q3168">
            <v>0</v>
          </cell>
          <cell r="R3168">
            <v>0</v>
          </cell>
          <cell r="S3168">
            <v>0</v>
          </cell>
          <cell r="T3168">
            <v>0</v>
          </cell>
          <cell r="U3168">
            <v>0</v>
          </cell>
          <cell r="V3168">
            <v>0</v>
          </cell>
          <cell r="W3168">
            <v>0</v>
          </cell>
          <cell r="X3168">
            <v>0</v>
          </cell>
          <cell r="Y3168">
            <v>0</v>
          </cell>
          <cell r="Z3168">
            <v>0</v>
          </cell>
        </row>
        <row r="3169">
          <cell r="M3169">
            <v>0</v>
          </cell>
          <cell r="N3169">
            <v>0</v>
          </cell>
          <cell r="O3169">
            <v>0</v>
          </cell>
          <cell r="P3169">
            <v>0</v>
          </cell>
          <cell r="Q3169">
            <v>0</v>
          </cell>
          <cell r="R3169">
            <v>0</v>
          </cell>
          <cell r="S3169">
            <v>0</v>
          </cell>
          <cell r="T3169">
            <v>0</v>
          </cell>
          <cell r="U3169">
            <v>0</v>
          </cell>
          <cell r="V3169">
            <v>0</v>
          </cell>
          <cell r="W3169">
            <v>0</v>
          </cell>
          <cell r="X3169">
            <v>0</v>
          </cell>
          <cell r="Y3169">
            <v>0</v>
          </cell>
          <cell r="Z3169">
            <v>0</v>
          </cell>
        </row>
        <row r="3170">
          <cell r="M3170">
            <v>0</v>
          </cell>
          <cell r="N3170">
            <v>0</v>
          </cell>
          <cell r="O3170">
            <v>0</v>
          </cell>
          <cell r="P3170">
            <v>0</v>
          </cell>
          <cell r="Q3170">
            <v>0</v>
          </cell>
          <cell r="R3170">
            <v>0</v>
          </cell>
          <cell r="S3170">
            <v>0</v>
          </cell>
          <cell r="T3170">
            <v>0</v>
          </cell>
          <cell r="U3170">
            <v>0</v>
          </cell>
          <cell r="V3170">
            <v>0</v>
          </cell>
          <cell r="W3170">
            <v>0</v>
          </cell>
          <cell r="X3170">
            <v>0</v>
          </cell>
          <cell r="Y3170">
            <v>0</v>
          </cell>
          <cell r="Z3170">
            <v>0</v>
          </cell>
        </row>
        <row r="3171">
          <cell r="M3171">
            <v>0</v>
          </cell>
          <cell r="N3171">
            <v>0</v>
          </cell>
          <cell r="O3171">
            <v>0</v>
          </cell>
          <cell r="P3171">
            <v>0</v>
          </cell>
          <cell r="Q3171">
            <v>0</v>
          </cell>
          <cell r="R3171">
            <v>0</v>
          </cell>
          <cell r="S3171">
            <v>0</v>
          </cell>
          <cell r="T3171">
            <v>0</v>
          </cell>
          <cell r="U3171">
            <v>0</v>
          </cell>
          <cell r="V3171">
            <v>0</v>
          </cell>
          <cell r="W3171">
            <v>0</v>
          </cell>
          <cell r="X3171">
            <v>0</v>
          </cell>
          <cell r="Y3171">
            <v>0</v>
          </cell>
          <cell r="Z3171">
            <v>0</v>
          </cell>
        </row>
        <row r="3172">
          <cell r="M3172">
            <v>0</v>
          </cell>
          <cell r="N3172">
            <v>0</v>
          </cell>
          <cell r="O3172">
            <v>0</v>
          </cell>
          <cell r="P3172">
            <v>0</v>
          </cell>
          <cell r="Q3172">
            <v>0</v>
          </cell>
          <cell r="R3172">
            <v>0</v>
          </cell>
          <cell r="S3172">
            <v>0</v>
          </cell>
          <cell r="T3172">
            <v>0</v>
          </cell>
          <cell r="U3172">
            <v>0</v>
          </cell>
          <cell r="V3172">
            <v>0</v>
          </cell>
          <cell r="W3172">
            <v>0</v>
          </cell>
          <cell r="X3172">
            <v>0</v>
          </cell>
          <cell r="Y3172">
            <v>0</v>
          </cell>
          <cell r="Z3172">
            <v>0</v>
          </cell>
        </row>
        <row r="3173">
          <cell r="M3173">
            <v>0</v>
          </cell>
          <cell r="N3173">
            <v>0</v>
          </cell>
          <cell r="O3173">
            <v>0</v>
          </cell>
          <cell r="P3173">
            <v>0</v>
          </cell>
          <cell r="Q3173">
            <v>0</v>
          </cell>
          <cell r="R3173">
            <v>0</v>
          </cell>
          <cell r="S3173">
            <v>0</v>
          </cell>
          <cell r="T3173">
            <v>0</v>
          </cell>
          <cell r="U3173">
            <v>0</v>
          </cell>
          <cell r="V3173">
            <v>0</v>
          </cell>
          <cell r="W3173">
            <v>0</v>
          </cell>
          <cell r="X3173">
            <v>0</v>
          </cell>
          <cell r="Y3173">
            <v>0</v>
          </cell>
          <cell r="Z3173">
            <v>0</v>
          </cell>
        </row>
        <row r="3174">
          <cell r="M3174">
            <v>0</v>
          </cell>
          <cell r="N3174">
            <v>0</v>
          </cell>
          <cell r="O3174">
            <v>0</v>
          </cell>
          <cell r="P3174">
            <v>0</v>
          </cell>
          <cell r="Q3174">
            <v>0</v>
          </cell>
          <cell r="R3174">
            <v>0</v>
          </cell>
          <cell r="S3174">
            <v>0</v>
          </cell>
          <cell r="T3174">
            <v>0</v>
          </cell>
          <cell r="U3174">
            <v>0</v>
          </cell>
          <cell r="V3174">
            <v>0</v>
          </cell>
          <cell r="W3174">
            <v>0</v>
          </cell>
          <cell r="X3174">
            <v>0</v>
          </cell>
          <cell r="Y3174">
            <v>0</v>
          </cell>
          <cell r="Z3174">
            <v>0</v>
          </cell>
        </row>
        <row r="3175">
          <cell r="M3175">
            <v>0</v>
          </cell>
          <cell r="N3175">
            <v>0</v>
          </cell>
          <cell r="O3175">
            <v>0</v>
          </cell>
          <cell r="P3175">
            <v>0</v>
          </cell>
          <cell r="Q3175">
            <v>0</v>
          </cell>
          <cell r="R3175">
            <v>0</v>
          </cell>
          <cell r="S3175">
            <v>0</v>
          </cell>
          <cell r="T3175">
            <v>0</v>
          </cell>
          <cell r="U3175">
            <v>0</v>
          </cell>
          <cell r="V3175">
            <v>0</v>
          </cell>
          <cell r="W3175">
            <v>0</v>
          </cell>
          <cell r="X3175">
            <v>0</v>
          </cell>
          <cell r="Y3175">
            <v>0</v>
          </cell>
          <cell r="Z3175">
            <v>0</v>
          </cell>
        </row>
        <row r="3176">
          <cell r="M3176">
            <v>0</v>
          </cell>
          <cell r="N3176">
            <v>0</v>
          </cell>
          <cell r="O3176">
            <v>0</v>
          </cell>
          <cell r="P3176">
            <v>0</v>
          </cell>
          <cell r="Q3176">
            <v>0</v>
          </cell>
          <cell r="R3176">
            <v>0</v>
          </cell>
          <cell r="S3176">
            <v>0</v>
          </cell>
          <cell r="T3176">
            <v>0</v>
          </cell>
          <cell r="U3176">
            <v>0</v>
          </cell>
          <cell r="V3176">
            <v>0</v>
          </cell>
          <cell r="W3176">
            <v>0</v>
          </cell>
          <cell r="X3176">
            <v>0</v>
          </cell>
          <cell r="Y3176">
            <v>0</v>
          </cell>
          <cell r="Z3176">
            <v>0</v>
          </cell>
        </row>
        <row r="3177">
          <cell r="M3177">
            <v>0</v>
          </cell>
          <cell r="N3177">
            <v>0</v>
          </cell>
          <cell r="O3177">
            <v>0</v>
          </cell>
          <cell r="P3177">
            <v>0</v>
          </cell>
          <cell r="Q3177">
            <v>0</v>
          </cell>
          <cell r="R3177">
            <v>0</v>
          </cell>
          <cell r="S3177">
            <v>0</v>
          </cell>
          <cell r="T3177">
            <v>0</v>
          </cell>
          <cell r="U3177">
            <v>0</v>
          </cell>
          <cell r="V3177">
            <v>0</v>
          </cell>
          <cell r="W3177">
            <v>0</v>
          </cell>
          <cell r="X3177">
            <v>0</v>
          </cell>
          <cell r="Y3177">
            <v>0</v>
          </cell>
          <cell r="Z3177">
            <v>0</v>
          </cell>
        </row>
        <row r="3178">
          <cell r="M3178">
            <v>0</v>
          </cell>
          <cell r="N3178">
            <v>0</v>
          </cell>
          <cell r="O3178">
            <v>0</v>
          </cell>
          <cell r="P3178">
            <v>0</v>
          </cell>
          <cell r="Q3178">
            <v>0</v>
          </cell>
          <cell r="R3178">
            <v>0</v>
          </cell>
          <cell r="S3178">
            <v>0</v>
          </cell>
          <cell r="T3178">
            <v>0</v>
          </cell>
          <cell r="U3178">
            <v>0</v>
          </cell>
          <cell r="V3178">
            <v>0</v>
          </cell>
          <cell r="W3178">
            <v>0</v>
          </cell>
          <cell r="X3178">
            <v>0</v>
          </cell>
          <cell r="Y3178">
            <v>0</v>
          </cell>
          <cell r="Z3178">
            <v>0</v>
          </cell>
        </row>
        <row r="3179">
          <cell r="M3179">
            <v>0</v>
          </cell>
          <cell r="N3179">
            <v>0</v>
          </cell>
          <cell r="O3179">
            <v>0</v>
          </cell>
          <cell r="P3179">
            <v>0</v>
          </cell>
          <cell r="Q3179">
            <v>0</v>
          </cell>
          <cell r="R3179">
            <v>0</v>
          </cell>
          <cell r="S3179">
            <v>0</v>
          </cell>
          <cell r="T3179">
            <v>0</v>
          </cell>
          <cell r="U3179">
            <v>0</v>
          </cell>
          <cell r="V3179">
            <v>0</v>
          </cell>
          <cell r="W3179">
            <v>0</v>
          </cell>
          <cell r="X3179">
            <v>0</v>
          </cell>
          <cell r="Y3179">
            <v>0</v>
          </cell>
          <cell r="Z3179">
            <v>0</v>
          </cell>
        </row>
        <row r="3180">
          <cell r="M3180">
            <v>0</v>
          </cell>
          <cell r="N3180">
            <v>0</v>
          </cell>
          <cell r="O3180">
            <v>0</v>
          </cell>
          <cell r="P3180">
            <v>0</v>
          </cell>
          <cell r="Q3180">
            <v>0</v>
          </cell>
          <cell r="R3180">
            <v>0</v>
          </cell>
          <cell r="S3180">
            <v>0</v>
          </cell>
          <cell r="T3180">
            <v>0</v>
          </cell>
          <cell r="U3180">
            <v>0</v>
          </cell>
          <cell r="V3180">
            <v>0</v>
          </cell>
          <cell r="W3180">
            <v>0</v>
          </cell>
          <cell r="X3180">
            <v>0</v>
          </cell>
          <cell r="Y3180">
            <v>0</v>
          </cell>
          <cell r="Z3180">
            <v>0</v>
          </cell>
        </row>
        <row r="3181">
          <cell r="M3181">
            <v>0</v>
          </cell>
          <cell r="N3181">
            <v>0</v>
          </cell>
          <cell r="O3181">
            <v>0</v>
          </cell>
          <cell r="P3181">
            <v>0</v>
          </cell>
          <cell r="Q3181">
            <v>0</v>
          </cell>
          <cell r="R3181">
            <v>0</v>
          </cell>
          <cell r="S3181">
            <v>0</v>
          </cell>
          <cell r="T3181">
            <v>0</v>
          </cell>
          <cell r="U3181">
            <v>0</v>
          </cell>
          <cell r="V3181">
            <v>0</v>
          </cell>
          <cell r="W3181">
            <v>0</v>
          </cell>
          <cell r="X3181">
            <v>0</v>
          </cell>
          <cell r="Y3181">
            <v>0</v>
          </cell>
          <cell r="Z3181">
            <v>0</v>
          </cell>
        </row>
        <row r="3182">
          <cell r="M3182">
            <v>0</v>
          </cell>
          <cell r="N3182">
            <v>0</v>
          </cell>
          <cell r="O3182">
            <v>0</v>
          </cell>
          <cell r="P3182">
            <v>0</v>
          </cell>
          <cell r="Q3182">
            <v>0</v>
          </cell>
          <cell r="R3182">
            <v>0</v>
          </cell>
          <cell r="S3182">
            <v>0</v>
          </cell>
          <cell r="T3182">
            <v>0</v>
          </cell>
          <cell r="U3182">
            <v>0</v>
          </cell>
          <cell r="V3182">
            <v>0</v>
          </cell>
          <cell r="W3182">
            <v>0</v>
          </cell>
          <cell r="X3182">
            <v>0</v>
          </cell>
          <cell r="Y3182">
            <v>0</v>
          </cell>
          <cell r="Z3182">
            <v>0</v>
          </cell>
        </row>
        <row r="3183">
          <cell r="M3183">
            <v>0</v>
          </cell>
          <cell r="N3183">
            <v>0</v>
          </cell>
          <cell r="O3183">
            <v>0</v>
          </cell>
          <cell r="P3183">
            <v>0</v>
          </cell>
          <cell r="Q3183">
            <v>0</v>
          </cell>
          <cell r="R3183">
            <v>0</v>
          </cell>
          <cell r="S3183">
            <v>0</v>
          </cell>
          <cell r="T3183">
            <v>0</v>
          </cell>
          <cell r="U3183">
            <v>0</v>
          </cell>
          <cell r="V3183">
            <v>0</v>
          </cell>
          <cell r="W3183">
            <v>0</v>
          </cell>
          <cell r="X3183">
            <v>0</v>
          </cell>
          <cell r="Y3183">
            <v>0</v>
          </cell>
          <cell r="Z3183">
            <v>0</v>
          </cell>
        </row>
        <row r="3184">
          <cell r="M3184">
            <v>0</v>
          </cell>
          <cell r="N3184">
            <v>0</v>
          </cell>
          <cell r="O3184">
            <v>0</v>
          </cell>
          <cell r="P3184">
            <v>0</v>
          </cell>
          <cell r="Q3184">
            <v>0</v>
          </cell>
          <cell r="R3184">
            <v>0</v>
          </cell>
          <cell r="S3184">
            <v>0</v>
          </cell>
          <cell r="T3184">
            <v>0</v>
          </cell>
          <cell r="U3184">
            <v>0</v>
          </cell>
          <cell r="V3184">
            <v>0</v>
          </cell>
          <cell r="W3184">
            <v>0</v>
          </cell>
          <cell r="X3184">
            <v>0</v>
          </cell>
          <cell r="Y3184">
            <v>0</v>
          </cell>
          <cell r="Z3184">
            <v>0</v>
          </cell>
        </row>
        <row r="3185">
          <cell r="M3185">
            <v>0</v>
          </cell>
          <cell r="N3185">
            <v>0</v>
          </cell>
          <cell r="O3185">
            <v>0</v>
          </cell>
          <cell r="P3185">
            <v>0</v>
          </cell>
          <cell r="Q3185">
            <v>0</v>
          </cell>
          <cell r="R3185">
            <v>0</v>
          </cell>
          <cell r="S3185">
            <v>0</v>
          </cell>
          <cell r="T3185">
            <v>0</v>
          </cell>
          <cell r="U3185">
            <v>0</v>
          </cell>
          <cell r="V3185">
            <v>0</v>
          </cell>
          <cell r="W3185">
            <v>0</v>
          </cell>
          <cell r="X3185">
            <v>0</v>
          </cell>
          <cell r="Y3185">
            <v>0</v>
          </cell>
          <cell r="Z3185">
            <v>0</v>
          </cell>
        </row>
        <row r="3186">
          <cell r="M3186">
            <v>0</v>
          </cell>
          <cell r="N3186">
            <v>0</v>
          </cell>
          <cell r="O3186">
            <v>0</v>
          </cell>
          <cell r="P3186">
            <v>0</v>
          </cell>
          <cell r="Q3186">
            <v>0</v>
          </cell>
          <cell r="R3186">
            <v>0</v>
          </cell>
          <cell r="S3186">
            <v>0</v>
          </cell>
          <cell r="T3186">
            <v>0</v>
          </cell>
          <cell r="U3186">
            <v>0</v>
          </cell>
          <cell r="V3186">
            <v>0</v>
          </cell>
          <cell r="W3186">
            <v>0</v>
          </cell>
          <cell r="X3186">
            <v>0</v>
          </cell>
          <cell r="Y3186">
            <v>0</v>
          </cell>
          <cell r="Z3186">
            <v>0</v>
          </cell>
        </row>
        <row r="3187">
          <cell r="M3187">
            <v>0</v>
          </cell>
          <cell r="N3187">
            <v>0</v>
          </cell>
          <cell r="O3187">
            <v>0</v>
          </cell>
          <cell r="P3187">
            <v>0</v>
          </cell>
          <cell r="Q3187">
            <v>0</v>
          </cell>
          <cell r="R3187">
            <v>0</v>
          </cell>
          <cell r="S3187">
            <v>0</v>
          </cell>
          <cell r="T3187">
            <v>0</v>
          </cell>
          <cell r="U3187">
            <v>0</v>
          </cell>
          <cell r="V3187">
            <v>0</v>
          </cell>
          <cell r="W3187">
            <v>0</v>
          </cell>
          <cell r="X3187">
            <v>0</v>
          </cell>
          <cell r="Y3187">
            <v>0</v>
          </cell>
          <cell r="Z3187">
            <v>0</v>
          </cell>
        </row>
        <row r="3188">
          <cell r="M3188">
            <v>0</v>
          </cell>
          <cell r="N3188">
            <v>0</v>
          </cell>
          <cell r="O3188">
            <v>0</v>
          </cell>
          <cell r="P3188">
            <v>0</v>
          </cell>
          <cell r="Q3188">
            <v>0</v>
          </cell>
          <cell r="R3188">
            <v>0</v>
          </cell>
          <cell r="S3188">
            <v>0</v>
          </cell>
          <cell r="T3188">
            <v>0</v>
          </cell>
          <cell r="U3188">
            <v>0</v>
          </cell>
          <cell r="V3188">
            <v>0</v>
          </cell>
          <cell r="W3188">
            <v>0</v>
          </cell>
          <cell r="X3188">
            <v>0</v>
          </cell>
          <cell r="Y3188">
            <v>0</v>
          </cell>
          <cell r="Z3188">
            <v>0</v>
          </cell>
        </row>
        <row r="3189">
          <cell r="M3189">
            <v>0</v>
          </cell>
          <cell r="N3189">
            <v>0</v>
          </cell>
          <cell r="O3189">
            <v>0</v>
          </cell>
          <cell r="P3189">
            <v>0</v>
          </cell>
          <cell r="Q3189">
            <v>0</v>
          </cell>
          <cell r="R3189">
            <v>0</v>
          </cell>
          <cell r="S3189">
            <v>0</v>
          </cell>
          <cell r="T3189">
            <v>0</v>
          </cell>
          <cell r="U3189">
            <v>0</v>
          </cell>
          <cell r="V3189">
            <v>0</v>
          </cell>
          <cell r="W3189">
            <v>0</v>
          </cell>
          <cell r="X3189">
            <v>0</v>
          </cell>
          <cell r="Y3189">
            <v>0</v>
          </cell>
          <cell r="Z3189">
            <v>0</v>
          </cell>
        </row>
        <row r="3190">
          <cell r="M3190">
            <v>0</v>
          </cell>
          <cell r="N3190">
            <v>0</v>
          </cell>
          <cell r="O3190">
            <v>0</v>
          </cell>
          <cell r="P3190">
            <v>0</v>
          </cell>
          <cell r="Q3190">
            <v>0</v>
          </cell>
          <cell r="R3190">
            <v>0</v>
          </cell>
          <cell r="S3190">
            <v>0</v>
          </cell>
          <cell r="T3190">
            <v>0</v>
          </cell>
          <cell r="U3190">
            <v>0</v>
          </cell>
          <cell r="V3190">
            <v>0</v>
          </cell>
          <cell r="W3190">
            <v>0</v>
          </cell>
          <cell r="X3190">
            <v>0</v>
          </cell>
          <cell r="Y3190">
            <v>0</v>
          </cell>
          <cell r="Z3190">
            <v>0</v>
          </cell>
        </row>
        <row r="3191">
          <cell r="M3191">
            <v>0</v>
          </cell>
          <cell r="N3191">
            <v>0</v>
          </cell>
          <cell r="O3191">
            <v>0</v>
          </cell>
          <cell r="P3191">
            <v>0</v>
          </cell>
          <cell r="Q3191">
            <v>0</v>
          </cell>
          <cell r="R3191">
            <v>0</v>
          </cell>
          <cell r="S3191">
            <v>0</v>
          </cell>
          <cell r="T3191">
            <v>0</v>
          </cell>
          <cell r="U3191">
            <v>0</v>
          </cell>
          <cell r="V3191">
            <v>0</v>
          </cell>
          <cell r="W3191">
            <v>0</v>
          </cell>
          <cell r="X3191">
            <v>0</v>
          </cell>
          <cell r="Y3191">
            <v>0</v>
          </cell>
          <cell r="Z3191">
            <v>0</v>
          </cell>
        </row>
        <row r="3192">
          <cell r="M3192">
            <v>0</v>
          </cell>
          <cell r="N3192">
            <v>0</v>
          </cell>
          <cell r="O3192">
            <v>0</v>
          </cell>
          <cell r="P3192">
            <v>0</v>
          </cell>
          <cell r="Q3192">
            <v>0</v>
          </cell>
          <cell r="R3192">
            <v>0</v>
          </cell>
          <cell r="S3192">
            <v>0</v>
          </cell>
          <cell r="T3192">
            <v>0</v>
          </cell>
          <cell r="U3192">
            <v>0</v>
          </cell>
          <cell r="V3192">
            <v>0</v>
          </cell>
          <cell r="W3192">
            <v>0</v>
          </cell>
          <cell r="X3192">
            <v>0</v>
          </cell>
          <cell r="Y3192">
            <v>0</v>
          </cell>
          <cell r="Z3192">
            <v>0</v>
          </cell>
        </row>
        <row r="3193">
          <cell r="M3193">
            <v>0</v>
          </cell>
          <cell r="N3193">
            <v>0</v>
          </cell>
          <cell r="O3193">
            <v>0</v>
          </cell>
          <cell r="P3193">
            <v>0</v>
          </cell>
          <cell r="Q3193">
            <v>0</v>
          </cell>
          <cell r="R3193">
            <v>0</v>
          </cell>
          <cell r="S3193">
            <v>0</v>
          </cell>
          <cell r="T3193">
            <v>0</v>
          </cell>
          <cell r="U3193">
            <v>0</v>
          </cell>
          <cell r="V3193">
            <v>0</v>
          </cell>
          <cell r="W3193">
            <v>0</v>
          </cell>
          <cell r="X3193">
            <v>0</v>
          </cell>
          <cell r="Y3193">
            <v>0</v>
          </cell>
          <cell r="Z3193">
            <v>0</v>
          </cell>
        </row>
        <row r="3194">
          <cell r="M3194">
            <v>0</v>
          </cell>
          <cell r="N3194">
            <v>0</v>
          </cell>
          <cell r="O3194">
            <v>0</v>
          </cell>
          <cell r="P3194">
            <v>0</v>
          </cell>
          <cell r="Q3194">
            <v>0</v>
          </cell>
          <cell r="R3194">
            <v>0</v>
          </cell>
          <cell r="S3194">
            <v>0</v>
          </cell>
          <cell r="T3194">
            <v>0</v>
          </cell>
          <cell r="U3194">
            <v>0</v>
          </cell>
          <cell r="V3194">
            <v>0</v>
          </cell>
          <cell r="W3194">
            <v>0</v>
          </cell>
          <cell r="X3194">
            <v>0</v>
          </cell>
          <cell r="Y3194">
            <v>0</v>
          </cell>
          <cell r="Z3194">
            <v>0</v>
          </cell>
        </row>
        <row r="3195">
          <cell r="M3195">
            <v>0</v>
          </cell>
          <cell r="N3195">
            <v>0</v>
          </cell>
          <cell r="O3195">
            <v>0</v>
          </cell>
          <cell r="P3195">
            <v>0</v>
          </cell>
          <cell r="Q3195">
            <v>0</v>
          </cell>
          <cell r="R3195">
            <v>0</v>
          </cell>
          <cell r="S3195">
            <v>0</v>
          </cell>
          <cell r="T3195">
            <v>0</v>
          </cell>
          <cell r="U3195">
            <v>0</v>
          </cell>
          <cell r="V3195">
            <v>0</v>
          </cell>
          <cell r="W3195">
            <v>0</v>
          </cell>
          <cell r="X3195">
            <v>0</v>
          </cell>
          <cell r="Y3195">
            <v>0</v>
          </cell>
          <cell r="Z3195">
            <v>0</v>
          </cell>
        </row>
        <row r="3196">
          <cell r="M3196">
            <v>0</v>
          </cell>
          <cell r="N3196">
            <v>0</v>
          </cell>
          <cell r="O3196">
            <v>0</v>
          </cell>
          <cell r="P3196">
            <v>0</v>
          </cell>
          <cell r="Q3196">
            <v>0</v>
          </cell>
          <cell r="R3196">
            <v>0</v>
          </cell>
          <cell r="S3196">
            <v>0</v>
          </cell>
          <cell r="T3196">
            <v>0</v>
          </cell>
          <cell r="U3196">
            <v>0</v>
          </cell>
          <cell r="V3196">
            <v>0</v>
          </cell>
          <cell r="W3196">
            <v>0</v>
          </cell>
          <cell r="X3196">
            <v>0</v>
          </cell>
          <cell r="Y3196">
            <v>0</v>
          </cell>
          <cell r="Z3196">
            <v>0</v>
          </cell>
        </row>
        <row r="3197">
          <cell r="M3197">
            <v>0</v>
          </cell>
          <cell r="N3197">
            <v>0</v>
          </cell>
          <cell r="O3197">
            <v>0</v>
          </cell>
          <cell r="P3197">
            <v>0</v>
          </cell>
          <cell r="Q3197">
            <v>0</v>
          </cell>
          <cell r="R3197">
            <v>0</v>
          </cell>
          <cell r="S3197">
            <v>0</v>
          </cell>
          <cell r="T3197">
            <v>0</v>
          </cell>
          <cell r="U3197">
            <v>0</v>
          </cell>
          <cell r="V3197">
            <v>0</v>
          </cell>
          <cell r="W3197">
            <v>0</v>
          </cell>
          <cell r="X3197">
            <v>0</v>
          </cell>
          <cell r="Y3197">
            <v>0</v>
          </cell>
          <cell r="Z3197">
            <v>0</v>
          </cell>
        </row>
        <row r="3198">
          <cell r="M3198">
            <v>0</v>
          </cell>
          <cell r="N3198">
            <v>0</v>
          </cell>
          <cell r="O3198">
            <v>0</v>
          </cell>
          <cell r="P3198">
            <v>0</v>
          </cell>
          <cell r="Q3198">
            <v>0</v>
          </cell>
          <cell r="R3198">
            <v>0</v>
          </cell>
          <cell r="S3198">
            <v>0</v>
          </cell>
          <cell r="T3198">
            <v>0</v>
          </cell>
          <cell r="U3198">
            <v>0</v>
          </cell>
          <cell r="V3198">
            <v>0</v>
          </cell>
          <cell r="W3198">
            <v>0</v>
          </cell>
          <cell r="X3198">
            <v>0</v>
          </cell>
          <cell r="Y3198">
            <v>0</v>
          </cell>
          <cell r="Z3198">
            <v>0</v>
          </cell>
        </row>
        <row r="3199">
          <cell r="M3199">
            <v>0</v>
          </cell>
          <cell r="N3199">
            <v>0</v>
          </cell>
          <cell r="O3199">
            <v>0</v>
          </cell>
          <cell r="P3199">
            <v>0</v>
          </cell>
          <cell r="Q3199">
            <v>0</v>
          </cell>
          <cell r="R3199">
            <v>0</v>
          </cell>
          <cell r="S3199">
            <v>0</v>
          </cell>
          <cell r="T3199">
            <v>0</v>
          </cell>
          <cell r="U3199">
            <v>0</v>
          </cell>
          <cell r="V3199">
            <v>0</v>
          </cell>
          <cell r="W3199">
            <v>0</v>
          </cell>
          <cell r="X3199">
            <v>0</v>
          </cell>
          <cell r="Y3199">
            <v>0</v>
          </cell>
          <cell r="Z3199">
            <v>0</v>
          </cell>
        </row>
        <row r="3200">
          <cell r="M3200">
            <v>0</v>
          </cell>
          <cell r="N3200">
            <v>0</v>
          </cell>
          <cell r="O3200">
            <v>0</v>
          </cell>
          <cell r="P3200">
            <v>0</v>
          </cell>
          <cell r="Q3200">
            <v>0</v>
          </cell>
          <cell r="R3200">
            <v>0</v>
          </cell>
          <cell r="S3200">
            <v>0</v>
          </cell>
          <cell r="T3200">
            <v>0</v>
          </cell>
          <cell r="U3200">
            <v>0</v>
          </cell>
          <cell r="V3200">
            <v>0</v>
          </cell>
          <cell r="W3200">
            <v>0</v>
          </cell>
          <cell r="X3200">
            <v>0</v>
          </cell>
          <cell r="Y3200">
            <v>0</v>
          </cell>
          <cell r="Z3200">
            <v>0</v>
          </cell>
        </row>
        <row r="3201">
          <cell r="M3201">
            <v>0</v>
          </cell>
          <cell r="N3201">
            <v>0</v>
          </cell>
          <cell r="O3201">
            <v>0</v>
          </cell>
          <cell r="P3201">
            <v>0</v>
          </cell>
          <cell r="Q3201">
            <v>0</v>
          </cell>
          <cell r="R3201">
            <v>0</v>
          </cell>
          <cell r="S3201">
            <v>0</v>
          </cell>
          <cell r="T3201">
            <v>0</v>
          </cell>
          <cell r="U3201">
            <v>0</v>
          </cell>
          <cell r="V3201">
            <v>0</v>
          </cell>
          <cell r="W3201">
            <v>0</v>
          </cell>
          <cell r="X3201">
            <v>0</v>
          </cell>
          <cell r="Y3201">
            <v>0</v>
          </cell>
          <cell r="Z3201">
            <v>0</v>
          </cell>
        </row>
        <row r="3202">
          <cell r="M3202">
            <v>0</v>
          </cell>
          <cell r="N3202">
            <v>0</v>
          </cell>
          <cell r="O3202">
            <v>0</v>
          </cell>
          <cell r="P3202">
            <v>0</v>
          </cell>
          <cell r="Q3202">
            <v>0</v>
          </cell>
          <cell r="R3202">
            <v>0</v>
          </cell>
          <cell r="S3202">
            <v>0</v>
          </cell>
          <cell r="T3202">
            <v>0</v>
          </cell>
          <cell r="U3202">
            <v>0</v>
          </cell>
          <cell r="V3202">
            <v>0</v>
          </cell>
          <cell r="W3202">
            <v>0</v>
          </cell>
          <cell r="X3202">
            <v>0</v>
          </cell>
          <cell r="Y3202">
            <v>0</v>
          </cell>
          <cell r="Z3202">
            <v>0</v>
          </cell>
        </row>
        <row r="3203">
          <cell r="M3203">
            <v>0</v>
          </cell>
          <cell r="N3203">
            <v>0</v>
          </cell>
          <cell r="O3203">
            <v>0</v>
          </cell>
          <cell r="P3203">
            <v>0</v>
          </cell>
          <cell r="Q3203">
            <v>0</v>
          </cell>
          <cell r="R3203">
            <v>0</v>
          </cell>
          <cell r="S3203">
            <v>0</v>
          </cell>
          <cell r="T3203">
            <v>0</v>
          </cell>
          <cell r="U3203">
            <v>0</v>
          </cell>
          <cell r="V3203">
            <v>0</v>
          </cell>
          <cell r="W3203">
            <v>0</v>
          </cell>
          <cell r="X3203">
            <v>0</v>
          </cell>
          <cell r="Y3203">
            <v>0</v>
          </cell>
          <cell r="Z3203">
            <v>0</v>
          </cell>
        </row>
        <row r="3204">
          <cell r="M3204">
            <v>0</v>
          </cell>
          <cell r="N3204">
            <v>0</v>
          </cell>
          <cell r="O3204">
            <v>0</v>
          </cell>
          <cell r="P3204">
            <v>0</v>
          </cell>
          <cell r="Q3204">
            <v>0</v>
          </cell>
          <cell r="R3204">
            <v>0</v>
          </cell>
          <cell r="S3204">
            <v>0</v>
          </cell>
          <cell r="T3204">
            <v>0</v>
          </cell>
          <cell r="U3204">
            <v>0</v>
          </cell>
          <cell r="V3204">
            <v>0</v>
          </cell>
          <cell r="W3204">
            <v>0</v>
          </cell>
          <cell r="X3204">
            <v>0</v>
          </cell>
          <cell r="Y3204">
            <v>0</v>
          </cell>
          <cell r="Z3204">
            <v>0</v>
          </cell>
        </row>
        <row r="3205">
          <cell r="M3205">
            <v>0</v>
          </cell>
          <cell r="N3205">
            <v>0</v>
          </cell>
          <cell r="O3205">
            <v>0</v>
          </cell>
          <cell r="P3205">
            <v>0</v>
          </cell>
          <cell r="Q3205">
            <v>0</v>
          </cell>
          <cell r="R3205">
            <v>0</v>
          </cell>
          <cell r="S3205">
            <v>0</v>
          </cell>
          <cell r="T3205">
            <v>0</v>
          </cell>
          <cell r="U3205">
            <v>0</v>
          </cell>
          <cell r="V3205">
            <v>0</v>
          </cell>
          <cell r="W3205">
            <v>0</v>
          </cell>
          <cell r="X3205">
            <v>0</v>
          </cell>
          <cell r="Y3205">
            <v>0</v>
          </cell>
          <cell r="Z3205">
            <v>0</v>
          </cell>
        </row>
        <row r="3206">
          <cell r="M3206">
            <v>0</v>
          </cell>
          <cell r="N3206">
            <v>0</v>
          </cell>
          <cell r="O3206">
            <v>0</v>
          </cell>
          <cell r="P3206">
            <v>0</v>
          </cell>
          <cell r="Q3206">
            <v>0</v>
          </cell>
          <cell r="R3206">
            <v>0</v>
          </cell>
          <cell r="S3206">
            <v>0</v>
          </cell>
          <cell r="T3206">
            <v>0</v>
          </cell>
          <cell r="U3206">
            <v>0</v>
          </cell>
          <cell r="V3206">
            <v>0</v>
          </cell>
          <cell r="W3206">
            <v>0</v>
          </cell>
          <cell r="X3206">
            <v>0</v>
          </cell>
          <cell r="Y3206">
            <v>0</v>
          </cell>
          <cell r="Z3206">
            <v>0</v>
          </cell>
        </row>
        <row r="3207">
          <cell r="M3207">
            <v>0</v>
          </cell>
          <cell r="N3207">
            <v>0</v>
          </cell>
          <cell r="O3207">
            <v>0</v>
          </cell>
          <cell r="P3207">
            <v>0</v>
          </cell>
          <cell r="Q3207">
            <v>0</v>
          </cell>
          <cell r="R3207">
            <v>0</v>
          </cell>
          <cell r="S3207">
            <v>0</v>
          </cell>
          <cell r="T3207">
            <v>0</v>
          </cell>
          <cell r="U3207">
            <v>0</v>
          </cell>
          <cell r="V3207">
            <v>0</v>
          </cell>
          <cell r="W3207">
            <v>0</v>
          </cell>
          <cell r="X3207">
            <v>0</v>
          </cell>
          <cell r="Y3207">
            <v>0</v>
          </cell>
          <cell r="Z3207">
            <v>0</v>
          </cell>
        </row>
        <row r="3208">
          <cell r="M3208">
            <v>0</v>
          </cell>
          <cell r="N3208">
            <v>0</v>
          </cell>
          <cell r="O3208">
            <v>0</v>
          </cell>
          <cell r="P3208">
            <v>0</v>
          </cell>
          <cell r="Q3208">
            <v>0</v>
          </cell>
          <cell r="R3208">
            <v>0</v>
          </cell>
          <cell r="S3208">
            <v>0</v>
          </cell>
          <cell r="T3208">
            <v>0</v>
          </cell>
          <cell r="U3208">
            <v>0</v>
          </cell>
          <cell r="V3208">
            <v>0</v>
          </cell>
          <cell r="W3208">
            <v>0</v>
          </cell>
          <cell r="X3208">
            <v>0</v>
          </cell>
          <cell r="Y3208">
            <v>0</v>
          </cell>
          <cell r="Z3208">
            <v>0</v>
          </cell>
        </row>
        <row r="3209">
          <cell r="M3209">
            <v>0</v>
          </cell>
          <cell r="N3209">
            <v>0</v>
          </cell>
          <cell r="O3209">
            <v>0</v>
          </cell>
          <cell r="P3209">
            <v>0</v>
          </cell>
          <cell r="Q3209">
            <v>0</v>
          </cell>
          <cell r="R3209">
            <v>0</v>
          </cell>
          <cell r="S3209">
            <v>0</v>
          </cell>
          <cell r="T3209">
            <v>0</v>
          </cell>
          <cell r="U3209">
            <v>0</v>
          </cell>
          <cell r="V3209">
            <v>0</v>
          </cell>
          <cell r="W3209">
            <v>0</v>
          </cell>
          <cell r="X3209">
            <v>0</v>
          </cell>
          <cell r="Y3209">
            <v>0</v>
          </cell>
          <cell r="Z3209">
            <v>0</v>
          </cell>
        </row>
        <row r="3210">
          <cell r="M3210">
            <v>0</v>
          </cell>
          <cell r="N3210">
            <v>0</v>
          </cell>
          <cell r="O3210">
            <v>0</v>
          </cell>
          <cell r="P3210">
            <v>0</v>
          </cell>
          <cell r="Q3210">
            <v>0</v>
          </cell>
          <cell r="R3210">
            <v>0</v>
          </cell>
          <cell r="S3210">
            <v>0</v>
          </cell>
          <cell r="T3210">
            <v>0</v>
          </cell>
          <cell r="U3210">
            <v>0</v>
          </cell>
          <cell r="V3210">
            <v>0</v>
          </cell>
          <cell r="W3210">
            <v>0</v>
          </cell>
          <cell r="X3210">
            <v>0</v>
          </cell>
          <cell r="Y3210">
            <v>0</v>
          </cell>
          <cell r="Z3210">
            <v>0</v>
          </cell>
        </row>
        <row r="3211">
          <cell r="M3211">
            <v>0</v>
          </cell>
          <cell r="N3211">
            <v>0</v>
          </cell>
          <cell r="O3211">
            <v>0</v>
          </cell>
          <cell r="P3211">
            <v>0</v>
          </cell>
          <cell r="Q3211">
            <v>0</v>
          </cell>
          <cell r="R3211">
            <v>0</v>
          </cell>
          <cell r="S3211">
            <v>0</v>
          </cell>
          <cell r="T3211">
            <v>0</v>
          </cell>
          <cell r="U3211">
            <v>0</v>
          </cell>
          <cell r="V3211">
            <v>0</v>
          </cell>
          <cell r="W3211">
            <v>0</v>
          </cell>
          <cell r="X3211">
            <v>0</v>
          </cell>
          <cell r="Y3211">
            <v>0</v>
          </cell>
          <cell r="Z3211">
            <v>0</v>
          </cell>
        </row>
        <row r="3212">
          <cell r="M3212">
            <v>0</v>
          </cell>
          <cell r="N3212">
            <v>0</v>
          </cell>
          <cell r="O3212">
            <v>0</v>
          </cell>
          <cell r="P3212">
            <v>0</v>
          </cell>
          <cell r="Q3212">
            <v>0</v>
          </cell>
          <cell r="R3212">
            <v>0</v>
          </cell>
          <cell r="S3212">
            <v>0</v>
          </cell>
          <cell r="T3212">
            <v>0</v>
          </cell>
          <cell r="U3212">
            <v>0</v>
          </cell>
          <cell r="V3212">
            <v>0</v>
          </cell>
          <cell r="W3212">
            <v>0</v>
          </cell>
          <cell r="X3212">
            <v>0</v>
          </cell>
          <cell r="Y3212">
            <v>0</v>
          </cell>
          <cell r="Z3212">
            <v>0</v>
          </cell>
        </row>
        <row r="3213">
          <cell r="M3213">
            <v>0</v>
          </cell>
          <cell r="N3213">
            <v>0</v>
          </cell>
          <cell r="O3213">
            <v>0</v>
          </cell>
          <cell r="P3213">
            <v>0</v>
          </cell>
          <cell r="Q3213">
            <v>0</v>
          </cell>
          <cell r="R3213">
            <v>0</v>
          </cell>
          <cell r="S3213">
            <v>0</v>
          </cell>
          <cell r="T3213">
            <v>0</v>
          </cell>
          <cell r="U3213">
            <v>0</v>
          </cell>
          <cell r="V3213">
            <v>0</v>
          </cell>
          <cell r="W3213">
            <v>0</v>
          </cell>
          <cell r="X3213">
            <v>0</v>
          </cell>
          <cell r="Y3213">
            <v>0</v>
          </cell>
          <cell r="Z3213">
            <v>0</v>
          </cell>
        </row>
        <row r="3214">
          <cell r="M3214">
            <v>0</v>
          </cell>
          <cell r="N3214">
            <v>0</v>
          </cell>
          <cell r="O3214">
            <v>0</v>
          </cell>
          <cell r="P3214">
            <v>0</v>
          </cell>
          <cell r="Q3214">
            <v>0</v>
          </cell>
          <cell r="R3214">
            <v>0</v>
          </cell>
          <cell r="S3214">
            <v>0</v>
          </cell>
          <cell r="T3214">
            <v>0</v>
          </cell>
          <cell r="U3214">
            <v>0</v>
          </cell>
          <cell r="V3214">
            <v>0</v>
          </cell>
          <cell r="W3214">
            <v>0</v>
          </cell>
          <cell r="X3214">
            <v>0</v>
          </cell>
          <cell r="Y3214">
            <v>0</v>
          </cell>
          <cell r="Z3214">
            <v>0</v>
          </cell>
        </row>
        <row r="3215">
          <cell r="M3215">
            <v>0</v>
          </cell>
          <cell r="N3215">
            <v>0</v>
          </cell>
          <cell r="O3215">
            <v>0</v>
          </cell>
          <cell r="P3215">
            <v>0</v>
          </cell>
          <cell r="Q3215">
            <v>0</v>
          </cell>
          <cell r="R3215">
            <v>0</v>
          </cell>
          <cell r="S3215">
            <v>0</v>
          </cell>
          <cell r="T3215">
            <v>0</v>
          </cell>
          <cell r="U3215">
            <v>0</v>
          </cell>
          <cell r="V3215">
            <v>0</v>
          </cell>
          <cell r="W3215">
            <v>0</v>
          </cell>
          <cell r="X3215">
            <v>0</v>
          </cell>
          <cell r="Y3215">
            <v>0</v>
          </cell>
          <cell r="Z3215">
            <v>0</v>
          </cell>
        </row>
        <row r="3216">
          <cell r="M3216">
            <v>0</v>
          </cell>
          <cell r="N3216">
            <v>0</v>
          </cell>
          <cell r="O3216">
            <v>0</v>
          </cell>
          <cell r="P3216">
            <v>0</v>
          </cell>
          <cell r="Q3216">
            <v>0</v>
          </cell>
          <cell r="R3216">
            <v>0</v>
          </cell>
          <cell r="S3216">
            <v>0</v>
          </cell>
          <cell r="T3216">
            <v>0</v>
          </cell>
          <cell r="U3216">
            <v>0</v>
          </cell>
          <cell r="V3216">
            <v>0</v>
          </cell>
          <cell r="W3216">
            <v>0</v>
          </cell>
          <cell r="X3216">
            <v>0</v>
          </cell>
          <cell r="Y3216">
            <v>0</v>
          </cell>
          <cell r="Z3216">
            <v>0</v>
          </cell>
        </row>
        <row r="3217">
          <cell r="M3217">
            <v>0</v>
          </cell>
          <cell r="N3217">
            <v>0</v>
          </cell>
          <cell r="O3217">
            <v>0</v>
          </cell>
          <cell r="P3217">
            <v>0</v>
          </cell>
          <cell r="Q3217">
            <v>0</v>
          </cell>
          <cell r="R3217">
            <v>0</v>
          </cell>
          <cell r="S3217">
            <v>0</v>
          </cell>
          <cell r="T3217">
            <v>0</v>
          </cell>
          <cell r="U3217">
            <v>0</v>
          </cell>
          <cell r="V3217">
            <v>0</v>
          </cell>
          <cell r="W3217">
            <v>0</v>
          </cell>
          <cell r="X3217">
            <v>0</v>
          </cell>
          <cell r="Y3217">
            <v>0</v>
          </cell>
          <cell r="Z3217">
            <v>0</v>
          </cell>
        </row>
        <row r="3218">
          <cell r="M3218">
            <v>0</v>
          </cell>
          <cell r="N3218">
            <v>0</v>
          </cell>
          <cell r="O3218">
            <v>0</v>
          </cell>
          <cell r="P3218">
            <v>0</v>
          </cell>
          <cell r="Q3218">
            <v>0</v>
          </cell>
          <cell r="R3218">
            <v>0</v>
          </cell>
          <cell r="S3218">
            <v>0</v>
          </cell>
          <cell r="T3218">
            <v>0</v>
          </cell>
          <cell r="U3218">
            <v>0</v>
          </cell>
          <cell r="V3218">
            <v>0</v>
          </cell>
          <cell r="W3218">
            <v>0</v>
          </cell>
          <cell r="X3218">
            <v>0</v>
          </cell>
          <cell r="Y3218">
            <v>0</v>
          </cell>
          <cell r="Z3218">
            <v>0</v>
          </cell>
        </row>
        <row r="3219">
          <cell r="M3219">
            <v>0</v>
          </cell>
          <cell r="N3219">
            <v>0</v>
          </cell>
          <cell r="O3219">
            <v>0</v>
          </cell>
          <cell r="P3219">
            <v>0</v>
          </cell>
          <cell r="Q3219">
            <v>0</v>
          </cell>
          <cell r="R3219">
            <v>0</v>
          </cell>
          <cell r="S3219">
            <v>0</v>
          </cell>
          <cell r="T3219">
            <v>0</v>
          </cell>
          <cell r="U3219">
            <v>0</v>
          </cell>
          <cell r="V3219">
            <v>0</v>
          </cell>
          <cell r="W3219">
            <v>0</v>
          </cell>
          <cell r="X3219">
            <v>0</v>
          </cell>
          <cell r="Y3219">
            <v>0</v>
          </cell>
          <cell r="Z3219">
            <v>0</v>
          </cell>
        </row>
        <row r="3220">
          <cell r="M3220">
            <v>0</v>
          </cell>
          <cell r="N3220">
            <v>0</v>
          </cell>
          <cell r="O3220">
            <v>0</v>
          </cell>
          <cell r="P3220">
            <v>0</v>
          </cell>
          <cell r="Q3220">
            <v>0</v>
          </cell>
          <cell r="R3220">
            <v>0</v>
          </cell>
          <cell r="S3220">
            <v>0</v>
          </cell>
          <cell r="T3220">
            <v>0</v>
          </cell>
          <cell r="U3220">
            <v>0</v>
          </cell>
          <cell r="V3220">
            <v>0</v>
          </cell>
          <cell r="W3220">
            <v>0</v>
          </cell>
          <cell r="X3220">
            <v>0</v>
          </cell>
          <cell r="Y3220">
            <v>0</v>
          </cell>
          <cell r="Z3220">
            <v>0</v>
          </cell>
        </row>
        <row r="3221">
          <cell r="M3221">
            <v>0</v>
          </cell>
          <cell r="N3221">
            <v>0</v>
          </cell>
          <cell r="O3221">
            <v>0</v>
          </cell>
          <cell r="P3221">
            <v>0</v>
          </cell>
          <cell r="Q3221">
            <v>0</v>
          </cell>
          <cell r="R3221">
            <v>0</v>
          </cell>
          <cell r="S3221">
            <v>0</v>
          </cell>
          <cell r="T3221">
            <v>0</v>
          </cell>
          <cell r="U3221">
            <v>0</v>
          </cell>
          <cell r="V3221">
            <v>0</v>
          </cell>
          <cell r="W3221">
            <v>0</v>
          </cell>
          <cell r="X3221">
            <v>0</v>
          </cell>
          <cell r="Y3221">
            <v>0</v>
          </cell>
          <cell r="Z3221">
            <v>0</v>
          </cell>
        </row>
        <row r="3222">
          <cell r="M3222">
            <v>0</v>
          </cell>
          <cell r="N3222">
            <v>0</v>
          </cell>
          <cell r="O3222">
            <v>0</v>
          </cell>
          <cell r="P3222">
            <v>0</v>
          </cell>
          <cell r="Q3222">
            <v>0</v>
          </cell>
          <cell r="R3222">
            <v>0</v>
          </cell>
          <cell r="S3222">
            <v>0</v>
          </cell>
          <cell r="T3222">
            <v>0</v>
          </cell>
          <cell r="U3222">
            <v>0</v>
          </cell>
          <cell r="V3222">
            <v>0</v>
          </cell>
          <cell r="W3222">
            <v>0</v>
          </cell>
          <cell r="X3222">
            <v>0</v>
          </cell>
          <cell r="Y3222">
            <v>0</v>
          </cell>
          <cell r="Z3222">
            <v>0</v>
          </cell>
        </row>
        <row r="3223">
          <cell r="M3223">
            <v>0</v>
          </cell>
          <cell r="N3223">
            <v>0</v>
          </cell>
          <cell r="O3223">
            <v>0</v>
          </cell>
          <cell r="P3223">
            <v>0</v>
          </cell>
          <cell r="Q3223">
            <v>0</v>
          </cell>
          <cell r="R3223">
            <v>0</v>
          </cell>
          <cell r="S3223">
            <v>0</v>
          </cell>
          <cell r="T3223">
            <v>0</v>
          </cell>
          <cell r="U3223">
            <v>0</v>
          </cell>
          <cell r="V3223">
            <v>0</v>
          </cell>
          <cell r="W3223">
            <v>0</v>
          </cell>
          <cell r="X3223">
            <v>0</v>
          </cell>
          <cell r="Y3223">
            <v>0</v>
          </cell>
          <cell r="Z3223">
            <v>0</v>
          </cell>
        </row>
        <row r="3224">
          <cell r="M3224">
            <v>0</v>
          </cell>
          <cell r="N3224">
            <v>0</v>
          </cell>
          <cell r="O3224">
            <v>0</v>
          </cell>
          <cell r="P3224">
            <v>0</v>
          </cell>
          <cell r="Q3224">
            <v>0</v>
          </cell>
          <cell r="R3224">
            <v>0</v>
          </cell>
          <cell r="S3224">
            <v>0</v>
          </cell>
          <cell r="T3224">
            <v>0</v>
          </cell>
          <cell r="U3224">
            <v>0</v>
          </cell>
          <cell r="V3224">
            <v>0</v>
          </cell>
          <cell r="W3224">
            <v>0</v>
          </cell>
          <cell r="X3224">
            <v>0</v>
          </cell>
          <cell r="Y3224">
            <v>0</v>
          </cell>
          <cell r="Z3224">
            <v>0</v>
          </cell>
        </row>
        <row r="3225">
          <cell r="M3225">
            <v>0</v>
          </cell>
          <cell r="N3225">
            <v>0</v>
          </cell>
          <cell r="O3225">
            <v>0</v>
          </cell>
          <cell r="P3225">
            <v>0</v>
          </cell>
          <cell r="Q3225">
            <v>0</v>
          </cell>
          <cell r="R3225">
            <v>0</v>
          </cell>
          <cell r="S3225">
            <v>0</v>
          </cell>
          <cell r="T3225">
            <v>0</v>
          </cell>
          <cell r="U3225">
            <v>0</v>
          </cell>
          <cell r="V3225">
            <v>0</v>
          </cell>
          <cell r="W3225">
            <v>0</v>
          </cell>
          <cell r="X3225">
            <v>0</v>
          </cell>
          <cell r="Y3225">
            <v>0</v>
          </cell>
          <cell r="Z3225">
            <v>0</v>
          </cell>
        </row>
        <row r="3226">
          <cell r="M3226">
            <v>0</v>
          </cell>
          <cell r="N3226">
            <v>0</v>
          </cell>
          <cell r="O3226">
            <v>0</v>
          </cell>
          <cell r="P3226">
            <v>0</v>
          </cell>
          <cell r="Q3226">
            <v>0</v>
          </cell>
          <cell r="R3226">
            <v>0</v>
          </cell>
          <cell r="S3226">
            <v>0</v>
          </cell>
          <cell r="T3226">
            <v>0</v>
          </cell>
          <cell r="U3226">
            <v>0</v>
          </cell>
          <cell r="V3226">
            <v>0</v>
          </cell>
          <cell r="W3226">
            <v>0</v>
          </cell>
          <cell r="X3226">
            <v>0</v>
          </cell>
          <cell r="Y3226">
            <v>0</v>
          </cell>
          <cell r="Z3226">
            <v>0</v>
          </cell>
        </row>
        <row r="3227">
          <cell r="M3227">
            <v>0</v>
          </cell>
          <cell r="N3227">
            <v>0</v>
          </cell>
          <cell r="O3227">
            <v>0</v>
          </cell>
          <cell r="P3227">
            <v>0</v>
          </cell>
          <cell r="Q3227">
            <v>0</v>
          </cell>
          <cell r="R3227">
            <v>0</v>
          </cell>
          <cell r="S3227">
            <v>0</v>
          </cell>
          <cell r="T3227">
            <v>0</v>
          </cell>
          <cell r="U3227">
            <v>0</v>
          </cell>
          <cell r="V3227">
            <v>0</v>
          </cell>
          <cell r="W3227">
            <v>0</v>
          </cell>
          <cell r="X3227">
            <v>0</v>
          </cell>
          <cell r="Y3227">
            <v>0</v>
          </cell>
          <cell r="Z3227">
            <v>0</v>
          </cell>
        </row>
        <row r="3228">
          <cell r="M3228">
            <v>0</v>
          </cell>
          <cell r="N3228">
            <v>0</v>
          </cell>
          <cell r="O3228">
            <v>0</v>
          </cell>
          <cell r="P3228">
            <v>0</v>
          </cell>
          <cell r="Q3228">
            <v>0</v>
          </cell>
          <cell r="R3228">
            <v>0</v>
          </cell>
          <cell r="S3228">
            <v>0</v>
          </cell>
          <cell r="T3228">
            <v>0</v>
          </cell>
          <cell r="U3228">
            <v>0</v>
          </cell>
          <cell r="V3228">
            <v>0</v>
          </cell>
          <cell r="W3228">
            <v>0</v>
          </cell>
          <cell r="X3228">
            <v>0</v>
          </cell>
          <cell r="Y3228">
            <v>0</v>
          </cell>
          <cell r="Z3228">
            <v>0</v>
          </cell>
        </row>
        <row r="3229">
          <cell r="M3229">
            <v>0</v>
          </cell>
          <cell r="N3229">
            <v>0</v>
          </cell>
          <cell r="O3229">
            <v>0</v>
          </cell>
          <cell r="P3229">
            <v>0</v>
          </cell>
          <cell r="Q3229">
            <v>0</v>
          </cell>
          <cell r="R3229">
            <v>0</v>
          </cell>
          <cell r="S3229">
            <v>0</v>
          </cell>
          <cell r="T3229">
            <v>0</v>
          </cell>
          <cell r="U3229">
            <v>0</v>
          </cell>
          <cell r="V3229">
            <v>0</v>
          </cell>
          <cell r="W3229">
            <v>0</v>
          </cell>
          <cell r="X3229">
            <v>0</v>
          </cell>
          <cell r="Y3229">
            <v>0</v>
          </cell>
          <cell r="Z3229">
            <v>0</v>
          </cell>
        </row>
        <row r="3230">
          <cell r="M3230">
            <v>0</v>
          </cell>
          <cell r="N3230">
            <v>0</v>
          </cell>
          <cell r="O3230">
            <v>0</v>
          </cell>
          <cell r="P3230">
            <v>0</v>
          </cell>
          <cell r="Q3230">
            <v>0</v>
          </cell>
          <cell r="R3230">
            <v>0</v>
          </cell>
          <cell r="S3230">
            <v>0</v>
          </cell>
          <cell r="T3230">
            <v>0</v>
          </cell>
          <cell r="U3230">
            <v>0</v>
          </cell>
          <cell r="V3230">
            <v>0</v>
          </cell>
          <cell r="W3230">
            <v>0</v>
          </cell>
          <cell r="X3230">
            <v>0</v>
          </cell>
          <cell r="Y3230">
            <v>0</v>
          </cell>
          <cell r="Z3230">
            <v>0</v>
          </cell>
        </row>
        <row r="3231">
          <cell r="M3231">
            <v>0</v>
          </cell>
          <cell r="N3231">
            <v>0</v>
          </cell>
          <cell r="O3231">
            <v>0</v>
          </cell>
          <cell r="P3231">
            <v>0</v>
          </cell>
          <cell r="Q3231">
            <v>0</v>
          </cell>
          <cell r="R3231">
            <v>0</v>
          </cell>
          <cell r="S3231">
            <v>0</v>
          </cell>
          <cell r="T3231">
            <v>0</v>
          </cell>
          <cell r="U3231">
            <v>0</v>
          </cell>
          <cell r="V3231">
            <v>0</v>
          </cell>
          <cell r="W3231">
            <v>0</v>
          </cell>
          <cell r="X3231">
            <v>0</v>
          </cell>
          <cell r="Y3231">
            <v>0</v>
          </cell>
          <cell r="Z3231">
            <v>0</v>
          </cell>
        </row>
        <row r="3232">
          <cell r="M3232">
            <v>0</v>
          </cell>
          <cell r="N3232">
            <v>0</v>
          </cell>
          <cell r="O3232">
            <v>0</v>
          </cell>
          <cell r="P3232">
            <v>0</v>
          </cell>
          <cell r="Q3232">
            <v>0</v>
          </cell>
          <cell r="R3232">
            <v>0</v>
          </cell>
          <cell r="S3232">
            <v>0</v>
          </cell>
          <cell r="T3232">
            <v>0</v>
          </cell>
          <cell r="U3232">
            <v>0</v>
          </cell>
          <cell r="V3232">
            <v>0</v>
          </cell>
          <cell r="W3232">
            <v>0</v>
          </cell>
          <cell r="X3232">
            <v>0</v>
          </cell>
          <cell r="Y3232">
            <v>0</v>
          </cell>
          <cell r="Z3232">
            <v>0</v>
          </cell>
        </row>
        <row r="3233">
          <cell r="M3233">
            <v>0</v>
          </cell>
          <cell r="N3233">
            <v>0</v>
          </cell>
          <cell r="O3233">
            <v>0</v>
          </cell>
          <cell r="P3233">
            <v>0</v>
          </cell>
          <cell r="Q3233">
            <v>0</v>
          </cell>
          <cell r="R3233">
            <v>0</v>
          </cell>
          <cell r="S3233">
            <v>0</v>
          </cell>
          <cell r="T3233">
            <v>0</v>
          </cell>
          <cell r="U3233">
            <v>0</v>
          </cell>
          <cell r="V3233">
            <v>0</v>
          </cell>
          <cell r="W3233">
            <v>0</v>
          </cell>
          <cell r="X3233">
            <v>0</v>
          </cell>
          <cell r="Y3233">
            <v>0</v>
          </cell>
          <cell r="Z3233">
            <v>0</v>
          </cell>
        </row>
        <row r="3234">
          <cell r="M3234">
            <v>0</v>
          </cell>
          <cell r="N3234">
            <v>0</v>
          </cell>
          <cell r="O3234">
            <v>0</v>
          </cell>
          <cell r="P3234">
            <v>0</v>
          </cell>
          <cell r="Q3234">
            <v>0</v>
          </cell>
          <cell r="R3234">
            <v>0</v>
          </cell>
          <cell r="S3234">
            <v>0</v>
          </cell>
          <cell r="T3234">
            <v>0</v>
          </cell>
          <cell r="U3234">
            <v>0</v>
          </cell>
          <cell r="V3234">
            <v>0</v>
          </cell>
          <cell r="W3234">
            <v>0</v>
          </cell>
          <cell r="X3234">
            <v>0</v>
          </cell>
          <cell r="Y3234">
            <v>0</v>
          </cell>
          <cell r="Z3234">
            <v>0</v>
          </cell>
        </row>
        <row r="3235">
          <cell r="M3235">
            <v>0</v>
          </cell>
          <cell r="N3235">
            <v>0</v>
          </cell>
          <cell r="O3235">
            <v>0</v>
          </cell>
          <cell r="P3235">
            <v>0</v>
          </cell>
          <cell r="Q3235">
            <v>0</v>
          </cell>
          <cell r="R3235">
            <v>0</v>
          </cell>
          <cell r="S3235">
            <v>0</v>
          </cell>
          <cell r="T3235">
            <v>0</v>
          </cell>
          <cell r="U3235">
            <v>0</v>
          </cell>
          <cell r="V3235">
            <v>0</v>
          </cell>
          <cell r="W3235">
            <v>0</v>
          </cell>
          <cell r="X3235">
            <v>0</v>
          </cell>
          <cell r="Y3235">
            <v>0</v>
          </cell>
          <cell r="Z3235">
            <v>0</v>
          </cell>
        </row>
        <row r="3236">
          <cell r="M3236">
            <v>0</v>
          </cell>
          <cell r="N3236">
            <v>0</v>
          </cell>
          <cell r="O3236">
            <v>0</v>
          </cell>
          <cell r="P3236">
            <v>0</v>
          </cell>
          <cell r="Q3236">
            <v>0</v>
          </cell>
          <cell r="R3236">
            <v>0</v>
          </cell>
          <cell r="S3236">
            <v>0</v>
          </cell>
          <cell r="T3236">
            <v>0</v>
          </cell>
          <cell r="U3236">
            <v>0</v>
          </cell>
          <cell r="V3236">
            <v>0</v>
          </cell>
          <cell r="W3236">
            <v>0</v>
          </cell>
          <cell r="X3236">
            <v>0</v>
          </cell>
          <cell r="Y3236">
            <v>0</v>
          </cell>
          <cell r="Z3236">
            <v>0</v>
          </cell>
        </row>
        <row r="3237">
          <cell r="M3237">
            <v>0</v>
          </cell>
          <cell r="N3237">
            <v>0</v>
          </cell>
          <cell r="O3237">
            <v>0</v>
          </cell>
          <cell r="P3237">
            <v>0</v>
          </cell>
          <cell r="Q3237">
            <v>0</v>
          </cell>
          <cell r="R3237">
            <v>0</v>
          </cell>
          <cell r="S3237">
            <v>0</v>
          </cell>
          <cell r="T3237">
            <v>0</v>
          </cell>
          <cell r="U3237">
            <v>0</v>
          </cell>
          <cell r="V3237">
            <v>0</v>
          </cell>
          <cell r="W3237">
            <v>0</v>
          </cell>
          <cell r="X3237">
            <v>0</v>
          </cell>
          <cell r="Y3237">
            <v>0</v>
          </cell>
          <cell r="Z3237">
            <v>0</v>
          </cell>
        </row>
        <row r="3238">
          <cell r="M3238">
            <v>0</v>
          </cell>
          <cell r="N3238">
            <v>0</v>
          </cell>
          <cell r="O3238">
            <v>0</v>
          </cell>
          <cell r="P3238">
            <v>0</v>
          </cell>
          <cell r="Q3238">
            <v>0</v>
          </cell>
          <cell r="R3238">
            <v>0</v>
          </cell>
          <cell r="S3238">
            <v>0</v>
          </cell>
          <cell r="T3238">
            <v>0</v>
          </cell>
          <cell r="U3238">
            <v>0</v>
          </cell>
          <cell r="V3238">
            <v>0</v>
          </cell>
          <cell r="W3238">
            <v>0</v>
          </cell>
          <cell r="X3238">
            <v>0</v>
          </cell>
          <cell r="Y3238">
            <v>0</v>
          </cell>
          <cell r="Z3238">
            <v>0</v>
          </cell>
        </row>
        <row r="3239">
          <cell r="M3239">
            <v>0</v>
          </cell>
          <cell r="N3239">
            <v>0</v>
          </cell>
          <cell r="O3239">
            <v>0</v>
          </cell>
          <cell r="P3239">
            <v>0</v>
          </cell>
          <cell r="Q3239">
            <v>0</v>
          </cell>
          <cell r="R3239">
            <v>0</v>
          </cell>
          <cell r="S3239">
            <v>0</v>
          </cell>
          <cell r="T3239">
            <v>0</v>
          </cell>
          <cell r="U3239">
            <v>0</v>
          </cell>
          <cell r="V3239">
            <v>0</v>
          </cell>
          <cell r="W3239">
            <v>0</v>
          </cell>
          <cell r="X3239">
            <v>0</v>
          </cell>
          <cell r="Y3239">
            <v>0</v>
          </cell>
          <cell r="Z3239">
            <v>0</v>
          </cell>
        </row>
        <row r="3240">
          <cell r="M3240">
            <v>0</v>
          </cell>
          <cell r="N3240">
            <v>0</v>
          </cell>
          <cell r="O3240">
            <v>0</v>
          </cell>
          <cell r="P3240">
            <v>0</v>
          </cell>
          <cell r="Q3240">
            <v>0</v>
          </cell>
          <cell r="R3240">
            <v>0</v>
          </cell>
          <cell r="S3240">
            <v>0</v>
          </cell>
          <cell r="T3240">
            <v>0</v>
          </cell>
          <cell r="U3240">
            <v>0</v>
          </cell>
          <cell r="V3240">
            <v>0</v>
          </cell>
          <cell r="W3240">
            <v>0</v>
          </cell>
          <cell r="X3240">
            <v>0</v>
          </cell>
          <cell r="Y3240">
            <v>0</v>
          </cell>
          <cell r="Z3240">
            <v>0</v>
          </cell>
        </row>
        <row r="3241">
          <cell r="M3241">
            <v>0</v>
          </cell>
          <cell r="N3241">
            <v>0</v>
          </cell>
          <cell r="O3241">
            <v>0</v>
          </cell>
          <cell r="P3241">
            <v>0</v>
          </cell>
          <cell r="Q3241">
            <v>0</v>
          </cell>
          <cell r="R3241">
            <v>0</v>
          </cell>
          <cell r="S3241">
            <v>0</v>
          </cell>
          <cell r="T3241">
            <v>0</v>
          </cell>
          <cell r="U3241">
            <v>0</v>
          </cell>
          <cell r="V3241">
            <v>0</v>
          </cell>
          <cell r="W3241">
            <v>0</v>
          </cell>
          <cell r="X3241">
            <v>0</v>
          </cell>
          <cell r="Y3241">
            <v>0</v>
          </cell>
          <cell r="Z3241">
            <v>0</v>
          </cell>
        </row>
        <row r="3242">
          <cell r="M3242">
            <v>0</v>
          </cell>
          <cell r="N3242">
            <v>0</v>
          </cell>
          <cell r="O3242">
            <v>0</v>
          </cell>
          <cell r="P3242">
            <v>0</v>
          </cell>
          <cell r="Q3242">
            <v>0</v>
          </cell>
          <cell r="R3242">
            <v>0</v>
          </cell>
          <cell r="S3242">
            <v>0</v>
          </cell>
          <cell r="T3242">
            <v>0</v>
          </cell>
          <cell r="U3242">
            <v>0</v>
          </cell>
          <cell r="V3242">
            <v>0</v>
          </cell>
          <cell r="W3242">
            <v>0</v>
          </cell>
          <cell r="X3242">
            <v>0</v>
          </cell>
          <cell r="Y3242">
            <v>0</v>
          </cell>
          <cell r="Z3242">
            <v>0</v>
          </cell>
        </row>
        <row r="3243">
          <cell r="M3243">
            <v>0</v>
          </cell>
          <cell r="N3243">
            <v>0</v>
          </cell>
          <cell r="O3243">
            <v>0</v>
          </cell>
          <cell r="P3243">
            <v>0</v>
          </cell>
          <cell r="Q3243">
            <v>0</v>
          </cell>
          <cell r="R3243">
            <v>0</v>
          </cell>
          <cell r="S3243">
            <v>0</v>
          </cell>
          <cell r="T3243">
            <v>0</v>
          </cell>
          <cell r="U3243">
            <v>0</v>
          </cell>
          <cell r="V3243">
            <v>0</v>
          </cell>
          <cell r="W3243">
            <v>0</v>
          </cell>
          <cell r="X3243">
            <v>0</v>
          </cell>
          <cell r="Y3243">
            <v>0</v>
          </cell>
          <cell r="Z3243">
            <v>0</v>
          </cell>
        </row>
        <row r="3244">
          <cell r="M3244">
            <v>0</v>
          </cell>
          <cell r="N3244">
            <v>0</v>
          </cell>
          <cell r="O3244">
            <v>0</v>
          </cell>
          <cell r="P3244">
            <v>0</v>
          </cell>
          <cell r="Q3244">
            <v>0</v>
          </cell>
          <cell r="R3244">
            <v>0</v>
          </cell>
          <cell r="S3244">
            <v>0</v>
          </cell>
          <cell r="T3244">
            <v>0</v>
          </cell>
          <cell r="U3244">
            <v>0</v>
          </cell>
          <cell r="V3244">
            <v>0</v>
          </cell>
          <cell r="W3244">
            <v>0</v>
          </cell>
          <cell r="X3244">
            <v>0</v>
          </cell>
          <cell r="Y3244">
            <v>0</v>
          </cell>
          <cell r="Z3244">
            <v>0</v>
          </cell>
        </row>
        <row r="3245">
          <cell r="M3245">
            <v>0</v>
          </cell>
          <cell r="N3245">
            <v>0</v>
          </cell>
          <cell r="O3245">
            <v>0</v>
          </cell>
          <cell r="P3245">
            <v>0</v>
          </cell>
          <cell r="Q3245">
            <v>0</v>
          </cell>
          <cell r="R3245">
            <v>0</v>
          </cell>
          <cell r="S3245">
            <v>0</v>
          </cell>
          <cell r="T3245">
            <v>0</v>
          </cell>
          <cell r="U3245">
            <v>0</v>
          </cell>
          <cell r="V3245">
            <v>0</v>
          </cell>
          <cell r="W3245">
            <v>0</v>
          </cell>
          <cell r="X3245">
            <v>0</v>
          </cell>
          <cell r="Y3245">
            <v>0</v>
          </cell>
          <cell r="Z3245">
            <v>0</v>
          </cell>
        </row>
        <row r="3246">
          <cell r="M3246">
            <v>0</v>
          </cell>
          <cell r="N3246">
            <v>0</v>
          </cell>
          <cell r="O3246">
            <v>0</v>
          </cell>
          <cell r="P3246">
            <v>0</v>
          </cell>
          <cell r="Q3246">
            <v>0</v>
          </cell>
          <cell r="R3246">
            <v>0</v>
          </cell>
          <cell r="S3246">
            <v>0</v>
          </cell>
          <cell r="T3246">
            <v>0</v>
          </cell>
          <cell r="U3246">
            <v>0</v>
          </cell>
          <cell r="V3246">
            <v>0</v>
          </cell>
          <cell r="W3246">
            <v>0</v>
          </cell>
          <cell r="X3246">
            <v>0</v>
          </cell>
          <cell r="Y3246">
            <v>0</v>
          </cell>
          <cell r="Z3246">
            <v>0</v>
          </cell>
        </row>
        <row r="3247">
          <cell r="M3247">
            <v>0</v>
          </cell>
          <cell r="N3247">
            <v>0</v>
          </cell>
          <cell r="O3247">
            <v>0</v>
          </cell>
          <cell r="P3247">
            <v>0</v>
          </cell>
          <cell r="Q3247">
            <v>0</v>
          </cell>
          <cell r="R3247">
            <v>0</v>
          </cell>
          <cell r="S3247">
            <v>0</v>
          </cell>
          <cell r="T3247">
            <v>0</v>
          </cell>
          <cell r="U3247">
            <v>0</v>
          </cell>
          <cell r="V3247">
            <v>0</v>
          </cell>
          <cell r="W3247">
            <v>0</v>
          </cell>
          <cell r="X3247">
            <v>0</v>
          </cell>
          <cell r="Y3247">
            <v>0</v>
          </cell>
          <cell r="Z3247">
            <v>0</v>
          </cell>
        </row>
        <row r="3248">
          <cell r="M3248">
            <v>0</v>
          </cell>
          <cell r="N3248">
            <v>0</v>
          </cell>
          <cell r="O3248">
            <v>0</v>
          </cell>
          <cell r="P3248">
            <v>0</v>
          </cell>
          <cell r="Q3248">
            <v>0</v>
          </cell>
          <cell r="R3248">
            <v>0</v>
          </cell>
          <cell r="S3248">
            <v>0</v>
          </cell>
          <cell r="T3248">
            <v>0</v>
          </cell>
          <cell r="U3248">
            <v>0</v>
          </cell>
          <cell r="V3248">
            <v>0</v>
          </cell>
          <cell r="W3248">
            <v>0</v>
          </cell>
          <cell r="X3248">
            <v>0</v>
          </cell>
          <cell r="Y3248">
            <v>0</v>
          </cell>
          <cell r="Z3248">
            <v>0</v>
          </cell>
        </row>
        <row r="3249">
          <cell r="M3249">
            <v>0</v>
          </cell>
          <cell r="N3249">
            <v>0</v>
          </cell>
          <cell r="O3249">
            <v>0</v>
          </cell>
          <cell r="P3249">
            <v>0</v>
          </cell>
          <cell r="Q3249">
            <v>0</v>
          </cell>
          <cell r="R3249">
            <v>0</v>
          </cell>
          <cell r="S3249">
            <v>0</v>
          </cell>
          <cell r="T3249">
            <v>0</v>
          </cell>
          <cell r="U3249">
            <v>0</v>
          </cell>
          <cell r="V3249">
            <v>0</v>
          </cell>
          <cell r="W3249">
            <v>0</v>
          </cell>
          <cell r="X3249">
            <v>0</v>
          </cell>
          <cell r="Y3249">
            <v>0</v>
          </cell>
          <cell r="Z3249">
            <v>0</v>
          </cell>
        </row>
        <row r="3250">
          <cell r="M3250">
            <v>0</v>
          </cell>
          <cell r="N3250">
            <v>0</v>
          </cell>
          <cell r="O3250">
            <v>0</v>
          </cell>
          <cell r="P3250">
            <v>0</v>
          </cell>
          <cell r="Q3250">
            <v>0</v>
          </cell>
          <cell r="R3250">
            <v>0</v>
          </cell>
          <cell r="S3250">
            <v>0</v>
          </cell>
          <cell r="T3250">
            <v>0</v>
          </cell>
          <cell r="U3250">
            <v>0</v>
          </cell>
          <cell r="V3250">
            <v>0</v>
          </cell>
          <cell r="W3250">
            <v>0</v>
          </cell>
          <cell r="X3250">
            <v>0</v>
          </cell>
          <cell r="Y3250">
            <v>0</v>
          </cell>
          <cell r="Z3250">
            <v>0</v>
          </cell>
        </row>
        <row r="3251">
          <cell r="M3251">
            <v>0</v>
          </cell>
          <cell r="N3251">
            <v>0</v>
          </cell>
          <cell r="O3251">
            <v>0</v>
          </cell>
          <cell r="P3251">
            <v>0</v>
          </cell>
          <cell r="Q3251">
            <v>0</v>
          </cell>
          <cell r="R3251">
            <v>0</v>
          </cell>
          <cell r="S3251">
            <v>0</v>
          </cell>
          <cell r="T3251">
            <v>0</v>
          </cell>
          <cell r="U3251">
            <v>0</v>
          </cell>
          <cell r="V3251">
            <v>0</v>
          </cell>
          <cell r="W3251">
            <v>0</v>
          </cell>
          <cell r="X3251">
            <v>0</v>
          </cell>
          <cell r="Y3251">
            <v>0</v>
          </cell>
          <cell r="Z3251">
            <v>0</v>
          </cell>
        </row>
        <row r="3252">
          <cell r="M3252">
            <v>0</v>
          </cell>
          <cell r="N3252">
            <v>0</v>
          </cell>
          <cell r="O3252">
            <v>0</v>
          </cell>
          <cell r="P3252">
            <v>0</v>
          </cell>
          <cell r="Q3252">
            <v>0</v>
          </cell>
          <cell r="R3252">
            <v>0</v>
          </cell>
          <cell r="S3252">
            <v>0</v>
          </cell>
          <cell r="T3252">
            <v>0</v>
          </cell>
          <cell r="U3252">
            <v>0</v>
          </cell>
          <cell r="V3252">
            <v>0</v>
          </cell>
          <cell r="W3252">
            <v>0</v>
          </cell>
          <cell r="X3252">
            <v>0</v>
          </cell>
          <cell r="Y3252">
            <v>0</v>
          </cell>
          <cell r="Z3252">
            <v>0</v>
          </cell>
        </row>
        <row r="3253">
          <cell r="M3253">
            <v>0</v>
          </cell>
          <cell r="N3253">
            <v>0</v>
          </cell>
          <cell r="O3253">
            <v>0</v>
          </cell>
          <cell r="P3253">
            <v>0</v>
          </cell>
          <cell r="Q3253">
            <v>0</v>
          </cell>
          <cell r="R3253">
            <v>0</v>
          </cell>
          <cell r="S3253">
            <v>0</v>
          </cell>
          <cell r="T3253">
            <v>0</v>
          </cell>
          <cell r="U3253">
            <v>0</v>
          </cell>
          <cell r="V3253">
            <v>0</v>
          </cell>
          <cell r="W3253">
            <v>0</v>
          </cell>
          <cell r="X3253">
            <v>0</v>
          </cell>
          <cell r="Y3253">
            <v>0</v>
          </cell>
          <cell r="Z3253">
            <v>0</v>
          </cell>
        </row>
        <row r="3254">
          <cell r="M3254">
            <v>0</v>
          </cell>
          <cell r="N3254">
            <v>0</v>
          </cell>
          <cell r="O3254">
            <v>0</v>
          </cell>
          <cell r="P3254">
            <v>0</v>
          </cell>
          <cell r="Q3254">
            <v>0</v>
          </cell>
          <cell r="R3254">
            <v>0</v>
          </cell>
          <cell r="S3254">
            <v>0</v>
          </cell>
          <cell r="T3254">
            <v>0</v>
          </cell>
          <cell r="U3254">
            <v>0</v>
          </cell>
          <cell r="V3254">
            <v>0</v>
          </cell>
          <cell r="W3254">
            <v>0</v>
          </cell>
          <cell r="X3254">
            <v>0</v>
          </cell>
          <cell r="Y3254">
            <v>0</v>
          </cell>
          <cell r="Z3254">
            <v>0</v>
          </cell>
        </row>
        <row r="3255">
          <cell r="M3255">
            <v>0</v>
          </cell>
          <cell r="N3255">
            <v>0</v>
          </cell>
          <cell r="O3255">
            <v>0</v>
          </cell>
          <cell r="P3255">
            <v>0</v>
          </cell>
          <cell r="Q3255">
            <v>0</v>
          </cell>
          <cell r="R3255">
            <v>0</v>
          </cell>
          <cell r="S3255">
            <v>0</v>
          </cell>
          <cell r="T3255">
            <v>0</v>
          </cell>
          <cell r="U3255">
            <v>0</v>
          </cell>
          <cell r="V3255">
            <v>0</v>
          </cell>
          <cell r="W3255">
            <v>0</v>
          </cell>
          <cell r="X3255">
            <v>0</v>
          </cell>
          <cell r="Y3255">
            <v>0</v>
          </cell>
          <cell r="Z3255">
            <v>0</v>
          </cell>
        </row>
        <row r="3256">
          <cell r="M3256">
            <v>0</v>
          </cell>
          <cell r="N3256">
            <v>0</v>
          </cell>
          <cell r="O3256">
            <v>0</v>
          </cell>
          <cell r="P3256">
            <v>0</v>
          </cell>
          <cell r="Q3256">
            <v>0</v>
          </cell>
          <cell r="R3256">
            <v>0</v>
          </cell>
          <cell r="S3256">
            <v>0</v>
          </cell>
          <cell r="T3256">
            <v>0</v>
          </cell>
          <cell r="U3256">
            <v>0</v>
          </cell>
          <cell r="V3256">
            <v>0</v>
          </cell>
          <cell r="W3256">
            <v>0</v>
          </cell>
          <cell r="X3256">
            <v>0</v>
          </cell>
          <cell r="Y3256">
            <v>0</v>
          </cell>
          <cell r="Z3256">
            <v>0</v>
          </cell>
        </row>
        <row r="3257">
          <cell r="M3257">
            <v>0</v>
          </cell>
          <cell r="N3257">
            <v>0</v>
          </cell>
          <cell r="O3257">
            <v>0</v>
          </cell>
          <cell r="P3257">
            <v>0</v>
          </cell>
          <cell r="Q3257">
            <v>0</v>
          </cell>
          <cell r="R3257">
            <v>0</v>
          </cell>
          <cell r="S3257">
            <v>0</v>
          </cell>
          <cell r="T3257">
            <v>0</v>
          </cell>
          <cell r="U3257">
            <v>0</v>
          </cell>
          <cell r="V3257">
            <v>0</v>
          </cell>
          <cell r="W3257">
            <v>0</v>
          </cell>
          <cell r="X3257">
            <v>0</v>
          </cell>
          <cell r="Y3257">
            <v>0</v>
          </cell>
          <cell r="Z3257">
            <v>0</v>
          </cell>
        </row>
        <row r="3258">
          <cell r="M3258">
            <v>0</v>
          </cell>
          <cell r="N3258">
            <v>0</v>
          </cell>
          <cell r="O3258">
            <v>0</v>
          </cell>
          <cell r="P3258">
            <v>0</v>
          </cell>
          <cell r="Q3258">
            <v>0</v>
          </cell>
          <cell r="R3258">
            <v>0</v>
          </cell>
          <cell r="S3258">
            <v>0</v>
          </cell>
          <cell r="T3258">
            <v>0</v>
          </cell>
          <cell r="U3258">
            <v>0</v>
          </cell>
          <cell r="V3258">
            <v>0</v>
          </cell>
          <cell r="W3258">
            <v>0</v>
          </cell>
          <cell r="X3258">
            <v>0</v>
          </cell>
          <cell r="Y3258">
            <v>0</v>
          </cell>
          <cell r="Z3258">
            <v>0</v>
          </cell>
        </row>
        <row r="3259">
          <cell r="M3259">
            <v>0</v>
          </cell>
          <cell r="N3259">
            <v>0</v>
          </cell>
          <cell r="O3259">
            <v>0</v>
          </cell>
          <cell r="P3259">
            <v>0</v>
          </cell>
          <cell r="Q3259">
            <v>0</v>
          </cell>
          <cell r="R3259">
            <v>0</v>
          </cell>
          <cell r="S3259">
            <v>0</v>
          </cell>
          <cell r="T3259">
            <v>0</v>
          </cell>
          <cell r="U3259">
            <v>0</v>
          </cell>
          <cell r="V3259">
            <v>0</v>
          </cell>
          <cell r="W3259">
            <v>0</v>
          </cell>
          <cell r="X3259">
            <v>0</v>
          </cell>
          <cell r="Y3259">
            <v>0</v>
          </cell>
          <cell r="Z3259">
            <v>0</v>
          </cell>
        </row>
        <row r="3260">
          <cell r="M3260">
            <v>0</v>
          </cell>
          <cell r="N3260">
            <v>0</v>
          </cell>
          <cell r="O3260">
            <v>0</v>
          </cell>
          <cell r="P3260">
            <v>0</v>
          </cell>
          <cell r="Q3260">
            <v>0</v>
          </cell>
          <cell r="R3260">
            <v>0</v>
          </cell>
          <cell r="S3260">
            <v>0</v>
          </cell>
          <cell r="T3260">
            <v>0</v>
          </cell>
          <cell r="U3260">
            <v>0</v>
          </cell>
          <cell r="V3260">
            <v>0</v>
          </cell>
          <cell r="W3260">
            <v>0</v>
          </cell>
          <cell r="X3260">
            <v>0</v>
          </cell>
          <cell r="Y3260">
            <v>0</v>
          </cell>
          <cell r="Z3260">
            <v>0</v>
          </cell>
        </row>
        <row r="3261">
          <cell r="M3261">
            <v>0</v>
          </cell>
          <cell r="N3261">
            <v>0</v>
          </cell>
          <cell r="O3261">
            <v>0</v>
          </cell>
          <cell r="P3261">
            <v>0</v>
          </cell>
          <cell r="Q3261">
            <v>0</v>
          </cell>
          <cell r="R3261">
            <v>0</v>
          </cell>
          <cell r="S3261">
            <v>0</v>
          </cell>
          <cell r="T3261">
            <v>0</v>
          </cell>
          <cell r="U3261">
            <v>0</v>
          </cell>
          <cell r="V3261">
            <v>0</v>
          </cell>
          <cell r="W3261">
            <v>0</v>
          </cell>
          <cell r="X3261">
            <v>0</v>
          </cell>
          <cell r="Y3261">
            <v>0</v>
          </cell>
          <cell r="Z3261">
            <v>0</v>
          </cell>
        </row>
        <row r="3262">
          <cell r="M3262">
            <v>0</v>
          </cell>
          <cell r="N3262">
            <v>0</v>
          </cell>
          <cell r="O3262">
            <v>0</v>
          </cell>
          <cell r="P3262">
            <v>0</v>
          </cell>
          <cell r="Q3262">
            <v>0</v>
          </cell>
          <cell r="R3262">
            <v>0</v>
          </cell>
          <cell r="S3262">
            <v>0</v>
          </cell>
          <cell r="T3262">
            <v>0</v>
          </cell>
          <cell r="U3262">
            <v>0</v>
          </cell>
          <cell r="V3262">
            <v>0</v>
          </cell>
          <cell r="W3262">
            <v>0</v>
          </cell>
          <cell r="X3262">
            <v>0</v>
          </cell>
          <cell r="Y3262">
            <v>0</v>
          </cell>
          <cell r="Z3262">
            <v>0</v>
          </cell>
        </row>
        <row r="3263">
          <cell r="M3263">
            <v>0</v>
          </cell>
          <cell r="N3263">
            <v>0</v>
          </cell>
          <cell r="O3263">
            <v>0</v>
          </cell>
          <cell r="P3263">
            <v>0</v>
          </cell>
          <cell r="Q3263">
            <v>0</v>
          </cell>
          <cell r="R3263">
            <v>0</v>
          </cell>
          <cell r="S3263">
            <v>0</v>
          </cell>
          <cell r="T3263">
            <v>0</v>
          </cell>
          <cell r="U3263">
            <v>0</v>
          </cell>
          <cell r="V3263">
            <v>0</v>
          </cell>
          <cell r="W3263">
            <v>0</v>
          </cell>
          <cell r="X3263">
            <v>0</v>
          </cell>
          <cell r="Y3263">
            <v>0</v>
          </cell>
          <cell r="Z3263">
            <v>0</v>
          </cell>
        </row>
        <row r="3264">
          <cell r="M3264">
            <v>0</v>
          </cell>
          <cell r="N3264">
            <v>0</v>
          </cell>
          <cell r="O3264">
            <v>0</v>
          </cell>
          <cell r="P3264">
            <v>0</v>
          </cell>
          <cell r="Q3264">
            <v>0</v>
          </cell>
          <cell r="R3264">
            <v>0</v>
          </cell>
          <cell r="S3264">
            <v>0</v>
          </cell>
          <cell r="T3264">
            <v>0</v>
          </cell>
          <cell r="U3264">
            <v>0</v>
          </cell>
          <cell r="V3264">
            <v>0</v>
          </cell>
          <cell r="W3264">
            <v>0</v>
          </cell>
          <cell r="X3264">
            <v>0</v>
          </cell>
          <cell r="Y3264">
            <v>0</v>
          </cell>
          <cell r="Z3264">
            <v>0</v>
          </cell>
        </row>
        <row r="3265">
          <cell r="M3265">
            <v>0</v>
          </cell>
          <cell r="N3265">
            <v>0</v>
          </cell>
          <cell r="O3265">
            <v>0</v>
          </cell>
          <cell r="P3265">
            <v>0</v>
          </cell>
          <cell r="Q3265">
            <v>0</v>
          </cell>
          <cell r="R3265">
            <v>0</v>
          </cell>
          <cell r="S3265">
            <v>0</v>
          </cell>
          <cell r="T3265">
            <v>0</v>
          </cell>
          <cell r="U3265">
            <v>0</v>
          </cell>
          <cell r="V3265">
            <v>0</v>
          </cell>
          <cell r="W3265">
            <v>0</v>
          </cell>
          <cell r="X3265">
            <v>0</v>
          </cell>
          <cell r="Y3265">
            <v>0</v>
          </cell>
          <cell r="Z3265">
            <v>0</v>
          </cell>
        </row>
        <row r="3266">
          <cell r="M3266">
            <v>0</v>
          </cell>
          <cell r="N3266">
            <v>0</v>
          </cell>
          <cell r="O3266">
            <v>0</v>
          </cell>
          <cell r="P3266">
            <v>0</v>
          </cell>
          <cell r="Q3266">
            <v>0</v>
          </cell>
          <cell r="R3266">
            <v>0</v>
          </cell>
          <cell r="S3266">
            <v>0</v>
          </cell>
          <cell r="T3266">
            <v>0</v>
          </cell>
          <cell r="U3266">
            <v>0</v>
          </cell>
          <cell r="V3266">
            <v>0</v>
          </cell>
          <cell r="W3266">
            <v>0</v>
          </cell>
          <cell r="X3266">
            <v>0</v>
          </cell>
          <cell r="Y3266">
            <v>0</v>
          </cell>
          <cell r="Z3266">
            <v>0</v>
          </cell>
        </row>
        <row r="3267">
          <cell r="M3267">
            <v>0</v>
          </cell>
          <cell r="N3267">
            <v>0</v>
          </cell>
          <cell r="O3267">
            <v>0</v>
          </cell>
          <cell r="P3267">
            <v>0</v>
          </cell>
          <cell r="Q3267">
            <v>0</v>
          </cell>
          <cell r="R3267">
            <v>0</v>
          </cell>
          <cell r="S3267">
            <v>0</v>
          </cell>
          <cell r="T3267">
            <v>0</v>
          </cell>
          <cell r="U3267">
            <v>0</v>
          </cell>
          <cell r="V3267">
            <v>0</v>
          </cell>
          <cell r="W3267">
            <v>0</v>
          </cell>
          <cell r="X3267">
            <v>0</v>
          </cell>
          <cell r="Y3267">
            <v>0</v>
          </cell>
          <cell r="Z3267">
            <v>0</v>
          </cell>
        </row>
        <row r="3268">
          <cell r="M3268">
            <v>0</v>
          </cell>
          <cell r="N3268">
            <v>0</v>
          </cell>
          <cell r="O3268">
            <v>0</v>
          </cell>
          <cell r="P3268">
            <v>0</v>
          </cell>
          <cell r="Q3268">
            <v>0</v>
          </cell>
          <cell r="R3268">
            <v>0</v>
          </cell>
          <cell r="S3268">
            <v>0</v>
          </cell>
          <cell r="T3268">
            <v>0</v>
          </cell>
          <cell r="U3268">
            <v>0</v>
          </cell>
          <cell r="V3268">
            <v>0</v>
          </cell>
          <cell r="W3268">
            <v>0</v>
          </cell>
          <cell r="X3268">
            <v>0</v>
          </cell>
          <cell r="Y3268">
            <v>0</v>
          </cell>
          <cell r="Z3268">
            <v>0</v>
          </cell>
        </row>
        <row r="3269">
          <cell r="M3269">
            <v>0</v>
          </cell>
          <cell r="N3269">
            <v>0</v>
          </cell>
          <cell r="O3269">
            <v>0</v>
          </cell>
          <cell r="P3269">
            <v>0</v>
          </cell>
          <cell r="Q3269">
            <v>0</v>
          </cell>
          <cell r="R3269">
            <v>0</v>
          </cell>
          <cell r="S3269">
            <v>0</v>
          </cell>
          <cell r="T3269">
            <v>0</v>
          </cell>
          <cell r="U3269">
            <v>0</v>
          </cell>
          <cell r="V3269">
            <v>0</v>
          </cell>
          <cell r="W3269">
            <v>0</v>
          </cell>
          <cell r="X3269">
            <v>0</v>
          </cell>
          <cell r="Y3269">
            <v>0</v>
          </cell>
          <cell r="Z3269">
            <v>0</v>
          </cell>
        </row>
        <row r="3270">
          <cell r="M3270">
            <v>0</v>
          </cell>
          <cell r="N3270">
            <v>0</v>
          </cell>
          <cell r="O3270">
            <v>0</v>
          </cell>
          <cell r="P3270">
            <v>0</v>
          </cell>
          <cell r="Q3270">
            <v>0</v>
          </cell>
          <cell r="R3270">
            <v>0</v>
          </cell>
          <cell r="S3270">
            <v>0</v>
          </cell>
          <cell r="T3270">
            <v>0</v>
          </cell>
          <cell r="U3270">
            <v>0</v>
          </cell>
          <cell r="V3270">
            <v>0</v>
          </cell>
          <cell r="W3270">
            <v>0</v>
          </cell>
          <cell r="X3270">
            <v>0</v>
          </cell>
          <cell r="Y3270">
            <v>0</v>
          </cell>
          <cell r="Z3270">
            <v>0</v>
          </cell>
        </row>
        <row r="3271">
          <cell r="M3271">
            <v>0</v>
          </cell>
          <cell r="N3271">
            <v>0</v>
          </cell>
          <cell r="O3271">
            <v>0</v>
          </cell>
          <cell r="P3271">
            <v>0</v>
          </cell>
          <cell r="Q3271">
            <v>0</v>
          </cell>
          <cell r="R3271">
            <v>0</v>
          </cell>
          <cell r="S3271">
            <v>0</v>
          </cell>
          <cell r="T3271">
            <v>0</v>
          </cell>
          <cell r="U3271">
            <v>0</v>
          </cell>
          <cell r="V3271">
            <v>0</v>
          </cell>
          <cell r="W3271">
            <v>0</v>
          </cell>
          <cell r="X3271">
            <v>0</v>
          </cell>
          <cell r="Y3271">
            <v>0</v>
          </cell>
          <cell r="Z3271">
            <v>0</v>
          </cell>
        </row>
        <row r="3272">
          <cell r="M3272">
            <v>0</v>
          </cell>
          <cell r="N3272">
            <v>0</v>
          </cell>
          <cell r="O3272">
            <v>0</v>
          </cell>
          <cell r="P3272">
            <v>0</v>
          </cell>
          <cell r="Q3272">
            <v>0</v>
          </cell>
          <cell r="R3272">
            <v>0</v>
          </cell>
          <cell r="S3272">
            <v>0</v>
          </cell>
          <cell r="T3272">
            <v>0</v>
          </cell>
          <cell r="U3272">
            <v>0</v>
          </cell>
          <cell r="V3272">
            <v>0</v>
          </cell>
          <cell r="W3272">
            <v>0</v>
          </cell>
          <cell r="X3272">
            <v>0</v>
          </cell>
          <cell r="Y3272">
            <v>0</v>
          </cell>
          <cell r="Z3272">
            <v>0</v>
          </cell>
        </row>
        <row r="3273">
          <cell r="M3273">
            <v>0</v>
          </cell>
          <cell r="N3273">
            <v>0</v>
          </cell>
          <cell r="O3273">
            <v>0</v>
          </cell>
          <cell r="P3273">
            <v>0</v>
          </cell>
          <cell r="Q3273">
            <v>0</v>
          </cell>
          <cell r="R3273">
            <v>0</v>
          </cell>
          <cell r="S3273">
            <v>0</v>
          </cell>
          <cell r="T3273">
            <v>0</v>
          </cell>
          <cell r="U3273">
            <v>0</v>
          </cell>
          <cell r="V3273">
            <v>0</v>
          </cell>
          <cell r="W3273">
            <v>0</v>
          </cell>
          <cell r="X3273">
            <v>0</v>
          </cell>
          <cell r="Y3273">
            <v>0</v>
          </cell>
          <cell r="Z3273">
            <v>0</v>
          </cell>
        </row>
        <row r="3274">
          <cell r="M3274">
            <v>0</v>
          </cell>
          <cell r="N3274">
            <v>0</v>
          </cell>
          <cell r="O3274">
            <v>0</v>
          </cell>
          <cell r="P3274">
            <v>0</v>
          </cell>
          <cell r="Q3274">
            <v>0</v>
          </cell>
          <cell r="R3274">
            <v>0</v>
          </cell>
          <cell r="S3274">
            <v>0</v>
          </cell>
          <cell r="T3274">
            <v>0</v>
          </cell>
          <cell r="U3274">
            <v>0</v>
          </cell>
          <cell r="V3274">
            <v>0</v>
          </cell>
          <cell r="W3274">
            <v>0</v>
          </cell>
          <cell r="X3274">
            <v>0</v>
          </cell>
          <cell r="Y3274">
            <v>0</v>
          </cell>
          <cell r="Z3274">
            <v>0</v>
          </cell>
        </row>
        <row r="3275">
          <cell r="M3275">
            <v>0</v>
          </cell>
          <cell r="N3275">
            <v>0</v>
          </cell>
          <cell r="O3275">
            <v>0</v>
          </cell>
          <cell r="P3275">
            <v>0</v>
          </cell>
          <cell r="Q3275">
            <v>0</v>
          </cell>
          <cell r="R3275">
            <v>0</v>
          </cell>
          <cell r="S3275">
            <v>0</v>
          </cell>
          <cell r="T3275">
            <v>0</v>
          </cell>
          <cell r="U3275">
            <v>0</v>
          </cell>
          <cell r="V3275">
            <v>0</v>
          </cell>
          <cell r="W3275">
            <v>0</v>
          </cell>
          <cell r="X3275">
            <v>0</v>
          </cell>
          <cell r="Y3275">
            <v>0</v>
          </cell>
          <cell r="Z3275">
            <v>0</v>
          </cell>
        </row>
        <row r="3276">
          <cell r="M3276">
            <v>0</v>
          </cell>
          <cell r="N3276">
            <v>0</v>
          </cell>
          <cell r="O3276">
            <v>0</v>
          </cell>
          <cell r="P3276">
            <v>0</v>
          </cell>
          <cell r="Q3276">
            <v>0</v>
          </cell>
          <cell r="R3276">
            <v>0</v>
          </cell>
          <cell r="S3276">
            <v>0</v>
          </cell>
          <cell r="T3276">
            <v>0</v>
          </cell>
          <cell r="U3276">
            <v>0</v>
          </cell>
          <cell r="V3276">
            <v>0</v>
          </cell>
          <cell r="W3276">
            <v>0</v>
          </cell>
          <cell r="X3276">
            <v>0</v>
          </cell>
          <cell r="Y3276">
            <v>0</v>
          </cell>
          <cell r="Z3276">
            <v>0</v>
          </cell>
        </row>
        <row r="3277">
          <cell r="M3277">
            <v>0</v>
          </cell>
          <cell r="N3277">
            <v>0</v>
          </cell>
          <cell r="O3277">
            <v>0</v>
          </cell>
          <cell r="P3277">
            <v>0</v>
          </cell>
          <cell r="Q3277">
            <v>0</v>
          </cell>
          <cell r="R3277">
            <v>0</v>
          </cell>
          <cell r="S3277">
            <v>0</v>
          </cell>
          <cell r="T3277">
            <v>0</v>
          </cell>
          <cell r="U3277">
            <v>0</v>
          </cell>
          <cell r="V3277">
            <v>0</v>
          </cell>
          <cell r="W3277">
            <v>0</v>
          </cell>
          <cell r="X3277">
            <v>0</v>
          </cell>
          <cell r="Y3277">
            <v>0</v>
          </cell>
          <cell r="Z3277">
            <v>0</v>
          </cell>
        </row>
        <row r="3278">
          <cell r="M3278">
            <v>0</v>
          </cell>
          <cell r="N3278">
            <v>0</v>
          </cell>
          <cell r="O3278">
            <v>0</v>
          </cell>
          <cell r="P3278">
            <v>0</v>
          </cell>
          <cell r="Q3278">
            <v>0</v>
          </cell>
          <cell r="R3278">
            <v>0</v>
          </cell>
          <cell r="S3278">
            <v>0</v>
          </cell>
          <cell r="T3278">
            <v>0</v>
          </cell>
          <cell r="U3278">
            <v>0</v>
          </cell>
          <cell r="V3278">
            <v>0</v>
          </cell>
          <cell r="W3278">
            <v>0</v>
          </cell>
          <cell r="X3278">
            <v>0</v>
          </cell>
          <cell r="Y3278">
            <v>0</v>
          </cell>
          <cell r="Z3278">
            <v>0</v>
          </cell>
        </row>
        <row r="3279">
          <cell r="M3279">
            <v>0</v>
          </cell>
          <cell r="N3279">
            <v>0</v>
          </cell>
          <cell r="O3279">
            <v>0</v>
          </cell>
          <cell r="P3279">
            <v>0</v>
          </cell>
          <cell r="Q3279">
            <v>0</v>
          </cell>
          <cell r="R3279">
            <v>0</v>
          </cell>
          <cell r="S3279">
            <v>0</v>
          </cell>
          <cell r="T3279">
            <v>0</v>
          </cell>
          <cell r="U3279">
            <v>0</v>
          </cell>
          <cell r="V3279">
            <v>0</v>
          </cell>
          <cell r="W3279">
            <v>0</v>
          </cell>
          <cell r="X3279">
            <v>0</v>
          </cell>
          <cell r="Y3279">
            <v>0</v>
          </cell>
          <cell r="Z3279">
            <v>0</v>
          </cell>
        </row>
        <row r="3280">
          <cell r="M3280">
            <v>0</v>
          </cell>
          <cell r="N3280">
            <v>0</v>
          </cell>
          <cell r="O3280">
            <v>0</v>
          </cell>
          <cell r="P3280">
            <v>0</v>
          </cell>
          <cell r="Q3280">
            <v>0</v>
          </cell>
          <cell r="R3280">
            <v>0</v>
          </cell>
          <cell r="S3280">
            <v>0</v>
          </cell>
          <cell r="T3280">
            <v>0</v>
          </cell>
          <cell r="U3280">
            <v>0</v>
          </cell>
          <cell r="V3280">
            <v>0</v>
          </cell>
          <cell r="W3280">
            <v>0</v>
          </cell>
          <cell r="X3280">
            <v>0</v>
          </cell>
          <cell r="Y3280">
            <v>0</v>
          </cell>
          <cell r="Z3280">
            <v>0</v>
          </cell>
        </row>
        <row r="3281">
          <cell r="M3281">
            <v>0</v>
          </cell>
          <cell r="N3281">
            <v>0</v>
          </cell>
          <cell r="O3281">
            <v>0</v>
          </cell>
          <cell r="P3281">
            <v>0</v>
          </cell>
          <cell r="Q3281">
            <v>0</v>
          </cell>
          <cell r="R3281">
            <v>0</v>
          </cell>
          <cell r="S3281">
            <v>0</v>
          </cell>
          <cell r="T3281">
            <v>0</v>
          </cell>
          <cell r="U3281">
            <v>0</v>
          </cell>
          <cell r="V3281">
            <v>0</v>
          </cell>
          <cell r="W3281">
            <v>0</v>
          </cell>
          <cell r="X3281">
            <v>0</v>
          </cell>
          <cell r="Y3281">
            <v>0</v>
          </cell>
          <cell r="Z3281">
            <v>0</v>
          </cell>
        </row>
        <row r="3282">
          <cell r="M3282">
            <v>0</v>
          </cell>
          <cell r="N3282">
            <v>0</v>
          </cell>
          <cell r="O3282">
            <v>0</v>
          </cell>
          <cell r="P3282">
            <v>0</v>
          </cell>
          <cell r="Q3282">
            <v>0</v>
          </cell>
          <cell r="R3282">
            <v>0</v>
          </cell>
          <cell r="S3282">
            <v>0</v>
          </cell>
          <cell r="T3282">
            <v>0</v>
          </cell>
          <cell r="U3282">
            <v>0</v>
          </cell>
          <cell r="V3282">
            <v>0</v>
          </cell>
          <cell r="W3282">
            <v>0</v>
          </cell>
          <cell r="X3282">
            <v>0</v>
          </cell>
          <cell r="Y3282">
            <v>0</v>
          </cell>
          <cell r="Z3282">
            <v>0</v>
          </cell>
        </row>
        <row r="3283">
          <cell r="M3283">
            <v>0</v>
          </cell>
          <cell r="N3283">
            <v>0</v>
          </cell>
          <cell r="O3283">
            <v>0</v>
          </cell>
          <cell r="P3283">
            <v>0</v>
          </cell>
          <cell r="Q3283">
            <v>0</v>
          </cell>
          <cell r="R3283">
            <v>0</v>
          </cell>
          <cell r="S3283">
            <v>0</v>
          </cell>
          <cell r="T3283">
            <v>0</v>
          </cell>
          <cell r="U3283">
            <v>0</v>
          </cell>
          <cell r="V3283">
            <v>0</v>
          </cell>
          <cell r="W3283">
            <v>0</v>
          </cell>
          <cell r="X3283">
            <v>0</v>
          </cell>
          <cell r="Y3283">
            <v>0</v>
          </cell>
          <cell r="Z3283">
            <v>0</v>
          </cell>
        </row>
        <row r="3284">
          <cell r="M3284">
            <v>0</v>
          </cell>
          <cell r="N3284">
            <v>0</v>
          </cell>
          <cell r="O3284">
            <v>0</v>
          </cell>
          <cell r="P3284">
            <v>0</v>
          </cell>
          <cell r="Q3284">
            <v>0</v>
          </cell>
          <cell r="R3284">
            <v>0</v>
          </cell>
          <cell r="S3284">
            <v>0</v>
          </cell>
          <cell r="T3284">
            <v>0</v>
          </cell>
          <cell r="U3284">
            <v>0</v>
          </cell>
          <cell r="V3284">
            <v>0</v>
          </cell>
          <cell r="W3284">
            <v>0</v>
          </cell>
          <cell r="X3284">
            <v>0</v>
          </cell>
          <cell r="Y3284">
            <v>0</v>
          </cell>
          <cell r="Z3284">
            <v>0</v>
          </cell>
        </row>
        <row r="3285">
          <cell r="M3285">
            <v>0</v>
          </cell>
          <cell r="N3285">
            <v>0</v>
          </cell>
          <cell r="O3285">
            <v>0</v>
          </cell>
          <cell r="P3285">
            <v>0</v>
          </cell>
          <cell r="Q3285">
            <v>0</v>
          </cell>
          <cell r="R3285">
            <v>0</v>
          </cell>
          <cell r="S3285">
            <v>0</v>
          </cell>
          <cell r="T3285">
            <v>0</v>
          </cell>
          <cell r="U3285">
            <v>0</v>
          </cell>
          <cell r="V3285">
            <v>0</v>
          </cell>
          <cell r="W3285">
            <v>0</v>
          </cell>
          <cell r="X3285">
            <v>0</v>
          </cell>
          <cell r="Y3285">
            <v>0</v>
          </cell>
          <cell r="Z3285">
            <v>0</v>
          </cell>
        </row>
        <row r="3286">
          <cell r="M3286">
            <v>0</v>
          </cell>
          <cell r="N3286">
            <v>0</v>
          </cell>
          <cell r="O3286">
            <v>0</v>
          </cell>
          <cell r="P3286">
            <v>0</v>
          </cell>
          <cell r="Q3286">
            <v>0</v>
          </cell>
          <cell r="R3286">
            <v>0</v>
          </cell>
          <cell r="S3286">
            <v>0</v>
          </cell>
          <cell r="T3286">
            <v>0</v>
          </cell>
          <cell r="U3286">
            <v>0</v>
          </cell>
          <cell r="V3286">
            <v>0</v>
          </cell>
          <cell r="W3286">
            <v>0</v>
          </cell>
          <cell r="X3286">
            <v>0</v>
          </cell>
          <cell r="Y3286">
            <v>0</v>
          </cell>
          <cell r="Z3286">
            <v>0</v>
          </cell>
        </row>
        <row r="3287">
          <cell r="M3287">
            <v>0</v>
          </cell>
          <cell r="N3287">
            <v>0</v>
          </cell>
          <cell r="O3287">
            <v>0</v>
          </cell>
          <cell r="P3287">
            <v>0</v>
          </cell>
          <cell r="Q3287">
            <v>0</v>
          </cell>
          <cell r="R3287">
            <v>0</v>
          </cell>
          <cell r="S3287">
            <v>0</v>
          </cell>
          <cell r="T3287">
            <v>0</v>
          </cell>
          <cell r="U3287">
            <v>0</v>
          </cell>
          <cell r="V3287">
            <v>0</v>
          </cell>
          <cell r="W3287">
            <v>0</v>
          </cell>
          <cell r="X3287">
            <v>0</v>
          </cell>
          <cell r="Y3287">
            <v>0</v>
          </cell>
          <cell r="Z3287">
            <v>0</v>
          </cell>
        </row>
        <row r="3288">
          <cell r="M3288">
            <v>0</v>
          </cell>
          <cell r="N3288">
            <v>0</v>
          </cell>
          <cell r="O3288">
            <v>0</v>
          </cell>
          <cell r="P3288">
            <v>0</v>
          </cell>
          <cell r="Q3288">
            <v>0</v>
          </cell>
          <cell r="R3288">
            <v>0</v>
          </cell>
          <cell r="S3288">
            <v>0</v>
          </cell>
          <cell r="T3288">
            <v>0</v>
          </cell>
          <cell r="U3288">
            <v>0</v>
          </cell>
          <cell r="V3288">
            <v>0</v>
          </cell>
          <cell r="W3288">
            <v>0</v>
          </cell>
          <cell r="X3288">
            <v>0</v>
          </cell>
          <cell r="Y3288">
            <v>0</v>
          </cell>
          <cell r="Z3288">
            <v>0</v>
          </cell>
        </row>
        <row r="3289">
          <cell r="M3289">
            <v>0</v>
          </cell>
          <cell r="N3289">
            <v>0</v>
          </cell>
          <cell r="O3289">
            <v>0</v>
          </cell>
          <cell r="P3289">
            <v>0</v>
          </cell>
          <cell r="Q3289">
            <v>0</v>
          </cell>
          <cell r="R3289">
            <v>0</v>
          </cell>
          <cell r="S3289">
            <v>0</v>
          </cell>
          <cell r="T3289">
            <v>0</v>
          </cell>
          <cell r="U3289">
            <v>0</v>
          </cell>
          <cell r="V3289">
            <v>0</v>
          </cell>
          <cell r="W3289">
            <v>0</v>
          </cell>
          <cell r="X3289">
            <v>0</v>
          </cell>
          <cell r="Y3289">
            <v>0</v>
          </cell>
          <cell r="Z3289">
            <v>0</v>
          </cell>
        </row>
        <row r="3290">
          <cell r="M3290">
            <v>0</v>
          </cell>
          <cell r="N3290">
            <v>0</v>
          </cell>
          <cell r="O3290">
            <v>0</v>
          </cell>
          <cell r="P3290">
            <v>0</v>
          </cell>
          <cell r="Q3290">
            <v>0</v>
          </cell>
          <cell r="R3290">
            <v>0</v>
          </cell>
          <cell r="S3290">
            <v>0</v>
          </cell>
          <cell r="T3290">
            <v>0</v>
          </cell>
          <cell r="U3290">
            <v>0</v>
          </cell>
          <cell r="V3290">
            <v>0</v>
          </cell>
          <cell r="W3290">
            <v>0</v>
          </cell>
          <cell r="X3290">
            <v>0</v>
          </cell>
          <cell r="Y3290">
            <v>0</v>
          </cell>
          <cell r="Z3290">
            <v>0</v>
          </cell>
        </row>
        <row r="3291">
          <cell r="M3291">
            <v>0</v>
          </cell>
          <cell r="N3291">
            <v>0</v>
          </cell>
          <cell r="O3291">
            <v>0</v>
          </cell>
          <cell r="P3291">
            <v>0</v>
          </cell>
          <cell r="Q3291">
            <v>0</v>
          </cell>
          <cell r="R3291">
            <v>0</v>
          </cell>
          <cell r="S3291">
            <v>0</v>
          </cell>
          <cell r="T3291">
            <v>0</v>
          </cell>
          <cell r="U3291">
            <v>0</v>
          </cell>
          <cell r="V3291">
            <v>0</v>
          </cell>
          <cell r="W3291">
            <v>0</v>
          </cell>
          <cell r="X3291">
            <v>0</v>
          </cell>
          <cell r="Y3291">
            <v>0</v>
          </cell>
          <cell r="Z3291">
            <v>0</v>
          </cell>
        </row>
        <row r="3292">
          <cell r="M3292">
            <v>0</v>
          </cell>
          <cell r="N3292">
            <v>0</v>
          </cell>
          <cell r="O3292">
            <v>0</v>
          </cell>
          <cell r="P3292">
            <v>0</v>
          </cell>
          <cell r="Q3292">
            <v>0</v>
          </cell>
          <cell r="R3292">
            <v>0</v>
          </cell>
          <cell r="S3292">
            <v>0</v>
          </cell>
          <cell r="T3292">
            <v>0</v>
          </cell>
          <cell r="U3292">
            <v>0</v>
          </cell>
          <cell r="V3292">
            <v>0</v>
          </cell>
          <cell r="W3292">
            <v>0</v>
          </cell>
          <cell r="X3292">
            <v>0</v>
          </cell>
          <cell r="Y3292">
            <v>0</v>
          </cell>
          <cell r="Z3292">
            <v>0</v>
          </cell>
        </row>
        <row r="3293">
          <cell r="M3293">
            <v>0</v>
          </cell>
          <cell r="N3293">
            <v>0</v>
          </cell>
          <cell r="O3293">
            <v>0</v>
          </cell>
          <cell r="P3293">
            <v>0</v>
          </cell>
          <cell r="Q3293">
            <v>0</v>
          </cell>
          <cell r="R3293">
            <v>0</v>
          </cell>
          <cell r="S3293">
            <v>0</v>
          </cell>
          <cell r="T3293">
            <v>0</v>
          </cell>
          <cell r="U3293">
            <v>0</v>
          </cell>
          <cell r="V3293">
            <v>0</v>
          </cell>
          <cell r="W3293">
            <v>0</v>
          </cell>
          <cell r="X3293">
            <v>0</v>
          </cell>
          <cell r="Y3293">
            <v>0</v>
          </cell>
          <cell r="Z3293">
            <v>0</v>
          </cell>
        </row>
        <row r="3294">
          <cell r="M3294">
            <v>0</v>
          </cell>
          <cell r="N3294">
            <v>0</v>
          </cell>
          <cell r="O3294">
            <v>0</v>
          </cell>
          <cell r="P3294">
            <v>0</v>
          </cell>
          <cell r="Q3294">
            <v>0</v>
          </cell>
          <cell r="R3294">
            <v>0</v>
          </cell>
          <cell r="S3294">
            <v>0</v>
          </cell>
          <cell r="T3294">
            <v>0</v>
          </cell>
          <cell r="U3294">
            <v>0</v>
          </cell>
          <cell r="V3294">
            <v>0</v>
          </cell>
          <cell r="W3294">
            <v>0</v>
          </cell>
          <cell r="X3294">
            <v>0</v>
          </cell>
          <cell r="Y3294">
            <v>0</v>
          </cell>
          <cell r="Z3294">
            <v>0</v>
          </cell>
        </row>
        <row r="3295">
          <cell r="M3295">
            <v>0</v>
          </cell>
          <cell r="N3295">
            <v>0</v>
          </cell>
          <cell r="O3295">
            <v>0</v>
          </cell>
          <cell r="P3295">
            <v>0</v>
          </cell>
          <cell r="Q3295">
            <v>0</v>
          </cell>
          <cell r="R3295">
            <v>0</v>
          </cell>
          <cell r="S3295">
            <v>0</v>
          </cell>
          <cell r="T3295">
            <v>0</v>
          </cell>
          <cell r="U3295">
            <v>0</v>
          </cell>
          <cell r="V3295">
            <v>0</v>
          </cell>
          <cell r="W3295">
            <v>0</v>
          </cell>
          <cell r="X3295">
            <v>0</v>
          </cell>
          <cell r="Y3295">
            <v>0</v>
          </cell>
          <cell r="Z3295">
            <v>0</v>
          </cell>
        </row>
        <row r="3296">
          <cell r="M3296">
            <v>0</v>
          </cell>
          <cell r="N3296">
            <v>0</v>
          </cell>
          <cell r="O3296">
            <v>0</v>
          </cell>
          <cell r="P3296">
            <v>0</v>
          </cell>
          <cell r="Q3296">
            <v>0</v>
          </cell>
          <cell r="R3296">
            <v>0</v>
          </cell>
          <cell r="S3296">
            <v>0</v>
          </cell>
          <cell r="T3296">
            <v>0</v>
          </cell>
          <cell r="U3296">
            <v>0</v>
          </cell>
          <cell r="V3296">
            <v>0</v>
          </cell>
          <cell r="W3296">
            <v>0</v>
          </cell>
          <cell r="X3296">
            <v>0</v>
          </cell>
          <cell r="Y3296">
            <v>0</v>
          </cell>
          <cell r="Z3296">
            <v>0</v>
          </cell>
        </row>
        <row r="3297">
          <cell r="M3297">
            <v>0</v>
          </cell>
          <cell r="N3297">
            <v>0</v>
          </cell>
          <cell r="O3297">
            <v>0</v>
          </cell>
          <cell r="P3297">
            <v>0</v>
          </cell>
          <cell r="Q3297">
            <v>0</v>
          </cell>
          <cell r="R3297">
            <v>0</v>
          </cell>
          <cell r="S3297">
            <v>0</v>
          </cell>
          <cell r="T3297">
            <v>0</v>
          </cell>
          <cell r="U3297">
            <v>0</v>
          </cell>
          <cell r="V3297">
            <v>0</v>
          </cell>
          <cell r="W3297">
            <v>0</v>
          </cell>
          <cell r="X3297">
            <v>0</v>
          </cell>
          <cell r="Y3297">
            <v>0</v>
          </cell>
          <cell r="Z3297">
            <v>0</v>
          </cell>
        </row>
        <row r="3298">
          <cell r="M3298">
            <v>0</v>
          </cell>
          <cell r="N3298">
            <v>0</v>
          </cell>
          <cell r="O3298">
            <v>0</v>
          </cell>
          <cell r="P3298">
            <v>0</v>
          </cell>
          <cell r="Q3298">
            <v>0</v>
          </cell>
          <cell r="R3298">
            <v>0</v>
          </cell>
          <cell r="S3298">
            <v>0</v>
          </cell>
          <cell r="T3298">
            <v>0</v>
          </cell>
          <cell r="U3298">
            <v>0</v>
          </cell>
          <cell r="V3298">
            <v>0</v>
          </cell>
          <cell r="W3298">
            <v>0</v>
          </cell>
          <cell r="X3298">
            <v>0</v>
          </cell>
          <cell r="Y3298">
            <v>0</v>
          </cell>
          <cell r="Z3298">
            <v>0</v>
          </cell>
        </row>
        <row r="3299">
          <cell r="M3299">
            <v>0</v>
          </cell>
          <cell r="N3299">
            <v>0</v>
          </cell>
          <cell r="O3299">
            <v>0</v>
          </cell>
          <cell r="P3299">
            <v>0</v>
          </cell>
          <cell r="Q3299">
            <v>0</v>
          </cell>
          <cell r="R3299">
            <v>0</v>
          </cell>
          <cell r="S3299">
            <v>0</v>
          </cell>
          <cell r="T3299">
            <v>0</v>
          </cell>
          <cell r="U3299">
            <v>0</v>
          </cell>
          <cell r="V3299">
            <v>0</v>
          </cell>
          <cell r="W3299">
            <v>0</v>
          </cell>
          <cell r="X3299">
            <v>0</v>
          </cell>
          <cell r="Y3299">
            <v>0</v>
          </cell>
          <cell r="Z3299">
            <v>0</v>
          </cell>
        </row>
        <row r="3300">
          <cell r="M3300">
            <v>0</v>
          </cell>
          <cell r="N3300">
            <v>0</v>
          </cell>
          <cell r="O3300">
            <v>0</v>
          </cell>
          <cell r="P3300">
            <v>0</v>
          </cell>
          <cell r="Q3300">
            <v>0</v>
          </cell>
          <cell r="R3300">
            <v>0</v>
          </cell>
          <cell r="S3300">
            <v>0</v>
          </cell>
          <cell r="T3300">
            <v>0</v>
          </cell>
          <cell r="U3300">
            <v>0</v>
          </cell>
          <cell r="V3300">
            <v>0</v>
          </cell>
          <cell r="W3300">
            <v>0</v>
          </cell>
          <cell r="X3300">
            <v>0</v>
          </cell>
          <cell r="Y3300">
            <v>0</v>
          </cell>
          <cell r="Z3300">
            <v>0</v>
          </cell>
        </row>
        <row r="3301">
          <cell r="M3301">
            <v>0</v>
          </cell>
          <cell r="N3301">
            <v>0</v>
          </cell>
          <cell r="O3301">
            <v>0</v>
          </cell>
          <cell r="P3301">
            <v>0</v>
          </cell>
          <cell r="Q3301">
            <v>0</v>
          </cell>
          <cell r="R3301">
            <v>0</v>
          </cell>
          <cell r="S3301">
            <v>0</v>
          </cell>
          <cell r="T3301">
            <v>0</v>
          </cell>
          <cell r="U3301">
            <v>0</v>
          </cell>
          <cell r="V3301">
            <v>0</v>
          </cell>
          <cell r="W3301">
            <v>0</v>
          </cell>
          <cell r="X3301">
            <v>0</v>
          </cell>
          <cell r="Y3301">
            <v>0</v>
          </cell>
          <cell r="Z3301">
            <v>0</v>
          </cell>
        </row>
        <row r="3302">
          <cell r="M3302">
            <v>0</v>
          </cell>
          <cell r="N3302">
            <v>0</v>
          </cell>
          <cell r="O3302">
            <v>0</v>
          </cell>
          <cell r="P3302">
            <v>0</v>
          </cell>
          <cell r="Q3302">
            <v>0</v>
          </cell>
          <cell r="R3302">
            <v>0</v>
          </cell>
          <cell r="S3302">
            <v>0</v>
          </cell>
          <cell r="T3302">
            <v>0</v>
          </cell>
          <cell r="U3302">
            <v>0</v>
          </cell>
          <cell r="V3302">
            <v>0</v>
          </cell>
          <cell r="W3302">
            <v>0</v>
          </cell>
          <cell r="X3302">
            <v>0</v>
          </cell>
          <cell r="Y3302">
            <v>0</v>
          </cell>
          <cell r="Z3302">
            <v>0</v>
          </cell>
        </row>
        <row r="3303">
          <cell r="M3303">
            <v>0</v>
          </cell>
          <cell r="N3303">
            <v>0</v>
          </cell>
          <cell r="O3303">
            <v>0</v>
          </cell>
          <cell r="P3303">
            <v>0</v>
          </cell>
          <cell r="Q3303">
            <v>0</v>
          </cell>
          <cell r="R3303">
            <v>0</v>
          </cell>
          <cell r="S3303">
            <v>0</v>
          </cell>
          <cell r="T3303">
            <v>0</v>
          </cell>
          <cell r="U3303">
            <v>0</v>
          </cell>
          <cell r="V3303">
            <v>0</v>
          </cell>
          <cell r="W3303">
            <v>0</v>
          </cell>
          <cell r="X3303">
            <v>0</v>
          </cell>
          <cell r="Y3303">
            <v>0</v>
          </cell>
          <cell r="Z3303">
            <v>0</v>
          </cell>
        </row>
        <row r="3304">
          <cell r="M3304">
            <v>0</v>
          </cell>
          <cell r="N3304">
            <v>0</v>
          </cell>
          <cell r="O3304">
            <v>0</v>
          </cell>
          <cell r="P3304">
            <v>0</v>
          </cell>
          <cell r="Q3304">
            <v>0</v>
          </cell>
          <cell r="R3304">
            <v>0</v>
          </cell>
          <cell r="S3304">
            <v>0</v>
          </cell>
          <cell r="T3304">
            <v>0</v>
          </cell>
          <cell r="U3304">
            <v>0</v>
          </cell>
          <cell r="V3304">
            <v>0</v>
          </cell>
          <cell r="W3304">
            <v>0</v>
          </cell>
          <cell r="X3304">
            <v>0</v>
          </cell>
          <cell r="Y3304">
            <v>0</v>
          </cell>
          <cell r="Z3304">
            <v>0</v>
          </cell>
        </row>
        <row r="3305">
          <cell r="M3305">
            <v>0</v>
          </cell>
          <cell r="N3305">
            <v>0</v>
          </cell>
          <cell r="O3305">
            <v>0</v>
          </cell>
          <cell r="P3305">
            <v>0</v>
          </cell>
          <cell r="Q3305">
            <v>0</v>
          </cell>
          <cell r="R3305">
            <v>0</v>
          </cell>
          <cell r="S3305">
            <v>0</v>
          </cell>
          <cell r="T3305">
            <v>0</v>
          </cell>
          <cell r="U3305">
            <v>0</v>
          </cell>
          <cell r="V3305">
            <v>0</v>
          </cell>
          <cell r="W3305">
            <v>0</v>
          </cell>
          <cell r="X3305">
            <v>0</v>
          </cell>
          <cell r="Y3305">
            <v>0</v>
          </cell>
          <cell r="Z3305">
            <v>0</v>
          </cell>
        </row>
        <row r="3306">
          <cell r="M3306">
            <v>0</v>
          </cell>
          <cell r="N3306">
            <v>0</v>
          </cell>
          <cell r="O3306">
            <v>0</v>
          </cell>
          <cell r="P3306">
            <v>0</v>
          </cell>
          <cell r="Q3306">
            <v>0</v>
          </cell>
          <cell r="R3306">
            <v>0</v>
          </cell>
          <cell r="S3306">
            <v>0</v>
          </cell>
          <cell r="T3306">
            <v>0</v>
          </cell>
          <cell r="U3306">
            <v>0</v>
          </cell>
          <cell r="V3306">
            <v>0</v>
          </cell>
          <cell r="W3306">
            <v>0</v>
          </cell>
          <cell r="X3306">
            <v>0</v>
          </cell>
          <cell r="Y3306">
            <v>0</v>
          </cell>
          <cell r="Z3306">
            <v>0</v>
          </cell>
        </row>
        <row r="3307">
          <cell r="M3307">
            <v>0</v>
          </cell>
          <cell r="N3307">
            <v>0</v>
          </cell>
          <cell r="O3307">
            <v>0</v>
          </cell>
          <cell r="P3307">
            <v>0</v>
          </cell>
          <cell r="Q3307">
            <v>0</v>
          </cell>
          <cell r="R3307">
            <v>0</v>
          </cell>
          <cell r="S3307">
            <v>0</v>
          </cell>
          <cell r="T3307">
            <v>0</v>
          </cell>
          <cell r="U3307">
            <v>0</v>
          </cell>
          <cell r="V3307">
            <v>0</v>
          </cell>
          <cell r="W3307">
            <v>0</v>
          </cell>
          <cell r="X3307">
            <v>0</v>
          </cell>
          <cell r="Y3307">
            <v>0</v>
          </cell>
          <cell r="Z3307">
            <v>0</v>
          </cell>
        </row>
        <row r="3308">
          <cell r="M3308">
            <v>0</v>
          </cell>
          <cell r="N3308">
            <v>0</v>
          </cell>
          <cell r="O3308">
            <v>0</v>
          </cell>
          <cell r="P3308">
            <v>0</v>
          </cell>
          <cell r="Q3308">
            <v>0</v>
          </cell>
          <cell r="R3308">
            <v>0</v>
          </cell>
          <cell r="S3308">
            <v>0</v>
          </cell>
          <cell r="T3308">
            <v>0</v>
          </cell>
          <cell r="U3308">
            <v>0</v>
          </cell>
          <cell r="V3308">
            <v>0</v>
          </cell>
          <cell r="W3308">
            <v>0</v>
          </cell>
          <cell r="X3308">
            <v>0</v>
          </cell>
          <cell r="Y3308">
            <v>0</v>
          </cell>
          <cell r="Z3308">
            <v>0</v>
          </cell>
        </row>
        <row r="3309">
          <cell r="M3309">
            <v>0</v>
          </cell>
          <cell r="N3309">
            <v>0</v>
          </cell>
          <cell r="O3309">
            <v>0</v>
          </cell>
          <cell r="P3309">
            <v>0</v>
          </cell>
          <cell r="Q3309">
            <v>0</v>
          </cell>
          <cell r="R3309">
            <v>0</v>
          </cell>
          <cell r="S3309">
            <v>0</v>
          </cell>
          <cell r="T3309">
            <v>0</v>
          </cell>
          <cell r="U3309">
            <v>0</v>
          </cell>
          <cell r="V3309">
            <v>0</v>
          </cell>
          <cell r="W3309">
            <v>0</v>
          </cell>
          <cell r="X3309">
            <v>0</v>
          </cell>
          <cell r="Y3309">
            <v>0</v>
          </cell>
          <cell r="Z3309">
            <v>0</v>
          </cell>
        </row>
        <row r="3310">
          <cell r="M3310">
            <v>0</v>
          </cell>
          <cell r="N3310">
            <v>0</v>
          </cell>
          <cell r="O3310">
            <v>0</v>
          </cell>
          <cell r="P3310">
            <v>0</v>
          </cell>
          <cell r="Q3310">
            <v>0</v>
          </cell>
          <cell r="R3310">
            <v>0</v>
          </cell>
          <cell r="S3310">
            <v>0</v>
          </cell>
          <cell r="T3310">
            <v>0</v>
          </cell>
          <cell r="U3310">
            <v>0</v>
          </cell>
          <cell r="V3310">
            <v>0</v>
          </cell>
          <cell r="W3310">
            <v>0</v>
          </cell>
          <cell r="X3310">
            <v>0</v>
          </cell>
          <cell r="Y3310">
            <v>0</v>
          </cell>
          <cell r="Z3310">
            <v>0</v>
          </cell>
        </row>
        <row r="3311">
          <cell r="M3311">
            <v>0</v>
          </cell>
          <cell r="N3311">
            <v>0</v>
          </cell>
          <cell r="O3311">
            <v>0</v>
          </cell>
          <cell r="P3311">
            <v>0</v>
          </cell>
          <cell r="Q3311">
            <v>0</v>
          </cell>
          <cell r="R3311">
            <v>0</v>
          </cell>
          <cell r="S3311">
            <v>0</v>
          </cell>
          <cell r="T3311">
            <v>0</v>
          </cell>
          <cell r="U3311">
            <v>0</v>
          </cell>
          <cell r="V3311">
            <v>0</v>
          </cell>
          <cell r="W3311">
            <v>0</v>
          </cell>
          <cell r="X3311">
            <v>0</v>
          </cell>
          <cell r="Y3311">
            <v>0</v>
          </cell>
          <cell r="Z3311">
            <v>0</v>
          </cell>
        </row>
        <row r="3312">
          <cell r="M3312">
            <v>0</v>
          </cell>
          <cell r="N3312">
            <v>0</v>
          </cell>
          <cell r="O3312">
            <v>0</v>
          </cell>
          <cell r="P3312">
            <v>0</v>
          </cell>
          <cell r="Q3312">
            <v>0</v>
          </cell>
          <cell r="R3312">
            <v>0</v>
          </cell>
          <cell r="S3312">
            <v>0</v>
          </cell>
          <cell r="T3312">
            <v>0</v>
          </cell>
          <cell r="U3312">
            <v>0</v>
          </cell>
          <cell r="V3312">
            <v>0</v>
          </cell>
          <cell r="W3312">
            <v>0</v>
          </cell>
          <cell r="X3312">
            <v>0</v>
          </cell>
          <cell r="Y3312">
            <v>0</v>
          </cell>
          <cell r="Z3312">
            <v>0</v>
          </cell>
        </row>
        <row r="3313">
          <cell r="M3313">
            <v>0</v>
          </cell>
          <cell r="N3313">
            <v>0</v>
          </cell>
          <cell r="O3313">
            <v>0</v>
          </cell>
          <cell r="P3313">
            <v>0</v>
          </cell>
          <cell r="Q3313">
            <v>0</v>
          </cell>
          <cell r="R3313">
            <v>0</v>
          </cell>
          <cell r="S3313">
            <v>0</v>
          </cell>
          <cell r="T3313">
            <v>0</v>
          </cell>
          <cell r="U3313">
            <v>0</v>
          </cell>
          <cell r="V3313">
            <v>0</v>
          </cell>
          <cell r="W3313">
            <v>0</v>
          </cell>
          <cell r="X3313">
            <v>0</v>
          </cell>
          <cell r="Y3313">
            <v>0</v>
          </cell>
          <cell r="Z3313">
            <v>0</v>
          </cell>
        </row>
        <row r="3314">
          <cell r="M3314">
            <v>0</v>
          </cell>
          <cell r="N3314">
            <v>0</v>
          </cell>
          <cell r="O3314">
            <v>0</v>
          </cell>
          <cell r="P3314">
            <v>0</v>
          </cell>
          <cell r="Q3314">
            <v>0</v>
          </cell>
          <cell r="R3314">
            <v>0</v>
          </cell>
          <cell r="S3314">
            <v>0</v>
          </cell>
          <cell r="T3314">
            <v>0</v>
          </cell>
          <cell r="U3314">
            <v>0</v>
          </cell>
          <cell r="V3314">
            <v>0</v>
          </cell>
          <cell r="W3314">
            <v>0</v>
          </cell>
          <cell r="X3314">
            <v>0</v>
          </cell>
          <cell r="Y3314">
            <v>0</v>
          </cell>
          <cell r="Z3314">
            <v>0</v>
          </cell>
        </row>
        <row r="3315">
          <cell r="M3315">
            <v>0</v>
          </cell>
          <cell r="N3315">
            <v>0</v>
          </cell>
          <cell r="O3315">
            <v>0</v>
          </cell>
          <cell r="P3315">
            <v>0</v>
          </cell>
          <cell r="Q3315">
            <v>0</v>
          </cell>
          <cell r="R3315">
            <v>0</v>
          </cell>
          <cell r="S3315">
            <v>0</v>
          </cell>
          <cell r="T3315">
            <v>0</v>
          </cell>
          <cell r="U3315">
            <v>0</v>
          </cell>
          <cell r="V3315">
            <v>0</v>
          </cell>
          <cell r="W3315">
            <v>0</v>
          </cell>
          <cell r="X3315">
            <v>0</v>
          </cell>
          <cell r="Y3315">
            <v>0</v>
          </cell>
          <cell r="Z3315">
            <v>0</v>
          </cell>
        </row>
        <row r="3316">
          <cell r="M3316">
            <v>0</v>
          </cell>
          <cell r="N3316">
            <v>0</v>
          </cell>
          <cell r="O3316">
            <v>0</v>
          </cell>
          <cell r="P3316">
            <v>0</v>
          </cell>
          <cell r="Q3316">
            <v>0</v>
          </cell>
          <cell r="R3316">
            <v>0</v>
          </cell>
          <cell r="S3316">
            <v>0</v>
          </cell>
          <cell r="T3316">
            <v>0</v>
          </cell>
          <cell r="U3316">
            <v>0</v>
          </cell>
          <cell r="V3316">
            <v>0</v>
          </cell>
          <cell r="W3316">
            <v>0</v>
          </cell>
          <cell r="X3316">
            <v>0</v>
          </cell>
          <cell r="Y3316">
            <v>0</v>
          </cell>
          <cell r="Z3316">
            <v>0</v>
          </cell>
        </row>
        <row r="3317">
          <cell r="M3317">
            <v>0</v>
          </cell>
          <cell r="N3317">
            <v>0</v>
          </cell>
          <cell r="O3317">
            <v>0</v>
          </cell>
          <cell r="P3317">
            <v>0</v>
          </cell>
          <cell r="Q3317">
            <v>0</v>
          </cell>
          <cell r="R3317">
            <v>0</v>
          </cell>
          <cell r="S3317">
            <v>0</v>
          </cell>
          <cell r="T3317">
            <v>0</v>
          </cell>
          <cell r="U3317">
            <v>0</v>
          </cell>
          <cell r="V3317">
            <v>0</v>
          </cell>
          <cell r="W3317">
            <v>0</v>
          </cell>
          <cell r="X3317">
            <v>0</v>
          </cell>
          <cell r="Y3317">
            <v>0</v>
          </cell>
          <cell r="Z3317">
            <v>0</v>
          </cell>
        </row>
        <row r="3318">
          <cell r="M3318">
            <v>0</v>
          </cell>
          <cell r="N3318">
            <v>0</v>
          </cell>
          <cell r="O3318">
            <v>0</v>
          </cell>
          <cell r="P3318">
            <v>0</v>
          </cell>
          <cell r="Q3318">
            <v>0</v>
          </cell>
          <cell r="R3318">
            <v>0</v>
          </cell>
          <cell r="S3318">
            <v>0</v>
          </cell>
          <cell r="T3318">
            <v>0</v>
          </cell>
          <cell r="U3318">
            <v>0</v>
          </cell>
          <cell r="V3318">
            <v>0</v>
          </cell>
          <cell r="W3318">
            <v>0</v>
          </cell>
          <cell r="X3318">
            <v>0</v>
          </cell>
          <cell r="Y3318">
            <v>0</v>
          </cell>
          <cell r="Z3318">
            <v>0</v>
          </cell>
        </row>
        <row r="3319">
          <cell r="M3319">
            <v>0</v>
          </cell>
          <cell r="N3319">
            <v>0</v>
          </cell>
          <cell r="O3319">
            <v>0</v>
          </cell>
          <cell r="P3319">
            <v>0</v>
          </cell>
          <cell r="Q3319">
            <v>0</v>
          </cell>
          <cell r="R3319">
            <v>0</v>
          </cell>
          <cell r="S3319">
            <v>0</v>
          </cell>
          <cell r="T3319">
            <v>0</v>
          </cell>
          <cell r="U3319">
            <v>0</v>
          </cell>
          <cell r="V3319">
            <v>0</v>
          </cell>
          <cell r="W3319">
            <v>0</v>
          </cell>
          <cell r="X3319">
            <v>0</v>
          </cell>
          <cell r="Y3319">
            <v>0</v>
          </cell>
          <cell r="Z3319">
            <v>0</v>
          </cell>
        </row>
        <row r="3320">
          <cell r="M3320">
            <v>0</v>
          </cell>
          <cell r="N3320">
            <v>0</v>
          </cell>
          <cell r="O3320">
            <v>0</v>
          </cell>
          <cell r="P3320">
            <v>0</v>
          </cell>
          <cell r="Q3320">
            <v>0</v>
          </cell>
          <cell r="R3320">
            <v>0</v>
          </cell>
          <cell r="S3320">
            <v>0</v>
          </cell>
          <cell r="T3320">
            <v>0</v>
          </cell>
          <cell r="U3320">
            <v>0</v>
          </cell>
          <cell r="V3320">
            <v>0</v>
          </cell>
          <cell r="W3320">
            <v>0</v>
          </cell>
          <cell r="X3320">
            <v>0</v>
          </cell>
          <cell r="Y3320">
            <v>0</v>
          </cell>
          <cell r="Z3320">
            <v>0</v>
          </cell>
        </row>
        <row r="3321">
          <cell r="M3321">
            <v>0</v>
          </cell>
          <cell r="N3321">
            <v>0</v>
          </cell>
          <cell r="O3321">
            <v>0</v>
          </cell>
          <cell r="P3321">
            <v>0</v>
          </cell>
          <cell r="Q3321">
            <v>0</v>
          </cell>
          <cell r="R3321">
            <v>0</v>
          </cell>
          <cell r="S3321">
            <v>0</v>
          </cell>
          <cell r="T3321">
            <v>0</v>
          </cell>
          <cell r="U3321">
            <v>0</v>
          </cell>
          <cell r="V3321">
            <v>0</v>
          </cell>
          <cell r="W3321">
            <v>0</v>
          </cell>
          <cell r="X3321">
            <v>0</v>
          </cell>
          <cell r="Y3321">
            <v>0</v>
          </cell>
          <cell r="Z3321">
            <v>0</v>
          </cell>
        </row>
        <row r="3322">
          <cell r="M3322">
            <v>0</v>
          </cell>
          <cell r="N3322">
            <v>0</v>
          </cell>
          <cell r="O3322">
            <v>0</v>
          </cell>
          <cell r="P3322">
            <v>0</v>
          </cell>
          <cell r="Q3322">
            <v>0</v>
          </cell>
          <cell r="R3322">
            <v>0</v>
          </cell>
          <cell r="S3322">
            <v>0</v>
          </cell>
          <cell r="T3322">
            <v>0</v>
          </cell>
          <cell r="U3322">
            <v>0</v>
          </cell>
          <cell r="V3322">
            <v>0</v>
          </cell>
          <cell r="W3322">
            <v>0</v>
          </cell>
          <cell r="X3322">
            <v>0</v>
          </cell>
          <cell r="Y3322">
            <v>0</v>
          </cell>
          <cell r="Z3322">
            <v>0</v>
          </cell>
        </row>
        <row r="3323">
          <cell r="M3323">
            <v>0</v>
          </cell>
          <cell r="N3323">
            <v>0</v>
          </cell>
          <cell r="O3323">
            <v>0</v>
          </cell>
          <cell r="P3323">
            <v>0</v>
          </cell>
          <cell r="Q3323">
            <v>0</v>
          </cell>
          <cell r="R3323">
            <v>0</v>
          </cell>
          <cell r="S3323">
            <v>0</v>
          </cell>
          <cell r="T3323">
            <v>0</v>
          </cell>
          <cell r="U3323">
            <v>0</v>
          </cell>
          <cell r="V3323">
            <v>0</v>
          </cell>
          <cell r="W3323">
            <v>0</v>
          </cell>
          <cell r="X3323">
            <v>0</v>
          </cell>
          <cell r="Y3323">
            <v>0</v>
          </cell>
          <cell r="Z3323">
            <v>0</v>
          </cell>
        </row>
        <row r="3324">
          <cell r="M3324">
            <v>0</v>
          </cell>
          <cell r="N3324">
            <v>0</v>
          </cell>
          <cell r="O3324">
            <v>0</v>
          </cell>
          <cell r="P3324">
            <v>0</v>
          </cell>
          <cell r="Q3324">
            <v>0</v>
          </cell>
          <cell r="R3324">
            <v>0</v>
          </cell>
          <cell r="S3324">
            <v>0</v>
          </cell>
          <cell r="T3324">
            <v>0</v>
          </cell>
          <cell r="U3324">
            <v>0</v>
          </cell>
          <cell r="V3324">
            <v>0</v>
          </cell>
          <cell r="W3324">
            <v>0</v>
          </cell>
          <cell r="X3324">
            <v>0</v>
          </cell>
          <cell r="Y3324">
            <v>0</v>
          </cell>
          <cell r="Z3324">
            <v>0</v>
          </cell>
        </row>
        <row r="3325">
          <cell r="M3325">
            <v>0</v>
          </cell>
          <cell r="N3325">
            <v>0</v>
          </cell>
          <cell r="O3325">
            <v>0</v>
          </cell>
          <cell r="P3325">
            <v>0</v>
          </cell>
          <cell r="Q3325">
            <v>0</v>
          </cell>
          <cell r="R3325">
            <v>0</v>
          </cell>
          <cell r="S3325">
            <v>0</v>
          </cell>
          <cell r="T3325">
            <v>0</v>
          </cell>
          <cell r="U3325">
            <v>0</v>
          </cell>
          <cell r="V3325">
            <v>0</v>
          </cell>
          <cell r="W3325">
            <v>0</v>
          </cell>
          <cell r="X3325">
            <v>0</v>
          </cell>
          <cell r="Y3325">
            <v>0</v>
          </cell>
          <cell r="Z3325">
            <v>0</v>
          </cell>
        </row>
        <row r="3326">
          <cell r="M3326">
            <v>0</v>
          </cell>
          <cell r="N3326">
            <v>0</v>
          </cell>
          <cell r="O3326">
            <v>0</v>
          </cell>
          <cell r="P3326">
            <v>0</v>
          </cell>
          <cell r="Q3326">
            <v>0</v>
          </cell>
          <cell r="R3326">
            <v>0</v>
          </cell>
          <cell r="S3326">
            <v>0</v>
          </cell>
          <cell r="T3326">
            <v>0</v>
          </cell>
          <cell r="U3326">
            <v>0</v>
          </cell>
          <cell r="V3326">
            <v>0</v>
          </cell>
          <cell r="W3326">
            <v>0</v>
          </cell>
          <cell r="X3326">
            <v>0</v>
          </cell>
          <cell r="Y3326">
            <v>0</v>
          </cell>
          <cell r="Z3326">
            <v>0</v>
          </cell>
        </row>
        <row r="3327">
          <cell r="M3327">
            <v>0</v>
          </cell>
          <cell r="N3327">
            <v>0</v>
          </cell>
          <cell r="O3327">
            <v>0</v>
          </cell>
          <cell r="P3327">
            <v>0</v>
          </cell>
          <cell r="Q3327">
            <v>0</v>
          </cell>
          <cell r="R3327">
            <v>0</v>
          </cell>
          <cell r="S3327">
            <v>0</v>
          </cell>
          <cell r="T3327">
            <v>0</v>
          </cell>
          <cell r="U3327">
            <v>0</v>
          </cell>
          <cell r="V3327">
            <v>0</v>
          </cell>
          <cell r="W3327">
            <v>0</v>
          </cell>
          <cell r="X3327">
            <v>0</v>
          </cell>
          <cell r="Y3327">
            <v>0</v>
          </cell>
          <cell r="Z3327">
            <v>0</v>
          </cell>
        </row>
        <row r="3328">
          <cell r="M3328">
            <v>0</v>
          </cell>
          <cell r="N3328">
            <v>0</v>
          </cell>
          <cell r="O3328">
            <v>0</v>
          </cell>
          <cell r="P3328">
            <v>0</v>
          </cell>
          <cell r="Q3328">
            <v>0</v>
          </cell>
          <cell r="R3328">
            <v>0</v>
          </cell>
          <cell r="S3328">
            <v>0</v>
          </cell>
          <cell r="T3328">
            <v>0</v>
          </cell>
          <cell r="U3328">
            <v>0</v>
          </cell>
          <cell r="V3328">
            <v>0</v>
          </cell>
          <cell r="W3328">
            <v>0</v>
          </cell>
          <cell r="X3328">
            <v>0</v>
          </cell>
          <cell r="Y3328">
            <v>0</v>
          </cell>
          <cell r="Z3328">
            <v>0</v>
          </cell>
        </row>
        <row r="3329">
          <cell r="M3329">
            <v>0</v>
          </cell>
          <cell r="N3329">
            <v>0</v>
          </cell>
          <cell r="O3329">
            <v>0</v>
          </cell>
          <cell r="P3329">
            <v>0</v>
          </cell>
          <cell r="Q3329">
            <v>0</v>
          </cell>
          <cell r="R3329">
            <v>0</v>
          </cell>
          <cell r="S3329">
            <v>0</v>
          </cell>
          <cell r="T3329">
            <v>0</v>
          </cell>
          <cell r="U3329">
            <v>0</v>
          </cell>
          <cell r="V3329">
            <v>0</v>
          </cell>
          <cell r="W3329">
            <v>0</v>
          </cell>
          <cell r="X3329">
            <v>0</v>
          </cell>
          <cell r="Y3329">
            <v>0</v>
          </cell>
          <cell r="Z3329">
            <v>0</v>
          </cell>
        </row>
        <row r="3330">
          <cell r="M3330">
            <v>0</v>
          </cell>
          <cell r="N3330">
            <v>0</v>
          </cell>
          <cell r="O3330">
            <v>0</v>
          </cell>
          <cell r="P3330">
            <v>0</v>
          </cell>
          <cell r="Q3330">
            <v>0</v>
          </cell>
          <cell r="R3330">
            <v>0</v>
          </cell>
          <cell r="S3330">
            <v>0</v>
          </cell>
          <cell r="T3330">
            <v>0</v>
          </cell>
          <cell r="U3330">
            <v>0</v>
          </cell>
          <cell r="V3330">
            <v>0</v>
          </cell>
          <cell r="W3330">
            <v>0</v>
          </cell>
          <cell r="X3330">
            <v>0</v>
          </cell>
          <cell r="Y3330">
            <v>0</v>
          </cell>
          <cell r="Z3330">
            <v>0</v>
          </cell>
        </row>
        <row r="3331">
          <cell r="M3331">
            <v>0</v>
          </cell>
          <cell r="N3331">
            <v>0</v>
          </cell>
          <cell r="O3331">
            <v>0</v>
          </cell>
          <cell r="P3331">
            <v>0</v>
          </cell>
          <cell r="Q3331">
            <v>0</v>
          </cell>
          <cell r="R3331">
            <v>0</v>
          </cell>
          <cell r="S3331">
            <v>0</v>
          </cell>
          <cell r="T3331">
            <v>0</v>
          </cell>
          <cell r="U3331">
            <v>0</v>
          </cell>
          <cell r="V3331">
            <v>0</v>
          </cell>
          <cell r="W3331">
            <v>0</v>
          </cell>
          <cell r="X3331">
            <v>0</v>
          </cell>
          <cell r="Y3331">
            <v>0</v>
          </cell>
          <cell r="Z3331">
            <v>0</v>
          </cell>
        </row>
        <row r="3332">
          <cell r="M3332">
            <v>0</v>
          </cell>
          <cell r="N3332">
            <v>0</v>
          </cell>
          <cell r="O3332">
            <v>0</v>
          </cell>
          <cell r="P3332">
            <v>0</v>
          </cell>
          <cell r="Q3332">
            <v>0</v>
          </cell>
          <cell r="R3332">
            <v>0</v>
          </cell>
          <cell r="S3332">
            <v>0</v>
          </cell>
          <cell r="T3332">
            <v>0</v>
          </cell>
          <cell r="U3332">
            <v>0</v>
          </cell>
          <cell r="V3332">
            <v>0</v>
          </cell>
          <cell r="W3332">
            <v>0</v>
          </cell>
          <cell r="X3332">
            <v>0</v>
          </cell>
          <cell r="Y3332">
            <v>0</v>
          </cell>
          <cell r="Z3332">
            <v>0</v>
          </cell>
        </row>
        <row r="3333">
          <cell r="M3333">
            <v>0</v>
          </cell>
          <cell r="N3333">
            <v>0</v>
          </cell>
          <cell r="O3333">
            <v>0</v>
          </cell>
          <cell r="P3333">
            <v>0</v>
          </cell>
          <cell r="Q3333">
            <v>0</v>
          </cell>
          <cell r="R3333">
            <v>0</v>
          </cell>
          <cell r="S3333">
            <v>0</v>
          </cell>
          <cell r="T3333">
            <v>0</v>
          </cell>
          <cell r="U3333">
            <v>0</v>
          </cell>
          <cell r="V3333">
            <v>0</v>
          </cell>
          <cell r="W3333">
            <v>0</v>
          </cell>
          <cell r="X3333">
            <v>0</v>
          </cell>
          <cell r="Y3333">
            <v>0</v>
          </cell>
          <cell r="Z3333">
            <v>0</v>
          </cell>
        </row>
        <row r="3334">
          <cell r="M3334">
            <v>0</v>
          </cell>
          <cell r="N3334">
            <v>0</v>
          </cell>
          <cell r="O3334">
            <v>0</v>
          </cell>
          <cell r="P3334">
            <v>0</v>
          </cell>
          <cell r="Q3334">
            <v>0</v>
          </cell>
          <cell r="R3334">
            <v>0</v>
          </cell>
          <cell r="S3334">
            <v>0</v>
          </cell>
          <cell r="T3334">
            <v>0</v>
          </cell>
          <cell r="U3334">
            <v>0</v>
          </cell>
          <cell r="V3334">
            <v>0</v>
          </cell>
          <cell r="W3334">
            <v>0</v>
          </cell>
          <cell r="X3334">
            <v>0</v>
          </cell>
          <cell r="Y3334">
            <v>0</v>
          </cell>
          <cell r="Z3334">
            <v>0</v>
          </cell>
        </row>
        <row r="3335">
          <cell r="M3335">
            <v>0</v>
          </cell>
          <cell r="N3335">
            <v>0</v>
          </cell>
          <cell r="O3335">
            <v>0</v>
          </cell>
          <cell r="P3335">
            <v>0</v>
          </cell>
          <cell r="Q3335">
            <v>0</v>
          </cell>
          <cell r="R3335">
            <v>0</v>
          </cell>
          <cell r="S3335">
            <v>0</v>
          </cell>
          <cell r="T3335">
            <v>0</v>
          </cell>
          <cell r="U3335">
            <v>0</v>
          </cell>
          <cell r="V3335">
            <v>0</v>
          </cell>
          <cell r="W3335">
            <v>0</v>
          </cell>
          <cell r="X3335">
            <v>0</v>
          </cell>
          <cell r="Y3335">
            <v>0</v>
          </cell>
          <cell r="Z3335">
            <v>0</v>
          </cell>
        </row>
        <row r="3336">
          <cell r="M3336">
            <v>0</v>
          </cell>
          <cell r="N3336">
            <v>0</v>
          </cell>
          <cell r="O3336">
            <v>0</v>
          </cell>
          <cell r="P3336">
            <v>0</v>
          </cell>
          <cell r="Q3336">
            <v>0</v>
          </cell>
          <cell r="R3336">
            <v>0</v>
          </cell>
          <cell r="S3336">
            <v>0</v>
          </cell>
          <cell r="T3336">
            <v>0</v>
          </cell>
          <cell r="U3336">
            <v>0</v>
          </cell>
          <cell r="V3336">
            <v>0</v>
          </cell>
          <cell r="W3336">
            <v>0</v>
          </cell>
          <cell r="X3336">
            <v>0</v>
          </cell>
          <cell r="Y3336">
            <v>0</v>
          </cell>
          <cell r="Z3336">
            <v>0</v>
          </cell>
        </row>
        <row r="3337">
          <cell r="M3337">
            <v>0</v>
          </cell>
          <cell r="N3337">
            <v>0</v>
          </cell>
          <cell r="O3337">
            <v>0</v>
          </cell>
          <cell r="P3337">
            <v>0</v>
          </cell>
          <cell r="Q3337">
            <v>0</v>
          </cell>
          <cell r="R3337">
            <v>0</v>
          </cell>
          <cell r="S3337">
            <v>0</v>
          </cell>
          <cell r="T3337">
            <v>0</v>
          </cell>
          <cell r="U3337">
            <v>0</v>
          </cell>
          <cell r="V3337">
            <v>0</v>
          </cell>
          <cell r="W3337">
            <v>0</v>
          </cell>
          <cell r="X3337">
            <v>0</v>
          </cell>
          <cell r="Y3337">
            <v>0</v>
          </cell>
          <cell r="Z3337">
            <v>0</v>
          </cell>
        </row>
        <row r="3338">
          <cell r="M3338">
            <v>0</v>
          </cell>
          <cell r="N3338">
            <v>0</v>
          </cell>
          <cell r="O3338">
            <v>0</v>
          </cell>
          <cell r="P3338">
            <v>0</v>
          </cell>
          <cell r="Q3338">
            <v>0</v>
          </cell>
          <cell r="R3338">
            <v>0</v>
          </cell>
          <cell r="S3338">
            <v>0</v>
          </cell>
          <cell r="T3338">
            <v>0</v>
          </cell>
          <cell r="U3338">
            <v>0</v>
          </cell>
          <cell r="V3338">
            <v>0</v>
          </cell>
          <cell r="W3338">
            <v>0</v>
          </cell>
          <cell r="X3338">
            <v>0</v>
          </cell>
          <cell r="Y3338">
            <v>0</v>
          </cell>
          <cell r="Z3338">
            <v>0</v>
          </cell>
        </row>
        <row r="3339">
          <cell r="M3339">
            <v>0</v>
          </cell>
          <cell r="N3339">
            <v>0</v>
          </cell>
          <cell r="O3339">
            <v>0</v>
          </cell>
          <cell r="P3339">
            <v>0</v>
          </cell>
          <cell r="Q3339">
            <v>0</v>
          </cell>
          <cell r="R3339">
            <v>0</v>
          </cell>
          <cell r="S3339">
            <v>0</v>
          </cell>
          <cell r="T3339">
            <v>0</v>
          </cell>
          <cell r="U3339">
            <v>0</v>
          </cell>
          <cell r="V3339">
            <v>0</v>
          </cell>
          <cell r="W3339">
            <v>0</v>
          </cell>
          <cell r="X3339">
            <v>0</v>
          </cell>
          <cell r="Y3339">
            <v>0</v>
          </cell>
          <cell r="Z3339">
            <v>0</v>
          </cell>
        </row>
        <row r="3340">
          <cell r="M3340">
            <v>0</v>
          </cell>
          <cell r="N3340">
            <v>0</v>
          </cell>
          <cell r="O3340">
            <v>0</v>
          </cell>
          <cell r="P3340">
            <v>0</v>
          </cell>
          <cell r="Q3340">
            <v>0</v>
          </cell>
          <cell r="R3340">
            <v>0</v>
          </cell>
          <cell r="S3340">
            <v>0</v>
          </cell>
          <cell r="T3340">
            <v>0</v>
          </cell>
          <cell r="U3340">
            <v>0</v>
          </cell>
          <cell r="V3340">
            <v>0</v>
          </cell>
          <cell r="W3340">
            <v>0</v>
          </cell>
          <cell r="X3340">
            <v>0</v>
          </cell>
          <cell r="Y3340">
            <v>0</v>
          </cell>
          <cell r="Z3340">
            <v>0</v>
          </cell>
        </row>
        <row r="3341">
          <cell r="M3341">
            <v>0</v>
          </cell>
          <cell r="N3341">
            <v>0</v>
          </cell>
          <cell r="O3341">
            <v>0</v>
          </cell>
          <cell r="P3341">
            <v>0</v>
          </cell>
          <cell r="Q3341">
            <v>0</v>
          </cell>
          <cell r="R3341">
            <v>0</v>
          </cell>
          <cell r="S3341">
            <v>0</v>
          </cell>
          <cell r="T3341">
            <v>0</v>
          </cell>
          <cell r="U3341">
            <v>0</v>
          </cell>
          <cell r="V3341">
            <v>0</v>
          </cell>
          <cell r="W3341">
            <v>0</v>
          </cell>
          <cell r="X3341">
            <v>0</v>
          </cell>
          <cell r="Y3341">
            <v>0</v>
          </cell>
          <cell r="Z3341">
            <v>0</v>
          </cell>
        </row>
        <row r="3342">
          <cell r="M3342">
            <v>0</v>
          </cell>
          <cell r="N3342">
            <v>0</v>
          </cell>
          <cell r="O3342">
            <v>0</v>
          </cell>
          <cell r="P3342">
            <v>0</v>
          </cell>
          <cell r="Q3342">
            <v>0</v>
          </cell>
          <cell r="R3342">
            <v>0</v>
          </cell>
          <cell r="S3342">
            <v>0</v>
          </cell>
          <cell r="T3342">
            <v>0</v>
          </cell>
          <cell r="U3342">
            <v>0</v>
          </cell>
          <cell r="V3342">
            <v>0</v>
          </cell>
          <cell r="W3342">
            <v>0</v>
          </cell>
          <cell r="X3342">
            <v>0</v>
          </cell>
          <cell r="Y3342">
            <v>0</v>
          </cell>
          <cell r="Z3342">
            <v>0</v>
          </cell>
        </row>
        <row r="3343">
          <cell r="M3343">
            <v>0</v>
          </cell>
          <cell r="N3343">
            <v>0</v>
          </cell>
          <cell r="O3343">
            <v>0</v>
          </cell>
          <cell r="P3343">
            <v>0</v>
          </cell>
          <cell r="Q3343">
            <v>0</v>
          </cell>
          <cell r="R3343">
            <v>0</v>
          </cell>
          <cell r="S3343">
            <v>0</v>
          </cell>
          <cell r="T3343">
            <v>0</v>
          </cell>
          <cell r="U3343">
            <v>0</v>
          </cell>
          <cell r="V3343">
            <v>0</v>
          </cell>
          <cell r="W3343">
            <v>0</v>
          </cell>
          <cell r="X3343">
            <v>0</v>
          </cell>
          <cell r="Y3343">
            <v>0</v>
          </cell>
          <cell r="Z3343">
            <v>0</v>
          </cell>
        </row>
        <row r="3344">
          <cell r="M3344">
            <v>0</v>
          </cell>
          <cell r="N3344">
            <v>0</v>
          </cell>
          <cell r="O3344">
            <v>0</v>
          </cell>
          <cell r="P3344">
            <v>0</v>
          </cell>
          <cell r="Q3344">
            <v>0</v>
          </cell>
          <cell r="R3344">
            <v>0</v>
          </cell>
          <cell r="S3344">
            <v>0</v>
          </cell>
          <cell r="T3344">
            <v>0</v>
          </cell>
          <cell r="U3344">
            <v>0</v>
          </cell>
          <cell r="V3344">
            <v>0</v>
          </cell>
          <cell r="W3344">
            <v>0</v>
          </cell>
          <cell r="X3344">
            <v>0</v>
          </cell>
          <cell r="Y3344">
            <v>0</v>
          </cell>
          <cell r="Z3344">
            <v>0</v>
          </cell>
        </row>
        <row r="3345">
          <cell r="M3345">
            <v>0</v>
          </cell>
          <cell r="N3345">
            <v>0</v>
          </cell>
          <cell r="O3345">
            <v>0</v>
          </cell>
          <cell r="P3345">
            <v>0</v>
          </cell>
          <cell r="Q3345">
            <v>0</v>
          </cell>
          <cell r="R3345">
            <v>0</v>
          </cell>
          <cell r="S3345">
            <v>0</v>
          </cell>
          <cell r="T3345">
            <v>0</v>
          </cell>
          <cell r="U3345">
            <v>0</v>
          </cell>
          <cell r="V3345">
            <v>0</v>
          </cell>
          <cell r="W3345">
            <v>0</v>
          </cell>
          <cell r="X3345">
            <v>0</v>
          </cell>
          <cell r="Y3345">
            <v>0</v>
          </cell>
          <cell r="Z3345">
            <v>0</v>
          </cell>
        </row>
        <row r="3346">
          <cell r="M3346">
            <v>0</v>
          </cell>
          <cell r="N3346">
            <v>0</v>
          </cell>
          <cell r="O3346">
            <v>0</v>
          </cell>
          <cell r="P3346">
            <v>0</v>
          </cell>
          <cell r="Q3346">
            <v>0</v>
          </cell>
          <cell r="R3346">
            <v>0</v>
          </cell>
          <cell r="S3346">
            <v>0</v>
          </cell>
          <cell r="T3346">
            <v>0</v>
          </cell>
          <cell r="U3346">
            <v>0</v>
          </cell>
          <cell r="V3346">
            <v>0</v>
          </cell>
          <cell r="W3346">
            <v>0</v>
          </cell>
          <cell r="X3346">
            <v>0</v>
          </cell>
          <cell r="Y3346">
            <v>0</v>
          </cell>
          <cell r="Z3346">
            <v>0</v>
          </cell>
        </row>
        <row r="3347">
          <cell r="M3347">
            <v>0</v>
          </cell>
          <cell r="N3347">
            <v>0</v>
          </cell>
          <cell r="O3347">
            <v>0</v>
          </cell>
          <cell r="P3347">
            <v>0</v>
          </cell>
          <cell r="Q3347">
            <v>0</v>
          </cell>
          <cell r="R3347">
            <v>0</v>
          </cell>
          <cell r="S3347">
            <v>0</v>
          </cell>
          <cell r="T3347">
            <v>0</v>
          </cell>
          <cell r="U3347">
            <v>0</v>
          </cell>
          <cell r="V3347">
            <v>0</v>
          </cell>
          <cell r="W3347">
            <v>0</v>
          </cell>
          <cell r="X3347">
            <v>0</v>
          </cell>
          <cell r="Y3347">
            <v>0</v>
          </cell>
          <cell r="Z3347">
            <v>0</v>
          </cell>
        </row>
        <row r="3348">
          <cell r="M3348">
            <v>0</v>
          </cell>
          <cell r="N3348">
            <v>0</v>
          </cell>
          <cell r="O3348">
            <v>0</v>
          </cell>
          <cell r="P3348">
            <v>0</v>
          </cell>
          <cell r="Q3348">
            <v>0</v>
          </cell>
          <cell r="R3348">
            <v>0</v>
          </cell>
          <cell r="S3348">
            <v>0</v>
          </cell>
          <cell r="T3348">
            <v>0</v>
          </cell>
          <cell r="U3348">
            <v>0</v>
          </cell>
          <cell r="V3348">
            <v>0</v>
          </cell>
          <cell r="W3348">
            <v>0</v>
          </cell>
          <cell r="X3348">
            <v>0</v>
          </cell>
          <cell r="Y3348">
            <v>0</v>
          </cell>
          <cell r="Z3348">
            <v>0</v>
          </cell>
        </row>
        <row r="3349">
          <cell r="M3349">
            <v>0</v>
          </cell>
          <cell r="N3349">
            <v>0</v>
          </cell>
          <cell r="O3349">
            <v>0</v>
          </cell>
          <cell r="P3349">
            <v>0</v>
          </cell>
          <cell r="Q3349">
            <v>0</v>
          </cell>
          <cell r="R3349">
            <v>0</v>
          </cell>
          <cell r="S3349">
            <v>0</v>
          </cell>
          <cell r="T3349">
            <v>0</v>
          </cell>
          <cell r="U3349">
            <v>0</v>
          </cell>
          <cell r="V3349">
            <v>0</v>
          </cell>
          <cell r="W3349">
            <v>0</v>
          </cell>
          <cell r="X3349">
            <v>0</v>
          </cell>
          <cell r="Y3349">
            <v>0</v>
          </cell>
          <cell r="Z3349">
            <v>0</v>
          </cell>
        </row>
        <row r="3350">
          <cell r="M3350">
            <v>0</v>
          </cell>
          <cell r="N3350">
            <v>0</v>
          </cell>
          <cell r="O3350">
            <v>0</v>
          </cell>
          <cell r="P3350">
            <v>0</v>
          </cell>
          <cell r="Q3350">
            <v>0</v>
          </cell>
          <cell r="R3350">
            <v>0</v>
          </cell>
          <cell r="S3350">
            <v>0</v>
          </cell>
          <cell r="T3350">
            <v>0</v>
          </cell>
          <cell r="U3350">
            <v>0</v>
          </cell>
          <cell r="V3350">
            <v>0</v>
          </cell>
          <cell r="W3350">
            <v>0</v>
          </cell>
          <cell r="X3350">
            <v>0</v>
          </cell>
          <cell r="Y3350">
            <v>0</v>
          </cell>
          <cell r="Z3350">
            <v>0</v>
          </cell>
        </row>
        <row r="3351">
          <cell r="M3351">
            <v>0</v>
          </cell>
          <cell r="N3351">
            <v>0</v>
          </cell>
          <cell r="O3351">
            <v>0</v>
          </cell>
          <cell r="P3351">
            <v>0</v>
          </cell>
          <cell r="Q3351">
            <v>0</v>
          </cell>
          <cell r="R3351">
            <v>0</v>
          </cell>
          <cell r="S3351">
            <v>0</v>
          </cell>
          <cell r="T3351">
            <v>0</v>
          </cell>
          <cell r="U3351">
            <v>0</v>
          </cell>
          <cell r="V3351">
            <v>0</v>
          </cell>
          <cell r="W3351">
            <v>0</v>
          </cell>
          <cell r="X3351">
            <v>0</v>
          </cell>
          <cell r="Y3351">
            <v>0</v>
          </cell>
          <cell r="Z3351">
            <v>0</v>
          </cell>
        </row>
        <row r="3352">
          <cell r="M3352">
            <v>0</v>
          </cell>
          <cell r="N3352">
            <v>0</v>
          </cell>
          <cell r="O3352">
            <v>0</v>
          </cell>
          <cell r="P3352">
            <v>0</v>
          </cell>
          <cell r="Q3352">
            <v>0</v>
          </cell>
          <cell r="R3352">
            <v>0</v>
          </cell>
          <cell r="S3352">
            <v>0</v>
          </cell>
          <cell r="T3352">
            <v>0</v>
          </cell>
          <cell r="U3352">
            <v>0</v>
          </cell>
          <cell r="V3352">
            <v>0</v>
          </cell>
          <cell r="W3352">
            <v>0</v>
          </cell>
          <cell r="X3352">
            <v>0</v>
          </cell>
          <cell r="Y3352">
            <v>0</v>
          </cell>
          <cell r="Z3352">
            <v>0</v>
          </cell>
        </row>
        <row r="3353">
          <cell r="M3353">
            <v>0</v>
          </cell>
          <cell r="N3353">
            <v>0</v>
          </cell>
          <cell r="O3353">
            <v>0</v>
          </cell>
          <cell r="P3353">
            <v>0</v>
          </cell>
          <cell r="Q3353">
            <v>0</v>
          </cell>
          <cell r="R3353">
            <v>0</v>
          </cell>
          <cell r="S3353">
            <v>0</v>
          </cell>
          <cell r="T3353">
            <v>0</v>
          </cell>
          <cell r="U3353">
            <v>0</v>
          </cell>
          <cell r="V3353">
            <v>0</v>
          </cell>
          <cell r="W3353">
            <v>0</v>
          </cell>
          <cell r="X3353">
            <v>0</v>
          </cell>
          <cell r="Y3353">
            <v>0</v>
          </cell>
          <cell r="Z3353">
            <v>0</v>
          </cell>
        </row>
        <row r="3354">
          <cell r="M3354">
            <v>0</v>
          </cell>
          <cell r="N3354">
            <v>0</v>
          </cell>
          <cell r="O3354">
            <v>0</v>
          </cell>
          <cell r="P3354">
            <v>0</v>
          </cell>
          <cell r="Q3354">
            <v>0</v>
          </cell>
          <cell r="R3354">
            <v>0</v>
          </cell>
          <cell r="S3354">
            <v>0</v>
          </cell>
          <cell r="T3354">
            <v>0</v>
          </cell>
          <cell r="U3354">
            <v>0</v>
          </cell>
          <cell r="V3354">
            <v>0</v>
          </cell>
          <cell r="W3354">
            <v>0</v>
          </cell>
          <cell r="X3354">
            <v>0</v>
          </cell>
          <cell r="Y3354">
            <v>0</v>
          </cell>
          <cell r="Z3354">
            <v>0</v>
          </cell>
        </row>
        <row r="3355">
          <cell r="M3355">
            <v>0</v>
          </cell>
          <cell r="N3355">
            <v>0</v>
          </cell>
          <cell r="O3355">
            <v>0</v>
          </cell>
          <cell r="P3355">
            <v>0</v>
          </cell>
          <cell r="Q3355">
            <v>0</v>
          </cell>
          <cell r="R3355">
            <v>0</v>
          </cell>
          <cell r="S3355">
            <v>0</v>
          </cell>
          <cell r="T3355">
            <v>0</v>
          </cell>
          <cell r="U3355">
            <v>0</v>
          </cell>
          <cell r="V3355">
            <v>0</v>
          </cell>
          <cell r="W3355">
            <v>0</v>
          </cell>
          <cell r="X3355">
            <v>0</v>
          </cell>
          <cell r="Y3355">
            <v>0</v>
          </cell>
          <cell r="Z3355">
            <v>0</v>
          </cell>
        </row>
        <row r="3356">
          <cell r="M3356">
            <v>0</v>
          </cell>
          <cell r="N3356">
            <v>0</v>
          </cell>
          <cell r="O3356">
            <v>0</v>
          </cell>
          <cell r="P3356">
            <v>0</v>
          </cell>
          <cell r="Q3356">
            <v>0</v>
          </cell>
          <cell r="R3356">
            <v>0</v>
          </cell>
          <cell r="S3356">
            <v>0</v>
          </cell>
          <cell r="T3356">
            <v>0</v>
          </cell>
          <cell r="U3356">
            <v>0</v>
          </cell>
          <cell r="V3356">
            <v>0</v>
          </cell>
          <cell r="W3356">
            <v>0</v>
          </cell>
          <cell r="X3356">
            <v>0</v>
          </cell>
          <cell r="Y3356">
            <v>0</v>
          </cell>
          <cell r="Z3356">
            <v>0</v>
          </cell>
        </row>
        <row r="3357">
          <cell r="M3357">
            <v>0</v>
          </cell>
          <cell r="N3357">
            <v>0</v>
          </cell>
          <cell r="O3357">
            <v>0</v>
          </cell>
          <cell r="P3357">
            <v>0</v>
          </cell>
          <cell r="Q3357">
            <v>0</v>
          </cell>
          <cell r="R3357">
            <v>0</v>
          </cell>
          <cell r="S3357">
            <v>0</v>
          </cell>
          <cell r="T3357">
            <v>0</v>
          </cell>
          <cell r="U3357">
            <v>0</v>
          </cell>
          <cell r="V3357">
            <v>0</v>
          </cell>
          <cell r="W3357">
            <v>0</v>
          </cell>
          <cell r="X3357">
            <v>0</v>
          </cell>
          <cell r="Y3357">
            <v>0</v>
          </cell>
          <cell r="Z3357">
            <v>0</v>
          </cell>
        </row>
        <row r="3358">
          <cell r="M3358">
            <v>0</v>
          </cell>
          <cell r="N3358">
            <v>0</v>
          </cell>
          <cell r="O3358">
            <v>0</v>
          </cell>
          <cell r="P3358">
            <v>0</v>
          </cell>
          <cell r="Q3358">
            <v>0</v>
          </cell>
          <cell r="R3358">
            <v>0</v>
          </cell>
          <cell r="S3358">
            <v>0</v>
          </cell>
          <cell r="T3358">
            <v>0</v>
          </cell>
          <cell r="U3358">
            <v>0</v>
          </cell>
          <cell r="V3358">
            <v>0</v>
          </cell>
          <cell r="W3358">
            <v>0</v>
          </cell>
          <cell r="X3358">
            <v>0</v>
          </cell>
          <cell r="Y3358">
            <v>0</v>
          </cell>
          <cell r="Z3358">
            <v>0</v>
          </cell>
        </row>
        <row r="3359">
          <cell r="M3359">
            <v>0</v>
          </cell>
          <cell r="N3359">
            <v>0</v>
          </cell>
          <cell r="O3359">
            <v>0</v>
          </cell>
          <cell r="P3359">
            <v>0</v>
          </cell>
          <cell r="Q3359">
            <v>0</v>
          </cell>
          <cell r="R3359">
            <v>0</v>
          </cell>
          <cell r="S3359">
            <v>0</v>
          </cell>
          <cell r="T3359">
            <v>0</v>
          </cell>
          <cell r="U3359">
            <v>0</v>
          </cell>
          <cell r="V3359">
            <v>0</v>
          </cell>
          <cell r="W3359">
            <v>0</v>
          </cell>
          <cell r="X3359">
            <v>0</v>
          </cell>
          <cell r="Y3359">
            <v>0</v>
          </cell>
          <cell r="Z3359">
            <v>0</v>
          </cell>
        </row>
        <row r="3360">
          <cell r="M3360">
            <v>0</v>
          </cell>
          <cell r="N3360">
            <v>0</v>
          </cell>
          <cell r="O3360">
            <v>0</v>
          </cell>
          <cell r="P3360">
            <v>0</v>
          </cell>
          <cell r="Q3360">
            <v>0</v>
          </cell>
          <cell r="R3360">
            <v>0</v>
          </cell>
          <cell r="S3360">
            <v>0</v>
          </cell>
          <cell r="T3360">
            <v>0</v>
          </cell>
          <cell r="U3360">
            <v>0</v>
          </cell>
          <cell r="V3360">
            <v>0</v>
          </cell>
          <cell r="W3360">
            <v>0</v>
          </cell>
          <cell r="X3360">
            <v>0</v>
          </cell>
          <cell r="Y3360">
            <v>0</v>
          </cell>
          <cell r="Z3360">
            <v>0</v>
          </cell>
        </row>
        <row r="3361">
          <cell r="M3361">
            <v>0</v>
          </cell>
          <cell r="N3361">
            <v>0</v>
          </cell>
          <cell r="O3361">
            <v>0</v>
          </cell>
          <cell r="P3361">
            <v>0</v>
          </cell>
          <cell r="Q3361">
            <v>0</v>
          </cell>
          <cell r="R3361">
            <v>0</v>
          </cell>
          <cell r="S3361">
            <v>0</v>
          </cell>
          <cell r="T3361">
            <v>0</v>
          </cell>
          <cell r="U3361">
            <v>0</v>
          </cell>
          <cell r="V3361">
            <v>0</v>
          </cell>
          <cell r="W3361">
            <v>0</v>
          </cell>
          <cell r="X3361">
            <v>0</v>
          </cell>
          <cell r="Y3361">
            <v>0</v>
          </cell>
          <cell r="Z3361">
            <v>0</v>
          </cell>
        </row>
        <row r="3362">
          <cell r="M3362">
            <v>0</v>
          </cell>
          <cell r="N3362">
            <v>0</v>
          </cell>
          <cell r="O3362">
            <v>0</v>
          </cell>
          <cell r="P3362">
            <v>0</v>
          </cell>
          <cell r="Q3362">
            <v>0</v>
          </cell>
          <cell r="R3362">
            <v>0</v>
          </cell>
          <cell r="S3362">
            <v>0</v>
          </cell>
          <cell r="T3362">
            <v>0</v>
          </cell>
          <cell r="U3362">
            <v>0</v>
          </cell>
          <cell r="V3362">
            <v>0</v>
          </cell>
          <cell r="W3362">
            <v>0</v>
          </cell>
          <cell r="X3362">
            <v>0</v>
          </cell>
          <cell r="Y3362">
            <v>0</v>
          </cell>
          <cell r="Z3362">
            <v>0</v>
          </cell>
        </row>
        <row r="3363">
          <cell r="M3363">
            <v>0</v>
          </cell>
          <cell r="N3363">
            <v>0</v>
          </cell>
          <cell r="O3363">
            <v>0</v>
          </cell>
          <cell r="P3363">
            <v>0</v>
          </cell>
          <cell r="Q3363">
            <v>0</v>
          </cell>
          <cell r="R3363">
            <v>0</v>
          </cell>
          <cell r="S3363">
            <v>0</v>
          </cell>
          <cell r="T3363">
            <v>0</v>
          </cell>
          <cell r="U3363">
            <v>0</v>
          </cell>
          <cell r="V3363">
            <v>0</v>
          </cell>
          <cell r="W3363">
            <v>0</v>
          </cell>
          <cell r="X3363">
            <v>0</v>
          </cell>
          <cell r="Y3363">
            <v>0</v>
          </cell>
          <cell r="Z3363">
            <v>0</v>
          </cell>
        </row>
        <row r="3364">
          <cell r="M3364">
            <v>0</v>
          </cell>
          <cell r="N3364">
            <v>0</v>
          </cell>
          <cell r="O3364">
            <v>0</v>
          </cell>
          <cell r="P3364">
            <v>0</v>
          </cell>
          <cell r="Q3364">
            <v>0</v>
          </cell>
          <cell r="R3364">
            <v>0</v>
          </cell>
          <cell r="S3364">
            <v>0</v>
          </cell>
          <cell r="T3364">
            <v>0</v>
          </cell>
          <cell r="U3364">
            <v>0</v>
          </cell>
          <cell r="V3364">
            <v>0</v>
          </cell>
          <cell r="W3364">
            <v>0</v>
          </cell>
          <cell r="X3364">
            <v>0</v>
          </cell>
          <cell r="Y3364">
            <v>0</v>
          </cell>
          <cell r="Z3364">
            <v>0</v>
          </cell>
        </row>
        <row r="3365">
          <cell r="M3365">
            <v>0</v>
          </cell>
          <cell r="N3365">
            <v>0</v>
          </cell>
          <cell r="O3365">
            <v>0</v>
          </cell>
          <cell r="P3365">
            <v>0</v>
          </cell>
          <cell r="Q3365">
            <v>0</v>
          </cell>
          <cell r="R3365">
            <v>0</v>
          </cell>
          <cell r="S3365">
            <v>0</v>
          </cell>
          <cell r="T3365">
            <v>0</v>
          </cell>
          <cell r="U3365">
            <v>0</v>
          </cell>
          <cell r="V3365">
            <v>0</v>
          </cell>
          <cell r="W3365">
            <v>0</v>
          </cell>
          <cell r="X3365">
            <v>0</v>
          </cell>
          <cell r="Y3365">
            <v>0</v>
          </cell>
          <cell r="Z3365">
            <v>0</v>
          </cell>
        </row>
        <row r="3366">
          <cell r="M3366">
            <v>0</v>
          </cell>
          <cell r="N3366">
            <v>0</v>
          </cell>
          <cell r="O3366">
            <v>0</v>
          </cell>
          <cell r="P3366">
            <v>0</v>
          </cell>
          <cell r="Q3366">
            <v>0</v>
          </cell>
          <cell r="R3366">
            <v>0</v>
          </cell>
          <cell r="S3366">
            <v>0</v>
          </cell>
          <cell r="T3366">
            <v>0</v>
          </cell>
          <cell r="U3366">
            <v>0</v>
          </cell>
          <cell r="V3366">
            <v>0</v>
          </cell>
          <cell r="W3366">
            <v>0</v>
          </cell>
          <cell r="X3366">
            <v>0</v>
          </cell>
          <cell r="Y3366">
            <v>0</v>
          </cell>
          <cell r="Z3366">
            <v>0</v>
          </cell>
        </row>
        <row r="3367">
          <cell r="M3367">
            <v>0</v>
          </cell>
          <cell r="N3367">
            <v>0</v>
          </cell>
          <cell r="O3367">
            <v>0</v>
          </cell>
          <cell r="P3367">
            <v>0</v>
          </cell>
          <cell r="Q3367">
            <v>0</v>
          </cell>
          <cell r="R3367">
            <v>0</v>
          </cell>
          <cell r="S3367">
            <v>0</v>
          </cell>
          <cell r="T3367">
            <v>0</v>
          </cell>
          <cell r="U3367">
            <v>0</v>
          </cell>
          <cell r="V3367">
            <v>0</v>
          </cell>
          <cell r="W3367">
            <v>0</v>
          </cell>
          <cell r="X3367">
            <v>0</v>
          </cell>
          <cell r="Y3367">
            <v>0</v>
          </cell>
          <cell r="Z3367">
            <v>0</v>
          </cell>
        </row>
        <row r="3368">
          <cell r="M3368">
            <v>0</v>
          </cell>
          <cell r="N3368">
            <v>0</v>
          </cell>
          <cell r="O3368">
            <v>0</v>
          </cell>
          <cell r="P3368">
            <v>0</v>
          </cell>
          <cell r="Q3368">
            <v>0</v>
          </cell>
          <cell r="R3368">
            <v>0</v>
          </cell>
          <cell r="S3368">
            <v>0</v>
          </cell>
          <cell r="T3368">
            <v>0</v>
          </cell>
          <cell r="U3368">
            <v>0</v>
          </cell>
          <cell r="V3368">
            <v>0</v>
          </cell>
          <cell r="W3368">
            <v>0</v>
          </cell>
          <cell r="X3368">
            <v>0</v>
          </cell>
          <cell r="Y3368">
            <v>0</v>
          </cell>
          <cell r="Z3368">
            <v>0</v>
          </cell>
        </row>
        <row r="3369">
          <cell r="M3369">
            <v>0</v>
          </cell>
          <cell r="N3369">
            <v>0</v>
          </cell>
          <cell r="O3369">
            <v>0</v>
          </cell>
          <cell r="P3369">
            <v>0</v>
          </cell>
          <cell r="Q3369">
            <v>0</v>
          </cell>
          <cell r="R3369">
            <v>0</v>
          </cell>
          <cell r="S3369">
            <v>0</v>
          </cell>
          <cell r="T3369">
            <v>0</v>
          </cell>
          <cell r="U3369">
            <v>0</v>
          </cell>
          <cell r="V3369">
            <v>0</v>
          </cell>
          <cell r="W3369">
            <v>0</v>
          </cell>
          <cell r="X3369">
            <v>0</v>
          </cell>
          <cell r="Y3369">
            <v>0</v>
          </cell>
          <cell r="Z3369">
            <v>0</v>
          </cell>
        </row>
        <row r="3370">
          <cell r="M3370">
            <v>0</v>
          </cell>
          <cell r="N3370">
            <v>0</v>
          </cell>
          <cell r="O3370">
            <v>0</v>
          </cell>
          <cell r="P3370">
            <v>0</v>
          </cell>
          <cell r="Q3370">
            <v>0</v>
          </cell>
          <cell r="R3370">
            <v>0</v>
          </cell>
          <cell r="S3370">
            <v>0</v>
          </cell>
          <cell r="T3370">
            <v>0</v>
          </cell>
          <cell r="U3370">
            <v>0</v>
          </cell>
          <cell r="V3370">
            <v>0</v>
          </cell>
          <cell r="W3370">
            <v>0</v>
          </cell>
          <cell r="X3370">
            <v>0</v>
          </cell>
          <cell r="Y3370">
            <v>0</v>
          </cell>
          <cell r="Z3370">
            <v>0</v>
          </cell>
        </row>
        <row r="3371">
          <cell r="M3371">
            <v>0</v>
          </cell>
          <cell r="N3371">
            <v>0</v>
          </cell>
          <cell r="O3371">
            <v>0</v>
          </cell>
          <cell r="P3371">
            <v>0</v>
          </cell>
          <cell r="Q3371">
            <v>0</v>
          </cell>
          <cell r="R3371">
            <v>0</v>
          </cell>
          <cell r="S3371">
            <v>0</v>
          </cell>
          <cell r="T3371">
            <v>0</v>
          </cell>
          <cell r="U3371">
            <v>0</v>
          </cell>
          <cell r="V3371">
            <v>0</v>
          </cell>
          <cell r="W3371">
            <v>0</v>
          </cell>
          <cell r="X3371">
            <v>0</v>
          </cell>
          <cell r="Y3371">
            <v>0</v>
          </cell>
          <cell r="Z3371">
            <v>0</v>
          </cell>
        </row>
        <row r="3372">
          <cell r="M3372">
            <v>0</v>
          </cell>
          <cell r="N3372">
            <v>0</v>
          </cell>
          <cell r="O3372">
            <v>0</v>
          </cell>
          <cell r="P3372">
            <v>0</v>
          </cell>
          <cell r="Q3372">
            <v>0</v>
          </cell>
          <cell r="R3372">
            <v>0</v>
          </cell>
          <cell r="S3372">
            <v>0</v>
          </cell>
          <cell r="T3372">
            <v>0</v>
          </cell>
          <cell r="U3372">
            <v>0</v>
          </cell>
          <cell r="V3372">
            <v>0</v>
          </cell>
          <cell r="W3372">
            <v>0</v>
          </cell>
          <cell r="X3372">
            <v>0</v>
          </cell>
          <cell r="Y3372">
            <v>0</v>
          </cell>
          <cell r="Z3372">
            <v>0</v>
          </cell>
        </row>
        <row r="3373">
          <cell r="M3373">
            <v>0</v>
          </cell>
          <cell r="N3373">
            <v>0</v>
          </cell>
          <cell r="O3373">
            <v>0</v>
          </cell>
          <cell r="P3373">
            <v>0</v>
          </cell>
          <cell r="Q3373">
            <v>0</v>
          </cell>
          <cell r="R3373">
            <v>0</v>
          </cell>
          <cell r="S3373">
            <v>0</v>
          </cell>
          <cell r="T3373">
            <v>0</v>
          </cell>
          <cell r="U3373">
            <v>0</v>
          </cell>
          <cell r="V3373">
            <v>0</v>
          </cell>
          <cell r="W3373">
            <v>0</v>
          </cell>
          <cell r="X3373">
            <v>0</v>
          </cell>
          <cell r="Y3373">
            <v>0</v>
          </cell>
          <cell r="Z3373">
            <v>0</v>
          </cell>
        </row>
        <row r="3374">
          <cell r="M3374">
            <v>0</v>
          </cell>
          <cell r="N3374">
            <v>0</v>
          </cell>
          <cell r="O3374">
            <v>0</v>
          </cell>
          <cell r="P3374">
            <v>0</v>
          </cell>
          <cell r="Q3374">
            <v>0</v>
          </cell>
          <cell r="R3374">
            <v>0</v>
          </cell>
          <cell r="S3374">
            <v>0</v>
          </cell>
          <cell r="T3374">
            <v>0</v>
          </cell>
          <cell r="U3374">
            <v>0</v>
          </cell>
          <cell r="V3374">
            <v>0</v>
          </cell>
          <cell r="W3374">
            <v>0</v>
          </cell>
          <cell r="X3374">
            <v>0</v>
          </cell>
          <cell r="Y3374">
            <v>0</v>
          </cell>
          <cell r="Z3374">
            <v>0</v>
          </cell>
        </row>
        <row r="3375">
          <cell r="M3375">
            <v>0</v>
          </cell>
          <cell r="N3375">
            <v>0</v>
          </cell>
          <cell r="O3375">
            <v>0</v>
          </cell>
          <cell r="P3375">
            <v>0</v>
          </cell>
          <cell r="Q3375">
            <v>0</v>
          </cell>
          <cell r="R3375">
            <v>0</v>
          </cell>
          <cell r="S3375">
            <v>0</v>
          </cell>
          <cell r="T3375">
            <v>0</v>
          </cell>
          <cell r="U3375">
            <v>0</v>
          </cell>
          <cell r="V3375">
            <v>0</v>
          </cell>
          <cell r="W3375">
            <v>0</v>
          </cell>
          <cell r="X3375">
            <v>0</v>
          </cell>
          <cell r="Y3375">
            <v>0</v>
          </cell>
          <cell r="Z3375">
            <v>0</v>
          </cell>
        </row>
        <row r="3376">
          <cell r="M3376">
            <v>0</v>
          </cell>
          <cell r="N3376">
            <v>0</v>
          </cell>
          <cell r="O3376">
            <v>0</v>
          </cell>
          <cell r="P3376">
            <v>0</v>
          </cell>
          <cell r="Q3376">
            <v>0</v>
          </cell>
          <cell r="R3376">
            <v>0</v>
          </cell>
          <cell r="S3376">
            <v>0</v>
          </cell>
          <cell r="T3376">
            <v>0</v>
          </cell>
          <cell r="U3376">
            <v>0</v>
          </cell>
          <cell r="V3376">
            <v>0</v>
          </cell>
          <cell r="W3376">
            <v>0</v>
          </cell>
          <cell r="X3376">
            <v>0</v>
          </cell>
          <cell r="Y3376">
            <v>0</v>
          </cell>
          <cell r="Z3376">
            <v>0</v>
          </cell>
        </row>
        <row r="3377">
          <cell r="M3377">
            <v>0</v>
          </cell>
          <cell r="N3377">
            <v>0</v>
          </cell>
          <cell r="O3377">
            <v>0</v>
          </cell>
          <cell r="P3377">
            <v>0</v>
          </cell>
          <cell r="Q3377">
            <v>0</v>
          </cell>
          <cell r="R3377">
            <v>0</v>
          </cell>
          <cell r="S3377">
            <v>0</v>
          </cell>
          <cell r="T3377">
            <v>0</v>
          </cell>
          <cell r="U3377">
            <v>0</v>
          </cell>
          <cell r="V3377">
            <v>0</v>
          </cell>
          <cell r="W3377">
            <v>0</v>
          </cell>
          <cell r="X3377">
            <v>0</v>
          </cell>
          <cell r="Y3377">
            <v>0</v>
          </cell>
          <cell r="Z3377">
            <v>0</v>
          </cell>
        </row>
        <row r="3378">
          <cell r="M3378">
            <v>0</v>
          </cell>
          <cell r="N3378">
            <v>0</v>
          </cell>
          <cell r="O3378">
            <v>0</v>
          </cell>
          <cell r="P3378">
            <v>0</v>
          </cell>
          <cell r="Q3378">
            <v>0</v>
          </cell>
          <cell r="R3378">
            <v>0</v>
          </cell>
          <cell r="S3378">
            <v>0</v>
          </cell>
          <cell r="T3378">
            <v>0</v>
          </cell>
          <cell r="U3378">
            <v>0</v>
          </cell>
          <cell r="V3378">
            <v>0</v>
          </cell>
          <cell r="W3378">
            <v>0</v>
          </cell>
          <cell r="X3378">
            <v>0</v>
          </cell>
          <cell r="Y3378">
            <v>0</v>
          </cell>
          <cell r="Z3378">
            <v>0</v>
          </cell>
        </row>
        <row r="3379">
          <cell r="M3379">
            <v>0</v>
          </cell>
          <cell r="N3379">
            <v>0</v>
          </cell>
          <cell r="O3379">
            <v>0</v>
          </cell>
          <cell r="P3379">
            <v>0</v>
          </cell>
          <cell r="Q3379">
            <v>0</v>
          </cell>
          <cell r="R3379">
            <v>0</v>
          </cell>
          <cell r="S3379">
            <v>0</v>
          </cell>
          <cell r="T3379">
            <v>0</v>
          </cell>
          <cell r="U3379">
            <v>0</v>
          </cell>
          <cell r="V3379">
            <v>0</v>
          </cell>
          <cell r="W3379">
            <v>0</v>
          </cell>
          <cell r="X3379">
            <v>0</v>
          </cell>
          <cell r="Y3379">
            <v>0</v>
          </cell>
          <cell r="Z3379">
            <v>0</v>
          </cell>
        </row>
        <row r="3380">
          <cell r="M3380">
            <v>0</v>
          </cell>
          <cell r="N3380">
            <v>0</v>
          </cell>
          <cell r="O3380">
            <v>0</v>
          </cell>
          <cell r="P3380">
            <v>0</v>
          </cell>
          <cell r="Q3380">
            <v>0</v>
          </cell>
          <cell r="R3380">
            <v>0</v>
          </cell>
          <cell r="S3380">
            <v>0</v>
          </cell>
          <cell r="T3380">
            <v>0</v>
          </cell>
          <cell r="U3380">
            <v>0</v>
          </cell>
          <cell r="V3380">
            <v>0</v>
          </cell>
          <cell r="W3380">
            <v>0</v>
          </cell>
          <cell r="X3380">
            <v>0</v>
          </cell>
          <cell r="Y3380">
            <v>0</v>
          </cell>
          <cell r="Z3380">
            <v>0</v>
          </cell>
        </row>
        <row r="3381">
          <cell r="M3381">
            <v>0</v>
          </cell>
          <cell r="N3381">
            <v>0</v>
          </cell>
          <cell r="O3381">
            <v>0</v>
          </cell>
          <cell r="P3381">
            <v>0</v>
          </cell>
          <cell r="Q3381">
            <v>0</v>
          </cell>
          <cell r="R3381">
            <v>0</v>
          </cell>
          <cell r="S3381">
            <v>0</v>
          </cell>
          <cell r="T3381">
            <v>0</v>
          </cell>
          <cell r="U3381">
            <v>0</v>
          </cell>
          <cell r="V3381">
            <v>0</v>
          </cell>
          <cell r="W3381">
            <v>0</v>
          </cell>
          <cell r="X3381">
            <v>0</v>
          </cell>
          <cell r="Y3381">
            <v>0</v>
          </cell>
          <cell r="Z3381">
            <v>0</v>
          </cell>
        </row>
        <row r="3382">
          <cell r="M3382">
            <v>0</v>
          </cell>
          <cell r="N3382">
            <v>0</v>
          </cell>
          <cell r="O3382">
            <v>0</v>
          </cell>
          <cell r="P3382">
            <v>0</v>
          </cell>
          <cell r="Q3382">
            <v>0</v>
          </cell>
          <cell r="R3382">
            <v>0</v>
          </cell>
          <cell r="S3382">
            <v>0</v>
          </cell>
          <cell r="T3382">
            <v>0</v>
          </cell>
          <cell r="U3382">
            <v>0</v>
          </cell>
          <cell r="V3382">
            <v>0</v>
          </cell>
          <cell r="W3382">
            <v>0</v>
          </cell>
          <cell r="X3382">
            <v>0</v>
          </cell>
          <cell r="Y3382">
            <v>0</v>
          </cell>
          <cell r="Z3382">
            <v>0</v>
          </cell>
        </row>
        <row r="3383">
          <cell r="M3383">
            <v>0</v>
          </cell>
          <cell r="N3383">
            <v>0</v>
          </cell>
          <cell r="O3383">
            <v>0</v>
          </cell>
          <cell r="P3383">
            <v>0</v>
          </cell>
          <cell r="Q3383">
            <v>0</v>
          </cell>
          <cell r="R3383">
            <v>0</v>
          </cell>
          <cell r="S3383">
            <v>0</v>
          </cell>
          <cell r="T3383">
            <v>0</v>
          </cell>
          <cell r="U3383">
            <v>0</v>
          </cell>
          <cell r="V3383">
            <v>0</v>
          </cell>
          <cell r="W3383">
            <v>0</v>
          </cell>
          <cell r="X3383">
            <v>0</v>
          </cell>
          <cell r="Y3383">
            <v>0</v>
          </cell>
          <cell r="Z3383">
            <v>0</v>
          </cell>
        </row>
        <row r="3384">
          <cell r="M3384">
            <v>0</v>
          </cell>
          <cell r="N3384">
            <v>0</v>
          </cell>
          <cell r="O3384">
            <v>0</v>
          </cell>
          <cell r="P3384">
            <v>0</v>
          </cell>
          <cell r="Q3384">
            <v>0</v>
          </cell>
          <cell r="R3384">
            <v>0</v>
          </cell>
          <cell r="S3384">
            <v>0</v>
          </cell>
          <cell r="T3384">
            <v>0</v>
          </cell>
          <cell r="U3384">
            <v>0</v>
          </cell>
          <cell r="V3384">
            <v>0</v>
          </cell>
          <cell r="W3384">
            <v>0</v>
          </cell>
          <cell r="X3384">
            <v>0</v>
          </cell>
          <cell r="Y3384">
            <v>0</v>
          </cell>
          <cell r="Z3384">
            <v>0</v>
          </cell>
        </row>
        <row r="3385">
          <cell r="M3385">
            <v>0</v>
          </cell>
          <cell r="N3385">
            <v>0</v>
          </cell>
          <cell r="O3385">
            <v>0</v>
          </cell>
          <cell r="P3385">
            <v>0</v>
          </cell>
          <cell r="Q3385">
            <v>0</v>
          </cell>
          <cell r="R3385">
            <v>0</v>
          </cell>
          <cell r="S3385">
            <v>0</v>
          </cell>
          <cell r="T3385">
            <v>0</v>
          </cell>
          <cell r="U3385">
            <v>0</v>
          </cell>
          <cell r="V3385">
            <v>0</v>
          </cell>
          <cell r="W3385">
            <v>0</v>
          </cell>
          <cell r="X3385">
            <v>0</v>
          </cell>
          <cell r="Y3385">
            <v>0</v>
          </cell>
          <cell r="Z3385">
            <v>0</v>
          </cell>
        </row>
        <row r="3386">
          <cell r="M3386">
            <v>0</v>
          </cell>
          <cell r="N3386">
            <v>0</v>
          </cell>
          <cell r="O3386">
            <v>0</v>
          </cell>
          <cell r="P3386">
            <v>0</v>
          </cell>
          <cell r="Q3386">
            <v>0</v>
          </cell>
          <cell r="R3386">
            <v>0</v>
          </cell>
          <cell r="S3386">
            <v>0</v>
          </cell>
          <cell r="T3386">
            <v>0</v>
          </cell>
          <cell r="U3386">
            <v>0</v>
          </cell>
          <cell r="V3386">
            <v>0</v>
          </cell>
          <cell r="W3386">
            <v>0</v>
          </cell>
          <cell r="X3386">
            <v>0</v>
          </cell>
          <cell r="Y3386">
            <v>0</v>
          </cell>
          <cell r="Z3386">
            <v>0</v>
          </cell>
        </row>
        <row r="3387">
          <cell r="M3387">
            <v>0</v>
          </cell>
          <cell r="N3387">
            <v>0</v>
          </cell>
          <cell r="O3387">
            <v>0</v>
          </cell>
          <cell r="P3387">
            <v>0</v>
          </cell>
          <cell r="Q3387">
            <v>0</v>
          </cell>
          <cell r="R3387">
            <v>0</v>
          </cell>
          <cell r="S3387">
            <v>0</v>
          </cell>
          <cell r="T3387">
            <v>0</v>
          </cell>
          <cell r="U3387">
            <v>0</v>
          </cell>
          <cell r="V3387">
            <v>0</v>
          </cell>
          <cell r="W3387">
            <v>0</v>
          </cell>
          <cell r="X3387">
            <v>0</v>
          </cell>
          <cell r="Y3387">
            <v>0</v>
          </cell>
          <cell r="Z3387">
            <v>0</v>
          </cell>
        </row>
        <row r="3388">
          <cell r="M3388">
            <v>0</v>
          </cell>
          <cell r="N3388">
            <v>0</v>
          </cell>
          <cell r="O3388">
            <v>0</v>
          </cell>
          <cell r="P3388">
            <v>0</v>
          </cell>
          <cell r="Q3388">
            <v>0</v>
          </cell>
          <cell r="R3388">
            <v>0</v>
          </cell>
          <cell r="S3388">
            <v>0</v>
          </cell>
          <cell r="T3388">
            <v>0</v>
          </cell>
          <cell r="U3388">
            <v>0</v>
          </cell>
          <cell r="V3388">
            <v>0</v>
          </cell>
          <cell r="W3388">
            <v>0</v>
          </cell>
          <cell r="X3388">
            <v>0</v>
          </cell>
          <cell r="Y3388">
            <v>0</v>
          </cell>
          <cell r="Z3388">
            <v>0</v>
          </cell>
        </row>
        <row r="3389">
          <cell r="M3389">
            <v>0</v>
          </cell>
          <cell r="N3389">
            <v>0</v>
          </cell>
          <cell r="O3389">
            <v>0</v>
          </cell>
          <cell r="P3389">
            <v>0</v>
          </cell>
          <cell r="Q3389">
            <v>0</v>
          </cell>
          <cell r="R3389">
            <v>0</v>
          </cell>
          <cell r="S3389">
            <v>0</v>
          </cell>
          <cell r="T3389">
            <v>0</v>
          </cell>
          <cell r="U3389">
            <v>0</v>
          </cell>
          <cell r="V3389">
            <v>0</v>
          </cell>
          <cell r="W3389">
            <v>0</v>
          </cell>
          <cell r="X3389">
            <v>0</v>
          </cell>
          <cell r="Y3389">
            <v>0</v>
          </cell>
          <cell r="Z3389">
            <v>0</v>
          </cell>
        </row>
        <row r="3390">
          <cell r="M3390">
            <v>0</v>
          </cell>
          <cell r="N3390">
            <v>0</v>
          </cell>
          <cell r="O3390">
            <v>0</v>
          </cell>
          <cell r="P3390">
            <v>0</v>
          </cell>
          <cell r="Q3390">
            <v>0</v>
          </cell>
          <cell r="R3390">
            <v>0</v>
          </cell>
          <cell r="S3390">
            <v>0</v>
          </cell>
          <cell r="T3390">
            <v>0</v>
          </cell>
          <cell r="U3390">
            <v>0</v>
          </cell>
          <cell r="V3390">
            <v>0</v>
          </cell>
          <cell r="W3390">
            <v>0</v>
          </cell>
          <cell r="X3390">
            <v>0</v>
          </cell>
          <cell r="Y3390">
            <v>0</v>
          </cell>
          <cell r="Z3390">
            <v>0</v>
          </cell>
        </row>
        <row r="3391">
          <cell r="M3391">
            <v>0</v>
          </cell>
          <cell r="N3391">
            <v>0</v>
          </cell>
          <cell r="O3391">
            <v>0</v>
          </cell>
          <cell r="P3391">
            <v>0</v>
          </cell>
          <cell r="Q3391">
            <v>0</v>
          </cell>
          <cell r="R3391">
            <v>0</v>
          </cell>
          <cell r="S3391">
            <v>0</v>
          </cell>
          <cell r="T3391">
            <v>0</v>
          </cell>
          <cell r="U3391">
            <v>0</v>
          </cell>
          <cell r="V3391">
            <v>0</v>
          </cell>
          <cell r="W3391">
            <v>0</v>
          </cell>
          <cell r="X3391">
            <v>0</v>
          </cell>
          <cell r="Y3391">
            <v>0</v>
          </cell>
          <cell r="Z3391">
            <v>0</v>
          </cell>
        </row>
        <row r="3392">
          <cell r="M3392">
            <v>0</v>
          </cell>
          <cell r="N3392">
            <v>0</v>
          </cell>
          <cell r="O3392">
            <v>0</v>
          </cell>
          <cell r="P3392">
            <v>0</v>
          </cell>
          <cell r="Q3392">
            <v>0</v>
          </cell>
          <cell r="R3392">
            <v>0</v>
          </cell>
          <cell r="S3392">
            <v>0</v>
          </cell>
          <cell r="T3392">
            <v>0</v>
          </cell>
          <cell r="U3392">
            <v>0</v>
          </cell>
          <cell r="V3392">
            <v>0</v>
          </cell>
          <cell r="W3392">
            <v>0</v>
          </cell>
          <cell r="X3392">
            <v>0</v>
          </cell>
          <cell r="Y3392">
            <v>0</v>
          </cell>
          <cell r="Z3392">
            <v>0</v>
          </cell>
        </row>
        <row r="3393">
          <cell r="M3393">
            <v>0</v>
          </cell>
          <cell r="N3393">
            <v>0</v>
          </cell>
          <cell r="O3393">
            <v>0</v>
          </cell>
          <cell r="P3393">
            <v>0</v>
          </cell>
          <cell r="Q3393">
            <v>0</v>
          </cell>
          <cell r="R3393">
            <v>0</v>
          </cell>
          <cell r="S3393">
            <v>0</v>
          </cell>
          <cell r="T3393">
            <v>0</v>
          </cell>
          <cell r="U3393">
            <v>0</v>
          </cell>
          <cell r="V3393">
            <v>0</v>
          </cell>
          <cell r="W3393">
            <v>0</v>
          </cell>
          <cell r="X3393">
            <v>0</v>
          </cell>
          <cell r="Y3393">
            <v>0</v>
          </cell>
          <cell r="Z3393">
            <v>0</v>
          </cell>
        </row>
        <row r="3394">
          <cell r="M3394">
            <v>0</v>
          </cell>
          <cell r="N3394">
            <v>0</v>
          </cell>
          <cell r="O3394">
            <v>0</v>
          </cell>
          <cell r="P3394">
            <v>0</v>
          </cell>
          <cell r="Q3394">
            <v>0</v>
          </cell>
          <cell r="R3394">
            <v>0</v>
          </cell>
          <cell r="S3394">
            <v>0</v>
          </cell>
          <cell r="T3394">
            <v>0</v>
          </cell>
          <cell r="U3394">
            <v>0</v>
          </cell>
          <cell r="V3394">
            <v>0</v>
          </cell>
          <cell r="W3394">
            <v>0</v>
          </cell>
          <cell r="X3394">
            <v>0</v>
          </cell>
          <cell r="Y3394">
            <v>0</v>
          </cell>
          <cell r="Z3394">
            <v>0</v>
          </cell>
        </row>
        <row r="3395">
          <cell r="M3395">
            <v>0</v>
          </cell>
          <cell r="N3395">
            <v>0</v>
          </cell>
          <cell r="O3395">
            <v>0</v>
          </cell>
          <cell r="P3395">
            <v>0</v>
          </cell>
          <cell r="Q3395">
            <v>0</v>
          </cell>
          <cell r="R3395">
            <v>0</v>
          </cell>
          <cell r="S3395">
            <v>0</v>
          </cell>
          <cell r="T3395">
            <v>0</v>
          </cell>
          <cell r="U3395">
            <v>0</v>
          </cell>
          <cell r="V3395">
            <v>0</v>
          </cell>
          <cell r="W3395">
            <v>0</v>
          </cell>
          <cell r="X3395">
            <v>0</v>
          </cell>
          <cell r="Y3395">
            <v>0</v>
          </cell>
          <cell r="Z3395">
            <v>0</v>
          </cell>
        </row>
        <row r="3396">
          <cell r="M3396">
            <v>0</v>
          </cell>
          <cell r="N3396">
            <v>0</v>
          </cell>
          <cell r="O3396">
            <v>0</v>
          </cell>
          <cell r="P3396">
            <v>0</v>
          </cell>
          <cell r="Q3396">
            <v>0</v>
          </cell>
          <cell r="R3396">
            <v>0</v>
          </cell>
          <cell r="S3396">
            <v>0</v>
          </cell>
          <cell r="T3396">
            <v>0</v>
          </cell>
          <cell r="U3396">
            <v>0</v>
          </cell>
          <cell r="V3396">
            <v>0</v>
          </cell>
          <cell r="W3396">
            <v>0</v>
          </cell>
          <cell r="X3396">
            <v>0</v>
          </cell>
          <cell r="Y3396">
            <v>0</v>
          </cell>
          <cell r="Z3396">
            <v>0</v>
          </cell>
        </row>
        <row r="3397">
          <cell r="M3397">
            <v>0</v>
          </cell>
          <cell r="N3397">
            <v>0</v>
          </cell>
          <cell r="O3397">
            <v>0</v>
          </cell>
          <cell r="P3397">
            <v>0</v>
          </cell>
          <cell r="Q3397">
            <v>0</v>
          </cell>
          <cell r="R3397">
            <v>0</v>
          </cell>
          <cell r="S3397">
            <v>0</v>
          </cell>
          <cell r="T3397">
            <v>0</v>
          </cell>
          <cell r="U3397">
            <v>0</v>
          </cell>
          <cell r="V3397">
            <v>0</v>
          </cell>
          <cell r="W3397">
            <v>0</v>
          </cell>
          <cell r="X3397">
            <v>0</v>
          </cell>
          <cell r="Y3397">
            <v>0</v>
          </cell>
          <cell r="Z3397">
            <v>0</v>
          </cell>
        </row>
        <row r="3398">
          <cell r="M3398">
            <v>0</v>
          </cell>
          <cell r="N3398">
            <v>0</v>
          </cell>
          <cell r="O3398">
            <v>0</v>
          </cell>
          <cell r="P3398">
            <v>0</v>
          </cell>
          <cell r="Q3398">
            <v>0</v>
          </cell>
          <cell r="R3398">
            <v>0</v>
          </cell>
          <cell r="S3398">
            <v>0</v>
          </cell>
          <cell r="T3398">
            <v>0</v>
          </cell>
          <cell r="U3398">
            <v>0</v>
          </cell>
          <cell r="V3398">
            <v>0</v>
          </cell>
          <cell r="W3398">
            <v>0</v>
          </cell>
          <cell r="X3398">
            <v>0</v>
          </cell>
          <cell r="Y3398">
            <v>0</v>
          </cell>
          <cell r="Z3398">
            <v>0</v>
          </cell>
        </row>
        <row r="3399">
          <cell r="M3399">
            <v>0</v>
          </cell>
          <cell r="N3399">
            <v>0</v>
          </cell>
          <cell r="O3399">
            <v>0</v>
          </cell>
          <cell r="P3399">
            <v>0</v>
          </cell>
          <cell r="Q3399">
            <v>0</v>
          </cell>
          <cell r="R3399">
            <v>0</v>
          </cell>
          <cell r="S3399">
            <v>0</v>
          </cell>
          <cell r="T3399">
            <v>0</v>
          </cell>
          <cell r="U3399">
            <v>0</v>
          </cell>
          <cell r="V3399">
            <v>0</v>
          </cell>
          <cell r="W3399">
            <v>0</v>
          </cell>
          <cell r="X3399">
            <v>0</v>
          </cell>
          <cell r="Y3399">
            <v>0</v>
          </cell>
          <cell r="Z3399">
            <v>0</v>
          </cell>
        </row>
        <row r="3400">
          <cell r="M3400">
            <v>0</v>
          </cell>
          <cell r="N3400">
            <v>0</v>
          </cell>
          <cell r="O3400">
            <v>0</v>
          </cell>
          <cell r="P3400">
            <v>0</v>
          </cell>
          <cell r="Q3400">
            <v>0</v>
          </cell>
          <cell r="R3400">
            <v>0</v>
          </cell>
          <cell r="S3400">
            <v>0</v>
          </cell>
          <cell r="T3400">
            <v>0</v>
          </cell>
          <cell r="U3400">
            <v>0</v>
          </cell>
          <cell r="V3400">
            <v>0</v>
          </cell>
          <cell r="W3400">
            <v>0</v>
          </cell>
          <cell r="X3400">
            <v>0</v>
          </cell>
          <cell r="Y3400">
            <v>0</v>
          </cell>
          <cell r="Z3400">
            <v>0</v>
          </cell>
        </row>
        <row r="3401">
          <cell r="M3401">
            <v>0</v>
          </cell>
          <cell r="N3401">
            <v>0</v>
          </cell>
          <cell r="O3401">
            <v>0</v>
          </cell>
          <cell r="P3401">
            <v>0</v>
          </cell>
          <cell r="Q3401">
            <v>0</v>
          </cell>
          <cell r="R3401">
            <v>0</v>
          </cell>
          <cell r="S3401">
            <v>0</v>
          </cell>
          <cell r="T3401">
            <v>0</v>
          </cell>
          <cell r="U3401">
            <v>0</v>
          </cell>
          <cell r="V3401">
            <v>0</v>
          </cell>
          <cell r="W3401">
            <v>0</v>
          </cell>
          <cell r="X3401">
            <v>0</v>
          </cell>
          <cell r="Y3401">
            <v>0</v>
          </cell>
          <cell r="Z3401">
            <v>0</v>
          </cell>
        </row>
        <row r="3402">
          <cell r="M3402">
            <v>0</v>
          </cell>
          <cell r="N3402">
            <v>0</v>
          </cell>
          <cell r="O3402">
            <v>0</v>
          </cell>
          <cell r="P3402">
            <v>0</v>
          </cell>
          <cell r="Q3402">
            <v>0</v>
          </cell>
          <cell r="R3402">
            <v>0</v>
          </cell>
          <cell r="S3402">
            <v>0</v>
          </cell>
          <cell r="T3402">
            <v>0</v>
          </cell>
          <cell r="U3402">
            <v>0</v>
          </cell>
          <cell r="V3402">
            <v>0</v>
          </cell>
          <cell r="W3402">
            <v>0</v>
          </cell>
          <cell r="X3402">
            <v>0</v>
          </cell>
          <cell r="Y3402">
            <v>0</v>
          </cell>
          <cell r="Z3402">
            <v>0</v>
          </cell>
        </row>
        <row r="3403">
          <cell r="M3403">
            <v>0</v>
          </cell>
          <cell r="N3403">
            <v>0</v>
          </cell>
          <cell r="O3403">
            <v>0</v>
          </cell>
          <cell r="P3403">
            <v>0</v>
          </cell>
          <cell r="Q3403">
            <v>0</v>
          </cell>
          <cell r="R3403">
            <v>0</v>
          </cell>
          <cell r="S3403">
            <v>0</v>
          </cell>
          <cell r="T3403">
            <v>0</v>
          </cell>
          <cell r="U3403">
            <v>0</v>
          </cell>
          <cell r="V3403">
            <v>0</v>
          </cell>
          <cell r="W3403">
            <v>0</v>
          </cell>
          <cell r="X3403">
            <v>0</v>
          </cell>
          <cell r="Y3403">
            <v>0</v>
          </cell>
          <cell r="Z3403">
            <v>0</v>
          </cell>
        </row>
        <row r="3404">
          <cell r="M3404">
            <v>0</v>
          </cell>
          <cell r="N3404">
            <v>0</v>
          </cell>
          <cell r="O3404">
            <v>0</v>
          </cell>
          <cell r="P3404">
            <v>0</v>
          </cell>
          <cell r="Q3404">
            <v>0</v>
          </cell>
          <cell r="R3404">
            <v>0</v>
          </cell>
          <cell r="S3404">
            <v>0</v>
          </cell>
          <cell r="T3404">
            <v>0</v>
          </cell>
          <cell r="U3404">
            <v>0</v>
          </cell>
          <cell r="V3404">
            <v>0</v>
          </cell>
          <cell r="W3404">
            <v>0</v>
          </cell>
          <cell r="X3404">
            <v>0</v>
          </cell>
          <cell r="Y3404">
            <v>0</v>
          </cell>
          <cell r="Z3404">
            <v>0</v>
          </cell>
        </row>
        <row r="3405">
          <cell r="M3405">
            <v>0</v>
          </cell>
          <cell r="N3405">
            <v>0</v>
          </cell>
          <cell r="O3405">
            <v>0</v>
          </cell>
          <cell r="P3405">
            <v>0</v>
          </cell>
          <cell r="Q3405">
            <v>0</v>
          </cell>
          <cell r="R3405">
            <v>0</v>
          </cell>
          <cell r="S3405">
            <v>0</v>
          </cell>
          <cell r="T3405">
            <v>0</v>
          </cell>
          <cell r="U3405">
            <v>0</v>
          </cell>
          <cell r="V3405">
            <v>0</v>
          </cell>
          <cell r="W3405">
            <v>0</v>
          </cell>
          <cell r="X3405">
            <v>0</v>
          </cell>
          <cell r="Y3405">
            <v>0</v>
          </cell>
          <cell r="Z3405">
            <v>0</v>
          </cell>
        </row>
        <row r="3406">
          <cell r="M3406">
            <v>0</v>
          </cell>
          <cell r="N3406">
            <v>0</v>
          </cell>
          <cell r="O3406">
            <v>0</v>
          </cell>
          <cell r="P3406">
            <v>0</v>
          </cell>
          <cell r="Q3406">
            <v>0</v>
          </cell>
          <cell r="R3406">
            <v>0</v>
          </cell>
          <cell r="S3406">
            <v>0</v>
          </cell>
          <cell r="T3406">
            <v>0</v>
          </cell>
          <cell r="U3406">
            <v>0</v>
          </cell>
          <cell r="V3406">
            <v>0</v>
          </cell>
          <cell r="W3406">
            <v>0</v>
          </cell>
          <cell r="X3406">
            <v>0</v>
          </cell>
          <cell r="Y3406">
            <v>0</v>
          </cell>
          <cell r="Z3406">
            <v>0</v>
          </cell>
        </row>
        <row r="3407">
          <cell r="M3407">
            <v>0</v>
          </cell>
          <cell r="N3407">
            <v>0</v>
          </cell>
          <cell r="O3407">
            <v>0</v>
          </cell>
          <cell r="P3407">
            <v>0</v>
          </cell>
          <cell r="Q3407">
            <v>0</v>
          </cell>
          <cell r="R3407">
            <v>0</v>
          </cell>
          <cell r="S3407">
            <v>0</v>
          </cell>
          <cell r="T3407">
            <v>0</v>
          </cell>
          <cell r="U3407">
            <v>0</v>
          </cell>
          <cell r="V3407">
            <v>0</v>
          </cell>
          <cell r="W3407">
            <v>0</v>
          </cell>
          <cell r="X3407">
            <v>0</v>
          </cell>
          <cell r="Y3407">
            <v>0</v>
          </cell>
          <cell r="Z3407">
            <v>0</v>
          </cell>
        </row>
        <row r="3408">
          <cell r="M3408">
            <v>0</v>
          </cell>
          <cell r="N3408">
            <v>0</v>
          </cell>
          <cell r="O3408">
            <v>0</v>
          </cell>
          <cell r="P3408">
            <v>0</v>
          </cell>
          <cell r="Q3408">
            <v>0</v>
          </cell>
          <cell r="R3408">
            <v>0</v>
          </cell>
          <cell r="S3408">
            <v>0</v>
          </cell>
          <cell r="T3408">
            <v>0</v>
          </cell>
          <cell r="U3408">
            <v>0</v>
          </cell>
          <cell r="V3408">
            <v>0</v>
          </cell>
          <cell r="W3408">
            <v>0</v>
          </cell>
          <cell r="X3408">
            <v>0</v>
          </cell>
          <cell r="Y3408">
            <v>0</v>
          </cell>
          <cell r="Z3408">
            <v>0</v>
          </cell>
        </row>
        <row r="3409">
          <cell r="M3409">
            <v>0</v>
          </cell>
          <cell r="N3409">
            <v>0</v>
          </cell>
          <cell r="O3409">
            <v>0</v>
          </cell>
          <cell r="P3409">
            <v>0</v>
          </cell>
          <cell r="Q3409">
            <v>0</v>
          </cell>
          <cell r="R3409">
            <v>0</v>
          </cell>
          <cell r="S3409">
            <v>0</v>
          </cell>
          <cell r="T3409">
            <v>0</v>
          </cell>
          <cell r="U3409">
            <v>0</v>
          </cell>
          <cell r="V3409">
            <v>0</v>
          </cell>
          <cell r="W3409">
            <v>0</v>
          </cell>
          <cell r="X3409">
            <v>0</v>
          </cell>
          <cell r="Y3409">
            <v>0</v>
          </cell>
          <cell r="Z3409">
            <v>0</v>
          </cell>
        </row>
        <row r="3410">
          <cell r="M3410">
            <v>0</v>
          </cell>
          <cell r="N3410">
            <v>0</v>
          </cell>
          <cell r="O3410">
            <v>0</v>
          </cell>
          <cell r="P3410">
            <v>0</v>
          </cell>
          <cell r="Q3410">
            <v>0</v>
          </cell>
          <cell r="R3410">
            <v>0</v>
          </cell>
          <cell r="S3410">
            <v>0</v>
          </cell>
          <cell r="T3410">
            <v>0</v>
          </cell>
          <cell r="U3410">
            <v>0</v>
          </cell>
          <cell r="V3410">
            <v>0</v>
          </cell>
          <cell r="W3410">
            <v>0</v>
          </cell>
          <cell r="X3410">
            <v>0</v>
          </cell>
          <cell r="Y3410">
            <v>0</v>
          </cell>
          <cell r="Z3410">
            <v>0</v>
          </cell>
        </row>
        <row r="3411">
          <cell r="M3411">
            <v>0</v>
          </cell>
          <cell r="N3411">
            <v>0</v>
          </cell>
          <cell r="O3411">
            <v>0</v>
          </cell>
          <cell r="P3411">
            <v>0</v>
          </cell>
          <cell r="Q3411">
            <v>0</v>
          </cell>
          <cell r="R3411">
            <v>0</v>
          </cell>
          <cell r="S3411">
            <v>0</v>
          </cell>
          <cell r="T3411">
            <v>0</v>
          </cell>
          <cell r="U3411">
            <v>0</v>
          </cell>
          <cell r="V3411">
            <v>0</v>
          </cell>
          <cell r="W3411">
            <v>0</v>
          </cell>
          <cell r="X3411">
            <v>0</v>
          </cell>
          <cell r="Y3411">
            <v>0</v>
          </cell>
          <cell r="Z3411">
            <v>0</v>
          </cell>
        </row>
        <row r="3412">
          <cell r="M3412">
            <v>0</v>
          </cell>
          <cell r="N3412">
            <v>0</v>
          </cell>
          <cell r="O3412">
            <v>0</v>
          </cell>
          <cell r="P3412">
            <v>0</v>
          </cell>
          <cell r="Q3412">
            <v>0</v>
          </cell>
          <cell r="R3412">
            <v>0</v>
          </cell>
          <cell r="S3412">
            <v>0</v>
          </cell>
          <cell r="T3412">
            <v>0</v>
          </cell>
          <cell r="U3412">
            <v>0</v>
          </cell>
          <cell r="V3412">
            <v>0</v>
          </cell>
          <cell r="W3412">
            <v>0</v>
          </cell>
          <cell r="X3412">
            <v>0</v>
          </cell>
          <cell r="Y3412">
            <v>0</v>
          </cell>
          <cell r="Z3412">
            <v>0</v>
          </cell>
        </row>
        <row r="3413">
          <cell r="M3413">
            <v>0</v>
          </cell>
          <cell r="N3413">
            <v>0</v>
          </cell>
          <cell r="O3413">
            <v>0</v>
          </cell>
          <cell r="P3413">
            <v>0</v>
          </cell>
          <cell r="Q3413">
            <v>0</v>
          </cell>
          <cell r="R3413">
            <v>0</v>
          </cell>
          <cell r="S3413">
            <v>0</v>
          </cell>
          <cell r="T3413">
            <v>0</v>
          </cell>
          <cell r="U3413">
            <v>0</v>
          </cell>
          <cell r="V3413">
            <v>0</v>
          </cell>
          <cell r="W3413">
            <v>0</v>
          </cell>
          <cell r="X3413">
            <v>0</v>
          </cell>
          <cell r="Y3413">
            <v>0</v>
          </cell>
          <cell r="Z3413">
            <v>0</v>
          </cell>
        </row>
        <row r="3414">
          <cell r="M3414">
            <v>0</v>
          </cell>
          <cell r="N3414">
            <v>0</v>
          </cell>
          <cell r="O3414">
            <v>0</v>
          </cell>
          <cell r="P3414">
            <v>0</v>
          </cell>
          <cell r="Q3414">
            <v>0</v>
          </cell>
          <cell r="R3414">
            <v>0</v>
          </cell>
          <cell r="S3414">
            <v>0</v>
          </cell>
          <cell r="T3414">
            <v>0</v>
          </cell>
          <cell r="U3414">
            <v>0</v>
          </cell>
          <cell r="V3414">
            <v>0</v>
          </cell>
          <cell r="W3414">
            <v>0</v>
          </cell>
          <cell r="X3414">
            <v>0</v>
          </cell>
          <cell r="Y3414">
            <v>0</v>
          </cell>
          <cell r="Z3414">
            <v>0</v>
          </cell>
        </row>
        <row r="3415">
          <cell r="M3415">
            <v>0</v>
          </cell>
          <cell r="N3415">
            <v>0</v>
          </cell>
          <cell r="O3415">
            <v>0</v>
          </cell>
          <cell r="P3415">
            <v>0</v>
          </cell>
          <cell r="Q3415">
            <v>0</v>
          </cell>
          <cell r="R3415">
            <v>0</v>
          </cell>
          <cell r="S3415">
            <v>0</v>
          </cell>
          <cell r="T3415">
            <v>0</v>
          </cell>
          <cell r="U3415">
            <v>0</v>
          </cell>
          <cell r="V3415">
            <v>0</v>
          </cell>
          <cell r="W3415">
            <v>0</v>
          </cell>
          <cell r="X3415">
            <v>0</v>
          </cell>
          <cell r="Y3415">
            <v>0</v>
          </cell>
          <cell r="Z3415">
            <v>0</v>
          </cell>
        </row>
        <row r="3416">
          <cell r="M3416">
            <v>0</v>
          </cell>
          <cell r="N3416">
            <v>0</v>
          </cell>
          <cell r="O3416">
            <v>0</v>
          </cell>
          <cell r="P3416">
            <v>0</v>
          </cell>
          <cell r="Q3416">
            <v>0</v>
          </cell>
          <cell r="R3416">
            <v>0</v>
          </cell>
          <cell r="S3416">
            <v>0</v>
          </cell>
          <cell r="T3416">
            <v>0</v>
          </cell>
          <cell r="U3416">
            <v>0</v>
          </cell>
          <cell r="V3416">
            <v>0</v>
          </cell>
          <cell r="W3416">
            <v>0</v>
          </cell>
          <cell r="X3416">
            <v>0</v>
          </cell>
          <cell r="Y3416">
            <v>0</v>
          </cell>
          <cell r="Z3416">
            <v>0</v>
          </cell>
        </row>
        <row r="3417">
          <cell r="M3417">
            <v>0</v>
          </cell>
          <cell r="N3417">
            <v>0</v>
          </cell>
          <cell r="O3417">
            <v>0</v>
          </cell>
          <cell r="P3417">
            <v>0</v>
          </cell>
          <cell r="Q3417">
            <v>0</v>
          </cell>
          <cell r="R3417">
            <v>0</v>
          </cell>
          <cell r="S3417">
            <v>0</v>
          </cell>
          <cell r="T3417">
            <v>0</v>
          </cell>
          <cell r="U3417">
            <v>0</v>
          </cell>
          <cell r="V3417">
            <v>0</v>
          </cell>
          <cell r="W3417">
            <v>0</v>
          </cell>
          <cell r="X3417">
            <v>0</v>
          </cell>
          <cell r="Y3417">
            <v>0</v>
          </cell>
          <cell r="Z3417">
            <v>0</v>
          </cell>
        </row>
        <row r="3418">
          <cell r="M3418">
            <v>0</v>
          </cell>
          <cell r="N3418">
            <v>0</v>
          </cell>
          <cell r="O3418">
            <v>0</v>
          </cell>
          <cell r="P3418">
            <v>0</v>
          </cell>
          <cell r="Q3418">
            <v>0</v>
          </cell>
          <cell r="R3418">
            <v>0</v>
          </cell>
          <cell r="S3418">
            <v>0</v>
          </cell>
          <cell r="T3418">
            <v>0</v>
          </cell>
          <cell r="U3418">
            <v>0</v>
          </cell>
          <cell r="V3418">
            <v>0</v>
          </cell>
          <cell r="W3418">
            <v>0</v>
          </cell>
          <cell r="X3418">
            <v>0</v>
          </cell>
          <cell r="Y3418">
            <v>0</v>
          </cell>
          <cell r="Z3418">
            <v>0</v>
          </cell>
        </row>
        <row r="3419">
          <cell r="M3419">
            <v>0</v>
          </cell>
          <cell r="N3419">
            <v>0</v>
          </cell>
          <cell r="O3419">
            <v>0</v>
          </cell>
          <cell r="P3419">
            <v>0</v>
          </cell>
          <cell r="Q3419">
            <v>0</v>
          </cell>
          <cell r="R3419">
            <v>0</v>
          </cell>
          <cell r="S3419">
            <v>0</v>
          </cell>
          <cell r="T3419">
            <v>0</v>
          </cell>
          <cell r="U3419">
            <v>0</v>
          </cell>
          <cell r="V3419">
            <v>0</v>
          </cell>
          <cell r="W3419">
            <v>0</v>
          </cell>
          <cell r="X3419">
            <v>0</v>
          </cell>
          <cell r="Y3419">
            <v>0</v>
          </cell>
          <cell r="Z3419">
            <v>0</v>
          </cell>
        </row>
        <row r="3420">
          <cell r="M3420">
            <v>0</v>
          </cell>
          <cell r="N3420">
            <v>0</v>
          </cell>
          <cell r="O3420">
            <v>0</v>
          </cell>
          <cell r="P3420">
            <v>0</v>
          </cell>
          <cell r="Q3420">
            <v>0</v>
          </cell>
          <cell r="R3420">
            <v>0</v>
          </cell>
          <cell r="S3420">
            <v>0</v>
          </cell>
          <cell r="T3420">
            <v>0</v>
          </cell>
          <cell r="U3420">
            <v>0</v>
          </cell>
          <cell r="V3420">
            <v>0</v>
          </cell>
          <cell r="W3420">
            <v>0</v>
          </cell>
          <cell r="X3420">
            <v>0</v>
          </cell>
          <cell r="Y3420">
            <v>0</v>
          </cell>
          <cell r="Z3420">
            <v>0</v>
          </cell>
        </row>
        <row r="3421">
          <cell r="M3421">
            <v>0</v>
          </cell>
          <cell r="N3421">
            <v>0</v>
          </cell>
          <cell r="O3421">
            <v>0</v>
          </cell>
          <cell r="P3421">
            <v>0</v>
          </cell>
          <cell r="Q3421">
            <v>0</v>
          </cell>
          <cell r="R3421">
            <v>0</v>
          </cell>
          <cell r="S3421">
            <v>0</v>
          </cell>
          <cell r="T3421">
            <v>0</v>
          </cell>
          <cell r="U3421">
            <v>0</v>
          </cell>
          <cell r="V3421">
            <v>0</v>
          </cell>
          <cell r="W3421">
            <v>0</v>
          </cell>
          <cell r="X3421">
            <v>0</v>
          </cell>
          <cell r="Y3421">
            <v>0</v>
          </cell>
          <cell r="Z3421">
            <v>0</v>
          </cell>
        </row>
        <row r="3422">
          <cell r="M3422">
            <v>0</v>
          </cell>
          <cell r="N3422">
            <v>0</v>
          </cell>
          <cell r="O3422">
            <v>0</v>
          </cell>
          <cell r="P3422">
            <v>0</v>
          </cell>
          <cell r="Q3422">
            <v>0</v>
          </cell>
          <cell r="R3422">
            <v>0</v>
          </cell>
          <cell r="S3422">
            <v>0</v>
          </cell>
          <cell r="T3422">
            <v>0</v>
          </cell>
          <cell r="U3422">
            <v>0</v>
          </cell>
          <cell r="V3422">
            <v>0</v>
          </cell>
          <cell r="W3422">
            <v>0</v>
          </cell>
          <cell r="X3422">
            <v>0</v>
          </cell>
          <cell r="Y3422">
            <v>0</v>
          </cell>
          <cell r="Z3422">
            <v>0</v>
          </cell>
        </row>
        <row r="3423">
          <cell r="M3423">
            <v>0</v>
          </cell>
          <cell r="N3423">
            <v>0</v>
          </cell>
          <cell r="O3423">
            <v>0</v>
          </cell>
          <cell r="P3423">
            <v>0</v>
          </cell>
          <cell r="Q3423">
            <v>0</v>
          </cell>
          <cell r="R3423">
            <v>0</v>
          </cell>
          <cell r="S3423">
            <v>0</v>
          </cell>
          <cell r="T3423">
            <v>0</v>
          </cell>
          <cell r="U3423">
            <v>0</v>
          </cell>
          <cell r="V3423">
            <v>0</v>
          </cell>
          <cell r="W3423">
            <v>0</v>
          </cell>
          <cell r="X3423">
            <v>0</v>
          </cell>
          <cell r="Y3423">
            <v>0</v>
          </cell>
          <cell r="Z3423">
            <v>0</v>
          </cell>
        </row>
        <row r="3424">
          <cell r="M3424">
            <v>0</v>
          </cell>
          <cell r="N3424">
            <v>0</v>
          </cell>
          <cell r="O3424">
            <v>0</v>
          </cell>
          <cell r="P3424">
            <v>0</v>
          </cell>
          <cell r="Q3424">
            <v>0</v>
          </cell>
          <cell r="R3424">
            <v>0</v>
          </cell>
          <cell r="S3424">
            <v>0</v>
          </cell>
          <cell r="T3424">
            <v>0</v>
          </cell>
          <cell r="U3424">
            <v>0</v>
          </cell>
          <cell r="V3424">
            <v>0</v>
          </cell>
          <cell r="W3424">
            <v>0</v>
          </cell>
          <cell r="X3424">
            <v>0</v>
          </cell>
          <cell r="Y3424">
            <v>0</v>
          </cell>
          <cell r="Z3424">
            <v>0</v>
          </cell>
        </row>
        <row r="3425">
          <cell r="M3425">
            <v>0</v>
          </cell>
          <cell r="N3425">
            <v>0</v>
          </cell>
          <cell r="O3425">
            <v>0</v>
          </cell>
          <cell r="P3425">
            <v>0</v>
          </cell>
          <cell r="Q3425">
            <v>0</v>
          </cell>
          <cell r="R3425">
            <v>0</v>
          </cell>
          <cell r="S3425">
            <v>0</v>
          </cell>
          <cell r="T3425">
            <v>0</v>
          </cell>
          <cell r="U3425">
            <v>0</v>
          </cell>
          <cell r="V3425">
            <v>0</v>
          </cell>
          <cell r="W3425">
            <v>0</v>
          </cell>
          <cell r="X3425">
            <v>0</v>
          </cell>
          <cell r="Y3425">
            <v>0</v>
          </cell>
          <cell r="Z3425">
            <v>0</v>
          </cell>
        </row>
        <row r="3426">
          <cell r="M3426">
            <v>0</v>
          </cell>
          <cell r="N3426">
            <v>0</v>
          </cell>
          <cell r="O3426">
            <v>0</v>
          </cell>
          <cell r="P3426">
            <v>0</v>
          </cell>
          <cell r="Q3426">
            <v>0</v>
          </cell>
          <cell r="R3426">
            <v>0</v>
          </cell>
          <cell r="S3426">
            <v>0</v>
          </cell>
          <cell r="T3426">
            <v>0</v>
          </cell>
          <cell r="U3426">
            <v>0</v>
          </cell>
          <cell r="V3426">
            <v>0</v>
          </cell>
          <cell r="W3426">
            <v>0</v>
          </cell>
          <cell r="X3426">
            <v>0</v>
          </cell>
          <cell r="Y3426">
            <v>0</v>
          </cell>
          <cell r="Z3426">
            <v>0</v>
          </cell>
        </row>
        <row r="3427">
          <cell r="M3427">
            <v>0</v>
          </cell>
          <cell r="N3427">
            <v>0</v>
          </cell>
          <cell r="O3427">
            <v>0</v>
          </cell>
          <cell r="P3427">
            <v>0</v>
          </cell>
          <cell r="Q3427">
            <v>0</v>
          </cell>
          <cell r="R3427">
            <v>0</v>
          </cell>
          <cell r="S3427">
            <v>0</v>
          </cell>
          <cell r="T3427">
            <v>0</v>
          </cell>
          <cell r="U3427">
            <v>0</v>
          </cell>
          <cell r="V3427">
            <v>0</v>
          </cell>
          <cell r="W3427">
            <v>0</v>
          </cell>
          <cell r="X3427">
            <v>0</v>
          </cell>
          <cell r="Y3427">
            <v>0</v>
          </cell>
          <cell r="Z3427">
            <v>0</v>
          </cell>
        </row>
        <row r="3428">
          <cell r="M3428">
            <v>0</v>
          </cell>
          <cell r="N3428">
            <v>0</v>
          </cell>
          <cell r="O3428">
            <v>0</v>
          </cell>
          <cell r="P3428">
            <v>0</v>
          </cell>
          <cell r="Q3428">
            <v>0</v>
          </cell>
          <cell r="R3428">
            <v>0</v>
          </cell>
          <cell r="S3428">
            <v>0</v>
          </cell>
          <cell r="T3428">
            <v>0</v>
          </cell>
          <cell r="U3428">
            <v>0</v>
          </cell>
          <cell r="V3428">
            <v>0</v>
          </cell>
          <cell r="W3428">
            <v>0</v>
          </cell>
          <cell r="X3428">
            <v>0</v>
          </cell>
          <cell r="Y3428">
            <v>0</v>
          </cell>
          <cell r="Z3428">
            <v>0</v>
          </cell>
        </row>
        <row r="3429">
          <cell r="M3429">
            <v>0</v>
          </cell>
          <cell r="N3429">
            <v>0</v>
          </cell>
          <cell r="O3429">
            <v>0</v>
          </cell>
          <cell r="P3429">
            <v>0</v>
          </cell>
          <cell r="Q3429">
            <v>0</v>
          </cell>
          <cell r="R3429">
            <v>0</v>
          </cell>
          <cell r="S3429">
            <v>0</v>
          </cell>
          <cell r="T3429">
            <v>0</v>
          </cell>
          <cell r="U3429">
            <v>0</v>
          </cell>
          <cell r="V3429">
            <v>0</v>
          </cell>
          <cell r="W3429">
            <v>0</v>
          </cell>
          <cell r="X3429">
            <v>0</v>
          </cell>
          <cell r="Y3429">
            <v>0</v>
          </cell>
          <cell r="Z3429">
            <v>0</v>
          </cell>
        </row>
        <row r="3430">
          <cell r="M3430">
            <v>0</v>
          </cell>
          <cell r="N3430">
            <v>0</v>
          </cell>
          <cell r="O3430">
            <v>0</v>
          </cell>
          <cell r="P3430">
            <v>0</v>
          </cell>
          <cell r="Q3430">
            <v>0</v>
          </cell>
          <cell r="R3430">
            <v>0</v>
          </cell>
          <cell r="S3430">
            <v>0</v>
          </cell>
          <cell r="T3430">
            <v>0</v>
          </cell>
          <cell r="U3430">
            <v>0</v>
          </cell>
          <cell r="V3430">
            <v>0</v>
          </cell>
          <cell r="W3430">
            <v>0</v>
          </cell>
          <cell r="X3430">
            <v>0</v>
          </cell>
          <cell r="Y3430">
            <v>0</v>
          </cell>
          <cell r="Z3430">
            <v>0</v>
          </cell>
        </row>
        <row r="3431">
          <cell r="M3431">
            <v>0</v>
          </cell>
          <cell r="N3431">
            <v>0</v>
          </cell>
          <cell r="O3431">
            <v>0</v>
          </cell>
          <cell r="P3431">
            <v>0</v>
          </cell>
          <cell r="Q3431">
            <v>0</v>
          </cell>
          <cell r="R3431">
            <v>0</v>
          </cell>
          <cell r="S3431">
            <v>0</v>
          </cell>
          <cell r="T3431">
            <v>0</v>
          </cell>
          <cell r="U3431">
            <v>0</v>
          </cell>
          <cell r="V3431">
            <v>0</v>
          </cell>
          <cell r="W3431">
            <v>0</v>
          </cell>
          <cell r="X3431">
            <v>0</v>
          </cell>
          <cell r="Y3431">
            <v>0</v>
          </cell>
          <cell r="Z3431">
            <v>0</v>
          </cell>
        </row>
        <row r="3432">
          <cell r="M3432">
            <v>0</v>
          </cell>
          <cell r="N3432">
            <v>0</v>
          </cell>
          <cell r="O3432">
            <v>0</v>
          </cell>
          <cell r="P3432">
            <v>0</v>
          </cell>
          <cell r="Q3432">
            <v>0</v>
          </cell>
          <cell r="R3432">
            <v>0</v>
          </cell>
          <cell r="S3432">
            <v>0</v>
          </cell>
          <cell r="T3432">
            <v>0</v>
          </cell>
          <cell r="U3432">
            <v>0</v>
          </cell>
          <cell r="V3432">
            <v>0</v>
          </cell>
          <cell r="W3432">
            <v>0</v>
          </cell>
          <cell r="X3432">
            <v>0</v>
          </cell>
          <cell r="Y3432">
            <v>0</v>
          </cell>
          <cell r="Z3432">
            <v>0</v>
          </cell>
        </row>
        <row r="3433">
          <cell r="M3433">
            <v>0</v>
          </cell>
          <cell r="N3433">
            <v>0</v>
          </cell>
          <cell r="O3433">
            <v>0</v>
          </cell>
          <cell r="P3433">
            <v>0</v>
          </cell>
          <cell r="Q3433">
            <v>0</v>
          </cell>
          <cell r="R3433">
            <v>0</v>
          </cell>
          <cell r="S3433">
            <v>0</v>
          </cell>
          <cell r="T3433">
            <v>0</v>
          </cell>
          <cell r="U3433">
            <v>0</v>
          </cell>
          <cell r="V3433">
            <v>0</v>
          </cell>
          <cell r="W3433">
            <v>0</v>
          </cell>
          <cell r="X3433">
            <v>0</v>
          </cell>
          <cell r="Y3433">
            <v>0</v>
          </cell>
          <cell r="Z3433">
            <v>0</v>
          </cell>
        </row>
        <row r="3434">
          <cell r="M3434">
            <v>0</v>
          </cell>
          <cell r="N3434">
            <v>0</v>
          </cell>
          <cell r="O3434">
            <v>0</v>
          </cell>
          <cell r="P3434">
            <v>0</v>
          </cell>
          <cell r="Q3434">
            <v>0</v>
          </cell>
          <cell r="R3434">
            <v>0</v>
          </cell>
          <cell r="S3434">
            <v>0</v>
          </cell>
          <cell r="T3434">
            <v>0</v>
          </cell>
          <cell r="U3434">
            <v>0</v>
          </cell>
          <cell r="V3434">
            <v>0</v>
          </cell>
          <cell r="W3434">
            <v>0</v>
          </cell>
          <cell r="X3434">
            <v>0</v>
          </cell>
          <cell r="Y3434">
            <v>0</v>
          </cell>
          <cell r="Z3434">
            <v>0</v>
          </cell>
        </row>
        <row r="3435">
          <cell r="M3435">
            <v>0</v>
          </cell>
          <cell r="N3435">
            <v>0</v>
          </cell>
          <cell r="O3435">
            <v>0</v>
          </cell>
          <cell r="P3435">
            <v>0</v>
          </cell>
          <cell r="Q3435">
            <v>0</v>
          </cell>
          <cell r="R3435">
            <v>0</v>
          </cell>
          <cell r="S3435">
            <v>0</v>
          </cell>
          <cell r="T3435">
            <v>0</v>
          </cell>
          <cell r="U3435">
            <v>0</v>
          </cell>
          <cell r="V3435">
            <v>0</v>
          </cell>
          <cell r="W3435">
            <v>0</v>
          </cell>
          <cell r="X3435">
            <v>0</v>
          </cell>
          <cell r="Y3435">
            <v>0</v>
          </cell>
          <cell r="Z3435">
            <v>0</v>
          </cell>
        </row>
        <row r="3436">
          <cell r="M3436">
            <v>0</v>
          </cell>
          <cell r="N3436">
            <v>0</v>
          </cell>
          <cell r="O3436">
            <v>0</v>
          </cell>
          <cell r="P3436">
            <v>0</v>
          </cell>
          <cell r="Q3436">
            <v>0</v>
          </cell>
          <cell r="R3436">
            <v>0</v>
          </cell>
          <cell r="S3436">
            <v>0</v>
          </cell>
          <cell r="T3436">
            <v>0</v>
          </cell>
          <cell r="U3436">
            <v>0</v>
          </cell>
          <cell r="V3436">
            <v>0</v>
          </cell>
          <cell r="W3436">
            <v>0</v>
          </cell>
          <cell r="X3436">
            <v>0</v>
          </cell>
          <cell r="Y3436">
            <v>0</v>
          </cell>
          <cell r="Z3436">
            <v>0</v>
          </cell>
        </row>
        <row r="3437">
          <cell r="M3437">
            <v>0</v>
          </cell>
          <cell r="N3437">
            <v>0</v>
          </cell>
          <cell r="O3437">
            <v>0</v>
          </cell>
          <cell r="P3437">
            <v>0</v>
          </cell>
          <cell r="Q3437">
            <v>0</v>
          </cell>
          <cell r="R3437">
            <v>0</v>
          </cell>
          <cell r="S3437">
            <v>0</v>
          </cell>
          <cell r="T3437">
            <v>0</v>
          </cell>
          <cell r="U3437">
            <v>0</v>
          </cell>
          <cell r="V3437">
            <v>0</v>
          </cell>
          <cell r="W3437">
            <v>0</v>
          </cell>
          <cell r="X3437">
            <v>0</v>
          </cell>
          <cell r="Y3437">
            <v>0</v>
          </cell>
          <cell r="Z3437">
            <v>0</v>
          </cell>
        </row>
        <row r="3438">
          <cell r="M3438">
            <v>0</v>
          </cell>
          <cell r="N3438">
            <v>0</v>
          </cell>
          <cell r="O3438">
            <v>0</v>
          </cell>
          <cell r="P3438">
            <v>0</v>
          </cell>
          <cell r="Q3438">
            <v>0</v>
          </cell>
          <cell r="R3438">
            <v>0</v>
          </cell>
          <cell r="S3438">
            <v>0</v>
          </cell>
          <cell r="T3438">
            <v>0</v>
          </cell>
          <cell r="U3438">
            <v>0</v>
          </cell>
          <cell r="V3438">
            <v>0</v>
          </cell>
          <cell r="W3438">
            <v>0</v>
          </cell>
          <cell r="X3438">
            <v>0</v>
          </cell>
          <cell r="Y3438">
            <v>0</v>
          </cell>
          <cell r="Z3438">
            <v>0</v>
          </cell>
        </row>
        <row r="3439">
          <cell r="M3439">
            <v>0</v>
          </cell>
          <cell r="N3439">
            <v>0</v>
          </cell>
          <cell r="O3439">
            <v>0</v>
          </cell>
          <cell r="P3439">
            <v>0</v>
          </cell>
          <cell r="Q3439">
            <v>0</v>
          </cell>
          <cell r="R3439">
            <v>0</v>
          </cell>
          <cell r="S3439">
            <v>0</v>
          </cell>
          <cell r="T3439">
            <v>0</v>
          </cell>
          <cell r="U3439">
            <v>0</v>
          </cell>
          <cell r="V3439">
            <v>0</v>
          </cell>
          <cell r="W3439">
            <v>0</v>
          </cell>
          <cell r="X3439">
            <v>0</v>
          </cell>
          <cell r="Y3439">
            <v>0</v>
          </cell>
          <cell r="Z3439">
            <v>0</v>
          </cell>
        </row>
        <row r="3440">
          <cell r="M3440">
            <v>0</v>
          </cell>
          <cell r="N3440">
            <v>0</v>
          </cell>
          <cell r="O3440">
            <v>0</v>
          </cell>
          <cell r="P3440">
            <v>0</v>
          </cell>
          <cell r="Q3440">
            <v>0</v>
          </cell>
          <cell r="R3440">
            <v>0</v>
          </cell>
          <cell r="S3440">
            <v>0</v>
          </cell>
          <cell r="T3440">
            <v>0</v>
          </cell>
          <cell r="U3440">
            <v>0</v>
          </cell>
          <cell r="V3440">
            <v>0</v>
          </cell>
          <cell r="W3440">
            <v>0</v>
          </cell>
          <cell r="X3440">
            <v>0</v>
          </cell>
          <cell r="Y3440">
            <v>0</v>
          </cell>
          <cell r="Z3440">
            <v>0</v>
          </cell>
        </row>
        <row r="3441">
          <cell r="M3441">
            <v>0</v>
          </cell>
          <cell r="N3441">
            <v>0</v>
          </cell>
          <cell r="O3441">
            <v>0</v>
          </cell>
          <cell r="P3441">
            <v>0</v>
          </cell>
          <cell r="Q3441">
            <v>0</v>
          </cell>
          <cell r="R3441">
            <v>0</v>
          </cell>
          <cell r="S3441">
            <v>0</v>
          </cell>
          <cell r="T3441">
            <v>0</v>
          </cell>
          <cell r="U3441">
            <v>0</v>
          </cell>
          <cell r="V3441">
            <v>0</v>
          </cell>
          <cell r="W3441">
            <v>0</v>
          </cell>
          <cell r="X3441">
            <v>0</v>
          </cell>
          <cell r="Y3441">
            <v>0</v>
          </cell>
          <cell r="Z3441">
            <v>0</v>
          </cell>
        </row>
        <row r="3442">
          <cell r="M3442">
            <v>0</v>
          </cell>
          <cell r="N3442">
            <v>0</v>
          </cell>
          <cell r="O3442">
            <v>0</v>
          </cell>
          <cell r="P3442">
            <v>0</v>
          </cell>
          <cell r="Q3442">
            <v>0</v>
          </cell>
          <cell r="R3442">
            <v>0</v>
          </cell>
          <cell r="S3442">
            <v>0</v>
          </cell>
          <cell r="T3442">
            <v>0</v>
          </cell>
          <cell r="U3442">
            <v>0</v>
          </cell>
          <cell r="V3442">
            <v>0</v>
          </cell>
          <cell r="W3442">
            <v>0</v>
          </cell>
          <cell r="X3442">
            <v>0</v>
          </cell>
          <cell r="Y3442">
            <v>0</v>
          </cell>
          <cell r="Z3442">
            <v>0</v>
          </cell>
        </row>
        <row r="3443">
          <cell r="M3443">
            <v>0</v>
          </cell>
          <cell r="N3443">
            <v>0</v>
          </cell>
          <cell r="O3443">
            <v>0</v>
          </cell>
          <cell r="P3443">
            <v>0</v>
          </cell>
          <cell r="Q3443">
            <v>0</v>
          </cell>
          <cell r="R3443">
            <v>0</v>
          </cell>
          <cell r="S3443">
            <v>0</v>
          </cell>
          <cell r="T3443">
            <v>0</v>
          </cell>
          <cell r="U3443">
            <v>0</v>
          </cell>
          <cell r="V3443">
            <v>0</v>
          </cell>
          <cell r="W3443">
            <v>0</v>
          </cell>
          <cell r="X3443">
            <v>0</v>
          </cell>
          <cell r="Y3443">
            <v>0</v>
          </cell>
          <cell r="Z3443">
            <v>0</v>
          </cell>
        </row>
        <row r="3444">
          <cell r="M3444">
            <v>0</v>
          </cell>
          <cell r="N3444">
            <v>0</v>
          </cell>
          <cell r="O3444">
            <v>0</v>
          </cell>
          <cell r="P3444">
            <v>0</v>
          </cell>
          <cell r="Q3444">
            <v>0</v>
          </cell>
          <cell r="R3444">
            <v>0</v>
          </cell>
          <cell r="S3444">
            <v>0</v>
          </cell>
          <cell r="T3444">
            <v>0</v>
          </cell>
          <cell r="U3444">
            <v>0</v>
          </cell>
          <cell r="V3444">
            <v>0</v>
          </cell>
          <cell r="W3444">
            <v>0</v>
          </cell>
          <cell r="X3444">
            <v>0</v>
          </cell>
          <cell r="Y3444">
            <v>0</v>
          </cell>
          <cell r="Z3444">
            <v>0</v>
          </cell>
        </row>
        <row r="3445">
          <cell r="M3445">
            <v>0</v>
          </cell>
          <cell r="N3445">
            <v>0</v>
          </cell>
          <cell r="O3445">
            <v>0</v>
          </cell>
          <cell r="P3445">
            <v>0</v>
          </cell>
          <cell r="Q3445">
            <v>0</v>
          </cell>
          <cell r="R3445">
            <v>0</v>
          </cell>
          <cell r="S3445">
            <v>0</v>
          </cell>
          <cell r="T3445">
            <v>0</v>
          </cell>
          <cell r="U3445">
            <v>0</v>
          </cell>
          <cell r="V3445">
            <v>0</v>
          </cell>
          <cell r="W3445">
            <v>0</v>
          </cell>
          <cell r="X3445">
            <v>0</v>
          </cell>
          <cell r="Y3445">
            <v>0</v>
          </cell>
          <cell r="Z3445">
            <v>0</v>
          </cell>
        </row>
        <row r="3446">
          <cell r="M3446">
            <v>0</v>
          </cell>
          <cell r="N3446">
            <v>0</v>
          </cell>
          <cell r="O3446">
            <v>0</v>
          </cell>
          <cell r="P3446">
            <v>0</v>
          </cell>
          <cell r="Q3446">
            <v>0</v>
          </cell>
          <cell r="R3446">
            <v>0</v>
          </cell>
          <cell r="S3446">
            <v>0</v>
          </cell>
          <cell r="T3446">
            <v>0</v>
          </cell>
          <cell r="U3446">
            <v>0</v>
          </cell>
          <cell r="V3446">
            <v>0</v>
          </cell>
          <cell r="W3446">
            <v>0</v>
          </cell>
          <cell r="X3446">
            <v>0</v>
          </cell>
          <cell r="Y3446">
            <v>0</v>
          </cell>
          <cell r="Z3446">
            <v>0</v>
          </cell>
        </row>
        <row r="3447">
          <cell r="M3447">
            <v>0</v>
          </cell>
          <cell r="N3447">
            <v>0</v>
          </cell>
          <cell r="O3447">
            <v>0</v>
          </cell>
          <cell r="P3447">
            <v>0</v>
          </cell>
          <cell r="Q3447">
            <v>0</v>
          </cell>
          <cell r="R3447">
            <v>0</v>
          </cell>
          <cell r="S3447">
            <v>0</v>
          </cell>
          <cell r="T3447">
            <v>0</v>
          </cell>
          <cell r="U3447">
            <v>0</v>
          </cell>
          <cell r="V3447">
            <v>0</v>
          </cell>
          <cell r="W3447">
            <v>0</v>
          </cell>
          <cell r="X3447">
            <v>0</v>
          </cell>
          <cell r="Y3447">
            <v>0</v>
          </cell>
          <cell r="Z3447">
            <v>0</v>
          </cell>
        </row>
        <row r="3448">
          <cell r="M3448">
            <v>0</v>
          </cell>
          <cell r="N3448">
            <v>0</v>
          </cell>
          <cell r="O3448">
            <v>0</v>
          </cell>
          <cell r="P3448">
            <v>0</v>
          </cell>
          <cell r="Q3448">
            <v>0</v>
          </cell>
          <cell r="R3448">
            <v>0</v>
          </cell>
          <cell r="S3448">
            <v>0</v>
          </cell>
          <cell r="T3448">
            <v>0</v>
          </cell>
          <cell r="U3448">
            <v>0</v>
          </cell>
          <cell r="V3448">
            <v>0</v>
          </cell>
          <cell r="W3448">
            <v>0</v>
          </cell>
          <cell r="X3448">
            <v>0</v>
          </cell>
          <cell r="Y3448">
            <v>0</v>
          </cell>
          <cell r="Z3448">
            <v>0</v>
          </cell>
        </row>
        <row r="3449">
          <cell r="M3449">
            <v>0</v>
          </cell>
          <cell r="N3449">
            <v>0</v>
          </cell>
          <cell r="O3449">
            <v>0</v>
          </cell>
          <cell r="P3449">
            <v>0</v>
          </cell>
          <cell r="Q3449">
            <v>0</v>
          </cell>
          <cell r="R3449">
            <v>0</v>
          </cell>
          <cell r="S3449">
            <v>0</v>
          </cell>
          <cell r="T3449">
            <v>0</v>
          </cell>
          <cell r="U3449">
            <v>0</v>
          </cell>
          <cell r="V3449">
            <v>0</v>
          </cell>
          <cell r="W3449">
            <v>0</v>
          </cell>
          <cell r="X3449">
            <v>0</v>
          </cell>
          <cell r="Y3449">
            <v>0</v>
          </cell>
          <cell r="Z3449">
            <v>0</v>
          </cell>
        </row>
        <row r="3450">
          <cell r="M3450">
            <v>0</v>
          </cell>
          <cell r="N3450">
            <v>0</v>
          </cell>
          <cell r="O3450">
            <v>0</v>
          </cell>
          <cell r="P3450">
            <v>0</v>
          </cell>
          <cell r="Q3450">
            <v>0</v>
          </cell>
          <cell r="R3450">
            <v>0</v>
          </cell>
          <cell r="S3450">
            <v>0</v>
          </cell>
          <cell r="T3450">
            <v>0</v>
          </cell>
          <cell r="U3450">
            <v>0</v>
          </cell>
          <cell r="V3450">
            <v>0</v>
          </cell>
          <cell r="W3450">
            <v>0</v>
          </cell>
          <cell r="X3450">
            <v>0</v>
          </cell>
          <cell r="Y3450">
            <v>0</v>
          </cell>
          <cell r="Z3450">
            <v>0</v>
          </cell>
        </row>
        <row r="3451">
          <cell r="M3451">
            <v>0</v>
          </cell>
          <cell r="N3451">
            <v>0</v>
          </cell>
          <cell r="O3451">
            <v>0</v>
          </cell>
          <cell r="P3451">
            <v>0</v>
          </cell>
          <cell r="Q3451">
            <v>0</v>
          </cell>
          <cell r="R3451">
            <v>0</v>
          </cell>
          <cell r="S3451">
            <v>0</v>
          </cell>
          <cell r="T3451">
            <v>0</v>
          </cell>
          <cell r="U3451">
            <v>0</v>
          </cell>
          <cell r="V3451">
            <v>0</v>
          </cell>
          <cell r="W3451">
            <v>0</v>
          </cell>
          <cell r="X3451">
            <v>0</v>
          </cell>
          <cell r="Y3451">
            <v>0</v>
          </cell>
          <cell r="Z3451">
            <v>0</v>
          </cell>
        </row>
        <row r="3452">
          <cell r="M3452">
            <v>0</v>
          </cell>
          <cell r="N3452">
            <v>0</v>
          </cell>
          <cell r="O3452">
            <v>0</v>
          </cell>
          <cell r="P3452">
            <v>0</v>
          </cell>
          <cell r="Q3452">
            <v>0</v>
          </cell>
          <cell r="R3452">
            <v>0</v>
          </cell>
          <cell r="S3452">
            <v>0</v>
          </cell>
          <cell r="T3452">
            <v>0</v>
          </cell>
          <cell r="U3452">
            <v>0</v>
          </cell>
          <cell r="V3452">
            <v>0</v>
          </cell>
          <cell r="W3452">
            <v>0</v>
          </cell>
          <cell r="X3452">
            <v>0</v>
          </cell>
          <cell r="Y3452">
            <v>0</v>
          </cell>
          <cell r="Z3452">
            <v>0</v>
          </cell>
        </row>
        <row r="3453">
          <cell r="M3453">
            <v>0</v>
          </cell>
          <cell r="N3453">
            <v>0</v>
          </cell>
          <cell r="O3453">
            <v>0</v>
          </cell>
          <cell r="P3453">
            <v>0</v>
          </cell>
          <cell r="Q3453">
            <v>0</v>
          </cell>
          <cell r="R3453">
            <v>0</v>
          </cell>
          <cell r="S3453">
            <v>0</v>
          </cell>
          <cell r="T3453">
            <v>0</v>
          </cell>
          <cell r="U3453">
            <v>0</v>
          </cell>
          <cell r="V3453">
            <v>0</v>
          </cell>
          <cell r="W3453">
            <v>0</v>
          </cell>
          <cell r="X3453">
            <v>0</v>
          </cell>
          <cell r="Y3453">
            <v>0</v>
          </cell>
          <cell r="Z3453">
            <v>0</v>
          </cell>
        </row>
        <row r="3454">
          <cell r="M3454">
            <v>0</v>
          </cell>
          <cell r="N3454">
            <v>0</v>
          </cell>
          <cell r="O3454">
            <v>0</v>
          </cell>
          <cell r="P3454">
            <v>0</v>
          </cell>
          <cell r="Q3454">
            <v>0</v>
          </cell>
          <cell r="R3454">
            <v>0</v>
          </cell>
          <cell r="S3454">
            <v>0</v>
          </cell>
          <cell r="T3454">
            <v>0</v>
          </cell>
          <cell r="U3454">
            <v>0</v>
          </cell>
          <cell r="V3454">
            <v>0</v>
          </cell>
          <cell r="W3454">
            <v>0</v>
          </cell>
          <cell r="X3454">
            <v>0</v>
          </cell>
          <cell r="Y3454">
            <v>0</v>
          </cell>
          <cell r="Z3454">
            <v>0</v>
          </cell>
        </row>
        <row r="3455">
          <cell r="M3455">
            <v>0</v>
          </cell>
          <cell r="N3455">
            <v>0</v>
          </cell>
          <cell r="O3455">
            <v>0</v>
          </cell>
          <cell r="P3455">
            <v>0</v>
          </cell>
          <cell r="Q3455">
            <v>0</v>
          </cell>
          <cell r="R3455">
            <v>0</v>
          </cell>
          <cell r="S3455">
            <v>0</v>
          </cell>
          <cell r="T3455">
            <v>0</v>
          </cell>
          <cell r="U3455">
            <v>0</v>
          </cell>
          <cell r="V3455">
            <v>0</v>
          </cell>
          <cell r="W3455">
            <v>0</v>
          </cell>
          <cell r="X3455">
            <v>0</v>
          </cell>
          <cell r="Y3455">
            <v>0</v>
          </cell>
          <cell r="Z3455">
            <v>0</v>
          </cell>
        </row>
        <row r="3456">
          <cell r="M3456">
            <v>0</v>
          </cell>
          <cell r="N3456">
            <v>0</v>
          </cell>
          <cell r="O3456">
            <v>0</v>
          </cell>
          <cell r="P3456">
            <v>0</v>
          </cell>
          <cell r="Q3456">
            <v>0</v>
          </cell>
          <cell r="R3456">
            <v>0</v>
          </cell>
          <cell r="S3456">
            <v>0</v>
          </cell>
          <cell r="T3456">
            <v>0</v>
          </cell>
          <cell r="U3456">
            <v>0</v>
          </cell>
          <cell r="V3456">
            <v>0</v>
          </cell>
          <cell r="W3456">
            <v>0</v>
          </cell>
          <cell r="X3456">
            <v>0</v>
          </cell>
          <cell r="Y3456">
            <v>0</v>
          </cell>
          <cell r="Z3456">
            <v>0</v>
          </cell>
        </row>
        <row r="3457">
          <cell r="M3457">
            <v>0</v>
          </cell>
          <cell r="N3457">
            <v>0</v>
          </cell>
          <cell r="O3457">
            <v>0</v>
          </cell>
          <cell r="P3457">
            <v>0</v>
          </cell>
          <cell r="Q3457">
            <v>0</v>
          </cell>
          <cell r="R3457">
            <v>0</v>
          </cell>
          <cell r="S3457">
            <v>0</v>
          </cell>
          <cell r="T3457">
            <v>0</v>
          </cell>
          <cell r="U3457">
            <v>0</v>
          </cell>
          <cell r="V3457">
            <v>0</v>
          </cell>
          <cell r="W3457">
            <v>0</v>
          </cell>
          <cell r="X3457">
            <v>0</v>
          </cell>
          <cell r="Y3457">
            <v>0</v>
          </cell>
          <cell r="Z3457">
            <v>0</v>
          </cell>
        </row>
        <row r="3458">
          <cell r="M3458">
            <v>0</v>
          </cell>
          <cell r="N3458">
            <v>0</v>
          </cell>
          <cell r="O3458">
            <v>0</v>
          </cell>
          <cell r="P3458">
            <v>0</v>
          </cell>
          <cell r="Q3458">
            <v>0</v>
          </cell>
          <cell r="R3458">
            <v>0</v>
          </cell>
          <cell r="S3458">
            <v>0</v>
          </cell>
          <cell r="T3458">
            <v>0</v>
          </cell>
          <cell r="U3458">
            <v>0</v>
          </cell>
          <cell r="V3458">
            <v>0</v>
          </cell>
          <cell r="W3458">
            <v>0</v>
          </cell>
          <cell r="X3458">
            <v>0</v>
          </cell>
          <cell r="Y3458">
            <v>0</v>
          </cell>
          <cell r="Z3458">
            <v>0</v>
          </cell>
        </row>
        <row r="3459">
          <cell r="M3459">
            <v>0</v>
          </cell>
          <cell r="N3459">
            <v>0</v>
          </cell>
          <cell r="O3459">
            <v>0</v>
          </cell>
          <cell r="P3459">
            <v>0</v>
          </cell>
          <cell r="Q3459">
            <v>0</v>
          </cell>
          <cell r="R3459">
            <v>0</v>
          </cell>
          <cell r="S3459">
            <v>0</v>
          </cell>
          <cell r="T3459">
            <v>0</v>
          </cell>
          <cell r="U3459">
            <v>0</v>
          </cell>
          <cell r="V3459">
            <v>0</v>
          </cell>
          <cell r="W3459">
            <v>0</v>
          </cell>
          <cell r="X3459">
            <v>0</v>
          </cell>
          <cell r="Y3459">
            <v>0</v>
          </cell>
          <cell r="Z3459">
            <v>0</v>
          </cell>
        </row>
        <row r="3460">
          <cell r="M3460">
            <v>0</v>
          </cell>
          <cell r="N3460">
            <v>0</v>
          </cell>
          <cell r="O3460">
            <v>0</v>
          </cell>
          <cell r="P3460">
            <v>0</v>
          </cell>
          <cell r="Q3460">
            <v>0</v>
          </cell>
          <cell r="R3460">
            <v>0</v>
          </cell>
          <cell r="S3460">
            <v>0</v>
          </cell>
          <cell r="T3460">
            <v>0</v>
          </cell>
          <cell r="U3460">
            <v>0</v>
          </cell>
          <cell r="V3460">
            <v>0</v>
          </cell>
          <cell r="W3460">
            <v>0</v>
          </cell>
          <cell r="X3460">
            <v>0</v>
          </cell>
          <cell r="Y3460">
            <v>0</v>
          </cell>
          <cell r="Z3460">
            <v>0</v>
          </cell>
        </row>
        <row r="3461">
          <cell r="M3461">
            <v>0</v>
          </cell>
          <cell r="N3461">
            <v>0</v>
          </cell>
          <cell r="O3461">
            <v>0</v>
          </cell>
          <cell r="P3461">
            <v>0</v>
          </cell>
          <cell r="Q3461">
            <v>0</v>
          </cell>
          <cell r="R3461">
            <v>0</v>
          </cell>
          <cell r="S3461">
            <v>0</v>
          </cell>
          <cell r="T3461">
            <v>0</v>
          </cell>
          <cell r="U3461">
            <v>0</v>
          </cell>
          <cell r="V3461">
            <v>0</v>
          </cell>
          <cell r="W3461">
            <v>0</v>
          </cell>
          <cell r="X3461">
            <v>0</v>
          </cell>
          <cell r="Y3461">
            <v>0</v>
          </cell>
          <cell r="Z3461">
            <v>0</v>
          </cell>
        </row>
        <row r="3462">
          <cell r="M3462">
            <v>0</v>
          </cell>
          <cell r="N3462">
            <v>0</v>
          </cell>
          <cell r="O3462">
            <v>0</v>
          </cell>
          <cell r="P3462">
            <v>0</v>
          </cell>
          <cell r="Q3462">
            <v>0</v>
          </cell>
          <cell r="R3462">
            <v>0</v>
          </cell>
          <cell r="S3462">
            <v>0</v>
          </cell>
          <cell r="T3462">
            <v>0</v>
          </cell>
          <cell r="U3462">
            <v>0</v>
          </cell>
          <cell r="V3462">
            <v>0</v>
          </cell>
          <cell r="W3462">
            <v>0</v>
          </cell>
          <cell r="X3462">
            <v>0</v>
          </cell>
          <cell r="Y3462">
            <v>0</v>
          </cell>
          <cell r="Z3462">
            <v>0</v>
          </cell>
        </row>
        <row r="3463">
          <cell r="M3463">
            <v>0</v>
          </cell>
          <cell r="N3463">
            <v>0</v>
          </cell>
          <cell r="O3463">
            <v>0</v>
          </cell>
          <cell r="P3463">
            <v>0</v>
          </cell>
          <cell r="Q3463">
            <v>0</v>
          </cell>
          <cell r="R3463">
            <v>0</v>
          </cell>
          <cell r="S3463">
            <v>0</v>
          </cell>
          <cell r="T3463">
            <v>0</v>
          </cell>
          <cell r="U3463">
            <v>0</v>
          </cell>
          <cell r="V3463">
            <v>0</v>
          </cell>
          <cell r="W3463">
            <v>0</v>
          </cell>
          <cell r="X3463">
            <v>0</v>
          </cell>
          <cell r="Y3463">
            <v>0</v>
          </cell>
          <cell r="Z3463">
            <v>0</v>
          </cell>
        </row>
        <row r="3464">
          <cell r="M3464">
            <v>0</v>
          </cell>
          <cell r="N3464">
            <v>0</v>
          </cell>
          <cell r="O3464">
            <v>0</v>
          </cell>
          <cell r="P3464">
            <v>0</v>
          </cell>
          <cell r="Q3464">
            <v>0</v>
          </cell>
          <cell r="R3464">
            <v>0</v>
          </cell>
          <cell r="S3464">
            <v>0</v>
          </cell>
          <cell r="T3464">
            <v>0</v>
          </cell>
          <cell r="U3464">
            <v>0</v>
          </cell>
          <cell r="V3464">
            <v>0</v>
          </cell>
          <cell r="W3464">
            <v>0</v>
          </cell>
          <cell r="X3464">
            <v>0</v>
          </cell>
          <cell r="Y3464">
            <v>0</v>
          </cell>
          <cell r="Z3464">
            <v>0</v>
          </cell>
        </row>
        <row r="3465">
          <cell r="M3465">
            <v>0</v>
          </cell>
          <cell r="N3465">
            <v>0</v>
          </cell>
          <cell r="O3465">
            <v>0</v>
          </cell>
          <cell r="P3465">
            <v>0</v>
          </cell>
          <cell r="Q3465">
            <v>0</v>
          </cell>
          <cell r="R3465">
            <v>0</v>
          </cell>
          <cell r="S3465">
            <v>0</v>
          </cell>
          <cell r="T3465">
            <v>0</v>
          </cell>
          <cell r="U3465">
            <v>0</v>
          </cell>
          <cell r="V3465">
            <v>0</v>
          </cell>
          <cell r="W3465">
            <v>0</v>
          </cell>
          <cell r="X3465">
            <v>0</v>
          </cell>
          <cell r="Y3465">
            <v>0</v>
          </cell>
          <cell r="Z3465">
            <v>0</v>
          </cell>
        </row>
        <row r="3466">
          <cell r="M3466">
            <v>0</v>
          </cell>
          <cell r="N3466">
            <v>0</v>
          </cell>
          <cell r="O3466">
            <v>0</v>
          </cell>
          <cell r="P3466">
            <v>0</v>
          </cell>
          <cell r="Q3466">
            <v>0</v>
          </cell>
          <cell r="R3466">
            <v>0</v>
          </cell>
          <cell r="S3466">
            <v>0</v>
          </cell>
          <cell r="T3466">
            <v>0</v>
          </cell>
          <cell r="U3466">
            <v>0</v>
          </cell>
          <cell r="V3466">
            <v>0</v>
          </cell>
          <cell r="W3466">
            <v>0</v>
          </cell>
          <cell r="X3466">
            <v>0</v>
          </cell>
          <cell r="Y3466">
            <v>0</v>
          </cell>
          <cell r="Z3466">
            <v>0</v>
          </cell>
        </row>
        <row r="3467">
          <cell r="M3467">
            <v>0</v>
          </cell>
          <cell r="N3467">
            <v>0</v>
          </cell>
          <cell r="O3467">
            <v>0</v>
          </cell>
          <cell r="P3467">
            <v>0</v>
          </cell>
          <cell r="Q3467">
            <v>0</v>
          </cell>
          <cell r="R3467">
            <v>0</v>
          </cell>
          <cell r="S3467">
            <v>0</v>
          </cell>
          <cell r="T3467">
            <v>0</v>
          </cell>
          <cell r="U3467">
            <v>0</v>
          </cell>
          <cell r="V3467">
            <v>0</v>
          </cell>
          <cell r="W3467">
            <v>0</v>
          </cell>
          <cell r="X3467">
            <v>0</v>
          </cell>
          <cell r="Y3467">
            <v>0</v>
          </cell>
          <cell r="Z3467">
            <v>0</v>
          </cell>
        </row>
        <row r="3468">
          <cell r="M3468">
            <v>0</v>
          </cell>
          <cell r="N3468">
            <v>0</v>
          </cell>
          <cell r="O3468">
            <v>0</v>
          </cell>
          <cell r="P3468">
            <v>0</v>
          </cell>
          <cell r="Q3468">
            <v>0</v>
          </cell>
          <cell r="R3468">
            <v>0</v>
          </cell>
          <cell r="S3468">
            <v>0</v>
          </cell>
          <cell r="T3468">
            <v>0</v>
          </cell>
          <cell r="U3468">
            <v>0</v>
          </cell>
          <cell r="V3468">
            <v>0</v>
          </cell>
          <cell r="W3468">
            <v>0</v>
          </cell>
          <cell r="X3468">
            <v>0</v>
          </cell>
          <cell r="Y3468">
            <v>0</v>
          </cell>
          <cell r="Z3468">
            <v>0</v>
          </cell>
        </row>
        <row r="3469">
          <cell r="M3469">
            <v>0</v>
          </cell>
          <cell r="N3469">
            <v>0</v>
          </cell>
          <cell r="O3469">
            <v>0</v>
          </cell>
          <cell r="P3469">
            <v>0</v>
          </cell>
          <cell r="Q3469">
            <v>0</v>
          </cell>
          <cell r="R3469">
            <v>0</v>
          </cell>
          <cell r="S3469">
            <v>0</v>
          </cell>
          <cell r="T3469">
            <v>0</v>
          </cell>
          <cell r="U3469">
            <v>0</v>
          </cell>
          <cell r="V3469">
            <v>0</v>
          </cell>
          <cell r="W3469">
            <v>0</v>
          </cell>
          <cell r="X3469">
            <v>0</v>
          </cell>
          <cell r="Y3469">
            <v>0</v>
          </cell>
          <cell r="Z3469">
            <v>0</v>
          </cell>
        </row>
        <row r="3470">
          <cell r="M3470">
            <v>0</v>
          </cell>
          <cell r="N3470">
            <v>0</v>
          </cell>
          <cell r="O3470">
            <v>0</v>
          </cell>
          <cell r="P3470">
            <v>0</v>
          </cell>
          <cell r="Q3470">
            <v>0</v>
          </cell>
          <cell r="R3470">
            <v>0</v>
          </cell>
          <cell r="S3470">
            <v>0</v>
          </cell>
          <cell r="T3470">
            <v>0</v>
          </cell>
          <cell r="U3470">
            <v>0</v>
          </cell>
          <cell r="V3470">
            <v>0</v>
          </cell>
          <cell r="W3470">
            <v>0</v>
          </cell>
          <cell r="X3470">
            <v>0</v>
          </cell>
          <cell r="Y3470">
            <v>0</v>
          </cell>
          <cell r="Z3470">
            <v>0</v>
          </cell>
        </row>
        <row r="3471">
          <cell r="M3471">
            <v>0</v>
          </cell>
          <cell r="N3471">
            <v>0</v>
          </cell>
          <cell r="O3471">
            <v>0</v>
          </cell>
          <cell r="P3471">
            <v>0</v>
          </cell>
          <cell r="Q3471">
            <v>0</v>
          </cell>
          <cell r="R3471">
            <v>0</v>
          </cell>
          <cell r="S3471">
            <v>0</v>
          </cell>
          <cell r="T3471">
            <v>0</v>
          </cell>
          <cell r="U3471">
            <v>0</v>
          </cell>
          <cell r="V3471">
            <v>0</v>
          </cell>
          <cell r="W3471">
            <v>0</v>
          </cell>
          <cell r="X3471">
            <v>0</v>
          </cell>
          <cell r="Y3471">
            <v>0</v>
          </cell>
          <cell r="Z3471">
            <v>0</v>
          </cell>
        </row>
        <row r="3472">
          <cell r="M3472">
            <v>0</v>
          </cell>
          <cell r="N3472">
            <v>0</v>
          </cell>
          <cell r="O3472">
            <v>0</v>
          </cell>
          <cell r="P3472">
            <v>0</v>
          </cell>
          <cell r="Q3472">
            <v>0</v>
          </cell>
          <cell r="R3472">
            <v>0</v>
          </cell>
          <cell r="S3472">
            <v>0</v>
          </cell>
          <cell r="T3472">
            <v>0</v>
          </cell>
          <cell r="U3472">
            <v>0</v>
          </cell>
          <cell r="V3472">
            <v>0</v>
          </cell>
          <cell r="W3472">
            <v>0</v>
          </cell>
          <cell r="X3472">
            <v>0</v>
          </cell>
          <cell r="Y3472">
            <v>0</v>
          </cell>
          <cell r="Z3472">
            <v>0</v>
          </cell>
        </row>
        <row r="3473">
          <cell r="M3473">
            <v>0</v>
          </cell>
          <cell r="N3473">
            <v>0</v>
          </cell>
          <cell r="O3473">
            <v>0</v>
          </cell>
          <cell r="P3473">
            <v>0</v>
          </cell>
          <cell r="Q3473">
            <v>0</v>
          </cell>
          <cell r="R3473">
            <v>0</v>
          </cell>
          <cell r="S3473">
            <v>0</v>
          </cell>
          <cell r="T3473">
            <v>0</v>
          </cell>
          <cell r="U3473">
            <v>0</v>
          </cell>
          <cell r="V3473">
            <v>0</v>
          </cell>
          <cell r="W3473">
            <v>0</v>
          </cell>
          <cell r="X3473">
            <v>0</v>
          </cell>
          <cell r="Y3473">
            <v>0</v>
          </cell>
          <cell r="Z3473">
            <v>0</v>
          </cell>
        </row>
        <row r="3474">
          <cell r="M3474">
            <v>0</v>
          </cell>
          <cell r="N3474">
            <v>0</v>
          </cell>
          <cell r="O3474">
            <v>0</v>
          </cell>
          <cell r="P3474">
            <v>0</v>
          </cell>
          <cell r="Q3474">
            <v>0</v>
          </cell>
          <cell r="R3474">
            <v>0</v>
          </cell>
          <cell r="S3474">
            <v>0</v>
          </cell>
          <cell r="T3474">
            <v>0</v>
          </cell>
          <cell r="U3474">
            <v>0</v>
          </cell>
          <cell r="V3474">
            <v>0</v>
          </cell>
          <cell r="W3474">
            <v>0</v>
          </cell>
          <cell r="X3474">
            <v>0</v>
          </cell>
          <cell r="Y3474">
            <v>0</v>
          </cell>
          <cell r="Z3474">
            <v>0</v>
          </cell>
        </row>
        <row r="3475">
          <cell r="M3475">
            <v>0</v>
          </cell>
          <cell r="N3475">
            <v>0</v>
          </cell>
          <cell r="O3475">
            <v>0</v>
          </cell>
          <cell r="P3475">
            <v>0</v>
          </cell>
          <cell r="Q3475">
            <v>0</v>
          </cell>
          <cell r="R3475">
            <v>0</v>
          </cell>
          <cell r="S3475">
            <v>0</v>
          </cell>
          <cell r="T3475">
            <v>0</v>
          </cell>
          <cell r="U3475">
            <v>0</v>
          </cell>
          <cell r="V3475">
            <v>0</v>
          </cell>
          <cell r="W3475">
            <v>0</v>
          </cell>
          <cell r="X3475">
            <v>0</v>
          </cell>
          <cell r="Y3475">
            <v>0</v>
          </cell>
          <cell r="Z3475">
            <v>0</v>
          </cell>
        </row>
        <row r="3476">
          <cell r="M3476">
            <v>0</v>
          </cell>
          <cell r="N3476">
            <v>0</v>
          </cell>
          <cell r="O3476">
            <v>0</v>
          </cell>
          <cell r="P3476">
            <v>0</v>
          </cell>
          <cell r="Q3476">
            <v>0</v>
          </cell>
          <cell r="R3476">
            <v>0</v>
          </cell>
          <cell r="S3476">
            <v>0</v>
          </cell>
          <cell r="T3476">
            <v>0</v>
          </cell>
          <cell r="U3476">
            <v>0</v>
          </cell>
          <cell r="V3476">
            <v>0</v>
          </cell>
          <cell r="W3476">
            <v>0</v>
          </cell>
          <cell r="X3476">
            <v>0</v>
          </cell>
          <cell r="Y3476">
            <v>0</v>
          </cell>
          <cell r="Z3476">
            <v>0</v>
          </cell>
        </row>
        <row r="3477">
          <cell r="M3477">
            <v>0</v>
          </cell>
          <cell r="N3477">
            <v>0</v>
          </cell>
          <cell r="O3477">
            <v>0</v>
          </cell>
          <cell r="P3477">
            <v>0</v>
          </cell>
          <cell r="Q3477">
            <v>0</v>
          </cell>
          <cell r="R3477">
            <v>0</v>
          </cell>
          <cell r="S3477">
            <v>0</v>
          </cell>
          <cell r="T3477">
            <v>0</v>
          </cell>
          <cell r="U3477">
            <v>0</v>
          </cell>
          <cell r="V3477">
            <v>0</v>
          </cell>
          <cell r="W3477">
            <v>0</v>
          </cell>
          <cell r="X3477">
            <v>0</v>
          </cell>
          <cell r="Y3477">
            <v>0</v>
          </cell>
          <cell r="Z3477">
            <v>0</v>
          </cell>
        </row>
        <row r="3478">
          <cell r="M3478">
            <v>0</v>
          </cell>
          <cell r="N3478">
            <v>0</v>
          </cell>
          <cell r="O3478">
            <v>0</v>
          </cell>
          <cell r="P3478">
            <v>0</v>
          </cell>
          <cell r="Q3478">
            <v>0</v>
          </cell>
          <cell r="R3478">
            <v>0</v>
          </cell>
          <cell r="S3478">
            <v>0</v>
          </cell>
          <cell r="T3478">
            <v>0</v>
          </cell>
          <cell r="U3478">
            <v>0</v>
          </cell>
          <cell r="V3478">
            <v>0</v>
          </cell>
          <cell r="W3478">
            <v>0</v>
          </cell>
          <cell r="X3478">
            <v>0</v>
          </cell>
          <cell r="Y3478">
            <v>0</v>
          </cell>
          <cell r="Z3478">
            <v>0</v>
          </cell>
        </row>
        <row r="3479">
          <cell r="M3479">
            <v>0</v>
          </cell>
          <cell r="N3479">
            <v>0</v>
          </cell>
          <cell r="O3479">
            <v>0</v>
          </cell>
          <cell r="P3479">
            <v>0</v>
          </cell>
          <cell r="Q3479">
            <v>0</v>
          </cell>
          <cell r="R3479">
            <v>0</v>
          </cell>
          <cell r="S3479">
            <v>0</v>
          </cell>
          <cell r="T3479">
            <v>0</v>
          </cell>
          <cell r="U3479">
            <v>0</v>
          </cell>
          <cell r="V3479">
            <v>0</v>
          </cell>
          <cell r="W3479">
            <v>0</v>
          </cell>
          <cell r="X3479">
            <v>0</v>
          </cell>
          <cell r="Y3479">
            <v>0</v>
          </cell>
          <cell r="Z3479">
            <v>0</v>
          </cell>
        </row>
        <row r="3480">
          <cell r="M3480">
            <v>0</v>
          </cell>
          <cell r="N3480">
            <v>0</v>
          </cell>
          <cell r="O3480">
            <v>0</v>
          </cell>
          <cell r="P3480">
            <v>0</v>
          </cell>
          <cell r="Q3480">
            <v>0</v>
          </cell>
          <cell r="R3480">
            <v>0</v>
          </cell>
          <cell r="S3480">
            <v>0</v>
          </cell>
          <cell r="T3480">
            <v>0</v>
          </cell>
          <cell r="U3480">
            <v>0</v>
          </cell>
          <cell r="V3480">
            <v>0</v>
          </cell>
          <cell r="W3480">
            <v>0</v>
          </cell>
          <cell r="X3480">
            <v>0</v>
          </cell>
          <cell r="Y3480">
            <v>0</v>
          </cell>
          <cell r="Z3480">
            <v>0</v>
          </cell>
        </row>
        <row r="3481">
          <cell r="M3481">
            <v>0</v>
          </cell>
          <cell r="N3481">
            <v>0</v>
          </cell>
          <cell r="O3481">
            <v>0</v>
          </cell>
          <cell r="P3481">
            <v>0</v>
          </cell>
          <cell r="Q3481">
            <v>0</v>
          </cell>
          <cell r="R3481">
            <v>0</v>
          </cell>
          <cell r="S3481">
            <v>0</v>
          </cell>
          <cell r="T3481">
            <v>0</v>
          </cell>
          <cell r="U3481">
            <v>0</v>
          </cell>
          <cell r="V3481">
            <v>0</v>
          </cell>
          <cell r="W3481">
            <v>0</v>
          </cell>
          <cell r="X3481">
            <v>0</v>
          </cell>
          <cell r="Y3481">
            <v>0</v>
          </cell>
          <cell r="Z3481">
            <v>0</v>
          </cell>
        </row>
        <row r="3482">
          <cell r="M3482">
            <v>0</v>
          </cell>
          <cell r="N3482">
            <v>0</v>
          </cell>
          <cell r="O3482">
            <v>0</v>
          </cell>
          <cell r="P3482">
            <v>0</v>
          </cell>
          <cell r="Q3482">
            <v>0</v>
          </cell>
          <cell r="R3482">
            <v>0</v>
          </cell>
          <cell r="S3482">
            <v>0</v>
          </cell>
          <cell r="T3482">
            <v>0</v>
          </cell>
          <cell r="U3482">
            <v>0</v>
          </cell>
          <cell r="V3482">
            <v>0</v>
          </cell>
          <cell r="W3482">
            <v>0</v>
          </cell>
          <cell r="X3482">
            <v>0</v>
          </cell>
          <cell r="Y3482">
            <v>0</v>
          </cell>
          <cell r="Z3482">
            <v>0</v>
          </cell>
        </row>
        <row r="3483">
          <cell r="M3483">
            <v>0</v>
          </cell>
          <cell r="N3483">
            <v>0</v>
          </cell>
          <cell r="O3483">
            <v>0</v>
          </cell>
          <cell r="P3483">
            <v>0</v>
          </cell>
          <cell r="Q3483">
            <v>0</v>
          </cell>
          <cell r="R3483">
            <v>0</v>
          </cell>
          <cell r="S3483">
            <v>0</v>
          </cell>
          <cell r="T3483">
            <v>0</v>
          </cell>
          <cell r="U3483">
            <v>0</v>
          </cell>
          <cell r="V3483">
            <v>0</v>
          </cell>
          <cell r="W3483">
            <v>0</v>
          </cell>
          <cell r="X3483">
            <v>0</v>
          </cell>
          <cell r="Y3483">
            <v>0</v>
          </cell>
          <cell r="Z3483">
            <v>0</v>
          </cell>
        </row>
        <row r="3484">
          <cell r="M3484">
            <v>0</v>
          </cell>
          <cell r="N3484">
            <v>0</v>
          </cell>
          <cell r="O3484">
            <v>0</v>
          </cell>
          <cell r="P3484">
            <v>0</v>
          </cell>
          <cell r="Q3484">
            <v>0</v>
          </cell>
          <cell r="R3484">
            <v>0</v>
          </cell>
          <cell r="S3484">
            <v>0</v>
          </cell>
          <cell r="T3484">
            <v>0</v>
          </cell>
          <cell r="U3484">
            <v>0</v>
          </cell>
          <cell r="V3484">
            <v>0</v>
          </cell>
          <cell r="W3484">
            <v>0</v>
          </cell>
          <cell r="X3484">
            <v>0</v>
          </cell>
          <cell r="Y3484">
            <v>0</v>
          </cell>
          <cell r="Z3484">
            <v>0</v>
          </cell>
        </row>
        <row r="3485">
          <cell r="M3485">
            <v>0</v>
          </cell>
          <cell r="N3485">
            <v>0</v>
          </cell>
          <cell r="O3485">
            <v>0</v>
          </cell>
          <cell r="P3485">
            <v>0</v>
          </cell>
          <cell r="Q3485">
            <v>0</v>
          </cell>
          <cell r="R3485">
            <v>0</v>
          </cell>
          <cell r="S3485">
            <v>0</v>
          </cell>
          <cell r="T3485">
            <v>0</v>
          </cell>
          <cell r="U3485">
            <v>0</v>
          </cell>
          <cell r="V3485">
            <v>0</v>
          </cell>
          <cell r="W3485">
            <v>0</v>
          </cell>
          <cell r="X3485">
            <v>0</v>
          </cell>
          <cell r="Y3485">
            <v>0</v>
          </cell>
          <cell r="Z3485">
            <v>0</v>
          </cell>
        </row>
        <row r="3486">
          <cell r="M3486">
            <v>0</v>
          </cell>
          <cell r="N3486">
            <v>0</v>
          </cell>
          <cell r="O3486">
            <v>0</v>
          </cell>
          <cell r="P3486">
            <v>0</v>
          </cell>
          <cell r="Q3486">
            <v>0</v>
          </cell>
          <cell r="R3486">
            <v>0</v>
          </cell>
          <cell r="S3486">
            <v>0</v>
          </cell>
          <cell r="T3486">
            <v>0</v>
          </cell>
          <cell r="U3486">
            <v>0</v>
          </cell>
          <cell r="V3486">
            <v>0</v>
          </cell>
          <cell r="W3486">
            <v>0</v>
          </cell>
          <cell r="X3486">
            <v>0</v>
          </cell>
          <cell r="Y3486">
            <v>0</v>
          </cell>
          <cell r="Z3486">
            <v>0</v>
          </cell>
        </row>
        <row r="3487">
          <cell r="M3487">
            <v>0</v>
          </cell>
          <cell r="N3487">
            <v>0</v>
          </cell>
          <cell r="O3487">
            <v>0</v>
          </cell>
          <cell r="P3487">
            <v>0</v>
          </cell>
          <cell r="Q3487">
            <v>0</v>
          </cell>
          <cell r="R3487">
            <v>0</v>
          </cell>
          <cell r="S3487">
            <v>0</v>
          </cell>
          <cell r="T3487">
            <v>0</v>
          </cell>
          <cell r="U3487">
            <v>0</v>
          </cell>
          <cell r="V3487">
            <v>0</v>
          </cell>
          <cell r="W3487">
            <v>0</v>
          </cell>
          <cell r="X3487">
            <v>0</v>
          </cell>
          <cell r="Y3487">
            <v>0</v>
          </cell>
          <cell r="Z3487">
            <v>0</v>
          </cell>
        </row>
        <row r="3488">
          <cell r="M3488">
            <v>0</v>
          </cell>
          <cell r="N3488">
            <v>0</v>
          </cell>
          <cell r="O3488">
            <v>0</v>
          </cell>
          <cell r="P3488">
            <v>0</v>
          </cell>
          <cell r="Q3488">
            <v>0</v>
          </cell>
          <cell r="R3488">
            <v>0</v>
          </cell>
          <cell r="S3488">
            <v>0</v>
          </cell>
          <cell r="T3488">
            <v>0</v>
          </cell>
          <cell r="U3488">
            <v>0</v>
          </cell>
          <cell r="V3488">
            <v>0</v>
          </cell>
          <cell r="W3488">
            <v>0</v>
          </cell>
          <cell r="X3488">
            <v>0</v>
          </cell>
          <cell r="Y3488">
            <v>0</v>
          </cell>
          <cell r="Z3488">
            <v>0</v>
          </cell>
        </row>
        <row r="3489">
          <cell r="M3489">
            <v>0</v>
          </cell>
          <cell r="N3489">
            <v>0</v>
          </cell>
          <cell r="O3489">
            <v>0</v>
          </cell>
          <cell r="P3489">
            <v>0</v>
          </cell>
          <cell r="Q3489">
            <v>0</v>
          </cell>
          <cell r="R3489">
            <v>0</v>
          </cell>
          <cell r="S3489">
            <v>0</v>
          </cell>
          <cell r="T3489">
            <v>0</v>
          </cell>
          <cell r="U3489">
            <v>0</v>
          </cell>
          <cell r="V3489">
            <v>0</v>
          </cell>
          <cell r="W3489">
            <v>0</v>
          </cell>
          <cell r="X3489">
            <v>0</v>
          </cell>
          <cell r="Y3489">
            <v>0</v>
          </cell>
          <cell r="Z3489">
            <v>0</v>
          </cell>
        </row>
        <row r="3490">
          <cell r="M3490">
            <v>0</v>
          </cell>
          <cell r="N3490">
            <v>0</v>
          </cell>
          <cell r="O3490">
            <v>0</v>
          </cell>
          <cell r="P3490">
            <v>0</v>
          </cell>
          <cell r="Q3490">
            <v>0</v>
          </cell>
          <cell r="R3490">
            <v>0</v>
          </cell>
          <cell r="S3490">
            <v>0</v>
          </cell>
          <cell r="T3490">
            <v>0</v>
          </cell>
          <cell r="U3490">
            <v>0</v>
          </cell>
          <cell r="V3490">
            <v>0</v>
          </cell>
          <cell r="W3490">
            <v>0</v>
          </cell>
          <cell r="X3490">
            <v>0</v>
          </cell>
          <cell r="Y3490">
            <v>0</v>
          </cell>
          <cell r="Z3490">
            <v>0</v>
          </cell>
        </row>
        <row r="3491">
          <cell r="M3491">
            <v>0</v>
          </cell>
          <cell r="N3491">
            <v>0</v>
          </cell>
          <cell r="O3491">
            <v>0</v>
          </cell>
          <cell r="P3491">
            <v>0</v>
          </cell>
          <cell r="Q3491">
            <v>0</v>
          </cell>
          <cell r="R3491">
            <v>0</v>
          </cell>
          <cell r="S3491">
            <v>0</v>
          </cell>
          <cell r="T3491">
            <v>0</v>
          </cell>
          <cell r="U3491">
            <v>0</v>
          </cell>
          <cell r="V3491">
            <v>0</v>
          </cell>
          <cell r="W3491">
            <v>0</v>
          </cell>
          <cell r="X3491">
            <v>0</v>
          </cell>
          <cell r="Y3491">
            <v>0</v>
          </cell>
          <cell r="Z3491">
            <v>0</v>
          </cell>
        </row>
        <row r="3492">
          <cell r="M3492">
            <v>0</v>
          </cell>
          <cell r="N3492">
            <v>0</v>
          </cell>
          <cell r="O3492">
            <v>0</v>
          </cell>
          <cell r="P3492">
            <v>0</v>
          </cell>
          <cell r="Q3492">
            <v>0</v>
          </cell>
          <cell r="R3492">
            <v>0</v>
          </cell>
          <cell r="S3492">
            <v>0</v>
          </cell>
          <cell r="T3492">
            <v>0</v>
          </cell>
          <cell r="U3492">
            <v>0</v>
          </cell>
          <cell r="V3492">
            <v>0</v>
          </cell>
          <cell r="W3492">
            <v>0</v>
          </cell>
          <cell r="X3492">
            <v>0</v>
          </cell>
          <cell r="Y3492">
            <v>0</v>
          </cell>
          <cell r="Z3492">
            <v>0</v>
          </cell>
        </row>
        <row r="3493">
          <cell r="M3493">
            <v>0</v>
          </cell>
          <cell r="N3493">
            <v>0</v>
          </cell>
          <cell r="O3493">
            <v>0</v>
          </cell>
          <cell r="P3493">
            <v>0</v>
          </cell>
          <cell r="Q3493">
            <v>0</v>
          </cell>
          <cell r="R3493">
            <v>0</v>
          </cell>
          <cell r="S3493">
            <v>0</v>
          </cell>
          <cell r="T3493">
            <v>0</v>
          </cell>
          <cell r="U3493">
            <v>0</v>
          </cell>
          <cell r="V3493">
            <v>0</v>
          </cell>
          <cell r="W3493">
            <v>0</v>
          </cell>
          <cell r="X3493">
            <v>0</v>
          </cell>
          <cell r="Y3493">
            <v>0</v>
          </cell>
          <cell r="Z3493">
            <v>0</v>
          </cell>
        </row>
        <row r="3494">
          <cell r="M3494">
            <v>0</v>
          </cell>
          <cell r="N3494">
            <v>0</v>
          </cell>
          <cell r="O3494">
            <v>0</v>
          </cell>
          <cell r="P3494">
            <v>0</v>
          </cell>
          <cell r="Q3494">
            <v>0</v>
          </cell>
          <cell r="R3494">
            <v>0</v>
          </cell>
          <cell r="S3494">
            <v>0</v>
          </cell>
          <cell r="T3494">
            <v>0</v>
          </cell>
          <cell r="U3494">
            <v>0</v>
          </cell>
          <cell r="V3494">
            <v>0</v>
          </cell>
          <cell r="W3494">
            <v>0</v>
          </cell>
          <cell r="X3494">
            <v>0</v>
          </cell>
          <cell r="Y3494">
            <v>0</v>
          </cell>
          <cell r="Z3494">
            <v>0</v>
          </cell>
        </row>
        <row r="3495">
          <cell r="M3495">
            <v>0</v>
          </cell>
          <cell r="N3495">
            <v>0</v>
          </cell>
          <cell r="O3495">
            <v>0</v>
          </cell>
          <cell r="P3495">
            <v>0</v>
          </cell>
          <cell r="Q3495">
            <v>0</v>
          </cell>
          <cell r="R3495">
            <v>0</v>
          </cell>
          <cell r="S3495">
            <v>0</v>
          </cell>
          <cell r="T3495">
            <v>0</v>
          </cell>
          <cell r="U3495">
            <v>0</v>
          </cell>
          <cell r="V3495">
            <v>0</v>
          </cell>
          <cell r="W3495">
            <v>0</v>
          </cell>
          <cell r="X3495">
            <v>0</v>
          </cell>
          <cell r="Y3495">
            <v>0</v>
          </cell>
          <cell r="Z3495">
            <v>0</v>
          </cell>
        </row>
        <row r="3496">
          <cell r="M3496">
            <v>0</v>
          </cell>
          <cell r="N3496">
            <v>0</v>
          </cell>
          <cell r="O3496">
            <v>0</v>
          </cell>
          <cell r="P3496">
            <v>0</v>
          </cell>
          <cell r="Q3496">
            <v>0</v>
          </cell>
          <cell r="R3496">
            <v>0</v>
          </cell>
          <cell r="S3496">
            <v>0</v>
          </cell>
          <cell r="T3496">
            <v>0</v>
          </cell>
          <cell r="U3496">
            <v>0</v>
          </cell>
          <cell r="V3496">
            <v>0</v>
          </cell>
          <cell r="W3496">
            <v>0</v>
          </cell>
          <cell r="X3496">
            <v>0</v>
          </cell>
          <cell r="Y3496">
            <v>0</v>
          </cell>
          <cell r="Z3496">
            <v>0</v>
          </cell>
        </row>
        <row r="3497">
          <cell r="M3497">
            <v>0</v>
          </cell>
          <cell r="N3497">
            <v>0</v>
          </cell>
          <cell r="O3497">
            <v>0</v>
          </cell>
          <cell r="P3497">
            <v>0</v>
          </cell>
          <cell r="Q3497">
            <v>0</v>
          </cell>
          <cell r="R3497">
            <v>0</v>
          </cell>
          <cell r="S3497">
            <v>0</v>
          </cell>
          <cell r="T3497">
            <v>0</v>
          </cell>
          <cell r="U3497">
            <v>0</v>
          </cell>
          <cell r="V3497">
            <v>0</v>
          </cell>
          <cell r="W3497">
            <v>0</v>
          </cell>
          <cell r="X3497">
            <v>0</v>
          </cell>
          <cell r="Y3497">
            <v>0</v>
          </cell>
          <cell r="Z3497">
            <v>0</v>
          </cell>
        </row>
        <row r="3498">
          <cell r="M3498">
            <v>0</v>
          </cell>
          <cell r="N3498">
            <v>0</v>
          </cell>
          <cell r="O3498">
            <v>0</v>
          </cell>
          <cell r="P3498">
            <v>0</v>
          </cell>
          <cell r="Q3498">
            <v>0</v>
          </cell>
          <cell r="R3498">
            <v>0</v>
          </cell>
          <cell r="S3498">
            <v>0</v>
          </cell>
          <cell r="T3498">
            <v>0</v>
          </cell>
          <cell r="U3498">
            <v>0</v>
          </cell>
          <cell r="V3498">
            <v>0</v>
          </cell>
          <cell r="W3498">
            <v>0</v>
          </cell>
          <cell r="X3498">
            <v>0</v>
          </cell>
          <cell r="Y3498">
            <v>0</v>
          </cell>
          <cell r="Z3498">
            <v>0</v>
          </cell>
        </row>
        <row r="3499">
          <cell r="M3499">
            <v>0</v>
          </cell>
          <cell r="N3499">
            <v>0</v>
          </cell>
          <cell r="O3499">
            <v>0</v>
          </cell>
          <cell r="P3499">
            <v>0</v>
          </cell>
          <cell r="Q3499">
            <v>0</v>
          </cell>
          <cell r="R3499">
            <v>0</v>
          </cell>
          <cell r="S3499">
            <v>0</v>
          </cell>
          <cell r="T3499">
            <v>0</v>
          </cell>
          <cell r="U3499">
            <v>0</v>
          </cell>
          <cell r="V3499">
            <v>0</v>
          </cell>
          <cell r="W3499">
            <v>0</v>
          </cell>
          <cell r="X3499">
            <v>0</v>
          </cell>
          <cell r="Y3499">
            <v>0</v>
          </cell>
          <cell r="Z3499">
            <v>0</v>
          </cell>
        </row>
        <row r="3500">
          <cell r="M3500">
            <v>0</v>
          </cell>
          <cell r="N3500">
            <v>0</v>
          </cell>
          <cell r="O3500">
            <v>0</v>
          </cell>
          <cell r="P3500">
            <v>0</v>
          </cell>
          <cell r="Q3500">
            <v>0</v>
          </cell>
          <cell r="R3500">
            <v>0</v>
          </cell>
          <cell r="S3500">
            <v>0</v>
          </cell>
          <cell r="T3500">
            <v>0</v>
          </cell>
          <cell r="U3500">
            <v>0</v>
          </cell>
          <cell r="V3500">
            <v>0</v>
          </cell>
          <cell r="W3500">
            <v>0</v>
          </cell>
          <cell r="X3500">
            <v>0</v>
          </cell>
          <cell r="Y3500">
            <v>0</v>
          </cell>
          <cell r="Z3500">
            <v>0</v>
          </cell>
        </row>
        <row r="3501">
          <cell r="M3501">
            <v>0</v>
          </cell>
          <cell r="N3501">
            <v>0</v>
          </cell>
          <cell r="O3501">
            <v>0</v>
          </cell>
          <cell r="P3501">
            <v>0</v>
          </cell>
          <cell r="Q3501">
            <v>0</v>
          </cell>
          <cell r="R3501">
            <v>0</v>
          </cell>
          <cell r="S3501">
            <v>0</v>
          </cell>
          <cell r="T3501">
            <v>0</v>
          </cell>
          <cell r="U3501">
            <v>0</v>
          </cell>
          <cell r="V3501">
            <v>0</v>
          </cell>
          <cell r="W3501">
            <v>0</v>
          </cell>
          <cell r="X3501">
            <v>0</v>
          </cell>
          <cell r="Y3501">
            <v>0</v>
          </cell>
          <cell r="Z3501">
            <v>0</v>
          </cell>
        </row>
        <row r="3502">
          <cell r="M3502">
            <v>0</v>
          </cell>
          <cell r="N3502">
            <v>0</v>
          </cell>
          <cell r="O3502">
            <v>0</v>
          </cell>
          <cell r="P3502">
            <v>0</v>
          </cell>
          <cell r="Q3502">
            <v>0</v>
          </cell>
          <cell r="R3502">
            <v>0</v>
          </cell>
          <cell r="S3502">
            <v>0</v>
          </cell>
          <cell r="T3502">
            <v>0</v>
          </cell>
          <cell r="U3502">
            <v>0</v>
          </cell>
          <cell r="V3502">
            <v>0</v>
          </cell>
          <cell r="W3502">
            <v>0</v>
          </cell>
          <cell r="X3502">
            <v>0</v>
          </cell>
          <cell r="Y3502">
            <v>0</v>
          </cell>
          <cell r="Z3502">
            <v>0</v>
          </cell>
        </row>
        <row r="3503">
          <cell r="M3503">
            <v>0</v>
          </cell>
          <cell r="N3503">
            <v>0</v>
          </cell>
          <cell r="O3503">
            <v>0</v>
          </cell>
          <cell r="P3503">
            <v>0</v>
          </cell>
          <cell r="Q3503">
            <v>0</v>
          </cell>
          <cell r="R3503">
            <v>0</v>
          </cell>
          <cell r="S3503">
            <v>0</v>
          </cell>
          <cell r="T3503">
            <v>0</v>
          </cell>
          <cell r="U3503">
            <v>0</v>
          </cell>
          <cell r="V3503">
            <v>0</v>
          </cell>
          <cell r="W3503">
            <v>0</v>
          </cell>
          <cell r="X3503">
            <v>0</v>
          </cell>
          <cell r="Y3503">
            <v>0</v>
          </cell>
          <cell r="Z3503">
            <v>0</v>
          </cell>
        </row>
        <row r="3504">
          <cell r="M3504">
            <v>0</v>
          </cell>
          <cell r="N3504">
            <v>0</v>
          </cell>
          <cell r="O3504">
            <v>0</v>
          </cell>
          <cell r="P3504">
            <v>0</v>
          </cell>
          <cell r="Q3504">
            <v>0</v>
          </cell>
          <cell r="R3504">
            <v>0</v>
          </cell>
          <cell r="S3504">
            <v>0</v>
          </cell>
          <cell r="T3504">
            <v>0</v>
          </cell>
          <cell r="U3504">
            <v>0</v>
          </cell>
          <cell r="V3504">
            <v>0</v>
          </cell>
          <cell r="W3504">
            <v>0</v>
          </cell>
          <cell r="X3504">
            <v>0</v>
          </cell>
          <cell r="Y3504">
            <v>0</v>
          </cell>
          <cell r="Z3504">
            <v>0</v>
          </cell>
        </row>
        <row r="3505">
          <cell r="M3505">
            <v>0</v>
          </cell>
          <cell r="N3505">
            <v>0</v>
          </cell>
          <cell r="O3505">
            <v>0</v>
          </cell>
          <cell r="P3505">
            <v>0</v>
          </cell>
          <cell r="Q3505">
            <v>0</v>
          </cell>
          <cell r="R3505">
            <v>0</v>
          </cell>
          <cell r="S3505">
            <v>0</v>
          </cell>
          <cell r="T3505">
            <v>0</v>
          </cell>
          <cell r="U3505">
            <v>0</v>
          </cell>
          <cell r="V3505">
            <v>0</v>
          </cell>
          <cell r="W3505">
            <v>0</v>
          </cell>
          <cell r="X3505">
            <v>0</v>
          </cell>
          <cell r="Y3505">
            <v>0</v>
          </cell>
          <cell r="Z3505">
            <v>0</v>
          </cell>
        </row>
        <row r="3506">
          <cell r="M3506">
            <v>0</v>
          </cell>
          <cell r="N3506">
            <v>0</v>
          </cell>
          <cell r="O3506">
            <v>0</v>
          </cell>
          <cell r="P3506">
            <v>0</v>
          </cell>
          <cell r="Q3506">
            <v>0</v>
          </cell>
          <cell r="R3506">
            <v>0</v>
          </cell>
          <cell r="S3506">
            <v>0</v>
          </cell>
          <cell r="T3506">
            <v>0</v>
          </cell>
          <cell r="U3506">
            <v>0</v>
          </cell>
          <cell r="V3506">
            <v>0</v>
          </cell>
          <cell r="W3506">
            <v>0</v>
          </cell>
          <cell r="X3506">
            <v>0</v>
          </cell>
          <cell r="Y3506">
            <v>0</v>
          </cell>
          <cell r="Z3506">
            <v>0</v>
          </cell>
        </row>
        <row r="3507">
          <cell r="M3507">
            <v>0</v>
          </cell>
          <cell r="N3507">
            <v>0</v>
          </cell>
          <cell r="O3507">
            <v>0</v>
          </cell>
          <cell r="P3507">
            <v>0</v>
          </cell>
          <cell r="Q3507">
            <v>0</v>
          </cell>
          <cell r="R3507">
            <v>0</v>
          </cell>
          <cell r="S3507">
            <v>0</v>
          </cell>
          <cell r="T3507">
            <v>0</v>
          </cell>
          <cell r="U3507">
            <v>0</v>
          </cell>
          <cell r="V3507">
            <v>0</v>
          </cell>
          <cell r="W3507">
            <v>0</v>
          </cell>
          <cell r="X3507">
            <v>0</v>
          </cell>
          <cell r="Y3507">
            <v>0</v>
          </cell>
          <cell r="Z3507">
            <v>0</v>
          </cell>
        </row>
        <row r="3508">
          <cell r="M3508">
            <v>0</v>
          </cell>
          <cell r="N3508">
            <v>0</v>
          </cell>
          <cell r="O3508">
            <v>0</v>
          </cell>
          <cell r="P3508">
            <v>0</v>
          </cell>
          <cell r="Q3508">
            <v>0</v>
          </cell>
          <cell r="R3508">
            <v>0</v>
          </cell>
          <cell r="S3508">
            <v>0</v>
          </cell>
          <cell r="T3508">
            <v>0</v>
          </cell>
          <cell r="U3508">
            <v>0</v>
          </cell>
          <cell r="V3508">
            <v>0</v>
          </cell>
          <cell r="W3508">
            <v>0</v>
          </cell>
          <cell r="X3508">
            <v>0</v>
          </cell>
          <cell r="Y3508">
            <v>0</v>
          </cell>
          <cell r="Z3508">
            <v>0</v>
          </cell>
        </row>
        <row r="3509">
          <cell r="M3509">
            <v>0</v>
          </cell>
          <cell r="N3509">
            <v>0</v>
          </cell>
          <cell r="O3509">
            <v>0</v>
          </cell>
          <cell r="P3509">
            <v>0</v>
          </cell>
          <cell r="Q3509">
            <v>0</v>
          </cell>
          <cell r="R3509">
            <v>0</v>
          </cell>
          <cell r="S3509">
            <v>0</v>
          </cell>
          <cell r="T3509">
            <v>0</v>
          </cell>
          <cell r="U3509">
            <v>0</v>
          </cell>
          <cell r="V3509">
            <v>0</v>
          </cell>
          <cell r="W3509">
            <v>0</v>
          </cell>
          <cell r="X3509">
            <v>0</v>
          </cell>
          <cell r="Y3509">
            <v>0</v>
          </cell>
          <cell r="Z3509">
            <v>0</v>
          </cell>
        </row>
        <row r="3510">
          <cell r="M3510">
            <v>0</v>
          </cell>
          <cell r="N3510">
            <v>0</v>
          </cell>
          <cell r="O3510">
            <v>0</v>
          </cell>
          <cell r="P3510">
            <v>0</v>
          </cell>
          <cell r="Q3510">
            <v>0</v>
          </cell>
          <cell r="R3510">
            <v>0</v>
          </cell>
          <cell r="S3510">
            <v>0</v>
          </cell>
          <cell r="T3510">
            <v>0</v>
          </cell>
          <cell r="U3510">
            <v>0</v>
          </cell>
          <cell r="V3510">
            <v>0</v>
          </cell>
          <cell r="W3510">
            <v>0</v>
          </cell>
          <cell r="X3510">
            <v>0</v>
          </cell>
          <cell r="Y3510">
            <v>0</v>
          </cell>
          <cell r="Z3510">
            <v>0</v>
          </cell>
        </row>
        <row r="3511">
          <cell r="M3511">
            <v>0</v>
          </cell>
          <cell r="N3511">
            <v>0</v>
          </cell>
          <cell r="O3511">
            <v>0</v>
          </cell>
          <cell r="P3511">
            <v>0</v>
          </cell>
          <cell r="Q3511">
            <v>0</v>
          </cell>
          <cell r="R3511">
            <v>0</v>
          </cell>
          <cell r="S3511">
            <v>0</v>
          </cell>
          <cell r="T3511">
            <v>0</v>
          </cell>
          <cell r="U3511">
            <v>0</v>
          </cell>
          <cell r="V3511">
            <v>0</v>
          </cell>
          <cell r="W3511">
            <v>0</v>
          </cell>
          <cell r="X3511">
            <v>0</v>
          </cell>
          <cell r="Y3511">
            <v>0</v>
          </cell>
          <cell r="Z3511">
            <v>0</v>
          </cell>
        </row>
        <row r="3512">
          <cell r="M3512">
            <v>0</v>
          </cell>
          <cell r="N3512">
            <v>0</v>
          </cell>
          <cell r="O3512">
            <v>0</v>
          </cell>
          <cell r="P3512">
            <v>0</v>
          </cell>
          <cell r="Q3512">
            <v>0</v>
          </cell>
          <cell r="R3512">
            <v>0</v>
          </cell>
          <cell r="S3512">
            <v>0</v>
          </cell>
          <cell r="T3512">
            <v>0</v>
          </cell>
          <cell r="U3512">
            <v>0</v>
          </cell>
          <cell r="V3512">
            <v>0</v>
          </cell>
          <cell r="W3512">
            <v>0</v>
          </cell>
          <cell r="X3512">
            <v>0</v>
          </cell>
          <cell r="Y3512">
            <v>0</v>
          </cell>
          <cell r="Z3512">
            <v>0</v>
          </cell>
        </row>
        <row r="3513">
          <cell r="M3513">
            <v>0</v>
          </cell>
          <cell r="N3513">
            <v>0</v>
          </cell>
          <cell r="O3513">
            <v>0</v>
          </cell>
          <cell r="P3513">
            <v>0</v>
          </cell>
          <cell r="Q3513">
            <v>0</v>
          </cell>
          <cell r="R3513">
            <v>0</v>
          </cell>
          <cell r="S3513">
            <v>0</v>
          </cell>
          <cell r="T3513">
            <v>0</v>
          </cell>
          <cell r="U3513">
            <v>0</v>
          </cell>
          <cell r="V3513">
            <v>0</v>
          </cell>
          <cell r="W3513">
            <v>0</v>
          </cell>
          <cell r="X3513">
            <v>0</v>
          </cell>
          <cell r="Y3513">
            <v>0</v>
          </cell>
          <cell r="Z3513">
            <v>0</v>
          </cell>
        </row>
        <row r="3514">
          <cell r="M3514">
            <v>0</v>
          </cell>
          <cell r="N3514">
            <v>0</v>
          </cell>
          <cell r="O3514">
            <v>0</v>
          </cell>
          <cell r="P3514">
            <v>0</v>
          </cell>
          <cell r="Q3514">
            <v>0</v>
          </cell>
          <cell r="R3514">
            <v>0</v>
          </cell>
          <cell r="S3514">
            <v>0</v>
          </cell>
          <cell r="T3514">
            <v>0</v>
          </cell>
          <cell r="U3514">
            <v>0</v>
          </cell>
          <cell r="V3514">
            <v>0</v>
          </cell>
          <cell r="W3514">
            <v>0</v>
          </cell>
          <cell r="X3514">
            <v>0</v>
          </cell>
          <cell r="Y3514">
            <v>0</v>
          </cell>
          <cell r="Z3514">
            <v>0</v>
          </cell>
        </row>
        <row r="3515">
          <cell r="M3515">
            <v>0</v>
          </cell>
          <cell r="N3515">
            <v>0</v>
          </cell>
          <cell r="O3515">
            <v>0</v>
          </cell>
          <cell r="P3515">
            <v>0</v>
          </cell>
          <cell r="Q3515">
            <v>0</v>
          </cell>
          <cell r="R3515">
            <v>0</v>
          </cell>
          <cell r="S3515">
            <v>0</v>
          </cell>
          <cell r="T3515">
            <v>0</v>
          </cell>
          <cell r="U3515">
            <v>0</v>
          </cell>
          <cell r="V3515">
            <v>0</v>
          </cell>
          <cell r="W3515">
            <v>0</v>
          </cell>
          <cell r="X3515">
            <v>0</v>
          </cell>
          <cell r="Y3515">
            <v>0</v>
          </cell>
          <cell r="Z3515">
            <v>0</v>
          </cell>
        </row>
        <row r="3516">
          <cell r="M3516">
            <v>0</v>
          </cell>
          <cell r="N3516">
            <v>0</v>
          </cell>
          <cell r="O3516">
            <v>0</v>
          </cell>
          <cell r="P3516">
            <v>0</v>
          </cell>
          <cell r="Q3516">
            <v>0</v>
          </cell>
          <cell r="R3516">
            <v>0</v>
          </cell>
          <cell r="S3516">
            <v>0</v>
          </cell>
          <cell r="T3516">
            <v>0</v>
          </cell>
          <cell r="U3516">
            <v>0</v>
          </cell>
          <cell r="V3516">
            <v>0</v>
          </cell>
          <cell r="W3516">
            <v>0</v>
          </cell>
          <cell r="X3516">
            <v>0</v>
          </cell>
          <cell r="Y3516">
            <v>0</v>
          </cell>
          <cell r="Z3516">
            <v>0</v>
          </cell>
        </row>
        <row r="3517">
          <cell r="M3517">
            <v>0</v>
          </cell>
          <cell r="N3517">
            <v>0</v>
          </cell>
          <cell r="O3517">
            <v>0</v>
          </cell>
          <cell r="P3517">
            <v>0</v>
          </cell>
          <cell r="Q3517">
            <v>0</v>
          </cell>
          <cell r="R3517">
            <v>0</v>
          </cell>
          <cell r="S3517">
            <v>0</v>
          </cell>
          <cell r="T3517">
            <v>0</v>
          </cell>
          <cell r="U3517">
            <v>0</v>
          </cell>
          <cell r="V3517">
            <v>0</v>
          </cell>
          <cell r="W3517">
            <v>0</v>
          </cell>
          <cell r="X3517">
            <v>0</v>
          </cell>
          <cell r="Y3517">
            <v>0</v>
          </cell>
          <cell r="Z3517">
            <v>0</v>
          </cell>
        </row>
        <row r="3518">
          <cell r="M3518">
            <v>0</v>
          </cell>
          <cell r="N3518">
            <v>0</v>
          </cell>
          <cell r="O3518">
            <v>0</v>
          </cell>
          <cell r="P3518">
            <v>0</v>
          </cell>
          <cell r="Q3518">
            <v>0</v>
          </cell>
          <cell r="R3518">
            <v>0</v>
          </cell>
          <cell r="S3518">
            <v>0</v>
          </cell>
          <cell r="T3518">
            <v>0</v>
          </cell>
          <cell r="U3518">
            <v>0</v>
          </cell>
          <cell r="V3518">
            <v>0</v>
          </cell>
          <cell r="W3518">
            <v>0</v>
          </cell>
          <cell r="X3518">
            <v>0</v>
          </cell>
          <cell r="Y3518">
            <v>0</v>
          </cell>
          <cell r="Z3518">
            <v>0</v>
          </cell>
        </row>
        <row r="3519">
          <cell r="M3519">
            <v>0</v>
          </cell>
          <cell r="N3519">
            <v>0</v>
          </cell>
          <cell r="O3519">
            <v>0</v>
          </cell>
          <cell r="P3519">
            <v>0</v>
          </cell>
          <cell r="Q3519">
            <v>0</v>
          </cell>
          <cell r="R3519">
            <v>0</v>
          </cell>
          <cell r="S3519">
            <v>0</v>
          </cell>
          <cell r="T3519">
            <v>0</v>
          </cell>
          <cell r="U3519">
            <v>0</v>
          </cell>
          <cell r="V3519">
            <v>0</v>
          </cell>
          <cell r="W3519">
            <v>0</v>
          </cell>
          <cell r="X3519">
            <v>0</v>
          </cell>
          <cell r="Y3519">
            <v>0</v>
          </cell>
          <cell r="Z3519">
            <v>0</v>
          </cell>
        </row>
        <row r="3520">
          <cell r="M3520">
            <v>0</v>
          </cell>
          <cell r="N3520">
            <v>0</v>
          </cell>
          <cell r="O3520">
            <v>0</v>
          </cell>
          <cell r="P3520">
            <v>0</v>
          </cell>
          <cell r="Q3520">
            <v>0</v>
          </cell>
          <cell r="R3520">
            <v>0</v>
          </cell>
          <cell r="S3520">
            <v>0</v>
          </cell>
          <cell r="T3520">
            <v>0</v>
          </cell>
          <cell r="U3520">
            <v>0</v>
          </cell>
          <cell r="V3520">
            <v>0</v>
          </cell>
          <cell r="W3520">
            <v>0</v>
          </cell>
          <cell r="X3520">
            <v>0</v>
          </cell>
          <cell r="Y3520">
            <v>0</v>
          </cell>
          <cell r="Z3520">
            <v>0</v>
          </cell>
        </row>
        <row r="3521">
          <cell r="M3521">
            <v>0</v>
          </cell>
          <cell r="N3521">
            <v>0</v>
          </cell>
          <cell r="O3521">
            <v>0</v>
          </cell>
          <cell r="P3521">
            <v>0</v>
          </cell>
          <cell r="Q3521">
            <v>0</v>
          </cell>
          <cell r="R3521">
            <v>0</v>
          </cell>
          <cell r="S3521">
            <v>0</v>
          </cell>
          <cell r="T3521">
            <v>0</v>
          </cell>
          <cell r="U3521">
            <v>0</v>
          </cell>
          <cell r="V3521">
            <v>0</v>
          </cell>
          <cell r="W3521">
            <v>0</v>
          </cell>
          <cell r="X3521">
            <v>0</v>
          </cell>
          <cell r="Y3521">
            <v>0</v>
          </cell>
          <cell r="Z3521">
            <v>0</v>
          </cell>
        </row>
        <row r="3522">
          <cell r="M3522">
            <v>0</v>
          </cell>
          <cell r="N3522">
            <v>0</v>
          </cell>
          <cell r="O3522">
            <v>0</v>
          </cell>
          <cell r="P3522">
            <v>0</v>
          </cell>
          <cell r="Q3522">
            <v>0</v>
          </cell>
          <cell r="R3522">
            <v>0</v>
          </cell>
          <cell r="S3522">
            <v>0</v>
          </cell>
          <cell r="T3522">
            <v>0</v>
          </cell>
          <cell r="U3522">
            <v>0</v>
          </cell>
          <cell r="V3522">
            <v>0</v>
          </cell>
          <cell r="W3522">
            <v>0</v>
          </cell>
          <cell r="X3522">
            <v>0</v>
          </cell>
          <cell r="Y3522">
            <v>0</v>
          </cell>
          <cell r="Z3522">
            <v>0</v>
          </cell>
        </row>
        <row r="3523">
          <cell r="M3523">
            <v>0</v>
          </cell>
          <cell r="N3523">
            <v>0</v>
          </cell>
          <cell r="O3523">
            <v>0</v>
          </cell>
          <cell r="P3523">
            <v>0</v>
          </cell>
          <cell r="Q3523">
            <v>0</v>
          </cell>
          <cell r="R3523">
            <v>0</v>
          </cell>
          <cell r="S3523">
            <v>0</v>
          </cell>
          <cell r="T3523">
            <v>0</v>
          </cell>
          <cell r="U3523">
            <v>0</v>
          </cell>
          <cell r="V3523">
            <v>0</v>
          </cell>
          <cell r="W3523">
            <v>0</v>
          </cell>
          <cell r="X3523">
            <v>0</v>
          </cell>
          <cell r="Y3523">
            <v>0</v>
          </cell>
          <cell r="Z3523">
            <v>0</v>
          </cell>
        </row>
        <row r="3524">
          <cell r="M3524">
            <v>0</v>
          </cell>
          <cell r="N3524">
            <v>0</v>
          </cell>
          <cell r="O3524">
            <v>0</v>
          </cell>
          <cell r="P3524">
            <v>0</v>
          </cell>
          <cell r="Q3524">
            <v>0</v>
          </cell>
          <cell r="R3524">
            <v>0</v>
          </cell>
          <cell r="S3524">
            <v>0</v>
          </cell>
          <cell r="T3524">
            <v>0</v>
          </cell>
          <cell r="U3524">
            <v>0</v>
          </cell>
          <cell r="V3524">
            <v>0</v>
          </cell>
          <cell r="W3524">
            <v>0</v>
          </cell>
          <cell r="X3524">
            <v>0</v>
          </cell>
          <cell r="Y3524">
            <v>0</v>
          </cell>
          <cell r="Z3524">
            <v>0</v>
          </cell>
        </row>
        <row r="3525">
          <cell r="M3525">
            <v>0</v>
          </cell>
          <cell r="N3525">
            <v>0</v>
          </cell>
          <cell r="O3525">
            <v>0</v>
          </cell>
          <cell r="P3525">
            <v>0</v>
          </cell>
          <cell r="Q3525">
            <v>0</v>
          </cell>
          <cell r="R3525">
            <v>0</v>
          </cell>
          <cell r="S3525">
            <v>0</v>
          </cell>
          <cell r="T3525">
            <v>0</v>
          </cell>
          <cell r="U3525">
            <v>0</v>
          </cell>
          <cell r="V3525">
            <v>0</v>
          </cell>
          <cell r="W3525">
            <v>0</v>
          </cell>
          <cell r="X3525">
            <v>0</v>
          </cell>
          <cell r="Y3525">
            <v>0</v>
          </cell>
          <cell r="Z3525">
            <v>0</v>
          </cell>
        </row>
        <row r="3526">
          <cell r="M3526">
            <v>0</v>
          </cell>
          <cell r="N3526">
            <v>0</v>
          </cell>
          <cell r="O3526">
            <v>0</v>
          </cell>
          <cell r="P3526">
            <v>0</v>
          </cell>
          <cell r="Q3526">
            <v>0</v>
          </cell>
          <cell r="R3526">
            <v>0</v>
          </cell>
          <cell r="S3526">
            <v>0</v>
          </cell>
          <cell r="T3526">
            <v>0</v>
          </cell>
          <cell r="U3526">
            <v>0</v>
          </cell>
          <cell r="V3526">
            <v>0</v>
          </cell>
          <cell r="W3526">
            <v>0</v>
          </cell>
          <cell r="X3526">
            <v>0</v>
          </cell>
          <cell r="Y3526">
            <v>0</v>
          </cell>
          <cell r="Z3526">
            <v>0</v>
          </cell>
        </row>
        <row r="3527">
          <cell r="M3527">
            <v>0</v>
          </cell>
          <cell r="N3527">
            <v>0</v>
          </cell>
          <cell r="O3527">
            <v>0</v>
          </cell>
          <cell r="P3527">
            <v>0</v>
          </cell>
          <cell r="Q3527">
            <v>0</v>
          </cell>
          <cell r="R3527">
            <v>0</v>
          </cell>
          <cell r="S3527">
            <v>0</v>
          </cell>
          <cell r="T3527">
            <v>0</v>
          </cell>
          <cell r="U3527">
            <v>0</v>
          </cell>
          <cell r="V3527">
            <v>0</v>
          </cell>
          <cell r="W3527">
            <v>0</v>
          </cell>
          <cell r="X3527">
            <v>0</v>
          </cell>
          <cell r="Y3527">
            <v>0</v>
          </cell>
          <cell r="Z3527">
            <v>0</v>
          </cell>
        </row>
        <row r="3528">
          <cell r="M3528">
            <v>0</v>
          </cell>
          <cell r="N3528">
            <v>0</v>
          </cell>
          <cell r="O3528">
            <v>0</v>
          </cell>
          <cell r="P3528">
            <v>0</v>
          </cell>
          <cell r="Q3528">
            <v>0</v>
          </cell>
          <cell r="R3528">
            <v>0</v>
          </cell>
          <cell r="S3528">
            <v>0</v>
          </cell>
          <cell r="T3528">
            <v>0</v>
          </cell>
          <cell r="U3528">
            <v>0</v>
          </cell>
          <cell r="V3528">
            <v>0</v>
          </cell>
          <cell r="W3528">
            <v>0</v>
          </cell>
          <cell r="X3528">
            <v>0</v>
          </cell>
          <cell r="Y3528">
            <v>0</v>
          </cell>
          <cell r="Z3528">
            <v>0</v>
          </cell>
        </row>
        <row r="3529">
          <cell r="M3529">
            <v>0</v>
          </cell>
          <cell r="N3529">
            <v>0</v>
          </cell>
          <cell r="O3529">
            <v>0</v>
          </cell>
          <cell r="P3529">
            <v>0</v>
          </cell>
          <cell r="Q3529">
            <v>0</v>
          </cell>
          <cell r="R3529">
            <v>0</v>
          </cell>
          <cell r="S3529">
            <v>0</v>
          </cell>
          <cell r="T3529">
            <v>0</v>
          </cell>
          <cell r="U3529">
            <v>0</v>
          </cell>
          <cell r="V3529">
            <v>0</v>
          </cell>
          <cell r="W3529">
            <v>0</v>
          </cell>
          <cell r="X3529">
            <v>0</v>
          </cell>
          <cell r="Y3529">
            <v>0</v>
          </cell>
          <cell r="Z3529">
            <v>0</v>
          </cell>
        </row>
        <row r="3530">
          <cell r="M3530">
            <v>0</v>
          </cell>
          <cell r="N3530">
            <v>0</v>
          </cell>
          <cell r="O3530">
            <v>0</v>
          </cell>
          <cell r="P3530">
            <v>0</v>
          </cell>
          <cell r="Q3530">
            <v>0</v>
          </cell>
          <cell r="R3530">
            <v>0</v>
          </cell>
          <cell r="S3530">
            <v>0</v>
          </cell>
          <cell r="T3530">
            <v>0</v>
          </cell>
          <cell r="U3530">
            <v>0</v>
          </cell>
          <cell r="V3530">
            <v>0</v>
          </cell>
          <cell r="W3530">
            <v>0</v>
          </cell>
          <cell r="X3530">
            <v>0</v>
          </cell>
          <cell r="Y3530">
            <v>0</v>
          </cell>
          <cell r="Z3530">
            <v>0</v>
          </cell>
        </row>
        <row r="3531">
          <cell r="M3531">
            <v>0</v>
          </cell>
          <cell r="N3531">
            <v>0</v>
          </cell>
          <cell r="O3531">
            <v>0</v>
          </cell>
          <cell r="P3531">
            <v>0</v>
          </cell>
          <cell r="Q3531">
            <v>0</v>
          </cell>
          <cell r="R3531">
            <v>0</v>
          </cell>
          <cell r="S3531">
            <v>0</v>
          </cell>
          <cell r="T3531">
            <v>0</v>
          </cell>
          <cell r="U3531">
            <v>0</v>
          </cell>
          <cell r="V3531">
            <v>0</v>
          </cell>
          <cell r="W3531">
            <v>0</v>
          </cell>
          <cell r="X3531">
            <v>0</v>
          </cell>
          <cell r="Y3531">
            <v>0</v>
          </cell>
          <cell r="Z3531">
            <v>0</v>
          </cell>
        </row>
        <row r="3532">
          <cell r="M3532">
            <v>0</v>
          </cell>
          <cell r="N3532">
            <v>0</v>
          </cell>
          <cell r="O3532">
            <v>0</v>
          </cell>
          <cell r="P3532">
            <v>0</v>
          </cell>
          <cell r="Q3532">
            <v>0</v>
          </cell>
          <cell r="R3532">
            <v>0</v>
          </cell>
          <cell r="S3532">
            <v>0</v>
          </cell>
          <cell r="T3532">
            <v>0</v>
          </cell>
          <cell r="U3532">
            <v>0</v>
          </cell>
          <cell r="V3532">
            <v>0</v>
          </cell>
          <cell r="W3532">
            <v>0</v>
          </cell>
          <cell r="X3532">
            <v>0</v>
          </cell>
          <cell r="Y3532">
            <v>0</v>
          </cell>
          <cell r="Z3532">
            <v>0</v>
          </cell>
        </row>
        <row r="3533">
          <cell r="M3533">
            <v>0</v>
          </cell>
          <cell r="N3533">
            <v>0</v>
          </cell>
          <cell r="O3533">
            <v>0</v>
          </cell>
          <cell r="P3533">
            <v>0</v>
          </cell>
          <cell r="Q3533">
            <v>0</v>
          </cell>
          <cell r="R3533">
            <v>0</v>
          </cell>
          <cell r="S3533">
            <v>0</v>
          </cell>
          <cell r="T3533">
            <v>0</v>
          </cell>
          <cell r="U3533">
            <v>0</v>
          </cell>
          <cell r="V3533">
            <v>0</v>
          </cell>
          <cell r="W3533">
            <v>0</v>
          </cell>
          <cell r="X3533">
            <v>0</v>
          </cell>
          <cell r="Y3533">
            <v>0</v>
          </cell>
          <cell r="Z3533">
            <v>0</v>
          </cell>
        </row>
        <row r="3534">
          <cell r="M3534">
            <v>0</v>
          </cell>
          <cell r="N3534">
            <v>0</v>
          </cell>
          <cell r="O3534">
            <v>0</v>
          </cell>
          <cell r="P3534">
            <v>0</v>
          </cell>
          <cell r="Q3534">
            <v>0</v>
          </cell>
          <cell r="R3534">
            <v>0</v>
          </cell>
          <cell r="S3534">
            <v>0</v>
          </cell>
          <cell r="T3534">
            <v>0</v>
          </cell>
          <cell r="U3534">
            <v>0</v>
          </cell>
          <cell r="V3534">
            <v>0</v>
          </cell>
          <cell r="W3534">
            <v>0</v>
          </cell>
          <cell r="X3534">
            <v>0</v>
          </cell>
          <cell r="Y3534">
            <v>0</v>
          </cell>
          <cell r="Z3534">
            <v>0</v>
          </cell>
        </row>
        <row r="3535">
          <cell r="M3535">
            <v>0</v>
          </cell>
          <cell r="N3535">
            <v>0</v>
          </cell>
          <cell r="O3535">
            <v>0</v>
          </cell>
          <cell r="P3535">
            <v>0</v>
          </cell>
          <cell r="Q3535">
            <v>0</v>
          </cell>
          <cell r="R3535">
            <v>0</v>
          </cell>
          <cell r="S3535">
            <v>0</v>
          </cell>
          <cell r="T3535">
            <v>0</v>
          </cell>
          <cell r="U3535">
            <v>0</v>
          </cell>
          <cell r="V3535">
            <v>0</v>
          </cell>
          <cell r="W3535">
            <v>0</v>
          </cell>
          <cell r="X3535">
            <v>0</v>
          </cell>
          <cell r="Y3535">
            <v>0</v>
          </cell>
          <cell r="Z3535">
            <v>0</v>
          </cell>
        </row>
        <row r="3536">
          <cell r="M3536">
            <v>0</v>
          </cell>
          <cell r="N3536">
            <v>0</v>
          </cell>
          <cell r="O3536">
            <v>0</v>
          </cell>
          <cell r="P3536">
            <v>0</v>
          </cell>
          <cell r="Q3536">
            <v>0</v>
          </cell>
          <cell r="R3536">
            <v>0</v>
          </cell>
          <cell r="S3536">
            <v>0</v>
          </cell>
          <cell r="T3536">
            <v>0</v>
          </cell>
          <cell r="U3536">
            <v>0</v>
          </cell>
          <cell r="V3536">
            <v>0</v>
          </cell>
          <cell r="W3536">
            <v>0</v>
          </cell>
          <cell r="X3536">
            <v>0</v>
          </cell>
          <cell r="Y3536">
            <v>0</v>
          </cell>
          <cell r="Z3536">
            <v>0</v>
          </cell>
        </row>
        <row r="3537">
          <cell r="M3537">
            <v>0</v>
          </cell>
          <cell r="N3537">
            <v>0</v>
          </cell>
          <cell r="O3537">
            <v>0</v>
          </cell>
          <cell r="P3537">
            <v>0</v>
          </cell>
          <cell r="Q3537">
            <v>0</v>
          </cell>
          <cell r="R3537">
            <v>0</v>
          </cell>
          <cell r="S3537">
            <v>0</v>
          </cell>
          <cell r="T3537">
            <v>0</v>
          </cell>
          <cell r="U3537">
            <v>0</v>
          </cell>
          <cell r="V3537">
            <v>0</v>
          </cell>
          <cell r="W3537">
            <v>0</v>
          </cell>
          <cell r="X3537">
            <v>0</v>
          </cell>
          <cell r="Y3537">
            <v>0</v>
          </cell>
          <cell r="Z3537">
            <v>0</v>
          </cell>
        </row>
        <row r="3538">
          <cell r="M3538">
            <v>0</v>
          </cell>
          <cell r="N3538">
            <v>0</v>
          </cell>
          <cell r="O3538">
            <v>0</v>
          </cell>
          <cell r="P3538">
            <v>0</v>
          </cell>
          <cell r="Q3538">
            <v>0</v>
          </cell>
          <cell r="R3538">
            <v>0</v>
          </cell>
          <cell r="S3538">
            <v>0</v>
          </cell>
          <cell r="T3538">
            <v>0</v>
          </cell>
          <cell r="U3538">
            <v>0</v>
          </cell>
          <cell r="V3538">
            <v>0</v>
          </cell>
          <cell r="W3538">
            <v>0</v>
          </cell>
          <cell r="X3538">
            <v>0</v>
          </cell>
          <cell r="Y3538">
            <v>0</v>
          </cell>
          <cell r="Z3538">
            <v>0</v>
          </cell>
        </row>
        <row r="3539">
          <cell r="M3539">
            <v>0</v>
          </cell>
          <cell r="N3539">
            <v>0</v>
          </cell>
          <cell r="O3539">
            <v>0</v>
          </cell>
          <cell r="P3539">
            <v>0</v>
          </cell>
          <cell r="Q3539">
            <v>0</v>
          </cell>
          <cell r="R3539">
            <v>0</v>
          </cell>
          <cell r="S3539">
            <v>0</v>
          </cell>
          <cell r="T3539">
            <v>0</v>
          </cell>
          <cell r="U3539">
            <v>0</v>
          </cell>
          <cell r="V3539">
            <v>0</v>
          </cell>
          <cell r="W3539">
            <v>0</v>
          </cell>
          <cell r="X3539">
            <v>0</v>
          </cell>
          <cell r="Y3539">
            <v>0</v>
          </cell>
          <cell r="Z3539">
            <v>0</v>
          </cell>
        </row>
        <row r="3540">
          <cell r="M3540">
            <v>0</v>
          </cell>
          <cell r="N3540">
            <v>0</v>
          </cell>
          <cell r="O3540">
            <v>0</v>
          </cell>
          <cell r="P3540">
            <v>0</v>
          </cell>
          <cell r="Q3540">
            <v>0</v>
          </cell>
          <cell r="R3540">
            <v>0</v>
          </cell>
          <cell r="S3540">
            <v>0</v>
          </cell>
          <cell r="T3540">
            <v>0</v>
          </cell>
          <cell r="U3540">
            <v>0</v>
          </cell>
          <cell r="V3540">
            <v>0</v>
          </cell>
          <cell r="W3540">
            <v>0</v>
          </cell>
          <cell r="X3540">
            <v>0</v>
          </cell>
          <cell r="Y3540">
            <v>0</v>
          </cell>
          <cell r="Z3540">
            <v>0</v>
          </cell>
        </row>
        <row r="3541">
          <cell r="M3541">
            <v>0</v>
          </cell>
          <cell r="N3541">
            <v>0</v>
          </cell>
          <cell r="O3541">
            <v>0</v>
          </cell>
          <cell r="P3541">
            <v>0</v>
          </cell>
          <cell r="Q3541">
            <v>0</v>
          </cell>
          <cell r="R3541">
            <v>0</v>
          </cell>
          <cell r="S3541">
            <v>0</v>
          </cell>
          <cell r="T3541">
            <v>0</v>
          </cell>
          <cell r="U3541">
            <v>0</v>
          </cell>
          <cell r="V3541">
            <v>0</v>
          </cell>
          <cell r="W3541">
            <v>0</v>
          </cell>
          <cell r="X3541">
            <v>0</v>
          </cell>
          <cell r="Y3541">
            <v>0</v>
          </cell>
          <cell r="Z3541">
            <v>0</v>
          </cell>
        </row>
        <row r="3542">
          <cell r="M3542">
            <v>0</v>
          </cell>
          <cell r="N3542">
            <v>0</v>
          </cell>
          <cell r="O3542">
            <v>0</v>
          </cell>
          <cell r="P3542">
            <v>0</v>
          </cell>
          <cell r="Q3542">
            <v>0</v>
          </cell>
          <cell r="R3542">
            <v>0</v>
          </cell>
          <cell r="S3542">
            <v>0</v>
          </cell>
          <cell r="T3542">
            <v>0</v>
          </cell>
          <cell r="U3542">
            <v>0</v>
          </cell>
          <cell r="V3542">
            <v>0</v>
          </cell>
          <cell r="W3542">
            <v>0</v>
          </cell>
          <cell r="X3542">
            <v>0</v>
          </cell>
          <cell r="Y3542">
            <v>0</v>
          </cell>
          <cell r="Z3542">
            <v>0</v>
          </cell>
        </row>
        <row r="3543">
          <cell r="M3543">
            <v>0</v>
          </cell>
          <cell r="N3543">
            <v>0</v>
          </cell>
          <cell r="O3543">
            <v>0</v>
          </cell>
          <cell r="P3543">
            <v>0</v>
          </cell>
          <cell r="Q3543">
            <v>0</v>
          </cell>
          <cell r="R3543">
            <v>0</v>
          </cell>
          <cell r="S3543">
            <v>0</v>
          </cell>
          <cell r="T3543">
            <v>0</v>
          </cell>
          <cell r="U3543">
            <v>0</v>
          </cell>
          <cell r="V3543">
            <v>0</v>
          </cell>
          <cell r="W3543">
            <v>0</v>
          </cell>
          <cell r="X3543">
            <v>0</v>
          </cell>
          <cell r="Y3543">
            <v>0</v>
          </cell>
          <cell r="Z3543">
            <v>0</v>
          </cell>
        </row>
        <row r="3544">
          <cell r="M3544">
            <v>0</v>
          </cell>
          <cell r="N3544">
            <v>0</v>
          </cell>
          <cell r="O3544">
            <v>0</v>
          </cell>
          <cell r="P3544">
            <v>0</v>
          </cell>
          <cell r="Q3544">
            <v>0</v>
          </cell>
          <cell r="R3544">
            <v>0</v>
          </cell>
          <cell r="S3544">
            <v>0</v>
          </cell>
          <cell r="T3544">
            <v>0</v>
          </cell>
          <cell r="U3544">
            <v>0</v>
          </cell>
          <cell r="V3544">
            <v>0</v>
          </cell>
          <cell r="W3544">
            <v>0</v>
          </cell>
          <cell r="X3544">
            <v>0</v>
          </cell>
          <cell r="Y3544">
            <v>0</v>
          </cell>
          <cell r="Z3544">
            <v>0</v>
          </cell>
        </row>
        <row r="3545">
          <cell r="M3545">
            <v>0</v>
          </cell>
          <cell r="N3545">
            <v>0</v>
          </cell>
          <cell r="O3545">
            <v>0</v>
          </cell>
          <cell r="P3545">
            <v>0</v>
          </cell>
          <cell r="Q3545">
            <v>0</v>
          </cell>
          <cell r="R3545">
            <v>0</v>
          </cell>
          <cell r="S3545">
            <v>0</v>
          </cell>
          <cell r="T3545">
            <v>0</v>
          </cell>
          <cell r="U3545">
            <v>0</v>
          </cell>
          <cell r="V3545">
            <v>0</v>
          </cell>
          <cell r="W3545">
            <v>0</v>
          </cell>
          <cell r="X3545">
            <v>0</v>
          </cell>
          <cell r="Y3545">
            <v>0</v>
          </cell>
          <cell r="Z3545">
            <v>0</v>
          </cell>
        </row>
        <row r="3546">
          <cell r="M3546">
            <v>0</v>
          </cell>
          <cell r="N3546">
            <v>0</v>
          </cell>
          <cell r="O3546">
            <v>0</v>
          </cell>
          <cell r="P3546">
            <v>0</v>
          </cell>
          <cell r="Q3546">
            <v>0</v>
          </cell>
          <cell r="R3546">
            <v>0</v>
          </cell>
          <cell r="S3546">
            <v>0</v>
          </cell>
          <cell r="T3546">
            <v>0</v>
          </cell>
          <cell r="U3546">
            <v>0</v>
          </cell>
          <cell r="V3546">
            <v>0</v>
          </cell>
          <cell r="W3546">
            <v>0</v>
          </cell>
          <cell r="X3546">
            <v>0</v>
          </cell>
          <cell r="Y3546">
            <v>0</v>
          </cell>
          <cell r="Z3546">
            <v>0</v>
          </cell>
        </row>
        <row r="3547">
          <cell r="M3547">
            <v>0</v>
          </cell>
          <cell r="N3547">
            <v>0</v>
          </cell>
          <cell r="O3547">
            <v>0</v>
          </cell>
          <cell r="P3547">
            <v>0</v>
          </cell>
          <cell r="Q3547">
            <v>0</v>
          </cell>
          <cell r="R3547">
            <v>0</v>
          </cell>
          <cell r="S3547">
            <v>0</v>
          </cell>
          <cell r="T3547">
            <v>0</v>
          </cell>
          <cell r="U3547">
            <v>0</v>
          </cell>
          <cell r="V3547">
            <v>0</v>
          </cell>
          <cell r="W3547">
            <v>0</v>
          </cell>
          <cell r="X3547">
            <v>0</v>
          </cell>
          <cell r="Y3547">
            <v>0</v>
          </cell>
          <cell r="Z3547">
            <v>0</v>
          </cell>
        </row>
        <row r="3548">
          <cell r="M3548">
            <v>0</v>
          </cell>
          <cell r="N3548">
            <v>0</v>
          </cell>
          <cell r="O3548">
            <v>0</v>
          </cell>
          <cell r="P3548">
            <v>0</v>
          </cell>
          <cell r="Q3548">
            <v>0</v>
          </cell>
          <cell r="R3548">
            <v>0</v>
          </cell>
          <cell r="S3548">
            <v>0</v>
          </cell>
          <cell r="T3548">
            <v>0</v>
          </cell>
          <cell r="U3548">
            <v>0</v>
          </cell>
          <cell r="V3548">
            <v>0</v>
          </cell>
          <cell r="W3548">
            <v>0</v>
          </cell>
          <cell r="X3548">
            <v>0</v>
          </cell>
          <cell r="Y3548">
            <v>0</v>
          </cell>
          <cell r="Z3548">
            <v>0</v>
          </cell>
        </row>
        <row r="3549">
          <cell r="M3549">
            <v>0</v>
          </cell>
          <cell r="N3549">
            <v>0</v>
          </cell>
          <cell r="O3549">
            <v>0</v>
          </cell>
          <cell r="P3549">
            <v>0</v>
          </cell>
          <cell r="Q3549">
            <v>0</v>
          </cell>
          <cell r="R3549">
            <v>0</v>
          </cell>
          <cell r="S3549">
            <v>0</v>
          </cell>
          <cell r="T3549">
            <v>0</v>
          </cell>
          <cell r="U3549">
            <v>0</v>
          </cell>
          <cell r="V3549">
            <v>0</v>
          </cell>
          <cell r="W3549">
            <v>0</v>
          </cell>
          <cell r="X3549">
            <v>0</v>
          </cell>
          <cell r="Y3549">
            <v>0</v>
          </cell>
          <cell r="Z3549">
            <v>0</v>
          </cell>
        </row>
        <row r="3550">
          <cell r="M3550">
            <v>0</v>
          </cell>
          <cell r="N3550">
            <v>0</v>
          </cell>
          <cell r="O3550">
            <v>0</v>
          </cell>
          <cell r="P3550">
            <v>0</v>
          </cell>
          <cell r="Q3550">
            <v>0</v>
          </cell>
          <cell r="R3550">
            <v>0</v>
          </cell>
          <cell r="S3550">
            <v>0</v>
          </cell>
          <cell r="T3550">
            <v>0</v>
          </cell>
          <cell r="U3550">
            <v>0</v>
          </cell>
          <cell r="V3550">
            <v>0</v>
          </cell>
          <cell r="W3550">
            <v>0</v>
          </cell>
          <cell r="X3550">
            <v>0</v>
          </cell>
          <cell r="Y3550">
            <v>0</v>
          </cell>
          <cell r="Z3550">
            <v>0</v>
          </cell>
        </row>
        <row r="3551">
          <cell r="M3551">
            <v>0</v>
          </cell>
          <cell r="N3551">
            <v>0</v>
          </cell>
          <cell r="O3551">
            <v>0</v>
          </cell>
          <cell r="P3551">
            <v>0</v>
          </cell>
          <cell r="Q3551">
            <v>0</v>
          </cell>
          <cell r="R3551">
            <v>0</v>
          </cell>
          <cell r="S3551">
            <v>0</v>
          </cell>
          <cell r="T3551">
            <v>0</v>
          </cell>
          <cell r="U3551">
            <v>0</v>
          </cell>
          <cell r="V3551">
            <v>0</v>
          </cell>
          <cell r="W3551">
            <v>0</v>
          </cell>
          <cell r="X3551">
            <v>0</v>
          </cell>
          <cell r="Y3551">
            <v>0</v>
          </cell>
          <cell r="Z3551">
            <v>0</v>
          </cell>
        </row>
        <row r="3552">
          <cell r="M3552">
            <v>0</v>
          </cell>
          <cell r="N3552">
            <v>0</v>
          </cell>
          <cell r="O3552">
            <v>0</v>
          </cell>
          <cell r="P3552">
            <v>0</v>
          </cell>
          <cell r="Q3552">
            <v>0</v>
          </cell>
          <cell r="R3552">
            <v>0</v>
          </cell>
          <cell r="S3552">
            <v>0</v>
          </cell>
          <cell r="T3552">
            <v>0</v>
          </cell>
          <cell r="U3552">
            <v>0</v>
          </cell>
          <cell r="V3552">
            <v>0</v>
          </cell>
          <cell r="W3552">
            <v>0</v>
          </cell>
          <cell r="X3552">
            <v>0</v>
          </cell>
          <cell r="Y3552">
            <v>0</v>
          </cell>
          <cell r="Z3552">
            <v>0</v>
          </cell>
        </row>
        <row r="3553">
          <cell r="M3553">
            <v>0</v>
          </cell>
          <cell r="N3553">
            <v>0</v>
          </cell>
          <cell r="O3553">
            <v>0</v>
          </cell>
          <cell r="P3553">
            <v>0</v>
          </cell>
          <cell r="Q3553">
            <v>0</v>
          </cell>
          <cell r="R3553">
            <v>0</v>
          </cell>
          <cell r="S3553">
            <v>0</v>
          </cell>
          <cell r="T3553">
            <v>0</v>
          </cell>
          <cell r="U3553">
            <v>0</v>
          </cell>
          <cell r="V3553">
            <v>0</v>
          </cell>
          <cell r="W3553">
            <v>0</v>
          </cell>
          <cell r="X3553">
            <v>0</v>
          </cell>
          <cell r="Y3553">
            <v>0</v>
          </cell>
          <cell r="Z3553">
            <v>0</v>
          </cell>
        </row>
        <row r="3554">
          <cell r="M3554">
            <v>0</v>
          </cell>
          <cell r="N3554">
            <v>0</v>
          </cell>
          <cell r="O3554">
            <v>0</v>
          </cell>
          <cell r="P3554">
            <v>0</v>
          </cell>
          <cell r="Q3554">
            <v>0</v>
          </cell>
          <cell r="R3554">
            <v>0</v>
          </cell>
          <cell r="S3554">
            <v>0</v>
          </cell>
          <cell r="T3554">
            <v>0</v>
          </cell>
          <cell r="U3554">
            <v>0</v>
          </cell>
          <cell r="V3554">
            <v>0</v>
          </cell>
          <cell r="W3554">
            <v>0</v>
          </cell>
          <cell r="X3554">
            <v>0</v>
          </cell>
          <cell r="Y3554">
            <v>0</v>
          </cell>
          <cell r="Z3554">
            <v>0</v>
          </cell>
        </row>
        <row r="3555">
          <cell r="M3555">
            <v>0</v>
          </cell>
          <cell r="N3555">
            <v>0</v>
          </cell>
          <cell r="O3555">
            <v>0</v>
          </cell>
          <cell r="P3555">
            <v>0</v>
          </cell>
          <cell r="Q3555">
            <v>0</v>
          </cell>
          <cell r="R3555">
            <v>0</v>
          </cell>
          <cell r="S3555">
            <v>0</v>
          </cell>
          <cell r="T3555">
            <v>0</v>
          </cell>
          <cell r="U3555">
            <v>0</v>
          </cell>
          <cell r="V3555">
            <v>0</v>
          </cell>
          <cell r="W3555">
            <v>0</v>
          </cell>
          <cell r="X3555">
            <v>0</v>
          </cell>
          <cell r="Y3555">
            <v>0</v>
          </cell>
          <cell r="Z3555">
            <v>0</v>
          </cell>
        </row>
        <row r="3556">
          <cell r="M3556">
            <v>0</v>
          </cell>
          <cell r="N3556">
            <v>0</v>
          </cell>
          <cell r="O3556">
            <v>0</v>
          </cell>
          <cell r="P3556">
            <v>0</v>
          </cell>
          <cell r="Q3556">
            <v>0</v>
          </cell>
          <cell r="R3556">
            <v>0</v>
          </cell>
          <cell r="S3556">
            <v>0</v>
          </cell>
          <cell r="T3556">
            <v>0</v>
          </cell>
          <cell r="U3556">
            <v>0</v>
          </cell>
          <cell r="V3556">
            <v>0</v>
          </cell>
          <cell r="W3556">
            <v>0</v>
          </cell>
          <cell r="X3556">
            <v>0</v>
          </cell>
          <cell r="Y3556">
            <v>0</v>
          </cell>
          <cell r="Z3556">
            <v>0</v>
          </cell>
        </row>
        <row r="3557">
          <cell r="M3557">
            <v>0</v>
          </cell>
          <cell r="N3557">
            <v>0</v>
          </cell>
          <cell r="O3557">
            <v>0</v>
          </cell>
          <cell r="P3557">
            <v>0</v>
          </cell>
          <cell r="Q3557">
            <v>0</v>
          </cell>
          <cell r="R3557">
            <v>0</v>
          </cell>
          <cell r="S3557">
            <v>0</v>
          </cell>
          <cell r="T3557">
            <v>0</v>
          </cell>
          <cell r="U3557">
            <v>0</v>
          </cell>
          <cell r="V3557">
            <v>0</v>
          </cell>
          <cell r="W3557">
            <v>0</v>
          </cell>
          <cell r="X3557">
            <v>0</v>
          </cell>
          <cell r="Y3557">
            <v>0</v>
          </cell>
          <cell r="Z3557">
            <v>0</v>
          </cell>
        </row>
        <row r="3558">
          <cell r="M3558">
            <v>0</v>
          </cell>
          <cell r="N3558">
            <v>0</v>
          </cell>
          <cell r="O3558">
            <v>0</v>
          </cell>
          <cell r="P3558">
            <v>0</v>
          </cell>
          <cell r="Q3558">
            <v>0</v>
          </cell>
          <cell r="R3558">
            <v>0</v>
          </cell>
          <cell r="S3558">
            <v>0</v>
          </cell>
          <cell r="T3558">
            <v>0</v>
          </cell>
          <cell r="U3558">
            <v>0</v>
          </cell>
          <cell r="V3558">
            <v>0</v>
          </cell>
          <cell r="W3558">
            <v>0</v>
          </cell>
          <cell r="X3558">
            <v>0</v>
          </cell>
          <cell r="Y3558">
            <v>0</v>
          </cell>
          <cell r="Z3558">
            <v>0</v>
          </cell>
        </row>
        <row r="3559">
          <cell r="M3559">
            <v>0</v>
          </cell>
          <cell r="N3559">
            <v>0</v>
          </cell>
          <cell r="O3559">
            <v>0</v>
          </cell>
          <cell r="P3559">
            <v>0</v>
          </cell>
          <cell r="Q3559">
            <v>0</v>
          </cell>
          <cell r="R3559">
            <v>0</v>
          </cell>
          <cell r="S3559">
            <v>0</v>
          </cell>
          <cell r="T3559">
            <v>0</v>
          </cell>
          <cell r="U3559">
            <v>0</v>
          </cell>
          <cell r="V3559">
            <v>0</v>
          </cell>
          <cell r="W3559">
            <v>0</v>
          </cell>
          <cell r="X3559">
            <v>0</v>
          </cell>
          <cell r="Y3559">
            <v>0</v>
          </cell>
          <cell r="Z3559">
            <v>0</v>
          </cell>
        </row>
        <row r="3560">
          <cell r="M3560">
            <v>0</v>
          </cell>
          <cell r="N3560">
            <v>0</v>
          </cell>
          <cell r="O3560">
            <v>0</v>
          </cell>
          <cell r="P3560">
            <v>0</v>
          </cell>
          <cell r="Q3560">
            <v>0</v>
          </cell>
          <cell r="R3560">
            <v>0</v>
          </cell>
          <cell r="S3560">
            <v>0</v>
          </cell>
          <cell r="T3560">
            <v>0</v>
          </cell>
          <cell r="U3560">
            <v>0</v>
          </cell>
          <cell r="V3560">
            <v>0</v>
          </cell>
          <cell r="W3560">
            <v>0</v>
          </cell>
          <cell r="X3560">
            <v>0</v>
          </cell>
          <cell r="Y3560">
            <v>0</v>
          </cell>
          <cell r="Z3560">
            <v>0</v>
          </cell>
        </row>
        <row r="3561">
          <cell r="M3561">
            <v>0</v>
          </cell>
          <cell r="N3561">
            <v>0</v>
          </cell>
          <cell r="O3561">
            <v>0</v>
          </cell>
          <cell r="P3561">
            <v>0</v>
          </cell>
          <cell r="Q3561">
            <v>0</v>
          </cell>
          <cell r="R3561">
            <v>0</v>
          </cell>
          <cell r="S3561">
            <v>0</v>
          </cell>
          <cell r="T3561">
            <v>0</v>
          </cell>
          <cell r="U3561">
            <v>0</v>
          </cell>
          <cell r="V3561">
            <v>0</v>
          </cell>
          <cell r="W3561">
            <v>0</v>
          </cell>
          <cell r="X3561">
            <v>0</v>
          </cell>
          <cell r="Y3561">
            <v>0</v>
          </cell>
          <cell r="Z3561">
            <v>0</v>
          </cell>
        </row>
        <row r="3562">
          <cell r="M3562">
            <v>0</v>
          </cell>
          <cell r="N3562">
            <v>0</v>
          </cell>
          <cell r="O3562">
            <v>0</v>
          </cell>
          <cell r="P3562">
            <v>0</v>
          </cell>
          <cell r="Q3562">
            <v>0</v>
          </cell>
          <cell r="R3562">
            <v>0</v>
          </cell>
          <cell r="S3562">
            <v>0</v>
          </cell>
          <cell r="T3562">
            <v>0</v>
          </cell>
          <cell r="U3562">
            <v>0</v>
          </cell>
          <cell r="V3562">
            <v>0</v>
          </cell>
          <cell r="W3562">
            <v>0</v>
          </cell>
          <cell r="X3562">
            <v>0</v>
          </cell>
          <cell r="Y3562">
            <v>0</v>
          </cell>
          <cell r="Z3562">
            <v>0</v>
          </cell>
        </row>
        <row r="3563">
          <cell r="M3563">
            <v>0</v>
          </cell>
          <cell r="N3563">
            <v>0</v>
          </cell>
          <cell r="O3563">
            <v>0</v>
          </cell>
          <cell r="P3563">
            <v>0</v>
          </cell>
          <cell r="Q3563">
            <v>0</v>
          </cell>
          <cell r="R3563">
            <v>0</v>
          </cell>
          <cell r="S3563">
            <v>0</v>
          </cell>
          <cell r="T3563">
            <v>0</v>
          </cell>
          <cell r="U3563">
            <v>0</v>
          </cell>
          <cell r="V3563">
            <v>0</v>
          </cell>
          <cell r="W3563">
            <v>0</v>
          </cell>
          <cell r="X3563">
            <v>0</v>
          </cell>
          <cell r="Y3563">
            <v>0</v>
          </cell>
          <cell r="Z3563">
            <v>0</v>
          </cell>
        </row>
        <row r="3564">
          <cell r="M3564">
            <v>0</v>
          </cell>
          <cell r="N3564">
            <v>0</v>
          </cell>
          <cell r="O3564">
            <v>0</v>
          </cell>
          <cell r="P3564">
            <v>0</v>
          </cell>
          <cell r="Q3564">
            <v>0</v>
          </cell>
          <cell r="R3564">
            <v>0</v>
          </cell>
          <cell r="S3564">
            <v>0</v>
          </cell>
          <cell r="T3564">
            <v>0</v>
          </cell>
          <cell r="U3564">
            <v>0</v>
          </cell>
          <cell r="V3564">
            <v>0</v>
          </cell>
          <cell r="W3564">
            <v>0</v>
          </cell>
          <cell r="X3564">
            <v>0</v>
          </cell>
          <cell r="Y3564">
            <v>0</v>
          </cell>
          <cell r="Z3564">
            <v>0</v>
          </cell>
        </row>
        <row r="3565">
          <cell r="M3565">
            <v>0</v>
          </cell>
          <cell r="N3565">
            <v>0</v>
          </cell>
          <cell r="O3565">
            <v>0</v>
          </cell>
          <cell r="P3565">
            <v>0</v>
          </cell>
          <cell r="Q3565">
            <v>0</v>
          </cell>
          <cell r="R3565">
            <v>0</v>
          </cell>
          <cell r="S3565">
            <v>0</v>
          </cell>
          <cell r="T3565">
            <v>0</v>
          </cell>
          <cell r="U3565">
            <v>0</v>
          </cell>
          <cell r="V3565">
            <v>0</v>
          </cell>
          <cell r="W3565">
            <v>0</v>
          </cell>
          <cell r="X3565">
            <v>0</v>
          </cell>
          <cell r="Y3565">
            <v>0</v>
          </cell>
          <cell r="Z3565">
            <v>0</v>
          </cell>
        </row>
        <row r="3566">
          <cell r="M3566">
            <v>0</v>
          </cell>
          <cell r="N3566">
            <v>0</v>
          </cell>
          <cell r="O3566">
            <v>0</v>
          </cell>
          <cell r="P3566">
            <v>0</v>
          </cell>
          <cell r="Q3566">
            <v>0</v>
          </cell>
          <cell r="R3566">
            <v>0</v>
          </cell>
          <cell r="S3566">
            <v>0</v>
          </cell>
          <cell r="T3566">
            <v>0</v>
          </cell>
          <cell r="U3566">
            <v>0</v>
          </cell>
          <cell r="V3566">
            <v>0</v>
          </cell>
          <cell r="W3566">
            <v>0</v>
          </cell>
          <cell r="X3566">
            <v>0</v>
          </cell>
          <cell r="Y3566">
            <v>0</v>
          </cell>
          <cell r="Z3566">
            <v>0</v>
          </cell>
        </row>
        <row r="3567">
          <cell r="M3567">
            <v>0</v>
          </cell>
          <cell r="N3567">
            <v>0</v>
          </cell>
          <cell r="O3567">
            <v>0</v>
          </cell>
          <cell r="P3567">
            <v>0</v>
          </cell>
          <cell r="Q3567">
            <v>0</v>
          </cell>
          <cell r="R3567">
            <v>0</v>
          </cell>
          <cell r="S3567">
            <v>0</v>
          </cell>
          <cell r="T3567">
            <v>0</v>
          </cell>
          <cell r="U3567">
            <v>0</v>
          </cell>
          <cell r="V3567">
            <v>0</v>
          </cell>
          <cell r="W3567">
            <v>0</v>
          </cell>
          <cell r="X3567">
            <v>0</v>
          </cell>
          <cell r="Y3567">
            <v>0</v>
          </cell>
          <cell r="Z3567">
            <v>0</v>
          </cell>
        </row>
        <row r="3568">
          <cell r="M3568">
            <v>0</v>
          </cell>
          <cell r="N3568">
            <v>0</v>
          </cell>
          <cell r="O3568">
            <v>0</v>
          </cell>
          <cell r="P3568">
            <v>0</v>
          </cell>
          <cell r="Q3568">
            <v>0</v>
          </cell>
          <cell r="R3568">
            <v>0</v>
          </cell>
          <cell r="S3568">
            <v>0</v>
          </cell>
          <cell r="T3568">
            <v>0</v>
          </cell>
          <cell r="U3568">
            <v>0</v>
          </cell>
          <cell r="V3568">
            <v>0</v>
          </cell>
          <cell r="W3568">
            <v>0</v>
          </cell>
          <cell r="X3568">
            <v>0</v>
          </cell>
          <cell r="Y3568">
            <v>0</v>
          </cell>
          <cell r="Z3568">
            <v>0</v>
          </cell>
        </row>
        <row r="3569">
          <cell r="M3569">
            <v>0</v>
          </cell>
          <cell r="N3569">
            <v>0</v>
          </cell>
          <cell r="O3569">
            <v>0</v>
          </cell>
          <cell r="P3569">
            <v>0</v>
          </cell>
          <cell r="Q3569">
            <v>0</v>
          </cell>
          <cell r="R3569">
            <v>0</v>
          </cell>
          <cell r="S3569">
            <v>0</v>
          </cell>
          <cell r="T3569">
            <v>0</v>
          </cell>
          <cell r="U3569">
            <v>0</v>
          </cell>
          <cell r="V3569">
            <v>0</v>
          </cell>
          <cell r="W3569">
            <v>0</v>
          </cell>
          <cell r="X3569">
            <v>0</v>
          </cell>
          <cell r="Y3569">
            <v>0</v>
          </cell>
          <cell r="Z3569">
            <v>0</v>
          </cell>
        </row>
        <row r="3570">
          <cell r="M3570">
            <v>0</v>
          </cell>
          <cell r="N3570">
            <v>0</v>
          </cell>
          <cell r="O3570">
            <v>0</v>
          </cell>
          <cell r="P3570">
            <v>0</v>
          </cell>
          <cell r="Q3570">
            <v>0</v>
          </cell>
          <cell r="R3570">
            <v>0</v>
          </cell>
          <cell r="S3570">
            <v>0</v>
          </cell>
          <cell r="T3570">
            <v>0</v>
          </cell>
          <cell r="U3570">
            <v>0</v>
          </cell>
          <cell r="V3570">
            <v>0</v>
          </cell>
          <cell r="W3570">
            <v>0</v>
          </cell>
          <cell r="X3570">
            <v>0</v>
          </cell>
          <cell r="Y3570">
            <v>0</v>
          </cell>
          <cell r="Z3570">
            <v>0</v>
          </cell>
        </row>
        <row r="3571">
          <cell r="M3571">
            <v>0</v>
          </cell>
          <cell r="N3571">
            <v>0</v>
          </cell>
          <cell r="O3571">
            <v>0</v>
          </cell>
          <cell r="P3571">
            <v>0</v>
          </cell>
          <cell r="Q3571">
            <v>0</v>
          </cell>
          <cell r="R3571">
            <v>0</v>
          </cell>
          <cell r="S3571">
            <v>0</v>
          </cell>
          <cell r="T3571">
            <v>0</v>
          </cell>
          <cell r="U3571">
            <v>0</v>
          </cell>
          <cell r="V3571">
            <v>0</v>
          </cell>
          <cell r="W3571">
            <v>0</v>
          </cell>
          <cell r="X3571">
            <v>0</v>
          </cell>
          <cell r="Y3571">
            <v>0</v>
          </cell>
          <cell r="Z3571">
            <v>0</v>
          </cell>
        </row>
        <row r="3572">
          <cell r="M3572">
            <v>0</v>
          </cell>
          <cell r="N3572">
            <v>0</v>
          </cell>
          <cell r="O3572">
            <v>0</v>
          </cell>
          <cell r="P3572">
            <v>0</v>
          </cell>
          <cell r="Q3572">
            <v>0</v>
          </cell>
          <cell r="R3572">
            <v>0</v>
          </cell>
          <cell r="S3572">
            <v>0</v>
          </cell>
          <cell r="T3572">
            <v>0</v>
          </cell>
          <cell r="U3572">
            <v>0</v>
          </cell>
          <cell r="V3572">
            <v>0</v>
          </cell>
          <cell r="W3572">
            <v>0</v>
          </cell>
          <cell r="X3572">
            <v>0</v>
          </cell>
          <cell r="Y3572">
            <v>0</v>
          </cell>
          <cell r="Z3572">
            <v>0</v>
          </cell>
        </row>
        <row r="3573">
          <cell r="M3573">
            <v>0</v>
          </cell>
          <cell r="N3573">
            <v>0</v>
          </cell>
          <cell r="O3573">
            <v>0</v>
          </cell>
          <cell r="P3573">
            <v>0</v>
          </cell>
          <cell r="Q3573">
            <v>0</v>
          </cell>
          <cell r="R3573">
            <v>0</v>
          </cell>
          <cell r="S3573">
            <v>0</v>
          </cell>
          <cell r="T3573">
            <v>0</v>
          </cell>
          <cell r="U3573">
            <v>0</v>
          </cell>
          <cell r="V3573">
            <v>0</v>
          </cell>
          <cell r="W3573">
            <v>0</v>
          </cell>
          <cell r="X3573">
            <v>0</v>
          </cell>
          <cell r="Y3573">
            <v>0</v>
          </cell>
          <cell r="Z3573">
            <v>0</v>
          </cell>
        </row>
        <row r="3574">
          <cell r="M3574">
            <v>0</v>
          </cell>
          <cell r="N3574">
            <v>0</v>
          </cell>
          <cell r="O3574">
            <v>0</v>
          </cell>
          <cell r="P3574">
            <v>0</v>
          </cell>
          <cell r="Q3574">
            <v>0</v>
          </cell>
          <cell r="R3574">
            <v>0</v>
          </cell>
          <cell r="S3574">
            <v>0</v>
          </cell>
          <cell r="T3574">
            <v>0</v>
          </cell>
          <cell r="U3574">
            <v>0</v>
          </cell>
          <cell r="V3574">
            <v>0</v>
          </cell>
          <cell r="W3574">
            <v>0</v>
          </cell>
          <cell r="X3574">
            <v>0</v>
          </cell>
          <cell r="Y3574">
            <v>0</v>
          </cell>
          <cell r="Z3574">
            <v>0</v>
          </cell>
        </row>
        <row r="3575">
          <cell r="M3575">
            <v>0</v>
          </cell>
          <cell r="N3575">
            <v>0</v>
          </cell>
          <cell r="O3575">
            <v>0</v>
          </cell>
          <cell r="P3575">
            <v>0</v>
          </cell>
          <cell r="Q3575">
            <v>0</v>
          </cell>
          <cell r="R3575">
            <v>0</v>
          </cell>
          <cell r="S3575">
            <v>0</v>
          </cell>
          <cell r="T3575">
            <v>0</v>
          </cell>
          <cell r="U3575">
            <v>0</v>
          </cell>
          <cell r="V3575">
            <v>0</v>
          </cell>
          <cell r="W3575">
            <v>0</v>
          </cell>
          <cell r="X3575">
            <v>0</v>
          </cell>
          <cell r="Y3575">
            <v>0</v>
          </cell>
          <cell r="Z3575">
            <v>0</v>
          </cell>
        </row>
        <row r="3576">
          <cell r="M3576">
            <v>0</v>
          </cell>
          <cell r="N3576">
            <v>0</v>
          </cell>
          <cell r="O3576">
            <v>0</v>
          </cell>
          <cell r="P3576">
            <v>0</v>
          </cell>
          <cell r="Q3576">
            <v>0</v>
          </cell>
          <cell r="R3576">
            <v>0</v>
          </cell>
          <cell r="S3576">
            <v>0</v>
          </cell>
          <cell r="T3576">
            <v>0</v>
          </cell>
          <cell r="U3576">
            <v>0</v>
          </cell>
          <cell r="V3576">
            <v>0</v>
          </cell>
          <cell r="W3576">
            <v>0</v>
          </cell>
          <cell r="X3576">
            <v>0</v>
          </cell>
          <cell r="Y3576">
            <v>0</v>
          </cell>
          <cell r="Z3576">
            <v>0</v>
          </cell>
        </row>
        <row r="3577">
          <cell r="M3577">
            <v>0</v>
          </cell>
          <cell r="N3577">
            <v>0</v>
          </cell>
          <cell r="O3577">
            <v>0</v>
          </cell>
          <cell r="P3577">
            <v>0</v>
          </cell>
          <cell r="Q3577">
            <v>0</v>
          </cell>
          <cell r="R3577">
            <v>0</v>
          </cell>
          <cell r="S3577">
            <v>0</v>
          </cell>
          <cell r="T3577">
            <v>0</v>
          </cell>
          <cell r="U3577">
            <v>0</v>
          </cell>
          <cell r="V3577">
            <v>0</v>
          </cell>
          <cell r="W3577">
            <v>0</v>
          </cell>
          <cell r="X3577">
            <v>0</v>
          </cell>
          <cell r="Y3577">
            <v>0</v>
          </cell>
          <cell r="Z3577">
            <v>0</v>
          </cell>
        </row>
        <row r="3578">
          <cell r="M3578">
            <v>0</v>
          </cell>
          <cell r="N3578">
            <v>0</v>
          </cell>
          <cell r="O3578">
            <v>0</v>
          </cell>
          <cell r="P3578">
            <v>0</v>
          </cell>
          <cell r="Q3578">
            <v>0</v>
          </cell>
          <cell r="R3578">
            <v>0</v>
          </cell>
          <cell r="S3578">
            <v>0</v>
          </cell>
          <cell r="T3578">
            <v>0</v>
          </cell>
          <cell r="U3578">
            <v>0</v>
          </cell>
          <cell r="V3578">
            <v>0</v>
          </cell>
          <cell r="W3578">
            <v>0</v>
          </cell>
          <cell r="X3578">
            <v>0</v>
          </cell>
          <cell r="Y3578">
            <v>0</v>
          </cell>
          <cell r="Z3578">
            <v>0</v>
          </cell>
        </row>
        <row r="3579">
          <cell r="M3579">
            <v>0</v>
          </cell>
          <cell r="N3579">
            <v>0</v>
          </cell>
          <cell r="O3579">
            <v>0</v>
          </cell>
          <cell r="P3579">
            <v>0</v>
          </cell>
          <cell r="Q3579">
            <v>0</v>
          </cell>
          <cell r="R3579">
            <v>0</v>
          </cell>
          <cell r="S3579">
            <v>0</v>
          </cell>
          <cell r="T3579">
            <v>0</v>
          </cell>
          <cell r="U3579">
            <v>0</v>
          </cell>
          <cell r="V3579">
            <v>0</v>
          </cell>
          <cell r="W3579">
            <v>0</v>
          </cell>
          <cell r="X3579">
            <v>0</v>
          </cell>
          <cell r="Y3579">
            <v>0</v>
          </cell>
          <cell r="Z3579">
            <v>0</v>
          </cell>
        </row>
        <row r="3580">
          <cell r="M3580">
            <v>0</v>
          </cell>
          <cell r="N3580">
            <v>0</v>
          </cell>
          <cell r="O3580">
            <v>0</v>
          </cell>
          <cell r="P3580">
            <v>0</v>
          </cell>
          <cell r="Q3580">
            <v>0</v>
          </cell>
          <cell r="R3580">
            <v>0</v>
          </cell>
          <cell r="S3580">
            <v>0</v>
          </cell>
          <cell r="T3580">
            <v>0</v>
          </cell>
          <cell r="U3580">
            <v>0</v>
          </cell>
          <cell r="V3580">
            <v>0</v>
          </cell>
          <cell r="W3580">
            <v>0</v>
          </cell>
          <cell r="X3580">
            <v>0</v>
          </cell>
          <cell r="Y3580">
            <v>0</v>
          </cell>
          <cell r="Z3580">
            <v>0</v>
          </cell>
        </row>
        <row r="3581">
          <cell r="M3581">
            <v>0</v>
          </cell>
          <cell r="N3581">
            <v>0</v>
          </cell>
          <cell r="O3581">
            <v>0</v>
          </cell>
          <cell r="P3581">
            <v>0</v>
          </cell>
          <cell r="Q3581">
            <v>0</v>
          </cell>
          <cell r="R3581">
            <v>0</v>
          </cell>
          <cell r="S3581">
            <v>0</v>
          </cell>
          <cell r="T3581">
            <v>0</v>
          </cell>
          <cell r="U3581">
            <v>0</v>
          </cell>
          <cell r="V3581">
            <v>0</v>
          </cell>
          <cell r="W3581">
            <v>0</v>
          </cell>
          <cell r="X3581">
            <v>0</v>
          </cell>
          <cell r="Y3581">
            <v>0</v>
          </cell>
          <cell r="Z3581">
            <v>0</v>
          </cell>
        </row>
        <row r="3582">
          <cell r="M3582">
            <v>0</v>
          </cell>
          <cell r="N3582">
            <v>0</v>
          </cell>
          <cell r="O3582">
            <v>0</v>
          </cell>
          <cell r="P3582">
            <v>0</v>
          </cell>
          <cell r="Q3582">
            <v>0</v>
          </cell>
          <cell r="R3582">
            <v>0</v>
          </cell>
          <cell r="S3582">
            <v>0</v>
          </cell>
          <cell r="T3582">
            <v>0</v>
          </cell>
          <cell r="U3582">
            <v>0</v>
          </cell>
          <cell r="V3582">
            <v>0</v>
          </cell>
          <cell r="W3582">
            <v>0</v>
          </cell>
          <cell r="X3582">
            <v>0</v>
          </cell>
          <cell r="Y3582">
            <v>0</v>
          </cell>
          <cell r="Z3582">
            <v>0</v>
          </cell>
        </row>
        <row r="3583">
          <cell r="M3583">
            <v>0</v>
          </cell>
          <cell r="N3583">
            <v>0</v>
          </cell>
          <cell r="O3583">
            <v>0</v>
          </cell>
          <cell r="P3583">
            <v>0</v>
          </cell>
          <cell r="Q3583">
            <v>0</v>
          </cell>
          <cell r="R3583">
            <v>0</v>
          </cell>
          <cell r="S3583">
            <v>0</v>
          </cell>
          <cell r="T3583">
            <v>0</v>
          </cell>
          <cell r="U3583">
            <v>0</v>
          </cell>
          <cell r="V3583">
            <v>0</v>
          </cell>
          <cell r="W3583">
            <v>0</v>
          </cell>
          <cell r="X3583">
            <v>0</v>
          </cell>
          <cell r="Y3583">
            <v>0</v>
          </cell>
          <cell r="Z3583">
            <v>0</v>
          </cell>
        </row>
        <row r="3584">
          <cell r="M3584">
            <v>0</v>
          </cell>
          <cell r="N3584">
            <v>0</v>
          </cell>
          <cell r="O3584">
            <v>0</v>
          </cell>
          <cell r="P3584">
            <v>0</v>
          </cell>
          <cell r="Q3584">
            <v>0</v>
          </cell>
          <cell r="R3584">
            <v>0</v>
          </cell>
          <cell r="S3584">
            <v>0</v>
          </cell>
          <cell r="T3584">
            <v>0</v>
          </cell>
          <cell r="U3584">
            <v>0</v>
          </cell>
          <cell r="V3584">
            <v>0</v>
          </cell>
          <cell r="W3584">
            <v>0</v>
          </cell>
          <cell r="X3584">
            <v>0</v>
          </cell>
          <cell r="Y3584">
            <v>0</v>
          </cell>
          <cell r="Z3584">
            <v>0</v>
          </cell>
        </row>
        <row r="3585">
          <cell r="M3585">
            <v>0</v>
          </cell>
          <cell r="N3585">
            <v>0</v>
          </cell>
          <cell r="O3585">
            <v>0</v>
          </cell>
          <cell r="P3585">
            <v>0</v>
          </cell>
          <cell r="Q3585">
            <v>0</v>
          </cell>
          <cell r="R3585">
            <v>0</v>
          </cell>
          <cell r="S3585">
            <v>0</v>
          </cell>
          <cell r="T3585">
            <v>0</v>
          </cell>
          <cell r="U3585">
            <v>0</v>
          </cell>
          <cell r="V3585">
            <v>0</v>
          </cell>
          <cell r="W3585">
            <v>0</v>
          </cell>
          <cell r="X3585">
            <v>0</v>
          </cell>
          <cell r="Y3585">
            <v>0</v>
          </cell>
          <cell r="Z3585">
            <v>0</v>
          </cell>
        </row>
        <row r="3586">
          <cell r="M3586">
            <v>0</v>
          </cell>
          <cell r="N3586">
            <v>0</v>
          </cell>
          <cell r="O3586">
            <v>0</v>
          </cell>
          <cell r="P3586">
            <v>0</v>
          </cell>
          <cell r="Q3586">
            <v>0</v>
          </cell>
          <cell r="R3586">
            <v>0</v>
          </cell>
          <cell r="S3586">
            <v>0</v>
          </cell>
          <cell r="T3586">
            <v>0</v>
          </cell>
          <cell r="U3586">
            <v>0</v>
          </cell>
          <cell r="V3586">
            <v>0</v>
          </cell>
          <cell r="W3586">
            <v>0</v>
          </cell>
          <cell r="X3586">
            <v>0</v>
          </cell>
          <cell r="Y3586">
            <v>0</v>
          </cell>
          <cell r="Z3586">
            <v>0</v>
          </cell>
        </row>
        <row r="3587">
          <cell r="M3587">
            <v>0</v>
          </cell>
          <cell r="N3587">
            <v>0</v>
          </cell>
          <cell r="O3587">
            <v>0</v>
          </cell>
          <cell r="P3587">
            <v>0</v>
          </cell>
          <cell r="Q3587">
            <v>0</v>
          </cell>
          <cell r="R3587">
            <v>0</v>
          </cell>
          <cell r="S3587">
            <v>0</v>
          </cell>
          <cell r="T3587">
            <v>0</v>
          </cell>
          <cell r="U3587">
            <v>0</v>
          </cell>
          <cell r="V3587">
            <v>0</v>
          </cell>
          <cell r="W3587">
            <v>0</v>
          </cell>
          <cell r="X3587">
            <v>0</v>
          </cell>
          <cell r="Y3587">
            <v>0</v>
          </cell>
          <cell r="Z3587">
            <v>0</v>
          </cell>
        </row>
        <row r="3588">
          <cell r="M3588">
            <v>0</v>
          </cell>
          <cell r="N3588">
            <v>0</v>
          </cell>
          <cell r="O3588">
            <v>0</v>
          </cell>
          <cell r="P3588">
            <v>0</v>
          </cell>
          <cell r="Q3588">
            <v>0</v>
          </cell>
          <cell r="R3588">
            <v>0</v>
          </cell>
          <cell r="S3588">
            <v>0</v>
          </cell>
          <cell r="T3588">
            <v>0</v>
          </cell>
          <cell r="U3588">
            <v>0</v>
          </cell>
          <cell r="V3588">
            <v>0</v>
          </cell>
          <cell r="W3588">
            <v>0</v>
          </cell>
          <cell r="X3588">
            <v>0</v>
          </cell>
          <cell r="Y3588">
            <v>0</v>
          </cell>
          <cell r="Z3588">
            <v>0</v>
          </cell>
        </row>
        <row r="3589">
          <cell r="M3589">
            <v>0</v>
          </cell>
          <cell r="N3589">
            <v>0</v>
          </cell>
          <cell r="O3589">
            <v>0</v>
          </cell>
          <cell r="P3589">
            <v>0</v>
          </cell>
          <cell r="Q3589">
            <v>0</v>
          </cell>
          <cell r="R3589">
            <v>0</v>
          </cell>
          <cell r="S3589">
            <v>0</v>
          </cell>
          <cell r="T3589">
            <v>0</v>
          </cell>
          <cell r="U3589">
            <v>0</v>
          </cell>
          <cell r="V3589">
            <v>0</v>
          </cell>
          <cell r="W3589">
            <v>0</v>
          </cell>
          <cell r="X3589">
            <v>0</v>
          </cell>
          <cell r="Y3589">
            <v>0</v>
          </cell>
          <cell r="Z3589">
            <v>0</v>
          </cell>
        </row>
        <row r="3590">
          <cell r="M3590">
            <v>0</v>
          </cell>
          <cell r="N3590">
            <v>0</v>
          </cell>
          <cell r="O3590">
            <v>0</v>
          </cell>
          <cell r="P3590">
            <v>0</v>
          </cell>
          <cell r="Q3590">
            <v>0</v>
          </cell>
          <cell r="R3590">
            <v>0</v>
          </cell>
          <cell r="S3590">
            <v>0</v>
          </cell>
          <cell r="T3590">
            <v>0</v>
          </cell>
          <cell r="U3590">
            <v>0</v>
          </cell>
          <cell r="V3590">
            <v>0</v>
          </cell>
          <cell r="W3590">
            <v>0</v>
          </cell>
          <cell r="X3590">
            <v>0</v>
          </cell>
          <cell r="Y3590">
            <v>0</v>
          </cell>
          <cell r="Z3590">
            <v>0</v>
          </cell>
        </row>
        <row r="3591">
          <cell r="M3591">
            <v>0</v>
          </cell>
          <cell r="N3591">
            <v>0</v>
          </cell>
          <cell r="O3591">
            <v>0</v>
          </cell>
          <cell r="P3591">
            <v>0</v>
          </cell>
          <cell r="Q3591">
            <v>0</v>
          </cell>
          <cell r="R3591">
            <v>0</v>
          </cell>
          <cell r="S3591">
            <v>0</v>
          </cell>
          <cell r="T3591">
            <v>0</v>
          </cell>
          <cell r="U3591">
            <v>0</v>
          </cell>
          <cell r="V3591">
            <v>0</v>
          </cell>
          <cell r="W3591">
            <v>0</v>
          </cell>
          <cell r="X3591">
            <v>0</v>
          </cell>
          <cell r="Y3591">
            <v>0</v>
          </cell>
          <cell r="Z3591">
            <v>0</v>
          </cell>
        </row>
        <row r="3592">
          <cell r="M3592">
            <v>0</v>
          </cell>
          <cell r="N3592">
            <v>0</v>
          </cell>
          <cell r="O3592">
            <v>0</v>
          </cell>
          <cell r="P3592">
            <v>0</v>
          </cell>
          <cell r="Q3592">
            <v>0</v>
          </cell>
          <cell r="R3592">
            <v>0</v>
          </cell>
          <cell r="S3592">
            <v>0</v>
          </cell>
          <cell r="T3592">
            <v>0</v>
          </cell>
          <cell r="U3592">
            <v>0</v>
          </cell>
          <cell r="V3592">
            <v>0</v>
          </cell>
          <cell r="W3592">
            <v>0</v>
          </cell>
          <cell r="X3592">
            <v>0</v>
          </cell>
          <cell r="Y3592">
            <v>0</v>
          </cell>
          <cell r="Z3592">
            <v>0</v>
          </cell>
        </row>
        <row r="3593">
          <cell r="M3593">
            <v>0</v>
          </cell>
          <cell r="N3593">
            <v>0</v>
          </cell>
          <cell r="O3593">
            <v>0</v>
          </cell>
          <cell r="P3593">
            <v>0</v>
          </cell>
          <cell r="Q3593">
            <v>0</v>
          </cell>
          <cell r="R3593">
            <v>0</v>
          </cell>
          <cell r="S3593">
            <v>0</v>
          </cell>
          <cell r="T3593">
            <v>0</v>
          </cell>
          <cell r="U3593">
            <v>0</v>
          </cell>
          <cell r="V3593">
            <v>0</v>
          </cell>
          <cell r="W3593">
            <v>0</v>
          </cell>
          <cell r="X3593">
            <v>0</v>
          </cell>
          <cell r="Y3593">
            <v>0</v>
          </cell>
          <cell r="Z3593">
            <v>0</v>
          </cell>
        </row>
        <row r="3594">
          <cell r="M3594">
            <v>0</v>
          </cell>
          <cell r="N3594">
            <v>0</v>
          </cell>
          <cell r="O3594">
            <v>0</v>
          </cell>
          <cell r="P3594">
            <v>0</v>
          </cell>
          <cell r="Q3594">
            <v>0</v>
          </cell>
          <cell r="R3594">
            <v>0</v>
          </cell>
          <cell r="S3594">
            <v>0</v>
          </cell>
          <cell r="T3594">
            <v>0</v>
          </cell>
          <cell r="U3594">
            <v>0</v>
          </cell>
          <cell r="V3594">
            <v>0</v>
          </cell>
          <cell r="W3594">
            <v>0</v>
          </cell>
          <cell r="X3594">
            <v>0</v>
          </cell>
          <cell r="Y3594">
            <v>0</v>
          </cell>
          <cell r="Z3594">
            <v>0</v>
          </cell>
        </row>
        <row r="3595">
          <cell r="M3595">
            <v>0</v>
          </cell>
          <cell r="N3595">
            <v>0</v>
          </cell>
          <cell r="O3595">
            <v>0</v>
          </cell>
          <cell r="P3595">
            <v>0</v>
          </cell>
          <cell r="Q3595">
            <v>0</v>
          </cell>
          <cell r="R3595">
            <v>0</v>
          </cell>
          <cell r="S3595">
            <v>0</v>
          </cell>
          <cell r="T3595">
            <v>0</v>
          </cell>
          <cell r="U3595">
            <v>0</v>
          </cell>
          <cell r="V3595">
            <v>0</v>
          </cell>
          <cell r="W3595">
            <v>0</v>
          </cell>
          <cell r="X3595">
            <v>0</v>
          </cell>
          <cell r="Y3595">
            <v>0</v>
          </cell>
          <cell r="Z3595">
            <v>0</v>
          </cell>
        </row>
        <row r="3596">
          <cell r="M3596">
            <v>0</v>
          </cell>
          <cell r="N3596">
            <v>0</v>
          </cell>
          <cell r="O3596">
            <v>0</v>
          </cell>
          <cell r="P3596">
            <v>0</v>
          </cell>
          <cell r="Q3596">
            <v>0</v>
          </cell>
          <cell r="R3596">
            <v>0</v>
          </cell>
          <cell r="S3596">
            <v>0</v>
          </cell>
          <cell r="T3596">
            <v>0</v>
          </cell>
          <cell r="U3596">
            <v>0</v>
          </cell>
          <cell r="V3596">
            <v>0</v>
          </cell>
          <cell r="W3596">
            <v>0</v>
          </cell>
          <cell r="X3596">
            <v>0</v>
          </cell>
          <cell r="Y3596">
            <v>0</v>
          </cell>
          <cell r="Z3596">
            <v>0</v>
          </cell>
        </row>
        <row r="3597">
          <cell r="M3597">
            <v>0</v>
          </cell>
          <cell r="N3597">
            <v>0</v>
          </cell>
          <cell r="O3597">
            <v>0</v>
          </cell>
          <cell r="P3597">
            <v>0</v>
          </cell>
          <cell r="Q3597">
            <v>0</v>
          </cell>
          <cell r="R3597">
            <v>0</v>
          </cell>
          <cell r="S3597">
            <v>0</v>
          </cell>
          <cell r="T3597">
            <v>0</v>
          </cell>
          <cell r="U3597">
            <v>0</v>
          </cell>
          <cell r="V3597">
            <v>0</v>
          </cell>
          <cell r="W3597">
            <v>0</v>
          </cell>
          <cell r="X3597">
            <v>0</v>
          </cell>
          <cell r="Y3597">
            <v>0</v>
          </cell>
          <cell r="Z3597">
            <v>0</v>
          </cell>
        </row>
        <row r="3598">
          <cell r="M3598">
            <v>0</v>
          </cell>
          <cell r="N3598">
            <v>0</v>
          </cell>
          <cell r="O3598">
            <v>0</v>
          </cell>
          <cell r="P3598">
            <v>0</v>
          </cell>
          <cell r="Q3598">
            <v>0</v>
          </cell>
          <cell r="R3598">
            <v>0</v>
          </cell>
          <cell r="S3598">
            <v>0</v>
          </cell>
          <cell r="T3598">
            <v>0</v>
          </cell>
          <cell r="U3598">
            <v>0</v>
          </cell>
          <cell r="V3598">
            <v>0</v>
          </cell>
          <cell r="W3598">
            <v>0</v>
          </cell>
          <cell r="X3598">
            <v>0</v>
          </cell>
          <cell r="Y3598">
            <v>0</v>
          </cell>
          <cell r="Z3598">
            <v>0</v>
          </cell>
        </row>
        <row r="3599">
          <cell r="M3599">
            <v>0</v>
          </cell>
          <cell r="N3599">
            <v>0</v>
          </cell>
          <cell r="O3599">
            <v>0</v>
          </cell>
          <cell r="P3599">
            <v>0</v>
          </cell>
          <cell r="Q3599">
            <v>0</v>
          </cell>
          <cell r="R3599">
            <v>0</v>
          </cell>
          <cell r="S3599">
            <v>0</v>
          </cell>
          <cell r="T3599">
            <v>0</v>
          </cell>
          <cell r="U3599">
            <v>0</v>
          </cell>
          <cell r="V3599">
            <v>0</v>
          </cell>
          <cell r="W3599">
            <v>0</v>
          </cell>
          <cell r="X3599">
            <v>0</v>
          </cell>
          <cell r="Y3599">
            <v>0</v>
          </cell>
          <cell r="Z3599">
            <v>0</v>
          </cell>
        </row>
        <row r="3600">
          <cell r="M3600">
            <v>0</v>
          </cell>
          <cell r="N3600">
            <v>0</v>
          </cell>
          <cell r="O3600">
            <v>0</v>
          </cell>
          <cell r="P3600">
            <v>0</v>
          </cell>
          <cell r="Q3600">
            <v>0</v>
          </cell>
          <cell r="R3600">
            <v>0</v>
          </cell>
          <cell r="S3600">
            <v>0</v>
          </cell>
          <cell r="T3600">
            <v>0</v>
          </cell>
          <cell r="U3600">
            <v>0</v>
          </cell>
          <cell r="V3600">
            <v>0</v>
          </cell>
          <cell r="W3600">
            <v>0</v>
          </cell>
          <cell r="X3600">
            <v>0</v>
          </cell>
          <cell r="Y3600">
            <v>0</v>
          </cell>
          <cell r="Z3600">
            <v>0</v>
          </cell>
        </row>
        <row r="3601">
          <cell r="M3601">
            <v>0</v>
          </cell>
          <cell r="N3601">
            <v>0</v>
          </cell>
          <cell r="O3601">
            <v>0</v>
          </cell>
          <cell r="P3601">
            <v>0</v>
          </cell>
          <cell r="Q3601">
            <v>0</v>
          </cell>
          <cell r="R3601">
            <v>0</v>
          </cell>
          <cell r="S3601">
            <v>0</v>
          </cell>
          <cell r="T3601">
            <v>0</v>
          </cell>
          <cell r="U3601">
            <v>0</v>
          </cell>
          <cell r="V3601">
            <v>0</v>
          </cell>
          <cell r="W3601">
            <v>0</v>
          </cell>
          <cell r="X3601">
            <v>0</v>
          </cell>
          <cell r="Y3601">
            <v>0</v>
          </cell>
          <cell r="Z3601">
            <v>0</v>
          </cell>
        </row>
        <row r="3602">
          <cell r="M3602">
            <v>0</v>
          </cell>
          <cell r="N3602">
            <v>0</v>
          </cell>
          <cell r="O3602">
            <v>0</v>
          </cell>
          <cell r="P3602">
            <v>0</v>
          </cell>
          <cell r="Q3602">
            <v>0</v>
          </cell>
          <cell r="R3602">
            <v>0</v>
          </cell>
          <cell r="S3602">
            <v>0</v>
          </cell>
          <cell r="T3602">
            <v>0</v>
          </cell>
          <cell r="U3602">
            <v>0</v>
          </cell>
          <cell r="V3602">
            <v>0</v>
          </cell>
          <cell r="W3602">
            <v>0</v>
          </cell>
          <cell r="X3602">
            <v>0</v>
          </cell>
          <cell r="Y3602">
            <v>0</v>
          </cell>
          <cell r="Z3602">
            <v>0</v>
          </cell>
        </row>
        <row r="3603">
          <cell r="M3603">
            <v>0</v>
          </cell>
          <cell r="N3603">
            <v>0</v>
          </cell>
          <cell r="O3603">
            <v>0</v>
          </cell>
          <cell r="P3603">
            <v>0</v>
          </cell>
          <cell r="Q3603">
            <v>0</v>
          </cell>
          <cell r="R3603">
            <v>0</v>
          </cell>
          <cell r="S3603">
            <v>0</v>
          </cell>
          <cell r="T3603">
            <v>0</v>
          </cell>
          <cell r="U3603">
            <v>0</v>
          </cell>
          <cell r="V3603">
            <v>0</v>
          </cell>
          <cell r="W3603">
            <v>0</v>
          </cell>
          <cell r="X3603">
            <v>0</v>
          </cell>
          <cell r="Y3603">
            <v>0</v>
          </cell>
          <cell r="Z3603">
            <v>0</v>
          </cell>
        </row>
        <row r="3604">
          <cell r="M3604">
            <v>0</v>
          </cell>
          <cell r="N3604">
            <v>0</v>
          </cell>
          <cell r="O3604">
            <v>0</v>
          </cell>
          <cell r="P3604">
            <v>0</v>
          </cell>
          <cell r="Q3604">
            <v>0</v>
          </cell>
          <cell r="R3604">
            <v>0</v>
          </cell>
          <cell r="S3604">
            <v>0</v>
          </cell>
          <cell r="T3604">
            <v>0</v>
          </cell>
          <cell r="U3604">
            <v>0</v>
          </cell>
          <cell r="V3604">
            <v>0</v>
          </cell>
          <cell r="W3604">
            <v>0</v>
          </cell>
          <cell r="X3604">
            <v>0</v>
          </cell>
          <cell r="Y3604">
            <v>0</v>
          </cell>
          <cell r="Z3604">
            <v>0</v>
          </cell>
        </row>
        <row r="3605">
          <cell r="M3605">
            <v>0</v>
          </cell>
          <cell r="N3605">
            <v>0</v>
          </cell>
          <cell r="O3605">
            <v>0</v>
          </cell>
          <cell r="P3605">
            <v>0</v>
          </cell>
          <cell r="Q3605">
            <v>0</v>
          </cell>
          <cell r="R3605">
            <v>0</v>
          </cell>
          <cell r="S3605">
            <v>0</v>
          </cell>
          <cell r="T3605">
            <v>0</v>
          </cell>
          <cell r="U3605">
            <v>0</v>
          </cell>
          <cell r="V3605">
            <v>0</v>
          </cell>
          <cell r="W3605">
            <v>0</v>
          </cell>
          <cell r="X3605">
            <v>0</v>
          </cell>
          <cell r="Y3605">
            <v>0</v>
          </cell>
          <cell r="Z3605">
            <v>0</v>
          </cell>
        </row>
        <row r="3606">
          <cell r="M3606">
            <v>0</v>
          </cell>
          <cell r="N3606">
            <v>0</v>
          </cell>
          <cell r="O3606">
            <v>0</v>
          </cell>
          <cell r="P3606">
            <v>0</v>
          </cell>
          <cell r="Q3606">
            <v>0</v>
          </cell>
          <cell r="R3606">
            <v>0</v>
          </cell>
          <cell r="S3606">
            <v>0</v>
          </cell>
          <cell r="T3606">
            <v>0</v>
          </cell>
          <cell r="U3606">
            <v>0</v>
          </cell>
          <cell r="V3606">
            <v>0</v>
          </cell>
          <cell r="W3606">
            <v>0</v>
          </cell>
          <cell r="X3606">
            <v>0</v>
          </cell>
          <cell r="Y3606">
            <v>0</v>
          </cell>
          <cell r="Z3606">
            <v>0</v>
          </cell>
        </row>
        <row r="3607">
          <cell r="M3607">
            <v>0</v>
          </cell>
          <cell r="N3607">
            <v>0</v>
          </cell>
          <cell r="O3607">
            <v>0</v>
          </cell>
          <cell r="P3607">
            <v>0</v>
          </cell>
          <cell r="Q3607">
            <v>0</v>
          </cell>
          <cell r="R3607">
            <v>0</v>
          </cell>
          <cell r="S3607">
            <v>0</v>
          </cell>
          <cell r="T3607">
            <v>0</v>
          </cell>
          <cell r="U3607">
            <v>0</v>
          </cell>
          <cell r="V3607">
            <v>0</v>
          </cell>
          <cell r="W3607">
            <v>0</v>
          </cell>
          <cell r="X3607">
            <v>0</v>
          </cell>
          <cell r="Y3607">
            <v>0</v>
          </cell>
          <cell r="Z3607">
            <v>0</v>
          </cell>
        </row>
        <row r="3608">
          <cell r="M3608">
            <v>0</v>
          </cell>
          <cell r="N3608">
            <v>0</v>
          </cell>
          <cell r="O3608">
            <v>0</v>
          </cell>
          <cell r="P3608">
            <v>0</v>
          </cell>
          <cell r="Q3608">
            <v>0</v>
          </cell>
          <cell r="R3608">
            <v>0</v>
          </cell>
          <cell r="S3608">
            <v>0</v>
          </cell>
          <cell r="T3608">
            <v>0</v>
          </cell>
          <cell r="U3608">
            <v>0</v>
          </cell>
          <cell r="V3608">
            <v>0</v>
          </cell>
          <cell r="W3608">
            <v>0</v>
          </cell>
          <cell r="X3608">
            <v>0</v>
          </cell>
          <cell r="Y3608">
            <v>0</v>
          </cell>
          <cell r="Z3608">
            <v>0</v>
          </cell>
        </row>
        <row r="3609">
          <cell r="M3609">
            <v>0</v>
          </cell>
          <cell r="N3609">
            <v>0</v>
          </cell>
          <cell r="O3609">
            <v>0</v>
          </cell>
          <cell r="P3609">
            <v>0</v>
          </cell>
          <cell r="Q3609">
            <v>0</v>
          </cell>
          <cell r="R3609">
            <v>0</v>
          </cell>
          <cell r="S3609">
            <v>0</v>
          </cell>
          <cell r="T3609">
            <v>0</v>
          </cell>
          <cell r="U3609">
            <v>0</v>
          </cell>
          <cell r="V3609">
            <v>0</v>
          </cell>
          <cell r="W3609">
            <v>0</v>
          </cell>
          <cell r="X3609">
            <v>0</v>
          </cell>
          <cell r="Y3609">
            <v>0</v>
          </cell>
          <cell r="Z3609">
            <v>0</v>
          </cell>
        </row>
        <row r="3610">
          <cell r="M3610">
            <v>0</v>
          </cell>
          <cell r="N3610">
            <v>0</v>
          </cell>
          <cell r="O3610">
            <v>0</v>
          </cell>
          <cell r="P3610">
            <v>0</v>
          </cell>
          <cell r="Q3610">
            <v>0</v>
          </cell>
          <cell r="R3610">
            <v>0</v>
          </cell>
          <cell r="S3610">
            <v>0</v>
          </cell>
          <cell r="T3610">
            <v>0</v>
          </cell>
          <cell r="U3610">
            <v>0</v>
          </cell>
          <cell r="V3610">
            <v>0</v>
          </cell>
          <cell r="W3610">
            <v>0</v>
          </cell>
          <cell r="X3610">
            <v>0</v>
          </cell>
          <cell r="Y3610">
            <v>0</v>
          </cell>
          <cell r="Z3610">
            <v>0</v>
          </cell>
        </row>
        <row r="3611">
          <cell r="M3611">
            <v>0</v>
          </cell>
          <cell r="N3611">
            <v>0</v>
          </cell>
          <cell r="O3611">
            <v>0</v>
          </cell>
          <cell r="P3611">
            <v>0</v>
          </cell>
          <cell r="Q3611">
            <v>0</v>
          </cell>
          <cell r="R3611">
            <v>0</v>
          </cell>
          <cell r="S3611">
            <v>0</v>
          </cell>
          <cell r="T3611">
            <v>0</v>
          </cell>
          <cell r="U3611">
            <v>0</v>
          </cell>
          <cell r="V3611">
            <v>0</v>
          </cell>
          <cell r="W3611">
            <v>0</v>
          </cell>
          <cell r="X3611">
            <v>0</v>
          </cell>
          <cell r="Y3611">
            <v>0</v>
          </cell>
          <cell r="Z3611">
            <v>0</v>
          </cell>
        </row>
        <row r="3612">
          <cell r="M3612">
            <v>0</v>
          </cell>
          <cell r="N3612">
            <v>0</v>
          </cell>
          <cell r="O3612">
            <v>0</v>
          </cell>
          <cell r="P3612">
            <v>0</v>
          </cell>
          <cell r="Q3612">
            <v>0</v>
          </cell>
          <cell r="R3612">
            <v>0</v>
          </cell>
          <cell r="S3612">
            <v>0</v>
          </cell>
          <cell r="T3612">
            <v>0</v>
          </cell>
          <cell r="U3612">
            <v>0</v>
          </cell>
          <cell r="V3612">
            <v>0</v>
          </cell>
          <cell r="W3612">
            <v>0</v>
          </cell>
          <cell r="X3612">
            <v>0</v>
          </cell>
          <cell r="Y3612">
            <v>0</v>
          </cell>
          <cell r="Z3612">
            <v>0</v>
          </cell>
        </row>
        <row r="3613">
          <cell r="M3613">
            <v>0</v>
          </cell>
          <cell r="N3613">
            <v>0</v>
          </cell>
          <cell r="O3613">
            <v>0</v>
          </cell>
          <cell r="P3613">
            <v>0</v>
          </cell>
          <cell r="Q3613">
            <v>0</v>
          </cell>
          <cell r="R3613">
            <v>0</v>
          </cell>
          <cell r="S3613">
            <v>0</v>
          </cell>
          <cell r="T3613">
            <v>0</v>
          </cell>
          <cell r="U3613">
            <v>0</v>
          </cell>
          <cell r="V3613">
            <v>0</v>
          </cell>
          <cell r="W3613">
            <v>0</v>
          </cell>
          <cell r="X3613">
            <v>0</v>
          </cell>
          <cell r="Y3613">
            <v>0</v>
          </cell>
          <cell r="Z3613">
            <v>0</v>
          </cell>
        </row>
        <row r="3614">
          <cell r="M3614">
            <v>0</v>
          </cell>
          <cell r="N3614">
            <v>0</v>
          </cell>
          <cell r="O3614">
            <v>0</v>
          </cell>
          <cell r="P3614">
            <v>0</v>
          </cell>
          <cell r="Q3614">
            <v>0</v>
          </cell>
          <cell r="R3614">
            <v>0</v>
          </cell>
          <cell r="S3614">
            <v>0</v>
          </cell>
          <cell r="T3614">
            <v>0</v>
          </cell>
          <cell r="U3614">
            <v>0</v>
          </cell>
          <cell r="V3614">
            <v>0</v>
          </cell>
          <cell r="W3614">
            <v>0</v>
          </cell>
          <cell r="X3614">
            <v>0</v>
          </cell>
          <cell r="Y3614">
            <v>0</v>
          </cell>
          <cell r="Z3614">
            <v>0</v>
          </cell>
        </row>
        <row r="3615">
          <cell r="M3615">
            <v>0</v>
          </cell>
          <cell r="N3615">
            <v>0</v>
          </cell>
          <cell r="O3615">
            <v>0</v>
          </cell>
          <cell r="P3615">
            <v>0</v>
          </cell>
          <cell r="Q3615">
            <v>0</v>
          </cell>
          <cell r="R3615">
            <v>0</v>
          </cell>
          <cell r="S3615">
            <v>0</v>
          </cell>
          <cell r="T3615">
            <v>0</v>
          </cell>
          <cell r="U3615">
            <v>0</v>
          </cell>
          <cell r="V3615">
            <v>0</v>
          </cell>
          <cell r="W3615">
            <v>0</v>
          </cell>
          <cell r="X3615">
            <v>0</v>
          </cell>
          <cell r="Y3615">
            <v>0</v>
          </cell>
          <cell r="Z3615">
            <v>0</v>
          </cell>
        </row>
        <row r="3616">
          <cell r="M3616">
            <v>0</v>
          </cell>
          <cell r="N3616">
            <v>0</v>
          </cell>
          <cell r="O3616">
            <v>0</v>
          </cell>
          <cell r="P3616">
            <v>0</v>
          </cell>
          <cell r="Q3616">
            <v>0</v>
          </cell>
          <cell r="R3616">
            <v>0</v>
          </cell>
          <cell r="S3616">
            <v>0</v>
          </cell>
          <cell r="T3616">
            <v>0</v>
          </cell>
          <cell r="U3616">
            <v>0</v>
          </cell>
          <cell r="V3616">
            <v>0</v>
          </cell>
          <cell r="W3616">
            <v>0</v>
          </cell>
          <cell r="X3616">
            <v>0</v>
          </cell>
          <cell r="Y3616">
            <v>0</v>
          </cell>
          <cell r="Z3616">
            <v>0</v>
          </cell>
        </row>
        <row r="3617">
          <cell r="M3617">
            <v>0</v>
          </cell>
          <cell r="N3617">
            <v>0</v>
          </cell>
          <cell r="O3617">
            <v>0</v>
          </cell>
          <cell r="P3617">
            <v>0</v>
          </cell>
          <cell r="Q3617">
            <v>0</v>
          </cell>
          <cell r="R3617">
            <v>0</v>
          </cell>
          <cell r="S3617">
            <v>0</v>
          </cell>
          <cell r="T3617">
            <v>0</v>
          </cell>
          <cell r="U3617">
            <v>0</v>
          </cell>
          <cell r="V3617">
            <v>0</v>
          </cell>
          <cell r="W3617">
            <v>0</v>
          </cell>
          <cell r="X3617">
            <v>0</v>
          </cell>
          <cell r="Y3617">
            <v>0</v>
          </cell>
          <cell r="Z3617">
            <v>0</v>
          </cell>
        </row>
        <row r="3618">
          <cell r="M3618">
            <v>0</v>
          </cell>
          <cell r="N3618">
            <v>0</v>
          </cell>
          <cell r="O3618">
            <v>0</v>
          </cell>
          <cell r="P3618">
            <v>0</v>
          </cell>
          <cell r="Q3618">
            <v>0</v>
          </cell>
          <cell r="R3618">
            <v>0</v>
          </cell>
          <cell r="S3618">
            <v>0</v>
          </cell>
          <cell r="T3618">
            <v>0</v>
          </cell>
          <cell r="U3618">
            <v>0</v>
          </cell>
          <cell r="V3618">
            <v>0</v>
          </cell>
          <cell r="W3618">
            <v>0</v>
          </cell>
          <cell r="X3618">
            <v>0</v>
          </cell>
          <cell r="Y3618">
            <v>0</v>
          </cell>
          <cell r="Z3618">
            <v>0</v>
          </cell>
        </row>
        <row r="3619">
          <cell r="M3619">
            <v>0</v>
          </cell>
          <cell r="N3619">
            <v>0</v>
          </cell>
          <cell r="O3619">
            <v>0</v>
          </cell>
          <cell r="P3619">
            <v>0</v>
          </cell>
          <cell r="Q3619">
            <v>0</v>
          </cell>
          <cell r="R3619">
            <v>0</v>
          </cell>
          <cell r="S3619">
            <v>0</v>
          </cell>
          <cell r="T3619">
            <v>0</v>
          </cell>
          <cell r="U3619">
            <v>0</v>
          </cell>
          <cell r="V3619">
            <v>0</v>
          </cell>
          <cell r="W3619">
            <v>0</v>
          </cell>
          <cell r="X3619">
            <v>0</v>
          </cell>
          <cell r="Y3619">
            <v>0</v>
          </cell>
          <cell r="Z3619">
            <v>0</v>
          </cell>
        </row>
        <row r="3620">
          <cell r="M3620">
            <v>0</v>
          </cell>
          <cell r="N3620">
            <v>0</v>
          </cell>
          <cell r="O3620">
            <v>0</v>
          </cell>
          <cell r="P3620">
            <v>0</v>
          </cell>
          <cell r="Q3620">
            <v>0</v>
          </cell>
          <cell r="R3620">
            <v>0</v>
          </cell>
          <cell r="S3620">
            <v>0</v>
          </cell>
          <cell r="T3620">
            <v>0</v>
          </cell>
          <cell r="U3620">
            <v>0</v>
          </cell>
          <cell r="V3620">
            <v>0</v>
          </cell>
          <cell r="W3620">
            <v>0</v>
          </cell>
          <cell r="X3620">
            <v>0</v>
          </cell>
          <cell r="Y3620">
            <v>0</v>
          </cell>
          <cell r="Z3620">
            <v>0</v>
          </cell>
        </row>
        <row r="3621">
          <cell r="M3621">
            <v>0</v>
          </cell>
          <cell r="N3621">
            <v>0</v>
          </cell>
          <cell r="O3621">
            <v>0</v>
          </cell>
          <cell r="P3621">
            <v>0</v>
          </cell>
          <cell r="Q3621">
            <v>0</v>
          </cell>
          <cell r="R3621">
            <v>0</v>
          </cell>
          <cell r="S3621">
            <v>0</v>
          </cell>
          <cell r="T3621">
            <v>0</v>
          </cell>
          <cell r="U3621">
            <v>0</v>
          </cell>
          <cell r="V3621">
            <v>0</v>
          </cell>
          <cell r="W3621">
            <v>0</v>
          </cell>
          <cell r="X3621">
            <v>0</v>
          </cell>
          <cell r="Y3621">
            <v>0</v>
          </cell>
          <cell r="Z3621">
            <v>0</v>
          </cell>
        </row>
        <row r="3622">
          <cell r="M3622">
            <v>0</v>
          </cell>
          <cell r="N3622">
            <v>0</v>
          </cell>
          <cell r="O3622">
            <v>0</v>
          </cell>
          <cell r="P3622">
            <v>0</v>
          </cell>
          <cell r="Q3622">
            <v>0</v>
          </cell>
          <cell r="R3622">
            <v>0</v>
          </cell>
          <cell r="S3622">
            <v>0</v>
          </cell>
          <cell r="T3622">
            <v>0</v>
          </cell>
          <cell r="U3622">
            <v>0</v>
          </cell>
          <cell r="V3622">
            <v>0</v>
          </cell>
          <cell r="W3622">
            <v>0</v>
          </cell>
          <cell r="X3622">
            <v>0</v>
          </cell>
          <cell r="Y3622">
            <v>0</v>
          </cell>
          <cell r="Z3622">
            <v>0</v>
          </cell>
        </row>
        <row r="3623">
          <cell r="M3623">
            <v>0</v>
          </cell>
          <cell r="N3623">
            <v>0</v>
          </cell>
          <cell r="O3623">
            <v>0</v>
          </cell>
          <cell r="P3623">
            <v>0</v>
          </cell>
          <cell r="Q3623">
            <v>0</v>
          </cell>
          <cell r="R3623">
            <v>0</v>
          </cell>
          <cell r="S3623">
            <v>0</v>
          </cell>
          <cell r="T3623">
            <v>0</v>
          </cell>
          <cell r="U3623">
            <v>0</v>
          </cell>
          <cell r="V3623">
            <v>0</v>
          </cell>
          <cell r="W3623">
            <v>0</v>
          </cell>
          <cell r="X3623">
            <v>0</v>
          </cell>
          <cell r="Y3623">
            <v>0</v>
          </cell>
          <cell r="Z3623">
            <v>0</v>
          </cell>
        </row>
        <row r="3624">
          <cell r="M3624">
            <v>0</v>
          </cell>
          <cell r="N3624">
            <v>0</v>
          </cell>
          <cell r="O3624">
            <v>0</v>
          </cell>
          <cell r="P3624">
            <v>0</v>
          </cell>
          <cell r="Q3624">
            <v>0</v>
          </cell>
          <cell r="R3624">
            <v>0</v>
          </cell>
          <cell r="S3624">
            <v>0</v>
          </cell>
          <cell r="T3624">
            <v>0</v>
          </cell>
          <cell r="U3624">
            <v>0</v>
          </cell>
          <cell r="V3624">
            <v>0</v>
          </cell>
          <cell r="W3624">
            <v>0</v>
          </cell>
          <cell r="X3624">
            <v>0</v>
          </cell>
          <cell r="Y3624">
            <v>0</v>
          </cell>
          <cell r="Z3624">
            <v>0</v>
          </cell>
        </row>
        <row r="3625">
          <cell r="M3625">
            <v>0</v>
          </cell>
          <cell r="N3625">
            <v>0</v>
          </cell>
          <cell r="O3625">
            <v>0</v>
          </cell>
          <cell r="P3625">
            <v>0</v>
          </cell>
          <cell r="Q3625">
            <v>0</v>
          </cell>
          <cell r="R3625">
            <v>0</v>
          </cell>
          <cell r="S3625">
            <v>0</v>
          </cell>
          <cell r="T3625">
            <v>0</v>
          </cell>
          <cell r="U3625">
            <v>0</v>
          </cell>
          <cell r="V3625">
            <v>0</v>
          </cell>
          <cell r="W3625">
            <v>0</v>
          </cell>
          <cell r="X3625">
            <v>0</v>
          </cell>
          <cell r="Y3625">
            <v>0</v>
          </cell>
          <cell r="Z3625">
            <v>0</v>
          </cell>
        </row>
        <row r="3626">
          <cell r="M3626">
            <v>0</v>
          </cell>
          <cell r="N3626">
            <v>0</v>
          </cell>
          <cell r="O3626">
            <v>0</v>
          </cell>
          <cell r="P3626">
            <v>0</v>
          </cell>
          <cell r="Q3626">
            <v>0</v>
          </cell>
          <cell r="R3626">
            <v>0</v>
          </cell>
          <cell r="S3626">
            <v>0</v>
          </cell>
          <cell r="T3626">
            <v>0</v>
          </cell>
          <cell r="U3626">
            <v>0</v>
          </cell>
          <cell r="V3626">
            <v>0</v>
          </cell>
          <cell r="W3626">
            <v>0</v>
          </cell>
          <cell r="X3626">
            <v>0</v>
          </cell>
          <cell r="Y3626">
            <v>0</v>
          </cell>
          <cell r="Z3626">
            <v>0</v>
          </cell>
        </row>
        <row r="3627">
          <cell r="M3627">
            <v>0</v>
          </cell>
          <cell r="N3627">
            <v>0</v>
          </cell>
          <cell r="O3627">
            <v>0</v>
          </cell>
          <cell r="P3627">
            <v>0</v>
          </cell>
          <cell r="Q3627">
            <v>0</v>
          </cell>
          <cell r="R3627">
            <v>0</v>
          </cell>
          <cell r="S3627">
            <v>0</v>
          </cell>
          <cell r="T3627">
            <v>0</v>
          </cell>
          <cell r="U3627">
            <v>0</v>
          </cell>
          <cell r="V3627">
            <v>0</v>
          </cell>
          <cell r="W3627">
            <v>0</v>
          </cell>
          <cell r="X3627">
            <v>0</v>
          </cell>
          <cell r="Y3627">
            <v>0</v>
          </cell>
          <cell r="Z3627">
            <v>0</v>
          </cell>
        </row>
        <row r="3628">
          <cell r="M3628">
            <v>0</v>
          </cell>
          <cell r="N3628">
            <v>0</v>
          </cell>
          <cell r="O3628">
            <v>0</v>
          </cell>
          <cell r="P3628">
            <v>0</v>
          </cell>
          <cell r="Q3628">
            <v>0</v>
          </cell>
          <cell r="R3628">
            <v>0</v>
          </cell>
          <cell r="S3628">
            <v>0</v>
          </cell>
          <cell r="T3628">
            <v>0</v>
          </cell>
          <cell r="U3628">
            <v>0</v>
          </cell>
          <cell r="V3628">
            <v>0</v>
          </cell>
          <cell r="W3628">
            <v>0</v>
          </cell>
          <cell r="X3628">
            <v>0</v>
          </cell>
          <cell r="Y3628">
            <v>0</v>
          </cell>
          <cell r="Z3628">
            <v>0</v>
          </cell>
        </row>
        <row r="3629">
          <cell r="M3629">
            <v>0</v>
          </cell>
          <cell r="N3629">
            <v>0</v>
          </cell>
          <cell r="O3629">
            <v>0</v>
          </cell>
          <cell r="P3629">
            <v>0</v>
          </cell>
          <cell r="Q3629">
            <v>0</v>
          </cell>
          <cell r="R3629">
            <v>0</v>
          </cell>
          <cell r="S3629">
            <v>0</v>
          </cell>
          <cell r="T3629">
            <v>0</v>
          </cell>
          <cell r="U3629">
            <v>0</v>
          </cell>
          <cell r="V3629">
            <v>0</v>
          </cell>
          <cell r="W3629">
            <v>0</v>
          </cell>
          <cell r="X3629">
            <v>0</v>
          </cell>
          <cell r="Y3629">
            <v>0</v>
          </cell>
          <cell r="Z3629">
            <v>0</v>
          </cell>
        </row>
        <row r="3630">
          <cell r="M3630">
            <v>0</v>
          </cell>
          <cell r="N3630">
            <v>0</v>
          </cell>
          <cell r="O3630">
            <v>0</v>
          </cell>
          <cell r="P3630">
            <v>0</v>
          </cell>
          <cell r="Q3630">
            <v>0</v>
          </cell>
          <cell r="R3630">
            <v>0</v>
          </cell>
          <cell r="S3630">
            <v>0</v>
          </cell>
          <cell r="T3630">
            <v>0</v>
          </cell>
          <cell r="U3630">
            <v>0</v>
          </cell>
          <cell r="V3630">
            <v>0</v>
          </cell>
          <cell r="W3630">
            <v>0</v>
          </cell>
          <cell r="X3630">
            <v>0</v>
          </cell>
          <cell r="Y3630">
            <v>0</v>
          </cell>
          <cell r="Z3630">
            <v>0</v>
          </cell>
        </row>
        <row r="3631">
          <cell r="M3631">
            <v>0</v>
          </cell>
          <cell r="N3631">
            <v>0</v>
          </cell>
          <cell r="O3631">
            <v>0</v>
          </cell>
          <cell r="P3631">
            <v>0</v>
          </cell>
          <cell r="Q3631">
            <v>0</v>
          </cell>
          <cell r="R3631">
            <v>0</v>
          </cell>
          <cell r="S3631">
            <v>0</v>
          </cell>
          <cell r="T3631">
            <v>0</v>
          </cell>
          <cell r="U3631">
            <v>0</v>
          </cell>
          <cell r="V3631">
            <v>0</v>
          </cell>
          <cell r="W3631">
            <v>0</v>
          </cell>
          <cell r="X3631">
            <v>0</v>
          </cell>
          <cell r="Y3631">
            <v>0</v>
          </cell>
          <cell r="Z3631">
            <v>0</v>
          </cell>
        </row>
        <row r="3632">
          <cell r="M3632">
            <v>0</v>
          </cell>
          <cell r="N3632">
            <v>0</v>
          </cell>
          <cell r="O3632">
            <v>0</v>
          </cell>
          <cell r="P3632">
            <v>0</v>
          </cell>
          <cell r="Q3632">
            <v>0</v>
          </cell>
          <cell r="R3632">
            <v>0</v>
          </cell>
          <cell r="S3632">
            <v>0</v>
          </cell>
          <cell r="T3632">
            <v>0</v>
          </cell>
          <cell r="U3632">
            <v>0</v>
          </cell>
          <cell r="V3632">
            <v>0</v>
          </cell>
          <cell r="W3632">
            <v>0</v>
          </cell>
          <cell r="X3632">
            <v>0</v>
          </cell>
          <cell r="Y3632">
            <v>0</v>
          </cell>
          <cell r="Z3632">
            <v>0</v>
          </cell>
        </row>
        <row r="3633">
          <cell r="M3633">
            <v>0</v>
          </cell>
          <cell r="N3633">
            <v>0</v>
          </cell>
          <cell r="O3633">
            <v>0</v>
          </cell>
          <cell r="P3633">
            <v>0</v>
          </cell>
          <cell r="Q3633">
            <v>0</v>
          </cell>
          <cell r="R3633">
            <v>0</v>
          </cell>
          <cell r="S3633">
            <v>0</v>
          </cell>
          <cell r="T3633">
            <v>0</v>
          </cell>
          <cell r="U3633">
            <v>0</v>
          </cell>
          <cell r="V3633">
            <v>0</v>
          </cell>
          <cell r="W3633">
            <v>0</v>
          </cell>
          <cell r="X3633">
            <v>0</v>
          </cell>
          <cell r="Y3633">
            <v>0</v>
          </cell>
          <cell r="Z3633">
            <v>0</v>
          </cell>
        </row>
        <row r="3634">
          <cell r="M3634">
            <v>0</v>
          </cell>
          <cell r="N3634">
            <v>0</v>
          </cell>
          <cell r="O3634">
            <v>0</v>
          </cell>
          <cell r="P3634">
            <v>0</v>
          </cell>
          <cell r="Q3634">
            <v>0</v>
          </cell>
          <cell r="R3634">
            <v>0</v>
          </cell>
          <cell r="S3634">
            <v>0</v>
          </cell>
          <cell r="T3634">
            <v>0</v>
          </cell>
          <cell r="U3634">
            <v>0</v>
          </cell>
          <cell r="V3634">
            <v>0</v>
          </cell>
          <cell r="W3634">
            <v>0</v>
          </cell>
          <cell r="X3634">
            <v>0</v>
          </cell>
          <cell r="Y3634">
            <v>0</v>
          </cell>
          <cell r="Z3634">
            <v>0</v>
          </cell>
        </row>
        <row r="3635">
          <cell r="M3635">
            <v>0</v>
          </cell>
          <cell r="N3635">
            <v>0</v>
          </cell>
          <cell r="O3635">
            <v>0</v>
          </cell>
          <cell r="P3635">
            <v>0</v>
          </cell>
          <cell r="Q3635">
            <v>0</v>
          </cell>
          <cell r="R3635">
            <v>0</v>
          </cell>
          <cell r="S3635">
            <v>0</v>
          </cell>
          <cell r="T3635">
            <v>0</v>
          </cell>
          <cell r="U3635">
            <v>0</v>
          </cell>
          <cell r="V3635">
            <v>0</v>
          </cell>
          <cell r="W3635">
            <v>0</v>
          </cell>
          <cell r="X3635">
            <v>0</v>
          </cell>
          <cell r="Y3635">
            <v>0</v>
          </cell>
          <cell r="Z3635">
            <v>0</v>
          </cell>
        </row>
        <row r="3636">
          <cell r="M3636">
            <v>0</v>
          </cell>
          <cell r="N3636">
            <v>0</v>
          </cell>
          <cell r="O3636">
            <v>0</v>
          </cell>
          <cell r="P3636">
            <v>0</v>
          </cell>
          <cell r="Q3636">
            <v>0</v>
          </cell>
          <cell r="R3636">
            <v>0</v>
          </cell>
          <cell r="S3636">
            <v>0</v>
          </cell>
          <cell r="T3636">
            <v>0</v>
          </cell>
          <cell r="U3636">
            <v>0</v>
          </cell>
          <cell r="V3636">
            <v>0</v>
          </cell>
          <cell r="W3636">
            <v>0</v>
          </cell>
          <cell r="X3636">
            <v>0</v>
          </cell>
          <cell r="Y3636">
            <v>0</v>
          </cell>
          <cell r="Z3636">
            <v>0</v>
          </cell>
        </row>
        <row r="3637">
          <cell r="M3637">
            <v>0</v>
          </cell>
          <cell r="N3637">
            <v>0</v>
          </cell>
          <cell r="O3637">
            <v>0</v>
          </cell>
          <cell r="P3637">
            <v>0</v>
          </cell>
          <cell r="Q3637">
            <v>0</v>
          </cell>
          <cell r="R3637">
            <v>0</v>
          </cell>
          <cell r="S3637">
            <v>0</v>
          </cell>
          <cell r="T3637">
            <v>0</v>
          </cell>
          <cell r="U3637">
            <v>0</v>
          </cell>
          <cell r="V3637">
            <v>0</v>
          </cell>
          <cell r="W3637">
            <v>0</v>
          </cell>
          <cell r="X3637">
            <v>0</v>
          </cell>
          <cell r="Y3637">
            <v>0</v>
          </cell>
          <cell r="Z3637">
            <v>0</v>
          </cell>
        </row>
        <row r="3638">
          <cell r="M3638">
            <v>0</v>
          </cell>
          <cell r="N3638">
            <v>0</v>
          </cell>
          <cell r="O3638">
            <v>0</v>
          </cell>
          <cell r="P3638">
            <v>0</v>
          </cell>
          <cell r="Q3638">
            <v>0</v>
          </cell>
          <cell r="R3638">
            <v>0</v>
          </cell>
          <cell r="S3638">
            <v>0</v>
          </cell>
          <cell r="T3638">
            <v>0</v>
          </cell>
          <cell r="U3638">
            <v>0</v>
          </cell>
          <cell r="V3638">
            <v>0</v>
          </cell>
          <cell r="W3638">
            <v>0</v>
          </cell>
          <cell r="X3638">
            <v>0</v>
          </cell>
          <cell r="Y3638">
            <v>0</v>
          </cell>
          <cell r="Z3638">
            <v>0</v>
          </cell>
        </row>
        <row r="3639">
          <cell r="M3639">
            <v>0</v>
          </cell>
          <cell r="N3639">
            <v>0</v>
          </cell>
          <cell r="O3639">
            <v>0</v>
          </cell>
          <cell r="P3639">
            <v>0</v>
          </cell>
          <cell r="Q3639">
            <v>0</v>
          </cell>
          <cell r="R3639">
            <v>0</v>
          </cell>
          <cell r="S3639">
            <v>0</v>
          </cell>
          <cell r="T3639">
            <v>0</v>
          </cell>
          <cell r="U3639">
            <v>0</v>
          </cell>
          <cell r="V3639">
            <v>0</v>
          </cell>
          <cell r="W3639">
            <v>0</v>
          </cell>
          <cell r="X3639">
            <v>0</v>
          </cell>
          <cell r="Y3639">
            <v>0</v>
          </cell>
          <cell r="Z3639">
            <v>0</v>
          </cell>
        </row>
        <row r="3640">
          <cell r="M3640">
            <v>0</v>
          </cell>
          <cell r="N3640">
            <v>0</v>
          </cell>
          <cell r="O3640">
            <v>0</v>
          </cell>
          <cell r="P3640">
            <v>0</v>
          </cell>
          <cell r="Q3640">
            <v>0</v>
          </cell>
          <cell r="R3640">
            <v>0</v>
          </cell>
          <cell r="S3640">
            <v>0</v>
          </cell>
          <cell r="T3640">
            <v>0</v>
          </cell>
          <cell r="U3640">
            <v>0</v>
          </cell>
          <cell r="V3640">
            <v>0</v>
          </cell>
          <cell r="W3640">
            <v>0</v>
          </cell>
          <cell r="X3640">
            <v>0</v>
          </cell>
          <cell r="Y3640">
            <v>0</v>
          </cell>
          <cell r="Z3640">
            <v>0</v>
          </cell>
        </row>
        <row r="3641">
          <cell r="M3641">
            <v>0</v>
          </cell>
          <cell r="N3641">
            <v>0</v>
          </cell>
          <cell r="O3641">
            <v>0</v>
          </cell>
          <cell r="P3641">
            <v>0</v>
          </cell>
          <cell r="Q3641">
            <v>0</v>
          </cell>
          <cell r="R3641">
            <v>0</v>
          </cell>
          <cell r="S3641">
            <v>0</v>
          </cell>
          <cell r="T3641">
            <v>0</v>
          </cell>
          <cell r="U3641">
            <v>0</v>
          </cell>
          <cell r="V3641">
            <v>0</v>
          </cell>
          <cell r="W3641">
            <v>0</v>
          </cell>
          <cell r="X3641">
            <v>0</v>
          </cell>
          <cell r="Y3641">
            <v>0</v>
          </cell>
          <cell r="Z3641">
            <v>0</v>
          </cell>
        </row>
        <row r="3642">
          <cell r="M3642">
            <v>0</v>
          </cell>
          <cell r="N3642">
            <v>0</v>
          </cell>
          <cell r="O3642">
            <v>0</v>
          </cell>
          <cell r="P3642">
            <v>0</v>
          </cell>
          <cell r="Q3642">
            <v>0</v>
          </cell>
          <cell r="R3642">
            <v>0</v>
          </cell>
          <cell r="S3642">
            <v>0</v>
          </cell>
          <cell r="T3642">
            <v>0</v>
          </cell>
          <cell r="U3642">
            <v>0</v>
          </cell>
          <cell r="V3642">
            <v>0</v>
          </cell>
          <cell r="W3642">
            <v>0</v>
          </cell>
          <cell r="X3642">
            <v>0</v>
          </cell>
          <cell r="Y3642">
            <v>0</v>
          </cell>
          <cell r="Z3642">
            <v>0</v>
          </cell>
        </row>
        <row r="3643">
          <cell r="M3643">
            <v>0</v>
          </cell>
          <cell r="N3643">
            <v>0</v>
          </cell>
          <cell r="O3643">
            <v>0</v>
          </cell>
          <cell r="P3643">
            <v>0</v>
          </cell>
          <cell r="Q3643">
            <v>0</v>
          </cell>
          <cell r="R3643">
            <v>0</v>
          </cell>
          <cell r="S3643">
            <v>0</v>
          </cell>
          <cell r="T3643">
            <v>0</v>
          </cell>
          <cell r="U3643">
            <v>0</v>
          </cell>
          <cell r="V3643">
            <v>0</v>
          </cell>
          <cell r="W3643">
            <v>0</v>
          </cell>
          <cell r="X3643">
            <v>0</v>
          </cell>
          <cell r="Y3643">
            <v>0</v>
          </cell>
          <cell r="Z3643">
            <v>0</v>
          </cell>
        </row>
        <row r="3644">
          <cell r="M3644">
            <v>0</v>
          </cell>
          <cell r="N3644">
            <v>0</v>
          </cell>
          <cell r="O3644">
            <v>0</v>
          </cell>
          <cell r="P3644">
            <v>0</v>
          </cell>
          <cell r="Q3644">
            <v>0</v>
          </cell>
          <cell r="R3644">
            <v>0</v>
          </cell>
          <cell r="S3644">
            <v>0</v>
          </cell>
          <cell r="T3644">
            <v>0</v>
          </cell>
          <cell r="U3644">
            <v>0</v>
          </cell>
          <cell r="V3644">
            <v>0</v>
          </cell>
          <cell r="W3644">
            <v>0</v>
          </cell>
          <cell r="X3644">
            <v>0</v>
          </cell>
          <cell r="Y3644">
            <v>0</v>
          </cell>
          <cell r="Z3644">
            <v>0</v>
          </cell>
        </row>
        <row r="3645">
          <cell r="M3645">
            <v>0</v>
          </cell>
          <cell r="N3645">
            <v>0</v>
          </cell>
          <cell r="O3645">
            <v>0</v>
          </cell>
          <cell r="P3645">
            <v>0</v>
          </cell>
          <cell r="Q3645">
            <v>0</v>
          </cell>
          <cell r="R3645">
            <v>0</v>
          </cell>
          <cell r="S3645">
            <v>0</v>
          </cell>
          <cell r="T3645">
            <v>0</v>
          </cell>
          <cell r="U3645">
            <v>0</v>
          </cell>
          <cell r="V3645">
            <v>0</v>
          </cell>
          <cell r="W3645">
            <v>0</v>
          </cell>
          <cell r="X3645">
            <v>0</v>
          </cell>
          <cell r="Y3645">
            <v>0</v>
          </cell>
          <cell r="Z3645">
            <v>0</v>
          </cell>
        </row>
        <row r="3646">
          <cell r="M3646">
            <v>0</v>
          </cell>
          <cell r="N3646">
            <v>0</v>
          </cell>
          <cell r="O3646">
            <v>0</v>
          </cell>
          <cell r="P3646">
            <v>0</v>
          </cell>
          <cell r="Q3646">
            <v>0</v>
          </cell>
          <cell r="R3646">
            <v>0</v>
          </cell>
          <cell r="S3646">
            <v>0</v>
          </cell>
          <cell r="T3646">
            <v>0</v>
          </cell>
          <cell r="U3646">
            <v>0</v>
          </cell>
          <cell r="V3646">
            <v>0</v>
          </cell>
          <cell r="W3646">
            <v>0</v>
          </cell>
          <cell r="X3646">
            <v>0</v>
          </cell>
          <cell r="Y3646">
            <v>0</v>
          </cell>
          <cell r="Z3646">
            <v>0</v>
          </cell>
        </row>
        <row r="3647">
          <cell r="M3647">
            <v>0</v>
          </cell>
          <cell r="N3647">
            <v>0</v>
          </cell>
          <cell r="O3647">
            <v>0</v>
          </cell>
          <cell r="P3647">
            <v>0</v>
          </cell>
          <cell r="Q3647">
            <v>0</v>
          </cell>
          <cell r="R3647">
            <v>0</v>
          </cell>
          <cell r="S3647">
            <v>0</v>
          </cell>
          <cell r="T3647">
            <v>0</v>
          </cell>
          <cell r="U3647">
            <v>0</v>
          </cell>
          <cell r="V3647">
            <v>0</v>
          </cell>
          <cell r="W3647">
            <v>0</v>
          </cell>
          <cell r="X3647">
            <v>0</v>
          </cell>
          <cell r="Y3647">
            <v>0</v>
          </cell>
          <cell r="Z3647">
            <v>0</v>
          </cell>
        </row>
        <row r="3648">
          <cell r="M3648">
            <v>0</v>
          </cell>
          <cell r="N3648">
            <v>0</v>
          </cell>
          <cell r="O3648">
            <v>0</v>
          </cell>
          <cell r="P3648">
            <v>0</v>
          </cell>
          <cell r="Q3648">
            <v>0</v>
          </cell>
          <cell r="R3648">
            <v>0</v>
          </cell>
          <cell r="S3648">
            <v>0</v>
          </cell>
          <cell r="T3648">
            <v>0</v>
          </cell>
          <cell r="U3648">
            <v>0</v>
          </cell>
          <cell r="V3648">
            <v>0</v>
          </cell>
          <cell r="W3648">
            <v>0</v>
          </cell>
          <cell r="X3648">
            <v>0</v>
          </cell>
          <cell r="Y3648">
            <v>0</v>
          </cell>
          <cell r="Z3648">
            <v>0</v>
          </cell>
        </row>
        <row r="3649">
          <cell r="M3649">
            <v>0</v>
          </cell>
          <cell r="N3649">
            <v>0</v>
          </cell>
          <cell r="O3649">
            <v>0</v>
          </cell>
          <cell r="P3649">
            <v>0</v>
          </cell>
          <cell r="Q3649">
            <v>0</v>
          </cell>
          <cell r="R3649">
            <v>0</v>
          </cell>
          <cell r="S3649">
            <v>0</v>
          </cell>
          <cell r="T3649">
            <v>0</v>
          </cell>
          <cell r="U3649">
            <v>0</v>
          </cell>
          <cell r="V3649">
            <v>0</v>
          </cell>
          <cell r="W3649">
            <v>0</v>
          </cell>
          <cell r="X3649">
            <v>0</v>
          </cell>
          <cell r="Y3649">
            <v>0</v>
          </cell>
          <cell r="Z3649">
            <v>0</v>
          </cell>
        </row>
        <row r="3650">
          <cell r="M3650">
            <v>0</v>
          </cell>
          <cell r="N3650">
            <v>0</v>
          </cell>
          <cell r="O3650">
            <v>0</v>
          </cell>
          <cell r="P3650">
            <v>0</v>
          </cell>
          <cell r="Q3650">
            <v>0</v>
          </cell>
          <cell r="R3650">
            <v>0</v>
          </cell>
          <cell r="S3650">
            <v>0</v>
          </cell>
          <cell r="T3650">
            <v>0</v>
          </cell>
          <cell r="U3650">
            <v>0</v>
          </cell>
          <cell r="V3650">
            <v>0</v>
          </cell>
          <cell r="W3650">
            <v>0</v>
          </cell>
          <cell r="X3650">
            <v>0</v>
          </cell>
          <cell r="Y3650">
            <v>0</v>
          </cell>
          <cell r="Z3650">
            <v>0</v>
          </cell>
        </row>
        <row r="3651">
          <cell r="M3651">
            <v>0</v>
          </cell>
          <cell r="N3651">
            <v>0</v>
          </cell>
          <cell r="O3651">
            <v>0</v>
          </cell>
          <cell r="P3651">
            <v>0</v>
          </cell>
          <cell r="Q3651">
            <v>0</v>
          </cell>
          <cell r="R3651">
            <v>0</v>
          </cell>
          <cell r="S3651">
            <v>0</v>
          </cell>
          <cell r="T3651">
            <v>0</v>
          </cell>
          <cell r="U3651">
            <v>0</v>
          </cell>
          <cell r="V3651">
            <v>0</v>
          </cell>
          <cell r="W3651">
            <v>0</v>
          </cell>
          <cell r="X3651">
            <v>0</v>
          </cell>
          <cell r="Y3651">
            <v>0</v>
          </cell>
          <cell r="Z3651">
            <v>0</v>
          </cell>
        </row>
        <row r="3652">
          <cell r="M3652">
            <v>0</v>
          </cell>
          <cell r="N3652">
            <v>0</v>
          </cell>
          <cell r="O3652">
            <v>0</v>
          </cell>
          <cell r="P3652">
            <v>0</v>
          </cell>
          <cell r="Q3652">
            <v>0</v>
          </cell>
          <cell r="R3652">
            <v>0</v>
          </cell>
          <cell r="S3652">
            <v>0</v>
          </cell>
          <cell r="T3652">
            <v>0</v>
          </cell>
          <cell r="U3652">
            <v>0</v>
          </cell>
          <cell r="V3652">
            <v>0</v>
          </cell>
          <cell r="W3652">
            <v>0</v>
          </cell>
          <cell r="X3652">
            <v>0</v>
          </cell>
          <cell r="Y3652">
            <v>0</v>
          </cell>
          <cell r="Z3652">
            <v>0</v>
          </cell>
        </row>
        <row r="3653">
          <cell r="M3653">
            <v>0</v>
          </cell>
          <cell r="N3653">
            <v>0</v>
          </cell>
          <cell r="O3653">
            <v>0</v>
          </cell>
          <cell r="P3653">
            <v>0</v>
          </cell>
          <cell r="Q3653">
            <v>0</v>
          </cell>
          <cell r="R3653">
            <v>0</v>
          </cell>
          <cell r="S3653">
            <v>0</v>
          </cell>
          <cell r="T3653">
            <v>0</v>
          </cell>
          <cell r="U3653">
            <v>0</v>
          </cell>
          <cell r="V3653">
            <v>0</v>
          </cell>
          <cell r="W3653">
            <v>0</v>
          </cell>
          <cell r="X3653">
            <v>0</v>
          </cell>
          <cell r="Y3653">
            <v>0</v>
          </cell>
          <cell r="Z3653">
            <v>0</v>
          </cell>
        </row>
        <row r="3654">
          <cell r="M3654">
            <v>0</v>
          </cell>
          <cell r="N3654">
            <v>0</v>
          </cell>
          <cell r="O3654">
            <v>0</v>
          </cell>
          <cell r="P3654">
            <v>0</v>
          </cell>
          <cell r="Q3654">
            <v>0</v>
          </cell>
          <cell r="R3654">
            <v>0</v>
          </cell>
          <cell r="S3654">
            <v>0</v>
          </cell>
          <cell r="T3654">
            <v>0</v>
          </cell>
          <cell r="U3654">
            <v>0</v>
          </cell>
          <cell r="V3654">
            <v>0</v>
          </cell>
          <cell r="W3654">
            <v>0</v>
          </cell>
          <cell r="X3654">
            <v>0</v>
          </cell>
          <cell r="Y3654">
            <v>0</v>
          </cell>
          <cell r="Z3654">
            <v>0</v>
          </cell>
        </row>
        <row r="3655">
          <cell r="M3655">
            <v>0</v>
          </cell>
          <cell r="N3655">
            <v>0</v>
          </cell>
          <cell r="O3655">
            <v>0</v>
          </cell>
          <cell r="P3655">
            <v>0</v>
          </cell>
          <cell r="Q3655">
            <v>0</v>
          </cell>
          <cell r="R3655">
            <v>0</v>
          </cell>
          <cell r="S3655">
            <v>0</v>
          </cell>
          <cell r="T3655">
            <v>0</v>
          </cell>
          <cell r="U3655">
            <v>0</v>
          </cell>
          <cell r="V3655">
            <v>0</v>
          </cell>
          <cell r="W3655">
            <v>0</v>
          </cell>
          <cell r="X3655">
            <v>0</v>
          </cell>
          <cell r="Y3655">
            <v>0</v>
          </cell>
          <cell r="Z3655">
            <v>0</v>
          </cell>
        </row>
        <row r="3656">
          <cell r="M3656">
            <v>0</v>
          </cell>
          <cell r="N3656">
            <v>0</v>
          </cell>
          <cell r="O3656">
            <v>0</v>
          </cell>
          <cell r="P3656">
            <v>0</v>
          </cell>
          <cell r="Q3656">
            <v>0</v>
          </cell>
          <cell r="R3656">
            <v>0</v>
          </cell>
          <cell r="S3656">
            <v>0</v>
          </cell>
          <cell r="T3656">
            <v>0</v>
          </cell>
          <cell r="U3656">
            <v>0</v>
          </cell>
          <cell r="V3656">
            <v>0</v>
          </cell>
          <cell r="W3656">
            <v>0</v>
          </cell>
          <cell r="X3656">
            <v>0</v>
          </cell>
          <cell r="Y3656">
            <v>0</v>
          </cell>
          <cell r="Z3656">
            <v>0</v>
          </cell>
        </row>
        <row r="3657">
          <cell r="M3657">
            <v>0</v>
          </cell>
          <cell r="N3657">
            <v>0</v>
          </cell>
          <cell r="O3657">
            <v>0</v>
          </cell>
          <cell r="P3657">
            <v>0</v>
          </cell>
          <cell r="Q3657">
            <v>0</v>
          </cell>
          <cell r="R3657">
            <v>0</v>
          </cell>
          <cell r="S3657">
            <v>0</v>
          </cell>
          <cell r="T3657">
            <v>0</v>
          </cell>
          <cell r="U3657">
            <v>0</v>
          </cell>
          <cell r="V3657">
            <v>0</v>
          </cell>
          <cell r="W3657">
            <v>0</v>
          </cell>
          <cell r="X3657">
            <v>0</v>
          </cell>
          <cell r="Y3657">
            <v>0</v>
          </cell>
          <cell r="Z3657">
            <v>0</v>
          </cell>
        </row>
        <row r="3658">
          <cell r="M3658">
            <v>0</v>
          </cell>
          <cell r="N3658">
            <v>0</v>
          </cell>
          <cell r="O3658">
            <v>0</v>
          </cell>
          <cell r="P3658">
            <v>0</v>
          </cell>
          <cell r="Q3658">
            <v>0</v>
          </cell>
          <cell r="R3658">
            <v>0</v>
          </cell>
          <cell r="S3658">
            <v>0</v>
          </cell>
          <cell r="T3658">
            <v>0</v>
          </cell>
          <cell r="U3658">
            <v>0</v>
          </cell>
          <cell r="V3658">
            <v>0</v>
          </cell>
          <cell r="W3658">
            <v>0</v>
          </cell>
          <cell r="X3658">
            <v>0</v>
          </cell>
          <cell r="Y3658">
            <v>0</v>
          </cell>
          <cell r="Z3658">
            <v>0</v>
          </cell>
        </row>
        <row r="3659">
          <cell r="M3659">
            <v>0</v>
          </cell>
          <cell r="N3659">
            <v>0</v>
          </cell>
          <cell r="O3659">
            <v>0</v>
          </cell>
          <cell r="P3659">
            <v>0</v>
          </cell>
          <cell r="Q3659">
            <v>0</v>
          </cell>
          <cell r="R3659">
            <v>0</v>
          </cell>
          <cell r="S3659">
            <v>0</v>
          </cell>
          <cell r="T3659">
            <v>0</v>
          </cell>
          <cell r="U3659">
            <v>0</v>
          </cell>
          <cell r="V3659">
            <v>0</v>
          </cell>
          <cell r="W3659">
            <v>0</v>
          </cell>
          <cell r="X3659">
            <v>0</v>
          </cell>
          <cell r="Y3659">
            <v>0</v>
          </cell>
          <cell r="Z3659">
            <v>0</v>
          </cell>
        </row>
        <row r="3660">
          <cell r="M3660">
            <v>0</v>
          </cell>
          <cell r="N3660">
            <v>0</v>
          </cell>
          <cell r="O3660">
            <v>0</v>
          </cell>
          <cell r="P3660">
            <v>0</v>
          </cell>
          <cell r="Q3660">
            <v>0</v>
          </cell>
          <cell r="R3660">
            <v>0</v>
          </cell>
          <cell r="S3660">
            <v>0</v>
          </cell>
          <cell r="T3660">
            <v>0</v>
          </cell>
          <cell r="U3660">
            <v>0</v>
          </cell>
          <cell r="V3660">
            <v>0</v>
          </cell>
          <cell r="W3660">
            <v>0</v>
          </cell>
          <cell r="X3660">
            <v>0</v>
          </cell>
          <cell r="Y3660">
            <v>0</v>
          </cell>
          <cell r="Z3660">
            <v>0</v>
          </cell>
        </row>
        <row r="3661">
          <cell r="M3661">
            <v>0</v>
          </cell>
          <cell r="N3661">
            <v>0</v>
          </cell>
          <cell r="O3661">
            <v>0</v>
          </cell>
          <cell r="P3661">
            <v>0</v>
          </cell>
          <cell r="Q3661">
            <v>0</v>
          </cell>
          <cell r="R3661">
            <v>0</v>
          </cell>
          <cell r="S3661">
            <v>0</v>
          </cell>
          <cell r="T3661">
            <v>0</v>
          </cell>
          <cell r="U3661">
            <v>0</v>
          </cell>
          <cell r="V3661">
            <v>0</v>
          </cell>
          <cell r="W3661">
            <v>0</v>
          </cell>
          <cell r="X3661">
            <v>0</v>
          </cell>
          <cell r="Y3661">
            <v>0</v>
          </cell>
          <cell r="Z3661">
            <v>0</v>
          </cell>
        </row>
        <row r="3662">
          <cell r="M3662">
            <v>0</v>
          </cell>
          <cell r="N3662">
            <v>0</v>
          </cell>
          <cell r="O3662">
            <v>0</v>
          </cell>
          <cell r="P3662">
            <v>0</v>
          </cell>
          <cell r="Q3662">
            <v>0</v>
          </cell>
          <cell r="R3662">
            <v>0</v>
          </cell>
          <cell r="S3662">
            <v>0</v>
          </cell>
          <cell r="T3662">
            <v>0</v>
          </cell>
          <cell r="U3662">
            <v>0</v>
          </cell>
          <cell r="V3662">
            <v>0</v>
          </cell>
          <cell r="W3662">
            <v>0</v>
          </cell>
          <cell r="X3662">
            <v>0</v>
          </cell>
          <cell r="Y3662">
            <v>0</v>
          </cell>
          <cell r="Z3662">
            <v>0</v>
          </cell>
        </row>
        <row r="3663">
          <cell r="M3663">
            <v>0</v>
          </cell>
          <cell r="N3663">
            <v>0</v>
          </cell>
          <cell r="O3663">
            <v>0</v>
          </cell>
          <cell r="P3663">
            <v>0</v>
          </cell>
          <cell r="Q3663">
            <v>0</v>
          </cell>
          <cell r="R3663">
            <v>0</v>
          </cell>
          <cell r="S3663">
            <v>0</v>
          </cell>
          <cell r="T3663">
            <v>0</v>
          </cell>
          <cell r="U3663">
            <v>0</v>
          </cell>
          <cell r="V3663">
            <v>0</v>
          </cell>
          <cell r="W3663">
            <v>0</v>
          </cell>
          <cell r="X3663">
            <v>0</v>
          </cell>
          <cell r="Y3663">
            <v>0</v>
          </cell>
          <cell r="Z3663">
            <v>0</v>
          </cell>
        </row>
        <row r="3664">
          <cell r="M3664">
            <v>0</v>
          </cell>
          <cell r="N3664">
            <v>0</v>
          </cell>
          <cell r="O3664">
            <v>0</v>
          </cell>
          <cell r="P3664">
            <v>0</v>
          </cell>
          <cell r="Q3664">
            <v>0</v>
          </cell>
          <cell r="R3664">
            <v>0</v>
          </cell>
          <cell r="S3664">
            <v>0</v>
          </cell>
          <cell r="T3664">
            <v>0</v>
          </cell>
          <cell r="U3664">
            <v>0</v>
          </cell>
          <cell r="V3664">
            <v>0</v>
          </cell>
          <cell r="W3664">
            <v>0</v>
          </cell>
          <cell r="X3664">
            <v>0</v>
          </cell>
          <cell r="Y3664">
            <v>0</v>
          </cell>
          <cell r="Z3664">
            <v>0</v>
          </cell>
        </row>
        <row r="3665">
          <cell r="M3665">
            <v>0</v>
          </cell>
          <cell r="N3665">
            <v>0</v>
          </cell>
          <cell r="O3665">
            <v>0</v>
          </cell>
          <cell r="P3665">
            <v>0</v>
          </cell>
          <cell r="Q3665">
            <v>0</v>
          </cell>
          <cell r="R3665">
            <v>0</v>
          </cell>
          <cell r="S3665">
            <v>0</v>
          </cell>
          <cell r="T3665">
            <v>0</v>
          </cell>
          <cell r="U3665">
            <v>0</v>
          </cell>
          <cell r="V3665">
            <v>0</v>
          </cell>
          <cell r="W3665">
            <v>0</v>
          </cell>
          <cell r="X3665">
            <v>0</v>
          </cell>
          <cell r="Y3665">
            <v>0</v>
          </cell>
          <cell r="Z3665">
            <v>0</v>
          </cell>
        </row>
        <row r="3666">
          <cell r="M3666">
            <v>0</v>
          </cell>
          <cell r="N3666">
            <v>0</v>
          </cell>
          <cell r="O3666">
            <v>0</v>
          </cell>
          <cell r="P3666">
            <v>0</v>
          </cell>
          <cell r="Q3666">
            <v>0</v>
          </cell>
          <cell r="R3666">
            <v>0</v>
          </cell>
          <cell r="S3666">
            <v>0</v>
          </cell>
          <cell r="T3666">
            <v>0</v>
          </cell>
          <cell r="U3666">
            <v>0</v>
          </cell>
          <cell r="V3666">
            <v>0</v>
          </cell>
          <cell r="W3666">
            <v>0</v>
          </cell>
          <cell r="X3666">
            <v>0</v>
          </cell>
          <cell r="Y3666">
            <v>0</v>
          </cell>
          <cell r="Z3666">
            <v>0</v>
          </cell>
        </row>
        <row r="3667">
          <cell r="M3667">
            <v>0</v>
          </cell>
          <cell r="N3667">
            <v>0</v>
          </cell>
          <cell r="O3667">
            <v>0</v>
          </cell>
          <cell r="P3667">
            <v>0</v>
          </cell>
          <cell r="Q3667">
            <v>0</v>
          </cell>
          <cell r="R3667">
            <v>0</v>
          </cell>
          <cell r="S3667">
            <v>0</v>
          </cell>
          <cell r="T3667">
            <v>0</v>
          </cell>
          <cell r="U3667">
            <v>0</v>
          </cell>
          <cell r="V3667">
            <v>0</v>
          </cell>
          <cell r="W3667">
            <v>0</v>
          </cell>
          <cell r="X3667">
            <v>0</v>
          </cell>
          <cell r="Y3667">
            <v>0</v>
          </cell>
          <cell r="Z3667">
            <v>0</v>
          </cell>
        </row>
        <row r="3668">
          <cell r="M3668">
            <v>0</v>
          </cell>
          <cell r="N3668">
            <v>0</v>
          </cell>
          <cell r="O3668">
            <v>0</v>
          </cell>
          <cell r="P3668">
            <v>0</v>
          </cell>
          <cell r="Q3668">
            <v>0</v>
          </cell>
          <cell r="R3668">
            <v>0</v>
          </cell>
          <cell r="S3668">
            <v>0</v>
          </cell>
          <cell r="T3668">
            <v>0</v>
          </cell>
          <cell r="U3668">
            <v>0</v>
          </cell>
          <cell r="V3668">
            <v>0</v>
          </cell>
          <cell r="W3668">
            <v>0</v>
          </cell>
          <cell r="X3668">
            <v>0</v>
          </cell>
          <cell r="Y3668">
            <v>0</v>
          </cell>
          <cell r="Z3668">
            <v>0</v>
          </cell>
        </row>
        <row r="3669">
          <cell r="M3669">
            <v>0</v>
          </cell>
          <cell r="N3669">
            <v>0</v>
          </cell>
          <cell r="O3669">
            <v>0</v>
          </cell>
          <cell r="P3669">
            <v>0</v>
          </cell>
          <cell r="Q3669">
            <v>0</v>
          </cell>
          <cell r="R3669">
            <v>0</v>
          </cell>
          <cell r="S3669">
            <v>0</v>
          </cell>
          <cell r="T3669">
            <v>0</v>
          </cell>
          <cell r="U3669">
            <v>0</v>
          </cell>
          <cell r="V3669">
            <v>0</v>
          </cell>
          <cell r="W3669">
            <v>0</v>
          </cell>
          <cell r="X3669">
            <v>0</v>
          </cell>
          <cell r="Y3669">
            <v>0</v>
          </cell>
          <cell r="Z3669">
            <v>0</v>
          </cell>
        </row>
        <row r="3670">
          <cell r="M3670">
            <v>0</v>
          </cell>
          <cell r="N3670">
            <v>0</v>
          </cell>
          <cell r="O3670">
            <v>0</v>
          </cell>
          <cell r="P3670">
            <v>0</v>
          </cell>
          <cell r="Q3670">
            <v>0</v>
          </cell>
          <cell r="R3670">
            <v>0</v>
          </cell>
          <cell r="S3670">
            <v>0</v>
          </cell>
          <cell r="T3670">
            <v>0</v>
          </cell>
          <cell r="U3670">
            <v>0</v>
          </cell>
          <cell r="V3670">
            <v>0</v>
          </cell>
          <cell r="W3670">
            <v>0</v>
          </cell>
          <cell r="X3670">
            <v>0</v>
          </cell>
          <cell r="Y3670">
            <v>0</v>
          </cell>
          <cell r="Z3670">
            <v>0</v>
          </cell>
        </row>
        <row r="3671">
          <cell r="M3671">
            <v>0</v>
          </cell>
          <cell r="N3671">
            <v>0</v>
          </cell>
          <cell r="O3671">
            <v>0</v>
          </cell>
          <cell r="P3671">
            <v>0</v>
          </cell>
          <cell r="Q3671">
            <v>0</v>
          </cell>
          <cell r="R3671">
            <v>0</v>
          </cell>
          <cell r="S3671">
            <v>0</v>
          </cell>
          <cell r="T3671">
            <v>0</v>
          </cell>
          <cell r="U3671">
            <v>0</v>
          </cell>
          <cell r="V3671">
            <v>0</v>
          </cell>
          <cell r="W3671">
            <v>0</v>
          </cell>
          <cell r="X3671">
            <v>0</v>
          </cell>
          <cell r="Y3671">
            <v>0</v>
          </cell>
          <cell r="Z3671">
            <v>0</v>
          </cell>
        </row>
        <row r="3672">
          <cell r="M3672">
            <v>0</v>
          </cell>
          <cell r="N3672">
            <v>0</v>
          </cell>
          <cell r="O3672">
            <v>0</v>
          </cell>
          <cell r="P3672">
            <v>0</v>
          </cell>
          <cell r="Q3672">
            <v>0</v>
          </cell>
          <cell r="R3672">
            <v>0</v>
          </cell>
          <cell r="S3672">
            <v>0</v>
          </cell>
          <cell r="T3672">
            <v>0</v>
          </cell>
          <cell r="U3672">
            <v>0</v>
          </cell>
          <cell r="V3672">
            <v>0</v>
          </cell>
          <cell r="W3672">
            <v>0</v>
          </cell>
          <cell r="X3672">
            <v>0</v>
          </cell>
          <cell r="Y3672">
            <v>0</v>
          </cell>
          <cell r="Z3672">
            <v>0</v>
          </cell>
        </row>
        <row r="3673">
          <cell r="M3673">
            <v>0</v>
          </cell>
          <cell r="N3673">
            <v>0</v>
          </cell>
          <cell r="O3673">
            <v>0</v>
          </cell>
          <cell r="P3673">
            <v>0</v>
          </cell>
          <cell r="Q3673">
            <v>0</v>
          </cell>
          <cell r="R3673">
            <v>0</v>
          </cell>
          <cell r="S3673">
            <v>0</v>
          </cell>
          <cell r="T3673">
            <v>0</v>
          </cell>
          <cell r="U3673">
            <v>0</v>
          </cell>
          <cell r="V3673">
            <v>0</v>
          </cell>
          <cell r="W3673">
            <v>0</v>
          </cell>
          <cell r="X3673">
            <v>0</v>
          </cell>
          <cell r="Y3673">
            <v>0</v>
          </cell>
          <cell r="Z3673">
            <v>0</v>
          </cell>
        </row>
        <row r="3674">
          <cell r="M3674">
            <v>0</v>
          </cell>
          <cell r="N3674">
            <v>0</v>
          </cell>
          <cell r="O3674">
            <v>0</v>
          </cell>
          <cell r="P3674">
            <v>0</v>
          </cell>
          <cell r="Q3674">
            <v>0</v>
          </cell>
          <cell r="R3674">
            <v>0</v>
          </cell>
          <cell r="S3674">
            <v>0</v>
          </cell>
          <cell r="T3674">
            <v>0</v>
          </cell>
          <cell r="U3674">
            <v>0</v>
          </cell>
          <cell r="V3674">
            <v>0</v>
          </cell>
          <cell r="W3674">
            <v>0</v>
          </cell>
          <cell r="X3674">
            <v>0</v>
          </cell>
          <cell r="Y3674">
            <v>0</v>
          </cell>
          <cell r="Z3674">
            <v>0</v>
          </cell>
        </row>
        <row r="3675">
          <cell r="M3675">
            <v>0</v>
          </cell>
          <cell r="N3675">
            <v>0</v>
          </cell>
          <cell r="O3675">
            <v>0</v>
          </cell>
          <cell r="P3675">
            <v>0</v>
          </cell>
          <cell r="Q3675">
            <v>0</v>
          </cell>
          <cell r="R3675">
            <v>0</v>
          </cell>
          <cell r="S3675">
            <v>0</v>
          </cell>
          <cell r="T3675">
            <v>0</v>
          </cell>
          <cell r="U3675">
            <v>0</v>
          </cell>
          <cell r="V3675">
            <v>0</v>
          </cell>
          <cell r="W3675">
            <v>0</v>
          </cell>
          <cell r="X3675">
            <v>0</v>
          </cell>
          <cell r="Y3675">
            <v>0</v>
          </cell>
          <cell r="Z3675">
            <v>0</v>
          </cell>
        </row>
        <row r="3676">
          <cell r="M3676">
            <v>0</v>
          </cell>
          <cell r="N3676">
            <v>0</v>
          </cell>
          <cell r="O3676">
            <v>0</v>
          </cell>
          <cell r="P3676">
            <v>0</v>
          </cell>
          <cell r="Q3676">
            <v>0</v>
          </cell>
          <cell r="R3676">
            <v>0</v>
          </cell>
          <cell r="S3676">
            <v>0</v>
          </cell>
          <cell r="T3676">
            <v>0</v>
          </cell>
          <cell r="U3676">
            <v>0</v>
          </cell>
          <cell r="V3676">
            <v>0</v>
          </cell>
          <cell r="W3676">
            <v>0</v>
          </cell>
          <cell r="X3676">
            <v>0</v>
          </cell>
          <cell r="Y3676">
            <v>0</v>
          </cell>
          <cell r="Z3676">
            <v>0</v>
          </cell>
        </row>
        <row r="3677">
          <cell r="M3677">
            <v>0</v>
          </cell>
          <cell r="N3677">
            <v>0</v>
          </cell>
          <cell r="O3677">
            <v>0</v>
          </cell>
          <cell r="P3677">
            <v>0</v>
          </cell>
          <cell r="Q3677">
            <v>0</v>
          </cell>
          <cell r="R3677">
            <v>0</v>
          </cell>
          <cell r="S3677">
            <v>0</v>
          </cell>
          <cell r="T3677">
            <v>0</v>
          </cell>
          <cell r="U3677">
            <v>0</v>
          </cell>
          <cell r="V3677">
            <v>0</v>
          </cell>
          <cell r="W3677">
            <v>0</v>
          </cell>
          <cell r="X3677">
            <v>0</v>
          </cell>
          <cell r="Y3677">
            <v>0</v>
          </cell>
          <cell r="Z3677">
            <v>0</v>
          </cell>
        </row>
        <row r="3678">
          <cell r="M3678">
            <v>0</v>
          </cell>
          <cell r="N3678">
            <v>0</v>
          </cell>
          <cell r="O3678">
            <v>0</v>
          </cell>
          <cell r="P3678">
            <v>0</v>
          </cell>
          <cell r="Q3678">
            <v>0</v>
          </cell>
          <cell r="R3678">
            <v>0</v>
          </cell>
          <cell r="S3678">
            <v>0</v>
          </cell>
          <cell r="T3678">
            <v>0</v>
          </cell>
          <cell r="U3678">
            <v>0</v>
          </cell>
          <cell r="V3678">
            <v>0</v>
          </cell>
          <cell r="W3678">
            <v>0</v>
          </cell>
          <cell r="X3678">
            <v>0</v>
          </cell>
          <cell r="Y3678">
            <v>0</v>
          </cell>
          <cell r="Z3678">
            <v>0</v>
          </cell>
        </row>
        <row r="3679">
          <cell r="M3679">
            <v>0</v>
          </cell>
          <cell r="N3679">
            <v>0</v>
          </cell>
          <cell r="O3679">
            <v>0</v>
          </cell>
          <cell r="P3679">
            <v>0</v>
          </cell>
          <cell r="Q3679">
            <v>0</v>
          </cell>
          <cell r="R3679">
            <v>0</v>
          </cell>
          <cell r="S3679">
            <v>0</v>
          </cell>
          <cell r="T3679">
            <v>0</v>
          </cell>
          <cell r="U3679">
            <v>0</v>
          </cell>
          <cell r="V3679">
            <v>0</v>
          </cell>
          <cell r="W3679">
            <v>0</v>
          </cell>
          <cell r="X3679">
            <v>0</v>
          </cell>
          <cell r="Y3679">
            <v>0</v>
          </cell>
          <cell r="Z3679">
            <v>0</v>
          </cell>
        </row>
        <row r="3680">
          <cell r="M3680">
            <v>0</v>
          </cell>
          <cell r="N3680">
            <v>0</v>
          </cell>
          <cell r="O3680">
            <v>0</v>
          </cell>
          <cell r="P3680">
            <v>0</v>
          </cell>
          <cell r="Q3680">
            <v>0</v>
          </cell>
          <cell r="R3680">
            <v>0</v>
          </cell>
          <cell r="S3680">
            <v>0</v>
          </cell>
          <cell r="T3680">
            <v>0</v>
          </cell>
          <cell r="U3680">
            <v>0</v>
          </cell>
          <cell r="V3680">
            <v>0</v>
          </cell>
          <cell r="W3680">
            <v>0</v>
          </cell>
          <cell r="X3680">
            <v>0</v>
          </cell>
          <cell r="Y3680">
            <v>0</v>
          </cell>
          <cell r="Z3680">
            <v>0</v>
          </cell>
        </row>
        <row r="3681">
          <cell r="M3681">
            <v>0</v>
          </cell>
          <cell r="N3681">
            <v>0</v>
          </cell>
          <cell r="O3681">
            <v>0</v>
          </cell>
          <cell r="P3681">
            <v>0</v>
          </cell>
          <cell r="Q3681">
            <v>0</v>
          </cell>
          <cell r="R3681">
            <v>0</v>
          </cell>
          <cell r="S3681">
            <v>0</v>
          </cell>
          <cell r="T3681">
            <v>0</v>
          </cell>
          <cell r="U3681">
            <v>0</v>
          </cell>
          <cell r="V3681">
            <v>0</v>
          </cell>
          <cell r="W3681">
            <v>0</v>
          </cell>
          <cell r="X3681">
            <v>0</v>
          </cell>
          <cell r="Y3681">
            <v>0</v>
          </cell>
          <cell r="Z3681">
            <v>0</v>
          </cell>
        </row>
        <row r="3682">
          <cell r="M3682">
            <v>0</v>
          </cell>
          <cell r="N3682">
            <v>0</v>
          </cell>
          <cell r="O3682">
            <v>0</v>
          </cell>
          <cell r="P3682">
            <v>0</v>
          </cell>
          <cell r="Q3682">
            <v>0</v>
          </cell>
          <cell r="R3682">
            <v>0</v>
          </cell>
          <cell r="S3682">
            <v>0</v>
          </cell>
          <cell r="T3682">
            <v>0</v>
          </cell>
          <cell r="U3682">
            <v>0</v>
          </cell>
          <cell r="V3682">
            <v>0</v>
          </cell>
          <cell r="W3682">
            <v>0</v>
          </cell>
          <cell r="X3682">
            <v>0</v>
          </cell>
          <cell r="Y3682">
            <v>0</v>
          </cell>
          <cell r="Z3682">
            <v>0</v>
          </cell>
        </row>
        <row r="3683">
          <cell r="M3683">
            <v>0</v>
          </cell>
          <cell r="N3683">
            <v>0</v>
          </cell>
          <cell r="O3683">
            <v>0</v>
          </cell>
          <cell r="P3683">
            <v>0</v>
          </cell>
          <cell r="Q3683">
            <v>0</v>
          </cell>
          <cell r="R3683">
            <v>0</v>
          </cell>
          <cell r="S3683">
            <v>0</v>
          </cell>
          <cell r="T3683">
            <v>0</v>
          </cell>
          <cell r="U3683">
            <v>0</v>
          </cell>
          <cell r="V3683">
            <v>0</v>
          </cell>
          <cell r="W3683">
            <v>0</v>
          </cell>
          <cell r="X3683">
            <v>0</v>
          </cell>
          <cell r="Y3683">
            <v>0</v>
          </cell>
          <cell r="Z3683">
            <v>0</v>
          </cell>
        </row>
        <row r="3684">
          <cell r="M3684">
            <v>0</v>
          </cell>
          <cell r="N3684">
            <v>0</v>
          </cell>
          <cell r="O3684">
            <v>0</v>
          </cell>
          <cell r="P3684">
            <v>0</v>
          </cell>
          <cell r="Q3684">
            <v>0</v>
          </cell>
          <cell r="R3684">
            <v>0</v>
          </cell>
          <cell r="S3684">
            <v>0</v>
          </cell>
          <cell r="T3684">
            <v>0</v>
          </cell>
          <cell r="U3684">
            <v>0</v>
          </cell>
          <cell r="V3684">
            <v>0</v>
          </cell>
          <cell r="W3684">
            <v>0</v>
          </cell>
          <cell r="X3684">
            <v>0</v>
          </cell>
          <cell r="Y3684">
            <v>0</v>
          </cell>
          <cell r="Z3684">
            <v>0</v>
          </cell>
        </row>
        <row r="3685">
          <cell r="M3685">
            <v>0</v>
          </cell>
          <cell r="N3685">
            <v>0</v>
          </cell>
          <cell r="O3685">
            <v>0</v>
          </cell>
          <cell r="P3685">
            <v>0</v>
          </cell>
          <cell r="Q3685">
            <v>0</v>
          </cell>
          <cell r="R3685">
            <v>0</v>
          </cell>
          <cell r="S3685">
            <v>0</v>
          </cell>
          <cell r="T3685">
            <v>0</v>
          </cell>
          <cell r="U3685">
            <v>0</v>
          </cell>
          <cell r="V3685">
            <v>0</v>
          </cell>
          <cell r="W3685">
            <v>0</v>
          </cell>
          <cell r="X3685">
            <v>0</v>
          </cell>
          <cell r="Y3685">
            <v>0</v>
          </cell>
          <cell r="Z3685">
            <v>0</v>
          </cell>
        </row>
        <row r="3686">
          <cell r="M3686">
            <v>0</v>
          </cell>
          <cell r="N3686">
            <v>0</v>
          </cell>
          <cell r="O3686">
            <v>0</v>
          </cell>
          <cell r="P3686">
            <v>0</v>
          </cell>
          <cell r="Q3686">
            <v>0</v>
          </cell>
          <cell r="R3686">
            <v>0</v>
          </cell>
          <cell r="S3686">
            <v>0</v>
          </cell>
          <cell r="T3686">
            <v>0</v>
          </cell>
          <cell r="U3686">
            <v>0</v>
          </cell>
          <cell r="V3686">
            <v>0</v>
          </cell>
          <cell r="W3686">
            <v>0</v>
          </cell>
          <cell r="X3686">
            <v>0</v>
          </cell>
          <cell r="Y3686">
            <v>0</v>
          </cell>
          <cell r="Z3686">
            <v>0</v>
          </cell>
        </row>
        <row r="3687">
          <cell r="M3687">
            <v>0</v>
          </cell>
          <cell r="N3687">
            <v>0</v>
          </cell>
          <cell r="O3687">
            <v>0</v>
          </cell>
          <cell r="P3687">
            <v>0</v>
          </cell>
          <cell r="Q3687">
            <v>0</v>
          </cell>
          <cell r="R3687">
            <v>0</v>
          </cell>
          <cell r="S3687">
            <v>0</v>
          </cell>
          <cell r="T3687">
            <v>0</v>
          </cell>
          <cell r="U3687">
            <v>0</v>
          </cell>
          <cell r="V3687">
            <v>0</v>
          </cell>
          <cell r="W3687">
            <v>0</v>
          </cell>
          <cell r="X3687">
            <v>0</v>
          </cell>
          <cell r="Y3687">
            <v>0</v>
          </cell>
          <cell r="Z3687">
            <v>0</v>
          </cell>
        </row>
        <row r="3688">
          <cell r="M3688">
            <v>0</v>
          </cell>
          <cell r="N3688">
            <v>0</v>
          </cell>
          <cell r="O3688">
            <v>0</v>
          </cell>
          <cell r="P3688">
            <v>0</v>
          </cell>
          <cell r="Q3688">
            <v>0</v>
          </cell>
          <cell r="R3688">
            <v>0</v>
          </cell>
          <cell r="S3688">
            <v>0</v>
          </cell>
          <cell r="T3688">
            <v>0</v>
          </cell>
          <cell r="U3688">
            <v>0</v>
          </cell>
          <cell r="V3688">
            <v>0</v>
          </cell>
          <cell r="W3688">
            <v>0</v>
          </cell>
          <cell r="X3688">
            <v>0</v>
          </cell>
          <cell r="Y3688">
            <v>0</v>
          </cell>
          <cell r="Z3688">
            <v>0</v>
          </cell>
        </row>
        <row r="3689">
          <cell r="M3689">
            <v>0</v>
          </cell>
          <cell r="N3689">
            <v>0</v>
          </cell>
          <cell r="O3689">
            <v>0</v>
          </cell>
          <cell r="P3689">
            <v>0</v>
          </cell>
          <cell r="Q3689">
            <v>0</v>
          </cell>
          <cell r="R3689">
            <v>0</v>
          </cell>
          <cell r="S3689">
            <v>0</v>
          </cell>
          <cell r="T3689">
            <v>0</v>
          </cell>
          <cell r="U3689">
            <v>0</v>
          </cell>
          <cell r="V3689">
            <v>0</v>
          </cell>
          <cell r="W3689">
            <v>0</v>
          </cell>
          <cell r="X3689">
            <v>0</v>
          </cell>
          <cell r="Y3689">
            <v>0</v>
          </cell>
          <cell r="Z3689">
            <v>0</v>
          </cell>
        </row>
        <row r="3690">
          <cell r="M3690">
            <v>0</v>
          </cell>
          <cell r="N3690">
            <v>0</v>
          </cell>
          <cell r="O3690">
            <v>0</v>
          </cell>
          <cell r="P3690">
            <v>0</v>
          </cell>
          <cell r="Q3690">
            <v>0</v>
          </cell>
          <cell r="R3690">
            <v>0</v>
          </cell>
          <cell r="S3690">
            <v>0</v>
          </cell>
          <cell r="T3690">
            <v>0</v>
          </cell>
          <cell r="U3690">
            <v>0</v>
          </cell>
          <cell r="V3690">
            <v>0</v>
          </cell>
          <cell r="W3690">
            <v>0</v>
          </cell>
          <cell r="X3690">
            <v>0</v>
          </cell>
          <cell r="Y3690">
            <v>0</v>
          </cell>
          <cell r="Z3690">
            <v>0</v>
          </cell>
        </row>
        <row r="3691">
          <cell r="M3691">
            <v>0</v>
          </cell>
          <cell r="N3691">
            <v>0</v>
          </cell>
          <cell r="O3691">
            <v>0</v>
          </cell>
          <cell r="P3691">
            <v>0</v>
          </cell>
          <cell r="Q3691">
            <v>0</v>
          </cell>
          <cell r="R3691">
            <v>0</v>
          </cell>
          <cell r="S3691">
            <v>0</v>
          </cell>
          <cell r="T3691">
            <v>0</v>
          </cell>
          <cell r="U3691">
            <v>0</v>
          </cell>
          <cell r="V3691">
            <v>0</v>
          </cell>
          <cell r="W3691">
            <v>0</v>
          </cell>
          <cell r="X3691">
            <v>0</v>
          </cell>
          <cell r="Y3691">
            <v>0</v>
          </cell>
          <cell r="Z3691">
            <v>0</v>
          </cell>
        </row>
        <row r="3692">
          <cell r="M3692">
            <v>0</v>
          </cell>
          <cell r="N3692">
            <v>0</v>
          </cell>
          <cell r="O3692">
            <v>0</v>
          </cell>
          <cell r="P3692">
            <v>0</v>
          </cell>
          <cell r="Q3692">
            <v>0</v>
          </cell>
          <cell r="R3692">
            <v>0</v>
          </cell>
          <cell r="S3692">
            <v>0</v>
          </cell>
          <cell r="T3692">
            <v>0</v>
          </cell>
          <cell r="U3692">
            <v>0</v>
          </cell>
          <cell r="V3692">
            <v>0</v>
          </cell>
          <cell r="W3692">
            <v>0</v>
          </cell>
          <cell r="X3692">
            <v>0</v>
          </cell>
          <cell r="Y3692">
            <v>0</v>
          </cell>
          <cell r="Z3692">
            <v>0</v>
          </cell>
        </row>
        <row r="3693">
          <cell r="M3693">
            <v>0</v>
          </cell>
          <cell r="N3693">
            <v>0</v>
          </cell>
          <cell r="O3693">
            <v>0</v>
          </cell>
          <cell r="P3693">
            <v>0</v>
          </cell>
          <cell r="Q3693">
            <v>0</v>
          </cell>
          <cell r="R3693">
            <v>0</v>
          </cell>
          <cell r="S3693">
            <v>0</v>
          </cell>
          <cell r="T3693">
            <v>0</v>
          </cell>
          <cell r="U3693">
            <v>0</v>
          </cell>
          <cell r="V3693">
            <v>0</v>
          </cell>
          <cell r="W3693">
            <v>0</v>
          </cell>
          <cell r="X3693">
            <v>0</v>
          </cell>
          <cell r="Y3693">
            <v>0</v>
          </cell>
          <cell r="Z3693">
            <v>0</v>
          </cell>
        </row>
        <row r="3694">
          <cell r="M3694">
            <v>0</v>
          </cell>
          <cell r="N3694">
            <v>0</v>
          </cell>
          <cell r="O3694">
            <v>0</v>
          </cell>
          <cell r="P3694">
            <v>0</v>
          </cell>
          <cell r="Q3694">
            <v>0</v>
          </cell>
          <cell r="R3694">
            <v>0</v>
          </cell>
          <cell r="S3694">
            <v>0</v>
          </cell>
          <cell r="T3694">
            <v>0</v>
          </cell>
          <cell r="U3694">
            <v>0</v>
          </cell>
          <cell r="V3694">
            <v>0</v>
          </cell>
          <cell r="W3694">
            <v>0</v>
          </cell>
          <cell r="X3694">
            <v>0</v>
          </cell>
          <cell r="Y3694">
            <v>0</v>
          </cell>
          <cell r="Z3694">
            <v>0</v>
          </cell>
        </row>
        <row r="3695">
          <cell r="M3695">
            <v>0</v>
          </cell>
          <cell r="N3695">
            <v>0</v>
          </cell>
          <cell r="O3695">
            <v>0</v>
          </cell>
          <cell r="P3695">
            <v>0</v>
          </cell>
          <cell r="Q3695">
            <v>0</v>
          </cell>
          <cell r="R3695">
            <v>0</v>
          </cell>
          <cell r="S3695">
            <v>0</v>
          </cell>
          <cell r="T3695">
            <v>0</v>
          </cell>
          <cell r="U3695">
            <v>0</v>
          </cell>
          <cell r="V3695">
            <v>0</v>
          </cell>
          <cell r="W3695">
            <v>0</v>
          </cell>
          <cell r="X3695">
            <v>0</v>
          </cell>
          <cell r="Y3695">
            <v>0</v>
          </cell>
          <cell r="Z3695">
            <v>0</v>
          </cell>
        </row>
        <row r="3696">
          <cell r="M3696">
            <v>0</v>
          </cell>
          <cell r="N3696">
            <v>0</v>
          </cell>
          <cell r="O3696">
            <v>0</v>
          </cell>
          <cell r="P3696">
            <v>0</v>
          </cell>
          <cell r="Q3696">
            <v>0</v>
          </cell>
          <cell r="R3696">
            <v>0</v>
          </cell>
          <cell r="S3696">
            <v>0</v>
          </cell>
          <cell r="T3696">
            <v>0</v>
          </cell>
          <cell r="U3696">
            <v>0</v>
          </cell>
          <cell r="V3696">
            <v>0</v>
          </cell>
          <cell r="W3696">
            <v>0</v>
          </cell>
          <cell r="X3696">
            <v>0</v>
          </cell>
          <cell r="Y3696">
            <v>0</v>
          </cell>
          <cell r="Z3696">
            <v>0</v>
          </cell>
        </row>
        <row r="3697">
          <cell r="M3697">
            <v>0</v>
          </cell>
          <cell r="N3697">
            <v>0</v>
          </cell>
          <cell r="O3697">
            <v>0</v>
          </cell>
          <cell r="P3697">
            <v>0</v>
          </cell>
          <cell r="Q3697">
            <v>0</v>
          </cell>
          <cell r="R3697">
            <v>0</v>
          </cell>
          <cell r="S3697">
            <v>0</v>
          </cell>
          <cell r="T3697">
            <v>0</v>
          </cell>
          <cell r="U3697">
            <v>0</v>
          </cell>
          <cell r="V3697">
            <v>0</v>
          </cell>
          <cell r="W3697">
            <v>0</v>
          </cell>
          <cell r="X3697">
            <v>0</v>
          </cell>
          <cell r="Y3697">
            <v>0</v>
          </cell>
          <cell r="Z3697">
            <v>0</v>
          </cell>
        </row>
        <row r="3698">
          <cell r="M3698">
            <v>0</v>
          </cell>
          <cell r="N3698">
            <v>0</v>
          </cell>
          <cell r="O3698">
            <v>0</v>
          </cell>
          <cell r="P3698">
            <v>0</v>
          </cell>
          <cell r="Q3698">
            <v>0</v>
          </cell>
          <cell r="R3698">
            <v>0</v>
          </cell>
          <cell r="S3698">
            <v>0</v>
          </cell>
          <cell r="T3698">
            <v>0</v>
          </cell>
          <cell r="U3698">
            <v>0</v>
          </cell>
          <cell r="V3698">
            <v>0</v>
          </cell>
          <cell r="W3698">
            <v>0</v>
          </cell>
          <cell r="X3698">
            <v>0</v>
          </cell>
          <cell r="Y3698">
            <v>0</v>
          </cell>
          <cell r="Z3698">
            <v>0</v>
          </cell>
        </row>
        <row r="3699">
          <cell r="M3699">
            <v>0</v>
          </cell>
          <cell r="N3699">
            <v>0</v>
          </cell>
          <cell r="O3699">
            <v>0</v>
          </cell>
          <cell r="P3699">
            <v>0</v>
          </cell>
          <cell r="Q3699">
            <v>0</v>
          </cell>
          <cell r="R3699">
            <v>0</v>
          </cell>
          <cell r="S3699">
            <v>0</v>
          </cell>
          <cell r="T3699">
            <v>0</v>
          </cell>
          <cell r="U3699">
            <v>0</v>
          </cell>
          <cell r="V3699">
            <v>0</v>
          </cell>
          <cell r="W3699">
            <v>0</v>
          </cell>
          <cell r="X3699">
            <v>0</v>
          </cell>
          <cell r="Y3699">
            <v>0</v>
          </cell>
          <cell r="Z3699">
            <v>0</v>
          </cell>
        </row>
        <row r="3700">
          <cell r="M3700">
            <v>0</v>
          </cell>
          <cell r="N3700">
            <v>0</v>
          </cell>
          <cell r="O3700">
            <v>0</v>
          </cell>
          <cell r="P3700">
            <v>0</v>
          </cell>
          <cell r="Q3700">
            <v>0</v>
          </cell>
          <cell r="R3700">
            <v>0</v>
          </cell>
          <cell r="S3700">
            <v>0</v>
          </cell>
          <cell r="T3700">
            <v>0</v>
          </cell>
          <cell r="U3700">
            <v>0</v>
          </cell>
          <cell r="V3700">
            <v>0</v>
          </cell>
          <cell r="W3700">
            <v>0</v>
          </cell>
          <cell r="X3700">
            <v>0</v>
          </cell>
          <cell r="Y3700">
            <v>0</v>
          </cell>
          <cell r="Z3700">
            <v>0</v>
          </cell>
        </row>
        <row r="3701">
          <cell r="M3701">
            <v>0</v>
          </cell>
          <cell r="N3701">
            <v>0</v>
          </cell>
          <cell r="O3701">
            <v>0</v>
          </cell>
          <cell r="P3701">
            <v>0</v>
          </cell>
          <cell r="Q3701">
            <v>0</v>
          </cell>
          <cell r="R3701">
            <v>0</v>
          </cell>
          <cell r="S3701">
            <v>0</v>
          </cell>
          <cell r="T3701">
            <v>0</v>
          </cell>
          <cell r="U3701">
            <v>0</v>
          </cell>
          <cell r="V3701">
            <v>0</v>
          </cell>
          <cell r="W3701">
            <v>0</v>
          </cell>
          <cell r="X3701">
            <v>0</v>
          </cell>
          <cell r="Y3701">
            <v>0</v>
          </cell>
          <cell r="Z3701">
            <v>0</v>
          </cell>
        </row>
        <row r="3702">
          <cell r="M3702">
            <v>0</v>
          </cell>
          <cell r="N3702">
            <v>0</v>
          </cell>
          <cell r="O3702">
            <v>0</v>
          </cell>
          <cell r="P3702">
            <v>0</v>
          </cell>
          <cell r="Q3702">
            <v>0</v>
          </cell>
          <cell r="R3702">
            <v>0</v>
          </cell>
          <cell r="S3702">
            <v>0</v>
          </cell>
          <cell r="T3702">
            <v>0</v>
          </cell>
          <cell r="U3702">
            <v>0</v>
          </cell>
          <cell r="V3702">
            <v>0</v>
          </cell>
          <cell r="W3702">
            <v>0</v>
          </cell>
          <cell r="X3702">
            <v>0</v>
          </cell>
          <cell r="Y3702">
            <v>0</v>
          </cell>
          <cell r="Z3702">
            <v>0</v>
          </cell>
        </row>
        <row r="3703">
          <cell r="M3703">
            <v>0</v>
          </cell>
          <cell r="N3703">
            <v>0</v>
          </cell>
          <cell r="O3703">
            <v>0</v>
          </cell>
          <cell r="P3703">
            <v>0</v>
          </cell>
          <cell r="Q3703">
            <v>0</v>
          </cell>
          <cell r="R3703">
            <v>0</v>
          </cell>
          <cell r="S3703">
            <v>0</v>
          </cell>
          <cell r="T3703">
            <v>0</v>
          </cell>
          <cell r="U3703">
            <v>0</v>
          </cell>
          <cell r="V3703">
            <v>0</v>
          </cell>
          <cell r="W3703">
            <v>0</v>
          </cell>
          <cell r="X3703">
            <v>0</v>
          </cell>
          <cell r="Y3703">
            <v>0</v>
          </cell>
          <cell r="Z3703">
            <v>0</v>
          </cell>
        </row>
        <row r="3704">
          <cell r="M3704">
            <v>0</v>
          </cell>
          <cell r="N3704">
            <v>0</v>
          </cell>
          <cell r="O3704">
            <v>0</v>
          </cell>
          <cell r="P3704">
            <v>0</v>
          </cell>
          <cell r="Q3704">
            <v>0</v>
          </cell>
          <cell r="R3704">
            <v>0</v>
          </cell>
          <cell r="S3704">
            <v>0</v>
          </cell>
          <cell r="T3704">
            <v>0</v>
          </cell>
          <cell r="U3704">
            <v>0</v>
          </cell>
          <cell r="V3704">
            <v>0</v>
          </cell>
          <cell r="W3704">
            <v>0</v>
          </cell>
          <cell r="X3704">
            <v>0</v>
          </cell>
          <cell r="Y3704">
            <v>0</v>
          </cell>
          <cell r="Z3704">
            <v>0</v>
          </cell>
        </row>
        <row r="3705">
          <cell r="M3705">
            <v>0</v>
          </cell>
          <cell r="N3705">
            <v>0</v>
          </cell>
          <cell r="O3705">
            <v>0</v>
          </cell>
          <cell r="P3705">
            <v>0</v>
          </cell>
          <cell r="Q3705">
            <v>0</v>
          </cell>
          <cell r="R3705">
            <v>0</v>
          </cell>
          <cell r="S3705">
            <v>0</v>
          </cell>
          <cell r="T3705">
            <v>0</v>
          </cell>
          <cell r="U3705">
            <v>0</v>
          </cell>
          <cell r="V3705">
            <v>0</v>
          </cell>
          <cell r="W3705">
            <v>0</v>
          </cell>
          <cell r="X3705">
            <v>0</v>
          </cell>
          <cell r="Y3705">
            <v>0</v>
          </cell>
          <cell r="Z3705">
            <v>0</v>
          </cell>
        </row>
        <row r="3706">
          <cell r="M3706">
            <v>0</v>
          </cell>
          <cell r="N3706">
            <v>0</v>
          </cell>
          <cell r="O3706">
            <v>0</v>
          </cell>
          <cell r="P3706">
            <v>0</v>
          </cell>
          <cell r="Q3706">
            <v>0</v>
          </cell>
          <cell r="R3706">
            <v>0</v>
          </cell>
          <cell r="S3706">
            <v>0</v>
          </cell>
          <cell r="T3706">
            <v>0</v>
          </cell>
          <cell r="U3706">
            <v>0</v>
          </cell>
          <cell r="V3706">
            <v>0</v>
          </cell>
          <cell r="W3706">
            <v>0</v>
          </cell>
          <cell r="X3706">
            <v>0</v>
          </cell>
          <cell r="Y3706">
            <v>0</v>
          </cell>
          <cell r="Z3706">
            <v>0</v>
          </cell>
        </row>
        <row r="3707">
          <cell r="M3707">
            <v>0</v>
          </cell>
          <cell r="N3707">
            <v>0</v>
          </cell>
          <cell r="O3707">
            <v>0</v>
          </cell>
          <cell r="P3707">
            <v>0</v>
          </cell>
          <cell r="Q3707">
            <v>0</v>
          </cell>
          <cell r="R3707">
            <v>0</v>
          </cell>
          <cell r="S3707">
            <v>0</v>
          </cell>
          <cell r="T3707">
            <v>0</v>
          </cell>
          <cell r="U3707">
            <v>0</v>
          </cell>
          <cell r="V3707">
            <v>0</v>
          </cell>
          <cell r="W3707">
            <v>0</v>
          </cell>
          <cell r="X3707">
            <v>0</v>
          </cell>
          <cell r="Y3707">
            <v>0</v>
          </cell>
          <cell r="Z3707">
            <v>0</v>
          </cell>
        </row>
        <row r="3708">
          <cell r="M3708">
            <v>0</v>
          </cell>
          <cell r="N3708">
            <v>0</v>
          </cell>
          <cell r="O3708">
            <v>0</v>
          </cell>
          <cell r="P3708">
            <v>0</v>
          </cell>
          <cell r="Q3708">
            <v>0</v>
          </cell>
          <cell r="R3708">
            <v>0</v>
          </cell>
          <cell r="S3708">
            <v>0</v>
          </cell>
          <cell r="T3708">
            <v>0</v>
          </cell>
          <cell r="U3708">
            <v>0</v>
          </cell>
          <cell r="V3708">
            <v>0</v>
          </cell>
          <cell r="W3708">
            <v>0</v>
          </cell>
          <cell r="X3708">
            <v>0</v>
          </cell>
          <cell r="Y3708">
            <v>0</v>
          </cell>
          <cell r="Z3708">
            <v>0</v>
          </cell>
        </row>
        <row r="3709">
          <cell r="M3709">
            <v>0</v>
          </cell>
          <cell r="N3709">
            <v>0</v>
          </cell>
          <cell r="O3709">
            <v>0</v>
          </cell>
          <cell r="P3709">
            <v>0</v>
          </cell>
          <cell r="Q3709">
            <v>0</v>
          </cell>
          <cell r="R3709">
            <v>0</v>
          </cell>
          <cell r="S3709">
            <v>0</v>
          </cell>
          <cell r="T3709">
            <v>0</v>
          </cell>
          <cell r="U3709">
            <v>0</v>
          </cell>
          <cell r="V3709">
            <v>0</v>
          </cell>
          <cell r="W3709">
            <v>0</v>
          </cell>
          <cell r="X3709">
            <v>0</v>
          </cell>
          <cell r="Y3709">
            <v>0</v>
          </cell>
          <cell r="Z3709">
            <v>0</v>
          </cell>
        </row>
        <row r="3710">
          <cell r="M3710">
            <v>0</v>
          </cell>
          <cell r="N3710">
            <v>0</v>
          </cell>
          <cell r="O3710">
            <v>0</v>
          </cell>
          <cell r="P3710">
            <v>0</v>
          </cell>
          <cell r="Q3710">
            <v>0</v>
          </cell>
          <cell r="R3710">
            <v>0</v>
          </cell>
          <cell r="S3710">
            <v>0</v>
          </cell>
          <cell r="T3710">
            <v>0</v>
          </cell>
          <cell r="U3710">
            <v>0</v>
          </cell>
          <cell r="V3710">
            <v>0</v>
          </cell>
          <cell r="W3710">
            <v>0</v>
          </cell>
          <cell r="X3710">
            <v>0</v>
          </cell>
          <cell r="Y3710">
            <v>0</v>
          </cell>
          <cell r="Z3710">
            <v>0</v>
          </cell>
        </row>
        <row r="3711">
          <cell r="M3711">
            <v>0</v>
          </cell>
          <cell r="N3711">
            <v>0</v>
          </cell>
          <cell r="O3711">
            <v>0</v>
          </cell>
          <cell r="P3711">
            <v>0</v>
          </cell>
          <cell r="Q3711">
            <v>0</v>
          </cell>
          <cell r="R3711">
            <v>0</v>
          </cell>
          <cell r="S3711">
            <v>0</v>
          </cell>
          <cell r="T3711">
            <v>0</v>
          </cell>
          <cell r="U3711">
            <v>0</v>
          </cell>
          <cell r="V3711">
            <v>0</v>
          </cell>
          <cell r="W3711">
            <v>0</v>
          </cell>
          <cell r="X3711">
            <v>0</v>
          </cell>
          <cell r="Y3711">
            <v>0</v>
          </cell>
          <cell r="Z3711">
            <v>0</v>
          </cell>
        </row>
        <row r="3712">
          <cell r="M3712">
            <v>0</v>
          </cell>
          <cell r="N3712">
            <v>0</v>
          </cell>
          <cell r="O3712">
            <v>0</v>
          </cell>
          <cell r="P3712">
            <v>0</v>
          </cell>
          <cell r="Q3712">
            <v>0</v>
          </cell>
          <cell r="R3712">
            <v>0</v>
          </cell>
          <cell r="S3712">
            <v>0</v>
          </cell>
          <cell r="T3712">
            <v>0</v>
          </cell>
          <cell r="U3712">
            <v>0</v>
          </cell>
          <cell r="V3712">
            <v>0</v>
          </cell>
          <cell r="W3712">
            <v>0</v>
          </cell>
          <cell r="X3712">
            <v>0</v>
          </cell>
          <cell r="Y3712">
            <v>0</v>
          </cell>
          <cell r="Z3712">
            <v>0</v>
          </cell>
        </row>
        <row r="3713">
          <cell r="M3713">
            <v>0</v>
          </cell>
          <cell r="N3713">
            <v>0</v>
          </cell>
          <cell r="O3713">
            <v>0</v>
          </cell>
          <cell r="P3713">
            <v>0</v>
          </cell>
          <cell r="Q3713">
            <v>0</v>
          </cell>
          <cell r="R3713">
            <v>0</v>
          </cell>
          <cell r="S3713">
            <v>0</v>
          </cell>
          <cell r="T3713">
            <v>0</v>
          </cell>
          <cell r="U3713">
            <v>0</v>
          </cell>
          <cell r="V3713">
            <v>0</v>
          </cell>
          <cell r="W3713">
            <v>0</v>
          </cell>
          <cell r="X3713">
            <v>0</v>
          </cell>
          <cell r="Y3713">
            <v>0</v>
          </cell>
          <cell r="Z3713">
            <v>0</v>
          </cell>
        </row>
        <row r="3714">
          <cell r="M3714">
            <v>0</v>
          </cell>
          <cell r="N3714">
            <v>0</v>
          </cell>
          <cell r="O3714">
            <v>0</v>
          </cell>
          <cell r="P3714">
            <v>0</v>
          </cell>
          <cell r="Q3714">
            <v>0</v>
          </cell>
          <cell r="R3714">
            <v>0</v>
          </cell>
          <cell r="S3714">
            <v>0</v>
          </cell>
          <cell r="T3714">
            <v>0</v>
          </cell>
          <cell r="U3714">
            <v>0</v>
          </cell>
          <cell r="V3714">
            <v>0</v>
          </cell>
          <cell r="W3714">
            <v>0</v>
          </cell>
          <cell r="X3714">
            <v>0</v>
          </cell>
          <cell r="Y3714">
            <v>0</v>
          </cell>
          <cell r="Z3714">
            <v>0</v>
          </cell>
        </row>
        <row r="3715">
          <cell r="M3715">
            <v>0</v>
          </cell>
          <cell r="N3715">
            <v>0</v>
          </cell>
          <cell r="O3715">
            <v>0</v>
          </cell>
          <cell r="P3715">
            <v>0</v>
          </cell>
          <cell r="Q3715">
            <v>0</v>
          </cell>
          <cell r="R3715">
            <v>0</v>
          </cell>
          <cell r="S3715">
            <v>0</v>
          </cell>
          <cell r="T3715">
            <v>0</v>
          </cell>
          <cell r="U3715">
            <v>0</v>
          </cell>
          <cell r="V3715">
            <v>0</v>
          </cell>
          <cell r="W3715">
            <v>0</v>
          </cell>
          <cell r="X3715">
            <v>0</v>
          </cell>
          <cell r="Y3715">
            <v>0</v>
          </cell>
          <cell r="Z3715">
            <v>0</v>
          </cell>
        </row>
        <row r="3716">
          <cell r="M3716">
            <v>0</v>
          </cell>
          <cell r="N3716">
            <v>0</v>
          </cell>
          <cell r="O3716">
            <v>0</v>
          </cell>
          <cell r="P3716">
            <v>0</v>
          </cell>
          <cell r="Q3716">
            <v>0</v>
          </cell>
          <cell r="R3716">
            <v>0</v>
          </cell>
          <cell r="S3716">
            <v>0</v>
          </cell>
          <cell r="T3716">
            <v>0</v>
          </cell>
          <cell r="U3716">
            <v>0</v>
          </cell>
          <cell r="V3716">
            <v>0</v>
          </cell>
          <cell r="W3716">
            <v>0</v>
          </cell>
          <cell r="X3716">
            <v>0</v>
          </cell>
          <cell r="Y3716">
            <v>0</v>
          </cell>
          <cell r="Z3716">
            <v>0</v>
          </cell>
        </row>
        <row r="3717">
          <cell r="M3717">
            <v>0</v>
          </cell>
          <cell r="N3717">
            <v>0</v>
          </cell>
          <cell r="O3717">
            <v>0</v>
          </cell>
          <cell r="P3717">
            <v>0</v>
          </cell>
          <cell r="Q3717">
            <v>0</v>
          </cell>
          <cell r="R3717">
            <v>0</v>
          </cell>
          <cell r="S3717">
            <v>0</v>
          </cell>
          <cell r="T3717">
            <v>0</v>
          </cell>
          <cell r="U3717">
            <v>0</v>
          </cell>
          <cell r="V3717">
            <v>0</v>
          </cell>
          <cell r="W3717">
            <v>0</v>
          </cell>
          <cell r="X3717">
            <v>0</v>
          </cell>
          <cell r="Y3717">
            <v>0</v>
          </cell>
          <cell r="Z3717">
            <v>0</v>
          </cell>
        </row>
        <row r="3718">
          <cell r="M3718">
            <v>0</v>
          </cell>
          <cell r="N3718">
            <v>0</v>
          </cell>
          <cell r="O3718">
            <v>0</v>
          </cell>
          <cell r="P3718">
            <v>0</v>
          </cell>
          <cell r="Q3718">
            <v>0</v>
          </cell>
          <cell r="R3718">
            <v>0</v>
          </cell>
          <cell r="S3718">
            <v>0</v>
          </cell>
          <cell r="T3718">
            <v>0</v>
          </cell>
          <cell r="U3718">
            <v>0</v>
          </cell>
          <cell r="V3718">
            <v>0</v>
          </cell>
          <cell r="W3718">
            <v>0</v>
          </cell>
          <cell r="X3718">
            <v>0</v>
          </cell>
          <cell r="Y3718">
            <v>0</v>
          </cell>
          <cell r="Z3718">
            <v>0</v>
          </cell>
        </row>
        <row r="3719">
          <cell r="M3719">
            <v>0</v>
          </cell>
          <cell r="N3719">
            <v>0</v>
          </cell>
          <cell r="O3719">
            <v>0</v>
          </cell>
          <cell r="P3719">
            <v>0</v>
          </cell>
          <cell r="Q3719">
            <v>0</v>
          </cell>
          <cell r="R3719">
            <v>0</v>
          </cell>
          <cell r="S3719">
            <v>0</v>
          </cell>
          <cell r="T3719">
            <v>0</v>
          </cell>
          <cell r="U3719">
            <v>0</v>
          </cell>
          <cell r="V3719">
            <v>0</v>
          </cell>
          <cell r="W3719">
            <v>0</v>
          </cell>
          <cell r="X3719">
            <v>0</v>
          </cell>
          <cell r="Y3719">
            <v>0</v>
          </cell>
          <cell r="Z3719">
            <v>0</v>
          </cell>
        </row>
        <row r="3720">
          <cell r="M3720">
            <v>0</v>
          </cell>
          <cell r="N3720">
            <v>0</v>
          </cell>
          <cell r="O3720">
            <v>0</v>
          </cell>
          <cell r="P3720">
            <v>0</v>
          </cell>
          <cell r="Q3720">
            <v>0</v>
          </cell>
          <cell r="R3720">
            <v>0</v>
          </cell>
          <cell r="S3720">
            <v>0</v>
          </cell>
          <cell r="T3720">
            <v>0</v>
          </cell>
          <cell r="U3720">
            <v>0</v>
          </cell>
          <cell r="V3720">
            <v>0</v>
          </cell>
          <cell r="W3720">
            <v>0</v>
          </cell>
          <cell r="X3720">
            <v>0</v>
          </cell>
          <cell r="Y3720">
            <v>0</v>
          </cell>
          <cell r="Z3720">
            <v>0</v>
          </cell>
        </row>
        <row r="3721">
          <cell r="M3721">
            <v>0</v>
          </cell>
          <cell r="N3721">
            <v>0</v>
          </cell>
          <cell r="O3721">
            <v>0</v>
          </cell>
          <cell r="P3721">
            <v>0</v>
          </cell>
          <cell r="Q3721">
            <v>0</v>
          </cell>
          <cell r="R3721">
            <v>0</v>
          </cell>
          <cell r="S3721">
            <v>0</v>
          </cell>
          <cell r="T3721">
            <v>0</v>
          </cell>
          <cell r="U3721">
            <v>0</v>
          </cell>
          <cell r="V3721">
            <v>0</v>
          </cell>
          <cell r="W3721">
            <v>0</v>
          </cell>
          <cell r="X3721">
            <v>0</v>
          </cell>
          <cell r="Y3721">
            <v>0</v>
          </cell>
          <cell r="Z3721">
            <v>0</v>
          </cell>
        </row>
        <row r="3722">
          <cell r="M3722">
            <v>0</v>
          </cell>
          <cell r="N3722">
            <v>0</v>
          </cell>
          <cell r="O3722">
            <v>0</v>
          </cell>
          <cell r="P3722">
            <v>0</v>
          </cell>
          <cell r="Q3722">
            <v>0</v>
          </cell>
          <cell r="R3722">
            <v>0</v>
          </cell>
          <cell r="S3722">
            <v>0</v>
          </cell>
          <cell r="T3722">
            <v>0</v>
          </cell>
          <cell r="U3722">
            <v>0</v>
          </cell>
          <cell r="V3722">
            <v>0</v>
          </cell>
          <cell r="W3722">
            <v>0</v>
          </cell>
          <cell r="X3722">
            <v>0</v>
          </cell>
          <cell r="Y3722">
            <v>0</v>
          </cell>
          <cell r="Z3722">
            <v>0</v>
          </cell>
        </row>
        <row r="3723">
          <cell r="M3723">
            <v>0</v>
          </cell>
          <cell r="N3723">
            <v>0</v>
          </cell>
          <cell r="O3723">
            <v>0</v>
          </cell>
          <cell r="P3723">
            <v>0</v>
          </cell>
          <cell r="Q3723">
            <v>0</v>
          </cell>
          <cell r="R3723">
            <v>0</v>
          </cell>
          <cell r="S3723">
            <v>0</v>
          </cell>
          <cell r="T3723">
            <v>0</v>
          </cell>
          <cell r="U3723">
            <v>0</v>
          </cell>
          <cell r="V3723">
            <v>0</v>
          </cell>
          <cell r="W3723">
            <v>0</v>
          </cell>
          <cell r="X3723">
            <v>0</v>
          </cell>
          <cell r="Y3723">
            <v>0</v>
          </cell>
          <cell r="Z3723">
            <v>0</v>
          </cell>
        </row>
        <row r="3724">
          <cell r="M3724">
            <v>0</v>
          </cell>
          <cell r="N3724">
            <v>0</v>
          </cell>
          <cell r="O3724">
            <v>0</v>
          </cell>
          <cell r="P3724">
            <v>0</v>
          </cell>
          <cell r="Q3724">
            <v>0</v>
          </cell>
          <cell r="R3724">
            <v>0</v>
          </cell>
          <cell r="S3724">
            <v>0</v>
          </cell>
          <cell r="T3724">
            <v>0</v>
          </cell>
          <cell r="U3724">
            <v>0</v>
          </cell>
          <cell r="V3724">
            <v>0</v>
          </cell>
          <cell r="W3724">
            <v>0</v>
          </cell>
          <cell r="X3724">
            <v>0</v>
          </cell>
          <cell r="Y3724">
            <v>0</v>
          </cell>
          <cell r="Z3724">
            <v>0</v>
          </cell>
        </row>
        <row r="3725">
          <cell r="M3725">
            <v>0</v>
          </cell>
          <cell r="N3725">
            <v>0</v>
          </cell>
          <cell r="O3725">
            <v>0</v>
          </cell>
          <cell r="P3725">
            <v>0</v>
          </cell>
          <cell r="Q3725">
            <v>0</v>
          </cell>
          <cell r="R3725">
            <v>0</v>
          </cell>
          <cell r="S3725">
            <v>0</v>
          </cell>
          <cell r="T3725">
            <v>0</v>
          </cell>
          <cell r="U3725">
            <v>0</v>
          </cell>
          <cell r="V3725">
            <v>0</v>
          </cell>
          <cell r="W3725">
            <v>0</v>
          </cell>
          <cell r="X3725">
            <v>0</v>
          </cell>
          <cell r="Y3725">
            <v>0</v>
          </cell>
          <cell r="Z3725">
            <v>0</v>
          </cell>
        </row>
        <row r="3726">
          <cell r="M3726">
            <v>0</v>
          </cell>
          <cell r="N3726">
            <v>0</v>
          </cell>
          <cell r="O3726">
            <v>0</v>
          </cell>
          <cell r="P3726">
            <v>0</v>
          </cell>
          <cell r="Q3726">
            <v>0</v>
          </cell>
          <cell r="R3726">
            <v>0</v>
          </cell>
          <cell r="S3726">
            <v>0</v>
          </cell>
          <cell r="T3726">
            <v>0</v>
          </cell>
          <cell r="U3726">
            <v>0</v>
          </cell>
          <cell r="V3726">
            <v>0</v>
          </cell>
          <cell r="W3726">
            <v>0</v>
          </cell>
          <cell r="X3726">
            <v>0</v>
          </cell>
          <cell r="Y3726">
            <v>0</v>
          </cell>
          <cell r="Z3726">
            <v>0</v>
          </cell>
        </row>
        <row r="3727">
          <cell r="M3727">
            <v>0</v>
          </cell>
          <cell r="N3727">
            <v>0</v>
          </cell>
          <cell r="O3727">
            <v>0</v>
          </cell>
          <cell r="P3727">
            <v>0</v>
          </cell>
          <cell r="Q3727">
            <v>0</v>
          </cell>
          <cell r="R3727">
            <v>0</v>
          </cell>
          <cell r="S3727">
            <v>0</v>
          </cell>
          <cell r="T3727">
            <v>0</v>
          </cell>
          <cell r="U3727">
            <v>0</v>
          </cell>
          <cell r="V3727">
            <v>0</v>
          </cell>
          <cell r="W3727">
            <v>0</v>
          </cell>
          <cell r="X3727">
            <v>0</v>
          </cell>
          <cell r="Y3727">
            <v>0</v>
          </cell>
          <cell r="Z3727">
            <v>0</v>
          </cell>
        </row>
        <row r="3728">
          <cell r="M3728">
            <v>0</v>
          </cell>
          <cell r="N3728">
            <v>0</v>
          </cell>
          <cell r="O3728">
            <v>0</v>
          </cell>
          <cell r="P3728">
            <v>0</v>
          </cell>
          <cell r="Q3728">
            <v>0</v>
          </cell>
          <cell r="R3728">
            <v>0</v>
          </cell>
          <cell r="S3728">
            <v>0</v>
          </cell>
          <cell r="T3728">
            <v>0</v>
          </cell>
          <cell r="U3728">
            <v>0</v>
          </cell>
          <cell r="V3728">
            <v>0</v>
          </cell>
          <cell r="W3728">
            <v>0</v>
          </cell>
          <cell r="X3728">
            <v>0</v>
          </cell>
          <cell r="Y3728">
            <v>0</v>
          </cell>
          <cell r="Z3728">
            <v>0</v>
          </cell>
        </row>
        <row r="3729">
          <cell r="M3729">
            <v>0</v>
          </cell>
          <cell r="N3729">
            <v>0</v>
          </cell>
          <cell r="O3729">
            <v>0</v>
          </cell>
          <cell r="P3729">
            <v>0</v>
          </cell>
          <cell r="Q3729">
            <v>0</v>
          </cell>
          <cell r="R3729">
            <v>0</v>
          </cell>
          <cell r="S3729">
            <v>0</v>
          </cell>
          <cell r="T3729">
            <v>0</v>
          </cell>
          <cell r="U3729">
            <v>0</v>
          </cell>
          <cell r="V3729">
            <v>0</v>
          </cell>
          <cell r="W3729">
            <v>0</v>
          </cell>
          <cell r="X3729">
            <v>0</v>
          </cell>
          <cell r="Y3729">
            <v>0</v>
          </cell>
          <cell r="Z3729">
            <v>0</v>
          </cell>
        </row>
        <row r="3730">
          <cell r="M3730">
            <v>0</v>
          </cell>
          <cell r="N3730">
            <v>0</v>
          </cell>
          <cell r="O3730">
            <v>0</v>
          </cell>
          <cell r="P3730">
            <v>0</v>
          </cell>
          <cell r="Q3730">
            <v>0</v>
          </cell>
          <cell r="R3730">
            <v>0</v>
          </cell>
          <cell r="S3730">
            <v>0</v>
          </cell>
          <cell r="T3730">
            <v>0</v>
          </cell>
          <cell r="U3730">
            <v>0</v>
          </cell>
          <cell r="V3730">
            <v>0</v>
          </cell>
          <cell r="W3730">
            <v>0</v>
          </cell>
          <cell r="X3730">
            <v>0</v>
          </cell>
          <cell r="Y3730">
            <v>0</v>
          </cell>
          <cell r="Z3730">
            <v>0</v>
          </cell>
        </row>
        <row r="3731">
          <cell r="M3731">
            <v>0</v>
          </cell>
          <cell r="N3731">
            <v>0</v>
          </cell>
          <cell r="O3731">
            <v>0</v>
          </cell>
          <cell r="P3731">
            <v>0</v>
          </cell>
          <cell r="Q3731">
            <v>0</v>
          </cell>
          <cell r="R3731">
            <v>0</v>
          </cell>
          <cell r="S3731">
            <v>0</v>
          </cell>
          <cell r="T3731">
            <v>0</v>
          </cell>
          <cell r="U3731">
            <v>0</v>
          </cell>
          <cell r="V3731">
            <v>0</v>
          </cell>
          <cell r="W3731">
            <v>0</v>
          </cell>
          <cell r="X3731">
            <v>0</v>
          </cell>
          <cell r="Y3731">
            <v>0</v>
          </cell>
          <cell r="Z3731">
            <v>0</v>
          </cell>
        </row>
        <row r="3732">
          <cell r="M3732">
            <v>0</v>
          </cell>
          <cell r="N3732">
            <v>0</v>
          </cell>
          <cell r="O3732">
            <v>0</v>
          </cell>
          <cell r="P3732">
            <v>0</v>
          </cell>
          <cell r="Q3732">
            <v>0</v>
          </cell>
          <cell r="R3732">
            <v>0</v>
          </cell>
          <cell r="S3732">
            <v>0</v>
          </cell>
          <cell r="T3732">
            <v>0</v>
          </cell>
          <cell r="U3732">
            <v>0</v>
          </cell>
          <cell r="V3732">
            <v>0</v>
          </cell>
          <cell r="W3732">
            <v>0</v>
          </cell>
          <cell r="X3732">
            <v>0</v>
          </cell>
          <cell r="Y3732">
            <v>0</v>
          </cell>
          <cell r="Z3732">
            <v>0</v>
          </cell>
        </row>
        <row r="3733">
          <cell r="M3733">
            <v>0</v>
          </cell>
          <cell r="N3733">
            <v>0</v>
          </cell>
          <cell r="O3733">
            <v>0</v>
          </cell>
          <cell r="P3733">
            <v>0</v>
          </cell>
          <cell r="Q3733">
            <v>0</v>
          </cell>
          <cell r="R3733">
            <v>0</v>
          </cell>
          <cell r="S3733">
            <v>0</v>
          </cell>
          <cell r="T3733">
            <v>0</v>
          </cell>
          <cell r="U3733">
            <v>0</v>
          </cell>
          <cell r="V3733">
            <v>0</v>
          </cell>
          <cell r="W3733">
            <v>0</v>
          </cell>
          <cell r="X3733">
            <v>0</v>
          </cell>
          <cell r="Y3733">
            <v>0</v>
          </cell>
          <cell r="Z3733">
            <v>0</v>
          </cell>
        </row>
        <row r="3734">
          <cell r="M3734">
            <v>0</v>
          </cell>
          <cell r="N3734">
            <v>0</v>
          </cell>
          <cell r="O3734">
            <v>0</v>
          </cell>
          <cell r="P3734">
            <v>0</v>
          </cell>
          <cell r="Q3734">
            <v>0</v>
          </cell>
          <cell r="R3734">
            <v>0</v>
          </cell>
          <cell r="S3734">
            <v>0</v>
          </cell>
          <cell r="T3734">
            <v>0</v>
          </cell>
          <cell r="U3734">
            <v>0</v>
          </cell>
          <cell r="V3734">
            <v>0</v>
          </cell>
          <cell r="W3734">
            <v>0</v>
          </cell>
          <cell r="X3734">
            <v>0</v>
          </cell>
          <cell r="Y3734">
            <v>0</v>
          </cell>
          <cell r="Z3734">
            <v>0</v>
          </cell>
        </row>
        <row r="3735">
          <cell r="M3735">
            <v>0</v>
          </cell>
          <cell r="N3735">
            <v>0</v>
          </cell>
          <cell r="O3735">
            <v>0</v>
          </cell>
          <cell r="P3735">
            <v>0</v>
          </cell>
          <cell r="Q3735">
            <v>0</v>
          </cell>
          <cell r="R3735">
            <v>0</v>
          </cell>
          <cell r="S3735">
            <v>0</v>
          </cell>
          <cell r="T3735">
            <v>0</v>
          </cell>
          <cell r="U3735">
            <v>0</v>
          </cell>
          <cell r="V3735">
            <v>0</v>
          </cell>
          <cell r="W3735">
            <v>0</v>
          </cell>
          <cell r="X3735">
            <v>0</v>
          </cell>
          <cell r="Y3735">
            <v>0</v>
          </cell>
          <cell r="Z3735">
            <v>0</v>
          </cell>
        </row>
        <row r="3736">
          <cell r="M3736">
            <v>0</v>
          </cell>
          <cell r="N3736">
            <v>0</v>
          </cell>
          <cell r="O3736">
            <v>0</v>
          </cell>
          <cell r="P3736">
            <v>0</v>
          </cell>
          <cell r="Q3736">
            <v>0</v>
          </cell>
          <cell r="R3736">
            <v>0</v>
          </cell>
          <cell r="S3736">
            <v>0</v>
          </cell>
          <cell r="T3736">
            <v>0</v>
          </cell>
          <cell r="U3736">
            <v>0</v>
          </cell>
          <cell r="V3736">
            <v>0</v>
          </cell>
          <cell r="W3736">
            <v>0</v>
          </cell>
          <cell r="X3736">
            <v>0</v>
          </cell>
          <cell r="Y3736">
            <v>0</v>
          </cell>
          <cell r="Z3736">
            <v>0</v>
          </cell>
        </row>
        <row r="3737">
          <cell r="M3737">
            <v>0</v>
          </cell>
          <cell r="N3737">
            <v>0</v>
          </cell>
          <cell r="O3737">
            <v>0</v>
          </cell>
          <cell r="P3737">
            <v>0</v>
          </cell>
          <cell r="Q3737">
            <v>0</v>
          </cell>
          <cell r="R3737">
            <v>0</v>
          </cell>
          <cell r="S3737">
            <v>0</v>
          </cell>
          <cell r="T3737">
            <v>0</v>
          </cell>
          <cell r="U3737">
            <v>0</v>
          </cell>
          <cell r="V3737">
            <v>0</v>
          </cell>
          <cell r="W3737">
            <v>0</v>
          </cell>
          <cell r="X3737">
            <v>0</v>
          </cell>
          <cell r="Y3737">
            <v>0</v>
          </cell>
          <cell r="Z3737">
            <v>0</v>
          </cell>
        </row>
        <row r="3738">
          <cell r="M3738">
            <v>0</v>
          </cell>
          <cell r="N3738">
            <v>0</v>
          </cell>
          <cell r="O3738">
            <v>0</v>
          </cell>
          <cell r="P3738">
            <v>0</v>
          </cell>
          <cell r="Q3738">
            <v>0</v>
          </cell>
          <cell r="R3738">
            <v>0</v>
          </cell>
          <cell r="S3738">
            <v>0</v>
          </cell>
          <cell r="T3738">
            <v>0</v>
          </cell>
          <cell r="U3738">
            <v>0</v>
          </cell>
          <cell r="V3738">
            <v>0</v>
          </cell>
          <cell r="W3738">
            <v>0</v>
          </cell>
          <cell r="X3738">
            <v>0</v>
          </cell>
          <cell r="Y3738">
            <v>0</v>
          </cell>
          <cell r="Z3738">
            <v>0</v>
          </cell>
        </row>
        <row r="3739">
          <cell r="M3739">
            <v>0</v>
          </cell>
          <cell r="N3739">
            <v>0</v>
          </cell>
          <cell r="O3739">
            <v>0</v>
          </cell>
          <cell r="P3739">
            <v>0</v>
          </cell>
          <cell r="Q3739">
            <v>0</v>
          </cell>
          <cell r="R3739">
            <v>0</v>
          </cell>
          <cell r="S3739">
            <v>0</v>
          </cell>
          <cell r="T3739">
            <v>0</v>
          </cell>
          <cell r="U3739">
            <v>0</v>
          </cell>
          <cell r="V3739">
            <v>0</v>
          </cell>
          <cell r="W3739">
            <v>0</v>
          </cell>
          <cell r="X3739">
            <v>0</v>
          </cell>
          <cell r="Y3739">
            <v>0</v>
          </cell>
          <cell r="Z3739">
            <v>0</v>
          </cell>
        </row>
        <row r="3740">
          <cell r="M3740">
            <v>0</v>
          </cell>
          <cell r="N3740">
            <v>0</v>
          </cell>
          <cell r="O3740">
            <v>0</v>
          </cell>
          <cell r="P3740">
            <v>0</v>
          </cell>
          <cell r="Q3740">
            <v>0</v>
          </cell>
          <cell r="R3740">
            <v>0</v>
          </cell>
          <cell r="S3740">
            <v>0</v>
          </cell>
          <cell r="T3740">
            <v>0</v>
          </cell>
          <cell r="U3740">
            <v>0</v>
          </cell>
          <cell r="V3740">
            <v>0</v>
          </cell>
          <cell r="W3740">
            <v>0</v>
          </cell>
          <cell r="X3740">
            <v>0</v>
          </cell>
          <cell r="Y3740">
            <v>0</v>
          </cell>
          <cell r="Z3740">
            <v>0</v>
          </cell>
        </row>
        <row r="3741">
          <cell r="M3741">
            <v>0</v>
          </cell>
          <cell r="N3741">
            <v>0</v>
          </cell>
          <cell r="O3741">
            <v>0</v>
          </cell>
          <cell r="P3741">
            <v>0</v>
          </cell>
          <cell r="Q3741">
            <v>0</v>
          </cell>
          <cell r="R3741">
            <v>0</v>
          </cell>
          <cell r="S3741">
            <v>0</v>
          </cell>
          <cell r="T3741">
            <v>0</v>
          </cell>
          <cell r="U3741">
            <v>0</v>
          </cell>
          <cell r="V3741">
            <v>0</v>
          </cell>
          <cell r="W3741">
            <v>0</v>
          </cell>
          <cell r="X3741">
            <v>0</v>
          </cell>
          <cell r="Y3741">
            <v>0</v>
          </cell>
          <cell r="Z3741">
            <v>0</v>
          </cell>
        </row>
        <row r="3742">
          <cell r="M3742">
            <v>0</v>
          </cell>
          <cell r="N3742">
            <v>0</v>
          </cell>
          <cell r="O3742">
            <v>0</v>
          </cell>
          <cell r="P3742">
            <v>0</v>
          </cell>
          <cell r="Q3742">
            <v>0</v>
          </cell>
          <cell r="R3742">
            <v>0</v>
          </cell>
          <cell r="S3742">
            <v>0</v>
          </cell>
          <cell r="T3742">
            <v>0</v>
          </cell>
          <cell r="U3742">
            <v>0</v>
          </cell>
          <cell r="V3742">
            <v>0</v>
          </cell>
          <cell r="W3742">
            <v>0</v>
          </cell>
          <cell r="X3742">
            <v>0</v>
          </cell>
          <cell r="Y3742">
            <v>0</v>
          </cell>
          <cell r="Z3742">
            <v>0</v>
          </cell>
        </row>
        <row r="3743">
          <cell r="M3743">
            <v>0</v>
          </cell>
          <cell r="N3743">
            <v>0</v>
          </cell>
          <cell r="O3743">
            <v>0</v>
          </cell>
          <cell r="P3743">
            <v>0</v>
          </cell>
          <cell r="Q3743">
            <v>0</v>
          </cell>
          <cell r="R3743">
            <v>0</v>
          </cell>
          <cell r="S3743">
            <v>0</v>
          </cell>
          <cell r="T3743">
            <v>0</v>
          </cell>
          <cell r="U3743">
            <v>0</v>
          </cell>
          <cell r="V3743">
            <v>0</v>
          </cell>
          <cell r="W3743">
            <v>0</v>
          </cell>
          <cell r="X3743">
            <v>0</v>
          </cell>
          <cell r="Y3743">
            <v>0</v>
          </cell>
          <cell r="Z3743">
            <v>0</v>
          </cell>
        </row>
        <row r="3744">
          <cell r="M3744">
            <v>0</v>
          </cell>
          <cell r="N3744">
            <v>0</v>
          </cell>
          <cell r="O3744">
            <v>0</v>
          </cell>
          <cell r="P3744">
            <v>0</v>
          </cell>
          <cell r="Q3744">
            <v>0</v>
          </cell>
          <cell r="R3744">
            <v>0</v>
          </cell>
          <cell r="S3744">
            <v>0</v>
          </cell>
          <cell r="T3744">
            <v>0</v>
          </cell>
          <cell r="U3744">
            <v>0</v>
          </cell>
          <cell r="V3744">
            <v>0</v>
          </cell>
          <cell r="W3744">
            <v>0</v>
          </cell>
          <cell r="X3744">
            <v>0</v>
          </cell>
          <cell r="Y3744">
            <v>0</v>
          </cell>
          <cell r="Z3744">
            <v>0</v>
          </cell>
        </row>
        <row r="3745">
          <cell r="M3745">
            <v>0</v>
          </cell>
          <cell r="N3745">
            <v>0</v>
          </cell>
          <cell r="O3745">
            <v>0</v>
          </cell>
          <cell r="P3745">
            <v>0</v>
          </cell>
          <cell r="Q3745">
            <v>0</v>
          </cell>
          <cell r="R3745">
            <v>0</v>
          </cell>
          <cell r="S3745">
            <v>0</v>
          </cell>
          <cell r="T3745">
            <v>0</v>
          </cell>
          <cell r="U3745">
            <v>0</v>
          </cell>
          <cell r="V3745">
            <v>0</v>
          </cell>
          <cell r="W3745">
            <v>0</v>
          </cell>
          <cell r="X3745">
            <v>0</v>
          </cell>
          <cell r="Y3745">
            <v>0</v>
          </cell>
          <cell r="Z3745">
            <v>0</v>
          </cell>
        </row>
        <row r="3746">
          <cell r="M3746">
            <v>0</v>
          </cell>
          <cell r="N3746">
            <v>0</v>
          </cell>
          <cell r="O3746">
            <v>0</v>
          </cell>
          <cell r="P3746">
            <v>0</v>
          </cell>
          <cell r="Q3746">
            <v>0</v>
          </cell>
          <cell r="R3746">
            <v>0</v>
          </cell>
          <cell r="S3746">
            <v>0</v>
          </cell>
          <cell r="T3746">
            <v>0</v>
          </cell>
          <cell r="U3746">
            <v>0</v>
          </cell>
          <cell r="V3746">
            <v>0</v>
          </cell>
          <cell r="W3746">
            <v>0</v>
          </cell>
          <cell r="X3746">
            <v>0</v>
          </cell>
          <cell r="Y3746">
            <v>0</v>
          </cell>
          <cell r="Z3746">
            <v>0</v>
          </cell>
        </row>
        <row r="3747">
          <cell r="M3747">
            <v>0</v>
          </cell>
          <cell r="N3747">
            <v>0</v>
          </cell>
          <cell r="O3747">
            <v>0</v>
          </cell>
          <cell r="P3747">
            <v>0</v>
          </cell>
          <cell r="Q3747">
            <v>0</v>
          </cell>
          <cell r="R3747">
            <v>0</v>
          </cell>
          <cell r="S3747">
            <v>0</v>
          </cell>
          <cell r="T3747">
            <v>0</v>
          </cell>
          <cell r="U3747">
            <v>0</v>
          </cell>
          <cell r="V3747">
            <v>0</v>
          </cell>
          <cell r="W3747">
            <v>0</v>
          </cell>
          <cell r="X3747">
            <v>0</v>
          </cell>
          <cell r="Y3747">
            <v>0</v>
          </cell>
          <cell r="Z3747">
            <v>0</v>
          </cell>
        </row>
        <row r="3748">
          <cell r="M3748">
            <v>0</v>
          </cell>
          <cell r="N3748">
            <v>0</v>
          </cell>
          <cell r="O3748">
            <v>0</v>
          </cell>
          <cell r="P3748">
            <v>0</v>
          </cell>
          <cell r="Q3748">
            <v>0</v>
          </cell>
          <cell r="R3748">
            <v>0</v>
          </cell>
          <cell r="S3748">
            <v>0</v>
          </cell>
          <cell r="T3748">
            <v>0</v>
          </cell>
          <cell r="U3748">
            <v>0</v>
          </cell>
          <cell r="V3748">
            <v>0</v>
          </cell>
          <cell r="W3748">
            <v>0</v>
          </cell>
          <cell r="X3748">
            <v>0</v>
          </cell>
          <cell r="Y3748">
            <v>0</v>
          </cell>
          <cell r="Z3748">
            <v>0</v>
          </cell>
        </row>
        <row r="3749">
          <cell r="M3749">
            <v>0</v>
          </cell>
          <cell r="N3749">
            <v>0</v>
          </cell>
          <cell r="O3749">
            <v>0</v>
          </cell>
          <cell r="P3749">
            <v>0</v>
          </cell>
          <cell r="Q3749">
            <v>0</v>
          </cell>
          <cell r="R3749">
            <v>0</v>
          </cell>
          <cell r="S3749">
            <v>0</v>
          </cell>
          <cell r="T3749">
            <v>0</v>
          </cell>
          <cell r="U3749">
            <v>0</v>
          </cell>
          <cell r="V3749">
            <v>0</v>
          </cell>
          <cell r="W3749">
            <v>0</v>
          </cell>
          <cell r="X3749">
            <v>0</v>
          </cell>
          <cell r="Y3749">
            <v>0</v>
          </cell>
          <cell r="Z3749">
            <v>0</v>
          </cell>
        </row>
        <row r="3750">
          <cell r="M3750">
            <v>0</v>
          </cell>
          <cell r="N3750">
            <v>0</v>
          </cell>
          <cell r="O3750">
            <v>0</v>
          </cell>
          <cell r="P3750">
            <v>0</v>
          </cell>
          <cell r="Q3750">
            <v>0</v>
          </cell>
          <cell r="R3750">
            <v>0</v>
          </cell>
          <cell r="S3750">
            <v>0</v>
          </cell>
          <cell r="T3750">
            <v>0</v>
          </cell>
          <cell r="U3750">
            <v>0</v>
          </cell>
          <cell r="V3750">
            <v>0</v>
          </cell>
          <cell r="W3750">
            <v>0</v>
          </cell>
          <cell r="X3750">
            <v>0</v>
          </cell>
          <cell r="Y3750">
            <v>0</v>
          </cell>
          <cell r="Z3750">
            <v>0</v>
          </cell>
        </row>
        <row r="3751">
          <cell r="M3751">
            <v>0</v>
          </cell>
          <cell r="N3751">
            <v>0</v>
          </cell>
          <cell r="O3751">
            <v>0</v>
          </cell>
          <cell r="P3751">
            <v>0</v>
          </cell>
          <cell r="Q3751">
            <v>0</v>
          </cell>
          <cell r="R3751">
            <v>0</v>
          </cell>
          <cell r="S3751">
            <v>0</v>
          </cell>
          <cell r="T3751">
            <v>0</v>
          </cell>
          <cell r="U3751">
            <v>0</v>
          </cell>
          <cell r="V3751">
            <v>0</v>
          </cell>
          <cell r="W3751">
            <v>0</v>
          </cell>
          <cell r="X3751">
            <v>0</v>
          </cell>
          <cell r="Y3751">
            <v>0</v>
          </cell>
          <cell r="Z3751">
            <v>0</v>
          </cell>
        </row>
        <row r="3752">
          <cell r="M3752">
            <v>0</v>
          </cell>
          <cell r="N3752">
            <v>0</v>
          </cell>
          <cell r="O3752">
            <v>0</v>
          </cell>
          <cell r="P3752">
            <v>0</v>
          </cell>
          <cell r="Q3752">
            <v>0</v>
          </cell>
          <cell r="R3752">
            <v>0</v>
          </cell>
          <cell r="S3752">
            <v>0</v>
          </cell>
          <cell r="T3752">
            <v>0</v>
          </cell>
          <cell r="U3752">
            <v>0</v>
          </cell>
          <cell r="V3752">
            <v>0</v>
          </cell>
          <cell r="W3752">
            <v>0</v>
          </cell>
          <cell r="X3752">
            <v>0</v>
          </cell>
          <cell r="Y3752">
            <v>0</v>
          </cell>
          <cell r="Z3752">
            <v>0</v>
          </cell>
        </row>
        <row r="3753">
          <cell r="M3753">
            <v>0</v>
          </cell>
          <cell r="N3753">
            <v>0</v>
          </cell>
          <cell r="O3753">
            <v>0</v>
          </cell>
          <cell r="P3753">
            <v>0</v>
          </cell>
          <cell r="Q3753">
            <v>0</v>
          </cell>
          <cell r="R3753">
            <v>0</v>
          </cell>
          <cell r="S3753">
            <v>0</v>
          </cell>
          <cell r="T3753">
            <v>0</v>
          </cell>
          <cell r="U3753">
            <v>0</v>
          </cell>
          <cell r="V3753">
            <v>0</v>
          </cell>
          <cell r="W3753">
            <v>0</v>
          </cell>
          <cell r="X3753">
            <v>0</v>
          </cell>
          <cell r="Y3753">
            <v>0</v>
          </cell>
          <cell r="Z3753">
            <v>0</v>
          </cell>
        </row>
        <row r="3754">
          <cell r="M3754">
            <v>0</v>
          </cell>
          <cell r="N3754">
            <v>0</v>
          </cell>
          <cell r="O3754">
            <v>0</v>
          </cell>
          <cell r="P3754">
            <v>0</v>
          </cell>
          <cell r="Q3754">
            <v>0</v>
          </cell>
          <cell r="R3754">
            <v>0</v>
          </cell>
          <cell r="S3754">
            <v>0</v>
          </cell>
          <cell r="T3754">
            <v>0</v>
          </cell>
          <cell r="U3754">
            <v>0</v>
          </cell>
          <cell r="V3754">
            <v>0</v>
          </cell>
          <cell r="W3754">
            <v>0</v>
          </cell>
          <cell r="X3754">
            <v>0</v>
          </cell>
          <cell r="Y3754">
            <v>0</v>
          </cell>
          <cell r="Z3754">
            <v>0</v>
          </cell>
        </row>
        <row r="3755">
          <cell r="M3755">
            <v>0</v>
          </cell>
          <cell r="N3755">
            <v>0</v>
          </cell>
          <cell r="O3755">
            <v>0</v>
          </cell>
          <cell r="P3755">
            <v>0</v>
          </cell>
          <cell r="Q3755">
            <v>0</v>
          </cell>
          <cell r="R3755">
            <v>0</v>
          </cell>
          <cell r="S3755">
            <v>0</v>
          </cell>
          <cell r="T3755">
            <v>0</v>
          </cell>
          <cell r="U3755">
            <v>0</v>
          </cell>
          <cell r="V3755">
            <v>0</v>
          </cell>
          <cell r="W3755">
            <v>0</v>
          </cell>
          <cell r="X3755">
            <v>0</v>
          </cell>
          <cell r="Y3755">
            <v>0</v>
          </cell>
          <cell r="Z3755">
            <v>0</v>
          </cell>
        </row>
        <row r="3756">
          <cell r="M3756">
            <v>0</v>
          </cell>
          <cell r="N3756">
            <v>0</v>
          </cell>
          <cell r="O3756">
            <v>0</v>
          </cell>
          <cell r="P3756">
            <v>0</v>
          </cell>
          <cell r="Q3756">
            <v>0</v>
          </cell>
          <cell r="R3756">
            <v>0</v>
          </cell>
          <cell r="S3756">
            <v>0</v>
          </cell>
          <cell r="T3756">
            <v>0</v>
          </cell>
          <cell r="U3756">
            <v>0</v>
          </cell>
          <cell r="V3756">
            <v>0</v>
          </cell>
          <cell r="W3756">
            <v>0</v>
          </cell>
          <cell r="X3756">
            <v>0</v>
          </cell>
          <cell r="Y3756">
            <v>0</v>
          </cell>
          <cell r="Z3756">
            <v>0</v>
          </cell>
        </row>
        <row r="3757">
          <cell r="M3757">
            <v>0</v>
          </cell>
          <cell r="N3757">
            <v>0</v>
          </cell>
          <cell r="O3757">
            <v>0</v>
          </cell>
          <cell r="P3757">
            <v>0</v>
          </cell>
          <cell r="Q3757">
            <v>0</v>
          </cell>
          <cell r="R3757">
            <v>0</v>
          </cell>
          <cell r="S3757">
            <v>0</v>
          </cell>
          <cell r="T3757">
            <v>0</v>
          </cell>
          <cell r="U3757">
            <v>0</v>
          </cell>
          <cell r="V3757">
            <v>0</v>
          </cell>
          <cell r="W3757">
            <v>0</v>
          </cell>
          <cell r="X3757">
            <v>0</v>
          </cell>
          <cell r="Y3757">
            <v>0</v>
          </cell>
          <cell r="Z3757">
            <v>0</v>
          </cell>
        </row>
        <row r="3758">
          <cell r="M3758">
            <v>0</v>
          </cell>
          <cell r="N3758">
            <v>0</v>
          </cell>
          <cell r="O3758">
            <v>0</v>
          </cell>
          <cell r="P3758">
            <v>0</v>
          </cell>
          <cell r="Q3758">
            <v>0</v>
          </cell>
          <cell r="R3758">
            <v>0</v>
          </cell>
          <cell r="S3758">
            <v>0</v>
          </cell>
          <cell r="T3758">
            <v>0</v>
          </cell>
          <cell r="U3758">
            <v>0</v>
          </cell>
          <cell r="V3758">
            <v>0</v>
          </cell>
          <cell r="W3758">
            <v>0</v>
          </cell>
          <cell r="X3758">
            <v>0</v>
          </cell>
          <cell r="Y3758">
            <v>0</v>
          </cell>
          <cell r="Z3758">
            <v>0</v>
          </cell>
        </row>
        <row r="3759">
          <cell r="M3759">
            <v>0</v>
          </cell>
          <cell r="N3759">
            <v>0</v>
          </cell>
          <cell r="O3759">
            <v>0</v>
          </cell>
          <cell r="P3759">
            <v>0</v>
          </cell>
          <cell r="Q3759">
            <v>0</v>
          </cell>
          <cell r="R3759">
            <v>0</v>
          </cell>
          <cell r="S3759">
            <v>0</v>
          </cell>
          <cell r="T3759">
            <v>0</v>
          </cell>
          <cell r="U3759">
            <v>0</v>
          </cell>
          <cell r="V3759">
            <v>0</v>
          </cell>
          <cell r="W3759">
            <v>0</v>
          </cell>
          <cell r="X3759">
            <v>0</v>
          </cell>
          <cell r="Y3759">
            <v>0</v>
          </cell>
          <cell r="Z3759">
            <v>0</v>
          </cell>
        </row>
        <row r="3760">
          <cell r="M3760">
            <v>0</v>
          </cell>
          <cell r="N3760">
            <v>0</v>
          </cell>
          <cell r="O3760">
            <v>0</v>
          </cell>
          <cell r="P3760">
            <v>0</v>
          </cell>
          <cell r="Q3760">
            <v>0</v>
          </cell>
          <cell r="R3760">
            <v>0</v>
          </cell>
          <cell r="S3760">
            <v>0</v>
          </cell>
          <cell r="T3760">
            <v>0</v>
          </cell>
          <cell r="U3760">
            <v>0</v>
          </cell>
          <cell r="V3760">
            <v>0</v>
          </cell>
          <cell r="W3760">
            <v>0</v>
          </cell>
          <cell r="X3760">
            <v>0</v>
          </cell>
          <cell r="Y3760">
            <v>0</v>
          </cell>
          <cell r="Z3760">
            <v>0</v>
          </cell>
        </row>
        <row r="3761">
          <cell r="M3761">
            <v>0</v>
          </cell>
          <cell r="N3761">
            <v>0</v>
          </cell>
          <cell r="O3761">
            <v>0</v>
          </cell>
          <cell r="P3761">
            <v>0</v>
          </cell>
          <cell r="Q3761">
            <v>0</v>
          </cell>
          <cell r="R3761">
            <v>0</v>
          </cell>
          <cell r="S3761">
            <v>0</v>
          </cell>
          <cell r="T3761">
            <v>0</v>
          </cell>
          <cell r="U3761">
            <v>0</v>
          </cell>
          <cell r="V3761">
            <v>0</v>
          </cell>
          <cell r="W3761">
            <v>0</v>
          </cell>
          <cell r="X3761">
            <v>0</v>
          </cell>
          <cell r="Y3761">
            <v>0</v>
          </cell>
          <cell r="Z3761">
            <v>0</v>
          </cell>
        </row>
        <row r="3762">
          <cell r="M3762">
            <v>0</v>
          </cell>
          <cell r="N3762">
            <v>0</v>
          </cell>
          <cell r="O3762">
            <v>0</v>
          </cell>
          <cell r="P3762">
            <v>0</v>
          </cell>
          <cell r="Q3762">
            <v>0</v>
          </cell>
          <cell r="R3762">
            <v>0</v>
          </cell>
          <cell r="S3762">
            <v>0</v>
          </cell>
          <cell r="T3762">
            <v>0</v>
          </cell>
          <cell r="U3762">
            <v>0</v>
          </cell>
          <cell r="V3762">
            <v>0</v>
          </cell>
          <cell r="W3762">
            <v>0</v>
          </cell>
          <cell r="X3762">
            <v>0</v>
          </cell>
          <cell r="Y3762">
            <v>0</v>
          </cell>
          <cell r="Z3762">
            <v>0</v>
          </cell>
        </row>
        <row r="3763">
          <cell r="M3763">
            <v>0</v>
          </cell>
          <cell r="N3763">
            <v>0</v>
          </cell>
          <cell r="O3763">
            <v>0</v>
          </cell>
          <cell r="P3763">
            <v>0</v>
          </cell>
          <cell r="Q3763">
            <v>0</v>
          </cell>
          <cell r="R3763">
            <v>0</v>
          </cell>
          <cell r="S3763">
            <v>0</v>
          </cell>
          <cell r="T3763">
            <v>0</v>
          </cell>
          <cell r="U3763">
            <v>0</v>
          </cell>
          <cell r="V3763">
            <v>0</v>
          </cell>
          <cell r="W3763">
            <v>0</v>
          </cell>
          <cell r="X3763">
            <v>0</v>
          </cell>
          <cell r="Y3763">
            <v>0</v>
          </cell>
          <cell r="Z3763">
            <v>0</v>
          </cell>
        </row>
        <row r="3764">
          <cell r="M3764">
            <v>0</v>
          </cell>
          <cell r="N3764">
            <v>0</v>
          </cell>
          <cell r="O3764">
            <v>0</v>
          </cell>
          <cell r="P3764">
            <v>0</v>
          </cell>
          <cell r="Q3764">
            <v>0</v>
          </cell>
          <cell r="R3764">
            <v>0</v>
          </cell>
          <cell r="S3764">
            <v>0</v>
          </cell>
          <cell r="T3764">
            <v>0</v>
          </cell>
          <cell r="U3764">
            <v>0</v>
          </cell>
          <cell r="V3764">
            <v>0</v>
          </cell>
          <cell r="W3764">
            <v>0</v>
          </cell>
          <cell r="X3764">
            <v>0</v>
          </cell>
          <cell r="Y3764">
            <v>0</v>
          </cell>
          <cell r="Z3764">
            <v>0</v>
          </cell>
        </row>
        <row r="3765">
          <cell r="M3765">
            <v>0</v>
          </cell>
          <cell r="N3765">
            <v>0</v>
          </cell>
          <cell r="O3765">
            <v>0</v>
          </cell>
          <cell r="P3765">
            <v>0</v>
          </cell>
          <cell r="Q3765">
            <v>0</v>
          </cell>
          <cell r="R3765">
            <v>0</v>
          </cell>
          <cell r="S3765">
            <v>0</v>
          </cell>
          <cell r="T3765">
            <v>0</v>
          </cell>
          <cell r="U3765">
            <v>0</v>
          </cell>
          <cell r="V3765">
            <v>0</v>
          </cell>
          <cell r="W3765">
            <v>0</v>
          </cell>
          <cell r="X3765">
            <v>0</v>
          </cell>
          <cell r="Y3765">
            <v>0</v>
          </cell>
          <cell r="Z3765">
            <v>0</v>
          </cell>
        </row>
        <row r="3766">
          <cell r="M3766">
            <v>0</v>
          </cell>
          <cell r="N3766">
            <v>0</v>
          </cell>
          <cell r="O3766">
            <v>0</v>
          </cell>
          <cell r="P3766">
            <v>0</v>
          </cell>
          <cell r="Q3766">
            <v>0</v>
          </cell>
          <cell r="R3766">
            <v>0</v>
          </cell>
          <cell r="S3766">
            <v>0</v>
          </cell>
          <cell r="T3766">
            <v>0</v>
          </cell>
          <cell r="U3766">
            <v>0</v>
          </cell>
          <cell r="V3766">
            <v>0</v>
          </cell>
          <cell r="W3766">
            <v>0</v>
          </cell>
          <cell r="X3766">
            <v>0</v>
          </cell>
          <cell r="Y3766">
            <v>0</v>
          </cell>
          <cell r="Z3766">
            <v>0</v>
          </cell>
        </row>
        <row r="3767">
          <cell r="M3767">
            <v>0</v>
          </cell>
          <cell r="N3767">
            <v>0</v>
          </cell>
          <cell r="O3767">
            <v>0</v>
          </cell>
          <cell r="P3767">
            <v>0</v>
          </cell>
          <cell r="Q3767">
            <v>0</v>
          </cell>
          <cell r="R3767">
            <v>0</v>
          </cell>
          <cell r="S3767">
            <v>0</v>
          </cell>
          <cell r="T3767">
            <v>0</v>
          </cell>
          <cell r="U3767">
            <v>0</v>
          </cell>
          <cell r="V3767">
            <v>0</v>
          </cell>
          <cell r="W3767">
            <v>0</v>
          </cell>
          <cell r="X3767">
            <v>0</v>
          </cell>
          <cell r="Y3767">
            <v>0</v>
          </cell>
          <cell r="Z3767">
            <v>0</v>
          </cell>
        </row>
        <row r="3768">
          <cell r="M3768">
            <v>0</v>
          </cell>
          <cell r="N3768">
            <v>0</v>
          </cell>
          <cell r="O3768">
            <v>0</v>
          </cell>
          <cell r="P3768">
            <v>0</v>
          </cell>
          <cell r="Q3768">
            <v>0</v>
          </cell>
          <cell r="R3768">
            <v>0</v>
          </cell>
          <cell r="S3768">
            <v>0</v>
          </cell>
          <cell r="T3768">
            <v>0</v>
          </cell>
          <cell r="U3768">
            <v>0</v>
          </cell>
          <cell r="V3768">
            <v>0</v>
          </cell>
          <cell r="W3768">
            <v>0</v>
          </cell>
          <cell r="X3768">
            <v>0</v>
          </cell>
          <cell r="Y3768">
            <v>0</v>
          </cell>
          <cell r="Z3768">
            <v>0</v>
          </cell>
        </row>
        <row r="3769">
          <cell r="M3769">
            <v>0</v>
          </cell>
          <cell r="N3769">
            <v>0</v>
          </cell>
          <cell r="O3769">
            <v>0</v>
          </cell>
          <cell r="P3769">
            <v>0</v>
          </cell>
          <cell r="Q3769">
            <v>0</v>
          </cell>
          <cell r="R3769">
            <v>0</v>
          </cell>
          <cell r="S3769">
            <v>0</v>
          </cell>
          <cell r="T3769">
            <v>0</v>
          </cell>
          <cell r="U3769">
            <v>0</v>
          </cell>
          <cell r="V3769">
            <v>0</v>
          </cell>
          <cell r="W3769">
            <v>0</v>
          </cell>
          <cell r="X3769">
            <v>0</v>
          </cell>
          <cell r="Y3769">
            <v>0</v>
          </cell>
          <cell r="Z3769">
            <v>0</v>
          </cell>
        </row>
        <row r="3770">
          <cell r="M3770">
            <v>0</v>
          </cell>
          <cell r="N3770">
            <v>0</v>
          </cell>
          <cell r="O3770">
            <v>0</v>
          </cell>
          <cell r="P3770">
            <v>0</v>
          </cell>
          <cell r="Q3770">
            <v>0</v>
          </cell>
          <cell r="R3770">
            <v>0</v>
          </cell>
          <cell r="S3770">
            <v>0</v>
          </cell>
          <cell r="T3770">
            <v>0</v>
          </cell>
          <cell r="U3770">
            <v>0</v>
          </cell>
          <cell r="V3770">
            <v>0</v>
          </cell>
          <cell r="W3770">
            <v>0</v>
          </cell>
          <cell r="X3770">
            <v>0</v>
          </cell>
          <cell r="Y3770">
            <v>0</v>
          </cell>
          <cell r="Z3770">
            <v>0</v>
          </cell>
        </row>
        <row r="3771">
          <cell r="M3771">
            <v>0</v>
          </cell>
          <cell r="N3771">
            <v>0</v>
          </cell>
          <cell r="O3771">
            <v>0</v>
          </cell>
          <cell r="P3771">
            <v>0</v>
          </cell>
          <cell r="Q3771">
            <v>0</v>
          </cell>
          <cell r="R3771">
            <v>0</v>
          </cell>
          <cell r="S3771">
            <v>0</v>
          </cell>
          <cell r="T3771">
            <v>0</v>
          </cell>
          <cell r="U3771">
            <v>0</v>
          </cell>
          <cell r="V3771">
            <v>0</v>
          </cell>
          <cell r="W3771">
            <v>0</v>
          </cell>
          <cell r="X3771">
            <v>0</v>
          </cell>
          <cell r="Y3771">
            <v>0</v>
          </cell>
          <cell r="Z3771">
            <v>0</v>
          </cell>
        </row>
        <row r="3772">
          <cell r="M3772">
            <v>0</v>
          </cell>
          <cell r="N3772">
            <v>0</v>
          </cell>
          <cell r="O3772">
            <v>0</v>
          </cell>
          <cell r="P3772">
            <v>0</v>
          </cell>
          <cell r="Q3772">
            <v>0</v>
          </cell>
          <cell r="R3772">
            <v>0</v>
          </cell>
          <cell r="S3772">
            <v>0</v>
          </cell>
          <cell r="T3772">
            <v>0</v>
          </cell>
          <cell r="U3772">
            <v>0</v>
          </cell>
          <cell r="V3772">
            <v>0</v>
          </cell>
          <cell r="W3772">
            <v>0</v>
          </cell>
          <cell r="X3772">
            <v>0</v>
          </cell>
          <cell r="Y3772">
            <v>0</v>
          </cell>
          <cell r="Z3772">
            <v>0</v>
          </cell>
        </row>
        <row r="3773">
          <cell r="M3773">
            <v>0</v>
          </cell>
          <cell r="N3773">
            <v>0</v>
          </cell>
          <cell r="O3773">
            <v>0</v>
          </cell>
          <cell r="P3773">
            <v>0</v>
          </cell>
          <cell r="Q3773">
            <v>0</v>
          </cell>
          <cell r="R3773">
            <v>0</v>
          </cell>
          <cell r="S3773">
            <v>0</v>
          </cell>
          <cell r="T3773">
            <v>0</v>
          </cell>
          <cell r="U3773">
            <v>0</v>
          </cell>
          <cell r="V3773">
            <v>0</v>
          </cell>
          <cell r="W3773">
            <v>0</v>
          </cell>
          <cell r="X3773">
            <v>0</v>
          </cell>
          <cell r="Y3773">
            <v>0</v>
          </cell>
          <cell r="Z3773">
            <v>0</v>
          </cell>
        </row>
        <row r="3774">
          <cell r="M3774">
            <v>0</v>
          </cell>
          <cell r="N3774">
            <v>0</v>
          </cell>
          <cell r="O3774">
            <v>0</v>
          </cell>
          <cell r="P3774">
            <v>0</v>
          </cell>
          <cell r="Q3774">
            <v>0</v>
          </cell>
          <cell r="R3774">
            <v>0</v>
          </cell>
          <cell r="S3774">
            <v>0</v>
          </cell>
          <cell r="T3774">
            <v>0</v>
          </cell>
          <cell r="U3774">
            <v>0</v>
          </cell>
          <cell r="V3774">
            <v>0</v>
          </cell>
          <cell r="W3774">
            <v>0</v>
          </cell>
          <cell r="X3774">
            <v>0</v>
          </cell>
          <cell r="Y3774">
            <v>0</v>
          </cell>
          <cell r="Z3774">
            <v>0</v>
          </cell>
        </row>
        <row r="3775">
          <cell r="M3775">
            <v>0</v>
          </cell>
          <cell r="N3775">
            <v>0</v>
          </cell>
          <cell r="O3775">
            <v>0</v>
          </cell>
          <cell r="P3775">
            <v>0</v>
          </cell>
          <cell r="Q3775">
            <v>0</v>
          </cell>
          <cell r="R3775">
            <v>0</v>
          </cell>
          <cell r="S3775">
            <v>0</v>
          </cell>
          <cell r="T3775">
            <v>0</v>
          </cell>
          <cell r="U3775">
            <v>0</v>
          </cell>
          <cell r="V3775">
            <v>0</v>
          </cell>
          <cell r="W3775">
            <v>0</v>
          </cell>
          <cell r="X3775">
            <v>0</v>
          </cell>
          <cell r="Y3775">
            <v>0</v>
          </cell>
          <cell r="Z3775">
            <v>0</v>
          </cell>
        </row>
        <row r="3776">
          <cell r="M3776">
            <v>0</v>
          </cell>
          <cell r="N3776">
            <v>0</v>
          </cell>
          <cell r="O3776">
            <v>0</v>
          </cell>
          <cell r="P3776">
            <v>0</v>
          </cell>
          <cell r="Q3776">
            <v>0</v>
          </cell>
          <cell r="R3776">
            <v>0</v>
          </cell>
          <cell r="S3776">
            <v>0</v>
          </cell>
          <cell r="T3776">
            <v>0</v>
          </cell>
          <cell r="U3776">
            <v>0</v>
          </cell>
          <cell r="V3776">
            <v>0</v>
          </cell>
          <cell r="W3776">
            <v>0</v>
          </cell>
          <cell r="X3776">
            <v>0</v>
          </cell>
          <cell r="Y3776">
            <v>0</v>
          </cell>
          <cell r="Z3776">
            <v>0</v>
          </cell>
        </row>
        <row r="3777">
          <cell r="M3777">
            <v>0</v>
          </cell>
          <cell r="N3777">
            <v>0</v>
          </cell>
          <cell r="O3777">
            <v>0</v>
          </cell>
          <cell r="P3777">
            <v>0</v>
          </cell>
          <cell r="Q3777">
            <v>0</v>
          </cell>
          <cell r="R3777">
            <v>0</v>
          </cell>
          <cell r="S3777">
            <v>0</v>
          </cell>
          <cell r="T3777">
            <v>0</v>
          </cell>
          <cell r="U3777">
            <v>0</v>
          </cell>
          <cell r="V3777">
            <v>0</v>
          </cell>
          <cell r="W3777">
            <v>0</v>
          </cell>
          <cell r="X3777">
            <v>0</v>
          </cell>
          <cell r="Y3777">
            <v>0</v>
          </cell>
          <cell r="Z3777">
            <v>0</v>
          </cell>
        </row>
        <row r="3778">
          <cell r="M3778">
            <v>0</v>
          </cell>
          <cell r="N3778">
            <v>0</v>
          </cell>
          <cell r="O3778">
            <v>0</v>
          </cell>
          <cell r="P3778">
            <v>0</v>
          </cell>
          <cell r="Q3778">
            <v>0</v>
          </cell>
          <cell r="R3778">
            <v>0</v>
          </cell>
          <cell r="S3778">
            <v>0</v>
          </cell>
          <cell r="T3778">
            <v>0</v>
          </cell>
          <cell r="U3778">
            <v>0</v>
          </cell>
          <cell r="V3778">
            <v>0</v>
          </cell>
          <cell r="W3778">
            <v>0</v>
          </cell>
          <cell r="X3778">
            <v>0</v>
          </cell>
          <cell r="Y3778">
            <v>0</v>
          </cell>
          <cell r="Z3778">
            <v>0</v>
          </cell>
        </row>
        <row r="3779">
          <cell r="M3779">
            <v>0</v>
          </cell>
          <cell r="N3779">
            <v>0</v>
          </cell>
          <cell r="O3779">
            <v>0</v>
          </cell>
          <cell r="P3779">
            <v>0</v>
          </cell>
          <cell r="Q3779">
            <v>0</v>
          </cell>
          <cell r="R3779">
            <v>0</v>
          </cell>
          <cell r="S3779">
            <v>0</v>
          </cell>
          <cell r="T3779">
            <v>0</v>
          </cell>
          <cell r="U3779">
            <v>0</v>
          </cell>
          <cell r="V3779">
            <v>0</v>
          </cell>
          <cell r="W3779">
            <v>0</v>
          </cell>
          <cell r="X3779">
            <v>0</v>
          </cell>
          <cell r="Y3779">
            <v>0</v>
          </cell>
          <cell r="Z3779">
            <v>0</v>
          </cell>
        </row>
        <row r="3780">
          <cell r="M3780">
            <v>0</v>
          </cell>
          <cell r="N3780">
            <v>0</v>
          </cell>
          <cell r="O3780">
            <v>0</v>
          </cell>
          <cell r="P3780">
            <v>0</v>
          </cell>
          <cell r="Q3780">
            <v>0</v>
          </cell>
          <cell r="R3780">
            <v>0</v>
          </cell>
          <cell r="S3780">
            <v>0</v>
          </cell>
          <cell r="T3780">
            <v>0</v>
          </cell>
          <cell r="U3780">
            <v>0</v>
          </cell>
          <cell r="V3780">
            <v>0</v>
          </cell>
          <cell r="W3780">
            <v>0</v>
          </cell>
          <cell r="X3780">
            <v>0</v>
          </cell>
          <cell r="Y3780">
            <v>0</v>
          </cell>
          <cell r="Z3780">
            <v>0</v>
          </cell>
        </row>
        <row r="3781">
          <cell r="M3781">
            <v>0</v>
          </cell>
          <cell r="N3781">
            <v>0</v>
          </cell>
          <cell r="O3781">
            <v>0</v>
          </cell>
          <cell r="P3781">
            <v>0</v>
          </cell>
          <cell r="Q3781">
            <v>0</v>
          </cell>
          <cell r="R3781">
            <v>0</v>
          </cell>
          <cell r="S3781">
            <v>0</v>
          </cell>
          <cell r="T3781">
            <v>0</v>
          </cell>
          <cell r="U3781">
            <v>0</v>
          </cell>
          <cell r="V3781">
            <v>0</v>
          </cell>
          <cell r="W3781">
            <v>0</v>
          </cell>
          <cell r="X3781">
            <v>0</v>
          </cell>
          <cell r="Y3781">
            <v>0</v>
          </cell>
          <cell r="Z3781">
            <v>0</v>
          </cell>
        </row>
        <row r="3782">
          <cell r="M3782">
            <v>0</v>
          </cell>
          <cell r="N3782">
            <v>0</v>
          </cell>
          <cell r="O3782">
            <v>0</v>
          </cell>
          <cell r="P3782">
            <v>0</v>
          </cell>
          <cell r="Q3782">
            <v>0</v>
          </cell>
          <cell r="R3782">
            <v>0</v>
          </cell>
          <cell r="S3782">
            <v>0</v>
          </cell>
          <cell r="T3782">
            <v>0</v>
          </cell>
          <cell r="U3782">
            <v>0</v>
          </cell>
          <cell r="V3782">
            <v>0</v>
          </cell>
          <cell r="W3782">
            <v>0</v>
          </cell>
          <cell r="X3782">
            <v>0</v>
          </cell>
          <cell r="Y3782">
            <v>0</v>
          </cell>
          <cell r="Z3782">
            <v>0</v>
          </cell>
        </row>
        <row r="3783">
          <cell r="M3783">
            <v>0</v>
          </cell>
          <cell r="N3783">
            <v>0</v>
          </cell>
          <cell r="O3783">
            <v>0</v>
          </cell>
          <cell r="P3783">
            <v>0</v>
          </cell>
          <cell r="Q3783">
            <v>0</v>
          </cell>
          <cell r="R3783">
            <v>0</v>
          </cell>
          <cell r="S3783">
            <v>0</v>
          </cell>
          <cell r="T3783">
            <v>0</v>
          </cell>
          <cell r="U3783">
            <v>0</v>
          </cell>
          <cell r="V3783">
            <v>0</v>
          </cell>
          <cell r="W3783">
            <v>0</v>
          </cell>
          <cell r="X3783">
            <v>0</v>
          </cell>
          <cell r="Y3783">
            <v>0</v>
          </cell>
          <cell r="Z3783">
            <v>0</v>
          </cell>
        </row>
        <row r="3784">
          <cell r="M3784">
            <v>0</v>
          </cell>
          <cell r="N3784">
            <v>0</v>
          </cell>
          <cell r="O3784">
            <v>0</v>
          </cell>
          <cell r="P3784">
            <v>0</v>
          </cell>
          <cell r="Q3784">
            <v>0</v>
          </cell>
          <cell r="R3784">
            <v>0</v>
          </cell>
          <cell r="S3784">
            <v>0</v>
          </cell>
          <cell r="T3784">
            <v>0</v>
          </cell>
          <cell r="U3784">
            <v>0</v>
          </cell>
          <cell r="V3784">
            <v>0</v>
          </cell>
          <cell r="W3784">
            <v>0</v>
          </cell>
          <cell r="X3784">
            <v>0</v>
          </cell>
          <cell r="Y3784">
            <v>0</v>
          </cell>
          <cell r="Z3784">
            <v>0</v>
          </cell>
        </row>
        <row r="3785">
          <cell r="M3785">
            <v>0</v>
          </cell>
          <cell r="N3785">
            <v>0</v>
          </cell>
          <cell r="O3785">
            <v>0</v>
          </cell>
          <cell r="P3785">
            <v>0</v>
          </cell>
          <cell r="Q3785">
            <v>0</v>
          </cell>
          <cell r="R3785">
            <v>0</v>
          </cell>
          <cell r="S3785">
            <v>0</v>
          </cell>
          <cell r="T3785">
            <v>0</v>
          </cell>
          <cell r="U3785">
            <v>0</v>
          </cell>
          <cell r="V3785">
            <v>0</v>
          </cell>
          <cell r="W3785">
            <v>0</v>
          </cell>
          <cell r="X3785">
            <v>0</v>
          </cell>
          <cell r="Y3785">
            <v>0</v>
          </cell>
          <cell r="Z3785">
            <v>0</v>
          </cell>
        </row>
        <row r="3786">
          <cell r="M3786">
            <v>0</v>
          </cell>
          <cell r="N3786">
            <v>0</v>
          </cell>
          <cell r="O3786">
            <v>0</v>
          </cell>
          <cell r="P3786">
            <v>0</v>
          </cell>
          <cell r="Q3786">
            <v>0</v>
          </cell>
          <cell r="R3786">
            <v>0</v>
          </cell>
          <cell r="S3786">
            <v>0</v>
          </cell>
          <cell r="T3786">
            <v>0</v>
          </cell>
          <cell r="U3786">
            <v>0</v>
          </cell>
          <cell r="V3786">
            <v>0</v>
          </cell>
          <cell r="W3786">
            <v>0</v>
          </cell>
          <cell r="X3786">
            <v>0</v>
          </cell>
          <cell r="Y3786">
            <v>0</v>
          </cell>
          <cell r="Z3786">
            <v>0</v>
          </cell>
        </row>
        <row r="3787">
          <cell r="M3787">
            <v>0</v>
          </cell>
          <cell r="N3787">
            <v>0</v>
          </cell>
          <cell r="O3787">
            <v>0</v>
          </cell>
          <cell r="P3787">
            <v>0</v>
          </cell>
          <cell r="Q3787">
            <v>0</v>
          </cell>
          <cell r="R3787">
            <v>0</v>
          </cell>
          <cell r="S3787">
            <v>0</v>
          </cell>
          <cell r="T3787">
            <v>0</v>
          </cell>
          <cell r="U3787">
            <v>0</v>
          </cell>
          <cell r="V3787">
            <v>0</v>
          </cell>
          <cell r="W3787">
            <v>0</v>
          </cell>
          <cell r="X3787">
            <v>0</v>
          </cell>
          <cell r="Y3787">
            <v>0</v>
          </cell>
          <cell r="Z3787">
            <v>0</v>
          </cell>
        </row>
        <row r="3788">
          <cell r="M3788">
            <v>0</v>
          </cell>
          <cell r="N3788">
            <v>0</v>
          </cell>
          <cell r="O3788">
            <v>0</v>
          </cell>
          <cell r="P3788">
            <v>0</v>
          </cell>
          <cell r="Q3788">
            <v>0</v>
          </cell>
          <cell r="R3788">
            <v>0</v>
          </cell>
          <cell r="S3788">
            <v>0</v>
          </cell>
          <cell r="T3788">
            <v>0</v>
          </cell>
          <cell r="U3788">
            <v>0</v>
          </cell>
          <cell r="V3788">
            <v>0</v>
          </cell>
          <cell r="W3788">
            <v>0</v>
          </cell>
          <cell r="X3788">
            <v>0</v>
          </cell>
          <cell r="Y3788">
            <v>0</v>
          </cell>
          <cell r="Z3788">
            <v>0</v>
          </cell>
        </row>
        <row r="3789">
          <cell r="M3789">
            <v>0</v>
          </cell>
          <cell r="N3789">
            <v>0</v>
          </cell>
          <cell r="O3789">
            <v>0</v>
          </cell>
          <cell r="P3789">
            <v>0</v>
          </cell>
          <cell r="Q3789">
            <v>0</v>
          </cell>
          <cell r="R3789">
            <v>0</v>
          </cell>
          <cell r="S3789">
            <v>0</v>
          </cell>
          <cell r="T3789">
            <v>0</v>
          </cell>
          <cell r="U3789">
            <v>0</v>
          </cell>
          <cell r="V3789">
            <v>0</v>
          </cell>
          <cell r="W3789">
            <v>0</v>
          </cell>
          <cell r="X3789">
            <v>0</v>
          </cell>
          <cell r="Y3789">
            <v>0</v>
          </cell>
          <cell r="Z3789">
            <v>0</v>
          </cell>
        </row>
        <row r="3790">
          <cell r="M3790">
            <v>0</v>
          </cell>
          <cell r="N3790">
            <v>0</v>
          </cell>
          <cell r="O3790">
            <v>0</v>
          </cell>
          <cell r="P3790">
            <v>0</v>
          </cell>
          <cell r="Q3790">
            <v>0</v>
          </cell>
          <cell r="R3790">
            <v>0</v>
          </cell>
          <cell r="S3790">
            <v>0</v>
          </cell>
          <cell r="T3790">
            <v>0</v>
          </cell>
          <cell r="U3790">
            <v>0</v>
          </cell>
          <cell r="V3790">
            <v>0</v>
          </cell>
          <cell r="W3790">
            <v>0</v>
          </cell>
          <cell r="X3790">
            <v>0</v>
          </cell>
          <cell r="Y3790">
            <v>0</v>
          </cell>
          <cell r="Z3790">
            <v>0</v>
          </cell>
        </row>
        <row r="3791">
          <cell r="M3791">
            <v>0</v>
          </cell>
          <cell r="N3791">
            <v>0</v>
          </cell>
          <cell r="O3791">
            <v>0</v>
          </cell>
          <cell r="P3791">
            <v>0</v>
          </cell>
          <cell r="Q3791">
            <v>0</v>
          </cell>
          <cell r="R3791">
            <v>0</v>
          </cell>
          <cell r="S3791">
            <v>0</v>
          </cell>
          <cell r="T3791">
            <v>0</v>
          </cell>
          <cell r="U3791">
            <v>0</v>
          </cell>
          <cell r="V3791">
            <v>0</v>
          </cell>
          <cell r="W3791">
            <v>0</v>
          </cell>
          <cell r="X3791">
            <v>0</v>
          </cell>
          <cell r="Y3791">
            <v>0</v>
          </cell>
          <cell r="Z3791">
            <v>0</v>
          </cell>
        </row>
        <row r="3792">
          <cell r="M3792">
            <v>0</v>
          </cell>
          <cell r="N3792">
            <v>0</v>
          </cell>
          <cell r="O3792">
            <v>0</v>
          </cell>
          <cell r="P3792">
            <v>0</v>
          </cell>
          <cell r="Q3792">
            <v>0</v>
          </cell>
          <cell r="R3792">
            <v>0</v>
          </cell>
          <cell r="S3792">
            <v>0</v>
          </cell>
          <cell r="T3792">
            <v>0</v>
          </cell>
          <cell r="U3792">
            <v>0</v>
          </cell>
          <cell r="V3792">
            <v>0</v>
          </cell>
          <cell r="W3792">
            <v>0</v>
          </cell>
          <cell r="X3792">
            <v>0</v>
          </cell>
          <cell r="Y3792">
            <v>0</v>
          </cell>
          <cell r="Z3792">
            <v>0</v>
          </cell>
        </row>
        <row r="3793">
          <cell r="M3793">
            <v>0</v>
          </cell>
          <cell r="N3793">
            <v>0</v>
          </cell>
          <cell r="O3793">
            <v>0</v>
          </cell>
          <cell r="P3793">
            <v>0</v>
          </cell>
          <cell r="Q3793">
            <v>0</v>
          </cell>
          <cell r="R3793">
            <v>0</v>
          </cell>
          <cell r="S3793">
            <v>0</v>
          </cell>
          <cell r="T3793">
            <v>0</v>
          </cell>
          <cell r="U3793">
            <v>0</v>
          </cell>
          <cell r="V3793">
            <v>0</v>
          </cell>
          <cell r="W3793">
            <v>0</v>
          </cell>
          <cell r="X3793">
            <v>0</v>
          </cell>
          <cell r="Y3793">
            <v>0</v>
          </cell>
          <cell r="Z3793">
            <v>0</v>
          </cell>
        </row>
        <row r="3794">
          <cell r="M3794">
            <v>0</v>
          </cell>
          <cell r="N3794">
            <v>0</v>
          </cell>
          <cell r="O3794">
            <v>0</v>
          </cell>
          <cell r="P3794">
            <v>0</v>
          </cell>
          <cell r="Q3794">
            <v>0</v>
          </cell>
          <cell r="R3794">
            <v>0</v>
          </cell>
          <cell r="S3794">
            <v>0</v>
          </cell>
          <cell r="T3794">
            <v>0</v>
          </cell>
          <cell r="U3794">
            <v>0</v>
          </cell>
          <cell r="V3794">
            <v>0</v>
          </cell>
          <cell r="W3794">
            <v>0</v>
          </cell>
          <cell r="X3794">
            <v>0</v>
          </cell>
          <cell r="Y3794">
            <v>0</v>
          </cell>
          <cell r="Z3794">
            <v>0</v>
          </cell>
        </row>
        <row r="3795">
          <cell r="M3795">
            <v>0</v>
          </cell>
          <cell r="N3795">
            <v>0</v>
          </cell>
          <cell r="O3795">
            <v>0</v>
          </cell>
          <cell r="P3795">
            <v>0</v>
          </cell>
          <cell r="Q3795">
            <v>0</v>
          </cell>
          <cell r="R3795">
            <v>0</v>
          </cell>
          <cell r="S3795">
            <v>0</v>
          </cell>
          <cell r="T3795">
            <v>0</v>
          </cell>
          <cell r="U3795">
            <v>0</v>
          </cell>
          <cell r="V3795">
            <v>0</v>
          </cell>
          <cell r="W3795">
            <v>0</v>
          </cell>
          <cell r="X3795">
            <v>0</v>
          </cell>
          <cell r="Y3795">
            <v>0</v>
          </cell>
          <cell r="Z3795">
            <v>0</v>
          </cell>
        </row>
        <row r="3796">
          <cell r="M3796">
            <v>0</v>
          </cell>
          <cell r="N3796">
            <v>0</v>
          </cell>
          <cell r="O3796">
            <v>0</v>
          </cell>
          <cell r="P3796">
            <v>0</v>
          </cell>
          <cell r="Q3796">
            <v>0</v>
          </cell>
          <cell r="R3796">
            <v>0</v>
          </cell>
          <cell r="S3796">
            <v>0</v>
          </cell>
          <cell r="T3796">
            <v>0</v>
          </cell>
          <cell r="U3796">
            <v>0</v>
          </cell>
          <cell r="V3796">
            <v>0</v>
          </cell>
          <cell r="W3796">
            <v>0</v>
          </cell>
          <cell r="X3796">
            <v>0</v>
          </cell>
          <cell r="Y3796">
            <v>0</v>
          </cell>
          <cell r="Z3796">
            <v>0</v>
          </cell>
        </row>
        <row r="3797">
          <cell r="M3797">
            <v>0</v>
          </cell>
          <cell r="N3797">
            <v>0</v>
          </cell>
          <cell r="O3797">
            <v>0</v>
          </cell>
          <cell r="P3797">
            <v>0</v>
          </cell>
          <cell r="Q3797">
            <v>0</v>
          </cell>
          <cell r="R3797">
            <v>0</v>
          </cell>
          <cell r="S3797">
            <v>0</v>
          </cell>
          <cell r="T3797">
            <v>0</v>
          </cell>
          <cell r="U3797">
            <v>0</v>
          </cell>
          <cell r="V3797">
            <v>0</v>
          </cell>
          <cell r="W3797">
            <v>0</v>
          </cell>
          <cell r="X3797">
            <v>0</v>
          </cell>
          <cell r="Y3797">
            <v>0</v>
          </cell>
          <cell r="Z3797">
            <v>0</v>
          </cell>
        </row>
        <row r="3798">
          <cell r="M3798">
            <v>0</v>
          </cell>
          <cell r="N3798">
            <v>0</v>
          </cell>
          <cell r="O3798">
            <v>0</v>
          </cell>
          <cell r="P3798">
            <v>0</v>
          </cell>
          <cell r="Q3798">
            <v>0</v>
          </cell>
          <cell r="R3798">
            <v>0</v>
          </cell>
          <cell r="S3798">
            <v>0</v>
          </cell>
          <cell r="T3798">
            <v>0</v>
          </cell>
          <cell r="U3798">
            <v>0</v>
          </cell>
          <cell r="V3798">
            <v>0</v>
          </cell>
          <cell r="W3798">
            <v>0</v>
          </cell>
          <cell r="X3798">
            <v>0</v>
          </cell>
          <cell r="Y3798">
            <v>0</v>
          </cell>
          <cell r="Z3798">
            <v>0</v>
          </cell>
        </row>
        <row r="3799">
          <cell r="M3799">
            <v>0</v>
          </cell>
          <cell r="N3799">
            <v>0</v>
          </cell>
          <cell r="O3799">
            <v>0</v>
          </cell>
          <cell r="P3799">
            <v>0</v>
          </cell>
          <cell r="Q3799">
            <v>0</v>
          </cell>
          <cell r="R3799">
            <v>0</v>
          </cell>
          <cell r="S3799">
            <v>0</v>
          </cell>
          <cell r="T3799">
            <v>0</v>
          </cell>
          <cell r="U3799">
            <v>0</v>
          </cell>
          <cell r="V3799">
            <v>0</v>
          </cell>
          <cell r="W3799">
            <v>0</v>
          </cell>
          <cell r="X3799">
            <v>0</v>
          </cell>
          <cell r="Y3799">
            <v>0</v>
          </cell>
          <cell r="Z3799">
            <v>0</v>
          </cell>
        </row>
        <row r="3800">
          <cell r="M3800">
            <v>0</v>
          </cell>
          <cell r="N3800">
            <v>0</v>
          </cell>
          <cell r="O3800">
            <v>0</v>
          </cell>
          <cell r="P3800">
            <v>0</v>
          </cell>
          <cell r="Q3800">
            <v>0</v>
          </cell>
          <cell r="R3800">
            <v>0</v>
          </cell>
          <cell r="S3800">
            <v>0</v>
          </cell>
          <cell r="T3800">
            <v>0</v>
          </cell>
          <cell r="U3800">
            <v>0</v>
          </cell>
          <cell r="V3800">
            <v>0</v>
          </cell>
          <cell r="W3800">
            <v>0</v>
          </cell>
          <cell r="X3800">
            <v>0</v>
          </cell>
          <cell r="Y3800">
            <v>0</v>
          </cell>
          <cell r="Z3800">
            <v>0</v>
          </cell>
        </row>
        <row r="3801">
          <cell r="M3801">
            <v>0</v>
          </cell>
          <cell r="N3801">
            <v>0</v>
          </cell>
          <cell r="O3801">
            <v>0</v>
          </cell>
          <cell r="P3801">
            <v>0</v>
          </cell>
          <cell r="Q3801">
            <v>0</v>
          </cell>
          <cell r="R3801">
            <v>0</v>
          </cell>
          <cell r="S3801">
            <v>0</v>
          </cell>
          <cell r="T3801">
            <v>0</v>
          </cell>
          <cell r="U3801">
            <v>0</v>
          </cell>
          <cell r="V3801">
            <v>0</v>
          </cell>
          <cell r="W3801">
            <v>0</v>
          </cell>
          <cell r="X3801">
            <v>0</v>
          </cell>
          <cell r="Y3801">
            <v>0</v>
          </cell>
          <cell r="Z3801">
            <v>0</v>
          </cell>
        </row>
        <row r="3802">
          <cell r="M3802">
            <v>0</v>
          </cell>
          <cell r="N3802">
            <v>0</v>
          </cell>
          <cell r="O3802">
            <v>0</v>
          </cell>
          <cell r="P3802">
            <v>0</v>
          </cell>
          <cell r="Q3802">
            <v>0</v>
          </cell>
          <cell r="R3802">
            <v>0</v>
          </cell>
          <cell r="S3802">
            <v>0</v>
          </cell>
          <cell r="T3802">
            <v>0</v>
          </cell>
          <cell r="U3802">
            <v>0</v>
          </cell>
          <cell r="V3802">
            <v>0</v>
          </cell>
          <cell r="W3802">
            <v>0</v>
          </cell>
          <cell r="X3802">
            <v>0</v>
          </cell>
          <cell r="Y3802">
            <v>0</v>
          </cell>
          <cell r="Z3802">
            <v>0</v>
          </cell>
        </row>
        <row r="3803">
          <cell r="M3803">
            <v>0</v>
          </cell>
          <cell r="N3803">
            <v>0</v>
          </cell>
          <cell r="O3803">
            <v>0</v>
          </cell>
          <cell r="P3803">
            <v>0</v>
          </cell>
          <cell r="Q3803">
            <v>0</v>
          </cell>
          <cell r="R3803">
            <v>0</v>
          </cell>
          <cell r="S3803">
            <v>0</v>
          </cell>
          <cell r="T3803">
            <v>0</v>
          </cell>
          <cell r="U3803">
            <v>0</v>
          </cell>
          <cell r="V3803">
            <v>0</v>
          </cell>
          <cell r="W3803">
            <v>0</v>
          </cell>
          <cell r="X3803">
            <v>0</v>
          </cell>
          <cell r="Y3803">
            <v>0</v>
          </cell>
          <cell r="Z3803">
            <v>0</v>
          </cell>
        </row>
        <row r="3804">
          <cell r="M3804">
            <v>0</v>
          </cell>
          <cell r="N3804">
            <v>0</v>
          </cell>
          <cell r="O3804">
            <v>0</v>
          </cell>
          <cell r="P3804">
            <v>0</v>
          </cell>
          <cell r="Q3804">
            <v>0</v>
          </cell>
          <cell r="R3804">
            <v>0</v>
          </cell>
          <cell r="S3804">
            <v>0</v>
          </cell>
          <cell r="T3804">
            <v>0</v>
          </cell>
          <cell r="U3804">
            <v>0</v>
          </cell>
          <cell r="V3804">
            <v>0</v>
          </cell>
          <cell r="W3804">
            <v>0</v>
          </cell>
          <cell r="X3804">
            <v>0</v>
          </cell>
          <cell r="Y3804">
            <v>0</v>
          </cell>
          <cell r="Z3804">
            <v>0</v>
          </cell>
        </row>
        <row r="3805">
          <cell r="M3805">
            <v>0</v>
          </cell>
          <cell r="N3805">
            <v>0</v>
          </cell>
          <cell r="O3805">
            <v>0</v>
          </cell>
          <cell r="P3805">
            <v>0</v>
          </cell>
          <cell r="Q3805">
            <v>0</v>
          </cell>
          <cell r="R3805">
            <v>0</v>
          </cell>
          <cell r="S3805">
            <v>0</v>
          </cell>
          <cell r="T3805">
            <v>0</v>
          </cell>
          <cell r="U3805">
            <v>0</v>
          </cell>
          <cell r="V3805">
            <v>0</v>
          </cell>
          <cell r="W3805">
            <v>0</v>
          </cell>
          <cell r="X3805">
            <v>0</v>
          </cell>
          <cell r="Y3805">
            <v>0</v>
          </cell>
          <cell r="Z3805">
            <v>0</v>
          </cell>
        </row>
        <row r="3806">
          <cell r="M3806">
            <v>0</v>
          </cell>
          <cell r="N3806">
            <v>0</v>
          </cell>
          <cell r="O3806">
            <v>0</v>
          </cell>
          <cell r="P3806">
            <v>0</v>
          </cell>
          <cell r="Q3806">
            <v>0</v>
          </cell>
          <cell r="R3806">
            <v>0</v>
          </cell>
          <cell r="S3806">
            <v>0</v>
          </cell>
          <cell r="T3806">
            <v>0</v>
          </cell>
          <cell r="U3806">
            <v>0</v>
          </cell>
          <cell r="V3806">
            <v>0</v>
          </cell>
          <cell r="W3806">
            <v>0</v>
          </cell>
          <cell r="X3806">
            <v>0</v>
          </cell>
          <cell r="Y3806">
            <v>0</v>
          </cell>
          <cell r="Z3806">
            <v>0</v>
          </cell>
        </row>
        <row r="3807">
          <cell r="M3807">
            <v>0</v>
          </cell>
          <cell r="N3807">
            <v>0</v>
          </cell>
          <cell r="O3807">
            <v>0</v>
          </cell>
          <cell r="P3807">
            <v>0</v>
          </cell>
          <cell r="Q3807">
            <v>0</v>
          </cell>
          <cell r="R3807">
            <v>0</v>
          </cell>
          <cell r="S3807">
            <v>0</v>
          </cell>
          <cell r="T3807">
            <v>0</v>
          </cell>
          <cell r="U3807">
            <v>0</v>
          </cell>
          <cell r="V3807">
            <v>0</v>
          </cell>
          <cell r="W3807">
            <v>0</v>
          </cell>
          <cell r="X3807">
            <v>0</v>
          </cell>
          <cell r="Y3807">
            <v>0</v>
          </cell>
          <cell r="Z3807">
            <v>0</v>
          </cell>
        </row>
        <row r="3808">
          <cell r="M3808">
            <v>0</v>
          </cell>
          <cell r="N3808">
            <v>0</v>
          </cell>
          <cell r="O3808">
            <v>0</v>
          </cell>
          <cell r="P3808">
            <v>0</v>
          </cell>
          <cell r="Q3808">
            <v>0</v>
          </cell>
          <cell r="R3808">
            <v>0</v>
          </cell>
          <cell r="S3808">
            <v>0</v>
          </cell>
          <cell r="T3808">
            <v>0</v>
          </cell>
          <cell r="U3808">
            <v>0</v>
          </cell>
          <cell r="V3808">
            <v>0</v>
          </cell>
          <cell r="W3808">
            <v>0</v>
          </cell>
          <cell r="X3808">
            <v>0</v>
          </cell>
          <cell r="Y3808">
            <v>0</v>
          </cell>
          <cell r="Z3808">
            <v>0</v>
          </cell>
        </row>
        <row r="3809">
          <cell r="M3809">
            <v>0</v>
          </cell>
          <cell r="N3809">
            <v>0</v>
          </cell>
          <cell r="O3809">
            <v>0</v>
          </cell>
          <cell r="P3809">
            <v>0</v>
          </cell>
          <cell r="Q3809">
            <v>0</v>
          </cell>
          <cell r="R3809">
            <v>0</v>
          </cell>
          <cell r="S3809">
            <v>0</v>
          </cell>
          <cell r="T3809">
            <v>0</v>
          </cell>
          <cell r="U3809">
            <v>0</v>
          </cell>
          <cell r="V3809">
            <v>0</v>
          </cell>
          <cell r="W3809">
            <v>0</v>
          </cell>
          <cell r="X3809">
            <v>0</v>
          </cell>
          <cell r="Y3809">
            <v>0</v>
          </cell>
          <cell r="Z3809">
            <v>0</v>
          </cell>
        </row>
        <row r="3810">
          <cell r="M3810">
            <v>0</v>
          </cell>
          <cell r="N3810">
            <v>0</v>
          </cell>
          <cell r="O3810">
            <v>0</v>
          </cell>
          <cell r="P3810">
            <v>0</v>
          </cell>
          <cell r="Q3810">
            <v>0</v>
          </cell>
          <cell r="R3810">
            <v>0</v>
          </cell>
          <cell r="S3810">
            <v>0</v>
          </cell>
          <cell r="T3810">
            <v>0</v>
          </cell>
          <cell r="U3810">
            <v>0</v>
          </cell>
          <cell r="V3810">
            <v>0</v>
          </cell>
          <cell r="W3810">
            <v>0</v>
          </cell>
          <cell r="X3810">
            <v>0</v>
          </cell>
          <cell r="Y3810">
            <v>0</v>
          </cell>
          <cell r="Z3810">
            <v>0</v>
          </cell>
        </row>
        <row r="3811">
          <cell r="M3811">
            <v>0</v>
          </cell>
          <cell r="N3811">
            <v>0</v>
          </cell>
          <cell r="O3811">
            <v>0</v>
          </cell>
          <cell r="P3811">
            <v>0</v>
          </cell>
          <cell r="Q3811">
            <v>0</v>
          </cell>
          <cell r="R3811">
            <v>0</v>
          </cell>
          <cell r="S3811">
            <v>0</v>
          </cell>
          <cell r="T3811">
            <v>0</v>
          </cell>
          <cell r="U3811">
            <v>0</v>
          </cell>
          <cell r="V3811">
            <v>0</v>
          </cell>
          <cell r="W3811">
            <v>0</v>
          </cell>
          <cell r="X3811">
            <v>0</v>
          </cell>
          <cell r="Y3811">
            <v>0</v>
          </cell>
          <cell r="Z3811">
            <v>0</v>
          </cell>
        </row>
        <row r="3812">
          <cell r="M3812">
            <v>0</v>
          </cell>
          <cell r="N3812">
            <v>0</v>
          </cell>
          <cell r="O3812">
            <v>0</v>
          </cell>
          <cell r="P3812">
            <v>0</v>
          </cell>
          <cell r="Q3812">
            <v>0</v>
          </cell>
          <cell r="R3812">
            <v>0</v>
          </cell>
          <cell r="S3812">
            <v>0</v>
          </cell>
          <cell r="T3812">
            <v>0</v>
          </cell>
          <cell r="U3812">
            <v>0</v>
          </cell>
          <cell r="V3812">
            <v>0</v>
          </cell>
          <cell r="W3812">
            <v>0</v>
          </cell>
          <cell r="X3812">
            <v>0</v>
          </cell>
          <cell r="Y3812">
            <v>0</v>
          </cell>
          <cell r="Z3812">
            <v>0</v>
          </cell>
        </row>
        <row r="3813">
          <cell r="M3813">
            <v>0</v>
          </cell>
          <cell r="N3813">
            <v>0</v>
          </cell>
          <cell r="O3813">
            <v>0</v>
          </cell>
          <cell r="P3813">
            <v>0</v>
          </cell>
          <cell r="Q3813">
            <v>0</v>
          </cell>
          <cell r="R3813">
            <v>0</v>
          </cell>
          <cell r="S3813">
            <v>0</v>
          </cell>
          <cell r="T3813">
            <v>0</v>
          </cell>
          <cell r="U3813">
            <v>0</v>
          </cell>
          <cell r="V3813">
            <v>0</v>
          </cell>
          <cell r="W3813">
            <v>0</v>
          </cell>
          <cell r="X3813">
            <v>0</v>
          </cell>
          <cell r="Y3813">
            <v>0</v>
          </cell>
          <cell r="Z3813">
            <v>0</v>
          </cell>
        </row>
        <row r="3814">
          <cell r="M3814">
            <v>0</v>
          </cell>
          <cell r="N3814">
            <v>0</v>
          </cell>
          <cell r="O3814">
            <v>0</v>
          </cell>
          <cell r="P3814">
            <v>0</v>
          </cell>
          <cell r="Q3814">
            <v>0</v>
          </cell>
          <cell r="R3814">
            <v>0</v>
          </cell>
          <cell r="S3814">
            <v>0</v>
          </cell>
          <cell r="T3814">
            <v>0</v>
          </cell>
          <cell r="U3814">
            <v>0</v>
          </cell>
          <cell r="V3814">
            <v>0</v>
          </cell>
          <cell r="W3814">
            <v>0</v>
          </cell>
          <cell r="X3814">
            <v>0</v>
          </cell>
          <cell r="Y3814">
            <v>0</v>
          </cell>
          <cell r="Z3814">
            <v>0</v>
          </cell>
        </row>
        <row r="3815">
          <cell r="M3815">
            <v>0</v>
          </cell>
          <cell r="N3815">
            <v>0</v>
          </cell>
          <cell r="O3815">
            <v>0</v>
          </cell>
          <cell r="P3815">
            <v>0</v>
          </cell>
          <cell r="Q3815">
            <v>0</v>
          </cell>
          <cell r="R3815">
            <v>0</v>
          </cell>
          <cell r="S3815">
            <v>0</v>
          </cell>
          <cell r="T3815">
            <v>0</v>
          </cell>
          <cell r="U3815">
            <v>0</v>
          </cell>
          <cell r="V3815">
            <v>0</v>
          </cell>
          <cell r="W3815">
            <v>0</v>
          </cell>
          <cell r="X3815">
            <v>0</v>
          </cell>
          <cell r="Y3815">
            <v>0</v>
          </cell>
          <cell r="Z3815">
            <v>0</v>
          </cell>
        </row>
        <row r="3816">
          <cell r="M3816">
            <v>0</v>
          </cell>
          <cell r="N3816">
            <v>0</v>
          </cell>
          <cell r="O3816">
            <v>0</v>
          </cell>
          <cell r="P3816">
            <v>0</v>
          </cell>
          <cell r="Q3816">
            <v>0</v>
          </cell>
          <cell r="R3816">
            <v>0</v>
          </cell>
          <cell r="S3816">
            <v>0</v>
          </cell>
          <cell r="T3816">
            <v>0</v>
          </cell>
          <cell r="U3816">
            <v>0</v>
          </cell>
          <cell r="V3816">
            <v>0</v>
          </cell>
          <cell r="W3816">
            <v>0</v>
          </cell>
          <cell r="X3816">
            <v>0</v>
          </cell>
          <cell r="Y3816">
            <v>0</v>
          </cell>
          <cell r="Z3816">
            <v>0</v>
          </cell>
        </row>
        <row r="3817">
          <cell r="M3817">
            <v>0</v>
          </cell>
          <cell r="N3817">
            <v>0</v>
          </cell>
          <cell r="O3817">
            <v>0</v>
          </cell>
          <cell r="P3817">
            <v>0</v>
          </cell>
          <cell r="Q3817">
            <v>0</v>
          </cell>
          <cell r="R3817">
            <v>0</v>
          </cell>
          <cell r="S3817">
            <v>0</v>
          </cell>
          <cell r="T3817">
            <v>0</v>
          </cell>
          <cell r="U3817">
            <v>0</v>
          </cell>
          <cell r="V3817">
            <v>0</v>
          </cell>
          <cell r="W3817">
            <v>0</v>
          </cell>
          <cell r="X3817">
            <v>0</v>
          </cell>
          <cell r="Y3817">
            <v>0</v>
          </cell>
          <cell r="Z3817">
            <v>0</v>
          </cell>
        </row>
        <row r="3818">
          <cell r="M3818">
            <v>0</v>
          </cell>
          <cell r="N3818">
            <v>0</v>
          </cell>
          <cell r="O3818">
            <v>0</v>
          </cell>
          <cell r="P3818">
            <v>0</v>
          </cell>
          <cell r="Q3818">
            <v>0</v>
          </cell>
          <cell r="R3818">
            <v>0</v>
          </cell>
          <cell r="S3818">
            <v>0</v>
          </cell>
          <cell r="T3818">
            <v>0</v>
          </cell>
          <cell r="U3818">
            <v>0</v>
          </cell>
          <cell r="V3818">
            <v>0</v>
          </cell>
          <cell r="W3818">
            <v>0</v>
          </cell>
          <cell r="X3818">
            <v>0</v>
          </cell>
          <cell r="Y3818">
            <v>0</v>
          </cell>
          <cell r="Z3818">
            <v>0</v>
          </cell>
        </row>
        <row r="3819">
          <cell r="M3819">
            <v>0</v>
          </cell>
          <cell r="N3819">
            <v>0</v>
          </cell>
          <cell r="O3819">
            <v>0</v>
          </cell>
          <cell r="P3819">
            <v>0</v>
          </cell>
          <cell r="Q3819">
            <v>0</v>
          </cell>
          <cell r="R3819">
            <v>0</v>
          </cell>
          <cell r="S3819">
            <v>0</v>
          </cell>
          <cell r="T3819">
            <v>0</v>
          </cell>
          <cell r="U3819">
            <v>0</v>
          </cell>
          <cell r="V3819">
            <v>0</v>
          </cell>
          <cell r="W3819">
            <v>0</v>
          </cell>
          <cell r="X3819">
            <v>0</v>
          </cell>
          <cell r="Y3819">
            <v>0</v>
          </cell>
          <cell r="Z3819">
            <v>0</v>
          </cell>
        </row>
        <row r="3820">
          <cell r="M3820">
            <v>0</v>
          </cell>
          <cell r="N3820">
            <v>0</v>
          </cell>
          <cell r="O3820">
            <v>0</v>
          </cell>
          <cell r="P3820">
            <v>0</v>
          </cell>
          <cell r="Q3820">
            <v>0</v>
          </cell>
          <cell r="R3820">
            <v>0</v>
          </cell>
          <cell r="S3820">
            <v>0</v>
          </cell>
          <cell r="T3820">
            <v>0</v>
          </cell>
          <cell r="U3820">
            <v>0</v>
          </cell>
          <cell r="V3820">
            <v>0</v>
          </cell>
          <cell r="W3820">
            <v>0</v>
          </cell>
          <cell r="X3820">
            <v>0</v>
          </cell>
          <cell r="Y3820">
            <v>0</v>
          </cell>
          <cell r="Z3820">
            <v>0</v>
          </cell>
        </row>
        <row r="3821">
          <cell r="M3821">
            <v>0</v>
          </cell>
          <cell r="N3821">
            <v>0</v>
          </cell>
          <cell r="O3821">
            <v>0</v>
          </cell>
          <cell r="P3821">
            <v>0</v>
          </cell>
          <cell r="Q3821">
            <v>0</v>
          </cell>
          <cell r="R3821">
            <v>0</v>
          </cell>
          <cell r="S3821">
            <v>0</v>
          </cell>
          <cell r="T3821">
            <v>0</v>
          </cell>
          <cell r="U3821">
            <v>0</v>
          </cell>
          <cell r="V3821">
            <v>0</v>
          </cell>
          <cell r="W3821">
            <v>0</v>
          </cell>
          <cell r="X3821">
            <v>0</v>
          </cell>
          <cell r="Y3821">
            <v>0</v>
          </cell>
          <cell r="Z3821">
            <v>0</v>
          </cell>
        </row>
        <row r="3822">
          <cell r="M3822">
            <v>0</v>
          </cell>
          <cell r="N3822">
            <v>0</v>
          </cell>
          <cell r="O3822">
            <v>0</v>
          </cell>
          <cell r="P3822">
            <v>0</v>
          </cell>
          <cell r="Q3822">
            <v>0</v>
          </cell>
          <cell r="R3822">
            <v>0</v>
          </cell>
          <cell r="S3822">
            <v>0</v>
          </cell>
          <cell r="T3822">
            <v>0</v>
          </cell>
          <cell r="U3822">
            <v>0</v>
          </cell>
          <cell r="V3822">
            <v>0</v>
          </cell>
          <cell r="W3822">
            <v>0</v>
          </cell>
          <cell r="X3822">
            <v>0</v>
          </cell>
          <cell r="Y3822">
            <v>0</v>
          </cell>
          <cell r="Z3822">
            <v>0</v>
          </cell>
        </row>
        <row r="3823">
          <cell r="M3823">
            <v>0</v>
          </cell>
          <cell r="N3823">
            <v>0</v>
          </cell>
          <cell r="O3823">
            <v>0</v>
          </cell>
          <cell r="P3823">
            <v>0</v>
          </cell>
          <cell r="Q3823">
            <v>0</v>
          </cell>
          <cell r="R3823">
            <v>0</v>
          </cell>
          <cell r="S3823">
            <v>0</v>
          </cell>
          <cell r="T3823">
            <v>0</v>
          </cell>
          <cell r="U3823">
            <v>0</v>
          </cell>
          <cell r="V3823">
            <v>0</v>
          </cell>
          <cell r="W3823">
            <v>0</v>
          </cell>
          <cell r="X3823">
            <v>0</v>
          </cell>
          <cell r="Y3823">
            <v>0</v>
          </cell>
          <cell r="Z3823">
            <v>0</v>
          </cell>
        </row>
        <row r="3824">
          <cell r="M3824">
            <v>0</v>
          </cell>
          <cell r="N3824">
            <v>0</v>
          </cell>
          <cell r="O3824">
            <v>0</v>
          </cell>
          <cell r="P3824">
            <v>0</v>
          </cell>
          <cell r="Q3824">
            <v>0</v>
          </cell>
          <cell r="R3824">
            <v>0</v>
          </cell>
          <cell r="S3824">
            <v>0</v>
          </cell>
          <cell r="T3824">
            <v>0</v>
          </cell>
          <cell r="U3824">
            <v>0</v>
          </cell>
          <cell r="V3824">
            <v>0</v>
          </cell>
          <cell r="W3824">
            <v>0</v>
          </cell>
          <cell r="X3824">
            <v>0</v>
          </cell>
          <cell r="Y3824">
            <v>0</v>
          </cell>
          <cell r="Z3824">
            <v>0</v>
          </cell>
        </row>
        <row r="3825">
          <cell r="M3825">
            <v>0</v>
          </cell>
          <cell r="N3825">
            <v>0</v>
          </cell>
          <cell r="O3825">
            <v>0</v>
          </cell>
          <cell r="P3825">
            <v>0</v>
          </cell>
          <cell r="Q3825">
            <v>0</v>
          </cell>
          <cell r="R3825">
            <v>0</v>
          </cell>
          <cell r="S3825">
            <v>0</v>
          </cell>
          <cell r="T3825">
            <v>0</v>
          </cell>
          <cell r="U3825">
            <v>0</v>
          </cell>
          <cell r="V3825">
            <v>0</v>
          </cell>
          <cell r="W3825">
            <v>0</v>
          </cell>
          <cell r="X3825">
            <v>0</v>
          </cell>
          <cell r="Y3825">
            <v>0</v>
          </cell>
          <cell r="Z3825">
            <v>0</v>
          </cell>
        </row>
        <row r="3826">
          <cell r="M3826">
            <v>0</v>
          </cell>
          <cell r="N3826">
            <v>0</v>
          </cell>
          <cell r="O3826">
            <v>0</v>
          </cell>
          <cell r="P3826">
            <v>0</v>
          </cell>
          <cell r="Q3826">
            <v>0</v>
          </cell>
          <cell r="R3826">
            <v>0</v>
          </cell>
          <cell r="S3826">
            <v>0</v>
          </cell>
          <cell r="T3826">
            <v>0</v>
          </cell>
          <cell r="U3826">
            <v>0</v>
          </cell>
          <cell r="V3826">
            <v>0</v>
          </cell>
          <cell r="W3826">
            <v>0</v>
          </cell>
          <cell r="X3826">
            <v>0</v>
          </cell>
          <cell r="Y3826">
            <v>0</v>
          </cell>
          <cell r="Z3826">
            <v>0</v>
          </cell>
        </row>
        <row r="3827">
          <cell r="M3827">
            <v>0</v>
          </cell>
          <cell r="N3827">
            <v>0</v>
          </cell>
          <cell r="O3827">
            <v>0</v>
          </cell>
          <cell r="P3827">
            <v>0</v>
          </cell>
          <cell r="Q3827">
            <v>0</v>
          </cell>
          <cell r="R3827">
            <v>0</v>
          </cell>
          <cell r="S3827">
            <v>0</v>
          </cell>
          <cell r="T3827">
            <v>0</v>
          </cell>
          <cell r="U3827">
            <v>0</v>
          </cell>
          <cell r="V3827">
            <v>0</v>
          </cell>
          <cell r="W3827">
            <v>0</v>
          </cell>
          <cell r="X3827">
            <v>0</v>
          </cell>
          <cell r="Y3827">
            <v>0</v>
          </cell>
          <cell r="Z3827">
            <v>0</v>
          </cell>
        </row>
        <row r="3828">
          <cell r="M3828">
            <v>0</v>
          </cell>
          <cell r="N3828">
            <v>0</v>
          </cell>
          <cell r="O3828">
            <v>0</v>
          </cell>
          <cell r="P3828">
            <v>0</v>
          </cell>
          <cell r="Q3828">
            <v>0</v>
          </cell>
          <cell r="R3828">
            <v>0</v>
          </cell>
          <cell r="S3828">
            <v>0</v>
          </cell>
          <cell r="T3828">
            <v>0</v>
          </cell>
          <cell r="U3828">
            <v>0</v>
          </cell>
          <cell r="V3828">
            <v>0</v>
          </cell>
          <cell r="W3828">
            <v>0</v>
          </cell>
          <cell r="X3828">
            <v>0</v>
          </cell>
          <cell r="Y3828">
            <v>0</v>
          </cell>
          <cell r="Z3828">
            <v>0</v>
          </cell>
        </row>
        <row r="3829">
          <cell r="M3829">
            <v>0</v>
          </cell>
          <cell r="N3829">
            <v>0</v>
          </cell>
          <cell r="O3829">
            <v>0</v>
          </cell>
          <cell r="P3829">
            <v>0</v>
          </cell>
          <cell r="Q3829">
            <v>0</v>
          </cell>
          <cell r="R3829">
            <v>0</v>
          </cell>
          <cell r="S3829">
            <v>0</v>
          </cell>
          <cell r="T3829">
            <v>0</v>
          </cell>
          <cell r="U3829">
            <v>0</v>
          </cell>
          <cell r="V3829">
            <v>0</v>
          </cell>
          <cell r="W3829">
            <v>0</v>
          </cell>
          <cell r="X3829">
            <v>0</v>
          </cell>
          <cell r="Y3829">
            <v>0</v>
          </cell>
          <cell r="Z3829">
            <v>0</v>
          </cell>
        </row>
        <row r="3830">
          <cell r="M3830">
            <v>0</v>
          </cell>
          <cell r="N3830">
            <v>0</v>
          </cell>
          <cell r="O3830">
            <v>0</v>
          </cell>
          <cell r="P3830">
            <v>0</v>
          </cell>
          <cell r="Q3830">
            <v>0</v>
          </cell>
          <cell r="R3830">
            <v>0</v>
          </cell>
          <cell r="S3830">
            <v>0</v>
          </cell>
          <cell r="T3830">
            <v>0</v>
          </cell>
          <cell r="U3830">
            <v>0</v>
          </cell>
          <cell r="V3830">
            <v>0</v>
          </cell>
          <cell r="W3830">
            <v>0</v>
          </cell>
          <cell r="X3830">
            <v>0</v>
          </cell>
          <cell r="Y3830">
            <v>0</v>
          </cell>
          <cell r="Z3830">
            <v>0</v>
          </cell>
        </row>
        <row r="3831">
          <cell r="M3831">
            <v>0</v>
          </cell>
          <cell r="N3831">
            <v>0</v>
          </cell>
          <cell r="O3831">
            <v>0</v>
          </cell>
          <cell r="P3831">
            <v>0</v>
          </cell>
          <cell r="Q3831">
            <v>0</v>
          </cell>
          <cell r="R3831">
            <v>0</v>
          </cell>
          <cell r="S3831">
            <v>0</v>
          </cell>
          <cell r="T3831">
            <v>0</v>
          </cell>
          <cell r="U3831">
            <v>0</v>
          </cell>
          <cell r="V3831">
            <v>0</v>
          </cell>
          <cell r="W3831">
            <v>0</v>
          </cell>
          <cell r="X3831">
            <v>0</v>
          </cell>
          <cell r="Y3831">
            <v>0</v>
          </cell>
          <cell r="Z3831">
            <v>0</v>
          </cell>
        </row>
        <row r="3832">
          <cell r="M3832">
            <v>0</v>
          </cell>
          <cell r="N3832">
            <v>0</v>
          </cell>
          <cell r="O3832">
            <v>0</v>
          </cell>
          <cell r="P3832">
            <v>0</v>
          </cell>
          <cell r="Q3832">
            <v>0</v>
          </cell>
          <cell r="R3832">
            <v>0</v>
          </cell>
          <cell r="S3832">
            <v>0</v>
          </cell>
          <cell r="T3832">
            <v>0</v>
          </cell>
          <cell r="U3832">
            <v>0</v>
          </cell>
          <cell r="V3832">
            <v>0</v>
          </cell>
          <cell r="W3832">
            <v>0</v>
          </cell>
          <cell r="X3832">
            <v>0</v>
          </cell>
          <cell r="Y3832">
            <v>0</v>
          </cell>
          <cell r="Z3832">
            <v>0</v>
          </cell>
        </row>
        <row r="3833">
          <cell r="M3833">
            <v>0</v>
          </cell>
          <cell r="N3833">
            <v>0</v>
          </cell>
          <cell r="O3833">
            <v>0</v>
          </cell>
          <cell r="P3833">
            <v>0</v>
          </cell>
          <cell r="Q3833">
            <v>0</v>
          </cell>
          <cell r="R3833">
            <v>0</v>
          </cell>
          <cell r="S3833">
            <v>0</v>
          </cell>
          <cell r="T3833">
            <v>0</v>
          </cell>
          <cell r="U3833">
            <v>0</v>
          </cell>
          <cell r="V3833">
            <v>0</v>
          </cell>
          <cell r="W3833">
            <v>0</v>
          </cell>
          <cell r="X3833">
            <v>0</v>
          </cell>
          <cell r="Y3833">
            <v>0</v>
          </cell>
          <cell r="Z3833">
            <v>0</v>
          </cell>
        </row>
        <row r="3834">
          <cell r="M3834">
            <v>0</v>
          </cell>
          <cell r="N3834">
            <v>0</v>
          </cell>
          <cell r="O3834">
            <v>0</v>
          </cell>
          <cell r="P3834">
            <v>0</v>
          </cell>
          <cell r="Q3834">
            <v>0</v>
          </cell>
          <cell r="R3834">
            <v>0</v>
          </cell>
          <cell r="S3834">
            <v>0</v>
          </cell>
          <cell r="T3834">
            <v>0</v>
          </cell>
          <cell r="U3834">
            <v>0</v>
          </cell>
          <cell r="V3834">
            <v>0</v>
          </cell>
          <cell r="W3834">
            <v>0</v>
          </cell>
          <cell r="X3834">
            <v>0</v>
          </cell>
          <cell r="Y3834">
            <v>0</v>
          </cell>
          <cell r="Z3834">
            <v>0</v>
          </cell>
        </row>
        <row r="3835">
          <cell r="M3835">
            <v>0</v>
          </cell>
          <cell r="N3835">
            <v>0</v>
          </cell>
          <cell r="O3835">
            <v>0</v>
          </cell>
          <cell r="P3835">
            <v>0</v>
          </cell>
          <cell r="Q3835">
            <v>0</v>
          </cell>
          <cell r="R3835">
            <v>0</v>
          </cell>
          <cell r="S3835">
            <v>0</v>
          </cell>
          <cell r="T3835">
            <v>0</v>
          </cell>
          <cell r="U3835">
            <v>0</v>
          </cell>
          <cell r="V3835">
            <v>0</v>
          </cell>
          <cell r="W3835">
            <v>0</v>
          </cell>
          <cell r="X3835">
            <v>0</v>
          </cell>
          <cell r="Y3835">
            <v>0</v>
          </cell>
          <cell r="Z3835">
            <v>0</v>
          </cell>
        </row>
        <row r="3836">
          <cell r="M3836">
            <v>0</v>
          </cell>
          <cell r="N3836">
            <v>0</v>
          </cell>
          <cell r="O3836">
            <v>0</v>
          </cell>
          <cell r="P3836">
            <v>0</v>
          </cell>
          <cell r="Q3836">
            <v>0</v>
          </cell>
          <cell r="R3836">
            <v>0</v>
          </cell>
          <cell r="S3836">
            <v>0</v>
          </cell>
          <cell r="T3836">
            <v>0</v>
          </cell>
          <cell r="U3836">
            <v>0</v>
          </cell>
          <cell r="V3836">
            <v>0</v>
          </cell>
          <cell r="W3836">
            <v>0</v>
          </cell>
          <cell r="X3836">
            <v>0</v>
          </cell>
          <cell r="Y3836">
            <v>0</v>
          </cell>
          <cell r="Z3836">
            <v>0</v>
          </cell>
        </row>
        <row r="3837">
          <cell r="M3837">
            <v>0</v>
          </cell>
          <cell r="N3837">
            <v>0</v>
          </cell>
          <cell r="O3837">
            <v>0</v>
          </cell>
          <cell r="P3837">
            <v>0</v>
          </cell>
          <cell r="Q3837">
            <v>0</v>
          </cell>
          <cell r="R3837">
            <v>0</v>
          </cell>
          <cell r="S3837">
            <v>0</v>
          </cell>
          <cell r="T3837">
            <v>0</v>
          </cell>
          <cell r="U3837">
            <v>0</v>
          </cell>
          <cell r="V3837">
            <v>0</v>
          </cell>
          <cell r="W3837">
            <v>0</v>
          </cell>
          <cell r="X3837">
            <v>0</v>
          </cell>
          <cell r="Y3837">
            <v>0</v>
          </cell>
          <cell r="Z3837">
            <v>0</v>
          </cell>
        </row>
        <row r="3838">
          <cell r="M3838">
            <v>0</v>
          </cell>
          <cell r="N3838">
            <v>0</v>
          </cell>
          <cell r="O3838">
            <v>0</v>
          </cell>
          <cell r="P3838">
            <v>0</v>
          </cell>
          <cell r="Q3838">
            <v>0</v>
          </cell>
          <cell r="R3838">
            <v>0</v>
          </cell>
          <cell r="S3838">
            <v>0</v>
          </cell>
          <cell r="T3838">
            <v>0</v>
          </cell>
          <cell r="U3838">
            <v>0</v>
          </cell>
          <cell r="V3838">
            <v>0</v>
          </cell>
          <cell r="W3838">
            <v>0</v>
          </cell>
          <cell r="X3838">
            <v>0</v>
          </cell>
          <cell r="Y3838">
            <v>0</v>
          </cell>
          <cell r="Z3838">
            <v>0</v>
          </cell>
        </row>
        <row r="3839">
          <cell r="M3839">
            <v>0</v>
          </cell>
          <cell r="N3839">
            <v>0</v>
          </cell>
          <cell r="O3839">
            <v>0</v>
          </cell>
          <cell r="P3839">
            <v>0</v>
          </cell>
          <cell r="Q3839">
            <v>0</v>
          </cell>
          <cell r="R3839">
            <v>0</v>
          </cell>
          <cell r="S3839">
            <v>0</v>
          </cell>
          <cell r="T3839">
            <v>0</v>
          </cell>
          <cell r="U3839">
            <v>0</v>
          </cell>
          <cell r="V3839">
            <v>0</v>
          </cell>
          <cell r="W3839">
            <v>0</v>
          </cell>
          <cell r="X3839">
            <v>0</v>
          </cell>
          <cell r="Y3839">
            <v>0</v>
          </cell>
          <cell r="Z3839">
            <v>0</v>
          </cell>
        </row>
        <row r="3840">
          <cell r="M3840">
            <v>0</v>
          </cell>
          <cell r="N3840">
            <v>0</v>
          </cell>
          <cell r="O3840">
            <v>0</v>
          </cell>
          <cell r="P3840">
            <v>0</v>
          </cell>
          <cell r="Q3840">
            <v>0</v>
          </cell>
          <cell r="R3840">
            <v>0</v>
          </cell>
          <cell r="S3840">
            <v>0</v>
          </cell>
          <cell r="T3840">
            <v>0</v>
          </cell>
          <cell r="U3840">
            <v>0</v>
          </cell>
          <cell r="V3840">
            <v>0</v>
          </cell>
          <cell r="W3840">
            <v>0</v>
          </cell>
          <cell r="X3840">
            <v>0</v>
          </cell>
          <cell r="Y3840">
            <v>0</v>
          </cell>
          <cell r="Z3840">
            <v>0</v>
          </cell>
        </row>
        <row r="3841">
          <cell r="M3841">
            <v>0</v>
          </cell>
          <cell r="N3841">
            <v>0</v>
          </cell>
          <cell r="O3841">
            <v>0</v>
          </cell>
          <cell r="P3841">
            <v>0</v>
          </cell>
          <cell r="Q3841">
            <v>0</v>
          </cell>
          <cell r="R3841">
            <v>0</v>
          </cell>
          <cell r="S3841">
            <v>0</v>
          </cell>
          <cell r="T3841">
            <v>0</v>
          </cell>
          <cell r="U3841">
            <v>0</v>
          </cell>
          <cell r="V3841">
            <v>0</v>
          </cell>
          <cell r="W3841">
            <v>0</v>
          </cell>
          <cell r="X3841">
            <v>0</v>
          </cell>
          <cell r="Y3841">
            <v>0</v>
          </cell>
          <cell r="Z3841">
            <v>0</v>
          </cell>
        </row>
        <row r="3842">
          <cell r="M3842">
            <v>0</v>
          </cell>
          <cell r="N3842">
            <v>0</v>
          </cell>
          <cell r="O3842">
            <v>0</v>
          </cell>
          <cell r="P3842">
            <v>0</v>
          </cell>
          <cell r="Q3842">
            <v>0</v>
          </cell>
          <cell r="R3842">
            <v>0</v>
          </cell>
          <cell r="S3842">
            <v>0</v>
          </cell>
          <cell r="T3842">
            <v>0</v>
          </cell>
          <cell r="U3842">
            <v>0</v>
          </cell>
          <cell r="V3842">
            <v>0</v>
          </cell>
          <cell r="W3842">
            <v>0</v>
          </cell>
          <cell r="X3842">
            <v>0</v>
          </cell>
          <cell r="Y3842">
            <v>0</v>
          </cell>
          <cell r="Z3842">
            <v>0</v>
          </cell>
        </row>
        <row r="3843">
          <cell r="M3843">
            <v>0</v>
          </cell>
          <cell r="N3843">
            <v>0</v>
          </cell>
          <cell r="O3843">
            <v>0</v>
          </cell>
          <cell r="P3843">
            <v>0</v>
          </cell>
          <cell r="Q3843">
            <v>0</v>
          </cell>
          <cell r="R3843">
            <v>0</v>
          </cell>
          <cell r="S3843">
            <v>0</v>
          </cell>
          <cell r="T3843">
            <v>0</v>
          </cell>
          <cell r="U3843">
            <v>0</v>
          </cell>
          <cell r="V3843">
            <v>0</v>
          </cell>
          <cell r="W3843">
            <v>0</v>
          </cell>
          <cell r="X3843">
            <v>0</v>
          </cell>
          <cell r="Y3843">
            <v>0</v>
          </cell>
          <cell r="Z3843">
            <v>0</v>
          </cell>
        </row>
        <row r="3844">
          <cell r="M3844">
            <v>0</v>
          </cell>
          <cell r="N3844">
            <v>0</v>
          </cell>
          <cell r="O3844">
            <v>0</v>
          </cell>
          <cell r="P3844">
            <v>0</v>
          </cell>
          <cell r="Q3844">
            <v>0</v>
          </cell>
          <cell r="R3844">
            <v>0</v>
          </cell>
          <cell r="S3844">
            <v>0</v>
          </cell>
          <cell r="T3844">
            <v>0</v>
          </cell>
          <cell r="U3844">
            <v>0</v>
          </cell>
          <cell r="V3844">
            <v>0</v>
          </cell>
          <cell r="W3844">
            <v>0</v>
          </cell>
          <cell r="X3844">
            <v>0</v>
          </cell>
          <cell r="Y3844">
            <v>0</v>
          </cell>
          <cell r="Z3844">
            <v>0</v>
          </cell>
        </row>
        <row r="3845">
          <cell r="M3845">
            <v>0</v>
          </cell>
          <cell r="N3845">
            <v>0</v>
          </cell>
          <cell r="O3845">
            <v>0</v>
          </cell>
          <cell r="P3845">
            <v>0</v>
          </cell>
          <cell r="Q3845">
            <v>0</v>
          </cell>
          <cell r="R3845">
            <v>0</v>
          </cell>
          <cell r="S3845">
            <v>0</v>
          </cell>
          <cell r="T3845">
            <v>0</v>
          </cell>
          <cell r="U3845">
            <v>0</v>
          </cell>
          <cell r="V3845">
            <v>0</v>
          </cell>
          <cell r="W3845">
            <v>0</v>
          </cell>
          <cell r="X3845">
            <v>0</v>
          </cell>
          <cell r="Y3845">
            <v>0</v>
          </cell>
          <cell r="Z3845">
            <v>0</v>
          </cell>
        </row>
        <row r="3846">
          <cell r="M3846">
            <v>0</v>
          </cell>
          <cell r="N3846">
            <v>0</v>
          </cell>
          <cell r="O3846">
            <v>0</v>
          </cell>
          <cell r="P3846">
            <v>0</v>
          </cell>
          <cell r="Q3846">
            <v>0</v>
          </cell>
          <cell r="R3846">
            <v>0</v>
          </cell>
          <cell r="S3846">
            <v>0</v>
          </cell>
          <cell r="T3846">
            <v>0</v>
          </cell>
          <cell r="U3846">
            <v>0</v>
          </cell>
          <cell r="V3846">
            <v>0</v>
          </cell>
          <cell r="W3846">
            <v>0</v>
          </cell>
          <cell r="X3846">
            <v>0</v>
          </cell>
          <cell r="Y3846">
            <v>0</v>
          </cell>
          <cell r="Z3846">
            <v>0</v>
          </cell>
        </row>
        <row r="3847">
          <cell r="M3847">
            <v>0</v>
          </cell>
          <cell r="N3847">
            <v>0</v>
          </cell>
          <cell r="O3847">
            <v>0</v>
          </cell>
          <cell r="P3847">
            <v>0</v>
          </cell>
          <cell r="Q3847">
            <v>0</v>
          </cell>
          <cell r="R3847">
            <v>0</v>
          </cell>
          <cell r="S3847">
            <v>0</v>
          </cell>
          <cell r="T3847">
            <v>0</v>
          </cell>
          <cell r="U3847">
            <v>0</v>
          </cell>
          <cell r="V3847">
            <v>0</v>
          </cell>
          <cell r="W3847">
            <v>0</v>
          </cell>
          <cell r="X3847">
            <v>0</v>
          </cell>
          <cell r="Y3847">
            <v>0</v>
          </cell>
          <cell r="Z3847">
            <v>0</v>
          </cell>
        </row>
        <row r="3848">
          <cell r="M3848">
            <v>0</v>
          </cell>
          <cell r="N3848">
            <v>0</v>
          </cell>
          <cell r="O3848">
            <v>0</v>
          </cell>
          <cell r="P3848">
            <v>0</v>
          </cell>
          <cell r="Q3848">
            <v>0</v>
          </cell>
          <cell r="R3848">
            <v>0</v>
          </cell>
          <cell r="S3848">
            <v>0</v>
          </cell>
          <cell r="T3848">
            <v>0</v>
          </cell>
          <cell r="U3848">
            <v>0</v>
          </cell>
          <cell r="V3848">
            <v>0</v>
          </cell>
          <cell r="W3848">
            <v>0</v>
          </cell>
          <cell r="X3848">
            <v>0</v>
          </cell>
          <cell r="Y3848">
            <v>0</v>
          </cell>
          <cell r="Z3848">
            <v>0</v>
          </cell>
        </row>
        <row r="3849">
          <cell r="M3849">
            <v>0</v>
          </cell>
          <cell r="N3849">
            <v>0</v>
          </cell>
          <cell r="O3849">
            <v>0</v>
          </cell>
          <cell r="P3849">
            <v>0</v>
          </cell>
          <cell r="Q3849">
            <v>0</v>
          </cell>
          <cell r="R3849">
            <v>0</v>
          </cell>
          <cell r="S3849">
            <v>0</v>
          </cell>
          <cell r="T3849">
            <v>0</v>
          </cell>
          <cell r="U3849">
            <v>0</v>
          </cell>
          <cell r="V3849">
            <v>0</v>
          </cell>
          <cell r="W3849">
            <v>0</v>
          </cell>
          <cell r="X3849">
            <v>0</v>
          </cell>
          <cell r="Y3849">
            <v>0</v>
          </cell>
          <cell r="Z3849">
            <v>0</v>
          </cell>
        </row>
        <row r="3850">
          <cell r="M3850">
            <v>0</v>
          </cell>
          <cell r="N3850">
            <v>0</v>
          </cell>
          <cell r="O3850">
            <v>0</v>
          </cell>
          <cell r="P3850">
            <v>0</v>
          </cell>
          <cell r="Q3850">
            <v>0</v>
          </cell>
          <cell r="R3850">
            <v>0</v>
          </cell>
          <cell r="S3850">
            <v>0</v>
          </cell>
          <cell r="T3850">
            <v>0</v>
          </cell>
          <cell r="U3850">
            <v>0</v>
          </cell>
          <cell r="V3850">
            <v>0</v>
          </cell>
          <cell r="W3850">
            <v>0</v>
          </cell>
          <cell r="X3850">
            <v>0</v>
          </cell>
          <cell r="Y3850">
            <v>0</v>
          </cell>
          <cell r="Z3850">
            <v>0</v>
          </cell>
        </row>
        <row r="3851">
          <cell r="M3851">
            <v>0</v>
          </cell>
          <cell r="N3851">
            <v>0</v>
          </cell>
          <cell r="O3851">
            <v>0</v>
          </cell>
          <cell r="P3851">
            <v>0</v>
          </cell>
          <cell r="Q3851">
            <v>0</v>
          </cell>
          <cell r="R3851">
            <v>0</v>
          </cell>
          <cell r="S3851">
            <v>0</v>
          </cell>
          <cell r="T3851">
            <v>0</v>
          </cell>
          <cell r="U3851">
            <v>0</v>
          </cell>
          <cell r="V3851">
            <v>0</v>
          </cell>
          <cell r="W3851">
            <v>0</v>
          </cell>
          <cell r="X3851">
            <v>0</v>
          </cell>
          <cell r="Y3851">
            <v>0</v>
          </cell>
          <cell r="Z3851">
            <v>0</v>
          </cell>
        </row>
        <row r="3852">
          <cell r="M3852">
            <v>0</v>
          </cell>
          <cell r="N3852">
            <v>0</v>
          </cell>
          <cell r="O3852">
            <v>0</v>
          </cell>
          <cell r="P3852">
            <v>0</v>
          </cell>
          <cell r="Q3852">
            <v>0</v>
          </cell>
          <cell r="R3852">
            <v>0</v>
          </cell>
          <cell r="S3852">
            <v>0</v>
          </cell>
          <cell r="T3852">
            <v>0</v>
          </cell>
          <cell r="U3852">
            <v>0</v>
          </cell>
          <cell r="V3852">
            <v>0</v>
          </cell>
          <cell r="W3852">
            <v>0</v>
          </cell>
          <cell r="X3852">
            <v>0</v>
          </cell>
          <cell r="Y3852">
            <v>0</v>
          </cell>
          <cell r="Z3852">
            <v>0</v>
          </cell>
        </row>
        <row r="3853">
          <cell r="M3853">
            <v>0</v>
          </cell>
          <cell r="N3853">
            <v>0</v>
          </cell>
          <cell r="O3853">
            <v>0</v>
          </cell>
          <cell r="P3853">
            <v>0</v>
          </cell>
          <cell r="Q3853">
            <v>0</v>
          </cell>
          <cell r="R3853">
            <v>0</v>
          </cell>
          <cell r="S3853">
            <v>0</v>
          </cell>
          <cell r="T3853">
            <v>0</v>
          </cell>
          <cell r="U3853">
            <v>0</v>
          </cell>
          <cell r="V3853">
            <v>0</v>
          </cell>
          <cell r="W3853">
            <v>0</v>
          </cell>
          <cell r="X3853">
            <v>0</v>
          </cell>
          <cell r="Y3853">
            <v>0</v>
          </cell>
          <cell r="Z3853">
            <v>0</v>
          </cell>
        </row>
        <row r="3854">
          <cell r="M3854">
            <v>0</v>
          </cell>
          <cell r="N3854">
            <v>0</v>
          </cell>
          <cell r="O3854">
            <v>0</v>
          </cell>
          <cell r="P3854">
            <v>0</v>
          </cell>
          <cell r="Q3854">
            <v>0</v>
          </cell>
          <cell r="R3854">
            <v>0</v>
          </cell>
          <cell r="S3854">
            <v>0</v>
          </cell>
          <cell r="T3854">
            <v>0</v>
          </cell>
          <cell r="U3854">
            <v>0</v>
          </cell>
          <cell r="V3854">
            <v>0</v>
          </cell>
          <cell r="W3854">
            <v>0</v>
          </cell>
          <cell r="X3854">
            <v>0</v>
          </cell>
          <cell r="Y3854">
            <v>0</v>
          </cell>
          <cell r="Z3854">
            <v>0</v>
          </cell>
        </row>
        <row r="3855">
          <cell r="M3855">
            <v>0</v>
          </cell>
          <cell r="N3855">
            <v>0</v>
          </cell>
          <cell r="O3855">
            <v>0</v>
          </cell>
          <cell r="P3855">
            <v>0</v>
          </cell>
          <cell r="Q3855">
            <v>0</v>
          </cell>
          <cell r="R3855">
            <v>0</v>
          </cell>
          <cell r="S3855">
            <v>0</v>
          </cell>
          <cell r="T3855">
            <v>0</v>
          </cell>
          <cell r="U3855">
            <v>0</v>
          </cell>
          <cell r="V3855">
            <v>0</v>
          </cell>
          <cell r="W3855">
            <v>0</v>
          </cell>
          <cell r="X3855">
            <v>0</v>
          </cell>
          <cell r="Y3855">
            <v>0</v>
          </cell>
          <cell r="Z3855">
            <v>0</v>
          </cell>
        </row>
        <row r="3856">
          <cell r="M3856">
            <v>0</v>
          </cell>
          <cell r="N3856">
            <v>0</v>
          </cell>
          <cell r="O3856">
            <v>0</v>
          </cell>
          <cell r="P3856">
            <v>0</v>
          </cell>
          <cell r="Q3856">
            <v>0</v>
          </cell>
          <cell r="R3856">
            <v>0</v>
          </cell>
          <cell r="S3856">
            <v>0</v>
          </cell>
          <cell r="T3856">
            <v>0</v>
          </cell>
          <cell r="U3856">
            <v>0</v>
          </cell>
          <cell r="V3856">
            <v>0</v>
          </cell>
          <cell r="W3856">
            <v>0</v>
          </cell>
          <cell r="X3856">
            <v>0</v>
          </cell>
          <cell r="Y3856">
            <v>0</v>
          </cell>
          <cell r="Z3856">
            <v>0</v>
          </cell>
        </row>
        <row r="3857">
          <cell r="M3857">
            <v>0</v>
          </cell>
          <cell r="N3857">
            <v>0</v>
          </cell>
          <cell r="O3857">
            <v>0</v>
          </cell>
          <cell r="P3857">
            <v>0</v>
          </cell>
          <cell r="Q3857">
            <v>0</v>
          </cell>
          <cell r="R3857">
            <v>0</v>
          </cell>
          <cell r="S3857">
            <v>0</v>
          </cell>
          <cell r="T3857">
            <v>0</v>
          </cell>
          <cell r="U3857">
            <v>0</v>
          </cell>
          <cell r="V3857">
            <v>0</v>
          </cell>
          <cell r="W3857">
            <v>0</v>
          </cell>
          <cell r="X3857">
            <v>0</v>
          </cell>
          <cell r="Y3857">
            <v>0</v>
          </cell>
          <cell r="Z3857">
            <v>0</v>
          </cell>
        </row>
        <row r="3858">
          <cell r="M3858">
            <v>0</v>
          </cell>
          <cell r="N3858">
            <v>0</v>
          </cell>
          <cell r="O3858">
            <v>0</v>
          </cell>
          <cell r="P3858">
            <v>0</v>
          </cell>
          <cell r="Q3858">
            <v>0</v>
          </cell>
          <cell r="R3858">
            <v>0</v>
          </cell>
          <cell r="S3858">
            <v>0</v>
          </cell>
          <cell r="T3858">
            <v>0</v>
          </cell>
          <cell r="U3858">
            <v>0</v>
          </cell>
          <cell r="V3858">
            <v>0</v>
          </cell>
          <cell r="W3858">
            <v>0</v>
          </cell>
          <cell r="X3858">
            <v>0</v>
          </cell>
          <cell r="Y3858">
            <v>0</v>
          </cell>
          <cell r="Z3858">
            <v>0</v>
          </cell>
        </row>
        <row r="3859">
          <cell r="M3859">
            <v>0</v>
          </cell>
          <cell r="N3859">
            <v>0</v>
          </cell>
          <cell r="O3859">
            <v>0</v>
          </cell>
          <cell r="P3859">
            <v>0</v>
          </cell>
          <cell r="Q3859">
            <v>0</v>
          </cell>
          <cell r="R3859">
            <v>0</v>
          </cell>
          <cell r="S3859">
            <v>0</v>
          </cell>
          <cell r="T3859">
            <v>0</v>
          </cell>
          <cell r="U3859">
            <v>0</v>
          </cell>
          <cell r="V3859">
            <v>0</v>
          </cell>
          <cell r="W3859">
            <v>0</v>
          </cell>
          <cell r="X3859">
            <v>0</v>
          </cell>
          <cell r="Y3859">
            <v>0</v>
          </cell>
          <cell r="Z3859">
            <v>0</v>
          </cell>
        </row>
        <row r="3860">
          <cell r="M3860">
            <v>0</v>
          </cell>
          <cell r="N3860">
            <v>0</v>
          </cell>
          <cell r="O3860">
            <v>0</v>
          </cell>
          <cell r="P3860">
            <v>0</v>
          </cell>
          <cell r="Q3860">
            <v>0</v>
          </cell>
          <cell r="R3860">
            <v>0</v>
          </cell>
          <cell r="S3860">
            <v>0</v>
          </cell>
          <cell r="T3860">
            <v>0</v>
          </cell>
          <cell r="U3860">
            <v>0</v>
          </cell>
          <cell r="V3860">
            <v>0</v>
          </cell>
          <cell r="W3860">
            <v>0</v>
          </cell>
          <cell r="X3860">
            <v>0</v>
          </cell>
          <cell r="Y3860">
            <v>0</v>
          </cell>
          <cell r="Z3860">
            <v>0</v>
          </cell>
        </row>
        <row r="3861">
          <cell r="M3861">
            <v>0</v>
          </cell>
          <cell r="N3861">
            <v>0</v>
          </cell>
          <cell r="O3861">
            <v>0</v>
          </cell>
          <cell r="P3861">
            <v>0</v>
          </cell>
          <cell r="Q3861">
            <v>0</v>
          </cell>
          <cell r="R3861">
            <v>0</v>
          </cell>
          <cell r="S3861">
            <v>0</v>
          </cell>
          <cell r="T3861">
            <v>0</v>
          </cell>
          <cell r="U3861">
            <v>0</v>
          </cell>
          <cell r="V3861">
            <v>0</v>
          </cell>
          <cell r="W3861">
            <v>0</v>
          </cell>
          <cell r="X3861">
            <v>0</v>
          </cell>
          <cell r="Y3861">
            <v>0</v>
          </cell>
          <cell r="Z3861">
            <v>0</v>
          </cell>
        </row>
        <row r="3862">
          <cell r="M3862">
            <v>0</v>
          </cell>
          <cell r="N3862">
            <v>0</v>
          </cell>
          <cell r="O3862">
            <v>0</v>
          </cell>
          <cell r="P3862">
            <v>0</v>
          </cell>
          <cell r="Q3862">
            <v>0</v>
          </cell>
          <cell r="R3862">
            <v>0</v>
          </cell>
          <cell r="S3862">
            <v>0</v>
          </cell>
          <cell r="T3862">
            <v>0</v>
          </cell>
          <cell r="U3862">
            <v>0</v>
          </cell>
          <cell r="V3862">
            <v>0</v>
          </cell>
          <cell r="W3862">
            <v>0</v>
          </cell>
          <cell r="X3862">
            <v>0</v>
          </cell>
          <cell r="Y3862">
            <v>0</v>
          </cell>
          <cell r="Z3862">
            <v>0</v>
          </cell>
        </row>
        <row r="3863">
          <cell r="M3863">
            <v>0</v>
          </cell>
          <cell r="N3863">
            <v>0</v>
          </cell>
          <cell r="O3863">
            <v>0</v>
          </cell>
          <cell r="P3863">
            <v>0</v>
          </cell>
          <cell r="Q3863">
            <v>0</v>
          </cell>
          <cell r="R3863">
            <v>0</v>
          </cell>
          <cell r="S3863">
            <v>0</v>
          </cell>
          <cell r="T3863">
            <v>0</v>
          </cell>
          <cell r="U3863">
            <v>0</v>
          </cell>
          <cell r="V3863">
            <v>0</v>
          </cell>
          <cell r="W3863">
            <v>0</v>
          </cell>
          <cell r="X3863">
            <v>0</v>
          </cell>
          <cell r="Y3863">
            <v>0</v>
          </cell>
          <cell r="Z3863">
            <v>0</v>
          </cell>
        </row>
        <row r="3864">
          <cell r="M3864">
            <v>0</v>
          </cell>
          <cell r="N3864">
            <v>0</v>
          </cell>
          <cell r="O3864">
            <v>0</v>
          </cell>
          <cell r="P3864">
            <v>0</v>
          </cell>
          <cell r="Q3864">
            <v>0</v>
          </cell>
          <cell r="R3864">
            <v>0</v>
          </cell>
          <cell r="S3864">
            <v>0</v>
          </cell>
          <cell r="T3864">
            <v>0</v>
          </cell>
          <cell r="U3864">
            <v>0</v>
          </cell>
          <cell r="V3864">
            <v>0</v>
          </cell>
          <cell r="W3864">
            <v>0</v>
          </cell>
          <cell r="X3864">
            <v>0</v>
          </cell>
          <cell r="Y3864">
            <v>0</v>
          </cell>
          <cell r="Z3864">
            <v>0</v>
          </cell>
        </row>
        <row r="3865">
          <cell r="M3865">
            <v>0</v>
          </cell>
          <cell r="N3865">
            <v>0</v>
          </cell>
          <cell r="O3865">
            <v>0</v>
          </cell>
          <cell r="P3865">
            <v>0</v>
          </cell>
          <cell r="Q3865">
            <v>0</v>
          </cell>
          <cell r="R3865">
            <v>0</v>
          </cell>
          <cell r="S3865">
            <v>0</v>
          </cell>
          <cell r="T3865">
            <v>0</v>
          </cell>
          <cell r="U3865">
            <v>0</v>
          </cell>
          <cell r="V3865">
            <v>0</v>
          </cell>
          <cell r="W3865">
            <v>0</v>
          </cell>
          <cell r="X3865">
            <v>0</v>
          </cell>
          <cell r="Y3865">
            <v>0</v>
          </cell>
          <cell r="Z3865">
            <v>0</v>
          </cell>
        </row>
        <row r="3866">
          <cell r="M3866">
            <v>0</v>
          </cell>
          <cell r="N3866">
            <v>0</v>
          </cell>
          <cell r="O3866">
            <v>0</v>
          </cell>
          <cell r="P3866">
            <v>0</v>
          </cell>
          <cell r="Q3866">
            <v>0</v>
          </cell>
          <cell r="R3866">
            <v>0</v>
          </cell>
          <cell r="S3866">
            <v>0</v>
          </cell>
          <cell r="T3866">
            <v>0</v>
          </cell>
          <cell r="U3866">
            <v>0</v>
          </cell>
          <cell r="V3866">
            <v>0</v>
          </cell>
          <cell r="W3866">
            <v>0</v>
          </cell>
          <cell r="X3866">
            <v>0</v>
          </cell>
          <cell r="Y3866">
            <v>0</v>
          </cell>
          <cell r="Z3866">
            <v>0</v>
          </cell>
        </row>
        <row r="3867">
          <cell r="M3867">
            <v>0</v>
          </cell>
          <cell r="N3867">
            <v>0</v>
          </cell>
          <cell r="O3867">
            <v>0</v>
          </cell>
          <cell r="P3867">
            <v>0</v>
          </cell>
          <cell r="Q3867">
            <v>0</v>
          </cell>
          <cell r="R3867">
            <v>0</v>
          </cell>
          <cell r="S3867">
            <v>0</v>
          </cell>
          <cell r="T3867">
            <v>0</v>
          </cell>
          <cell r="U3867">
            <v>0</v>
          </cell>
          <cell r="V3867">
            <v>0</v>
          </cell>
          <cell r="W3867">
            <v>0</v>
          </cell>
          <cell r="X3867">
            <v>0</v>
          </cell>
          <cell r="Y3867">
            <v>0</v>
          </cell>
          <cell r="Z3867">
            <v>0</v>
          </cell>
        </row>
        <row r="3868">
          <cell r="M3868">
            <v>0</v>
          </cell>
          <cell r="N3868">
            <v>0</v>
          </cell>
          <cell r="O3868">
            <v>0</v>
          </cell>
          <cell r="P3868">
            <v>0</v>
          </cell>
          <cell r="Q3868">
            <v>0</v>
          </cell>
          <cell r="R3868">
            <v>0</v>
          </cell>
          <cell r="S3868">
            <v>0</v>
          </cell>
          <cell r="T3868">
            <v>0</v>
          </cell>
          <cell r="U3868">
            <v>0</v>
          </cell>
          <cell r="V3868">
            <v>0</v>
          </cell>
          <cell r="W3868">
            <v>0</v>
          </cell>
          <cell r="X3868">
            <v>0</v>
          </cell>
          <cell r="Y3868">
            <v>0</v>
          </cell>
          <cell r="Z3868">
            <v>0</v>
          </cell>
        </row>
        <row r="3869">
          <cell r="M3869">
            <v>0</v>
          </cell>
          <cell r="N3869">
            <v>0</v>
          </cell>
          <cell r="O3869">
            <v>0</v>
          </cell>
          <cell r="P3869">
            <v>0</v>
          </cell>
          <cell r="Q3869">
            <v>0</v>
          </cell>
          <cell r="R3869">
            <v>0</v>
          </cell>
          <cell r="S3869">
            <v>0</v>
          </cell>
          <cell r="T3869">
            <v>0</v>
          </cell>
          <cell r="U3869">
            <v>0</v>
          </cell>
          <cell r="V3869">
            <v>0</v>
          </cell>
          <cell r="W3869">
            <v>0</v>
          </cell>
          <cell r="X3869">
            <v>0</v>
          </cell>
          <cell r="Y3869">
            <v>0</v>
          </cell>
          <cell r="Z3869">
            <v>0</v>
          </cell>
        </row>
        <row r="3870">
          <cell r="M3870">
            <v>0</v>
          </cell>
          <cell r="N3870">
            <v>0</v>
          </cell>
          <cell r="O3870">
            <v>0</v>
          </cell>
          <cell r="P3870">
            <v>0</v>
          </cell>
          <cell r="Q3870">
            <v>0</v>
          </cell>
          <cell r="R3870">
            <v>0</v>
          </cell>
          <cell r="S3870">
            <v>0</v>
          </cell>
          <cell r="T3870">
            <v>0</v>
          </cell>
          <cell r="U3870">
            <v>0</v>
          </cell>
          <cell r="V3870">
            <v>0</v>
          </cell>
          <cell r="W3870">
            <v>0</v>
          </cell>
          <cell r="X3870">
            <v>0</v>
          </cell>
          <cell r="Y3870">
            <v>0</v>
          </cell>
          <cell r="Z3870">
            <v>0</v>
          </cell>
        </row>
        <row r="3871">
          <cell r="M3871">
            <v>0</v>
          </cell>
          <cell r="N3871">
            <v>0</v>
          </cell>
          <cell r="O3871">
            <v>0</v>
          </cell>
          <cell r="P3871">
            <v>0</v>
          </cell>
          <cell r="Q3871">
            <v>0</v>
          </cell>
          <cell r="R3871">
            <v>0</v>
          </cell>
          <cell r="S3871">
            <v>0</v>
          </cell>
          <cell r="T3871">
            <v>0</v>
          </cell>
          <cell r="U3871">
            <v>0</v>
          </cell>
          <cell r="V3871">
            <v>0</v>
          </cell>
          <cell r="W3871">
            <v>0</v>
          </cell>
          <cell r="X3871">
            <v>0</v>
          </cell>
          <cell r="Y3871">
            <v>0</v>
          </cell>
          <cell r="Z3871">
            <v>0</v>
          </cell>
        </row>
        <row r="3872">
          <cell r="M3872">
            <v>0</v>
          </cell>
          <cell r="N3872">
            <v>0</v>
          </cell>
          <cell r="O3872">
            <v>0</v>
          </cell>
          <cell r="P3872">
            <v>0</v>
          </cell>
          <cell r="Q3872">
            <v>0</v>
          </cell>
          <cell r="R3872">
            <v>0</v>
          </cell>
          <cell r="S3872">
            <v>0</v>
          </cell>
          <cell r="T3872">
            <v>0</v>
          </cell>
          <cell r="U3872">
            <v>0</v>
          </cell>
          <cell r="V3872">
            <v>0</v>
          </cell>
          <cell r="W3872">
            <v>0</v>
          </cell>
          <cell r="X3872">
            <v>0</v>
          </cell>
          <cell r="Y3872">
            <v>0</v>
          </cell>
          <cell r="Z3872">
            <v>0</v>
          </cell>
        </row>
        <row r="3873">
          <cell r="M3873">
            <v>0</v>
          </cell>
          <cell r="N3873">
            <v>0</v>
          </cell>
          <cell r="O3873">
            <v>0</v>
          </cell>
          <cell r="P3873">
            <v>0</v>
          </cell>
          <cell r="Q3873">
            <v>0</v>
          </cell>
          <cell r="R3873">
            <v>0</v>
          </cell>
          <cell r="S3873">
            <v>0</v>
          </cell>
          <cell r="T3873">
            <v>0</v>
          </cell>
          <cell r="U3873">
            <v>0</v>
          </cell>
          <cell r="V3873">
            <v>0</v>
          </cell>
          <cell r="W3873">
            <v>0</v>
          </cell>
          <cell r="X3873">
            <v>0</v>
          </cell>
          <cell r="Y3873">
            <v>0</v>
          </cell>
          <cell r="Z3873">
            <v>0</v>
          </cell>
        </row>
        <row r="3874">
          <cell r="M3874">
            <v>0</v>
          </cell>
          <cell r="N3874">
            <v>0</v>
          </cell>
          <cell r="O3874">
            <v>0</v>
          </cell>
          <cell r="P3874">
            <v>0</v>
          </cell>
          <cell r="Q3874">
            <v>0</v>
          </cell>
          <cell r="R3874">
            <v>0</v>
          </cell>
          <cell r="S3874">
            <v>0</v>
          </cell>
          <cell r="T3874">
            <v>0</v>
          </cell>
          <cell r="U3874">
            <v>0</v>
          </cell>
          <cell r="V3874">
            <v>0</v>
          </cell>
          <cell r="W3874">
            <v>0</v>
          </cell>
          <cell r="X3874">
            <v>0</v>
          </cell>
          <cell r="Y3874">
            <v>0</v>
          </cell>
          <cell r="Z3874">
            <v>0</v>
          </cell>
        </row>
        <row r="3875">
          <cell r="M3875">
            <v>0</v>
          </cell>
          <cell r="N3875">
            <v>0</v>
          </cell>
          <cell r="O3875">
            <v>0</v>
          </cell>
          <cell r="P3875">
            <v>0</v>
          </cell>
          <cell r="Q3875">
            <v>0</v>
          </cell>
          <cell r="R3875">
            <v>0</v>
          </cell>
          <cell r="S3875">
            <v>0</v>
          </cell>
          <cell r="T3875">
            <v>0</v>
          </cell>
          <cell r="U3875">
            <v>0</v>
          </cell>
          <cell r="V3875">
            <v>0</v>
          </cell>
          <cell r="W3875">
            <v>0</v>
          </cell>
          <cell r="X3875">
            <v>0</v>
          </cell>
          <cell r="Y3875">
            <v>0</v>
          </cell>
          <cell r="Z3875">
            <v>0</v>
          </cell>
        </row>
        <row r="3876">
          <cell r="M3876">
            <v>0</v>
          </cell>
          <cell r="N3876">
            <v>0</v>
          </cell>
          <cell r="O3876">
            <v>0</v>
          </cell>
          <cell r="P3876">
            <v>0</v>
          </cell>
          <cell r="Q3876">
            <v>0</v>
          </cell>
          <cell r="R3876">
            <v>0</v>
          </cell>
          <cell r="S3876">
            <v>0</v>
          </cell>
          <cell r="T3876">
            <v>0</v>
          </cell>
          <cell r="U3876">
            <v>0</v>
          </cell>
          <cell r="V3876">
            <v>0</v>
          </cell>
          <cell r="W3876">
            <v>0</v>
          </cell>
          <cell r="X3876">
            <v>0</v>
          </cell>
          <cell r="Y3876">
            <v>0</v>
          </cell>
          <cell r="Z3876">
            <v>0</v>
          </cell>
        </row>
        <row r="3877">
          <cell r="M3877">
            <v>0</v>
          </cell>
          <cell r="N3877">
            <v>0</v>
          </cell>
          <cell r="O3877">
            <v>0</v>
          </cell>
          <cell r="P3877">
            <v>0</v>
          </cell>
          <cell r="Q3877">
            <v>0</v>
          </cell>
          <cell r="R3877">
            <v>0</v>
          </cell>
          <cell r="S3877">
            <v>0</v>
          </cell>
          <cell r="T3877">
            <v>0</v>
          </cell>
          <cell r="U3877">
            <v>0</v>
          </cell>
          <cell r="V3877">
            <v>0</v>
          </cell>
          <cell r="W3877">
            <v>0</v>
          </cell>
          <cell r="X3877">
            <v>0</v>
          </cell>
          <cell r="Y3877">
            <v>0</v>
          </cell>
          <cell r="Z3877">
            <v>0</v>
          </cell>
        </row>
        <row r="3878">
          <cell r="M3878">
            <v>0</v>
          </cell>
          <cell r="N3878">
            <v>0</v>
          </cell>
          <cell r="O3878">
            <v>0</v>
          </cell>
          <cell r="P3878">
            <v>0</v>
          </cell>
          <cell r="Q3878">
            <v>0</v>
          </cell>
          <cell r="R3878">
            <v>0</v>
          </cell>
          <cell r="S3878">
            <v>0</v>
          </cell>
          <cell r="T3878">
            <v>0</v>
          </cell>
          <cell r="U3878">
            <v>0</v>
          </cell>
          <cell r="V3878">
            <v>0</v>
          </cell>
          <cell r="W3878">
            <v>0</v>
          </cell>
          <cell r="X3878">
            <v>0</v>
          </cell>
          <cell r="Y3878">
            <v>0</v>
          </cell>
          <cell r="Z3878">
            <v>0</v>
          </cell>
        </row>
        <row r="3879">
          <cell r="M3879">
            <v>0</v>
          </cell>
          <cell r="N3879">
            <v>0</v>
          </cell>
          <cell r="O3879">
            <v>0</v>
          </cell>
          <cell r="P3879">
            <v>0</v>
          </cell>
          <cell r="Q3879">
            <v>0</v>
          </cell>
          <cell r="R3879">
            <v>0</v>
          </cell>
          <cell r="S3879">
            <v>0</v>
          </cell>
          <cell r="T3879">
            <v>0</v>
          </cell>
          <cell r="U3879">
            <v>0</v>
          </cell>
          <cell r="V3879">
            <v>0</v>
          </cell>
          <cell r="W3879">
            <v>0</v>
          </cell>
          <cell r="X3879">
            <v>0</v>
          </cell>
          <cell r="Y3879">
            <v>0</v>
          </cell>
          <cell r="Z3879">
            <v>0</v>
          </cell>
        </row>
        <row r="3880">
          <cell r="M3880">
            <v>0</v>
          </cell>
          <cell r="N3880">
            <v>0</v>
          </cell>
          <cell r="O3880">
            <v>0</v>
          </cell>
          <cell r="P3880">
            <v>0</v>
          </cell>
          <cell r="Q3880">
            <v>0</v>
          </cell>
          <cell r="R3880">
            <v>0</v>
          </cell>
          <cell r="S3880">
            <v>0</v>
          </cell>
          <cell r="T3880">
            <v>0</v>
          </cell>
          <cell r="U3880">
            <v>0</v>
          </cell>
          <cell r="V3880">
            <v>0</v>
          </cell>
          <cell r="W3880">
            <v>0</v>
          </cell>
          <cell r="X3880">
            <v>0</v>
          </cell>
          <cell r="Y3880">
            <v>0</v>
          </cell>
          <cell r="Z3880">
            <v>0</v>
          </cell>
        </row>
        <row r="3881">
          <cell r="M3881">
            <v>0</v>
          </cell>
          <cell r="N3881">
            <v>0</v>
          </cell>
          <cell r="O3881">
            <v>0</v>
          </cell>
          <cell r="P3881">
            <v>0</v>
          </cell>
          <cell r="Q3881">
            <v>0</v>
          </cell>
          <cell r="R3881">
            <v>0</v>
          </cell>
          <cell r="S3881">
            <v>0</v>
          </cell>
          <cell r="T3881">
            <v>0</v>
          </cell>
          <cell r="U3881">
            <v>0</v>
          </cell>
          <cell r="V3881">
            <v>0</v>
          </cell>
          <cell r="W3881">
            <v>0</v>
          </cell>
          <cell r="X3881">
            <v>0</v>
          </cell>
          <cell r="Y3881">
            <v>0</v>
          </cell>
          <cell r="Z3881">
            <v>0</v>
          </cell>
        </row>
        <row r="3882">
          <cell r="M3882">
            <v>0</v>
          </cell>
          <cell r="N3882">
            <v>0</v>
          </cell>
          <cell r="O3882">
            <v>0</v>
          </cell>
          <cell r="P3882">
            <v>0</v>
          </cell>
          <cell r="Q3882">
            <v>0</v>
          </cell>
          <cell r="R3882">
            <v>0</v>
          </cell>
          <cell r="S3882">
            <v>0</v>
          </cell>
          <cell r="T3882">
            <v>0</v>
          </cell>
          <cell r="U3882">
            <v>0</v>
          </cell>
          <cell r="V3882">
            <v>0</v>
          </cell>
          <cell r="W3882">
            <v>0</v>
          </cell>
          <cell r="X3882">
            <v>0</v>
          </cell>
          <cell r="Y3882">
            <v>0</v>
          </cell>
          <cell r="Z3882">
            <v>0</v>
          </cell>
        </row>
        <row r="3883">
          <cell r="M3883">
            <v>0</v>
          </cell>
          <cell r="N3883">
            <v>0</v>
          </cell>
          <cell r="O3883">
            <v>0</v>
          </cell>
          <cell r="P3883">
            <v>0</v>
          </cell>
          <cell r="Q3883">
            <v>0</v>
          </cell>
          <cell r="R3883">
            <v>0</v>
          </cell>
          <cell r="S3883">
            <v>0</v>
          </cell>
          <cell r="T3883">
            <v>0</v>
          </cell>
          <cell r="U3883">
            <v>0</v>
          </cell>
          <cell r="V3883">
            <v>0</v>
          </cell>
          <cell r="W3883">
            <v>0</v>
          </cell>
          <cell r="X3883">
            <v>0</v>
          </cell>
          <cell r="Y3883">
            <v>0</v>
          </cell>
          <cell r="Z3883">
            <v>0</v>
          </cell>
        </row>
        <row r="3884">
          <cell r="M3884">
            <v>0</v>
          </cell>
          <cell r="N3884">
            <v>0</v>
          </cell>
          <cell r="O3884">
            <v>0</v>
          </cell>
          <cell r="P3884">
            <v>0</v>
          </cell>
          <cell r="Q3884">
            <v>0</v>
          </cell>
          <cell r="R3884">
            <v>0</v>
          </cell>
          <cell r="S3884">
            <v>0</v>
          </cell>
          <cell r="T3884">
            <v>0</v>
          </cell>
          <cell r="U3884">
            <v>0</v>
          </cell>
          <cell r="V3884">
            <v>0</v>
          </cell>
          <cell r="W3884">
            <v>0</v>
          </cell>
          <cell r="X3884">
            <v>0</v>
          </cell>
          <cell r="Y3884">
            <v>0</v>
          </cell>
          <cell r="Z3884">
            <v>0</v>
          </cell>
        </row>
        <row r="3885">
          <cell r="M3885">
            <v>0</v>
          </cell>
          <cell r="N3885">
            <v>0</v>
          </cell>
          <cell r="O3885">
            <v>0</v>
          </cell>
          <cell r="P3885">
            <v>0</v>
          </cell>
          <cell r="Q3885">
            <v>0</v>
          </cell>
          <cell r="R3885">
            <v>0</v>
          </cell>
          <cell r="S3885">
            <v>0</v>
          </cell>
          <cell r="T3885">
            <v>0</v>
          </cell>
          <cell r="U3885">
            <v>0</v>
          </cell>
          <cell r="V3885">
            <v>0</v>
          </cell>
          <cell r="W3885">
            <v>0</v>
          </cell>
          <cell r="X3885">
            <v>0</v>
          </cell>
          <cell r="Y3885">
            <v>0</v>
          </cell>
          <cell r="Z3885">
            <v>0</v>
          </cell>
        </row>
        <row r="3886">
          <cell r="M3886">
            <v>0</v>
          </cell>
          <cell r="N3886">
            <v>0</v>
          </cell>
          <cell r="O3886">
            <v>0</v>
          </cell>
          <cell r="P3886">
            <v>0</v>
          </cell>
          <cell r="Q3886">
            <v>0</v>
          </cell>
          <cell r="R3886">
            <v>0</v>
          </cell>
          <cell r="S3886">
            <v>0</v>
          </cell>
          <cell r="T3886">
            <v>0</v>
          </cell>
          <cell r="U3886">
            <v>0</v>
          </cell>
          <cell r="V3886">
            <v>0</v>
          </cell>
          <cell r="W3886">
            <v>0</v>
          </cell>
          <cell r="X3886">
            <v>0</v>
          </cell>
          <cell r="Y3886">
            <v>0</v>
          </cell>
          <cell r="Z3886">
            <v>0</v>
          </cell>
        </row>
        <row r="3887">
          <cell r="M3887">
            <v>0</v>
          </cell>
          <cell r="N3887">
            <v>0</v>
          </cell>
          <cell r="O3887">
            <v>0</v>
          </cell>
          <cell r="P3887">
            <v>0</v>
          </cell>
          <cell r="Q3887">
            <v>0</v>
          </cell>
          <cell r="R3887">
            <v>0</v>
          </cell>
          <cell r="S3887">
            <v>0</v>
          </cell>
          <cell r="T3887">
            <v>0</v>
          </cell>
          <cell r="U3887">
            <v>0</v>
          </cell>
          <cell r="V3887">
            <v>0</v>
          </cell>
          <cell r="W3887">
            <v>0</v>
          </cell>
          <cell r="X3887">
            <v>0</v>
          </cell>
          <cell r="Y3887">
            <v>0</v>
          </cell>
          <cell r="Z3887">
            <v>0</v>
          </cell>
        </row>
        <row r="3888">
          <cell r="M3888">
            <v>0</v>
          </cell>
          <cell r="N3888">
            <v>0</v>
          </cell>
          <cell r="O3888">
            <v>0</v>
          </cell>
          <cell r="P3888">
            <v>0</v>
          </cell>
          <cell r="Q3888">
            <v>0</v>
          </cell>
          <cell r="R3888">
            <v>0</v>
          </cell>
          <cell r="S3888">
            <v>0</v>
          </cell>
          <cell r="T3888">
            <v>0</v>
          </cell>
          <cell r="U3888">
            <v>0</v>
          </cell>
          <cell r="V3888">
            <v>0</v>
          </cell>
          <cell r="W3888">
            <v>0</v>
          </cell>
          <cell r="X3888">
            <v>0</v>
          </cell>
          <cell r="Y3888">
            <v>0</v>
          </cell>
          <cell r="Z3888">
            <v>0</v>
          </cell>
        </row>
        <row r="3889">
          <cell r="M3889">
            <v>0</v>
          </cell>
          <cell r="N3889">
            <v>0</v>
          </cell>
          <cell r="O3889">
            <v>0</v>
          </cell>
          <cell r="P3889">
            <v>0</v>
          </cell>
          <cell r="Q3889">
            <v>0</v>
          </cell>
          <cell r="R3889">
            <v>0</v>
          </cell>
          <cell r="S3889">
            <v>0</v>
          </cell>
          <cell r="T3889">
            <v>0</v>
          </cell>
          <cell r="U3889">
            <v>0</v>
          </cell>
          <cell r="V3889">
            <v>0</v>
          </cell>
          <cell r="W3889">
            <v>0</v>
          </cell>
          <cell r="X3889">
            <v>0</v>
          </cell>
          <cell r="Y3889">
            <v>0</v>
          </cell>
          <cell r="Z3889">
            <v>0</v>
          </cell>
        </row>
        <row r="3890">
          <cell r="M3890">
            <v>0</v>
          </cell>
          <cell r="N3890">
            <v>0</v>
          </cell>
          <cell r="O3890">
            <v>0</v>
          </cell>
          <cell r="P3890">
            <v>0</v>
          </cell>
          <cell r="Q3890">
            <v>0</v>
          </cell>
          <cell r="R3890">
            <v>0</v>
          </cell>
          <cell r="S3890">
            <v>0</v>
          </cell>
          <cell r="T3890">
            <v>0</v>
          </cell>
          <cell r="U3890">
            <v>0</v>
          </cell>
          <cell r="V3890">
            <v>0</v>
          </cell>
          <cell r="W3890">
            <v>0</v>
          </cell>
          <cell r="X3890">
            <v>0</v>
          </cell>
          <cell r="Y3890">
            <v>0</v>
          </cell>
          <cell r="Z3890">
            <v>0</v>
          </cell>
        </row>
        <row r="3891">
          <cell r="M3891">
            <v>0</v>
          </cell>
          <cell r="N3891">
            <v>0</v>
          </cell>
          <cell r="O3891">
            <v>0</v>
          </cell>
          <cell r="P3891">
            <v>0</v>
          </cell>
          <cell r="Q3891">
            <v>0</v>
          </cell>
          <cell r="R3891">
            <v>0</v>
          </cell>
          <cell r="S3891">
            <v>0</v>
          </cell>
          <cell r="T3891">
            <v>0</v>
          </cell>
          <cell r="U3891">
            <v>0</v>
          </cell>
          <cell r="V3891">
            <v>0</v>
          </cell>
          <cell r="W3891">
            <v>0</v>
          </cell>
          <cell r="X3891">
            <v>0</v>
          </cell>
          <cell r="Y3891">
            <v>0</v>
          </cell>
          <cell r="Z3891">
            <v>0</v>
          </cell>
        </row>
        <row r="3892">
          <cell r="M3892">
            <v>0</v>
          </cell>
          <cell r="N3892">
            <v>0</v>
          </cell>
          <cell r="O3892">
            <v>0</v>
          </cell>
          <cell r="P3892">
            <v>0</v>
          </cell>
          <cell r="Q3892">
            <v>0</v>
          </cell>
          <cell r="R3892">
            <v>0</v>
          </cell>
          <cell r="S3892">
            <v>0</v>
          </cell>
          <cell r="T3892">
            <v>0</v>
          </cell>
          <cell r="U3892">
            <v>0</v>
          </cell>
          <cell r="V3892">
            <v>0</v>
          </cell>
          <cell r="W3892">
            <v>0</v>
          </cell>
          <cell r="X3892">
            <v>0</v>
          </cell>
          <cell r="Y3892">
            <v>0</v>
          </cell>
          <cell r="Z3892">
            <v>0</v>
          </cell>
        </row>
        <row r="3893">
          <cell r="M3893">
            <v>0</v>
          </cell>
          <cell r="N3893">
            <v>0</v>
          </cell>
          <cell r="O3893">
            <v>0</v>
          </cell>
          <cell r="P3893">
            <v>0</v>
          </cell>
          <cell r="Q3893">
            <v>0</v>
          </cell>
          <cell r="R3893">
            <v>0</v>
          </cell>
          <cell r="S3893">
            <v>0</v>
          </cell>
          <cell r="T3893">
            <v>0</v>
          </cell>
          <cell r="U3893">
            <v>0</v>
          </cell>
          <cell r="V3893">
            <v>0</v>
          </cell>
          <cell r="W3893">
            <v>0</v>
          </cell>
          <cell r="X3893">
            <v>0</v>
          </cell>
          <cell r="Y3893">
            <v>0</v>
          </cell>
          <cell r="Z3893">
            <v>0</v>
          </cell>
        </row>
        <row r="3894">
          <cell r="M3894">
            <v>0</v>
          </cell>
          <cell r="N3894">
            <v>0</v>
          </cell>
          <cell r="O3894">
            <v>0</v>
          </cell>
          <cell r="P3894">
            <v>0</v>
          </cell>
          <cell r="Q3894">
            <v>0</v>
          </cell>
          <cell r="R3894">
            <v>0</v>
          </cell>
          <cell r="S3894">
            <v>0</v>
          </cell>
          <cell r="T3894">
            <v>0</v>
          </cell>
          <cell r="U3894">
            <v>0</v>
          </cell>
          <cell r="V3894">
            <v>0</v>
          </cell>
          <cell r="W3894">
            <v>0</v>
          </cell>
          <cell r="X3894">
            <v>0</v>
          </cell>
          <cell r="Y3894">
            <v>0</v>
          </cell>
          <cell r="Z3894">
            <v>0</v>
          </cell>
        </row>
        <row r="3895">
          <cell r="M3895">
            <v>0</v>
          </cell>
          <cell r="N3895">
            <v>0</v>
          </cell>
          <cell r="O3895">
            <v>0</v>
          </cell>
          <cell r="P3895">
            <v>0</v>
          </cell>
          <cell r="Q3895">
            <v>0</v>
          </cell>
          <cell r="R3895">
            <v>0</v>
          </cell>
          <cell r="S3895">
            <v>0</v>
          </cell>
          <cell r="T3895">
            <v>0</v>
          </cell>
          <cell r="U3895">
            <v>0</v>
          </cell>
          <cell r="V3895">
            <v>0</v>
          </cell>
          <cell r="W3895">
            <v>0</v>
          </cell>
          <cell r="X3895">
            <v>0</v>
          </cell>
          <cell r="Y3895">
            <v>0</v>
          </cell>
          <cell r="Z3895">
            <v>0</v>
          </cell>
        </row>
        <row r="3896">
          <cell r="M3896">
            <v>0</v>
          </cell>
          <cell r="N3896">
            <v>0</v>
          </cell>
          <cell r="O3896">
            <v>0</v>
          </cell>
          <cell r="P3896">
            <v>0</v>
          </cell>
          <cell r="Q3896">
            <v>0</v>
          </cell>
          <cell r="R3896">
            <v>0</v>
          </cell>
          <cell r="S3896">
            <v>0</v>
          </cell>
          <cell r="T3896">
            <v>0</v>
          </cell>
          <cell r="U3896">
            <v>0</v>
          </cell>
          <cell r="V3896">
            <v>0</v>
          </cell>
          <cell r="W3896">
            <v>0</v>
          </cell>
          <cell r="X3896">
            <v>0</v>
          </cell>
          <cell r="Y3896">
            <v>0</v>
          </cell>
          <cell r="Z3896">
            <v>0</v>
          </cell>
        </row>
        <row r="3897">
          <cell r="M3897">
            <v>0</v>
          </cell>
          <cell r="N3897">
            <v>0</v>
          </cell>
          <cell r="O3897">
            <v>0</v>
          </cell>
          <cell r="P3897">
            <v>0</v>
          </cell>
          <cell r="Q3897">
            <v>0</v>
          </cell>
          <cell r="R3897">
            <v>0</v>
          </cell>
          <cell r="S3897">
            <v>0</v>
          </cell>
          <cell r="T3897">
            <v>0</v>
          </cell>
          <cell r="U3897">
            <v>0</v>
          </cell>
          <cell r="V3897">
            <v>0</v>
          </cell>
          <cell r="W3897">
            <v>0</v>
          </cell>
          <cell r="X3897">
            <v>0</v>
          </cell>
          <cell r="Y3897">
            <v>0</v>
          </cell>
          <cell r="Z3897">
            <v>0</v>
          </cell>
        </row>
        <row r="3898">
          <cell r="M3898">
            <v>0</v>
          </cell>
          <cell r="N3898">
            <v>0</v>
          </cell>
          <cell r="O3898">
            <v>0</v>
          </cell>
          <cell r="P3898">
            <v>0</v>
          </cell>
          <cell r="Q3898">
            <v>0</v>
          </cell>
          <cell r="R3898">
            <v>0</v>
          </cell>
          <cell r="S3898">
            <v>0</v>
          </cell>
          <cell r="T3898">
            <v>0</v>
          </cell>
          <cell r="U3898">
            <v>0</v>
          </cell>
          <cell r="V3898">
            <v>0</v>
          </cell>
          <cell r="W3898">
            <v>0</v>
          </cell>
          <cell r="X3898">
            <v>0</v>
          </cell>
          <cell r="Y3898">
            <v>0</v>
          </cell>
          <cell r="Z3898">
            <v>0</v>
          </cell>
        </row>
        <row r="3899">
          <cell r="M3899">
            <v>0</v>
          </cell>
          <cell r="N3899">
            <v>0</v>
          </cell>
          <cell r="O3899">
            <v>0</v>
          </cell>
          <cell r="P3899">
            <v>0</v>
          </cell>
          <cell r="Q3899">
            <v>0</v>
          </cell>
          <cell r="R3899">
            <v>0</v>
          </cell>
          <cell r="S3899">
            <v>0</v>
          </cell>
          <cell r="T3899">
            <v>0</v>
          </cell>
          <cell r="U3899">
            <v>0</v>
          </cell>
          <cell r="V3899">
            <v>0</v>
          </cell>
          <cell r="W3899">
            <v>0</v>
          </cell>
          <cell r="X3899">
            <v>0</v>
          </cell>
          <cell r="Y3899">
            <v>0</v>
          </cell>
          <cell r="Z3899">
            <v>0</v>
          </cell>
        </row>
        <row r="3900">
          <cell r="M3900">
            <v>0</v>
          </cell>
          <cell r="N3900">
            <v>0</v>
          </cell>
          <cell r="O3900">
            <v>0</v>
          </cell>
          <cell r="P3900">
            <v>0</v>
          </cell>
          <cell r="Q3900">
            <v>0</v>
          </cell>
          <cell r="R3900">
            <v>0</v>
          </cell>
          <cell r="S3900">
            <v>0</v>
          </cell>
          <cell r="T3900">
            <v>0</v>
          </cell>
          <cell r="U3900">
            <v>0</v>
          </cell>
          <cell r="V3900">
            <v>0</v>
          </cell>
          <cell r="W3900">
            <v>0</v>
          </cell>
          <cell r="X3900">
            <v>0</v>
          </cell>
          <cell r="Y3900">
            <v>0</v>
          </cell>
          <cell r="Z3900">
            <v>0</v>
          </cell>
        </row>
        <row r="3901">
          <cell r="M3901">
            <v>0</v>
          </cell>
          <cell r="N3901">
            <v>0</v>
          </cell>
          <cell r="O3901">
            <v>0</v>
          </cell>
          <cell r="P3901">
            <v>0</v>
          </cell>
          <cell r="Q3901">
            <v>0</v>
          </cell>
          <cell r="R3901">
            <v>0</v>
          </cell>
          <cell r="S3901">
            <v>0</v>
          </cell>
          <cell r="T3901">
            <v>0</v>
          </cell>
          <cell r="U3901">
            <v>0</v>
          </cell>
          <cell r="V3901">
            <v>0</v>
          </cell>
          <cell r="W3901">
            <v>0</v>
          </cell>
          <cell r="X3901">
            <v>0</v>
          </cell>
          <cell r="Y3901">
            <v>0</v>
          </cell>
          <cell r="Z3901">
            <v>0</v>
          </cell>
        </row>
        <row r="3902">
          <cell r="M3902">
            <v>0</v>
          </cell>
          <cell r="N3902">
            <v>0</v>
          </cell>
          <cell r="O3902">
            <v>0</v>
          </cell>
          <cell r="P3902">
            <v>0</v>
          </cell>
          <cell r="Q3902">
            <v>0</v>
          </cell>
          <cell r="R3902">
            <v>0</v>
          </cell>
          <cell r="S3902">
            <v>0</v>
          </cell>
          <cell r="T3902">
            <v>0</v>
          </cell>
          <cell r="U3902">
            <v>0</v>
          </cell>
          <cell r="V3902">
            <v>0</v>
          </cell>
          <cell r="W3902">
            <v>0</v>
          </cell>
          <cell r="X3902">
            <v>0</v>
          </cell>
          <cell r="Y3902">
            <v>0</v>
          </cell>
          <cell r="Z3902">
            <v>0</v>
          </cell>
        </row>
        <row r="3903">
          <cell r="M3903">
            <v>0</v>
          </cell>
          <cell r="N3903">
            <v>0</v>
          </cell>
          <cell r="O3903">
            <v>0</v>
          </cell>
          <cell r="P3903">
            <v>0</v>
          </cell>
          <cell r="Q3903">
            <v>0</v>
          </cell>
          <cell r="R3903">
            <v>0</v>
          </cell>
          <cell r="S3903">
            <v>0</v>
          </cell>
          <cell r="T3903">
            <v>0</v>
          </cell>
          <cell r="U3903">
            <v>0</v>
          </cell>
          <cell r="V3903">
            <v>0</v>
          </cell>
          <cell r="W3903">
            <v>0</v>
          </cell>
          <cell r="X3903">
            <v>0</v>
          </cell>
          <cell r="Y3903">
            <v>0</v>
          </cell>
          <cell r="Z3903">
            <v>0</v>
          </cell>
        </row>
        <row r="3904">
          <cell r="M3904">
            <v>0</v>
          </cell>
          <cell r="N3904">
            <v>0</v>
          </cell>
          <cell r="O3904">
            <v>0</v>
          </cell>
          <cell r="P3904">
            <v>0</v>
          </cell>
          <cell r="Q3904">
            <v>0</v>
          </cell>
          <cell r="R3904">
            <v>0</v>
          </cell>
          <cell r="S3904">
            <v>0</v>
          </cell>
          <cell r="T3904">
            <v>0</v>
          </cell>
          <cell r="U3904">
            <v>0</v>
          </cell>
          <cell r="V3904">
            <v>0</v>
          </cell>
          <cell r="W3904">
            <v>0</v>
          </cell>
          <cell r="X3904">
            <v>0</v>
          </cell>
          <cell r="Y3904">
            <v>0</v>
          </cell>
          <cell r="Z3904">
            <v>0</v>
          </cell>
        </row>
        <row r="3905">
          <cell r="M3905">
            <v>0</v>
          </cell>
          <cell r="N3905">
            <v>0</v>
          </cell>
          <cell r="O3905">
            <v>0</v>
          </cell>
          <cell r="P3905">
            <v>0</v>
          </cell>
          <cell r="Q3905">
            <v>0</v>
          </cell>
          <cell r="R3905">
            <v>0</v>
          </cell>
          <cell r="S3905">
            <v>0</v>
          </cell>
          <cell r="T3905">
            <v>0</v>
          </cell>
          <cell r="U3905">
            <v>0</v>
          </cell>
          <cell r="V3905">
            <v>0</v>
          </cell>
          <cell r="W3905">
            <v>0</v>
          </cell>
          <cell r="X3905">
            <v>0</v>
          </cell>
          <cell r="Y3905">
            <v>0</v>
          </cell>
          <cell r="Z3905">
            <v>0</v>
          </cell>
        </row>
        <row r="3906">
          <cell r="M3906">
            <v>0</v>
          </cell>
          <cell r="N3906">
            <v>0</v>
          </cell>
          <cell r="O3906">
            <v>0</v>
          </cell>
          <cell r="P3906">
            <v>0</v>
          </cell>
          <cell r="Q3906">
            <v>0</v>
          </cell>
          <cell r="R3906">
            <v>0</v>
          </cell>
          <cell r="S3906">
            <v>0</v>
          </cell>
          <cell r="T3906">
            <v>0</v>
          </cell>
          <cell r="U3906">
            <v>0</v>
          </cell>
          <cell r="V3906">
            <v>0</v>
          </cell>
          <cell r="W3906">
            <v>0</v>
          </cell>
          <cell r="X3906">
            <v>0</v>
          </cell>
          <cell r="Y3906">
            <v>0</v>
          </cell>
          <cell r="Z3906">
            <v>0</v>
          </cell>
        </row>
        <row r="3907">
          <cell r="M3907">
            <v>0</v>
          </cell>
          <cell r="N3907">
            <v>0</v>
          </cell>
          <cell r="O3907">
            <v>0</v>
          </cell>
          <cell r="P3907">
            <v>0</v>
          </cell>
          <cell r="Q3907">
            <v>0</v>
          </cell>
          <cell r="R3907">
            <v>0</v>
          </cell>
          <cell r="S3907">
            <v>0</v>
          </cell>
          <cell r="T3907">
            <v>0</v>
          </cell>
          <cell r="U3907">
            <v>0</v>
          </cell>
          <cell r="V3907">
            <v>0</v>
          </cell>
          <cell r="W3907">
            <v>0</v>
          </cell>
          <cell r="X3907">
            <v>0</v>
          </cell>
          <cell r="Y3907">
            <v>0</v>
          </cell>
          <cell r="Z3907">
            <v>0</v>
          </cell>
        </row>
        <row r="3908">
          <cell r="M3908">
            <v>0</v>
          </cell>
          <cell r="N3908">
            <v>0</v>
          </cell>
          <cell r="O3908">
            <v>0</v>
          </cell>
          <cell r="P3908">
            <v>0</v>
          </cell>
          <cell r="Q3908">
            <v>0</v>
          </cell>
          <cell r="R3908">
            <v>0</v>
          </cell>
          <cell r="S3908">
            <v>0</v>
          </cell>
          <cell r="T3908">
            <v>0</v>
          </cell>
          <cell r="U3908">
            <v>0</v>
          </cell>
          <cell r="V3908">
            <v>0</v>
          </cell>
          <cell r="W3908">
            <v>0</v>
          </cell>
          <cell r="X3908">
            <v>0</v>
          </cell>
          <cell r="Y3908">
            <v>0</v>
          </cell>
          <cell r="Z3908">
            <v>0</v>
          </cell>
        </row>
        <row r="3909">
          <cell r="M3909">
            <v>0</v>
          </cell>
          <cell r="N3909">
            <v>0</v>
          </cell>
          <cell r="O3909">
            <v>0</v>
          </cell>
          <cell r="P3909">
            <v>0</v>
          </cell>
          <cell r="Q3909">
            <v>0</v>
          </cell>
          <cell r="R3909">
            <v>0</v>
          </cell>
          <cell r="S3909">
            <v>0</v>
          </cell>
          <cell r="T3909">
            <v>0</v>
          </cell>
          <cell r="U3909">
            <v>0</v>
          </cell>
          <cell r="V3909">
            <v>0</v>
          </cell>
          <cell r="W3909">
            <v>0</v>
          </cell>
          <cell r="X3909">
            <v>0</v>
          </cell>
          <cell r="Y3909">
            <v>0</v>
          </cell>
          <cell r="Z3909">
            <v>0</v>
          </cell>
        </row>
        <row r="3910">
          <cell r="M3910">
            <v>0</v>
          </cell>
          <cell r="N3910">
            <v>0</v>
          </cell>
          <cell r="O3910">
            <v>0</v>
          </cell>
          <cell r="P3910">
            <v>0</v>
          </cell>
          <cell r="Q3910">
            <v>0</v>
          </cell>
          <cell r="R3910">
            <v>0</v>
          </cell>
          <cell r="S3910">
            <v>0</v>
          </cell>
          <cell r="T3910">
            <v>0</v>
          </cell>
          <cell r="U3910">
            <v>0</v>
          </cell>
          <cell r="V3910">
            <v>0</v>
          </cell>
          <cell r="W3910">
            <v>0</v>
          </cell>
          <cell r="X3910">
            <v>0</v>
          </cell>
          <cell r="Y3910">
            <v>0</v>
          </cell>
          <cell r="Z3910">
            <v>0</v>
          </cell>
        </row>
        <row r="3911">
          <cell r="M3911">
            <v>0</v>
          </cell>
          <cell r="N3911">
            <v>0</v>
          </cell>
          <cell r="O3911">
            <v>0</v>
          </cell>
          <cell r="P3911">
            <v>0</v>
          </cell>
          <cell r="Q3911">
            <v>0</v>
          </cell>
          <cell r="R3911">
            <v>0</v>
          </cell>
          <cell r="S3911">
            <v>0</v>
          </cell>
          <cell r="T3911">
            <v>0</v>
          </cell>
          <cell r="U3911">
            <v>0</v>
          </cell>
          <cell r="V3911">
            <v>0</v>
          </cell>
          <cell r="W3911">
            <v>0</v>
          </cell>
          <cell r="X3911">
            <v>0</v>
          </cell>
          <cell r="Y3911">
            <v>0</v>
          </cell>
          <cell r="Z3911">
            <v>0</v>
          </cell>
        </row>
        <row r="3912">
          <cell r="M3912">
            <v>0</v>
          </cell>
          <cell r="N3912">
            <v>0</v>
          </cell>
          <cell r="O3912">
            <v>0</v>
          </cell>
          <cell r="P3912">
            <v>0</v>
          </cell>
          <cell r="Q3912">
            <v>0</v>
          </cell>
          <cell r="R3912">
            <v>0</v>
          </cell>
          <cell r="S3912">
            <v>0</v>
          </cell>
          <cell r="T3912">
            <v>0</v>
          </cell>
          <cell r="U3912">
            <v>0</v>
          </cell>
          <cell r="V3912">
            <v>0</v>
          </cell>
          <cell r="W3912">
            <v>0</v>
          </cell>
          <cell r="X3912">
            <v>0</v>
          </cell>
          <cell r="Y3912">
            <v>0</v>
          </cell>
          <cell r="Z3912">
            <v>0</v>
          </cell>
        </row>
        <row r="3913">
          <cell r="M3913">
            <v>0</v>
          </cell>
          <cell r="N3913">
            <v>0</v>
          </cell>
          <cell r="O3913">
            <v>0</v>
          </cell>
          <cell r="P3913">
            <v>0</v>
          </cell>
          <cell r="Q3913">
            <v>0</v>
          </cell>
          <cell r="R3913">
            <v>0</v>
          </cell>
          <cell r="S3913">
            <v>0</v>
          </cell>
          <cell r="T3913">
            <v>0</v>
          </cell>
          <cell r="U3913">
            <v>0</v>
          </cell>
          <cell r="V3913">
            <v>0</v>
          </cell>
          <cell r="W3913">
            <v>0</v>
          </cell>
          <cell r="X3913">
            <v>0</v>
          </cell>
          <cell r="Y3913">
            <v>0</v>
          </cell>
          <cell r="Z3913">
            <v>0</v>
          </cell>
        </row>
        <row r="3914">
          <cell r="M3914">
            <v>0</v>
          </cell>
          <cell r="N3914">
            <v>0</v>
          </cell>
          <cell r="O3914">
            <v>0</v>
          </cell>
          <cell r="P3914">
            <v>0</v>
          </cell>
          <cell r="Q3914">
            <v>0</v>
          </cell>
          <cell r="R3914">
            <v>0</v>
          </cell>
          <cell r="S3914">
            <v>0</v>
          </cell>
          <cell r="T3914">
            <v>0</v>
          </cell>
          <cell r="U3914">
            <v>0</v>
          </cell>
          <cell r="V3914">
            <v>0</v>
          </cell>
          <cell r="W3914">
            <v>0</v>
          </cell>
          <cell r="X3914">
            <v>0</v>
          </cell>
          <cell r="Y3914">
            <v>0</v>
          </cell>
          <cell r="Z3914">
            <v>0</v>
          </cell>
        </row>
        <row r="3915">
          <cell r="M3915">
            <v>0</v>
          </cell>
          <cell r="N3915">
            <v>0</v>
          </cell>
          <cell r="O3915">
            <v>0</v>
          </cell>
          <cell r="P3915">
            <v>0</v>
          </cell>
          <cell r="Q3915">
            <v>0</v>
          </cell>
          <cell r="R3915">
            <v>0</v>
          </cell>
          <cell r="S3915">
            <v>0</v>
          </cell>
          <cell r="T3915">
            <v>0</v>
          </cell>
          <cell r="U3915">
            <v>0</v>
          </cell>
          <cell r="V3915">
            <v>0</v>
          </cell>
          <cell r="W3915">
            <v>0</v>
          </cell>
          <cell r="X3915">
            <v>0</v>
          </cell>
          <cell r="Y3915">
            <v>0</v>
          </cell>
          <cell r="Z3915">
            <v>0</v>
          </cell>
        </row>
        <row r="3916">
          <cell r="M3916">
            <v>0</v>
          </cell>
          <cell r="N3916">
            <v>0</v>
          </cell>
          <cell r="O3916">
            <v>0</v>
          </cell>
          <cell r="P3916">
            <v>0</v>
          </cell>
          <cell r="Q3916">
            <v>0</v>
          </cell>
          <cell r="R3916">
            <v>0</v>
          </cell>
          <cell r="S3916">
            <v>0</v>
          </cell>
          <cell r="T3916">
            <v>0</v>
          </cell>
          <cell r="U3916">
            <v>0</v>
          </cell>
          <cell r="V3916">
            <v>0</v>
          </cell>
          <cell r="W3916">
            <v>0</v>
          </cell>
          <cell r="X3916">
            <v>0</v>
          </cell>
          <cell r="Y3916">
            <v>0</v>
          </cell>
          <cell r="Z3916">
            <v>0</v>
          </cell>
        </row>
        <row r="3917">
          <cell r="M3917">
            <v>0</v>
          </cell>
          <cell r="N3917">
            <v>0</v>
          </cell>
          <cell r="O3917">
            <v>0</v>
          </cell>
          <cell r="P3917">
            <v>0</v>
          </cell>
          <cell r="Q3917">
            <v>0</v>
          </cell>
          <cell r="R3917">
            <v>0</v>
          </cell>
          <cell r="S3917">
            <v>0</v>
          </cell>
          <cell r="T3917">
            <v>0</v>
          </cell>
          <cell r="U3917">
            <v>0</v>
          </cell>
          <cell r="V3917">
            <v>0</v>
          </cell>
          <cell r="W3917">
            <v>0</v>
          </cell>
          <cell r="X3917">
            <v>0</v>
          </cell>
          <cell r="Y3917">
            <v>0</v>
          </cell>
          <cell r="Z3917">
            <v>0</v>
          </cell>
        </row>
        <row r="3918">
          <cell r="M3918">
            <v>0</v>
          </cell>
          <cell r="N3918">
            <v>0</v>
          </cell>
          <cell r="O3918">
            <v>0</v>
          </cell>
          <cell r="P3918">
            <v>0</v>
          </cell>
          <cell r="Q3918">
            <v>0</v>
          </cell>
          <cell r="R3918">
            <v>0</v>
          </cell>
          <cell r="S3918">
            <v>0</v>
          </cell>
          <cell r="T3918">
            <v>0</v>
          </cell>
          <cell r="U3918">
            <v>0</v>
          </cell>
          <cell r="V3918">
            <v>0</v>
          </cell>
          <cell r="W3918">
            <v>0</v>
          </cell>
          <cell r="X3918">
            <v>0</v>
          </cell>
          <cell r="Y3918">
            <v>0</v>
          </cell>
          <cell r="Z3918">
            <v>0</v>
          </cell>
        </row>
        <row r="3919">
          <cell r="M3919">
            <v>0</v>
          </cell>
          <cell r="N3919">
            <v>0</v>
          </cell>
          <cell r="O3919">
            <v>0</v>
          </cell>
          <cell r="P3919">
            <v>0</v>
          </cell>
          <cell r="Q3919">
            <v>0</v>
          </cell>
          <cell r="R3919">
            <v>0</v>
          </cell>
          <cell r="S3919">
            <v>0</v>
          </cell>
          <cell r="T3919">
            <v>0</v>
          </cell>
          <cell r="U3919">
            <v>0</v>
          </cell>
          <cell r="V3919">
            <v>0</v>
          </cell>
          <cell r="W3919">
            <v>0</v>
          </cell>
          <cell r="X3919">
            <v>0</v>
          </cell>
          <cell r="Y3919">
            <v>0</v>
          </cell>
          <cell r="Z3919">
            <v>0</v>
          </cell>
        </row>
        <row r="3920">
          <cell r="M3920">
            <v>0</v>
          </cell>
          <cell r="N3920">
            <v>0</v>
          </cell>
          <cell r="O3920">
            <v>0</v>
          </cell>
          <cell r="P3920">
            <v>0</v>
          </cell>
          <cell r="Q3920">
            <v>0</v>
          </cell>
          <cell r="R3920">
            <v>0</v>
          </cell>
          <cell r="S3920">
            <v>0</v>
          </cell>
          <cell r="T3920">
            <v>0</v>
          </cell>
          <cell r="U3920">
            <v>0</v>
          </cell>
          <cell r="V3920">
            <v>0</v>
          </cell>
          <cell r="W3920">
            <v>0</v>
          </cell>
          <cell r="X3920">
            <v>0</v>
          </cell>
          <cell r="Y3920">
            <v>0</v>
          </cell>
          <cell r="Z3920">
            <v>0</v>
          </cell>
        </row>
        <row r="3921">
          <cell r="M3921">
            <v>0</v>
          </cell>
          <cell r="N3921">
            <v>0</v>
          </cell>
          <cell r="O3921">
            <v>0</v>
          </cell>
          <cell r="P3921">
            <v>0</v>
          </cell>
          <cell r="Q3921">
            <v>0</v>
          </cell>
          <cell r="R3921">
            <v>0</v>
          </cell>
          <cell r="S3921">
            <v>0</v>
          </cell>
          <cell r="T3921">
            <v>0</v>
          </cell>
          <cell r="U3921">
            <v>0</v>
          </cell>
          <cell r="V3921">
            <v>0</v>
          </cell>
          <cell r="W3921">
            <v>0</v>
          </cell>
          <cell r="X3921">
            <v>0</v>
          </cell>
          <cell r="Y3921">
            <v>0</v>
          </cell>
          <cell r="Z3921">
            <v>0</v>
          </cell>
        </row>
        <row r="3922">
          <cell r="M3922">
            <v>0</v>
          </cell>
          <cell r="N3922">
            <v>0</v>
          </cell>
          <cell r="O3922">
            <v>0</v>
          </cell>
          <cell r="P3922">
            <v>0</v>
          </cell>
          <cell r="Q3922">
            <v>0</v>
          </cell>
          <cell r="R3922">
            <v>0</v>
          </cell>
          <cell r="S3922">
            <v>0</v>
          </cell>
          <cell r="T3922">
            <v>0</v>
          </cell>
          <cell r="U3922">
            <v>0</v>
          </cell>
          <cell r="V3922">
            <v>0</v>
          </cell>
          <cell r="W3922">
            <v>0</v>
          </cell>
          <cell r="X3922">
            <v>0</v>
          </cell>
          <cell r="Y3922">
            <v>0</v>
          </cell>
          <cell r="Z3922">
            <v>0</v>
          </cell>
        </row>
        <row r="3923">
          <cell r="M3923">
            <v>0</v>
          </cell>
          <cell r="N3923">
            <v>0</v>
          </cell>
          <cell r="O3923">
            <v>0</v>
          </cell>
          <cell r="P3923">
            <v>0</v>
          </cell>
          <cell r="Q3923">
            <v>0</v>
          </cell>
          <cell r="R3923">
            <v>0</v>
          </cell>
          <cell r="S3923">
            <v>0</v>
          </cell>
          <cell r="T3923">
            <v>0</v>
          </cell>
          <cell r="U3923">
            <v>0</v>
          </cell>
          <cell r="V3923">
            <v>0</v>
          </cell>
          <cell r="W3923">
            <v>0</v>
          </cell>
          <cell r="X3923">
            <v>0</v>
          </cell>
          <cell r="Y3923">
            <v>0</v>
          </cell>
          <cell r="Z3923">
            <v>0</v>
          </cell>
        </row>
        <row r="3924">
          <cell r="M3924">
            <v>0</v>
          </cell>
          <cell r="N3924">
            <v>0</v>
          </cell>
          <cell r="O3924">
            <v>0</v>
          </cell>
          <cell r="P3924">
            <v>0</v>
          </cell>
          <cell r="Q3924">
            <v>0</v>
          </cell>
          <cell r="R3924">
            <v>0</v>
          </cell>
          <cell r="S3924">
            <v>0</v>
          </cell>
          <cell r="T3924">
            <v>0</v>
          </cell>
          <cell r="U3924">
            <v>0</v>
          </cell>
          <cell r="V3924">
            <v>0</v>
          </cell>
          <cell r="W3924">
            <v>0</v>
          </cell>
          <cell r="X3924">
            <v>0</v>
          </cell>
          <cell r="Y3924">
            <v>0</v>
          </cell>
          <cell r="Z3924">
            <v>0</v>
          </cell>
        </row>
        <row r="3925">
          <cell r="M3925">
            <v>0</v>
          </cell>
          <cell r="N3925">
            <v>0</v>
          </cell>
          <cell r="O3925">
            <v>0</v>
          </cell>
          <cell r="P3925">
            <v>0</v>
          </cell>
          <cell r="Q3925">
            <v>0</v>
          </cell>
          <cell r="R3925">
            <v>0</v>
          </cell>
          <cell r="S3925">
            <v>0</v>
          </cell>
          <cell r="T3925">
            <v>0</v>
          </cell>
          <cell r="U3925">
            <v>0</v>
          </cell>
          <cell r="V3925">
            <v>0</v>
          </cell>
          <cell r="W3925">
            <v>0</v>
          </cell>
          <cell r="X3925">
            <v>0</v>
          </cell>
          <cell r="Y3925">
            <v>0</v>
          </cell>
          <cell r="Z3925">
            <v>0</v>
          </cell>
        </row>
        <row r="3926">
          <cell r="M3926">
            <v>0</v>
          </cell>
          <cell r="N3926">
            <v>0</v>
          </cell>
          <cell r="O3926">
            <v>0</v>
          </cell>
          <cell r="P3926">
            <v>0</v>
          </cell>
          <cell r="Q3926">
            <v>0</v>
          </cell>
          <cell r="R3926">
            <v>0</v>
          </cell>
          <cell r="S3926">
            <v>0</v>
          </cell>
          <cell r="T3926">
            <v>0</v>
          </cell>
          <cell r="U3926">
            <v>0</v>
          </cell>
          <cell r="V3926">
            <v>0</v>
          </cell>
          <cell r="W3926">
            <v>0</v>
          </cell>
          <cell r="X3926">
            <v>0</v>
          </cell>
          <cell r="Y3926">
            <v>0</v>
          </cell>
          <cell r="Z3926">
            <v>0</v>
          </cell>
        </row>
        <row r="3927">
          <cell r="M3927">
            <v>0</v>
          </cell>
          <cell r="N3927">
            <v>0</v>
          </cell>
          <cell r="O3927">
            <v>0</v>
          </cell>
          <cell r="P3927">
            <v>0</v>
          </cell>
          <cell r="Q3927">
            <v>0</v>
          </cell>
          <cell r="R3927">
            <v>0</v>
          </cell>
          <cell r="S3927">
            <v>0</v>
          </cell>
          <cell r="T3927">
            <v>0</v>
          </cell>
          <cell r="U3927">
            <v>0</v>
          </cell>
          <cell r="V3927">
            <v>0</v>
          </cell>
          <cell r="W3927">
            <v>0</v>
          </cell>
          <cell r="X3927">
            <v>0</v>
          </cell>
          <cell r="Y3927">
            <v>0</v>
          </cell>
          <cell r="Z3927">
            <v>0</v>
          </cell>
        </row>
        <row r="3928">
          <cell r="M3928">
            <v>0</v>
          </cell>
          <cell r="N3928">
            <v>0</v>
          </cell>
          <cell r="O3928">
            <v>0</v>
          </cell>
          <cell r="P3928">
            <v>0</v>
          </cell>
          <cell r="Q3928">
            <v>0</v>
          </cell>
          <cell r="R3928">
            <v>0</v>
          </cell>
          <cell r="S3928">
            <v>0</v>
          </cell>
          <cell r="T3928">
            <v>0</v>
          </cell>
          <cell r="U3928">
            <v>0</v>
          </cell>
          <cell r="V3928">
            <v>0</v>
          </cell>
          <cell r="W3928">
            <v>0</v>
          </cell>
          <cell r="X3928">
            <v>0</v>
          </cell>
          <cell r="Y3928">
            <v>0</v>
          </cell>
          <cell r="Z3928">
            <v>0</v>
          </cell>
        </row>
        <row r="3929">
          <cell r="M3929">
            <v>0</v>
          </cell>
          <cell r="N3929">
            <v>0</v>
          </cell>
          <cell r="O3929">
            <v>0</v>
          </cell>
          <cell r="P3929">
            <v>0</v>
          </cell>
          <cell r="Q3929">
            <v>0</v>
          </cell>
          <cell r="R3929">
            <v>0</v>
          </cell>
          <cell r="S3929">
            <v>0</v>
          </cell>
          <cell r="T3929">
            <v>0</v>
          </cell>
          <cell r="U3929">
            <v>0</v>
          </cell>
          <cell r="V3929">
            <v>0</v>
          </cell>
          <cell r="W3929">
            <v>0</v>
          </cell>
          <cell r="X3929">
            <v>0</v>
          </cell>
          <cell r="Y3929">
            <v>0</v>
          </cell>
          <cell r="Z3929">
            <v>0</v>
          </cell>
        </row>
        <row r="3930">
          <cell r="M3930">
            <v>0</v>
          </cell>
          <cell r="N3930">
            <v>0</v>
          </cell>
          <cell r="O3930">
            <v>0</v>
          </cell>
          <cell r="P3930">
            <v>0</v>
          </cell>
          <cell r="Q3930">
            <v>0</v>
          </cell>
          <cell r="R3930">
            <v>0</v>
          </cell>
          <cell r="S3930">
            <v>0</v>
          </cell>
          <cell r="T3930">
            <v>0</v>
          </cell>
          <cell r="U3930">
            <v>0</v>
          </cell>
          <cell r="V3930">
            <v>0</v>
          </cell>
          <cell r="W3930">
            <v>0</v>
          </cell>
          <cell r="X3930">
            <v>0</v>
          </cell>
          <cell r="Y3930">
            <v>0</v>
          </cell>
          <cell r="Z3930">
            <v>0</v>
          </cell>
        </row>
        <row r="3931">
          <cell r="M3931">
            <v>0</v>
          </cell>
          <cell r="N3931">
            <v>0</v>
          </cell>
          <cell r="O3931">
            <v>0</v>
          </cell>
          <cell r="P3931">
            <v>0</v>
          </cell>
          <cell r="Q3931">
            <v>0</v>
          </cell>
          <cell r="R3931">
            <v>0</v>
          </cell>
          <cell r="S3931">
            <v>0</v>
          </cell>
          <cell r="T3931">
            <v>0</v>
          </cell>
          <cell r="U3931">
            <v>0</v>
          </cell>
          <cell r="V3931">
            <v>0</v>
          </cell>
          <cell r="W3931">
            <v>0</v>
          </cell>
          <cell r="X3931">
            <v>0</v>
          </cell>
          <cell r="Y3931">
            <v>0</v>
          </cell>
          <cell r="Z3931">
            <v>0</v>
          </cell>
        </row>
        <row r="3932">
          <cell r="M3932">
            <v>0</v>
          </cell>
          <cell r="N3932">
            <v>0</v>
          </cell>
          <cell r="O3932">
            <v>0</v>
          </cell>
          <cell r="P3932">
            <v>0</v>
          </cell>
          <cell r="Q3932">
            <v>0</v>
          </cell>
          <cell r="R3932">
            <v>0</v>
          </cell>
          <cell r="S3932">
            <v>0</v>
          </cell>
          <cell r="T3932">
            <v>0</v>
          </cell>
          <cell r="U3932">
            <v>0</v>
          </cell>
          <cell r="V3932">
            <v>0</v>
          </cell>
          <cell r="W3932">
            <v>0</v>
          </cell>
          <cell r="X3932">
            <v>0</v>
          </cell>
          <cell r="Y3932">
            <v>0</v>
          </cell>
          <cell r="Z3932">
            <v>0</v>
          </cell>
        </row>
        <row r="3933">
          <cell r="M3933">
            <v>0</v>
          </cell>
          <cell r="N3933">
            <v>0</v>
          </cell>
          <cell r="O3933">
            <v>0</v>
          </cell>
          <cell r="P3933">
            <v>0</v>
          </cell>
          <cell r="Q3933">
            <v>0</v>
          </cell>
          <cell r="R3933">
            <v>0</v>
          </cell>
          <cell r="S3933">
            <v>0</v>
          </cell>
          <cell r="T3933">
            <v>0</v>
          </cell>
          <cell r="U3933">
            <v>0</v>
          </cell>
          <cell r="V3933">
            <v>0</v>
          </cell>
          <cell r="W3933">
            <v>0</v>
          </cell>
          <cell r="X3933">
            <v>0</v>
          </cell>
          <cell r="Y3933">
            <v>0</v>
          </cell>
          <cell r="Z3933">
            <v>0</v>
          </cell>
        </row>
        <row r="3934">
          <cell r="M3934">
            <v>0</v>
          </cell>
          <cell r="N3934">
            <v>0</v>
          </cell>
          <cell r="O3934">
            <v>0</v>
          </cell>
          <cell r="P3934">
            <v>0</v>
          </cell>
          <cell r="Q3934">
            <v>0</v>
          </cell>
          <cell r="R3934">
            <v>0</v>
          </cell>
          <cell r="S3934">
            <v>0</v>
          </cell>
          <cell r="T3934">
            <v>0</v>
          </cell>
          <cell r="U3934">
            <v>0</v>
          </cell>
          <cell r="V3934">
            <v>0</v>
          </cell>
          <cell r="W3934">
            <v>0</v>
          </cell>
          <cell r="X3934">
            <v>0</v>
          </cell>
          <cell r="Y3934">
            <v>0</v>
          </cell>
          <cell r="Z3934">
            <v>0</v>
          </cell>
        </row>
        <row r="3935">
          <cell r="M3935">
            <v>0</v>
          </cell>
          <cell r="N3935">
            <v>0</v>
          </cell>
          <cell r="O3935">
            <v>0</v>
          </cell>
          <cell r="P3935">
            <v>0</v>
          </cell>
          <cell r="Q3935">
            <v>0</v>
          </cell>
          <cell r="R3935">
            <v>0</v>
          </cell>
          <cell r="S3935">
            <v>0</v>
          </cell>
          <cell r="T3935">
            <v>0</v>
          </cell>
          <cell r="U3935">
            <v>0</v>
          </cell>
          <cell r="V3935">
            <v>0</v>
          </cell>
          <cell r="W3935">
            <v>0</v>
          </cell>
          <cell r="X3935">
            <v>0</v>
          </cell>
          <cell r="Y3935">
            <v>0</v>
          </cell>
          <cell r="Z3935">
            <v>0</v>
          </cell>
        </row>
        <row r="3936">
          <cell r="M3936">
            <v>0</v>
          </cell>
          <cell r="N3936">
            <v>0</v>
          </cell>
          <cell r="O3936">
            <v>0</v>
          </cell>
          <cell r="P3936">
            <v>0</v>
          </cell>
          <cell r="Q3936">
            <v>0</v>
          </cell>
          <cell r="R3936">
            <v>0</v>
          </cell>
          <cell r="S3936">
            <v>0</v>
          </cell>
          <cell r="T3936">
            <v>0</v>
          </cell>
          <cell r="U3936">
            <v>0</v>
          </cell>
          <cell r="V3936">
            <v>0</v>
          </cell>
          <cell r="W3936">
            <v>0</v>
          </cell>
          <cell r="X3936">
            <v>0</v>
          </cell>
          <cell r="Y3936">
            <v>0</v>
          </cell>
          <cell r="Z3936">
            <v>0</v>
          </cell>
        </row>
        <row r="3937">
          <cell r="M3937">
            <v>0</v>
          </cell>
          <cell r="N3937">
            <v>0</v>
          </cell>
          <cell r="O3937">
            <v>0</v>
          </cell>
          <cell r="P3937">
            <v>0</v>
          </cell>
          <cell r="Q3937">
            <v>0</v>
          </cell>
          <cell r="R3937">
            <v>0</v>
          </cell>
          <cell r="S3937">
            <v>0</v>
          </cell>
          <cell r="T3937">
            <v>0</v>
          </cell>
          <cell r="U3937">
            <v>0</v>
          </cell>
          <cell r="V3937">
            <v>0</v>
          </cell>
          <cell r="W3937">
            <v>0</v>
          </cell>
          <cell r="X3937">
            <v>0</v>
          </cell>
          <cell r="Y3937">
            <v>0</v>
          </cell>
          <cell r="Z3937">
            <v>0</v>
          </cell>
        </row>
        <row r="3938">
          <cell r="M3938">
            <v>0</v>
          </cell>
          <cell r="N3938">
            <v>0</v>
          </cell>
          <cell r="O3938">
            <v>0</v>
          </cell>
          <cell r="P3938">
            <v>0</v>
          </cell>
          <cell r="Q3938">
            <v>0</v>
          </cell>
          <cell r="R3938">
            <v>0</v>
          </cell>
          <cell r="S3938">
            <v>0</v>
          </cell>
          <cell r="T3938">
            <v>0</v>
          </cell>
          <cell r="U3938">
            <v>0</v>
          </cell>
          <cell r="V3938">
            <v>0</v>
          </cell>
          <cell r="W3938">
            <v>0</v>
          </cell>
          <cell r="X3938">
            <v>0</v>
          </cell>
          <cell r="Y3938">
            <v>0</v>
          </cell>
          <cell r="Z3938">
            <v>0</v>
          </cell>
        </row>
        <row r="3939">
          <cell r="M3939">
            <v>0</v>
          </cell>
          <cell r="N3939">
            <v>0</v>
          </cell>
          <cell r="O3939">
            <v>0</v>
          </cell>
          <cell r="P3939">
            <v>0</v>
          </cell>
          <cell r="Q3939">
            <v>0</v>
          </cell>
          <cell r="R3939">
            <v>0</v>
          </cell>
          <cell r="S3939">
            <v>0</v>
          </cell>
          <cell r="T3939">
            <v>0</v>
          </cell>
          <cell r="U3939">
            <v>0</v>
          </cell>
          <cell r="V3939">
            <v>0</v>
          </cell>
          <cell r="W3939">
            <v>0</v>
          </cell>
          <cell r="X3939">
            <v>0</v>
          </cell>
          <cell r="Y3939">
            <v>0</v>
          </cell>
          <cell r="Z3939">
            <v>0</v>
          </cell>
        </row>
        <row r="3940">
          <cell r="M3940">
            <v>0</v>
          </cell>
          <cell r="N3940">
            <v>0</v>
          </cell>
          <cell r="O3940">
            <v>0</v>
          </cell>
          <cell r="P3940">
            <v>0</v>
          </cell>
          <cell r="Q3940">
            <v>0</v>
          </cell>
          <cell r="R3940">
            <v>0</v>
          </cell>
          <cell r="S3940">
            <v>0</v>
          </cell>
          <cell r="T3940">
            <v>0</v>
          </cell>
          <cell r="U3940">
            <v>0</v>
          </cell>
          <cell r="V3940">
            <v>0</v>
          </cell>
          <cell r="W3940">
            <v>0</v>
          </cell>
          <cell r="X3940">
            <v>0</v>
          </cell>
          <cell r="Y3940">
            <v>0</v>
          </cell>
          <cell r="Z3940">
            <v>0</v>
          </cell>
        </row>
        <row r="3941">
          <cell r="M3941">
            <v>0</v>
          </cell>
          <cell r="N3941">
            <v>0</v>
          </cell>
          <cell r="O3941">
            <v>0</v>
          </cell>
          <cell r="P3941">
            <v>0</v>
          </cell>
          <cell r="Q3941">
            <v>0</v>
          </cell>
          <cell r="R3941">
            <v>0</v>
          </cell>
          <cell r="S3941">
            <v>0</v>
          </cell>
          <cell r="T3941">
            <v>0</v>
          </cell>
          <cell r="U3941">
            <v>0</v>
          </cell>
          <cell r="V3941">
            <v>0</v>
          </cell>
          <cell r="W3941">
            <v>0</v>
          </cell>
          <cell r="X3941">
            <v>0</v>
          </cell>
          <cell r="Y3941">
            <v>0</v>
          </cell>
          <cell r="Z3941">
            <v>0</v>
          </cell>
        </row>
        <row r="3942">
          <cell r="M3942">
            <v>0</v>
          </cell>
          <cell r="N3942">
            <v>0</v>
          </cell>
          <cell r="O3942">
            <v>0</v>
          </cell>
          <cell r="P3942">
            <v>0</v>
          </cell>
          <cell r="Q3942">
            <v>0</v>
          </cell>
          <cell r="R3942">
            <v>0</v>
          </cell>
          <cell r="S3942">
            <v>0</v>
          </cell>
          <cell r="T3942">
            <v>0</v>
          </cell>
          <cell r="U3942">
            <v>0</v>
          </cell>
          <cell r="V3942">
            <v>0</v>
          </cell>
          <cell r="W3942">
            <v>0</v>
          </cell>
          <cell r="X3942">
            <v>0</v>
          </cell>
          <cell r="Y3942">
            <v>0</v>
          </cell>
          <cell r="Z3942">
            <v>0</v>
          </cell>
        </row>
        <row r="3943">
          <cell r="M3943">
            <v>0</v>
          </cell>
          <cell r="N3943">
            <v>0</v>
          </cell>
          <cell r="O3943">
            <v>0</v>
          </cell>
          <cell r="P3943">
            <v>0</v>
          </cell>
          <cell r="Q3943">
            <v>0</v>
          </cell>
          <cell r="R3943">
            <v>0</v>
          </cell>
          <cell r="S3943">
            <v>0</v>
          </cell>
          <cell r="T3943">
            <v>0</v>
          </cell>
          <cell r="U3943">
            <v>0</v>
          </cell>
          <cell r="V3943">
            <v>0</v>
          </cell>
          <cell r="W3943">
            <v>0</v>
          </cell>
          <cell r="X3943">
            <v>0</v>
          </cell>
          <cell r="Y3943">
            <v>0</v>
          </cell>
          <cell r="Z3943">
            <v>0</v>
          </cell>
        </row>
        <row r="3944">
          <cell r="M3944">
            <v>0</v>
          </cell>
          <cell r="N3944">
            <v>0</v>
          </cell>
          <cell r="O3944">
            <v>0</v>
          </cell>
          <cell r="P3944">
            <v>0</v>
          </cell>
          <cell r="Q3944">
            <v>0</v>
          </cell>
          <cell r="R3944">
            <v>0</v>
          </cell>
          <cell r="S3944">
            <v>0</v>
          </cell>
          <cell r="T3944">
            <v>0</v>
          </cell>
          <cell r="U3944">
            <v>0</v>
          </cell>
          <cell r="V3944">
            <v>0</v>
          </cell>
          <cell r="W3944">
            <v>0</v>
          </cell>
          <cell r="X3944">
            <v>0</v>
          </cell>
          <cell r="Y3944">
            <v>0</v>
          </cell>
          <cell r="Z3944">
            <v>0</v>
          </cell>
        </row>
        <row r="3945">
          <cell r="M3945">
            <v>0</v>
          </cell>
          <cell r="N3945">
            <v>0</v>
          </cell>
          <cell r="O3945">
            <v>0</v>
          </cell>
          <cell r="P3945">
            <v>0</v>
          </cell>
          <cell r="Q3945">
            <v>0</v>
          </cell>
          <cell r="R3945">
            <v>0</v>
          </cell>
          <cell r="S3945">
            <v>0</v>
          </cell>
          <cell r="T3945">
            <v>0</v>
          </cell>
          <cell r="U3945">
            <v>0</v>
          </cell>
          <cell r="V3945">
            <v>0</v>
          </cell>
          <cell r="W3945">
            <v>0</v>
          </cell>
          <cell r="X3945">
            <v>0</v>
          </cell>
          <cell r="Y3945">
            <v>0</v>
          </cell>
          <cell r="Z3945">
            <v>0</v>
          </cell>
        </row>
        <row r="3946">
          <cell r="M3946">
            <v>0</v>
          </cell>
          <cell r="N3946">
            <v>0</v>
          </cell>
          <cell r="O3946">
            <v>0</v>
          </cell>
          <cell r="P3946">
            <v>0</v>
          </cell>
          <cell r="Q3946">
            <v>0</v>
          </cell>
          <cell r="R3946">
            <v>0</v>
          </cell>
          <cell r="S3946">
            <v>0</v>
          </cell>
          <cell r="T3946">
            <v>0</v>
          </cell>
          <cell r="U3946">
            <v>0</v>
          </cell>
          <cell r="V3946">
            <v>0</v>
          </cell>
          <cell r="W3946">
            <v>0</v>
          </cell>
          <cell r="X3946">
            <v>0</v>
          </cell>
          <cell r="Y3946">
            <v>0</v>
          </cell>
          <cell r="Z3946">
            <v>0</v>
          </cell>
        </row>
        <row r="3947">
          <cell r="M3947">
            <v>0</v>
          </cell>
          <cell r="N3947">
            <v>0</v>
          </cell>
          <cell r="O3947">
            <v>0</v>
          </cell>
          <cell r="P3947">
            <v>0</v>
          </cell>
          <cell r="Q3947">
            <v>0</v>
          </cell>
          <cell r="R3947">
            <v>0</v>
          </cell>
          <cell r="S3947">
            <v>0</v>
          </cell>
          <cell r="T3947">
            <v>0</v>
          </cell>
          <cell r="U3947">
            <v>0</v>
          </cell>
          <cell r="V3947">
            <v>0</v>
          </cell>
          <cell r="W3947">
            <v>0</v>
          </cell>
          <cell r="X3947">
            <v>0</v>
          </cell>
          <cell r="Y3947">
            <v>0</v>
          </cell>
          <cell r="Z3947">
            <v>0</v>
          </cell>
        </row>
        <row r="3948">
          <cell r="M3948">
            <v>0</v>
          </cell>
          <cell r="N3948">
            <v>0</v>
          </cell>
          <cell r="O3948">
            <v>0</v>
          </cell>
          <cell r="P3948">
            <v>0</v>
          </cell>
          <cell r="Q3948">
            <v>0</v>
          </cell>
          <cell r="R3948">
            <v>0</v>
          </cell>
          <cell r="S3948">
            <v>0</v>
          </cell>
          <cell r="T3948">
            <v>0</v>
          </cell>
          <cell r="U3948">
            <v>0</v>
          </cell>
          <cell r="V3948">
            <v>0</v>
          </cell>
          <cell r="W3948">
            <v>0</v>
          </cell>
          <cell r="X3948">
            <v>0</v>
          </cell>
          <cell r="Y3948">
            <v>0</v>
          </cell>
          <cell r="Z3948">
            <v>0</v>
          </cell>
        </row>
        <row r="3949">
          <cell r="M3949">
            <v>0</v>
          </cell>
          <cell r="N3949">
            <v>0</v>
          </cell>
          <cell r="O3949">
            <v>0</v>
          </cell>
          <cell r="P3949">
            <v>0</v>
          </cell>
          <cell r="Q3949">
            <v>0</v>
          </cell>
          <cell r="R3949">
            <v>0</v>
          </cell>
          <cell r="S3949">
            <v>0</v>
          </cell>
          <cell r="T3949">
            <v>0</v>
          </cell>
          <cell r="U3949">
            <v>0</v>
          </cell>
          <cell r="V3949">
            <v>0</v>
          </cell>
          <cell r="W3949">
            <v>0</v>
          </cell>
          <cell r="X3949">
            <v>0</v>
          </cell>
          <cell r="Y3949">
            <v>0</v>
          </cell>
          <cell r="Z3949">
            <v>0</v>
          </cell>
        </row>
        <row r="3950">
          <cell r="M3950">
            <v>0</v>
          </cell>
          <cell r="N3950">
            <v>0</v>
          </cell>
          <cell r="O3950">
            <v>0</v>
          </cell>
          <cell r="P3950">
            <v>0</v>
          </cell>
          <cell r="Q3950">
            <v>0</v>
          </cell>
          <cell r="R3950">
            <v>0</v>
          </cell>
          <cell r="S3950">
            <v>0</v>
          </cell>
          <cell r="T3950">
            <v>0</v>
          </cell>
          <cell r="U3950">
            <v>0</v>
          </cell>
          <cell r="V3950">
            <v>0</v>
          </cell>
          <cell r="W3950">
            <v>0</v>
          </cell>
          <cell r="X3950">
            <v>0</v>
          </cell>
          <cell r="Y3950">
            <v>0</v>
          </cell>
          <cell r="Z3950">
            <v>0</v>
          </cell>
        </row>
        <row r="3951">
          <cell r="M3951">
            <v>0</v>
          </cell>
          <cell r="N3951">
            <v>0</v>
          </cell>
          <cell r="O3951">
            <v>0</v>
          </cell>
          <cell r="P3951">
            <v>0</v>
          </cell>
          <cell r="Q3951">
            <v>0</v>
          </cell>
          <cell r="R3951">
            <v>0</v>
          </cell>
          <cell r="S3951">
            <v>0</v>
          </cell>
          <cell r="T3951">
            <v>0</v>
          </cell>
          <cell r="U3951">
            <v>0</v>
          </cell>
          <cell r="V3951">
            <v>0</v>
          </cell>
          <cell r="W3951">
            <v>0</v>
          </cell>
          <cell r="X3951">
            <v>0</v>
          </cell>
          <cell r="Y3951">
            <v>0</v>
          </cell>
          <cell r="Z3951">
            <v>0</v>
          </cell>
        </row>
        <row r="3952">
          <cell r="M3952">
            <v>0</v>
          </cell>
          <cell r="N3952">
            <v>0</v>
          </cell>
          <cell r="O3952">
            <v>0</v>
          </cell>
          <cell r="P3952">
            <v>0</v>
          </cell>
          <cell r="Q3952">
            <v>0</v>
          </cell>
          <cell r="R3952">
            <v>0</v>
          </cell>
          <cell r="S3952">
            <v>0</v>
          </cell>
          <cell r="T3952">
            <v>0</v>
          </cell>
          <cell r="U3952">
            <v>0</v>
          </cell>
          <cell r="V3952">
            <v>0</v>
          </cell>
          <cell r="W3952">
            <v>0</v>
          </cell>
          <cell r="X3952">
            <v>0</v>
          </cell>
          <cell r="Y3952">
            <v>0</v>
          </cell>
          <cell r="Z3952">
            <v>0</v>
          </cell>
        </row>
        <row r="3953">
          <cell r="M3953">
            <v>0</v>
          </cell>
          <cell r="N3953">
            <v>0</v>
          </cell>
          <cell r="O3953">
            <v>0</v>
          </cell>
          <cell r="P3953">
            <v>0</v>
          </cell>
          <cell r="Q3953">
            <v>0</v>
          </cell>
          <cell r="R3953">
            <v>0</v>
          </cell>
          <cell r="S3953">
            <v>0</v>
          </cell>
          <cell r="T3953">
            <v>0</v>
          </cell>
          <cell r="U3953">
            <v>0</v>
          </cell>
          <cell r="V3953">
            <v>0</v>
          </cell>
          <cell r="W3953">
            <v>0</v>
          </cell>
          <cell r="X3953">
            <v>0</v>
          </cell>
          <cell r="Y3953">
            <v>0</v>
          </cell>
          <cell r="Z3953">
            <v>0</v>
          </cell>
        </row>
        <row r="3954">
          <cell r="M3954">
            <v>0</v>
          </cell>
          <cell r="N3954">
            <v>0</v>
          </cell>
          <cell r="O3954">
            <v>0</v>
          </cell>
          <cell r="P3954">
            <v>0</v>
          </cell>
          <cell r="Q3954">
            <v>0</v>
          </cell>
          <cell r="R3954">
            <v>0</v>
          </cell>
          <cell r="S3954">
            <v>0</v>
          </cell>
          <cell r="T3954">
            <v>0</v>
          </cell>
          <cell r="U3954">
            <v>0</v>
          </cell>
          <cell r="V3954">
            <v>0</v>
          </cell>
          <cell r="W3954">
            <v>0</v>
          </cell>
          <cell r="X3954">
            <v>0</v>
          </cell>
          <cell r="Y3954">
            <v>0</v>
          </cell>
          <cell r="Z3954">
            <v>0</v>
          </cell>
        </row>
        <row r="3955">
          <cell r="M3955">
            <v>0</v>
          </cell>
          <cell r="N3955">
            <v>0</v>
          </cell>
          <cell r="O3955">
            <v>0</v>
          </cell>
          <cell r="P3955">
            <v>0</v>
          </cell>
          <cell r="Q3955">
            <v>0</v>
          </cell>
          <cell r="R3955">
            <v>0</v>
          </cell>
          <cell r="S3955">
            <v>0</v>
          </cell>
          <cell r="T3955">
            <v>0</v>
          </cell>
          <cell r="U3955">
            <v>0</v>
          </cell>
          <cell r="V3955">
            <v>0</v>
          </cell>
          <cell r="W3955">
            <v>0</v>
          </cell>
          <cell r="X3955">
            <v>0</v>
          </cell>
          <cell r="Y3955">
            <v>0</v>
          </cell>
          <cell r="Z3955">
            <v>0</v>
          </cell>
        </row>
        <row r="3956">
          <cell r="M3956">
            <v>0</v>
          </cell>
          <cell r="N3956">
            <v>0</v>
          </cell>
          <cell r="O3956">
            <v>0</v>
          </cell>
          <cell r="P3956">
            <v>0</v>
          </cell>
          <cell r="Q3956">
            <v>0</v>
          </cell>
          <cell r="R3956">
            <v>0</v>
          </cell>
          <cell r="S3956">
            <v>0</v>
          </cell>
          <cell r="T3956">
            <v>0</v>
          </cell>
          <cell r="U3956">
            <v>0</v>
          </cell>
          <cell r="V3956">
            <v>0</v>
          </cell>
          <cell r="W3956">
            <v>0</v>
          </cell>
          <cell r="X3956">
            <v>0</v>
          </cell>
          <cell r="Y3956">
            <v>0</v>
          </cell>
          <cell r="Z3956">
            <v>0</v>
          </cell>
        </row>
        <row r="3957">
          <cell r="M3957">
            <v>0</v>
          </cell>
          <cell r="N3957">
            <v>0</v>
          </cell>
          <cell r="O3957">
            <v>0</v>
          </cell>
          <cell r="P3957">
            <v>0</v>
          </cell>
          <cell r="Q3957">
            <v>0</v>
          </cell>
          <cell r="R3957">
            <v>0</v>
          </cell>
          <cell r="S3957">
            <v>0</v>
          </cell>
          <cell r="T3957">
            <v>0</v>
          </cell>
          <cell r="U3957">
            <v>0</v>
          </cell>
          <cell r="V3957">
            <v>0</v>
          </cell>
          <cell r="W3957">
            <v>0</v>
          </cell>
          <cell r="X3957">
            <v>0</v>
          </cell>
          <cell r="Y3957">
            <v>0</v>
          </cell>
          <cell r="Z3957">
            <v>0</v>
          </cell>
        </row>
        <row r="3958">
          <cell r="M3958">
            <v>0</v>
          </cell>
          <cell r="N3958">
            <v>0</v>
          </cell>
          <cell r="O3958">
            <v>0</v>
          </cell>
          <cell r="P3958">
            <v>0</v>
          </cell>
          <cell r="Q3958">
            <v>0</v>
          </cell>
          <cell r="R3958">
            <v>0</v>
          </cell>
          <cell r="S3958">
            <v>0</v>
          </cell>
          <cell r="T3958">
            <v>0</v>
          </cell>
          <cell r="U3958">
            <v>0</v>
          </cell>
          <cell r="V3958">
            <v>0</v>
          </cell>
          <cell r="W3958">
            <v>0</v>
          </cell>
          <cell r="X3958">
            <v>0</v>
          </cell>
          <cell r="Y3958">
            <v>0</v>
          </cell>
          <cell r="Z3958">
            <v>0</v>
          </cell>
        </row>
        <row r="3959">
          <cell r="M3959">
            <v>0</v>
          </cell>
          <cell r="N3959">
            <v>0</v>
          </cell>
          <cell r="O3959">
            <v>0</v>
          </cell>
          <cell r="P3959">
            <v>0</v>
          </cell>
          <cell r="Q3959">
            <v>0</v>
          </cell>
          <cell r="R3959">
            <v>0</v>
          </cell>
          <cell r="S3959">
            <v>0</v>
          </cell>
          <cell r="T3959">
            <v>0</v>
          </cell>
          <cell r="U3959">
            <v>0</v>
          </cell>
          <cell r="V3959">
            <v>0</v>
          </cell>
          <cell r="W3959">
            <v>0</v>
          </cell>
          <cell r="X3959">
            <v>0</v>
          </cell>
          <cell r="Y3959">
            <v>0</v>
          </cell>
          <cell r="Z3959">
            <v>0</v>
          </cell>
        </row>
        <row r="3960">
          <cell r="M3960">
            <v>0</v>
          </cell>
          <cell r="N3960">
            <v>0</v>
          </cell>
          <cell r="O3960">
            <v>0</v>
          </cell>
          <cell r="P3960">
            <v>0</v>
          </cell>
          <cell r="Q3960">
            <v>0</v>
          </cell>
          <cell r="R3960">
            <v>0</v>
          </cell>
          <cell r="S3960">
            <v>0</v>
          </cell>
          <cell r="T3960">
            <v>0</v>
          </cell>
          <cell r="U3960">
            <v>0</v>
          </cell>
          <cell r="V3960">
            <v>0</v>
          </cell>
          <cell r="W3960">
            <v>0</v>
          </cell>
          <cell r="X3960">
            <v>0</v>
          </cell>
          <cell r="Y3960">
            <v>0</v>
          </cell>
          <cell r="Z3960">
            <v>0</v>
          </cell>
        </row>
        <row r="3961">
          <cell r="M3961">
            <v>0</v>
          </cell>
          <cell r="N3961">
            <v>0</v>
          </cell>
          <cell r="O3961">
            <v>0</v>
          </cell>
          <cell r="P3961">
            <v>0</v>
          </cell>
          <cell r="Q3961">
            <v>0</v>
          </cell>
          <cell r="R3961">
            <v>0</v>
          </cell>
          <cell r="S3961">
            <v>0</v>
          </cell>
          <cell r="T3961">
            <v>0</v>
          </cell>
          <cell r="U3961">
            <v>0</v>
          </cell>
          <cell r="V3961">
            <v>0</v>
          </cell>
          <cell r="W3961">
            <v>0</v>
          </cell>
          <cell r="X3961">
            <v>0</v>
          </cell>
          <cell r="Y3961">
            <v>0</v>
          </cell>
          <cell r="Z3961">
            <v>0</v>
          </cell>
        </row>
        <row r="3962">
          <cell r="M3962">
            <v>0</v>
          </cell>
          <cell r="N3962">
            <v>0</v>
          </cell>
          <cell r="O3962">
            <v>0</v>
          </cell>
          <cell r="P3962">
            <v>0</v>
          </cell>
          <cell r="Q3962">
            <v>0</v>
          </cell>
          <cell r="R3962">
            <v>0</v>
          </cell>
          <cell r="S3962">
            <v>0</v>
          </cell>
          <cell r="T3962">
            <v>0</v>
          </cell>
          <cell r="U3962">
            <v>0</v>
          </cell>
          <cell r="V3962">
            <v>0</v>
          </cell>
          <cell r="W3962">
            <v>0</v>
          </cell>
          <cell r="X3962">
            <v>0</v>
          </cell>
          <cell r="Y3962">
            <v>0</v>
          </cell>
          <cell r="Z3962">
            <v>0</v>
          </cell>
        </row>
        <row r="3963">
          <cell r="M3963">
            <v>0</v>
          </cell>
          <cell r="N3963">
            <v>0</v>
          </cell>
          <cell r="O3963">
            <v>0</v>
          </cell>
          <cell r="P3963">
            <v>0</v>
          </cell>
          <cell r="Q3963">
            <v>0</v>
          </cell>
          <cell r="R3963">
            <v>0</v>
          </cell>
          <cell r="S3963">
            <v>0</v>
          </cell>
          <cell r="T3963">
            <v>0</v>
          </cell>
          <cell r="U3963">
            <v>0</v>
          </cell>
          <cell r="V3963">
            <v>0</v>
          </cell>
          <cell r="W3963">
            <v>0</v>
          </cell>
          <cell r="X3963">
            <v>0</v>
          </cell>
          <cell r="Y3963">
            <v>0</v>
          </cell>
          <cell r="Z3963">
            <v>0</v>
          </cell>
        </row>
        <row r="3964">
          <cell r="M3964">
            <v>0</v>
          </cell>
          <cell r="N3964">
            <v>0</v>
          </cell>
          <cell r="O3964">
            <v>0</v>
          </cell>
          <cell r="P3964">
            <v>0</v>
          </cell>
          <cell r="Q3964">
            <v>0</v>
          </cell>
          <cell r="R3964">
            <v>0</v>
          </cell>
          <cell r="S3964">
            <v>0</v>
          </cell>
          <cell r="T3964">
            <v>0</v>
          </cell>
          <cell r="U3964">
            <v>0</v>
          </cell>
          <cell r="V3964">
            <v>0</v>
          </cell>
          <cell r="W3964">
            <v>0</v>
          </cell>
          <cell r="X3964">
            <v>0</v>
          </cell>
          <cell r="Y3964">
            <v>0</v>
          </cell>
          <cell r="Z3964">
            <v>0</v>
          </cell>
        </row>
        <row r="3965">
          <cell r="M3965">
            <v>0</v>
          </cell>
          <cell r="N3965">
            <v>0</v>
          </cell>
          <cell r="O3965">
            <v>0</v>
          </cell>
          <cell r="P3965">
            <v>0</v>
          </cell>
          <cell r="Q3965">
            <v>0</v>
          </cell>
          <cell r="R3965">
            <v>0</v>
          </cell>
          <cell r="S3965">
            <v>0</v>
          </cell>
          <cell r="T3965">
            <v>0</v>
          </cell>
          <cell r="U3965">
            <v>0</v>
          </cell>
          <cell r="V3965">
            <v>0</v>
          </cell>
          <cell r="W3965">
            <v>0</v>
          </cell>
          <cell r="X3965">
            <v>0</v>
          </cell>
          <cell r="Y3965">
            <v>0</v>
          </cell>
          <cell r="Z3965">
            <v>0</v>
          </cell>
        </row>
        <row r="3966">
          <cell r="M3966">
            <v>0</v>
          </cell>
          <cell r="N3966">
            <v>0</v>
          </cell>
          <cell r="O3966">
            <v>0</v>
          </cell>
          <cell r="P3966">
            <v>0</v>
          </cell>
          <cell r="Q3966">
            <v>0</v>
          </cell>
          <cell r="R3966">
            <v>0</v>
          </cell>
          <cell r="S3966">
            <v>0</v>
          </cell>
          <cell r="T3966">
            <v>0</v>
          </cell>
          <cell r="U3966">
            <v>0</v>
          </cell>
          <cell r="V3966">
            <v>0</v>
          </cell>
          <cell r="W3966">
            <v>0</v>
          </cell>
          <cell r="X3966">
            <v>0</v>
          </cell>
          <cell r="Y3966">
            <v>0</v>
          </cell>
          <cell r="Z3966">
            <v>0</v>
          </cell>
        </row>
        <row r="3967">
          <cell r="M3967">
            <v>0</v>
          </cell>
          <cell r="N3967">
            <v>0</v>
          </cell>
          <cell r="O3967">
            <v>0</v>
          </cell>
          <cell r="P3967">
            <v>0</v>
          </cell>
          <cell r="Q3967">
            <v>0</v>
          </cell>
          <cell r="R3967">
            <v>0</v>
          </cell>
          <cell r="S3967">
            <v>0</v>
          </cell>
          <cell r="T3967">
            <v>0</v>
          </cell>
          <cell r="U3967">
            <v>0</v>
          </cell>
          <cell r="V3967">
            <v>0</v>
          </cell>
          <cell r="W3967">
            <v>0</v>
          </cell>
          <cell r="X3967">
            <v>0</v>
          </cell>
          <cell r="Y3967">
            <v>0</v>
          </cell>
          <cell r="Z3967">
            <v>0</v>
          </cell>
        </row>
        <row r="3968">
          <cell r="M3968">
            <v>0</v>
          </cell>
          <cell r="N3968">
            <v>0</v>
          </cell>
          <cell r="O3968">
            <v>0</v>
          </cell>
          <cell r="P3968">
            <v>0</v>
          </cell>
          <cell r="Q3968">
            <v>0</v>
          </cell>
          <cell r="R3968">
            <v>0</v>
          </cell>
          <cell r="S3968">
            <v>0</v>
          </cell>
          <cell r="T3968">
            <v>0</v>
          </cell>
          <cell r="U3968">
            <v>0</v>
          </cell>
          <cell r="V3968">
            <v>0</v>
          </cell>
          <cell r="W3968">
            <v>0</v>
          </cell>
          <cell r="X3968">
            <v>0</v>
          </cell>
          <cell r="Y3968">
            <v>0</v>
          </cell>
          <cell r="Z3968">
            <v>0</v>
          </cell>
        </row>
        <row r="3969">
          <cell r="M3969">
            <v>0</v>
          </cell>
          <cell r="N3969">
            <v>0</v>
          </cell>
          <cell r="O3969">
            <v>0</v>
          </cell>
          <cell r="P3969">
            <v>0</v>
          </cell>
          <cell r="Q3969">
            <v>0</v>
          </cell>
          <cell r="R3969">
            <v>0</v>
          </cell>
          <cell r="S3969">
            <v>0</v>
          </cell>
          <cell r="T3969">
            <v>0</v>
          </cell>
          <cell r="U3969">
            <v>0</v>
          </cell>
          <cell r="V3969">
            <v>0</v>
          </cell>
          <cell r="W3969">
            <v>0</v>
          </cell>
          <cell r="X3969">
            <v>0</v>
          </cell>
          <cell r="Y3969">
            <v>0</v>
          </cell>
          <cell r="Z3969">
            <v>0</v>
          </cell>
        </row>
        <row r="3970">
          <cell r="M3970">
            <v>0</v>
          </cell>
          <cell r="N3970">
            <v>0</v>
          </cell>
          <cell r="O3970">
            <v>0</v>
          </cell>
          <cell r="P3970">
            <v>0</v>
          </cell>
          <cell r="Q3970">
            <v>0</v>
          </cell>
          <cell r="R3970">
            <v>0</v>
          </cell>
          <cell r="S3970">
            <v>0</v>
          </cell>
          <cell r="T3970">
            <v>0</v>
          </cell>
          <cell r="U3970">
            <v>0</v>
          </cell>
          <cell r="V3970">
            <v>0</v>
          </cell>
          <cell r="W3970">
            <v>0</v>
          </cell>
          <cell r="X3970">
            <v>0</v>
          </cell>
          <cell r="Y3970">
            <v>0</v>
          </cell>
          <cell r="Z3970">
            <v>0</v>
          </cell>
        </row>
        <row r="3971">
          <cell r="M3971">
            <v>0</v>
          </cell>
          <cell r="N3971">
            <v>0</v>
          </cell>
          <cell r="O3971">
            <v>0</v>
          </cell>
          <cell r="P3971">
            <v>0</v>
          </cell>
          <cell r="Q3971">
            <v>0</v>
          </cell>
          <cell r="R3971">
            <v>0</v>
          </cell>
          <cell r="S3971">
            <v>0</v>
          </cell>
          <cell r="T3971">
            <v>0</v>
          </cell>
          <cell r="U3971">
            <v>0</v>
          </cell>
          <cell r="V3971">
            <v>0</v>
          </cell>
          <cell r="W3971">
            <v>0</v>
          </cell>
          <cell r="X3971">
            <v>0</v>
          </cell>
          <cell r="Y3971">
            <v>0</v>
          </cell>
          <cell r="Z3971">
            <v>0</v>
          </cell>
        </row>
        <row r="3972">
          <cell r="M3972">
            <v>0</v>
          </cell>
          <cell r="N3972">
            <v>0</v>
          </cell>
          <cell r="O3972">
            <v>0</v>
          </cell>
          <cell r="P3972">
            <v>0</v>
          </cell>
          <cell r="Q3972">
            <v>0</v>
          </cell>
          <cell r="R3972">
            <v>0</v>
          </cell>
          <cell r="S3972">
            <v>0</v>
          </cell>
          <cell r="T3972">
            <v>0</v>
          </cell>
          <cell r="U3972">
            <v>0</v>
          </cell>
          <cell r="V3972">
            <v>0</v>
          </cell>
          <cell r="W3972">
            <v>0</v>
          </cell>
          <cell r="X3972">
            <v>0</v>
          </cell>
          <cell r="Y3972">
            <v>0</v>
          </cell>
          <cell r="Z3972">
            <v>0</v>
          </cell>
        </row>
        <row r="3973">
          <cell r="M3973">
            <v>0</v>
          </cell>
          <cell r="N3973">
            <v>0</v>
          </cell>
          <cell r="O3973">
            <v>0</v>
          </cell>
          <cell r="P3973">
            <v>0</v>
          </cell>
          <cell r="Q3973">
            <v>0</v>
          </cell>
          <cell r="R3973">
            <v>0</v>
          </cell>
          <cell r="S3973">
            <v>0</v>
          </cell>
          <cell r="T3973">
            <v>0</v>
          </cell>
          <cell r="U3973">
            <v>0</v>
          </cell>
          <cell r="V3973">
            <v>0</v>
          </cell>
          <cell r="W3973">
            <v>0</v>
          </cell>
          <cell r="X3973">
            <v>0</v>
          </cell>
          <cell r="Y3973">
            <v>0</v>
          </cell>
          <cell r="Z3973">
            <v>0</v>
          </cell>
        </row>
        <row r="3974">
          <cell r="M3974">
            <v>0</v>
          </cell>
          <cell r="N3974">
            <v>0</v>
          </cell>
          <cell r="O3974">
            <v>0</v>
          </cell>
          <cell r="P3974">
            <v>0</v>
          </cell>
          <cell r="Q3974">
            <v>0</v>
          </cell>
          <cell r="R3974">
            <v>0</v>
          </cell>
          <cell r="S3974">
            <v>0</v>
          </cell>
          <cell r="T3974">
            <v>0</v>
          </cell>
          <cell r="U3974">
            <v>0</v>
          </cell>
          <cell r="V3974">
            <v>0</v>
          </cell>
          <cell r="W3974">
            <v>0</v>
          </cell>
          <cell r="X3974">
            <v>0</v>
          </cell>
          <cell r="Y3974">
            <v>0</v>
          </cell>
          <cell r="Z3974">
            <v>0</v>
          </cell>
        </row>
        <row r="3975">
          <cell r="M3975">
            <v>0</v>
          </cell>
          <cell r="N3975">
            <v>0</v>
          </cell>
          <cell r="O3975">
            <v>0</v>
          </cell>
          <cell r="P3975">
            <v>0</v>
          </cell>
          <cell r="Q3975">
            <v>0</v>
          </cell>
          <cell r="R3975">
            <v>0</v>
          </cell>
          <cell r="S3975">
            <v>0</v>
          </cell>
          <cell r="T3975">
            <v>0</v>
          </cell>
          <cell r="U3975">
            <v>0</v>
          </cell>
          <cell r="V3975">
            <v>0</v>
          </cell>
          <cell r="W3975">
            <v>0</v>
          </cell>
          <cell r="X3975">
            <v>0</v>
          </cell>
          <cell r="Y3975">
            <v>0</v>
          </cell>
          <cell r="Z3975">
            <v>0</v>
          </cell>
        </row>
        <row r="3976">
          <cell r="M3976">
            <v>0</v>
          </cell>
          <cell r="N3976">
            <v>0</v>
          </cell>
          <cell r="O3976">
            <v>0</v>
          </cell>
          <cell r="P3976">
            <v>0</v>
          </cell>
          <cell r="Q3976">
            <v>0</v>
          </cell>
          <cell r="R3976">
            <v>0</v>
          </cell>
          <cell r="S3976">
            <v>0</v>
          </cell>
          <cell r="T3976">
            <v>0</v>
          </cell>
          <cell r="U3976">
            <v>0</v>
          </cell>
          <cell r="V3976">
            <v>0</v>
          </cell>
          <cell r="W3976">
            <v>0</v>
          </cell>
          <cell r="X3976">
            <v>0</v>
          </cell>
          <cell r="Y3976">
            <v>0</v>
          </cell>
          <cell r="Z3976">
            <v>0</v>
          </cell>
        </row>
        <row r="3977">
          <cell r="M3977">
            <v>0</v>
          </cell>
          <cell r="N3977">
            <v>0</v>
          </cell>
          <cell r="O3977">
            <v>0</v>
          </cell>
          <cell r="P3977">
            <v>0</v>
          </cell>
          <cell r="Q3977">
            <v>0</v>
          </cell>
          <cell r="R3977">
            <v>0</v>
          </cell>
          <cell r="S3977">
            <v>0</v>
          </cell>
          <cell r="T3977">
            <v>0</v>
          </cell>
          <cell r="U3977">
            <v>0</v>
          </cell>
          <cell r="V3977">
            <v>0</v>
          </cell>
          <cell r="W3977">
            <v>0</v>
          </cell>
          <cell r="X3977">
            <v>0</v>
          </cell>
          <cell r="Y3977">
            <v>0</v>
          </cell>
          <cell r="Z3977">
            <v>0</v>
          </cell>
        </row>
        <row r="3978">
          <cell r="M3978">
            <v>0</v>
          </cell>
          <cell r="N3978">
            <v>0</v>
          </cell>
          <cell r="O3978">
            <v>0</v>
          </cell>
          <cell r="P3978">
            <v>0</v>
          </cell>
          <cell r="Q3978">
            <v>0</v>
          </cell>
          <cell r="R3978">
            <v>0</v>
          </cell>
          <cell r="S3978">
            <v>0</v>
          </cell>
          <cell r="T3978">
            <v>0</v>
          </cell>
          <cell r="U3978">
            <v>0</v>
          </cell>
          <cell r="V3978">
            <v>0</v>
          </cell>
          <cell r="W3978">
            <v>0</v>
          </cell>
          <cell r="X3978">
            <v>0</v>
          </cell>
          <cell r="Y3978">
            <v>0</v>
          </cell>
          <cell r="Z3978">
            <v>0</v>
          </cell>
        </row>
        <row r="3979">
          <cell r="M3979">
            <v>0</v>
          </cell>
          <cell r="N3979">
            <v>0</v>
          </cell>
          <cell r="O3979">
            <v>0</v>
          </cell>
          <cell r="P3979">
            <v>0</v>
          </cell>
          <cell r="Q3979">
            <v>0</v>
          </cell>
          <cell r="R3979">
            <v>0</v>
          </cell>
          <cell r="S3979">
            <v>0</v>
          </cell>
          <cell r="T3979">
            <v>0</v>
          </cell>
          <cell r="U3979">
            <v>0</v>
          </cell>
          <cell r="V3979">
            <v>0</v>
          </cell>
          <cell r="W3979">
            <v>0</v>
          </cell>
          <cell r="X3979">
            <v>0</v>
          </cell>
          <cell r="Y3979">
            <v>0</v>
          </cell>
          <cell r="Z3979">
            <v>0</v>
          </cell>
        </row>
        <row r="3980">
          <cell r="M3980">
            <v>0</v>
          </cell>
          <cell r="N3980">
            <v>0</v>
          </cell>
          <cell r="O3980">
            <v>0</v>
          </cell>
          <cell r="P3980">
            <v>0</v>
          </cell>
          <cell r="Q3980">
            <v>0</v>
          </cell>
          <cell r="R3980">
            <v>0</v>
          </cell>
          <cell r="S3980">
            <v>0</v>
          </cell>
          <cell r="T3980">
            <v>0</v>
          </cell>
          <cell r="U3980">
            <v>0</v>
          </cell>
          <cell r="V3980">
            <v>0</v>
          </cell>
          <cell r="W3980">
            <v>0</v>
          </cell>
          <cell r="X3980">
            <v>0</v>
          </cell>
          <cell r="Y3980">
            <v>0</v>
          </cell>
          <cell r="Z3980">
            <v>0</v>
          </cell>
        </row>
        <row r="3981">
          <cell r="M3981">
            <v>0</v>
          </cell>
          <cell r="N3981">
            <v>0</v>
          </cell>
          <cell r="O3981">
            <v>0</v>
          </cell>
          <cell r="P3981">
            <v>0</v>
          </cell>
          <cell r="Q3981">
            <v>0</v>
          </cell>
          <cell r="R3981">
            <v>0</v>
          </cell>
          <cell r="S3981">
            <v>0</v>
          </cell>
          <cell r="T3981">
            <v>0</v>
          </cell>
          <cell r="U3981">
            <v>0</v>
          </cell>
          <cell r="V3981">
            <v>0</v>
          </cell>
          <cell r="W3981">
            <v>0</v>
          </cell>
          <cell r="X3981">
            <v>0</v>
          </cell>
          <cell r="Y3981">
            <v>0</v>
          </cell>
          <cell r="Z3981">
            <v>0</v>
          </cell>
        </row>
        <row r="3982">
          <cell r="M3982">
            <v>0</v>
          </cell>
          <cell r="N3982">
            <v>0</v>
          </cell>
          <cell r="O3982">
            <v>0</v>
          </cell>
          <cell r="P3982">
            <v>0</v>
          </cell>
          <cell r="Q3982">
            <v>0</v>
          </cell>
          <cell r="R3982">
            <v>0</v>
          </cell>
          <cell r="S3982">
            <v>0</v>
          </cell>
          <cell r="T3982">
            <v>0</v>
          </cell>
          <cell r="U3982">
            <v>0</v>
          </cell>
          <cell r="V3982">
            <v>0</v>
          </cell>
          <cell r="W3982">
            <v>0</v>
          </cell>
          <cell r="X3982">
            <v>0</v>
          </cell>
          <cell r="Y3982">
            <v>0</v>
          </cell>
          <cell r="Z3982">
            <v>0</v>
          </cell>
        </row>
        <row r="3983">
          <cell r="M3983">
            <v>0</v>
          </cell>
          <cell r="N3983">
            <v>0</v>
          </cell>
          <cell r="O3983">
            <v>0</v>
          </cell>
          <cell r="P3983">
            <v>0</v>
          </cell>
          <cell r="Q3983">
            <v>0</v>
          </cell>
          <cell r="R3983">
            <v>0</v>
          </cell>
          <cell r="S3983">
            <v>0</v>
          </cell>
          <cell r="T3983">
            <v>0</v>
          </cell>
          <cell r="U3983">
            <v>0</v>
          </cell>
          <cell r="V3983">
            <v>0</v>
          </cell>
          <cell r="W3983">
            <v>0</v>
          </cell>
          <cell r="X3983">
            <v>0</v>
          </cell>
          <cell r="Y3983">
            <v>0</v>
          </cell>
          <cell r="Z3983">
            <v>0</v>
          </cell>
        </row>
        <row r="3984">
          <cell r="M3984">
            <v>0</v>
          </cell>
          <cell r="N3984">
            <v>0</v>
          </cell>
          <cell r="O3984">
            <v>0</v>
          </cell>
          <cell r="P3984">
            <v>0</v>
          </cell>
          <cell r="Q3984">
            <v>0</v>
          </cell>
          <cell r="R3984">
            <v>0</v>
          </cell>
          <cell r="S3984">
            <v>0</v>
          </cell>
          <cell r="T3984">
            <v>0</v>
          </cell>
          <cell r="U3984">
            <v>0</v>
          </cell>
          <cell r="V3984">
            <v>0</v>
          </cell>
          <cell r="W3984">
            <v>0</v>
          </cell>
          <cell r="X3984">
            <v>0</v>
          </cell>
          <cell r="Y3984">
            <v>0</v>
          </cell>
          <cell r="Z3984">
            <v>0</v>
          </cell>
        </row>
        <row r="3985">
          <cell r="M3985">
            <v>0</v>
          </cell>
          <cell r="N3985">
            <v>0</v>
          </cell>
          <cell r="O3985">
            <v>0</v>
          </cell>
          <cell r="P3985">
            <v>0</v>
          </cell>
          <cell r="Q3985">
            <v>0</v>
          </cell>
          <cell r="R3985">
            <v>0</v>
          </cell>
          <cell r="S3985">
            <v>0</v>
          </cell>
          <cell r="T3985">
            <v>0</v>
          </cell>
          <cell r="U3985">
            <v>0</v>
          </cell>
          <cell r="V3985">
            <v>0</v>
          </cell>
          <cell r="W3985">
            <v>0</v>
          </cell>
          <cell r="X3985">
            <v>0</v>
          </cell>
          <cell r="Y3985">
            <v>0</v>
          </cell>
          <cell r="Z3985">
            <v>0</v>
          </cell>
        </row>
        <row r="3986">
          <cell r="M3986">
            <v>0</v>
          </cell>
          <cell r="N3986">
            <v>0</v>
          </cell>
          <cell r="O3986">
            <v>0</v>
          </cell>
          <cell r="P3986">
            <v>0</v>
          </cell>
          <cell r="Q3986">
            <v>0</v>
          </cell>
          <cell r="R3986">
            <v>0</v>
          </cell>
          <cell r="S3986">
            <v>0</v>
          </cell>
          <cell r="T3986">
            <v>0</v>
          </cell>
          <cell r="U3986">
            <v>0</v>
          </cell>
          <cell r="V3986">
            <v>0</v>
          </cell>
          <cell r="W3986">
            <v>0</v>
          </cell>
          <cell r="X3986">
            <v>0</v>
          </cell>
          <cell r="Y3986">
            <v>0</v>
          </cell>
          <cell r="Z3986">
            <v>0</v>
          </cell>
        </row>
        <row r="3987">
          <cell r="M3987">
            <v>0</v>
          </cell>
          <cell r="N3987">
            <v>0</v>
          </cell>
          <cell r="O3987">
            <v>0</v>
          </cell>
          <cell r="P3987">
            <v>0</v>
          </cell>
          <cell r="Q3987">
            <v>0</v>
          </cell>
          <cell r="R3987">
            <v>0</v>
          </cell>
          <cell r="S3987">
            <v>0</v>
          </cell>
          <cell r="T3987">
            <v>0</v>
          </cell>
          <cell r="U3987">
            <v>0</v>
          </cell>
          <cell r="V3987">
            <v>0</v>
          </cell>
          <cell r="W3987">
            <v>0</v>
          </cell>
          <cell r="X3987">
            <v>0</v>
          </cell>
          <cell r="Y3987">
            <v>0</v>
          </cell>
          <cell r="Z3987">
            <v>0</v>
          </cell>
        </row>
        <row r="3988">
          <cell r="M3988">
            <v>0</v>
          </cell>
          <cell r="N3988">
            <v>0</v>
          </cell>
          <cell r="O3988">
            <v>0</v>
          </cell>
          <cell r="P3988">
            <v>0</v>
          </cell>
          <cell r="Q3988">
            <v>0</v>
          </cell>
          <cell r="R3988">
            <v>0</v>
          </cell>
          <cell r="S3988">
            <v>0</v>
          </cell>
          <cell r="T3988">
            <v>0</v>
          </cell>
          <cell r="U3988">
            <v>0</v>
          </cell>
          <cell r="V3988">
            <v>0</v>
          </cell>
          <cell r="W3988">
            <v>0</v>
          </cell>
          <cell r="X3988">
            <v>0</v>
          </cell>
          <cell r="Y3988">
            <v>0</v>
          </cell>
          <cell r="Z3988">
            <v>0</v>
          </cell>
        </row>
        <row r="3989">
          <cell r="M3989">
            <v>0</v>
          </cell>
          <cell r="N3989">
            <v>0</v>
          </cell>
          <cell r="O3989">
            <v>0</v>
          </cell>
          <cell r="P3989">
            <v>0</v>
          </cell>
          <cell r="Q3989">
            <v>0</v>
          </cell>
          <cell r="R3989">
            <v>0</v>
          </cell>
          <cell r="S3989">
            <v>0</v>
          </cell>
          <cell r="T3989">
            <v>0</v>
          </cell>
          <cell r="U3989">
            <v>0</v>
          </cell>
          <cell r="V3989">
            <v>0</v>
          </cell>
          <cell r="W3989">
            <v>0</v>
          </cell>
          <cell r="X3989">
            <v>0</v>
          </cell>
          <cell r="Y3989">
            <v>0</v>
          </cell>
          <cell r="Z3989">
            <v>0</v>
          </cell>
        </row>
        <row r="3990">
          <cell r="M3990">
            <v>0</v>
          </cell>
          <cell r="N3990">
            <v>0</v>
          </cell>
          <cell r="O3990">
            <v>0</v>
          </cell>
          <cell r="P3990">
            <v>0</v>
          </cell>
          <cell r="Q3990">
            <v>0</v>
          </cell>
          <cell r="R3990">
            <v>0</v>
          </cell>
          <cell r="S3990">
            <v>0</v>
          </cell>
          <cell r="T3990">
            <v>0</v>
          </cell>
          <cell r="U3990">
            <v>0</v>
          </cell>
          <cell r="V3990">
            <v>0</v>
          </cell>
          <cell r="W3990">
            <v>0</v>
          </cell>
          <cell r="X3990">
            <v>0</v>
          </cell>
          <cell r="Y3990">
            <v>0</v>
          </cell>
          <cell r="Z3990">
            <v>0</v>
          </cell>
        </row>
        <row r="3991">
          <cell r="M3991">
            <v>0</v>
          </cell>
          <cell r="N3991">
            <v>0</v>
          </cell>
          <cell r="O3991">
            <v>0</v>
          </cell>
          <cell r="P3991">
            <v>0</v>
          </cell>
          <cell r="Q3991">
            <v>0</v>
          </cell>
          <cell r="R3991">
            <v>0</v>
          </cell>
          <cell r="S3991">
            <v>0</v>
          </cell>
          <cell r="T3991">
            <v>0</v>
          </cell>
          <cell r="U3991">
            <v>0</v>
          </cell>
          <cell r="V3991">
            <v>0</v>
          </cell>
          <cell r="W3991">
            <v>0</v>
          </cell>
          <cell r="X3991">
            <v>0</v>
          </cell>
          <cell r="Y3991">
            <v>0</v>
          </cell>
          <cell r="Z3991">
            <v>0</v>
          </cell>
        </row>
        <row r="3992">
          <cell r="M3992">
            <v>0</v>
          </cell>
          <cell r="N3992">
            <v>0</v>
          </cell>
          <cell r="O3992">
            <v>0</v>
          </cell>
          <cell r="P3992">
            <v>0</v>
          </cell>
          <cell r="Q3992">
            <v>0</v>
          </cell>
          <cell r="R3992">
            <v>0</v>
          </cell>
          <cell r="S3992">
            <v>0</v>
          </cell>
          <cell r="T3992">
            <v>0</v>
          </cell>
          <cell r="U3992">
            <v>0</v>
          </cell>
          <cell r="V3992">
            <v>0</v>
          </cell>
          <cell r="W3992">
            <v>0</v>
          </cell>
          <cell r="X3992">
            <v>0</v>
          </cell>
          <cell r="Y3992">
            <v>0</v>
          </cell>
          <cell r="Z3992">
            <v>0</v>
          </cell>
        </row>
        <row r="3993">
          <cell r="M3993">
            <v>0</v>
          </cell>
          <cell r="N3993">
            <v>0</v>
          </cell>
          <cell r="O3993">
            <v>0</v>
          </cell>
          <cell r="P3993">
            <v>0</v>
          </cell>
          <cell r="Q3993">
            <v>0</v>
          </cell>
          <cell r="R3993">
            <v>0</v>
          </cell>
          <cell r="S3993">
            <v>0</v>
          </cell>
          <cell r="T3993">
            <v>0</v>
          </cell>
          <cell r="U3993">
            <v>0</v>
          </cell>
          <cell r="V3993">
            <v>0</v>
          </cell>
          <cell r="W3993">
            <v>0</v>
          </cell>
          <cell r="X3993">
            <v>0</v>
          </cell>
          <cell r="Y3993">
            <v>0</v>
          </cell>
          <cell r="Z3993">
            <v>0</v>
          </cell>
        </row>
        <row r="3994">
          <cell r="M3994">
            <v>0</v>
          </cell>
          <cell r="N3994">
            <v>0</v>
          </cell>
          <cell r="O3994">
            <v>0</v>
          </cell>
          <cell r="P3994">
            <v>0</v>
          </cell>
          <cell r="Q3994">
            <v>0</v>
          </cell>
          <cell r="R3994">
            <v>0</v>
          </cell>
          <cell r="S3994">
            <v>0</v>
          </cell>
          <cell r="T3994">
            <v>0</v>
          </cell>
          <cell r="U3994">
            <v>0</v>
          </cell>
          <cell r="V3994">
            <v>0</v>
          </cell>
          <cell r="W3994">
            <v>0</v>
          </cell>
          <cell r="X3994">
            <v>0</v>
          </cell>
          <cell r="Y3994">
            <v>0</v>
          </cell>
          <cell r="Z3994">
            <v>0</v>
          </cell>
        </row>
        <row r="3995">
          <cell r="M3995">
            <v>0</v>
          </cell>
          <cell r="N3995">
            <v>0</v>
          </cell>
          <cell r="O3995">
            <v>0</v>
          </cell>
          <cell r="P3995">
            <v>0</v>
          </cell>
          <cell r="Q3995">
            <v>0</v>
          </cell>
          <cell r="R3995">
            <v>0</v>
          </cell>
          <cell r="S3995">
            <v>0</v>
          </cell>
          <cell r="T3995">
            <v>0</v>
          </cell>
          <cell r="U3995">
            <v>0</v>
          </cell>
          <cell r="V3995">
            <v>0</v>
          </cell>
          <cell r="W3995">
            <v>0</v>
          </cell>
          <cell r="X3995">
            <v>0</v>
          </cell>
          <cell r="Y3995">
            <v>0</v>
          </cell>
          <cell r="Z3995">
            <v>0</v>
          </cell>
        </row>
        <row r="3996">
          <cell r="M3996">
            <v>0</v>
          </cell>
          <cell r="N3996">
            <v>0</v>
          </cell>
          <cell r="O3996">
            <v>0</v>
          </cell>
          <cell r="P3996">
            <v>0</v>
          </cell>
          <cell r="Q3996">
            <v>0</v>
          </cell>
          <cell r="R3996">
            <v>0</v>
          </cell>
          <cell r="S3996">
            <v>0</v>
          </cell>
          <cell r="T3996">
            <v>0</v>
          </cell>
          <cell r="U3996">
            <v>0</v>
          </cell>
          <cell r="V3996">
            <v>0</v>
          </cell>
          <cell r="W3996">
            <v>0</v>
          </cell>
          <cell r="X3996">
            <v>0</v>
          </cell>
          <cell r="Y3996">
            <v>0</v>
          </cell>
          <cell r="Z3996">
            <v>0</v>
          </cell>
        </row>
        <row r="3997">
          <cell r="M3997">
            <v>0</v>
          </cell>
          <cell r="N3997">
            <v>0</v>
          </cell>
          <cell r="O3997">
            <v>0</v>
          </cell>
          <cell r="P3997">
            <v>0</v>
          </cell>
          <cell r="Q3997">
            <v>0</v>
          </cell>
          <cell r="R3997">
            <v>0</v>
          </cell>
          <cell r="S3997">
            <v>0</v>
          </cell>
          <cell r="T3997">
            <v>0</v>
          </cell>
          <cell r="U3997">
            <v>0</v>
          </cell>
          <cell r="V3997">
            <v>0</v>
          </cell>
          <cell r="W3997">
            <v>0</v>
          </cell>
          <cell r="X3997">
            <v>0</v>
          </cell>
          <cell r="Y3997">
            <v>0</v>
          </cell>
          <cell r="Z3997">
            <v>0</v>
          </cell>
        </row>
        <row r="3998">
          <cell r="M3998">
            <v>0</v>
          </cell>
          <cell r="N3998">
            <v>0</v>
          </cell>
          <cell r="O3998">
            <v>0</v>
          </cell>
          <cell r="P3998">
            <v>0</v>
          </cell>
          <cell r="Q3998">
            <v>0</v>
          </cell>
          <cell r="R3998">
            <v>0</v>
          </cell>
          <cell r="S3998">
            <v>0</v>
          </cell>
          <cell r="T3998">
            <v>0</v>
          </cell>
          <cell r="U3998">
            <v>0</v>
          </cell>
          <cell r="V3998">
            <v>0</v>
          </cell>
          <cell r="W3998">
            <v>0</v>
          </cell>
          <cell r="X3998">
            <v>0</v>
          </cell>
          <cell r="Y3998">
            <v>0</v>
          </cell>
          <cell r="Z3998">
            <v>0</v>
          </cell>
        </row>
        <row r="3999">
          <cell r="M3999">
            <v>0</v>
          </cell>
          <cell r="N3999">
            <v>0</v>
          </cell>
          <cell r="O3999">
            <v>0</v>
          </cell>
          <cell r="P3999">
            <v>0</v>
          </cell>
          <cell r="Q3999">
            <v>0</v>
          </cell>
          <cell r="R3999">
            <v>0</v>
          </cell>
          <cell r="S3999">
            <v>0</v>
          </cell>
          <cell r="T3999">
            <v>0</v>
          </cell>
          <cell r="U3999">
            <v>0</v>
          </cell>
          <cell r="V3999">
            <v>0</v>
          </cell>
          <cell r="W3999">
            <v>0</v>
          </cell>
          <cell r="X3999">
            <v>0</v>
          </cell>
          <cell r="Y3999">
            <v>0</v>
          </cell>
          <cell r="Z3999">
            <v>0</v>
          </cell>
        </row>
        <row r="4000">
          <cell r="M4000">
            <v>0</v>
          </cell>
          <cell r="N4000">
            <v>0</v>
          </cell>
          <cell r="O4000">
            <v>0</v>
          </cell>
          <cell r="P4000">
            <v>0</v>
          </cell>
          <cell r="Q4000">
            <v>0</v>
          </cell>
          <cell r="R4000">
            <v>0</v>
          </cell>
          <cell r="S4000">
            <v>0</v>
          </cell>
          <cell r="T4000">
            <v>0</v>
          </cell>
          <cell r="U4000">
            <v>0</v>
          </cell>
          <cell r="V4000">
            <v>0</v>
          </cell>
          <cell r="W4000">
            <v>0</v>
          </cell>
          <cell r="X4000">
            <v>0</v>
          </cell>
          <cell r="Y4000">
            <v>0</v>
          </cell>
          <cell r="Z4000">
            <v>0</v>
          </cell>
        </row>
        <row r="4001">
          <cell r="M4001">
            <v>0</v>
          </cell>
          <cell r="N4001">
            <v>0</v>
          </cell>
          <cell r="O4001">
            <v>0</v>
          </cell>
          <cell r="P4001">
            <v>0</v>
          </cell>
          <cell r="Q4001">
            <v>0</v>
          </cell>
          <cell r="R4001">
            <v>0</v>
          </cell>
          <cell r="S4001">
            <v>0</v>
          </cell>
          <cell r="T4001">
            <v>0</v>
          </cell>
          <cell r="U4001">
            <v>0</v>
          </cell>
          <cell r="V4001">
            <v>0</v>
          </cell>
          <cell r="W4001">
            <v>0</v>
          </cell>
          <cell r="X4001">
            <v>0</v>
          </cell>
          <cell r="Y4001">
            <v>0</v>
          </cell>
          <cell r="Z4001">
            <v>0</v>
          </cell>
        </row>
        <row r="4002">
          <cell r="M4002">
            <v>0</v>
          </cell>
          <cell r="N4002">
            <v>0</v>
          </cell>
          <cell r="O4002">
            <v>0</v>
          </cell>
          <cell r="P4002">
            <v>0</v>
          </cell>
          <cell r="Q4002">
            <v>0</v>
          </cell>
          <cell r="R4002">
            <v>0</v>
          </cell>
          <cell r="S4002">
            <v>0</v>
          </cell>
          <cell r="T4002">
            <v>0</v>
          </cell>
          <cell r="U4002">
            <v>0</v>
          </cell>
          <cell r="V4002">
            <v>0</v>
          </cell>
          <cell r="W4002">
            <v>0</v>
          </cell>
          <cell r="X4002">
            <v>0</v>
          </cell>
          <cell r="Y4002">
            <v>0</v>
          </cell>
          <cell r="Z4002">
            <v>0</v>
          </cell>
        </row>
        <row r="4003">
          <cell r="M4003">
            <v>0</v>
          </cell>
          <cell r="N4003">
            <v>0</v>
          </cell>
          <cell r="O4003">
            <v>0</v>
          </cell>
          <cell r="P4003">
            <v>0</v>
          </cell>
          <cell r="Q4003">
            <v>0</v>
          </cell>
          <cell r="R4003">
            <v>0</v>
          </cell>
          <cell r="S4003">
            <v>0</v>
          </cell>
          <cell r="T4003">
            <v>0</v>
          </cell>
          <cell r="U4003">
            <v>0</v>
          </cell>
          <cell r="V4003">
            <v>0</v>
          </cell>
          <cell r="W4003">
            <v>0</v>
          </cell>
          <cell r="X4003">
            <v>0</v>
          </cell>
          <cell r="Y4003">
            <v>0</v>
          </cell>
          <cell r="Z4003">
            <v>0</v>
          </cell>
        </row>
        <row r="4004">
          <cell r="M4004">
            <v>0</v>
          </cell>
          <cell r="N4004">
            <v>0</v>
          </cell>
          <cell r="O4004">
            <v>0</v>
          </cell>
          <cell r="P4004">
            <v>0</v>
          </cell>
          <cell r="Q4004">
            <v>0</v>
          </cell>
          <cell r="R4004">
            <v>0</v>
          </cell>
          <cell r="S4004">
            <v>0</v>
          </cell>
          <cell r="T4004">
            <v>0</v>
          </cell>
          <cell r="U4004">
            <v>0</v>
          </cell>
          <cell r="V4004">
            <v>0</v>
          </cell>
          <cell r="W4004">
            <v>0</v>
          </cell>
          <cell r="X4004">
            <v>0</v>
          </cell>
          <cell r="Y4004">
            <v>0</v>
          </cell>
          <cell r="Z4004">
            <v>0</v>
          </cell>
        </row>
        <row r="4005">
          <cell r="M4005">
            <v>0</v>
          </cell>
          <cell r="N4005">
            <v>0</v>
          </cell>
          <cell r="O4005">
            <v>0</v>
          </cell>
          <cell r="P4005">
            <v>0</v>
          </cell>
          <cell r="Q4005">
            <v>0</v>
          </cell>
          <cell r="R4005">
            <v>0</v>
          </cell>
          <cell r="S4005">
            <v>0</v>
          </cell>
          <cell r="T4005">
            <v>0</v>
          </cell>
          <cell r="U4005">
            <v>0</v>
          </cell>
          <cell r="V4005">
            <v>0</v>
          </cell>
          <cell r="W4005">
            <v>0</v>
          </cell>
          <cell r="X4005">
            <v>0</v>
          </cell>
          <cell r="Y4005">
            <v>0</v>
          </cell>
          <cell r="Z4005">
            <v>0</v>
          </cell>
        </row>
        <row r="4006">
          <cell r="M4006">
            <v>0</v>
          </cell>
          <cell r="N4006">
            <v>0</v>
          </cell>
          <cell r="O4006">
            <v>0</v>
          </cell>
          <cell r="P4006">
            <v>0</v>
          </cell>
          <cell r="Q4006">
            <v>0</v>
          </cell>
          <cell r="R4006">
            <v>0</v>
          </cell>
          <cell r="S4006">
            <v>0</v>
          </cell>
          <cell r="T4006">
            <v>0</v>
          </cell>
          <cell r="U4006">
            <v>0</v>
          </cell>
          <cell r="V4006">
            <v>0</v>
          </cell>
          <cell r="W4006">
            <v>0</v>
          </cell>
          <cell r="X4006">
            <v>0</v>
          </cell>
          <cell r="Y4006">
            <v>0</v>
          </cell>
          <cell r="Z4006">
            <v>0</v>
          </cell>
        </row>
        <row r="4007">
          <cell r="M4007">
            <v>0</v>
          </cell>
          <cell r="N4007">
            <v>0</v>
          </cell>
          <cell r="O4007">
            <v>0</v>
          </cell>
          <cell r="P4007">
            <v>0</v>
          </cell>
          <cell r="Q4007">
            <v>0</v>
          </cell>
          <cell r="R4007">
            <v>0</v>
          </cell>
          <cell r="S4007">
            <v>0</v>
          </cell>
          <cell r="T4007">
            <v>0</v>
          </cell>
          <cell r="U4007">
            <v>0</v>
          </cell>
          <cell r="V4007">
            <v>0</v>
          </cell>
          <cell r="W4007">
            <v>0</v>
          </cell>
          <cell r="X4007">
            <v>0</v>
          </cell>
          <cell r="Y4007">
            <v>0</v>
          </cell>
          <cell r="Z4007">
            <v>0</v>
          </cell>
        </row>
        <row r="4008">
          <cell r="M4008">
            <v>0</v>
          </cell>
          <cell r="N4008">
            <v>0</v>
          </cell>
          <cell r="O4008">
            <v>0</v>
          </cell>
          <cell r="P4008">
            <v>0</v>
          </cell>
          <cell r="Q4008">
            <v>0</v>
          </cell>
          <cell r="R4008">
            <v>0</v>
          </cell>
          <cell r="S4008">
            <v>0</v>
          </cell>
          <cell r="T4008">
            <v>0</v>
          </cell>
          <cell r="U4008">
            <v>0</v>
          </cell>
          <cell r="V4008">
            <v>0</v>
          </cell>
          <cell r="W4008">
            <v>0</v>
          </cell>
          <cell r="X4008">
            <v>0</v>
          </cell>
          <cell r="Y4008">
            <v>0</v>
          </cell>
          <cell r="Z4008">
            <v>0</v>
          </cell>
        </row>
        <row r="4009">
          <cell r="M4009">
            <v>0</v>
          </cell>
          <cell r="N4009">
            <v>0</v>
          </cell>
          <cell r="O4009">
            <v>0</v>
          </cell>
          <cell r="P4009">
            <v>0</v>
          </cell>
          <cell r="Q4009">
            <v>0</v>
          </cell>
          <cell r="R4009">
            <v>0</v>
          </cell>
          <cell r="S4009">
            <v>0</v>
          </cell>
          <cell r="T4009">
            <v>0</v>
          </cell>
          <cell r="U4009">
            <v>0</v>
          </cell>
          <cell r="V4009">
            <v>0</v>
          </cell>
          <cell r="W4009">
            <v>0</v>
          </cell>
          <cell r="X4009">
            <v>0</v>
          </cell>
          <cell r="Y4009">
            <v>0</v>
          </cell>
          <cell r="Z4009">
            <v>0</v>
          </cell>
        </row>
        <row r="4010">
          <cell r="M4010">
            <v>0</v>
          </cell>
          <cell r="N4010">
            <v>0</v>
          </cell>
          <cell r="O4010">
            <v>0</v>
          </cell>
          <cell r="P4010">
            <v>0</v>
          </cell>
          <cell r="Q4010">
            <v>0</v>
          </cell>
          <cell r="R4010">
            <v>0</v>
          </cell>
          <cell r="S4010">
            <v>0</v>
          </cell>
          <cell r="T4010">
            <v>0</v>
          </cell>
          <cell r="U4010">
            <v>0</v>
          </cell>
          <cell r="V4010">
            <v>0</v>
          </cell>
          <cell r="W4010">
            <v>0</v>
          </cell>
          <cell r="X4010">
            <v>0</v>
          </cell>
          <cell r="Y4010">
            <v>0</v>
          </cell>
          <cell r="Z4010">
            <v>0</v>
          </cell>
        </row>
        <row r="4011">
          <cell r="M4011">
            <v>0</v>
          </cell>
          <cell r="N4011">
            <v>0</v>
          </cell>
          <cell r="O4011">
            <v>0</v>
          </cell>
          <cell r="P4011">
            <v>0</v>
          </cell>
          <cell r="Q4011">
            <v>0</v>
          </cell>
          <cell r="R4011">
            <v>0</v>
          </cell>
          <cell r="S4011">
            <v>0</v>
          </cell>
          <cell r="T4011">
            <v>0</v>
          </cell>
          <cell r="U4011">
            <v>0</v>
          </cell>
          <cell r="V4011">
            <v>0</v>
          </cell>
          <cell r="W4011">
            <v>0</v>
          </cell>
          <cell r="X4011">
            <v>0</v>
          </cell>
          <cell r="Y4011">
            <v>0</v>
          </cell>
          <cell r="Z4011">
            <v>0</v>
          </cell>
        </row>
        <row r="4012">
          <cell r="M4012">
            <v>0</v>
          </cell>
          <cell r="N4012">
            <v>0</v>
          </cell>
          <cell r="O4012">
            <v>0</v>
          </cell>
          <cell r="P4012">
            <v>0</v>
          </cell>
          <cell r="Q4012">
            <v>0</v>
          </cell>
          <cell r="R4012">
            <v>0</v>
          </cell>
          <cell r="S4012">
            <v>0</v>
          </cell>
          <cell r="T4012">
            <v>0</v>
          </cell>
          <cell r="U4012">
            <v>0</v>
          </cell>
          <cell r="V4012">
            <v>0</v>
          </cell>
          <cell r="W4012">
            <v>0</v>
          </cell>
          <cell r="X4012">
            <v>0</v>
          </cell>
          <cell r="Y4012">
            <v>0</v>
          </cell>
          <cell r="Z4012">
            <v>0</v>
          </cell>
        </row>
        <row r="4013">
          <cell r="M4013">
            <v>0</v>
          </cell>
          <cell r="N4013">
            <v>0</v>
          </cell>
          <cell r="O4013">
            <v>0</v>
          </cell>
          <cell r="P4013">
            <v>0</v>
          </cell>
          <cell r="Q4013">
            <v>0</v>
          </cell>
          <cell r="R4013">
            <v>0</v>
          </cell>
          <cell r="S4013">
            <v>0</v>
          </cell>
          <cell r="T4013">
            <v>0</v>
          </cell>
          <cell r="U4013">
            <v>0</v>
          </cell>
          <cell r="V4013">
            <v>0</v>
          </cell>
          <cell r="W4013">
            <v>0</v>
          </cell>
          <cell r="X4013">
            <v>0</v>
          </cell>
          <cell r="Y4013">
            <v>0</v>
          </cell>
          <cell r="Z4013">
            <v>0</v>
          </cell>
        </row>
        <row r="4014">
          <cell r="M4014">
            <v>0</v>
          </cell>
          <cell r="N4014">
            <v>0</v>
          </cell>
          <cell r="O4014">
            <v>0</v>
          </cell>
          <cell r="P4014">
            <v>0</v>
          </cell>
          <cell r="Q4014">
            <v>0</v>
          </cell>
          <cell r="R4014">
            <v>0</v>
          </cell>
          <cell r="S4014">
            <v>0</v>
          </cell>
          <cell r="T4014">
            <v>0</v>
          </cell>
          <cell r="U4014">
            <v>0</v>
          </cell>
          <cell r="V4014">
            <v>0</v>
          </cell>
          <cell r="W4014">
            <v>0</v>
          </cell>
          <cell r="X4014">
            <v>0</v>
          </cell>
          <cell r="Y4014">
            <v>0</v>
          </cell>
          <cell r="Z4014">
            <v>0</v>
          </cell>
        </row>
        <row r="4015">
          <cell r="M4015">
            <v>0</v>
          </cell>
          <cell r="N4015">
            <v>0</v>
          </cell>
          <cell r="O4015">
            <v>0</v>
          </cell>
          <cell r="P4015">
            <v>0</v>
          </cell>
          <cell r="Q4015">
            <v>0</v>
          </cell>
          <cell r="R4015">
            <v>0</v>
          </cell>
          <cell r="S4015">
            <v>0</v>
          </cell>
          <cell r="T4015">
            <v>0</v>
          </cell>
          <cell r="U4015">
            <v>0</v>
          </cell>
          <cell r="V4015">
            <v>0</v>
          </cell>
          <cell r="W4015">
            <v>0</v>
          </cell>
          <cell r="X4015">
            <v>0</v>
          </cell>
          <cell r="Y4015">
            <v>0</v>
          </cell>
          <cell r="Z4015">
            <v>0</v>
          </cell>
        </row>
        <row r="4016">
          <cell r="M4016">
            <v>0</v>
          </cell>
          <cell r="N4016">
            <v>0</v>
          </cell>
          <cell r="O4016">
            <v>0</v>
          </cell>
          <cell r="P4016">
            <v>0</v>
          </cell>
          <cell r="Q4016">
            <v>0</v>
          </cell>
          <cell r="R4016">
            <v>0</v>
          </cell>
          <cell r="S4016">
            <v>0</v>
          </cell>
          <cell r="T4016">
            <v>0</v>
          </cell>
          <cell r="U4016">
            <v>0</v>
          </cell>
          <cell r="V4016">
            <v>0</v>
          </cell>
          <cell r="W4016">
            <v>0</v>
          </cell>
          <cell r="X4016">
            <v>0</v>
          </cell>
          <cell r="Y4016">
            <v>0</v>
          </cell>
          <cell r="Z4016">
            <v>0</v>
          </cell>
        </row>
        <row r="4017">
          <cell r="M4017">
            <v>0</v>
          </cell>
          <cell r="N4017">
            <v>0</v>
          </cell>
          <cell r="O4017">
            <v>0</v>
          </cell>
          <cell r="P4017">
            <v>0</v>
          </cell>
          <cell r="Q4017">
            <v>0</v>
          </cell>
          <cell r="R4017">
            <v>0</v>
          </cell>
          <cell r="S4017">
            <v>0</v>
          </cell>
          <cell r="T4017">
            <v>0</v>
          </cell>
          <cell r="U4017">
            <v>0</v>
          </cell>
          <cell r="V4017">
            <v>0</v>
          </cell>
          <cell r="W4017">
            <v>0</v>
          </cell>
          <cell r="X4017">
            <v>0</v>
          </cell>
          <cell r="Y4017">
            <v>0</v>
          </cell>
          <cell r="Z4017">
            <v>0</v>
          </cell>
        </row>
        <row r="4018">
          <cell r="M4018">
            <v>0</v>
          </cell>
          <cell r="N4018">
            <v>0</v>
          </cell>
          <cell r="O4018">
            <v>0</v>
          </cell>
          <cell r="P4018">
            <v>0</v>
          </cell>
          <cell r="Q4018">
            <v>0</v>
          </cell>
          <cell r="R4018">
            <v>0</v>
          </cell>
          <cell r="S4018">
            <v>0</v>
          </cell>
          <cell r="T4018">
            <v>0</v>
          </cell>
          <cell r="U4018">
            <v>0</v>
          </cell>
          <cell r="V4018">
            <v>0</v>
          </cell>
          <cell r="W4018">
            <v>0</v>
          </cell>
          <cell r="X4018">
            <v>0</v>
          </cell>
          <cell r="Y4018">
            <v>0</v>
          </cell>
          <cell r="Z4018">
            <v>0</v>
          </cell>
        </row>
        <row r="4019">
          <cell r="M4019">
            <v>0</v>
          </cell>
          <cell r="N4019">
            <v>0</v>
          </cell>
          <cell r="O4019">
            <v>0</v>
          </cell>
          <cell r="P4019">
            <v>0</v>
          </cell>
          <cell r="Q4019">
            <v>0</v>
          </cell>
          <cell r="R4019">
            <v>0</v>
          </cell>
          <cell r="S4019">
            <v>0</v>
          </cell>
          <cell r="T4019">
            <v>0</v>
          </cell>
          <cell r="U4019">
            <v>0</v>
          </cell>
          <cell r="V4019">
            <v>0</v>
          </cell>
          <cell r="W4019">
            <v>0</v>
          </cell>
          <cell r="X4019">
            <v>0</v>
          </cell>
          <cell r="Y4019">
            <v>0</v>
          </cell>
          <cell r="Z4019">
            <v>0</v>
          </cell>
        </row>
        <row r="4020">
          <cell r="M4020">
            <v>0</v>
          </cell>
          <cell r="N4020">
            <v>0</v>
          </cell>
          <cell r="O4020">
            <v>0</v>
          </cell>
          <cell r="P4020">
            <v>0</v>
          </cell>
          <cell r="Q4020">
            <v>0</v>
          </cell>
          <cell r="R4020">
            <v>0</v>
          </cell>
          <cell r="S4020">
            <v>0</v>
          </cell>
          <cell r="T4020">
            <v>0</v>
          </cell>
          <cell r="U4020">
            <v>0</v>
          </cell>
          <cell r="V4020">
            <v>0</v>
          </cell>
          <cell r="W4020">
            <v>0</v>
          </cell>
          <cell r="X4020">
            <v>0</v>
          </cell>
          <cell r="Y4020">
            <v>0</v>
          </cell>
          <cell r="Z4020">
            <v>0</v>
          </cell>
        </row>
        <row r="4021">
          <cell r="M4021">
            <v>0</v>
          </cell>
          <cell r="N4021">
            <v>0</v>
          </cell>
          <cell r="O4021">
            <v>0</v>
          </cell>
          <cell r="P4021">
            <v>0</v>
          </cell>
          <cell r="Q4021">
            <v>0</v>
          </cell>
          <cell r="R4021">
            <v>0</v>
          </cell>
          <cell r="S4021">
            <v>0</v>
          </cell>
          <cell r="T4021">
            <v>0</v>
          </cell>
          <cell r="U4021">
            <v>0</v>
          </cell>
          <cell r="V4021">
            <v>0</v>
          </cell>
          <cell r="W4021">
            <v>0</v>
          </cell>
          <cell r="X4021">
            <v>0</v>
          </cell>
          <cell r="Y4021">
            <v>0</v>
          </cell>
          <cell r="Z4021">
            <v>0</v>
          </cell>
        </row>
        <row r="4022">
          <cell r="M4022">
            <v>0</v>
          </cell>
          <cell r="N4022">
            <v>0</v>
          </cell>
          <cell r="O4022">
            <v>0</v>
          </cell>
          <cell r="P4022">
            <v>0</v>
          </cell>
          <cell r="Q4022">
            <v>0</v>
          </cell>
          <cell r="R4022">
            <v>0</v>
          </cell>
          <cell r="S4022">
            <v>0</v>
          </cell>
          <cell r="T4022">
            <v>0</v>
          </cell>
          <cell r="U4022">
            <v>0</v>
          </cell>
          <cell r="V4022">
            <v>0</v>
          </cell>
          <cell r="W4022">
            <v>0</v>
          </cell>
          <cell r="X4022">
            <v>0</v>
          </cell>
          <cell r="Y4022">
            <v>0</v>
          </cell>
          <cell r="Z4022">
            <v>0</v>
          </cell>
        </row>
        <row r="4023">
          <cell r="M4023">
            <v>0</v>
          </cell>
          <cell r="N4023">
            <v>0</v>
          </cell>
          <cell r="O4023">
            <v>0</v>
          </cell>
          <cell r="P4023">
            <v>0</v>
          </cell>
          <cell r="Q4023">
            <v>0</v>
          </cell>
          <cell r="R4023">
            <v>0</v>
          </cell>
          <cell r="S4023">
            <v>0</v>
          </cell>
          <cell r="T4023">
            <v>0</v>
          </cell>
          <cell r="U4023">
            <v>0</v>
          </cell>
          <cell r="V4023">
            <v>0</v>
          </cell>
          <cell r="W4023">
            <v>0</v>
          </cell>
          <cell r="X4023">
            <v>0</v>
          </cell>
          <cell r="Y4023">
            <v>0</v>
          </cell>
          <cell r="Z4023">
            <v>0</v>
          </cell>
        </row>
        <row r="4024">
          <cell r="M4024">
            <v>0</v>
          </cell>
          <cell r="N4024">
            <v>0</v>
          </cell>
          <cell r="O4024">
            <v>0</v>
          </cell>
          <cell r="P4024">
            <v>0</v>
          </cell>
          <cell r="Q4024">
            <v>0</v>
          </cell>
          <cell r="R4024">
            <v>0</v>
          </cell>
          <cell r="S4024">
            <v>0</v>
          </cell>
          <cell r="T4024">
            <v>0</v>
          </cell>
          <cell r="U4024">
            <v>0</v>
          </cell>
          <cell r="V4024">
            <v>0</v>
          </cell>
          <cell r="W4024">
            <v>0</v>
          </cell>
          <cell r="X4024">
            <v>0</v>
          </cell>
          <cell r="Y4024">
            <v>0</v>
          </cell>
          <cell r="Z4024">
            <v>0</v>
          </cell>
        </row>
        <row r="4025">
          <cell r="M4025">
            <v>0</v>
          </cell>
          <cell r="N4025">
            <v>0</v>
          </cell>
          <cell r="O4025">
            <v>0</v>
          </cell>
          <cell r="P4025">
            <v>0</v>
          </cell>
          <cell r="Q4025">
            <v>0</v>
          </cell>
          <cell r="R4025">
            <v>0</v>
          </cell>
          <cell r="S4025">
            <v>0</v>
          </cell>
          <cell r="T4025">
            <v>0</v>
          </cell>
          <cell r="U4025">
            <v>0</v>
          </cell>
          <cell r="V4025">
            <v>0</v>
          </cell>
          <cell r="W4025">
            <v>0</v>
          </cell>
          <cell r="X4025">
            <v>0</v>
          </cell>
          <cell r="Y4025">
            <v>0</v>
          </cell>
          <cell r="Z4025">
            <v>0</v>
          </cell>
        </row>
        <row r="4026">
          <cell r="M4026">
            <v>0</v>
          </cell>
          <cell r="N4026">
            <v>0</v>
          </cell>
          <cell r="O4026">
            <v>0</v>
          </cell>
          <cell r="P4026">
            <v>0</v>
          </cell>
          <cell r="Q4026">
            <v>0</v>
          </cell>
          <cell r="R4026">
            <v>0</v>
          </cell>
          <cell r="S4026">
            <v>0</v>
          </cell>
          <cell r="T4026">
            <v>0</v>
          </cell>
          <cell r="U4026">
            <v>0</v>
          </cell>
          <cell r="V4026">
            <v>0</v>
          </cell>
          <cell r="W4026">
            <v>0</v>
          </cell>
          <cell r="X4026">
            <v>0</v>
          </cell>
          <cell r="Y4026">
            <v>0</v>
          </cell>
          <cell r="Z4026">
            <v>0</v>
          </cell>
        </row>
        <row r="4027">
          <cell r="M4027">
            <v>0</v>
          </cell>
          <cell r="N4027">
            <v>0</v>
          </cell>
          <cell r="O4027">
            <v>0</v>
          </cell>
          <cell r="P4027">
            <v>0</v>
          </cell>
          <cell r="Q4027">
            <v>0</v>
          </cell>
          <cell r="R4027">
            <v>0</v>
          </cell>
          <cell r="S4027">
            <v>0</v>
          </cell>
          <cell r="T4027">
            <v>0</v>
          </cell>
          <cell r="U4027">
            <v>0</v>
          </cell>
          <cell r="V4027">
            <v>0</v>
          </cell>
          <cell r="W4027">
            <v>0</v>
          </cell>
          <cell r="X4027">
            <v>0</v>
          </cell>
          <cell r="Y4027">
            <v>0</v>
          </cell>
          <cell r="Z4027">
            <v>0</v>
          </cell>
        </row>
        <row r="4028">
          <cell r="M4028">
            <v>0</v>
          </cell>
          <cell r="N4028">
            <v>0</v>
          </cell>
          <cell r="O4028">
            <v>0</v>
          </cell>
          <cell r="P4028">
            <v>0</v>
          </cell>
          <cell r="Q4028">
            <v>0</v>
          </cell>
          <cell r="R4028">
            <v>0</v>
          </cell>
          <cell r="S4028">
            <v>0</v>
          </cell>
          <cell r="T4028">
            <v>0</v>
          </cell>
          <cell r="U4028">
            <v>0</v>
          </cell>
          <cell r="V4028">
            <v>0</v>
          </cell>
          <cell r="W4028">
            <v>0</v>
          </cell>
          <cell r="X4028">
            <v>0</v>
          </cell>
          <cell r="Y4028">
            <v>0</v>
          </cell>
          <cell r="Z4028">
            <v>0</v>
          </cell>
        </row>
        <row r="4029">
          <cell r="M4029">
            <v>0</v>
          </cell>
          <cell r="N4029">
            <v>0</v>
          </cell>
          <cell r="O4029">
            <v>0</v>
          </cell>
          <cell r="P4029">
            <v>0</v>
          </cell>
          <cell r="Q4029">
            <v>0</v>
          </cell>
          <cell r="R4029">
            <v>0</v>
          </cell>
          <cell r="S4029">
            <v>0</v>
          </cell>
          <cell r="T4029">
            <v>0</v>
          </cell>
          <cell r="U4029">
            <v>0</v>
          </cell>
          <cell r="V4029">
            <v>0</v>
          </cell>
          <cell r="W4029">
            <v>0</v>
          </cell>
          <cell r="X4029">
            <v>0</v>
          </cell>
          <cell r="Y4029">
            <v>0</v>
          </cell>
          <cell r="Z4029">
            <v>0</v>
          </cell>
        </row>
        <row r="4030">
          <cell r="M4030">
            <v>0</v>
          </cell>
          <cell r="N4030">
            <v>0</v>
          </cell>
          <cell r="O4030">
            <v>0</v>
          </cell>
          <cell r="P4030">
            <v>0</v>
          </cell>
          <cell r="Q4030">
            <v>0</v>
          </cell>
          <cell r="R4030">
            <v>0</v>
          </cell>
          <cell r="S4030">
            <v>0</v>
          </cell>
          <cell r="T4030">
            <v>0</v>
          </cell>
          <cell r="U4030">
            <v>0</v>
          </cell>
          <cell r="V4030">
            <v>0</v>
          </cell>
          <cell r="W4030">
            <v>0</v>
          </cell>
          <cell r="X4030">
            <v>0</v>
          </cell>
          <cell r="Y4030">
            <v>0</v>
          </cell>
          <cell r="Z4030">
            <v>0</v>
          </cell>
        </row>
        <row r="4031">
          <cell r="M4031">
            <v>0</v>
          </cell>
          <cell r="N4031">
            <v>0</v>
          </cell>
          <cell r="O4031">
            <v>0</v>
          </cell>
          <cell r="P4031">
            <v>0</v>
          </cell>
          <cell r="Q4031">
            <v>0</v>
          </cell>
          <cell r="R4031">
            <v>0</v>
          </cell>
          <cell r="S4031">
            <v>0</v>
          </cell>
          <cell r="T4031">
            <v>0</v>
          </cell>
          <cell r="U4031">
            <v>0</v>
          </cell>
          <cell r="V4031">
            <v>0</v>
          </cell>
          <cell r="W4031">
            <v>0</v>
          </cell>
          <cell r="X4031">
            <v>0</v>
          </cell>
          <cell r="Y4031">
            <v>0</v>
          </cell>
          <cell r="Z4031">
            <v>0</v>
          </cell>
        </row>
        <row r="4032">
          <cell r="M4032">
            <v>0</v>
          </cell>
          <cell r="N4032">
            <v>0</v>
          </cell>
          <cell r="O4032">
            <v>0</v>
          </cell>
          <cell r="P4032">
            <v>0</v>
          </cell>
          <cell r="Q4032">
            <v>0</v>
          </cell>
          <cell r="R4032">
            <v>0</v>
          </cell>
          <cell r="S4032">
            <v>0</v>
          </cell>
          <cell r="T4032">
            <v>0</v>
          </cell>
          <cell r="U4032">
            <v>0</v>
          </cell>
          <cell r="V4032">
            <v>0</v>
          </cell>
          <cell r="W4032">
            <v>0</v>
          </cell>
          <cell r="X4032">
            <v>0</v>
          </cell>
          <cell r="Y4032">
            <v>0</v>
          </cell>
          <cell r="Z4032">
            <v>0</v>
          </cell>
        </row>
        <row r="4033">
          <cell r="M4033">
            <v>0</v>
          </cell>
          <cell r="N4033">
            <v>0</v>
          </cell>
          <cell r="O4033">
            <v>0</v>
          </cell>
          <cell r="P4033">
            <v>0</v>
          </cell>
          <cell r="Q4033">
            <v>0</v>
          </cell>
          <cell r="R4033">
            <v>0</v>
          </cell>
          <cell r="S4033">
            <v>0</v>
          </cell>
          <cell r="T4033">
            <v>0</v>
          </cell>
          <cell r="U4033">
            <v>0</v>
          </cell>
          <cell r="V4033">
            <v>0</v>
          </cell>
          <cell r="W4033">
            <v>0</v>
          </cell>
          <cell r="X4033">
            <v>0</v>
          </cell>
          <cell r="Y4033">
            <v>0</v>
          </cell>
          <cell r="Z4033">
            <v>0</v>
          </cell>
        </row>
        <row r="4034">
          <cell r="M4034">
            <v>0</v>
          </cell>
          <cell r="N4034">
            <v>0</v>
          </cell>
          <cell r="O4034">
            <v>0</v>
          </cell>
          <cell r="P4034">
            <v>0</v>
          </cell>
          <cell r="Q4034">
            <v>0</v>
          </cell>
          <cell r="R4034">
            <v>0</v>
          </cell>
          <cell r="S4034">
            <v>0</v>
          </cell>
          <cell r="T4034">
            <v>0</v>
          </cell>
          <cell r="U4034">
            <v>0</v>
          </cell>
          <cell r="V4034">
            <v>0</v>
          </cell>
          <cell r="W4034">
            <v>0</v>
          </cell>
          <cell r="X4034">
            <v>0</v>
          </cell>
          <cell r="Y4034">
            <v>0</v>
          </cell>
          <cell r="Z4034">
            <v>0</v>
          </cell>
        </row>
        <row r="4035">
          <cell r="M4035">
            <v>0</v>
          </cell>
          <cell r="N4035">
            <v>0</v>
          </cell>
          <cell r="O4035">
            <v>0</v>
          </cell>
          <cell r="P4035">
            <v>0</v>
          </cell>
          <cell r="Q4035">
            <v>0</v>
          </cell>
          <cell r="R4035">
            <v>0</v>
          </cell>
          <cell r="S4035">
            <v>0</v>
          </cell>
          <cell r="T4035">
            <v>0</v>
          </cell>
          <cell r="U4035">
            <v>0</v>
          </cell>
          <cell r="V4035">
            <v>0</v>
          </cell>
          <cell r="W4035">
            <v>0</v>
          </cell>
          <cell r="X4035">
            <v>0</v>
          </cell>
          <cell r="Y4035">
            <v>0</v>
          </cell>
          <cell r="Z4035">
            <v>0</v>
          </cell>
        </row>
        <row r="4036">
          <cell r="M4036">
            <v>0</v>
          </cell>
          <cell r="N4036">
            <v>0</v>
          </cell>
          <cell r="O4036">
            <v>0</v>
          </cell>
          <cell r="P4036">
            <v>0</v>
          </cell>
          <cell r="Q4036">
            <v>0</v>
          </cell>
          <cell r="R4036">
            <v>0</v>
          </cell>
          <cell r="S4036">
            <v>0</v>
          </cell>
          <cell r="T4036">
            <v>0</v>
          </cell>
          <cell r="U4036">
            <v>0</v>
          </cell>
          <cell r="V4036">
            <v>0</v>
          </cell>
          <cell r="W4036">
            <v>0</v>
          </cell>
          <cell r="X4036">
            <v>0</v>
          </cell>
          <cell r="Y4036">
            <v>0</v>
          </cell>
          <cell r="Z4036">
            <v>0</v>
          </cell>
        </row>
        <row r="4037">
          <cell r="M4037">
            <v>0</v>
          </cell>
          <cell r="N4037">
            <v>0</v>
          </cell>
          <cell r="O4037">
            <v>0</v>
          </cell>
          <cell r="P4037">
            <v>0</v>
          </cell>
          <cell r="Q4037">
            <v>0</v>
          </cell>
          <cell r="R4037">
            <v>0</v>
          </cell>
          <cell r="S4037">
            <v>0</v>
          </cell>
          <cell r="T4037">
            <v>0</v>
          </cell>
          <cell r="U4037">
            <v>0</v>
          </cell>
          <cell r="V4037">
            <v>0</v>
          </cell>
          <cell r="W4037">
            <v>0</v>
          </cell>
          <cell r="X4037">
            <v>0</v>
          </cell>
          <cell r="Y4037">
            <v>0</v>
          </cell>
          <cell r="Z4037">
            <v>0</v>
          </cell>
        </row>
        <row r="4038">
          <cell r="M4038">
            <v>0</v>
          </cell>
          <cell r="N4038">
            <v>0</v>
          </cell>
          <cell r="O4038">
            <v>0</v>
          </cell>
          <cell r="P4038">
            <v>0</v>
          </cell>
          <cell r="Q4038">
            <v>0</v>
          </cell>
          <cell r="R4038">
            <v>0</v>
          </cell>
          <cell r="S4038">
            <v>0</v>
          </cell>
          <cell r="T4038">
            <v>0</v>
          </cell>
          <cell r="U4038">
            <v>0</v>
          </cell>
          <cell r="V4038">
            <v>0</v>
          </cell>
          <cell r="W4038">
            <v>0</v>
          </cell>
          <cell r="X4038">
            <v>0</v>
          </cell>
          <cell r="Y4038">
            <v>0</v>
          </cell>
          <cell r="Z4038">
            <v>0</v>
          </cell>
        </row>
        <row r="4039">
          <cell r="M4039">
            <v>0</v>
          </cell>
          <cell r="N4039">
            <v>0</v>
          </cell>
          <cell r="O4039">
            <v>0</v>
          </cell>
          <cell r="P4039">
            <v>0</v>
          </cell>
          <cell r="Q4039">
            <v>0</v>
          </cell>
          <cell r="R4039">
            <v>0</v>
          </cell>
          <cell r="S4039">
            <v>0</v>
          </cell>
          <cell r="T4039">
            <v>0</v>
          </cell>
          <cell r="U4039">
            <v>0</v>
          </cell>
          <cell r="V4039">
            <v>0</v>
          </cell>
          <cell r="W4039">
            <v>0</v>
          </cell>
          <cell r="X4039">
            <v>0</v>
          </cell>
          <cell r="Y4039">
            <v>0</v>
          </cell>
          <cell r="Z4039">
            <v>0</v>
          </cell>
        </row>
        <row r="4040">
          <cell r="M4040">
            <v>0</v>
          </cell>
          <cell r="N4040">
            <v>0</v>
          </cell>
          <cell r="O4040">
            <v>0</v>
          </cell>
          <cell r="P4040">
            <v>0</v>
          </cell>
          <cell r="Q4040">
            <v>0</v>
          </cell>
          <cell r="R4040">
            <v>0</v>
          </cell>
          <cell r="S4040">
            <v>0</v>
          </cell>
          <cell r="T4040">
            <v>0</v>
          </cell>
          <cell r="U4040">
            <v>0</v>
          </cell>
          <cell r="V4040">
            <v>0</v>
          </cell>
          <cell r="W4040">
            <v>0</v>
          </cell>
          <cell r="X4040">
            <v>0</v>
          </cell>
          <cell r="Y4040">
            <v>0</v>
          </cell>
          <cell r="Z4040">
            <v>0</v>
          </cell>
        </row>
        <row r="4041">
          <cell r="M4041">
            <v>0</v>
          </cell>
          <cell r="N4041">
            <v>0</v>
          </cell>
          <cell r="O4041">
            <v>0</v>
          </cell>
          <cell r="P4041">
            <v>0</v>
          </cell>
          <cell r="Q4041">
            <v>0</v>
          </cell>
          <cell r="R4041">
            <v>0</v>
          </cell>
          <cell r="S4041">
            <v>0</v>
          </cell>
          <cell r="T4041">
            <v>0</v>
          </cell>
          <cell r="U4041">
            <v>0</v>
          </cell>
          <cell r="V4041">
            <v>0</v>
          </cell>
          <cell r="W4041">
            <v>0</v>
          </cell>
          <cell r="X4041">
            <v>0</v>
          </cell>
          <cell r="Y4041">
            <v>0</v>
          </cell>
          <cell r="Z4041">
            <v>0</v>
          </cell>
        </row>
        <row r="4042">
          <cell r="M4042">
            <v>0</v>
          </cell>
          <cell r="N4042">
            <v>0</v>
          </cell>
          <cell r="O4042">
            <v>0</v>
          </cell>
          <cell r="P4042">
            <v>0</v>
          </cell>
          <cell r="Q4042">
            <v>0</v>
          </cell>
          <cell r="R4042">
            <v>0</v>
          </cell>
          <cell r="S4042">
            <v>0</v>
          </cell>
          <cell r="T4042">
            <v>0</v>
          </cell>
          <cell r="U4042">
            <v>0</v>
          </cell>
          <cell r="V4042">
            <v>0</v>
          </cell>
          <cell r="W4042">
            <v>0</v>
          </cell>
          <cell r="X4042">
            <v>0</v>
          </cell>
          <cell r="Y4042">
            <v>0</v>
          </cell>
          <cell r="Z4042">
            <v>0</v>
          </cell>
        </row>
        <row r="4043">
          <cell r="M4043">
            <v>0</v>
          </cell>
          <cell r="N4043">
            <v>0</v>
          </cell>
          <cell r="O4043">
            <v>0</v>
          </cell>
          <cell r="P4043">
            <v>0</v>
          </cell>
          <cell r="Q4043">
            <v>0</v>
          </cell>
          <cell r="R4043">
            <v>0</v>
          </cell>
          <cell r="S4043">
            <v>0</v>
          </cell>
          <cell r="T4043">
            <v>0</v>
          </cell>
          <cell r="U4043">
            <v>0</v>
          </cell>
          <cell r="V4043">
            <v>0</v>
          </cell>
          <cell r="W4043">
            <v>0</v>
          </cell>
          <cell r="X4043">
            <v>0</v>
          </cell>
          <cell r="Y4043">
            <v>0</v>
          </cell>
          <cell r="Z4043">
            <v>0</v>
          </cell>
        </row>
        <row r="4044">
          <cell r="M4044">
            <v>0</v>
          </cell>
          <cell r="N4044">
            <v>0</v>
          </cell>
          <cell r="O4044">
            <v>0</v>
          </cell>
          <cell r="P4044">
            <v>0</v>
          </cell>
          <cell r="Q4044">
            <v>0</v>
          </cell>
          <cell r="R4044">
            <v>0</v>
          </cell>
          <cell r="S4044">
            <v>0</v>
          </cell>
          <cell r="T4044">
            <v>0</v>
          </cell>
          <cell r="U4044">
            <v>0</v>
          </cell>
          <cell r="V4044">
            <v>0</v>
          </cell>
          <cell r="W4044">
            <v>0</v>
          </cell>
          <cell r="X4044">
            <v>0</v>
          </cell>
          <cell r="Y4044">
            <v>0</v>
          </cell>
          <cell r="Z4044">
            <v>0</v>
          </cell>
        </row>
        <row r="4045">
          <cell r="M4045">
            <v>0</v>
          </cell>
          <cell r="N4045">
            <v>0</v>
          </cell>
          <cell r="O4045">
            <v>0</v>
          </cell>
          <cell r="P4045">
            <v>0</v>
          </cell>
          <cell r="Q4045">
            <v>0</v>
          </cell>
          <cell r="R4045">
            <v>0</v>
          </cell>
          <cell r="S4045">
            <v>0</v>
          </cell>
          <cell r="T4045">
            <v>0</v>
          </cell>
          <cell r="U4045">
            <v>0</v>
          </cell>
          <cell r="V4045">
            <v>0</v>
          </cell>
          <cell r="W4045">
            <v>0</v>
          </cell>
          <cell r="X4045">
            <v>0</v>
          </cell>
          <cell r="Y4045">
            <v>0</v>
          </cell>
          <cell r="Z4045">
            <v>0</v>
          </cell>
        </row>
        <row r="4046">
          <cell r="M4046">
            <v>0</v>
          </cell>
          <cell r="N4046">
            <v>0</v>
          </cell>
          <cell r="O4046">
            <v>0</v>
          </cell>
          <cell r="P4046">
            <v>0</v>
          </cell>
          <cell r="Q4046">
            <v>0</v>
          </cell>
          <cell r="R4046">
            <v>0</v>
          </cell>
          <cell r="S4046">
            <v>0</v>
          </cell>
          <cell r="T4046">
            <v>0</v>
          </cell>
          <cell r="U4046">
            <v>0</v>
          </cell>
          <cell r="V4046">
            <v>0</v>
          </cell>
          <cell r="W4046">
            <v>0</v>
          </cell>
          <cell r="X4046">
            <v>0</v>
          </cell>
          <cell r="Y4046">
            <v>0</v>
          </cell>
          <cell r="Z4046">
            <v>0</v>
          </cell>
        </row>
        <row r="4047">
          <cell r="M4047">
            <v>0</v>
          </cell>
          <cell r="N4047">
            <v>0</v>
          </cell>
          <cell r="O4047">
            <v>0</v>
          </cell>
          <cell r="P4047">
            <v>0</v>
          </cell>
          <cell r="Q4047">
            <v>0</v>
          </cell>
          <cell r="R4047">
            <v>0</v>
          </cell>
          <cell r="S4047">
            <v>0</v>
          </cell>
          <cell r="T4047">
            <v>0</v>
          </cell>
          <cell r="U4047">
            <v>0</v>
          </cell>
          <cell r="V4047">
            <v>0</v>
          </cell>
          <cell r="W4047">
            <v>0</v>
          </cell>
          <cell r="X4047">
            <v>0</v>
          </cell>
          <cell r="Y4047">
            <v>0</v>
          </cell>
          <cell r="Z4047">
            <v>0</v>
          </cell>
        </row>
        <row r="4048">
          <cell r="M4048">
            <v>0</v>
          </cell>
          <cell r="N4048">
            <v>0</v>
          </cell>
          <cell r="O4048">
            <v>0</v>
          </cell>
          <cell r="P4048">
            <v>0</v>
          </cell>
          <cell r="Q4048">
            <v>0</v>
          </cell>
          <cell r="R4048">
            <v>0</v>
          </cell>
          <cell r="S4048">
            <v>0</v>
          </cell>
          <cell r="T4048">
            <v>0</v>
          </cell>
          <cell r="U4048">
            <v>0</v>
          </cell>
          <cell r="V4048">
            <v>0</v>
          </cell>
          <cell r="W4048">
            <v>0</v>
          </cell>
          <cell r="X4048">
            <v>0</v>
          </cell>
          <cell r="Y4048">
            <v>0</v>
          </cell>
          <cell r="Z4048">
            <v>0</v>
          </cell>
        </row>
        <row r="4049">
          <cell r="M4049">
            <v>0</v>
          </cell>
          <cell r="N4049">
            <v>0</v>
          </cell>
          <cell r="O4049">
            <v>0</v>
          </cell>
          <cell r="P4049">
            <v>0</v>
          </cell>
          <cell r="Q4049">
            <v>0</v>
          </cell>
          <cell r="R4049">
            <v>0</v>
          </cell>
          <cell r="S4049">
            <v>0</v>
          </cell>
          <cell r="T4049">
            <v>0</v>
          </cell>
          <cell r="U4049">
            <v>0</v>
          </cell>
          <cell r="V4049">
            <v>0</v>
          </cell>
          <cell r="W4049">
            <v>0</v>
          </cell>
          <cell r="X4049">
            <v>0</v>
          </cell>
          <cell r="Y4049">
            <v>0</v>
          </cell>
          <cell r="Z4049">
            <v>0</v>
          </cell>
        </row>
        <row r="4050">
          <cell r="M4050">
            <v>0</v>
          </cell>
          <cell r="N4050">
            <v>0</v>
          </cell>
          <cell r="O4050">
            <v>0</v>
          </cell>
          <cell r="P4050">
            <v>0</v>
          </cell>
          <cell r="Q4050">
            <v>0</v>
          </cell>
          <cell r="R4050">
            <v>0</v>
          </cell>
          <cell r="S4050">
            <v>0</v>
          </cell>
          <cell r="T4050">
            <v>0</v>
          </cell>
          <cell r="U4050">
            <v>0</v>
          </cell>
          <cell r="V4050">
            <v>0</v>
          </cell>
          <cell r="W4050">
            <v>0</v>
          </cell>
          <cell r="X4050">
            <v>0</v>
          </cell>
          <cell r="Y4050">
            <v>0</v>
          </cell>
          <cell r="Z4050">
            <v>0</v>
          </cell>
        </row>
        <row r="4051">
          <cell r="M4051">
            <v>0</v>
          </cell>
          <cell r="N4051">
            <v>0</v>
          </cell>
          <cell r="O4051">
            <v>0</v>
          </cell>
          <cell r="P4051">
            <v>0</v>
          </cell>
          <cell r="Q4051">
            <v>0</v>
          </cell>
          <cell r="R4051">
            <v>0</v>
          </cell>
          <cell r="S4051">
            <v>0</v>
          </cell>
          <cell r="T4051">
            <v>0</v>
          </cell>
          <cell r="U4051">
            <v>0</v>
          </cell>
          <cell r="V4051">
            <v>0</v>
          </cell>
          <cell r="W4051">
            <v>0</v>
          </cell>
          <cell r="X4051">
            <v>0</v>
          </cell>
          <cell r="Y4051">
            <v>0</v>
          </cell>
          <cell r="Z4051">
            <v>0</v>
          </cell>
        </row>
        <row r="4052">
          <cell r="M4052">
            <v>0</v>
          </cell>
          <cell r="N4052">
            <v>0</v>
          </cell>
          <cell r="O4052">
            <v>0</v>
          </cell>
          <cell r="P4052">
            <v>0</v>
          </cell>
          <cell r="Q4052">
            <v>0</v>
          </cell>
          <cell r="R4052">
            <v>0</v>
          </cell>
          <cell r="S4052">
            <v>0</v>
          </cell>
          <cell r="T4052">
            <v>0</v>
          </cell>
          <cell r="U4052">
            <v>0</v>
          </cell>
          <cell r="V4052">
            <v>0</v>
          </cell>
          <cell r="W4052">
            <v>0</v>
          </cell>
          <cell r="X4052">
            <v>0</v>
          </cell>
          <cell r="Y4052">
            <v>0</v>
          </cell>
          <cell r="Z4052">
            <v>0</v>
          </cell>
        </row>
        <row r="4053">
          <cell r="M4053">
            <v>0</v>
          </cell>
          <cell r="N4053">
            <v>0</v>
          </cell>
          <cell r="O4053">
            <v>0</v>
          </cell>
          <cell r="P4053">
            <v>0</v>
          </cell>
          <cell r="Q4053">
            <v>0</v>
          </cell>
          <cell r="R4053">
            <v>0</v>
          </cell>
          <cell r="S4053">
            <v>0</v>
          </cell>
          <cell r="T4053">
            <v>0</v>
          </cell>
          <cell r="U4053">
            <v>0</v>
          </cell>
          <cell r="V4053">
            <v>0</v>
          </cell>
          <cell r="W4053">
            <v>0</v>
          </cell>
          <cell r="X4053">
            <v>0</v>
          </cell>
          <cell r="Y4053">
            <v>0</v>
          </cell>
          <cell r="Z4053">
            <v>0</v>
          </cell>
        </row>
        <row r="4054">
          <cell r="M4054">
            <v>0</v>
          </cell>
          <cell r="N4054">
            <v>0</v>
          </cell>
          <cell r="O4054">
            <v>0</v>
          </cell>
          <cell r="P4054">
            <v>0</v>
          </cell>
          <cell r="Q4054">
            <v>0</v>
          </cell>
          <cell r="R4054">
            <v>0</v>
          </cell>
          <cell r="S4054">
            <v>0</v>
          </cell>
          <cell r="T4054">
            <v>0</v>
          </cell>
          <cell r="U4054">
            <v>0</v>
          </cell>
          <cell r="V4054">
            <v>0</v>
          </cell>
          <cell r="W4054">
            <v>0</v>
          </cell>
          <cell r="X4054">
            <v>0</v>
          </cell>
          <cell r="Y4054">
            <v>0</v>
          </cell>
          <cell r="Z4054">
            <v>0</v>
          </cell>
        </row>
        <row r="4055">
          <cell r="M4055">
            <v>0</v>
          </cell>
          <cell r="N4055">
            <v>0</v>
          </cell>
          <cell r="O4055">
            <v>0</v>
          </cell>
          <cell r="P4055">
            <v>0</v>
          </cell>
          <cell r="Q4055">
            <v>0</v>
          </cell>
          <cell r="R4055">
            <v>0</v>
          </cell>
          <cell r="S4055">
            <v>0</v>
          </cell>
          <cell r="T4055">
            <v>0</v>
          </cell>
          <cell r="U4055">
            <v>0</v>
          </cell>
          <cell r="V4055">
            <v>0</v>
          </cell>
          <cell r="W4055">
            <v>0</v>
          </cell>
          <cell r="X4055">
            <v>0</v>
          </cell>
          <cell r="Y4055">
            <v>0</v>
          </cell>
          <cell r="Z4055">
            <v>0</v>
          </cell>
        </row>
        <row r="4056">
          <cell r="M4056">
            <v>0</v>
          </cell>
          <cell r="N4056">
            <v>0</v>
          </cell>
          <cell r="O4056">
            <v>0</v>
          </cell>
          <cell r="P4056">
            <v>0</v>
          </cell>
          <cell r="Q4056">
            <v>0</v>
          </cell>
          <cell r="R4056">
            <v>0</v>
          </cell>
          <cell r="S4056">
            <v>0</v>
          </cell>
          <cell r="T4056">
            <v>0</v>
          </cell>
          <cell r="U4056">
            <v>0</v>
          </cell>
          <cell r="V4056">
            <v>0</v>
          </cell>
          <cell r="W4056">
            <v>0</v>
          </cell>
          <cell r="X4056">
            <v>0</v>
          </cell>
          <cell r="Y4056">
            <v>0</v>
          </cell>
          <cell r="Z4056">
            <v>0</v>
          </cell>
        </row>
        <row r="4057">
          <cell r="M4057">
            <v>0</v>
          </cell>
          <cell r="N4057">
            <v>0</v>
          </cell>
          <cell r="O4057">
            <v>0</v>
          </cell>
          <cell r="P4057">
            <v>0</v>
          </cell>
          <cell r="Q4057">
            <v>0</v>
          </cell>
          <cell r="R4057">
            <v>0</v>
          </cell>
          <cell r="S4057">
            <v>0</v>
          </cell>
          <cell r="T4057">
            <v>0</v>
          </cell>
          <cell r="U4057">
            <v>0</v>
          </cell>
          <cell r="V4057">
            <v>0</v>
          </cell>
          <cell r="W4057">
            <v>0</v>
          </cell>
          <cell r="X4057">
            <v>0</v>
          </cell>
          <cell r="Y4057">
            <v>0</v>
          </cell>
          <cell r="Z4057">
            <v>0</v>
          </cell>
        </row>
        <row r="4058">
          <cell r="M4058">
            <v>0</v>
          </cell>
          <cell r="N4058">
            <v>0</v>
          </cell>
          <cell r="O4058">
            <v>0</v>
          </cell>
          <cell r="P4058">
            <v>0</v>
          </cell>
          <cell r="Q4058">
            <v>0</v>
          </cell>
          <cell r="R4058">
            <v>0</v>
          </cell>
          <cell r="S4058">
            <v>0</v>
          </cell>
          <cell r="T4058">
            <v>0</v>
          </cell>
          <cell r="U4058">
            <v>0</v>
          </cell>
          <cell r="V4058">
            <v>0</v>
          </cell>
          <cell r="W4058">
            <v>0</v>
          </cell>
          <cell r="X4058">
            <v>0</v>
          </cell>
          <cell r="Y4058">
            <v>0</v>
          </cell>
          <cell r="Z4058">
            <v>0</v>
          </cell>
        </row>
        <row r="4059">
          <cell r="M4059">
            <v>0</v>
          </cell>
          <cell r="N4059">
            <v>0</v>
          </cell>
          <cell r="O4059">
            <v>0</v>
          </cell>
          <cell r="P4059">
            <v>0</v>
          </cell>
          <cell r="Q4059">
            <v>0</v>
          </cell>
          <cell r="R4059">
            <v>0</v>
          </cell>
          <cell r="S4059">
            <v>0</v>
          </cell>
          <cell r="T4059">
            <v>0</v>
          </cell>
          <cell r="U4059">
            <v>0</v>
          </cell>
          <cell r="V4059">
            <v>0</v>
          </cell>
          <cell r="W4059">
            <v>0</v>
          </cell>
          <cell r="X4059">
            <v>0</v>
          </cell>
          <cell r="Y4059">
            <v>0</v>
          </cell>
          <cell r="Z4059">
            <v>0</v>
          </cell>
        </row>
        <row r="4060">
          <cell r="M4060">
            <v>0</v>
          </cell>
          <cell r="N4060">
            <v>0</v>
          </cell>
          <cell r="O4060">
            <v>0</v>
          </cell>
          <cell r="P4060">
            <v>0</v>
          </cell>
          <cell r="Q4060">
            <v>0</v>
          </cell>
          <cell r="R4060">
            <v>0</v>
          </cell>
          <cell r="S4060">
            <v>0</v>
          </cell>
          <cell r="T4060">
            <v>0</v>
          </cell>
          <cell r="U4060">
            <v>0</v>
          </cell>
          <cell r="V4060">
            <v>0</v>
          </cell>
          <cell r="W4060">
            <v>0</v>
          </cell>
          <cell r="X4060">
            <v>0</v>
          </cell>
          <cell r="Y4060">
            <v>0</v>
          </cell>
          <cell r="Z4060">
            <v>0</v>
          </cell>
        </row>
        <row r="4061">
          <cell r="M4061">
            <v>0</v>
          </cell>
          <cell r="N4061">
            <v>0</v>
          </cell>
          <cell r="O4061">
            <v>0</v>
          </cell>
          <cell r="P4061">
            <v>0</v>
          </cell>
          <cell r="Q4061">
            <v>0</v>
          </cell>
          <cell r="R4061">
            <v>0</v>
          </cell>
          <cell r="S4061">
            <v>0</v>
          </cell>
          <cell r="T4061">
            <v>0</v>
          </cell>
          <cell r="U4061">
            <v>0</v>
          </cell>
          <cell r="V4061">
            <v>0</v>
          </cell>
          <cell r="W4061">
            <v>0</v>
          </cell>
          <cell r="X4061">
            <v>0</v>
          </cell>
          <cell r="Y4061">
            <v>0</v>
          </cell>
          <cell r="Z4061">
            <v>0</v>
          </cell>
        </row>
        <row r="4062">
          <cell r="M4062">
            <v>0</v>
          </cell>
          <cell r="N4062">
            <v>0</v>
          </cell>
          <cell r="O4062">
            <v>0</v>
          </cell>
          <cell r="P4062">
            <v>0</v>
          </cell>
          <cell r="Q4062">
            <v>0</v>
          </cell>
          <cell r="R4062">
            <v>0</v>
          </cell>
          <cell r="S4062">
            <v>0</v>
          </cell>
          <cell r="T4062">
            <v>0</v>
          </cell>
          <cell r="U4062">
            <v>0</v>
          </cell>
          <cell r="V4062">
            <v>0</v>
          </cell>
          <cell r="W4062">
            <v>0</v>
          </cell>
          <cell r="X4062">
            <v>0</v>
          </cell>
          <cell r="Y4062">
            <v>0</v>
          </cell>
          <cell r="Z4062">
            <v>0</v>
          </cell>
        </row>
        <row r="4063">
          <cell r="M4063">
            <v>0</v>
          </cell>
          <cell r="N4063">
            <v>0</v>
          </cell>
          <cell r="O4063">
            <v>0</v>
          </cell>
          <cell r="P4063">
            <v>0</v>
          </cell>
          <cell r="Q4063">
            <v>0</v>
          </cell>
          <cell r="R4063">
            <v>0</v>
          </cell>
          <cell r="S4063">
            <v>0</v>
          </cell>
          <cell r="T4063">
            <v>0</v>
          </cell>
          <cell r="U4063">
            <v>0</v>
          </cell>
          <cell r="V4063">
            <v>0</v>
          </cell>
          <cell r="W4063">
            <v>0</v>
          </cell>
          <cell r="X4063">
            <v>0</v>
          </cell>
          <cell r="Y4063">
            <v>0</v>
          </cell>
          <cell r="Z4063">
            <v>0</v>
          </cell>
        </row>
        <row r="4064">
          <cell r="M4064">
            <v>0</v>
          </cell>
          <cell r="N4064">
            <v>0</v>
          </cell>
          <cell r="O4064">
            <v>0</v>
          </cell>
          <cell r="P4064">
            <v>0</v>
          </cell>
          <cell r="Q4064">
            <v>0</v>
          </cell>
          <cell r="R4064">
            <v>0</v>
          </cell>
          <cell r="S4064">
            <v>0</v>
          </cell>
          <cell r="T4064">
            <v>0</v>
          </cell>
          <cell r="U4064">
            <v>0</v>
          </cell>
          <cell r="V4064">
            <v>0</v>
          </cell>
          <cell r="W4064">
            <v>0</v>
          </cell>
          <cell r="X4064">
            <v>0</v>
          </cell>
          <cell r="Y4064">
            <v>0</v>
          </cell>
          <cell r="Z4064">
            <v>0</v>
          </cell>
        </row>
        <row r="4065">
          <cell r="M4065">
            <v>0</v>
          </cell>
          <cell r="N4065">
            <v>0</v>
          </cell>
          <cell r="O4065">
            <v>0</v>
          </cell>
          <cell r="P4065">
            <v>0</v>
          </cell>
          <cell r="Q4065">
            <v>0</v>
          </cell>
          <cell r="R4065">
            <v>0</v>
          </cell>
          <cell r="S4065">
            <v>0</v>
          </cell>
          <cell r="T4065">
            <v>0</v>
          </cell>
          <cell r="U4065">
            <v>0</v>
          </cell>
          <cell r="V4065">
            <v>0</v>
          </cell>
          <cell r="W4065">
            <v>0</v>
          </cell>
          <cell r="X4065">
            <v>0</v>
          </cell>
          <cell r="Y4065">
            <v>0</v>
          </cell>
          <cell r="Z4065">
            <v>0</v>
          </cell>
        </row>
        <row r="4066">
          <cell r="M4066">
            <v>0</v>
          </cell>
          <cell r="N4066">
            <v>0</v>
          </cell>
          <cell r="O4066">
            <v>0</v>
          </cell>
          <cell r="P4066">
            <v>0</v>
          </cell>
          <cell r="Q4066">
            <v>0</v>
          </cell>
          <cell r="R4066">
            <v>0</v>
          </cell>
          <cell r="S4066">
            <v>0</v>
          </cell>
          <cell r="T4066">
            <v>0</v>
          </cell>
          <cell r="U4066">
            <v>0</v>
          </cell>
          <cell r="V4066">
            <v>0</v>
          </cell>
          <cell r="W4066">
            <v>0</v>
          </cell>
          <cell r="X4066">
            <v>0</v>
          </cell>
          <cell r="Y4066">
            <v>0</v>
          </cell>
          <cell r="Z4066">
            <v>0</v>
          </cell>
        </row>
        <row r="4067">
          <cell r="M4067">
            <v>0</v>
          </cell>
          <cell r="N4067">
            <v>0</v>
          </cell>
          <cell r="O4067">
            <v>0</v>
          </cell>
          <cell r="P4067">
            <v>0</v>
          </cell>
          <cell r="Q4067">
            <v>0</v>
          </cell>
          <cell r="R4067">
            <v>0</v>
          </cell>
          <cell r="S4067">
            <v>0</v>
          </cell>
          <cell r="T4067">
            <v>0</v>
          </cell>
          <cell r="U4067">
            <v>0</v>
          </cell>
          <cell r="V4067">
            <v>0</v>
          </cell>
          <cell r="W4067">
            <v>0</v>
          </cell>
          <cell r="X4067">
            <v>0</v>
          </cell>
          <cell r="Y4067">
            <v>0</v>
          </cell>
          <cell r="Z4067">
            <v>0</v>
          </cell>
        </row>
        <row r="4068">
          <cell r="M4068">
            <v>0</v>
          </cell>
          <cell r="N4068">
            <v>0</v>
          </cell>
          <cell r="O4068">
            <v>0</v>
          </cell>
          <cell r="P4068">
            <v>0</v>
          </cell>
          <cell r="Q4068">
            <v>0</v>
          </cell>
          <cell r="R4068">
            <v>0</v>
          </cell>
          <cell r="S4068">
            <v>0</v>
          </cell>
          <cell r="T4068">
            <v>0</v>
          </cell>
          <cell r="U4068">
            <v>0</v>
          </cell>
          <cell r="V4068">
            <v>0</v>
          </cell>
          <cell r="W4068">
            <v>0</v>
          </cell>
          <cell r="X4068">
            <v>0</v>
          </cell>
          <cell r="Y4068">
            <v>0</v>
          </cell>
          <cell r="Z4068">
            <v>0</v>
          </cell>
        </row>
        <row r="4069">
          <cell r="M4069">
            <v>0</v>
          </cell>
          <cell r="N4069">
            <v>0</v>
          </cell>
          <cell r="O4069">
            <v>0</v>
          </cell>
          <cell r="P4069">
            <v>0</v>
          </cell>
          <cell r="Q4069">
            <v>0</v>
          </cell>
          <cell r="R4069">
            <v>0</v>
          </cell>
          <cell r="S4069">
            <v>0</v>
          </cell>
          <cell r="T4069">
            <v>0</v>
          </cell>
          <cell r="U4069">
            <v>0</v>
          </cell>
          <cell r="V4069">
            <v>0</v>
          </cell>
          <cell r="W4069">
            <v>0</v>
          </cell>
          <cell r="X4069">
            <v>0</v>
          </cell>
          <cell r="Y4069">
            <v>0</v>
          </cell>
          <cell r="Z4069">
            <v>0</v>
          </cell>
        </row>
        <row r="4070">
          <cell r="M4070">
            <v>0</v>
          </cell>
          <cell r="N4070">
            <v>0</v>
          </cell>
          <cell r="O4070">
            <v>0</v>
          </cell>
          <cell r="P4070">
            <v>0</v>
          </cell>
          <cell r="Q4070">
            <v>0</v>
          </cell>
          <cell r="R4070">
            <v>0</v>
          </cell>
          <cell r="S4070">
            <v>0</v>
          </cell>
          <cell r="T4070">
            <v>0</v>
          </cell>
          <cell r="U4070">
            <v>0</v>
          </cell>
          <cell r="V4070">
            <v>0</v>
          </cell>
          <cell r="W4070">
            <v>0</v>
          </cell>
          <cell r="X4070">
            <v>0</v>
          </cell>
          <cell r="Y4070">
            <v>0</v>
          </cell>
          <cell r="Z4070">
            <v>0</v>
          </cell>
        </row>
        <row r="4071">
          <cell r="M4071">
            <v>0</v>
          </cell>
          <cell r="N4071">
            <v>0</v>
          </cell>
          <cell r="O4071">
            <v>0</v>
          </cell>
          <cell r="P4071">
            <v>0</v>
          </cell>
          <cell r="Q4071">
            <v>0</v>
          </cell>
          <cell r="R4071">
            <v>0</v>
          </cell>
          <cell r="S4071">
            <v>0</v>
          </cell>
          <cell r="T4071">
            <v>0</v>
          </cell>
          <cell r="U4071">
            <v>0</v>
          </cell>
          <cell r="V4071">
            <v>0</v>
          </cell>
          <cell r="W4071">
            <v>0</v>
          </cell>
          <cell r="X4071">
            <v>0</v>
          </cell>
          <cell r="Y4071">
            <v>0</v>
          </cell>
          <cell r="Z4071">
            <v>0</v>
          </cell>
        </row>
        <row r="4072">
          <cell r="M4072">
            <v>0</v>
          </cell>
          <cell r="N4072">
            <v>0</v>
          </cell>
          <cell r="O4072">
            <v>0</v>
          </cell>
          <cell r="P4072">
            <v>0</v>
          </cell>
          <cell r="Q4072">
            <v>0</v>
          </cell>
          <cell r="R4072">
            <v>0</v>
          </cell>
          <cell r="S4072">
            <v>0</v>
          </cell>
          <cell r="T4072">
            <v>0</v>
          </cell>
          <cell r="U4072">
            <v>0</v>
          </cell>
          <cell r="V4072">
            <v>0</v>
          </cell>
          <cell r="W4072">
            <v>0</v>
          </cell>
          <cell r="X4072">
            <v>0</v>
          </cell>
          <cell r="Y4072">
            <v>0</v>
          </cell>
          <cell r="Z4072">
            <v>0</v>
          </cell>
        </row>
        <row r="4073">
          <cell r="M4073">
            <v>0</v>
          </cell>
          <cell r="N4073">
            <v>0</v>
          </cell>
          <cell r="O4073">
            <v>0</v>
          </cell>
          <cell r="P4073">
            <v>0</v>
          </cell>
          <cell r="Q4073">
            <v>0</v>
          </cell>
          <cell r="R4073">
            <v>0</v>
          </cell>
          <cell r="S4073">
            <v>0</v>
          </cell>
          <cell r="T4073">
            <v>0</v>
          </cell>
          <cell r="U4073">
            <v>0</v>
          </cell>
          <cell r="V4073">
            <v>0</v>
          </cell>
          <cell r="W4073">
            <v>0</v>
          </cell>
          <cell r="X4073">
            <v>0</v>
          </cell>
          <cell r="Y4073">
            <v>0</v>
          </cell>
          <cell r="Z4073">
            <v>0</v>
          </cell>
        </row>
        <row r="4074">
          <cell r="M4074">
            <v>0</v>
          </cell>
          <cell r="N4074">
            <v>0</v>
          </cell>
          <cell r="O4074">
            <v>0</v>
          </cell>
          <cell r="P4074">
            <v>0</v>
          </cell>
          <cell r="Q4074">
            <v>0</v>
          </cell>
          <cell r="R4074">
            <v>0</v>
          </cell>
          <cell r="S4074">
            <v>0</v>
          </cell>
          <cell r="T4074">
            <v>0</v>
          </cell>
          <cell r="U4074">
            <v>0</v>
          </cell>
          <cell r="V4074">
            <v>0</v>
          </cell>
          <cell r="W4074">
            <v>0</v>
          </cell>
          <cell r="X4074">
            <v>0</v>
          </cell>
          <cell r="Y4074">
            <v>0</v>
          </cell>
          <cell r="Z4074">
            <v>0</v>
          </cell>
        </row>
        <row r="4075">
          <cell r="M4075">
            <v>0</v>
          </cell>
          <cell r="N4075">
            <v>0</v>
          </cell>
          <cell r="O4075">
            <v>0</v>
          </cell>
          <cell r="P4075">
            <v>0</v>
          </cell>
          <cell r="Q4075">
            <v>0</v>
          </cell>
          <cell r="R4075">
            <v>0</v>
          </cell>
          <cell r="S4075">
            <v>0</v>
          </cell>
          <cell r="T4075">
            <v>0</v>
          </cell>
          <cell r="U4075">
            <v>0</v>
          </cell>
          <cell r="V4075">
            <v>0</v>
          </cell>
          <cell r="W4075">
            <v>0</v>
          </cell>
          <cell r="X4075">
            <v>0</v>
          </cell>
          <cell r="Y4075">
            <v>0</v>
          </cell>
          <cell r="Z4075">
            <v>0</v>
          </cell>
        </row>
        <row r="4076">
          <cell r="M4076">
            <v>0</v>
          </cell>
          <cell r="N4076">
            <v>0</v>
          </cell>
          <cell r="O4076">
            <v>0</v>
          </cell>
          <cell r="P4076">
            <v>0</v>
          </cell>
          <cell r="Q4076">
            <v>0</v>
          </cell>
          <cell r="R4076">
            <v>0</v>
          </cell>
          <cell r="S4076">
            <v>0</v>
          </cell>
          <cell r="T4076">
            <v>0</v>
          </cell>
          <cell r="U4076">
            <v>0</v>
          </cell>
          <cell r="V4076">
            <v>0</v>
          </cell>
          <cell r="W4076">
            <v>0</v>
          </cell>
          <cell r="X4076">
            <v>0</v>
          </cell>
          <cell r="Y4076">
            <v>0</v>
          </cell>
          <cell r="Z4076">
            <v>0</v>
          </cell>
        </row>
        <row r="4077">
          <cell r="M4077">
            <v>0</v>
          </cell>
          <cell r="N4077">
            <v>0</v>
          </cell>
          <cell r="O4077">
            <v>0</v>
          </cell>
          <cell r="P4077">
            <v>0</v>
          </cell>
          <cell r="Q4077">
            <v>0</v>
          </cell>
          <cell r="R4077">
            <v>0</v>
          </cell>
          <cell r="S4077">
            <v>0</v>
          </cell>
          <cell r="T4077">
            <v>0</v>
          </cell>
          <cell r="U4077">
            <v>0</v>
          </cell>
          <cell r="V4077">
            <v>0</v>
          </cell>
          <cell r="W4077">
            <v>0</v>
          </cell>
          <cell r="X4077">
            <v>0</v>
          </cell>
          <cell r="Y4077">
            <v>0</v>
          </cell>
          <cell r="Z4077">
            <v>0</v>
          </cell>
        </row>
        <row r="4078">
          <cell r="M4078">
            <v>0</v>
          </cell>
          <cell r="N4078">
            <v>0</v>
          </cell>
          <cell r="O4078">
            <v>0</v>
          </cell>
          <cell r="P4078">
            <v>0</v>
          </cell>
          <cell r="Q4078">
            <v>0</v>
          </cell>
          <cell r="R4078">
            <v>0</v>
          </cell>
          <cell r="S4078">
            <v>0</v>
          </cell>
          <cell r="T4078">
            <v>0</v>
          </cell>
          <cell r="U4078">
            <v>0</v>
          </cell>
          <cell r="V4078">
            <v>0</v>
          </cell>
          <cell r="W4078">
            <v>0</v>
          </cell>
          <cell r="X4078">
            <v>0</v>
          </cell>
          <cell r="Y4078">
            <v>0</v>
          </cell>
          <cell r="Z4078">
            <v>0</v>
          </cell>
        </row>
        <row r="4079">
          <cell r="M4079">
            <v>0</v>
          </cell>
          <cell r="N4079">
            <v>0</v>
          </cell>
          <cell r="O4079">
            <v>0</v>
          </cell>
          <cell r="P4079">
            <v>0</v>
          </cell>
          <cell r="Q4079">
            <v>0</v>
          </cell>
          <cell r="R4079">
            <v>0</v>
          </cell>
          <cell r="S4079">
            <v>0</v>
          </cell>
          <cell r="T4079">
            <v>0</v>
          </cell>
          <cell r="U4079">
            <v>0</v>
          </cell>
          <cell r="V4079">
            <v>0</v>
          </cell>
          <cell r="W4079">
            <v>0</v>
          </cell>
          <cell r="X4079">
            <v>0</v>
          </cell>
          <cell r="Y4079">
            <v>0</v>
          </cell>
          <cell r="Z4079">
            <v>0</v>
          </cell>
        </row>
        <row r="4080">
          <cell r="M4080">
            <v>0</v>
          </cell>
          <cell r="N4080">
            <v>0</v>
          </cell>
          <cell r="O4080">
            <v>0</v>
          </cell>
          <cell r="P4080">
            <v>0</v>
          </cell>
          <cell r="Q4080">
            <v>0</v>
          </cell>
          <cell r="R4080">
            <v>0</v>
          </cell>
          <cell r="S4080">
            <v>0</v>
          </cell>
          <cell r="T4080">
            <v>0</v>
          </cell>
          <cell r="U4080">
            <v>0</v>
          </cell>
          <cell r="V4080">
            <v>0</v>
          </cell>
          <cell r="W4080">
            <v>0</v>
          </cell>
          <cell r="X4080">
            <v>0</v>
          </cell>
          <cell r="Y4080">
            <v>0</v>
          </cell>
          <cell r="Z4080">
            <v>0</v>
          </cell>
        </row>
        <row r="4081">
          <cell r="M4081">
            <v>0</v>
          </cell>
          <cell r="N4081">
            <v>0</v>
          </cell>
          <cell r="O4081">
            <v>0</v>
          </cell>
          <cell r="P4081">
            <v>0</v>
          </cell>
          <cell r="Q4081">
            <v>0</v>
          </cell>
          <cell r="R4081">
            <v>0</v>
          </cell>
          <cell r="S4081">
            <v>0</v>
          </cell>
          <cell r="T4081">
            <v>0</v>
          </cell>
          <cell r="U4081">
            <v>0</v>
          </cell>
          <cell r="V4081">
            <v>0</v>
          </cell>
          <cell r="W4081">
            <v>0</v>
          </cell>
          <cell r="X4081">
            <v>0</v>
          </cell>
          <cell r="Y4081">
            <v>0</v>
          </cell>
          <cell r="Z4081">
            <v>0</v>
          </cell>
        </row>
        <row r="4082">
          <cell r="M4082">
            <v>0</v>
          </cell>
          <cell r="N4082">
            <v>0</v>
          </cell>
          <cell r="O4082">
            <v>0</v>
          </cell>
          <cell r="P4082">
            <v>0</v>
          </cell>
          <cell r="Q4082">
            <v>0</v>
          </cell>
          <cell r="R4082">
            <v>0</v>
          </cell>
          <cell r="S4082">
            <v>0</v>
          </cell>
          <cell r="T4082">
            <v>0</v>
          </cell>
          <cell r="U4082">
            <v>0</v>
          </cell>
          <cell r="V4082">
            <v>0</v>
          </cell>
          <cell r="W4082">
            <v>0</v>
          </cell>
          <cell r="X4082">
            <v>0</v>
          </cell>
          <cell r="Y4082">
            <v>0</v>
          </cell>
          <cell r="Z4082">
            <v>0</v>
          </cell>
        </row>
        <row r="4083">
          <cell r="M4083">
            <v>0</v>
          </cell>
          <cell r="N4083">
            <v>0</v>
          </cell>
          <cell r="O4083">
            <v>0</v>
          </cell>
          <cell r="P4083">
            <v>0</v>
          </cell>
          <cell r="Q4083">
            <v>0</v>
          </cell>
          <cell r="R4083">
            <v>0</v>
          </cell>
          <cell r="S4083">
            <v>0</v>
          </cell>
          <cell r="T4083">
            <v>0</v>
          </cell>
          <cell r="U4083">
            <v>0</v>
          </cell>
          <cell r="V4083">
            <v>0</v>
          </cell>
          <cell r="W4083">
            <v>0</v>
          </cell>
          <cell r="X4083">
            <v>0</v>
          </cell>
          <cell r="Y4083">
            <v>0</v>
          </cell>
          <cell r="Z4083">
            <v>0</v>
          </cell>
        </row>
        <row r="4084">
          <cell r="M4084">
            <v>0</v>
          </cell>
          <cell r="N4084">
            <v>0</v>
          </cell>
          <cell r="O4084">
            <v>0</v>
          </cell>
          <cell r="P4084">
            <v>0</v>
          </cell>
          <cell r="Q4084">
            <v>0</v>
          </cell>
          <cell r="R4084">
            <v>0</v>
          </cell>
          <cell r="S4084">
            <v>0</v>
          </cell>
          <cell r="T4084">
            <v>0</v>
          </cell>
          <cell r="U4084">
            <v>0</v>
          </cell>
          <cell r="V4084">
            <v>0</v>
          </cell>
          <cell r="W4084">
            <v>0</v>
          </cell>
          <cell r="X4084">
            <v>0</v>
          </cell>
          <cell r="Y4084">
            <v>0</v>
          </cell>
          <cell r="Z4084">
            <v>0</v>
          </cell>
        </row>
        <row r="4085">
          <cell r="M4085">
            <v>0</v>
          </cell>
          <cell r="N4085">
            <v>0</v>
          </cell>
          <cell r="O4085">
            <v>0</v>
          </cell>
          <cell r="P4085">
            <v>0</v>
          </cell>
          <cell r="Q4085">
            <v>0</v>
          </cell>
          <cell r="R4085">
            <v>0</v>
          </cell>
          <cell r="S4085">
            <v>0</v>
          </cell>
          <cell r="T4085">
            <v>0</v>
          </cell>
          <cell r="U4085">
            <v>0</v>
          </cell>
          <cell r="V4085">
            <v>0</v>
          </cell>
          <cell r="W4085">
            <v>0</v>
          </cell>
          <cell r="X4085">
            <v>0</v>
          </cell>
          <cell r="Y4085">
            <v>0</v>
          </cell>
          <cell r="Z4085">
            <v>0</v>
          </cell>
        </row>
        <row r="4086">
          <cell r="M4086">
            <v>0</v>
          </cell>
          <cell r="N4086">
            <v>0</v>
          </cell>
          <cell r="O4086">
            <v>0</v>
          </cell>
          <cell r="P4086">
            <v>0</v>
          </cell>
          <cell r="Q4086">
            <v>0</v>
          </cell>
          <cell r="R4086">
            <v>0</v>
          </cell>
          <cell r="S4086">
            <v>0</v>
          </cell>
          <cell r="T4086">
            <v>0</v>
          </cell>
          <cell r="U4086">
            <v>0</v>
          </cell>
          <cell r="V4086">
            <v>0</v>
          </cell>
          <cell r="W4086">
            <v>0</v>
          </cell>
          <cell r="X4086">
            <v>0</v>
          </cell>
          <cell r="Y4086">
            <v>0</v>
          </cell>
          <cell r="Z4086">
            <v>0</v>
          </cell>
        </row>
        <row r="4087">
          <cell r="M4087">
            <v>0</v>
          </cell>
          <cell r="N4087">
            <v>0</v>
          </cell>
          <cell r="O4087">
            <v>0</v>
          </cell>
          <cell r="P4087">
            <v>0</v>
          </cell>
          <cell r="Q4087">
            <v>0</v>
          </cell>
          <cell r="R4087">
            <v>0</v>
          </cell>
          <cell r="S4087">
            <v>0</v>
          </cell>
          <cell r="T4087">
            <v>0</v>
          </cell>
          <cell r="U4087">
            <v>0</v>
          </cell>
          <cell r="V4087">
            <v>0</v>
          </cell>
          <cell r="W4087">
            <v>0</v>
          </cell>
          <cell r="X4087">
            <v>0</v>
          </cell>
          <cell r="Y4087">
            <v>0</v>
          </cell>
          <cell r="Z4087">
            <v>0</v>
          </cell>
        </row>
        <row r="4088">
          <cell r="M4088">
            <v>0</v>
          </cell>
          <cell r="N4088">
            <v>0</v>
          </cell>
          <cell r="O4088">
            <v>0</v>
          </cell>
          <cell r="P4088">
            <v>0</v>
          </cell>
          <cell r="Q4088">
            <v>0</v>
          </cell>
          <cell r="R4088">
            <v>0</v>
          </cell>
          <cell r="S4088">
            <v>0</v>
          </cell>
          <cell r="T4088">
            <v>0</v>
          </cell>
          <cell r="U4088">
            <v>0</v>
          </cell>
          <cell r="V4088">
            <v>0</v>
          </cell>
          <cell r="W4088">
            <v>0</v>
          </cell>
          <cell r="X4088">
            <v>0</v>
          </cell>
          <cell r="Y4088">
            <v>0</v>
          </cell>
          <cell r="Z4088">
            <v>0</v>
          </cell>
        </row>
        <row r="4089">
          <cell r="M4089">
            <v>0</v>
          </cell>
          <cell r="N4089">
            <v>0</v>
          </cell>
          <cell r="O4089">
            <v>0</v>
          </cell>
          <cell r="P4089">
            <v>0</v>
          </cell>
          <cell r="Q4089">
            <v>0</v>
          </cell>
          <cell r="R4089">
            <v>0</v>
          </cell>
          <cell r="S4089">
            <v>0</v>
          </cell>
          <cell r="T4089">
            <v>0</v>
          </cell>
          <cell r="U4089">
            <v>0</v>
          </cell>
          <cell r="V4089">
            <v>0</v>
          </cell>
          <cell r="W4089">
            <v>0</v>
          </cell>
          <cell r="X4089">
            <v>0</v>
          </cell>
          <cell r="Y4089">
            <v>0</v>
          </cell>
          <cell r="Z4089">
            <v>0</v>
          </cell>
        </row>
        <row r="4090">
          <cell r="M4090">
            <v>0</v>
          </cell>
          <cell r="N4090">
            <v>0</v>
          </cell>
          <cell r="O4090">
            <v>0</v>
          </cell>
          <cell r="P4090">
            <v>0</v>
          </cell>
          <cell r="Q4090">
            <v>0</v>
          </cell>
          <cell r="R4090">
            <v>0</v>
          </cell>
          <cell r="S4090">
            <v>0</v>
          </cell>
          <cell r="T4090">
            <v>0</v>
          </cell>
          <cell r="U4090">
            <v>0</v>
          </cell>
          <cell r="V4090">
            <v>0</v>
          </cell>
          <cell r="W4090">
            <v>0</v>
          </cell>
          <cell r="X4090">
            <v>0</v>
          </cell>
          <cell r="Y4090">
            <v>0</v>
          </cell>
          <cell r="Z4090">
            <v>0</v>
          </cell>
        </row>
        <row r="4091">
          <cell r="M4091">
            <v>0</v>
          </cell>
          <cell r="N4091">
            <v>0</v>
          </cell>
          <cell r="O4091">
            <v>0</v>
          </cell>
          <cell r="P4091">
            <v>0</v>
          </cell>
          <cell r="Q4091">
            <v>0</v>
          </cell>
          <cell r="R4091">
            <v>0</v>
          </cell>
          <cell r="S4091">
            <v>0</v>
          </cell>
          <cell r="T4091">
            <v>0</v>
          </cell>
          <cell r="U4091">
            <v>0</v>
          </cell>
          <cell r="V4091">
            <v>0</v>
          </cell>
          <cell r="W4091">
            <v>0</v>
          </cell>
          <cell r="X4091">
            <v>0</v>
          </cell>
          <cell r="Y4091">
            <v>0</v>
          </cell>
          <cell r="Z4091">
            <v>0</v>
          </cell>
        </row>
        <row r="4092">
          <cell r="M4092">
            <v>0</v>
          </cell>
          <cell r="N4092">
            <v>0</v>
          </cell>
          <cell r="O4092">
            <v>0</v>
          </cell>
          <cell r="P4092">
            <v>0</v>
          </cell>
          <cell r="Q4092">
            <v>0</v>
          </cell>
          <cell r="R4092">
            <v>0</v>
          </cell>
          <cell r="S4092">
            <v>0</v>
          </cell>
          <cell r="T4092">
            <v>0</v>
          </cell>
          <cell r="U4092">
            <v>0</v>
          </cell>
          <cell r="V4092">
            <v>0</v>
          </cell>
          <cell r="W4092">
            <v>0</v>
          </cell>
          <cell r="X4092">
            <v>0</v>
          </cell>
          <cell r="Y4092">
            <v>0</v>
          </cell>
          <cell r="Z4092">
            <v>0</v>
          </cell>
        </row>
        <row r="4093">
          <cell r="M4093">
            <v>0</v>
          </cell>
          <cell r="N4093">
            <v>0</v>
          </cell>
          <cell r="O4093">
            <v>0</v>
          </cell>
          <cell r="P4093">
            <v>0</v>
          </cell>
          <cell r="Q4093">
            <v>0</v>
          </cell>
          <cell r="R4093">
            <v>0</v>
          </cell>
          <cell r="S4093">
            <v>0</v>
          </cell>
          <cell r="T4093">
            <v>0</v>
          </cell>
          <cell r="U4093">
            <v>0</v>
          </cell>
          <cell r="V4093">
            <v>0</v>
          </cell>
          <cell r="W4093">
            <v>0</v>
          </cell>
          <cell r="X4093">
            <v>0</v>
          </cell>
          <cell r="Y4093">
            <v>0</v>
          </cell>
          <cell r="Z4093">
            <v>0</v>
          </cell>
        </row>
        <row r="4094">
          <cell r="M4094">
            <v>0</v>
          </cell>
          <cell r="N4094">
            <v>0</v>
          </cell>
          <cell r="O4094">
            <v>0</v>
          </cell>
          <cell r="P4094">
            <v>0</v>
          </cell>
          <cell r="Q4094">
            <v>0</v>
          </cell>
          <cell r="R4094">
            <v>0</v>
          </cell>
          <cell r="S4094">
            <v>0</v>
          </cell>
          <cell r="T4094">
            <v>0</v>
          </cell>
          <cell r="U4094">
            <v>0</v>
          </cell>
          <cell r="V4094">
            <v>0</v>
          </cell>
          <cell r="W4094">
            <v>0</v>
          </cell>
          <cell r="X4094">
            <v>0</v>
          </cell>
          <cell r="Y4094">
            <v>0</v>
          </cell>
          <cell r="Z4094">
            <v>0</v>
          </cell>
        </row>
        <row r="4095">
          <cell r="M4095">
            <v>0</v>
          </cell>
          <cell r="N4095">
            <v>0</v>
          </cell>
          <cell r="O4095">
            <v>0</v>
          </cell>
          <cell r="P4095">
            <v>0</v>
          </cell>
          <cell r="Q4095">
            <v>0</v>
          </cell>
          <cell r="R4095">
            <v>0</v>
          </cell>
          <cell r="S4095">
            <v>0</v>
          </cell>
          <cell r="T4095">
            <v>0</v>
          </cell>
          <cell r="U4095">
            <v>0</v>
          </cell>
          <cell r="V4095">
            <v>0</v>
          </cell>
          <cell r="W4095">
            <v>0</v>
          </cell>
          <cell r="X4095">
            <v>0</v>
          </cell>
          <cell r="Y4095">
            <v>0</v>
          </cell>
          <cell r="Z4095">
            <v>0</v>
          </cell>
        </row>
        <row r="4096">
          <cell r="M4096">
            <v>0</v>
          </cell>
          <cell r="N4096">
            <v>0</v>
          </cell>
          <cell r="O4096">
            <v>0</v>
          </cell>
          <cell r="P4096">
            <v>0</v>
          </cell>
          <cell r="Q4096">
            <v>0</v>
          </cell>
          <cell r="R4096">
            <v>0</v>
          </cell>
          <cell r="S4096">
            <v>0</v>
          </cell>
          <cell r="T4096">
            <v>0</v>
          </cell>
          <cell r="U4096">
            <v>0</v>
          </cell>
          <cell r="V4096">
            <v>0</v>
          </cell>
          <cell r="W4096">
            <v>0</v>
          </cell>
          <cell r="X4096">
            <v>0</v>
          </cell>
          <cell r="Y4096">
            <v>0</v>
          </cell>
          <cell r="Z4096">
            <v>0</v>
          </cell>
        </row>
        <row r="4097">
          <cell r="M4097">
            <v>0</v>
          </cell>
          <cell r="N4097">
            <v>0</v>
          </cell>
          <cell r="O4097">
            <v>0</v>
          </cell>
          <cell r="P4097">
            <v>0</v>
          </cell>
          <cell r="Q4097">
            <v>0</v>
          </cell>
          <cell r="R4097">
            <v>0</v>
          </cell>
          <cell r="S4097">
            <v>0</v>
          </cell>
          <cell r="T4097">
            <v>0</v>
          </cell>
          <cell r="U4097">
            <v>0</v>
          </cell>
          <cell r="V4097">
            <v>0</v>
          </cell>
          <cell r="W4097">
            <v>0</v>
          </cell>
          <cell r="X4097">
            <v>0</v>
          </cell>
          <cell r="Y4097">
            <v>0</v>
          </cell>
          <cell r="Z4097">
            <v>0</v>
          </cell>
        </row>
        <row r="4098">
          <cell r="M4098">
            <v>0</v>
          </cell>
          <cell r="N4098">
            <v>0</v>
          </cell>
          <cell r="O4098">
            <v>0</v>
          </cell>
          <cell r="P4098">
            <v>0</v>
          </cell>
          <cell r="Q4098">
            <v>0</v>
          </cell>
          <cell r="R4098">
            <v>0</v>
          </cell>
          <cell r="S4098">
            <v>0</v>
          </cell>
          <cell r="T4098">
            <v>0</v>
          </cell>
          <cell r="U4098">
            <v>0</v>
          </cell>
          <cell r="V4098">
            <v>0</v>
          </cell>
          <cell r="W4098">
            <v>0</v>
          </cell>
          <cell r="X4098">
            <v>0</v>
          </cell>
          <cell r="Y4098">
            <v>0</v>
          </cell>
          <cell r="Z4098">
            <v>0</v>
          </cell>
        </row>
        <row r="4099">
          <cell r="M4099">
            <v>0</v>
          </cell>
          <cell r="N4099">
            <v>0</v>
          </cell>
          <cell r="O4099">
            <v>0</v>
          </cell>
          <cell r="P4099">
            <v>0</v>
          </cell>
          <cell r="Q4099">
            <v>0</v>
          </cell>
          <cell r="R4099">
            <v>0</v>
          </cell>
          <cell r="S4099">
            <v>0</v>
          </cell>
          <cell r="T4099">
            <v>0</v>
          </cell>
          <cell r="U4099">
            <v>0</v>
          </cell>
          <cell r="V4099">
            <v>0</v>
          </cell>
          <cell r="W4099">
            <v>0</v>
          </cell>
          <cell r="X4099">
            <v>0</v>
          </cell>
          <cell r="Y4099">
            <v>0</v>
          </cell>
          <cell r="Z4099">
            <v>0</v>
          </cell>
        </row>
        <row r="4100">
          <cell r="M4100">
            <v>0</v>
          </cell>
          <cell r="N4100">
            <v>0</v>
          </cell>
          <cell r="O4100">
            <v>0</v>
          </cell>
          <cell r="P4100">
            <v>0</v>
          </cell>
          <cell r="Q4100">
            <v>0</v>
          </cell>
          <cell r="R4100">
            <v>0</v>
          </cell>
          <cell r="S4100">
            <v>0</v>
          </cell>
          <cell r="T4100">
            <v>0</v>
          </cell>
          <cell r="U4100">
            <v>0</v>
          </cell>
          <cell r="V4100">
            <v>0</v>
          </cell>
          <cell r="W4100">
            <v>0</v>
          </cell>
          <cell r="X4100">
            <v>0</v>
          </cell>
          <cell r="Y4100">
            <v>0</v>
          </cell>
          <cell r="Z4100">
            <v>0</v>
          </cell>
        </row>
        <row r="4101">
          <cell r="M4101">
            <v>0</v>
          </cell>
          <cell r="N4101">
            <v>0</v>
          </cell>
          <cell r="O4101">
            <v>0</v>
          </cell>
          <cell r="P4101">
            <v>0</v>
          </cell>
          <cell r="Q4101">
            <v>0</v>
          </cell>
          <cell r="R4101">
            <v>0</v>
          </cell>
          <cell r="S4101">
            <v>0</v>
          </cell>
          <cell r="T4101">
            <v>0</v>
          </cell>
          <cell r="U4101">
            <v>0</v>
          </cell>
          <cell r="V4101">
            <v>0</v>
          </cell>
          <cell r="W4101">
            <v>0</v>
          </cell>
          <cell r="X4101">
            <v>0</v>
          </cell>
          <cell r="Y4101">
            <v>0</v>
          </cell>
          <cell r="Z4101">
            <v>0</v>
          </cell>
        </row>
        <row r="4102">
          <cell r="M4102">
            <v>0</v>
          </cell>
          <cell r="N4102">
            <v>0</v>
          </cell>
          <cell r="O4102">
            <v>0</v>
          </cell>
          <cell r="P4102">
            <v>0</v>
          </cell>
          <cell r="Q4102">
            <v>0</v>
          </cell>
          <cell r="R4102">
            <v>0</v>
          </cell>
          <cell r="S4102">
            <v>0</v>
          </cell>
          <cell r="T4102">
            <v>0</v>
          </cell>
          <cell r="U4102">
            <v>0</v>
          </cell>
          <cell r="V4102">
            <v>0</v>
          </cell>
          <cell r="W4102">
            <v>0</v>
          </cell>
          <cell r="X4102">
            <v>0</v>
          </cell>
          <cell r="Y4102">
            <v>0</v>
          </cell>
          <cell r="Z4102">
            <v>0</v>
          </cell>
        </row>
        <row r="4103">
          <cell r="M4103">
            <v>0</v>
          </cell>
          <cell r="N4103">
            <v>0</v>
          </cell>
          <cell r="O4103">
            <v>0</v>
          </cell>
          <cell r="P4103">
            <v>0</v>
          </cell>
          <cell r="Q4103">
            <v>0</v>
          </cell>
          <cell r="R4103">
            <v>0</v>
          </cell>
          <cell r="S4103">
            <v>0</v>
          </cell>
          <cell r="T4103">
            <v>0</v>
          </cell>
          <cell r="U4103">
            <v>0</v>
          </cell>
          <cell r="V4103">
            <v>0</v>
          </cell>
          <cell r="W4103">
            <v>0</v>
          </cell>
          <cell r="X4103">
            <v>0</v>
          </cell>
          <cell r="Y4103">
            <v>0</v>
          </cell>
          <cell r="Z4103">
            <v>0</v>
          </cell>
        </row>
        <row r="4104">
          <cell r="M4104">
            <v>0</v>
          </cell>
          <cell r="N4104">
            <v>0</v>
          </cell>
          <cell r="O4104">
            <v>0</v>
          </cell>
          <cell r="P4104">
            <v>0</v>
          </cell>
          <cell r="Q4104">
            <v>0</v>
          </cell>
          <cell r="R4104">
            <v>0</v>
          </cell>
          <cell r="S4104">
            <v>0</v>
          </cell>
          <cell r="T4104">
            <v>0</v>
          </cell>
          <cell r="U4104">
            <v>0</v>
          </cell>
          <cell r="V4104">
            <v>0</v>
          </cell>
          <cell r="W4104">
            <v>0</v>
          </cell>
          <cell r="X4104">
            <v>0</v>
          </cell>
          <cell r="Y4104">
            <v>0</v>
          </cell>
          <cell r="Z4104">
            <v>0</v>
          </cell>
        </row>
        <row r="4105">
          <cell r="M4105">
            <v>0</v>
          </cell>
          <cell r="N4105">
            <v>0</v>
          </cell>
          <cell r="O4105">
            <v>0</v>
          </cell>
          <cell r="P4105">
            <v>0</v>
          </cell>
          <cell r="Q4105">
            <v>0</v>
          </cell>
          <cell r="R4105">
            <v>0</v>
          </cell>
          <cell r="S4105">
            <v>0</v>
          </cell>
          <cell r="T4105">
            <v>0</v>
          </cell>
          <cell r="U4105">
            <v>0</v>
          </cell>
          <cell r="V4105">
            <v>0</v>
          </cell>
          <cell r="W4105">
            <v>0</v>
          </cell>
          <cell r="X4105">
            <v>0</v>
          </cell>
          <cell r="Y4105">
            <v>0</v>
          </cell>
          <cell r="Z4105">
            <v>0</v>
          </cell>
        </row>
        <row r="4106">
          <cell r="M4106">
            <v>0</v>
          </cell>
          <cell r="N4106">
            <v>0</v>
          </cell>
          <cell r="O4106">
            <v>0</v>
          </cell>
          <cell r="P4106">
            <v>0</v>
          </cell>
          <cell r="Q4106">
            <v>0</v>
          </cell>
          <cell r="R4106">
            <v>0</v>
          </cell>
          <cell r="S4106">
            <v>0</v>
          </cell>
          <cell r="T4106">
            <v>0</v>
          </cell>
          <cell r="U4106">
            <v>0</v>
          </cell>
          <cell r="V4106">
            <v>0</v>
          </cell>
          <cell r="W4106">
            <v>0</v>
          </cell>
          <cell r="X4106">
            <v>0</v>
          </cell>
          <cell r="Y4106">
            <v>0</v>
          </cell>
          <cell r="Z4106">
            <v>0</v>
          </cell>
        </row>
        <row r="4107">
          <cell r="M4107">
            <v>0</v>
          </cell>
          <cell r="N4107">
            <v>0</v>
          </cell>
          <cell r="O4107">
            <v>0</v>
          </cell>
          <cell r="P4107">
            <v>0</v>
          </cell>
          <cell r="Q4107">
            <v>0</v>
          </cell>
          <cell r="R4107">
            <v>0</v>
          </cell>
          <cell r="S4107">
            <v>0</v>
          </cell>
          <cell r="T4107">
            <v>0</v>
          </cell>
          <cell r="U4107">
            <v>0</v>
          </cell>
          <cell r="V4107">
            <v>0</v>
          </cell>
          <cell r="W4107">
            <v>0</v>
          </cell>
          <cell r="X4107">
            <v>0</v>
          </cell>
          <cell r="Y4107">
            <v>0</v>
          </cell>
          <cell r="Z4107">
            <v>0</v>
          </cell>
        </row>
        <row r="4108">
          <cell r="M4108">
            <v>0</v>
          </cell>
          <cell r="N4108">
            <v>0</v>
          </cell>
          <cell r="O4108">
            <v>0</v>
          </cell>
          <cell r="P4108">
            <v>0</v>
          </cell>
          <cell r="Q4108">
            <v>0</v>
          </cell>
          <cell r="R4108">
            <v>0</v>
          </cell>
          <cell r="S4108">
            <v>0</v>
          </cell>
          <cell r="T4108">
            <v>0</v>
          </cell>
          <cell r="U4108">
            <v>0</v>
          </cell>
          <cell r="V4108">
            <v>0</v>
          </cell>
          <cell r="W4108">
            <v>0</v>
          </cell>
          <cell r="X4108">
            <v>0</v>
          </cell>
          <cell r="Y4108">
            <v>0</v>
          </cell>
          <cell r="Z4108">
            <v>0</v>
          </cell>
        </row>
        <row r="4109">
          <cell r="M4109">
            <v>0</v>
          </cell>
          <cell r="N4109">
            <v>0</v>
          </cell>
          <cell r="O4109">
            <v>0</v>
          </cell>
          <cell r="P4109">
            <v>0</v>
          </cell>
          <cell r="Q4109">
            <v>0</v>
          </cell>
          <cell r="R4109">
            <v>0</v>
          </cell>
          <cell r="S4109">
            <v>0</v>
          </cell>
          <cell r="T4109">
            <v>0</v>
          </cell>
          <cell r="U4109">
            <v>0</v>
          </cell>
          <cell r="V4109">
            <v>0</v>
          </cell>
          <cell r="W4109">
            <v>0</v>
          </cell>
          <cell r="X4109">
            <v>0</v>
          </cell>
          <cell r="Y4109">
            <v>0</v>
          </cell>
          <cell r="Z4109">
            <v>0</v>
          </cell>
        </row>
        <row r="4110">
          <cell r="M4110">
            <v>0</v>
          </cell>
          <cell r="N4110">
            <v>0</v>
          </cell>
          <cell r="O4110">
            <v>0</v>
          </cell>
          <cell r="P4110">
            <v>0</v>
          </cell>
          <cell r="Q4110">
            <v>0</v>
          </cell>
          <cell r="R4110">
            <v>0</v>
          </cell>
          <cell r="S4110">
            <v>0</v>
          </cell>
          <cell r="T4110">
            <v>0</v>
          </cell>
          <cell r="U4110">
            <v>0</v>
          </cell>
          <cell r="V4110">
            <v>0</v>
          </cell>
          <cell r="W4110">
            <v>0</v>
          </cell>
          <cell r="X4110">
            <v>0</v>
          </cell>
          <cell r="Y4110">
            <v>0</v>
          </cell>
          <cell r="Z4110">
            <v>0</v>
          </cell>
        </row>
        <row r="4111">
          <cell r="M4111">
            <v>0</v>
          </cell>
          <cell r="N4111">
            <v>0</v>
          </cell>
          <cell r="O4111">
            <v>0</v>
          </cell>
          <cell r="P4111">
            <v>0</v>
          </cell>
          <cell r="Q4111">
            <v>0</v>
          </cell>
          <cell r="R4111">
            <v>0</v>
          </cell>
          <cell r="S4111">
            <v>0</v>
          </cell>
          <cell r="T4111">
            <v>0</v>
          </cell>
          <cell r="U4111">
            <v>0</v>
          </cell>
          <cell r="V4111">
            <v>0</v>
          </cell>
          <cell r="W4111">
            <v>0</v>
          </cell>
          <cell r="X4111">
            <v>0</v>
          </cell>
          <cell r="Y4111">
            <v>0</v>
          </cell>
          <cell r="Z4111">
            <v>0</v>
          </cell>
        </row>
        <row r="4112">
          <cell r="M4112">
            <v>0</v>
          </cell>
          <cell r="N4112">
            <v>0</v>
          </cell>
          <cell r="O4112">
            <v>0</v>
          </cell>
          <cell r="P4112">
            <v>0</v>
          </cell>
          <cell r="Q4112">
            <v>0</v>
          </cell>
          <cell r="R4112">
            <v>0</v>
          </cell>
          <cell r="S4112">
            <v>0</v>
          </cell>
          <cell r="T4112">
            <v>0</v>
          </cell>
          <cell r="U4112">
            <v>0</v>
          </cell>
          <cell r="V4112">
            <v>0</v>
          </cell>
          <cell r="W4112">
            <v>0</v>
          </cell>
          <cell r="X4112">
            <v>0</v>
          </cell>
          <cell r="Y4112">
            <v>0</v>
          </cell>
          <cell r="Z4112">
            <v>0</v>
          </cell>
        </row>
        <row r="4113">
          <cell r="M4113">
            <v>0</v>
          </cell>
          <cell r="N4113">
            <v>0</v>
          </cell>
          <cell r="O4113">
            <v>0</v>
          </cell>
          <cell r="P4113">
            <v>0</v>
          </cell>
          <cell r="Q4113">
            <v>0</v>
          </cell>
          <cell r="R4113">
            <v>0</v>
          </cell>
          <cell r="S4113">
            <v>0</v>
          </cell>
          <cell r="T4113">
            <v>0</v>
          </cell>
          <cell r="U4113">
            <v>0</v>
          </cell>
          <cell r="V4113">
            <v>0</v>
          </cell>
          <cell r="W4113">
            <v>0</v>
          </cell>
          <cell r="X4113">
            <v>0</v>
          </cell>
          <cell r="Y4113">
            <v>0</v>
          </cell>
          <cell r="Z4113">
            <v>0</v>
          </cell>
        </row>
        <row r="4114">
          <cell r="M4114">
            <v>0</v>
          </cell>
          <cell r="N4114">
            <v>0</v>
          </cell>
          <cell r="O4114">
            <v>0</v>
          </cell>
          <cell r="P4114">
            <v>0</v>
          </cell>
          <cell r="Q4114">
            <v>0</v>
          </cell>
          <cell r="R4114">
            <v>0</v>
          </cell>
          <cell r="S4114">
            <v>0</v>
          </cell>
          <cell r="T4114">
            <v>0</v>
          </cell>
          <cell r="U4114">
            <v>0</v>
          </cell>
          <cell r="V4114">
            <v>0</v>
          </cell>
          <cell r="W4114">
            <v>0</v>
          </cell>
          <cell r="X4114">
            <v>0</v>
          </cell>
          <cell r="Y4114">
            <v>0</v>
          </cell>
          <cell r="Z4114">
            <v>0</v>
          </cell>
        </row>
        <row r="4115">
          <cell r="M4115">
            <v>0</v>
          </cell>
          <cell r="N4115">
            <v>0</v>
          </cell>
          <cell r="O4115">
            <v>0</v>
          </cell>
          <cell r="P4115">
            <v>0</v>
          </cell>
          <cell r="Q4115">
            <v>0</v>
          </cell>
          <cell r="R4115">
            <v>0</v>
          </cell>
          <cell r="S4115">
            <v>0</v>
          </cell>
          <cell r="T4115">
            <v>0</v>
          </cell>
          <cell r="U4115">
            <v>0</v>
          </cell>
          <cell r="V4115">
            <v>0</v>
          </cell>
          <cell r="W4115">
            <v>0</v>
          </cell>
          <cell r="X4115">
            <v>0</v>
          </cell>
          <cell r="Y4115">
            <v>0</v>
          </cell>
          <cell r="Z4115">
            <v>0</v>
          </cell>
        </row>
        <row r="4116">
          <cell r="M4116">
            <v>0</v>
          </cell>
          <cell r="N4116">
            <v>0</v>
          </cell>
          <cell r="O4116">
            <v>0</v>
          </cell>
          <cell r="P4116">
            <v>0</v>
          </cell>
          <cell r="Q4116">
            <v>0</v>
          </cell>
          <cell r="R4116">
            <v>0</v>
          </cell>
          <cell r="S4116">
            <v>0</v>
          </cell>
          <cell r="T4116">
            <v>0</v>
          </cell>
          <cell r="U4116">
            <v>0</v>
          </cell>
          <cell r="V4116">
            <v>0</v>
          </cell>
          <cell r="W4116">
            <v>0</v>
          </cell>
          <cell r="X4116">
            <v>0</v>
          </cell>
          <cell r="Y4116">
            <v>0</v>
          </cell>
          <cell r="Z4116">
            <v>0</v>
          </cell>
        </row>
        <row r="4117">
          <cell r="M4117">
            <v>0</v>
          </cell>
          <cell r="N4117">
            <v>0</v>
          </cell>
          <cell r="O4117">
            <v>0</v>
          </cell>
          <cell r="P4117">
            <v>0</v>
          </cell>
          <cell r="Q4117">
            <v>0</v>
          </cell>
          <cell r="R4117">
            <v>0</v>
          </cell>
          <cell r="S4117">
            <v>0</v>
          </cell>
          <cell r="T4117">
            <v>0</v>
          </cell>
          <cell r="U4117">
            <v>0</v>
          </cell>
          <cell r="V4117">
            <v>0</v>
          </cell>
          <cell r="W4117">
            <v>0</v>
          </cell>
          <cell r="X4117">
            <v>0</v>
          </cell>
          <cell r="Y4117">
            <v>0</v>
          </cell>
          <cell r="Z4117">
            <v>0</v>
          </cell>
        </row>
        <row r="4118">
          <cell r="M4118">
            <v>0</v>
          </cell>
          <cell r="N4118">
            <v>0</v>
          </cell>
          <cell r="O4118">
            <v>0</v>
          </cell>
          <cell r="P4118">
            <v>0</v>
          </cell>
          <cell r="Q4118">
            <v>0</v>
          </cell>
          <cell r="R4118">
            <v>0</v>
          </cell>
          <cell r="S4118">
            <v>0</v>
          </cell>
          <cell r="T4118">
            <v>0</v>
          </cell>
          <cell r="U4118">
            <v>0</v>
          </cell>
          <cell r="V4118">
            <v>0</v>
          </cell>
          <cell r="W4118">
            <v>0</v>
          </cell>
          <cell r="X4118">
            <v>0</v>
          </cell>
          <cell r="Y4118">
            <v>0</v>
          </cell>
          <cell r="Z4118">
            <v>0</v>
          </cell>
        </row>
        <row r="4119">
          <cell r="M4119">
            <v>0</v>
          </cell>
          <cell r="N4119">
            <v>0</v>
          </cell>
          <cell r="O4119">
            <v>0</v>
          </cell>
          <cell r="P4119">
            <v>0</v>
          </cell>
          <cell r="Q4119">
            <v>0</v>
          </cell>
          <cell r="R4119">
            <v>0</v>
          </cell>
          <cell r="S4119">
            <v>0</v>
          </cell>
          <cell r="T4119">
            <v>0</v>
          </cell>
          <cell r="U4119">
            <v>0</v>
          </cell>
          <cell r="V4119">
            <v>0</v>
          </cell>
          <cell r="W4119">
            <v>0</v>
          </cell>
          <cell r="X4119">
            <v>0</v>
          </cell>
          <cell r="Y4119">
            <v>0</v>
          </cell>
          <cell r="Z4119">
            <v>0</v>
          </cell>
        </row>
        <row r="4120">
          <cell r="M4120">
            <v>0</v>
          </cell>
          <cell r="N4120">
            <v>0</v>
          </cell>
          <cell r="O4120">
            <v>0</v>
          </cell>
          <cell r="P4120">
            <v>0</v>
          </cell>
          <cell r="Q4120">
            <v>0</v>
          </cell>
          <cell r="R4120">
            <v>0</v>
          </cell>
          <cell r="S4120">
            <v>0</v>
          </cell>
          <cell r="T4120">
            <v>0</v>
          </cell>
          <cell r="U4120">
            <v>0</v>
          </cell>
          <cell r="V4120">
            <v>0</v>
          </cell>
          <cell r="W4120">
            <v>0</v>
          </cell>
          <cell r="X4120">
            <v>0</v>
          </cell>
          <cell r="Y4120">
            <v>0</v>
          </cell>
          <cell r="Z4120">
            <v>0</v>
          </cell>
        </row>
        <row r="4121">
          <cell r="M4121">
            <v>0</v>
          </cell>
          <cell r="N4121">
            <v>0</v>
          </cell>
          <cell r="O4121">
            <v>0</v>
          </cell>
          <cell r="P4121">
            <v>0</v>
          </cell>
          <cell r="Q4121">
            <v>0</v>
          </cell>
          <cell r="R4121">
            <v>0</v>
          </cell>
          <cell r="S4121">
            <v>0</v>
          </cell>
          <cell r="T4121">
            <v>0</v>
          </cell>
          <cell r="U4121">
            <v>0</v>
          </cell>
          <cell r="V4121">
            <v>0</v>
          </cell>
          <cell r="W4121">
            <v>0</v>
          </cell>
          <cell r="X4121">
            <v>0</v>
          </cell>
          <cell r="Y4121">
            <v>0</v>
          </cell>
          <cell r="Z4121">
            <v>0</v>
          </cell>
        </row>
        <row r="4122">
          <cell r="M4122">
            <v>0</v>
          </cell>
          <cell r="N4122">
            <v>0</v>
          </cell>
          <cell r="O4122">
            <v>0</v>
          </cell>
          <cell r="P4122">
            <v>0</v>
          </cell>
          <cell r="Q4122">
            <v>0</v>
          </cell>
          <cell r="R4122">
            <v>0</v>
          </cell>
          <cell r="S4122">
            <v>0</v>
          </cell>
          <cell r="T4122">
            <v>0</v>
          </cell>
          <cell r="U4122">
            <v>0</v>
          </cell>
          <cell r="V4122">
            <v>0</v>
          </cell>
          <cell r="W4122">
            <v>0</v>
          </cell>
          <cell r="X4122">
            <v>0</v>
          </cell>
          <cell r="Y4122">
            <v>0</v>
          </cell>
          <cell r="Z4122">
            <v>0</v>
          </cell>
        </row>
        <row r="4123">
          <cell r="M4123">
            <v>0</v>
          </cell>
          <cell r="N4123">
            <v>0</v>
          </cell>
          <cell r="O4123">
            <v>0</v>
          </cell>
          <cell r="P4123">
            <v>0</v>
          </cell>
          <cell r="Q4123">
            <v>0</v>
          </cell>
          <cell r="R4123">
            <v>0</v>
          </cell>
          <cell r="S4123">
            <v>0</v>
          </cell>
          <cell r="T4123">
            <v>0</v>
          </cell>
          <cell r="U4123">
            <v>0</v>
          </cell>
          <cell r="V4123">
            <v>0</v>
          </cell>
          <cell r="W4123">
            <v>0</v>
          </cell>
          <cell r="X4123">
            <v>0</v>
          </cell>
          <cell r="Y4123">
            <v>0</v>
          </cell>
          <cell r="Z4123">
            <v>0</v>
          </cell>
        </row>
        <row r="4124">
          <cell r="M4124">
            <v>0</v>
          </cell>
          <cell r="N4124">
            <v>0</v>
          </cell>
          <cell r="O4124">
            <v>0</v>
          </cell>
          <cell r="P4124">
            <v>0</v>
          </cell>
          <cell r="Q4124">
            <v>0</v>
          </cell>
          <cell r="R4124">
            <v>0</v>
          </cell>
          <cell r="S4124">
            <v>0</v>
          </cell>
          <cell r="T4124">
            <v>0</v>
          </cell>
          <cell r="U4124">
            <v>0</v>
          </cell>
          <cell r="V4124">
            <v>0</v>
          </cell>
          <cell r="W4124">
            <v>0</v>
          </cell>
          <cell r="X4124">
            <v>0</v>
          </cell>
          <cell r="Y4124">
            <v>0</v>
          </cell>
          <cell r="Z4124">
            <v>0</v>
          </cell>
        </row>
        <row r="4125">
          <cell r="M4125">
            <v>0</v>
          </cell>
          <cell r="N4125">
            <v>0</v>
          </cell>
          <cell r="O4125">
            <v>0</v>
          </cell>
          <cell r="P4125">
            <v>0</v>
          </cell>
          <cell r="Q4125">
            <v>0</v>
          </cell>
          <cell r="R4125">
            <v>0</v>
          </cell>
          <cell r="S4125">
            <v>0</v>
          </cell>
          <cell r="T4125">
            <v>0</v>
          </cell>
          <cell r="U4125">
            <v>0</v>
          </cell>
          <cell r="V4125">
            <v>0</v>
          </cell>
          <cell r="W4125">
            <v>0</v>
          </cell>
          <cell r="X4125">
            <v>0</v>
          </cell>
          <cell r="Y4125">
            <v>0</v>
          </cell>
          <cell r="Z4125">
            <v>0</v>
          </cell>
        </row>
        <row r="4126">
          <cell r="M4126">
            <v>0</v>
          </cell>
          <cell r="N4126">
            <v>0</v>
          </cell>
          <cell r="O4126">
            <v>0</v>
          </cell>
          <cell r="P4126">
            <v>0</v>
          </cell>
          <cell r="Q4126">
            <v>0</v>
          </cell>
          <cell r="R4126">
            <v>0</v>
          </cell>
          <cell r="S4126">
            <v>0</v>
          </cell>
          <cell r="T4126">
            <v>0</v>
          </cell>
          <cell r="U4126">
            <v>0</v>
          </cell>
          <cell r="V4126">
            <v>0</v>
          </cell>
          <cell r="W4126">
            <v>0</v>
          </cell>
          <cell r="X4126">
            <v>0</v>
          </cell>
          <cell r="Y4126">
            <v>0</v>
          </cell>
          <cell r="Z4126">
            <v>0</v>
          </cell>
        </row>
        <row r="4127">
          <cell r="M4127">
            <v>0</v>
          </cell>
          <cell r="N4127">
            <v>0</v>
          </cell>
          <cell r="O4127">
            <v>0</v>
          </cell>
          <cell r="P4127">
            <v>0</v>
          </cell>
          <cell r="Q4127">
            <v>0</v>
          </cell>
          <cell r="R4127">
            <v>0</v>
          </cell>
          <cell r="S4127">
            <v>0</v>
          </cell>
          <cell r="T4127">
            <v>0</v>
          </cell>
          <cell r="U4127">
            <v>0</v>
          </cell>
          <cell r="V4127">
            <v>0</v>
          </cell>
          <cell r="W4127">
            <v>0</v>
          </cell>
          <cell r="X4127">
            <v>0</v>
          </cell>
          <cell r="Y4127">
            <v>0</v>
          </cell>
          <cell r="Z4127">
            <v>0</v>
          </cell>
        </row>
        <row r="4128">
          <cell r="M4128">
            <v>0</v>
          </cell>
          <cell r="N4128">
            <v>0</v>
          </cell>
          <cell r="O4128">
            <v>0</v>
          </cell>
          <cell r="P4128">
            <v>0</v>
          </cell>
          <cell r="Q4128">
            <v>0</v>
          </cell>
          <cell r="R4128">
            <v>0</v>
          </cell>
          <cell r="S4128">
            <v>0</v>
          </cell>
          <cell r="T4128">
            <v>0</v>
          </cell>
          <cell r="U4128">
            <v>0</v>
          </cell>
          <cell r="V4128">
            <v>0</v>
          </cell>
          <cell r="W4128">
            <v>0</v>
          </cell>
          <cell r="X4128">
            <v>0</v>
          </cell>
          <cell r="Y4128">
            <v>0</v>
          </cell>
          <cell r="Z4128">
            <v>0</v>
          </cell>
        </row>
        <row r="4129">
          <cell r="M4129">
            <v>0</v>
          </cell>
          <cell r="N4129">
            <v>0</v>
          </cell>
          <cell r="O4129">
            <v>0</v>
          </cell>
          <cell r="P4129">
            <v>0</v>
          </cell>
          <cell r="Q4129">
            <v>0</v>
          </cell>
          <cell r="R4129">
            <v>0</v>
          </cell>
          <cell r="S4129">
            <v>0</v>
          </cell>
          <cell r="T4129">
            <v>0</v>
          </cell>
          <cell r="U4129">
            <v>0</v>
          </cell>
          <cell r="V4129">
            <v>0</v>
          </cell>
          <cell r="W4129">
            <v>0</v>
          </cell>
          <cell r="X4129">
            <v>0</v>
          </cell>
          <cell r="Y4129">
            <v>0</v>
          </cell>
          <cell r="Z4129">
            <v>0</v>
          </cell>
        </row>
        <row r="4130">
          <cell r="M4130">
            <v>0</v>
          </cell>
          <cell r="N4130">
            <v>0</v>
          </cell>
          <cell r="O4130">
            <v>0</v>
          </cell>
          <cell r="P4130">
            <v>0</v>
          </cell>
          <cell r="Q4130">
            <v>0</v>
          </cell>
          <cell r="R4130">
            <v>0</v>
          </cell>
          <cell r="S4130">
            <v>0</v>
          </cell>
          <cell r="T4130">
            <v>0</v>
          </cell>
          <cell r="U4130">
            <v>0</v>
          </cell>
          <cell r="V4130">
            <v>0</v>
          </cell>
          <cell r="W4130">
            <v>0</v>
          </cell>
          <cell r="X4130">
            <v>0</v>
          </cell>
          <cell r="Y4130">
            <v>0</v>
          </cell>
          <cell r="Z4130">
            <v>0</v>
          </cell>
        </row>
        <row r="4131">
          <cell r="M4131">
            <v>0</v>
          </cell>
          <cell r="N4131">
            <v>0</v>
          </cell>
          <cell r="O4131">
            <v>0</v>
          </cell>
          <cell r="P4131">
            <v>0</v>
          </cell>
          <cell r="Q4131">
            <v>0</v>
          </cell>
          <cell r="R4131">
            <v>0</v>
          </cell>
          <cell r="S4131">
            <v>0</v>
          </cell>
          <cell r="T4131">
            <v>0</v>
          </cell>
          <cell r="U4131">
            <v>0</v>
          </cell>
          <cell r="V4131">
            <v>0</v>
          </cell>
          <cell r="W4131">
            <v>0</v>
          </cell>
          <cell r="X4131">
            <v>0</v>
          </cell>
          <cell r="Y4131">
            <v>0</v>
          </cell>
          <cell r="Z4131">
            <v>0</v>
          </cell>
        </row>
        <row r="4132">
          <cell r="M4132">
            <v>0</v>
          </cell>
          <cell r="N4132">
            <v>0</v>
          </cell>
          <cell r="O4132">
            <v>0</v>
          </cell>
          <cell r="P4132">
            <v>0</v>
          </cell>
          <cell r="Q4132">
            <v>0</v>
          </cell>
          <cell r="R4132">
            <v>0</v>
          </cell>
          <cell r="S4132">
            <v>0</v>
          </cell>
          <cell r="T4132">
            <v>0</v>
          </cell>
          <cell r="U4132">
            <v>0</v>
          </cell>
          <cell r="V4132">
            <v>0</v>
          </cell>
          <cell r="W4132">
            <v>0</v>
          </cell>
          <cell r="X4132">
            <v>0</v>
          </cell>
          <cell r="Y4132">
            <v>0</v>
          </cell>
          <cell r="Z4132">
            <v>0</v>
          </cell>
        </row>
        <row r="4133">
          <cell r="M4133">
            <v>0</v>
          </cell>
          <cell r="N4133">
            <v>0</v>
          </cell>
          <cell r="O4133">
            <v>0</v>
          </cell>
          <cell r="P4133">
            <v>0</v>
          </cell>
          <cell r="Q4133">
            <v>0</v>
          </cell>
          <cell r="R4133">
            <v>0</v>
          </cell>
          <cell r="S4133">
            <v>0</v>
          </cell>
          <cell r="T4133">
            <v>0</v>
          </cell>
          <cell r="U4133">
            <v>0</v>
          </cell>
          <cell r="V4133">
            <v>0</v>
          </cell>
          <cell r="W4133">
            <v>0</v>
          </cell>
          <cell r="X4133">
            <v>0</v>
          </cell>
          <cell r="Y4133">
            <v>0</v>
          </cell>
          <cell r="Z4133">
            <v>0</v>
          </cell>
        </row>
        <row r="4134">
          <cell r="M4134">
            <v>0</v>
          </cell>
          <cell r="N4134">
            <v>0</v>
          </cell>
          <cell r="O4134">
            <v>0</v>
          </cell>
          <cell r="P4134">
            <v>0</v>
          </cell>
          <cell r="Q4134">
            <v>0</v>
          </cell>
          <cell r="R4134">
            <v>0</v>
          </cell>
          <cell r="S4134">
            <v>0</v>
          </cell>
          <cell r="T4134">
            <v>0</v>
          </cell>
          <cell r="U4134">
            <v>0</v>
          </cell>
          <cell r="V4134">
            <v>0</v>
          </cell>
          <cell r="W4134">
            <v>0</v>
          </cell>
          <cell r="X4134">
            <v>0</v>
          </cell>
          <cell r="Y4134">
            <v>0</v>
          </cell>
          <cell r="Z4134">
            <v>0</v>
          </cell>
        </row>
        <row r="4135">
          <cell r="M4135">
            <v>0</v>
          </cell>
          <cell r="N4135">
            <v>0</v>
          </cell>
          <cell r="O4135">
            <v>0</v>
          </cell>
          <cell r="P4135">
            <v>0</v>
          </cell>
          <cell r="Q4135">
            <v>0</v>
          </cell>
          <cell r="R4135">
            <v>0</v>
          </cell>
          <cell r="S4135">
            <v>0</v>
          </cell>
          <cell r="T4135">
            <v>0</v>
          </cell>
          <cell r="U4135">
            <v>0</v>
          </cell>
          <cell r="V4135">
            <v>0</v>
          </cell>
          <cell r="W4135">
            <v>0</v>
          </cell>
          <cell r="X4135">
            <v>0</v>
          </cell>
          <cell r="Y4135">
            <v>0</v>
          </cell>
          <cell r="Z4135">
            <v>0</v>
          </cell>
        </row>
        <row r="4136">
          <cell r="M4136">
            <v>0</v>
          </cell>
          <cell r="N4136">
            <v>0</v>
          </cell>
          <cell r="O4136">
            <v>0</v>
          </cell>
          <cell r="P4136">
            <v>0</v>
          </cell>
          <cell r="Q4136">
            <v>0</v>
          </cell>
          <cell r="R4136">
            <v>0</v>
          </cell>
          <cell r="S4136">
            <v>0</v>
          </cell>
          <cell r="T4136">
            <v>0</v>
          </cell>
          <cell r="U4136">
            <v>0</v>
          </cell>
          <cell r="V4136">
            <v>0</v>
          </cell>
          <cell r="W4136">
            <v>0</v>
          </cell>
          <cell r="X4136">
            <v>0</v>
          </cell>
          <cell r="Y4136">
            <v>0</v>
          </cell>
          <cell r="Z4136">
            <v>0</v>
          </cell>
        </row>
        <row r="4137">
          <cell r="M4137">
            <v>0</v>
          </cell>
          <cell r="N4137">
            <v>0</v>
          </cell>
          <cell r="O4137">
            <v>0</v>
          </cell>
          <cell r="P4137">
            <v>0</v>
          </cell>
          <cell r="Q4137">
            <v>0</v>
          </cell>
          <cell r="R4137">
            <v>0</v>
          </cell>
          <cell r="S4137">
            <v>0</v>
          </cell>
          <cell r="T4137">
            <v>0</v>
          </cell>
          <cell r="U4137">
            <v>0</v>
          </cell>
          <cell r="V4137">
            <v>0</v>
          </cell>
          <cell r="W4137">
            <v>0</v>
          </cell>
          <cell r="X4137">
            <v>0</v>
          </cell>
          <cell r="Y4137">
            <v>0</v>
          </cell>
          <cell r="Z4137">
            <v>0</v>
          </cell>
        </row>
        <row r="4138">
          <cell r="M4138">
            <v>0</v>
          </cell>
          <cell r="N4138">
            <v>0</v>
          </cell>
          <cell r="O4138">
            <v>0</v>
          </cell>
          <cell r="P4138">
            <v>0</v>
          </cell>
          <cell r="Q4138">
            <v>0</v>
          </cell>
          <cell r="R4138">
            <v>0</v>
          </cell>
          <cell r="S4138">
            <v>0</v>
          </cell>
          <cell r="T4138">
            <v>0</v>
          </cell>
          <cell r="U4138">
            <v>0</v>
          </cell>
          <cell r="V4138">
            <v>0</v>
          </cell>
          <cell r="W4138">
            <v>0</v>
          </cell>
          <cell r="X4138">
            <v>0</v>
          </cell>
          <cell r="Y4138">
            <v>0</v>
          </cell>
          <cell r="Z4138">
            <v>0</v>
          </cell>
        </row>
        <row r="4139">
          <cell r="M4139">
            <v>0</v>
          </cell>
          <cell r="N4139">
            <v>0</v>
          </cell>
          <cell r="O4139">
            <v>0</v>
          </cell>
          <cell r="P4139">
            <v>0</v>
          </cell>
          <cell r="Q4139">
            <v>0</v>
          </cell>
          <cell r="R4139">
            <v>0</v>
          </cell>
          <cell r="S4139">
            <v>0</v>
          </cell>
          <cell r="T4139">
            <v>0</v>
          </cell>
          <cell r="U4139">
            <v>0</v>
          </cell>
          <cell r="V4139">
            <v>0</v>
          </cell>
          <cell r="W4139">
            <v>0</v>
          </cell>
          <cell r="X4139">
            <v>0</v>
          </cell>
          <cell r="Y4139">
            <v>0</v>
          </cell>
          <cell r="Z4139">
            <v>0</v>
          </cell>
        </row>
        <row r="4140">
          <cell r="M4140">
            <v>0</v>
          </cell>
          <cell r="N4140">
            <v>0</v>
          </cell>
          <cell r="O4140">
            <v>0</v>
          </cell>
          <cell r="P4140">
            <v>0</v>
          </cell>
          <cell r="Q4140">
            <v>0</v>
          </cell>
          <cell r="R4140">
            <v>0</v>
          </cell>
          <cell r="S4140">
            <v>0</v>
          </cell>
          <cell r="T4140">
            <v>0</v>
          </cell>
          <cell r="U4140">
            <v>0</v>
          </cell>
          <cell r="V4140">
            <v>0</v>
          </cell>
          <cell r="W4140">
            <v>0</v>
          </cell>
          <cell r="X4140">
            <v>0</v>
          </cell>
          <cell r="Y4140">
            <v>0</v>
          </cell>
          <cell r="Z4140">
            <v>0</v>
          </cell>
        </row>
        <row r="4141">
          <cell r="M4141">
            <v>0</v>
          </cell>
          <cell r="N4141">
            <v>0</v>
          </cell>
          <cell r="O4141">
            <v>0</v>
          </cell>
          <cell r="P4141">
            <v>0</v>
          </cell>
          <cell r="Q4141">
            <v>0</v>
          </cell>
          <cell r="R4141">
            <v>0</v>
          </cell>
          <cell r="S4141">
            <v>0</v>
          </cell>
          <cell r="T4141">
            <v>0</v>
          </cell>
          <cell r="U4141">
            <v>0</v>
          </cell>
          <cell r="V4141">
            <v>0</v>
          </cell>
          <cell r="W4141">
            <v>0</v>
          </cell>
          <cell r="X4141">
            <v>0</v>
          </cell>
          <cell r="Y4141">
            <v>0</v>
          </cell>
          <cell r="Z4141">
            <v>0</v>
          </cell>
        </row>
        <row r="4142">
          <cell r="M4142">
            <v>0</v>
          </cell>
          <cell r="N4142">
            <v>0</v>
          </cell>
          <cell r="O4142">
            <v>0</v>
          </cell>
          <cell r="P4142">
            <v>0</v>
          </cell>
          <cell r="Q4142">
            <v>0</v>
          </cell>
          <cell r="R4142">
            <v>0</v>
          </cell>
          <cell r="S4142">
            <v>0</v>
          </cell>
          <cell r="T4142">
            <v>0</v>
          </cell>
          <cell r="U4142">
            <v>0</v>
          </cell>
          <cell r="V4142">
            <v>0</v>
          </cell>
          <cell r="W4142">
            <v>0</v>
          </cell>
          <cell r="X4142">
            <v>0</v>
          </cell>
          <cell r="Y4142">
            <v>0</v>
          </cell>
          <cell r="Z4142">
            <v>0</v>
          </cell>
        </row>
        <row r="4143">
          <cell r="M4143">
            <v>0</v>
          </cell>
          <cell r="N4143">
            <v>0</v>
          </cell>
          <cell r="O4143">
            <v>0</v>
          </cell>
          <cell r="P4143">
            <v>0</v>
          </cell>
          <cell r="Q4143">
            <v>0</v>
          </cell>
          <cell r="R4143">
            <v>0</v>
          </cell>
          <cell r="S4143">
            <v>0</v>
          </cell>
          <cell r="T4143">
            <v>0</v>
          </cell>
          <cell r="U4143">
            <v>0</v>
          </cell>
          <cell r="V4143">
            <v>0</v>
          </cell>
          <cell r="W4143">
            <v>0</v>
          </cell>
          <cell r="X4143">
            <v>0</v>
          </cell>
          <cell r="Y4143">
            <v>0</v>
          </cell>
          <cell r="Z4143">
            <v>0</v>
          </cell>
        </row>
        <row r="4144">
          <cell r="M4144">
            <v>0</v>
          </cell>
          <cell r="N4144">
            <v>0</v>
          </cell>
          <cell r="O4144">
            <v>0</v>
          </cell>
          <cell r="P4144">
            <v>0</v>
          </cell>
          <cell r="Q4144">
            <v>0</v>
          </cell>
          <cell r="R4144">
            <v>0</v>
          </cell>
          <cell r="S4144">
            <v>0</v>
          </cell>
          <cell r="T4144">
            <v>0</v>
          </cell>
          <cell r="U4144">
            <v>0</v>
          </cell>
          <cell r="V4144">
            <v>0</v>
          </cell>
          <cell r="W4144">
            <v>0</v>
          </cell>
          <cell r="X4144">
            <v>0</v>
          </cell>
          <cell r="Y4144">
            <v>0</v>
          </cell>
          <cell r="Z4144">
            <v>0</v>
          </cell>
        </row>
        <row r="4145">
          <cell r="M4145">
            <v>0</v>
          </cell>
          <cell r="N4145">
            <v>0</v>
          </cell>
          <cell r="O4145">
            <v>0</v>
          </cell>
          <cell r="P4145">
            <v>0</v>
          </cell>
          <cell r="Q4145">
            <v>0</v>
          </cell>
          <cell r="R4145">
            <v>0</v>
          </cell>
          <cell r="S4145">
            <v>0</v>
          </cell>
          <cell r="T4145">
            <v>0</v>
          </cell>
          <cell r="U4145">
            <v>0</v>
          </cell>
          <cell r="V4145">
            <v>0</v>
          </cell>
          <cell r="W4145">
            <v>0</v>
          </cell>
          <cell r="X4145">
            <v>0</v>
          </cell>
          <cell r="Y4145">
            <v>0</v>
          </cell>
          <cell r="Z4145">
            <v>0</v>
          </cell>
        </row>
        <row r="4146">
          <cell r="M4146">
            <v>0</v>
          </cell>
          <cell r="N4146">
            <v>0</v>
          </cell>
          <cell r="O4146">
            <v>0</v>
          </cell>
          <cell r="P4146">
            <v>0</v>
          </cell>
          <cell r="Q4146">
            <v>0</v>
          </cell>
          <cell r="R4146">
            <v>0</v>
          </cell>
          <cell r="S4146">
            <v>0</v>
          </cell>
          <cell r="T4146">
            <v>0</v>
          </cell>
          <cell r="U4146">
            <v>0</v>
          </cell>
          <cell r="V4146">
            <v>0</v>
          </cell>
          <cell r="W4146">
            <v>0</v>
          </cell>
          <cell r="X4146">
            <v>0</v>
          </cell>
          <cell r="Y4146">
            <v>0</v>
          </cell>
          <cell r="Z4146">
            <v>0</v>
          </cell>
        </row>
        <row r="4147">
          <cell r="M4147">
            <v>0</v>
          </cell>
          <cell r="N4147">
            <v>0</v>
          </cell>
          <cell r="O4147">
            <v>0</v>
          </cell>
          <cell r="P4147">
            <v>0</v>
          </cell>
          <cell r="Q4147">
            <v>0</v>
          </cell>
          <cell r="R4147">
            <v>0</v>
          </cell>
          <cell r="S4147">
            <v>0</v>
          </cell>
          <cell r="T4147">
            <v>0</v>
          </cell>
          <cell r="U4147">
            <v>0</v>
          </cell>
          <cell r="V4147">
            <v>0</v>
          </cell>
          <cell r="W4147">
            <v>0</v>
          </cell>
          <cell r="X4147">
            <v>0</v>
          </cell>
          <cell r="Y4147">
            <v>0</v>
          </cell>
          <cell r="Z4147">
            <v>0</v>
          </cell>
        </row>
        <row r="4148">
          <cell r="M4148">
            <v>0</v>
          </cell>
          <cell r="N4148">
            <v>0</v>
          </cell>
          <cell r="O4148">
            <v>0</v>
          </cell>
          <cell r="P4148">
            <v>0</v>
          </cell>
          <cell r="Q4148">
            <v>0</v>
          </cell>
          <cell r="R4148">
            <v>0</v>
          </cell>
          <cell r="S4148">
            <v>0</v>
          </cell>
          <cell r="T4148">
            <v>0</v>
          </cell>
          <cell r="U4148">
            <v>0</v>
          </cell>
          <cell r="V4148">
            <v>0</v>
          </cell>
          <cell r="W4148">
            <v>0</v>
          </cell>
          <cell r="X4148">
            <v>0</v>
          </cell>
          <cell r="Y4148">
            <v>0</v>
          </cell>
          <cell r="Z4148">
            <v>0</v>
          </cell>
        </row>
        <row r="4149">
          <cell r="M4149">
            <v>0</v>
          </cell>
          <cell r="N4149">
            <v>0</v>
          </cell>
          <cell r="O4149">
            <v>0</v>
          </cell>
          <cell r="P4149">
            <v>0</v>
          </cell>
          <cell r="Q4149">
            <v>0</v>
          </cell>
          <cell r="R4149">
            <v>0</v>
          </cell>
          <cell r="S4149">
            <v>0</v>
          </cell>
          <cell r="T4149">
            <v>0</v>
          </cell>
          <cell r="U4149">
            <v>0</v>
          </cell>
          <cell r="V4149">
            <v>0</v>
          </cell>
          <cell r="W4149">
            <v>0</v>
          </cell>
          <cell r="X4149">
            <v>0</v>
          </cell>
          <cell r="Y4149">
            <v>0</v>
          </cell>
          <cell r="Z4149">
            <v>0</v>
          </cell>
        </row>
        <row r="4150">
          <cell r="M4150">
            <v>0</v>
          </cell>
          <cell r="N4150">
            <v>0</v>
          </cell>
          <cell r="O4150">
            <v>0</v>
          </cell>
          <cell r="P4150">
            <v>0</v>
          </cell>
          <cell r="Q4150">
            <v>0</v>
          </cell>
          <cell r="R4150">
            <v>0</v>
          </cell>
          <cell r="S4150">
            <v>0</v>
          </cell>
          <cell r="T4150">
            <v>0</v>
          </cell>
          <cell r="U4150">
            <v>0</v>
          </cell>
          <cell r="V4150">
            <v>0</v>
          </cell>
          <cell r="W4150">
            <v>0</v>
          </cell>
          <cell r="X4150">
            <v>0</v>
          </cell>
          <cell r="Y4150">
            <v>0</v>
          </cell>
          <cell r="Z4150">
            <v>0</v>
          </cell>
        </row>
        <row r="4151">
          <cell r="M4151">
            <v>0</v>
          </cell>
          <cell r="N4151">
            <v>0</v>
          </cell>
          <cell r="O4151">
            <v>0</v>
          </cell>
          <cell r="P4151">
            <v>0</v>
          </cell>
          <cell r="Q4151">
            <v>0</v>
          </cell>
          <cell r="R4151">
            <v>0</v>
          </cell>
          <cell r="S4151">
            <v>0</v>
          </cell>
          <cell r="T4151">
            <v>0</v>
          </cell>
          <cell r="U4151">
            <v>0</v>
          </cell>
          <cell r="V4151">
            <v>0</v>
          </cell>
          <cell r="W4151">
            <v>0</v>
          </cell>
          <cell r="X4151">
            <v>0</v>
          </cell>
          <cell r="Y4151">
            <v>0</v>
          </cell>
          <cell r="Z4151">
            <v>0</v>
          </cell>
        </row>
        <row r="4152">
          <cell r="M4152">
            <v>0</v>
          </cell>
          <cell r="N4152">
            <v>0</v>
          </cell>
          <cell r="O4152">
            <v>0</v>
          </cell>
          <cell r="P4152">
            <v>0</v>
          </cell>
          <cell r="Q4152">
            <v>0</v>
          </cell>
          <cell r="R4152">
            <v>0</v>
          </cell>
          <cell r="S4152">
            <v>0</v>
          </cell>
          <cell r="T4152">
            <v>0</v>
          </cell>
          <cell r="U4152">
            <v>0</v>
          </cell>
          <cell r="V4152">
            <v>0</v>
          </cell>
          <cell r="W4152">
            <v>0</v>
          </cell>
          <cell r="X4152">
            <v>0</v>
          </cell>
          <cell r="Y4152">
            <v>0</v>
          </cell>
          <cell r="Z4152">
            <v>0</v>
          </cell>
        </row>
        <row r="4153">
          <cell r="M4153">
            <v>0</v>
          </cell>
          <cell r="N4153">
            <v>0</v>
          </cell>
          <cell r="O4153">
            <v>0</v>
          </cell>
          <cell r="P4153">
            <v>0</v>
          </cell>
          <cell r="Q4153">
            <v>0</v>
          </cell>
          <cell r="R4153">
            <v>0</v>
          </cell>
          <cell r="S4153">
            <v>0</v>
          </cell>
          <cell r="T4153">
            <v>0</v>
          </cell>
          <cell r="U4153">
            <v>0</v>
          </cell>
          <cell r="V4153">
            <v>0</v>
          </cell>
          <cell r="W4153">
            <v>0</v>
          </cell>
          <cell r="X4153">
            <v>0</v>
          </cell>
          <cell r="Y4153">
            <v>0</v>
          </cell>
          <cell r="Z4153">
            <v>0</v>
          </cell>
        </row>
        <row r="4154">
          <cell r="M4154">
            <v>0</v>
          </cell>
          <cell r="N4154">
            <v>0</v>
          </cell>
          <cell r="O4154">
            <v>0</v>
          </cell>
          <cell r="P4154">
            <v>0</v>
          </cell>
          <cell r="Q4154">
            <v>0</v>
          </cell>
          <cell r="R4154">
            <v>0</v>
          </cell>
          <cell r="S4154">
            <v>0</v>
          </cell>
          <cell r="T4154">
            <v>0</v>
          </cell>
          <cell r="U4154">
            <v>0</v>
          </cell>
          <cell r="V4154">
            <v>0</v>
          </cell>
          <cell r="W4154">
            <v>0</v>
          </cell>
          <cell r="X4154">
            <v>0</v>
          </cell>
          <cell r="Y4154">
            <v>0</v>
          </cell>
          <cell r="Z4154">
            <v>0</v>
          </cell>
        </row>
        <row r="4155">
          <cell r="M4155">
            <v>0</v>
          </cell>
          <cell r="N4155">
            <v>0</v>
          </cell>
          <cell r="O4155">
            <v>0</v>
          </cell>
          <cell r="P4155">
            <v>0</v>
          </cell>
          <cell r="Q4155">
            <v>0</v>
          </cell>
          <cell r="R4155">
            <v>0</v>
          </cell>
          <cell r="S4155">
            <v>0</v>
          </cell>
          <cell r="T4155">
            <v>0</v>
          </cell>
          <cell r="U4155">
            <v>0</v>
          </cell>
          <cell r="V4155">
            <v>0</v>
          </cell>
          <cell r="W4155">
            <v>0</v>
          </cell>
          <cell r="X4155">
            <v>0</v>
          </cell>
          <cell r="Y4155">
            <v>0</v>
          </cell>
          <cell r="Z4155">
            <v>0</v>
          </cell>
        </row>
        <row r="4156">
          <cell r="M4156">
            <v>0</v>
          </cell>
          <cell r="N4156">
            <v>0</v>
          </cell>
          <cell r="O4156">
            <v>0</v>
          </cell>
          <cell r="P4156">
            <v>0</v>
          </cell>
          <cell r="Q4156">
            <v>0</v>
          </cell>
          <cell r="R4156">
            <v>0</v>
          </cell>
          <cell r="S4156">
            <v>0</v>
          </cell>
          <cell r="T4156">
            <v>0</v>
          </cell>
          <cell r="U4156">
            <v>0</v>
          </cell>
          <cell r="V4156">
            <v>0</v>
          </cell>
          <cell r="W4156">
            <v>0</v>
          </cell>
          <cell r="X4156">
            <v>0</v>
          </cell>
          <cell r="Y4156">
            <v>0</v>
          </cell>
          <cell r="Z4156">
            <v>0</v>
          </cell>
        </row>
        <row r="4157">
          <cell r="M4157">
            <v>0</v>
          </cell>
          <cell r="N4157">
            <v>0</v>
          </cell>
          <cell r="O4157">
            <v>0</v>
          </cell>
          <cell r="P4157">
            <v>0</v>
          </cell>
          <cell r="Q4157">
            <v>0</v>
          </cell>
          <cell r="R4157">
            <v>0</v>
          </cell>
          <cell r="S4157">
            <v>0</v>
          </cell>
          <cell r="T4157">
            <v>0</v>
          </cell>
          <cell r="U4157">
            <v>0</v>
          </cell>
          <cell r="V4157">
            <v>0</v>
          </cell>
          <cell r="W4157">
            <v>0</v>
          </cell>
          <cell r="X4157">
            <v>0</v>
          </cell>
          <cell r="Y4157">
            <v>0</v>
          </cell>
          <cell r="Z4157">
            <v>0</v>
          </cell>
        </row>
        <row r="4158">
          <cell r="M4158">
            <v>0</v>
          </cell>
          <cell r="N4158">
            <v>0</v>
          </cell>
          <cell r="O4158">
            <v>0</v>
          </cell>
          <cell r="P4158">
            <v>0</v>
          </cell>
          <cell r="Q4158">
            <v>0</v>
          </cell>
          <cell r="R4158">
            <v>0</v>
          </cell>
          <cell r="S4158">
            <v>0</v>
          </cell>
          <cell r="T4158">
            <v>0</v>
          </cell>
          <cell r="U4158">
            <v>0</v>
          </cell>
          <cell r="V4158">
            <v>0</v>
          </cell>
          <cell r="W4158">
            <v>0</v>
          </cell>
          <cell r="X4158">
            <v>0</v>
          </cell>
          <cell r="Y4158">
            <v>0</v>
          </cell>
          <cell r="Z4158">
            <v>0</v>
          </cell>
        </row>
        <row r="4159">
          <cell r="M4159">
            <v>0</v>
          </cell>
          <cell r="N4159">
            <v>0</v>
          </cell>
          <cell r="O4159">
            <v>0</v>
          </cell>
          <cell r="P4159">
            <v>0</v>
          </cell>
          <cell r="Q4159">
            <v>0</v>
          </cell>
          <cell r="R4159">
            <v>0</v>
          </cell>
          <cell r="S4159">
            <v>0</v>
          </cell>
          <cell r="T4159">
            <v>0</v>
          </cell>
          <cell r="U4159">
            <v>0</v>
          </cell>
          <cell r="V4159">
            <v>0</v>
          </cell>
          <cell r="W4159">
            <v>0</v>
          </cell>
          <cell r="X4159">
            <v>0</v>
          </cell>
          <cell r="Y4159">
            <v>0</v>
          </cell>
          <cell r="Z4159">
            <v>0</v>
          </cell>
        </row>
        <row r="4160">
          <cell r="M4160">
            <v>0</v>
          </cell>
          <cell r="N4160">
            <v>0</v>
          </cell>
          <cell r="O4160">
            <v>0</v>
          </cell>
          <cell r="P4160">
            <v>0</v>
          </cell>
          <cell r="Q4160">
            <v>0</v>
          </cell>
          <cell r="R4160">
            <v>0</v>
          </cell>
          <cell r="S4160">
            <v>0</v>
          </cell>
          <cell r="T4160">
            <v>0</v>
          </cell>
          <cell r="U4160">
            <v>0</v>
          </cell>
          <cell r="V4160">
            <v>0</v>
          </cell>
          <cell r="W4160">
            <v>0</v>
          </cell>
          <cell r="X4160">
            <v>0</v>
          </cell>
          <cell r="Y4160">
            <v>0</v>
          </cell>
          <cell r="Z4160">
            <v>0</v>
          </cell>
        </row>
        <row r="4161">
          <cell r="M4161">
            <v>0</v>
          </cell>
          <cell r="N4161">
            <v>0</v>
          </cell>
          <cell r="O4161">
            <v>0</v>
          </cell>
          <cell r="P4161">
            <v>0</v>
          </cell>
          <cell r="Q4161">
            <v>0</v>
          </cell>
          <cell r="R4161">
            <v>0</v>
          </cell>
          <cell r="S4161">
            <v>0</v>
          </cell>
          <cell r="T4161">
            <v>0</v>
          </cell>
          <cell r="U4161">
            <v>0</v>
          </cell>
          <cell r="V4161">
            <v>0</v>
          </cell>
          <cell r="W4161">
            <v>0</v>
          </cell>
          <cell r="X4161">
            <v>0</v>
          </cell>
          <cell r="Y4161">
            <v>0</v>
          </cell>
          <cell r="Z4161">
            <v>0</v>
          </cell>
        </row>
        <row r="4162">
          <cell r="M4162">
            <v>0</v>
          </cell>
          <cell r="N4162">
            <v>0</v>
          </cell>
          <cell r="O4162">
            <v>0</v>
          </cell>
          <cell r="P4162">
            <v>0</v>
          </cell>
          <cell r="Q4162">
            <v>0</v>
          </cell>
          <cell r="R4162">
            <v>0</v>
          </cell>
          <cell r="S4162">
            <v>0</v>
          </cell>
          <cell r="T4162">
            <v>0</v>
          </cell>
          <cell r="U4162">
            <v>0</v>
          </cell>
          <cell r="V4162">
            <v>0</v>
          </cell>
          <cell r="W4162">
            <v>0</v>
          </cell>
          <cell r="X4162">
            <v>0</v>
          </cell>
          <cell r="Y4162">
            <v>0</v>
          </cell>
          <cell r="Z4162">
            <v>0</v>
          </cell>
        </row>
        <row r="4163">
          <cell r="M4163">
            <v>0</v>
          </cell>
          <cell r="N4163">
            <v>0</v>
          </cell>
          <cell r="O4163">
            <v>0</v>
          </cell>
          <cell r="P4163">
            <v>0</v>
          </cell>
          <cell r="Q4163">
            <v>0</v>
          </cell>
          <cell r="R4163">
            <v>0</v>
          </cell>
          <cell r="S4163">
            <v>0</v>
          </cell>
          <cell r="T4163">
            <v>0</v>
          </cell>
          <cell r="U4163">
            <v>0</v>
          </cell>
          <cell r="V4163">
            <v>0</v>
          </cell>
          <cell r="W4163">
            <v>0</v>
          </cell>
          <cell r="X4163">
            <v>0</v>
          </cell>
          <cell r="Y4163">
            <v>0</v>
          </cell>
          <cell r="Z4163">
            <v>0</v>
          </cell>
        </row>
        <row r="4164">
          <cell r="M4164">
            <v>0</v>
          </cell>
          <cell r="N4164">
            <v>0</v>
          </cell>
          <cell r="O4164">
            <v>0</v>
          </cell>
          <cell r="P4164">
            <v>0</v>
          </cell>
          <cell r="Q4164">
            <v>0</v>
          </cell>
          <cell r="R4164">
            <v>0</v>
          </cell>
          <cell r="S4164">
            <v>0</v>
          </cell>
          <cell r="T4164">
            <v>0</v>
          </cell>
          <cell r="U4164">
            <v>0</v>
          </cell>
          <cell r="V4164">
            <v>0</v>
          </cell>
          <cell r="W4164">
            <v>0</v>
          </cell>
          <cell r="X4164">
            <v>0</v>
          </cell>
          <cell r="Y4164">
            <v>0</v>
          </cell>
          <cell r="Z4164">
            <v>0</v>
          </cell>
        </row>
        <row r="4165">
          <cell r="M4165">
            <v>0</v>
          </cell>
          <cell r="N4165">
            <v>0</v>
          </cell>
          <cell r="O4165">
            <v>0</v>
          </cell>
          <cell r="P4165">
            <v>0</v>
          </cell>
          <cell r="Q4165">
            <v>0</v>
          </cell>
          <cell r="R4165">
            <v>0</v>
          </cell>
          <cell r="S4165">
            <v>0</v>
          </cell>
          <cell r="T4165">
            <v>0</v>
          </cell>
          <cell r="U4165">
            <v>0</v>
          </cell>
          <cell r="V4165">
            <v>0</v>
          </cell>
          <cell r="W4165">
            <v>0</v>
          </cell>
          <cell r="X4165">
            <v>0</v>
          </cell>
          <cell r="Y4165">
            <v>0</v>
          </cell>
          <cell r="Z4165">
            <v>0</v>
          </cell>
        </row>
        <row r="4166">
          <cell r="M4166">
            <v>0</v>
          </cell>
          <cell r="N4166">
            <v>0</v>
          </cell>
          <cell r="O4166">
            <v>0</v>
          </cell>
          <cell r="P4166">
            <v>0</v>
          </cell>
          <cell r="Q4166">
            <v>0</v>
          </cell>
          <cell r="R4166">
            <v>0</v>
          </cell>
          <cell r="S4166">
            <v>0</v>
          </cell>
          <cell r="T4166">
            <v>0</v>
          </cell>
          <cell r="U4166">
            <v>0</v>
          </cell>
          <cell r="V4166">
            <v>0</v>
          </cell>
          <cell r="W4166">
            <v>0</v>
          </cell>
          <cell r="X4166">
            <v>0</v>
          </cell>
          <cell r="Y4166">
            <v>0</v>
          </cell>
          <cell r="Z4166">
            <v>0</v>
          </cell>
        </row>
        <row r="4167">
          <cell r="M4167">
            <v>0</v>
          </cell>
          <cell r="N4167">
            <v>0</v>
          </cell>
          <cell r="O4167">
            <v>0</v>
          </cell>
          <cell r="P4167">
            <v>0</v>
          </cell>
          <cell r="Q4167">
            <v>0</v>
          </cell>
          <cell r="R4167">
            <v>0</v>
          </cell>
          <cell r="S4167">
            <v>0</v>
          </cell>
          <cell r="T4167">
            <v>0</v>
          </cell>
          <cell r="U4167">
            <v>0</v>
          </cell>
          <cell r="V4167">
            <v>0</v>
          </cell>
          <cell r="W4167">
            <v>0</v>
          </cell>
          <cell r="X4167">
            <v>0</v>
          </cell>
          <cell r="Y4167">
            <v>0</v>
          </cell>
          <cell r="Z4167">
            <v>0</v>
          </cell>
        </row>
        <row r="4168">
          <cell r="M4168">
            <v>0</v>
          </cell>
          <cell r="N4168">
            <v>0</v>
          </cell>
          <cell r="O4168">
            <v>0</v>
          </cell>
          <cell r="P4168">
            <v>0</v>
          </cell>
          <cell r="Q4168">
            <v>0</v>
          </cell>
          <cell r="R4168">
            <v>0</v>
          </cell>
          <cell r="S4168">
            <v>0</v>
          </cell>
          <cell r="T4168">
            <v>0</v>
          </cell>
          <cell r="U4168">
            <v>0</v>
          </cell>
          <cell r="V4168">
            <v>0</v>
          </cell>
          <cell r="W4168">
            <v>0</v>
          </cell>
          <cell r="X4168">
            <v>0</v>
          </cell>
          <cell r="Y4168">
            <v>0</v>
          </cell>
          <cell r="Z4168">
            <v>0</v>
          </cell>
        </row>
        <row r="4169">
          <cell r="M4169">
            <v>0</v>
          </cell>
          <cell r="N4169">
            <v>0</v>
          </cell>
          <cell r="O4169">
            <v>0</v>
          </cell>
          <cell r="P4169">
            <v>0</v>
          </cell>
          <cell r="Q4169">
            <v>0</v>
          </cell>
          <cell r="R4169">
            <v>0</v>
          </cell>
          <cell r="S4169">
            <v>0</v>
          </cell>
          <cell r="T4169">
            <v>0</v>
          </cell>
          <cell r="U4169">
            <v>0</v>
          </cell>
          <cell r="V4169">
            <v>0</v>
          </cell>
          <cell r="W4169">
            <v>0</v>
          </cell>
          <cell r="X4169">
            <v>0</v>
          </cell>
          <cell r="Y4169">
            <v>0</v>
          </cell>
          <cell r="Z4169">
            <v>0</v>
          </cell>
        </row>
        <row r="4170">
          <cell r="M4170">
            <v>0</v>
          </cell>
          <cell r="N4170">
            <v>0</v>
          </cell>
          <cell r="O4170">
            <v>0</v>
          </cell>
          <cell r="P4170">
            <v>0</v>
          </cell>
          <cell r="Q4170">
            <v>0</v>
          </cell>
          <cell r="R4170">
            <v>0</v>
          </cell>
          <cell r="S4170">
            <v>0</v>
          </cell>
          <cell r="T4170">
            <v>0</v>
          </cell>
          <cell r="U4170">
            <v>0</v>
          </cell>
          <cell r="V4170">
            <v>0</v>
          </cell>
          <cell r="W4170">
            <v>0</v>
          </cell>
          <cell r="X4170">
            <v>0</v>
          </cell>
          <cell r="Y4170">
            <v>0</v>
          </cell>
          <cell r="Z4170">
            <v>0</v>
          </cell>
        </row>
        <row r="4171">
          <cell r="M4171">
            <v>0</v>
          </cell>
          <cell r="N4171">
            <v>0</v>
          </cell>
          <cell r="O4171">
            <v>0</v>
          </cell>
          <cell r="P4171">
            <v>0</v>
          </cell>
          <cell r="Q4171">
            <v>0</v>
          </cell>
          <cell r="R4171">
            <v>0</v>
          </cell>
          <cell r="S4171">
            <v>0</v>
          </cell>
          <cell r="T4171">
            <v>0</v>
          </cell>
          <cell r="U4171">
            <v>0</v>
          </cell>
          <cell r="V4171">
            <v>0</v>
          </cell>
          <cell r="W4171">
            <v>0</v>
          </cell>
          <cell r="X4171">
            <v>0</v>
          </cell>
          <cell r="Y4171">
            <v>0</v>
          </cell>
          <cell r="Z4171">
            <v>0</v>
          </cell>
        </row>
        <row r="4172">
          <cell r="M4172">
            <v>0</v>
          </cell>
          <cell r="N4172">
            <v>0</v>
          </cell>
          <cell r="O4172">
            <v>0</v>
          </cell>
          <cell r="P4172">
            <v>0</v>
          </cell>
          <cell r="Q4172">
            <v>0</v>
          </cell>
          <cell r="R4172">
            <v>0</v>
          </cell>
          <cell r="S4172">
            <v>0</v>
          </cell>
          <cell r="T4172">
            <v>0</v>
          </cell>
          <cell r="U4172">
            <v>0</v>
          </cell>
          <cell r="V4172">
            <v>0</v>
          </cell>
          <cell r="W4172">
            <v>0</v>
          </cell>
          <cell r="X4172">
            <v>0</v>
          </cell>
          <cell r="Y4172">
            <v>0</v>
          </cell>
          <cell r="Z4172">
            <v>0</v>
          </cell>
        </row>
        <row r="4173">
          <cell r="M4173">
            <v>0</v>
          </cell>
          <cell r="N4173">
            <v>0</v>
          </cell>
          <cell r="O4173">
            <v>0</v>
          </cell>
          <cell r="P4173">
            <v>0</v>
          </cell>
          <cell r="Q4173">
            <v>0</v>
          </cell>
          <cell r="R4173">
            <v>0</v>
          </cell>
          <cell r="S4173">
            <v>0</v>
          </cell>
          <cell r="T4173">
            <v>0</v>
          </cell>
          <cell r="U4173">
            <v>0</v>
          </cell>
          <cell r="V4173">
            <v>0</v>
          </cell>
          <cell r="W4173">
            <v>0</v>
          </cell>
          <cell r="X4173">
            <v>0</v>
          </cell>
          <cell r="Y4173">
            <v>0</v>
          </cell>
          <cell r="Z4173">
            <v>0</v>
          </cell>
        </row>
        <row r="4174">
          <cell r="M4174">
            <v>0</v>
          </cell>
          <cell r="N4174">
            <v>0</v>
          </cell>
          <cell r="O4174">
            <v>0</v>
          </cell>
          <cell r="P4174">
            <v>0</v>
          </cell>
          <cell r="Q4174">
            <v>0</v>
          </cell>
          <cell r="R4174">
            <v>0</v>
          </cell>
          <cell r="S4174">
            <v>0</v>
          </cell>
          <cell r="T4174">
            <v>0</v>
          </cell>
          <cell r="U4174">
            <v>0</v>
          </cell>
          <cell r="V4174">
            <v>0</v>
          </cell>
          <cell r="W4174">
            <v>0</v>
          </cell>
          <cell r="X4174">
            <v>0</v>
          </cell>
          <cell r="Y4174">
            <v>0</v>
          </cell>
          <cell r="Z4174">
            <v>0</v>
          </cell>
        </row>
        <row r="4175">
          <cell r="M4175">
            <v>0</v>
          </cell>
          <cell r="N4175">
            <v>0</v>
          </cell>
          <cell r="O4175">
            <v>0</v>
          </cell>
          <cell r="P4175">
            <v>0</v>
          </cell>
          <cell r="Q4175">
            <v>0</v>
          </cell>
          <cell r="R4175">
            <v>0</v>
          </cell>
          <cell r="S4175">
            <v>0</v>
          </cell>
          <cell r="T4175">
            <v>0</v>
          </cell>
          <cell r="U4175">
            <v>0</v>
          </cell>
          <cell r="V4175">
            <v>0</v>
          </cell>
          <cell r="W4175">
            <v>0</v>
          </cell>
          <cell r="X4175">
            <v>0</v>
          </cell>
          <cell r="Y4175">
            <v>0</v>
          </cell>
          <cell r="Z4175">
            <v>0</v>
          </cell>
        </row>
        <row r="4176">
          <cell r="M4176">
            <v>0</v>
          </cell>
          <cell r="N4176">
            <v>0</v>
          </cell>
          <cell r="O4176">
            <v>0</v>
          </cell>
          <cell r="P4176">
            <v>0</v>
          </cell>
          <cell r="Q4176">
            <v>0</v>
          </cell>
          <cell r="R4176">
            <v>0</v>
          </cell>
          <cell r="S4176">
            <v>0</v>
          </cell>
          <cell r="T4176">
            <v>0</v>
          </cell>
          <cell r="U4176">
            <v>0</v>
          </cell>
          <cell r="V4176">
            <v>0</v>
          </cell>
          <cell r="W4176">
            <v>0</v>
          </cell>
          <cell r="X4176">
            <v>0</v>
          </cell>
          <cell r="Y4176">
            <v>0</v>
          </cell>
          <cell r="Z4176">
            <v>0</v>
          </cell>
        </row>
        <row r="4177">
          <cell r="M4177">
            <v>0</v>
          </cell>
          <cell r="N4177">
            <v>0</v>
          </cell>
          <cell r="O4177">
            <v>0</v>
          </cell>
          <cell r="P4177">
            <v>0</v>
          </cell>
          <cell r="Q4177">
            <v>0</v>
          </cell>
          <cell r="R4177">
            <v>0</v>
          </cell>
          <cell r="S4177">
            <v>0</v>
          </cell>
          <cell r="T4177">
            <v>0</v>
          </cell>
          <cell r="U4177">
            <v>0</v>
          </cell>
          <cell r="V4177">
            <v>0</v>
          </cell>
          <cell r="W4177">
            <v>0</v>
          </cell>
          <cell r="X4177">
            <v>0</v>
          </cell>
          <cell r="Y4177">
            <v>0</v>
          </cell>
          <cell r="Z4177">
            <v>0</v>
          </cell>
        </row>
        <row r="4178">
          <cell r="M4178">
            <v>0</v>
          </cell>
          <cell r="N4178">
            <v>0</v>
          </cell>
          <cell r="O4178">
            <v>0</v>
          </cell>
          <cell r="P4178">
            <v>0</v>
          </cell>
          <cell r="Q4178">
            <v>0</v>
          </cell>
          <cell r="R4178">
            <v>0</v>
          </cell>
          <cell r="S4178">
            <v>0</v>
          </cell>
          <cell r="T4178">
            <v>0</v>
          </cell>
          <cell r="U4178">
            <v>0</v>
          </cell>
          <cell r="V4178">
            <v>0</v>
          </cell>
          <cell r="W4178">
            <v>0</v>
          </cell>
          <cell r="X4178">
            <v>0</v>
          </cell>
          <cell r="Y4178">
            <v>0</v>
          </cell>
          <cell r="Z4178">
            <v>0</v>
          </cell>
        </row>
        <row r="4179">
          <cell r="M4179">
            <v>0</v>
          </cell>
          <cell r="N4179">
            <v>0</v>
          </cell>
          <cell r="O4179">
            <v>0</v>
          </cell>
          <cell r="P4179">
            <v>0</v>
          </cell>
          <cell r="Q4179">
            <v>0</v>
          </cell>
          <cell r="R4179">
            <v>0</v>
          </cell>
          <cell r="S4179">
            <v>0</v>
          </cell>
          <cell r="T4179">
            <v>0</v>
          </cell>
          <cell r="U4179">
            <v>0</v>
          </cell>
          <cell r="V4179">
            <v>0</v>
          </cell>
          <cell r="W4179">
            <v>0</v>
          </cell>
          <cell r="X4179">
            <v>0</v>
          </cell>
          <cell r="Y4179">
            <v>0</v>
          </cell>
          <cell r="Z4179">
            <v>0</v>
          </cell>
        </row>
        <row r="4180">
          <cell r="M4180">
            <v>0</v>
          </cell>
          <cell r="N4180">
            <v>0</v>
          </cell>
          <cell r="O4180">
            <v>0</v>
          </cell>
          <cell r="P4180">
            <v>0</v>
          </cell>
          <cell r="Q4180">
            <v>0</v>
          </cell>
          <cell r="R4180">
            <v>0</v>
          </cell>
          <cell r="S4180">
            <v>0</v>
          </cell>
          <cell r="T4180">
            <v>0</v>
          </cell>
          <cell r="U4180">
            <v>0</v>
          </cell>
          <cell r="V4180">
            <v>0</v>
          </cell>
          <cell r="W4180">
            <v>0</v>
          </cell>
          <cell r="X4180">
            <v>0</v>
          </cell>
          <cell r="Y4180">
            <v>0</v>
          </cell>
          <cell r="Z4180">
            <v>0</v>
          </cell>
        </row>
        <row r="4181">
          <cell r="M4181">
            <v>0</v>
          </cell>
          <cell r="N4181">
            <v>0</v>
          </cell>
          <cell r="O4181">
            <v>0</v>
          </cell>
          <cell r="P4181">
            <v>0</v>
          </cell>
          <cell r="Q4181">
            <v>0</v>
          </cell>
          <cell r="R4181">
            <v>0</v>
          </cell>
          <cell r="S4181">
            <v>0</v>
          </cell>
          <cell r="T4181">
            <v>0</v>
          </cell>
          <cell r="U4181">
            <v>0</v>
          </cell>
          <cell r="V4181">
            <v>0</v>
          </cell>
          <cell r="W4181">
            <v>0</v>
          </cell>
          <cell r="X4181">
            <v>0</v>
          </cell>
          <cell r="Y4181">
            <v>0</v>
          </cell>
          <cell r="Z4181">
            <v>0</v>
          </cell>
        </row>
        <row r="4182">
          <cell r="M4182">
            <v>0</v>
          </cell>
          <cell r="N4182">
            <v>0</v>
          </cell>
          <cell r="O4182">
            <v>0</v>
          </cell>
          <cell r="P4182">
            <v>0</v>
          </cell>
          <cell r="Q4182">
            <v>0</v>
          </cell>
          <cell r="R4182">
            <v>0</v>
          </cell>
          <cell r="S4182">
            <v>0</v>
          </cell>
          <cell r="T4182">
            <v>0</v>
          </cell>
          <cell r="U4182">
            <v>0</v>
          </cell>
          <cell r="V4182">
            <v>0</v>
          </cell>
          <cell r="W4182">
            <v>0</v>
          </cell>
          <cell r="X4182">
            <v>0</v>
          </cell>
          <cell r="Y4182">
            <v>0</v>
          </cell>
          <cell r="Z4182">
            <v>0</v>
          </cell>
        </row>
        <row r="4183">
          <cell r="M4183">
            <v>0</v>
          </cell>
          <cell r="N4183">
            <v>0</v>
          </cell>
          <cell r="O4183">
            <v>0</v>
          </cell>
          <cell r="P4183">
            <v>0</v>
          </cell>
          <cell r="Q4183">
            <v>0</v>
          </cell>
          <cell r="R4183">
            <v>0</v>
          </cell>
          <cell r="S4183">
            <v>0</v>
          </cell>
          <cell r="T4183">
            <v>0</v>
          </cell>
          <cell r="U4183">
            <v>0</v>
          </cell>
          <cell r="V4183">
            <v>0</v>
          </cell>
          <cell r="W4183">
            <v>0</v>
          </cell>
          <cell r="X4183">
            <v>0</v>
          </cell>
          <cell r="Y4183">
            <v>0</v>
          </cell>
          <cell r="Z4183">
            <v>0</v>
          </cell>
        </row>
        <row r="4184">
          <cell r="M4184">
            <v>0</v>
          </cell>
          <cell r="N4184">
            <v>0</v>
          </cell>
          <cell r="O4184">
            <v>0</v>
          </cell>
          <cell r="P4184">
            <v>0</v>
          </cell>
          <cell r="Q4184">
            <v>0</v>
          </cell>
          <cell r="R4184">
            <v>0</v>
          </cell>
          <cell r="S4184">
            <v>0</v>
          </cell>
          <cell r="T4184">
            <v>0</v>
          </cell>
          <cell r="U4184">
            <v>0</v>
          </cell>
          <cell r="V4184">
            <v>0</v>
          </cell>
          <cell r="W4184">
            <v>0</v>
          </cell>
          <cell r="X4184">
            <v>0</v>
          </cell>
          <cell r="Y4184">
            <v>0</v>
          </cell>
          <cell r="Z4184">
            <v>0</v>
          </cell>
        </row>
        <row r="4185">
          <cell r="M4185">
            <v>0</v>
          </cell>
          <cell r="N4185">
            <v>0</v>
          </cell>
          <cell r="O4185">
            <v>0</v>
          </cell>
          <cell r="P4185">
            <v>0</v>
          </cell>
          <cell r="Q4185">
            <v>0</v>
          </cell>
          <cell r="R4185">
            <v>0</v>
          </cell>
          <cell r="S4185">
            <v>0</v>
          </cell>
          <cell r="T4185">
            <v>0</v>
          </cell>
          <cell r="U4185">
            <v>0</v>
          </cell>
          <cell r="V4185">
            <v>0</v>
          </cell>
          <cell r="W4185">
            <v>0</v>
          </cell>
          <cell r="X4185">
            <v>0</v>
          </cell>
          <cell r="Y4185">
            <v>0</v>
          </cell>
          <cell r="Z4185">
            <v>0</v>
          </cell>
        </row>
        <row r="4186">
          <cell r="M4186">
            <v>0</v>
          </cell>
          <cell r="N4186">
            <v>0</v>
          </cell>
          <cell r="O4186">
            <v>0</v>
          </cell>
          <cell r="P4186">
            <v>0</v>
          </cell>
          <cell r="Q4186">
            <v>0</v>
          </cell>
          <cell r="R4186">
            <v>0</v>
          </cell>
          <cell r="S4186">
            <v>0</v>
          </cell>
          <cell r="T4186">
            <v>0</v>
          </cell>
          <cell r="U4186">
            <v>0</v>
          </cell>
          <cell r="V4186">
            <v>0</v>
          </cell>
          <cell r="W4186">
            <v>0</v>
          </cell>
          <cell r="X4186">
            <v>0</v>
          </cell>
          <cell r="Y4186">
            <v>0</v>
          </cell>
          <cell r="Z4186">
            <v>0</v>
          </cell>
        </row>
        <row r="4187">
          <cell r="M4187">
            <v>0</v>
          </cell>
          <cell r="N4187">
            <v>0</v>
          </cell>
          <cell r="O4187">
            <v>0</v>
          </cell>
          <cell r="P4187">
            <v>0</v>
          </cell>
          <cell r="Q4187">
            <v>0</v>
          </cell>
          <cell r="R4187">
            <v>0</v>
          </cell>
          <cell r="S4187">
            <v>0</v>
          </cell>
          <cell r="T4187">
            <v>0</v>
          </cell>
          <cell r="U4187">
            <v>0</v>
          </cell>
          <cell r="V4187">
            <v>0</v>
          </cell>
          <cell r="W4187">
            <v>0</v>
          </cell>
          <cell r="X4187">
            <v>0</v>
          </cell>
          <cell r="Y4187">
            <v>0</v>
          </cell>
          <cell r="Z4187">
            <v>0</v>
          </cell>
        </row>
        <row r="4188">
          <cell r="M4188">
            <v>0</v>
          </cell>
          <cell r="N4188">
            <v>0</v>
          </cell>
          <cell r="O4188">
            <v>0</v>
          </cell>
          <cell r="P4188">
            <v>0</v>
          </cell>
          <cell r="Q4188">
            <v>0</v>
          </cell>
          <cell r="R4188">
            <v>0</v>
          </cell>
          <cell r="S4188">
            <v>0</v>
          </cell>
          <cell r="T4188">
            <v>0</v>
          </cell>
          <cell r="U4188">
            <v>0</v>
          </cell>
          <cell r="V4188">
            <v>0</v>
          </cell>
          <cell r="W4188">
            <v>0</v>
          </cell>
          <cell r="X4188">
            <v>0</v>
          </cell>
          <cell r="Y4188">
            <v>0</v>
          </cell>
          <cell r="Z4188">
            <v>0</v>
          </cell>
        </row>
        <row r="4189">
          <cell r="M4189">
            <v>0</v>
          </cell>
          <cell r="N4189">
            <v>0</v>
          </cell>
          <cell r="O4189">
            <v>0</v>
          </cell>
          <cell r="P4189">
            <v>0</v>
          </cell>
          <cell r="Q4189">
            <v>0</v>
          </cell>
          <cell r="R4189">
            <v>0</v>
          </cell>
          <cell r="S4189">
            <v>0</v>
          </cell>
          <cell r="T4189">
            <v>0</v>
          </cell>
          <cell r="U4189">
            <v>0</v>
          </cell>
          <cell r="V4189">
            <v>0</v>
          </cell>
          <cell r="W4189">
            <v>0</v>
          </cell>
          <cell r="X4189">
            <v>0</v>
          </cell>
          <cell r="Y4189">
            <v>0</v>
          </cell>
          <cell r="Z4189">
            <v>0</v>
          </cell>
        </row>
        <row r="4190">
          <cell r="M4190">
            <v>0</v>
          </cell>
          <cell r="N4190">
            <v>0</v>
          </cell>
          <cell r="O4190">
            <v>0</v>
          </cell>
          <cell r="P4190">
            <v>0</v>
          </cell>
          <cell r="Q4190">
            <v>0</v>
          </cell>
          <cell r="R4190">
            <v>0</v>
          </cell>
          <cell r="S4190">
            <v>0</v>
          </cell>
          <cell r="T4190">
            <v>0</v>
          </cell>
          <cell r="U4190">
            <v>0</v>
          </cell>
          <cell r="V4190">
            <v>0</v>
          </cell>
          <cell r="W4190">
            <v>0</v>
          </cell>
          <cell r="X4190">
            <v>0</v>
          </cell>
          <cell r="Y4190">
            <v>0</v>
          </cell>
          <cell r="Z4190">
            <v>0</v>
          </cell>
        </row>
        <row r="4191">
          <cell r="M4191">
            <v>0</v>
          </cell>
          <cell r="N4191">
            <v>0</v>
          </cell>
          <cell r="O4191">
            <v>0</v>
          </cell>
          <cell r="P4191">
            <v>0</v>
          </cell>
          <cell r="Q4191">
            <v>0</v>
          </cell>
          <cell r="R4191">
            <v>0</v>
          </cell>
          <cell r="S4191">
            <v>0</v>
          </cell>
          <cell r="T4191">
            <v>0</v>
          </cell>
          <cell r="U4191">
            <v>0</v>
          </cell>
          <cell r="V4191">
            <v>0</v>
          </cell>
          <cell r="W4191">
            <v>0</v>
          </cell>
          <cell r="X4191">
            <v>0</v>
          </cell>
          <cell r="Y4191">
            <v>0</v>
          </cell>
          <cell r="Z4191">
            <v>0</v>
          </cell>
        </row>
        <row r="4192">
          <cell r="M4192">
            <v>0</v>
          </cell>
          <cell r="N4192">
            <v>0</v>
          </cell>
          <cell r="O4192">
            <v>0</v>
          </cell>
          <cell r="P4192">
            <v>0</v>
          </cell>
          <cell r="Q4192">
            <v>0</v>
          </cell>
          <cell r="R4192">
            <v>0</v>
          </cell>
          <cell r="S4192">
            <v>0</v>
          </cell>
          <cell r="T4192">
            <v>0</v>
          </cell>
          <cell r="U4192">
            <v>0</v>
          </cell>
          <cell r="V4192">
            <v>0</v>
          </cell>
          <cell r="W4192">
            <v>0</v>
          </cell>
          <cell r="X4192">
            <v>0</v>
          </cell>
          <cell r="Y4192">
            <v>0</v>
          </cell>
          <cell r="Z4192">
            <v>0</v>
          </cell>
        </row>
        <row r="4193">
          <cell r="M4193">
            <v>0</v>
          </cell>
          <cell r="N4193">
            <v>0</v>
          </cell>
          <cell r="O4193">
            <v>0</v>
          </cell>
          <cell r="P4193">
            <v>0</v>
          </cell>
          <cell r="Q4193">
            <v>0</v>
          </cell>
          <cell r="R4193">
            <v>0</v>
          </cell>
          <cell r="S4193">
            <v>0</v>
          </cell>
          <cell r="T4193">
            <v>0</v>
          </cell>
          <cell r="U4193">
            <v>0</v>
          </cell>
          <cell r="V4193">
            <v>0</v>
          </cell>
          <cell r="W4193">
            <v>0</v>
          </cell>
          <cell r="X4193">
            <v>0</v>
          </cell>
          <cell r="Y4193">
            <v>0</v>
          </cell>
          <cell r="Z4193">
            <v>0</v>
          </cell>
        </row>
        <row r="4194">
          <cell r="M4194">
            <v>0</v>
          </cell>
          <cell r="N4194">
            <v>0</v>
          </cell>
          <cell r="O4194">
            <v>0</v>
          </cell>
          <cell r="P4194">
            <v>0</v>
          </cell>
          <cell r="Q4194">
            <v>0</v>
          </cell>
          <cell r="R4194">
            <v>0</v>
          </cell>
          <cell r="S4194">
            <v>0</v>
          </cell>
          <cell r="T4194">
            <v>0</v>
          </cell>
          <cell r="U4194">
            <v>0</v>
          </cell>
          <cell r="V4194">
            <v>0</v>
          </cell>
          <cell r="W4194">
            <v>0</v>
          </cell>
          <cell r="X4194">
            <v>0</v>
          </cell>
          <cell r="Y4194">
            <v>0</v>
          </cell>
          <cell r="Z4194">
            <v>0</v>
          </cell>
        </row>
        <row r="4195">
          <cell r="M4195">
            <v>0</v>
          </cell>
          <cell r="N4195">
            <v>0</v>
          </cell>
          <cell r="O4195">
            <v>0</v>
          </cell>
          <cell r="P4195">
            <v>0</v>
          </cell>
          <cell r="Q4195">
            <v>0</v>
          </cell>
          <cell r="R4195">
            <v>0</v>
          </cell>
          <cell r="S4195">
            <v>0</v>
          </cell>
          <cell r="T4195">
            <v>0</v>
          </cell>
          <cell r="U4195">
            <v>0</v>
          </cell>
          <cell r="V4195">
            <v>0</v>
          </cell>
          <cell r="W4195">
            <v>0</v>
          </cell>
          <cell r="X4195">
            <v>0</v>
          </cell>
          <cell r="Y4195">
            <v>0</v>
          </cell>
          <cell r="Z4195">
            <v>0</v>
          </cell>
        </row>
        <row r="4196">
          <cell r="M4196">
            <v>0</v>
          </cell>
          <cell r="N4196">
            <v>0</v>
          </cell>
          <cell r="O4196">
            <v>0</v>
          </cell>
          <cell r="P4196">
            <v>0</v>
          </cell>
          <cell r="Q4196">
            <v>0</v>
          </cell>
          <cell r="R4196">
            <v>0</v>
          </cell>
          <cell r="S4196">
            <v>0</v>
          </cell>
          <cell r="T4196">
            <v>0</v>
          </cell>
          <cell r="U4196">
            <v>0</v>
          </cell>
          <cell r="V4196">
            <v>0</v>
          </cell>
          <cell r="W4196">
            <v>0</v>
          </cell>
          <cell r="X4196">
            <v>0</v>
          </cell>
          <cell r="Y4196">
            <v>0</v>
          </cell>
          <cell r="Z4196">
            <v>0</v>
          </cell>
        </row>
        <row r="4197">
          <cell r="M4197">
            <v>0</v>
          </cell>
          <cell r="N4197">
            <v>0</v>
          </cell>
          <cell r="O4197">
            <v>0</v>
          </cell>
          <cell r="P4197">
            <v>0</v>
          </cell>
          <cell r="Q4197">
            <v>0</v>
          </cell>
          <cell r="R4197">
            <v>0</v>
          </cell>
          <cell r="S4197">
            <v>0</v>
          </cell>
          <cell r="T4197">
            <v>0</v>
          </cell>
          <cell r="U4197">
            <v>0</v>
          </cell>
          <cell r="V4197">
            <v>0</v>
          </cell>
          <cell r="W4197">
            <v>0</v>
          </cell>
          <cell r="X4197">
            <v>0</v>
          </cell>
          <cell r="Y4197">
            <v>0</v>
          </cell>
          <cell r="Z4197">
            <v>0</v>
          </cell>
        </row>
        <row r="4198">
          <cell r="M4198">
            <v>0</v>
          </cell>
          <cell r="N4198">
            <v>0</v>
          </cell>
          <cell r="O4198">
            <v>0</v>
          </cell>
          <cell r="P4198">
            <v>0</v>
          </cell>
          <cell r="Q4198">
            <v>0</v>
          </cell>
          <cell r="R4198">
            <v>0</v>
          </cell>
          <cell r="S4198">
            <v>0</v>
          </cell>
          <cell r="T4198">
            <v>0</v>
          </cell>
          <cell r="U4198">
            <v>0</v>
          </cell>
          <cell r="V4198">
            <v>0</v>
          </cell>
          <cell r="W4198">
            <v>0</v>
          </cell>
          <cell r="X4198">
            <v>0</v>
          </cell>
          <cell r="Y4198">
            <v>0</v>
          </cell>
          <cell r="Z4198">
            <v>0</v>
          </cell>
        </row>
        <row r="4199">
          <cell r="M4199">
            <v>0</v>
          </cell>
          <cell r="N4199">
            <v>0</v>
          </cell>
          <cell r="O4199">
            <v>0</v>
          </cell>
          <cell r="P4199">
            <v>0</v>
          </cell>
          <cell r="Q4199">
            <v>0</v>
          </cell>
          <cell r="R4199">
            <v>0</v>
          </cell>
          <cell r="S4199">
            <v>0</v>
          </cell>
          <cell r="T4199">
            <v>0</v>
          </cell>
          <cell r="U4199">
            <v>0</v>
          </cell>
          <cell r="V4199">
            <v>0</v>
          </cell>
          <cell r="W4199">
            <v>0</v>
          </cell>
          <cell r="X4199">
            <v>0</v>
          </cell>
          <cell r="Y4199">
            <v>0</v>
          </cell>
          <cell r="Z4199">
            <v>0</v>
          </cell>
        </row>
        <row r="4200">
          <cell r="M4200">
            <v>0</v>
          </cell>
          <cell r="N4200">
            <v>0</v>
          </cell>
          <cell r="O4200">
            <v>0</v>
          </cell>
          <cell r="P4200">
            <v>0</v>
          </cell>
          <cell r="Q4200">
            <v>0</v>
          </cell>
          <cell r="R4200">
            <v>0</v>
          </cell>
          <cell r="S4200">
            <v>0</v>
          </cell>
          <cell r="T4200">
            <v>0</v>
          </cell>
          <cell r="U4200">
            <v>0</v>
          </cell>
          <cell r="V4200">
            <v>0</v>
          </cell>
          <cell r="W4200">
            <v>0</v>
          </cell>
          <cell r="X4200">
            <v>0</v>
          </cell>
          <cell r="Y4200">
            <v>0</v>
          </cell>
          <cell r="Z4200">
            <v>0</v>
          </cell>
        </row>
        <row r="4201">
          <cell r="M4201">
            <v>0</v>
          </cell>
          <cell r="N4201">
            <v>0</v>
          </cell>
          <cell r="O4201">
            <v>0</v>
          </cell>
          <cell r="P4201">
            <v>0</v>
          </cell>
          <cell r="Q4201">
            <v>0</v>
          </cell>
          <cell r="R4201">
            <v>0</v>
          </cell>
          <cell r="S4201">
            <v>0</v>
          </cell>
          <cell r="T4201">
            <v>0</v>
          </cell>
          <cell r="U4201">
            <v>0</v>
          </cell>
          <cell r="V4201">
            <v>0</v>
          </cell>
          <cell r="W4201">
            <v>0</v>
          </cell>
          <cell r="X4201">
            <v>0</v>
          </cell>
          <cell r="Y4201">
            <v>0</v>
          </cell>
          <cell r="Z4201">
            <v>0</v>
          </cell>
        </row>
        <row r="4202">
          <cell r="M4202">
            <v>0</v>
          </cell>
          <cell r="N4202">
            <v>0</v>
          </cell>
          <cell r="O4202">
            <v>0</v>
          </cell>
          <cell r="P4202">
            <v>0</v>
          </cell>
          <cell r="Q4202">
            <v>0</v>
          </cell>
          <cell r="R4202">
            <v>0</v>
          </cell>
          <cell r="S4202">
            <v>0</v>
          </cell>
          <cell r="T4202">
            <v>0</v>
          </cell>
          <cell r="U4202">
            <v>0</v>
          </cell>
          <cell r="V4202">
            <v>0</v>
          </cell>
          <cell r="W4202">
            <v>0</v>
          </cell>
          <cell r="X4202">
            <v>0</v>
          </cell>
          <cell r="Y4202">
            <v>0</v>
          </cell>
          <cell r="Z4202">
            <v>0</v>
          </cell>
        </row>
        <row r="4203">
          <cell r="M4203">
            <v>0</v>
          </cell>
          <cell r="N4203">
            <v>0</v>
          </cell>
          <cell r="O4203">
            <v>0</v>
          </cell>
          <cell r="P4203">
            <v>0</v>
          </cell>
          <cell r="Q4203">
            <v>0</v>
          </cell>
          <cell r="R4203">
            <v>0</v>
          </cell>
          <cell r="S4203">
            <v>0</v>
          </cell>
          <cell r="T4203">
            <v>0</v>
          </cell>
          <cell r="U4203">
            <v>0</v>
          </cell>
          <cell r="V4203">
            <v>0</v>
          </cell>
          <cell r="W4203">
            <v>0</v>
          </cell>
          <cell r="X4203">
            <v>0</v>
          </cell>
          <cell r="Y4203">
            <v>0</v>
          </cell>
          <cell r="Z4203">
            <v>0</v>
          </cell>
        </row>
        <row r="4204">
          <cell r="M4204">
            <v>0</v>
          </cell>
          <cell r="N4204">
            <v>0</v>
          </cell>
          <cell r="O4204">
            <v>0</v>
          </cell>
          <cell r="P4204">
            <v>0</v>
          </cell>
          <cell r="Q4204">
            <v>0</v>
          </cell>
          <cell r="R4204">
            <v>0</v>
          </cell>
          <cell r="S4204">
            <v>0</v>
          </cell>
          <cell r="T4204">
            <v>0</v>
          </cell>
          <cell r="U4204">
            <v>0</v>
          </cell>
          <cell r="V4204">
            <v>0</v>
          </cell>
          <cell r="W4204">
            <v>0</v>
          </cell>
          <cell r="X4204">
            <v>0</v>
          </cell>
          <cell r="Y4204">
            <v>0</v>
          </cell>
          <cell r="Z4204">
            <v>0</v>
          </cell>
        </row>
        <row r="4205">
          <cell r="M4205">
            <v>0</v>
          </cell>
          <cell r="N4205">
            <v>0</v>
          </cell>
          <cell r="O4205">
            <v>0</v>
          </cell>
          <cell r="P4205">
            <v>0</v>
          </cell>
          <cell r="Q4205">
            <v>0</v>
          </cell>
          <cell r="R4205">
            <v>0</v>
          </cell>
          <cell r="S4205">
            <v>0</v>
          </cell>
          <cell r="T4205">
            <v>0</v>
          </cell>
          <cell r="U4205">
            <v>0</v>
          </cell>
          <cell r="V4205">
            <v>0</v>
          </cell>
          <cell r="W4205">
            <v>0</v>
          </cell>
          <cell r="X4205">
            <v>0</v>
          </cell>
          <cell r="Y4205">
            <v>0</v>
          </cell>
          <cell r="Z4205">
            <v>0</v>
          </cell>
        </row>
        <row r="4206">
          <cell r="M4206">
            <v>0</v>
          </cell>
          <cell r="N4206">
            <v>0</v>
          </cell>
          <cell r="O4206">
            <v>0</v>
          </cell>
          <cell r="P4206">
            <v>0</v>
          </cell>
          <cell r="Q4206">
            <v>0</v>
          </cell>
          <cell r="R4206">
            <v>0</v>
          </cell>
          <cell r="S4206">
            <v>0</v>
          </cell>
          <cell r="T4206">
            <v>0</v>
          </cell>
          <cell r="U4206">
            <v>0</v>
          </cell>
          <cell r="V4206">
            <v>0</v>
          </cell>
          <cell r="W4206">
            <v>0</v>
          </cell>
          <cell r="X4206">
            <v>0</v>
          </cell>
          <cell r="Y4206">
            <v>0</v>
          </cell>
          <cell r="Z4206">
            <v>0</v>
          </cell>
        </row>
        <row r="4207">
          <cell r="M4207">
            <v>0</v>
          </cell>
          <cell r="N4207">
            <v>0</v>
          </cell>
          <cell r="O4207">
            <v>0</v>
          </cell>
          <cell r="P4207">
            <v>0</v>
          </cell>
          <cell r="Q4207">
            <v>0</v>
          </cell>
          <cell r="R4207">
            <v>0</v>
          </cell>
          <cell r="S4207">
            <v>0</v>
          </cell>
          <cell r="T4207">
            <v>0</v>
          </cell>
          <cell r="U4207">
            <v>0</v>
          </cell>
          <cell r="V4207">
            <v>0</v>
          </cell>
          <cell r="W4207">
            <v>0</v>
          </cell>
          <cell r="X4207">
            <v>0</v>
          </cell>
          <cell r="Y4207">
            <v>0</v>
          </cell>
          <cell r="Z4207">
            <v>0</v>
          </cell>
        </row>
        <row r="4208">
          <cell r="M4208">
            <v>0</v>
          </cell>
          <cell r="N4208">
            <v>0</v>
          </cell>
          <cell r="O4208">
            <v>0</v>
          </cell>
          <cell r="P4208">
            <v>0</v>
          </cell>
          <cell r="Q4208">
            <v>0</v>
          </cell>
          <cell r="R4208">
            <v>0</v>
          </cell>
          <cell r="S4208">
            <v>0</v>
          </cell>
          <cell r="T4208">
            <v>0</v>
          </cell>
          <cell r="U4208">
            <v>0</v>
          </cell>
          <cell r="V4208">
            <v>0</v>
          </cell>
          <cell r="W4208">
            <v>0</v>
          </cell>
          <cell r="X4208">
            <v>0</v>
          </cell>
          <cell r="Y4208">
            <v>0</v>
          </cell>
          <cell r="Z4208">
            <v>0</v>
          </cell>
        </row>
        <row r="4209">
          <cell r="M4209">
            <v>0</v>
          </cell>
          <cell r="N4209">
            <v>0</v>
          </cell>
          <cell r="O4209">
            <v>0</v>
          </cell>
          <cell r="P4209">
            <v>0</v>
          </cell>
          <cell r="Q4209">
            <v>0</v>
          </cell>
          <cell r="R4209">
            <v>0</v>
          </cell>
          <cell r="S4209">
            <v>0</v>
          </cell>
          <cell r="T4209">
            <v>0</v>
          </cell>
          <cell r="U4209">
            <v>0</v>
          </cell>
          <cell r="V4209">
            <v>0</v>
          </cell>
          <cell r="W4209">
            <v>0</v>
          </cell>
          <cell r="X4209">
            <v>0</v>
          </cell>
          <cell r="Y4209">
            <v>0</v>
          </cell>
          <cell r="Z4209">
            <v>0</v>
          </cell>
        </row>
        <row r="4210">
          <cell r="M4210">
            <v>0</v>
          </cell>
          <cell r="N4210">
            <v>0</v>
          </cell>
          <cell r="O4210">
            <v>0</v>
          </cell>
          <cell r="P4210">
            <v>0</v>
          </cell>
          <cell r="Q4210">
            <v>0</v>
          </cell>
          <cell r="R4210">
            <v>0</v>
          </cell>
          <cell r="S4210">
            <v>0</v>
          </cell>
          <cell r="T4210">
            <v>0</v>
          </cell>
          <cell r="U4210">
            <v>0</v>
          </cell>
          <cell r="V4210">
            <v>0</v>
          </cell>
          <cell r="W4210">
            <v>0</v>
          </cell>
          <cell r="X4210">
            <v>0</v>
          </cell>
          <cell r="Y4210">
            <v>0</v>
          </cell>
          <cell r="Z4210">
            <v>0</v>
          </cell>
        </row>
        <row r="4211">
          <cell r="M4211">
            <v>0</v>
          </cell>
          <cell r="N4211">
            <v>0</v>
          </cell>
          <cell r="O4211">
            <v>0</v>
          </cell>
          <cell r="P4211">
            <v>0</v>
          </cell>
          <cell r="Q4211">
            <v>0</v>
          </cell>
          <cell r="R4211">
            <v>0</v>
          </cell>
          <cell r="S4211">
            <v>0</v>
          </cell>
          <cell r="T4211">
            <v>0</v>
          </cell>
          <cell r="U4211">
            <v>0</v>
          </cell>
          <cell r="V4211">
            <v>0</v>
          </cell>
          <cell r="W4211">
            <v>0</v>
          </cell>
          <cell r="X4211">
            <v>0</v>
          </cell>
          <cell r="Y4211">
            <v>0</v>
          </cell>
          <cell r="Z4211">
            <v>0</v>
          </cell>
        </row>
        <row r="4212">
          <cell r="M4212">
            <v>0</v>
          </cell>
          <cell r="N4212">
            <v>0</v>
          </cell>
          <cell r="O4212">
            <v>0</v>
          </cell>
          <cell r="P4212">
            <v>0</v>
          </cell>
          <cell r="Q4212">
            <v>0</v>
          </cell>
          <cell r="R4212">
            <v>0</v>
          </cell>
          <cell r="S4212">
            <v>0</v>
          </cell>
          <cell r="T4212">
            <v>0</v>
          </cell>
          <cell r="U4212">
            <v>0</v>
          </cell>
          <cell r="V4212">
            <v>0</v>
          </cell>
          <cell r="W4212">
            <v>0</v>
          </cell>
          <cell r="X4212">
            <v>0</v>
          </cell>
          <cell r="Y4212">
            <v>0</v>
          </cell>
          <cell r="Z4212">
            <v>0</v>
          </cell>
        </row>
        <row r="4213">
          <cell r="M4213">
            <v>0</v>
          </cell>
          <cell r="N4213">
            <v>0</v>
          </cell>
          <cell r="O4213">
            <v>0</v>
          </cell>
          <cell r="P4213">
            <v>0</v>
          </cell>
          <cell r="Q4213">
            <v>0</v>
          </cell>
          <cell r="R4213">
            <v>0</v>
          </cell>
          <cell r="S4213">
            <v>0</v>
          </cell>
          <cell r="T4213">
            <v>0</v>
          </cell>
          <cell r="U4213">
            <v>0</v>
          </cell>
          <cell r="V4213">
            <v>0</v>
          </cell>
          <cell r="W4213">
            <v>0</v>
          </cell>
          <cell r="X4213">
            <v>0</v>
          </cell>
          <cell r="Y4213">
            <v>0</v>
          </cell>
          <cell r="Z4213">
            <v>0</v>
          </cell>
        </row>
        <row r="4214">
          <cell r="M4214">
            <v>0</v>
          </cell>
          <cell r="N4214">
            <v>0</v>
          </cell>
          <cell r="O4214">
            <v>0</v>
          </cell>
          <cell r="P4214">
            <v>0</v>
          </cell>
          <cell r="Q4214">
            <v>0</v>
          </cell>
          <cell r="R4214">
            <v>0</v>
          </cell>
          <cell r="S4214">
            <v>0</v>
          </cell>
          <cell r="T4214">
            <v>0</v>
          </cell>
          <cell r="U4214">
            <v>0</v>
          </cell>
          <cell r="V4214">
            <v>0</v>
          </cell>
          <cell r="W4214">
            <v>0</v>
          </cell>
          <cell r="X4214">
            <v>0</v>
          </cell>
          <cell r="Y4214">
            <v>0</v>
          </cell>
          <cell r="Z4214">
            <v>0</v>
          </cell>
        </row>
        <row r="4215">
          <cell r="M4215">
            <v>0</v>
          </cell>
          <cell r="N4215">
            <v>0</v>
          </cell>
          <cell r="O4215">
            <v>0</v>
          </cell>
          <cell r="P4215">
            <v>0</v>
          </cell>
          <cell r="Q4215">
            <v>0</v>
          </cell>
          <cell r="R4215">
            <v>0</v>
          </cell>
          <cell r="S4215">
            <v>0</v>
          </cell>
          <cell r="T4215">
            <v>0</v>
          </cell>
          <cell r="U4215">
            <v>0</v>
          </cell>
          <cell r="V4215">
            <v>0</v>
          </cell>
          <cell r="W4215">
            <v>0</v>
          </cell>
          <cell r="X4215">
            <v>0</v>
          </cell>
          <cell r="Y4215">
            <v>0</v>
          </cell>
          <cell r="Z4215">
            <v>0</v>
          </cell>
        </row>
        <row r="4216">
          <cell r="M4216">
            <v>0</v>
          </cell>
          <cell r="N4216">
            <v>0</v>
          </cell>
          <cell r="O4216">
            <v>0</v>
          </cell>
          <cell r="P4216">
            <v>0</v>
          </cell>
          <cell r="Q4216">
            <v>0</v>
          </cell>
          <cell r="R4216">
            <v>0</v>
          </cell>
          <cell r="S4216">
            <v>0</v>
          </cell>
          <cell r="T4216">
            <v>0</v>
          </cell>
          <cell r="U4216">
            <v>0</v>
          </cell>
          <cell r="V4216">
            <v>0</v>
          </cell>
          <cell r="W4216">
            <v>0</v>
          </cell>
          <cell r="X4216">
            <v>0</v>
          </cell>
          <cell r="Y4216">
            <v>0</v>
          </cell>
          <cell r="Z4216">
            <v>0</v>
          </cell>
        </row>
        <row r="4217">
          <cell r="M4217">
            <v>0</v>
          </cell>
          <cell r="N4217">
            <v>0</v>
          </cell>
          <cell r="O4217">
            <v>0</v>
          </cell>
          <cell r="P4217">
            <v>0</v>
          </cell>
          <cell r="Q4217">
            <v>0</v>
          </cell>
          <cell r="R4217">
            <v>0</v>
          </cell>
          <cell r="S4217">
            <v>0</v>
          </cell>
          <cell r="T4217">
            <v>0</v>
          </cell>
          <cell r="U4217">
            <v>0</v>
          </cell>
          <cell r="V4217">
            <v>0</v>
          </cell>
          <cell r="W4217">
            <v>0</v>
          </cell>
          <cell r="X4217">
            <v>0</v>
          </cell>
          <cell r="Y4217">
            <v>0</v>
          </cell>
          <cell r="Z4217">
            <v>0</v>
          </cell>
        </row>
        <row r="4218">
          <cell r="M4218">
            <v>0</v>
          </cell>
          <cell r="N4218">
            <v>0</v>
          </cell>
          <cell r="O4218">
            <v>0</v>
          </cell>
          <cell r="P4218">
            <v>0</v>
          </cell>
          <cell r="Q4218">
            <v>0</v>
          </cell>
          <cell r="R4218">
            <v>0</v>
          </cell>
          <cell r="S4218">
            <v>0</v>
          </cell>
          <cell r="T4218">
            <v>0</v>
          </cell>
          <cell r="U4218">
            <v>0</v>
          </cell>
          <cell r="V4218">
            <v>0</v>
          </cell>
          <cell r="W4218">
            <v>0</v>
          </cell>
          <cell r="X4218">
            <v>0</v>
          </cell>
          <cell r="Y4218">
            <v>0</v>
          </cell>
          <cell r="Z4218">
            <v>0</v>
          </cell>
        </row>
        <row r="4219">
          <cell r="M4219">
            <v>0</v>
          </cell>
          <cell r="N4219">
            <v>0</v>
          </cell>
          <cell r="O4219">
            <v>0</v>
          </cell>
          <cell r="P4219">
            <v>0</v>
          </cell>
          <cell r="Q4219">
            <v>0</v>
          </cell>
          <cell r="R4219">
            <v>0</v>
          </cell>
          <cell r="S4219">
            <v>0</v>
          </cell>
          <cell r="T4219">
            <v>0</v>
          </cell>
          <cell r="U4219">
            <v>0</v>
          </cell>
          <cell r="V4219">
            <v>0</v>
          </cell>
          <cell r="W4219">
            <v>0</v>
          </cell>
          <cell r="X4219">
            <v>0</v>
          </cell>
          <cell r="Y4219">
            <v>0</v>
          </cell>
          <cell r="Z4219">
            <v>0</v>
          </cell>
        </row>
        <row r="4220">
          <cell r="M4220">
            <v>0</v>
          </cell>
          <cell r="N4220">
            <v>0</v>
          </cell>
          <cell r="O4220">
            <v>0</v>
          </cell>
          <cell r="P4220">
            <v>0</v>
          </cell>
          <cell r="Q4220">
            <v>0</v>
          </cell>
          <cell r="R4220">
            <v>0</v>
          </cell>
          <cell r="S4220">
            <v>0</v>
          </cell>
          <cell r="T4220">
            <v>0</v>
          </cell>
          <cell r="U4220">
            <v>0</v>
          </cell>
          <cell r="V4220">
            <v>0</v>
          </cell>
          <cell r="W4220">
            <v>0</v>
          </cell>
          <cell r="X4220">
            <v>0</v>
          </cell>
          <cell r="Y4220">
            <v>0</v>
          </cell>
          <cell r="Z4220">
            <v>0</v>
          </cell>
        </row>
        <row r="4221">
          <cell r="M4221">
            <v>0</v>
          </cell>
          <cell r="N4221">
            <v>0</v>
          </cell>
          <cell r="O4221">
            <v>0</v>
          </cell>
          <cell r="P4221">
            <v>0</v>
          </cell>
          <cell r="Q4221">
            <v>0</v>
          </cell>
          <cell r="R4221">
            <v>0</v>
          </cell>
          <cell r="S4221">
            <v>0</v>
          </cell>
          <cell r="T4221">
            <v>0</v>
          </cell>
          <cell r="U4221">
            <v>0</v>
          </cell>
          <cell r="V4221">
            <v>0</v>
          </cell>
          <cell r="W4221">
            <v>0</v>
          </cell>
          <cell r="X4221">
            <v>0</v>
          </cell>
          <cell r="Y4221">
            <v>0</v>
          </cell>
          <cell r="Z4221">
            <v>0</v>
          </cell>
        </row>
        <row r="4222">
          <cell r="M4222">
            <v>0</v>
          </cell>
          <cell r="N4222">
            <v>0</v>
          </cell>
          <cell r="O4222">
            <v>0</v>
          </cell>
          <cell r="P4222">
            <v>0</v>
          </cell>
          <cell r="Q4222">
            <v>0</v>
          </cell>
          <cell r="R4222">
            <v>0</v>
          </cell>
          <cell r="S4222">
            <v>0</v>
          </cell>
          <cell r="T4222">
            <v>0</v>
          </cell>
          <cell r="U4222">
            <v>0</v>
          </cell>
          <cell r="V4222">
            <v>0</v>
          </cell>
          <cell r="W4222">
            <v>0</v>
          </cell>
          <cell r="X4222">
            <v>0</v>
          </cell>
          <cell r="Y4222">
            <v>0</v>
          </cell>
          <cell r="Z4222">
            <v>0</v>
          </cell>
        </row>
        <row r="4223">
          <cell r="M4223">
            <v>0</v>
          </cell>
          <cell r="N4223">
            <v>0</v>
          </cell>
          <cell r="O4223">
            <v>0</v>
          </cell>
          <cell r="P4223">
            <v>0</v>
          </cell>
          <cell r="Q4223">
            <v>0</v>
          </cell>
          <cell r="R4223">
            <v>0</v>
          </cell>
          <cell r="S4223">
            <v>0</v>
          </cell>
          <cell r="T4223">
            <v>0</v>
          </cell>
          <cell r="U4223">
            <v>0</v>
          </cell>
          <cell r="V4223">
            <v>0</v>
          </cell>
          <cell r="W4223">
            <v>0</v>
          </cell>
          <cell r="X4223">
            <v>0</v>
          </cell>
          <cell r="Y4223">
            <v>0</v>
          </cell>
          <cell r="Z4223">
            <v>0</v>
          </cell>
        </row>
        <row r="4224">
          <cell r="M4224">
            <v>0</v>
          </cell>
          <cell r="N4224">
            <v>0</v>
          </cell>
          <cell r="O4224">
            <v>0</v>
          </cell>
          <cell r="P4224">
            <v>0</v>
          </cell>
          <cell r="Q4224">
            <v>0</v>
          </cell>
          <cell r="R4224">
            <v>0</v>
          </cell>
          <cell r="S4224">
            <v>0</v>
          </cell>
          <cell r="T4224">
            <v>0</v>
          </cell>
          <cell r="U4224">
            <v>0</v>
          </cell>
          <cell r="V4224">
            <v>0</v>
          </cell>
          <cell r="W4224">
            <v>0</v>
          </cell>
          <cell r="X4224">
            <v>0</v>
          </cell>
          <cell r="Y4224">
            <v>0</v>
          </cell>
          <cell r="Z4224">
            <v>0</v>
          </cell>
        </row>
        <row r="4225">
          <cell r="M4225">
            <v>0</v>
          </cell>
          <cell r="N4225">
            <v>0</v>
          </cell>
          <cell r="O4225">
            <v>0</v>
          </cell>
          <cell r="P4225">
            <v>0</v>
          </cell>
          <cell r="Q4225">
            <v>0</v>
          </cell>
          <cell r="R4225">
            <v>0</v>
          </cell>
          <cell r="S4225">
            <v>0</v>
          </cell>
          <cell r="T4225">
            <v>0</v>
          </cell>
          <cell r="U4225">
            <v>0</v>
          </cell>
          <cell r="V4225">
            <v>0</v>
          </cell>
          <cell r="W4225">
            <v>0</v>
          </cell>
          <cell r="X4225">
            <v>0</v>
          </cell>
          <cell r="Y4225">
            <v>0</v>
          </cell>
          <cell r="Z4225">
            <v>0</v>
          </cell>
        </row>
        <row r="4226">
          <cell r="M4226">
            <v>0</v>
          </cell>
          <cell r="N4226">
            <v>0</v>
          </cell>
          <cell r="O4226">
            <v>0</v>
          </cell>
          <cell r="P4226">
            <v>0</v>
          </cell>
          <cell r="Q4226">
            <v>0</v>
          </cell>
          <cell r="R4226">
            <v>0</v>
          </cell>
          <cell r="S4226">
            <v>0</v>
          </cell>
          <cell r="T4226">
            <v>0</v>
          </cell>
          <cell r="U4226">
            <v>0</v>
          </cell>
          <cell r="V4226">
            <v>0</v>
          </cell>
          <cell r="W4226">
            <v>0</v>
          </cell>
          <cell r="X4226">
            <v>0</v>
          </cell>
          <cell r="Y4226">
            <v>0</v>
          </cell>
          <cell r="Z4226">
            <v>0</v>
          </cell>
        </row>
        <row r="4227">
          <cell r="M4227">
            <v>0</v>
          </cell>
          <cell r="N4227">
            <v>0</v>
          </cell>
          <cell r="O4227">
            <v>0</v>
          </cell>
          <cell r="P4227">
            <v>0</v>
          </cell>
          <cell r="Q4227">
            <v>0</v>
          </cell>
          <cell r="R4227">
            <v>0</v>
          </cell>
          <cell r="S4227">
            <v>0</v>
          </cell>
          <cell r="T4227">
            <v>0</v>
          </cell>
          <cell r="U4227">
            <v>0</v>
          </cell>
          <cell r="V4227">
            <v>0</v>
          </cell>
          <cell r="W4227">
            <v>0</v>
          </cell>
          <cell r="X4227">
            <v>0</v>
          </cell>
          <cell r="Y4227">
            <v>0</v>
          </cell>
          <cell r="Z4227">
            <v>0</v>
          </cell>
        </row>
        <row r="4228">
          <cell r="M4228">
            <v>0</v>
          </cell>
          <cell r="N4228">
            <v>0</v>
          </cell>
          <cell r="O4228">
            <v>0</v>
          </cell>
          <cell r="P4228">
            <v>0</v>
          </cell>
          <cell r="Q4228">
            <v>0</v>
          </cell>
          <cell r="R4228">
            <v>0</v>
          </cell>
          <cell r="S4228">
            <v>0</v>
          </cell>
          <cell r="T4228">
            <v>0</v>
          </cell>
          <cell r="U4228">
            <v>0</v>
          </cell>
          <cell r="V4228">
            <v>0</v>
          </cell>
          <cell r="W4228">
            <v>0</v>
          </cell>
          <cell r="X4228">
            <v>0</v>
          </cell>
          <cell r="Y4228">
            <v>0</v>
          </cell>
          <cell r="Z4228">
            <v>0</v>
          </cell>
        </row>
        <row r="4229">
          <cell r="M4229">
            <v>0</v>
          </cell>
          <cell r="N4229">
            <v>0</v>
          </cell>
          <cell r="O4229">
            <v>0</v>
          </cell>
          <cell r="P4229">
            <v>0</v>
          </cell>
          <cell r="Q4229">
            <v>0</v>
          </cell>
          <cell r="R4229">
            <v>0</v>
          </cell>
          <cell r="S4229">
            <v>0</v>
          </cell>
          <cell r="T4229">
            <v>0</v>
          </cell>
          <cell r="U4229">
            <v>0</v>
          </cell>
          <cell r="V4229">
            <v>0</v>
          </cell>
          <cell r="W4229">
            <v>0</v>
          </cell>
          <cell r="X4229">
            <v>0</v>
          </cell>
          <cell r="Y4229">
            <v>0</v>
          </cell>
          <cell r="Z4229">
            <v>0</v>
          </cell>
        </row>
        <row r="4230">
          <cell r="M4230">
            <v>0</v>
          </cell>
          <cell r="N4230">
            <v>0</v>
          </cell>
          <cell r="O4230">
            <v>0</v>
          </cell>
          <cell r="P4230">
            <v>0</v>
          </cell>
          <cell r="Q4230">
            <v>0</v>
          </cell>
          <cell r="R4230">
            <v>0</v>
          </cell>
          <cell r="S4230">
            <v>0</v>
          </cell>
          <cell r="T4230">
            <v>0</v>
          </cell>
          <cell r="U4230">
            <v>0</v>
          </cell>
          <cell r="V4230">
            <v>0</v>
          </cell>
          <cell r="W4230">
            <v>0</v>
          </cell>
          <cell r="X4230">
            <v>0</v>
          </cell>
          <cell r="Y4230">
            <v>0</v>
          </cell>
          <cell r="Z4230">
            <v>0</v>
          </cell>
        </row>
        <row r="4231">
          <cell r="M4231">
            <v>0</v>
          </cell>
          <cell r="N4231">
            <v>0</v>
          </cell>
          <cell r="O4231">
            <v>0</v>
          </cell>
          <cell r="P4231">
            <v>0</v>
          </cell>
          <cell r="Q4231">
            <v>0</v>
          </cell>
          <cell r="R4231">
            <v>0</v>
          </cell>
          <cell r="S4231">
            <v>0</v>
          </cell>
          <cell r="T4231">
            <v>0</v>
          </cell>
          <cell r="U4231">
            <v>0</v>
          </cell>
          <cell r="V4231">
            <v>0</v>
          </cell>
          <cell r="W4231">
            <v>0</v>
          </cell>
          <cell r="X4231">
            <v>0</v>
          </cell>
          <cell r="Y4231">
            <v>0</v>
          </cell>
          <cell r="Z4231">
            <v>0</v>
          </cell>
        </row>
        <row r="4232">
          <cell r="M4232">
            <v>0</v>
          </cell>
          <cell r="N4232">
            <v>0</v>
          </cell>
          <cell r="O4232">
            <v>0</v>
          </cell>
          <cell r="P4232">
            <v>0</v>
          </cell>
          <cell r="Q4232">
            <v>0</v>
          </cell>
          <cell r="R4232">
            <v>0</v>
          </cell>
          <cell r="S4232">
            <v>0</v>
          </cell>
          <cell r="T4232">
            <v>0</v>
          </cell>
          <cell r="U4232">
            <v>0</v>
          </cell>
          <cell r="V4232">
            <v>0</v>
          </cell>
          <cell r="W4232">
            <v>0</v>
          </cell>
          <cell r="X4232">
            <v>0</v>
          </cell>
          <cell r="Y4232">
            <v>0</v>
          </cell>
          <cell r="Z4232">
            <v>0</v>
          </cell>
        </row>
        <row r="4233">
          <cell r="M4233">
            <v>0</v>
          </cell>
          <cell r="N4233">
            <v>0</v>
          </cell>
          <cell r="O4233">
            <v>0</v>
          </cell>
          <cell r="P4233">
            <v>0</v>
          </cell>
          <cell r="Q4233">
            <v>0</v>
          </cell>
          <cell r="R4233">
            <v>0</v>
          </cell>
          <cell r="S4233">
            <v>0</v>
          </cell>
          <cell r="T4233">
            <v>0</v>
          </cell>
          <cell r="U4233">
            <v>0</v>
          </cell>
          <cell r="V4233">
            <v>0</v>
          </cell>
          <cell r="W4233">
            <v>0</v>
          </cell>
          <cell r="X4233">
            <v>0</v>
          </cell>
          <cell r="Y4233">
            <v>0</v>
          </cell>
          <cell r="Z4233">
            <v>0</v>
          </cell>
        </row>
        <row r="4234">
          <cell r="M4234">
            <v>0</v>
          </cell>
          <cell r="N4234">
            <v>0</v>
          </cell>
          <cell r="O4234">
            <v>0</v>
          </cell>
          <cell r="P4234">
            <v>0</v>
          </cell>
          <cell r="Q4234">
            <v>0</v>
          </cell>
          <cell r="R4234">
            <v>0</v>
          </cell>
          <cell r="S4234">
            <v>0</v>
          </cell>
          <cell r="T4234">
            <v>0</v>
          </cell>
          <cell r="U4234">
            <v>0</v>
          </cell>
          <cell r="V4234">
            <v>0</v>
          </cell>
          <cell r="W4234">
            <v>0</v>
          </cell>
          <cell r="X4234">
            <v>0</v>
          </cell>
          <cell r="Y4234">
            <v>0</v>
          </cell>
          <cell r="Z4234">
            <v>0</v>
          </cell>
        </row>
        <row r="4235">
          <cell r="M4235">
            <v>0</v>
          </cell>
          <cell r="N4235">
            <v>0</v>
          </cell>
          <cell r="O4235">
            <v>0</v>
          </cell>
          <cell r="P4235">
            <v>0</v>
          </cell>
          <cell r="Q4235">
            <v>0</v>
          </cell>
          <cell r="R4235">
            <v>0</v>
          </cell>
          <cell r="S4235">
            <v>0</v>
          </cell>
          <cell r="T4235">
            <v>0</v>
          </cell>
          <cell r="U4235">
            <v>0</v>
          </cell>
          <cell r="V4235">
            <v>0</v>
          </cell>
          <cell r="W4235">
            <v>0</v>
          </cell>
          <cell r="X4235">
            <v>0</v>
          </cell>
          <cell r="Y4235">
            <v>0</v>
          </cell>
          <cell r="Z4235">
            <v>0</v>
          </cell>
        </row>
        <row r="4236">
          <cell r="M4236">
            <v>0</v>
          </cell>
          <cell r="N4236">
            <v>0</v>
          </cell>
          <cell r="O4236">
            <v>0</v>
          </cell>
          <cell r="P4236">
            <v>0</v>
          </cell>
          <cell r="Q4236">
            <v>0</v>
          </cell>
          <cell r="R4236">
            <v>0</v>
          </cell>
          <cell r="S4236">
            <v>0</v>
          </cell>
          <cell r="T4236">
            <v>0</v>
          </cell>
          <cell r="U4236">
            <v>0</v>
          </cell>
          <cell r="V4236">
            <v>0</v>
          </cell>
          <cell r="W4236">
            <v>0</v>
          </cell>
          <cell r="X4236">
            <v>0</v>
          </cell>
          <cell r="Y4236">
            <v>0</v>
          </cell>
          <cell r="Z4236">
            <v>0</v>
          </cell>
        </row>
        <row r="4237">
          <cell r="M4237">
            <v>0</v>
          </cell>
          <cell r="N4237">
            <v>0</v>
          </cell>
          <cell r="O4237">
            <v>0</v>
          </cell>
          <cell r="P4237">
            <v>0</v>
          </cell>
          <cell r="Q4237">
            <v>0</v>
          </cell>
          <cell r="R4237">
            <v>0</v>
          </cell>
          <cell r="S4237">
            <v>0</v>
          </cell>
          <cell r="T4237">
            <v>0</v>
          </cell>
          <cell r="U4237">
            <v>0</v>
          </cell>
          <cell r="V4237">
            <v>0</v>
          </cell>
          <cell r="W4237">
            <v>0</v>
          </cell>
          <cell r="X4237">
            <v>0</v>
          </cell>
          <cell r="Y4237">
            <v>0</v>
          </cell>
          <cell r="Z4237">
            <v>0</v>
          </cell>
        </row>
        <row r="4238">
          <cell r="M4238">
            <v>0</v>
          </cell>
          <cell r="N4238">
            <v>0</v>
          </cell>
          <cell r="O4238">
            <v>0</v>
          </cell>
          <cell r="P4238">
            <v>0</v>
          </cell>
          <cell r="Q4238">
            <v>0</v>
          </cell>
          <cell r="R4238">
            <v>0</v>
          </cell>
          <cell r="S4238">
            <v>0</v>
          </cell>
          <cell r="T4238">
            <v>0</v>
          </cell>
          <cell r="U4238">
            <v>0</v>
          </cell>
          <cell r="V4238">
            <v>0</v>
          </cell>
          <cell r="W4238">
            <v>0</v>
          </cell>
          <cell r="X4238">
            <v>0</v>
          </cell>
          <cell r="Y4238">
            <v>0</v>
          </cell>
          <cell r="Z4238">
            <v>0</v>
          </cell>
        </row>
        <row r="4239">
          <cell r="M4239">
            <v>0</v>
          </cell>
          <cell r="N4239">
            <v>0</v>
          </cell>
          <cell r="O4239">
            <v>0</v>
          </cell>
          <cell r="P4239">
            <v>0</v>
          </cell>
          <cell r="Q4239">
            <v>0</v>
          </cell>
          <cell r="R4239">
            <v>0</v>
          </cell>
          <cell r="S4239">
            <v>0</v>
          </cell>
          <cell r="T4239">
            <v>0</v>
          </cell>
          <cell r="U4239">
            <v>0</v>
          </cell>
          <cell r="V4239">
            <v>0</v>
          </cell>
          <cell r="W4239">
            <v>0</v>
          </cell>
          <cell r="X4239">
            <v>0</v>
          </cell>
          <cell r="Y4239">
            <v>0</v>
          </cell>
          <cell r="Z4239">
            <v>0</v>
          </cell>
        </row>
        <row r="4240">
          <cell r="M4240">
            <v>0</v>
          </cell>
          <cell r="N4240">
            <v>0</v>
          </cell>
          <cell r="O4240">
            <v>0</v>
          </cell>
          <cell r="P4240">
            <v>0</v>
          </cell>
          <cell r="Q4240">
            <v>0</v>
          </cell>
          <cell r="R4240">
            <v>0</v>
          </cell>
          <cell r="S4240">
            <v>0</v>
          </cell>
          <cell r="T4240">
            <v>0</v>
          </cell>
          <cell r="U4240">
            <v>0</v>
          </cell>
          <cell r="V4240">
            <v>0</v>
          </cell>
          <cell r="W4240">
            <v>0</v>
          </cell>
          <cell r="X4240">
            <v>0</v>
          </cell>
          <cell r="Y4240">
            <v>0</v>
          </cell>
          <cell r="Z4240">
            <v>0</v>
          </cell>
        </row>
        <row r="4241">
          <cell r="M4241">
            <v>0</v>
          </cell>
          <cell r="N4241">
            <v>0</v>
          </cell>
          <cell r="O4241">
            <v>0</v>
          </cell>
          <cell r="P4241">
            <v>0</v>
          </cell>
          <cell r="Q4241">
            <v>0</v>
          </cell>
          <cell r="R4241">
            <v>0</v>
          </cell>
          <cell r="S4241">
            <v>0</v>
          </cell>
          <cell r="T4241">
            <v>0</v>
          </cell>
          <cell r="U4241">
            <v>0</v>
          </cell>
          <cell r="V4241">
            <v>0</v>
          </cell>
          <cell r="W4241">
            <v>0</v>
          </cell>
          <cell r="X4241">
            <v>0</v>
          </cell>
          <cell r="Y4241">
            <v>0</v>
          </cell>
          <cell r="Z4241">
            <v>0</v>
          </cell>
        </row>
        <row r="4242">
          <cell r="M4242">
            <v>0</v>
          </cell>
          <cell r="N4242">
            <v>0</v>
          </cell>
          <cell r="O4242">
            <v>0</v>
          </cell>
          <cell r="P4242">
            <v>0</v>
          </cell>
          <cell r="Q4242">
            <v>0</v>
          </cell>
          <cell r="R4242">
            <v>0</v>
          </cell>
          <cell r="S4242">
            <v>0</v>
          </cell>
          <cell r="T4242">
            <v>0</v>
          </cell>
          <cell r="U4242">
            <v>0</v>
          </cell>
          <cell r="V4242">
            <v>0</v>
          </cell>
          <cell r="W4242">
            <v>0</v>
          </cell>
          <cell r="X4242">
            <v>0</v>
          </cell>
          <cell r="Y4242">
            <v>0</v>
          </cell>
          <cell r="Z4242">
            <v>0</v>
          </cell>
        </row>
        <row r="4243">
          <cell r="M4243">
            <v>0</v>
          </cell>
          <cell r="N4243">
            <v>0</v>
          </cell>
          <cell r="O4243">
            <v>0</v>
          </cell>
          <cell r="P4243">
            <v>0</v>
          </cell>
          <cell r="Q4243">
            <v>0</v>
          </cell>
          <cell r="R4243">
            <v>0</v>
          </cell>
          <cell r="S4243">
            <v>0</v>
          </cell>
          <cell r="T4243">
            <v>0</v>
          </cell>
          <cell r="U4243">
            <v>0</v>
          </cell>
          <cell r="V4243">
            <v>0</v>
          </cell>
          <cell r="W4243">
            <v>0</v>
          </cell>
          <cell r="X4243">
            <v>0</v>
          </cell>
          <cell r="Y4243">
            <v>0</v>
          </cell>
          <cell r="Z4243">
            <v>0</v>
          </cell>
        </row>
        <row r="4244">
          <cell r="M4244">
            <v>0</v>
          </cell>
          <cell r="N4244">
            <v>0</v>
          </cell>
          <cell r="O4244">
            <v>0</v>
          </cell>
          <cell r="P4244">
            <v>0</v>
          </cell>
          <cell r="Q4244">
            <v>0</v>
          </cell>
          <cell r="R4244">
            <v>0</v>
          </cell>
          <cell r="S4244">
            <v>0</v>
          </cell>
          <cell r="T4244">
            <v>0</v>
          </cell>
          <cell r="U4244">
            <v>0</v>
          </cell>
          <cell r="V4244">
            <v>0</v>
          </cell>
          <cell r="W4244">
            <v>0</v>
          </cell>
          <cell r="X4244">
            <v>0</v>
          </cell>
          <cell r="Y4244">
            <v>0</v>
          </cell>
          <cell r="Z4244">
            <v>0</v>
          </cell>
        </row>
        <row r="4245">
          <cell r="M4245">
            <v>0</v>
          </cell>
          <cell r="N4245">
            <v>0</v>
          </cell>
          <cell r="O4245">
            <v>0</v>
          </cell>
          <cell r="P4245">
            <v>0</v>
          </cell>
          <cell r="Q4245">
            <v>0</v>
          </cell>
          <cell r="R4245">
            <v>0</v>
          </cell>
          <cell r="S4245">
            <v>0</v>
          </cell>
          <cell r="T4245">
            <v>0</v>
          </cell>
          <cell r="U4245">
            <v>0</v>
          </cell>
          <cell r="V4245">
            <v>0</v>
          </cell>
          <cell r="W4245">
            <v>0</v>
          </cell>
          <cell r="X4245">
            <v>0</v>
          </cell>
          <cell r="Y4245">
            <v>0</v>
          </cell>
          <cell r="Z4245">
            <v>0</v>
          </cell>
        </row>
        <row r="4246">
          <cell r="M4246">
            <v>0</v>
          </cell>
          <cell r="N4246">
            <v>0</v>
          </cell>
          <cell r="O4246">
            <v>0</v>
          </cell>
          <cell r="P4246">
            <v>0</v>
          </cell>
          <cell r="Q4246">
            <v>0</v>
          </cell>
          <cell r="R4246">
            <v>0</v>
          </cell>
          <cell r="S4246">
            <v>0</v>
          </cell>
          <cell r="T4246">
            <v>0</v>
          </cell>
          <cell r="U4246">
            <v>0</v>
          </cell>
          <cell r="V4246">
            <v>0</v>
          </cell>
          <cell r="W4246">
            <v>0</v>
          </cell>
          <cell r="X4246">
            <v>0</v>
          </cell>
          <cell r="Y4246">
            <v>0</v>
          </cell>
          <cell r="Z4246">
            <v>0</v>
          </cell>
        </row>
        <row r="4247">
          <cell r="M4247">
            <v>0</v>
          </cell>
          <cell r="N4247">
            <v>0</v>
          </cell>
          <cell r="O4247">
            <v>0</v>
          </cell>
          <cell r="P4247">
            <v>0</v>
          </cell>
          <cell r="Q4247">
            <v>0</v>
          </cell>
          <cell r="R4247">
            <v>0</v>
          </cell>
          <cell r="S4247">
            <v>0</v>
          </cell>
          <cell r="T4247">
            <v>0</v>
          </cell>
          <cell r="U4247">
            <v>0</v>
          </cell>
          <cell r="V4247">
            <v>0</v>
          </cell>
          <cell r="W4247">
            <v>0</v>
          </cell>
          <cell r="X4247">
            <v>0</v>
          </cell>
          <cell r="Y4247">
            <v>0</v>
          </cell>
          <cell r="Z4247">
            <v>0</v>
          </cell>
        </row>
        <row r="4248">
          <cell r="M4248">
            <v>0</v>
          </cell>
          <cell r="N4248">
            <v>0</v>
          </cell>
          <cell r="O4248">
            <v>0</v>
          </cell>
          <cell r="P4248">
            <v>0</v>
          </cell>
          <cell r="Q4248">
            <v>0</v>
          </cell>
          <cell r="R4248">
            <v>0</v>
          </cell>
          <cell r="S4248">
            <v>0</v>
          </cell>
          <cell r="T4248">
            <v>0</v>
          </cell>
          <cell r="U4248">
            <v>0</v>
          </cell>
          <cell r="V4248">
            <v>0</v>
          </cell>
          <cell r="W4248">
            <v>0</v>
          </cell>
          <cell r="X4248">
            <v>0</v>
          </cell>
          <cell r="Y4248">
            <v>0</v>
          </cell>
          <cell r="Z4248">
            <v>0</v>
          </cell>
        </row>
        <row r="4249">
          <cell r="M4249">
            <v>0</v>
          </cell>
          <cell r="N4249">
            <v>0</v>
          </cell>
          <cell r="O4249">
            <v>0</v>
          </cell>
          <cell r="P4249">
            <v>0</v>
          </cell>
          <cell r="Q4249">
            <v>0</v>
          </cell>
          <cell r="R4249">
            <v>0</v>
          </cell>
          <cell r="S4249">
            <v>0</v>
          </cell>
          <cell r="T4249">
            <v>0</v>
          </cell>
          <cell r="U4249">
            <v>0</v>
          </cell>
          <cell r="V4249">
            <v>0</v>
          </cell>
          <cell r="W4249">
            <v>0</v>
          </cell>
          <cell r="X4249">
            <v>0</v>
          </cell>
          <cell r="Y4249">
            <v>0</v>
          </cell>
          <cell r="Z4249">
            <v>0</v>
          </cell>
        </row>
        <row r="4250">
          <cell r="M4250">
            <v>0</v>
          </cell>
          <cell r="N4250">
            <v>0</v>
          </cell>
          <cell r="O4250">
            <v>0</v>
          </cell>
          <cell r="P4250">
            <v>0</v>
          </cell>
          <cell r="Q4250">
            <v>0</v>
          </cell>
          <cell r="R4250">
            <v>0</v>
          </cell>
          <cell r="S4250">
            <v>0</v>
          </cell>
          <cell r="T4250">
            <v>0</v>
          </cell>
          <cell r="U4250">
            <v>0</v>
          </cell>
          <cell r="V4250">
            <v>0</v>
          </cell>
          <cell r="W4250">
            <v>0</v>
          </cell>
          <cell r="X4250">
            <v>0</v>
          </cell>
          <cell r="Y4250">
            <v>0</v>
          </cell>
          <cell r="Z4250">
            <v>0</v>
          </cell>
        </row>
        <row r="4251">
          <cell r="M4251">
            <v>0</v>
          </cell>
          <cell r="N4251">
            <v>0</v>
          </cell>
          <cell r="O4251">
            <v>0</v>
          </cell>
          <cell r="P4251">
            <v>0</v>
          </cell>
          <cell r="Q4251">
            <v>0</v>
          </cell>
          <cell r="R4251">
            <v>0</v>
          </cell>
          <cell r="S4251">
            <v>0</v>
          </cell>
          <cell r="T4251">
            <v>0</v>
          </cell>
          <cell r="U4251">
            <v>0</v>
          </cell>
          <cell r="V4251">
            <v>0</v>
          </cell>
          <cell r="W4251">
            <v>0</v>
          </cell>
          <cell r="X4251">
            <v>0</v>
          </cell>
          <cell r="Y4251">
            <v>0</v>
          </cell>
          <cell r="Z4251">
            <v>0</v>
          </cell>
        </row>
        <row r="4252">
          <cell r="M4252">
            <v>0</v>
          </cell>
          <cell r="N4252">
            <v>0</v>
          </cell>
          <cell r="O4252">
            <v>0</v>
          </cell>
          <cell r="P4252">
            <v>0</v>
          </cell>
          <cell r="Q4252">
            <v>0</v>
          </cell>
          <cell r="R4252">
            <v>0</v>
          </cell>
          <cell r="S4252">
            <v>0</v>
          </cell>
          <cell r="T4252">
            <v>0</v>
          </cell>
          <cell r="U4252">
            <v>0</v>
          </cell>
          <cell r="V4252">
            <v>0</v>
          </cell>
          <cell r="W4252">
            <v>0</v>
          </cell>
          <cell r="X4252">
            <v>0</v>
          </cell>
          <cell r="Y4252">
            <v>0</v>
          </cell>
          <cell r="Z4252">
            <v>0</v>
          </cell>
        </row>
        <row r="4253">
          <cell r="M4253">
            <v>0</v>
          </cell>
          <cell r="N4253">
            <v>0</v>
          </cell>
          <cell r="O4253">
            <v>0</v>
          </cell>
          <cell r="P4253">
            <v>0</v>
          </cell>
          <cell r="Q4253">
            <v>0</v>
          </cell>
          <cell r="R4253">
            <v>0</v>
          </cell>
          <cell r="S4253">
            <v>0</v>
          </cell>
          <cell r="T4253">
            <v>0</v>
          </cell>
          <cell r="U4253">
            <v>0</v>
          </cell>
          <cell r="V4253">
            <v>0</v>
          </cell>
          <cell r="W4253">
            <v>0</v>
          </cell>
          <cell r="X4253">
            <v>0</v>
          </cell>
          <cell r="Y4253">
            <v>0</v>
          </cell>
          <cell r="Z4253">
            <v>0</v>
          </cell>
        </row>
        <row r="4254">
          <cell r="M4254">
            <v>0</v>
          </cell>
          <cell r="N4254">
            <v>0</v>
          </cell>
          <cell r="O4254">
            <v>0</v>
          </cell>
          <cell r="P4254">
            <v>0</v>
          </cell>
          <cell r="Q4254">
            <v>0</v>
          </cell>
          <cell r="R4254">
            <v>0</v>
          </cell>
          <cell r="S4254">
            <v>0</v>
          </cell>
          <cell r="T4254">
            <v>0</v>
          </cell>
          <cell r="U4254">
            <v>0</v>
          </cell>
          <cell r="V4254">
            <v>0</v>
          </cell>
          <cell r="W4254">
            <v>0</v>
          </cell>
          <cell r="X4254">
            <v>0</v>
          </cell>
          <cell r="Y4254">
            <v>0</v>
          </cell>
          <cell r="Z4254">
            <v>0</v>
          </cell>
        </row>
        <row r="4255">
          <cell r="M4255">
            <v>0</v>
          </cell>
          <cell r="N4255">
            <v>0</v>
          </cell>
          <cell r="O4255">
            <v>0</v>
          </cell>
          <cell r="P4255">
            <v>0</v>
          </cell>
          <cell r="Q4255">
            <v>0</v>
          </cell>
          <cell r="R4255">
            <v>0</v>
          </cell>
          <cell r="S4255">
            <v>0</v>
          </cell>
          <cell r="T4255">
            <v>0</v>
          </cell>
          <cell r="U4255">
            <v>0</v>
          </cell>
          <cell r="V4255">
            <v>0</v>
          </cell>
          <cell r="W4255">
            <v>0</v>
          </cell>
          <cell r="X4255">
            <v>0</v>
          </cell>
          <cell r="Y4255">
            <v>0</v>
          </cell>
          <cell r="Z4255">
            <v>0</v>
          </cell>
        </row>
        <row r="4256">
          <cell r="M4256">
            <v>0</v>
          </cell>
          <cell r="N4256">
            <v>0</v>
          </cell>
          <cell r="O4256">
            <v>0</v>
          </cell>
          <cell r="P4256">
            <v>0</v>
          </cell>
          <cell r="Q4256">
            <v>0</v>
          </cell>
          <cell r="R4256">
            <v>0</v>
          </cell>
          <cell r="S4256">
            <v>0</v>
          </cell>
          <cell r="T4256">
            <v>0</v>
          </cell>
          <cell r="U4256">
            <v>0</v>
          </cell>
          <cell r="V4256">
            <v>0</v>
          </cell>
          <cell r="W4256">
            <v>0</v>
          </cell>
          <cell r="X4256">
            <v>0</v>
          </cell>
          <cell r="Y4256">
            <v>0</v>
          </cell>
          <cell r="Z4256">
            <v>0</v>
          </cell>
        </row>
        <row r="4257">
          <cell r="M4257">
            <v>0</v>
          </cell>
          <cell r="N4257">
            <v>0</v>
          </cell>
          <cell r="O4257">
            <v>0</v>
          </cell>
          <cell r="P4257">
            <v>0</v>
          </cell>
          <cell r="Q4257">
            <v>0</v>
          </cell>
          <cell r="R4257">
            <v>0</v>
          </cell>
          <cell r="S4257">
            <v>0</v>
          </cell>
          <cell r="T4257">
            <v>0</v>
          </cell>
          <cell r="U4257">
            <v>0</v>
          </cell>
          <cell r="V4257">
            <v>0</v>
          </cell>
          <cell r="W4257">
            <v>0</v>
          </cell>
          <cell r="X4257">
            <v>0</v>
          </cell>
          <cell r="Y4257">
            <v>0</v>
          </cell>
          <cell r="Z4257">
            <v>0</v>
          </cell>
        </row>
        <row r="4258">
          <cell r="M4258">
            <v>0</v>
          </cell>
          <cell r="N4258">
            <v>0</v>
          </cell>
          <cell r="O4258">
            <v>0</v>
          </cell>
          <cell r="P4258">
            <v>0</v>
          </cell>
          <cell r="Q4258">
            <v>0</v>
          </cell>
          <cell r="R4258">
            <v>0</v>
          </cell>
          <cell r="S4258">
            <v>0</v>
          </cell>
          <cell r="T4258">
            <v>0</v>
          </cell>
          <cell r="U4258">
            <v>0</v>
          </cell>
          <cell r="V4258">
            <v>0</v>
          </cell>
          <cell r="W4258">
            <v>0</v>
          </cell>
          <cell r="X4258">
            <v>0</v>
          </cell>
          <cell r="Y4258">
            <v>0</v>
          </cell>
          <cell r="Z4258">
            <v>0</v>
          </cell>
        </row>
        <row r="4259">
          <cell r="M4259">
            <v>0</v>
          </cell>
          <cell r="N4259">
            <v>0</v>
          </cell>
          <cell r="O4259">
            <v>0</v>
          </cell>
          <cell r="P4259">
            <v>0</v>
          </cell>
          <cell r="Q4259">
            <v>0</v>
          </cell>
          <cell r="R4259">
            <v>0</v>
          </cell>
          <cell r="S4259">
            <v>0</v>
          </cell>
          <cell r="T4259">
            <v>0</v>
          </cell>
          <cell r="U4259">
            <v>0</v>
          </cell>
          <cell r="V4259">
            <v>0</v>
          </cell>
          <cell r="W4259">
            <v>0</v>
          </cell>
          <cell r="X4259">
            <v>0</v>
          </cell>
          <cell r="Y4259">
            <v>0</v>
          </cell>
          <cell r="Z4259">
            <v>0</v>
          </cell>
        </row>
        <row r="4260">
          <cell r="M4260">
            <v>0</v>
          </cell>
          <cell r="N4260">
            <v>0</v>
          </cell>
          <cell r="O4260">
            <v>0</v>
          </cell>
          <cell r="P4260">
            <v>0</v>
          </cell>
          <cell r="Q4260">
            <v>0</v>
          </cell>
          <cell r="R4260">
            <v>0</v>
          </cell>
          <cell r="S4260">
            <v>0</v>
          </cell>
          <cell r="T4260">
            <v>0</v>
          </cell>
          <cell r="U4260">
            <v>0</v>
          </cell>
          <cell r="V4260">
            <v>0</v>
          </cell>
          <cell r="W4260">
            <v>0</v>
          </cell>
          <cell r="X4260">
            <v>0</v>
          </cell>
          <cell r="Y4260">
            <v>0</v>
          </cell>
          <cell r="Z4260">
            <v>0</v>
          </cell>
        </row>
        <row r="4261">
          <cell r="M4261">
            <v>0</v>
          </cell>
          <cell r="N4261">
            <v>0</v>
          </cell>
          <cell r="O4261">
            <v>0</v>
          </cell>
          <cell r="P4261">
            <v>0</v>
          </cell>
          <cell r="Q4261">
            <v>0</v>
          </cell>
          <cell r="R4261">
            <v>0</v>
          </cell>
          <cell r="S4261">
            <v>0</v>
          </cell>
          <cell r="T4261">
            <v>0</v>
          </cell>
          <cell r="U4261">
            <v>0</v>
          </cell>
          <cell r="V4261">
            <v>0</v>
          </cell>
          <cell r="W4261">
            <v>0</v>
          </cell>
          <cell r="X4261">
            <v>0</v>
          </cell>
          <cell r="Y4261">
            <v>0</v>
          </cell>
          <cell r="Z4261">
            <v>0</v>
          </cell>
        </row>
        <row r="4262">
          <cell r="M4262">
            <v>0</v>
          </cell>
          <cell r="N4262">
            <v>0</v>
          </cell>
          <cell r="O4262">
            <v>0</v>
          </cell>
          <cell r="P4262">
            <v>0</v>
          </cell>
          <cell r="Q4262">
            <v>0</v>
          </cell>
          <cell r="R4262">
            <v>0</v>
          </cell>
          <cell r="S4262">
            <v>0</v>
          </cell>
          <cell r="T4262">
            <v>0</v>
          </cell>
          <cell r="U4262">
            <v>0</v>
          </cell>
          <cell r="V4262">
            <v>0</v>
          </cell>
          <cell r="W4262">
            <v>0</v>
          </cell>
          <cell r="X4262">
            <v>0</v>
          </cell>
          <cell r="Y4262">
            <v>0</v>
          </cell>
          <cell r="Z4262">
            <v>0</v>
          </cell>
        </row>
        <row r="4263">
          <cell r="M4263">
            <v>0</v>
          </cell>
          <cell r="N4263">
            <v>0</v>
          </cell>
          <cell r="O4263">
            <v>0</v>
          </cell>
          <cell r="P4263">
            <v>0</v>
          </cell>
          <cell r="Q4263">
            <v>0</v>
          </cell>
          <cell r="R4263">
            <v>0</v>
          </cell>
          <cell r="S4263">
            <v>0</v>
          </cell>
          <cell r="T4263">
            <v>0</v>
          </cell>
          <cell r="U4263">
            <v>0</v>
          </cell>
          <cell r="V4263">
            <v>0</v>
          </cell>
          <cell r="W4263">
            <v>0</v>
          </cell>
          <cell r="X4263">
            <v>0</v>
          </cell>
          <cell r="Y4263">
            <v>0</v>
          </cell>
          <cell r="Z4263">
            <v>0</v>
          </cell>
        </row>
        <row r="4264">
          <cell r="M4264">
            <v>0</v>
          </cell>
          <cell r="N4264">
            <v>0</v>
          </cell>
          <cell r="O4264">
            <v>0</v>
          </cell>
          <cell r="P4264">
            <v>0</v>
          </cell>
          <cell r="Q4264">
            <v>0</v>
          </cell>
          <cell r="R4264">
            <v>0</v>
          </cell>
          <cell r="S4264">
            <v>0</v>
          </cell>
          <cell r="T4264">
            <v>0</v>
          </cell>
          <cell r="U4264">
            <v>0</v>
          </cell>
          <cell r="V4264">
            <v>0</v>
          </cell>
          <cell r="W4264">
            <v>0</v>
          </cell>
          <cell r="X4264">
            <v>0</v>
          </cell>
          <cell r="Y4264">
            <v>0</v>
          </cell>
          <cell r="Z4264">
            <v>0</v>
          </cell>
        </row>
        <row r="4265">
          <cell r="M4265">
            <v>0</v>
          </cell>
          <cell r="N4265">
            <v>0</v>
          </cell>
          <cell r="O4265">
            <v>0</v>
          </cell>
          <cell r="P4265">
            <v>0</v>
          </cell>
          <cell r="Q4265">
            <v>0</v>
          </cell>
          <cell r="R4265">
            <v>0</v>
          </cell>
          <cell r="S4265">
            <v>0</v>
          </cell>
          <cell r="T4265">
            <v>0</v>
          </cell>
          <cell r="U4265">
            <v>0</v>
          </cell>
          <cell r="V4265">
            <v>0</v>
          </cell>
          <cell r="W4265">
            <v>0</v>
          </cell>
          <cell r="X4265">
            <v>0</v>
          </cell>
          <cell r="Y4265">
            <v>0</v>
          </cell>
          <cell r="Z4265">
            <v>0</v>
          </cell>
        </row>
        <row r="4266">
          <cell r="M4266">
            <v>0</v>
          </cell>
          <cell r="N4266">
            <v>0</v>
          </cell>
          <cell r="O4266">
            <v>0</v>
          </cell>
          <cell r="P4266">
            <v>0</v>
          </cell>
          <cell r="Q4266">
            <v>0</v>
          </cell>
          <cell r="R4266">
            <v>0</v>
          </cell>
          <cell r="S4266">
            <v>0</v>
          </cell>
          <cell r="T4266">
            <v>0</v>
          </cell>
          <cell r="U4266">
            <v>0</v>
          </cell>
          <cell r="V4266">
            <v>0</v>
          </cell>
          <cell r="W4266">
            <v>0</v>
          </cell>
          <cell r="X4266">
            <v>0</v>
          </cell>
          <cell r="Y4266">
            <v>0</v>
          </cell>
          <cell r="Z4266">
            <v>0</v>
          </cell>
        </row>
        <row r="4267">
          <cell r="M4267">
            <v>0</v>
          </cell>
          <cell r="N4267">
            <v>0</v>
          </cell>
          <cell r="O4267">
            <v>0</v>
          </cell>
          <cell r="P4267">
            <v>0</v>
          </cell>
          <cell r="Q4267">
            <v>0</v>
          </cell>
          <cell r="R4267">
            <v>0</v>
          </cell>
          <cell r="S4267">
            <v>0</v>
          </cell>
          <cell r="T4267">
            <v>0</v>
          </cell>
          <cell r="U4267">
            <v>0</v>
          </cell>
          <cell r="V4267">
            <v>0</v>
          </cell>
          <cell r="W4267">
            <v>0</v>
          </cell>
          <cell r="X4267">
            <v>0</v>
          </cell>
          <cell r="Y4267">
            <v>0</v>
          </cell>
          <cell r="Z4267">
            <v>0</v>
          </cell>
        </row>
        <row r="4268">
          <cell r="M4268">
            <v>0</v>
          </cell>
          <cell r="N4268">
            <v>0</v>
          </cell>
          <cell r="O4268">
            <v>0</v>
          </cell>
          <cell r="P4268">
            <v>0</v>
          </cell>
          <cell r="Q4268">
            <v>0</v>
          </cell>
          <cell r="R4268">
            <v>0</v>
          </cell>
          <cell r="S4268">
            <v>0</v>
          </cell>
          <cell r="T4268">
            <v>0</v>
          </cell>
          <cell r="U4268">
            <v>0</v>
          </cell>
          <cell r="V4268">
            <v>0</v>
          </cell>
          <cell r="W4268">
            <v>0</v>
          </cell>
          <cell r="X4268">
            <v>0</v>
          </cell>
          <cell r="Y4268">
            <v>0</v>
          </cell>
          <cell r="Z4268">
            <v>0</v>
          </cell>
        </row>
        <row r="4269">
          <cell r="M4269">
            <v>0</v>
          </cell>
          <cell r="N4269">
            <v>0</v>
          </cell>
          <cell r="O4269">
            <v>0</v>
          </cell>
          <cell r="P4269">
            <v>0</v>
          </cell>
          <cell r="Q4269">
            <v>0</v>
          </cell>
          <cell r="R4269">
            <v>0</v>
          </cell>
          <cell r="S4269">
            <v>0</v>
          </cell>
          <cell r="T4269">
            <v>0</v>
          </cell>
          <cell r="U4269">
            <v>0</v>
          </cell>
          <cell r="V4269">
            <v>0</v>
          </cell>
          <cell r="W4269">
            <v>0</v>
          </cell>
          <cell r="X4269">
            <v>0</v>
          </cell>
          <cell r="Y4269">
            <v>0</v>
          </cell>
          <cell r="Z4269">
            <v>0</v>
          </cell>
        </row>
        <row r="4270">
          <cell r="M4270">
            <v>0</v>
          </cell>
          <cell r="N4270">
            <v>0</v>
          </cell>
          <cell r="O4270">
            <v>0</v>
          </cell>
          <cell r="P4270">
            <v>0</v>
          </cell>
          <cell r="Q4270">
            <v>0</v>
          </cell>
          <cell r="R4270">
            <v>0</v>
          </cell>
          <cell r="S4270">
            <v>0</v>
          </cell>
          <cell r="T4270">
            <v>0</v>
          </cell>
          <cell r="U4270">
            <v>0</v>
          </cell>
          <cell r="V4270">
            <v>0</v>
          </cell>
          <cell r="W4270">
            <v>0</v>
          </cell>
          <cell r="X4270">
            <v>0</v>
          </cell>
          <cell r="Y4270">
            <v>0</v>
          </cell>
          <cell r="Z4270">
            <v>0</v>
          </cell>
        </row>
        <row r="4271">
          <cell r="M4271">
            <v>0</v>
          </cell>
          <cell r="N4271">
            <v>0</v>
          </cell>
          <cell r="O4271">
            <v>0</v>
          </cell>
          <cell r="P4271">
            <v>0</v>
          </cell>
          <cell r="Q4271">
            <v>0</v>
          </cell>
          <cell r="R4271">
            <v>0</v>
          </cell>
          <cell r="S4271">
            <v>0</v>
          </cell>
          <cell r="T4271">
            <v>0</v>
          </cell>
          <cell r="U4271">
            <v>0</v>
          </cell>
          <cell r="V4271">
            <v>0</v>
          </cell>
          <cell r="W4271">
            <v>0</v>
          </cell>
          <cell r="X4271">
            <v>0</v>
          </cell>
          <cell r="Y4271">
            <v>0</v>
          </cell>
          <cell r="Z4271">
            <v>0</v>
          </cell>
        </row>
        <row r="4272">
          <cell r="M4272">
            <v>0</v>
          </cell>
          <cell r="N4272">
            <v>0</v>
          </cell>
          <cell r="O4272">
            <v>0</v>
          </cell>
          <cell r="P4272">
            <v>0</v>
          </cell>
          <cell r="Q4272">
            <v>0</v>
          </cell>
          <cell r="R4272">
            <v>0</v>
          </cell>
          <cell r="S4272">
            <v>0</v>
          </cell>
          <cell r="T4272">
            <v>0</v>
          </cell>
          <cell r="U4272">
            <v>0</v>
          </cell>
          <cell r="V4272">
            <v>0</v>
          </cell>
          <cell r="W4272">
            <v>0</v>
          </cell>
          <cell r="X4272">
            <v>0</v>
          </cell>
          <cell r="Y4272">
            <v>0</v>
          </cell>
          <cell r="Z4272">
            <v>0</v>
          </cell>
        </row>
        <row r="4273">
          <cell r="M4273">
            <v>0</v>
          </cell>
          <cell r="N4273">
            <v>0</v>
          </cell>
          <cell r="O4273">
            <v>0</v>
          </cell>
          <cell r="P4273">
            <v>0</v>
          </cell>
          <cell r="Q4273">
            <v>0</v>
          </cell>
          <cell r="R4273">
            <v>0</v>
          </cell>
          <cell r="S4273">
            <v>0</v>
          </cell>
          <cell r="T4273">
            <v>0</v>
          </cell>
          <cell r="U4273">
            <v>0</v>
          </cell>
          <cell r="V4273">
            <v>0</v>
          </cell>
          <cell r="W4273">
            <v>0</v>
          </cell>
          <cell r="X4273">
            <v>0</v>
          </cell>
          <cell r="Y4273">
            <v>0</v>
          </cell>
          <cell r="Z4273">
            <v>0</v>
          </cell>
        </row>
        <row r="4274">
          <cell r="M4274">
            <v>0</v>
          </cell>
          <cell r="N4274">
            <v>0</v>
          </cell>
          <cell r="O4274">
            <v>0</v>
          </cell>
          <cell r="P4274">
            <v>0</v>
          </cell>
          <cell r="Q4274">
            <v>0</v>
          </cell>
          <cell r="R4274">
            <v>0</v>
          </cell>
          <cell r="S4274">
            <v>0</v>
          </cell>
          <cell r="T4274">
            <v>0</v>
          </cell>
          <cell r="U4274">
            <v>0</v>
          </cell>
          <cell r="V4274">
            <v>0</v>
          </cell>
          <cell r="W4274">
            <v>0</v>
          </cell>
          <cell r="X4274">
            <v>0</v>
          </cell>
          <cell r="Y4274">
            <v>0</v>
          </cell>
          <cell r="Z4274">
            <v>0</v>
          </cell>
        </row>
        <row r="4275">
          <cell r="M4275">
            <v>0</v>
          </cell>
          <cell r="N4275">
            <v>0</v>
          </cell>
          <cell r="O4275">
            <v>0</v>
          </cell>
          <cell r="P4275">
            <v>0</v>
          </cell>
          <cell r="Q4275">
            <v>0</v>
          </cell>
          <cell r="R4275">
            <v>0</v>
          </cell>
          <cell r="S4275">
            <v>0</v>
          </cell>
          <cell r="T4275">
            <v>0</v>
          </cell>
          <cell r="U4275">
            <v>0</v>
          </cell>
          <cell r="V4275">
            <v>0</v>
          </cell>
          <cell r="W4275">
            <v>0</v>
          </cell>
          <cell r="X4275">
            <v>0</v>
          </cell>
          <cell r="Y4275">
            <v>0</v>
          </cell>
          <cell r="Z4275">
            <v>0</v>
          </cell>
        </row>
        <row r="4276">
          <cell r="M4276">
            <v>0</v>
          </cell>
          <cell r="N4276">
            <v>0</v>
          </cell>
          <cell r="O4276">
            <v>0</v>
          </cell>
          <cell r="P4276">
            <v>0</v>
          </cell>
          <cell r="Q4276">
            <v>0</v>
          </cell>
          <cell r="R4276">
            <v>0</v>
          </cell>
          <cell r="S4276">
            <v>0</v>
          </cell>
          <cell r="T4276">
            <v>0</v>
          </cell>
          <cell r="U4276">
            <v>0</v>
          </cell>
          <cell r="V4276">
            <v>0</v>
          </cell>
          <cell r="W4276">
            <v>0</v>
          </cell>
          <cell r="X4276">
            <v>0</v>
          </cell>
          <cell r="Y4276">
            <v>0</v>
          </cell>
          <cell r="Z4276">
            <v>0</v>
          </cell>
        </row>
        <row r="4277">
          <cell r="M4277">
            <v>0</v>
          </cell>
          <cell r="N4277">
            <v>0</v>
          </cell>
          <cell r="O4277">
            <v>0</v>
          </cell>
          <cell r="P4277">
            <v>0</v>
          </cell>
          <cell r="Q4277">
            <v>0</v>
          </cell>
          <cell r="R4277">
            <v>0</v>
          </cell>
          <cell r="S4277">
            <v>0</v>
          </cell>
          <cell r="T4277">
            <v>0</v>
          </cell>
          <cell r="U4277">
            <v>0</v>
          </cell>
          <cell r="V4277">
            <v>0</v>
          </cell>
          <cell r="W4277">
            <v>0</v>
          </cell>
          <cell r="X4277">
            <v>0</v>
          </cell>
          <cell r="Y4277">
            <v>0</v>
          </cell>
          <cell r="Z4277">
            <v>0</v>
          </cell>
        </row>
        <row r="4278">
          <cell r="M4278">
            <v>0</v>
          </cell>
          <cell r="N4278">
            <v>0</v>
          </cell>
          <cell r="O4278">
            <v>0</v>
          </cell>
          <cell r="P4278">
            <v>0</v>
          </cell>
          <cell r="Q4278">
            <v>0</v>
          </cell>
          <cell r="R4278">
            <v>0</v>
          </cell>
          <cell r="S4278">
            <v>0</v>
          </cell>
          <cell r="T4278">
            <v>0</v>
          </cell>
          <cell r="U4278">
            <v>0</v>
          </cell>
          <cell r="V4278">
            <v>0</v>
          </cell>
          <cell r="W4278">
            <v>0</v>
          </cell>
          <cell r="X4278">
            <v>0</v>
          </cell>
          <cell r="Y4278">
            <v>0</v>
          </cell>
          <cell r="Z4278">
            <v>0</v>
          </cell>
        </row>
        <row r="4279">
          <cell r="M4279">
            <v>0</v>
          </cell>
          <cell r="N4279">
            <v>0</v>
          </cell>
          <cell r="O4279">
            <v>0</v>
          </cell>
          <cell r="P4279">
            <v>0</v>
          </cell>
          <cell r="Q4279">
            <v>0</v>
          </cell>
          <cell r="R4279">
            <v>0</v>
          </cell>
          <cell r="S4279">
            <v>0</v>
          </cell>
          <cell r="T4279">
            <v>0</v>
          </cell>
          <cell r="U4279">
            <v>0</v>
          </cell>
          <cell r="V4279">
            <v>0</v>
          </cell>
          <cell r="W4279">
            <v>0</v>
          </cell>
          <cell r="X4279">
            <v>0</v>
          </cell>
          <cell r="Y4279">
            <v>0</v>
          </cell>
          <cell r="Z4279">
            <v>0</v>
          </cell>
        </row>
        <row r="4280">
          <cell r="M4280">
            <v>0</v>
          </cell>
          <cell r="N4280">
            <v>0</v>
          </cell>
          <cell r="O4280">
            <v>0</v>
          </cell>
          <cell r="P4280">
            <v>0</v>
          </cell>
          <cell r="Q4280">
            <v>0</v>
          </cell>
          <cell r="R4280">
            <v>0</v>
          </cell>
          <cell r="S4280">
            <v>0</v>
          </cell>
          <cell r="T4280">
            <v>0</v>
          </cell>
          <cell r="U4280">
            <v>0</v>
          </cell>
          <cell r="V4280">
            <v>0</v>
          </cell>
          <cell r="W4280">
            <v>0</v>
          </cell>
          <cell r="X4280">
            <v>0</v>
          </cell>
          <cell r="Y4280">
            <v>0</v>
          </cell>
          <cell r="Z4280">
            <v>0</v>
          </cell>
        </row>
        <row r="4281">
          <cell r="M4281">
            <v>0</v>
          </cell>
          <cell r="N4281">
            <v>0</v>
          </cell>
          <cell r="O4281">
            <v>0</v>
          </cell>
          <cell r="P4281">
            <v>0</v>
          </cell>
          <cell r="Q4281">
            <v>0</v>
          </cell>
          <cell r="R4281">
            <v>0</v>
          </cell>
          <cell r="S4281">
            <v>0</v>
          </cell>
          <cell r="T4281">
            <v>0</v>
          </cell>
          <cell r="U4281">
            <v>0</v>
          </cell>
          <cell r="V4281">
            <v>0</v>
          </cell>
          <cell r="W4281">
            <v>0</v>
          </cell>
          <cell r="X4281">
            <v>0</v>
          </cell>
          <cell r="Y4281">
            <v>0</v>
          </cell>
          <cell r="Z4281">
            <v>0</v>
          </cell>
        </row>
        <row r="4282">
          <cell r="M4282">
            <v>0</v>
          </cell>
          <cell r="N4282">
            <v>0</v>
          </cell>
          <cell r="O4282">
            <v>0</v>
          </cell>
          <cell r="P4282">
            <v>0</v>
          </cell>
          <cell r="Q4282">
            <v>0</v>
          </cell>
          <cell r="R4282">
            <v>0</v>
          </cell>
          <cell r="S4282">
            <v>0</v>
          </cell>
          <cell r="T4282">
            <v>0</v>
          </cell>
          <cell r="U4282">
            <v>0</v>
          </cell>
          <cell r="V4282">
            <v>0</v>
          </cell>
          <cell r="W4282">
            <v>0</v>
          </cell>
          <cell r="X4282">
            <v>0</v>
          </cell>
          <cell r="Y4282">
            <v>0</v>
          </cell>
          <cell r="Z4282">
            <v>0</v>
          </cell>
        </row>
        <row r="4283">
          <cell r="M4283">
            <v>0</v>
          </cell>
          <cell r="N4283">
            <v>0</v>
          </cell>
          <cell r="O4283">
            <v>0</v>
          </cell>
          <cell r="P4283">
            <v>0</v>
          </cell>
          <cell r="Q4283">
            <v>0</v>
          </cell>
          <cell r="R4283">
            <v>0</v>
          </cell>
          <cell r="S4283">
            <v>0</v>
          </cell>
          <cell r="T4283">
            <v>0</v>
          </cell>
          <cell r="U4283">
            <v>0</v>
          </cell>
          <cell r="V4283">
            <v>0</v>
          </cell>
          <cell r="W4283">
            <v>0</v>
          </cell>
          <cell r="X4283">
            <v>0</v>
          </cell>
          <cell r="Y4283">
            <v>0</v>
          </cell>
          <cell r="Z4283">
            <v>0</v>
          </cell>
        </row>
        <row r="4284">
          <cell r="M4284">
            <v>0</v>
          </cell>
          <cell r="N4284">
            <v>0</v>
          </cell>
          <cell r="O4284">
            <v>0</v>
          </cell>
          <cell r="P4284">
            <v>0</v>
          </cell>
          <cell r="Q4284">
            <v>0</v>
          </cell>
          <cell r="R4284">
            <v>0</v>
          </cell>
          <cell r="S4284">
            <v>0</v>
          </cell>
          <cell r="T4284">
            <v>0</v>
          </cell>
          <cell r="U4284">
            <v>0</v>
          </cell>
          <cell r="V4284">
            <v>0</v>
          </cell>
          <cell r="W4284">
            <v>0</v>
          </cell>
          <cell r="X4284">
            <v>0</v>
          </cell>
          <cell r="Y4284">
            <v>0</v>
          </cell>
          <cell r="Z4284">
            <v>0</v>
          </cell>
        </row>
        <row r="4285">
          <cell r="M4285">
            <v>0</v>
          </cell>
          <cell r="N4285">
            <v>0</v>
          </cell>
          <cell r="O4285">
            <v>0</v>
          </cell>
          <cell r="P4285">
            <v>0</v>
          </cell>
          <cell r="Q4285">
            <v>0</v>
          </cell>
          <cell r="R4285">
            <v>0</v>
          </cell>
          <cell r="S4285">
            <v>0</v>
          </cell>
          <cell r="T4285">
            <v>0</v>
          </cell>
          <cell r="U4285">
            <v>0</v>
          </cell>
          <cell r="V4285">
            <v>0</v>
          </cell>
          <cell r="W4285">
            <v>0</v>
          </cell>
          <cell r="X4285">
            <v>0</v>
          </cell>
          <cell r="Y4285">
            <v>0</v>
          </cell>
          <cell r="Z4285">
            <v>0</v>
          </cell>
        </row>
        <row r="4286">
          <cell r="M4286">
            <v>0</v>
          </cell>
          <cell r="N4286">
            <v>0</v>
          </cell>
          <cell r="O4286">
            <v>0</v>
          </cell>
          <cell r="P4286">
            <v>0</v>
          </cell>
          <cell r="Q4286">
            <v>0</v>
          </cell>
          <cell r="R4286">
            <v>0</v>
          </cell>
          <cell r="S4286">
            <v>0</v>
          </cell>
          <cell r="T4286">
            <v>0</v>
          </cell>
          <cell r="U4286">
            <v>0</v>
          </cell>
          <cell r="V4286">
            <v>0</v>
          </cell>
          <cell r="W4286">
            <v>0</v>
          </cell>
          <cell r="X4286">
            <v>0</v>
          </cell>
          <cell r="Y4286">
            <v>0</v>
          </cell>
          <cell r="Z4286">
            <v>0</v>
          </cell>
        </row>
        <row r="4287">
          <cell r="M4287">
            <v>0</v>
          </cell>
          <cell r="N4287">
            <v>0</v>
          </cell>
          <cell r="O4287">
            <v>0</v>
          </cell>
          <cell r="P4287">
            <v>0</v>
          </cell>
          <cell r="Q4287">
            <v>0</v>
          </cell>
          <cell r="R4287">
            <v>0</v>
          </cell>
          <cell r="S4287">
            <v>0</v>
          </cell>
          <cell r="T4287">
            <v>0</v>
          </cell>
          <cell r="U4287">
            <v>0</v>
          </cell>
          <cell r="V4287">
            <v>0</v>
          </cell>
          <cell r="W4287">
            <v>0</v>
          </cell>
          <cell r="X4287">
            <v>0</v>
          </cell>
          <cell r="Y4287">
            <v>0</v>
          </cell>
          <cell r="Z4287">
            <v>0</v>
          </cell>
        </row>
        <row r="4288">
          <cell r="M4288">
            <v>0</v>
          </cell>
          <cell r="N4288">
            <v>0</v>
          </cell>
          <cell r="O4288">
            <v>0</v>
          </cell>
          <cell r="P4288">
            <v>0</v>
          </cell>
          <cell r="Q4288">
            <v>0</v>
          </cell>
          <cell r="R4288">
            <v>0</v>
          </cell>
          <cell r="S4288">
            <v>0</v>
          </cell>
          <cell r="T4288">
            <v>0</v>
          </cell>
          <cell r="U4288">
            <v>0</v>
          </cell>
          <cell r="V4288">
            <v>0</v>
          </cell>
          <cell r="W4288">
            <v>0</v>
          </cell>
          <cell r="X4288">
            <v>0</v>
          </cell>
          <cell r="Y4288">
            <v>0</v>
          </cell>
          <cell r="Z4288">
            <v>0</v>
          </cell>
        </row>
        <row r="4289">
          <cell r="M4289">
            <v>0</v>
          </cell>
          <cell r="N4289">
            <v>0</v>
          </cell>
          <cell r="O4289">
            <v>0</v>
          </cell>
          <cell r="P4289">
            <v>0</v>
          </cell>
          <cell r="Q4289">
            <v>0</v>
          </cell>
          <cell r="R4289">
            <v>0</v>
          </cell>
          <cell r="S4289">
            <v>0</v>
          </cell>
          <cell r="T4289">
            <v>0</v>
          </cell>
          <cell r="U4289">
            <v>0</v>
          </cell>
          <cell r="V4289">
            <v>0</v>
          </cell>
          <cell r="W4289">
            <v>0</v>
          </cell>
          <cell r="X4289">
            <v>0</v>
          </cell>
          <cell r="Y4289">
            <v>0</v>
          </cell>
          <cell r="Z4289">
            <v>0</v>
          </cell>
        </row>
        <row r="4290">
          <cell r="M4290">
            <v>0</v>
          </cell>
          <cell r="N4290">
            <v>0</v>
          </cell>
          <cell r="O4290">
            <v>0</v>
          </cell>
          <cell r="P4290">
            <v>0</v>
          </cell>
          <cell r="Q4290">
            <v>0</v>
          </cell>
          <cell r="R4290">
            <v>0</v>
          </cell>
          <cell r="S4290">
            <v>0</v>
          </cell>
          <cell r="T4290">
            <v>0</v>
          </cell>
          <cell r="U4290">
            <v>0</v>
          </cell>
          <cell r="V4290">
            <v>0</v>
          </cell>
          <cell r="W4290">
            <v>0</v>
          </cell>
          <cell r="X4290">
            <v>0</v>
          </cell>
          <cell r="Y4290">
            <v>0</v>
          </cell>
          <cell r="Z4290">
            <v>0</v>
          </cell>
        </row>
        <row r="4291">
          <cell r="M4291">
            <v>0</v>
          </cell>
          <cell r="N4291">
            <v>0</v>
          </cell>
          <cell r="O4291">
            <v>0</v>
          </cell>
          <cell r="P4291">
            <v>0</v>
          </cell>
          <cell r="Q4291">
            <v>0</v>
          </cell>
          <cell r="R4291">
            <v>0</v>
          </cell>
          <cell r="S4291">
            <v>0</v>
          </cell>
          <cell r="T4291">
            <v>0</v>
          </cell>
          <cell r="U4291">
            <v>0</v>
          </cell>
          <cell r="V4291">
            <v>0</v>
          </cell>
          <cell r="W4291">
            <v>0</v>
          </cell>
          <cell r="X4291">
            <v>0</v>
          </cell>
          <cell r="Y4291">
            <v>0</v>
          </cell>
          <cell r="Z4291">
            <v>0</v>
          </cell>
        </row>
        <row r="4292">
          <cell r="M4292">
            <v>0</v>
          </cell>
          <cell r="N4292">
            <v>0</v>
          </cell>
          <cell r="O4292">
            <v>0</v>
          </cell>
          <cell r="P4292">
            <v>0</v>
          </cell>
          <cell r="Q4292">
            <v>0</v>
          </cell>
          <cell r="R4292">
            <v>0</v>
          </cell>
          <cell r="S4292">
            <v>0</v>
          </cell>
          <cell r="T4292">
            <v>0</v>
          </cell>
          <cell r="U4292">
            <v>0</v>
          </cell>
          <cell r="V4292">
            <v>0</v>
          </cell>
          <cell r="W4292">
            <v>0</v>
          </cell>
          <cell r="X4292">
            <v>0</v>
          </cell>
          <cell r="Y4292">
            <v>0</v>
          </cell>
          <cell r="Z4292">
            <v>0</v>
          </cell>
        </row>
        <row r="4293">
          <cell r="M4293">
            <v>0</v>
          </cell>
          <cell r="N4293">
            <v>0</v>
          </cell>
          <cell r="O4293">
            <v>0</v>
          </cell>
          <cell r="P4293">
            <v>0</v>
          </cell>
          <cell r="Q4293">
            <v>0</v>
          </cell>
          <cell r="R4293">
            <v>0</v>
          </cell>
          <cell r="S4293">
            <v>0</v>
          </cell>
          <cell r="T4293">
            <v>0</v>
          </cell>
          <cell r="U4293">
            <v>0</v>
          </cell>
          <cell r="V4293">
            <v>0</v>
          </cell>
          <cell r="W4293">
            <v>0</v>
          </cell>
          <cell r="X4293">
            <v>0</v>
          </cell>
          <cell r="Y4293">
            <v>0</v>
          </cell>
          <cell r="Z4293">
            <v>0</v>
          </cell>
        </row>
        <row r="4294">
          <cell r="M4294">
            <v>0</v>
          </cell>
          <cell r="N4294">
            <v>0</v>
          </cell>
          <cell r="O4294">
            <v>0</v>
          </cell>
          <cell r="P4294">
            <v>0</v>
          </cell>
          <cell r="Q4294">
            <v>0</v>
          </cell>
          <cell r="R4294">
            <v>0</v>
          </cell>
          <cell r="S4294">
            <v>0</v>
          </cell>
          <cell r="T4294">
            <v>0</v>
          </cell>
          <cell r="U4294">
            <v>0</v>
          </cell>
          <cell r="V4294">
            <v>0</v>
          </cell>
          <cell r="W4294">
            <v>0</v>
          </cell>
          <cell r="X4294">
            <v>0</v>
          </cell>
          <cell r="Y4294">
            <v>0</v>
          </cell>
          <cell r="Z4294">
            <v>0</v>
          </cell>
        </row>
        <row r="4295">
          <cell r="M4295">
            <v>0</v>
          </cell>
          <cell r="N4295">
            <v>0</v>
          </cell>
          <cell r="O4295">
            <v>0</v>
          </cell>
          <cell r="P4295">
            <v>0</v>
          </cell>
          <cell r="Q4295">
            <v>0</v>
          </cell>
          <cell r="R4295">
            <v>0</v>
          </cell>
          <cell r="S4295">
            <v>0</v>
          </cell>
          <cell r="T4295">
            <v>0</v>
          </cell>
          <cell r="U4295">
            <v>0</v>
          </cell>
          <cell r="V4295">
            <v>0</v>
          </cell>
          <cell r="W4295">
            <v>0</v>
          </cell>
          <cell r="X4295">
            <v>0</v>
          </cell>
          <cell r="Y4295">
            <v>0</v>
          </cell>
          <cell r="Z4295">
            <v>0</v>
          </cell>
        </row>
        <row r="4296">
          <cell r="M4296">
            <v>0</v>
          </cell>
          <cell r="N4296">
            <v>0</v>
          </cell>
          <cell r="O4296">
            <v>0</v>
          </cell>
          <cell r="P4296">
            <v>0</v>
          </cell>
          <cell r="Q4296">
            <v>0</v>
          </cell>
          <cell r="R4296">
            <v>0</v>
          </cell>
          <cell r="S4296">
            <v>0</v>
          </cell>
          <cell r="T4296">
            <v>0</v>
          </cell>
          <cell r="U4296">
            <v>0</v>
          </cell>
          <cell r="V4296">
            <v>0</v>
          </cell>
          <cell r="W4296">
            <v>0</v>
          </cell>
          <cell r="X4296">
            <v>0</v>
          </cell>
          <cell r="Y4296">
            <v>0</v>
          </cell>
          <cell r="Z4296">
            <v>0</v>
          </cell>
        </row>
        <row r="4297">
          <cell r="M4297">
            <v>0</v>
          </cell>
          <cell r="N4297">
            <v>0</v>
          </cell>
          <cell r="O4297">
            <v>0</v>
          </cell>
          <cell r="P4297">
            <v>0</v>
          </cell>
          <cell r="Q4297">
            <v>0</v>
          </cell>
          <cell r="R4297">
            <v>0</v>
          </cell>
          <cell r="S4297">
            <v>0</v>
          </cell>
          <cell r="T4297">
            <v>0</v>
          </cell>
          <cell r="U4297">
            <v>0</v>
          </cell>
          <cell r="V4297">
            <v>0</v>
          </cell>
          <cell r="W4297">
            <v>0</v>
          </cell>
          <cell r="X4297">
            <v>0</v>
          </cell>
          <cell r="Y4297">
            <v>0</v>
          </cell>
          <cell r="Z4297">
            <v>0</v>
          </cell>
        </row>
        <row r="4298">
          <cell r="M4298">
            <v>0</v>
          </cell>
          <cell r="N4298">
            <v>0</v>
          </cell>
          <cell r="O4298">
            <v>0</v>
          </cell>
          <cell r="P4298">
            <v>0</v>
          </cell>
          <cell r="Q4298">
            <v>0</v>
          </cell>
          <cell r="R4298">
            <v>0</v>
          </cell>
          <cell r="S4298">
            <v>0</v>
          </cell>
          <cell r="T4298">
            <v>0</v>
          </cell>
          <cell r="U4298">
            <v>0</v>
          </cell>
          <cell r="V4298">
            <v>0</v>
          </cell>
          <cell r="W4298">
            <v>0</v>
          </cell>
          <cell r="X4298">
            <v>0</v>
          </cell>
          <cell r="Y4298">
            <v>0</v>
          </cell>
          <cell r="Z4298">
            <v>0</v>
          </cell>
        </row>
        <row r="4299">
          <cell r="M4299">
            <v>0</v>
          </cell>
          <cell r="N4299">
            <v>0</v>
          </cell>
          <cell r="O4299">
            <v>0</v>
          </cell>
          <cell r="P4299">
            <v>0</v>
          </cell>
          <cell r="Q4299">
            <v>0</v>
          </cell>
          <cell r="R4299">
            <v>0</v>
          </cell>
          <cell r="S4299">
            <v>0</v>
          </cell>
          <cell r="T4299">
            <v>0</v>
          </cell>
          <cell r="U4299">
            <v>0</v>
          </cell>
          <cell r="V4299">
            <v>0</v>
          </cell>
          <cell r="W4299">
            <v>0</v>
          </cell>
          <cell r="X4299">
            <v>0</v>
          </cell>
          <cell r="Y4299">
            <v>0</v>
          </cell>
          <cell r="Z4299">
            <v>0</v>
          </cell>
        </row>
        <row r="4300">
          <cell r="M4300">
            <v>0</v>
          </cell>
          <cell r="N4300">
            <v>0</v>
          </cell>
          <cell r="O4300">
            <v>0</v>
          </cell>
          <cell r="P4300">
            <v>0</v>
          </cell>
          <cell r="Q4300">
            <v>0</v>
          </cell>
          <cell r="R4300">
            <v>0</v>
          </cell>
          <cell r="S4300">
            <v>0</v>
          </cell>
          <cell r="T4300">
            <v>0</v>
          </cell>
          <cell r="U4300">
            <v>0</v>
          </cell>
          <cell r="V4300">
            <v>0</v>
          </cell>
          <cell r="W4300">
            <v>0</v>
          </cell>
          <cell r="X4300">
            <v>0</v>
          </cell>
          <cell r="Y4300">
            <v>0</v>
          </cell>
          <cell r="Z4300">
            <v>0</v>
          </cell>
        </row>
        <row r="4301">
          <cell r="M4301">
            <v>0</v>
          </cell>
          <cell r="N4301">
            <v>0</v>
          </cell>
          <cell r="O4301">
            <v>0</v>
          </cell>
          <cell r="P4301">
            <v>0</v>
          </cell>
          <cell r="Q4301">
            <v>0</v>
          </cell>
          <cell r="R4301">
            <v>0</v>
          </cell>
          <cell r="S4301">
            <v>0</v>
          </cell>
          <cell r="T4301">
            <v>0</v>
          </cell>
          <cell r="U4301">
            <v>0</v>
          </cell>
          <cell r="V4301">
            <v>0</v>
          </cell>
          <cell r="W4301">
            <v>0</v>
          </cell>
          <cell r="X4301">
            <v>0</v>
          </cell>
          <cell r="Y4301">
            <v>0</v>
          </cell>
          <cell r="Z4301">
            <v>0</v>
          </cell>
        </row>
        <row r="4302">
          <cell r="M4302">
            <v>0</v>
          </cell>
          <cell r="N4302">
            <v>0</v>
          </cell>
          <cell r="O4302">
            <v>0</v>
          </cell>
          <cell r="P4302">
            <v>0</v>
          </cell>
          <cell r="Q4302">
            <v>0</v>
          </cell>
          <cell r="R4302">
            <v>0</v>
          </cell>
          <cell r="S4302">
            <v>0</v>
          </cell>
          <cell r="T4302">
            <v>0</v>
          </cell>
          <cell r="U4302">
            <v>0</v>
          </cell>
          <cell r="V4302">
            <v>0</v>
          </cell>
          <cell r="W4302">
            <v>0</v>
          </cell>
          <cell r="X4302">
            <v>0</v>
          </cell>
          <cell r="Y4302">
            <v>0</v>
          </cell>
          <cell r="Z4302">
            <v>0</v>
          </cell>
        </row>
        <row r="4303">
          <cell r="M4303">
            <v>0</v>
          </cell>
          <cell r="N4303">
            <v>0</v>
          </cell>
          <cell r="O4303">
            <v>0</v>
          </cell>
          <cell r="P4303">
            <v>0</v>
          </cell>
          <cell r="Q4303">
            <v>0</v>
          </cell>
          <cell r="R4303">
            <v>0</v>
          </cell>
          <cell r="S4303">
            <v>0</v>
          </cell>
          <cell r="T4303">
            <v>0</v>
          </cell>
          <cell r="U4303">
            <v>0</v>
          </cell>
          <cell r="V4303">
            <v>0</v>
          </cell>
          <cell r="W4303">
            <v>0</v>
          </cell>
          <cell r="X4303">
            <v>0</v>
          </cell>
          <cell r="Y4303">
            <v>0</v>
          </cell>
          <cell r="Z4303">
            <v>0</v>
          </cell>
        </row>
        <row r="4304">
          <cell r="M4304">
            <v>0</v>
          </cell>
          <cell r="N4304">
            <v>0</v>
          </cell>
          <cell r="O4304">
            <v>0</v>
          </cell>
          <cell r="P4304">
            <v>0</v>
          </cell>
          <cell r="Q4304">
            <v>0</v>
          </cell>
          <cell r="R4304">
            <v>0</v>
          </cell>
          <cell r="S4304">
            <v>0</v>
          </cell>
          <cell r="T4304">
            <v>0</v>
          </cell>
          <cell r="U4304">
            <v>0</v>
          </cell>
          <cell r="V4304">
            <v>0</v>
          </cell>
          <cell r="W4304">
            <v>0</v>
          </cell>
          <cell r="X4304">
            <v>0</v>
          </cell>
          <cell r="Y4304">
            <v>0</v>
          </cell>
          <cell r="Z4304">
            <v>0</v>
          </cell>
        </row>
        <row r="4305">
          <cell r="M4305">
            <v>0</v>
          </cell>
          <cell r="N4305">
            <v>0</v>
          </cell>
          <cell r="O4305">
            <v>0</v>
          </cell>
          <cell r="P4305">
            <v>0</v>
          </cell>
          <cell r="Q4305">
            <v>0</v>
          </cell>
          <cell r="R4305">
            <v>0</v>
          </cell>
          <cell r="S4305">
            <v>0</v>
          </cell>
          <cell r="T4305">
            <v>0</v>
          </cell>
          <cell r="U4305">
            <v>0</v>
          </cell>
          <cell r="V4305">
            <v>0</v>
          </cell>
          <cell r="W4305">
            <v>0</v>
          </cell>
          <cell r="X4305">
            <v>0</v>
          </cell>
          <cell r="Y4305">
            <v>0</v>
          </cell>
          <cell r="Z4305">
            <v>0</v>
          </cell>
        </row>
        <row r="4306">
          <cell r="M4306">
            <v>0</v>
          </cell>
          <cell r="N4306">
            <v>0</v>
          </cell>
          <cell r="O4306">
            <v>0</v>
          </cell>
          <cell r="P4306">
            <v>0</v>
          </cell>
          <cell r="Q4306">
            <v>0</v>
          </cell>
          <cell r="R4306">
            <v>0</v>
          </cell>
          <cell r="S4306">
            <v>0</v>
          </cell>
          <cell r="T4306">
            <v>0</v>
          </cell>
          <cell r="U4306">
            <v>0</v>
          </cell>
          <cell r="V4306">
            <v>0</v>
          </cell>
          <cell r="W4306">
            <v>0</v>
          </cell>
          <cell r="X4306">
            <v>0</v>
          </cell>
          <cell r="Y4306">
            <v>0</v>
          </cell>
          <cell r="Z4306">
            <v>0</v>
          </cell>
        </row>
        <row r="4307">
          <cell r="M4307">
            <v>0</v>
          </cell>
          <cell r="N4307">
            <v>0</v>
          </cell>
          <cell r="O4307">
            <v>0</v>
          </cell>
          <cell r="P4307">
            <v>0</v>
          </cell>
          <cell r="Q4307">
            <v>0</v>
          </cell>
          <cell r="R4307">
            <v>0</v>
          </cell>
          <cell r="S4307">
            <v>0</v>
          </cell>
          <cell r="T4307">
            <v>0</v>
          </cell>
          <cell r="U4307">
            <v>0</v>
          </cell>
          <cell r="V4307">
            <v>0</v>
          </cell>
          <cell r="W4307">
            <v>0</v>
          </cell>
          <cell r="X4307">
            <v>0</v>
          </cell>
          <cell r="Y4307">
            <v>0</v>
          </cell>
          <cell r="Z4307">
            <v>0</v>
          </cell>
        </row>
        <row r="4308">
          <cell r="M4308">
            <v>0</v>
          </cell>
          <cell r="N4308">
            <v>0</v>
          </cell>
          <cell r="O4308">
            <v>0</v>
          </cell>
          <cell r="P4308">
            <v>0</v>
          </cell>
          <cell r="Q4308">
            <v>0</v>
          </cell>
          <cell r="R4308">
            <v>0</v>
          </cell>
          <cell r="S4308">
            <v>0</v>
          </cell>
          <cell r="T4308">
            <v>0</v>
          </cell>
          <cell r="U4308">
            <v>0</v>
          </cell>
          <cell r="V4308">
            <v>0</v>
          </cell>
          <cell r="W4308">
            <v>0</v>
          </cell>
          <cell r="X4308">
            <v>0</v>
          </cell>
          <cell r="Y4308">
            <v>0</v>
          </cell>
          <cell r="Z4308">
            <v>0</v>
          </cell>
        </row>
        <row r="4309">
          <cell r="M4309">
            <v>0</v>
          </cell>
          <cell r="N4309">
            <v>0</v>
          </cell>
          <cell r="O4309">
            <v>0</v>
          </cell>
          <cell r="P4309">
            <v>0</v>
          </cell>
          <cell r="Q4309">
            <v>0</v>
          </cell>
          <cell r="R4309">
            <v>0</v>
          </cell>
          <cell r="S4309">
            <v>0</v>
          </cell>
          <cell r="T4309">
            <v>0</v>
          </cell>
          <cell r="U4309">
            <v>0</v>
          </cell>
          <cell r="V4309">
            <v>0</v>
          </cell>
          <cell r="W4309">
            <v>0</v>
          </cell>
          <cell r="X4309">
            <v>0</v>
          </cell>
          <cell r="Y4309">
            <v>0</v>
          </cell>
          <cell r="Z4309">
            <v>0</v>
          </cell>
        </row>
        <row r="4310">
          <cell r="M4310">
            <v>0</v>
          </cell>
          <cell r="N4310">
            <v>0</v>
          </cell>
          <cell r="O4310">
            <v>0</v>
          </cell>
          <cell r="P4310">
            <v>0</v>
          </cell>
          <cell r="Q4310">
            <v>0</v>
          </cell>
          <cell r="R4310">
            <v>0</v>
          </cell>
          <cell r="S4310">
            <v>0</v>
          </cell>
          <cell r="T4310">
            <v>0</v>
          </cell>
          <cell r="U4310">
            <v>0</v>
          </cell>
          <cell r="V4310">
            <v>0</v>
          </cell>
          <cell r="W4310">
            <v>0</v>
          </cell>
          <cell r="X4310">
            <v>0</v>
          </cell>
          <cell r="Y4310">
            <v>0</v>
          </cell>
          <cell r="Z4310">
            <v>0</v>
          </cell>
        </row>
        <row r="4311">
          <cell r="M4311">
            <v>0</v>
          </cell>
          <cell r="N4311">
            <v>0</v>
          </cell>
          <cell r="O4311">
            <v>0</v>
          </cell>
          <cell r="P4311">
            <v>0</v>
          </cell>
          <cell r="Q4311">
            <v>0</v>
          </cell>
          <cell r="R4311">
            <v>0</v>
          </cell>
          <cell r="S4311">
            <v>0</v>
          </cell>
          <cell r="T4311">
            <v>0</v>
          </cell>
          <cell r="U4311">
            <v>0</v>
          </cell>
          <cell r="V4311">
            <v>0</v>
          </cell>
          <cell r="W4311">
            <v>0</v>
          </cell>
          <cell r="X4311">
            <v>0</v>
          </cell>
          <cell r="Y4311">
            <v>0</v>
          </cell>
          <cell r="Z4311">
            <v>0</v>
          </cell>
        </row>
        <row r="4312">
          <cell r="M4312">
            <v>0</v>
          </cell>
          <cell r="N4312">
            <v>0</v>
          </cell>
          <cell r="O4312">
            <v>0</v>
          </cell>
          <cell r="P4312">
            <v>0</v>
          </cell>
          <cell r="Q4312">
            <v>0</v>
          </cell>
          <cell r="R4312">
            <v>0</v>
          </cell>
          <cell r="S4312">
            <v>0</v>
          </cell>
          <cell r="T4312">
            <v>0</v>
          </cell>
          <cell r="U4312">
            <v>0</v>
          </cell>
          <cell r="V4312">
            <v>0</v>
          </cell>
          <cell r="W4312">
            <v>0</v>
          </cell>
          <cell r="X4312">
            <v>0</v>
          </cell>
          <cell r="Y4312">
            <v>0</v>
          </cell>
          <cell r="Z4312">
            <v>0</v>
          </cell>
        </row>
        <row r="4313">
          <cell r="M4313">
            <v>0</v>
          </cell>
          <cell r="N4313">
            <v>0</v>
          </cell>
          <cell r="O4313">
            <v>0</v>
          </cell>
          <cell r="P4313">
            <v>0</v>
          </cell>
          <cell r="Q4313">
            <v>0</v>
          </cell>
          <cell r="R4313">
            <v>0</v>
          </cell>
          <cell r="S4313">
            <v>0</v>
          </cell>
          <cell r="T4313">
            <v>0</v>
          </cell>
          <cell r="U4313">
            <v>0</v>
          </cell>
          <cell r="V4313">
            <v>0</v>
          </cell>
          <cell r="W4313">
            <v>0</v>
          </cell>
          <cell r="X4313">
            <v>0</v>
          </cell>
          <cell r="Y4313">
            <v>0</v>
          </cell>
          <cell r="Z4313">
            <v>0</v>
          </cell>
        </row>
        <row r="4314">
          <cell r="M4314">
            <v>0</v>
          </cell>
          <cell r="N4314">
            <v>0</v>
          </cell>
          <cell r="O4314">
            <v>0</v>
          </cell>
          <cell r="P4314">
            <v>0</v>
          </cell>
          <cell r="Q4314">
            <v>0</v>
          </cell>
          <cell r="R4314">
            <v>0</v>
          </cell>
          <cell r="S4314">
            <v>0</v>
          </cell>
          <cell r="T4314">
            <v>0</v>
          </cell>
          <cell r="U4314">
            <v>0</v>
          </cell>
          <cell r="V4314">
            <v>0</v>
          </cell>
          <cell r="W4314">
            <v>0</v>
          </cell>
          <cell r="X4314">
            <v>0</v>
          </cell>
          <cell r="Y4314">
            <v>0</v>
          </cell>
          <cell r="Z4314">
            <v>0</v>
          </cell>
        </row>
        <row r="4315">
          <cell r="M4315">
            <v>0</v>
          </cell>
          <cell r="N4315">
            <v>0</v>
          </cell>
          <cell r="O4315">
            <v>0</v>
          </cell>
          <cell r="P4315">
            <v>0</v>
          </cell>
          <cell r="Q4315">
            <v>0</v>
          </cell>
          <cell r="R4315">
            <v>0</v>
          </cell>
          <cell r="S4315">
            <v>0</v>
          </cell>
          <cell r="T4315">
            <v>0</v>
          </cell>
          <cell r="U4315">
            <v>0</v>
          </cell>
          <cell r="V4315">
            <v>0</v>
          </cell>
          <cell r="W4315">
            <v>0</v>
          </cell>
          <cell r="X4315">
            <v>0</v>
          </cell>
          <cell r="Y4315">
            <v>0</v>
          </cell>
          <cell r="Z4315">
            <v>0</v>
          </cell>
        </row>
        <row r="4316">
          <cell r="M4316">
            <v>0</v>
          </cell>
          <cell r="N4316">
            <v>0</v>
          </cell>
          <cell r="O4316">
            <v>0</v>
          </cell>
          <cell r="P4316">
            <v>0</v>
          </cell>
          <cell r="Q4316">
            <v>0</v>
          </cell>
          <cell r="R4316">
            <v>0</v>
          </cell>
          <cell r="S4316">
            <v>0</v>
          </cell>
          <cell r="T4316">
            <v>0</v>
          </cell>
          <cell r="U4316">
            <v>0</v>
          </cell>
          <cell r="V4316">
            <v>0</v>
          </cell>
          <cell r="W4316">
            <v>0</v>
          </cell>
          <cell r="X4316">
            <v>0</v>
          </cell>
          <cell r="Y4316">
            <v>0</v>
          </cell>
          <cell r="Z4316">
            <v>0</v>
          </cell>
        </row>
        <row r="4317">
          <cell r="M4317">
            <v>0</v>
          </cell>
          <cell r="N4317">
            <v>0</v>
          </cell>
          <cell r="O4317">
            <v>0</v>
          </cell>
          <cell r="P4317">
            <v>0</v>
          </cell>
          <cell r="Q4317">
            <v>0</v>
          </cell>
          <cell r="R4317">
            <v>0</v>
          </cell>
          <cell r="S4317">
            <v>0</v>
          </cell>
          <cell r="T4317">
            <v>0</v>
          </cell>
          <cell r="U4317">
            <v>0</v>
          </cell>
          <cell r="V4317">
            <v>0</v>
          </cell>
          <cell r="W4317">
            <v>0</v>
          </cell>
          <cell r="X4317">
            <v>0</v>
          </cell>
          <cell r="Y4317">
            <v>0</v>
          </cell>
          <cell r="Z4317">
            <v>0</v>
          </cell>
        </row>
        <row r="4318">
          <cell r="M4318">
            <v>0</v>
          </cell>
          <cell r="N4318">
            <v>0</v>
          </cell>
          <cell r="O4318">
            <v>0</v>
          </cell>
          <cell r="P4318">
            <v>0</v>
          </cell>
          <cell r="Q4318">
            <v>0</v>
          </cell>
          <cell r="R4318">
            <v>0</v>
          </cell>
          <cell r="S4318">
            <v>0</v>
          </cell>
          <cell r="T4318">
            <v>0</v>
          </cell>
          <cell r="U4318">
            <v>0</v>
          </cell>
          <cell r="V4318">
            <v>0</v>
          </cell>
          <cell r="W4318">
            <v>0</v>
          </cell>
          <cell r="X4318">
            <v>0</v>
          </cell>
          <cell r="Y4318">
            <v>0</v>
          </cell>
          <cell r="Z4318">
            <v>0</v>
          </cell>
        </row>
        <row r="4319">
          <cell r="M4319">
            <v>0</v>
          </cell>
          <cell r="N4319">
            <v>0</v>
          </cell>
          <cell r="O4319">
            <v>0</v>
          </cell>
          <cell r="P4319">
            <v>0</v>
          </cell>
          <cell r="Q4319">
            <v>0</v>
          </cell>
          <cell r="R4319">
            <v>0</v>
          </cell>
          <cell r="S4319">
            <v>0</v>
          </cell>
          <cell r="T4319">
            <v>0</v>
          </cell>
          <cell r="U4319">
            <v>0</v>
          </cell>
          <cell r="V4319">
            <v>0</v>
          </cell>
          <cell r="W4319">
            <v>0</v>
          </cell>
          <cell r="X4319">
            <v>0</v>
          </cell>
          <cell r="Y4319">
            <v>0</v>
          </cell>
          <cell r="Z4319">
            <v>0</v>
          </cell>
        </row>
        <row r="4320">
          <cell r="M4320">
            <v>0</v>
          </cell>
          <cell r="N4320">
            <v>0</v>
          </cell>
          <cell r="O4320">
            <v>0</v>
          </cell>
          <cell r="P4320">
            <v>0</v>
          </cell>
          <cell r="Q4320">
            <v>0</v>
          </cell>
          <cell r="R4320">
            <v>0</v>
          </cell>
          <cell r="S4320">
            <v>0</v>
          </cell>
          <cell r="T4320">
            <v>0</v>
          </cell>
          <cell r="U4320">
            <v>0</v>
          </cell>
          <cell r="V4320">
            <v>0</v>
          </cell>
          <cell r="W4320">
            <v>0</v>
          </cell>
          <cell r="X4320">
            <v>0</v>
          </cell>
          <cell r="Y4320">
            <v>0</v>
          </cell>
          <cell r="Z4320">
            <v>0</v>
          </cell>
        </row>
        <row r="4321">
          <cell r="M4321">
            <v>0</v>
          </cell>
          <cell r="N4321">
            <v>0</v>
          </cell>
          <cell r="O4321">
            <v>0</v>
          </cell>
          <cell r="P4321">
            <v>0</v>
          </cell>
          <cell r="Q4321">
            <v>0</v>
          </cell>
          <cell r="R4321">
            <v>0</v>
          </cell>
          <cell r="S4321">
            <v>0</v>
          </cell>
          <cell r="T4321">
            <v>0</v>
          </cell>
          <cell r="U4321">
            <v>0</v>
          </cell>
          <cell r="V4321">
            <v>0</v>
          </cell>
          <cell r="W4321">
            <v>0</v>
          </cell>
          <cell r="X4321">
            <v>0</v>
          </cell>
          <cell r="Y4321">
            <v>0</v>
          </cell>
          <cell r="Z4321">
            <v>0</v>
          </cell>
        </row>
        <row r="4322">
          <cell r="M4322">
            <v>0</v>
          </cell>
          <cell r="N4322">
            <v>0</v>
          </cell>
          <cell r="O4322">
            <v>0</v>
          </cell>
          <cell r="P4322">
            <v>0</v>
          </cell>
          <cell r="Q4322">
            <v>0</v>
          </cell>
          <cell r="R4322">
            <v>0</v>
          </cell>
          <cell r="S4322">
            <v>0</v>
          </cell>
          <cell r="T4322">
            <v>0</v>
          </cell>
          <cell r="U4322">
            <v>0</v>
          </cell>
          <cell r="V4322">
            <v>0</v>
          </cell>
          <cell r="W4322">
            <v>0</v>
          </cell>
          <cell r="X4322">
            <v>0</v>
          </cell>
          <cell r="Y4322">
            <v>0</v>
          </cell>
          <cell r="Z4322">
            <v>0</v>
          </cell>
        </row>
        <row r="4323">
          <cell r="M4323">
            <v>0</v>
          </cell>
          <cell r="N4323">
            <v>0</v>
          </cell>
          <cell r="O4323">
            <v>0</v>
          </cell>
          <cell r="P4323">
            <v>0</v>
          </cell>
          <cell r="Q4323">
            <v>0</v>
          </cell>
          <cell r="R4323">
            <v>0</v>
          </cell>
          <cell r="S4323">
            <v>0</v>
          </cell>
          <cell r="T4323">
            <v>0</v>
          </cell>
          <cell r="U4323">
            <v>0</v>
          </cell>
          <cell r="V4323">
            <v>0</v>
          </cell>
          <cell r="W4323">
            <v>0</v>
          </cell>
          <cell r="X4323">
            <v>0</v>
          </cell>
          <cell r="Y4323">
            <v>0</v>
          </cell>
          <cell r="Z4323">
            <v>0</v>
          </cell>
        </row>
        <row r="4324">
          <cell r="M4324">
            <v>0</v>
          </cell>
          <cell r="N4324">
            <v>0</v>
          </cell>
          <cell r="O4324">
            <v>0</v>
          </cell>
          <cell r="P4324">
            <v>0</v>
          </cell>
          <cell r="Q4324">
            <v>0</v>
          </cell>
          <cell r="R4324">
            <v>0</v>
          </cell>
          <cell r="S4324">
            <v>0</v>
          </cell>
          <cell r="T4324">
            <v>0</v>
          </cell>
          <cell r="U4324">
            <v>0</v>
          </cell>
          <cell r="V4324">
            <v>0</v>
          </cell>
          <cell r="W4324">
            <v>0</v>
          </cell>
          <cell r="X4324">
            <v>0</v>
          </cell>
          <cell r="Y4324">
            <v>0</v>
          </cell>
          <cell r="Z4324">
            <v>0</v>
          </cell>
        </row>
        <row r="4325">
          <cell r="M4325">
            <v>0</v>
          </cell>
          <cell r="N4325">
            <v>0</v>
          </cell>
          <cell r="O4325">
            <v>0</v>
          </cell>
          <cell r="P4325">
            <v>0</v>
          </cell>
          <cell r="Q4325">
            <v>0</v>
          </cell>
          <cell r="R4325">
            <v>0</v>
          </cell>
          <cell r="S4325">
            <v>0</v>
          </cell>
          <cell r="T4325">
            <v>0</v>
          </cell>
          <cell r="U4325">
            <v>0</v>
          </cell>
          <cell r="V4325">
            <v>0</v>
          </cell>
          <cell r="W4325">
            <v>0</v>
          </cell>
          <cell r="X4325">
            <v>0</v>
          </cell>
          <cell r="Y4325">
            <v>0</v>
          </cell>
          <cell r="Z4325">
            <v>0</v>
          </cell>
        </row>
        <row r="4326">
          <cell r="M4326">
            <v>0</v>
          </cell>
          <cell r="N4326">
            <v>0</v>
          </cell>
          <cell r="O4326">
            <v>0</v>
          </cell>
          <cell r="P4326">
            <v>0</v>
          </cell>
          <cell r="Q4326">
            <v>0</v>
          </cell>
          <cell r="R4326">
            <v>0</v>
          </cell>
          <cell r="S4326">
            <v>0</v>
          </cell>
          <cell r="T4326">
            <v>0</v>
          </cell>
          <cell r="U4326">
            <v>0</v>
          </cell>
          <cell r="V4326">
            <v>0</v>
          </cell>
          <cell r="W4326">
            <v>0</v>
          </cell>
          <cell r="X4326">
            <v>0</v>
          </cell>
          <cell r="Y4326">
            <v>0</v>
          </cell>
          <cell r="Z4326">
            <v>0</v>
          </cell>
        </row>
        <row r="4327">
          <cell r="M4327">
            <v>0</v>
          </cell>
          <cell r="N4327">
            <v>0</v>
          </cell>
          <cell r="O4327">
            <v>0</v>
          </cell>
          <cell r="P4327">
            <v>0</v>
          </cell>
          <cell r="Q4327">
            <v>0</v>
          </cell>
          <cell r="R4327">
            <v>0</v>
          </cell>
          <cell r="S4327">
            <v>0</v>
          </cell>
          <cell r="T4327">
            <v>0</v>
          </cell>
          <cell r="U4327">
            <v>0</v>
          </cell>
          <cell r="V4327">
            <v>0</v>
          </cell>
          <cell r="W4327">
            <v>0</v>
          </cell>
          <cell r="X4327">
            <v>0</v>
          </cell>
          <cell r="Y4327">
            <v>0</v>
          </cell>
          <cell r="Z4327">
            <v>0</v>
          </cell>
        </row>
        <row r="4328">
          <cell r="M4328">
            <v>0</v>
          </cell>
          <cell r="N4328">
            <v>0</v>
          </cell>
          <cell r="O4328">
            <v>0</v>
          </cell>
          <cell r="P4328">
            <v>0</v>
          </cell>
          <cell r="Q4328">
            <v>0</v>
          </cell>
          <cell r="R4328">
            <v>0</v>
          </cell>
          <cell r="S4328">
            <v>0</v>
          </cell>
          <cell r="T4328">
            <v>0</v>
          </cell>
          <cell r="U4328">
            <v>0</v>
          </cell>
          <cell r="V4328">
            <v>0</v>
          </cell>
          <cell r="W4328">
            <v>0</v>
          </cell>
          <cell r="X4328">
            <v>0</v>
          </cell>
          <cell r="Y4328">
            <v>0</v>
          </cell>
          <cell r="Z4328">
            <v>0</v>
          </cell>
        </row>
        <row r="4329">
          <cell r="M4329">
            <v>0</v>
          </cell>
          <cell r="N4329">
            <v>0</v>
          </cell>
          <cell r="O4329">
            <v>0</v>
          </cell>
          <cell r="P4329">
            <v>0</v>
          </cell>
          <cell r="Q4329">
            <v>0</v>
          </cell>
          <cell r="R4329">
            <v>0</v>
          </cell>
          <cell r="S4329">
            <v>0</v>
          </cell>
          <cell r="T4329">
            <v>0</v>
          </cell>
          <cell r="U4329">
            <v>0</v>
          </cell>
          <cell r="V4329">
            <v>0</v>
          </cell>
          <cell r="W4329">
            <v>0</v>
          </cell>
          <cell r="X4329">
            <v>0</v>
          </cell>
          <cell r="Y4329">
            <v>0</v>
          </cell>
          <cell r="Z4329">
            <v>0</v>
          </cell>
        </row>
        <row r="4330">
          <cell r="M4330">
            <v>0</v>
          </cell>
          <cell r="N4330">
            <v>0</v>
          </cell>
          <cell r="O4330">
            <v>0</v>
          </cell>
          <cell r="P4330">
            <v>0</v>
          </cell>
          <cell r="Q4330">
            <v>0</v>
          </cell>
          <cell r="R4330">
            <v>0</v>
          </cell>
          <cell r="S4330">
            <v>0</v>
          </cell>
          <cell r="T4330">
            <v>0</v>
          </cell>
          <cell r="U4330">
            <v>0</v>
          </cell>
          <cell r="V4330">
            <v>0</v>
          </cell>
          <cell r="W4330">
            <v>0</v>
          </cell>
          <cell r="X4330">
            <v>0</v>
          </cell>
          <cell r="Y4330">
            <v>0</v>
          </cell>
          <cell r="Z4330">
            <v>0</v>
          </cell>
        </row>
        <row r="4331">
          <cell r="M4331">
            <v>0</v>
          </cell>
          <cell r="N4331">
            <v>0</v>
          </cell>
          <cell r="O4331">
            <v>0</v>
          </cell>
          <cell r="P4331">
            <v>0</v>
          </cell>
          <cell r="Q4331">
            <v>0</v>
          </cell>
          <cell r="R4331">
            <v>0</v>
          </cell>
          <cell r="S4331">
            <v>0</v>
          </cell>
          <cell r="T4331">
            <v>0</v>
          </cell>
          <cell r="U4331">
            <v>0</v>
          </cell>
          <cell r="V4331">
            <v>0</v>
          </cell>
          <cell r="W4331">
            <v>0</v>
          </cell>
          <cell r="X4331">
            <v>0</v>
          </cell>
          <cell r="Y4331">
            <v>0</v>
          </cell>
          <cell r="Z4331">
            <v>0</v>
          </cell>
        </row>
        <row r="4332">
          <cell r="M4332">
            <v>0</v>
          </cell>
          <cell r="N4332">
            <v>0</v>
          </cell>
          <cell r="O4332">
            <v>0</v>
          </cell>
          <cell r="P4332">
            <v>0</v>
          </cell>
          <cell r="Q4332">
            <v>0</v>
          </cell>
          <cell r="R4332">
            <v>0</v>
          </cell>
          <cell r="S4332">
            <v>0</v>
          </cell>
          <cell r="T4332">
            <v>0</v>
          </cell>
          <cell r="U4332">
            <v>0</v>
          </cell>
          <cell r="V4332">
            <v>0</v>
          </cell>
          <cell r="W4332">
            <v>0</v>
          </cell>
          <cell r="X4332">
            <v>0</v>
          </cell>
          <cell r="Y4332">
            <v>0</v>
          </cell>
          <cell r="Z4332">
            <v>0</v>
          </cell>
        </row>
        <row r="4333">
          <cell r="M4333">
            <v>0</v>
          </cell>
          <cell r="N4333">
            <v>0</v>
          </cell>
          <cell r="O4333">
            <v>0</v>
          </cell>
          <cell r="P4333">
            <v>0</v>
          </cell>
          <cell r="Q4333">
            <v>0</v>
          </cell>
          <cell r="R4333">
            <v>0</v>
          </cell>
          <cell r="S4333">
            <v>0</v>
          </cell>
          <cell r="T4333">
            <v>0</v>
          </cell>
          <cell r="U4333">
            <v>0</v>
          </cell>
          <cell r="V4333">
            <v>0</v>
          </cell>
          <cell r="W4333">
            <v>0</v>
          </cell>
          <cell r="X4333">
            <v>0</v>
          </cell>
          <cell r="Y4333">
            <v>0</v>
          </cell>
          <cell r="Z4333">
            <v>0</v>
          </cell>
        </row>
        <row r="4334">
          <cell r="M4334">
            <v>0</v>
          </cell>
          <cell r="N4334">
            <v>0</v>
          </cell>
          <cell r="O4334">
            <v>0</v>
          </cell>
          <cell r="P4334">
            <v>0</v>
          </cell>
          <cell r="Q4334">
            <v>0</v>
          </cell>
          <cell r="R4334">
            <v>0</v>
          </cell>
          <cell r="S4334">
            <v>0</v>
          </cell>
          <cell r="T4334">
            <v>0</v>
          </cell>
          <cell r="U4334">
            <v>0</v>
          </cell>
          <cell r="V4334">
            <v>0</v>
          </cell>
          <cell r="W4334">
            <v>0</v>
          </cell>
          <cell r="X4334">
            <v>0</v>
          </cell>
          <cell r="Y4334">
            <v>0</v>
          </cell>
          <cell r="Z4334">
            <v>0</v>
          </cell>
        </row>
        <row r="4335">
          <cell r="M4335">
            <v>0</v>
          </cell>
          <cell r="N4335">
            <v>0</v>
          </cell>
          <cell r="O4335">
            <v>0</v>
          </cell>
          <cell r="P4335">
            <v>0</v>
          </cell>
          <cell r="Q4335">
            <v>0</v>
          </cell>
          <cell r="R4335">
            <v>0</v>
          </cell>
          <cell r="S4335">
            <v>0</v>
          </cell>
          <cell r="T4335">
            <v>0</v>
          </cell>
          <cell r="U4335">
            <v>0</v>
          </cell>
          <cell r="V4335">
            <v>0</v>
          </cell>
          <cell r="W4335">
            <v>0</v>
          </cell>
          <cell r="X4335">
            <v>0</v>
          </cell>
          <cell r="Y4335">
            <v>0</v>
          </cell>
          <cell r="Z4335">
            <v>0</v>
          </cell>
        </row>
        <row r="4336">
          <cell r="M4336">
            <v>0</v>
          </cell>
          <cell r="N4336">
            <v>0</v>
          </cell>
          <cell r="O4336">
            <v>0</v>
          </cell>
          <cell r="P4336">
            <v>0</v>
          </cell>
          <cell r="Q4336">
            <v>0</v>
          </cell>
          <cell r="R4336">
            <v>0</v>
          </cell>
          <cell r="S4336">
            <v>0</v>
          </cell>
          <cell r="T4336">
            <v>0</v>
          </cell>
          <cell r="U4336">
            <v>0</v>
          </cell>
          <cell r="V4336">
            <v>0</v>
          </cell>
          <cell r="W4336">
            <v>0</v>
          </cell>
          <cell r="X4336">
            <v>0</v>
          </cell>
          <cell r="Y4336">
            <v>0</v>
          </cell>
          <cell r="Z4336">
            <v>0</v>
          </cell>
        </row>
        <row r="4337">
          <cell r="M4337">
            <v>0</v>
          </cell>
          <cell r="N4337">
            <v>0</v>
          </cell>
          <cell r="O4337">
            <v>0</v>
          </cell>
          <cell r="P4337">
            <v>0</v>
          </cell>
          <cell r="Q4337">
            <v>0</v>
          </cell>
          <cell r="R4337">
            <v>0</v>
          </cell>
          <cell r="S4337">
            <v>0</v>
          </cell>
          <cell r="T4337">
            <v>0</v>
          </cell>
          <cell r="U4337">
            <v>0</v>
          </cell>
          <cell r="V4337">
            <v>0</v>
          </cell>
          <cell r="W4337">
            <v>0</v>
          </cell>
          <cell r="X4337">
            <v>0</v>
          </cell>
          <cell r="Y4337">
            <v>0</v>
          </cell>
          <cell r="Z4337">
            <v>0</v>
          </cell>
        </row>
        <row r="4338">
          <cell r="M4338">
            <v>0</v>
          </cell>
          <cell r="N4338">
            <v>0</v>
          </cell>
          <cell r="O4338">
            <v>0</v>
          </cell>
          <cell r="P4338">
            <v>0</v>
          </cell>
          <cell r="Q4338">
            <v>0</v>
          </cell>
          <cell r="R4338">
            <v>0</v>
          </cell>
          <cell r="S4338">
            <v>0</v>
          </cell>
          <cell r="T4338">
            <v>0</v>
          </cell>
          <cell r="U4338">
            <v>0</v>
          </cell>
          <cell r="V4338">
            <v>0</v>
          </cell>
          <cell r="W4338">
            <v>0</v>
          </cell>
          <cell r="X4338">
            <v>0</v>
          </cell>
          <cell r="Y4338">
            <v>0</v>
          </cell>
          <cell r="Z4338">
            <v>0</v>
          </cell>
        </row>
        <row r="4339">
          <cell r="M4339">
            <v>0</v>
          </cell>
          <cell r="N4339">
            <v>0</v>
          </cell>
          <cell r="O4339">
            <v>0</v>
          </cell>
          <cell r="P4339">
            <v>0</v>
          </cell>
          <cell r="Q4339">
            <v>0</v>
          </cell>
          <cell r="R4339">
            <v>0</v>
          </cell>
          <cell r="S4339">
            <v>0</v>
          </cell>
          <cell r="T4339">
            <v>0</v>
          </cell>
          <cell r="U4339">
            <v>0</v>
          </cell>
          <cell r="V4339">
            <v>0</v>
          </cell>
          <cell r="W4339">
            <v>0</v>
          </cell>
          <cell r="X4339">
            <v>0</v>
          </cell>
          <cell r="Y4339">
            <v>0</v>
          </cell>
          <cell r="Z4339">
            <v>0</v>
          </cell>
        </row>
        <row r="4340">
          <cell r="M4340">
            <v>0</v>
          </cell>
          <cell r="N4340">
            <v>0</v>
          </cell>
          <cell r="O4340">
            <v>0</v>
          </cell>
          <cell r="P4340">
            <v>0</v>
          </cell>
          <cell r="Q4340">
            <v>0</v>
          </cell>
          <cell r="R4340">
            <v>0</v>
          </cell>
          <cell r="S4340">
            <v>0</v>
          </cell>
          <cell r="T4340">
            <v>0</v>
          </cell>
          <cell r="U4340">
            <v>0</v>
          </cell>
          <cell r="V4340">
            <v>0</v>
          </cell>
          <cell r="W4340">
            <v>0</v>
          </cell>
          <cell r="X4340">
            <v>0</v>
          </cell>
          <cell r="Y4340">
            <v>0</v>
          </cell>
          <cell r="Z4340">
            <v>0</v>
          </cell>
        </row>
        <row r="4341">
          <cell r="M4341">
            <v>0</v>
          </cell>
          <cell r="N4341">
            <v>0</v>
          </cell>
          <cell r="O4341">
            <v>0</v>
          </cell>
          <cell r="P4341">
            <v>0</v>
          </cell>
          <cell r="Q4341">
            <v>0</v>
          </cell>
          <cell r="R4341">
            <v>0</v>
          </cell>
          <cell r="S4341">
            <v>0</v>
          </cell>
          <cell r="T4341">
            <v>0</v>
          </cell>
          <cell r="U4341">
            <v>0</v>
          </cell>
          <cell r="V4341">
            <v>0</v>
          </cell>
          <cell r="W4341">
            <v>0</v>
          </cell>
          <cell r="X4341">
            <v>0</v>
          </cell>
          <cell r="Y4341">
            <v>0</v>
          </cell>
          <cell r="Z4341">
            <v>0</v>
          </cell>
        </row>
        <row r="4342">
          <cell r="M4342">
            <v>0</v>
          </cell>
          <cell r="N4342">
            <v>0</v>
          </cell>
          <cell r="O4342">
            <v>0</v>
          </cell>
          <cell r="P4342">
            <v>0</v>
          </cell>
          <cell r="Q4342">
            <v>0</v>
          </cell>
          <cell r="R4342">
            <v>0</v>
          </cell>
          <cell r="S4342">
            <v>0</v>
          </cell>
          <cell r="T4342">
            <v>0</v>
          </cell>
          <cell r="U4342">
            <v>0</v>
          </cell>
          <cell r="V4342">
            <v>0</v>
          </cell>
          <cell r="W4342">
            <v>0</v>
          </cell>
          <cell r="X4342">
            <v>0</v>
          </cell>
          <cell r="Y4342">
            <v>0</v>
          </cell>
          <cell r="Z4342">
            <v>0</v>
          </cell>
        </row>
        <row r="4343">
          <cell r="M4343">
            <v>0</v>
          </cell>
          <cell r="N4343">
            <v>0</v>
          </cell>
          <cell r="O4343">
            <v>0</v>
          </cell>
          <cell r="P4343">
            <v>0</v>
          </cell>
          <cell r="Q4343">
            <v>0</v>
          </cell>
          <cell r="R4343">
            <v>0</v>
          </cell>
          <cell r="S4343">
            <v>0</v>
          </cell>
          <cell r="T4343">
            <v>0</v>
          </cell>
          <cell r="U4343">
            <v>0</v>
          </cell>
          <cell r="V4343">
            <v>0</v>
          </cell>
          <cell r="W4343">
            <v>0</v>
          </cell>
          <cell r="X4343">
            <v>0</v>
          </cell>
          <cell r="Y4343">
            <v>0</v>
          </cell>
          <cell r="Z4343">
            <v>0</v>
          </cell>
        </row>
        <row r="4344">
          <cell r="M4344">
            <v>0</v>
          </cell>
          <cell r="N4344">
            <v>0</v>
          </cell>
          <cell r="O4344">
            <v>0</v>
          </cell>
          <cell r="P4344">
            <v>0</v>
          </cell>
          <cell r="Q4344">
            <v>0</v>
          </cell>
          <cell r="R4344">
            <v>0</v>
          </cell>
          <cell r="S4344">
            <v>0</v>
          </cell>
          <cell r="T4344">
            <v>0</v>
          </cell>
          <cell r="U4344">
            <v>0</v>
          </cell>
          <cell r="V4344">
            <v>0</v>
          </cell>
          <cell r="W4344">
            <v>0</v>
          </cell>
          <cell r="X4344">
            <v>0</v>
          </cell>
          <cell r="Y4344">
            <v>0</v>
          </cell>
          <cell r="Z4344">
            <v>0</v>
          </cell>
        </row>
        <row r="4345">
          <cell r="M4345">
            <v>0</v>
          </cell>
          <cell r="N4345">
            <v>0</v>
          </cell>
          <cell r="O4345">
            <v>0</v>
          </cell>
          <cell r="P4345">
            <v>0</v>
          </cell>
          <cell r="Q4345">
            <v>0</v>
          </cell>
          <cell r="R4345">
            <v>0</v>
          </cell>
          <cell r="S4345">
            <v>0</v>
          </cell>
          <cell r="T4345">
            <v>0</v>
          </cell>
          <cell r="U4345">
            <v>0</v>
          </cell>
          <cell r="V4345">
            <v>0</v>
          </cell>
          <cell r="W4345">
            <v>0</v>
          </cell>
          <cell r="X4345">
            <v>0</v>
          </cell>
          <cell r="Y4345">
            <v>0</v>
          </cell>
          <cell r="Z4345">
            <v>0</v>
          </cell>
        </row>
        <row r="4346">
          <cell r="M4346">
            <v>0</v>
          </cell>
          <cell r="N4346">
            <v>0</v>
          </cell>
          <cell r="O4346">
            <v>0</v>
          </cell>
          <cell r="P4346">
            <v>0</v>
          </cell>
          <cell r="Q4346">
            <v>0</v>
          </cell>
          <cell r="R4346">
            <v>0</v>
          </cell>
          <cell r="S4346">
            <v>0</v>
          </cell>
          <cell r="T4346">
            <v>0</v>
          </cell>
          <cell r="U4346">
            <v>0</v>
          </cell>
          <cell r="V4346">
            <v>0</v>
          </cell>
          <cell r="W4346">
            <v>0</v>
          </cell>
          <cell r="X4346">
            <v>0</v>
          </cell>
          <cell r="Y4346">
            <v>0</v>
          </cell>
          <cell r="Z4346">
            <v>0</v>
          </cell>
        </row>
        <row r="4347">
          <cell r="M4347">
            <v>0</v>
          </cell>
          <cell r="N4347">
            <v>0</v>
          </cell>
          <cell r="O4347">
            <v>0</v>
          </cell>
          <cell r="P4347">
            <v>0</v>
          </cell>
          <cell r="Q4347">
            <v>0</v>
          </cell>
          <cell r="R4347">
            <v>0</v>
          </cell>
          <cell r="S4347">
            <v>0</v>
          </cell>
          <cell r="T4347">
            <v>0</v>
          </cell>
          <cell r="U4347">
            <v>0</v>
          </cell>
          <cell r="V4347">
            <v>0</v>
          </cell>
          <cell r="W4347">
            <v>0</v>
          </cell>
          <cell r="X4347">
            <v>0</v>
          </cell>
          <cell r="Y4347">
            <v>0</v>
          </cell>
          <cell r="Z4347">
            <v>0</v>
          </cell>
        </row>
        <row r="4348">
          <cell r="M4348">
            <v>0</v>
          </cell>
          <cell r="N4348">
            <v>0</v>
          </cell>
          <cell r="O4348">
            <v>0</v>
          </cell>
          <cell r="P4348">
            <v>0</v>
          </cell>
          <cell r="Q4348">
            <v>0</v>
          </cell>
          <cell r="R4348">
            <v>0</v>
          </cell>
          <cell r="S4348">
            <v>0</v>
          </cell>
          <cell r="T4348">
            <v>0</v>
          </cell>
          <cell r="U4348">
            <v>0</v>
          </cell>
          <cell r="V4348">
            <v>0</v>
          </cell>
          <cell r="W4348">
            <v>0</v>
          </cell>
          <cell r="X4348">
            <v>0</v>
          </cell>
          <cell r="Y4348">
            <v>0</v>
          </cell>
          <cell r="Z4348">
            <v>0</v>
          </cell>
        </row>
        <row r="4349">
          <cell r="M4349">
            <v>0</v>
          </cell>
          <cell r="N4349">
            <v>0</v>
          </cell>
          <cell r="O4349">
            <v>0</v>
          </cell>
          <cell r="P4349">
            <v>0</v>
          </cell>
          <cell r="Q4349">
            <v>0</v>
          </cell>
          <cell r="R4349">
            <v>0</v>
          </cell>
          <cell r="S4349">
            <v>0</v>
          </cell>
          <cell r="T4349">
            <v>0</v>
          </cell>
          <cell r="U4349">
            <v>0</v>
          </cell>
          <cell r="V4349">
            <v>0</v>
          </cell>
          <cell r="W4349">
            <v>0</v>
          </cell>
          <cell r="X4349">
            <v>0</v>
          </cell>
          <cell r="Y4349">
            <v>0</v>
          </cell>
          <cell r="Z4349">
            <v>0</v>
          </cell>
        </row>
        <row r="4350">
          <cell r="M4350">
            <v>0</v>
          </cell>
          <cell r="N4350">
            <v>0</v>
          </cell>
          <cell r="O4350">
            <v>0</v>
          </cell>
          <cell r="P4350">
            <v>0</v>
          </cell>
          <cell r="Q4350">
            <v>0</v>
          </cell>
          <cell r="R4350">
            <v>0</v>
          </cell>
          <cell r="S4350">
            <v>0</v>
          </cell>
          <cell r="T4350">
            <v>0</v>
          </cell>
          <cell r="U4350">
            <v>0</v>
          </cell>
          <cell r="V4350">
            <v>0</v>
          </cell>
          <cell r="W4350">
            <v>0</v>
          </cell>
          <cell r="X4350">
            <v>0</v>
          </cell>
          <cell r="Y4350">
            <v>0</v>
          </cell>
          <cell r="Z4350">
            <v>0</v>
          </cell>
        </row>
        <row r="4351">
          <cell r="M4351">
            <v>0</v>
          </cell>
          <cell r="N4351">
            <v>0</v>
          </cell>
          <cell r="O4351">
            <v>0</v>
          </cell>
          <cell r="P4351">
            <v>0</v>
          </cell>
          <cell r="Q4351">
            <v>0</v>
          </cell>
          <cell r="R4351">
            <v>0</v>
          </cell>
          <cell r="S4351">
            <v>0</v>
          </cell>
          <cell r="T4351">
            <v>0</v>
          </cell>
          <cell r="U4351">
            <v>0</v>
          </cell>
          <cell r="V4351">
            <v>0</v>
          </cell>
          <cell r="W4351">
            <v>0</v>
          </cell>
          <cell r="X4351">
            <v>0</v>
          </cell>
          <cell r="Y4351">
            <v>0</v>
          </cell>
          <cell r="Z4351">
            <v>0</v>
          </cell>
        </row>
        <row r="4352">
          <cell r="M4352">
            <v>0</v>
          </cell>
          <cell r="N4352">
            <v>0</v>
          </cell>
          <cell r="O4352">
            <v>0</v>
          </cell>
          <cell r="P4352">
            <v>0</v>
          </cell>
          <cell r="Q4352">
            <v>0</v>
          </cell>
          <cell r="R4352">
            <v>0</v>
          </cell>
          <cell r="S4352">
            <v>0</v>
          </cell>
          <cell r="T4352">
            <v>0</v>
          </cell>
          <cell r="U4352">
            <v>0</v>
          </cell>
          <cell r="V4352">
            <v>0</v>
          </cell>
          <cell r="W4352">
            <v>0</v>
          </cell>
          <cell r="X4352">
            <v>0</v>
          </cell>
          <cell r="Y4352">
            <v>0</v>
          </cell>
          <cell r="Z4352">
            <v>0</v>
          </cell>
        </row>
        <row r="4353">
          <cell r="M4353">
            <v>0</v>
          </cell>
          <cell r="N4353">
            <v>0</v>
          </cell>
          <cell r="O4353">
            <v>0</v>
          </cell>
          <cell r="P4353">
            <v>0</v>
          </cell>
          <cell r="Q4353">
            <v>0</v>
          </cell>
          <cell r="R4353">
            <v>0</v>
          </cell>
          <cell r="S4353">
            <v>0</v>
          </cell>
          <cell r="T4353">
            <v>0</v>
          </cell>
          <cell r="U4353">
            <v>0</v>
          </cell>
          <cell r="V4353">
            <v>0</v>
          </cell>
          <cell r="W4353">
            <v>0</v>
          </cell>
          <cell r="X4353">
            <v>0</v>
          </cell>
          <cell r="Y4353">
            <v>0</v>
          </cell>
          <cell r="Z4353">
            <v>0</v>
          </cell>
        </row>
        <row r="4354">
          <cell r="M4354">
            <v>0</v>
          </cell>
          <cell r="N4354">
            <v>0</v>
          </cell>
          <cell r="O4354">
            <v>0</v>
          </cell>
          <cell r="P4354">
            <v>0</v>
          </cell>
          <cell r="Q4354">
            <v>0</v>
          </cell>
          <cell r="R4354">
            <v>0</v>
          </cell>
          <cell r="S4354">
            <v>0</v>
          </cell>
          <cell r="T4354">
            <v>0</v>
          </cell>
          <cell r="U4354">
            <v>0</v>
          </cell>
          <cell r="V4354">
            <v>0</v>
          </cell>
          <cell r="W4354">
            <v>0</v>
          </cell>
          <cell r="X4354">
            <v>0</v>
          </cell>
          <cell r="Y4354">
            <v>0</v>
          </cell>
          <cell r="Z4354">
            <v>0</v>
          </cell>
        </row>
        <row r="4355">
          <cell r="M4355">
            <v>0</v>
          </cell>
          <cell r="N4355">
            <v>0</v>
          </cell>
          <cell r="O4355">
            <v>0</v>
          </cell>
          <cell r="P4355">
            <v>0</v>
          </cell>
          <cell r="Q4355">
            <v>0</v>
          </cell>
          <cell r="R4355">
            <v>0</v>
          </cell>
          <cell r="S4355">
            <v>0</v>
          </cell>
          <cell r="T4355">
            <v>0</v>
          </cell>
          <cell r="U4355">
            <v>0</v>
          </cell>
          <cell r="V4355">
            <v>0</v>
          </cell>
          <cell r="W4355">
            <v>0</v>
          </cell>
          <cell r="X4355">
            <v>0</v>
          </cell>
          <cell r="Y4355">
            <v>0</v>
          </cell>
          <cell r="Z4355">
            <v>0</v>
          </cell>
        </row>
        <row r="4356">
          <cell r="M4356">
            <v>0</v>
          </cell>
          <cell r="N4356">
            <v>0</v>
          </cell>
          <cell r="O4356">
            <v>0</v>
          </cell>
          <cell r="P4356">
            <v>0</v>
          </cell>
          <cell r="Q4356">
            <v>0</v>
          </cell>
          <cell r="R4356">
            <v>0</v>
          </cell>
          <cell r="S4356">
            <v>0</v>
          </cell>
          <cell r="T4356">
            <v>0</v>
          </cell>
          <cell r="U4356">
            <v>0</v>
          </cell>
          <cell r="V4356">
            <v>0</v>
          </cell>
          <cell r="W4356">
            <v>0</v>
          </cell>
          <cell r="X4356">
            <v>0</v>
          </cell>
          <cell r="Y4356">
            <v>0</v>
          </cell>
          <cell r="Z4356">
            <v>0</v>
          </cell>
        </row>
        <row r="4357">
          <cell r="M4357">
            <v>0</v>
          </cell>
          <cell r="N4357">
            <v>0</v>
          </cell>
          <cell r="O4357">
            <v>0</v>
          </cell>
          <cell r="P4357">
            <v>0</v>
          </cell>
          <cell r="Q4357">
            <v>0</v>
          </cell>
          <cell r="R4357">
            <v>0</v>
          </cell>
          <cell r="S4357">
            <v>0</v>
          </cell>
          <cell r="T4357">
            <v>0</v>
          </cell>
          <cell r="U4357">
            <v>0</v>
          </cell>
          <cell r="V4357">
            <v>0</v>
          </cell>
          <cell r="W4357">
            <v>0</v>
          </cell>
          <cell r="X4357">
            <v>0</v>
          </cell>
          <cell r="Y4357">
            <v>0</v>
          </cell>
          <cell r="Z4357">
            <v>0</v>
          </cell>
        </row>
        <row r="4358">
          <cell r="M4358">
            <v>0</v>
          </cell>
          <cell r="N4358">
            <v>0</v>
          </cell>
          <cell r="O4358">
            <v>0</v>
          </cell>
          <cell r="P4358">
            <v>0</v>
          </cell>
          <cell r="Q4358">
            <v>0</v>
          </cell>
          <cell r="R4358">
            <v>0</v>
          </cell>
          <cell r="S4358">
            <v>0</v>
          </cell>
          <cell r="T4358">
            <v>0</v>
          </cell>
          <cell r="U4358">
            <v>0</v>
          </cell>
          <cell r="V4358">
            <v>0</v>
          </cell>
          <cell r="W4358">
            <v>0</v>
          </cell>
          <cell r="X4358">
            <v>0</v>
          </cell>
          <cell r="Y4358">
            <v>0</v>
          </cell>
          <cell r="Z4358">
            <v>0</v>
          </cell>
        </row>
        <row r="4359">
          <cell r="M4359">
            <v>0</v>
          </cell>
          <cell r="N4359">
            <v>0</v>
          </cell>
          <cell r="O4359">
            <v>0</v>
          </cell>
          <cell r="P4359">
            <v>0</v>
          </cell>
          <cell r="Q4359">
            <v>0</v>
          </cell>
          <cell r="R4359">
            <v>0</v>
          </cell>
          <cell r="S4359">
            <v>0</v>
          </cell>
          <cell r="T4359">
            <v>0</v>
          </cell>
          <cell r="U4359">
            <v>0</v>
          </cell>
          <cell r="V4359">
            <v>0</v>
          </cell>
          <cell r="W4359">
            <v>0</v>
          </cell>
          <cell r="X4359">
            <v>0</v>
          </cell>
          <cell r="Y4359">
            <v>0</v>
          </cell>
          <cell r="Z4359">
            <v>0</v>
          </cell>
        </row>
        <row r="4360">
          <cell r="M4360">
            <v>0</v>
          </cell>
          <cell r="N4360">
            <v>0</v>
          </cell>
          <cell r="O4360">
            <v>0</v>
          </cell>
          <cell r="P4360">
            <v>0</v>
          </cell>
          <cell r="Q4360">
            <v>0</v>
          </cell>
          <cell r="R4360">
            <v>0</v>
          </cell>
          <cell r="S4360">
            <v>0</v>
          </cell>
          <cell r="T4360">
            <v>0</v>
          </cell>
          <cell r="U4360">
            <v>0</v>
          </cell>
          <cell r="V4360">
            <v>0</v>
          </cell>
          <cell r="W4360">
            <v>0</v>
          </cell>
          <cell r="X4360">
            <v>0</v>
          </cell>
          <cell r="Y4360">
            <v>0</v>
          </cell>
          <cell r="Z4360">
            <v>0</v>
          </cell>
        </row>
        <row r="4361">
          <cell r="M4361">
            <v>0</v>
          </cell>
          <cell r="N4361">
            <v>0</v>
          </cell>
          <cell r="O4361">
            <v>0</v>
          </cell>
          <cell r="P4361">
            <v>0</v>
          </cell>
          <cell r="Q4361">
            <v>0</v>
          </cell>
          <cell r="R4361">
            <v>0</v>
          </cell>
          <cell r="S4361">
            <v>0</v>
          </cell>
          <cell r="T4361">
            <v>0</v>
          </cell>
          <cell r="U4361">
            <v>0</v>
          </cell>
          <cell r="V4361">
            <v>0</v>
          </cell>
          <cell r="W4361">
            <v>0</v>
          </cell>
          <cell r="X4361">
            <v>0</v>
          </cell>
          <cell r="Y4361">
            <v>0</v>
          </cell>
          <cell r="Z4361">
            <v>0</v>
          </cell>
        </row>
        <row r="4362">
          <cell r="M4362">
            <v>0</v>
          </cell>
          <cell r="N4362">
            <v>0</v>
          </cell>
          <cell r="O4362">
            <v>0</v>
          </cell>
          <cell r="P4362">
            <v>0</v>
          </cell>
          <cell r="Q4362">
            <v>0</v>
          </cell>
          <cell r="R4362">
            <v>0</v>
          </cell>
          <cell r="S4362">
            <v>0</v>
          </cell>
          <cell r="T4362">
            <v>0</v>
          </cell>
          <cell r="U4362">
            <v>0</v>
          </cell>
          <cell r="V4362">
            <v>0</v>
          </cell>
          <cell r="W4362">
            <v>0</v>
          </cell>
          <cell r="X4362">
            <v>0</v>
          </cell>
          <cell r="Y4362">
            <v>0</v>
          </cell>
          <cell r="Z4362">
            <v>0</v>
          </cell>
        </row>
        <row r="4363">
          <cell r="M4363">
            <v>0</v>
          </cell>
          <cell r="N4363">
            <v>0</v>
          </cell>
          <cell r="O4363">
            <v>0</v>
          </cell>
          <cell r="P4363">
            <v>0</v>
          </cell>
          <cell r="Q4363">
            <v>0</v>
          </cell>
          <cell r="R4363">
            <v>0</v>
          </cell>
          <cell r="S4363">
            <v>0</v>
          </cell>
          <cell r="T4363">
            <v>0</v>
          </cell>
          <cell r="U4363">
            <v>0</v>
          </cell>
          <cell r="V4363">
            <v>0</v>
          </cell>
          <cell r="W4363">
            <v>0</v>
          </cell>
          <cell r="X4363">
            <v>0</v>
          </cell>
          <cell r="Y4363">
            <v>0</v>
          </cell>
          <cell r="Z4363">
            <v>0</v>
          </cell>
        </row>
        <row r="4364">
          <cell r="M4364">
            <v>0</v>
          </cell>
          <cell r="N4364">
            <v>0</v>
          </cell>
          <cell r="O4364">
            <v>0</v>
          </cell>
          <cell r="P4364">
            <v>0</v>
          </cell>
          <cell r="Q4364">
            <v>0</v>
          </cell>
          <cell r="R4364">
            <v>0</v>
          </cell>
          <cell r="S4364">
            <v>0</v>
          </cell>
          <cell r="T4364">
            <v>0</v>
          </cell>
          <cell r="U4364">
            <v>0</v>
          </cell>
          <cell r="V4364">
            <v>0</v>
          </cell>
          <cell r="W4364">
            <v>0</v>
          </cell>
          <cell r="X4364">
            <v>0</v>
          </cell>
          <cell r="Y4364">
            <v>0</v>
          </cell>
          <cell r="Z4364">
            <v>0</v>
          </cell>
        </row>
        <row r="4365">
          <cell r="M4365">
            <v>0</v>
          </cell>
          <cell r="N4365">
            <v>0</v>
          </cell>
          <cell r="O4365">
            <v>0</v>
          </cell>
          <cell r="P4365">
            <v>0</v>
          </cell>
          <cell r="Q4365">
            <v>0</v>
          </cell>
          <cell r="R4365">
            <v>0</v>
          </cell>
          <cell r="S4365">
            <v>0</v>
          </cell>
          <cell r="T4365">
            <v>0</v>
          </cell>
          <cell r="U4365">
            <v>0</v>
          </cell>
          <cell r="V4365">
            <v>0</v>
          </cell>
          <cell r="W4365">
            <v>0</v>
          </cell>
          <cell r="X4365">
            <v>0</v>
          </cell>
          <cell r="Y4365">
            <v>0</v>
          </cell>
          <cell r="Z4365">
            <v>0</v>
          </cell>
        </row>
        <row r="4366">
          <cell r="M4366">
            <v>0</v>
          </cell>
          <cell r="N4366">
            <v>0</v>
          </cell>
          <cell r="O4366">
            <v>0</v>
          </cell>
          <cell r="P4366">
            <v>0</v>
          </cell>
          <cell r="Q4366">
            <v>0</v>
          </cell>
          <cell r="R4366">
            <v>0</v>
          </cell>
          <cell r="S4366">
            <v>0</v>
          </cell>
          <cell r="T4366">
            <v>0</v>
          </cell>
          <cell r="U4366">
            <v>0</v>
          </cell>
          <cell r="V4366">
            <v>0</v>
          </cell>
          <cell r="W4366">
            <v>0</v>
          </cell>
          <cell r="X4366">
            <v>0</v>
          </cell>
          <cell r="Y4366">
            <v>0</v>
          </cell>
          <cell r="Z4366">
            <v>0</v>
          </cell>
        </row>
        <row r="4367">
          <cell r="M4367">
            <v>0</v>
          </cell>
          <cell r="N4367">
            <v>0</v>
          </cell>
          <cell r="O4367">
            <v>0</v>
          </cell>
          <cell r="P4367">
            <v>0</v>
          </cell>
          <cell r="Q4367">
            <v>0</v>
          </cell>
          <cell r="R4367">
            <v>0</v>
          </cell>
          <cell r="S4367">
            <v>0</v>
          </cell>
          <cell r="T4367">
            <v>0</v>
          </cell>
          <cell r="U4367">
            <v>0</v>
          </cell>
          <cell r="V4367">
            <v>0</v>
          </cell>
          <cell r="W4367">
            <v>0</v>
          </cell>
          <cell r="X4367">
            <v>0</v>
          </cell>
          <cell r="Y4367">
            <v>0</v>
          </cell>
          <cell r="Z4367">
            <v>0</v>
          </cell>
        </row>
        <row r="4368">
          <cell r="M4368">
            <v>0</v>
          </cell>
          <cell r="N4368">
            <v>0</v>
          </cell>
          <cell r="O4368">
            <v>0</v>
          </cell>
          <cell r="P4368">
            <v>0</v>
          </cell>
          <cell r="Q4368">
            <v>0</v>
          </cell>
          <cell r="R4368">
            <v>0</v>
          </cell>
          <cell r="S4368">
            <v>0</v>
          </cell>
          <cell r="T4368">
            <v>0</v>
          </cell>
          <cell r="U4368">
            <v>0</v>
          </cell>
          <cell r="V4368">
            <v>0</v>
          </cell>
          <cell r="W4368">
            <v>0</v>
          </cell>
          <cell r="X4368">
            <v>0</v>
          </cell>
          <cell r="Y4368">
            <v>0</v>
          </cell>
          <cell r="Z4368">
            <v>0</v>
          </cell>
        </row>
        <row r="4369">
          <cell r="M4369">
            <v>0</v>
          </cell>
          <cell r="N4369">
            <v>0</v>
          </cell>
          <cell r="O4369">
            <v>0</v>
          </cell>
          <cell r="P4369">
            <v>0</v>
          </cell>
          <cell r="Q4369">
            <v>0</v>
          </cell>
          <cell r="R4369">
            <v>0</v>
          </cell>
          <cell r="S4369">
            <v>0</v>
          </cell>
          <cell r="T4369">
            <v>0</v>
          </cell>
          <cell r="U4369">
            <v>0</v>
          </cell>
          <cell r="V4369">
            <v>0</v>
          </cell>
          <cell r="W4369">
            <v>0</v>
          </cell>
          <cell r="X4369">
            <v>0</v>
          </cell>
          <cell r="Y4369">
            <v>0</v>
          </cell>
          <cell r="Z4369">
            <v>0</v>
          </cell>
        </row>
        <row r="4370">
          <cell r="M4370">
            <v>0</v>
          </cell>
          <cell r="N4370">
            <v>0</v>
          </cell>
          <cell r="O4370">
            <v>0</v>
          </cell>
          <cell r="P4370">
            <v>0</v>
          </cell>
          <cell r="Q4370">
            <v>0</v>
          </cell>
          <cell r="R4370">
            <v>0</v>
          </cell>
          <cell r="S4370">
            <v>0</v>
          </cell>
          <cell r="T4370">
            <v>0</v>
          </cell>
          <cell r="U4370">
            <v>0</v>
          </cell>
          <cell r="V4370">
            <v>0</v>
          </cell>
          <cell r="W4370">
            <v>0</v>
          </cell>
          <cell r="X4370">
            <v>0</v>
          </cell>
          <cell r="Y4370">
            <v>0</v>
          </cell>
          <cell r="Z4370">
            <v>0</v>
          </cell>
        </row>
        <row r="4371">
          <cell r="M4371">
            <v>0</v>
          </cell>
          <cell r="N4371">
            <v>0</v>
          </cell>
          <cell r="O4371">
            <v>0</v>
          </cell>
          <cell r="P4371">
            <v>0</v>
          </cell>
          <cell r="Q4371">
            <v>0</v>
          </cell>
          <cell r="R4371">
            <v>0</v>
          </cell>
          <cell r="S4371">
            <v>0</v>
          </cell>
          <cell r="T4371">
            <v>0</v>
          </cell>
          <cell r="U4371">
            <v>0</v>
          </cell>
          <cell r="V4371">
            <v>0</v>
          </cell>
          <cell r="W4371">
            <v>0</v>
          </cell>
          <cell r="X4371">
            <v>0</v>
          </cell>
          <cell r="Y4371">
            <v>0</v>
          </cell>
          <cell r="Z4371">
            <v>0</v>
          </cell>
        </row>
        <row r="4372">
          <cell r="M4372">
            <v>0</v>
          </cell>
          <cell r="N4372">
            <v>0</v>
          </cell>
          <cell r="O4372">
            <v>0</v>
          </cell>
          <cell r="P4372">
            <v>0</v>
          </cell>
          <cell r="Q4372">
            <v>0</v>
          </cell>
          <cell r="R4372">
            <v>0</v>
          </cell>
          <cell r="S4372">
            <v>0</v>
          </cell>
          <cell r="T4372">
            <v>0</v>
          </cell>
          <cell r="U4372">
            <v>0</v>
          </cell>
          <cell r="V4372">
            <v>0</v>
          </cell>
          <cell r="W4372">
            <v>0</v>
          </cell>
          <cell r="X4372">
            <v>0</v>
          </cell>
          <cell r="Y4372">
            <v>0</v>
          </cell>
          <cell r="Z4372">
            <v>0</v>
          </cell>
        </row>
        <row r="4373">
          <cell r="M4373">
            <v>0</v>
          </cell>
          <cell r="N4373">
            <v>0</v>
          </cell>
          <cell r="O4373">
            <v>0</v>
          </cell>
          <cell r="P4373">
            <v>0</v>
          </cell>
          <cell r="Q4373">
            <v>0</v>
          </cell>
          <cell r="R4373">
            <v>0</v>
          </cell>
          <cell r="S4373">
            <v>0</v>
          </cell>
          <cell r="T4373">
            <v>0</v>
          </cell>
          <cell r="U4373">
            <v>0</v>
          </cell>
          <cell r="V4373">
            <v>0</v>
          </cell>
          <cell r="W4373">
            <v>0</v>
          </cell>
          <cell r="X4373">
            <v>0</v>
          </cell>
          <cell r="Y4373">
            <v>0</v>
          </cell>
          <cell r="Z4373">
            <v>0</v>
          </cell>
        </row>
        <row r="4374">
          <cell r="M4374">
            <v>0</v>
          </cell>
          <cell r="N4374">
            <v>0</v>
          </cell>
          <cell r="O4374">
            <v>0</v>
          </cell>
          <cell r="P4374">
            <v>0</v>
          </cell>
          <cell r="Q4374">
            <v>0</v>
          </cell>
          <cell r="R4374">
            <v>0</v>
          </cell>
          <cell r="S4374">
            <v>0</v>
          </cell>
          <cell r="T4374">
            <v>0</v>
          </cell>
          <cell r="U4374">
            <v>0</v>
          </cell>
          <cell r="V4374">
            <v>0</v>
          </cell>
          <cell r="W4374">
            <v>0</v>
          </cell>
          <cell r="X4374">
            <v>0</v>
          </cell>
          <cell r="Y4374">
            <v>0</v>
          </cell>
          <cell r="Z4374">
            <v>0</v>
          </cell>
        </row>
        <row r="4375">
          <cell r="M4375">
            <v>0</v>
          </cell>
          <cell r="N4375">
            <v>0</v>
          </cell>
          <cell r="O4375">
            <v>0</v>
          </cell>
          <cell r="P4375">
            <v>0</v>
          </cell>
          <cell r="Q4375">
            <v>0</v>
          </cell>
          <cell r="R4375">
            <v>0</v>
          </cell>
          <cell r="S4375">
            <v>0</v>
          </cell>
          <cell r="T4375">
            <v>0</v>
          </cell>
          <cell r="U4375">
            <v>0</v>
          </cell>
          <cell r="V4375">
            <v>0</v>
          </cell>
          <cell r="W4375">
            <v>0</v>
          </cell>
          <cell r="X4375">
            <v>0</v>
          </cell>
          <cell r="Y4375">
            <v>0</v>
          </cell>
          <cell r="Z4375">
            <v>0</v>
          </cell>
        </row>
        <row r="4376">
          <cell r="M4376">
            <v>0</v>
          </cell>
          <cell r="N4376">
            <v>0</v>
          </cell>
          <cell r="O4376">
            <v>0</v>
          </cell>
          <cell r="P4376">
            <v>0</v>
          </cell>
          <cell r="Q4376">
            <v>0</v>
          </cell>
          <cell r="R4376">
            <v>0</v>
          </cell>
          <cell r="S4376">
            <v>0</v>
          </cell>
          <cell r="T4376">
            <v>0</v>
          </cell>
          <cell r="U4376">
            <v>0</v>
          </cell>
          <cell r="V4376">
            <v>0</v>
          </cell>
          <cell r="W4376">
            <v>0</v>
          </cell>
          <cell r="X4376">
            <v>0</v>
          </cell>
          <cell r="Y4376">
            <v>0</v>
          </cell>
          <cell r="Z4376">
            <v>0</v>
          </cell>
        </row>
        <row r="4377">
          <cell r="M4377">
            <v>0</v>
          </cell>
          <cell r="N4377">
            <v>0</v>
          </cell>
          <cell r="O4377">
            <v>0</v>
          </cell>
          <cell r="P4377">
            <v>0</v>
          </cell>
          <cell r="Q4377">
            <v>0</v>
          </cell>
          <cell r="R4377">
            <v>0</v>
          </cell>
          <cell r="S4377">
            <v>0</v>
          </cell>
          <cell r="T4377">
            <v>0</v>
          </cell>
          <cell r="U4377">
            <v>0</v>
          </cell>
          <cell r="V4377">
            <v>0</v>
          </cell>
          <cell r="W4377">
            <v>0</v>
          </cell>
          <cell r="X4377">
            <v>0</v>
          </cell>
          <cell r="Y4377">
            <v>0</v>
          </cell>
          <cell r="Z4377">
            <v>0</v>
          </cell>
        </row>
        <row r="4378">
          <cell r="M4378">
            <v>0</v>
          </cell>
          <cell r="N4378">
            <v>0</v>
          </cell>
          <cell r="O4378">
            <v>0</v>
          </cell>
          <cell r="P4378">
            <v>0</v>
          </cell>
          <cell r="Q4378">
            <v>0</v>
          </cell>
          <cell r="R4378">
            <v>0</v>
          </cell>
          <cell r="S4378">
            <v>0</v>
          </cell>
          <cell r="T4378">
            <v>0</v>
          </cell>
          <cell r="U4378">
            <v>0</v>
          </cell>
          <cell r="V4378">
            <v>0</v>
          </cell>
          <cell r="W4378">
            <v>0</v>
          </cell>
          <cell r="X4378">
            <v>0</v>
          </cell>
          <cell r="Y4378">
            <v>0</v>
          </cell>
          <cell r="Z4378">
            <v>0</v>
          </cell>
        </row>
        <row r="4379">
          <cell r="M4379">
            <v>0</v>
          </cell>
          <cell r="N4379">
            <v>0</v>
          </cell>
          <cell r="O4379">
            <v>0</v>
          </cell>
          <cell r="P4379">
            <v>0</v>
          </cell>
          <cell r="Q4379">
            <v>0</v>
          </cell>
          <cell r="R4379">
            <v>0</v>
          </cell>
          <cell r="S4379">
            <v>0</v>
          </cell>
          <cell r="T4379">
            <v>0</v>
          </cell>
          <cell r="U4379">
            <v>0</v>
          </cell>
          <cell r="V4379">
            <v>0</v>
          </cell>
          <cell r="W4379">
            <v>0</v>
          </cell>
          <cell r="X4379">
            <v>0</v>
          </cell>
          <cell r="Y4379">
            <v>0</v>
          </cell>
          <cell r="Z4379">
            <v>0</v>
          </cell>
        </row>
        <row r="4380">
          <cell r="M4380">
            <v>0</v>
          </cell>
          <cell r="N4380">
            <v>0</v>
          </cell>
          <cell r="O4380">
            <v>0</v>
          </cell>
          <cell r="P4380">
            <v>0</v>
          </cell>
          <cell r="Q4380">
            <v>0</v>
          </cell>
          <cell r="R4380">
            <v>0</v>
          </cell>
          <cell r="S4380">
            <v>0</v>
          </cell>
          <cell r="T4380">
            <v>0</v>
          </cell>
          <cell r="U4380">
            <v>0</v>
          </cell>
          <cell r="V4380">
            <v>0</v>
          </cell>
          <cell r="W4380">
            <v>0</v>
          </cell>
          <cell r="X4380">
            <v>0</v>
          </cell>
          <cell r="Y4380">
            <v>0</v>
          </cell>
          <cell r="Z4380">
            <v>0</v>
          </cell>
        </row>
        <row r="4381">
          <cell r="M4381">
            <v>0</v>
          </cell>
          <cell r="N4381">
            <v>0</v>
          </cell>
          <cell r="O4381">
            <v>0</v>
          </cell>
          <cell r="P4381">
            <v>0</v>
          </cell>
          <cell r="Q4381">
            <v>0</v>
          </cell>
          <cell r="R4381">
            <v>0</v>
          </cell>
          <cell r="S4381">
            <v>0</v>
          </cell>
          <cell r="T4381">
            <v>0</v>
          </cell>
          <cell r="U4381">
            <v>0</v>
          </cell>
          <cell r="V4381">
            <v>0</v>
          </cell>
          <cell r="W4381">
            <v>0</v>
          </cell>
          <cell r="X4381">
            <v>0</v>
          </cell>
          <cell r="Y4381">
            <v>0</v>
          </cell>
          <cell r="Z4381">
            <v>0</v>
          </cell>
        </row>
        <row r="4382">
          <cell r="M4382">
            <v>0</v>
          </cell>
          <cell r="N4382">
            <v>0</v>
          </cell>
          <cell r="O4382">
            <v>0</v>
          </cell>
          <cell r="P4382">
            <v>0</v>
          </cell>
          <cell r="Q4382">
            <v>0</v>
          </cell>
          <cell r="R4382">
            <v>0</v>
          </cell>
          <cell r="S4382">
            <v>0</v>
          </cell>
          <cell r="T4382">
            <v>0</v>
          </cell>
          <cell r="U4382">
            <v>0</v>
          </cell>
          <cell r="V4382">
            <v>0</v>
          </cell>
          <cell r="W4382">
            <v>0</v>
          </cell>
          <cell r="X4382">
            <v>0</v>
          </cell>
          <cell r="Y4382">
            <v>0</v>
          </cell>
          <cell r="Z4382">
            <v>0</v>
          </cell>
        </row>
        <row r="4383">
          <cell r="M4383">
            <v>0</v>
          </cell>
          <cell r="N4383">
            <v>0</v>
          </cell>
          <cell r="O4383">
            <v>0</v>
          </cell>
          <cell r="P4383">
            <v>0</v>
          </cell>
          <cell r="Q4383">
            <v>0</v>
          </cell>
          <cell r="R4383">
            <v>0</v>
          </cell>
          <cell r="S4383">
            <v>0</v>
          </cell>
          <cell r="T4383">
            <v>0</v>
          </cell>
          <cell r="U4383">
            <v>0</v>
          </cell>
          <cell r="V4383">
            <v>0</v>
          </cell>
          <cell r="W4383">
            <v>0</v>
          </cell>
          <cell r="X4383">
            <v>0</v>
          </cell>
          <cell r="Y4383">
            <v>0</v>
          </cell>
          <cell r="Z4383">
            <v>0</v>
          </cell>
        </row>
        <row r="4384">
          <cell r="M4384">
            <v>0</v>
          </cell>
          <cell r="N4384">
            <v>0</v>
          </cell>
          <cell r="O4384">
            <v>0</v>
          </cell>
          <cell r="P4384">
            <v>0</v>
          </cell>
          <cell r="Q4384">
            <v>0</v>
          </cell>
          <cell r="R4384">
            <v>0</v>
          </cell>
          <cell r="S4384">
            <v>0</v>
          </cell>
          <cell r="T4384">
            <v>0</v>
          </cell>
          <cell r="U4384">
            <v>0</v>
          </cell>
          <cell r="V4384">
            <v>0</v>
          </cell>
          <cell r="W4384">
            <v>0</v>
          </cell>
          <cell r="X4384">
            <v>0</v>
          </cell>
          <cell r="Y4384">
            <v>0</v>
          </cell>
          <cell r="Z4384">
            <v>0</v>
          </cell>
        </row>
        <row r="4385">
          <cell r="M4385">
            <v>0</v>
          </cell>
          <cell r="N4385">
            <v>0</v>
          </cell>
          <cell r="O4385">
            <v>0</v>
          </cell>
          <cell r="P4385">
            <v>0</v>
          </cell>
          <cell r="Q4385">
            <v>0</v>
          </cell>
          <cell r="R4385">
            <v>0</v>
          </cell>
          <cell r="S4385">
            <v>0</v>
          </cell>
          <cell r="T4385">
            <v>0</v>
          </cell>
          <cell r="U4385">
            <v>0</v>
          </cell>
          <cell r="V4385">
            <v>0</v>
          </cell>
          <cell r="W4385">
            <v>0</v>
          </cell>
          <cell r="X4385">
            <v>0</v>
          </cell>
          <cell r="Y4385">
            <v>0</v>
          </cell>
          <cell r="Z4385">
            <v>0</v>
          </cell>
        </row>
        <row r="4386">
          <cell r="M4386">
            <v>0</v>
          </cell>
          <cell r="N4386">
            <v>0</v>
          </cell>
          <cell r="O4386">
            <v>0</v>
          </cell>
          <cell r="P4386">
            <v>0</v>
          </cell>
          <cell r="Q4386">
            <v>0</v>
          </cell>
          <cell r="R4386">
            <v>0</v>
          </cell>
          <cell r="S4386">
            <v>0</v>
          </cell>
          <cell r="T4386">
            <v>0</v>
          </cell>
          <cell r="U4386">
            <v>0</v>
          </cell>
          <cell r="V4386">
            <v>0</v>
          </cell>
          <cell r="W4386">
            <v>0</v>
          </cell>
          <cell r="X4386">
            <v>0</v>
          </cell>
          <cell r="Y4386">
            <v>0</v>
          </cell>
          <cell r="Z4386">
            <v>0</v>
          </cell>
        </row>
        <row r="4387">
          <cell r="M4387">
            <v>0</v>
          </cell>
          <cell r="N4387">
            <v>0</v>
          </cell>
          <cell r="O4387">
            <v>0</v>
          </cell>
          <cell r="P4387">
            <v>0</v>
          </cell>
          <cell r="Q4387">
            <v>0</v>
          </cell>
          <cell r="R4387">
            <v>0</v>
          </cell>
          <cell r="S4387">
            <v>0</v>
          </cell>
          <cell r="T4387">
            <v>0</v>
          </cell>
          <cell r="U4387">
            <v>0</v>
          </cell>
          <cell r="V4387">
            <v>0</v>
          </cell>
          <cell r="W4387">
            <v>0</v>
          </cell>
          <cell r="X4387">
            <v>0</v>
          </cell>
          <cell r="Y4387">
            <v>0</v>
          </cell>
          <cell r="Z4387">
            <v>0</v>
          </cell>
        </row>
        <row r="4388">
          <cell r="M4388">
            <v>0</v>
          </cell>
          <cell r="N4388">
            <v>0</v>
          </cell>
          <cell r="O4388">
            <v>0</v>
          </cell>
          <cell r="P4388">
            <v>0</v>
          </cell>
          <cell r="Q4388">
            <v>0</v>
          </cell>
          <cell r="R4388">
            <v>0</v>
          </cell>
          <cell r="S4388">
            <v>0</v>
          </cell>
          <cell r="T4388">
            <v>0</v>
          </cell>
          <cell r="U4388">
            <v>0</v>
          </cell>
          <cell r="V4388">
            <v>0</v>
          </cell>
          <cell r="W4388">
            <v>0</v>
          </cell>
          <cell r="X4388">
            <v>0</v>
          </cell>
          <cell r="Y4388">
            <v>0</v>
          </cell>
          <cell r="Z4388">
            <v>0</v>
          </cell>
        </row>
        <row r="4389">
          <cell r="M4389">
            <v>0</v>
          </cell>
          <cell r="N4389">
            <v>0</v>
          </cell>
          <cell r="O4389">
            <v>0</v>
          </cell>
          <cell r="P4389">
            <v>0</v>
          </cell>
          <cell r="Q4389">
            <v>0</v>
          </cell>
          <cell r="R4389">
            <v>0</v>
          </cell>
          <cell r="S4389">
            <v>0</v>
          </cell>
          <cell r="T4389">
            <v>0</v>
          </cell>
          <cell r="U4389">
            <v>0</v>
          </cell>
          <cell r="V4389">
            <v>0</v>
          </cell>
          <cell r="W4389">
            <v>0</v>
          </cell>
          <cell r="X4389">
            <v>0</v>
          </cell>
          <cell r="Y4389">
            <v>0</v>
          </cell>
          <cell r="Z4389">
            <v>0</v>
          </cell>
        </row>
        <row r="4390">
          <cell r="M4390">
            <v>0</v>
          </cell>
          <cell r="N4390">
            <v>0</v>
          </cell>
          <cell r="O4390">
            <v>0</v>
          </cell>
          <cell r="P4390">
            <v>0</v>
          </cell>
          <cell r="Q4390">
            <v>0</v>
          </cell>
          <cell r="R4390">
            <v>0</v>
          </cell>
          <cell r="S4390">
            <v>0</v>
          </cell>
          <cell r="T4390">
            <v>0</v>
          </cell>
          <cell r="U4390">
            <v>0</v>
          </cell>
          <cell r="V4390">
            <v>0</v>
          </cell>
          <cell r="W4390">
            <v>0</v>
          </cell>
          <cell r="X4390">
            <v>0</v>
          </cell>
          <cell r="Y4390">
            <v>0</v>
          </cell>
          <cell r="Z4390">
            <v>0</v>
          </cell>
        </row>
        <row r="4391">
          <cell r="M4391">
            <v>0</v>
          </cell>
          <cell r="N4391">
            <v>0</v>
          </cell>
          <cell r="O4391">
            <v>0</v>
          </cell>
          <cell r="P4391">
            <v>0</v>
          </cell>
          <cell r="Q4391">
            <v>0</v>
          </cell>
          <cell r="R4391">
            <v>0</v>
          </cell>
          <cell r="S4391">
            <v>0</v>
          </cell>
          <cell r="T4391">
            <v>0</v>
          </cell>
          <cell r="U4391">
            <v>0</v>
          </cell>
          <cell r="V4391">
            <v>0</v>
          </cell>
          <cell r="W4391">
            <v>0</v>
          </cell>
          <cell r="X4391">
            <v>0</v>
          </cell>
          <cell r="Y4391">
            <v>0</v>
          </cell>
          <cell r="Z4391">
            <v>0</v>
          </cell>
        </row>
        <row r="4392">
          <cell r="M4392">
            <v>0</v>
          </cell>
          <cell r="N4392">
            <v>0</v>
          </cell>
          <cell r="O4392">
            <v>0</v>
          </cell>
          <cell r="P4392">
            <v>0</v>
          </cell>
          <cell r="Q4392">
            <v>0</v>
          </cell>
          <cell r="R4392">
            <v>0</v>
          </cell>
          <cell r="S4392">
            <v>0</v>
          </cell>
          <cell r="T4392">
            <v>0</v>
          </cell>
          <cell r="U4392">
            <v>0</v>
          </cell>
          <cell r="V4392">
            <v>0</v>
          </cell>
          <cell r="W4392">
            <v>0</v>
          </cell>
          <cell r="X4392">
            <v>0</v>
          </cell>
          <cell r="Y4392">
            <v>0</v>
          </cell>
          <cell r="Z4392">
            <v>0</v>
          </cell>
        </row>
        <row r="4393">
          <cell r="M4393">
            <v>0</v>
          </cell>
          <cell r="N4393">
            <v>0</v>
          </cell>
          <cell r="O4393">
            <v>0</v>
          </cell>
          <cell r="P4393">
            <v>0</v>
          </cell>
          <cell r="Q4393">
            <v>0</v>
          </cell>
          <cell r="R4393">
            <v>0</v>
          </cell>
          <cell r="S4393">
            <v>0</v>
          </cell>
          <cell r="T4393">
            <v>0</v>
          </cell>
          <cell r="U4393">
            <v>0</v>
          </cell>
          <cell r="V4393">
            <v>0</v>
          </cell>
          <cell r="W4393">
            <v>0</v>
          </cell>
          <cell r="X4393">
            <v>0</v>
          </cell>
          <cell r="Y4393">
            <v>0</v>
          </cell>
          <cell r="Z4393">
            <v>0</v>
          </cell>
        </row>
        <row r="4394">
          <cell r="M4394">
            <v>0</v>
          </cell>
          <cell r="N4394">
            <v>0</v>
          </cell>
          <cell r="O4394">
            <v>0</v>
          </cell>
          <cell r="P4394">
            <v>0</v>
          </cell>
          <cell r="Q4394">
            <v>0</v>
          </cell>
          <cell r="R4394">
            <v>0</v>
          </cell>
          <cell r="S4394">
            <v>0</v>
          </cell>
          <cell r="T4394">
            <v>0</v>
          </cell>
          <cell r="U4394">
            <v>0</v>
          </cell>
          <cell r="V4394">
            <v>0</v>
          </cell>
          <cell r="W4394">
            <v>0</v>
          </cell>
          <cell r="X4394">
            <v>0</v>
          </cell>
          <cell r="Y4394">
            <v>0</v>
          </cell>
          <cell r="Z4394">
            <v>0</v>
          </cell>
        </row>
        <row r="4395">
          <cell r="M4395">
            <v>0</v>
          </cell>
          <cell r="N4395">
            <v>0</v>
          </cell>
          <cell r="O4395">
            <v>0</v>
          </cell>
          <cell r="P4395">
            <v>0</v>
          </cell>
          <cell r="Q4395">
            <v>0</v>
          </cell>
          <cell r="R4395">
            <v>0</v>
          </cell>
          <cell r="S4395">
            <v>0</v>
          </cell>
          <cell r="T4395">
            <v>0</v>
          </cell>
          <cell r="U4395">
            <v>0</v>
          </cell>
          <cell r="V4395">
            <v>0</v>
          </cell>
          <cell r="W4395">
            <v>0</v>
          </cell>
          <cell r="X4395">
            <v>0</v>
          </cell>
          <cell r="Y4395">
            <v>0</v>
          </cell>
          <cell r="Z4395">
            <v>0</v>
          </cell>
        </row>
        <row r="4396">
          <cell r="M4396">
            <v>0</v>
          </cell>
          <cell r="N4396">
            <v>0</v>
          </cell>
          <cell r="O4396">
            <v>0</v>
          </cell>
          <cell r="P4396">
            <v>0</v>
          </cell>
          <cell r="Q4396">
            <v>0</v>
          </cell>
          <cell r="R4396">
            <v>0</v>
          </cell>
          <cell r="S4396">
            <v>0</v>
          </cell>
          <cell r="T4396">
            <v>0</v>
          </cell>
          <cell r="U4396">
            <v>0</v>
          </cell>
          <cell r="V4396">
            <v>0</v>
          </cell>
          <cell r="W4396">
            <v>0</v>
          </cell>
          <cell r="X4396">
            <v>0</v>
          </cell>
          <cell r="Y4396">
            <v>0</v>
          </cell>
          <cell r="Z4396">
            <v>0</v>
          </cell>
        </row>
        <row r="4397">
          <cell r="M4397">
            <v>0</v>
          </cell>
          <cell r="N4397">
            <v>0</v>
          </cell>
          <cell r="O4397">
            <v>0</v>
          </cell>
          <cell r="P4397">
            <v>0</v>
          </cell>
          <cell r="Q4397">
            <v>0</v>
          </cell>
          <cell r="R4397">
            <v>0</v>
          </cell>
          <cell r="S4397">
            <v>0</v>
          </cell>
          <cell r="T4397">
            <v>0</v>
          </cell>
          <cell r="U4397">
            <v>0</v>
          </cell>
          <cell r="V4397">
            <v>0</v>
          </cell>
          <cell r="W4397">
            <v>0</v>
          </cell>
          <cell r="X4397">
            <v>0</v>
          </cell>
          <cell r="Y4397">
            <v>0</v>
          </cell>
          <cell r="Z4397">
            <v>0</v>
          </cell>
        </row>
        <row r="4398">
          <cell r="M4398">
            <v>0</v>
          </cell>
          <cell r="N4398">
            <v>0</v>
          </cell>
          <cell r="O4398">
            <v>0</v>
          </cell>
          <cell r="P4398">
            <v>0</v>
          </cell>
          <cell r="Q4398">
            <v>0</v>
          </cell>
          <cell r="R4398">
            <v>0</v>
          </cell>
          <cell r="S4398">
            <v>0</v>
          </cell>
          <cell r="T4398">
            <v>0</v>
          </cell>
          <cell r="U4398">
            <v>0</v>
          </cell>
          <cell r="V4398">
            <v>0</v>
          </cell>
          <cell r="W4398">
            <v>0</v>
          </cell>
          <cell r="X4398">
            <v>0</v>
          </cell>
          <cell r="Y4398">
            <v>0</v>
          </cell>
          <cell r="Z4398">
            <v>0</v>
          </cell>
        </row>
        <row r="4399">
          <cell r="M4399">
            <v>0</v>
          </cell>
          <cell r="N4399">
            <v>0</v>
          </cell>
          <cell r="O4399">
            <v>0</v>
          </cell>
          <cell r="P4399">
            <v>0</v>
          </cell>
          <cell r="Q4399">
            <v>0</v>
          </cell>
          <cell r="R4399">
            <v>0</v>
          </cell>
          <cell r="S4399">
            <v>0</v>
          </cell>
          <cell r="T4399">
            <v>0</v>
          </cell>
          <cell r="U4399">
            <v>0</v>
          </cell>
          <cell r="V4399">
            <v>0</v>
          </cell>
          <cell r="W4399">
            <v>0</v>
          </cell>
          <cell r="X4399">
            <v>0</v>
          </cell>
          <cell r="Y4399">
            <v>0</v>
          </cell>
          <cell r="Z4399">
            <v>0</v>
          </cell>
        </row>
        <row r="4400">
          <cell r="M4400">
            <v>0</v>
          </cell>
          <cell r="N4400">
            <v>0</v>
          </cell>
          <cell r="O4400">
            <v>0</v>
          </cell>
          <cell r="P4400">
            <v>0</v>
          </cell>
          <cell r="Q4400">
            <v>0</v>
          </cell>
          <cell r="R4400">
            <v>0</v>
          </cell>
          <cell r="S4400">
            <v>0</v>
          </cell>
          <cell r="T4400">
            <v>0</v>
          </cell>
          <cell r="U4400">
            <v>0</v>
          </cell>
          <cell r="V4400">
            <v>0</v>
          </cell>
          <cell r="W4400">
            <v>0</v>
          </cell>
          <cell r="X4400">
            <v>0</v>
          </cell>
          <cell r="Y4400">
            <v>0</v>
          </cell>
          <cell r="Z4400">
            <v>0</v>
          </cell>
        </row>
        <row r="4401">
          <cell r="M4401">
            <v>0</v>
          </cell>
          <cell r="N4401">
            <v>0</v>
          </cell>
          <cell r="O4401">
            <v>0</v>
          </cell>
          <cell r="P4401">
            <v>0</v>
          </cell>
          <cell r="Q4401">
            <v>0</v>
          </cell>
          <cell r="R4401">
            <v>0</v>
          </cell>
          <cell r="S4401">
            <v>0</v>
          </cell>
          <cell r="T4401">
            <v>0</v>
          </cell>
          <cell r="U4401">
            <v>0</v>
          </cell>
          <cell r="V4401">
            <v>0</v>
          </cell>
          <cell r="W4401">
            <v>0</v>
          </cell>
          <cell r="X4401">
            <v>0</v>
          </cell>
          <cell r="Y4401">
            <v>0</v>
          </cell>
          <cell r="Z4401">
            <v>0</v>
          </cell>
        </row>
        <row r="4402">
          <cell r="M4402">
            <v>0</v>
          </cell>
          <cell r="N4402">
            <v>0</v>
          </cell>
          <cell r="O4402">
            <v>0</v>
          </cell>
          <cell r="P4402">
            <v>0</v>
          </cell>
          <cell r="Q4402">
            <v>0</v>
          </cell>
          <cell r="R4402">
            <v>0</v>
          </cell>
          <cell r="S4402">
            <v>0</v>
          </cell>
          <cell r="T4402">
            <v>0</v>
          </cell>
          <cell r="U4402">
            <v>0</v>
          </cell>
          <cell r="V4402">
            <v>0</v>
          </cell>
          <cell r="W4402">
            <v>0</v>
          </cell>
          <cell r="X4402">
            <v>0</v>
          </cell>
          <cell r="Y4402">
            <v>0</v>
          </cell>
          <cell r="Z4402">
            <v>0</v>
          </cell>
        </row>
        <row r="4403">
          <cell r="M4403">
            <v>0</v>
          </cell>
          <cell r="N4403">
            <v>0</v>
          </cell>
          <cell r="O4403">
            <v>0</v>
          </cell>
          <cell r="P4403">
            <v>0</v>
          </cell>
          <cell r="Q4403">
            <v>0</v>
          </cell>
          <cell r="R4403">
            <v>0</v>
          </cell>
          <cell r="S4403">
            <v>0</v>
          </cell>
          <cell r="T4403">
            <v>0</v>
          </cell>
          <cell r="U4403">
            <v>0</v>
          </cell>
          <cell r="V4403">
            <v>0</v>
          </cell>
          <cell r="W4403">
            <v>0</v>
          </cell>
          <cell r="X4403">
            <v>0</v>
          </cell>
          <cell r="Y4403">
            <v>0</v>
          </cell>
          <cell r="Z4403">
            <v>0</v>
          </cell>
        </row>
        <row r="4404">
          <cell r="M4404">
            <v>0</v>
          </cell>
          <cell r="N4404">
            <v>0</v>
          </cell>
          <cell r="O4404">
            <v>0</v>
          </cell>
          <cell r="P4404">
            <v>0</v>
          </cell>
          <cell r="Q4404">
            <v>0</v>
          </cell>
          <cell r="R4404">
            <v>0</v>
          </cell>
          <cell r="S4404">
            <v>0</v>
          </cell>
          <cell r="T4404">
            <v>0</v>
          </cell>
          <cell r="U4404">
            <v>0</v>
          </cell>
          <cell r="V4404">
            <v>0</v>
          </cell>
          <cell r="W4404">
            <v>0</v>
          </cell>
          <cell r="X4404">
            <v>0</v>
          </cell>
          <cell r="Y4404">
            <v>0</v>
          </cell>
          <cell r="Z4404">
            <v>0</v>
          </cell>
        </row>
        <row r="4405">
          <cell r="M4405">
            <v>0</v>
          </cell>
          <cell r="N4405">
            <v>0</v>
          </cell>
          <cell r="O4405">
            <v>0</v>
          </cell>
          <cell r="P4405">
            <v>0</v>
          </cell>
          <cell r="Q4405">
            <v>0</v>
          </cell>
          <cell r="R4405">
            <v>0</v>
          </cell>
          <cell r="S4405">
            <v>0</v>
          </cell>
          <cell r="T4405">
            <v>0</v>
          </cell>
          <cell r="U4405">
            <v>0</v>
          </cell>
          <cell r="V4405">
            <v>0</v>
          </cell>
          <cell r="W4405">
            <v>0</v>
          </cell>
          <cell r="X4405">
            <v>0</v>
          </cell>
          <cell r="Y4405">
            <v>0</v>
          </cell>
          <cell r="Z4405">
            <v>0</v>
          </cell>
        </row>
        <row r="4406">
          <cell r="M4406">
            <v>0</v>
          </cell>
          <cell r="N4406">
            <v>0</v>
          </cell>
          <cell r="O4406">
            <v>0</v>
          </cell>
          <cell r="P4406">
            <v>0</v>
          </cell>
          <cell r="Q4406">
            <v>0</v>
          </cell>
          <cell r="R4406">
            <v>0</v>
          </cell>
          <cell r="S4406">
            <v>0</v>
          </cell>
          <cell r="T4406">
            <v>0</v>
          </cell>
          <cell r="U4406">
            <v>0</v>
          </cell>
          <cell r="V4406">
            <v>0</v>
          </cell>
          <cell r="W4406">
            <v>0</v>
          </cell>
          <cell r="X4406">
            <v>0</v>
          </cell>
          <cell r="Y4406">
            <v>0</v>
          </cell>
          <cell r="Z4406">
            <v>0</v>
          </cell>
        </row>
        <row r="4407">
          <cell r="M4407">
            <v>0</v>
          </cell>
          <cell r="N4407">
            <v>0</v>
          </cell>
          <cell r="O4407">
            <v>0</v>
          </cell>
          <cell r="P4407">
            <v>0</v>
          </cell>
          <cell r="Q4407">
            <v>0</v>
          </cell>
          <cell r="R4407">
            <v>0</v>
          </cell>
          <cell r="S4407">
            <v>0</v>
          </cell>
          <cell r="T4407">
            <v>0</v>
          </cell>
          <cell r="U4407">
            <v>0</v>
          </cell>
          <cell r="V4407">
            <v>0</v>
          </cell>
          <cell r="W4407">
            <v>0</v>
          </cell>
          <cell r="X4407">
            <v>0</v>
          </cell>
          <cell r="Y4407">
            <v>0</v>
          </cell>
          <cell r="Z4407">
            <v>0</v>
          </cell>
        </row>
        <row r="4408">
          <cell r="M4408">
            <v>0</v>
          </cell>
          <cell r="N4408">
            <v>0</v>
          </cell>
          <cell r="O4408">
            <v>0</v>
          </cell>
          <cell r="P4408">
            <v>0</v>
          </cell>
          <cell r="Q4408">
            <v>0</v>
          </cell>
          <cell r="R4408">
            <v>0</v>
          </cell>
          <cell r="S4408">
            <v>0</v>
          </cell>
          <cell r="T4408">
            <v>0</v>
          </cell>
          <cell r="U4408">
            <v>0</v>
          </cell>
          <cell r="V4408">
            <v>0</v>
          </cell>
          <cell r="W4408">
            <v>0</v>
          </cell>
          <cell r="X4408">
            <v>0</v>
          </cell>
          <cell r="Y4408">
            <v>0</v>
          </cell>
          <cell r="Z4408">
            <v>0</v>
          </cell>
        </row>
        <row r="4409">
          <cell r="M4409">
            <v>0</v>
          </cell>
          <cell r="N4409">
            <v>0</v>
          </cell>
          <cell r="O4409">
            <v>0</v>
          </cell>
          <cell r="P4409">
            <v>0</v>
          </cell>
          <cell r="Q4409">
            <v>0</v>
          </cell>
          <cell r="R4409">
            <v>0</v>
          </cell>
          <cell r="S4409">
            <v>0</v>
          </cell>
          <cell r="T4409">
            <v>0</v>
          </cell>
          <cell r="U4409">
            <v>0</v>
          </cell>
          <cell r="V4409">
            <v>0</v>
          </cell>
          <cell r="W4409">
            <v>0</v>
          </cell>
          <cell r="X4409">
            <v>0</v>
          </cell>
          <cell r="Y4409">
            <v>0</v>
          </cell>
          <cell r="Z4409">
            <v>0</v>
          </cell>
        </row>
        <row r="4410">
          <cell r="M4410">
            <v>0</v>
          </cell>
          <cell r="N4410">
            <v>0</v>
          </cell>
          <cell r="O4410">
            <v>0</v>
          </cell>
          <cell r="P4410">
            <v>0</v>
          </cell>
          <cell r="Q4410">
            <v>0</v>
          </cell>
          <cell r="R4410">
            <v>0</v>
          </cell>
          <cell r="S4410">
            <v>0</v>
          </cell>
          <cell r="T4410">
            <v>0</v>
          </cell>
          <cell r="U4410">
            <v>0</v>
          </cell>
          <cell r="V4410">
            <v>0</v>
          </cell>
          <cell r="W4410">
            <v>0</v>
          </cell>
          <cell r="X4410">
            <v>0</v>
          </cell>
          <cell r="Y4410">
            <v>0</v>
          </cell>
          <cell r="Z4410">
            <v>0</v>
          </cell>
        </row>
        <row r="4411">
          <cell r="M4411">
            <v>0</v>
          </cell>
          <cell r="N4411">
            <v>0</v>
          </cell>
          <cell r="O4411">
            <v>0</v>
          </cell>
          <cell r="P4411">
            <v>0</v>
          </cell>
          <cell r="Q4411">
            <v>0</v>
          </cell>
          <cell r="R4411">
            <v>0</v>
          </cell>
          <cell r="S4411">
            <v>0</v>
          </cell>
          <cell r="T4411">
            <v>0</v>
          </cell>
          <cell r="U4411">
            <v>0</v>
          </cell>
          <cell r="V4411">
            <v>0</v>
          </cell>
          <cell r="W4411">
            <v>0</v>
          </cell>
          <cell r="X4411">
            <v>0</v>
          </cell>
          <cell r="Y4411">
            <v>0</v>
          </cell>
          <cell r="Z4411">
            <v>0</v>
          </cell>
        </row>
        <row r="4412">
          <cell r="M4412">
            <v>0</v>
          </cell>
          <cell r="N4412">
            <v>0</v>
          </cell>
          <cell r="O4412">
            <v>0</v>
          </cell>
          <cell r="P4412">
            <v>0</v>
          </cell>
          <cell r="Q4412">
            <v>0</v>
          </cell>
          <cell r="R4412">
            <v>0</v>
          </cell>
          <cell r="S4412">
            <v>0</v>
          </cell>
          <cell r="T4412">
            <v>0</v>
          </cell>
          <cell r="U4412">
            <v>0</v>
          </cell>
          <cell r="V4412">
            <v>0</v>
          </cell>
          <cell r="W4412">
            <v>0</v>
          </cell>
          <cell r="X4412">
            <v>0</v>
          </cell>
          <cell r="Y4412">
            <v>0</v>
          </cell>
          <cell r="Z4412">
            <v>0</v>
          </cell>
        </row>
        <row r="4413">
          <cell r="M4413">
            <v>0</v>
          </cell>
          <cell r="N4413">
            <v>0</v>
          </cell>
          <cell r="O4413">
            <v>0</v>
          </cell>
          <cell r="P4413">
            <v>0</v>
          </cell>
          <cell r="Q4413">
            <v>0</v>
          </cell>
          <cell r="R4413">
            <v>0</v>
          </cell>
          <cell r="S4413">
            <v>0</v>
          </cell>
          <cell r="T4413">
            <v>0</v>
          </cell>
          <cell r="U4413">
            <v>0</v>
          </cell>
          <cell r="V4413">
            <v>0</v>
          </cell>
          <cell r="W4413">
            <v>0</v>
          </cell>
          <cell r="X4413">
            <v>0</v>
          </cell>
          <cell r="Y4413">
            <v>0</v>
          </cell>
          <cell r="Z4413">
            <v>0</v>
          </cell>
        </row>
        <row r="4414">
          <cell r="M4414">
            <v>0</v>
          </cell>
          <cell r="N4414">
            <v>0</v>
          </cell>
          <cell r="O4414">
            <v>0</v>
          </cell>
          <cell r="P4414">
            <v>0</v>
          </cell>
          <cell r="Q4414">
            <v>0</v>
          </cell>
          <cell r="R4414">
            <v>0</v>
          </cell>
          <cell r="S4414">
            <v>0</v>
          </cell>
          <cell r="T4414">
            <v>0</v>
          </cell>
          <cell r="U4414">
            <v>0</v>
          </cell>
          <cell r="V4414">
            <v>0</v>
          </cell>
          <cell r="W4414">
            <v>0</v>
          </cell>
          <cell r="X4414">
            <v>0</v>
          </cell>
          <cell r="Y4414">
            <v>0</v>
          </cell>
          <cell r="Z4414">
            <v>0</v>
          </cell>
        </row>
        <row r="4415">
          <cell r="M4415">
            <v>0</v>
          </cell>
          <cell r="N4415">
            <v>0</v>
          </cell>
          <cell r="O4415">
            <v>0</v>
          </cell>
          <cell r="P4415">
            <v>0</v>
          </cell>
          <cell r="Q4415">
            <v>0</v>
          </cell>
          <cell r="R4415">
            <v>0</v>
          </cell>
          <cell r="S4415">
            <v>0</v>
          </cell>
          <cell r="T4415">
            <v>0</v>
          </cell>
          <cell r="U4415">
            <v>0</v>
          </cell>
          <cell r="V4415">
            <v>0</v>
          </cell>
          <cell r="W4415">
            <v>0</v>
          </cell>
          <cell r="X4415">
            <v>0</v>
          </cell>
          <cell r="Y4415">
            <v>0</v>
          </cell>
          <cell r="Z4415">
            <v>0</v>
          </cell>
        </row>
        <row r="4416">
          <cell r="M4416">
            <v>0</v>
          </cell>
          <cell r="N4416">
            <v>0</v>
          </cell>
          <cell r="O4416">
            <v>0</v>
          </cell>
          <cell r="P4416">
            <v>0</v>
          </cell>
          <cell r="Q4416">
            <v>0</v>
          </cell>
          <cell r="R4416">
            <v>0</v>
          </cell>
          <cell r="S4416">
            <v>0</v>
          </cell>
          <cell r="T4416">
            <v>0</v>
          </cell>
          <cell r="U4416">
            <v>0</v>
          </cell>
          <cell r="V4416">
            <v>0</v>
          </cell>
          <cell r="W4416">
            <v>0</v>
          </cell>
          <cell r="X4416">
            <v>0</v>
          </cell>
          <cell r="Y4416">
            <v>0</v>
          </cell>
          <cell r="Z4416">
            <v>0</v>
          </cell>
        </row>
        <row r="4417">
          <cell r="M4417">
            <v>0</v>
          </cell>
          <cell r="N4417">
            <v>0</v>
          </cell>
          <cell r="O4417">
            <v>0</v>
          </cell>
          <cell r="P4417">
            <v>0</v>
          </cell>
          <cell r="Q4417">
            <v>0</v>
          </cell>
          <cell r="R4417">
            <v>0</v>
          </cell>
          <cell r="S4417">
            <v>0</v>
          </cell>
          <cell r="T4417">
            <v>0</v>
          </cell>
          <cell r="U4417">
            <v>0</v>
          </cell>
          <cell r="V4417">
            <v>0</v>
          </cell>
          <cell r="W4417">
            <v>0</v>
          </cell>
          <cell r="X4417">
            <v>0</v>
          </cell>
          <cell r="Y4417">
            <v>0</v>
          </cell>
          <cell r="Z4417">
            <v>0</v>
          </cell>
        </row>
        <row r="4418">
          <cell r="M4418">
            <v>0</v>
          </cell>
          <cell r="N4418">
            <v>0</v>
          </cell>
          <cell r="O4418">
            <v>0</v>
          </cell>
          <cell r="P4418">
            <v>0</v>
          </cell>
          <cell r="Q4418">
            <v>0</v>
          </cell>
          <cell r="R4418">
            <v>0</v>
          </cell>
          <cell r="S4418">
            <v>0</v>
          </cell>
          <cell r="T4418">
            <v>0</v>
          </cell>
          <cell r="U4418">
            <v>0</v>
          </cell>
          <cell r="V4418">
            <v>0</v>
          </cell>
          <cell r="W4418">
            <v>0</v>
          </cell>
          <cell r="X4418">
            <v>0</v>
          </cell>
          <cell r="Y4418">
            <v>0</v>
          </cell>
          <cell r="Z4418">
            <v>0</v>
          </cell>
        </row>
        <row r="4419">
          <cell r="M4419">
            <v>0</v>
          </cell>
          <cell r="N4419">
            <v>0</v>
          </cell>
          <cell r="O4419">
            <v>0</v>
          </cell>
          <cell r="P4419">
            <v>0</v>
          </cell>
          <cell r="Q4419">
            <v>0</v>
          </cell>
          <cell r="R4419">
            <v>0</v>
          </cell>
          <cell r="S4419">
            <v>0</v>
          </cell>
          <cell r="T4419">
            <v>0</v>
          </cell>
          <cell r="U4419">
            <v>0</v>
          </cell>
          <cell r="V4419">
            <v>0</v>
          </cell>
          <cell r="W4419">
            <v>0</v>
          </cell>
          <cell r="X4419">
            <v>0</v>
          </cell>
          <cell r="Y4419">
            <v>0</v>
          </cell>
          <cell r="Z4419">
            <v>0</v>
          </cell>
        </row>
        <row r="4420">
          <cell r="M4420">
            <v>0</v>
          </cell>
          <cell r="N4420">
            <v>0</v>
          </cell>
          <cell r="O4420">
            <v>0</v>
          </cell>
          <cell r="P4420">
            <v>0</v>
          </cell>
          <cell r="Q4420">
            <v>0</v>
          </cell>
          <cell r="R4420">
            <v>0</v>
          </cell>
          <cell r="S4420">
            <v>0</v>
          </cell>
          <cell r="T4420">
            <v>0</v>
          </cell>
          <cell r="U4420">
            <v>0</v>
          </cell>
          <cell r="V4420">
            <v>0</v>
          </cell>
          <cell r="W4420">
            <v>0</v>
          </cell>
          <cell r="X4420">
            <v>0</v>
          </cell>
          <cell r="Y4420">
            <v>0</v>
          </cell>
          <cell r="Z4420">
            <v>0</v>
          </cell>
        </row>
        <row r="4421">
          <cell r="M4421">
            <v>0</v>
          </cell>
          <cell r="N4421">
            <v>0</v>
          </cell>
          <cell r="O4421">
            <v>0</v>
          </cell>
          <cell r="P4421">
            <v>0</v>
          </cell>
          <cell r="Q4421">
            <v>0</v>
          </cell>
          <cell r="R4421">
            <v>0</v>
          </cell>
          <cell r="S4421">
            <v>0</v>
          </cell>
          <cell r="T4421">
            <v>0</v>
          </cell>
          <cell r="U4421">
            <v>0</v>
          </cell>
          <cell r="V4421">
            <v>0</v>
          </cell>
          <cell r="W4421">
            <v>0</v>
          </cell>
          <cell r="X4421">
            <v>0</v>
          </cell>
          <cell r="Y4421">
            <v>0</v>
          </cell>
          <cell r="Z4421">
            <v>0</v>
          </cell>
        </row>
        <row r="4422">
          <cell r="M4422">
            <v>0</v>
          </cell>
          <cell r="N4422">
            <v>0</v>
          </cell>
          <cell r="O4422">
            <v>0</v>
          </cell>
          <cell r="P4422">
            <v>0</v>
          </cell>
          <cell r="Q4422">
            <v>0</v>
          </cell>
          <cell r="R4422">
            <v>0</v>
          </cell>
          <cell r="S4422">
            <v>0</v>
          </cell>
          <cell r="T4422">
            <v>0</v>
          </cell>
          <cell r="U4422">
            <v>0</v>
          </cell>
          <cell r="V4422">
            <v>0</v>
          </cell>
          <cell r="W4422">
            <v>0</v>
          </cell>
          <cell r="X4422">
            <v>0</v>
          </cell>
          <cell r="Y4422">
            <v>0</v>
          </cell>
          <cell r="Z4422">
            <v>0</v>
          </cell>
        </row>
        <row r="4423">
          <cell r="M4423">
            <v>0</v>
          </cell>
          <cell r="N4423">
            <v>0</v>
          </cell>
          <cell r="O4423">
            <v>0</v>
          </cell>
          <cell r="P4423">
            <v>0</v>
          </cell>
          <cell r="Q4423">
            <v>0</v>
          </cell>
          <cell r="R4423">
            <v>0</v>
          </cell>
          <cell r="S4423">
            <v>0</v>
          </cell>
          <cell r="T4423">
            <v>0</v>
          </cell>
          <cell r="U4423">
            <v>0</v>
          </cell>
          <cell r="V4423">
            <v>0</v>
          </cell>
          <cell r="W4423">
            <v>0</v>
          </cell>
          <cell r="X4423">
            <v>0</v>
          </cell>
          <cell r="Y4423">
            <v>0</v>
          </cell>
          <cell r="Z4423">
            <v>0</v>
          </cell>
        </row>
        <row r="4424">
          <cell r="M4424">
            <v>0</v>
          </cell>
          <cell r="N4424">
            <v>0</v>
          </cell>
          <cell r="O4424">
            <v>0</v>
          </cell>
          <cell r="P4424">
            <v>0</v>
          </cell>
          <cell r="Q4424">
            <v>0</v>
          </cell>
          <cell r="R4424">
            <v>0</v>
          </cell>
          <cell r="S4424">
            <v>0</v>
          </cell>
          <cell r="T4424">
            <v>0</v>
          </cell>
          <cell r="U4424">
            <v>0</v>
          </cell>
          <cell r="V4424">
            <v>0</v>
          </cell>
          <cell r="W4424">
            <v>0</v>
          </cell>
          <cell r="X4424">
            <v>0</v>
          </cell>
          <cell r="Y4424">
            <v>0</v>
          </cell>
          <cell r="Z4424">
            <v>0</v>
          </cell>
        </row>
        <row r="4425">
          <cell r="M4425">
            <v>0</v>
          </cell>
          <cell r="N4425">
            <v>0</v>
          </cell>
          <cell r="O4425">
            <v>0</v>
          </cell>
          <cell r="P4425">
            <v>0</v>
          </cell>
          <cell r="Q4425">
            <v>0</v>
          </cell>
          <cell r="R4425">
            <v>0</v>
          </cell>
          <cell r="S4425">
            <v>0</v>
          </cell>
          <cell r="T4425">
            <v>0</v>
          </cell>
          <cell r="U4425">
            <v>0</v>
          </cell>
          <cell r="V4425">
            <v>0</v>
          </cell>
          <cell r="W4425">
            <v>0</v>
          </cell>
          <cell r="X4425">
            <v>0</v>
          </cell>
          <cell r="Y4425">
            <v>0</v>
          </cell>
          <cell r="Z4425">
            <v>0</v>
          </cell>
        </row>
        <row r="4426">
          <cell r="M4426">
            <v>0</v>
          </cell>
          <cell r="N4426">
            <v>0</v>
          </cell>
          <cell r="O4426">
            <v>0</v>
          </cell>
          <cell r="P4426">
            <v>0</v>
          </cell>
          <cell r="Q4426">
            <v>0</v>
          </cell>
          <cell r="R4426">
            <v>0</v>
          </cell>
          <cell r="S4426">
            <v>0</v>
          </cell>
          <cell r="T4426">
            <v>0</v>
          </cell>
          <cell r="U4426">
            <v>0</v>
          </cell>
          <cell r="V4426">
            <v>0</v>
          </cell>
          <cell r="W4426">
            <v>0</v>
          </cell>
          <cell r="X4426">
            <v>0</v>
          </cell>
          <cell r="Y4426">
            <v>0</v>
          </cell>
          <cell r="Z4426">
            <v>0</v>
          </cell>
        </row>
        <row r="4427">
          <cell r="M4427">
            <v>0</v>
          </cell>
          <cell r="N4427">
            <v>0</v>
          </cell>
          <cell r="O4427">
            <v>0</v>
          </cell>
          <cell r="P4427">
            <v>0</v>
          </cell>
          <cell r="Q4427">
            <v>0</v>
          </cell>
          <cell r="R4427">
            <v>0</v>
          </cell>
          <cell r="S4427">
            <v>0</v>
          </cell>
          <cell r="T4427">
            <v>0</v>
          </cell>
          <cell r="U4427">
            <v>0</v>
          </cell>
          <cell r="V4427">
            <v>0</v>
          </cell>
          <cell r="W4427">
            <v>0</v>
          </cell>
          <cell r="X4427">
            <v>0</v>
          </cell>
          <cell r="Y4427">
            <v>0</v>
          </cell>
          <cell r="Z4427">
            <v>0</v>
          </cell>
        </row>
        <row r="4428">
          <cell r="M4428">
            <v>0</v>
          </cell>
          <cell r="N4428">
            <v>0</v>
          </cell>
          <cell r="O4428">
            <v>0</v>
          </cell>
          <cell r="P4428">
            <v>0</v>
          </cell>
          <cell r="Q4428">
            <v>0</v>
          </cell>
          <cell r="R4428">
            <v>0</v>
          </cell>
          <cell r="S4428">
            <v>0</v>
          </cell>
          <cell r="T4428">
            <v>0</v>
          </cell>
          <cell r="U4428">
            <v>0</v>
          </cell>
          <cell r="V4428">
            <v>0</v>
          </cell>
          <cell r="W4428">
            <v>0</v>
          </cell>
          <cell r="X4428">
            <v>0</v>
          </cell>
          <cell r="Y4428">
            <v>0</v>
          </cell>
          <cell r="Z4428">
            <v>0</v>
          </cell>
        </row>
        <row r="4429">
          <cell r="M4429">
            <v>0</v>
          </cell>
          <cell r="N4429">
            <v>0</v>
          </cell>
          <cell r="O4429">
            <v>0</v>
          </cell>
          <cell r="P4429">
            <v>0</v>
          </cell>
          <cell r="Q4429">
            <v>0</v>
          </cell>
          <cell r="R4429">
            <v>0</v>
          </cell>
          <cell r="S4429">
            <v>0</v>
          </cell>
          <cell r="T4429">
            <v>0</v>
          </cell>
          <cell r="U4429">
            <v>0</v>
          </cell>
          <cell r="V4429">
            <v>0</v>
          </cell>
          <cell r="W4429">
            <v>0</v>
          </cell>
          <cell r="X4429">
            <v>0</v>
          </cell>
          <cell r="Y4429">
            <v>0</v>
          </cell>
          <cell r="Z4429">
            <v>0</v>
          </cell>
        </row>
        <row r="4430">
          <cell r="M4430">
            <v>0</v>
          </cell>
          <cell r="N4430">
            <v>0</v>
          </cell>
          <cell r="O4430">
            <v>0</v>
          </cell>
          <cell r="P4430">
            <v>0</v>
          </cell>
          <cell r="Q4430">
            <v>0</v>
          </cell>
          <cell r="R4430">
            <v>0</v>
          </cell>
          <cell r="S4430">
            <v>0</v>
          </cell>
          <cell r="T4430">
            <v>0</v>
          </cell>
          <cell r="U4430">
            <v>0</v>
          </cell>
          <cell r="V4430">
            <v>0</v>
          </cell>
          <cell r="W4430">
            <v>0</v>
          </cell>
          <cell r="X4430">
            <v>0</v>
          </cell>
          <cell r="Y4430">
            <v>0</v>
          </cell>
          <cell r="Z4430">
            <v>0</v>
          </cell>
        </row>
        <row r="4431">
          <cell r="M4431">
            <v>0</v>
          </cell>
          <cell r="N4431">
            <v>0</v>
          </cell>
          <cell r="O4431">
            <v>0</v>
          </cell>
          <cell r="P4431">
            <v>0</v>
          </cell>
          <cell r="Q4431">
            <v>0</v>
          </cell>
          <cell r="R4431">
            <v>0</v>
          </cell>
          <cell r="S4431">
            <v>0</v>
          </cell>
          <cell r="T4431">
            <v>0</v>
          </cell>
          <cell r="U4431">
            <v>0</v>
          </cell>
          <cell r="V4431">
            <v>0</v>
          </cell>
          <cell r="W4431">
            <v>0</v>
          </cell>
          <cell r="X4431">
            <v>0</v>
          </cell>
          <cell r="Y4431">
            <v>0</v>
          </cell>
          <cell r="Z4431">
            <v>0</v>
          </cell>
        </row>
        <row r="4432">
          <cell r="M4432">
            <v>0</v>
          </cell>
          <cell r="N4432">
            <v>0</v>
          </cell>
          <cell r="O4432">
            <v>0</v>
          </cell>
          <cell r="P4432">
            <v>0</v>
          </cell>
          <cell r="Q4432">
            <v>0</v>
          </cell>
          <cell r="R4432">
            <v>0</v>
          </cell>
          <cell r="S4432">
            <v>0</v>
          </cell>
          <cell r="T4432">
            <v>0</v>
          </cell>
          <cell r="U4432">
            <v>0</v>
          </cell>
          <cell r="V4432">
            <v>0</v>
          </cell>
          <cell r="W4432">
            <v>0</v>
          </cell>
          <cell r="X4432">
            <v>0</v>
          </cell>
          <cell r="Y4432">
            <v>0</v>
          </cell>
          <cell r="Z4432">
            <v>0</v>
          </cell>
        </row>
        <row r="4433">
          <cell r="M4433">
            <v>0</v>
          </cell>
          <cell r="N4433">
            <v>0</v>
          </cell>
          <cell r="O4433">
            <v>0</v>
          </cell>
          <cell r="P4433">
            <v>0</v>
          </cell>
          <cell r="Q4433">
            <v>0</v>
          </cell>
          <cell r="R4433">
            <v>0</v>
          </cell>
          <cell r="S4433">
            <v>0</v>
          </cell>
          <cell r="T4433">
            <v>0</v>
          </cell>
          <cell r="U4433">
            <v>0</v>
          </cell>
          <cell r="V4433">
            <v>0</v>
          </cell>
          <cell r="W4433">
            <v>0</v>
          </cell>
          <cell r="X4433">
            <v>0</v>
          </cell>
          <cell r="Y4433">
            <v>0</v>
          </cell>
          <cell r="Z4433">
            <v>0</v>
          </cell>
        </row>
        <row r="4434">
          <cell r="M4434">
            <v>0</v>
          </cell>
          <cell r="N4434">
            <v>0</v>
          </cell>
          <cell r="O4434">
            <v>0</v>
          </cell>
          <cell r="P4434">
            <v>0</v>
          </cell>
          <cell r="Q4434">
            <v>0</v>
          </cell>
          <cell r="R4434">
            <v>0</v>
          </cell>
          <cell r="S4434">
            <v>0</v>
          </cell>
          <cell r="T4434">
            <v>0</v>
          </cell>
          <cell r="U4434">
            <v>0</v>
          </cell>
          <cell r="V4434">
            <v>0</v>
          </cell>
          <cell r="W4434">
            <v>0</v>
          </cell>
          <cell r="X4434">
            <v>0</v>
          </cell>
          <cell r="Y4434">
            <v>0</v>
          </cell>
          <cell r="Z4434">
            <v>0</v>
          </cell>
        </row>
        <row r="4435">
          <cell r="M4435">
            <v>0</v>
          </cell>
          <cell r="N4435">
            <v>0</v>
          </cell>
          <cell r="O4435">
            <v>0</v>
          </cell>
          <cell r="P4435">
            <v>0</v>
          </cell>
          <cell r="Q4435">
            <v>0</v>
          </cell>
          <cell r="R4435">
            <v>0</v>
          </cell>
          <cell r="S4435">
            <v>0</v>
          </cell>
          <cell r="T4435">
            <v>0</v>
          </cell>
          <cell r="U4435">
            <v>0</v>
          </cell>
          <cell r="V4435">
            <v>0</v>
          </cell>
          <cell r="W4435">
            <v>0</v>
          </cell>
          <cell r="X4435">
            <v>0</v>
          </cell>
          <cell r="Y4435">
            <v>0</v>
          </cell>
          <cell r="Z4435">
            <v>0</v>
          </cell>
        </row>
        <row r="4436">
          <cell r="M4436">
            <v>0</v>
          </cell>
          <cell r="N4436">
            <v>0</v>
          </cell>
          <cell r="O4436">
            <v>0</v>
          </cell>
          <cell r="P4436">
            <v>0</v>
          </cell>
          <cell r="Q4436">
            <v>0</v>
          </cell>
          <cell r="R4436">
            <v>0</v>
          </cell>
          <cell r="S4436">
            <v>0</v>
          </cell>
          <cell r="T4436">
            <v>0</v>
          </cell>
          <cell r="U4436">
            <v>0</v>
          </cell>
          <cell r="V4436">
            <v>0</v>
          </cell>
          <cell r="W4436">
            <v>0</v>
          </cell>
          <cell r="X4436">
            <v>0</v>
          </cell>
          <cell r="Y4436">
            <v>0</v>
          </cell>
          <cell r="Z4436">
            <v>0</v>
          </cell>
        </row>
        <row r="4437">
          <cell r="M4437">
            <v>0</v>
          </cell>
          <cell r="N4437">
            <v>0</v>
          </cell>
          <cell r="O4437">
            <v>0</v>
          </cell>
          <cell r="P4437">
            <v>0</v>
          </cell>
          <cell r="Q4437">
            <v>0</v>
          </cell>
          <cell r="R4437">
            <v>0</v>
          </cell>
          <cell r="S4437">
            <v>0</v>
          </cell>
          <cell r="T4437">
            <v>0</v>
          </cell>
          <cell r="U4437">
            <v>0</v>
          </cell>
          <cell r="V4437">
            <v>0</v>
          </cell>
          <cell r="W4437">
            <v>0</v>
          </cell>
          <cell r="X4437">
            <v>0</v>
          </cell>
          <cell r="Y4437">
            <v>0</v>
          </cell>
          <cell r="Z4437">
            <v>0</v>
          </cell>
        </row>
        <row r="4438">
          <cell r="M4438">
            <v>0</v>
          </cell>
          <cell r="N4438">
            <v>0</v>
          </cell>
          <cell r="O4438">
            <v>0</v>
          </cell>
          <cell r="P4438">
            <v>0</v>
          </cell>
          <cell r="Q4438">
            <v>0</v>
          </cell>
          <cell r="R4438">
            <v>0</v>
          </cell>
          <cell r="S4438">
            <v>0</v>
          </cell>
          <cell r="T4438">
            <v>0</v>
          </cell>
          <cell r="U4438">
            <v>0</v>
          </cell>
          <cell r="V4438">
            <v>0</v>
          </cell>
          <cell r="W4438">
            <v>0</v>
          </cell>
          <cell r="X4438">
            <v>0</v>
          </cell>
          <cell r="Y4438">
            <v>0</v>
          </cell>
          <cell r="Z4438">
            <v>0</v>
          </cell>
        </row>
        <row r="4439">
          <cell r="M4439">
            <v>0</v>
          </cell>
          <cell r="N4439">
            <v>0</v>
          </cell>
          <cell r="O4439">
            <v>0</v>
          </cell>
          <cell r="P4439">
            <v>0</v>
          </cell>
          <cell r="Q4439">
            <v>0</v>
          </cell>
          <cell r="R4439">
            <v>0</v>
          </cell>
          <cell r="S4439">
            <v>0</v>
          </cell>
          <cell r="T4439">
            <v>0</v>
          </cell>
          <cell r="U4439">
            <v>0</v>
          </cell>
          <cell r="V4439">
            <v>0</v>
          </cell>
          <cell r="W4439">
            <v>0</v>
          </cell>
          <cell r="X4439">
            <v>0</v>
          </cell>
          <cell r="Y4439">
            <v>0</v>
          </cell>
          <cell r="Z4439">
            <v>0</v>
          </cell>
        </row>
        <row r="4440">
          <cell r="M4440">
            <v>0</v>
          </cell>
          <cell r="N4440">
            <v>0</v>
          </cell>
          <cell r="O4440">
            <v>0</v>
          </cell>
          <cell r="P4440">
            <v>0</v>
          </cell>
          <cell r="Q4440">
            <v>0</v>
          </cell>
          <cell r="R4440">
            <v>0</v>
          </cell>
          <cell r="S4440">
            <v>0</v>
          </cell>
          <cell r="T4440">
            <v>0</v>
          </cell>
          <cell r="U4440">
            <v>0</v>
          </cell>
          <cell r="V4440">
            <v>0</v>
          </cell>
          <cell r="W4440">
            <v>0</v>
          </cell>
          <cell r="X4440">
            <v>0</v>
          </cell>
          <cell r="Y4440">
            <v>0</v>
          </cell>
          <cell r="Z4440">
            <v>0</v>
          </cell>
        </row>
        <row r="4441">
          <cell r="M4441">
            <v>0</v>
          </cell>
          <cell r="N4441">
            <v>0</v>
          </cell>
          <cell r="O4441">
            <v>0</v>
          </cell>
          <cell r="P4441">
            <v>0</v>
          </cell>
          <cell r="Q4441">
            <v>0</v>
          </cell>
          <cell r="R4441">
            <v>0</v>
          </cell>
          <cell r="S4441">
            <v>0</v>
          </cell>
          <cell r="T4441">
            <v>0</v>
          </cell>
          <cell r="U4441">
            <v>0</v>
          </cell>
          <cell r="V4441">
            <v>0</v>
          </cell>
          <cell r="W4441">
            <v>0</v>
          </cell>
          <cell r="X4441">
            <v>0</v>
          </cell>
          <cell r="Y4441">
            <v>0</v>
          </cell>
          <cell r="Z4441">
            <v>0</v>
          </cell>
        </row>
        <row r="4442">
          <cell r="M4442">
            <v>0</v>
          </cell>
          <cell r="N4442">
            <v>0</v>
          </cell>
          <cell r="O4442">
            <v>0</v>
          </cell>
          <cell r="P4442">
            <v>0</v>
          </cell>
          <cell r="Q4442">
            <v>0</v>
          </cell>
          <cell r="R4442">
            <v>0</v>
          </cell>
          <cell r="S4442">
            <v>0</v>
          </cell>
          <cell r="T4442">
            <v>0</v>
          </cell>
          <cell r="U4442">
            <v>0</v>
          </cell>
          <cell r="V4442">
            <v>0</v>
          </cell>
          <cell r="W4442">
            <v>0</v>
          </cell>
          <cell r="X4442">
            <v>0</v>
          </cell>
          <cell r="Y4442">
            <v>0</v>
          </cell>
          <cell r="Z4442">
            <v>0</v>
          </cell>
        </row>
        <row r="4443">
          <cell r="M4443">
            <v>0</v>
          </cell>
          <cell r="N4443">
            <v>0</v>
          </cell>
          <cell r="O4443">
            <v>0</v>
          </cell>
          <cell r="P4443">
            <v>0</v>
          </cell>
          <cell r="Q4443">
            <v>0</v>
          </cell>
          <cell r="R4443">
            <v>0</v>
          </cell>
          <cell r="S4443">
            <v>0</v>
          </cell>
          <cell r="T4443">
            <v>0</v>
          </cell>
          <cell r="U4443">
            <v>0</v>
          </cell>
          <cell r="V4443">
            <v>0</v>
          </cell>
          <cell r="W4443">
            <v>0</v>
          </cell>
          <cell r="X4443">
            <v>0</v>
          </cell>
          <cell r="Y4443">
            <v>0</v>
          </cell>
          <cell r="Z4443">
            <v>0</v>
          </cell>
        </row>
        <row r="4444">
          <cell r="M4444">
            <v>0</v>
          </cell>
          <cell r="N4444">
            <v>0</v>
          </cell>
          <cell r="O4444">
            <v>0</v>
          </cell>
          <cell r="P4444">
            <v>0</v>
          </cell>
          <cell r="Q4444">
            <v>0</v>
          </cell>
          <cell r="R4444">
            <v>0</v>
          </cell>
          <cell r="S4444">
            <v>0</v>
          </cell>
          <cell r="T4444">
            <v>0</v>
          </cell>
          <cell r="U4444">
            <v>0</v>
          </cell>
          <cell r="V4444">
            <v>0</v>
          </cell>
          <cell r="W4444">
            <v>0</v>
          </cell>
          <cell r="X4444">
            <v>0</v>
          </cell>
          <cell r="Y4444">
            <v>0</v>
          </cell>
          <cell r="Z4444">
            <v>0</v>
          </cell>
        </row>
        <row r="4445">
          <cell r="M4445">
            <v>0</v>
          </cell>
          <cell r="N4445">
            <v>0</v>
          </cell>
          <cell r="O4445">
            <v>0</v>
          </cell>
          <cell r="P4445">
            <v>0</v>
          </cell>
          <cell r="Q4445">
            <v>0</v>
          </cell>
          <cell r="R4445">
            <v>0</v>
          </cell>
          <cell r="S4445">
            <v>0</v>
          </cell>
          <cell r="T4445">
            <v>0</v>
          </cell>
          <cell r="U4445">
            <v>0</v>
          </cell>
          <cell r="V4445">
            <v>0</v>
          </cell>
          <cell r="W4445">
            <v>0</v>
          </cell>
          <cell r="X4445">
            <v>0</v>
          </cell>
          <cell r="Y4445">
            <v>0</v>
          </cell>
          <cell r="Z4445">
            <v>0</v>
          </cell>
        </row>
        <row r="4446">
          <cell r="M4446">
            <v>0</v>
          </cell>
          <cell r="N4446">
            <v>0</v>
          </cell>
          <cell r="O4446">
            <v>0</v>
          </cell>
          <cell r="P4446">
            <v>0</v>
          </cell>
          <cell r="Q4446">
            <v>0</v>
          </cell>
          <cell r="R4446">
            <v>0</v>
          </cell>
          <cell r="S4446">
            <v>0</v>
          </cell>
          <cell r="T4446">
            <v>0</v>
          </cell>
          <cell r="U4446">
            <v>0</v>
          </cell>
          <cell r="V4446">
            <v>0</v>
          </cell>
          <cell r="W4446">
            <v>0</v>
          </cell>
          <cell r="X4446">
            <v>0</v>
          </cell>
          <cell r="Y4446">
            <v>0</v>
          </cell>
          <cell r="Z4446">
            <v>0</v>
          </cell>
        </row>
        <row r="4447">
          <cell r="M4447">
            <v>0</v>
          </cell>
          <cell r="N4447">
            <v>0</v>
          </cell>
          <cell r="O4447">
            <v>0</v>
          </cell>
          <cell r="P4447">
            <v>0</v>
          </cell>
          <cell r="Q4447">
            <v>0</v>
          </cell>
          <cell r="R4447">
            <v>0</v>
          </cell>
          <cell r="S4447">
            <v>0</v>
          </cell>
          <cell r="T4447">
            <v>0</v>
          </cell>
          <cell r="U4447">
            <v>0</v>
          </cell>
          <cell r="V4447">
            <v>0</v>
          </cell>
          <cell r="W4447">
            <v>0</v>
          </cell>
          <cell r="X4447">
            <v>0</v>
          </cell>
          <cell r="Y4447">
            <v>0</v>
          </cell>
          <cell r="Z4447">
            <v>0</v>
          </cell>
        </row>
        <row r="4448">
          <cell r="M4448">
            <v>0</v>
          </cell>
          <cell r="N4448">
            <v>0</v>
          </cell>
          <cell r="O4448">
            <v>0</v>
          </cell>
          <cell r="P4448">
            <v>0</v>
          </cell>
          <cell r="Q4448">
            <v>0</v>
          </cell>
          <cell r="R4448">
            <v>0</v>
          </cell>
          <cell r="S4448">
            <v>0</v>
          </cell>
          <cell r="T4448">
            <v>0</v>
          </cell>
          <cell r="U4448">
            <v>0</v>
          </cell>
          <cell r="V4448">
            <v>0</v>
          </cell>
          <cell r="W4448">
            <v>0</v>
          </cell>
          <cell r="X4448">
            <v>0</v>
          </cell>
          <cell r="Y4448">
            <v>0</v>
          </cell>
          <cell r="Z4448">
            <v>0</v>
          </cell>
        </row>
        <row r="4449">
          <cell r="M4449">
            <v>0</v>
          </cell>
          <cell r="N4449">
            <v>0</v>
          </cell>
          <cell r="O4449">
            <v>0</v>
          </cell>
          <cell r="P4449">
            <v>0</v>
          </cell>
          <cell r="Q4449">
            <v>0</v>
          </cell>
          <cell r="R4449">
            <v>0</v>
          </cell>
          <cell r="S4449">
            <v>0</v>
          </cell>
          <cell r="T4449">
            <v>0</v>
          </cell>
          <cell r="U4449">
            <v>0</v>
          </cell>
          <cell r="V4449">
            <v>0</v>
          </cell>
          <cell r="W4449">
            <v>0</v>
          </cell>
          <cell r="X4449">
            <v>0</v>
          </cell>
          <cell r="Y4449">
            <v>0</v>
          </cell>
          <cell r="Z4449">
            <v>0</v>
          </cell>
        </row>
        <row r="4450">
          <cell r="M4450">
            <v>0</v>
          </cell>
          <cell r="N4450">
            <v>0</v>
          </cell>
          <cell r="O4450">
            <v>0</v>
          </cell>
          <cell r="P4450">
            <v>0</v>
          </cell>
          <cell r="Q4450">
            <v>0</v>
          </cell>
          <cell r="R4450">
            <v>0</v>
          </cell>
          <cell r="S4450">
            <v>0</v>
          </cell>
          <cell r="T4450">
            <v>0</v>
          </cell>
          <cell r="U4450">
            <v>0</v>
          </cell>
          <cell r="V4450">
            <v>0</v>
          </cell>
          <cell r="W4450">
            <v>0</v>
          </cell>
          <cell r="X4450">
            <v>0</v>
          </cell>
          <cell r="Y4450">
            <v>0</v>
          </cell>
          <cell r="Z4450">
            <v>0</v>
          </cell>
        </row>
        <row r="4451">
          <cell r="M4451">
            <v>0</v>
          </cell>
          <cell r="N4451">
            <v>0</v>
          </cell>
          <cell r="O4451">
            <v>0</v>
          </cell>
          <cell r="P4451">
            <v>0</v>
          </cell>
          <cell r="Q4451">
            <v>0</v>
          </cell>
          <cell r="R4451">
            <v>0</v>
          </cell>
          <cell r="S4451">
            <v>0</v>
          </cell>
          <cell r="T4451">
            <v>0</v>
          </cell>
          <cell r="U4451">
            <v>0</v>
          </cell>
          <cell r="V4451">
            <v>0</v>
          </cell>
          <cell r="W4451">
            <v>0</v>
          </cell>
          <cell r="X4451">
            <v>0</v>
          </cell>
          <cell r="Y4451">
            <v>0</v>
          </cell>
          <cell r="Z4451">
            <v>0</v>
          </cell>
        </row>
        <row r="4452">
          <cell r="M4452">
            <v>0</v>
          </cell>
          <cell r="N4452">
            <v>0</v>
          </cell>
          <cell r="O4452">
            <v>0</v>
          </cell>
          <cell r="P4452">
            <v>0</v>
          </cell>
          <cell r="Q4452">
            <v>0</v>
          </cell>
          <cell r="R4452">
            <v>0</v>
          </cell>
          <cell r="S4452">
            <v>0</v>
          </cell>
          <cell r="T4452">
            <v>0</v>
          </cell>
          <cell r="U4452">
            <v>0</v>
          </cell>
          <cell r="V4452">
            <v>0</v>
          </cell>
          <cell r="W4452">
            <v>0</v>
          </cell>
          <cell r="X4452">
            <v>0</v>
          </cell>
          <cell r="Y4452">
            <v>0</v>
          </cell>
          <cell r="Z4452">
            <v>0</v>
          </cell>
        </row>
        <row r="4453">
          <cell r="M4453">
            <v>0</v>
          </cell>
          <cell r="N4453">
            <v>0</v>
          </cell>
          <cell r="O4453">
            <v>0</v>
          </cell>
          <cell r="P4453">
            <v>0</v>
          </cell>
          <cell r="Q4453">
            <v>0</v>
          </cell>
          <cell r="R4453">
            <v>0</v>
          </cell>
          <cell r="S4453">
            <v>0</v>
          </cell>
          <cell r="T4453">
            <v>0</v>
          </cell>
          <cell r="U4453">
            <v>0</v>
          </cell>
          <cell r="V4453">
            <v>0</v>
          </cell>
          <cell r="W4453">
            <v>0</v>
          </cell>
          <cell r="X4453">
            <v>0</v>
          </cell>
          <cell r="Y4453">
            <v>0</v>
          </cell>
          <cell r="Z4453">
            <v>0</v>
          </cell>
        </row>
        <row r="4454">
          <cell r="M4454">
            <v>0</v>
          </cell>
          <cell r="N4454">
            <v>0</v>
          </cell>
          <cell r="O4454">
            <v>0</v>
          </cell>
          <cell r="P4454">
            <v>0</v>
          </cell>
          <cell r="Q4454">
            <v>0</v>
          </cell>
          <cell r="R4454">
            <v>0</v>
          </cell>
          <cell r="S4454">
            <v>0</v>
          </cell>
          <cell r="T4454">
            <v>0</v>
          </cell>
          <cell r="U4454">
            <v>0</v>
          </cell>
          <cell r="V4454">
            <v>0</v>
          </cell>
          <cell r="W4454">
            <v>0</v>
          </cell>
          <cell r="X4454">
            <v>0</v>
          </cell>
          <cell r="Y4454">
            <v>0</v>
          </cell>
          <cell r="Z4454">
            <v>0</v>
          </cell>
        </row>
        <row r="4455">
          <cell r="M4455">
            <v>0</v>
          </cell>
          <cell r="N4455">
            <v>0</v>
          </cell>
          <cell r="O4455">
            <v>0</v>
          </cell>
          <cell r="P4455">
            <v>0</v>
          </cell>
          <cell r="Q4455">
            <v>0</v>
          </cell>
          <cell r="R4455">
            <v>0</v>
          </cell>
          <cell r="S4455">
            <v>0</v>
          </cell>
          <cell r="T4455">
            <v>0</v>
          </cell>
          <cell r="U4455">
            <v>0</v>
          </cell>
          <cell r="V4455">
            <v>0</v>
          </cell>
          <cell r="W4455">
            <v>0</v>
          </cell>
          <cell r="X4455">
            <v>0</v>
          </cell>
          <cell r="Y4455">
            <v>0</v>
          </cell>
          <cell r="Z4455">
            <v>0</v>
          </cell>
        </row>
        <row r="4456">
          <cell r="M4456">
            <v>0</v>
          </cell>
          <cell r="N4456">
            <v>0</v>
          </cell>
          <cell r="O4456">
            <v>0</v>
          </cell>
          <cell r="P4456">
            <v>0</v>
          </cell>
          <cell r="Q4456">
            <v>0</v>
          </cell>
          <cell r="R4456">
            <v>0</v>
          </cell>
          <cell r="S4456">
            <v>0</v>
          </cell>
          <cell r="T4456">
            <v>0</v>
          </cell>
          <cell r="U4456">
            <v>0</v>
          </cell>
          <cell r="V4456">
            <v>0</v>
          </cell>
          <cell r="W4456">
            <v>0</v>
          </cell>
          <cell r="X4456">
            <v>0</v>
          </cell>
          <cell r="Y4456">
            <v>0</v>
          </cell>
          <cell r="Z4456">
            <v>0</v>
          </cell>
        </row>
        <row r="4457">
          <cell r="M4457">
            <v>0</v>
          </cell>
          <cell r="N4457">
            <v>0</v>
          </cell>
          <cell r="O4457">
            <v>0</v>
          </cell>
          <cell r="P4457">
            <v>0</v>
          </cell>
          <cell r="Q4457">
            <v>0</v>
          </cell>
          <cell r="R4457">
            <v>0</v>
          </cell>
          <cell r="S4457">
            <v>0</v>
          </cell>
          <cell r="T4457">
            <v>0</v>
          </cell>
          <cell r="U4457">
            <v>0</v>
          </cell>
          <cell r="V4457">
            <v>0</v>
          </cell>
          <cell r="W4457">
            <v>0</v>
          </cell>
          <cell r="X4457">
            <v>0</v>
          </cell>
          <cell r="Y4457">
            <v>0</v>
          </cell>
          <cell r="Z4457">
            <v>0</v>
          </cell>
        </row>
        <row r="4458">
          <cell r="M4458">
            <v>0</v>
          </cell>
          <cell r="N4458">
            <v>0</v>
          </cell>
          <cell r="O4458">
            <v>0</v>
          </cell>
          <cell r="P4458">
            <v>0</v>
          </cell>
          <cell r="Q4458">
            <v>0</v>
          </cell>
          <cell r="R4458">
            <v>0</v>
          </cell>
          <cell r="S4458">
            <v>0</v>
          </cell>
          <cell r="T4458">
            <v>0</v>
          </cell>
          <cell r="U4458">
            <v>0</v>
          </cell>
          <cell r="V4458">
            <v>0</v>
          </cell>
          <cell r="W4458">
            <v>0</v>
          </cell>
          <cell r="X4458">
            <v>0</v>
          </cell>
          <cell r="Y4458">
            <v>0</v>
          </cell>
          <cell r="Z4458">
            <v>0</v>
          </cell>
        </row>
        <row r="4459">
          <cell r="M4459">
            <v>0</v>
          </cell>
          <cell r="N4459">
            <v>0</v>
          </cell>
          <cell r="O4459">
            <v>0</v>
          </cell>
          <cell r="P4459">
            <v>0</v>
          </cell>
          <cell r="Q4459">
            <v>0</v>
          </cell>
          <cell r="R4459">
            <v>0</v>
          </cell>
          <cell r="S4459">
            <v>0</v>
          </cell>
          <cell r="T4459">
            <v>0</v>
          </cell>
          <cell r="U4459">
            <v>0</v>
          </cell>
          <cell r="V4459">
            <v>0</v>
          </cell>
          <cell r="W4459">
            <v>0</v>
          </cell>
          <cell r="X4459">
            <v>0</v>
          </cell>
          <cell r="Y4459">
            <v>0</v>
          </cell>
          <cell r="Z4459">
            <v>0</v>
          </cell>
        </row>
        <row r="4460">
          <cell r="M4460">
            <v>0</v>
          </cell>
          <cell r="N4460">
            <v>0</v>
          </cell>
          <cell r="O4460">
            <v>0</v>
          </cell>
          <cell r="P4460">
            <v>0</v>
          </cell>
          <cell r="Q4460">
            <v>0</v>
          </cell>
          <cell r="R4460">
            <v>0</v>
          </cell>
          <cell r="S4460">
            <v>0</v>
          </cell>
          <cell r="T4460">
            <v>0</v>
          </cell>
          <cell r="U4460">
            <v>0</v>
          </cell>
          <cell r="V4460">
            <v>0</v>
          </cell>
          <cell r="W4460">
            <v>0</v>
          </cell>
          <cell r="X4460">
            <v>0</v>
          </cell>
          <cell r="Y4460">
            <v>0</v>
          </cell>
          <cell r="Z4460">
            <v>0</v>
          </cell>
        </row>
        <row r="4461">
          <cell r="M4461">
            <v>0</v>
          </cell>
          <cell r="N4461">
            <v>0</v>
          </cell>
          <cell r="O4461">
            <v>0</v>
          </cell>
          <cell r="P4461">
            <v>0</v>
          </cell>
          <cell r="Q4461">
            <v>0</v>
          </cell>
          <cell r="R4461">
            <v>0</v>
          </cell>
          <cell r="S4461">
            <v>0</v>
          </cell>
          <cell r="T4461">
            <v>0</v>
          </cell>
          <cell r="U4461">
            <v>0</v>
          </cell>
          <cell r="V4461">
            <v>0</v>
          </cell>
          <cell r="W4461">
            <v>0</v>
          </cell>
          <cell r="X4461">
            <v>0</v>
          </cell>
          <cell r="Y4461">
            <v>0</v>
          </cell>
          <cell r="Z4461">
            <v>0</v>
          </cell>
        </row>
        <row r="4462">
          <cell r="M4462">
            <v>0</v>
          </cell>
          <cell r="N4462">
            <v>0</v>
          </cell>
          <cell r="O4462">
            <v>0</v>
          </cell>
          <cell r="P4462">
            <v>0</v>
          </cell>
          <cell r="Q4462">
            <v>0</v>
          </cell>
          <cell r="R4462">
            <v>0</v>
          </cell>
          <cell r="S4462">
            <v>0</v>
          </cell>
          <cell r="T4462">
            <v>0</v>
          </cell>
          <cell r="U4462">
            <v>0</v>
          </cell>
          <cell r="V4462">
            <v>0</v>
          </cell>
          <cell r="W4462">
            <v>0</v>
          </cell>
          <cell r="X4462">
            <v>0</v>
          </cell>
          <cell r="Y4462">
            <v>0</v>
          </cell>
          <cell r="Z4462">
            <v>0</v>
          </cell>
        </row>
        <row r="4463">
          <cell r="M4463">
            <v>0</v>
          </cell>
          <cell r="N4463">
            <v>0</v>
          </cell>
          <cell r="O4463">
            <v>0</v>
          </cell>
          <cell r="P4463">
            <v>0</v>
          </cell>
          <cell r="Q4463">
            <v>0</v>
          </cell>
          <cell r="R4463">
            <v>0</v>
          </cell>
          <cell r="S4463">
            <v>0</v>
          </cell>
          <cell r="T4463">
            <v>0</v>
          </cell>
          <cell r="U4463">
            <v>0</v>
          </cell>
          <cell r="V4463">
            <v>0</v>
          </cell>
          <cell r="W4463">
            <v>0</v>
          </cell>
          <cell r="X4463">
            <v>0</v>
          </cell>
          <cell r="Y4463">
            <v>0</v>
          </cell>
          <cell r="Z4463">
            <v>0</v>
          </cell>
        </row>
        <row r="4464">
          <cell r="M4464">
            <v>0</v>
          </cell>
          <cell r="N4464">
            <v>0</v>
          </cell>
          <cell r="O4464">
            <v>0</v>
          </cell>
          <cell r="P4464">
            <v>0</v>
          </cell>
          <cell r="Q4464">
            <v>0</v>
          </cell>
          <cell r="R4464">
            <v>0</v>
          </cell>
          <cell r="S4464">
            <v>0</v>
          </cell>
          <cell r="T4464">
            <v>0</v>
          </cell>
          <cell r="U4464">
            <v>0</v>
          </cell>
          <cell r="V4464">
            <v>0</v>
          </cell>
          <cell r="W4464">
            <v>0</v>
          </cell>
          <cell r="X4464">
            <v>0</v>
          </cell>
          <cell r="Y4464">
            <v>0</v>
          </cell>
          <cell r="Z4464">
            <v>0</v>
          </cell>
        </row>
        <row r="4465">
          <cell r="M4465">
            <v>0</v>
          </cell>
          <cell r="N4465">
            <v>0</v>
          </cell>
          <cell r="O4465">
            <v>0</v>
          </cell>
          <cell r="P4465">
            <v>0</v>
          </cell>
          <cell r="Q4465">
            <v>0</v>
          </cell>
          <cell r="R4465">
            <v>0</v>
          </cell>
          <cell r="S4465">
            <v>0</v>
          </cell>
          <cell r="T4465">
            <v>0</v>
          </cell>
          <cell r="U4465">
            <v>0</v>
          </cell>
          <cell r="V4465">
            <v>0</v>
          </cell>
          <cell r="W4465">
            <v>0</v>
          </cell>
          <cell r="X4465">
            <v>0</v>
          </cell>
          <cell r="Y4465">
            <v>0</v>
          </cell>
          <cell r="Z4465">
            <v>0</v>
          </cell>
        </row>
        <row r="4466">
          <cell r="M4466">
            <v>0</v>
          </cell>
          <cell r="N4466">
            <v>0</v>
          </cell>
          <cell r="O4466">
            <v>0</v>
          </cell>
          <cell r="P4466">
            <v>0</v>
          </cell>
          <cell r="Q4466">
            <v>0</v>
          </cell>
          <cell r="R4466">
            <v>0</v>
          </cell>
          <cell r="S4466">
            <v>0</v>
          </cell>
          <cell r="T4466">
            <v>0</v>
          </cell>
          <cell r="U4466">
            <v>0</v>
          </cell>
          <cell r="V4466">
            <v>0</v>
          </cell>
          <cell r="W4466">
            <v>0</v>
          </cell>
          <cell r="X4466">
            <v>0</v>
          </cell>
          <cell r="Y4466">
            <v>0</v>
          </cell>
          <cell r="Z4466">
            <v>0</v>
          </cell>
        </row>
        <row r="4467">
          <cell r="M4467">
            <v>0</v>
          </cell>
          <cell r="N4467">
            <v>0</v>
          </cell>
          <cell r="O4467">
            <v>0</v>
          </cell>
          <cell r="P4467">
            <v>0</v>
          </cell>
          <cell r="Q4467">
            <v>0</v>
          </cell>
          <cell r="R4467">
            <v>0</v>
          </cell>
          <cell r="S4467">
            <v>0</v>
          </cell>
          <cell r="T4467">
            <v>0</v>
          </cell>
          <cell r="U4467">
            <v>0</v>
          </cell>
          <cell r="V4467">
            <v>0</v>
          </cell>
          <cell r="W4467">
            <v>0</v>
          </cell>
          <cell r="X4467">
            <v>0</v>
          </cell>
          <cell r="Y4467">
            <v>0</v>
          </cell>
          <cell r="Z4467">
            <v>0</v>
          </cell>
        </row>
        <row r="4468">
          <cell r="M4468">
            <v>0</v>
          </cell>
          <cell r="N4468">
            <v>0</v>
          </cell>
          <cell r="O4468">
            <v>0</v>
          </cell>
          <cell r="P4468">
            <v>0</v>
          </cell>
          <cell r="Q4468">
            <v>0</v>
          </cell>
          <cell r="R4468">
            <v>0</v>
          </cell>
          <cell r="S4468">
            <v>0</v>
          </cell>
          <cell r="T4468">
            <v>0</v>
          </cell>
          <cell r="U4468">
            <v>0</v>
          </cell>
          <cell r="V4468">
            <v>0</v>
          </cell>
          <cell r="W4468">
            <v>0</v>
          </cell>
          <cell r="X4468">
            <v>0</v>
          </cell>
          <cell r="Y4468">
            <v>0</v>
          </cell>
          <cell r="Z4468">
            <v>0</v>
          </cell>
        </row>
        <row r="4469">
          <cell r="M4469">
            <v>0</v>
          </cell>
          <cell r="N4469">
            <v>0</v>
          </cell>
          <cell r="O4469">
            <v>0</v>
          </cell>
          <cell r="P4469">
            <v>0</v>
          </cell>
          <cell r="Q4469">
            <v>0</v>
          </cell>
          <cell r="R4469">
            <v>0</v>
          </cell>
          <cell r="S4469">
            <v>0</v>
          </cell>
          <cell r="T4469">
            <v>0</v>
          </cell>
          <cell r="U4469">
            <v>0</v>
          </cell>
          <cell r="V4469">
            <v>0</v>
          </cell>
          <cell r="W4469">
            <v>0</v>
          </cell>
          <cell r="X4469">
            <v>0</v>
          </cell>
          <cell r="Y4469">
            <v>0</v>
          </cell>
          <cell r="Z4469">
            <v>0</v>
          </cell>
        </row>
        <row r="4470">
          <cell r="M4470">
            <v>0</v>
          </cell>
          <cell r="N4470">
            <v>0</v>
          </cell>
          <cell r="O4470">
            <v>0</v>
          </cell>
          <cell r="P4470">
            <v>0</v>
          </cell>
          <cell r="Q4470">
            <v>0</v>
          </cell>
          <cell r="R4470">
            <v>0</v>
          </cell>
          <cell r="S4470">
            <v>0</v>
          </cell>
          <cell r="T4470">
            <v>0</v>
          </cell>
          <cell r="U4470">
            <v>0</v>
          </cell>
          <cell r="V4470">
            <v>0</v>
          </cell>
          <cell r="W4470">
            <v>0</v>
          </cell>
          <cell r="X4470">
            <v>0</v>
          </cell>
          <cell r="Y4470">
            <v>0</v>
          </cell>
          <cell r="Z4470">
            <v>0</v>
          </cell>
        </row>
        <row r="4471">
          <cell r="M4471">
            <v>0</v>
          </cell>
          <cell r="N4471">
            <v>0</v>
          </cell>
          <cell r="O4471">
            <v>0</v>
          </cell>
          <cell r="P4471">
            <v>0</v>
          </cell>
          <cell r="Q4471">
            <v>0</v>
          </cell>
          <cell r="R4471">
            <v>0</v>
          </cell>
          <cell r="S4471">
            <v>0</v>
          </cell>
          <cell r="T4471">
            <v>0</v>
          </cell>
          <cell r="U4471">
            <v>0</v>
          </cell>
          <cell r="V4471">
            <v>0</v>
          </cell>
          <cell r="W4471">
            <v>0</v>
          </cell>
          <cell r="X4471">
            <v>0</v>
          </cell>
          <cell r="Y4471">
            <v>0</v>
          </cell>
          <cell r="Z4471">
            <v>0</v>
          </cell>
        </row>
        <row r="4472">
          <cell r="M4472">
            <v>0</v>
          </cell>
          <cell r="N4472">
            <v>0</v>
          </cell>
          <cell r="O4472">
            <v>0</v>
          </cell>
          <cell r="P4472">
            <v>0</v>
          </cell>
          <cell r="Q4472">
            <v>0</v>
          </cell>
          <cell r="R4472">
            <v>0</v>
          </cell>
          <cell r="S4472">
            <v>0</v>
          </cell>
          <cell r="T4472">
            <v>0</v>
          </cell>
          <cell r="U4472">
            <v>0</v>
          </cell>
          <cell r="V4472">
            <v>0</v>
          </cell>
          <cell r="W4472">
            <v>0</v>
          </cell>
          <cell r="X4472">
            <v>0</v>
          </cell>
          <cell r="Y4472">
            <v>0</v>
          </cell>
          <cell r="Z4472">
            <v>0</v>
          </cell>
        </row>
        <row r="4473">
          <cell r="M4473">
            <v>0</v>
          </cell>
          <cell r="N4473">
            <v>0</v>
          </cell>
          <cell r="O4473">
            <v>0</v>
          </cell>
          <cell r="P4473">
            <v>0</v>
          </cell>
          <cell r="Q4473">
            <v>0</v>
          </cell>
          <cell r="R4473">
            <v>0</v>
          </cell>
          <cell r="S4473">
            <v>0</v>
          </cell>
          <cell r="T4473">
            <v>0</v>
          </cell>
          <cell r="U4473">
            <v>0</v>
          </cell>
          <cell r="V4473">
            <v>0</v>
          </cell>
          <cell r="W4473">
            <v>0</v>
          </cell>
          <cell r="X4473">
            <v>0</v>
          </cell>
          <cell r="Y4473">
            <v>0</v>
          </cell>
          <cell r="Z4473">
            <v>0</v>
          </cell>
        </row>
        <row r="4474">
          <cell r="M4474">
            <v>0</v>
          </cell>
          <cell r="N4474">
            <v>0</v>
          </cell>
          <cell r="O4474">
            <v>0</v>
          </cell>
          <cell r="P4474">
            <v>0</v>
          </cell>
          <cell r="Q4474">
            <v>0</v>
          </cell>
          <cell r="R4474">
            <v>0</v>
          </cell>
          <cell r="S4474">
            <v>0</v>
          </cell>
          <cell r="T4474">
            <v>0</v>
          </cell>
          <cell r="U4474">
            <v>0</v>
          </cell>
          <cell r="V4474">
            <v>0</v>
          </cell>
          <cell r="W4474">
            <v>0</v>
          </cell>
          <cell r="X4474">
            <v>0</v>
          </cell>
          <cell r="Y4474">
            <v>0</v>
          </cell>
          <cell r="Z4474">
            <v>0</v>
          </cell>
        </row>
        <row r="4475">
          <cell r="M4475">
            <v>0</v>
          </cell>
          <cell r="N4475">
            <v>0</v>
          </cell>
          <cell r="O4475">
            <v>0</v>
          </cell>
          <cell r="P4475">
            <v>0</v>
          </cell>
          <cell r="Q4475">
            <v>0</v>
          </cell>
          <cell r="R4475">
            <v>0</v>
          </cell>
          <cell r="S4475">
            <v>0</v>
          </cell>
          <cell r="T4475">
            <v>0</v>
          </cell>
          <cell r="U4475">
            <v>0</v>
          </cell>
          <cell r="V4475">
            <v>0</v>
          </cell>
          <cell r="W4475">
            <v>0</v>
          </cell>
          <cell r="X4475">
            <v>0</v>
          </cell>
          <cell r="Y4475">
            <v>0</v>
          </cell>
          <cell r="Z4475">
            <v>0</v>
          </cell>
        </row>
        <row r="4476">
          <cell r="M4476">
            <v>0</v>
          </cell>
          <cell r="N4476">
            <v>0</v>
          </cell>
          <cell r="O4476">
            <v>0</v>
          </cell>
          <cell r="P4476">
            <v>0</v>
          </cell>
          <cell r="Q4476">
            <v>0</v>
          </cell>
          <cell r="R4476">
            <v>0</v>
          </cell>
          <cell r="S4476">
            <v>0</v>
          </cell>
          <cell r="T4476">
            <v>0</v>
          </cell>
          <cell r="U4476">
            <v>0</v>
          </cell>
          <cell r="V4476">
            <v>0</v>
          </cell>
          <cell r="W4476">
            <v>0</v>
          </cell>
          <cell r="X4476">
            <v>0</v>
          </cell>
          <cell r="Y4476">
            <v>0</v>
          </cell>
          <cell r="Z4476">
            <v>0</v>
          </cell>
        </row>
        <row r="4477">
          <cell r="M4477">
            <v>0</v>
          </cell>
          <cell r="N4477">
            <v>0</v>
          </cell>
          <cell r="O4477">
            <v>0</v>
          </cell>
          <cell r="P4477">
            <v>0</v>
          </cell>
          <cell r="Q4477">
            <v>0</v>
          </cell>
          <cell r="R4477">
            <v>0</v>
          </cell>
          <cell r="S4477">
            <v>0</v>
          </cell>
          <cell r="T4477">
            <v>0</v>
          </cell>
          <cell r="U4477">
            <v>0</v>
          </cell>
          <cell r="V4477">
            <v>0</v>
          </cell>
          <cell r="W4477">
            <v>0</v>
          </cell>
          <cell r="X4477">
            <v>0</v>
          </cell>
          <cell r="Y4477">
            <v>0</v>
          </cell>
          <cell r="Z4477">
            <v>0</v>
          </cell>
        </row>
        <row r="4478">
          <cell r="M4478">
            <v>0</v>
          </cell>
          <cell r="N4478">
            <v>0</v>
          </cell>
          <cell r="O4478">
            <v>0</v>
          </cell>
          <cell r="P4478">
            <v>0</v>
          </cell>
          <cell r="Q4478">
            <v>0</v>
          </cell>
          <cell r="R4478">
            <v>0</v>
          </cell>
          <cell r="S4478">
            <v>0</v>
          </cell>
          <cell r="T4478">
            <v>0</v>
          </cell>
          <cell r="U4478">
            <v>0</v>
          </cell>
          <cell r="V4478">
            <v>0</v>
          </cell>
          <cell r="W4478">
            <v>0</v>
          </cell>
          <cell r="X4478">
            <v>0</v>
          </cell>
          <cell r="Y4478">
            <v>0</v>
          </cell>
          <cell r="Z4478">
            <v>0</v>
          </cell>
        </row>
        <row r="4479">
          <cell r="M4479">
            <v>0</v>
          </cell>
          <cell r="N4479">
            <v>0</v>
          </cell>
          <cell r="O4479">
            <v>0</v>
          </cell>
          <cell r="P4479">
            <v>0</v>
          </cell>
          <cell r="Q4479">
            <v>0</v>
          </cell>
          <cell r="R4479">
            <v>0</v>
          </cell>
          <cell r="S4479">
            <v>0</v>
          </cell>
          <cell r="T4479">
            <v>0</v>
          </cell>
          <cell r="U4479">
            <v>0</v>
          </cell>
          <cell r="V4479">
            <v>0</v>
          </cell>
          <cell r="W4479">
            <v>0</v>
          </cell>
          <cell r="X4479">
            <v>0</v>
          </cell>
          <cell r="Y4479">
            <v>0</v>
          </cell>
          <cell r="Z4479">
            <v>0</v>
          </cell>
        </row>
        <row r="4480">
          <cell r="M4480">
            <v>0</v>
          </cell>
          <cell r="N4480">
            <v>0</v>
          </cell>
          <cell r="O4480">
            <v>0</v>
          </cell>
          <cell r="P4480">
            <v>0</v>
          </cell>
          <cell r="Q4480">
            <v>0</v>
          </cell>
          <cell r="R4480">
            <v>0</v>
          </cell>
          <cell r="S4480">
            <v>0</v>
          </cell>
          <cell r="T4480">
            <v>0</v>
          </cell>
          <cell r="U4480">
            <v>0</v>
          </cell>
          <cell r="V4480">
            <v>0</v>
          </cell>
          <cell r="W4480">
            <v>0</v>
          </cell>
          <cell r="X4480">
            <v>0</v>
          </cell>
          <cell r="Y4480">
            <v>0</v>
          </cell>
          <cell r="Z4480">
            <v>0</v>
          </cell>
        </row>
        <row r="4481">
          <cell r="M4481">
            <v>0</v>
          </cell>
          <cell r="N4481">
            <v>0</v>
          </cell>
          <cell r="O4481">
            <v>0</v>
          </cell>
          <cell r="P4481">
            <v>0</v>
          </cell>
          <cell r="Q4481">
            <v>0</v>
          </cell>
          <cell r="R4481">
            <v>0</v>
          </cell>
          <cell r="S4481">
            <v>0</v>
          </cell>
          <cell r="T4481">
            <v>0</v>
          </cell>
          <cell r="U4481">
            <v>0</v>
          </cell>
          <cell r="V4481">
            <v>0</v>
          </cell>
          <cell r="W4481">
            <v>0</v>
          </cell>
          <cell r="X4481">
            <v>0</v>
          </cell>
          <cell r="Y4481">
            <v>0</v>
          </cell>
          <cell r="Z4481">
            <v>0</v>
          </cell>
        </row>
        <row r="4482">
          <cell r="M4482">
            <v>0</v>
          </cell>
          <cell r="N4482">
            <v>0</v>
          </cell>
          <cell r="O4482">
            <v>0</v>
          </cell>
          <cell r="P4482">
            <v>0</v>
          </cell>
          <cell r="Q4482">
            <v>0</v>
          </cell>
          <cell r="R4482">
            <v>0</v>
          </cell>
          <cell r="S4482">
            <v>0</v>
          </cell>
          <cell r="T4482">
            <v>0</v>
          </cell>
          <cell r="U4482">
            <v>0</v>
          </cell>
          <cell r="V4482">
            <v>0</v>
          </cell>
          <cell r="W4482">
            <v>0</v>
          </cell>
          <cell r="X4482">
            <v>0</v>
          </cell>
          <cell r="Y4482">
            <v>0</v>
          </cell>
          <cell r="Z4482">
            <v>0</v>
          </cell>
        </row>
        <row r="4483">
          <cell r="M4483">
            <v>0</v>
          </cell>
          <cell r="N4483">
            <v>0</v>
          </cell>
          <cell r="O4483">
            <v>0</v>
          </cell>
          <cell r="P4483">
            <v>0</v>
          </cell>
          <cell r="Q4483">
            <v>0</v>
          </cell>
          <cell r="R4483">
            <v>0</v>
          </cell>
          <cell r="S4483">
            <v>0</v>
          </cell>
          <cell r="T4483">
            <v>0</v>
          </cell>
          <cell r="U4483">
            <v>0</v>
          </cell>
          <cell r="V4483">
            <v>0</v>
          </cell>
          <cell r="W4483">
            <v>0</v>
          </cell>
          <cell r="X4483">
            <v>0</v>
          </cell>
          <cell r="Y4483">
            <v>0</v>
          </cell>
          <cell r="Z4483">
            <v>0</v>
          </cell>
        </row>
        <row r="4484">
          <cell r="M4484">
            <v>0</v>
          </cell>
          <cell r="N4484">
            <v>0</v>
          </cell>
          <cell r="O4484">
            <v>0</v>
          </cell>
          <cell r="P4484">
            <v>0</v>
          </cell>
          <cell r="Q4484">
            <v>0</v>
          </cell>
          <cell r="R4484">
            <v>0</v>
          </cell>
          <cell r="S4484">
            <v>0</v>
          </cell>
          <cell r="T4484">
            <v>0</v>
          </cell>
          <cell r="U4484">
            <v>0</v>
          </cell>
          <cell r="V4484">
            <v>0</v>
          </cell>
          <cell r="W4484">
            <v>0</v>
          </cell>
          <cell r="X4484">
            <v>0</v>
          </cell>
          <cell r="Y4484">
            <v>0</v>
          </cell>
          <cell r="Z4484">
            <v>0</v>
          </cell>
        </row>
        <row r="4485">
          <cell r="M4485">
            <v>0</v>
          </cell>
          <cell r="N4485">
            <v>0</v>
          </cell>
          <cell r="O4485">
            <v>0</v>
          </cell>
          <cell r="P4485">
            <v>0</v>
          </cell>
          <cell r="Q4485">
            <v>0</v>
          </cell>
          <cell r="R4485">
            <v>0</v>
          </cell>
          <cell r="S4485">
            <v>0</v>
          </cell>
          <cell r="T4485">
            <v>0</v>
          </cell>
          <cell r="U4485">
            <v>0</v>
          </cell>
          <cell r="V4485">
            <v>0</v>
          </cell>
          <cell r="W4485">
            <v>0</v>
          </cell>
          <cell r="X4485">
            <v>0</v>
          </cell>
          <cell r="Y4485">
            <v>0</v>
          </cell>
          <cell r="Z4485">
            <v>0</v>
          </cell>
        </row>
        <row r="4486">
          <cell r="M4486">
            <v>0</v>
          </cell>
          <cell r="N4486">
            <v>0</v>
          </cell>
          <cell r="O4486">
            <v>0</v>
          </cell>
          <cell r="P4486">
            <v>0</v>
          </cell>
          <cell r="Q4486">
            <v>0</v>
          </cell>
          <cell r="R4486">
            <v>0</v>
          </cell>
          <cell r="S4486">
            <v>0</v>
          </cell>
          <cell r="T4486">
            <v>0</v>
          </cell>
          <cell r="U4486">
            <v>0</v>
          </cell>
          <cell r="V4486">
            <v>0</v>
          </cell>
          <cell r="W4486">
            <v>0</v>
          </cell>
          <cell r="X4486">
            <v>0</v>
          </cell>
          <cell r="Y4486">
            <v>0</v>
          </cell>
          <cell r="Z4486">
            <v>0</v>
          </cell>
        </row>
        <row r="4487">
          <cell r="M4487">
            <v>0</v>
          </cell>
          <cell r="N4487">
            <v>0</v>
          </cell>
          <cell r="O4487">
            <v>0</v>
          </cell>
          <cell r="P4487">
            <v>0</v>
          </cell>
          <cell r="Q4487">
            <v>0</v>
          </cell>
          <cell r="R4487">
            <v>0</v>
          </cell>
          <cell r="S4487">
            <v>0</v>
          </cell>
          <cell r="T4487">
            <v>0</v>
          </cell>
          <cell r="U4487">
            <v>0</v>
          </cell>
          <cell r="V4487">
            <v>0</v>
          </cell>
          <cell r="W4487">
            <v>0</v>
          </cell>
          <cell r="X4487">
            <v>0</v>
          </cell>
          <cell r="Y4487">
            <v>0</v>
          </cell>
          <cell r="Z4487">
            <v>0</v>
          </cell>
        </row>
        <row r="4488">
          <cell r="M4488">
            <v>0</v>
          </cell>
          <cell r="N4488">
            <v>0</v>
          </cell>
          <cell r="O4488">
            <v>0</v>
          </cell>
          <cell r="P4488">
            <v>0</v>
          </cell>
          <cell r="Q4488">
            <v>0</v>
          </cell>
          <cell r="R4488">
            <v>0</v>
          </cell>
          <cell r="S4488">
            <v>0</v>
          </cell>
          <cell r="T4488">
            <v>0</v>
          </cell>
          <cell r="U4488">
            <v>0</v>
          </cell>
          <cell r="V4488">
            <v>0</v>
          </cell>
          <cell r="W4488">
            <v>0</v>
          </cell>
          <cell r="X4488">
            <v>0</v>
          </cell>
          <cell r="Y4488">
            <v>0</v>
          </cell>
          <cell r="Z4488">
            <v>0</v>
          </cell>
        </row>
        <row r="4489">
          <cell r="M4489">
            <v>0</v>
          </cell>
          <cell r="N4489">
            <v>0</v>
          </cell>
          <cell r="O4489">
            <v>0</v>
          </cell>
          <cell r="P4489">
            <v>0</v>
          </cell>
          <cell r="Q4489">
            <v>0</v>
          </cell>
          <cell r="R4489">
            <v>0</v>
          </cell>
          <cell r="S4489">
            <v>0</v>
          </cell>
          <cell r="T4489">
            <v>0</v>
          </cell>
          <cell r="U4489">
            <v>0</v>
          </cell>
          <cell r="V4489">
            <v>0</v>
          </cell>
          <cell r="W4489">
            <v>0</v>
          </cell>
          <cell r="X4489">
            <v>0</v>
          </cell>
          <cell r="Y4489">
            <v>0</v>
          </cell>
          <cell r="Z4489">
            <v>0</v>
          </cell>
        </row>
        <row r="4490">
          <cell r="M4490">
            <v>0</v>
          </cell>
          <cell r="N4490">
            <v>0</v>
          </cell>
          <cell r="O4490">
            <v>0</v>
          </cell>
          <cell r="P4490">
            <v>0</v>
          </cell>
          <cell r="Q4490">
            <v>0</v>
          </cell>
          <cell r="R4490">
            <v>0</v>
          </cell>
          <cell r="S4490">
            <v>0</v>
          </cell>
          <cell r="T4490">
            <v>0</v>
          </cell>
          <cell r="U4490">
            <v>0</v>
          </cell>
          <cell r="V4490">
            <v>0</v>
          </cell>
          <cell r="W4490">
            <v>0</v>
          </cell>
          <cell r="X4490">
            <v>0</v>
          </cell>
          <cell r="Y4490">
            <v>0</v>
          </cell>
          <cell r="Z4490">
            <v>0</v>
          </cell>
        </row>
        <row r="4491">
          <cell r="M4491">
            <v>0</v>
          </cell>
          <cell r="N4491">
            <v>0</v>
          </cell>
          <cell r="O4491">
            <v>0</v>
          </cell>
          <cell r="P4491">
            <v>0</v>
          </cell>
          <cell r="Q4491">
            <v>0</v>
          </cell>
          <cell r="R4491">
            <v>0</v>
          </cell>
          <cell r="S4491">
            <v>0</v>
          </cell>
          <cell r="T4491">
            <v>0</v>
          </cell>
          <cell r="U4491">
            <v>0</v>
          </cell>
          <cell r="V4491">
            <v>0</v>
          </cell>
          <cell r="W4491">
            <v>0</v>
          </cell>
          <cell r="X4491">
            <v>0</v>
          </cell>
          <cell r="Y4491">
            <v>0</v>
          </cell>
          <cell r="Z4491">
            <v>0</v>
          </cell>
        </row>
        <row r="4492">
          <cell r="M4492">
            <v>0</v>
          </cell>
          <cell r="N4492">
            <v>0</v>
          </cell>
          <cell r="O4492">
            <v>0</v>
          </cell>
          <cell r="P4492">
            <v>0</v>
          </cell>
          <cell r="Q4492">
            <v>0</v>
          </cell>
          <cell r="R4492">
            <v>0</v>
          </cell>
          <cell r="S4492">
            <v>0</v>
          </cell>
          <cell r="T4492">
            <v>0</v>
          </cell>
          <cell r="U4492">
            <v>0</v>
          </cell>
          <cell r="V4492">
            <v>0</v>
          </cell>
          <cell r="W4492">
            <v>0</v>
          </cell>
          <cell r="X4492">
            <v>0</v>
          </cell>
          <cell r="Y4492">
            <v>0</v>
          </cell>
          <cell r="Z4492">
            <v>0</v>
          </cell>
        </row>
        <row r="4493">
          <cell r="M4493">
            <v>0</v>
          </cell>
          <cell r="N4493">
            <v>0</v>
          </cell>
          <cell r="O4493">
            <v>0</v>
          </cell>
          <cell r="P4493">
            <v>0</v>
          </cell>
          <cell r="Q4493">
            <v>0</v>
          </cell>
          <cell r="R4493">
            <v>0</v>
          </cell>
          <cell r="S4493">
            <v>0</v>
          </cell>
          <cell r="T4493">
            <v>0</v>
          </cell>
          <cell r="U4493">
            <v>0</v>
          </cell>
          <cell r="V4493">
            <v>0</v>
          </cell>
          <cell r="W4493">
            <v>0</v>
          </cell>
          <cell r="X4493">
            <v>0</v>
          </cell>
          <cell r="Y4493">
            <v>0</v>
          </cell>
          <cell r="Z4493">
            <v>0</v>
          </cell>
        </row>
        <row r="4494">
          <cell r="M4494">
            <v>0</v>
          </cell>
          <cell r="N4494">
            <v>0</v>
          </cell>
          <cell r="O4494">
            <v>0</v>
          </cell>
          <cell r="P4494">
            <v>0</v>
          </cell>
          <cell r="Q4494">
            <v>0</v>
          </cell>
          <cell r="R4494">
            <v>0</v>
          </cell>
          <cell r="S4494">
            <v>0</v>
          </cell>
          <cell r="T4494">
            <v>0</v>
          </cell>
          <cell r="U4494">
            <v>0</v>
          </cell>
          <cell r="V4494">
            <v>0</v>
          </cell>
          <cell r="W4494">
            <v>0</v>
          </cell>
          <cell r="X4494">
            <v>0</v>
          </cell>
          <cell r="Y4494">
            <v>0</v>
          </cell>
          <cell r="Z4494">
            <v>0</v>
          </cell>
        </row>
        <row r="4495">
          <cell r="M4495">
            <v>0</v>
          </cell>
          <cell r="N4495">
            <v>0</v>
          </cell>
          <cell r="O4495">
            <v>0</v>
          </cell>
          <cell r="P4495">
            <v>0</v>
          </cell>
          <cell r="Q4495">
            <v>0</v>
          </cell>
          <cell r="R4495">
            <v>0</v>
          </cell>
          <cell r="S4495">
            <v>0</v>
          </cell>
          <cell r="T4495">
            <v>0</v>
          </cell>
          <cell r="U4495">
            <v>0</v>
          </cell>
          <cell r="V4495">
            <v>0</v>
          </cell>
          <cell r="W4495">
            <v>0</v>
          </cell>
          <cell r="X4495">
            <v>0</v>
          </cell>
          <cell r="Y4495">
            <v>0</v>
          </cell>
          <cell r="Z4495">
            <v>0</v>
          </cell>
        </row>
        <row r="4496">
          <cell r="M4496">
            <v>0</v>
          </cell>
          <cell r="N4496">
            <v>0</v>
          </cell>
          <cell r="O4496">
            <v>0</v>
          </cell>
          <cell r="P4496">
            <v>0</v>
          </cell>
          <cell r="Q4496">
            <v>0</v>
          </cell>
          <cell r="R4496">
            <v>0</v>
          </cell>
          <cell r="S4496">
            <v>0</v>
          </cell>
          <cell r="T4496">
            <v>0</v>
          </cell>
          <cell r="U4496">
            <v>0</v>
          </cell>
          <cell r="V4496">
            <v>0</v>
          </cell>
          <cell r="W4496">
            <v>0</v>
          </cell>
          <cell r="X4496">
            <v>0</v>
          </cell>
          <cell r="Y4496">
            <v>0</v>
          </cell>
          <cell r="Z4496">
            <v>0</v>
          </cell>
        </row>
        <row r="4497">
          <cell r="M4497">
            <v>0</v>
          </cell>
          <cell r="N4497">
            <v>0</v>
          </cell>
          <cell r="O4497">
            <v>0</v>
          </cell>
          <cell r="P4497">
            <v>0</v>
          </cell>
          <cell r="Q4497">
            <v>0</v>
          </cell>
          <cell r="R4497">
            <v>0</v>
          </cell>
          <cell r="S4497">
            <v>0</v>
          </cell>
          <cell r="T4497">
            <v>0</v>
          </cell>
          <cell r="U4497">
            <v>0</v>
          </cell>
          <cell r="V4497">
            <v>0</v>
          </cell>
          <cell r="W4497">
            <v>0</v>
          </cell>
          <cell r="X4497">
            <v>0</v>
          </cell>
          <cell r="Y4497">
            <v>0</v>
          </cell>
          <cell r="Z4497">
            <v>0</v>
          </cell>
        </row>
        <row r="4498">
          <cell r="M4498">
            <v>0</v>
          </cell>
          <cell r="N4498">
            <v>0</v>
          </cell>
          <cell r="O4498">
            <v>0</v>
          </cell>
          <cell r="P4498">
            <v>0</v>
          </cell>
          <cell r="Q4498">
            <v>0</v>
          </cell>
          <cell r="R4498">
            <v>0</v>
          </cell>
          <cell r="S4498">
            <v>0</v>
          </cell>
          <cell r="T4498">
            <v>0</v>
          </cell>
          <cell r="U4498">
            <v>0</v>
          </cell>
          <cell r="V4498">
            <v>0</v>
          </cell>
          <cell r="W4498">
            <v>0</v>
          </cell>
          <cell r="X4498">
            <v>0</v>
          </cell>
          <cell r="Y4498">
            <v>0</v>
          </cell>
          <cell r="Z4498">
            <v>0</v>
          </cell>
        </row>
        <row r="4499">
          <cell r="M4499">
            <v>0</v>
          </cell>
          <cell r="N4499">
            <v>0</v>
          </cell>
          <cell r="O4499">
            <v>0</v>
          </cell>
          <cell r="P4499">
            <v>0</v>
          </cell>
          <cell r="Q4499">
            <v>0</v>
          </cell>
          <cell r="R4499">
            <v>0</v>
          </cell>
          <cell r="S4499">
            <v>0</v>
          </cell>
          <cell r="T4499">
            <v>0</v>
          </cell>
          <cell r="U4499">
            <v>0</v>
          </cell>
          <cell r="V4499">
            <v>0</v>
          </cell>
          <cell r="W4499">
            <v>0</v>
          </cell>
          <cell r="X4499">
            <v>0</v>
          </cell>
          <cell r="Y4499">
            <v>0</v>
          </cell>
          <cell r="Z4499">
            <v>0</v>
          </cell>
        </row>
        <row r="4500">
          <cell r="M4500">
            <v>0</v>
          </cell>
          <cell r="N4500">
            <v>0</v>
          </cell>
          <cell r="O4500">
            <v>0</v>
          </cell>
          <cell r="P4500">
            <v>0</v>
          </cell>
          <cell r="Q4500">
            <v>0</v>
          </cell>
          <cell r="R4500">
            <v>0</v>
          </cell>
          <cell r="S4500">
            <v>0</v>
          </cell>
          <cell r="T4500">
            <v>0</v>
          </cell>
          <cell r="U4500">
            <v>0</v>
          </cell>
          <cell r="V4500">
            <v>0</v>
          </cell>
          <cell r="W4500">
            <v>0</v>
          </cell>
          <cell r="X4500">
            <v>0</v>
          </cell>
          <cell r="Y4500">
            <v>0</v>
          </cell>
          <cell r="Z4500">
            <v>0</v>
          </cell>
        </row>
        <row r="4501">
          <cell r="M4501">
            <v>0</v>
          </cell>
          <cell r="N4501">
            <v>0</v>
          </cell>
          <cell r="O4501">
            <v>0</v>
          </cell>
          <cell r="P4501">
            <v>0</v>
          </cell>
          <cell r="Q4501">
            <v>0</v>
          </cell>
          <cell r="R4501">
            <v>0</v>
          </cell>
          <cell r="S4501">
            <v>0</v>
          </cell>
          <cell r="T4501">
            <v>0</v>
          </cell>
          <cell r="U4501">
            <v>0</v>
          </cell>
          <cell r="V4501">
            <v>0</v>
          </cell>
          <cell r="W4501">
            <v>0</v>
          </cell>
          <cell r="X4501">
            <v>0</v>
          </cell>
          <cell r="Y4501">
            <v>0</v>
          </cell>
          <cell r="Z4501">
            <v>0</v>
          </cell>
        </row>
        <row r="4502">
          <cell r="M4502">
            <v>0</v>
          </cell>
          <cell r="N4502">
            <v>0</v>
          </cell>
          <cell r="O4502">
            <v>0</v>
          </cell>
          <cell r="P4502">
            <v>0</v>
          </cell>
          <cell r="Q4502">
            <v>0</v>
          </cell>
          <cell r="R4502">
            <v>0</v>
          </cell>
          <cell r="S4502">
            <v>0</v>
          </cell>
          <cell r="T4502">
            <v>0</v>
          </cell>
          <cell r="U4502">
            <v>0</v>
          </cell>
          <cell r="V4502">
            <v>0</v>
          </cell>
          <cell r="W4502">
            <v>0</v>
          </cell>
          <cell r="X4502">
            <v>0</v>
          </cell>
          <cell r="Y4502">
            <v>0</v>
          </cell>
          <cell r="Z4502">
            <v>0</v>
          </cell>
        </row>
        <row r="4503">
          <cell r="M4503">
            <v>0</v>
          </cell>
          <cell r="N4503">
            <v>0</v>
          </cell>
          <cell r="O4503">
            <v>0</v>
          </cell>
          <cell r="P4503">
            <v>0</v>
          </cell>
          <cell r="Q4503">
            <v>0</v>
          </cell>
          <cell r="R4503">
            <v>0</v>
          </cell>
          <cell r="S4503">
            <v>0</v>
          </cell>
          <cell r="T4503">
            <v>0</v>
          </cell>
          <cell r="U4503">
            <v>0</v>
          </cell>
          <cell r="V4503">
            <v>0</v>
          </cell>
          <cell r="W4503">
            <v>0</v>
          </cell>
          <cell r="X4503">
            <v>0</v>
          </cell>
          <cell r="Y4503">
            <v>0</v>
          </cell>
          <cell r="Z4503">
            <v>0</v>
          </cell>
        </row>
        <row r="4504">
          <cell r="M4504">
            <v>0</v>
          </cell>
          <cell r="N4504">
            <v>0</v>
          </cell>
          <cell r="O4504">
            <v>0</v>
          </cell>
          <cell r="P4504">
            <v>0</v>
          </cell>
          <cell r="Q4504">
            <v>0</v>
          </cell>
          <cell r="R4504">
            <v>0</v>
          </cell>
          <cell r="S4504">
            <v>0</v>
          </cell>
          <cell r="T4504">
            <v>0</v>
          </cell>
          <cell r="U4504">
            <v>0</v>
          </cell>
          <cell r="V4504">
            <v>0</v>
          </cell>
          <cell r="W4504">
            <v>0</v>
          </cell>
          <cell r="X4504">
            <v>0</v>
          </cell>
          <cell r="Y4504">
            <v>0</v>
          </cell>
          <cell r="Z4504">
            <v>0</v>
          </cell>
        </row>
        <row r="4505">
          <cell r="M4505">
            <v>0</v>
          </cell>
          <cell r="N4505">
            <v>0</v>
          </cell>
          <cell r="O4505">
            <v>0</v>
          </cell>
          <cell r="P4505">
            <v>0</v>
          </cell>
          <cell r="Q4505">
            <v>0</v>
          </cell>
          <cell r="R4505">
            <v>0</v>
          </cell>
          <cell r="S4505">
            <v>0</v>
          </cell>
          <cell r="T4505">
            <v>0</v>
          </cell>
          <cell r="U4505">
            <v>0</v>
          </cell>
          <cell r="V4505">
            <v>0</v>
          </cell>
          <cell r="W4505">
            <v>0</v>
          </cell>
          <cell r="X4505">
            <v>0</v>
          </cell>
          <cell r="Y4505">
            <v>0</v>
          </cell>
          <cell r="Z4505">
            <v>0</v>
          </cell>
        </row>
        <row r="4506">
          <cell r="M4506">
            <v>0</v>
          </cell>
          <cell r="N4506">
            <v>0</v>
          </cell>
          <cell r="O4506">
            <v>0</v>
          </cell>
          <cell r="P4506">
            <v>0</v>
          </cell>
          <cell r="Q4506">
            <v>0</v>
          </cell>
          <cell r="R4506">
            <v>0</v>
          </cell>
          <cell r="S4506">
            <v>0</v>
          </cell>
          <cell r="T4506">
            <v>0</v>
          </cell>
          <cell r="U4506">
            <v>0</v>
          </cell>
          <cell r="V4506">
            <v>0</v>
          </cell>
          <cell r="W4506">
            <v>0</v>
          </cell>
          <cell r="X4506">
            <v>0</v>
          </cell>
          <cell r="Y4506">
            <v>0</v>
          </cell>
          <cell r="Z4506">
            <v>0</v>
          </cell>
        </row>
        <row r="4507">
          <cell r="M4507">
            <v>0</v>
          </cell>
          <cell r="N4507">
            <v>0</v>
          </cell>
          <cell r="O4507">
            <v>0</v>
          </cell>
          <cell r="P4507">
            <v>0</v>
          </cell>
          <cell r="Q4507">
            <v>0</v>
          </cell>
          <cell r="R4507">
            <v>0</v>
          </cell>
          <cell r="S4507">
            <v>0</v>
          </cell>
          <cell r="T4507">
            <v>0</v>
          </cell>
          <cell r="U4507">
            <v>0</v>
          </cell>
          <cell r="V4507">
            <v>0</v>
          </cell>
          <cell r="W4507">
            <v>0</v>
          </cell>
          <cell r="X4507">
            <v>0</v>
          </cell>
          <cell r="Y4507">
            <v>0</v>
          </cell>
          <cell r="Z4507">
            <v>0</v>
          </cell>
        </row>
        <row r="4508">
          <cell r="M4508">
            <v>0</v>
          </cell>
          <cell r="N4508">
            <v>0</v>
          </cell>
          <cell r="O4508">
            <v>0</v>
          </cell>
          <cell r="P4508">
            <v>0</v>
          </cell>
          <cell r="Q4508">
            <v>0</v>
          </cell>
          <cell r="R4508">
            <v>0</v>
          </cell>
          <cell r="S4508">
            <v>0</v>
          </cell>
          <cell r="T4508">
            <v>0</v>
          </cell>
          <cell r="U4508">
            <v>0</v>
          </cell>
          <cell r="V4508">
            <v>0</v>
          </cell>
          <cell r="W4508">
            <v>0</v>
          </cell>
          <cell r="X4508">
            <v>0</v>
          </cell>
          <cell r="Y4508">
            <v>0</v>
          </cell>
          <cell r="Z4508">
            <v>0</v>
          </cell>
        </row>
        <row r="4509">
          <cell r="M4509">
            <v>0</v>
          </cell>
          <cell r="N4509">
            <v>0</v>
          </cell>
          <cell r="O4509">
            <v>0</v>
          </cell>
          <cell r="P4509">
            <v>0</v>
          </cell>
          <cell r="Q4509">
            <v>0</v>
          </cell>
          <cell r="R4509">
            <v>0</v>
          </cell>
          <cell r="S4509">
            <v>0</v>
          </cell>
          <cell r="T4509">
            <v>0</v>
          </cell>
          <cell r="U4509">
            <v>0</v>
          </cell>
          <cell r="V4509">
            <v>0</v>
          </cell>
          <cell r="W4509">
            <v>0</v>
          </cell>
          <cell r="X4509">
            <v>0</v>
          </cell>
          <cell r="Y4509">
            <v>0</v>
          </cell>
          <cell r="Z4509">
            <v>0</v>
          </cell>
        </row>
        <row r="4510">
          <cell r="M4510">
            <v>0</v>
          </cell>
          <cell r="N4510">
            <v>0</v>
          </cell>
          <cell r="O4510">
            <v>0</v>
          </cell>
          <cell r="P4510">
            <v>0</v>
          </cell>
          <cell r="Q4510">
            <v>0</v>
          </cell>
          <cell r="R4510">
            <v>0</v>
          </cell>
          <cell r="S4510">
            <v>0</v>
          </cell>
          <cell r="T4510">
            <v>0</v>
          </cell>
          <cell r="U4510">
            <v>0</v>
          </cell>
          <cell r="V4510">
            <v>0</v>
          </cell>
          <cell r="W4510">
            <v>0</v>
          </cell>
          <cell r="X4510">
            <v>0</v>
          </cell>
          <cell r="Y4510">
            <v>0</v>
          </cell>
          <cell r="Z4510">
            <v>0</v>
          </cell>
        </row>
        <row r="4511">
          <cell r="M4511">
            <v>0</v>
          </cell>
          <cell r="N4511">
            <v>0</v>
          </cell>
          <cell r="O4511">
            <v>0</v>
          </cell>
          <cell r="P4511">
            <v>0</v>
          </cell>
          <cell r="Q4511">
            <v>0</v>
          </cell>
          <cell r="R4511">
            <v>0</v>
          </cell>
          <cell r="S4511">
            <v>0</v>
          </cell>
          <cell r="T4511">
            <v>0</v>
          </cell>
          <cell r="U4511">
            <v>0</v>
          </cell>
          <cell r="V4511">
            <v>0</v>
          </cell>
          <cell r="W4511">
            <v>0</v>
          </cell>
          <cell r="X4511">
            <v>0</v>
          </cell>
          <cell r="Y4511">
            <v>0</v>
          </cell>
          <cell r="Z4511">
            <v>0</v>
          </cell>
        </row>
        <row r="4512">
          <cell r="M4512">
            <v>0</v>
          </cell>
          <cell r="N4512">
            <v>0</v>
          </cell>
          <cell r="O4512">
            <v>0</v>
          </cell>
          <cell r="P4512">
            <v>0</v>
          </cell>
          <cell r="Q4512">
            <v>0</v>
          </cell>
          <cell r="R4512">
            <v>0</v>
          </cell>
          <cell r="S4512">
            <v>0</v>
          </cell>
          <cell r="T4512">
            <v>0</v>
          </cell>
          <cell r="U4512">
            <v>0</v>
          </cell>
          <cell r="V4512">
            <v>0</v>
          </cell>
          <cell r="W4512">
            <v>0</v>
          </cell>
          <cell r="X4512">
            <v>0</v>
          </cell>
          <cell r="Y4512">
            <v>0</v>
          </cell>
          <cell r="Z4512">
            <v>0</v>
          </cell>
        </row>
        <row r="4513">
          <cell r="M4513">
            <v>0</v>
          </cell>
          <cell r="N4513">
            <v>0</v>
          </cell>
          <cell r="O4513">
            <v>0</v>
          </cell>
          <cell r="P4513">
            <v>0</v>
          </cell>
          <cell r="Q4513">
            <v>0</v>
          </cell>
          <cell r="R4513">
            <v>0</v>
          </cell>
          <cell r="S4513">
            <v>0</v>
          </cell>
          <cell r="T4513">
            <v>0</v>
          </cell>
          <cell r="U4513">
            <v>0</v>
          </cell>
          <cell r="V4513">
            <v>0</v>
          </cell>
          <cell r="W4513">
            <v>0</v>
          </cell>
          <cell r="X4513">
            <v>0</v>
          </cell>
          <cell r="Y4513">
            <v>0</v>
          </cell>
          <cell r="Z4513">
            <v>0</v>
          </cell>
        </row>
        <row r="4514">
          <cell r="M4514">
            <v>0</v>
          </cell>
          <cell r="N4514">
            <v>0</v>
          </cell>
          <cell r="O4514">
            <v>0</v>
          </cell>
          <cell r="P4514">
            <v>0</v>
          </cell>
          <cell r="Q4514">
            <v>0</v>
          </cell>
          <cell r="R4514">
            <v>0</v>
          </cell>
          <cell r="S4514">
            <v>0</v>
          </cell>
          <cell r="T4514">
            <v>0</v>
          </cell>
          <cell r="U4514">
            <v>0</v>
          </cell>
          <cell r="V4514">
            <v>0</v>
          </cell>
          <cell r="W4514">
            <v>0</v>
          </cell>
          <cell r="X4514">
            <v>0</v>
          </cell>
          <cell r="Y4514">
            <v>0</v>
          </cell>
          <cell r="Z4514">
            <v>0</v>
          </cell>
        </row>
        <row r="4515">
          <cell r="M4515">
            <v>0</v>
          </cell>
          <cell r="N4515">
            <v>0</v>
          </cell>
          <cell r="O4515">
            <v>0</v>
          </cell>
          <cell r="P4515">
            <v>0</v>
          </cell>
          <cell r="Q4515">
            <v>0</v>
          </cell>
          <cell r="R4515">
            <v>0</v>
          </cell>
          <cell r="S4515">
            <v>0</v>
          </cell>
          <cell r="T4515">
            <v>0</v>
          </cell>
          <cell r="U4515">
            <v>0</v>
          </cell>
          <cell r="V4515">
            <v>0</v>
          </cell>
          <cell r="W4515">
            <v>0</v>
          </cell>
          <cell r="X4515">
            <v>0</v>
          </cell>
          <cell r="Y4515">
            <v>0</v>
          </cell>
          <cell r="Z4515">
            <v>0</v>
          </cell>
        </row>
        <row r="4516">
          <cell r="M4516">
            <v>0</v>
          </cell>
          <cell r="N4516">
            <v>0</v>
          </cell>
          <cell r="O4516">
            <v>0</v>
          </cell>
          <cell r="P4516">
            <v>0</v>
          </cell>
          <cell r="Q4516">
            <v>0</v>
          </cell>
          <cell r="R4516">
            <v>0</v>
          </cell>
          <cell r="S4516">
            <v>0</v>
          </cell>
          <cell r="T4516">
            <v>0</v>
          </cell>
          <cell r="U4516">
            <v>0</v>
          </cell>
          <cell r="V4516">
            <v>0</v>
          </cell>
          <cell r="W4516">
            <v>0</v>
          </cell>
          <cell r="X4516">
            <v>0</v>
          </cell>
          <cell r="Y4516">
            <v>0</v>
          </cell>
          <cell r="Z4516">
            <v>0</v>
          </cell>
        </row>
        <row r="4517">
          <cell r="M4517">
            <v>0</v>
          </cell>
          <cell r="N4517">
            <v>0</v>
          </cell>
          <cell r="O4517">
            <v>0</v>
          </cell>
          <cell r="P4517">
            <v>0</v>
          </cell>
          <cell r="Q4517">
            <v>0</v>
          </cell>
          <cell r="R4517">
            <v>0</v>
          </cell>
          <cell r="S4517">
            <v>0</v>
          </cell>
          <cell r="T4517">
            <v>0</v>
          </cell>
          <cell r="U4517">
            <v>0</v>
          </cell>
          <cell r="V4517">
            <v>0</v>
          </cell>
          <cell r="W4517">
            <v>0</v>
          </cell>
          <cell r="X4517">
            <v>0</v>
          </cell>
          <cell r="Y4517">
            <v>0</v>
          </cell>
          <cell r="Z4517">
            <v>0</v>
          </cell>
        </row>
        <row r="4518">
          <cell r="M4518">
            <v>0</v>
          </cell>
          <cell r="N4518">
            <v>0</v>
          </cell>
          <cell r="O4518">
            <v>0</v>
          </cell>
          <cell r="P4518">
            <v>0</v>
          </cell>
          <cell r="Q4518">
            <v>0</v>
          </cell>
          <cell r="R4518">
            <v>0</v>
          </cell>
          <cell r="S4518">
            <v>0</v>
          </cell>
          <cell r="T4518">
            <v>0</v>
          </cell>
          <cell r="U4518">
            <v>0</v>
          </cell>
          <cell r="V4518">
            <v>0</v>
          </cell>
          <cell r="W4518">
            <v>0</v>
          </cell>
          <cell r="X4518">
            <v>0</v>
          </cell>
          <cell r="Y4518">
            <v>0</v>
          </cell>
          <cell r="Z4518">
            <v>0</v>
          </cell>
        </row>
        <row r="4519">
          <cell r="M4519">
            <v>0</v>
          </cell>
          <cell r="N4519">
            <v>0</v>
          </cell>
          <cell r="O4519">
            <v>0</v>
          </cell>
          <cell r="P4519">
            <v>0</v>
          </cell>
          <cell r="Q4519">
            <v>0</v>
          </cell>
          <cell r="R4519">
            <v>0</v>
          </cell>
          <cell r="S4519">
            <v>0</v>
          </cell>
          <cell r="T4519">
            <v>0</v>
          </cell>
          <cell r="U4519">
            <v>0</v>
          </cell>
          <cell r="V4519">
            <v>0</v>
          </cell>
          <cell r="W4519">
            <v>0</v>
          </cell>
          <cell r="X4519">
            <v>0</v>
          </cell>
          <cell r="Y4519">
            <v>0</v>
          </cell>
          <cell r="Z4519">
            <v>0</v>
          </cell>
        </row>
        <row r="4520">
          <cell r="M4520">
            <v>0</v>
          </cell>
          <cell r="N4520">
            <v>0</v>
          </cell>
          <cell r="O4520">
            <v>0</v>
          </cell>
          <cell r="P4520">
            <v>0</v>
          </cell>
          <cell r="Q4520">
            <v>0</v>
          </cell>
          <cell r="R4520">
            <v>0</v>
          </cell>
          <cell r="S4520">
            <v>0</v>
          </cell>
          <cell r="T4520">
            <v>0</v>
          </cell>
          <cell r="U4520">
            <v>0</v>
          </cell>
          <cell r="V4520">
            <v>0</v>
          </cell>
          <cell r="W4520">
            <v>0</v>
          </cell>
          <cell r="X4520">
            <v>0</v>
          </cell>
          <cell r="Y4520">
            <v>0</v>
          </cell>
          <cell r="Z4520">
            <v>0</v>
          </cell>
        </row>
        <row r="4521">
          <cell r="M4521">
            <v>0</v>
          </cell>
          <cell r="N4521">
            <v>0</v>
          </cell>
          <cell r="O4521">
            <v>0</v>
          </cell>
          <cell r="P4521">
            <v>0</v>
          </cell>
          <cell r="Q4521">
            <v>0</v>
          </cell>
          <cell r="R4521">
            <v>0</v>
          </cell>
          <cell r="S4521">
            <v>0</v>
          </cell>
          <cell r="T4521">
            <v>0</v>
          </cell>
          <cell r="U4521">
            <v>0</v>
          </cell>
          <cell r="V4521">
            <v>0</v>
          </cell>
          <cell r="W4521">
            <v>0</v>
          </cell>
          <cell r="X4521">
            <v>0</v>
          </cell>
          <cell r="Y4521">
            <v>0</v>
          </cell>
          <cell r="Z4521">
            <v>0</v>
          </cell>
        </row>
        <row r="4522">
          <cell r="M4522">
            <v>0</v>
          </cell>
          <cell r="N4522">
            <v>0</v>
          </cell>
          <cell r="O4522">
            <v>0</v>
          </cell>
          <cell r="P4522">
            <v>0</v>
          </cell>
          <cell r="Q4522">
            <v>0</v>
          </cell>
          <cell r="R4522">
            <v>0</v>
          </cell>
          <cell r="S4522">
            <v>0</v>
          </cell>
          <cell r="T4522">
            <v>0</v>
          </cell>
          <cell r="U4522">
            <v>0</v>
          </cell>
          <cell r="V4522">
            <v>0</v>
          </cell>
          <cell r="W4522">
            <v>0</v>
          </cell>
          <cell r="X4522">
            <v>0</v>
          </cell>
          <cell r="Y4522">
            <v>0</v>
          </cell>
          <cell r="Z4522">
            <v>0</v>
          </cell>
        </row>
        <row r="4523">
          <cell r="M4523">
            <v>0</v>
          </cell>
          <cell r="N4523">
            <v>0</v>
          </cell>
          <cell r="O4523">
            <v>0</v>
          </cell>
          <cell r="P4523">
            <v>0</v>
          </cell>
          <cell r="Q4523">
            <v>0</v>
          </cell>
          <cell r="R4523">
            <v>0</v>
          </cell>
          <cell r="S4523">
            <v>0</v>
          </cell>
          <cell r="T4523">
            <v>0</v>
          </cell>
          <cell r="U4523">
            <v>0</v>
          </cell>
          <cell r="V4523">
            <v>0</v>
          </cell>
          <cell r="W4523">
            <v>0</v>
          </cell>
          <cell r="X4523">
            <v>0</v>
          </cell>
          <cell r="Y4523">
            <v>0</v>
          </cell>
          <cell r="Z4523">
            <v>0</v>
          </cell>
        </row>
        <row r="4524">
          <cell r="M4524">
            <v>0</v>
          </cell>
          <cell r="N4524">
            <v>0</v>
          </cell>
          <cell r="O4524">
            <v>0</v>
          </cell>
          <cell r="P4524">
            <v>0</v>
          </cell>
          <cell r="Q4524">
            <v>0</v>
          </cell>
          <cell r="R4524">
            <v>0</v>
          </cell>
          <cell r="S4524">
            <v>0</v>
          </cell>
          <cell r="T4524">
            <v>0</v>
          </cell>
          <cell r="U4524">
            <v>0</v>
          </cell>
          <cell r="V4524">
            <v>0</v>
          </cell>
          <cell r="W4524">
            <v>0</v>
          </cell>
          <cell r="X4524">
            <v>0</v>
          </cell>
          <cell r="Y4524">
            <v>0</v>
          </cell>
          <cell r="Z4524">
            <v>0</v>
          </cell>
        </row>
        <row r="4525">
          <cell r="M4525">
            <v>0</v>
          </cell>
          <cell r="N4525">
            <v>0</v>
          </cell>
          <cell r="O4525">
            <v>0</v>
          </cell>
          <cell r="P4525">
            <v>0</v>
          </cell>
          <cell r="Q4525">
            <v>0</v>
          </cell>
          <cell r="R4525">
            <v>0</v>
          </cell>
          <cell r="S4525">
            <v>0</v>
          </cell>
          <cell r="T4525">
            <v>0</v>
          </cell>
          <cell r="U4525">
            <v>0</v>
          </cell>
          <cell r="V4525">
            <v>0</v>
          </cell>
          <cell r="W4525">
            <v>0</v>
          </cell>
          <cell r="X4525">
            <v>0</v>
          </cell>
          <cell r="Y4525">
            <v>0</v>
          </cell>
          <cell r="Z4525">
            <v>0</v>
          </cell>
        </row>
        <row r="4526">
          <cell r="M4526">
            <v>0</v>
          </cell>
          <cell r="N4526">
            <v>0</v>
          </cell>
          <cell r="O4526">
            <v>0</v>
          </cell>
          <cell r="P4526">
            <v>0</v>
          </cell>
          <cell r="Q4526">
            <v>0</v>
          </cell>
          <cell r="R4526">
            <v>0</v>
          </cell>
          <cell r="S4526">
            <v>0</v>
          </cell>
          <cell r="T4526">
            <v>0</v>
          </cell>
          <cell r="U4526">
            <v>0</v>
          </cell>
          <cell r="V4526">
            <v>0</v>
          </cell>
          <cell r="W4526">
            <v>0</v>
          </cell>
          <cell r="X4526">
            <v>0</v>
          </cell>
          <cell r="Y4526">
            <v>0</v>
          </cell>
          <cell r="Z4526">
            <v>0</v>
          </cell>
        </row>
        <row r="4527">
          <cell r="M4527">
            <v>0</v>
          </cell>
          <cell r="N4527">
            <v>0</v>
          </cell>
          <cell r="O4527">
            <v>0</v>
          </cell>
          <cell r="P4527">
            <v>0</v>
          </cell>
          <cell r="Q4527">
            <v>0</v>
          </cell>
          <cell r="R4527">
            <v>0</v>
          </cell>
          <cell r="S4527">
            <v>0</v>
          </cell>
          <cell r="T4527">
            <v>0</v>
          </cell>
          <cell r="U4527">
            <v>0</v>
          </cell>
          <cell r="V4527">
            <v>0</v>
          </cell>
          <cell r="W4527">
            <v>0</v>
          </cell>
          <cell r="X4527">
            <v>0</v>
          </cell>
          <cell r="Y4527">
            <v>0</v>
          </cell>
          <cell r="Z4527">
            <v>0</v>
          </cell>
        </row>
        <row r="4528">
          <cell r="M4528">
            <v>0</v>
          </cell>
          <cell r="N4528">
            <v>0</v>
          </cell>
          <cell r="O4528">
            <v>0</v>
          </cell>
          <cell r="P4528">
            <v>0</v>
          </cell>
          <cell r="Q4528">
            <v>0</v>
          </cell>
          <cell r="R4528">
            <v>0</v>
          </cell>
          <cell r="S4528">
            <v>0</v>
          </cell>
          <cell r="T4528">
            <v>0</v>
          </cell>
          <cell r="U4528">
            <v>0</v>
          </cell>
          <cell r="V4528">
            <v>0</v>
          </cell>
          <cell r="W4528">
            <v>0</v>
          </cell>
          <cell r="X4528">
            <v>0</v>
          </cell>
          <cell r="Y4528">
            <v>0</v>
          </cell>
          <cell r="Z4528">
            <v>0</v>
          </cell>
        </row>
        <row r="4529">
          <cell r="M4529">
            <v>0</v>
          </cell>
          <cell r="N4529">
            <v>0</v>
          </cell>
          <cell r="O4529">
            <v>0</v>
          </cell>
          <cell r="P4529">
            <v>0</v>
          </cell>
          <cell r="Q4529">
            <v>0</v>
          </cell>
          <cell r="R4529">
            <v>0</v>
          </cell>
          <cell r="S4529">
            <v>0</v>
          </cell>
          <cell r="T4529">
            <v>0</v>
          </cell>
          <cell r="U4529">
            <v>0</v>
          </cell>
          <cell r="V4529">
            <v>0</v>
          </cell>
          <cell r="W4529">
            <v>0</v>
          </cell>
          <cell r="X4529">
            <v>0</v>
          </cell>
          <cell r="Y4529">
            <v>0</v>
          </cell>
          <cell r="Z4529">
            <v>0</v>
          </cell>
        </row>
        <row r="4530">
          <cell r="M4530">
            <v>0</v>
          </cell>
          <cell r="N4530">
            <v>0</v>
          </cell>
          <cell r="O4530">
            <v>0</v>
          </cell>
          <cell r="P4530">
            <v>0</v>
          </cell>
          <cell r="Q4530">
            <v>0</v>
          </cell>
          <cell r="R4530">
            <v>0</v>
          </cell>
          <cell r="S4530">
            <v>0</v>
          </cell>
          <cell r="T4530">
            <v>0</v>
          </cell>
          <cell r="U4530">
            <v>0</v>
          </cell>
          <cell r="V4530">
            <v>0</v>
          </cell>
          <cell r="W4530">
            <v>0</v>
          </cell>
          <cell r="X4530">
            <v>0</v>
          </cell>
          <cell r="Y4530">
            <v>0</v>
          </cell>
          <cell r="Z4530">
            <v>0</v>
          </cell>
        </row>
        <row r="4531">
          <cell r="M4531">
            <v>0</v>
          </cell>
          <cell r="N4531">
            <v>0</v>
          </cell>
          <cell r="O4531">
            <v>0</v>
          </cell>
          <cell r="P4531">
            <v>0</v>
          </cell>
          <cell r="Q4531">
            <v>0</v>
          </cell>
          <cell r="R4531">
            <v>0</v>
          </cell>
          <cell r="S4531">
            <v>0</v>
          </cell>
          <cell r="T4531">
            <v>0</v>
          </cell>
          <cell r="U4531">
            <v>0</v>
          </cell>
          <cell r="V4531">
            <v>0</v>
          </cell>
          <cell r="W4531">
            <v>0</v>
          </cell>
          <cell r="X4531">
            <v>0</v>
          </cell>
          <cell r="Y4531">
            <v>0</v>
          </cell>
          <cell r="Z4531">
            <v>0</v>
          </cell>
        </row>
        <row r="4532">
          <cell r="M4532">
            <v>0</v>
          </cell>
          <cell r="N4532">
            <v>0</v>
          </cell>
          <cell r="O4532">
            <v>0</v>
          </cell>
          <cell r="P4532">
            <v>0</v>
          </cell>
          <cell r="Q4532">
            <v>0</v>
          </cell>
          <cell r="R4532">
            <v>0</v>
          </cell>
          <cell r="S4532">
            <v>0</v>
          </cell>
          <cell r="T4532">
            <v>0</v>
          </cell>
          <cell r="U4532">
            <v>0</v>
          </cell>
          <cell r="V4532">
            <v>0</v>
          </cell>
          <cell r="W4532">
            <v>0</v>
          </cell>
          <cell r="X4532">
            <v>0</v>
          </cell>
          <cell r="Y4532">
            <v>0</v>
          </cell>
          <cell r="Z4532">
            <v>0</v>
          </cell>
        </row>
        <row r="4533">
          <cell r="M4533">
            <v>0</v>
          </cell>
          <cell r="N4533">
            <v>0</v>
          </cell>
          <cell r="O4533">
            <v>0</v>
          </cell>
          <cell r="P4533">
            <v>0</v>
          </cell>
          <cell r="Q4533">
            <v>0</v>
          </cell>
          <cell r="R4533">
            <v>0</v>
          </cell>
          <cell r="S4533">
            <v>0</v>
          </cell>
          <cell r="T4533">
            <v>0</v>
          </cell>
          <cell r="U4533">
            <v>0</v>
          </cell>
          <cell r="V4533">
            <v>0</v>
          </cell>
          <cell r="W4533">
            <v>0</v>
          </cell>
          <cell r="X4533">
            <v>0</v>
          </cell>
          <cell r="Y4533">
            <v>0</v>
          </cell>
          <cell r="Z4533">
            <v>0</v>
          </cell>
        </row>
        <row r="4534">
          <cell r="M4534">
            <v>0</v>
          </cell>
          <cell r="N4534">
            <v>0</v>
          </cell>
          <cell r="O4534">
            <v>0</v>
          </cell>
          <cell r="P4534">
            <v>0</v>
          </cell>
          <cell r="Q4534">
            <v>0</v>
          </cell>
          <cell r="R4534">
            <v>0</v>
          </cell>
          <cell r="S4534">
            <v>0</v>
          </cell>
          <cell r="T4534">
            <v>0</v>
          </cell>
          <cell r="U4534">
            <v>0</v>
          </cell>
          <cell r="V4534">
            <v>0</v>
          </cell>
          <cell r="W4534">
            <v>0</v>
          </cell>
          <cell r="X4534">
            <v>0</v>
          </cell>
          <cell r="Y4534">
            <v>0</v>
          </cell>
          <cell r="Z4534">
            <v>0</v>
          </cell>
        </row>
        <row r="4535">
          <cell r="M4535">
            <v>0</v>
          </cell>
          <cell r="N4535">
            <v>0</v>
          </cell>
          <cell r="O4535">
            <v>0</v>
          </cell>
          <cell r="P4535">
            <v>0</v>
          </cell>
          <cell r="Q4535">
            <v>0</v>
          </cell>
          <cell r="R4535">
            <v>0</v>
          </cell>
          <cell r="S4535">
            <v>0</v>
          </cell>
          <cell r="T4535">
            <v>0</v>
          </cell>
          <cell r="U4535">
            <v>0</v>
          </cell>
          <cell r="V4535">
            <v>0</v>
          </cell>
          <cell r="W4535">
            <v>0</v>
          </cell>
          <cell r="X4535">
            <v>0</v>
          </cell>
          <cell r="Y4535">
            <v>0</v>
          </cell>
          <cell r="Z4535">
            <v>0</v>
          </cell>
        </row>
        <row r="4536">
          <cell r="M4536">
            <v>0</v>
          </cell>
          <cell r="N4536">
            <v>0</v>
          </cell>
          <cell r="O4536">
            <v>0</v>
          </cell>
          <cell r="P4536">
            <v>0</v>
          </cell>
          <cell r="Q4536">
            <v>0</v>
          </cell>
          <cell r="R4536">
            <v>0</v>
          </cell>
          <cell r="S4536">
            <v>0</v>
          </cell>
          <cell r="T4536">
            <v>0</v>
          </cell>
          <cell r="U4536">
            <v>0</v>
          </cell>
          <cell r="V4536">
            <v>0</v>
          </cell>
          <cell r="W4536">
            <v>0</v>
          </cell>
          <cell r="X4536">
            <v>0</v>
          </cell>
          <cell r="Y4536">
            <v>0</v>
          </cell>
          <cell r="Z4536">
            <v>0</v>
          </cell>
        </row>
        <row r="4537">
          <cell r="M4537">
            <v>0</v>
          </cell>
          <cell r="N4537">
            <v>0</v>
          </cell>
          <cell r="O4537">
            <v>0</v>
          </cell>
          <cell r="P4537">
            <v>0</v>
          </cell>
          <cell r="Q4537">
            <v>0</v>
          </cell>
          <cell r="R4537">
            <v>0</v>
          </cell>
          <cell r="S4537">
            <v>0</v>
          </cell>
          <cell r="T4537">
            <v>0</v>
          </cell>
          <cell r="U4537">
            <v>0</v>
          </cell>
          <cell r="V4537">
            <v>0</v>
          </cell>
          <cell r="W4537">
            <v>0</v>
          </cell>
          <cell r="X4537">
            <v>0</v>
          </cell>
          <cell r="Y4537">
            <v>0</v>
          </cell>
          <cell r="Z4537">
            <v>0</v>
          </cell>
        </row>
        <row r="4538">
          <cell r="M4538">
            <v>0</v>
          </cell>
          <cell r="N4538">
            <v>0</v>
          </cell>
          <cell r="O4538">
            <v>0</v>
          </cell>
          <cell r="P4538">
            <v>0</v>
          </cell>
          <cell r="Q4538">
            <v>0</v>
          </cell>
          <cell r="R4538">
            <v>0</v>
          </cell>
          <cell r="S4538">
            <v>0</v>
          </cell>
          <cell r="T4538">
            <v>0</v>
          </cell>
          <cell r="U4538">
            <v>0</v>
          </cell>
          <cell r="V4538">
            <v>0</v>
          </cell>
          <cell r="W4538">
            <v>0</v>
          </cell>
          <cell r="X4538">
            <v>0</v>
          </cell>
          <cell r="Y4538">
            <v>0</v>
          </cell>
          <cell r="Z4538">
            <v>0</v>
          </cell>
        </row>
        <row r="4539">
          <cell r="M4539">
            <v>0</v>
          </cell>
          <cell r="N4539">
            <v>0</v>
          </cell>
          <cell r="O4539">
            <v>0</v>
          </cell>
          <cell r="P4539">
            <v>0</v>
          </cell>
          <cell r="Q4539">
            <v>0</v>
          </cell>
          <cell r="R4539">
            <v>0</v>
          </cell>
          <cell r="S4539">
            <v>0</v>
          </cell>
          <cell r="T4539">
            <v>0</v>
          </cell>
          <cell r="U4539">
            <v>0</v>
          </cell>
          <cell r="V4539">
            <v>0</v>
          </cell>
          <cell r="W4539">
            <v>0</v>
          </cell>
          <cell r="X4539">
            <v>0</v>
          </cell>
          <cell r="Y4539">
            <v>0</v>
          </cell>
          <cell r="Z4539">
            <v>0</v>
          </cell>
        </row>
        <row r="4540">
          <cell r="M4540">
            <v>0</v>
          </cell>
          <cell r="N4540">
            <v>0</v>
          </cell>
          <cell r="O4540">
            <v>0</v>
          </cell>
          <cell r="P4540">
            <v>0</v>
          </cell>
          <cell r="Q4540">
            <v>0</v>
          </cell>
          <cell r="R4540">
            <v>0</v>
          </cell>
          <cell r="S4540">
            <v>0</v>
          </cell>
          <cell r="T4540">
            <v>0</v>
          </cell>
          <cell r="U4540">
            <v>0</v>
          </cell>
          <cell r="V4540">
            <v>0</v>
          </cell>
          <cell r="W4540">
            <v>0</v>
          </cell>
          <cell r="X4540">
            <v>0</v>
          </cell>
          <cell r="Y4540">
            <v>0</v>
          </cell>
          <cell r="Z4540">
            <v>0</v>
          </cell>
        </row>
        <row r="4541">
          <cell r="M4541">
            <v>0</v>
          </cell>
          <cell r="N4541">
            <v>0</v>
          </cell>
          <cell r="O4541">
            <v>0</v>
          </cell>
          <cell r="P4541">
            <v>0</v>
          </cell>
          <cell r="Q4541">
            <v>0</v>
          </cell>
          <cell r="R4541">
            <v>0</v>
          </cell>
          <cell r="S4541">
            <v>0</v>
          </cell>
          <cell r="T4541">
            <v>0</v>
          </cell>
          <cell r="U4541">
            <v>0</v>
          </cell>
          <cell r="V4541">
            <v>0</v>
          </cell>
          <cell r="W4541">
            <v>0</v>
          </cell>
          <cell r="X4541">
            <v>0</v>
          </cell>
          <cell r="Y4541">
            <v>0</v>
          </cell>
          <cell r="Z4541">
            <v>0</v>
          </cell>
        </row>
        <row r="4542">
          <cell r="M4542">
            <v>0</v>
          </cell>
          <cell r="N4542">
            <v>0</v>
          </cell>
          <cell r="O4542">
            <v>0</v>
          </cell>
          <cell r="P4542">
            <v>0</v>
          </cell>
          <cell r="Q4542">
            <v>0</v>
          </cell>
          <cell r="R4542">
            <v>0</v>
          </cell>
          <cell r="S4542">
            <v>0</v>
          </cell>
          <cell r="T4542">
            <v>0</v>
          </cell>
          <cell r="U4542">
            <v>0</v>
          </cell>
          <cell r="V4542">
            <v>0</v>
          </cell>
          <cell r="W4542">
            <v>0</v>
          </cell>
          <cell r="X4542">
            <v>0</v>
          </cell>
          <cell r="Y4542">
            <v>0</v>
          </cell>
          <cell r="Z4542">
            <v>0</v>
          </cell>
        </row>
        <row r="4543">
          <cell r="M4543">
            <v>0</v>
          </cell>
          <cell r="N4543">
            <v>0</v>
          </cell>
          <cell r="O4543">
            <v>0</v>
          </cell>
          <cell r="P4543">
            <v>0</v>
          </cell>
          <cell r="Q4543">
            <v>0</v>
          </cell>
          <cell r="R4543">
            <v>0</v>
          </cell>
          <cell r="S4543">
            <v>0</v>
          </cell>
          <cell r="T4543">
            <v>0</v>
          </cell>
          <cell r="U4543">
            <v>0</v>
          </cell>
          <cell r="V4543">
            <v>0</v>
          </cell>
          <cell r="W4543">
            <v>0</v>
          </cell>
          <cell r="X4543">
            <v>0</v>
          </cell>
          <cell r="Y4543">
            <v>0</v>
          </cell>
          <cell r="Z4543">
            <v>0</v>
          </cell>
        </row>
        <row r="4544">
          <cell r="M4544">
            <v>0</v>
          </cell>
          <cell r="N4544">
            <v>0</v>
          </cell>
          <cell r="O4544">
            <v>0</v>
          </cell>
          <cell r="P4544">
            <v>0</v>
          </cell>
          <cell r="Q4544">
            <v>0</v>
          </cell>
          <cell r="R4544">
            <v>0</v>
          </cell>
          <cell r="S4544">
            <v>0</v>
          </cell>
          <cell r="T4544">
            <v>0</v>
          </cell>
          <cell r="U4544">
            <v>0</v>
          </cell>
          <cell r="V4544">
            <v>0</v>
          </cell>
          <cell r="W4544">
            <v>0</v>
          </cell>
          <cell r="X4544">
            <v>0</v>
          </cell>
          <cell r="Y4544">
            <v>0</v>
          </cell>
          <cell r="Z4544">
            <v>0</v>
          </cell>
        </row>
        <row r="4545">
          <cell r="M4545">
            <v>0</v>
          </cell>
          <cell r="N4545">
            <v>0</v>
          </cell>
          <cell r="O4545">
            <v>0</v>
          </cell>
          <cell r="P4545">
            <v>0</v>
          </cell>
          <cell r="Q4545">
            <v>0</v>
          </cell>
          <cell r="R4545">
            <v>0</v>
          </cell>
          <cell r="S4545">
            <v>0</v>
          </cell>
          <cell r="T4545">
            <v>0</v>
          </cell>
          <cell r="U4545">
            <v>0</v>
          </cell>
          <cell r="V4545">
            <v>0</v>
          </cell>
          <cell r="W4545">
            <v>0</v>
          </cell>
          <cell r="X4545">
            <v>0</v>
          </cell>
          <cell r="Y4545">
            <v>0</v>
          </cell>
          <cell r="Z4545">
            <v>0</v>
          </cell>
        </row>
        <row r="4546">
          <cell r="M4546">
            <v>0</v>
          </cell>
          <cell r="N4546">
            <v>0</v>
          </cell>
          <cell r="O4546">
            <v>0</v>
          </cell>
          <cell r="P4546">
            <v>0</v>
          </cell>
          <cell r="Q4546">
            <v>0</v>
          </cell>
          <cell r="R4546">
            <v>0</v>
          </cell>
          <cell r="S4546">
            <v>0</v>
          </cell>
          <cell r="T4546">
            <v>0</v>
          </cell>
          <cell r="U4546">
            <v>0</v>
          </cell>
          <cell r="V4546">
            <v>0</v>
          </cell>
          <cell r="W4546">
            <v>0</v>
          </cell>
          <cell r="X4546">
            <v>0</v>
          </cell>
          <cell r="Y4546">
            <v>0</v>
          </cell>
          <cell r="Z4546">
            <v>0</v>
          </cell>
        </row>
        <row r="4547">
          <cell r="M4547">
            <v>0</v>
          </cell>
          <cell r="N4547">
            <v>0</v>
          </cell>
          <cell r="O4547">
            <v>0</v>
          </cell>
          <cell r="P4547">
            <v>0</v>
          </cell>
          <cell r="Q4547">
            <v>0</v>
          </cell>
          <cell r="R4547">
            <v>0</v>
          </cell>
          <cell r="S4547">
            <v>0</v>
          </cell>
          <cell r="T4547">
            <v>0</v>
          </cell>
          <cell r="U4547">
            <v>0</v>
          </cell>
          <cell r="V4547">
            <v>0</v>
          </cell>
          <cell r="W4547">
            <v>0</v>
          </cell>
          <cell r="X4547">
            <v>0</v>
          </cell>
          <cell r="Y4547">
            <v>0</v>
          </cell>
          <cell r="Z4547">
            <v>0</v>
          </cell>
        </row>
        <row r="4548">
          <cell r="M4548">
            <v>0</v>
          </cell>
          <cell r="N4548">
            <v>0</v>
          </cell>
          <cell r="O4548">
            <v>0</v>
          </cell>
          <cell r="P4548">
            <v>0</v>
          </cell>
          <cell r="Q4548">
            <v>0</v>
          </cell>
          <cell r="R4548">
            <v>0</v>
          </cell>
          <cell r="S4548">
            <v>0</v>
          </cell>
          <cell r="T4548">
            <v>0</v>
          </cell>
          <cell r="U4548">
            <v>0</v>
          </cell>
          <cell r="V4548">
            <v>0</v>
          </cell>
          <cell r="W4548">
            <v>0</v>
          </cell>
          <cell r="X4548">
            <v>0</v>
          </cell>
          <cell r="Y4548">
            <v>0</v>
          </cell>
          <cell r="Z4548">
            <v>0</v>
          </cell>
        </row>
        <row r="4549">
          <cell r="M4549">
            <v>0</v>
          </cell>
          <cell r="N4549">
            <v>0</v>
          </cell>
          <cell r="O4549">
            <v>0</v>
          </cell>
          <cell r="P4549">
            <v>0</v>
          </cell>
          <cell r="Q4549">
            <v>0</v>
          </cell>
          <cell r="R4549">
            <v>0</v>
          </cell>
          <cell r="S4549">
            <v>0</v>
          </cell>
          <cell r="T4549">
            <v>0</v>
          </cell>
          <cell r="U4549">
            <v>0</v>
          </cell>
          <cell r="V4549">
            <v>0</v>
          </cell>
          <cell r="W4549">
            <v>0</v>
          </cell>
          <cell r="X4549">
            <v>0</v>
          </cell>
          <cell r="Y4549">
            <v>0</v>
          </cell>
          <cell r="Z4549">
            <v>0</v>
          </cell>
        </row>
        <row r="4550">
          <cell r="M4550">
            <v>0</v>
          </cell>
          <cell r="N4550">
            <v>0</v>
          </cell>
          <cell r="O4550">
            <v>0</v>
          </cell>
          <cell r="P4550">
            <v>0</v>
          </cell>
          <cell r="Q4550">
            <v>0</v>
          </cell>
          <cell r="R4550">
            <v>0</v>
          </cell>
          <cell r="S4550">
            <v>0</v>
          </cell>
          <cell r="T4550">
            <v>0</v>
          </cell>
          <cell r="U4550">
            <v>0</v>
          </cell>
          <cell r="V4550">
            <v>0</v>
          </cell>
          <cell r="W4550">
            <v>0</v>
          </cell>
          <cell r="X4550">
            <v>0</v>
          </cell>
          <cell r="Y4550">
            <v>0</v>
          </cell>
          <cell r="Z4550">
            <v>0</v>
          </cell>
        </row>
        <row r="4551">
          <cell r="M4551">
            <v>0</v>
          </cell>
          <cell r="N4551">
            <v>0</v>
          </cell>
          <cell r="O4551">
            <v>0</v>
          </cell>
          <cell r="P4551">
            <v>0</v>
          </cell>
          <cell r="Q4551">
            <v>0</v>
          </cell>
          <cell r="R4551">
            <v>0</v>
          </cell>
          <cell r="S4551">
            <v>0</v>
          </cell>
          <cell r="T4551">
            <v>0</v>
          </cell>
          <cell r="U4551">
            <v>0</v>
          </cell>
          <cell r="V4551">
            <v>0</v>
          </cell>
          <cell r="W4551">
            <v>0</v>
          </cell>
          <cell r="X4551">
            <v>0</v>
          </cell>
          <cell r="Y4551">
            <v>0</v>
          </cell>
          <cell r="Z4551">
            <v>0</v>
          </cell>
        </row>
        <row r="4552">
          <cell r="M4552">
            <v>0</v>
          </cell>
          <cell r="N4552">
            <v>0</v>
          </cell>
          <cell r="O4552">
            <v>0</v>
          </cell>
          <cell r="P4552">
            <v>0</v>
          </cell>
          <cell r="Q4552">
            <v>0</v>
          </cell>
          <cell r="R4552">
            <v>0</v>
          </cell>
          <cell r="S4552">
            <v>0</v>
          </cell>
          <cell r="T4552">
            <v>0</v>
          </cell>
          <cell r="U4552">
            <v>0</v>
          </cell>
          <cell r="V4552">
            <v>0</v>
          </cell>
          <cell r="W4552">
            <v>0</v>
          </cell>
          <cell r="X4552">
            <v>0</v>
          </cell>
          <cell r="Y4552">
            <v>0</v>
          </cell>
          <cell r="Z4552">
            <v>0</v>
          </cell>
        </row>
        <row r="4553">
          <cell r="M4553">
            <v>0</v>
          </cell>
          <cell r="N4553">
            <v>0</v>
          </cell>
          <cell r="O4553">
            <v>0</v>
          </cell>
          <cell r="P4553">
            <v>0</v>
          </cell>
          <cell r="Q4553">
            <v>0</v>
          </cell>
          <cell r="R4553">
            <v>0</v>
          </cell>
          <cell r="S4553">
            <v>0</v>
          </cell>
          <cell r="T4553">
            <v>0</v>
          </cell>
          <cell r="U4553">
            <v>0</v>
          </cell>
          <cell r="V4553">
            <v>0</v>
          </cell>
          <cell r="W4553">
            <v>0</v>
          </cell>
          <cell r="X4553">
            <v>0</v>
          </cell>
          <cell r="Y4553">
            <v>0</v>
          </cell>
          <cell r="Z4553">
            <v>0</v>
          </cell>
        </row>
        <row r="4554">
          <cell r="M4554">
            <v>0</v>
          </cell>
          <cell r="N4554">
            <v>0</v>
          </cell>
          <cell r="O4554">
            <v>0</v>
          </cell>
          <cell r="P4554">
            <v>0</v>
          </cell>
          <cell r="Q4554">
            <v>0</v>
          </cell>
          <cell r="R4554">
            <v>0</v>
          </cell>
          <cell r="S4554">
            <v>0</v>
          </cell>
          <cell r="T4554">
            <v>0</v>
          </cell>
          <cell r="U4554">
            <v>0</v>
          </cell>
          <cell r="V4554">
            <v>0</v>
          </cell>
          <cell r="W4554">
            <v>0</v>
          </cell>
          <cell r="X4554">
            <v>0</v>
          </cell>
          <cell r="Y4554">
            <v>0</v>
          </cell>
          <cell r="Z4554">
            <v>0</v>
          </cell>
        </row>
        <row r="4555">
          <cell r="M4555">
            <v>0</v>
          </cell>
          <cell r="N4555">
            <v>0</v>
          </cell>
          <cell r="O4555">
            <v>0</v>
          </cell>
          <cell r="P4555">
            <v>0</v>
          </cell>
          <cell r="Q4555">
            <v>0</v>
          </cell>
          <cell r="R4555">
            <v>0</v>
          </cell>
          <cell r="S4555">
            <v>0</v>
          </cell>
          <cell r="T4555">
            <v>0</v>
          </cell>
          <cell r="U4555">
            <v>0</v>
          </cell>
          <cell r="V4555">
            <v>0</v>
          </cell>
          <cell r="W4555">
            <v>0</v>
          </cell>
          <cell r="X4555">
            <v>0</v>
          </cell>
          <cell r="Y4555">
            <v>0</v>
          </cell>
          <cell r="Z4555">
            <v>0</v>
          </cell>
        </row>
        <row r="4556">
          <cell r="M4556">
            <v>0</v>
          </cell>
          <cell r="N4556">
            <v>0</v>
          </cell>
          <cell r="O4556">
            <v>0</v>
          </cell>
          <cell r="P4556">
            <v>0</v>
          </cell>
          <cell r="Q4556">
            <v>0</v>
          </cell>
          <cell r="R4556">
            <v>0</v>
          </cell>
          <cell r="S4556">
            <v>0</v>
          </cell>
          <cell r="T4556">
            <v>0</v>
          </cell>
          <cell r="U4556">
            <v>0</v>
          </cell>
          <cell r="V4556">
            <v>0</v>
          </cell>
          <cell r="W4556">
            <v>0</v>
          </cell>
          <cell r="X4556">
            <v>0</v>
          </cell>
          <cell r="Y4556">
            <v>0</v>
          </cell>
          <cell r="Z4556">
            <v>0</v>
          </cell>
        </row>
        <row r="4557">
          <cell r="M4557">
            <v>0</v>
          </cell>
          <cell r="N4557">
            <v>0</v>
          </cell>
          <cell r="O4557">
            <v>0</v>
          </cell>
          <cell r="P4557">
            <v>0</v>
          </cell>
          <cell r="Q4557">
            <v>0</v>
          </cell>
          <cell r="R4557">
            <v>0</v>
          </cell>
          <cell r="S4557">
            <v>0</v>
          </cell>
          <cell r="T4557">
            <v>0</v>
          </cell>
          <cell r="U4557">
            <v>0</v>
          </cell>
          <cell r="V4557">
            <v>0</v>
          </cell>
          <cell r="W4557">
            <v>0</v>
          </cell>
          <cell r="X4557">
            <v>0</v>
          </cell>
          <cell r="Y4557">
            <v>0</v>
          </cell>
          <cell r="Z4557">
            <v>0</v>
          </cell>
        </row>
        <row r="4558">
          <cell r="M4558">
            <v>0</v>
          </cell>
          <cell r="N4558">
            <v>0</v>
          </cell>
          <cell r="O4558">
            <v>0</v>
          </cell>
          <cell r="P4558">
            <v>0</v>
          </cell>
          <cell r="Q4558">
            <v>0</v>
          </cell>
          <cell r="R4558">
            <v>0</v>
          </cell>
          <cell r="S4558">
            <v>0</v>
          </cell>
          <cell r="T4558">
            <v>0</v>
          </cell>
          <cell r="U4558">
            <v>0</v>
          </cell>
          <cell r="V4558">
            <v>0</v>
          </cell>
          <cell r="W4558">
            <v>0</v>
          </cell>
          <cell r="X4558">
            <v>0</v>
          </cell>
          <cell r="Y4558">
            <v>0</v>
          </cell>
          <cell r="Z4558">
            <v>0</v>
          </cell>
        </row>
        <row r="4559">
          <cell r="M4559">
            <v>0</v>
          </cell>
          <cell r="N4559">
            <v>0</v>
          </cell>
          <cell r="O4559">
            <v>0</v>
          </cell>
          <cell r="P4559">
            <v>0</v>
          </cell>
          <cell r="Q4559">
            <v>0</v>
          </cell>
          <cell r="R4559">
            <v>0</v>
          </cell>
          <cell r="S4559">
            <v>0</v>
          </cell>
          <cell r="T4559">
            <v>0</v>
          </cell>
          <cell r="U4559">
            <v>0</v>
          </cell>
          <cell r="V4559">
            <v>0</v>
          </cell>
          <cell r="W4559">
            <v>0</v>
          </cell>
          <cell r="X4559">
            <v>0</v>
          </cell>
          <cell r="Y4559">
            <v>0</v>
          </cell>
          <cell r="Z4559">
            <v>0</v>
          </cell>
        </row>
        <row r="4560">
          <cell r="M4560">
            <v>0</v>
          </cell>
          <cell r="N4560">
            <v>0</v>
          </cell>
          <cell r="O4560">
            <v>0</v>
          </cell>
          <cell r="P4560">
            <v>0</v>
          </cell>
          <cell r="Q4560">
            <v>0</v>
          </cell>
          <cell r="R4560">
            <v>0</v>
          </cell>
          <cell r="S4560">
            <v>0</v>
          </cell>
          <cell r="T4560">
            <v>0</v>
          </cell>
          <cell r="U4560">
            <v>0</v>
          </cell>
          <cell r="V4560">
            <v>0</v>
          </cell>
          <cell r="W4560">
            <v>0</v>
          </cell>
          <cell r="X4560">
            <v>0</v>
          </cell>
          <cell r="Y4560">
            <v>0</v>
          </cell>
          <cell r="Z4560">
            <v>0</v>
          </cell>
        </row>
        <row r="4561">
          <cell r="M4561">
            <v>0</v>
          </cell>
          <cell r="N4561">
            <v>0</v>
          </cell>
          <cell r="O4561">
            <v>0</v>
          </cell>
          <cell r="P4561">
            <v>0</v>
          </cell>
          <cell r="Q4561">
            <v>0</v>
          </cell>
          <cell r="R4561">
            <v>0</v>
          </cell>
          <cell r="S4561">
            <v>0</v>
          </cell>
          <cell r="T4561">
            <v>0</v>
          </cell>
          <cell r="U4561">
            <v>0</v>
          </cell>
          <cell r="V4561">
            <v>0</v>
          </cell>
          <cell r="W4561">
            <v>0</v>
          </cell>
          <cell r="X4561">
            <v>0</v>
          </cell>
          <cell r="Y4561">
            <v>0</v>
          </cell>
          <cell r="Z4561">
            <v>0</v>
          </cell>
        </row>
        <row r="4562">
          <cell r="M4562">
            <v>0</v>
          </cell>
          <cell r="N4562">
            <v>0</v>
          </cell>
          <cell r="O4562">
            <v>0</v>
          </cell>
          <cell r="P4562">
            <v>0</v>
          </cell>
          <cell r="Q4562">
            <v>0</v>
          </cell>
          <cell r="R4562">
            <v>0</v>
          </cell>
          <cell r="S4562">
            <v>0</v>
          </cell>
          <cell r="T4562">
            <v>0</v>
          </cell>
          <cell r="U4562">
            <v>0</v>
          </cell>
          <cell r="V4562">
            <v>0</v>
          </cell>
          <cell r="W4562">
            <v>0</v>
          </cell>
          <cell r="X4562">
            <v>0</v>
          </cell>
          <cell r="Y4562">
            <v>0</v>
          </cell>
          <cell r="Z4562">
            <v>0</v>
          </cell>
        </row>
        <row r="4563">
          <cell r="M4563">
            <v>0</v>
          </cell>
          <cell r="N4563">
            <v>0</v>
          </cell>
          <cell r="O4563">
            <v>0</v>
          </cell>
          <cell r="P4563">
            <v>0</v>
          </cell>
          <cell r="Q4563">
            <v>0</v>
          </cell>
          <cell r="R4563">
            <v>0</v>
          </cell>
          <cell r="S4563">
            <v>0</v>
          </cell>
          <cell r="T4563">
            <v>0</v>
          </cell>
          <cell r="U4563">
            <v>0</v>
          </cell>
          <cell r="V4563">
            <v>0</v>
          </cell>
          <cell r="W4563">
            <v>0</v>
          </cell>
          <cell r="X4563">
            <v>0</v>
          </cell>
          <cell r="Y4563">
            <v>0</v>
          </cell>
          <cell r="Z4563">
            <v>0</v>
          </cell>
        </row>
        <row r="4564">
          <cell r="M4564">
            <v>0</v>
          </cell>
          <cell r="N4564">
            <v>0</v>
          </cell>
          <cell r="O4564">
            <v>0</v>
          </cell>
          <cell r="P4564">
            <v>0</v>
          </cell>
          <cell r="Q4564">
            <v>0</v>
          </cell>
          <cell r="R4564">
            <v>0</v>
          </cell>
          <cell r="S4564">
            <v>0</v>
          </cell>
          <cell r="T4564">
            <v>0</v>
          </cell>
          <cell r="U4564">
            <v>0</v>
          </cell>
          <cell r="V4564">
            <v>0</v>
          </cell>
          <cell r="W4564">
            <v>0</v>
          </cell>
          <cell r="X4564">
            <v>0</v>
          </cell>
          <cell r="Y4564">
            <v>0</v>
          </cell>
          <cell r="Z4564">
            <v>0</v>
          </cell>
        </row>
        <row r="4565">
          <cell r="M4565">
            <v>0</v>
          </cell>
          <cell r="N4565">
            <v>0</v>
          </cell>
          <cell r="O4565">
            <v>0</v>
          </cell>
          <cell r="P4565">
            <v>0</v>
          </cell>
          <cell r="Q4565">
            <v>0</v>
          </cell>
          <cell r="R4565">
            <v>0</v>
          </cell>
          <cell r="S4565">
            <v>0</v>
          </cell>
          <cell r="T4565">
            <v>0</v>
          </cell>
          <cell r="U4565">
            <v>0</v>
          </cell>
          <cell r="V4565">
            <v>0</v>
          </cell>
          <cell r="W4565">
            <v>0</v>
          </cell>
          <cell r="X4565">
            <v>0</v>
          </cell>
          <cell r="Y4565">
            <v>0</v>
          </cell>
          <cell r="Z4565">
            <v>0</v>
          </cell>
        </row>
        <row r="4566">
          <cell r="M4566">
            <v>0</v>
          </cell>
          <cell r="N4566">
            <v>0</v>
          </cell>
          <cell r="O4566">
            <v>0</v>
          </cell>
          <cell r="P4566">
            <v>0</v>
          </cell>
          <cell r="Q4566">
            <v>0</v>
          </cell>
          <cell r="R4566">
            <v>0</v>
          </cell>
          <cell r="S4566">
            <v>0</v>
          </cell>
          <cell r="T4566">
            <v>0</v>
          </cell>
          <cell r="U4566">
            <v>0</v>
          </cell>
          <cell r="V4566">
            <v>0</v>
          </cell>
          <cell r="W4566">
            <v>0</v>
          </cell>
          <cell r="X4566">
            <v>0</v>
          </cell>
          <cell r="Y4566">
            <v>0</v>
          </cell>
          <cell r="Z4566">
            <v>0</v>
          </cell>
        </row>
        <row r="4567">
          <cell r="M4567">
            <v>0</v>
          </cell>
          <cell r="N4567">
            <v>0</v>
          </cell>
          <cell r="O4567">
            <v>0</v>
          </cell>
          <cell r="P4567">
            <v>0</v>
          </cell>
          <cell r="Q4567">
            <v>0</v>
          </cell>
          <cell r="R4567">
            <v>0</v>
          </cell>
          <cell r="S4567">
            <v>0</v>
          </cell>
          <cell r="T4567">
            <v>0</v>
          </cell>
          <cell r="U4567">
            <v>0</v>
          </cell>
          <cell r="V4567">
            <v>0</v>
          </cell>
          <cell r="W4567">
            <v>0</v>
          </cell>
          <cell r="X4567">
            <v>0</v>
          </cell>
          <cell r="Y4567">
            <v>0</v>
          </cell>
          <cell r="Z4567">
            <v>0</v>
          </cell>
        </row>
        <row r="4568">
          <cell r="M4568">
            <v>0</v>
          </cell>
          <cell r="N4568">
            <v>0</v>
          </cell>
          <cell r="O4568">
            <v>0</v>
          </cell>
          <cell r="P4568">
            <v>0</v>
          </cell>
          <cell r="Q4568">
            <v>0</v>
          </cell>
          <cell r="R4568">
            <v>0</v>
          </cell>
          <cell r="S4568">
            <v>0</v>
          </cell>
          <cell r="T4568">
            <v>0</v>
          </cell>
          <cell r="U4568">
            <v>0</v>
          </cell>
          <cell r="V4568">
            <v>0</v>
          </cell>
          <cell r="W4568">
            <v>0</v>
          </cell>
          <cell r="X4568">
            <v>0</v>
          </cell>
          <cell r="Y4568">
            <v>0</v>
          </cell>
          <cell r="Z4568">
            <v>0</v>
          </cell>
        </row>
        <row r="4569">
          <cell r="M4569">
            <v>0</v>
          </cell>
          <cell r="N4569">
            <v>0</v>
          </cell>
          <cell r="O4569">
            <v>0</v>
          </cell>
          <cell r="P4569">
            <v>0</v>
          </cell>
          <cell r="Q4569">
            <v>0</v>
          </cell>
          <cell r="R4569">
            <v>0</v>
          </cell>
          <cell r="S4569">
            <v>0</v>
          </cell>
          <cell r="T4569">
            <v>0</v>
          </cell>
          <cell r="U4569">
            <v>0</v>
          </cell>
          <cell r="V4569">
            <v>0</v>
          </cell>
          <cell r="W4569">
            <v>0</v>
          </cell>
          <cell r="X4569">
            <v>0</v>
          </cell>
          <cell r="Y4569">
            <v>0</v>
          </cell>
          <cell r="Z4569">
            <v>0</v>
          </cell>
        </row>
        <row r="4570">
          <cell r="M4570">
            <v>0</v>
          </cell>
          <cell r="N4570">
            <v>0</v>
          </cell>
          <cell r="O4570">
            <v>0</v>
          </cell>
          <cell r="P4570">
            <v>0</v>
          </cell>
          <cell r="Q4570">
            <v>0</v>
          </cell>
          <cell r="R4570">
            <v>0</v>
          </cell>
          <cell r="S4570">
            <v>0</v>
          </cell>
          <cell r="T4570">
            <v>0</v>
          </cell>
          <cell r="U4570">
            <v>0</v>
          </cell>
          <cell r="V4570">
            <v>0</v>
          </cell>
          <cell r="W4570">
            <v>0</v>
          </cell>
          <cell r="X4570">
            <v>0</v>
          </cell>
          <cell r="Y4570">
            <v>0</v>
          </cell>
          <cell r="Z4570">
            <v>0</v>
          </cell>
        </row>
        <row r="4571">
          <cell r="M4571">
            <v>0</v>
          </cell>
          <cell r="N4571">
            <v>0</v>
          </cell>
          <cell r="O4571">
            <v>0</v>
          </cell>
          <cell r="P4571">
            <v>0</v>
          </cell>
          <cell r="Q4571">
            <v>0</v>
          </cell>
          <cell r="R4571">
            <v>0</v>
          </cell>
          <cell r="S4571">
            <v>0</v>
          </cell>
          <cell r="T4571">
            <v>0</v>
          </cell>
          <cell r="U4571">
            <v>0</v>
          </cell>
          <cell r="V4571">
            <v>0</v>
          </cell>
          <cell r="W4571">
            <v>0</v>
          </cell>
          <cell r="X4571">
            <v>0</v>
          </cell>
          <cell r="Y4571">
            <v>0</v>
          </cell>
          <cell r="Z4571">
            <v>0</v>
          </cell>
        </row>
        <row r="4572">
          <cell r="M4572">
            <v>0</v>
          </cell>
          <cell r="N4572">
            <v>0</v>
          </cell>
          <cell r="O4572">
            <v>0</v>
          </cell>
          <cell r="P4572">
            <v>0</v>
          </cell>
          <cell r="Q4572">
            <v>0</v>
          </cell>
          <cell r="R4572">
            <v>0</v>
          </cell>
          <cell r="S4572">
            <v>0</v>
          </cell>
          <cell r="T4572">
            <v>0</v>
          </cell>
          <cell r="U4572">
            <v>0</v>
          </cell>
          <cell r="V4572">
            <v>0</v>
          </cell>
          <cell r="W4572">
            <v>0</v>
          </cell>
          <cell r="X4572">
            <v>0</v>
          </cell>
          <cell r="Y4572">
            <v>0</v>
          </cell>
          <cell r="Z4572">
            <v>0</v>
          </cell>
        </row>
        <row r="4573">
          <cell r="M4573">
            <v>0</v>
          </cell>
          <cell r="N4573">
            <v>0</v>
          </cell>
          <cell r="O4573">
            <v>0</v>
          </cell>
          <cell r="P4573">
            <v>0</v>
          </cell>
          <cell r="Q4573">
            <v>0</v>
          </cell>
          <cell r="R4573">
            <v>0</v>
          </cell>
          <cell r="S4573">
            <v>0</v>
          </cell>
          <cell r="T4573">
            <v>0</v>
          </cell>
          <cell r="U4573">
            <v>0</v>
          </cell>
          <cell r="V4573">
            <v>0</v>
          </cell>
          <cell r="W4573">
            <v>0</v>
          </cell>
          <cell r="X4573">
            <v>0</v>
          </cell>
          <cell r="Y4573">
            <v>0</v>
          </cell>
          <cell r="Z4573">
            <v>0</v>
          </cell>
        </row>
        <row r="4574">
          <cell r="M4574">
            <v>0</v>
          </cell>
          <cell r="N4574">
            <v>0</v>
          </cell>
          <cell r="O4574">
            <v>0</v>
          </cell>
          <cell r="P4574">
            <v>0</v>
          </cell>
          <cell r="Q4574">
            <v>0</v>
          </cell>
          <cell r="R4574">
            <v>0</v>
          </cell>
          <cell r="S4574">
            <v>0</v>
          </cell>
          <cell r="T4574">
            <v>0</v>
          </cell>
          <cell r="U4574">
            <v>0</v>
          </cell>
          <cell r="V4574">
            <v>0</v>
          </cell>
          <cell r="W4574">
            <v>0</v>
          </cell>
          <cell r="X4574">
            <v>0</v>
          </cell>
          <cell r="Y4574">
            <v>0</v>
          </cell>
          <cell r="Z4574">
            <v>0</v>
          </cell>
        </row>
        <row r="4575">
          <cell r="M4575">
            <v>0</v>
          </cell>
          <cell r="N4575">
            <v>0</v>
          </cell>
          <cell r="O4575">
            <v>0</v>
          </cell>
          <cell r="P4575">
            <v>0</v>
          </cell>
          <cell r="Q4575">
            <v>0</v>
          </cell>
          <cell r="R4575">
            <v>0</v>
          </cell>
          <cell r="S4575">
            <v>0</v>
          </cell>
          <cell r="T4575">
            <v>0</v>
          </cell>
          <cell r="U4575">
            <v>0</v>
          </cell>
          <cell r="V4575">
            <v>0</v>
          </cell>
          <cell r="W4575">
            <v>0</v>
          </cell>
          <cell r="X4575">
            <v>0</v>
          </cell>
          <cell r="Y4575">
            <v>0</v>
          </cell>
          <cell r="Z4575">
            <v>0</v>
          </cell>
        </row>
        <row r="4576">
          <cell r="M4576">
            <v>0</v>
          </cell>
          <cell r="N4576">
            <v>0</v>
          </cell>
          <cell r="O4576">
            <v>0</v>
          </cell>
          <cell r="P4576">
            <v>0</v>
          </cell>
          <cell r="Q4576">
            <v>0</v>
          </cell>
          <cell r="R4576">
            <v>0</v>
          </cell>
          <cell r="S4576">
            <v>0</v>
          </cell>
          <cell r="T4576">
            <v>0</v>
          </cell>
          <cell r="U4576">
            <v>0</v>
          </cell>
          <cell r="V4576">
            <v>0</v>
          </cell>
          <cell r="W4576">
            <v>0</v>
          </cell>
          <cell r="X4576">
            <v>0</v>
          </cell>
          <cell r="Y4576">
            <v>0</v>
          </cell>
          <cell r="Z4576">
            <v>0</v>
          </cell>
        </row>
        <row r="4577">
          <cell r="M4577">
            <v>0</v>
          </cell>
          <cell r="N4577">
            <v>0</v>
          </cell>
          <cell r="O4577">
            <v>0</v>
          </cell>
          <cell r="P4577">
            <v>0</v>
          </cell>
          <cell r="Q4577">
            <v>0</v>
          </cell>
          <cell r="R4577">
            <v>0</v>
          </cell>
          <cell r="S4577">
            <v>0</v>
          </cell>
          <cell r="T4577">
            <v>0</v>
          </cell>
          <cell r="U4577">
            <v>0</v>
          </cell>
          <cell r="V4577">
            <v>0</v>
          </cell>
          <cell r="W4577">
            <v>0</v>
          </cell>
          <cell r="X4577">
            <v>0</v>
          </cell>
          <cell r="Y4577">
            <v>0</v>
          </cell>
          <cell r="Z4577">
            <v>0</v>
          </cell>
        </row>
        <row r="4578">
          <cell r="M4578">
            <v>0</v>
          </cell>
          <cell r="N4578">
            <v>0</v>
          </cell>
          <cell r="O4578">
            <v>0</v>
          </cell>
          <cell r="P4578">
            <v>0</v>
          </cell>
          <cell r="Q4578">
            <v>0</v>
          </cell>
          <cell r="R4578">
            <v>0</v>
          </cell>
          <cell r="S4578">
            <v>0</v>
          </cell>
          <cell r="T4578">
            <v>0</v>
          </cell>
          <cell r="U4578">
            <v>0</v>
          </cell>
          <cell r="V4578">
            <v>0</v>
          </cell>
          <cell r="W4578">
            <v>0</v>
          </cell>
          <cell r="X4578">
            <v>0</v>
          </cell>
          <cell r="Y4578">
            <v>0</v>
          </cell>
          <cell r="Z4578">
            <v>0</v>
          </cell>
        </row>
        <row r="4579">
          <cell r="M4579">
            <v>0</v>
          </cell>
          <cell r="N4579">
            <v>0</v>
          </cell>
          <cell r="O4579">
            <v>0</v>
          </cell>
          <cell r="P4579">
            <v>0</v>
          </cell>
          <cell r="Q4579">
            <v>0</v>
          </cell>
          <cell r="R4579">
            <v>0</v>
          </cell>
          <cell r="S4579">
            <v>0</v>
          </cell>
          <cell r="T4579">
            <v>0</v>
          </cell>
          <cell r="U4579">
            <v>0</v>
          </cell>
          <cell r="V4579">
            <v>0</v>
          </cell>
          <cell r="W4579">
            <v>0</v>
          </cell>
          <cell r="X4579">
            <v>0</v>
          </cell>
          <cell r="Y4579">
            <v>0</v>
          </cell>
          <cell r="Z4579">
            <v>0</v>
          </cell>
        </row>
        <row r="4580">
          <cell r="M4580">
            <v>0</v>
          </cell>
          <cell r="N4580">
            <v>0</v>
          </cell>
          <cell r="O4580">
            <v>0</v>
          </cell>
          <cell r="P4580">
            <v>0</v>
          </cell>
          <cell r="Q4580">
            <v>0</v>
          </cell>
          <cell r="R4580">
            <v>0</v>
          </cell>
          <cell r="S4580">
            <v>0</v>
          </cell>
          <cell r="T4580">
            <v>0</v>
          </cell>
          <cell r="U4580">
            <v>0</v>
          </cell>
          <cell r="V4580">
            <v>0</v>
          </cell>
          <cell r="W4580">
            <v>0</v>
          </cell>
          <cell r="X4580">
            <v>0</v>
          </cell>
          <cell r="Y4580">
            <v>0</v>
          </cell>
          <cell r="Z4580">
            <v>0</v>
          </cell>
        </row>
        <row r="4581">
          <cell r="M4581">
            <v>0</v>
          </cell>
          <cell r="N4581">
            <v>0</v>
          </cell>
          <cell r="O4581">
            <v>0</v>
          </cell>
          <cell r="P4581">
            <v>0</v>
          </cell>
          <cell r="Q4581">
            <v>0</v>
          </cell>
          <cell r="R4581">
            <v>0</v>
          </cell>
          <cell r="S4581">
            <v>0</v>
          </cell>
          <cell r="T4581">
            <v>0</v>
          </cell>
          <cell r="U4581">
            <v>0</v>
          </cell>
          <cell r="V4581">
            <v>0</v>
          </cell>
          <cell r="W4581">
            <v>0</v>
          </cell>
          <cell r="X4581">
            <v>0</v>
          </cell>
          <cell r="Y4581">
            <v>0</v>
          </cell>
          <cell r="Z4581">
            <v>0</v>
          </cell>
        </row>
        <row r="4582">
          <cell r="M4582">
            <v>0</v>
          </cell>
          <cell r="N4582">
            <v>0</v>
          </cell>
          <cell r="O4582">
            <v>0</v>
          </cell>
          <cell r="P4582">
            <v>0</v>
          </cell>
          <cell r="Q4582">
            <v>0</v>
          </cell>
          <cell r="R4582">
            <v>0</v>
          </cell>
          <cell r="S4582">
            <v>0</v>
          </cell>
          <cell r="T4582">
            <v>0</v>
          </cell>
          <cell r="U4582">
            <v>0</v>
          </cell>
          <cell r="V4582">
            <v>0</v>
          </cell>
          <cell r="W4582">
            <v>0</v>
          </cell>
          <cell r="X4582">
            <v>0</v>
          </cell>
          <cell r="Y4582">
            <v>0</v>
          </cell>
          <cell r="Z4582">
            <v>0</v>
          </cell>
        </row>
        <row r="4583">
          <cell r="M4583">
            <v>0</v>
          </cell>
          <cell r="N4583">
            <v>0</v>
          </cell>
          <cell r="O4583">
            <v>0</v>
          </cell>
          <cell r="P4583">
            <v>0</v>
          </cell>
          <cell r="Q4583">
            <v>0</v>
          </cell>
          <cell r="R4583">
            <v>0</v>
          </cell>
          <cell r="S4583">
            <v>0</v>
          </cell>
          <cell r="T4583">
            <v>0</v>
          </cell>
          <cell r="U4583">
            <v>0</v>
          </cell>
          <cell r="V4583">
            <v>0</v>
          </cell>
          <cell r="W4583">
            <v>0</v>
          </cell>
          <cell r="X4583">
            <v>0</v>
          </cell>
          <cell r="Y4583">
            <v>0</v>
          </cell>
          <cell r="Z4583">
            <v>0</v>
          </cell>
        </row>
        <row r="4584">
          <cell r="M4584">
            <v>0</v>
          </cell>
          <cell r="N4584">
            <v>0</v>
          </cell>
          <cell r="O4584">
            <v>0</v>
          </cell>
          <cell r="P4584">
            <v>0</v>
          </cell>
          <cell r="Q4584">
            <v>0</v>
          </cell>
          <cell r="R4584">
            <v>0</v>
          </cell>
          <cell r="S4584">
            <v>0</v>
          </cell>
          <cell r="T4584">
            <v>0</v>
          </cell>
          <cell r="U4584">
            <v>0</v>
          </cell>
          <cell r="V4584">
            <v>0</v>
          </cell>
          <cell r="W4584">
            <v>0</v>
          </cell>
          <cell r="X4584">
            <v>0</v>
          </cell>
          <cell r="Y4584">
            <v>0</v>
          </cell>
          <cell r="Z4584">
            <v>0</v>
          </cell>
        </row>
        <row r="4585">
          <cell r="M4585">
            <v>0</v>
          </cell>
          <cell r="N4585">
            <v>0</v>
          </cell>
          <cell r="O4585">
            <v>0</v>
          </cell>
          <cell r="P4585">
            <v>0</v>
          </cell>
          <cell r="Q4585">
            <v>0</v>
          </cell>
          <cell r="R4585">
            <v>0</v>
          </cell>
          <cell r="S4585">
            <v>0</v>
          </cell>
          <cell r="T4585">
            <v>0</v>
          </cell>
          <cell r="U4585">
            <v>0</v>
          </cell>
          <cell r="V4585">
            <v>0</v>
          </cell>
          <cell r="W4585">
            <v>0</v>
          </cell>
          <cell r="X4585">
            <v>0</v>
          </cell>
          <cell r="Y4585">
            <v>0</v>
          </cell>
          <cell r="Z4585">
            <v>0</v>
          </cell>
        </row>
        <row r="4586">
          <cell r="M4586">
            <v>0</v>
          </cell>
          <cell r="N4586">
            <v>0</v>
          </cell>
          <cell r="O4586">
            <v>0</v>
          </cell>
          <cell r="P4586">
            <v>0</v>
          </cell>
          <cell r="Q4586">
            <v>0</v>
          </cell>
          <cell r="R4586">
            <v>0</v>
          </cell>
          <cell r="S4586">
            <v>0</v>
          </cell>
          <cell r="T4586">
            <v>0</v>
          </cell>
          <cell r="U4586">
            <v>0</v>
          </cell>
          <cell r="V4586">
            <v>0</v>
          </cell>
          <cell r="W4586">
            <v>0</v>
          </cell>
          <cell r="X4586">
            <v>0</v>
          </cell>
          <cell r="Y4586">
            <v>0</v>
          </cell>
          <cell r="Z4586">
            <v>0</v>
          </cell>
        </row>
        <row r="4587">
          <cell r="M4587">
            <v>0</v>
          </cell>
          <cell r="N4587">
            <v>0</v>
          </cell>
          <cell r="O4587">
            <v>0</v>
          </cell>
          <cell r="P4587">
            <v>0</v>
          </cell>
          <cell r="Q4587">
            <v>0</v>
          </cell>
          <cell r="R4587">
            <v>0</v>
          </cell>
          <cell r="S4587">
            <v>0</v>
          </cell>
          <cell r="T4587">
            <v>0</v>
          </cell>
          <cell r="U4587">
            <v>0</v>
          </cell>
          <cell r="V4587">
            <v>0</v>
          </cell>
          <cell r="W4587">
            <v>0</v>
          </cell>
          <cell r="X4587">
            <v>0</v>
          </cell>
          <cell r="Y4587">
            <v>0</v>
          </cell>
          <cell r="Z4587">
            <v>0</v>
          </cell>
        </row>
        <row r="4588">
          <cell r="M4588">
            <v>0</v>
          </cell>
          <cell r="N4588">
            <v>0</v>
          </cell>
          <cell r="O4588">
            <v>0</v>
          </cell>
          <cell r="P4588">
            <v>0</v>
          </cell>
          <cell r="Q4588">
            <v>0</v>
          </cell>
          <cell r="R4588">
            <v>0</v>
          </cell>
          <cell r="S4588">
            <v>0</v>
          </cell>
          <cell r="T4588">
            <v>0</v>
          </cell>
          <cell r="U4588">
            <v>0</v>
          </cell>
          <cell r="V4588">
            <v>0</v>
          </cell>
          <cell r="W4588">
            <v>0</v>
          </cell>
          <cell r="X4588">
            <v>0</v>
          </cell>
          <cell r="Y4588">
            <v>0</v>
          </cell>
          <cell r="Z4588">
            <v>0</v>
          </cell>
        </row>
        <row r="4589">
          <cell r="M4589">
            <v>0</v>
          </cell>
          <cell r="N4589">
            <v>0</v>
          </cell>
          <cell r="O4589">
            <v>0</v>
          </cell>
          <cell r="P4589">
            <v>0</v>
          </cell>
          <cell r="Q4589">
            <v>0</v>
          </cell>
          <cell r="R4589">
            <v>0</v>
          </cell>
          <cell r="S4589">
            <v>0</v>
          </cell>
          <cell r="T4589">
            <v>0</v>
          </cell>
          <cell r="U4589">
            <v>0</v>
          </cell>
          <cell r="V4589">
            <v>0</v>
          </cell>
          <cell r="W4589">
            <v>0</v>
          </cell>
          <cell r="X4589">
            <v>0</v>
          </cell>
          <cell r="Y4589">
            <v>0</v>
          </cell>
          <cell r="Z4589">
            <v>0</v>
          </cell>
        </row>
        <row r="4590">
          <cell r="M4590">
            <v>0</v>
          </cell>
          <cell r="N4590">
            <v>0</v>
          </cell>
          <cell r="O4590">
            <v>0</v>
          </cell>
          <cell r="P4590">
            <v>0</v>
          </cell>
          <cell r="Q4590">
            <v>0</v>
          </cell>
          <cell r="R4590">
            <v>0</v>
          </cell>
          <cell r="S4590">
            <v>0</v>
          </cell>
          <cell r="T4590">
            <v>0</v>
          </cell>
          <cell r="U4590">
            <v>0</v>
          </cell>
          <cell r="V4590">
            <v>0</v>
          </cell>
          <cell r="W4590">
            <v>0</v>
          </cell>
          <cell r="X4590">
            <v>0</v>
          </cell>
          <cell r="Y4590">
            <v>0</v>
          </cell>
          <cell r="Z4590">
            <v>0</v>
          </cell>
        </row>
        <row r="4591">
          <cell r="M4591">
            <v>0</v>
          </cell>
          <cell r="N4591">
            <v>0</v>
          </cell>
          <cell r="O4591">
            <v>0</v>
          </cell>
          <cell r="P4591">
            <v>0</v>
          </cell>
          <cell r="Q4591">
            <v>0</v>
          </cell>
          <cell r="R4591">
            <v>0</v>
          </cell>
          <cell r="S4591">
            <v>0</v>
          </cell>
          <cell r="T4591">
            <v>0</v>
          </cell>
          <cell r="U4591">
            <v>0</v>
          </cell>
          <cell r="V4591">
            <v>0</v>
          </cell>
          <cell r="W4591">
            <v>0</v>
          </cell>
          <cell r="X4591">
            <v>0</v>
          </cell>
          <cell r="Y4591">
            <v>0</v>
          </cell>
          <cell r="Z4591">
            <v>0</v>
          </cell>
        </row>
        <row r="4592">
          <cell r="M4592">
            <v>0</v>
          </cell>
          <cell r="N4592">
            <v>0</v>
          </cell>
          <cell r="O4592">
            <v>0</v>
          </cell>
          <cell r="P4592">
            <v>0</v>
          </cell>
          <cell r="Q4592">
            <v>0</v>
          </cell>
          <cell r="R4592">
            <v>0</v>
          </cell>
          <cell r="S4592">
            <v>0</v>
          </cell>
          <cell r="T4592">
            <v>0</v>
          </cell>
          <cell r="U4592">
            <v>0</v>
          </cell>
          <cell r="V4592">
            <v>0</v>
          </cell>
          <cell r="W4592">
            <v>0</v>
          </cell>
          <cell r="X4592">
            <v>0</v>
          </cell>
          <cell r="Y4592">
            <v>0</v>
          </cell>
          <cell r="Z4592">
            <v>0</v>
          </cell>
        </row>
        <row r="4593">
          <cell r="M4593">
            <v>0</v>
          </cell>
          <cell r="N4593">
            <v>0</v>
          </cell>
          <cell r="O4593">
            <v>0</v>
          </cell>
          <cell r="P4593">
            <v>0</v>
          </cell>
          <cell r="Q4593">
            <v>0</v>
          </cell>
          <cell r="R4593">
            <v>0</v>
          </cell>
          <cell r="S4593">
            <v>0</v>
          </cell>
          <cell r="T4593">
            <v>0</v>
          </cell>
          <cell r="U4593">
            <v>0</v>
          </cell>
          <cell r="V4593">
            <v>0</v>
          </cell>
          <cell r="W4593">
            <v>0</v>
          </cell>
          <cell r="X4593">
            <v>0</v>
          </cell>
          <cell r="Y4593">
            <v>0</v>
          </cell>
          <cell r="Z4593">
            <v>0</v>
          </cell>
        </row>
        <row r="4594">
          <cell r="M4594">
            <v>0</v>
          </cell>
          <cell r="N4594">
            <v>0</v>
          </cell>
          <cell r="O4594">
            <v>0</v>
          </cell>
          <cell r="P4594">
            <v>0</v>
          </cell>
          <cell r="Q4594">
            <v>0</v>
          </cell>
          <cell r="R4594">
            <v>0</v>
          </cell>
          <cell r="S4594">
            <v>0</v>
          </cell>
          <cell r="T4594">
            <v>0</v>
          </cell>
          <cell r="U4594">
            <v>0</v>
          </cell>
          <cell r="V4594">
            <v>0</v>
          </cell>
          <cell r="W4594">
            <v>0</v>
          </cell>
          <cell r="X4594">
            <v>0</v>
          </cell>
          <cell r="Y4594">
            <v>0</v>
          </cell>
          <cell r="Z4594">
            <v>0</v>
          </cell>
        </row>
        <row r="4595">
          <cell r="M4595">
            <v>0</v>
          </cell>
          <cell r="N4595">
            <v>0</v>
          </cell>
          <cell r="O4595">
            <v>0</v>
          </cell>
          <cell r="P4595">
            <v>0</v>
          </cell>
          <cell r="Q4595">
            <v>0</v>
          </cell>
          <cell r="R4595">
            <v>0</v>
          </cell>
          <cell r="S4595">
            <v>0</v>
          </cell>
          <cell r="T4595">
            <v>0</v>
          </cell>
          <cell r="U4595">
            <v>0</v>
          </cell>
          <cell r="V4595">
            <v>0</v>
          </cell>
          <cell r="W4595">
            <v>0</v>
          </cell>
          <cell r="X4595">
            <v>0</v>
          </cell>
          <cell r="Y4595">
            <v>0</v>
          </cell>
          <cell r="Z4595">
            <v>0</v>
          </cell>
        </row>
        <row r="4596">
          <cell r="M4596">
            <v>0</v>
          </cell>
          <cell r="N4596">
            <v>0</v>
          </cell>
          <cell r="O4596">
            <v>0</v>
          </cell>
          <cell r="P4596">
            <v>0</v>
          </cell>
          <cell r="Q4596">
            <v>0</v>
          </cell>
          <cell r="R4596">
            <v>0</v>
          </cell>
          <cell r="S4596">
            <v>0</v>
          </cell>
          <cell r="T4596">
            <v>0</v>
          </cell>
          <cell r="U4596">
            <v>0</v>
          </cell>
          <cell r="V4596">
            <v>0</v>
          </cell>
          <cell r="W4596">
            <v>0</v>
          </cell>
          <cell r="X4596">
            <v>0</v>
          </cell>
          <cell r="Y4596">
            <v>0</v>
          </cell>
          <cell r="Z4596">
            <v>0</v>
          </cell>
        </row>
        <row r="4597">
          <cell r="M4597">
            <v>0</v>
          </cell>
          <cell r="N4597">
            <v>0</v>
          </cell>
          <cell r="O4597">
            <v>0</v>
          </cell>
          <cell r="P4597">
            <v>0</v>
          </cell>
          <cell r="Q4597">
            <v>0</v>
          </cell>
          <cell r="R4597">
            <v>0</v>
          </cell>
          <cell r="S4597">
            <v>0</v>
          </cell>
          <cell r="T4597">
            <v>0</v>
          </cell>
          <cell r="U4597">
            <v>0</v>
          </cell>
          <cell r="V4597">
            <v>0</v>
          </cell>
          <cell r="W4597">
            <v>0</v>
          </cell>
          <cell r="X4597">
            <v>0</v>
          </cell>
          <cell r="Y4597">
            <v>0</v>
          </cell>
          <cell r="Z4597">
            <v>0</v>
          </cell>
        </row>
        <row r="4598">
          <cell r="M4598">
            <v>0</v>
          </cell>
          <cell r="N4598">
            <v>0</v>
          </cell>
          <cell r="O4598">
            <v>0</v>
          </cell>
          <cell r="P4598">
            <v>0</v>
          </cell>
          <cell r="Q4598">
            <v>0</v>
          </cell>
          <cell r="R4598">
            <v>0</v>
          </cell>
          <cell r="S4598">
            <v>0</v>
          </cell>
          <cell r="T4598">
            <v>0</v>
          </cell>
          <cell r="U4598">
            <v>0</v>
          </cell>
          <cell r="V4598">
            <v>0</v>
          </cell>
          <cell r="W4598">
            <v>0</v>
          </cell>
          <cell r="X4598">
            <v>0</v>
          </cell>
          <cell r="Y4598">
            <v>0</v>
          </cell>
          <cell r="Z4598">
            <v>0</v>
          </cell>
        </row>
        <row r="4599">
          <cell r="M4599">
            <v>0</v>
          </cell>
          <cell r="N4599">
            <v>0</v>
          </cell>
          <cell r="O4599">
            <v>0</v>
          </cell>
          <cell r="P4599">
            <v>0</v>
          </cell>
          <cell r="Q4599">
            <v>0</v>
          </cell>
          <cell r="R4599">
            <v>0</v>
          </cell>
          <cell r="S4599">
            <v>0</v>
          </cell>
          <cell r="T4599">
            <v>0</v>
          </cell>
          <cell r="U4599">
            <v>0</v>
          </cell>
          <cell r="V4599">
            <v>0</v>
          </cell>
          <cell r="W4599">
            <v>0</v>
          </cell>
          <cell r="X4599">
            <v>0</v>
          </cell>
          <cell r="Y4599">
            <v>0</v>
          </cell>
          <cell r="Z4599">
            <v>0</v>
          </cell>
        </row>
        <row r="4600">
          <cell r="M4600">
            <v>0</v>
          </cell>
          <cell r="N4600">
            <v>0</v>
          </cell>
          <cell r="O4600">
            <v>0</v>
          </cell>
          <cell r="P4600">
            <v>0</v>
          </cell>
          <cell r="Q4600">
            <v>0</v>
          </cell>
          <cell r="R4600">
            <v>0</v>
          </cell>
          <cell r="S4600">
            <v>0</v>
          </cell>
          <cell r="T4600">
            <v>0</v>
          </cell>
          <cell r="U4600">
            <v>0</v>
          </cell>
          <cell r="V4600">
            <v>0</v>
          </cell>
          <cell r="W4600">
            <v>0</v>
          </cell>
          <cell r="X4600">
            <v>0</v>
          </cell>
          <cell r="Y4600">
            <v>0</v>
          </cell>
          <cell r="Z4600">
            <v>0</v>
          </cell>
        </row>
        <row r="4601">
          <cell r="M4601">
            <v>0</v>
          </cell>
          <cell r="N4601">
            <v>0</v>
          </cell>
          <cell r="O4601">
            <v>0</v>
          </cell>
          <cell r="P4601">
            <v>0</v>
          </cell>
          <cell r="Q4601">
            <v>0</v>
          </cell>
          <cell r="R4601">
            <v>0</v>
          </cell>
          <cell r="S4601">
            <v>0</v>
          </cell>
          <cell r="T4601">
            <v>0</v>
          </cell>
          <cell r="U4601">
            <v>0</v>
          </cell>
          <cell r="V4601">
            <v>0</v>
          </cell>
          <cell r="W4601">
            <v>0</v>
          </cell>
          <cell r="X4601">
            <v>0</v>
          </cell>
          <cell r="Y4601">
            <v>0</v>
          </cell>
          <cell r="Z4601">
            <v>0</v>
          </cell>
        </row>
        <row r="4602">
          <cell r="M4602">
            <v>0</v>
          </cell>
          <cell r="N4602">
            <v>0</v>
          </cell>
          <cell r="O4602">
            <v>0</v>
          </cell>
          <cell r="P4602">
            <v>0</v>
          </cell>
          <cell r="Q4602">
            <v>0</v>
          </cell>
          <cell r="R4602">
            <v>0</v>
          </cell>
          <cell r="S4602">
            <v>0</v>
          </cell>
          <cell r="T4602">
            <v>0</v>
          </cell>
          <cell r="U4602">
            <v>0</v>
          </cell>
          <cell r="V4602">
            <v>0</v>
          </cell>
          <cell r="W4602">
            <v>0</v>
          </cell>
          <cell r="X4602">
            <v>0</v>
          </cell>
          <cell r="Y4602">
            <v>0</v>
          </cell>
          <cell r="Z4602">
            <v>0</v>
          </cell>
        </row>
        <row r="4603">
          <cell r="M4603">
            <v>0</v>
          </cell>
          <cell r="N4603">
            <v>0</v>
          </cell>
          <cell r="O4603">
            <v>0</v>
          </cell>
          <cell r="P4603">
            <v>0</v>
          </cell>
          <cell r="Q4603">
            <v>0</v>
          </cell>
          <cell r="R4603">
            <v>0</v>
          </cell>
          <cell r="S4603">
            <v>0</v>
          </cell>
          <cell r="T4603">
            <v>0</v>
          </cell>
          <cell r="U4603">
            <v>0</v>
          </cell>
          <cell r="V4603">
            <v>0</v>
          </cell>
          <cell r="W4603">
            <v>0</v>
          </cell>
          <cell r="X4603">
            <v>0</v>
          </cell>
          <cell r="Y4603">
            <v>0</v>
          </cell>
          <cell r="Z4603">
            <v>0</v>
          </cell>
        </row>
        <row r="4604">
          <cell r="M4604">
            <v>0</v>
          </cell>
          <cell r="N4604">
            <v>0</v>
          </cell>
          <cell r="O4604">
            <v>0</v>
          </cell>
          <cell r="P4604">
            <v>0</v>
          </cell>
          <cell r="Q4604">
            <v>0</v>
          </cell>
          <cell r="R4604">
            <v>0</v>
          </cell>
          <cell r="S4604">
            <v>0</v>
          </cell>
          <cell r="T4604">
            <v>0</v>
          </cell>
          <cell r="U4604">
            <v>0</v>
          </cell>
          <cell r="V4604">
            <v>0</v>
          </cell>
          <cell r="W4604">
            <v>0</v>
          </cell>
          <cell r="X4604">
            <v>0</v>
          </cell>
          <cell r="Y4604">
            <v>0</v>
          </cell>
          <cell r="Z4604">
            <v>0</v>
          </cell>
        </row>
        <row r="4605">
          <cell r="M4605">
            <v>0</v>
          </cell>
          <cell r="N4605">
            <v>0</v>
          </cell>
          <cell r="O4605">
            <v>0</v>
          </cell>
          <cell r="P4605">
            <v>0</v>
          </cell>
          <cell r="Q4605">
            <v>0</v>
          </cell>
          <cell r="R4605">
            <v>0</v>
          </cell>
          <cell r="S4605">
            <v>0</v>
          </cell>
          <cell r="T4605">
            <v>0</v>
          </cell>
          <cell r="U4605">
            <v>0</v>
          </cell>
          <cell r="V4605">
            <v>0</v>
          </cell>
          <cell r="W4605">
            <v>0</v>
          </cell>
          <cell r="X4605">
            <v>0</v>
          </cell>
          <cell r="Y4605">
            <v>0</v>
          </cell>
          <cell r="Z4605">
            <v>0</v>
          </cell>
        </row>
        <row r="4606">
          <cell r="M4606">
            <v>0</v>
          </cell>
          <cell r="N4606">
            <v>0</v>
          </cell>
          <cell r="O4606">
            <v>0</v>
          </cell>
          <cell r="P4606">
            <v>0</v>
          </cell>
          <cell r="Q4606">
            <v>0</v>
          </cell>
          <cell r="R4606">
            <v>0</v>
          </cell>
          <cell r="S4606">
            <v>0</v>
          </cell>
          <cell r="T4606">
            <v>0</v>
          </cell>
          <cell r="U4606">
            <v>0</v>
          </cell>
          <cell r="V4606">
            <v>0</v>
          </cell>
          <cell r="W4606">
            <v>0</v>
          </cell>
          <cell r="X4606">
            <v>0</v>
          </cell>
          <cell r="Y4606">
            <v>0</v>
          </cell>
          <cell r="Z4606">
            <v>0</v>
          </cell>
        </row>
        <row r="4607">
          <cell r="M4607">
            <v>0</v>
          </cell>
          <cell r="N4607">
            <v>0</v>
          </cell>
          <cell r="O4607">
            <v>0</v>
          </cell>
          <cell r="P4607">
            <v>0</v>
          </cell>
          <cell r="Q4607">
            <v>0</v>
          </cell>
          <cell r="R4607">
            <v>0</v>
          </cell>
          <cell r="S4607">
            <v>0</v>
          </cell>
          <cell r="T4607">
            <v>0</v>
          </cell>
          <cell r="U4607">
            <v>0</v>
          </cell>
          <cell r="V4607">
            <v>0</v>
          </cell>
          <cell r="W4607">
            <v>0</v>
          </cell>
          <cell r="X4607">
            <v>0</v>
          </cell>
          <cell r="Y4607">
            <v>0</v>
          </cell>
          <cell r="Z4607">
            <v>0</v>
          </cell>
        </row>
        <row r="4608">
          <cell r="M4608">
            <v>0</v>
          </cell>
          <cell r="N4608">
            <v>0</v>
          </cell>
          <cell r="O4608">
            <v>0</v>
          </cell>
          <cell r="P4608">
            <v>0</v>
          </cell>
          <cell r="Q4608">
            <v>0</v>
          </cell>
          <cell r="R4608">
            <v>0</v>
          </cell>
          <cell r="S4608">
            <v>0</v>
          </cell>
          <cell r="T4608">
            <v>0</v>
          </cell>
          <cell r="U4608">
            <v>0</v>
          </cell>
          <cell r="V4608">
            <v>0</v>
          </cell>
          <cell r="W4608">
            <v>0</v>
          </cell>
          <cell r="X4608">
            <v>0</v>
          </cell>
          <cell r="Y4608">
            <v>0</v>
          </cell>
          <cell r="Z4608">
            <v>0</v>
          </cell>
        </row>
        <row r="4609">
          <cell r="M4609">
            <v>0</v>
          </cell>
          <cell r="N4609">
            <v>0</v>
          </cell>
          <cell r="O4609">
            <v>0</v>
          </cell>
          <cell r="P4609">
            <v>0</v>
          </cell>
          <cell r="Q4609">
            <v>0</v>
          </cell>
          <cell r="R4609">
            <v>0</v>
          </cell>
          <cell r="S4609">
            <v>0</v>
          </cell>
          <cell r="T4609">
            <v>0</v>
          </cell>
          <cell r="U4609">
            <v>0</v>
          </cell>
          <cell r="V4609">
            <v>0</v>
          </cell>
          <cell r="W4609">
            <v>0</v>
          </cell>
          <cell r="X4609">
            <v>0</v>
          </cell>
          <cell r="Y4609">
            <v>0</v>
          </cell>
          <cell r="Z4609">
            <v>0</v>
          </cell>
        </row>
        <row r="4610">
          <cell r="M4610">
            <v>0</v>
          </cell>
          <cell r="N4610">
            <v>0</v>
          </cell>
          <cell r="O4610">
            <v>0</v>
          </cell>
          <cell r="P4610">
            <v>0</v>
          </cell>
          <cell r="Q4610">
            <v>0</v>
          </cell>
          <cell r="R4610">
            <v>0</v>
          </cell>
          <cell r="S4610">
            <v>0</v>
          </cell>
          <cell r="T4610">
            <v>0</v>
          </cell>
          <cell r="U4610">
            <v>0</v>
          </cell>
          <cell r="V4610">
            <v>0</v>
          </cell>
          <cell r="W4610">
            <v>0</v>
          </cell>
          <cell r="X4610">
            <v>0</v>
          </cell>
          <cell r="Y4610">
            <v>0</v>
          </cell>
          <cell r="Z4610">
            <v>0</v>
          </cell>
        </row>
        <row r="4611">
          <cell r="M4611">
            <v>0</v>
          </cell>
          <cell r="N4611">
            <v>0</v>
          </cell>
          <cell r="O4611">
            <v>0</v>
          </cell>
          <cell r="P4611">
            <v>0</v>
          </cell>
          <cell r="Q4611">
            <v>0</v>
          </cell>
          <cell r="R4611">
            <v>0</v>
          </cell>
          <cell r="S4611">
            <v>0</v>
          </cell>
          <cell r="T4611">
            <v>0</v>
          </cell>
          <cell r="U4611">
            <v>0</v>
          </cell>
          <cell r="V4611">
            <v>0</v>
          </cell>
          <cell r="W4611">
            <v>0</v>
          </cell>
          <cell r="X4611">
            <v>0</v>
          </cell>
          <cell r="Y4611">
            <v>0</v>
          </cell>
          <cell r="Z4611">
            <v>0</v>
          </cell>
        </row>
        <row r="4612">
          <cell r="M4612">
            <v>0</v>
          </cell>
          <cell r="N4612">
            <v>0</v>
          </cell>
          <cell r="O4612">
            <v>0</v>
          </cell>
          <cell r="P4612">
            <v>0</v>
          </cell>
          <cell r="Q4612">
            <v>0</v>
          </cell>
          <cell r="R4612">
            <v>0</v>
          </cell>
          <cell r="S4612">
            <v>0</v>
          </cell>
          <cell r="T4612">
            <v>0</v>
          </cell>
          <cell r="U4612">
            <v>0</v>
          </cell>
          <cell r="V4612">
            <v>0</v>
          </cell>
          <cell r="W4612">
            <v>0</v>
          </cell>
          <cell r="X4612">
            <v>0</v>
          </cell>
          <cell r="Y4612">
            <v>0</v>
          </cell>
          <cell r="Z4612">
            <v>0</v>
          </cell>
        </row>
        <row r="4613">
          <cell r="M4613">
            <v>0</v>
          </cell>
          <cell r="N4613">
            <v>0</v>
          </cell>
          <cell r="O4613">
            <v>0</v>
          </cell>
          <cell r="P4613">
            <v>0</v>
          </cell>
          <cell r="Q4613">
            <v>0</v>
          </cell>
          <cell r="R4613">
            <v>0</v>
          </cell>
          <cell r="S4613">
            <v>0</v>
          </cell>
          <cell r="T4613">
            <v>0</v>
          </cell>
          <cell r="U4613">
            <v>0</v>
          </cell>
          <cell r="V4613">
            <v>0</v>
          </cell>
          <cell r="W4613">
            <v>0</v>
          </cell>
          <cell r="X4613">
            <v>0</v>
          </cell>
          <cell r="Y4613">
            <v>0</v>
          </cell>
          <cell r="Z4613">
            <v>0</v>
          </cell>
        </row>
        <row r="4614">
          <cell r="M4614">
            <v>0</v>
          </cell>
          <cell r="N4614">
            <v>0</v>
          </cell>
          <cell r="O4614">
            <v>0</v>
          </cell>
          <cell r="P4614">
            <v>0</v>
          </cell>
          <cell r="Q4614">
            <v>0</v>
          </cell>
          <cell r="R4614">
            <v>0</v>
          </cell>
          <cell r="S4614">
            <v>0</v>
          </cell>
          <cell r="T4614">
            <v>0</v>
          </cell>
          <cell r="U4614">
            <v>0</v>
          </cell>
          <cell r="V4614">
            <v>0</v>
          </cell>
          <cell r="W4614">
            <v>0</v>
          </cell>
          <cell r="X4614">
            <v>0</v>
          </cell>
          <cell r="Y4614">
            <v>0</v>
          </cell>
          <cell r="Z4614">
            <v>0</v>
          </cell>
        </row>
        <row r="4615">
          <cell r="M4615">
            <v>0</v>
          </cell>
          <cell r="N4615">
            <v>0</v>
          </cell>
          <cell r="O4615">
            <v>0</v>
          </cell>
          <cell r="P4615">
            <v>0</v>
          </cell>
          <cell r="Q4615">
            <v>0</v>
          </cell>
          <cell r="R4615">
            <v>0</v>
          </cell>
          <cell r="S4615">
            <v>0</v>
          </cell>
          <cell r="T4615">
            <v>0</v>
          </cell>
          <cell r="U4615">
            <v>0</v>
          </cell>
          <cell r="V4615">
            <v>0</v>
          </cell>
          <cell r="W4615">
            <v>0</v>
          </cell>
          <cell r="X4615">
            <v>0</v>
          </cell>
          <cell r="Y4615">
            <v>0</v>
          </cell>
          <cell r="Z4615">
            <v>0</v>
          </cell>
        </row>
        <row r="4616">
          <cell r="M4616">
            <v>0</v>
          </cell>
          <cell r="N4616">
            <v>0</v>
          </cell>
          <cell r="O4616">
            <v>0</v>
          </cell>
          <cell r="P4616">
            <v>0</v>
          </cell>
          <cell r="Q4616">
            <v>0</v>
          </cell>
          <cell r="R4616">
            <v>0</v>
          </cell>
          <cell r="S4616">
            <v>0</v>
          </cell>
          <cell r="T4616">
            <v>0</v>
          </cell>
          <cell r="U4616">
            <v>0</v>
          </cell>
          <cell r="V4616">
            <v>0</v>
          </cell>
          <cell r="W4616">
            <v>0</v>
          </cell>
          <cell r="X4616">
            <v>0</v>
          </cell>
          <cell r="Y4616">
            <v>0</v>
          </cell>
          <cell r="Z4616">
            <v>0</v>
          </cell>
        </row>
        <row r="4617">
          <cell r="M4617">
            <v>0</v>
          </cell>
          <cell r="N4617">
            <v>0</v>
          </cell>
          <cell r="O4617">
            <v>0</v>
          </cell>
          <cell r="P4617">
            <v>0</v>
          </cell>
          <cell r="Q4617">
            <v>0</v>
          </cell>
          <cell r="R4617">
            <v>0</v>
          </cell>
          <cell r="S4617">
            <v>0</v>
          </cell>
          <cell r="T4617">
            <v>0</v>
          </cell>
          <cell r="U4617">
            <v>0</v>
          </cell>
          <cell r="V4617">
            <v>0</v>
          </cell>
          <cell r="W4617">
            <v>0</v>
          </cell>
          <cell r="X4617">
            <v>0</v>
          </cell>
          <cell r="Y4617">
            <v>0</v>
          </cell>
          <cell r="Z4617">
            <v>0</v>
          </cell>
        </row>
        <row r="4618">
          <cell r="M4618">
            <v>0</v>
          </cell>
          <cell r="N4618">
            <v>0</v>
          </cell>
          <cell r="O4618">
            <v>0</v>
          </cell>
          <cell r="P4618">
            <v>0</v>
          </cell>
          <cell r="Q4618">
            <v>0</v>
          </cell>
          <cell r="R4618">
            <v>0</v>
          </cell>
          <cell r="S4618">
            <v>0</v>
          </cell>
          <cell r="T4618">
            <v>0</v>
          </cell>
          <cell r="U4618">
            <v>0</v>
          </cell>
          <cell r="V4618">
            <v>0</v>
          </cell>
          <cell r="W4618">
            <v>0</v>
          </cell>
          <cell r="X4618">
            <v>0</v>
          </cell>
          <cell r="Y4618">
            <v>0</v>
          </cell>
          <cell r="Z4618">
            <v>0</v>
          </cell>
        </row>
        <row r="4619">
          <cell r="M4619">
            <v>0</v>
          </cell>
          <cell r="N4619">
            <v>0</v>
          </cell>
          <cell r="O4619">
            <v>0</v>
          </cell>
          <cell r="P4619">
            <v>0</v>
          </cell>
          <cell r="Q4619">
            <v>0</v>
          </cell>
          <cell r="R4619">
            <v>0</v>
          </cell>
          <cell r="S4619">
            <v>0</v>
          </cell>
          <cell r="T4619">
            <v>0</v>
          </cell>
          <cell r="U4619">
            <v>0</v>
          </cell>
          <cell r="V4619">
            <v>0</v>
          </cell>
          <cell r="W4619">
            <v>0</v>
          </cell>
          <cell r="X4619">
            <v>0</v>
          </cell>
          <cell r="Y4619">
            <v>0</v>
          </cell>
          <cell r="Z4619">
            <v>0</v>
          </cell>
        </row>
        <row r="4620">
          <cell r="M4620">
            <v>0</v>
          </cell>
          <cell r="N4620">
            <v>0</v>
          </cell>
          <cell r="O4620">
            <v>0</v>
          </cell>
          <cell r="P4620">
            <v>0</v>
          </cell>
          <cell r="Q4620">
            <v>0</v>
          </cell>
          <cell r="R4620">
            <v>0</v>
          </cell>
          <cell r="S4620">
            <v>0</v>
          </cell>
          <cell r="T4620">
            <v>0</v>
          </cell>
          <cell r="U4620">
            <v>0</v>
          </cell>
          <cell r="V4620">
            <v>0</v>
          </cell>
          <cell r="W4620">
            <v>0</v>
          </cell>
          <cell r="X4620">
            <v>0</v>
          </cell>
          <cell r="Y4620">
            <v>0</v>
          </cell>
          <cell r="Z4620">
            <v>0</v>
          </cell>
        </row>
        <row r="4621">
          <cell r="M4621">
            <v>0</v>
          </cell>
          <cell r="N4621">
            <v>0</v>
          </cell>
          <cell r="O4621">
            <v>0</v>
          </cell>
          <cell r="P4621">
            <v>0</v>
          </cell>
          <cell r="Q4621">
            <v>0</v>
          </cell>
          <cell r="R4621">
            <v>0</v>
          </cell>
          <cell r="S4621">
            <v>0</v>
          </cell>
          <cell r="T4621">
            <v>0</v>
          </cell>
          <cell r="U4621">
            <v>0</v>
          </cell>
          <cell r="V4621">
            <v>0</v>
          </cell>
          <cell r="W4621">
            <v>0</v>
          </cell>
          <cell r="X4621">
            <v>0</v>
          </cell>
          <cell r="Y4621">
            <v>0</v>
          </cell>
          <cell r="Z4621">
            <v>0</v>
          </cell>
        </row>
        <row r="4622">
          <cell r="M4622">
            <v>0</v>
          </cell>
          <cell r="N4622">
            <v>0</v>
          </cell>
          <cell r="O4622">
            <v>0</v>
          </cell>
          <cell r="P4622">
            <v>0</v>
          </cell>
          <cell r="Q4622">
            <v>0</v>
          </cell>
          <cell r="R4622">
            <v>0</v>
          </cell>
          <cell r="S4622">
            <v>0</v>
          </cell>
          <cell r="T4622">
            <v>0</v>
          </cell>
          <cell r="U4622">
            <v>0</v>
          </cell>
          <cell r="V4622">
            <v>0</v>
          </cell>
          <cell r="W4622">
            <v>0</v>
          </cell>
          <cell r="X4622">
            <v>0</v>
          </cell>
          <cell r="Y4622">
            <v>0</v>
          </cell>
          <cell r="Z4622">
            <v>0</v>
          </cell>
        </row>
        <row r="4623">
          <cell r="M4623">
            <v>0</v>
          </cell>
          <cell r="N4623">
            <v>0</v>
          </cell>
          <cell r="O4623">
            <v>0</v>
          </cell>
          <cell r="P4623">
            <v>0</v>
          </cell>
          <cell r="Q4623">
            <v>0</v>
          </cell>
          <cell r="R4623">
            <v>0</v>
          </cell>
          <cell r="S4623">
            <v>0</v>
          </cell>
          <cell r="T4623">
            <v>0</v>
          </cell>
          <cell r="U4623">
            <v>0</v>
          </cell>
          <cell r="V4623">
            <v>0</v>
          </cell>
          <cell r="W4623">
            <v>0</v>
          </cell>
          <cell r="X4623">
            <v>0</v>
          </cell>
          <cell r="Y4623">
            <v>0</v>
          </cell>
          <cell r="Z4623">
            <v>0</v>
          </cell>
        </row>
        <row r="4624">
          <cell r="M4624">
            <v>0</v>
          </cell>
          <cell r="N4624">
            <v>0</v>
          </cell>
          <cell r="O4624">
            <v>0</v>
          </cell>
          <cell r="P4624">
            <v>0</v>
          </cell>
          <cell r="Q4624">
            <v>0</v>
          </cell>
          <cell r="R4624">
            <v>0</v>
          </cell>
          <cell r="S4624">
            <v>0</v>
          </cell>
          <cell r="T4624">
            <v>0</v>
          </cell>
          <cell r="U4624">
            <v>0</v>
          </cell>
          <cell r="V4624">
            <v>0</v>
          </cell>
          <cell r="W4624">
            <v>0</v>
          </cell>
          <cell r="X4624">
            <v>0</v>
          </cell>
          <cell r="Y4624">
            <v>0</v>
          </cell>
          <cell r="Z4624">
            <v>0</v>
          </cell>
        </row>
        <row r="4625">
          <cell r="M4625">
            <v>0</v>
          </cell>
          <cell r="N4625">
            <v>0</v>
          </cell>
          <cell r="O4625">
            <v>0</v>
          </cell>
          <cell r="P4625">
            <v>0</v>
          </cell>
          <cell r="Q4625">
            <v>0</v>
          </cell>
          <cell r="R4625">
            <v>0</v>
          </cell>
          <cell r="S4625">
            <v>0</v>
          </cell>
          <cell r="T4625">
            <v>0</v>
          </cell>
          <cell r="U4625">
            <v>0</v>
          </cell>
          <cell r="V4625">
            <v>0</v>
          </cell>
          <cell r="W4625">
            <v>0</v>
          </cell>
          <cell r="X4625">
            <v>0</v>
          </cell>
          <cell r="Y4625">
            <v>0</v>
          </cell>
          <cell r="Z4625">
            <v>0</v>
          </cell>
        </row>
        <row r="4626">
          <cell r="M4626">
            <v>0</v>
          </cell>
          <cell r="N4626">
            <v>0</v>
          </cell>
          <cell r="O4626">
            <v>0</v>
          </cell>
          <cell r="P4626">
            <v>0</v>
          </cell>
          <cell r="Q4626">
            <v>0</v>
          </cell>
          <cell r="R4626">
            <v>0</v>
          </cell>
          <cell r="S4626">
            <v>0</v>
          </cell>
          <cell r="T4626">
            <v>0</v>
          </cell>
          <cell r="U4626">
            <v>0</v>
          </cell>
          <cell r="V4626">
            <v>0</v>
          </cell>
          <cell r="W4626">
            <v>0</v>
          </cell>
          <cell r="X4626">
            <v>0</v>
          </cell>
          <cell r="Y4626">
            <v>0</v>
          </cell>
          <cell r="Z4626">
            <v>0</v>
          </cell>
        </row>
        <row r="4627">
          <cell r="M4627">
            <v>0</v>
          </cell>
          <cell r="N4627">
            <v>0</v>
          </cell>
          <cell r="O4627">
            <v>0</v>
          </cell>
          <cell r="P4627">
            <v>0</v>
          </cell>
          <cell r="Q4627">
            <v>0</v>
          </cell>
          <cell r="R4627">
            <v>0</v>
          </cell>
          <cell r="S4627">
            <v>0</v>
          </cell>
          <cell r="T4627">
            <v>0</v>
          </cell>
          <cell r="U4627">
            <v>0</v>
          </cell>
          <cell r="V4627">
            <v>0</v>
          </cell>
          <cell r="W4627">
            <v>0</v>
          </cell>
          <cell r="X4627">
            <v>0</v>
          </cell>
          <cell r="Y4627">
            <v>0</v>
          </cell>
          <cell r="Z4627">
            <v>0</v>
          </cell>
        </row>
        <row r="4628">
          <cell r="M4628">
            <v>0</v>
          </cell>
          <cell r="N4628">
            <v>0</v>
          </cell>
          <cell r="O4628">
            <v>0</v>
          </cell>
          <cell r="P4628">
            <v>0</v>
          </cell>
          <cell r="Q4628">
            <v>0</v>
          </cell>
          <cell r="R4628">
            <v>0</v>
          </cell>
          <cell r="S4628">
            <v>0</v>
          </cell>
          <cell r="T4628">
            <v>0</v>
          </cell>
          <cell r="U4628">
            <v>0</v>
          </cell>
          <cell r="V4628">
            <v>0</v>
          </cell>
          <cell r="W4628">
            <v>0</v>
          </cell>
          <cell r="X4628">
            <v>0</v>
          </cell>
          <cell r="Y4628">
            <v>0</v>
          </cell>
          <cell r="Z4628">
            <v>0</v>
          </cell>
        </row>
        <row r="4629">
          <cell r="M4629">
            <v>0</v>
          </cell>
          <cell r="N4629">
            <v>0</v>
          </cell>
          <cell r="O4629">
            <v>0</v>
          </cell>
          <cell r="P4629">
            <v>0</v>
          </cell>
          <cell r="Q4629">
            <v>0</v>
          </cell>
          <cell r="R4629">
            <v>0</v>
          </cell>
          <cell r="S4629">
            <v>0</v>
          </cell>
          <cell r="T4629">
            <v>0</v>
          </cell>
          <cell r="U4629">
            <v>0</v>
          </cell>
          <cell r="V4629">
            <v>0</v>
          </cell>
          <cell r="W4629">
            <v>0</v>
          </cell>
          <cell r="X4629">
            <v>0</v>
          </cell>
          <cell r="Y4629">
            <v>0</v>
          </cell>
          <cell r="Z4629">
            <v>0</v>
          </cell>
        </row>
        <row r="4630">
          <cell r="M4630">
            <v>0</v>
          </cell>
          <cell r="N4630">
            <v>0</v>
          </cell>
          <cell r="O4630">
            <v>0</v>
          </cell>
          <cell r="P4630">
            <v>0</v>
          </cell>
          <cell r="Q4630">
            <v>0</v>
          </cell>
          <cell r="R4630">
            <v>0</v>
          </cell>
          <cell r="S4630">
            <v>0</v>
          </cell>
          <cell r="T4630">
            <v>0</v>
          </cell>
          <cell r="U4630">
            <v>0</v>
          </cell>
          <cell r="V4630">
            <v>0</v>
          </cell>
          <cell r="W4630">
            <v>0</v>
          </cell>
          <cell r="X4630">
            <v>0</v>
          </cell>
          <cell r="Y4630">
            <v>0</v>
          </cell>
          <cell r="Z4630">
            <v>0</v>
          </cell>
        </row>
        <row r="4631">
          <cell r="M4631">
            <v>0</v>
          </cell>
          <cell r="N4631">
            <v>0</v>
          </cell>
          <cell r="O4631">
            <v>0</v>
          </cell>
          <cell r="P4631">
            <v>0</v>
          </cell>
          <cell r="Q4631">
            <v>0</v>
          </cell>
          <cell r="R4631">
            <v>0</v>
          </cell>
          <cell r="S4631">
            <v>0</v>
          </cell>
          <cell r="T4631">
            <v>0</v>
          </cell>
          <cell r="U4631">
            <v>0</v>
          </cell>
          <cell r="V4631">
            <v>0</v>
          </cell>
          <cell r="W4631">
            <v>0</v>
          </cell>
          <cell r="X4631">
            <v>0</v>
          </cell>
          <cell r="Y4631">
            <v>0</v>
          </cell>
          <cell r="Z4631">
            <v>0</v>
          </cell>
        </row>
        <row r="4632">
          <cell r="M4632">
            <v>0</v>
          </cell>
          <cell r="N4632">
            <v>0</v>
          </cell>
          <cell r="O4632">
            <v>0</v>
          </cell>
          <cell r="P4632">
            <v>0</v>
          </cell>
          <cell r="Q4632">
            <v>0</v>
          </cell>
          <cell r="R4632">
            <v>0</v>
          </cell>
          <cell r="S4632">
            <v>0</v>
          </cell>
          <cell r="T4632">
            <v>0</v>
          </cell>
          <cell r="U4632">
            <v>0</v>
          </cell>
          <cell r="V4632">
            <v>0</v>
          </cell>
          <cell r="W4632">
            <v>0</v>
          </cell>
          <cell r="X4632">
            <v>0</v>
          </cell>
          <cell r="Y4632">
            <v>0</v>
          </cell>
          <cell r="Z4632">
            <v>0</v>
          </cell>
        </row>
        <row r="4633">
          <cell r="M4633">
            <v>0</v>
          </cell>
          <cell r="N4633">
            <v>0</v>
          </cell>
          <cell r="O4633">
            <v>0</v>
          </cell>
          <cell r="P4633">
            <v>0</v>
          </cell>
          <cell r="Q4633">
            <v>0</v>
          </cell>
          <cell r="R4633">
            <v>0</v>
          </cell>
          <cell r="S4633">
            <v>0</v>
          </cell>
          <cell r="T4633">
            <v>0</v>
          </cell>
          <cell r="U4633">
            <v>0</v>
          </cell>
          <cell r="V4633">
            <v>0</v>
          </cell>
          <cell r="W4633">
            <v>0</v>
          </cell>
          <cell r="X4633">
            <v>0</v>
          </cell>
          <cell r="Y4633">
            <v>0</v>
          </cell>
          <cell r="Z4633">
            <v>0</v>
          </cell>
        </row>
        <row r="4634">
          <cell r="M4634">
            <v>0</v>
          </cell>
          <cell r="N4634">
            <v>0</v>
          </cell>
          <cell r="O4634">
            <v>0</v>
          </cell>
          <cell r="P4634">
            <v>0</v>
          </cell>
          <cell r="Q4634">
            <v>0</v>
          </cell>
          <cell r="R4634">
            <v>0</v>
          </cell>
          <cell r="S4634">
            <v>0</v>
          </cell>
          <cell r="T4634">
            <v>0</v>
          </cell>
          <cell r="U4634">
            <v>0</v>
          </cell>
          <cell r="V4634">
            <v>0</v>
          </cell>
          <cell r="W4634">
            <v>0</v>
          </cell>
          <cell r="X4634">
            <v>0</v>
          </cell>
          <cell r="Y4634">
            <v>0</v>
          </cell>
          <cell r="Z4634">
            <v>0</v>
          </cell>
        </row>
        <row r="4635">
          <cell r="M4635">
            <v>0</v>
          </cell>
          <cell r="N4635">
            <v>0</v>
          </cell>
          <cell r="O4635">
            <v>0</v>
          </cell>
          <cell r="P4635">
            <v>0</v>
          </cell>
          <cell r="Q4635">
            <v>0</v>
          </cell>
          <cell r="R4635">
            <v>0</v>
          </cell>
          <cell r="S4635">
            <v>0</v>
          </cell>
          <cell r="T4635">
            <v>0</v>
          </cell>
          <cell r="U4635">
            <v>0</v>
          </cell>
          <cell r="V4635">
            <v>0</v>
          </cell>
          <cell r="W4635">
            <v>0</v>
          </cell>
          <cell r="X4635">
            <v>0</v>
          </cell>
          <cell r="Y4635">
            <v>0</v>
          </cell>
          <cell r="Z4635">
            <v>0</v>
          </cell>
        </row>
        <row r="4636">
          <cell r="M4636">
            <v>0</v>
          </cell>
          <cell r="N4636">
            <v>0</v>
          </cell>
          <cell r="O4636">
            <v>0</v>
          </cell>
          <cell r="P4636">
            <v>0</v>
          </cell>
          <cell r="Q4636">
            <v>0</v>
          </cell>
          <cell r="R4636">
            <v>0</v>
          </cell>
          <cell r="S4636">
            <v>0</v>
          </cell>
          <cell r="T4636">
            <v>0</v>
          </cell>
          <cell r="U4636">
            <v>0</v>
          </cell>
          <cell r="V4636">
            <v>0</v>
          </cell>
          <cell r="W4636">
            <v>0</v>
          </cell>
          <cell r="X4636">
            <v>0</v>
          </cell>
          <cell r="Y4636">
            <v>0</v>
          </cell>
          <cell r="Z4636">
            <v>0</v>
          </cell>
        </row>
        <row r="4637">
          <cell r="M4637">
            <v>0</v>
          </cell>
          <cell r="N4637">
            <v>0</v>
          </cell>
          <cell r="O4637">
            <v>0</v>
          </cell>
          <cell r="P4637">
            <v>0</v>
          </cell>
          <cell r="Q4637">
            <v>0</v>
          </cell>
          <cell r="R4637">
            <v>0</v>
          </cell>
          <cell r="S4637">
            <v>0</v>
          </cell>
          <cell r="T4637">
            <v>0</v>
          </cell>
          <cell r="U4637">
            <v>0</v>
          </cell>
          <cell r="V4637">
            <v>0</v>
          </cell>
          <cell r="W4637">
            <v>0</v>
          </cell>
          <cell r="X4637">
            <v>0</v>
          </cell>
          <cell r="Y4637">
            <v>0</v>
          </cell>
          <cell r="Z4637">
            <v>0</v>
          </cell>
        </row>
        <row r="4638">
          <cell r="M4638">
            <v>0</v>
          </cell>
          <cell r="N4638">
            <v>0</v>
          </cell>
          <cell r="O4638">
            <v>0</v>
          </cell>
          <cell r="P4638">
            <v>0</v>
          </cell>
          <cell r="Q4638">
            <v>0</v>
          </cell>
          <cell r="R4638">
            <v>0</v>
          </cell>
          <cell r="S4638">
            <v>0</v>
          </cell>
          <cell r="T4638">
            <v>0</v>
          </cell>
          <cell r="U4638">
            <v>0</v>
          </cell>
          <cell r="V4638">
            <v>0</v>
          </cell>
          <cell r="W4638">
            <v>0</v>
          </cell>
          <cell r="X4638">
            <v>0</v>
          </cell>
          <cell r="Y4638">
            <v>0</v>
          </cell>
          <cell r="Z4638">
            <v>0</v>
          </cell>
        </row>
        <row r="4639">
          <cell r="M4639">
            <v>0</v>
          </cell>
          <cell r="N4639">
            <v>0</v>
          </cell>
          <cell r="O4639">
            <v>0</v>
          </cell>
          <cell r="P4639">
            <v>0</v>
          </cell>
          <cell r="Q4639">
            <v>0</v>
          </cell>
          <cell r="R4639">
            <v>0</v>
          </cell>
          <cell r="S4639">
            <v>0</v>
          </cell>
          <cell r="T4639">
            <v>0</v>
          </cell>
          <cell r="U4639">
            <v>0</v>
          </cell>
          <cell r="V4639">
            <v>0</v>
          </cell>
          <cell r="W4639">
            <v>0</v>
          </cell>
          <cell r="X4639">
            <v>0</v>
          </cell>
          <cell r="Y4639">
            <v>0</v>
          </cell>
          <cell r="Z4639">
            <v>0</v>
          </cell>
        </row>
        <row r="4640">
          <cell r="M4640">
            <v>0</v>
          </cell>
          <cell r="N4640">
            <v>0</v>
          </cell>
          <cell r="O4640">
            <v>0</v>
          </cell>
          <cell r="P4640">
            <v>0</v>
          </cell>
          <cell r="Q4640">
            <v>0</v>
          </cell>
          <cell r="R4640">
            <v>0</v>
          </cell>
          <cell r="S4640">
            <v>0</v>
          </cell>
          <cell r="T4640">
            <v>0</v>
          </cell>
          <cell r="U4640">
            <v>0</v>
          </cell>
          <cell r="V4640">
            <v>0</v>
          </cell>
          <cell r="W4640">
            <v>0</v>
          </cell>
          <cell r="X4640">
            <v>0</v>
          </cell>
          <cell r="Y4640">
            <v>0</v>
          </cell>
          <cell r="Z4640">
            <v>0</v>
          </cell>
        </row>
        <row r="4641">
          <cell r="M4641">
            <v>0</v>
          </cell>
          <cell r="N4641">
            <v>0</v>
          </cell>
          <cell r="O4641">
            <v>0</v>
          </cell>
          <cell r="P4641">
            <v>0</v>
          </cell>
          <cell r="Q4641">
            <v>0</v>
          </cell>
          <cell r="R4641">
            <v>0</v>
          </cell>
          <cell r="S4641">
            <v>0</v>
          </cell>
          <cell r="T4641">
            <v>0</v>
          </cell>
          <cell r="U4641">
            <v>0</v>
          </cell>
          <cell r="V4641">
            <v>0</v>
          </cell>
          <cell r="W4641">
            <v>0</v>
          </cell>
          <cell r="X4641">
            <v>0</v>
          </cell>
          <cell r="Y4641">
            <v>0</v>
          </cell>
          <cell r="Z4641">
            <v>0</v>
          </cell>
        </row>
        <row r="4642">
          <cell r="M4642">
            <v>0</v>
          </cell>
          <cell r="N4642">
            <v>0</v>
          </cell>
          <cell r="O4642">
            <v>0</v>
          </cell>
          <cell r="P4642">
            <v>0</v>
          </cell>
          <cell r="Q4642">
            <v>0</v>
          </cell>
          <cell r="R4642">
            <v>0</v>
          </cell>
          <cell r="S4642">
            <v>0</v>
          </cell>
          <cell r="T4642">
            <v>0</v>
          </cell>
          <cell r="U4642">
            <v>0</v>
          </cell>
          <cell r="V4642">
            <v>0</v>
          </cell>
          <cell r="W4642">
            <v>0</v>
          </cell>
          <cell r="X4642">
            <v>0</v>
          </cell>
          <cell r="Y4642">
            <v>0</v>
          </cell>
          <cell r="Z4642">
            <v>0</v>
          </cell>
        </row>
        <row r="4643">
          <cell r="M4643">
            <v>0</v>
          </cell>
          <cell r="N4643">
            <v>0</v>
          </cell>
          <cell r="O4643">
            <v>0</v>
          </cell>
          <cell r="P4643">
            <v>0</v>
          </cell>
          <cell r="Q4643">
            <v>0</v>
          </cell>
          <cell r="R4643">
            <v>0</v>
          </cell>
          <cell r="S4643">
            <v>0</v>
          </cell>
          <cell r="T4643">
            <v>0</v>
          </cell>
          <cell r="U4643">
            <v>0</v>
          </cell>
          <cell r="V4643">
            <v>0</v>
          </cell>
          <cell r="W4643">
            <v>0</v>
          </cell>
          <cell r="X4643">
            <v>0</v>
          </cell>
          <cell r="Y4643">
            <v>0</v>
          </cell>
          <cell r="Z4643">
            <v>0</v>
          </cell>
        </row>
        <row r="4644">
          <cell r="M4644">
            <v>0</v>
          </cell>
          <cell r="N4644">
            <v>0</v>
          </cell>
          <cell r="O4644">
            <v>0</v>
          </cell>
          <cell r="P4644">
            <v>0</v>
          </cell>
          <cell r="Q4644">
            <v>0</v>
          </cell>
          <cell r="R4644">
            <v>0</v>
          </cell>
          <cell r="S4644">
            <v>0</v>
          </cell>
          <cell r="T4644">
            <v>0</v>
          </cell>
          <cell r="U4644">
            <v>0</v>
          </cell>
          <cell r="V4644">
            <v>0</v>
          </cell>
          <cell r="W4644">
            <v>0</v>
          </cell>
          <cell r="X4644">
            <v>0</v>
          </cell>
          <cell r="Y4644">
            <v>0</v>
          </cell>
          <cell r="Z4644">
            <v>0</v>
          </cell>
        </row>
        <row r="4645">
          <cell r="M4645">
            <v>0</v>
          </cell>
          <cell r="N4645">
            <v>0</v>
          </cell>
          <cell r="O4645">
            <v>0</v>
          </cell>
          <cell r="P4645">
            <v>0</v>
          </cell>
          <cell r="Q4645">
            <v>0</v>
          </cell>
          <cell r="R4645">
            <v>0</v>
          </cell>
          <cell r="S4645">
            <v>0</v>
          </cell>
          <cell r="T4645">
            <v>0</v>
          </cell>
          <cell r="U4645">
            <v>0</v>
          </cell>
          <cell r="V4645">
            <v>0</v>
          </cell>
          <cell r="W4645">
            <v>0</v>
          </cell>
          <cell r="X4645">
            <v>0</v>
          </cell>
          <cell r="Y4645">
            <v>0</v>
          </cell>
          <cell r="Z4645">
            <v>0</v>
          </cell>
        </row>
        <row r="4646">
          <cell r="M4646">
            <v>0</v>
          </cell>
          <cell r="N4646">
            <v>0</v>
          </cell>
          <cell r="O4646">
            <v>0</v>
          </cell>
          <cell r="P4646">
            <v>0</v>
          </cell>
          <cell r="Q4646">
            <v>0</v>
          </cell>
          <cell r="R4646">
            <v>0</v>
          </cell>
          <cell r="S4646">
            <v>0</v>
          </cell>
          <cell r="T4646">
            <v>0</v>
          </cell>
          <cell r="U4646">
            <v>0</v>
          </cell>
          <cell r="V4646">
            <v>0</v>
          </cell>
          <cell r="W4646">
            <v>0</v>
          </cell>
          <cell r="X4646">
            <v>0</v>
          </cell>
          <cell r="Y4646">
            <v>0</v>
          </cell>
          <cell r="Z4646">
            <v>0</v>
          </cell>
        </row>
        <row r="4647">
          <cell r="M4647">
            <v>0</v>
          </cell>
          <cell r="N4647">
            <v>0</v>
          </cell>
          <cell r="O4647">
            <v>0</v>
          </cell>
          <cell r="P4647">
            <v>0</v>
          </cell>
          <cell r="Q4647">
            <v>0</v>
          </cell>
          <cell r="R4647">
            <v>0</v>
          </cell>
          <cell r="S4647">
            <v>0</v>
          </cell>
          <cell r="T4647">
            <v>0</v>
          </cell>
          <cell r="U4647">
            <v>0</v>
          </cell>
          <cell r="V4647">
            <v>0</v>
          </cell>
          <cell r="W4647">
            <v>0</v>
          </cell>
          <cell r="X4647">
            <v>0</v>
          </cell>
          <cell r="Y4647">
            <v>0</v>
          </cell>
          <cell r="Z4647">
            <v>0</v>
          </cell>
        </row>
        <row r="4648">
          <cell r="M4648">
            <v>0</v>
          </cell>
          <cell r="N4648">
            <v>0</v>
          </cell>
          <cell r="O4648">
            <v>0</v>
          </cell>
          <cell r="P4648">
            <v>0</v>
          </cell>
          <cell r="Q4648">
            <v>0</v>
          </cell>
          <cell r="R4648">
            <v>0</v>
          </cell>
          <cell r="S4648">
            <v>0</v>
          </cell>
          <cell r="T4648">
            <v>0</v>
          </cell>
          <cell r="U4648">
            <v>0</v>
          </cell>
          <cell r="V4648">
            <v>0</v>
          </cell>
          <cell r="W4648">
            <v>0</v>
          </cell>
          <cell r="X4648">
            <v>0</v>
          </cell>
          <cell r="Y4648">
            <v>0</v>
          </cell>
          <cell r="Z4648">
            <v>0</v>
          </cell>
        </row>
        <row r="4649">
          <cell r="M4649">
            <v>0</v>
          </cell>
          <cell r="N4649">
            <v>0</v>
          </cell>
          <cell r="O4649">
            <v>0</v>
          </cell>
          <cell r="P4649">
            <v>0</v>
          </cell>
          <cell r="Q4649">
            <v>0</v>
          </cell>
          <cell r="R4649">
            <v>0</v>
          </cell>
          <cell r="S4649">
            <v>0</v>
          </cell>
          <cell r="T4649">
            <v>0</v>
          </cell>
          <cell r="U4649">
            <v>0</v>
          </cell>
          <cell r="V4649">
            <v>0</v>
          </cell>
          <cell r="W4649">
            <v>0</v>
          </cell>
          <cell r="X4649">
            <v>0</v>
          </cell>
          <cell r="Y4649">
            <v>0</v>
          </cell>
          <cell r="Z4649">
            <v>0</v>
          </cell>
        </row>
        <row r="4650">
          <cell r="M4650">
            <v>0</v>
          </cell>
          <cell r="N4650">
            <v>0</v>
          </cell>
          <cell r="O4650">
            <v>0</v>
          </cell>
          <cell r="P4650">
            <v>0</v>
          </cell>
          <cell r="Q4650">
            <v>0</v>
          </cell>
          <cell r="R4650">
            <v>0</v>
          </cell>
          <cell r="S4650">
            <v>0</v>
          </cell>
          <cell r="T4650">
            <v>0</v>
          </cell>
          <cell r="U4650">
            <v>0</v>
          </cell>
          <cell r="V4650">
            <v>0</v>
          </cell>
          <cell r="W4650">
            <v>0</v>
          </cell>
          <cell r="X4650">
            <v>0</v>
          </cell>
          <cell r="Y4650">
            <v>0</v>
          </cell>
          <cell r="Z4650">
            <v>0</v>
          </cell>
        </row>
        <row r="4651">
          <cell r="M4651">
            <v>0</v>
          </cell>
          <cell r="N4651">
            <v>0</v>
          </cell>
          <cell r="O4651">
            <v>0</v>
          </cell>
          <cell r="P4651">
            <v>0</v>
          </cell>
          <cell r="Q4651">
            <v>0</v>
          </cell>
          <cell r="R4651">
            <v>0</v>
          </cell>
          <cell r="S4651">
            <v>0</v>
          </cell>
          <cell r="T4651">
            <v>0</v>
          </cell>
          <cell r="U4651">
            <v>0</v>
          </cell>
          <cell r="V4651">
            <v>0</v>
          </cell>
          <cell r="W4651">
            <v>0</v>
          </cell>
          <cell r="X4651">
            <v>0</v>
          </cell>
          <cell r="Y4651">
            <v>0</v>
          </cell>
          <cell r="Z4651">
            <v>0</v>
          </cell>
        </row>
        <row r="4652">
          <cell r="M4652">
            <v>0</v>
          </cell>
          <cell r="N4652">
            <v>0</v>
          </cell>
          <cell r="O4652">
            <v>0</v>
          </cell>
          <cell r="P4652">
            <v>0</v>
          </cell>
          <cell r="Q4652">
            <v>0</v>
          </cell>
          <cell r="R4652">
            <v>0</v>
          </cell>
          <cell r="S4652">
            <v>0</v>
          </cell>
          <cell r="T4652">
            <v>0</v>
          </cell>
          <cell r="U4652">
            <v>0</v>
          </cell>
          <cell r="V4652">
            <v>0</v>
          </cell>
          <cell r="W4652">
            <v>0</v>
          </cell>
          <cell r="X4652">
            <v>0</v>
          </cell>
          <cell r="Y4652">
            <v>0</v>
          </cell>
          <cell r="Z4652">
            <v>0</v>
          </cell>
        </row>
        <row r="4653">
          <cell r="M4653">
            <v>0</v>
          </cell>
          <cell r="N4653">
            <v>0</v>
          </cell>
          <cell r="O4653">
            <v>0</v>
          </cell>
          <cell r="P4653">
            <v>0</v>
          </cell>
          <cell r="Q4653">
            <v>0</v>
          </cell>
          <cell r="R4653">
            <v>0</v>
          </cell>
          <cell r="S4653">
            <v>0</v>
          </cell>
          <cell r="T4653">
            <v>0</v>
          </cell>
          <cell r="U4653">
            <v>0</v>
          </cell>
          <cell r="V4653">
            <v>0</v>
          </cell>
          <cell r="W4653">
            <v>0</v>
          </cell>
          <cell r="X4653">
            <v>0</v>
          </cell>
          <cell r="Y4653">
            <v>0</v>
          </cell>
          <cell r="Z4653">
            <v>0</v>
          </cell>
        </row>
        <row r="4654">
          <cell r="M4654">
            <v>0</v>
          </cell>
          <cell r="N4654">
            <v>0</v>
          </cell>
          <cell r="O4654">
            <v>0</v>
          </cell>
          <cell r="P4654">
            <v>0</v>
          </cell>
          <cell r="Q4654">
            <v>0</v>
          </cell>
          <cell r="R4654">
            <v>0</v>
          </cell>
          <cell r="S4654">
            <v>0</v>
          </cell>
          <cell r="T4654">
            <v>0</v>
          </cell>
          <cell r="U4654">
            <v>0</v>
          </cell>
          <cell r="V4654">
            <v>0</v>
          </cell>
          <cell r="W4654">
            <v>0</v>
          </cell>
          <cell r="X4654">
            <v>0</v>
          </cell>
          <cell r="Y4654">
            <v>0</v>
          </cell>
          <cell r="Z4654">
            <v>0</v>
          </cell>
        </row>
        <row r="4655">
          <cell r="M4655">
            <v>0</v>
          </cell>
          <cell r="N4655">
            <v>0</v>
          </cell>
          <cell r="O4655">
            <v>0</v>
          </cell>
          <cell r="P4655">
            <v>0</v>
          </cell>
          <cell r="Q4655">
            <v>0</v>
          </cell>
          <cell r="R4655">
            <v>0</v>
          </cell>
          <cell r="S4655">
            <v>0</v>
          </cell>
          <cell r="T4655">
            <v>0</v>
          </cell>
          <cell r="U4655">
            <v>0</v>
          </cell>
          <cell r="V4655">
            <v>0</v>
          </cell>
          <cell r="W4655">
            <v>0</v>
          </cell>
          <cell r="X4655">
            <v>0</v>
          </cell>
          <cell r="Y4655">
            <v>0</v>
          </cell>
          <cell r="Z4655">
            <v>0</v>
          </cell>
        </row>
        <row r="4656">
          <cell r="M4656">
            <v>0</v>
          </cell>
          <cell r="N4656">
            <v>0</v>
          </cell>
          <cell r="O4656">
            <v>0</v>
          </cell>
          <cell r="P4656">
            <v>0</v>
          </cell>
          <cell r="Q4656">
            <v>0</v>
          </cell>
          <cell r="R4656">
            <v>0</v>
          </cell>
          <cell r="S4656">
            <v>0</v>
          </cell>
          <cell r="T4656">
            <v>0</v>
          </cell>
          <cell r="U4656">
            <v>0</v>
          </cell>
          <cell r="V4656">
            <v>0</v>
          </cell>
          <cell r="W4656">
            <v>0</v>
          </cell>
          <cell r="X4656">
            <v>0</v>
          </cell>
          <cell r="Y4656">
            <v>0</v>
          </cell>
          <cell r="Z4656">
            <v>0</v>
          </cell>
        </row>
        <row r="4657">
          <cell r="M4657">
            <v>0</v>
          </cell>
          <cell r="N4657">
            <v>0</v>
          </cell>
          <cell r="O4657">
            <v>0</v>
          </cell>
          <cell r="P4657">
            <v>0</v>
          </cell>
          <cell r="Q4657">
            <v>0</v>
          </cell>
          <cell r="R4657">
            <v>0</v>
          </cell>
          <cell r="S4657">
            <v>0</v>
          </cell>
          <cell r="T4657">
            <v>0</v>
          </cell>
          <cell r="U4657">
            <v>0</v>
          </cell>
          <cell r="V4657">
            <v>0</v>
          </cell>
          <cell r="W4657">
            <v>0</v>
          </cell>
          <cell r="X4657">
            <v>0</v>
          </cell>
          <cell r="Y4657">
            <v>0</v>
          </cell>
          <cell r="Z4657">
            <v>0</v>
          </cell>
        </row>
        <row r="4658">
          <cell r="M4658">
            <v>0</v>
          </cell>
          <cell r="N4658">
            <v>0</v>
          </cell>
          <cell r="O4658">
            <v>0</v>
          </cell>
          <cell r="P4658">
            <v>0</v>
          </cell>
          <cell r="Q4658">
            <v>0</v>
          </cell>
          <cell r="R4658">
            <v>0</v>
          </cell>
          <cell r="S4658">
            <v>0</v>
          </cell>
          <cell r="T4658">
            <v>0</v>
          </cell>
          <cell r="U4658">
            <v>0</v>
          </cell>
          <cell r="V4658">
            <v>0</v>
          </cell>
          <cell r="W4658">
            <v>0</v>
          </cell>
          <cell r="X4658">
            <v>0</v>
          </cell>
          <cell r="Y4658">
            <v>0</v>
          </cell>
          <cell r="Z4658">
            <v>0</v>
          </cell>
        </row>
        <row r="4659">
          <cell r="M4659">
            <v>0</v>
          </cell>
          <cell r="N4659">
            <v>0</v>
          </cell>
          <cell r="O4659">
            <v>0</v>
          </cell>
          <cell r="P4659">
            <v>0</v>
          </cell>
          <cell r="Q4659">
            <v>0</v>
          </cell>
          <cell r="R4659">
            <v>0</v>
          </cell>
          <cell r="S4659">
            <v>0</v>
          </cell>
          <cell r="T4659">
            <v>0</v>
          </cell>
          <cell r="U4659">
            <v>0</v>
          </cell>
          <cell r="V4659">
            <v>0</v>
          </cell>
          <cell r="W4659">
            <v>0</v>
          </cell>
          <cell r="X4659">
            <v>0</v>
          </cell>
          <cell r="Y4659">
            <v>0</v>
          </cell>
          <cell r="Z4659">
            <v>0</v>
          </cell>
        </row>
        <row r="4660">
          <cell r="M4660">
            <v>0</v>
          </cell>
          <cell r="N4660">
            <v>0</v>
          </cell>
          <cell r="O4660">
            <v>0</v>
          </cell>
          <cell r="P4660">
            <v>0</v>
          </cell>
          <cell r="Q4660">
            <v>0</v>
          </cell>
          <cell r="R4660">
            <v>0</v>
          </cell>
          <cell r="S4660">
            <v>0</v>
          </cell>
          <cell r="T4660">
            <v>0</v>
          </cell>
          <cell r="U4660">
            <v>0</v>
          </cell>
          <cell r="V4660">
            <v>0</v>
          </cell>
          <cell r="W4660">
            <v>0</v>
          </cell>
          <cell r="X4660">
            <v>0</v>
          </cell>
          <cell r="Y4660">
            <v>0</v>
          </cell>
          <cell r="Z4660">
            <v>0</v>
          </cell>
        </row>
        <row r="4661">
          <cell r="M4661">
            <v>0</v>
          </cell>
          <cell r="N4661">
            <v>0</v>
          </cell>
          <cell r="O4661">
            <v>0</v>
          </cell>
          <cell r="P4661">
            <v>0</v>
          </cell>
          <cell r="Q4661">
            <v>0</v>
          </cell>
          <cell r="R4661">
            <v>0</v>
          </cell>
          <cell r="S4661">
            <v>0</v>
          </cell>
          <cell r="T4661">
            <v>0</v>
          </cell>
          <cell r="U4661">
            <v>0</v>
          </cell>
          <cell r="V4661">
            <v>0</v>
          </cell>
          <cell r="W4661">
            <v>0</v>
          </cell>
          <cell r="X4661">
            <v>0</v>
          </cell>
          <cell r="Y4661">
            <v>0</v>
          </cell>
          <cell r="Z4661">
            <v>0</v>
          </cell>
        </row>
        <row r="4662">
          <cell r="M4662">
            <v>0</v>
          </cell>
          <cell r="N4662">
            <v>0</v>
          </cell>
          <cell r="O4662">
            <v>0</v>
          </cell>
          <cell r="P4662">
            <v>0</v>
          </cell>
          <cell r="Q4662">
            <v>0</v>
          </cell>
          <cell r="R4662">
            <v>0</v>
          </cell>
          <cell r="S4662">
            <v>0</v>
          </cell>
          <cell r="T4662">
            <v>0</v>
          </cell>
          <cell r="U4662">
            <v>0</v>
          </cell>
          <cell r="V4662">
            <v>0</v>
          </cell>
          <cell r="W4662">
            <v>0</v>
          </cell>
          <cell r="X4662">
            <v>0</v>
          </cell>
          <cell r="Y4662">
            <v>0</v>
          </cell>
          <cell r="Z4662">
            <v>0</v>
          </cell>
        </row>
        <row r="4663">
          <cell r="M4663">
            <v>0</v>
          </cell>
          <cell r="N4663">
            <v>0</v>
          </cell>
          <cell r="O4663">
            <v>0</v>
          </cell>
          <cell r="P4663">
            <v>0</v>
          </cell>
          <cell r="Q4663">
            <v>0</v>
          </cell>
          <cell r="R4663">
            <v>0</v>
          </cell>
          <cell r="S4663">
            <v>0</v>
          </cell>
          <cell r="T4663">
            <v>0</v>
          </cell>
          <cell r="U4663">
            <v>0</v>
          </cell>
          <cell r="V4663">
            <v>0</v>
          </cell>
          <cell r="W4663">
            <v>0</v>
          </cell>
          <cell r="X4663">
            <v>0</v>
          </cell>
          <cell r="Y4663">
            <v>0</v>
          </cell>
          <cell r="Z4663">
            <v>0</v>
          </cell>
        </row>
        <row r="4664">
          <cell r="M4664">
            <v>0</v>
          </cell>
          <cell r="N4664">
            <v>0</v>
          </cell>
          <cell r="O4664">
            <v>0</v>
          </cell>
          <cell r="P4664">
            <v>0</v>
          </cell>
          <cell r="Q4664">
            <v>0</v>
          </cell>
          <cell r="R4664">
            <v>0</v>
          </cell>
          <cell r="S4664">
            <v>0</v>
          </cell>
          <cell r="T4664">
            <v>0</v>
          </cell>
          <cell r="U4664">
            <v>0</v>
          </cell>
          <cell r="V4664">
            <v>0</v>
          </cell>
          <cell r="W4664">
            <v>0</v>
          </cell>
          <cell r="X4664">
            <v>0</v>
          </cell>
          <cell r="Y4664">
            <v>0</v>
          </cell>
          <cell r="Z4664">
            <v>0</v>
          </cell>
        </row>
        <row r="4665">
          <cell r="M4665">
            <v>0</v>
          </cell>
          <cell r="N4665">
            <v>0</v>
          </cell>
          <cell r="O4665">
            <v>0</v>
          </cell>
          <cell r="P4665">
            <v>0</v>
          </cell>
          <cell r="Q4665">
            <v>0</v>
          </cell>
          <cell r="R4665">
            <v>0</v>
          </cell>
          <cell r="S4665">
            <v>0</v>
          </cell>
          <cell r="T4665">
            <v>0</v>
          </cell>
          <cell r="U4665">
            <v>0</v>
          </cell>
          <cell r="V4665">
            <v>0</v>
          </cell>
          <cell r="W4665">
            <v>0</v>
          </cell>
          <cell r="X4665">
            <v>0</v>
          </cell>
          <cell r="Y4665">
            <v>0</v>
          </cell>
          <cell r="Z4665">
            <v>0</v>
          </cell>
        </row>
        <row r="4666">
          <cell r="M4666">
            <v>0</v>
          </cell>
          <cell r="N4666">
            <v>0</v>
          </cell>
          <cell r="O4666">
            <v>0</v>
          </cell>
          <cell r="P4666">
            <v>0</v>
          </cell>
          <cell r="Q4666">
            <v>0</v>
          </cell>
          <cell r="R4666">
            <v>0</v>
          </cell>
          <cell r="S4666">
            <v>0</v>
          </cell>
          <cell r="T4666">
            <v>0</v>
          </cell>
          <cell r="U4666">
            <v>0</v>
          </cell>
          <cell r="V4666">
            <v>0</v>
          </cell>
          <cell r="W4666">
            <v>0</v>
          </cell>
          <cell r="X4666">
            <v>0</v>
          </cell>
          <cell r="Y4666">
            <v>0</v>
          </cell>
          <cell r="Z4666">
            <v>0</v>
          </cell>
        </row>
        <row r="4667">
          <cell r="M4667">
            <v>0</v>
          </cell>
          <cell r="N4667">
            <v>0</v>
          </cell>
          <cell r="O4667">
            <v>0</v>
          </cell>
          <cell r="P4667">
            <v>0</v>
          </cell>
          <cell r="Q4667">
            <v>0</v>
          </cell>
          <cell r="R4667">
            <v>0</v>
          </cell>
          <cell r="S4667">
            <v>0</v>
          </cell>
          <cell r="T4667">
            <v>0</v>
          </cell>
          <cell r="U4667">
            <v>0</v>
          </cell>
          <cell r="V4667">
            <v>0</v>
          </cell>
          <cell r="W4667">
            <v>0</v>
          </cell>
          <cell r="X4667">
            <v>0</v>
          </cell>
          <cell r="Y4667">
            <v>0</v>
          </cell>
          <cell r="Z4667">
            <v>0</v>
          </cell>
        </row>
        <row r="4668">
          <cell r="M4668">
            <v>0</v>
          </cell>
          <cell r="N4668">
            <v>0</v>
          </cell>
          <cell r="O4668">
            <v>0</v>
          </cell>
          <cell r="P4668">
            <v>0</v>
          </cell>
          <cell r="Q4668">
            <v>0</v>
          </cell>
          <cell r="R4668">
            <v>0</v>
          </cell>
          <cell r="S4668">
            <v>0</v>
          </cell>
          <cell r="T4668">
            <v>0</v>
          </cell>
          <cell r="U4668">
            <v>0</v>
          </cell>
          <cell r="V4668">
            <v>0</v>
          </cell>
          <cell r="W4668">
            <v>0</v>
          </cell>
          <cell r="X4668">
            <v>0</v>
          </cell>
          <cell r="Y4668">
            <v>0</v>
          </cell>
          <cell r="Z4668">
            <v>0</v>
          </cell>
        </row>
        <row r="4669">
          <cell r="M4669">
            <v>0</v>
          </cell>
          <cell r="N4669">
            <v>0</v>
          </cell>
          <cell r="O4669">
            <v>0</v>
          </cell>
          <cell r="P4669">
            <v>0</v>
          </cell>
          <cell r="Q4669">
            <v>0</v>
          </cell>
          <cell r="R4669">
            <v>0</v>
          </cell>
          <cell r="S4669">
            <v>0</v>
          </cell>
          <cell r="T4669">
            <v>0</v>
          </cell>
          <cell r="U4669">
            <v>0</v>
          </cell>
          <cell r="V4669">
            <v>0</v>
          </cell>
          <cell r="W4669">
            <v>0</v>
          </cell>
          <cell r="X4669">
            <v>0</v>
          </cell>
          <cell r="Y4669">
            <v>0</v>
          </cell>
          <cell r="Z4669">
            <v>0</v>
          </cell>
        </row>
        <row r="4670">
          <cell r="M4670">
            <v>0</v>
          </cell>
          <cell r="N4670">
            <v>0</v>
          </cell>
          <cell r="O4670">
            <v>0</v>
          </cell>
          <cell r="P4670">
            <v>0</v>
          </cell>
          <cell r="Q4670">
            <v>0</v>
          </cell>
          <cell r="R4670">
            <v>0</v>
          </cell>
          <cell r="S4670">
            <v>0</v>
          </cell>
          <cell r="T4670">
            <v>0</v>
          </cell>
          <cell r="U4670">
            <v>0</v>
          </cell>
          <cell r="V4670">
            <v>0</v>
          </cell>
          <cell r="W4670">
            <v>0</v>
          </cell>
          <cell r="X4670">
            <v>0</v>
          </cell>
          <cell r="Y4670">
            <v>0</v>
          </cell>
          <cell r="Z4670">
            <v>0</v>
          </cell>
        </row>
        <row r="4671">
          <cell r="M4671">
            <v>0</v>
          </cell>
          <cell r="N4671">
            <v>0</v>
          </cell>
          <cell r="O4671">
            <v>0</v>
          </cell>
          <cell r="P4671">
            <v>0</v>
          </cell>
          <cell r="Q4671">
            <v>0</v>
          </cell>
          <cell r="R4671">
            <v>0</v>
          </cell>
          <cell r="S4671">
            <v>0</v>
          </cell>
          <cell r="T4671">
            <v>0</v>
          </cell>
          <cell r="U4671">
            <v>0</v>
          </cell>
          <cell r="V4671">
            <v>0</v>
          </cell>
          <cell r="W4671">
            <v>0</v>
          </cell>
          <cell r="X4671">
            <v>0</v>
          </cell>
          <cell r="Y4671">
            <v>0</v>
          </cell>
          <cell r="Z4671">
            <v>0</v>
          </cell>
        </row>
        <row r="4672">
          <cell r="M4672">
            <v>0</v>
          </cell>
          <cell r="N4672">
            <v>0</v>
          </cell>
          <cell r="O4672">
            <v>0</v>
          </cell>
          <cell r="P4672">
            <v>0</v>
          </cell>
          <cell r="Q4672">
            <v>0</v>
          </cell>
          <cell r="R4672">
            <v>0</v>
          </cell>
          <cell r="S4672">
            <v>0</v>
          </cell>
          <cell r="T4672">
            <v>0</v>
          </cell>
          <cell r="U4672">
            <v>0</v>
          </cell>
          <cell r="V4672">
            <v>0</v>
          </cell>
          <cell r="W4672">
            <v>0</v>
          </cell>
          <cell r="X4672">
            <v>0</v>
          </cell>
          <cell r="Y4672">
            <v>0</v>
          </cell>
          <cell r="Z4672">
            <v>0</v>
          </cell>
        </row>
        <row r="4673">
          <cell r="M4673">
            <v>0</v>
          </cell>
          <cell r="N4673">
            <v>0</v>
          </cell>
          <cell r="O4673">
            <v>0</v>
          </cell>
          <cell r="P4673">
            <v>0</v>
          </cell>
          <cell r="Q4673">
            <v>0</v>
          </cell>
          <cell r="R4673">
            <v>0</v>
          </cell>
          <cell r="S4673">
            <v>0</v>
          </cell>
          <cell r="T4673">
            <v>0</v>
          </cell>
          <cell r="U4673">
            <v>0</v>
          </cell>
          <cell r="V4673">
            <v>0</v>
          </cell>
          <cell r="W4673">
            <v>0</v>
          </cell>
          <cell r="X4673">
            <v>0</v>
          </cell>
          <cell r="Y4673">
            <v>0</v>
          </cell>
          <cell r="Z4673">
            <v>0</v>
          </cell>
        </row>
        <row r="4674">
          <cell r="M4674">
            <v>0</v>
          </cell>
          <cell r="N4674">
            <v>0</v>
          </cell>
          <cell r="O4674">
            <v>0</v>
          </cell>
          <cell r="P4674">
            <v>0</v>
          </cell>
          <cell r="Q4674">
            <v>0</v>
          </cell>
          <cell r="R4674">
            <v>0</v>
          </cell>
          <cell r="S4674">
            <v>0</v>
          </cell>
          <cell r="T4674">
            <v>0</v>
          </cell>
          <cell r="U4674">
            <v>0</v>
          </cell>
          <cell r="V4674">
            <v>0</v>
          </cell>
          <cell r="W4674">
            <v>0</v>
          </cell>
          <cell r="X4674">
            <v>0</v>
          </cell>
          <cell r="Y4674">
            <v>0</v>
          </cell>
          <cell r="Z4674">
            <v>0</v>
          </cell>
        </row>
        <row r="4675">
          <cell r="M4675">
            <v>0</v>
          </cell>
          <cell r="N4675">
            <v>0</v>
          </cell>
          <cell r="O4675">
            <v>0</v>
          </cell>
          <cell r="P4675">
            <v>0</v>
          </cell>
          <cell r="Q4675">
            <v>0</v>
          </cell>
          <cell r="R4675">
            <v>0</v>
          </cell>
          <cell r="S4675">
            <v>0</v>
          </cell>
          <cell r="T4675">
            <v>0</v>
          </cell>
          <cell r="U4675">
            <v>0</v>
          </cell>
          <cell r="V4675">
            <v>0</v>
          </cell>
          <cell r="W4675">
            <v>0</v>
          </cell>
          <cell r="X4675">
            <v>0</v>
          </cell>
          <cell r="Y4675">
            <v>0</v>
          </cell>
          <cell r="Z4675">
            <v>0</v>
          </cell>
        </row>
        <row r="4676">
          <cell r="M4676">
            <v>0</v>
          </cell>
          <cell r="N4676">
            <v>0</v>
          </cell>
          <cell r="O4676">
            <v>0</v>
          </cell>
          <cell r="P4676">
            <v>0</v>
          </cell>
          <cell r="Q4676">
            <v>0</v>
          </cell>
          <cell r="R4676">
            <v>0</v>
          </cell>
          <cell r="S4676">
            <v>0</v>
          </cell>
          <cell r="T4676">
            <v>0</v>
          </cell>
          <cell r="U4676">
            <v>0</v>
          </cell>
          <cell r="V4676">
            <v>0</v>
          </cell>
          <cell r="W4676">
            <v>0</v>
          </cell>
          <cell r="X4676">
            <v>0</v>
          </cell>
          <cell r="Y4676">
            <v>0</v>
          </cell>
          <cell r="Z4676">
            <v>0</v>
          </cell>
        </row>
        <row r="4677">
          <cell r="M4677">
            <v>0</v>
          </cell>
          <cell r="N4677">
            <v>0</v>
          </cell>
          <cell r="O4677">
            <v>0</v>
          </cell>
          <cell r="P4677">
            <v>0</v>
          </cell>
          <cell r="Q4677">
            <v>0</v>
          </cell>
          <cell r="R4677">
            <v>0</v>
          </cell>
          <cell r="S4677">
            <v>0</v>
          </cell>
          <cell r="T4677">
            <v>0</v>
          </cell>
          <cell r="U4677">
            <v>0</v>
          </cell>
          <cell r="V4677">
            <v>0</v>
          </cell>
          <cell r="W4677">
            <v>0</v>
          </cell>
          <cell r="X4677">
            <v>0</v>
          </cell>
          <cell r="Y4677">
            <v>0</v>
          </cell>
          <cell r="Z4677">
            <v>0</v>
          </cell>
        </row>
        <row r="4678">
          <cell r="M4678">
            <v>0</v>
          </cell>
          <cell r="N4678">
            <v>0</v>
          </cell>
          <cell r="O4678">
            <v>0</v>
          </cell>
          <cell r="P4678">
            <v>0</v>
          </cell>
          <cell r="Q4678">
            <v>0</v>
          </cell>
          <cell r="R4678">
            <v>0</v>
          </cell>
          <cell r="S4678">
            <v>0</v>
          </cell>
          <cell r="T4678">
            <v>0</v>
          </cell>
          <cell r="U4678">
            <v>0</v>
          </cell>
          <cell r="V4678">
            <v>0</v>
          </cell>
          <cell r="W4678">
            <v>0</v>
          </cell>
          <cell r="X4678">
            <v>0</v>
          </cell>
          <cell r="Y4678">
            <v>0</v>
          </cell>
          <cell r="Z4678">
            <v>0</v>
          </cell>
        </row>
        <row r="4679">
          <cell r="M4679">
            <v>0</v>
          </cell>
          <cell r="N4679">
            <v>0</v>
          </cell>
          <cell r="O4679">
            <v>0</v>
          </cell>
          <cell r="P4679">
            <v>0</v>
          </cell>
          <cell r="Q4679">
            <v>0</v>
          </cell>
          <cell r="R4679">
            <v>0</v>
          </cell>
          <cell r="S4679">
            <v>0</v>
          </cell>
          <cell r="T4679">
            <v>0</v>
          </cell>
          <cell r="U4679">
            <v>0</v>
          </cell>
          <cell r="V4679">
            <v>0</v>
          </cell>
          <cell r="W4679">
            <v>0</v>
          </cell>
          <cell r="X4679">
            <v>0</v>
          </cell>
          <cell r="Y4679">
            <v>0</v>
          </cell>
          <cell r="Z4679">
            <v>0</v>
          </cell>
        </row>
        <row r="4680">
          <cell r="M4680">
            <v>0</v>
          </cell>
          <cell r="N4680">
            <v>0</v>
          </cell>
          <cell r="O4680">
            <v>0</v>
          </cell>
          <cell r="P4680">
            <v>0</v>
          </cell>
          <cell r="Q4680">
            <v>0</v>
          </cell>
          <cell r="R4680">
            <v>0</v>
          </cell>
          <cell r="S4680">
            <v>0</v>
          </cell>
          <cell r="T4680">
            <v>0</v>
          </cell>
          <cell r="U4680">
            <v>0</v>
          </cell>
          <cell r="V4680">
            <v>0</v>
          </cell>
          <cell r="W4680">
            <v>0</v>
          </cell>
          <cell r="X4680">
            <v>0</v>
          </cell>
          <cell r="Y4680">
            <v>0</v>
          </cell>
          <cell r="Z4680">
            <v>0</v>
          </cell>
        </row>
        <row r="4681">
          <cell r="M4681">
            <v>0</v>
          </cell>
          <cell r="N4681">
            <v>0</v>
          </cell>
          <cell r="O4681">
            <v>0</v>
          </cell>
          <cell r="P4681">
            <v>0</v>
          </cell>
          <cell r="Q4681">
            <v>0</v>
          </cell>
          <cell r="R4681">
            <v>0</v>
          </cell>
          <cell r="S4681">
            <v>0</v>
          </cell>
          <cell r="T4681">
            <v>0</v>
          </cell>
          <cell r="U4681">
            <v>0</v>
          </cell>
          <cell r="V4681">
            <v>0</v>
          </cell>
          <cell r="W4681">
            <v>0</v>
          </cell>
          <cell r="X4681">
            <v>0</v>
          </cell>
          <cell r="Y4681">
            <v>0</v>
          </cell>
          <cell r="Z4681">
            <v>0</v>
          </cell>
        </row>
        <row r="4682">
          <cell r="M4682">
            <v>0</v>
          </cell>
          <cell r="N4682">
            <v>0</v>
          </cell>
          <cell r="O4682">
            <v>0</v>
          </cell>
          <cell r="P4682">
            <v>0</v>
          </cell>
          <cell r="Q4682">
            <v>0</v>
          </cell>
          <cell r="R4682">
            <v>0</v>
          </cell>
          <cell r="S4682">
            <v>0</v>
          </cell>
          <cell r="T4682">
            <v>0</v>
          </cell>
          <cell r="U4682">
            <v>0</v>
          </cell>
          <cell r="V4682">
            <v>0</v>
          </cell>
          <cell r="W4682">
            <v>0</v>
          </cell>
          <cell r="X4682">
            <v>0</v>
          </cell>
          <cell r="Y4682">
            <v>0</v>
          </cell>
          <cell r="Z4682">
            <v>0</v>
          </cell>
        </row>
        <row r="4683">
          <cell r="M4683">
            <v>0</v>
          </cell>
          <cell r="N4683">
            <v>0</v>
          </cell>
          <cell r="O4683">
            <v>0</v>
          </cell>
          <cell r="P4683">
            <v>0</v>
          </cell>
          <cell r="Q4683">
            <v>0</v>
          </cell>
          <cell r="R4683">
            <v>0</v>
          </cell>
          <cell r="S4683">
            <v>0</v>
          </cell>
          <cell r="T4683">
            <v>0</v>
          </cell>
          <cell r="U4683">
            <v>0</v>
          </cell>
          <cell r="V4683">
            <v>0</v>
          </cell>
          <cell r="W4683">
            <v>0</v>
          </cell>
          <cell r="X4683">
            <v>0</v>
          </cell>
          <cell r="Y4683">
            <v>0</v>
          </cell>
          <cell r="Z4683">
            <v>0</v>
          </cell>
        </row>
        <row r="4684">
          <cell r="M4684">
            <v>0</v>
          </cell>
          <cell r="N4684">
            <v>0</v>
          </cell>
          <cell r="O4684">
            <v>0</v>
          </cell>
          <cell r="P4684">
            <v>0</v>
          </cell>
          <cell r="Q4684">
            <v>0</v>
          </cell>
          <cell r="R4684">
            <v>0</v>
          </cell>
          <cell r="S4684">
            <v>0</v>
          </cell>
          <cell r="T4684">
            <v>0</v>
          </cell>
          <cell r="U4684">
            <v>0</v>
          </cell>
          <cell r="V4684">
            <v>0</v>
          </cell>
          <cell r="W4684">
            <v>0</v>
          </cell>
          <cell r="X4684">
            <v>0</v>
          </cell>
          <cell r="Y4684">
            <v>0</v>
          </cell>
          <cell r="Z4684">
            <v>0</v>
          </cell>
        </row>
        <row r="4685">
          <cell r="M4685">
            <v>0</v>
          </cell>
          <cell r="N4685">
            <v>0</v>
          </cell>
          <cell r="O4685">
            <v>0</v>
          </cell>
          <cell r="P4685">
            <v>0</v>
          </cell>
          <cell r="Q4685">
            <v>0</v>
          </cell>
          <cell r="R4685">
            <v>0</v>
          </cell>
          <cell r="S4685">
            <v>0</v>
          </cell>
          <cell r="T4685">
            <v>0</v>
          </cell>
          <cell r="U4685">
            <v>0</v>
          </cell>
          <cell r="V4685">
            <v>0</v>
          </cell>
          <cell r="W4685">
            <v>0</v>
          </cell>
          <cell r="X4685">
            <v>0</v>
          </cell>
          <cell r="Y4685">
            <v>0</v>
          </cell>
          <cell r="Z4685">
            <v>0</v>
          </cell>
        </row>
        <row r="4686">
          <cell r="M4686">
            <v>0</v>
          </cell>
          <cell r="N4686">
            <v>0</v>
          </cell>
          <cell r="O4686">
            <v>0</v>
          </cell>
          <cell r="P4686">
            <v>0</v>
          </cell>
          <cell r="Q4686">
            <v>0</v>
          </cell>
          <cell r="R4686">
            <v>0</v>
          </cell>
          <cell r="S4686">
            <v>0</v>
          </cell>
          <cell r="T4686">
            <v>0</v>
          </cell>
          <cell r="U4686">
            <v>0</v>
          </cell>
          <cell r="V4686">
            <v>0</v>
          </cell>
          <cell r="W4686">
            <v>0</v>
          </cell>
          <cell r="X4686">
            <v>0</v>
          </cell>
          <cell r="Y4686">
            <v>0</v>
          </cell>
          <cell r="Z4686">
            <v>0</v>
          </cell>
        </row>
        <row r="4687">
          <cell r="M4687">
            <v>0</v>
          </cell>
          <cell r="N4687">
            <v>0</v>
          </cell>
          <cell r="O4687">
            <v>0</v>
          </cell>
          <cell r="P4687">
            <v>0</v>
          </cell>
          <cell r="Q4687">
            <v>0</v>
          </cell>
          <cell r="R4687">
            <v>0</v>
          </cell>
          <cell r="S4687">
            <v>0</v>
          </cell>
          <cell r="T4687">
            <v>0</v>
          </cell>
          <cell r="U4687">
            <v>0</v>
          </cell>
          <cell r="V4687">
            <v>0</v>
          </cell>
          <cell r="W4687">
            <v>0</v>
          </cell>
          <cell r="X4687">
            <v>0</v>
          </cell>
          <cell r="Y4687">
            <v>0</v>
          </cell>
          <cell r="Z4687">
            <v>0</v>
          </cell>
        </row>
        <row r="4688">
          <cell r="M4688">
            <v>0</v>
          </cell>
          <cell r="N4688">
            <v>0</v>
          </cell>
          <cell r="O4688">
            <v>0</v>
          </cell>
          <cell r="P4688">
            <v>0</v>
          </cell>
          <cell r="Q4688">
            <v>0</v>
          </cell>
          <cell r="R4688">
            <v>0</v>
          </cell>
          <cell r="S4688">
            <v>0</v>
          </cell>
          <cell r="T4688">
            <v>0</v>
          </cell>
          <cell r="U4688">
            <v>0</v>
          </cell>
          <cell r="V4688">
            <v>0</v>
          </cell>
          <cell r="W4688">
            <v>0</v>
          </cell>
          <cell r="X4688">
            <v>0</v>
          </cell>
          <cell r="Y4688">
            <v>0</v>
          </cell>
          <cell r="Z4688">
            <v>0</v>
          </cell>
        </row>
        <row r="4689">
          <cell r="M4689">
            <v>0</v>
          </cell>
          <cell r="N4689">
            <v>0</v>
          </cell>
          <cell r="O4689">
            <v>0</v>
          </cell>
          <cell r="P4689">
            <v>0</v>
          </cell>
          <cell r="Q4689">
            <v>0</v>
          </cell>
          <cell r="R4689">
            <v>0</v>
          </cell>
          <cell r="S4689">
            <v>0</v>
          </cell>
          <cell r="T4689">
            <v>0</v>
          </cell>
          <cell r="U4689">
            <v>0</v>
          </cell>
          <cell r="V4689">
            <v>0</v>
          </cell>
          <cell r="W4689">
            <v>0</v>
          </cell>
          <cell r="X4689">
            <v>0</v>
          </cell>
          <cell r="Y4689">
            <v>0</v>
          </cell>
          <cell r="Z4689">
            <v>0</v>
          </cell>
        </row>
        <row r="4690">
          <cell r="M4690">
            <v>0</v>
          </cell>
          <cell r="N4690">
            <v>0</v>
          </cell>
          <cell r="O4690">
            <v>0</v>
          </cell>
          <cell r="P4690">
            <v>0</v>
          </cell>
          <cell r="Q4690">
            <v>0</v>
          </cell>
          <cell r="R4690">
            <v>0</v>
          </cell>
          <cell r="S4690">
            <v>0</v>
          </cell>
          <cell r="T4690">
            <v>0</v>
          </cell>
          <cell r="U4690">
            <v>0</v>
          </cell>
          <cell r="V4690">
            <v>0</v>
          </cell>
          <cell r="W4690">
            <v>0</v>
          </cell>
          <cell r="X4690">
            <v>0</v>
          </cell>
          <cell r="Y4690">
            <v>0</v>
          </cell>
          <cell r="Z4690">
            <v>0</v>
          </cell>
        </row>
        <row r="4691">
          <cell r="M4691">
            <v>0</v>
          </cell>
          <cell r="N4691">
            <v>0</v>
          </cell>
          <cell r="O4691">
            <v>0</v>
          </cell>
          <cell r="P4691">
            <v>0</v>
          </cell>
          <cell r="Q4691">
            <v>0</v>
          </cell>
          <cell r="R4691">
            <v>0</v>
          </cell>
          <cell r="S4691">
            <v>0</v>
          </cell>
          <cell r="T4691">
            <v>0</v>
          </cell>
          <cell r="U4691">
            <v>0</v>
          </cell>
          <cell r="V4691">
            <v>0</v>
          </cell>
          <cell r="W4691">
            <v>0</v>
          </cell>
          <cell r="X4691">
            <v>0</v>
          </cell>
          <cell r="Y4691">
            <v>0</v>
          </cell>
          <cell r="Z4691">
            <v>0</v>
          </cell>
        </row>
        <row r="4692">
          <cell r="M4692">
            <v>0</v>
          </cell>
          <cell r="N4692">
            <v>0</v>
          </cell>
          <cell r="O4692">
            <v>0</v>
          </cell>
          <cell r="P4692">
            <v>0</v>
          </cell>
          <cell r="Q4692">
            <v>0</v>
          </cell>
          <cell r="R4692">
            <v>0</v>
          </cell>
          <cell r="S4692">
            <v>0</v>
          </cell>
          <cell r="T4692">
            <v>0</v>
          </cell>
          <cell r="U4692">
            <v>0</v>
          </cell>
          <cell r="V4692">
            <v>0</v>
          </cell>
          <cell r="W4692">
            <v>0</v>
          </cell>
          <cell r="X4692">
            <v>0</v>
          </cell>
          <cell r="Y4692">
            <v>0</v>
          </cell>
          <cell r="Z4692">
            <v>0</v>
          </cell>
        </row>
        <row r="4693">
          <cell r="M4693">
            <v>0</v>
          </cell>
          <cell r="N4693">
            <v>0</v>
          </cell>
          <cell r="O4693">
            <v>0</v>
          </cell>
          <cell r="P4693">
            <v>0</v>
          </cell>
          <cell r="Q4693">
            <v>0</v>
          </cell>
          <cell r="R4693">
            <v>0</v>
          </cell>
          <cell r="S4693">
            <v>0</v>
          </cell>
          <cell r="T4693">
            <v>0</v>
          </cell>
          <cell r="U4693">
            <v>0</v>
          </cell>
          <cell r="V4693">
            <v>0</v>
          </cell>
          <cell r="W4693">
            <v>0</v>
          </cell>
          <cell r="X4693">
            <v>0</v>
          </cell>
          <cell r="Y4693">
            <v>0</v>
          </cell>
          <cell r="Z4693">
            <v>0</v>
          </cell>
        </row>
        <row r="4694">
          <cell r="M4694">
            <v>0</v>
          </cell>
          <cell r="N4694">
            <v>0</v>
          </cell>
          <cell r="O4694">
            <v>0</v>
          </cell>
          <cell r="P4694">
            <v>0</v>
          </cell>
          <cell r="Q4694">
            <v>0</v>
          </cell>
          <cell r="R4694">
            <v>0</v>
          </cell>
          <cell r="S4694">
            <v>0</v>
          </cell>
          <cell r="T4694">
            <v>0</v>
          </cell>
          <cell r="U4694">
            <v>0</v>
          </cell>
          <cell r="V4694">
            <v>0</v>
          </cell>
          <cell r="W4694">
            <v>0</v>
          </cell>
          <cell r="X4694">
            <v>0</v>
          </cell>
          <cell r="Y4694">
            <v>0</v>
          </cell>
          <cell r="Z4694">
            <v>0</v>
          </cell>
        </row>
        <row r="4695">
          <cell r="M4695">
            <v>0</v>
          </cell>
          <cell r="N4695">
            <v>0</v>
          </cell>
          <cell r="O4695">
            <v>0</v>
          </cell>
          <cell r="P4695">
            <v>0</v>
          </cell>
          <cell r="Q4695">
            <v>0</v>
          </cell>
          <cell r="R4695">
            <v>0</v>
          </cell>
          <cell r="S4695">
            <v>0</v>
          </cell>
          <cell r="T4695">
            <v>0</v>
          </cell>
          <cell r="U4695">
            <v>0</v>
          </cell>
          <cell r="V4695">
            <v>0</v>
          </cell>
          <cell r="W4695">
            <v>0</v>
          </cell>
          <cell r="X4695">
            <v>0</v>
          </cell>
          <cell r="Y4695">
            <v>0</v>
          </cell>
          <cell r="Z4695">
            <v>0</v>
          </cell>
        </row>
        <row r="4696">
          <cell r="M4696">
            <v>0</v>
          </cell>
          <cell r="N4696">
            <v>0</v>
          </cell>
          <cell r="O4696">
            <v>0</v>
          </cell>
          <cell r="P4696">
            <v>0</v>
          </cell>
          <cell r="Q4696">
            <v>0</v>
          </cell>
          <cell r="R4696">
            <v>0</v>
          </cell>
          <cell r="S4696">
            <v>0</v>
          </cell>
          <cell r="T4696">
            <v>0</v>
          </cell>
          <cell r="U4696">
            <v>0</v>
          </cell>
          <cell r="V4696">
            <v>0</v>
          </cell>
          <cell r="W4696">
            <v>0</v>
          </cell>
          <cell r="X4696">
            <v>0</v>
          </cell>
          <cell r="Y4696">
            <v>0</v>
          </cell>
          <cell r="Z4696">
            <v>0</v>
          </cell>
        </row>
        <row r="4697">
          <cell r="M4697">
            <v>0</v>
          </cell>
          <cell r="N4697">
            <v>0</v>
          </cell>
          <cell r="O4697">
            <v>0</v>
          </cell>
          <cell r="P4697">
            <v>0</v>
          </cell>
          <cell r="Q4697">
            <v>0</v>
          </cell>
          <cell r="R4697">
            <v>0</v>
          </cell>
          <cell r="S4697">
            <v>0</v>
          </cell>
          <cell r="T4697">
            <v>0</v>
          </cell>
          <cell r="U4697">
            <v>0</v>
          </cell>
          <cell r="V4697">
            <v>0</v>
          </cell>
          <cell r="W4697">
            <v>0</v>
          </cell>
          <cell r="X4697">
            <v>0</v>
          </cell>
          <cell r="Y4697">
            <v>0</v>
          </cell>
          <cell r="Z4697">
            <v>0</v>
          </cell>
        </row>
        <row r="4698">
          <cell r="M4698">
            <v>0</v>
          </cell>
          <cell r="N4698">
            <v>0</v>
          </cell>
          <cell r="O4698">
            <v>0</v>
          </cell>
          <cell r="P4698">
            <v>0</v>
          </cell>
          <cell r="Q4698">
            <v>0</v>
          </cell>
          <cell r="R4698">
            <v>0</v>
          </cell>
          <cell r="S4698">
            <v>0</v>
          </cell>
          <cell r="T4698">
            <v>0</v>
          </cell>
          <cell r="U4698">
            <v>0</v>
          </cell>
          <cell r="V4698">
            <v>0</v>
          </cell>
          <cell r="W4698">
            <v>0</v>
          </cell>
          <cell r="X4698">
            <v>0</v>
          </cell>
          <cell r="Y4698">
            <v>0</v>
          </cell>
          <cell r="Z4698">
            <v>0</v>
          </cell>
        </row>
        <row r="4699">
          <cell r="M4699">
            <v>0</v>
          </cell>
          <cell r="N4699">
            <v>0</v>
          </cell>
          <cell r="O4699">
            <v>0</v>
          </cell>
          <cell r="P4699">
            <v>0</v>
          </cell>
          <cell r="Q4699">
            <v>0</v>
          </cell>
          <cell r="R4699">
            <v>0</v>
          </cell>
          <cell r="S4699">
            <v>0</v>
          </cell>
          <cell r="T4699">
            <v>0</v>
          </cell>
          <cell r="U4699">
            <v>0</v>
          </cell>
          <cell r="V4699">
            <v>0</v>
          </cell>
          <cell r="W4699">
            <v>0</v>
          </cell>
          <cell r="X4699">
            <v>0</v>
          </cell>
          <cell r="Y4699">
            <v>0</v>
          </cell>
          <cell r="Z4699">
            <v>0</v>
          </cell>
        </row>
        <row r="4700">
          <cell r="M4700">
            <v>0</v>
          </cell>
          <cell r="N4700">
            <v>0</v>
          </cell>
          <cell r="O4700">
            <v>0</v>
          </cell>
          <cell r="P4700">
            <v>0</v>
          </cell>
          <cell r="Q4700">
            <v>0</v>
          </cell>
          <cell r="R4700">
            <v>0</v>
          </cell>
          <cell r="S4700">
            <v>0</v>
          </cell>
          <cell r="T4700">
            <v>0</v>
          </cell>
          <cell r="U4700">
            <v>0</v>
          </cell>
          <cell r="V4700">
            <v>0</v>
          </cell>
          <cell r="W4700">
            <v>0</v>
          </cell>
          <cell r="X4700">
            <v>0</v>
          </cell>
          <cell r="Y4700">
            <v>0</v>
          </cell>
          <cell r="Z4700">
            <v>0</v>
          </cell>
        </row>
        <row r="4701">
          <cell r="M4701">
            <v>0</v>
          </cell>
          <cell r="N4701">
            <v>0</v>
          </cell>
          <cell r="O4701">
            <v>0</v>
          </cell>
          <cell r="P4701">
            <v>0</v>
          </cell>
          <cell r="Q4701">
            <v>0</v>
          </cell>
          <cell r="R4701">
            <v>0</v>
          </cell>
          <cell r="S4701">
            <v>0</v>
          </cell>
          <cell r="T4701">
            <v>0</v>
          </cell>
          <cell r="U4701">
            <v>0</v>
          </cell>
          <cell r="V4701">
            <v>0</v>
          </cell>
          <cell r="W4701">
            <v>0</v>
          </cell>
          <cell r="X4701">
            <v>0</v>
          </cell>
          <cell r="Y4701">
            <v>0</v>
          </cell>
          <cell r="Z4701">
            <v>0</v>
          </cell>
        </row>
        <row r="4702">
          <cell r="M4702">
            <v>0</v>
          </cell>
          <cell r="N4702">
            <v>0</v>
          </cell>
          <cell r="O4702">
            <v>0</v>
          </cell>
          <cell r="P4702">
            <v>0</v>
          </cell>
          <cell r="Q4702">
            <v>0</v>
          </cell>
          <cell r="R4702">
            <v>0</v>
          </cell>
          <cell r="S4702">
            <v>0</v>
          </cell>
          <cell r="T4702">
            <v>0</v>
          </cell>
          <cell r="U4702">
            <v>0</v>
          </cell>
          <cell r="V4702">
            <v>0</v>
          </cell>
          <cell r="W4702">
            <v>0</v>
          </cell>
          <cell r="X4702">
            <v>0</v>
          </cell>
          <cell r="Y4702">
            <v>0</v>
          </cell>
          <cell r="Z4702">
            <v>0</v>
          </cell>
        </row>
        <row r="4703">
          <cell r="M4703">
            <v>0</v>
          </cell>
          <cell r="N4703">
            <v>0</v>
          </cell>
          <cell r="O4703">
            <v>0</v>
          </cell>
          <cell r="P4703">
            <v>0</v>
          </cell>
          <cell r="Q4703">
            <v>0</v>
          </cell>
          <cell r="R4703">
            <v>0</v>
          </cell>
          <cell r="S4703">
            <v>0</v>
          </cell>
          <cell r="T4703">
            <v>0</v>
          </cell>
          <cell r="U4703">
            <v>0</v>
          </cell>
          <cell r="V4703">
            <v>0</v>
          </cell>
          <cell r="W4703">
            <v>0</v>
          </cell>
          <cell r="X4703">
            <v>0</v>
          </cell>
          <cell r="Y4703">
            <v>0</v>
          </cell>
          <cell r="Z4703">
            <v>0</v>
          </cell>
        </row>
        <row r="4704">
          <cell r="M4704">
            <v>0</v>
          </cell>
          <cell r="N4704">
            <v>0</v>
          </cell>
          <cell r="O4704">
            <v>0</v>
          </cell>
          <cell r="P4704">
            <v>0</v>
          </cell>
          <cell r="Q4704">
            <v>0</v>
          </cell>
          <cell r="R4704">
            <v>0</v>
          </cell>
          <cell r="S4704">
            <v>0</v>
          </cell>
          <cell r="T4704">
            <v>0</v>
          </cell>
          <cell r="U4704">
            <v>0</v>
          </cell>
          <cell r="V4704">
            <v>0</v>
          </cell>
          <cell r="W4704">
            <v>0</v>
          </cell>
          <cell r="X4704">
            <v>0</v>
          </cell>
          <cell r="Y4704">
            <v>0</v>
          </cell>
          <cell r="Z4704">
            <v>0</v>
          </cell>
        </row>
        <row r="4705">
          <cell r="M4705">
            <v>0</v>
          </cell>
          <cell r="N4705">
            <v>0</v>
          </cell>
          <cell r="O4705">
            <v>0</v>
          </cell>
          <cell r="P4705">
            <v>0</v>
          </cell>
          <cell r="Q4705">
            <v>0</v>
          </cell>
          <cell r="R4705">
            <v>0</v>
          </cell>
          <cell r="S4705">
            <v>0</v>
          </cell>
          <cell r="T4705">
            <v>0</v>
          </cell>
          <cell r="U4705">
            <v>0</v>
          </cell>
          <cell r="V4705">
            <v>0</v>
          </cell>
          <cell r="W4705">
            <v>0</v>
          </cell>
          <cell r="X4705">
            <v>0</v>
          </cell>
          <cell r="Y4705">
            <v>0</v>
          </cell>
          <cell r="Z4705">
            <v>0</v>
          </cell>
        </row>
        <row r="4706">
          <cell r="M4706">
            <v>0</v>
          </cell>
          <cell r="N4706">
            <v>0</v>
          </cell>
          <cell r="O4706">
            <v>0</v>
          </cell>
          <cell r="P4706">
            <v>0</v>
          </cell>
          <cell r="Q4706">
            <v>0</v>
          </cell>
          <cell r="R4706">
            <v>0</v>
          </cell>
          <cell r="S4706">
            <v>0</v>
          </cell>
          <cell r="T4706">
            <v>0</v>
          </cell>
          <cell r="U4706">
            <v>0</v>
          </cell>
          <cell r="V4706">
            <v>0</v>
          </cell>
          <cell r="W4706">
            <v>0</v>
          </cell>
          <cell r="X4706">
            <v>0</v>
          </cell>
          <cell r="Y4706">
            <v>0</v>
          </cell>
          <cell r="Z4706">
            <v>0</v>
          </cell>
        </row>
        <row r="4707">
          <cell r="M4707">
            <v>0</v>
          </cell>
          <cell r="N4707">
            <v>0</v>
          </cell>
          <cell r="O4707">
            <v>0</v>
          </cell>
          <cell r="P4707">
            <v>0</v>
          </cell>
          <cell r="Q4707">
            <v>0</v>
          </cell>
          <cell r="R4707">
            <v>0</v>
          </cell>
          <cell r="S4707">
            <v>0</v>
          </cell>
          <cell r="T4707">
            <v>0</v>
          </cell>
          <cell r="U4707">
            <v>0</v>
          </cell>
          <cell r="V4707">
            <v>0</v>
          </cell>
          <cell r="W4707">
            <v>0</v>
          </cell>
          <cell r="X4707">
            <v>0</v>
          </cell>
          <cell r="Y4707">
            <v>0</v>
          </cell>
          <cell r="Z4707">
            <v>0</v>
          </cell>
        </row>
        <row r="4708">
          <cell r="M4708">
            <v>0</v>
          </cell>
          <cell r="N4708">
            <v>0</v>
          </cell>
          <cell r="O4708">
            <v>0</v>
          </cell>
          <cell r="P4708">
            <v>0</v>
          </cell>
          <cell r="Q4708">
            <v>0</v>
          </cell>
          <cell r="R4708">
            <v>0</v>
          </cell>
          <cell r="S4708">
            <v>0</v>
          </cell>
          <cell r="T4708">
            <v>0</v>
          </cell>
          <cell r="U4708">
            <v>0</v>
          </cell>
          <cell r="V4708">
            <v>0</v>
          </cell>
          <cell r="W4708">
            <v>0</v>
          </cell>
          <cell r="X4708">
            <v>0</v>
          </cell>
          <cell r="Y4708">
            <v>0</v>
          </cell>
          <cell r="Z4708">
            <v>0</v>
          </cell>
        </row>
        <row r="4709">
          <cell r="M4709">
            <v>0</v>
          </cell>
          <cell r="N4709">
            <v>0</v>
          </cell>
          <cell r="O4709">
            <v>0</v>
          </cell>
          <cell r="P4709">
            <v>0</v>
          </cell>
          <cell r="Q4709">
            <v>0</v>
          </cell>
          <cell r="R4709">
            <v>0</v>
          </cell>
          <cell r="S4709">
            <v>0</v>
          </cell>
          <cell r="T4709">
            <v>0</v>
          </cell>
          <cell r="U4709">
            <v>0</v>
          </cell>
          <cell r="V4709">
            <v>0</v>
          </cell>
          <cell r="W4709">
            <v>0</v>
          </cell>
          <cell r="X4709">
            <v>0</v>
          </cell>
          <cell r="Y4709">
            <v>0</v>
          </cell>
          <cell r="Z4709">
            <v>0</v>
          </cell>
        </row>
        <row r="4710">
          <cell r="M4710">
            <v>0</v>
          </cell>
          <cell r="N4710">
            <v>0</v>
          </cell>
          <cell r="O4710">
            <v>0</v>
          </cell>
          <cell r="P4710">
            <v>0</v>
          </cell>
          <cell r="Q4710">
            <v>0</v>
          </cell>
          <cell r="R4710">
            <v>0</v>
          </cell>
          <cell r="S4710">
            <v>0</v>
          </cell>
          <cell r="T4710">
            <v>0</v>
          </cell>
          <cell r="U4710">
            <v>0</v>
          </cell>
          <cell r="V4710">
            <v>0</v>
          </cell>
          <cell r="W4710">
            <v>0</v>
          </cell>
          <cell r="X4710">
            <v>0</v>
          </cell>
          <cell r="Y4710">
            <v>0</v>
          </cell>
          <cell r="Z4710">
            <v>0</v>
          </cell>
        </row>
        <row r="4711">
          <cell r="M4711">
            <v>0</v>
          </cell>
          <cell r="N4711">
            <v>0</v>
          </cell>
          <cell r="O4711">
            <v>0</v>
          </cell>
          <cell r="P4711">
            <v>0</v>
          </cell>
          <cell r="Q4711">
            <v>0</v>
          </cell>
          <cell r="R4711">
            <v>0</v>
          </cell>
          <cell r="S4711">
            <v>0</v>
          </cell>
          <cell r="T4711">
            <v>0</v>
          </cell>
          <cell r="U4711">
            <v>0</v>
          </cell>
          <cell r="V4711">
            <v>0</v>
          </cell>
          <cell r="W4711">
            <v>0</v>
          </cell>
          <cell r="X4711">
            <v>0</v>
          </cell>
          <cell r="Y4711">
            <v>0</v>
          </cell>
          <cell r="Z4711">
            <v>0</v>
          </cell>
        </row>
        <row r="4712">
          <cell r="M4712">
            <v>0</v>
          </cell>
          <cell r="N4712">
            <v>0</v>
          </cell>
          <cell r="O4712">
            <v>0</v>
          </cell>
          <cell r="P4712">
            <v>0</v>
          </cell>
          <cell r="Q4712">
            <v>0</v>
          </cell>
          <cell r="R4712">
            <v>0</v>
          </cell>
          <cell r="S4712">
            <v>0</v>
          </cell>
          <cell r="T4712">
            <v>0</v>
          </cell>
          <cell r="U4712">
            <v>0</v>
          </cell>
          <cell r="V4712">
            <v>0</v>
          </cell>
          <cell r="W4712">
            <v>0</v>
          </cell>
          <cell r="X4712">
            <v>0</v>
          </cell>
          <cell r="Y4712">
            <v>0</v>
          </cell>
          <cell r="Z4712">
            <v>0</v>
          </cell>
        </row>
        <row r="4713">
          <cell r="M4713">
            <v>0</v>
          </cell>
          <cell r="N4713">
            <v>0</v>
          </cell>
          <cell r="O4713">
            <v>0</v>
          </cell>
          <cell r="P4713">
            <v>0</v>
          </cell>
          <cell r="Q4713">
            <v>0</v>
          </cell>
          <cell r="R4713">
            <v>0</v>
          </cell>
          <cell r="S4713">
            <v>0</v>
          </cell>
          <cell r="T4713">
            <v>0</v>
          </cell>
          <cell r="U4713">
            <v>0</v>
          </cell>
          <cell r="V4713">
            <v>0</v>
          </cell>
          <cell r="W4713">
            <v>0</v>
          </cell>
          <cell r="X4713">
            <v>0</v>
          </cell>
          <cell r="Y4713">
            <v>0</v>
          </cell>
          <cell r="Z4713">
            <v>0</v>
          </cell>
        </row>
        <row r="4714">
          <cell r="M4714">
            <v>0</v>
          </cell>
          <cell r="N4714">
            <v>0</v>
          </cell>
          <cell r="O4714">
            <v>0</v>
          </cell>
          <cell r="P4714">
            <v>0</v>
          </cell>
          <cell r="Q4714">
            <v>0</v>
          </cell>
          <cell r="R4714">
            <v>0</v>
          </cell>
          <cell r="S4714">
            <v>0</v>
          </cell>
          <cell r="T4714">
            <v>0</v>
          </cell>
          <cell r="U4714">
            <v>0</v>
          </cell>
          <cell r="V4714">
            <v>0</v>
          </cell>
          <cell r="W4714">
            <v>0</v>
          </cell>
          <cell r="X4714">
            <v>0</v>
          </cell>
          <cell r="Y4714">
            <v>0</v>
          </cell>
          <cell r="Z4714">
            <v>0</v>
          </cell>
        </row>
        <row r="4715">
          <cell r="M4715">
            <v>0</v>
          </cell>
          <cell r="N4715">
            <v>0</v>
          </cell>
          <cell r="O4715">
            <v>0</v>
          </cell>
          <cell r="P4715">
            <v>0</v>
          </cell>
          <cell r="Q4715">
            <v>0</v>
          </cell>
          <cell r="R4715">
            <v>0</v>
          </cell>
          <cell r="S4715">
            <v>0</v>
          </cell>
          <cell r="T4715">
            <v>0</v>
          </cell>
          <cell r="U4715">
            <v>0</v>
          </cell>
          <cell r="V4715">
            <v>0</v>
          </cell>
          <cell r="W4715">
            <v>0</v>
          </cell>
          <cell r="X4715">
            <v>0</v>
          </cell>
          <cell r="Y4715">
            <v>0</v>
          </cell>
          <cell r="Z4715">
            <v>0</v>
          </cell>
        </row>
        <row r="4716">
          <cell r="M4716">
            <v>0</v>
          </cell>
          <cell r="N4716">
            <v>0</v>
          </cell>
          <cell r="O4716">
            <v>0</v>
          </cell>
          <cell r="P4716">
            <v>0</v>
          </cell>
          <cell r="Q4716">
            <v>0</v>
          </cell>
          <cell r="R4716">
            <v>0</v>
          </cell>
          <cell r="S4716">
            <v>0</v>
          </cell>
          <cell r="T4716">
            <v>0</v>
          </cell>
          <cell r="U4716">
            <v>0</v>
          </cell>
          <cell r="V4716">
            <v>0</v>
          </cell>
          <cell r="W4716">
            <v>0</v>
          </cell>
          <cell r="X4716">
            <v>0</v>
          </cell>
          <cell r="Y4716">
            <v>0</v>
          </cell>
          <cell r="Z4716">
            <v>0</v>
          </cell>
        </row>
        <row r="4717">
          <cell r="M4717">
            <v>0</v>
          </cell>
          <cell r="N4717">
            <v>0</v>
          </cell>
          <cell r="O4717">
            <v>0</v>
          </cell>
          <cell r="P4717">
            <v>0</v>
          </cell>
          <cell r="Q4717">
            <v>0</v>
          </cell>
          <cell r="R4717">
            <v>0</v>
          </cell>
          <cell r="S4717">
            <v>0</v>
          </cell>
          <cell r="T4717">
            <v>0</v>
          </cell>
          <cell r="U4717">
            <v>0</v>
          </cell>
          <cell r="V4717">
            <v>0</v>
          </cell>
          <cell r="W4717">
            <v>0</v>
          </cell>
          <cell r="X4717">
            <v>0</v>
          </cell>
          <cell r="Y4717">
            <v>0</v>
          </cell>
          <cell r="Z4717">
            <v>0</v>
          </cell>
        </row>
        <row r="4718">
          <cell r="M4718">
            <v>0</v>
          </cell>
          <cell r="N4718">
            <v>0</v>
          </cell>
          <cell r="O4718">
            <v>0</v>
          </cell>
          <cell r="P4718">
            <v>0</v>
          </cell>
          <cell r="Q4718">
            <v>0</v>
          </cell>
          <cell r="R4718">
            <v>0</v>
          </cell>
          <cell r="S4718">
            <v>0</v>
          </cell>
          <cell r="T4718">
            <v>0</v>
          </cell>
          <cell r="U4718">
            <v>0</v>
          </cell>
          <cell r="V4718">
            <v>0</v>
          </cell>
          <cell r="W4718">
            <v>0</v>
          </cell>
          <cell r="X4718">
            <v>0</v>
          </cell>
          <cell r="Y4718">
            <v>0</v>
          </cell>
          <cell r="Z4718">
            <v>0</v>
          </cell>
        </row>
        <row r="4719">
          <cell r="M4719">
            <v>0</v>
          </cell>
          <cell r="N4719">
            <v>0</v>
          </cell>
          <cell r="O4719">
            <v>0</v>
          </cell>
          <cell r="P4719">
            <v>0</v>
          </cell>
          <cell r="Q4719">
            <v>0</v>
          </cell>
          <cell r="R4719">
            <v>0</v>
          </cell>
          <cell r="S4719">
            <v>0</v>
          </cell>
          <cell r="T4719">
            <v>0</v>
          </cell>
          <cell r="U4719">
            <v>0</v>
          </cell>
          <cell r="V4719">
            <v>0</v>
          </cell>
          <cell r="W4719">
            <v>0</v>
          </cell>
          <cell r="X4719">
            <v>0</v>
          </cell>
          <cell r="Y4719">
            <v>0</v>
          </cell>
          <cell r="Z4719">
            <v>0</v>
          </cell>
        </row>
        <row r="4720">
          <cell r="M4720">
            <v>0</v>
          </cell>
          <cell r="N4720">
            <v>0</v>
          </cell>
          <cell r="O4720">
            <v>0</v>
          </cell>
          <cell r="P4720">
            <v>0</v>
          </cell>
          <cell r="Q4720">
            <v>0</v>
          </cell>
          <cell r="R4720">
            <v>0</v>
          </cell>
          <cell r="S4720">
            <v>0</v>
          </cell>
          <cell r="T4720">
            <v>0</v>
          </cell>
          <cell r="U4720">
            <v>0</v>
          </cell>
          <cell r="V4720">
            <v>0</v>
          </cell>
          <cell r="W4720">
            <v>0</v>
          </cell>
          <cell r="X4720">
            <v>0</v>
          </cell>
          <cell r="Y4720">
            <v>0</v>
          </cell>
          <cell r="Z4720">
            <v>0</v>
          </cell>
        </row>
        <row r="4721">
          <cell r="M4721">
            <v>0</v>
          </cell>
          <cell r="N4721">
            <v>0</v>
          </cell>
          <cell r="O4721">
            <v>0</v>
          </cell>
          <cell r="P4721">
            <v>0</v>
          </cell>
          <cell r="Q4721">
            <v>0</v>
          </cell>
          <cell r="R4721">
            <v>0</v>
          </cell>
          <cell r="S4721">
            <v>0</v>
          </cell>
          <cell r="T4721">
            <v>0</v>
          </cell>
          <cell r="U4721">
            <v>0</v>
          </cell>
          <cell r="V4721">
            <v>0</v>
          </cell>
          <cell r="W4721">
            <v>0</v>
          </cell>
          <cell r="X4721">
            <v>0</v>
          </cell>
          <cell r="Y4721">
            <v>0</v>
          </cell>
          <cell r="Z4721">
            <v>0</v>
          </cell>
        </row>
        <row r="4722">
          <cell r="M4722">
            <v>0</v>
          </cell>
          <cell r="N4722">
            <v>0</v>
          </cell>
          <cell r="O4722">
            <v>0</v>
          </cell>
          <cell r="P4722">
            <v>0</v>
          </cell>
          <cell r="Q4722">
            <v>0</v>
          </cell>
          <cell r="R4722">
            <v>0</v>
          </cell>
          <cell r="S4722">
            <v>0</v>
          </cell>
          <cell r="T4722">
            <v>0</v>
          </cell>
          <cell r="U4722">
            <v>0</v>
          </cell>
          <cell r="V4722">
            <v>0</v>
          </cell>
          <cell r="W4722">
            <v>0</v>
          </cell>
          <cell r="X4722">
            <v>0</v>
          </cell>
          <cell r="Y4722">
            <v>0</v>
          </cell>
          <cell r="Z4722">
            <v>0</v>
          </cell>
        </row>
        <row r="4723">
          <cell r="M4723">
            <v>0</v>
          </cell>
          <cell r="N4723">
            <v>0</v>
          </cell>
          <cell r="O4723">
            <v>0</v>
          </cell>
          <cell r="P4723">
            <v>0</v>
          </cell>
          <cell r="Q4723">
            <v>0</v>
          </cell>
          <cell r="R4723">
            <v>0</v>
          </cell>
          <cell r="S4723">
            <v>0</v>
          </cell>
          <cell r="T4723">
            <v>0</v>
          </cell>
          <cell r="U4723">
            <v>0</v>
          </cell>
          <cell r="V4723">
            <v>0</v>
          </cell>
          <cell r="W4723">
            <v>0</v>
          </cell>
          <cell r="X4723">
            <v>0</v>
          </cell>
          <cell r="Y4723">
            <v>0</v>
          </cell>
          <cell r="Z4723">
            <v>0</v>
          </cell>
        </row>
        <row r="4724">
          <cell r="M4724">
            <v>0</v>
          </cell>
          <cell r="N4724">
            <v>0</v>
          </cell>
          <cell r="O4724">
            <v>0</v>
          </cell>
          <cell r="P4724">
            <v>0</v>
          </cell>
          <cell r="Q4724">
            <v>0</v>
          </cell>
          <cell r="R4724">
            <v>0</v>
          </cell>
          <cell r="S4724">
            <v>0</v>
          </cell>
          <cell r="T4724">
            <v>0</v>
          </cell>
          <cell r="U4724">
            <v>0</v>
          </cell>
          <cell r="V4724">
            <v>0</v>
          </cell>
          <cell r="W4724">
            <v>0</v>
          </cell>
          <cell r="X4724">
            <v>0</v>
          </cell>
          <cell r="Y4724">
            <v>0</v>
          </cell>
          <cell r="Z4724">
            <v>0</v>
          </cell>
        </row>
        <row r="4725">
          <cell r="M4725">
            <v>0</v>
          </cell>
          <cell r="N4725">
            <v>0</v>
          </cell>
          <cell r="O4725">
            <v>0</v>
          </cell>
          <cell r="P4725">
            <v>0</v>
          </cell>
          <cell r="Q4725">
            <v>0</v>
          </cell>
          <cell r="R4725">
            <v>0</v>
          </cell>
          <cell r="S4725">
            <v>0</v>
          </cell>
          <cell r="T4725">
            <v>0</v>
          </cell>
          <cell r="U4725">
            <v>0</v>
          </cell>
          <cell r="V4725">
            <v>0</v>
          </cell>
          <cell r="W4725">
            <v>0</v>
          </cell>
          <cell r="X4725">
            <v>0</v>
          </cell>
          <cell r="Y4725">
            <v>0</v>
          </cell>
          <cell r="Z4725">
            <v>0</v>
          </cell>
        </row>
        <row r="4726">
          <cell r="M4726">
            <v>0</v>
          </cell>
          <cell r="N4726">
            <v>0</v>
          </cell>
          <cell r="O4726">
            <v>0</v>
          </cell>
          <cell r="P4726">
            <v>0</v>
          </cell>
          <cell r="Q4726">
            <v>0</v>
          </cell>
          <cell r="R4726">
            <v>0</v>
          </cell>
          <cell r="S4726">
            <v>0</v>
          </cell>
          <cell r="T4726">
            <v>0</v>
          </cell>
          <cell r="U4726">
            <v>0</v>
          </cell>
          <cell r="V4726">
            <v>0</v>
          </cell>
          <cell r="W4726">
            <v>0</v>
          </cell>
          <cell r="X4726">
            <v>0</v>
          </cell>
          <cell r="Y4726">
            <v>0</v>
          </cell>
          <cell r="Z4726">
            <v>0</v>
          </cell>
        </row>
        <row r="4727">
          <cell r="M4727">
            <v>0</v>
          </cell>
          <cell r="N4727">
            <v>0</v>
          </cell>
          <cell r="O4727">
            <v>0</v>
          </cell>
          <cell r="P4727">
            <v>0</v>
          </cell>
          <cell r="Q4727">
            <v>0</v>
          </cell>
          <cell r="R4727">
            <v>0</v>
          </cell>
          <cell r="S4727">
            <v>0</v>
          </cell>
          <cell r="T4727">
            <v>0</v>
          </cell>
          <cell r="U4727">
            <v>0</v>
          </cell>
          <cell r="V4727">
            <v>0</v>
          </cell>
          <cell r="W4727">
            <v>0</v>
          </cell>
          <cell r="X4727">
            <v>0</v>
          </cell>
          <cell r="Y4727">
            <v>0</v>
          </cell>
          <cell r="Z4727">
            <v>0</v>
          </cell>
        </row>
        <row r="4728">
          <cell r="M4728">
            <v>0</v>
          </cell>
          <cell r="N4728">
            <v>0</v>
          </cell>
          <cell r="O4728">
            <v>0</v>
          </cell>
          <cell r="P4728">
            <v>0</v>
          </cell>
          <cell r="Q4728">
            <v>0</v>
          </cell>
          <cell r="R4728">
            <v>0</v>
          </cell>
          <cell r="S4728">
            <v>0</v>
          </cell>
          <cell r="T4728">
            <v>0</v>
          </cell>
          <cell r="U4728">
            <v>0</v>
          </cell>
          <cell r="V4728">
            <v>0</v>
          </cell>
          <cell r="W4728">
            <v>0</v>
          </cell>
          <cell r="X4728">
            <v>0</v>
          </cell>
          <cell r="Y4728">
            <v>0</v>
          </cell>
          <cell r="Z4728">
            <v>0</v>
          </cell>
        </row>
        <row r="4729">
          <cell r="M4729">
            <v>0</v>
          </cell>
          <cell r="N4729">
            <v>0</v>
          </cell>
          <cell r="O4729">
            <v>0</v>
          </cell>
          <cell r="P4729">
            <v>0</v>
          </cell>
          <cell r="Q4729">
            <v>0</v>
          </cell>
          <cell r="R4729">
            <v>0</v>
          </cell>
          <cell r="S4729">
            <v>0</v>
          </cell>
          <cell r="T4729">
            <v>0</v>
          </cell>
          <cell r="U4729">
            <v>0</v>
          </cell>
          <cell r="V4729">
            <v>0</v>
          </cell>
          <cell r="W4729">
            <v>0</v>
          </cell>
          <cell r="X4729">
            <v>0</v>
          </cell>
          <cell r="Y4729">
            <v>0</v>
          </cell>
          <cell r="Z4729">
            <v>0</v>
          </cell>
        </row>
        <row r="4730">
          <cell r="M4730">
            <v>0</v>
          </cell>
          <cell r="N4730">
            <v>0</v>
          </cell>
          <cell r="O4730">
            <v>0</v>
          </cell>
          <cell r="P4730">
            <v>0</v>
          </cell>
          <cell r="Q4730">
            <v>0</v>
          </cell>
          <cell r="R4730">
            <v>0</v>
          </cell>
          <cell r="S4730">
            <v>0</v>
          </cell>
          <cell r="T4730">
            <v>0</v>
          </cell>
          <cell r="U4730">
            <v>0</v>
          </cell>
          <cell r="V4730">
            <v>0</v>
          </cell>
          <cell r="W4730">
            <v>0</v>
          </cell>
          <cell r="X4730">
            <v>0</v>
          </cell>
          <cell r="Y4730">
            <v>0</v>
          </cell>
          <cell r="Z4730">
            <v>0</v>
          </cell>
        </row>
        <row r="4731">
          <cell r="M4731">
            <v>0</v>
          </cell>
          <cell r="N4731">
            <v>0</v>
          </cell>
          <cell r="O4731">
            <v>0</v>
          </cell>
          <cell r="P4731">
            <v>0</v>
          </cell>
          <cell r="Q4731">
            <v>0</v>
          </cell>
          <cell r="R4731">
            <v>0</v>
          </cell>
          <cell r="S4731">
            <v>0</v>
          </cell>
          <cell r="T4731">
            <v>0</v>
          </cell>
          <cell r="U4731">
            <v>0</v>
          </cell>
          <cell r="V4731">
            <v>0</v>
          </cell>
          <cell r="W4731">
            <v>0</v>
          </cell>
          <cell r="X4731">
            <v>0</v>
          </cell>
          <cell r="Y4731">
            <v>0</v>
          </cell>
          <cell r="Z4731">
            <v>0</v>
          </cell>
        </row>
        <row r="4732">
          <cell r="M4732">
            <v>0</v>
          </cell>
          <cell r="N4732">
            <v>0</v>
          </cell>
          <cell r="O4732">
            <v>0</v>
          </cell>
          <cell r="P4732">
            <v>0</v>
          </cell>
          <cell r="Q4732">
            <v>0</v>
          </cell>
          <cell r="R4732">
            <v>0</v>
          </cell>
          <cell r="S4732">
            <v>0</v>
          </cell>
          <cell r="T4732">
            <v>0</v>
          </cell>
          <cell r="U4732">
            <v>0</v>
          </cell>
          <cell r="V4732">
            <v>0</v>
          </cell>
          <cell r="W4732">
            <v>0</v>
          </cell>
          <cell r="X4732">
            <v>0</v>
          </cell>
          <cell r="Y4732">
            <v>0</v>
          </cell>
          <cell r="Z4732">
            <v>0</v>
          </cell>
        </row>
        <row r="4733">
          <cell r="M4733">
            <v>0</v>
          </cell>
          <cell r="N4733">
            <v>0</v>
          </cell>
          <cell r="O4733">
            <v>0</v>
          </cell>
          <cell r="P4733">
            <v>0</v>
          </cell>
          <cell r="Q4733">
            <v>0</v>
          </cell>
          <cell r="R4733">
            <v>0</v>
          </cell>
          <cell r="S4733">
            <v>0</v>
          </cell>
          <cell r="T4733">
            <v>0</v>
          </cell>
          <cell r="U4733">
            <v>0</v>
          </cell>
          <cell r="V4733">
            <v>0</v>
          </cell>
          <cell r="W4733">
            <v>0</v>
          </cell>
          <cell r="X4733">
            <v>0</v>
          </cell>
          <cell r="Y4733">
            <v>0</v>
          </cell>
          <cell r="Z4733">
            <v>0</v>
          </cell>
        </row>
        <row r="4734">
          <cell r="M4734">
            <v>0</v>
          </cell>
          <cell r="N4734">
            <v>0</v>
          </cell>
          <cell r="O4734">
            <v>0</v>
          </cell>
          <cell r="P4734">
            <v>0</v>
          </cell>
          <cell r="Q4734">
            <v>0</v>
          </cell>
          <cell r="R4734">
            <v>0</v>
          </cell>
          <cell r="S4734">
            <v>0</v>
          </cell>
          <cell r="T4734">
            <v>0</v>
          </cell>
          <cell r="U4734">
            <v>0</v>
          </cell>
          <cell r="V4734">
            <v>0</v>
          </cell>
          <cell r="W4734">
            <v>0</v>
          </cell>
          <cell r="X4734">
            <v>0</v>
          </cell>
          <cell r="Y4734">
            <v>0</v>
          </cell>
          <cell r="Z4734">
            <v>0</v>
          </cell>
        </row>
        <row r="4735">
          <cell r="M4735">
            <v>0</v>
          </cell>
          <cell r="N4735">
            <v>0</v>
          </cell>
          <cell r="O4735">
            <v>0</v>
          </cell>
          <cell r="P4735">
            <v>0</v>
          </cell>
          <cell r="Q4735">
            <v>0</v>
          </cell>
          <cell r="R4735">
            <v>0</v>
          </cell>
          <cell r="S4735">
            <v>0</v>
          </cell>
          <cell r="T4735">
            <v>0</v>
          </cell>
          <cell r="U4735">
            <v>0</v>
          </cell>
          <cell r="V4735">
            <v>0</v>
          </cell>
          <cell r="W4735">
            <v>0</v>
          </cell>
          <cell r="X4735">
            <v>0</v>
          </cell>
          <cell r="Y4735">
            <v>0</v>
          </cell>
          <cell r="Z4735">
            <v>0</v>
          </cell>
        </row>
        <row r="4736">
          <cell r="M4736">
            <v>0</v>
          </cell>
          <cell r="N4736">
            <v>0</v>
          </cell>
          <cell r="O4736">
            <v>0</v>
          </cell>
          <cell r="P4736">
            <v>0</v>
          </cell>
          <cell r="Q4736">
            <v>0</v>
          </cell>
          <cell r="R4736">
            <v>0</v>
          </cell>
          <cell r="S4736">
            <v>0</v>
          </cell>
          <cell r="T4736">
            <v>0</v>
          </cell>
          <cell r="U4736">
            <v>0</v>
          </cell>
          <cell r="V4736">
            <v>0</v>
          </cell>
          <cell r="W4736">
            <v>0</v>
          </cell>
          <cell r="X4736">
            <v>0</v>
          </cell>
          <cell r="Y4736">
            <v>0</v>
          </cell>
          <cell r="Z4736">
            <v>0</v>
          </cell>
        </row>
        <row r="4737">
          <cell r="M4737">
            <v>0</v>
          </cell>
          <cell r="N4737">
            <v>0</v>
          </cell>
          <cell r="O4737">
            <v>0</v>
          </cell>
          <cell r="P4737">
            <v>0</v>
          </cell>
          <cell r="Q4737">
            <v>0</v>
          </cell>
          <cell r="R4737">
            <v>0</v>
          </cell>
          <cell r="S4737">
            <v>0</v>
          </cell>
          <cell r="T4737">
            <v>0</v>
          </cell>
          <cell r="U4737">
            <v>0</v>
          </cell>
          <cell r="V4737">
            <v>0</v>
          </cell>
          <cell r="W4737">
            <v>0</v>
          </cell>
          <cell r="X4737">
            <v>0</v>
          </cell>
          <cell r="Y4737">
            <v>0</v>
          </cell>
          <cell r="Z4737">
            <v>0</v>
          </cell>
        </row>
        <row r="4738">
          <cell r="M4738">
            <v>0</v>
          </cell>
          <cell r="N4738">
            <v>0</v>
          </cell>
          <cell r="O4738">
            <v>0</v>
          </cell>
          <cell r="P4738">
            <v>0</v>
          </cell>
          <cell r="Q4738">
            <v>0</v>
          </cell>
          <cell r="R4738">
            <v>0</v>
          </cell>
          <cell r="S4738">
            <v>0</v>
          </cell>
          <cell r="T4738">
            <v>0</v>
          </cell>
          <cell r="U4738">
            <v>0</v>
          </cell>
          <cell r="V4738">
            <v>0</v>
          </cell>
          <cell r="W4738">
            <v>0</v>
          </cell>
          <cell r="X4738">
            <v>0</v>
          </cell>
          <cell r="Y4738">
            <v>0</v>
          </cell>
          <cell r="Z4738">
            <v>0</v>
          </cell>
        </row>
        <row r="4739">
          <cell r="M4739">
            <v>0</v>
          </cell>
          <cell r="N4739">
            <v>0</v>
          </cell>
          <cell r="O4739">
            <v>0</v>
          </cell>
          <cell r="P4739">
            <v>0</v>
          </cell>
          <cell r="Q4739">
            <v>0</v>
          </cell>
          <cell r="R4739">
            <v>0</v>
          </cell>
          <cell r="S4739">
            <v>0</v>
          </cell>
          <cell r="T4739">
            <v>0</v>
          </cell>
          <cell r="U4739">
            <v>0</v>
          </cell>
          <cell r="V4739">
            <v>0</v>
          </cell>
          <cell r="W4739">
            <v>0</v>
          </cell>
          <cell r="X4739">
            <v>0</v>
          </cell>
          <cell r="Y4739">
            <v>0</v>
          </cell>
          <cell r="Z4739">
            <v>0</v>
          </cell>
        </row>
        <row r="4740">
          <cell r="M4740">
            <v>0</v>
          </cell>
          <cell r="N4740">
            <v>0</v>
          </cell>
          <cell r="O4740">
            <v>0</v>
          </cell>
          <cell r="P4740">
            <v>0</v>
          </cell>
          <cell r="Q4740">
            <v>0</v>
          </cell>
          <cell r="R4740">
            <v>0</v>
          </cell>
          <cell r="S4740">
            <v>0</v>
          </cell>
          <cell r="T4740">
            <v>0</v>
          </cell>
          <cell r="U4740">
            <v>0</v>
          </cell>
          <cell r="V4740">
            <v>0</v>
          </cell>
          <cell r="W4740">
            <v>0</v>
          </cell>
          <cell r="X4740">
            <v>0</v>
          </cell>
          <cell r="Y4740">
            <v>0</v>
          </cell>
          <cell r="Z4740">
            <v>0</v>
          </cell>
        </row>
        <row r="4741">
          <cell r="M4741">
            <v>0</v>
          </cell>
          <cell r="N4741">
            <v>0</v>
          </cell>
          <cell r="O4741">
            <v>0</v>
          </cell>
          <cell r="P4741">
            <v>0</v>
          </cell>
          <cell r="Q4741">
            <v>0</v>
          </cell>
          <cell r="R4741">
            <v>0</v>
          </cell>
          <cell r="S4741">
            <v>0</v>
          </cell>
          <cell r="T4741">
            <v>0</v>
          </cell>
          <cell r="U4741">
            <v>0</v>
          </cell>
          <cell r="V4741">
            <v>0</v>
          </cell>
          <cell r="W4741">
            <v>0</v>
          </cell>
          <cell r="X4741">
            <v>0</v>
          </cell>
          <cell r="Y4741">
            <v>0</v>
          </cell>
          <cell r="Z4741">
            <v>0</v>
          </cell>
        </row>
        <row r="4742">
          <cell r="M4742">
            <v>0</v>
          </cell>
          <cell r="N4742">
            <v>0</v>
          </cell>
          <cell r="O4742">
            <v>0</v>
          </cell>
          <cell r="P4742">
            <v>0</v>
          </cell>
          <cell r="Q4742">
            <v>0</v>
          </cell>
          <cell r="R4742">
            <v>0</v>
          </cell>
          <cell r="S4742">
            <v>0</v>
          </cell>
          <cell r="T4742">
            <v>0</v>
          </cell>
          <cell r="U4742">
            <v>0</v>
          </cell>
          <cell r="V4742">
            <v>0</v>
          </cell>
          <cell r="W4742">
            <v>0</v>
          </cell>
          <cell r="X4742">
            <v>0</v>
          </cell>
          <cell r="Y4742">
            <v>0</v>
          </cell>
          <cell r="Z4742">
            <v>0</v>
          </cell>
        </row>
        <row r="4743">
          <cell r="M4743">
            <v>0</v>
          </cell>
          <cell r="N4743">
            <v>0</v>
          </cell>
          <cell r="O4743">
            <v>0</v>
          </cell>
          <cell r="P4743">
            <v>0</v>
          </cell>
          <cell r="Q4743">
            <v>0</v>
          </cell>
          <cell r="R4743">
            <v>0</v>
          </cell>
          <cell r="S4743">
            <v>0</v>
          </cell>
          <cell r="T4743">
            <v>0</v>
          </cell>
          <cell r="U4743">
            <v>0</v>
          </cell>
          <cell r="V4743">
            <v>0</v>
          </cell>
          <cell r="W4743">
            <v>0</v>
          </cell>
          <cell r="X4743">
            <v>0</v>
          </cell>
          <cell r="Y4743">
            <v>0</v>
          </cell>
          <cell r="Z4743">
            <v>0</v>
          </cell>
        </row>
        <row r="4744">
          <cell r="M4744">
            <v>0</v>
          </cell>
          <cell r="N4744">
            <v>0</v>
          </cell>
          <cell r="O4744">
            <v>0</v>
          </cell>
          <cell r="P4744">
            <v>0</v>
          </cell>
          <cell r="Q4744">
            <v>0</v>
          </cell>
          <cell r="R4744">
            <v>0</v>
          </cell>
          <cell r="S4744">
            <v>0</v>
          </cell>
          <cell r="T4744">
            <v>0</v>
          </cell>
          <cell r="U4744">
            <v>0</v>
          </cell>
          <cell r="V4744">
            <v>0</v>
          </cell>
          <cell r="W4744">
            <v>0</v>
          </cell>
          <cell r="X4744">
            <v>0</v>
          </cell>
          <cell r="Y4744">
            <v>0</v>
          </cell>
          <cell r="Z4744">
            <v>0</v>
          </cell>
        </row>
        <row r="4745">
          <cell r="M4745">
            <v>0</v>
          </cell>
          <cell r="N4745">
            <v>0</v>
          </cell>
          <cell r="O4745">
            <v>0</v>
          </cell>
          <cell r="P4745">
            <v>0</v>
          </cell>
          <cell r="Q4745">
            <v>0</v>
          </cell>
          <cell r="R4745">
            <v>0</v>
          </cell>
          <cell r="S4745">
            <v>0</v>
          </cell>
          <cell r="T4745">
            <v>0</v>
          </cell>
          <cell r="U4745">
            <v>0</v>
          </cell>
          <cell r="V4745">
            <v>0</v>
          </cell>
          <cell r="W4745">
            <v>0</v>
          </cell>
          <cell r="X4745">
            <v>0</v>
          </cell>
          <cell r="Y4745">
            <v>0</v>
          </cell>
          <cell r="Z4745">
            <v>0</v>
          </cell>
        </row>
        <row r="4746">
          <cell r="M4746">
            <v>0</v>
          </cell>
          <cell r="N4746">
            <v>0</v>
          </cell>
          <cell r="O4746">
            <v>0</v>
          </cell>
          <cell r="P4746">
            <v>0</v>
          </cell>
          <cell r="Q4746">
            <v>0</v>
          </cell>
          <cell r="R4746">
            <v>0</v>
          </cell>
          <cell r="S4746">
            <v>0</v>
          </cell>
          <cell r="T4746">
            <v>0</v>
          </cell>
          <cell r="U4746">
            <v>0</v>
          </cell>
          <cell r="V4746">
            <v>0</v>
          </cell>
          <cell r="W4746">
            <v>0</v>
          </cell>
          <cell r="X4746">
            <v>0</v>
          </cell>
          <cell r="Y4746">
            <v>0</v>
          </cell>
          <cell r="Z4746">
            <v>0</v>
          </cell>
        </row>
        <row r="4747">
          <cell r="M4747">
            <v>0</v>
          </cell>
          <cell r="N4747">
            <v>0</v>
          </cell>
          <cell r="O4747">
            <v>0</v>
          </cell>
          <cell r="P4747">
            <v>0</v>
          </cell>
          <cell r="Q4747">
            <v>0</v>
          </cell>
          <cell r="R4747">
            <v>0</v>
          </cell>
          <cell r="S4747">
            <v>0</v>
          </cell>
          <cell r="T4747">
            <v>0</v>
          </cell>
          <cell r="U4747">
            <v>0</v>
          </cell>
          <cell r="V4747">
            <v>0</v>
          </cell>
          <cell r="W4747">
            <v>0</v>
          </cell>
          <cell r="X4747">
            <v>0</v>
          </cell>
          <cell r="Y4747">
            <v>0</v>
          </cell>
          <cell r="Z4747">
            <v>0</v>
          </cell>
        </row>
        <row r="4748">
          <cell r="M4748">
            <v>0</v>
          </cell>
          <cell r="N4748">
            <v>0</v>
          </cell>
          <cell r="O4748">
            <v>0</v>
          </cell>
          <cell r="P4748">
            <v>0</v>
          </cell>
          <cell r="Q4748">
            <v>0</v>
          </cell>
          <cell r="R4748">
            <v>0</v>
          </cell>
          <cell r="S4748">
            <v>0</v>
          </cell>
          <cell r="T4748">
            <v>0</v>
          </cell>
          <cell r="U4748">
            <v>0</v>
          </cell>
          <cell r="V4748">
            <v>0</v>
          </cell>
          <cell r="W4748">
            <v>0</v>
          </cell>
          <cell r="X4748">
            <v>0</v>
          </cell>
          <cell r="Y4748">
            <v>0</v>
          </cell>
          <cell r="Z4748">
            <v>0</v>
          </cell>
        </row>
        <row r="4749">
          <cell r="M4749">
            <v>0</v>
          </cell>
          <cell r="N4749">
            <v>0</v>
          </cell>
          <cell r="O4749">
            <v>0</v>
          </cell>
          <cell r="P4749">
            <v>0</v>
          </cell>
          <cell r="Q4749">
            <v>0</v>
          </cell>
          <cell r="R4749">
            <v>0</v>
          </cell>
          <cell r="S4749">
            <v>0</v>
          </cell>
          <cell r="T4749">
            <v>0</v>
          </cell>
          <cell r="U4749">
            <v>0</v>
          </cell>
          <cell r="V4749">
            <v>0</v>
          </cell>
          <cell r="W4749">
            <v>0</v>
          </cell>
          <cell r="X4749">
            <v>0</v>
          </cell>
          <cell r="Y4749">
            <v>0</v>
          </cell>
          <cell r="Z4749">
            <v>0</v>
          </cell>
        </row>
        <row r="4750">
          <cell r="M4750">
            <v>0</v>
          </cell>
          <cell r="N4750">
            <v>0</v>
          </cell>
          <cell r="O4750">
            <v>0</v>
          </cell>
          <cell r="P4750">
            <v>0</v>
          </cell>
          <cell r="Q4750">
            <v>0</v>
          </cell>
          <cell r="R4750">
            <v>0</v>
          </cell>
          <cell r="S4750">
            <v>0</v>
          </cell>
          <cell r="T4750">
            <v>0</v>
          </cell>
          <cell r="U4750">
            <v>0</v>
          </cell>
          <cell r="V4750">
            <v>0</v>
          </cell>
          <cell r="W4750">
            <v>0</v>
          </cell>
          <cell r="X4750">
            <v>0</v>
          </cell>
          <cell r="Y4750">
            <v>0</v>
          </cell>
          <cell r="Z4750">
            <v>0</v>
          </cell>
        </row>
        <row r="4751">
          <cell r="M4751">
            <v>0</v>
          </cell>
          <cell r="N4751">
            <v>0</v>
          </cell>
          <cell r="O4751">
            <v>0</v>
          </cell>
          <cell r="P4751">
            <v>0</v>
          </cell>
          <cell r="Q4751">
            <v>0</v>
          </cell>
          <cell r="R4751">
            <v>0</v>
          </cell>
          <cell r="S4751">
            <v>0</v>
          </cell>
          <cell r="T4751">
            <v>0</v>
          </cell>
          <cell r="U4751">
            <v>0</v>
          </cell>
          <cell r="V4751">
            <v>0</v>
          </cell>
          <cell r="W4751">
            <v>0</v>
          </cell>
          <cell r="X4751">
            <v>0</v>
          </cell>
          <cell r="Y4751">
            <v>0</v>
          </cell>
          <cell r="Z4751">
            <v>0</v>
          </cell>
        </row>
        <row r="4752">
          <cell r="M4752">
            <v>0</v>
          </cell>
          <cell r="N4752">
            <v>0</v>
          </cell>
          <cell r="O4752">
            <v>0</v>
          </cell>
          <cell r="P4752">
            <v>0</v>
          </cell>
          <cell r="Q4752">
            <v>0</v>
          </cell>
          <cell r="R4752">
            <v>0</v>
          </cell>
          <cell r="S4752">
            <v>0</v>
          </cell>
          <cell r="T4752">
            <v>0</v>
          </cell>
          <cell r="U4752">
            <v>0</v>
          </cell>
          <cell r="V4752">
            <v>0</v>
          </cell>
          <cell r="W4752">
            <v>0</v>
          </cell>
          <cell r="X4752">
            <v>0</v>
          </cell>
          <cell r="Y4752">
            <v>0</v>
          </cell>
          <cell r="Z4752">
            <v>0</v>
          </cell>
        </row>
        <row r="4753">
          <cell r="M4753">
            <v>0</v>
          </cell>
          <cell r="N4753">
            <v>0</v>
          </cell>
          <cell r="O4753">
            <v>0</v>
          </cell>
          <cell r="P4753">
            <v>0</v>
          </cell>
          <cell r="Q4753">
            <v>0</v>
          </cell>
          <cell r="R4753">
            <v>0</v>
          </cell>
          <cell r="S4753">
            <v>0</v>
          </cell>
          <cell r="T4753">
            <v>0</v>
          </cell>
          <cell r="U4753">
            <v>0</v>
          </cell>
          <cell r="V4753">
            <v>0</v>
          </cell>
          <cell r="W4753">
            <v>0</v>
          </cell>
          <cell r="X4753">
            <v>0</v>
          </cell>
          <cell r="Y4753">
            <v>0</v>
          </cell>
          <cell r="Z4753">
            <v>0</v>
          </cell>
        </row>
        <row r="4754">
          <cell r="M4754">
            <v>0</v>
          </cell>
          <cell r="N4754">
            <v>0</v>
          </cell>
          <cell r="O4754">
            <v>0</v>
          </cell>
          <cell r="P4754">
            <v>0</v>
          </cell>
          <cell r="Q4754">
            <v>0</v>
          </cell>
          <cell r="R4754">
            <v>0</v>
          </cell>
          <cell r="S4754">
            <v>0</v>
          </cell>
          <cell r="T4754">
            <v>0</v>
          </cell>
          <cell r="U4754">
            <v>0</v>
          </cell>
          <cell r="V4754">
            <v>0</v>
          </cell>
          <cell r="W4754">
            <v>0</v>
          </cell>
          <cell r="X4754">
            <v>0</v>
          </cell>
          <cell r="Y4754">
            <v>0</v>
          </cell>
          <cell r="Z4754">
            <v>0</v>
          </cell>
        </row>
        <row r="4755">
          <cell r="M4755">
            <v>0</v>
          </cell>
          <cell r="N4755">
            <v>0</v>
          </cell>
          <cell r="O4755">
            <v>0</v>
          </cell>
          <cell r="P4755">
            <v>0</v>
          </cell>
          <cell r="Q4755">
            <v>0</v>
          </cell>
          <cell r="R4755">
            <v>0</v>
          </cell>
          <cell r="S4755">
            <v>0</v>
          </cell>
          <cell r="T4755">
            <v>0</v>
          </cell>
          <cell r="U4755">
            <v>0</v>
          </cell>
          <cell r="V4755">
            <v>0</v>
          </cell>
          <cell r="W4755">
            <v>0</v>
          </cell>
          <cell r="X4755">
            <v>0</v>
          </cell>
          <cell r="Y4755">
            <v>0</v>
          </cell>
          <cell r="Z4755">
            <v>0</v>
          </cell>
        </row>
        <row r="4756">
          <cell r="M4756">
            <v>0</v>
          </cell>
          <cell r="N4756">
            <v>0</v>
          </cell>
          <cell r="O4756">
            <v>0</v>
          </cell>
          <cell r="P4756">
            <v>0</v>
          </cell>
          <cell r="Q4756">
            <v>0</v>
          </cell>
          <cell r="R4756">
            <v>0</v>
          </cell>
          <cell r="S4756">
            <v>0</v>
          </cell>
          <cell r="T4756">
            <v>0</v>
          </cell>
          <cell r="U4756">
            <v>0</v>
          </cell>
          <cell r="V4756">
            <v>0</v>
          </cell>
          <cell r="W4756">
            <v>0</v>
          </cell>
          <cell r="X4756">
            <v>0</v>
          </cell>
          <cell r="Y4756">
            <v>0</v>
          </cell>
          <cell r="Z4756">
            <v>0</v>
          </cell>
        </row>
        <row r="4757">
          <cell r="M4757">
            <v>0</v>
          </cell>
          <cell r="N4757">
            <v>0</v>
          </cell>
          <cell r="O4757">
            <v>0</v>
          </cell>
          <cell r="P4757">
            <v>0</v>
          </cell>
          <cell r="Q4757">
            <v>0</v>
          </cell>
          <cell r="R4757">
            <v>0</v>
          </cell>
          <cell r="S4757">
            <v>0</v>
          </cell>
          <cell r="T4757">
            <v>0</v>
          </cell>
          <cell r="U4757">
            <v>0</v>
          </cell>
          <cell r="V4757">
            <v>0</v>
          </cell>
          <cell r="W4757">
            <v>0</v>
          </cell>
          <cell r="X4757">
            <v>0</v>
          </cell>
          <cell r="Y4757">
            <v>0</v>
          </cell>
          <cell r="Z4757">
            <v>0</v>
          </cell>
        </row>
        <row r="4758">
          <cell r="M4758">
            <v>0</v>
          </cell>
          <cell r="N4758">
            <v>0</v>
          </cell>
          <cell r="O4758">
            <v>0</v>
          </cell>
          <cell r="P4758">
            <v>0</v>
          </cell>
          <cell r="Q4758">
            <v>0</v>
          </cell>
          <cell r="R4758">
            <v>0</v>
          </cell>
          <cell r="S4758">
            <v>0</v>
          </cell>
          <cell r="T4758">
            <v>0</v>
          </cell>
          <cell r="U4758">
            <v>0</v>
          </cell>
          <cell r="V4758">
            <v>0</v>
          </cell>
          <cell r="W4758">
            <v>0</v>
          </cell>
          <cell r="X4758">
            <v>0</v>
          </cell>
          <cell r="Y4758">
            <v>0</v>
          </cell>
          <cell r="Z4758">
            <v>0</v>
          </cell>
        </row>
        <row r="4759">
          <cell r="M4759">
            <v>0</v>
          </cell>
          <cell r="N4759">
            <v>0</v>
          </cell>
          <cell r="O4759">
            <v>0</v>
          </cell>
          <cell r="P4759">
            <v>0</v>
          </cell>
          <cell r="Q4759">
            <v>0</v>
          </cell>
          <cell r="R4759">
            <v>0</v>
          </cell>
          <cell r="S4759">
            <v>0</v>
          </cell>
          <cell r="T4759">
            <v>0</v>
          </cell>
          <cell r="U4759">
            <v>0</v>
          </cell>
          <cell r="V4759">
            <v>0</v>
          </cell>
          <cell r="W4759">
            <v>0</v>
          </cell>
          <cell r="X4759">
            <v>0</v>
          </cell>
          <cell r="Y4759">
            <v>0</v>
          </cell>
          <cell r="Z4759">
            <v>0</v>
          </cell>
        </row>
        <row r="4760">
          <cell r="M4760">
            <v>0</v>
          </cell>
          <cell r="N4760">
            <v>0</v>
          </cell>
          <cell r="O4760">
            <v>0</v>
          </cell>
          <cell r="P4760">
            <v>0</v>
          </cell>
          <cell r="Q4760">
            <v>0</v>
          </cell>
          <cell r="R4760">
            <v>0</v>
          </cell>
          <cell r="S4760">
            <v>0</v>
          </cell>
          <cell r="T4760">
            <v>0</v>
          </cell>
          <cell r="U4760">
            <v>0</v>
          </cell>
          <cell r="V4760">
            <v>0</v>
          </cell>
          <cell r="W4760">
            <v>0</v>
          </cell>
          <cell r="X4760">
            <v>0</v>
          </cell>
          <cell r="Y4760">
            <v>0</v>
          </cell>
          <cell r="Z4760">
            <v>0</v>
          </cell>
        </row>
        <row r="4761">
          <cell r="M4761">
            <v>0</v>
          </cell>
          <cell r="N4761">
            <v>0</v>
          </cell>
          <cell r="O4761">
            <v>0</v>
          </cell>
          <cell r="P4761">
            <v>0</v>
          </cell>
          <cell r="Q4761">
            <v>0</v>
          </cell>
          <cell r="R4761">
            <v>0</v>
          </cell>
          <cell r="S4761">
            <v>0</v>
          </cell>
          <cell r="T4761">
            <v>0</v>
          </cell>
          <cell r="U4761">
            <v>0</v>
          </cell>
          <cell r="V4761">
            <v>0</v>
          </cell>
          <cell r="W4761">
            <v>0</v>
          </cell>
          <cell r="X4761">
            <v>0</v>
          </cell>
          <cell r="Y4761">
            <v>0</v>
          </cell>
          <cell r="Z4761">
            <v>0</v>
          </cell>
        </row>
        <row r="4762">
          <cell r="M4762">
            <v>0</v>
          </cell>
          <cell r="N4762">
            <v>0</v>
          </cell>
          <cell r="O4762">
            <v>0</v>
          </cell>
          <cell r="P4762">
            <v>0</v>
          </cell>
          <cell r="Q4762">
            <v>0</v>
          </cell>
          <cell r="R4762">
            <v>0</v>
          </cell>
          <cell r="S4762">
            <v>0</v>
          </cell>
          <cell r="T4762">
            <v>0</v>
          </cell>
          <cell r="U4762">
            <v>0</v>
          </cell>
          <cell r="V4762">
            <v>0</v>
          </cell>
          <cell r="W4762">
            <v>0</v>
          </cell>
          <cell r="X4762">
            <v>0</v>
          </cell>
          <cell r="Y4762">
            <v>0</v>
          </cell>
          <cell r="Z4762">
            <v>0</v>
          </cell>
        </row>
        <row r="4763">
          <cell r="M4763">
            <v>0</v>
          </cell>
          <cell r="N4763">
            <v>0</v>
          </cell>
          <cell r="O4763">
            <v>0</v>
          </cell>
          <cell r="P4763">
            <v>0</v>
          </cell>
          <cell r="Q4763">
            <v>0</v>
          </cell>
          <cell r="R4763">
            <v>0</v>
          </cell>
          <cell r="S4763">
            <v>0</v>
          </cell>
          <cell r="T4763">
            <v>0</v>
          </cell>
          <cell r="U4763">
            <v>0</v>
          </cell>
          <cell r="V4763">
            <v>0</v>
          </cell>
          <cell r="W4763">
            <v>0</v>
          </cell>
          <cell r="X4763">
            <v>0</v>
          </cell>
          <cell r="Y4763">
            <v>0</v>
          </cell>
          <cell r="Z4763">
            <v>0</v>
          </cell>
        </row>
        <row r="4764">
          <cell r="M4764">
            <v>0</v>
          </cell>
          <cell r="N4764">
            <v>0</v>
          </cell>
          <cell r="O4764">
            <v>0</v>
          </cell>
          <cell r="P4764">
            <v>0</v>
          </cell>
          <cell r="Q4764">
            <v>0</v>
          </cell>
          <cell r="R4764">
            <v>0</v>
          </cell>
          <cell r="S4764">
            <v>0</v>
          </cell>
          <cell r="T4764">
            <v>0</v>
          </cell>
          <cell r="U4764">
            <v>0</v>
          </cell>
          <cell r="V4764">
            <v>0</v>
          </cell>
          <cell r="W4764">
            <v>0</v>
          </cell>
          <cell r="X4764">
            <v>0</v>
          </cell>
          <cell r="Y4764">
            <v>0</v>
          </cell>
          <cell r="Z4764">
            <v>0</v>
          </cell>
        </row>
        <row r="4765">
          <cell r="M4765">
            <v>0</v>
          </cell>
          <cell r="N4765">
            <v>0</v>
          </cell>
          <cell r="O4765">
            <v>0</v>
          </cell>
          <cell r="P4765">
            <v>0</v>
          </cell>
          <cell r="Q4765">
            <v>0</v>
          </cell>
          <cell r="R4765">
            <v>0</v>
          </cell>
          <cell r="S4765">
            <v>0</v>
          </cell>
          <cell r="T4765">
            <v>0</v>
          </cell>
          <cell r="U4765">
            <v>0</v>
          </cell>
          <cell r="V4765">
            <v>0</v>
          </cell>
          <cell r="W4765">
            <v>0</v>
          </cell>
          <cell r="X4765">
            <v>0</v>
          </cell>
          <cell r="Y4765">
            <v>0</v>
          </cell>
          <cell r="Z4765">
            <v>0</v>
          </cell>
        </row>
        <row r="4766">
          <cell r="M4766">
            <v>0</v>
          </cell>
          <cell r="N4766">
            <v>0</v>
          </cell>
          <cell r="O4766">
            <v>0</v>
          </cell>
          <cell r="P4766">
            <v>0</v>
          </cell>
          <cell r="Q4766">
            <v>0</v>
          </cell>
          <cell r="R4766">
            <v>0</v>
          </cell>
          <cell r="S4766">
            <v>0</v>
          </cell>
          <cell r="T4766">
            <v>0</v>
          </cell>
          <cell r="U4766">
            <v>0</v>
          </cell>
          <cell r="V4766">
            <v>0</v>
          </cell>
          <cell r="W4766">
            <v>0</v>
          </cell>
          <cell r="X4766">
            <v>0</v>
          </cell>
          <cell r="Y4766">
            <v>0</v>
          </cell>
          <cell r="Z4766">
            <v>0</v>
          </cell>
        </row>
        <row r="4767">
          <cell r="M4767">
            <v>0</v>
          </cell>
          <cell r="N4767">
            <v>0</v>
          </cell>
          <cell r="O4767">
            <v>0</v>
          </cell>
          <cell r="P4767">
            <v>0</v>
          </cell>
          <cell r="Q4767">
            <v>0</v>
          </cell>
          <cell r="R4767">
            <v>0</v>
          </cell>
          <cell r="S4767">
            <v>0</v>
          </cell>
          <cell r="T4767">
            <v>0</v>
          </cell>
          <cell r="U4767">
            <v>0</v>
          </cell>
          <cell r="V4767">
            <v>0</v>
          </cell>
          <cell r="W4767">
            <v>0</v>
          </cell>
          <cell r="X4767">
            <v>0</v>
          </cell>
          <cell r="Y4767">
            <v>0</v>
          </cell>
          <cell r="Z4767">
            <v>0</v>
          </cell>
        </row>
        <row r="4768">
          <cell r="M4768">
            <v>0</v>
          </cell>
          <cell r="N4768">
            <v>0</v>
          </cell>
          <cell r="O4768">
            <v>0</v>
          </cell>
          <cell r="P4768">
            <v>0</v>
          </cell>
          <cell r="Q4768">
            <v>0</v>
          </cell>
          <cell r="R4768">
            <v>0</v>
          </cell>
          <cell r="S4768">
            <v>0</v>
          </cell>
          <cell r="T4768">
            <v>0</v>
          </cell>
          <cell r="U4768">
            <v>0</v>
          </cell>
          <cell r="V4768">
            <v>0</v>
          </cell>
          <cell r="W4768">
            <v>0</v>
          </cell>
          <cell r="X4768">
            <v>0</v>
          </cell>
          <cell r="Y4768">
            <v>0</v>
          </cell>
          <cell r="Z4768">
            <v>0</v>
          </cell>
        </row>
        <row r="4769">
          <cell r="M4769">
            <v>0</v>
          </cell>
          <cell r="N4769">
            <v>0</v>
          </cell>
          <cell r="O4769">
            <v>0</v>
          </cell>
          <cell r="P4769">
            <v>0</v>
          </cell>
          <cell r="Q4769">
            <v>0</v>
          </cell>
          <cell r="R4769">
            <v>0</v>
          </cell>
          <cell r="S4769">
            <v>0</v>
          </cell>
          <cell r="T4769">
            <v>0</v>
          </cell>
          <cell r="U4769">
            <v>0</v>
          </cell>
          <cell r="V4769">
            <v>0</v>
          </cell>
          <cell r="W4769">
            <v>0</v>
          </cell>
          <cell r="X4769">
            <v>0</v>
          </cell>
          <cell r="Y4769">
            <v>0</v>
          </cell>
          <cell r="Z4769">
            <v>0</v>
          </cell>
        </row>
        <row r="4770">
          <cell r="M4770">
            <v>0</v>
          </cell>
          <cell r="N4770">
            <v>0</v>
          </cell>
          <cell r="O4770">
            <v>0</v>
          </cell>
          <cell r="P4770">
            <v>0</v>
          </cell>
          <cell r="Q4770">
            <v>0</v>
          </cell>
          <cell r="R4770">
            <v>0</v>
          </cell>
          <cell r="S4770">
            <v>0</v>
          </cell>
          <cell r="T4770">
            <v>0</v>
          </cell>
          <cell r="U4770">
            <v>0</v>
          </cell>
          <cell r="V4770">
            <v>0</v>
          </cell>
          <cell r="W4770">
            <v>0</v>
          </cell>
          <cell r="X4770">
            <v>0</v>
          </cell>
          <cell r="Y4770">
            <v>0</v>
          </cell>
          <cell r="Z4770">
            <v>0</v>
          </cell>
        </row>
        <row r="4771">
          <cell r="M4771">
            <v>0</v>
          </cell>
          <cell r="N4771">
            <v>0</v>
          </cell>
          <cell r="O4771">
            <v>0</v>
          </cell>
          <cell r="P4771">
            <v>0</v>
          </cell>
          <cell r="Q4771">
            <v>0</v>
          </cell>
          <cell r="R4771">
            <v>0</v>
          </cell>
          <cell r="S4771">
            <v>0</v>
          </cell>
          <cell r="T4771">
            <v>0</v>
          </cell>
          <cell r="U4771">
            <v>0</v>
          </cell>
          <cell r="V4771">
            <v>0</v>
          </cell>
          <cell r="W4771">
            <v>0</v>
          </cell>
          <cell r="X4771">
            <v>0</v>
          </cell>
          <cell r="Y4771">
            <v>0</v>
          </cell>
          <cell r="Z4771">
            <v>0</v>
          </cell>
        </row>
        <row r="4772">
          <cell r="M4772">
            <v>0</v>
          </cell>
          <cell r="N4772">
            <v>0</v>
          </cell>
          <cell r="O4772">
            <v>0</v>
          </cell>
          <cell r="P4772">
            <v>0</v>
          </cell>
          <cell r="Q4772">
            <v>0</v>
          </cell>
          <cell r="R4772">
            <v>0</v>
          </cell>
          <cell r="S4772">
            <v>0</v>
          </cell>
          <cell r="T4772">
            <v>0</v>
          </cell>
          <cell r="U4772">
            <v>0</v>
          </cell>
          <cell r="V4772">
            <v>0</v>
          </cell>
          <cell r="W4772">
            <v>0</v>
          </cell>
          <cell r="X4772">
            <v>0</v>
          </cell>
          <cell r="Y4772">
            <v>0</v>
          </cell>
          <cell r="Z4772">
            <v>0</v>
          </cell>
        </row>
        <row r="4773">
          <cell r="M4773">
            <v>0</v>
          </cell>
          <cell r="N4773">
            <v>0</v>
          </cell>
          <cell r="O4773">
            <v>0</v>
          </cell>
          <cell r="P4773">
            <v>0</v>
          </cell>
          <cell r="Q4773">
            <v>0</v>
          </cell>
          <cell r="R4773">
            <v>0</v>
          </cell>
          <cell r="S4773">
            <v>0</v>
          </cell>
          <cell r="T4773">
            <v>0</v>
          </cell>
          <cell r="U4773">
            <v>0</v>
          </cell>
          <cell r="V4773">
            <v>0</v>
          </cell>
          <cell r="W4773">
            <v>0</v>
          </cell>
          <cell r="X4773">
            <v>0</v>
          </cell>
          <cell r="Y4773">
            <v>0</v>
          </cell>
          <cell r="Z4773">
            <v>0</v>
          </cell>
        </row>
        <row r="4774">
          <cell r="M4774">
            <v>0</v>
          </cell>
          <cell r="N4774">
            <v>0</v>
          </cell>
          <cell r="O4774">
            <v>0</v>
          </cell>
          <cell r="P4774">
            <v>0</v>
          </cell>
          <cell r="Q4774">
            <v>0</v>
          </cell>
          <cell r="R4774">
            <v>0</v>
          </cell>
          <cell r="S4774">
            <v>0</v>
          </cell>
          <cell r="T4774">
            <v>0</v>
          </cell>
          <cell r="U4774">
            <v>0</v>
          </cell>
          <cell r="V4774">
            <v>0</v>
          </cell>
          <cell r="W4774">
            <v>0</v>
          </cell>
          <cell r="X4774">
            <v>0</v>
          </cell>
          <cell r="Y4774">
            <v>0</v>
          </cell>
          <cell r="Z4774">
            <v>0</v>
          </cell>
        </row>
        <row r="4775">
          <cell r="M4775">
            <v>0</v>
          </cell>
          <cell r="N4775">
            <v>0</v>
          </cell>
          <cell r="O4775">
            <v>0</v>
          </cell>
          <cell r="P4775">
            <v>0</v>
          </cell>
          <cell r="Q4775">
            <v>0</v>
          </cell>
          <cell r="R4775">
            <v>0</v>
          </cell>
          <cell r="S4775">
            <v>0</v>
          </cell>
          <cell r="T4775">
            <v>0</v>
          </cell>
          <cell r="U4775">
            <v>0</v>
          </cell>
          <cell r="V4775">
            <v>0</v>
          </cell>
          <cell r="W4775">
            <v>0</v>
          </cell>
          <cell r="X4775">
            <v>0</v>
          </cell>
          <cell r="Y4775">
            <v>0</v>
          </cell>
          <cell r="Z4775">
            <v>0</v>
          </cell>
        </row>
        <row r="4776">
          <cell r="M4776">
            <v>0</v>
          </cell>
          <cell r="N4776">
            <v>0</v>
          </cell>
          <cell r="O4776">
            <v>0</v>
          </cell>
          <cell r="P4776">
            <v>0</v>
          </cell>
          <cell r="Q4776">
            <v>0</v>
          </cell>
          <cell r="R4776">
            <v>0</v>
          </cell>
          <cell r="S4776">
            <v>0</v>
          </cell>
          <cell r="T4776">
            <v>0</v>
          </cell>
          <cell r="U4776">
            <v>0</v>
          </cell>
          <cell r="V4776">
            <v>0</v>
          </cell>
          <cell r="W4776">
            <v>0</v>
          </cell>
          <cell r="X4776">
            <v>0</v>
          </cell>
          <cell r="Y4776">
            <v>0</v>
          </cell>
          <cell r="Z4776">
            <v>0</v>
          </cell>
        </row>
        <row r="4777">
          <cell r="M4777">
            <v>0</v>
          </cell>
          <cell r="N4777">
            <v>0</v>
          </cell>
          <cell r="O4777">
            <v>0</v>
          </cell>
          <cell r="P4777">
            <v>0</v>
          </cell>
          <cell r="Q4777">
            <v>0</v>
          </cell>
          <cell r="R4777">
            <v>0</v>
          </cell>
          <cell r="S4777">
            <v>0</v>
          </cell>
          <cell r="T4777">
            <v>0</v>
          </cell>
          <cell r="U4777">
            <v>0</v>
          </cell>
          <cell r="V4777">
            <v>0</v>
          </cell>
          <cell r="W4777">
            <v>0</v>
          </cell>
          <cell r="X4777">
            <v>0</v>
          </cell>
          <cell r="Y4777">
            <v>0</v>
          </cell>
          <cell r="Z4777">
            <v>0</v>
          </cell>
        </row>
        <row r="4778">
          <cell r="M4778">
            <v>0</v>
          </cell>
          <cell r="N4778">
            <v>0</v>
          </cell>
          <cell r="O4778">
            <v>0</v>
          </cell>
          <cell r="P4778">
            <v>0</v>
          </cell>
          <cell r="Q4778">
            <v>0</v>
          </cell>
          <cell r="R4778">
            <v>0</v>
          </cell>
          <cell r="S4778">
            <v>0</v>
          </cell>
          <cell r="T4778">
            <v>0</v>
          </cell>
          <cell r="U4778">
            <v>0</v>
          </cell>
          <cell r="V4778">
            <v>0</v>
          </cell>
          <cell r="W4778">
            <v>0</v>
          </cell>
          <cell r="X4778">
            <v>0</v>
          </cell>
          <cell r="Y4778">
            <v>0</v>
          </cell>
          <cell r="Z4778">
            <v>0</v>
          </cell>
        </row>
        <row r="4779">
          <cell r="M4779">
            <v>0</v>
          </cell>
          <cell r="N4779">
            <v>0</v>
          </cell>
          <cell r="O4779">
            <v>0</v>
          </cell>
          <cell r="P4779">
            <v>0</v>
          </cell>
          <cell r="Q4779">
            <v>0</v>
          </cell>
          <cell r="R4779">
            <v>0</v>
          </cell>
          <cell r="S4779">
            <v>0</v>
          </cell>
          <cell r="T4779">
            <v>0</v>
          </cell>
          <cell r="U4779">
            <v>0</v>
          </cell>
          <cell r="V4779">
            <v>0</v>
          </cell>
          <cell r="W4779">
            <v>0</v>
          </cell>
          <cell r="X4779">
            <v>0</v>
          </cell>
          <cell r="Y4779">
            <v>0</v>
          </cell>
          <cell r="Z4779">
            <v>0</v>
          </cell>
        </row>
        <row r="4780">
          <cell r="M4780">
            <v>0</v>
          </cell>
          <cell r="N4780">
            <v>0</v>
          </cell>
          <cell r="O4780">
            <v>0</v>
          </cell>
          <cell r="P4780">
            <v>0</v>
          </cell>
          <cell r="Q4780">
            <v>0</v>
          </cell>
          <cell r="R4780">
            <v>0</v>
          </cell>
          <cell r="S4780">
            <v>0</v>
          </cell>
          <cell r="T4780">
            <v>0</v>
          </cell>
          <cell r="U4780">
            <v>0</v>
          </cell>
          <cell r="V4780">
            <v>0</v>
          </cell>
          <cell r="W4780">
            <v>0</v>
          </cell>
          <cell r="X4780">
            <v>0</v>
          </cell>
          <cell r="Y4780">
            <v>0</v>
          </cell>
          <cell r="Z4780">
            <v>0</v>
          </cell>
        </row>
        <row r="4781">
          <cell r="M4781">
            <v>0</v>
          </cell>
          <cell r="N4781">
            <v>0</v>
          </cell>
          <cell r="O4781">
            <v>0</v>
          </cell>
          <cell r="P4781">
            <v>0</v>
          </cell>
          <cell r="Q4781">
            <v>0</v>
          </cell>
          <cell r="R4781">
            <v>0</v>
          </cell>
          <cell r="S4781">
            <v>0</v>
          </cell>
          <cell r="T4781">
            <v>0</v>
          </cell>
          <cell r="U4781">
            <v>0</v>
          </cell>
          <cell r="V4781">
            <v>0</v>
          </cell>
          <cell r="W4781">
            <v>0</v>
          </cell>
          <cell r="X4781">
            <v>0</v>
          </cell>
          <cell r="Y4781">
            <v>0</v>
          </cell>
          <cell r="Z4781">
            <v>0</v>
          </cell>
        </row>
        <row r="4782">
          <cell r="M4782">
            <v>0</v>
          </cell>
          <cell r="N4782">
            <v>0</v>
          </cell>
          <cell r="O4782">
            <v>0</v>
          </cell>
          <cell r="P4782">
            <v>0</v>
          </cell>
          <cell r="Q4782">
            <v>0</v>
          </cell>
          <cell r="R4782">
            <v>0</v>
          </cell>
          <cell r="S4782">
            <v>0</v>
          </cell>
          <cell r="T4782">
            <v>0</v>
          </cell>
          <cell r="U4782">
            <v>0</v>
          </cell>
          <cell r="V4782">
            <v>0</v>
          </cell>
          <cell r="W4782">
            <v>0</v>
          </cell>
          <cell r="X4782">
            <v>0</v>
          </cell>
          <cell r="Y4782">
            <v>0</v>
          </cell>
          <cell r="Z4782">
            <v>0</v>
          </cell>
        </row>
        <row r="4783">
          <cell r="M4783">
            <v>0</v>
          </cell>
          <cell r="N4783">
            <v>0</v>
          </cell>
          <cell r="O4783">
            <v>0</v>
          </cell>
          <cell r="P4783">
            <v>0</v>
          </cell>
          <cell r="Q4783">
            <v>0</v>
          </cell>
          <cell r="R4783">
            <v>0</v>
          </cell>
          <cell r="S4783">
            <v>0</v>
          </cell>
          <cell r="T4783">
            <v>0</v>
          </cell>
          <cell r="U4783">
            <v>0</v>
          </cell>
          <cell r="V4783">
            <v>0</v>
          </cell>
          <cell r="W4783">
            <v>0</v>
          </cell>
          <cell r="X4783">
            <v>0</v>
          </cell>
          <cell r="Y4783">
            <v>0</v>
          </cell>
          <cell r="Z4783">
            <v>0</v>
          </cell>
        </row>
        <row r="4784">
          <cell r="M4784">
            <v>0</v>
          </cell>
          <cell r="N4784">
            <v>0</v>
          </cell>
          <cell r="O4784">
            <v>0</v>
          </cell>
          <cell r="P4784">
            <v>0</v>
          </cell>
          <cell r="Q4784">
            <v>0</v>
          </cell>
          <cell r="R4784">
            <v>0</v>
          </cell>
          <cell r="S4784">
            <v>0</v>
          </cell>
          <cell r="T4784">
            <v>0</v>
          </cell>
          <cell r="U4784">
            <v>0</v>
          </cell>
          <cell r="V4784">
            <v>0</v>
          </cell>
          <cell r="W4784">
            <v>0</v>
          </cell>
          <cell r="X4784">
            <v>0</v>
          </cell>
          <cell r="Y4784">
            <v>0</v>
          </cell>
          <cell r="Z4784">
            <v>0</v>
          </cell>
        </row>
        <row r="4785">
          <cell r="M4785">
            <v>0</v>
          </cell>
          <cell r="N4785">
            <v>0</v>
          </cell>
          <cell r="O4785">
            <v>0</v>
          </cell>
          <cell r="P4785">
            <v>0</v>
          </cell>
          <cell r="Q4785">
            <v>0</v>
          </cell>
          <cell r="R4785">
            <v>0</v>
          </cell>
          <cell r="S4785">
            <v>0</v>
          </cell>
          <cell r="T4785">
            <v>0</v>
          </cell>
          <cell r="U4785">
            <v>0</v>
          </cell>
          <cell r="V4785">
            <v>0</v>
          </cell>
          <cell r="W4785">
            <v>0</v>
          </cell>
          <cell r="X4785">
            <v>0</v>
          </cell>
          <cell r="Y4785">
            <v>0</v>
          </cell>
          <cell r="Z4785">
            <v>0</v>
          </cell>
        </row>
        <row r="4786">
          <cell r="M4786">
            <v>0</v>
          </cell>
          <cell r="N4786">
            <v>0</v>
          </cell>
          <cell r="O4786">
            <v>0</v>
          </cell>
          <cell r="P4786">
            <v>0</v>
          </cell>
          <cell r="Q4786">
            <v>0</v>
          </cell>
          <cell r="R4786">
            <v>0</v>
          </cell>
          <cell r="S4786">
            <v>0</v>
          </cell>
          <cell r="T4786">
            <v>0</v>
          </cell>
          <cell r="U4786">
            <v>0</v>
          </cell>
          <cell r="V4786">
            <v>0</v>
          </cell>
          <cell r="W4786">
            <v>0</v>
          </cell>
          <cell r="X4786">
            <v>0</v>
          </cell>
          <cell r="Y4786">
            <v>0</v>
          </cell>
          <cell r="Z4786">
            <v>0</v>
          </cell>
        </row>
        <row r="4787">
          <cell r="M4787">
            <v>0</v>
          </cell>
          <cell r="N4787">
            <v>0</v>
          </cell>
          <cell r="O4787">
            <v>0</v>
          </cell>
          <cell r="P4787">
            <v>0</v>
          </cell>
          <cell r="Q4787">
            <v>0</v>
          </cell>
          <cell r="R4787">
            <v>0</v>
          </cell>
          <cell r="S4787">
            <v>0</v>
          </cell>
          <cell r="T4787">
            <v>0</v>
          </cell>
          <cell r="U4787">
            <v>0</v>
          </cell>
          <cell r="V4787">
            <v>0</v>
          </cell>
          <cell r="W4787">
            <v>0</v>
          </cell>
          <cell r="X4787">
            <v>0</v>
          </cell>
          <cell r="Y4787">
            <v>0</v>
          </cell>
          <cell r="Z4787">
            <v>0</v>
          </cell>
        </row>
        <row r="4788">
          <cell r="M4788">
            <v>0</v>
          </cell>
          <cell r="N4788">
            <v>0</v>
          </cell>
          <cell r="O4788">
            <v>0</v>
          </cell>
          <cell r="P4788">
            <v>0</v>
          </cell>
          <cell r="Q4788">
            <v>0</v>
          </cell>
          <cell r="R4788">
            <v>0</v>
          </cell>
          <cell r="S4788">
            <v>0</v>
          </cell>
          <cell r="T4788">
            <v>0</v>
          </cell>
          <cell r="U4788">
            <v>0</v>
          </cell>
          <cell r="V4788">
            <v>0</v>
          </cell>
          <cell r="W4788">
            <v>0</v>
          </cell>
          <cell r="X4788">
            <v>0</v>
          </cell>
          <cell r="Y4788">
            <v>0</v>
          </cell>
          <cell r="Z4788">
            <v>0</v>
          </cell>
        </row>
        <row r="4789">
          <cell r="M4789">
            <v>0</v>
          </cell>
          <cell r="N4789">
            <v>0</v>
          </cell>
          <cell r="O4789">
            <v>0</v>
          </cell>
          <cell r="P4789">
            <v>0</v>
          </cell>
          <cell r="Q4789">
            <v>0</v>
          </cell>
          <cell r="R4789">
            <v>0</v>
          </cell>
          <cell r="S4789">
            <v>0</v>
          </cell>
          <cell r="T4789">
            <v>0</v>
          </cell>
          <cell r="U4789">
            <v>0</v>
          </cell>
          <cell r="V4789">
            <v>0</v>
          </cell>
          <cell r="W4789">
            <v>0</v>
          </cell>
          <cell r="X4789">
            <v>0</v>
          </cell>
          <cell r="Y4789">
            <v>0</v>
          </cell>
          <cell r="Z4789">
            <v>0</v>
          </cell>
        </row>
        <row r="4790">
          <cell r="M4790">
            <v>0</v>
          </cell>
          <cell r="N4790">
            <v>0</v>
          </cell>
          <cell r="O4790">
            <v>0</v>
          </cell>
          <cell r="P4790">
            <v>0</v>
          </cell>
          <cell r="Q4790">
            <v>0</v>
          </cell>
          <cell r="R4790">
            <v>0</v>
          </cell>
          <cell r="S4790">
            <v>0</v>
          </cell>
          <cell r="T4790">
            <v>0</v>
          </cell>
          <cell r="U4790">
            <v>0</v>
          </cell>
          <cell r="V4790">
            <v>0</v>
          </cell>
          <cell r="W4790">
            <v>0</v>
          </cell>
          <cell r="X4790">
            <v>0</v>
          </cell>
          <cell r="Y4790">
            <v>0</v>
          </cell>
          <cell r="Z4790">
            <v>0</v>
          </cell>
        </row>
        <row r="4791">
          <cell r="M4791">
            <v>0</v>
          </cell>
          <cell r="N4791">
            <v>0</v>
          </cell>
          <cell r="O4791">
            <v>0</v>
          </cell>
          <cell r="P4791">
            <v>0</v>
          </cell>
          <cell r="Q4791">
            <v>0</v>
          </cell>
          <cell r="R4791">
            <v>0</v>
          </cell>
          <cell r="S4791">
            <v>0</v>
          </cell>
          <cell r="T4791">
            <v>0</v>
          </cell>
          <cell r="U4791">
            <v>0</v>
          </cell>
          <cell r="V4791">
            <v>0</v>
          </cell>
          <cell r="W4791">
            <v>0</v>
          </cell>
          <cell r="X4791">
            <v>0</v>
          </cell>
          <cell r="Y4791">
            <v>0</v>
          </cell>
          <cell r="Z4791">
            <v>0</v>
          </cell>
        </row>
        <row r="4792">
          <cell r="M4792">
            <v>0</v>
          </cell>
          <cell r="N4792">
            <v>0</v>
          </cell>
          <cell r="O4792">
            <v>0</v>
          </cell>
          <cell r="P4792">
            <v>0</v>
          </cell>
          <cell r="Q4792">
            <v>0</v>
          </cell>
          <cell r="R4792">
            <v>0</v>
          </cell>
          <cell r="S4792">
            <v>0</v>
          </cell>
          <cell r="T4792">
            <v>0</v>
          </cell>
          <cell r="U4792">
            <v>0</v>
          </cell>
          <cell r="V4792">
            <v>0</v>
          </cell>
          <cell r="W4792">
            <v>0</v>
          </cell>
          <cell r="X4792">
            <v>0</v>
          </cell>
          <cell r="Y4792">
            <v>0</v>
          </cell>
          <cell r="Z4792">
            <v>0</v>
          </cell>
        </row>
        <row r="4793">
          <cell r="M4793">
            <v>0</v>
          </cell>
          <cell r="N4793">
            <v>0</v>
          </cell>
          <cell r="O4793">
            <v>0</v>
          </cell>
          <cell r="P4793">
            <v>0</v>
          </cell>
          <cell r="Q4793">
            <v>0</v>
          </cell>
          <cell r="R4793">
            <v>0</v>
          </cell>
          <cell r="S4793">
            <v>0</v>
          </cell>
          <cell r="T4793">
            <v>0</v>
          </cell>
          <cell r="U4793">
            <v>0</v>
          </cell>
          <cell r="V4793">
            <v>0</v>
          </cell>
          <cell r="W4793">
            <v>0</v>
          </cell>
          <cell r="X4793">
            <v>0</v>
          </cell>
          <cell r="Y4793">
            <v>0</v>
          </cell>
          <cell r="Z4793">
            <v>0</v>
          </cell>
        </row>
        <row r="4794">
          <cell r="M4794">
            <v>0</v>
          </cell>
          <cell r="N4794">
            <v>0</v>
          </cell>
          <cell r="O4794">
            <v>0</v>
          </cell>
          <cell r="P4794">
            <v>0</v>
          </cell>
          <cell r="Q4794">
            <v>0</v>
          </cell>
          <cell r="R4794">
            <v>0</v>
          </cell>
          <cell r="S4794">
            <v>0</v>
          </cell>
          <cell r="T4794">
            <v>0</v>
          </cell>
          <cell r="U4794">
            <v>0</v>
          </cell>
          <cell r="V4794">
            <v>0</v>
          </cell>
          <cell r="W4794">
            <v>0</v>
          </cell>
          <cell r="X4794">
            <v>0</v>
          </cell>
          <cell r="Y4794">
            <v>0</v>
          </cell>
          <cell r="Z4794">
            <v>0</v>
          </cell>
        </row>
        <row r="4795">
          <cell r="M4795">
            <v>0</v>
          </cell>
          <cell r="N4795">
            <v>0</v>
          </cell>
          <cell r="O4795">
            <v>0</v>
          </cell>
          <cell r="P4795">
            <v>0</v>
          </cell>
          <cell r="Q4795">
            <v>0</v>
          </cell>
          <cell r="R4795">
            <v>0</v>
          </cell>
          <cell r="S4795">
            <v>0</v>
          </cell>
          <cell r="T4795">
            <v>0</v>
          </cell>
          <cell r="U4795">
            <v>0</v>
          </cell>
          <cell r="V4795">
            <v>0</v>
          </cell>
          <cell r="W4795">
            <v>0</v>
          </cell>
          <cell r="X4795">
            <v>0</v>
          </cell>
          <cell r="Y4795">
            <v>0</v>
          </cell>
          <cell r="Z4795">
            <v>0</v>
          </cell>
        </row>
        <row r="4796">
          <cell r="M4796">
            <v>0</v>
          </cell>
          <cell r="N4796">
            <v>0</v>
          </cell>
          <cell r="O4796">
            <v>0</v>
          </cell>
          <cell r="P4796">
            <v>0</v>
          </cell>
          <cell r="Q4796">
            <v>0</v>
          </cell>
          <cell r="R4796">
            <v>0</v>
          </cell>
          <cell r="S4796">
            <v>0</v>
          </cell>
          <cell r="T4796">
            <v>0</v>
          </cell>
          <cell r="U4796">
            <v>0</v>
          </cell>
          <cell r="V4796">
            <v>0</v>
          </cell>
          <cell r="W4796">
            <v>0</v>
          </cell>
          <cell r="X4796">
            <v>0</v>
          </cell>
          <cell r="Y4796">
            <v>0</v>
          </cell>
          <cell r="Z4796">
            <v>0</v>
          </cell>
        </row>
        <row r="4797">
          <cell r="M4797">
            <v>0</v>
          </cell>
          <cell r="N4797">
            <v>0</v>
          </cell>
          <cell r="O4797">
            <v>0</v>
          </cell>
          <cell r="P4797">
            <v>0</v>
          </cell>
          <cell r="Q4797">
            <v>0</v>
          </cell>
          <cell r="R4797">
            <v>0</v>
          </cell>
          <cell r="S4797">
            <v>0</v>
          </cell>
          <cell r="T4797">
            <v>0</v>
          </cell>
          <cell r="U4797">
            <v>0</v>
          </cell>
          <cell r="V4797">
            <v>0</v>
          </cell>
          <cell r="W4797">
            <v>0</v>
          </cell>
          <cell r="X4797">
            <v>0</v>
          </cell>
          <cell r="Y4797">
            <v>0</v>
          </cell>
          <cell r="Z4797">
            <v>0</v>
          </cell>
        </row>
        <row r="4798">
          <cell r="M4798">
            <v>0</v>
          </cell>
          <cell r="N4798">
            <v>0</v>
          </cell>
          <cell r="O4798">
            <v>0</v>
          </cell>
          <cell r="P4798">
            <v>0</v>
          </cell>
          <cell r="Q4798">
            <v>0</v>
          </cell>
          <cell r="R4798">
            <v>0</v>
          </cell>
          <cell r="S4798">
            <v>0</v>
          </cell>
          <cell r="T4798">
            <v>0</v>
          </cell>
          <cell r="U4798">
            <v>0</v>
          </cell>
          <cell r="V4798">
            <v>0</v>
          </cell>
          <cell r="W4798">
            <v>0</v>
          </cell>
          <cell r="X4798">
            <v>0</v>
          </cell>
          <cell r="Y4798">
            <v>0</v>
          </cell>
          <cell r="Z4798">
            <v>0</v>
          </cell>
        </row>
        <row r="4799">
          <cell r="M4799">
            <v>0</v>
          </cell>
          <cell r="N4799">
            <v>0</v>
          </cell>
          <cell r="O4799">
            <v>0</v>
          </cell>
          <cell r="P4799">
            <v>0</v>
          </cell>
          <cell r="Q4799">
            <v>0</v>
          </cell>
          <cell r="R4799">
            <v>0</v>
          </cell>
          <cell r="S4799">
            <v>0</v>
          </cell>
          <cell r="T4799">
            <v>0</v>
          </cell>
          <cell r="U4799">
            <v>0</v>
          </cell>
          <cell r="V4799">
            <v>0</v>
          </cell>
          <cell r="W4799">
            <v>0</v>
          </cell>
          <cell r="X4799">
            <v>0</v>
          </cell>
          <cell r="Y4799">
            <v>0</v>
          </cell>
          <cell r="Z4799">
            <v>0</v>
          </cell>
        </row>
        <row r="4800">
          <cell r="M4800">
            <v>0</v>
          </cell>
          <cell r="N4800">
            <v>0</v>
          </cell>
          <cell r="O4800">
            <v>0</v>
          </cell>
          <cell r="P4800">
            <v>0</v>
          </cell>
          <cell r="Q4800">
            <v>0</v>
          </cell>
          <cell r="R4800">
            <v>0</v>
          </cell>
          <cell r="S4800">
            <v>0</v>
          </cell>
          <cell r="T4800">
            <v>0</v>
          </cell>
          <cell r="U4800">
            <v>0</v>
          </cell>
          <cell r="V4800">
            <v>0</v>
          </cell>
          <cell r="W4800">
            <v>0</v>
          </cell>
          <cell r="X4800">
            <v>0</v>
          </cell>
          <cell r="Y4800">
            <v>0</v>
          </cell>
          <cell r="Z4800">
            <v>0</v>
          </cell>
        </row>
        <row r="4801">
          <cell r="M4801">
            <v>0</v>
          </cell>
          <cell r="N4801">
            <v>0</v>
          </cell>
          <cell r="O4801">
            <v>0</v>
          </cell>
          <cell r="P4801">
            <v>0</v>
          </cell>
          <cell r="Q4801">
            <v>0</v>
          </cell>
          <cell r="R4801">
            <v>0</v>
          </cell>
          <cell r="S4801">
            <v>0</v>
          </cell>
          <cell r="T4801">
            <v>0</v>
          </cell>
          <cell r="U4801">
            <v>0</v>
          </cell>
          <cell r="V4801">
            <v>0</v>
          </cell>
          <cell r="W4801">
            <v>0</v>
          </cell>
          <cell r="X4801">
            <v>0</v>
          </cell>
          <cell r="Y4801">
            <v>0</v>
          </cell>
          <cell r="Z4801">
            <v>0</v>
          </cell>
        </row>
        <row r="4802">
          <cell r="M4802">
            <v>0</v>
          </cell>
          <cell r="N4802">
            <v>0</v>
          </cell>
          <cell r="O4802">
            <v>0</v>
          </cell>
          <cell r="P4802">
            <v>0</v>
          </cell>
          <cell r="Q4802">
            <v>0</v>
          </cell>
          <cell r="R4802">
            <v>0</v>
          </cell>
          <cell r="S4802">
            <v>0</v>
          </cell>
          <cell r="T4802">
            <v>0</v>
          </cell>
          <cell r="U4802">
            <v>0</v>
          </cell>
          <cell r="V4802">
            <v>0</v>
          </cell>
          <cell r="W4802">
            <v>0</v>
          </cell>
          <cell r="X4802">
            <v>0</v>
          </cell>
          <cell r="Y4802">
            <v>0</v>
          </cell>
          <cell r="Z4802">
            <v>0</v>
          </cell>
        </row>
        <row r="4803">
          <cell r="M4803">
            <v>0</v>
          </cell>
          <cell r="N4803">
            <v>0</v>
          </cell>
          <cell r="O4803">
            <v>0</v>
          </cell>
          <cell r="P4803">
            <v>0</v>
          </cell>
          <cell r="Q4803">
            <v>0</v>
          </cell>
          <cell r="R4803">
            <v>0</v>
          </cell>
          <cell r="S4803">
            <v>0</v>
          </cell>
          <cell r="T4803">
            <v>0</v>
          </cell>
          <cell r="U4803">
            <v>0</v>
          </cell>
          <cell r="V4803">
            <v>0</v>
          </cell>
          <cell r="W4803">
            <v>0</v>
          </cell>
          <cell r="X4803">
            <v>0</v>
          </cell>
          <cell r="Y4803">
            <v>0</v>
          </cell>
          <cell r="Z4803">
            <v>0</v>
          </cell>
        </row>
        <row r="4804">
          <cell r="M4804">
            <v>0</v>
          </cell>
          <cell r="N4804">
            <v>0</v>
          </cell>
          <cell r="O4804">
            <v>0</v>
          </cell>
          <cell r="P4804">
            <v>0</v>
          </cell>
          <cell r="Q4804">
            <v>0</v>
          </cell>
          <cell r="R4804">
            <v>0</v>
          </cell>
          <cell r="S4804">
            <v>0</v>
          </cell>
          <cell r="T4804">
            <v>0</v>
          </cell>
          <cell r="U4804">
            <v>0</v>
          </cell>
          <cell r="V4804">
            <v>0</v>
          </cell>
          <cell r="W4804">
            <v>0</v>
          </cell>
          <cell r="X4804">
            <v>0</v>
          </cell>
          <cell r="Y4804">
            <v>0</v>
          </cell>
          <cell r="Z4804">
            <v>0</v>
          </cell>
        </row>
        <row r="4805">
          <cell r="M4805">
            <v>0</v>
          </cell>
          <cell r="N4805">
            <v>0</v>
          </cell>
          <cell r="O4805">
            <v>0</v>
          </cell>
          <cell r="P4805">
            <v>0</v>
          </cell>
          <cell r="Q4805">
            <v>0</v>
          </cell>
          <cell r="R4805">
            <v>0</v>
          </cell>
          <cell r="S4805">
            <v>0</v>
          </cell>
          <cell r="T4805">
            <v>0</v>
          </cell>
          <cell r="U4805">
            <v>0</v>
          </cell>
          <cell r="V4805">
            <v>0</v>
          </cell>
          <cell r="W4805">
            <v>0</v>
          </cell>
          <cell r="X4805">
            <v>0</v>
          </cell>
          <cell r="Y4805">
            <v>0</v>
          </cell>
          <cell r="Z4805">
            <v>0</v>
          </cell>
        </row>
        <row r="4806">
          <cell r="M4806">
            <v>0</v>
          </cell>
          <cell r="N4806">
            <v>0</v>
          </cell>
          <cell r="O4806">
            <v>0</v>
          </cell>
          <cell r="P4806">
            <v>0</v>
          </cell>
          <cell r="Q4806">
            <v>0</v>
          </cell>
          <cell r="R4806">
            <v>0</v>
          </cell>
          <cell r="S4806">
            <v>0</v>
          </cell>
          <cell r="T4806">
            <v>0</v>
          </cell>
          <cell r="U4806">
            <v>0</v>
          </cell>
          <cell r="V4806">
            <v>0</v>
          </cell>
          <cell r="W4806">
            <v>0</v>
          </cell>
          <cell r="X4806">
            <v>0</v>
          </cell>
          <cell r="Y4806">
            <v>0</v>
          </cell>
          <cell r="Z4806">
            <v>0</v>
          </cell>
        </row>
        <row r="4807">
          <cell r="M4807">
            <v>0</v>
          </cell>
          <cell r="N4807">
            <v>0</v>
          </cell>
          <cell r="O4807">
            <v>0</v>
          </cell>
          <cell r="P4807">
            <v>0</v>
          </cell>
          <cell r="Q4807">
            <v>0</v>
          </cell>
          <cell r="R4807">
            <v>0</v>
          </cell>
          <cell r="S4807">
            <v>0</v>
          </cell>
          <cell r="T4807">
            <v>0</v>
          </cell>
          <cell r="U4807">
            <v>0</v>
          </cell>
          <cell r="V4807">
            <v>0</v>
          </cell>
          <cell r="W4807">
            <v>0</v>
          </cell>
          <cell r="X4807">
            <v>0</v>
          </cell>
          <cell r="Y4807">
            <v>0</v>
          </cell>
          <cell r="Z4807">
            <v>0</v>
          </cell>
        </row>
        <row r="4808">
          <cell r="M4808">
            <v>0</v>
          </cell>
          <cell r="N4808">
            <v>0</v>
          </cell>
          <cell r="O4808">
            <v>0</v>
          </cell>
          <cell r="P4808">
            <v>0</v>
          </cell>
          <cell r="Q4808">
            <v>0</v>
          </cell>
          <cell r="R4808">
            <v>0</v>
          </cell>
          <cell r="S4808">
            <v>0</v>
          </cell>
          <cell r="T4808">
            <v>0</v>
          </cell>
          <cell r="U4808">
            <v>0</v>
          </cell>
          <cell r="V4808">
            <v>0</v>
          </cell>
          <cell r="W4808">
            <v>0</v>
          </cell>
          <cell r="X4808">
            <v>0</v>
          </cell>
          <cell r="Y4808">
            <v>0</v>
          </cell>
          <cell r="Z4808">
            <v>0</v>
          </cell>
        </row>
        <row r="4809">
          <cell r="M4809">
            <v>0</v>
          </cell>
          <cell r="N4809">
            <v>0</v>
          </cell>
          <cell r="O4809">
            <v>0</v>
          </cell>
          <cell r="P4809">
            <v>0</v>
          </cell>
          <cell r="Q4809">
            <v>0</v>
          </cell>
          <cell r="R4809">
            <v>0</v>
          </cell>
          <cell r="S4809">
            <v>0</v>
          </cell>
          <cell r="T4809">
            <v>0</v>
          </cell>
          <cell r="U4809">
            <v>0</v>
          </cell>
          <cell r="V4809">
            <v>0</v>
          </cell>
          <cell r="W4809">
            <v>0</v>
          </cell>
          <cell r="X4809">
            <v>0</v>
          </cell>
          <cell r="Y4809">
            <v>0</v>
          </cell>
          <cell r="Z4809">
            <v>0</v>
          </cell>
        </row>
        <row r="4810">
          <cell r="M4810">
            <v>0</v>
          </cell>
          <cell r="N4810">
            <v>0</v>
          </cell>
          <cell r="O4810">
            <v>0</v>
          </cell>
          <cell r="P4810">
            <v>0</v>
          </cell>
          <cell r="Q4810">
            <v>0</v>
          </cell>
          <cell r="R4810">
            <v>0</v>
          </cell>
          <cell r="S4810">
            <v>0</v>
          </cell>
          <cell r="T4810">
            <v>0</v>
          </cell>
          <cell r="U4810">
            <v>0</v>
          </cell>
          <cell r="V4810">
            <v>0</v>
          </cell>
          <cell r="W4810">
            <v>0</v>
          </cell>
          <cell r="X4810">
            <v>0</v>
          </cell>
          <cell r="Y4810">
            <v>0</v>
          </cell>
          <cell r="Z4810">
            <v>0</v>
          </cell>
        </row>
        <row r="4811">
          <cell r="M4811">
            <v>0</v>
          </cell>
          <cell r="N4811">
            <v>0</v>
          </cell>
          <cell r="O4811">
            <v>0</v>
          </cell>
          <cell r="P4811">
            <v>0</v>
          </cell>
          <cell r="Q4811">
            <v>0</v>
          </cell>
          <cell r="R4811">
            <v>0</v>
          </cell>
          <cell r="S4811">
            <v>0</v>
          </cell>
          <cell r="T4811">
            <v>0</v>
          </cell>
          <cell r="U4811">
            <v>0</v>
          </cell>
          <cell r="V4811">
            <v>0</v>
          </cell>
          <cell r="W4811">
            <v>0</v>
          </cell>
          <cell r="X4811">
            <v>0</v>
          </cell>
          <cell r="Y4811">
            <v>0</v>
          </cell>
          <cell r="Z4811">
            <v>0</v>
          </cell>
        </row>
        <row r="4812">
          <cell r="M4812">
            <v>0</v>
          </cell>
          <cell r="N4812">
            <v>0</v>
          </cell>
          <cell r="O4812">
            <v>0</v>
          </cell>
          <cell r="P4812">
            <v>0</v>
          </cell>
          <cell r="Q4812">
            <v>0</v>
          </cell>
          <cell r="R4812">
            <v>0</v>
          </cell>
          <cell r="S4812">
            <v>0</v>
          </cell>
          <cell r="T4812">
            <v>0</v>
          </cell>
          <cell r="U4812">
            <v>0</v>
          </cell>
          <cell r="V4812">
            <v>0</v>
          </cell>
          <cell r="W4812">
            <v>0</v>
          </cell>
          <cell r="X4812">
            <v>0</v>
          </cell>
          <cell r="Y4812">
            <v>0</v>
          </cell>
          <cell r="Z4812">
            <v>0</v>
          </cell>
        </row>
        <row r="4813">
          <cell r="M4813">
            <v>0</v>
          </cell>
          <cell r="N4813">
            <v>0</v>
          </cell>
          <cell r="O4813">
            <v>0</v>
          </cell>
          <cell r="P4813">
            <v>0</v>
          </cell>
          <cell r="Q4813">
            <v>0</v>
          </cell>
          <cell r="R4813">
            <v>0</v>
          </cell>
          <cell r="S4813">
            <v>0</v>
          </cell>
          <cell r="T4813">
            <v>0</v>
          </cell>
          <cell r="U4813">
            <v>0</v>
          </cell>
          <cell r="V4813">
            <v>0</v>
          </cell>
          <cell r="W4813">
            <v>0</v>
          </cell>
          <cell r="X4813">
            <v>0</v>
          </cell>
          <cell r="Y4813">
            <v>0</v>
          </cell>
          <cell r="Z4813">
            <v>0</v>
          </cell>
        </row>
        <row r="4814">
          <cell r="M4814">
            <v>0</v>
          </cell>
          <cell r="N4814">
            <v>0</v>
          </cell>
          <cell r="O4814">
            <v>0</v>
          </cell>
          <cell r="P4814">
            <v>0</v>
          </cell>
          <cell r="Q4814">
            <v>0</v>
          </cell>
          <cell r="R4814">
            <v>0</v>
          </cell>
          <cell r="S4814">
            <v>0</v>
          </cell>
          <cell r="T4814">
            <v>0</v>
          </cell>
          <cell r="U4814">
            <v>0</v>
          </cell>
          <cell r="V4814">
            <v>0</v>
          </cell>
          <cell r="W4814">
            <v>0</v>
          </cell>
          <cell r="X4814">
            <v>0</v>
          </cell>
          <cell r="Y4814">
            <v>0</v>
          </cell>
          <cell r="Z4814">
            <v>0</v>
          </cell>
        </row>
        <row r="4815">
          <cell r="M4815">
            <v>0</v>
          </cell>
          <cell r="N4815">
            <v>0</v>
          </cell>
          <cell r="O4815">
            <v>0</v>
          </cell>
          <cell r="P4815">
            <v>0</v>
          </cell>
          <cell r="Q4815">
            <v>0</v>
          </cell>
          <cell r="R4815">
            <v>0</v>
          </cell>
          <cell r="S4815">
            <v>0</v>
          </cell>
          <cell r="T4815">
            <v>0</v>
          </cell>
          <cell r="U4815">
            <v>0</v>
          </cell>
          <cell r="V4815">
            <v>0</v>
          </cell>
          <cell r="W4815">
            <v>0</v>
          </cell>
          <cell r="X4815">
            <v>0</v>
          </cell>
          <cell r="Y4815">
            <v>0</v>
          </cell>
          <cell r="Z4815">
            <v>0</v>
          </cell>
        </row>
        <row r="4816">
          <cell r="M4816">
            <v>0</v>
          </cell>
          <cell r="N4816">
            <v>0</v>
          </cell>
          <cell r="O4816">
            <v>0</v>
          </cell>
          <cell r="P4816">
            <v>0</v>
          </cell>
          <cell r="Q4816">
            <v>0</v>
          </cell>
          <cell r="R4816">
            <v>0</v>
          </cell>
          <cell r="S4816">
            <v>0</v>
          </cell>
          <cell r="T4816">
            <v>0</v>
          </cell>
          <cell r="U4816">
            <v>0</v>
          </cell>
          <cell r="V4816">
            <v>0</v>
          </cell>
          <cell r="W4816">
            <v>0</v>
          </cell>
          <cell r="X4816">
            <v>0</v>
          </cell>
          <cell r="Y4816">
            <v>0</v>
          </cell>
          <cell r="Z4816">
            <v>0</v>
          </cell>
        </row>
        <row r="4817">
          <cell r="M4817">
            <v>0</v>
          </cell>
          <cell r="N4817">
            <v>0</v>
          </cell>
          <cell r="O4817">
            <v>0</v>
          </cell>
          <cell r="P4817">
            <v>0</v>
          </cell>
          <cell r="Q4817">
            <v>0</v>
          </cell>
          <cell r="R4817">
            <v>0</v>
          </cell>
          <cell r="S4817">
            <v>0</v>
          </cell>
          <cell r="T4817">
            <v>0</v>
          </cell>
          <cell r="U4817">
            <v>0</v>
          </cell>
          <cell r="V4817">
            <v>0</v>
          </cell>
          <cell r="W4817">
            <v>0</v>
          </cell>
          <cell r="X4817">
            <v>0</v>
          </cell>
          <cell r="Y4817">
            <v>0</v>
          </cell>
          <cell r="Z4817">
            <v>0</v>
          </cell>
        </row>
        <row r="4818">
          <cell r="M4818">
            <v>0</v>
          </cell>
          <cell r="N4818">
            <v>0</v>
          </cell>
          <cell r="O4818">
            <v>0</v>
          </cell>
          <cell r="P4818">
            <v>0</v>
          </cell>
          <cell r="Q4818">
            <v>0</v>
          </cell>
          <cell r="R4818">
            <v>0</v>
          </cell>
          <cell r="S4818">
            <v>0</v>
          </cell>
          <cell r="T4818">
            <v>0</v>
          </cell>
          <cell r="U4818">
            <v>0</v>
          </cell>
          <cell r="V4818">
            <v>0</v>
          </cell>
          <cell r="W4818">
            <v>0</v>
          </cell>
          <cell r="X4818">
            <v>0</v>
          </cell>
          <cell r="Y4818">
            <v>0</v>
          </cell>
          <cell r="Z4818">
            <v>0</v>
          </cell>
        </row>
        <row r="4819">
          <cell r="M4819">
            <v>0</v>
          </cell>
          <cell r="N4819">
            <v>0</v>
          </cell>
          <cell r="O4819">
            <v>0</v>
          </cell>
          <cell r="P4819">
            <v>0</v>
          </cell>
          <cell r="Q4819">
            <v>0</v>
          </cell>
          <cell r="R4819">
            <v>0</v>
          </cell>
          <cell r="S4819">
            <v>0</v>
          </cell>
          <cell r="T4819">
            <v>0</v>
          </cell>
          <cell r="U4819">
            <v>0</v>
          </cell>
          <cell r="V4819">
            <v>0</v>
          </cell>
          <cell r="W4819">
            <v>0</v>
          </cell>
          <cell r="X4819">
            <v>0</v>
          </cell>
          <cell r="Y4819">
            <v>0</v>
          </cell>
          <cell r="Z4819">
            <v>0</v>
          </cell>
        </row>
        <row r="4820">
          <cell r="M4820">
            <v>0</v>
          </cell>
          <cell r="N4820">
            <v>0</v>
          </cell>
          <cell r="O4820">
            <v>0</v>
          </cell>
          <cell r="P4820">
            <v>0</v>
          </cell>
          <cell r="Q4820">
            <v>0</v>
          </cell>
          <cell r="R4820">
            <v>0</v>
          </cell>
          <cell r="S4820">
            <v>0</v>
          </cell>
          <cell r="T4820">
            <v>0</v>
          </cell>
          <cell r="U4820">
            <v>0</v>
          </cell>
          <cell r="V4820">
            <v>0</v>
          </cell>
          <cell r="W4820">
            <v>0</v>
          </cell>
          <cell r="X4820">
            <v>0</v>
          </cell>
          <cell r="Y4820">
            <v>0</v>
          </cell>
          <cell r="Z4820">
            <v>0</v>
          </cell>
        </row>
        <row r="4821">
          <cell r="M4821">
            <v>0</v>
          </cell>
          <cell r="N4821">
            <v>0</v>
          </cell>
          <cell r="O4821">
            <v>0</v>
          </cell>
          <cell r="P4821">
            <v>0</v>
          </cell>
          <cell r="Q4821">
            <v>0</v>
          </cell>
          <cell r="R4821">
            <v>0</v>
          </cell>
          <cell r="S4821">
            <v>0</v>
          </cell>
          <cell r="T4821">
            <v>0</v>
          </cell>
          <cell r="U4821">
            <v>0</v>
          </cell>
          <cell r="V4821">
            <v>0</v>
          </cell>
          <cell r="W4821">
            <v>0</v>
          </cell>
          <cell r="X4821">
            <v>0</v>
          </cell>
          <cell r="Y4821">
            <v>0</v>
          </cell>
          <cell r="Z4821">
            <v>0</v>
          </cell>
        </row>
        <row r="4822">
          <cell r="M4822">
            <v>0</v>
          </cell>
          <cell r="N4822">
            <v>0</v>
          </cell>
          <cell r="O4822">
            <v>0</v>
          </cell>
          <cell r="P4822">
            <v>0</v>
          </cell>
          <cell r="Q4822">
            <v>0</v>
          </cell>
          <cell r="R4822">
            <v>0</v>
          </cell>
          <cell r="S4822">
            <v>0</v>
          </cell>
          <cell r="T4822">
            <v>0</v>
          </cell>
          <cell r="U4822">
            <v>0</v>
          </cell>
          <cell r="V4822">
            <v>0</v>
          </cell>
          <cell r="W4822">
            <v>0</v>
          </cell>
          <cell r="X4822">
            <v>0</v>
          </cell>
          <cell r="Y4822">
            <v>0</v>
          </cell>
          <cell r="Z4822">
            <v>0</v>
          </cell>
        </row>
        <row r="4823">
          <cell r="M4823">
            <v>0</v>
          </cell>
          <cell r="N4823">
            <v>0</v>
          </cell>
          <cell r="O4823">
            <v>0</v>
          </cell>
          <cell r="P4823">
            <v>0</v>
          </cell>
          <cell r="Q4823">
            <v>0</v>
          </cell>
          <cell r="R4823">
            <v>0</v>
          </cell>
          <cell r="S4823">
            <v>0</v>
          </cell>
          <cell r="T4823">
            <v>0</v>
          </cell>
          <cell r="U4823">
            <v>0</v>
          </cell>
          <cell r="V4823">
            <v>0</v>
          </cell>
          <cell r="W4823">
            <v>0</v>
          </cell>
          <cell r="X4823">
            <v>0</v>
          </cell>
          <cell r="Y4823">
            <v>0</v>
          </cell>
          <cell r="Z4823">
            <v>0</v>
          </cell>
        </row>
        <row r="4824">
          <cell r="M4824">
            <v>0</v>
          </cell>
          <cell r="N4824">
            <v>0</v>
          </cell>
          <cell r="O4824">
            <v>0</v>
          </cell>
          <cell r="P4824">
            <v>0</v>
          </cell>
          <cell r="Q4824">
            <v>0</v>
          </cell>
          <cell r="R4824">
            <v>0</v>
          </cell>
          <cell r="S4824">
            <v>0</v>
          </cell>
          <cell r="T4824">
            <v>0</v>
          </cell>
          <cell r="U4824">
            <v>0</v>
          </cell>
          <cell r="V4824">
            <v>0</v>
          </cell>
          <cell r="W4824">
            <v>0</v>
          </cell>
          <cell r="X4824">
            <v>0</v>
          </cell>
          <cell r="Y4824">
            <v>0</v>
          </cell>
          <cell r="Z4824">
            <v>0</v>
          </cell>
        </row>
        <row r="4825">
          <cell r="M4825">
            <v>0</v>
          </cell>
          <cell r="N4825">
            <v>0</v>
          </cell>
          <cell r="O4825">
            <v>0</v>
          </cell>
          <cell r="P4825">
            <v>0</v>
          </cell>
          <cell r="Q4825">
            <v>0</v>
          </cell>
          <cell r="R4825">
            <v>0</v>
          </cell>
          <cell r="S4825">
            <v>0</v>
          </cell>
          <cell r="T4825">
            <v>0</v>
          </cell>
          <cell r="U4825">
            <v>0</v>
          </cell>
          <cell r="V4825">
            <v>0</v>
          </cell>
          <cell r="W4825">
            <v>0</v>
          </cell>
          <cell r="X4825">
            <v>0</v>
          </cell>
          <cell r="Y4825">
            <v>0</v>
          </cell>
          <cell r="Z4825">
            <v>0</v>
          </cell>
        </row>
        <row r="4826">
          <cell r="M4826">
            <v>0</v>
          </cell>
          <cell r="N4826">
            <v>0</v>
          </cell>
          <cell r="O4826">
            <v>0</v>
          </cell>
          <cell r="P4826">
            <v>0</v>
          </cell>
          <cell r="Q4826">
            <v>0</v>
          </cell>
          <cell r="R4826">
            <v>0</v>
          </cell>
          <cell r="S4826">
            <v>0</v>
          </cell>
          <cell r="T4826">
            <v>0</v>
          </cell>
          <cell r="U4826">
            <v>0</v>
          </cell>
          <cell r="V4826">
            <v>0</v>
          </cell>
          <cell r="W4826">
            <v>0</v>
          </cell>
          <cell r="X4826">
            <v>0</v>
          </cell>
          <cell r="Y4826">
            <v>0</v>
          </cell>
          <cell r="Z4826">
            <v>0</v>
          </cell>
        </row>
        <row r="4827">
          <cell r="M4827">
            <v>0</v>
          </cell>
          <cell r="N4827">
            <v>0</v>
          </cell>
          <cell r="O4827">
            <v>0</v>
          </cell>
          <cell r="P4827">
            <v>0</v>
          </cell>
          <cell r="Q4827">
            <v>0</v>
          </cell>
          <cell r="R4827">
            <v>0</v>
          </cell>
          <cell r="S4827">
            <v>0</v>
          </cell>
          <cell r="T4827">
            <v>0</v>
          </cell>
          <cell r="U4827">
            <v>0</v>
          </cell>
          <cell r="V4827">
            <v>0</v>
          </cell>
          <cell r="W4827">
            <v>0</v>
          </cell>
          <cell r="X4827">
            <v>0</v>
          </cell>
          <cell r="Y4827">
            <v>0</v>
          </cell>
          <cell r="Z4827">
            <v>0</v>
          </cell>
        </row>
        <row r="4828">
          <cell r="M4828">
            <v>0</v>
          </cell>
          <cell r="N4828">
            <v>0</v>
          </cell>
          <cell r="O4828">
            <v>0</v>
          </cell>
          <cell r="P4828">
            <v>0</v>
          </cell>
          <cell r="Q4828">
            <v>0</v>
          </cell>
          <cell r="R4828">
            <v>0</v>
          </cell>
          <cell r="S4828">
            <v>0</v>
          </cell>
          <cell r="T4828">
            <v>0</v>
          </cell>
          <cell r="U4828">
            <v>0</v>
          </cell>
          <cell r="V4828">
            <v>0</v>
          </cell>
          <cell r="W4828">
            <v>0</v>
          </cell>
          <cell r="X4828">
            <v>0</v>
          </cell>
          <cell r="Y4828">
            <v>0</v>
          </cell>
          <cell r="Z4828">
            <v>0</v>
          </cell>
        </row>
        <row r="4829">
          <cell r="M4829">
            <v>0</v>
          </cell>
          <cell r="N4829">
            <v>0</v>
          </cell>
          <cell r="O4829">
            <v>0</v>
          </cell>
          <cell r="P4829">
            <v>0</v>
          </cell>
          <cell r="Q4829">
            <v>0</v>
          </cell>
          <cell r="R4829">
            <v>0</v>
          </cell>
          <cell r="S4829">
            <v>0</v>
          </cell>
          <cell r="T4829">
            <v>0</v>
          </cell>
          <cell r="U4829">
            <v>0</v>
          </cell>
          <cell r="V4829">
            <v>0</v>
          </cell>
          <cell r="W4829">
            <v>0</v>
          </cell>
          <cell r="X4829">
            <v>0</v>
          </cell>
          <cell r="Y4829">
            <v>0</v>
          </cell>
          <cell r="Z4829">
            <v>0</v>
          </cell>
        </row>
        <row r="4830">
          <cell r="M4830">
            <v>0</v>
          </cell>
          <cell r="N4830">
            <v>0</v>
          </cell>
          <cell r="O4830">
            <v>0</v>
          </cell>
          <cell r="P4830">
            <v>0</v>
          </cell>
          <cell r="Q4830">
            <v>0</v>
          </cell>
          <cell r="R4830">
            <v>0</v>
          </cell>
          <cell r="S4830">
            <v>0</v>
          </cell>
          <cell r="T4830">
            <v>0</v>
          </cell>
          <cell r="U4830">
            <v>0</v>
          </cell>
          <cell r="V4830">
            <v>0</v>
          </cell>
          <cell r="W4830">
            <v>0</v>
          </cell>
          <cell r="X4830">
            <v>0</v>
          </cell>
          <cell r="Y4830">
            <v>0</v>
          </cell>
          <cell r="Z4830">
            <v>0</v>
          </cell>
        </row>
        <row r="4831">
          <cell r="M4831">
            <v>0</v>
          </cell>
          <cell r="N4831">
            <v>0</v>
          </cell>
          <cell r="O4831">
            <v>0</v>
          </cell>
          <cell r="P4831">
            <v>0</v>
          </cell>
          <cell r="Q4831">
            <v>0</v>
          </cell>
          <cell r="R4831">
            <v>0</v>
          </cell>
          <cell r="S4831">
            <v>0</v>
          </cell>
          <cell r="T4831">
            <v>0</v>
          </cell>
          <cell r="U4831">
            <v>0</v>
          </cell>
          <cell r="V4831">
            <v>0</v>
          </cell>
          <cell r="W4831">
            <v>0</v>
          </cell>
          <cell r="X4831">
            <v>0</v>
          </cell>
          <cell r="Y4831">
            <v>0</v>
          </cell>
          <cell r="Z4831">
            <v>0</v>
          </cell>
        </row>
        <row r="4832">
          <cell r="M4832">
            <v>0</v>
          </cell>
          <cell r="N4832">
            <v>0</v>
          </cell>
          <cell r="O4832">
            <v>0</v>
          </cell>
          <cell r="P4832">
            <v>0</v>
          </cell>
          <cell r="Q4832">
            <v>0</v>
          </cell>
          <cell r="R4832">
            <v>0</v>
          </cell>
          <cell r="S4832">
            <v>0</v>
          </cell>
          <cell r="T4832">
            <v>0</v>
          </cell>
          <cell r="U4832">
            <v>0</v>
          </cell>
          <cell r="V4832">
            <v>0</v>
          </cell>
          <cell r="W4832">
            <v>0</v>
          </cell>
          <cell r="X4832">
            <v>0</v>
          </cell>
          <cell r="Y4832">
            <v>0</v>
          </cell>
          <cell r="Z4832">
            <v>0</v>
          </cell>
        </row>
        <row r="4833">
          <cell r="M4833">
            <v>0</v>
          </cell>
          <cell r="N4833">
            <v>0</v>
          </cell>
          <cell r="O4833">
            <v>0</v>
          </cell>
          <cell r="P4833">
            <v>0</v>
          </cell>
          <cell r="Q4833">
            <v>0</v>
          </cell>
          <cell r="R4833">
            <v>0</v>
          </cell>
          <cell r="S4833">
            <v>0</v>
          </cell>
          <cell r="T4833">
            <v>0</v>
          </cell>
          <cell r="U4833">
            <v>0</v>
          </cell>
          <cell r="V4833">
            <v>0</v>
          </cell>
          <cell r="W4833">
            <v>0</v>
          </cell>
          <cell r="X4833">
            <v>0</v>
          </cell>
          <cell r="Y4833">
            <v>0</v>
          </cell>
          <cell r="Z4833">
            <v>0</v>
          </cell>
        </row>
        <row r="4834">
          <cell r="M4834">
            <v>0</v>
          </cell>
          <cell r="N4834">
            <v>0</v>
          </cell>
          <cell r="O4834">
            <v>0</v>
          </cell>
          <cell r="P4834">
            <v>0</v>
          </cell>
          <cell r="Q4834">
            <v>0</v>
          </cell>
          <cell r="R4834">
            <v>0</v>
          </cell>
          <cell r="S4834">
            <v>0</v>
          </cell>
          <cell r="T4834">
            <v>0</v>
          </cell>
          <cell r="U4834">
            <v>0</v>
          </cell>
          <cell r="V4834">
            <v>0</v>
          </cell>
          <cell r="W4834">
            <v>0</v>
          </cell>
          <cell r="X4834">
            <v>0</v>
          </cell>
          <cell r="Y4834">
            <v>0</v>
          </cell>
          <cell r="Z4834">
            <v>0</v>
          </cell>
        </row>
        <row r="4835">
          <cell r="M4835">
            <v>0</v>
          </cell>
          <cell r="N4835">
            <v>0</v>
          </cell>
          <cell r="O4835">
            <v>0</v>
          </cell>
          <cell r="P4835">
            <v>0</v>
          </cell>
          <cell r="Q4835">
            <v>0</v>
          </cell>
          <cell r="R4835">
            <v>0</v>
          </cell>
          <cell r="S4835">
            <v>0</v>
          </cell>
          <cell r="T4835">
            <v>0</v>
          </cell>
          <cell r="U4835">
            <v>0</v>
          </cell>
          <cell r="V4835">
            <v>0</v>
          </cell>
          <cell r="W4835">
            <v>0</v>
          </cell>
          <cell r="X4835">
            <v>0</v>
          </cell>
          <cell r="Y4835">
            <v>0</v>
          </cell>
          <cell r="Z4835">
            <v>0</v>
          </cell>
        </row>
        <row r="4836">
          <cell r="M4836">
            <v>0</v>
          </cell>
          <cell r="N4836">
            <v>0</v>
          </cell>
          <cell r="O4836">
            <v>0</v>
          </cell>
          <cell r="P4836">
            <v>0</v>
          </cell>
          <cell r="Q4836">
            <v>0</v>
          </cell>
          <cell r="R4836">
            <v>0</v>
          </cell>
          <cell r="S4836">
            <v>0</v>
          </cell>
          <cell r="T4836">
            <v>0</v>
          </cell>
          <cell r="U4836">
            <v>0</v>
          </cell>
          <cell r="V4836">
            <v>0</v>
          </cell>
          <cell r="W4836">
            <v>0</v>
          </cell>
          <cell r="X4836">
            <v>0</v>
          </cell>
          <cell r="Y4836">
            <v>0</v>
          </cell>
          <cell r="Z4836">
            <v>0</v>
          </cell>
        </row>
        <row r="4837">
          <cell r="M4837">
            <v>0</v>
          </cell>
          <cell r="N4837">
            <v>0</v>
          </cell>
          <cell r="O4837">
            <v>0</v>
          </cell>
          <cell r="P4837">
            <v>0</v>
          </cell>
          <cell r="Q4837">
            <v>0</v>
          </cell>
          <cell r="R4837">
            <v>0</v>
          </cell>
          <cell r="S4837">
            <v>0</v>
          </cell>
          <cell r="T4837">
            <v>0</v>
          </cell>
          <cell r="U4837">
            <v>0</v>
          </cell>
          <cell r="V4837">
            <v>0</v>
          </cell>
          <cell r="W4837">
            <v>0</v>
          </cell>
          <cell r="X4837">
            <v>0</v>
          </cell>
          <cell r="Y4837">
            <v>0</v>
          </cell>
          <cell r="Z4837">
            <v>0</v>
          </cell>
        </row>
        <row r="4838">
          <cell r="M4838">
            <v>0</v>
          </cell>
          <cell r="N4838">
            <v>0</v>
          </cell>
          <cell r="O4838">
            <v>0</v>
          </cell>
          <cell r="P4838">
            <v>0</v>
          </cell>
          <cell r="Q4838">
            <v>0</v>
          </cell>
          <cell r="R4838">
            <v>0</v>
          </cell>
          <cell r="S4838">
            <v>0</v>
          </cell>
          <cell r="T4838">
            <v>0</v>
          </cell>
          <cell r="U4838">
            <v>0</v>
          </cell>
          <cell r="V4838">
            <v>0</v>
          </cell>
          <cell r="W4838">
            <v>0</v>
          </cell>
          <cell r="X4838">
            <v>0</v>
          </cell>
          <cell r="Y4838">
            <v>0</v>
          </cell>
          <cell r="Z4838">
            <v>0</v>
          </cell>
        </row>
        <row r="4839">
          <cell r="M4839">
            <v>0</v>
          </cell>
          <cell r="N4839">
            <v>0</v>
          </cell>
          <cell r="O4839">
            <v>0</v>
          </cell>
          <cell r="P4839">
            <v>0</v>
          </cell>
          <cell r="Q4839">
            <v>0</v>
          </cell>
          <cell r="R4839">
            <v>0</v>
          </cell>
          <cell r="S4839">
            <v>0</v>
          </cell>
          <cell r="T4839">
            <v>0</v>
          </cell>
          <cell r="U4839">
            <v>0</v>
          </cell>
          <cell r="V4839">
            <v>0</v>
          </cell>
          <cell r="W4839">
            <v>0</v>
          </cell>
          <cell r="X4839">
            <v>0</v>
          </cell>
          <cell r="Y4839">
            <v>0</v>
          </cell>
          <cell r="Z4839">
            <v>0</v>
          </cell>
        </row>
        <row r="4840">
          <cell r="M4840">
            <v>0</v>
          </cell>
          <cell r="N4840">
            <v>0</v>
          </cell>
          <cell r="O4840">
            <v>0</v>
          </cell>
          <cell r="P4840">
            <v>0</v>
          </cell>
          <cell r="Q4840">
            <v>0</v>
          </cell>
          <cell r="R4840">
            <v>0</v>
          </cell>
          <cell r="S4840">
            <v>0</v>
          </cell>
          <cell r="T4840">
            <v>0</v>
          </cell>
          <cell r="U4840">
            <v>0</v>
          </cell>
          <cell r="V4840">
            <v>0</v>
          </cell>
          <cell r="W4840">
            <v>0</v>
          </cell>
          <cell r="X4840">
            <v>0</v>
          </cell>
          <cell r="Y4840">
            <v>0</v>
          </cell>
          <cell r="Z4840">
            <v>0</v>
          </cell>
        </row>
        <row r="4841">
          <cell r="M4841">
            <v>0</v>
          </cell>
          <cell r="N4841">
            <v>0</v>
          </cell>
          <cell r="O4841">
            <v>0</v>
          </cell>
          <cell r="P4841">
            <v>0</v>
          </cell>
          <cell r="Q4841">
            <v>0</v>
          </cell>
          <cell r="R4841">
            <v>0</v>
          </cell>
          <cell r="S4841">
            <v>0</v>
          </cell>
          <cell r="T4841">
            <v>0</v>
          </cell>
          <cell r="U4841">
            <v>0</v>
          </cell>
          <cell r="V4841">
            <v>0</v>
          </cell>
          <cell r="W4841">
            <v>0</v>
          </cell>
          <cell r="X4841">
            <v>0</v>
          </cell>
          <cell r="Y4841">
            <v>0</v>
          </cell>
          <cell r="Z4841">
            <v>0</v>
          </cell>
        </row>
        <row r="4842">
          <cell r="M4842">
            <v>0</v>
          </cell>
          <cell r="N4842">
            <v>0</v>
          </cell>
          <cell r="O4842">
            <v>0</v>
          </cell>
          <cell r="P4842">
            <v>0</v>
          </cell>
          <cell r="Q4842">
            <v>0</v>
          </cell>
          <cell r="R4842">
            <v>0</v>
          </cell>
          <cell r="S4842">
            <v>0</v>
          </cell>
          <cell r="T4842">
            <v>0</v>
          </cell>
          <cell r="U4842">
            <v>0</v>
          </cell>
          <cell r="V4842">
            <v>0</v>
          </cell>
          <cell r="W4842">
            <v>0</v>
          </cell>
          <cell r="X4842">
            <v>0</v>
          </cell>
          <cell r="Y4842">
            <v>0</v>
          </cell>
          <cell r="Z4842">
            <v>0</v>
          </cell>
        </row>
        <row r="4843">
          <cell r="M4843">
            <v>0</v>
          </cell>
          <cell r="N4843">
            <v>0</v>
          </cell>
          <cell r="O4843">
            <v>0</v>
          </cell>
          <cell r="P4843">
            <v>0</v>
          </cell>
          <cell r="Q4843">
            <v>0</v>
          </cell>
          <cell r="R4843">
            <v>0</v>
          </cell>
          <cell r="S4843">
            <v>0</v>
          </cell>
          <cell r="T4843">
            <v>0</v>
          </cell>
          <cell r="U4843">
            <v>0</v>
          </cell>
          <cell r="V4843">
            <v>0</v>
          </cell>
          <cell r="W4843">
            <v>0</v>
          </cell>
          <cell r="X4843">
            <v>0</v>
          </cell>
          <cell r="Y4843">
            <v>0</v>
          </cell>
          <cell r="Z4843">
            <v>0</v>
          </cell>
        </row>
        <row r="4844">
          <cell r="M4844">
            <v>0</v>
          </cell>
          <cell r="N4844">
            <v>0</v>
          </cell>
          <cell r="O4844">
            <v>0</v>
          </cell>
          <cell r="P4844">
            <v>0</v>
          </cell>
          <cell r="Q4844">
            <v>0</v>
          </cell>
          <cell r="R4844">
            <v>0</v>
          </cell>
          <cell r="S4844">
            <v>0</v>
          </cell>
          <cell r="T4844">
            <v>0</v>
          </cell>
          <cell r="U4844">
            <v>0</v>
          </cell>
          <cell r="V4844">
            <v>0</v>
          </cell>
          <cell r="W4844">
            <v>0</v>
          </cell>
          <cell r="X4844">
            <v>0</v>
          </cell>
          <cell r="Y4844">
            <v>0</v>
          </cell>
          <cell r="Z4844">
            <v>0</v>
          </cell>
        </row>
        <row r="4845">
          <cell r="M4845">
            <v>0</v>
          </cell>
          <cell r="N4845">
            <v>0</v>
          </cell>
          <cell r="O4845">
            <v>0</v>
          </cell>
          <cell r="P4845">
            <v>0</v>
          </cell>
          <cell r="Q4845">
            <v>0</v>
          </cell>
          <cell r="R4845">
            <v>0</v>
          </cell>
          <cell r="S4845">
            <v>0</v>
          </cell>
          <cell r="T4845">
            <v>0</v>
          </cell>
          <cell r="U4845">
            <v>0</v>
          </cell>
          <cell r="V4845">
            <v>0</v>
          </cell>
          <cell r="W4845">
            <v>0</v>
          </cell>
          <cell r="X4845">
            <v>0</v>
          </cell>
          <cell r="Y4845">
            <v>0</v>
          </cell>
          <cell r="Z4845">
            <v>0</v>
          </cell>
        </row>
        <row r="4846">
          <cell r="M4846">
            <v>0</v>
          </cell>
          <cell r="N4846">
            <v>0</v>
          </cell>
          <cell r="O4846">
            <v>0</v>
          </cell>
          <cell r="P4846">
            <v>0</v>
          </cell>
          <cell r="Q4846">
            <v>0</v>
          </cell>
          <cell r="R4846">
            <v>0</v>
          </cell>
          <cell r="S4846">
            <v>0</v>
          </cell>
          <cell r="T4846">
            <v>0</v>
          </cell>
          <cell r="U4846">
            <v>0</v>
          </cell>
          <cell r="V4846">
            <v>0</v>
          </cell>
          <cell r="W4846">
            <v>0</v>
          </cell>
          <cell r="X4846">
            <v>0</v>
          </cell>
          <cell r="Y4846">
            <v>0</v>
          </cell>
          <cell r="Z4846">
            <v>0</v>
          </cell>
        </row>
        <row r="4847">
          <cell r="M4847">
            <v>0</v>
          </cell>
          <cell r="N4847">
            <v>0</v>
          </cell>
          <cell r="O4847">
            <v>0</v>
          </cell>
          <cell r="P4847">
            <v>0</v>
          </cell>
          <cell r="Q4847">
            <v>0</v>
          </cell>
          <cell r="R4847">
            <v>0</v>
          </cell>
          <cell r="S4847">
            <v>0</v>
          </cell>
          <cell r="T4847">
            <v>0</v>
          </cell>
          <cell r="U4847">
            <v>0</v>
          </cell>
          <cell r="V4847">
            <v>0</v>
          </cell>
          <cell r="W4847">
            <v>0</v>
          </cell>
          <cell r="X4847">
            <v>0</v>
          </cell>
          <cell r="Y4847">
            <v>0</v>
          </cell>
          <cell r="Z4847">
            <v>0</v>
          </cell>
        </row>
        <row r="4848">
          <cell r="M4848">
            <v>0</v>
          </cell>
          <cell r="N4848">
            <v>0</v>
          </cell>
          <cell r="O4848">
            <v>0</v>
          </cell>
          <cell r="P4848">
            <v>0</v>
          </cell>
          <cell r="Q4848">
            <v>0</v>
          </cell>
          <cell r="R4848">
            <v>0</v>
          </cell>
          <cell r="S4848">
            <v>0</v>
          </cell>
          <cell r="T4848">
            <v>0</v>
          </cell>
          <cell r="U4848">
            <v>0</v>
          </cell>
          <cell r="V4848">
            <v>0</v>
          </cell>
          <cell r="W4848">
            <v>0</v>
          </cell>
          <cell r="X4848">
            <v>0</v>
          </cell>
          <cell r="Y4848">
            <v>0</v>
          </cell>
          <cell r="Z4848">
            <v>0</v>
          </cell>
        </row>
        <row r="4849">
          <cell r="M4849">
            <v>0</v>
          </cell>
          <cell r="N4849">
            <v>0</v>
          </cell>
          <cell r="O4849">
            <v>0</v>
          </cell>
          <cell r="P4849">
            <v>0</v>
          </cell>
          <cell r="Q4849">
            <v>0</v>
          </cell>
          <cell r="R4849">
            <v>0</v>
          </cell>
          <cell r="S4849">
            <v>0</v>
          </cell>
          <cell r="T4849">
            <v>0</v>
          </cell>
          <cell r="U4849">
            <v>0</v>
          </cell>
          <cell r="V4849">
            <v>0</v>
          </cell>
          <cell r="W4849">
            <v>0</v>
          </cell>
          <cell r="X4849">
            <v>0</v>
          </cell>
          <cell r="Y4849">
            <v>0</v>
          </cell>
          <cell r="Z4849">
            <v>0</v>
          </cell>
        </row>
        <row r="4850">
          <cell r="M4850">
            <v>0</v>
          </cell>
          <cell r="N4850">
            <v>0</v>
          </cell>
          <cell r="O4850">
            <v>0</v>
          </cell>
          <cell r="P4850">
            <v>0</v>
          </cell>
          <cell r="Q4850">
            <v>0</v>
          </cell>
          <cell r="R4850">
            <v>0</v>
          </cell>
          <cell r="S4850">
            <v>0</v>
          </cell>
          <cell r="T4850">
            <v>0</v>
          </cell>
          <cell r="U4850">
            <v>0</v>
          </cell>
          <cell r="V4850">
            <v>0</v>
          </cell>
          <cell r="W4850">
            <v>0</v>
          </cell>
          <cell r="X4850">
            <v>0</v>
          </cell>
          <cell r="Y4850">
            <v>0</v>
          </cell>
          <cell r="Z4850">
            <v>0</v>
          </cell>
        </row>
        <row r="4851">
          <cell r="M4851">
            <v>0</v>
          </cell>
          <cell r="N4851">
            <v>0</v>
          </cell>
          <cell r="O4851">
            <v>0</v>
          </cell>
          <cell r="P4851">
            <v>0</v>
          </cell>
          <cell r="Q4851">
            <v>0</v>
          </cell>
          <cell r="R4851">
            <v>0</v>
          </cell>
          <cell r="S4851">
            <v>0</v>
          </cell>
          <cell r="T4851">
            <v>0</v>
          </cell>
          <cell r="U4851">
            <v>0</v>
          </cell>
          <cell r="V4851">
            <v>0</v>
          </cell>
          <cell r="W4851">
            <v>0</v>
          </cell>
          <cell r="X4851">
            <v>0</v>
          </cell>
          <cell r="Y4851">
            <v>0</v>
          </cell>
          <cell r="Z4851">
            <v>0</v>
          </cell>
        </row>
        <row r="4852">
          <cell r="M4852">
            <v>0</v>
          </cell>
          <cell r="N4852">
            <v>0</v>
          </cell>
          <cell r="O4852">
            <v>0</v>
          </cell>
          <cell r="P4852">
            <v>0</v>
          </cell>
          <cell r="Q4852">
            <v>0</v>
          </cell>
          <cell r="R4852">
            <v>0</v>
          </cell>
          <cell r="S4852">
            <v>0</v>
          </cell>
          <cell r="T4852">
            <v>0</v>
          </cell>
          <cell r="U4852">
            <v>0</v>
          </cell>
          <cell r="V4852">
            <v>0</v>
          </cell>
          <cell r="W4852">
            <v>0</v>
          </cell>
          <cell r="X4852">
            <v>0</v>
          </cell>
          <cell r="Y4852">
            <v>0</v>
          </cell>
          <cell r="Z4852">
            <v>0</v>
          </cell>
        </row>
        <row r="4853">
          <cell r="M4853">
            <v>0</v>
          </cell>
          <cell r="N4853">
            <v>0</v>
          </cell>
          <cell r="O4853">
            <v>0</v>
          </cell>
          <cell r="P4853">
            <v>0</v>
          </cell>
          <cell r="Q4853">
            <v>0</v>
          </cell>
          <cell r="R4853">
            <v>0</v>
          </cell>
          <cell r="S4853">
            <v>0</v>
          </cell>
          <cell r="T4853">
            <v>0</v>
          </cell>
          <cell r="U4853">
            <v>0</v>
          </cell>
          <cell r="V4853">
            <v>0</v>
          </cell>
          <cell r="W4853">
            <v>0</v>
          </cell>
          <cell r="X4853">
            <v>0</v>
          </cell>
          <cell r="Y4853">
            <v>0</v>
          </cell>
          <cell r="Z4853">
            <v>0</v>
          </cell>
        </row>
        <row r="4854">
          <cell r="M4854">
            <v>0</v>
          </cell>
          <cell r="N4854">
            <v>0</v>
          </cell>
          <cell r="O4854">
            <v>0</v>
          </cell>
          <cell r="P4854">
            <v>0</v>
          </cell>
          <cell r="Q4854">
            <v>0</v>
          </cell>
          <cell r="R4854">
            <v>0</v>
          </cell>
          <cell r="S4854">
            <v>0</v>
          </cell>
          <cell r="T4854">
            <v>0</v>
          </cell>
          <cell r="U4854">
            <v>0</v>
          </cell>
          <cell r="V4854">
            <v>0</v>
          </cell>
          <cell r="W4854">
            <v>0</v>
          </cell>
          <cell r="X4854">
            <v>0</v>
          </cell>
          <cell r="Y4854">
            <v>0</v>
          </cell>
          <cell r="Z4854">
            <v>0</v>
          </cell>
        </row>
        <row r="4855">
          <cell r="M4855">
            <v>0</v>
          </cell>
          <cell r="N4855">
            <v>0</v>
          </cell>
          <cell r="O4855">
            <v>0</v>
          </cell>
          <cell r="P4855">
            <v>0</v>
          </cell>
          <cell r="Q4855">
            <v>0</v>
          </cell>
          <cell r="R4855">
            <v>0</v>
          </cell>
          <cell r="S4855">
            <v>0</v>
          </cell>
          <cell r="T4855">
            <v>0</v>
          </cell>
          <cell r="U4855">
            <v>0</v>
          </cell>
          <cell r="V4855">
            <v>0</v>
          </cell>
          <cell r="W4855">
            <v>0</v>
          </cell>
          <cell r="X4855">
            <v>0</v>
          </cell>
          <cell r="Y4855">
            <v>0</v>
          </cell>
          <cell r="Z4855">
            <v>0</v>
          </cell>
        </row>
        <row r="4856">
          <cell r="M4856">
            <v>0</v>
          </cell>
          <cell r="N4856">
            <v>0</v>
          </cell>
          <cell r="O4856">
            <v>0</v>
          </cell>
          <cell r="P4856">
            <v>0</v>
          </cell>
          <cell r="Q4856">
            <v>0</v>
          </cell>
          <cell r="R4856">
            <v>0</v>
          </cell>
          <cell r="S4856">
            <v>0</v>
          </cell>
          <cell r="T4856">
            <v>0</v>
          </cell>
          <cell r="U4856">
            <v>0</v>
          </cell>
          <cell r="V4856">
            <v>0</v>
          </cell>
          <cell r="W4856">
            <v>0</v>
          </cell>
          <cell r="X4856">
            <v>0</v>
          </cell>
          <cell r="Y4856">
            <v>0</v>
          </cell>
          <cell r="Z4856">
            <v>0</v>
          </cell>
        </row>
        <row r="4857">
          <cell r="M4857">
            <v>0</v>
          </cell>
          <cell r="N4857">
            <v>0</v>
          </cell>
          <cell r="O4857">
            <v>0</v>
          </cell>
          <cell r="P4857">
            <v>0</v>
          </cell>
          <cell r="Q4857">
            <v>0</v>
          </cell>
          <cell r="R4857">
            <v>0</v>
          </cell>
          <cell r="S4857">
            <v>0</v>
          </cell>
          <cell r="T4857">
            <v>0</v>
          </cell>
          <cell r="U4857">
            <v>0</v>
          </cell>
          <cell r="V4857">
            <v>0</v>
          </cell>
          <cell r="W4857">
            <v>0</v>
          </cell>
          <cell r="X4857">
            <v>0</v>
          </cell>
          <cell r="Y4857">
            <v>0</v>
          </cell>
          <cell r="Z4857">
            <v>0</v>
          </cell>
        </row>
        <row r="4858">
          <cell r="M4858">
            <v>0</v>
          </cell>
          <cell r="N4858">
            <v>0</v>
          </cell>
          <cell r="O4858">
            <v>0</v>
          </cell>
          <cell r="P4858">
            <v>0</v>
          </cell>
          <cell r="Q4858">
            <v>0</v>
          </cell>
          <cell r="R4858">
            <v>0</v>
          </cell>
          <cell r="S4858">
            <v>0</v>
          </cell>
          <cell r="T4858">
            <v>0</v>
          </cell>
          <cell r="U4858">
            <v>0</v>
          </cell>
          <cell r="V4858">
            <v>0</v>
          </cell>
          <cell r="W4858">
            <v>0</v>
          </cell>
          <cell r="X4858">
            <v>0</v>
          </cell>
          <cell r="Y4858">
            <v>0</v>
          </cell>
          <cell r="Z4858">
            <v>0</v>
          </cell>
        </row>
        <row r="4859">
          <cell r="M4859">
            <v>0</v>
          </cell>
          <cell r="N4859">
            <v>0</v>
          </cell>
          <cell r="O4859">
            <v>0</v>
          </cell>
          <cell r="P4859">
            <v>0</v>
          </cell>
          <cell r="Q4859">
            <v>0</v>
          </cell>
          <cell r="R4859">
            <v>0</v>
          </cell>
          <cell r="S4859">
            <v>0</v>
          </cell>
          <cell r="T4859">
            <v>0</v>
          </cell>
          <cell r="U4859">
            <v>0</v>
          </cell>
          <cell r="V4859">
            <v>0</v>
          </cell>
          <cell r="W4859">
            <v>0</v>
          </cell>
          <cell r="X4859">
            <v>0</v>
          </cell>
          <cell r="Y4859">
            <v>0</v>
          </cell>
          <cell r="Z4859">
            <v>0</v>
          </cell>
        </row>
        <row r="4860">
          <cell r="M4860">
            <v>0</v>
          </cell>
          <cell r="N4860">
            <v>0</v>
          </cell>
          <cell r="O4860">
            <v>0</v>
          </cell>
          <cell r="P4860">
            <v>0</v>
          </cell>
          <cell r="Q4860">
            <v>0</v>
          </cell>
          <cell r="R4860">
            <v>0</v>
          </cell>
          <cell r="S4860">
            <v>0</v>
          </cell>
          <cell r="T4860">
            <v>0</v>
          </cell>
          <cell r="U4860">
            <v>0</v>
          </cell>
          <cell r="V4860">
            <v>0</v>
          </cell>
          <cell r="W4860">
            <v>0</v>
          </cell>
          <cell r="X4860">
            <v>0</v>
          </cell>
          <cell r="Y4860">
            <v>0</v>
          </cell>
          <cell r="Z4860">
            <v>0</v>
          </cell>
        </row>
        <row r="4861">
          <cell r="M4861">
            <v>0</v>
          </cell>
          <cell r="N4861">
            <v>0</v>
          </cell>
          <cell r="O4861">
            <v>0</v>
          </cell>
          <cell r="P4861">
            <v>0</v>
          </cell>
          <cell r="Q4861">
            <v>0</v>
          </cell>
          <cell r="R4861">
            <v>0</v>
          </cell>
          <cell r="S4861">
            <v>0</v>
          </cell>
          <cell r="T4861">
            <v>0</v>
          </cell>
          <cell r="U4861">
            <v>0</v>
          </cell>
          <cell r="V4861">
            <v>0</v>
          </cell>
          <cell r="W4861">
            <v>0</v>
          </cell>
          <cell r="X4861">
            <v>0</v>
          </cell>
          <cell r="Y4861">
            <v>0</v>
          </cell>
          <cell r="Z4861">
            <v>0</v>
          </cell>
        </row>
        <row r="4862">
          <cell r="M4862">
            <v>0</v>
          </cell>
          <cell r="N4862">
            <v>0</v>
          </cell>
          <cell r="O4862">
            <v>0</v>
          </cell>
          <cell r="P4862">
            <v>0</v>
          </cell>
          <cell r="Q4862">
            <v>0</v>
          </cell>
          <cell r="R4862">
            <v>0</v>
          </cell>
          <cell r="S4862">
            <v>0</v>
          </cell>
          <cell r="T4862">
            <v>0</v>
          </cell>
          <cell r="U4862">
            <v>0</v>
          </cell>
          <cell r="V4862">
            <v>0</v>
          </cell>
          <cell r="W4862">
            <v>0</v>
          </cell>
          <cell r="X4862">
            <v>0</v>
          </cell>
          <cell r="Y4862">
            <v>0</v>
          </cell>
          <cell r="Z4862">
            <v>0</v>
          </cell>
        </row>
        <row r="4863">
          <cell r="M4863">
            <v>0</v>
          </cell>
          <cell r="N4863">
            <v>0</v>
          </cell>
          <cell r="O4863">
            <v>0</v>
          </cell>
          <cell r="P4863">
            <v>0</v>
          </cell>
          <cell r="Q4863">
            <v>0</v>
          </cell>
          <cell r="R4863">
            <v>0</v>
          </cell>
          <cell r="S4863">
            <v>0</v>
          </cell>
          <cell r="T4863">
            <v>0</v>
          </cell>
          <cell r="U4863">
            <v>0</v>
          </cell>
          <cell r="V4863">
            <v>0</v>
          </cell>
          <cell r="W4863">
            <v>0</v>
          </cell>
          <cell r="X4863">
            <v>0</v>
          </cell>
          <cell r="Y4863">
            <v>0</v>
          </cell>
          <cell r="Z4863">
            <v>0</v>
          </cell>
        </row>
        <row r="4864">
          <cell r="M4864">
            <v>0</v>
          </cell>
          <cell r="N4864">
            <v>0</v>
          </cell>
          <cell r="O4864">
            <v>0</v>
          </cell>
          <cell r="P4864">
            <v>0</v>
          </cell>
          <cell r="Q4864">
            <v>0</v>
          </cell>
          <cell r="R4864">
            <v>0</v>
          </cell>
          <cell r="S4864">
            <v>0</v>
          </cell>
          <cell r="T4864">
            <v>0</v>
          </cell>
          <cell r="U4864">
            <v>0</v>
          </cell>
          <cell r="V4864">
            <v>0</v>
          </cell>
          <cell r="W4864">
            <v>0</v>
          </cell>
          <cell r="X4864">
            <v>0</v>
          </cell>
          <cell r="Y4864">
            <v>0</v>
          </cell>
          <cell r="Z4864">
            <v>0</v>
          </cell>
        </row>
        <row r="4865">
          <cell r="M4865">
            <v>0</v>
          </cell>
          <cell r="N4865">
            <v>0</v>
          </cell>
          <cell r="O4865">
            <v>0</v>
          </cell>
          <cell r="P4865">
            <v>0</v>
          </cell>
          <cell r="Q4865">
            <v>0</v>
          </cell>
          <cell r="R4865">
            <v>0</v>
          </cell>
          <cell r="S4865">
            <v>0</v>
          </cell>
          <cell r="T4865">
            <v>0</v>
          </cell>
          <cell r="U4865">
            <v>0</v>
          </cell>
          <cell r="V4865">
            <v>0</v>
          </cell>
          <cell r="W4865">
            <v>0</v>
          </cell>
          <cell r="X4865">
            <v>0</v>
          </cell>
          <cell r="Y4865">
            <v>0</v>
          </cell>
          <cell r="Z4865">
            <v>0</v>
          </cell>
        </row>
        <row r="4866">
          <cell r="M4866">
            <v>0</v>
          </cell>
          <cell r="N4866">
            <v>0</v>
          </cell>
          <cell r="O4866">
            <v>0</v>
          </cell>
          <cell r="P4866">
            <v>0</v>
          </cell>
          <cell r="Q4866">
            <v>0</v>
          </cell>
          <cell r="R4866">
            <v>0</v>
          </cell>
          <cell r="S4866">
            <v>0</v>
          </cell>
          <cell r="T4866">
            <v>0</v>
          </cell>
          <cell r="U4866">
            <v>0</v>
          </cell>
          <cell r="V4866">
            <v>0</v>
          </cell>
          <cell r="W4866">
            <v>0</v>
          </cell>
          <cell r="X4866">
            <v>0</v>
          </cell>
          <cell r="Y4866">
            <v>0</v>
          </cell>
          <cell r="Z4866">
            <v>0</v>
          </cell>
        </row>
        <row r="4867">
          <cell r="M4867">
            <v>0</v>
          </cell>
          <cell r="N4867">
            <v>0</v>
          </cell>
          <cell r="O4867">
            <v>0</v>
          </cell>
          <cell r="P4867">
            <v>0</v>
          </cell>
          <cell r="Q4867">
            <v>0</v>
          </cell>
          <cell r="R4867">
            <v>0</v>
          </cell>
          <cell r="S4867">
            <v>0</v>
          </cell>
          <cell r="T4867">
            <v>0</v>
          </cell>
          <cell r="U4867">
            <v>0</v>
          </cell>
          <cell r="V4867">
            <v>0</v>
          </cell>
          <cell r="W4867">
            <v>0</v>
          </cell>
          <cell r="X4867">
            <v>0</v>
          </cell>
          <cell r="Y4867">
            <v>0</v>
          </cell>
          <cell r="Z4867">
            <v>0</v>
          </cell>
        </row>
        <row r="4868">
          <cell r="M4868">
            <v>0</v>
          </cell>
          <cell r="N4868">
            <v>0</v>
          </cell>
          <cell r="O4868">
            <v>0</v>
          </cell>
          <cell r="P4868">
            <v>0</v>
          </cell>
          <cell r="Q4868">
            <v>0</v>
          </cell>
          <cell r="R4868">
            <v>0</v>
          </cell>
          <cell r="S4868">
            <v>0</v>
          </cell>
          <cell r="T4868">
            <v>0</v>
          </cell>
          <cell r="U4868">
            <v>0</v>
          </cell>
          <cell r="V4868">
            <v>0</v>
          </cell>
          <cell r="W4868">
            <v>0</v>
          </cell>
          <cell r="X4868">
            <v>0</v>
          </cell>
          <cell r="Y4868">
            <v>0</v>
          </cell>
          <cell r="Z4868">
            <v>0</v>
          </cell>
        </row>
        <row r="4869">
          <cell r="M4869">
            <v>0</v>
          </cell>
          <cell r="N4869">
            <v>0</v>
          </cell>
          <cell r="O4869">
            <v>0</v>
          </cell>
          <cell r="P4869">
            <v>0</v>
          </cell>
          <cell r="Q4869">
            <v>0</v>
          </cell>
          <cell r="R4869">
            <v>0</v>
          </cell>
          <cell r="S4869">
            <v>0</v>
          </cell>
          <cell r="T4869">
            <v>0</v>
          </cell>
          <cell r="U4869">
            <v>0</v>
          </cell>
          <cell r="V4869">
            <v>0</v>
          </cell>
          <cell r="W4869">
            <v>0</v>
          </cell>
          <cell r="X4869">
            <v>0</v>
          </cell>
          <cell r="Y4869">
            <v>0</v>
          </cell>
          <cell r="Z4869">
            <v>0</v>
          </cell>
        </row>
        <row r="4870">
          <cell r="M4870">
            <v>0</v>
          </cell>
          <cell r="N4870">
            <v>0</v>
          </cell>
          <cell r="O4870">
            <v>0</v>
          </cell>
          <cell r="P4870">
            <v>0</v>
          </cell>
          <cell r="Q4870">
            <v>0</v>
          </cell>
          <cell r="R4870">
            <v>0</v>
          </cell>
          <cell r="S4870">
            <v>0</v>
          </cell>
          <cell r="T4870">
            <v>0</v>
          </cell>
          <cell r="U4870">
            <v>0</v>
          </cell>
          <cell r="V4870">
            <v>0</v>
          </cell>
          <cell r="W4870">
            <v>0</v>
          </cell>
          <cell r="X4870">
            <v>0</v>
          </cell>
          <cell r="Y4870">
            <v>0</v>
          </cell>
          <cell r="Z4870">
            <v>0</v>
          </cell>
        </row>
        <row r="4871">
          <cell r="M4871">
            <v>0</v>
          </cell>
          <cell r="N4871">
            <v>0</v>
          </cell>
          <cell r="O4871">
            <v>0</v>
          </cell>
          <cell r="P4871">
            <v>0</v>
          </cell>
          <cell r="Q4871">
            <v>0</v>
          </cell>
          <cell r="R4871">
            <v>0</v>
          </cell>
          <cell r="S4871">
            <v>0</v>
          </cell>
          <cell r="T4871">
            <v>0</v>
          </cell>
          <cell r="U4871">
            <v>0</v>
          </cell>
          <cell r="V4871">
            <v>0</v>
          </cell>
          <cell r="W4871">
            <v>0</v>
          </cell>
          <cell r="X4871">
            <v>0</v>
          </cell>
          <cell r="Y4871">
            <v>0</v>
          </cell>
          <cell r="Z4871">
            <v>0</v>
          </cell>
        </row>
        <row r="4872">
          <cell r="M4872">
            <v>0</v>
          </cell>
          <cell r="N4872">
            <v>0</v>
          </cell>
          <cell r="O4872">
            <v>0</v>
          </cell>
          <cell r="P4872">
            <v>0</v>
          </cell>
          <cell r="Q4872">
            <v>0</v>
          </cell>
          <cell r="R4872">
            <v>0</v>
          </cell>
          <cell r="S4872">
            <v>0</v>
          </cell>
          <cell r="T4872">
            <v>0</v>
          </cell>
          <cell r="U4872">
            <v>0</v>
          </cell>
          <cell r="V4872">
            <v>0</v>
          </cell>
          <cell r="W4872">
            <v>0</v>
          </cell>
          <cell r="X4872">
            <v>0</v>
          </cell>
          <cell r="Y4872">
            <v>0</v>
          </cell>
          <cell r="Z4872">
            <v>0</v>
          </cell>
        </row>
        <row r="4873">
          <cell r="M4873">
            <v>0</v>
          </cell>
          <cell r="N4873">
            <v>0</v>
          </cell>
          <cell r="O4873">
            <v>0</v>
          </cell>
          <cell r="P4873">
            <v>0</v>
          </cell>
          <cell r="Q4873">
            <v>0</v>
          </cell>
          <cell r="R4873">
            <v>0</v>
          </cell>
          <cell r="S4873">
            <v>0</v>
          </cell>
          <cell r="T4873">
            <v>0</v>
          </cell>
          <cell r="U4873">
            <v>0</v>
          </cell>
          <cell r="V4873">
            <v>0</v>
          </cell>
          <cell r="W4873">
            <v>0</v>
          </cell>
          <cell r="X4873">
            <v>0</v>
          </cell>
          <cell r="Y4873">
            <v>0</v>
          </cell>
          <cell r="Z4873">
            <v>0</v>
          </cell>
        </row>
        <row r="4874">
          <cell r="M4874">
            <v>0</v>
          </cell>
          <cell r="N4874">
            <v>0</v>
          </cell>
          <cell r="O4874">
            <v>0</v>
          </cell>
          <cell r="P4874">
            <v>0</v>
          </cell>
          <cell r="Q4874">
            <v>0</v>
          </cell>
          <cell r="R4874">
            <v>0</v>
          </cell>
          <cell r="S4874">
            <v>0</v>
          </cell>
          <cell r="T4874">
            <v>0</v>
          </cell>
          <cell r="U4874">
            <v>0</v>
          </cell>
          <cell r="V4874">
            <v>0</v>
          </cell>
          <cell r="W4874">
            <v>0</v>
          </cell>
          <cell r="X4874">
            <v>0</v>
          </cell>
          <cell r="Y4874">
            <v>0</v>
          </cell>
          <cell r="Z4874">
            <v>0</v>
          </cell>
        </row>
        <row r="4875">
          <cell r="M4875">
            <v>0</v>
          </cell>
          <cell r="N4875">
            <v>0</v>
          </cell>
          <cell r="O4875">
            <v>0</v>
          </cell>
          <cell r="P4875">
            <v>0</v>
          </cell>
          <cell r="Q4875">
            <v>0</v>
          </cell>
          <cell r="R4875">
            <v>0</v>
          </cell>
          <cell r="S4875">
            <v>0</v>
          </cell>
          <cell r="T4875">
            <v>0</v>
          </cell>
          <cell r="U4875">
            <v>0</v>
          </cell>
          <cell r="V4875">
            <v>0</v>
          </cell>
          <cell r="W4875">
            <v>0</v>
          </cell>
          <cell r="X4875">
            <v>0</v>
          </cell>
          <cell r="Y4875">
            <v>0</v>
          </cell>
          <cell r="Z4875">
            <v>0</v>
          </cell>
        </row>
        <row r="4876">
          <cell r="M4876">
            <v>0</v>
          </cell>
          <cell r="N4876">
            <v>0</v>
          </cell>
          <cell r="O4876">
            <v>0</v>
          </cell>
          <cell r="P4876">
            <v>0</v>
          </cell>
          <cell r="Q4876">
            <v>0</v>
          </cell>
          <cell r="R4876">
            <v>0</v>
          </cell>
          <cell r="S4876">
            <v>0</v>
          </cell>
          <cell r="T4876">
            <v>0</v>
          </cell>
          <cell r="U4876">
            <v>0</v>
          </cell>
          <cell r="V4876">
            <v>0</v>
          </cell>
          <cell r="W4876">
            <v>0</v>
          </cell>
          <cell r="X4876">
            <v>0</v>
          </cell>
          <cell r="Y4876">
            <v>0</v>
          </cell>
          <cell r="Z4876">
            <v>0</v>
          </cell>
        </row>
        <row r="4877">
          <cell r="M4877">
            <v>0</v>
          </cell>
          <cell r="N4877">
            <v>0</v>
          </cell>
          <cell r="O4877">
            <v>0</v>
          </cell>
          <cell r="P4877">
            <v>0</v>
          </cell>
          <cell r="Q4877">
            <v>0</v>
          </cell>
          <cell r="R4877">
            <v>0</v>
          </cell>
          <cell r="S4877">
            <v>0</v>
          </cell>
          <cell r="T4877">
            <v>0</v>
          </cell>
          <cell r="U4877">
            <v>0</v>
          </cell>
          <cell r="V4877">
            <v>0</v>
          </cell>
          <cell r="W4877">
            <v>0</v>
          </cell>
          <cell r="X4877">
            <v>0</v>
          </cell>
          <cell r="Y4877">
            <v>0</v>
          </cell>
          <cell r="Z4877">
            <v>0</v>
          </cell>
        </row>
        <row r="4878">
          <cell r="M4878">
            <v>0</v>
          </cell>
          <cell r="N4878">
            <v>0</v>
          </cell>
          <cell r="O4878">
            <v>0</v>
          </cell>
          <cell r="P4878">
            <v>0</v>
          </cell>
          <cell r="Q4878">
            <v>0</v>
          </cell>
          <cell r="R4878">
            <v>0</v>
          </cell>
          <cell r="S4878">
            <v>0</v>
          </cell>
          <cell r="T4878">
            <v>0</v>
          </cell>
          <cell r="U4878">
            <v>0</v>
          </cell>
          <cell r="V4878">
            <v>0</v>
          </cell>
          <cell r="W4878">
            <v>0</v>
          </cell>
          <cell r="X4878">
            <v>0</v>
          </cell>
          <cell r="Y4878">
            <v>0</v>
          </cell>
          <cell r="Z4878">
            <v>0</v>
          </cell>
        </row>
        <row r="4879">
          <cell r="M4879">
            <v>0</v>
          </cell>
          <cell r="N4879">
            <v>0</v>
          </cell>
          <cell r="O4879">
            <v>0</v>
          </cell>
          <cell r="P4879">
            <v>0</v>
          </cell>
          <cell r="Q4879">
            <v>0</v>
          </cell>
          <cell r="R4879">
            <v>0</v>
          </cell>
          <cell r="S4879">
            <v>0</v>
          </cell>
          <cell r="T4879">
            <v>0</v>
          </cell>
          <cell r="U4879">
            <v>0</v>
          </cell>
          <cell r="V4879">
            <v>0</v>
          </cell>
          <cell r="W4879">
            <v>0</v>
          </cell>
          <cell r="X4879">
            <v>0</v>
          </cell>
          <cell r="Y4879">
            <v>0</v>
          </cell>
          <cell r="Z4879">
            <v>0</v>
          </cell>
        </row>
        <row r="4880">
          <cell r="M4880">
            <v>0</v>
          </cell>
          <cell r="N4880">
            <v>0</v>
          </cell>
          <cell r="O4880">
            <v>0</v>
          </cell>
          <cell r="P4880">
            <v>0</v>
          </cell>
          <cell r="Q4880">
            <v>0</v>
          </cell>
          <cell r="R4880">
            <v>0</v>
          </cell>
          <cell r="S4880">
            <v>0</v>
          </cell>
          <cell r="T4880">
            <v>0</v>
          </cell>
          <cell r="U4880">
            <v>0</v>
          </cell>
          <cell r="V4880">
            <v>0</v>
          </cell>
          <cell r="W4880">
            <v>0</v>
          </cell>
          <cell r="X4880">
            <v>0</v>
          </cell>
          <cell r="Y4880">
            <v>0</v>
          </cell>
          <cell r="Z4880">
            <v>0</v>
          </cell>
        </row>
        <row r="4881">
          <cell r="M4881">
            <v>0</v>
          </cell>
          <cell r="N4881">
            <v>0</v>
          </cell>
          <cell r="O4881">
            <v>0</v>
          </cell>
          <cell r="P4881">
            <v>0</v>
          </cell>
          <cell r="Q4881">
            <v>0</v>
          </cell>
          <cell r="R4881">
            <v>0</v>
          </cell>
          <cell r="S4881">
            <v>0</v>
          </cell>
          <cell r="T4881">
            <v>0</v>
          </cell>
          <cell r="U4881">
            <v>0</v>
          </cell>
          <cell r="V4881">
            <v>0</v>
          </cell>
          <cell r="W4881">
            <v>0</v>
          </cell>
          <cell r="X4881">
            <v>0</v>
          </cell>
          <cell r="Y4881">
            <v>0</v>
          </cell>
          <cell r="Z4881">
            <v>0</v>
          </cell>
        </row>
        <row r="4882">
          <cell r="M4882">
            <v>0</v>
          </cell>
          <cell r="N4882">
            <v>0</v>
          </cell>
          <cell r="O4882">
            <v>0</v>
          </cell>
          <cell r="P4882">
            <v>0</v>
          </cell>
          <cell r="Q4882">
            <v>0</v>
          </cell>
          <cell r="R4882">
            <v>0</v>
          </cell>
          <cell r="S4882">
            <v>0</v>
          </cell>
          <cell r="T4882">
            <v>0</v>
          </cell>
          <cell r="U4882">
            <v>0</v>
          </cell>
          <cell r="V4882">
            <v>0</v>
          </cell>
          <cell r="W4882">
            <v>0</v>
          </cell>
          <cell r="X4882">
            <v>0</v>
          </cell>
          <cell r="Y4882">
            <v>0</v>
          </cell>
          <cell r="Z4882">
            <v>0</v>
          </cell>
        </row>
        <row r="4883">
          <cell r="M4883">
            <v>0</v>
          </cell>
          <cell r="N4883">
            <v>0</v>
          </cell>
          <cell r="O4883">
            <v>0</v>
          </cell>
          <cell r="P4883">
            <v>0</v>
          </cell>
          <cell r="Q4883">
            <v>0</v>
          </cell>
          <cell r="R4883">
            <v>0</v>
          </cell>
          <cell r="S4883">
            <v>0</v>
          </cell>
          <cell r="T4883">
            <v>0</v>
          </cell>
          <cell r="U4883">
            <v>0</v>
          </cell>
          <cell r="V4883">
            <v>0</v>
          </cell>
          <cell r="W4883">
            <v>0</v>
          </cell>
          <cell r="X4883">
            <v>0</v>
          </cell>
          <cell r="Y4883">
            <v>0</v>
          </cell>
          <cell r="Z4883">
            <v>0</v>
          </cell>
        </row>
        <row r="4884">
          <cell r="M4884">
            <v>0</v>
          </cell>
          <cell r="N4884">
            <v>0</v>
          </cell>
          <cell r="O4884">
            <v>0</v>
          </cell>
          <cell r="P4884">
            <v>0</v>
          </cell>
          <cell r="Q4884">
            <v>0</v>
          </cell>
          <cell r="R4884">
            <v>0</v>
          </cell>
          <cell r="S4884">
            <v>0</v>
          </cell>
          <cell r="T4884">
            <v>0</v>
          </cell>
          <cell r="U4884">
            <v>0</v>
          </cell>
          <cell r="V4884">
            <v>0</v>
          </cell>
          <cell r="W4884">
            <v>0</v>
          </cell>
          <cell r="X4884">
            <v>0</v>
          </cell>
          <cell r="Y4884">
            <v>0</v>
          </cell>
          <cell r="Z4884">
            <v>0</v>
          </cell>
        </row>
        <row r="4885">
          <cell r="M4885">
            <v>0</v>
          </cell>
          <cell r="N4885">
            <v>0</v>
          </cell>
          <cell r="O4885">
            <v>0</v>
          </cell>
          <cell r="P4885">
            <v>0</v>
          </cell>
          <cell r="Q4885">
            <v>0</v>
          </cell>
          <cell r="R4885">
            <v>0</v>
          </cell>
          <cell r="S4885">
            <v>0</v>
          </cell>
          <cell r="T4885">
            <v>0</v>
          </cell>
          <cell r="U4885">
            <v>0</v>
          </cell>
          <cell r="V4885">
            <v>0</v>
          </cell>
          <cell r="W4885">
            <v>0</v>
          </cell>
          <cell r="X4885">
            <v>0</v>
          </cell>
          <cell r="Y4885">
            <v>0</v>
          </cell>
          <cell r="Z4885">
            <v>0</v>
          </cell>
        </row>
        <row r="4886">
          <cell r="M4886">
            <v>0</v>
          </cell>
          <cell r="N4886">
            <v>0</v>
          </cell>
          <cell r="O4886">
            <v>0</v>
          </cell>
          <cell r="P4886">
            <v>0</v>
          </cell>
          <cell r="Q4886">
            <v>0</v>
          </cell>
          <cell r="R4886">
            <v>0</v>
          </cell>
          <cell r="S4886">
            <v>0</v>
          </cell>
          <cell r="T4886">
            <v>0</v>
          </cell>
          <cell r="U4886">
            <v>0</v>
          </cell>
          <cell r="V4886">
            <v>0</v>
          </cell>
          <cell r="W4886">
            <v>0</v>
          </cell>
          <cell r="X4886">
            <v>0</v>
          </cell>
          <cell r="Y4886">
            <v>0</v>
          </cell>
          <cell r="Z4886">
            <v>0</v>
          </cell>
        </row>
        <row r="4887">
          <cell r="M4887">
            <v>0</v>
          </cell>
          <cell r="N4887">
            <v>0</v>
          </cell>
          <cell r="O4887">
            <v>0</v>
          </cell>
          <cell r="P4887">
            <v>0</v>
          </cell>
          <cell r="Q4887">
            <v>0</v>
          </cell>
          <cell r="R4887">
            <v>0</v>
          </cell>
          <cell r="S4887">
            <v>0</v>
          </cell>
          <cell r="T4887">
            <v>0</v>
          </cell>
          <cell r="U4887">
            <v>0</v>
          </cell>
          <cell r="V4887">
            <v>0</v>
          </cell>
          <cell r="W4887">
            <v>0</v>
          </cell>
          <cell r="X4887">
            <v>0</v>
          </cell>
          <cell r="Y4887">
            <v>0</v>
          </cell>
          <cell r="Z4887">
            <v>0</v>
          </cell>
        </row>
        <row r="4888">
          <cell r="M4888">
            <v>0</v>
          </cell>
          <cell r="N4888">
            <v>0</v>
          </cell>
          <cell r="O4888">
            <v>0</v>
          </cell>
          <cell r="P4888">
            <v>0</v>
          </cell>
          <cell r="Q4888">
            <v>0</v>
          </cell>
          <cell r="R4888">
            <v>0</v>
          </cell>
          <cell r="S4888">
            <v>0</v>
          </cell>
          <cell r="T4888">
            <v>0</v>
          </cell>
          <cell r="U4888">
            <v>0</v>
          </cell>
          <cell r="V4888">
            <v>0</v>
          </cell>
          <cell r="W4888">
            <v>0</v>
          </cell>
          <cell r="X4888">
            <v>0</v>
          </cell>
          <cell r="Y4888">
            <v>0</v>
          </cell>
          <cell r="Z4888">
            <v>0</v>
          </cell>
        </row>
        <row r="4889">
          <cell r="M4889">
            <v>0</v>
          </cell>
          <cell r="N4889">
            <v>0</v>
          </cell>
          <cell r="O4889">
            <v>0</v>
          </cell>
          <cell r="P4889">
            <v>0</v>
          </cell>
          <cell r="Q4889">
            <v>0</v>
          </cell>
          <cell r="R4889">
            <v>0</v>
          </cell>
          <cell r="S4889">
            <v>0</v>
          </cell>
          <cell r="T4889">
            <v>0</v>
          </cell>
          <cell r="U4889">
            <v>0</v>
          </cell>
          <cell r="V4889">
            <v>0</v>
          </cell>
          <cell r="W4889">
            <v>0</v>
          </cell>
          <cell r="X4889">
            <v>0</v>
          </cell>
          <cell r="Y4889">
            <v>0</v>
          </cell>
          <cell r="Z4889">
            <v>0</v>
          </cell>
        </row>
        <row r="4890">
          <cell r="M4890">
            <v>0</v>
          </cell>
          <cell r="N4890">
            <v>0</v>
          </cell>
          <cell r="O4890">
            <v>0</v>
          </cell>
          <cell r="P4890">
            <v>0</v>
          </cell>
          <cell r="Q4890">
            <v>0</v>
          </cell>
          <cell r="R4890">
            <v>0</v>
          </cell>
          <cell r="S4890">
            <v>0</v>
          </cell>
          <cell r="T4890">
            <v>0</v>
          </cell>
          <cell r="U4890">
            <v>0</v>
          </cell>
          <cell r="V4890">
            <v>0</v>
          </cell>
          <cell r="W4890">
            <v>0</v>
          </cell>
          <cell r="X4890">
            <v>0</v>
          </cell>
          <cell r="Y4890">
            <v>0</v>
          </cell>
          <cell r="Z4890">
            <v>0</v>
          </cell>
        </row>
        <row r="4891">
          <cell r="M4891">
            <v>0</v>
          </cell>
          <cell r="N4891">
            <v>0</v>
          </cell>
          <cell r="O4891">
            <v>0</v>
          </cell>
          <cell r="P4891">
            <v>0</v>
          </cell>
          <cell r="Q4891">
            <v>0</v>
          </cell>
          <cell r="R4891">
            <v>0</v>
          </cell>
          <cell r="S4891">
            <v>0</v>
          </cell>
          <cell r="T4891">
            <v>0</v>
          </cell>
          <cell r="U4891">
            <v>0</v>
          </cell>
          <cell r="V4891">
            <v>0</v>
          </cell>
          <cell r="W4891">
            <v>0</v>
          </cell>
          <cell r="X4891">
            <v>0</v>
          </cell>
          <cell r="Y4891">
            <v>0</v>
          </cell>
          <cell r="Z4891">
            <v>0</v>
          </cell>
        </row>
        <row r="4892">
          <cell r="M4892">
            <v>0</v>
          </cell>
          <cell r="N4892">
            <v>0</v>
          </cell>
          <cell r="O4892">
            <v>0</v>
          </cell>
          <cell r="P4892">
            <v>0</v>
          </cell>
          <cell r="Q4892">
            <v>0</v>
          </cell>
          <cell r="R4892">
            <v>0</v>
          </cell>
          <cell r="S4892">
            <v>0</v>
          </cell>
          <cell r="T4892">
            <v>0</v>
          </cell>
          <cell r="U4892">
            <v>0</v>
          </cell>
          <cell r="V4892">
            <v>0</v>
          </cell>
          <cell r="W4892">
            <v>0</v>
          </cell>
          <cell r="X4892">
            <v>0</v>
          </cell>
          <cell r="Y4892">
            <v>0</v>
          </cell>
          <cell r="Z4892">
            <v>0</v>
          </cell>
        </row>
        <row r="4893">
          <cell r="M4893">
            <v>0</v>
          </cell>
          <cell r="N4893">
            <v>0</v>
          </cell>
          <cell r="O4893">
            <v>0</v>
          </cell>
          <cell r="P4893">
            <v>0</v>
          </cell>
          <cell r="Q4893">
            <v>0</v>
          </cell>
          <cell r="R4893">
            <v>0</v>
          </cell>
          <cell r="S4893">
            <v>0</v>
          </cell>
          <cell r="T4893">
            <v>0</v>
          </cell>
          <cell r="U4893">
            <v>0</v>
          </cell>
          <cell r="V4893">
            <v>0</v>
          </cell>
          <cell r="W4893">
            <v>0</v>
          </cell>
          <cell r="X4893">
            <v>0</v>
          </cell>
          <cell r="Y4893">
            <v>0</v>
          </cell>
          <cell r="Z4893">
            <v>0</v>
          </cell>
        </row>
        <row r="4894">
          <cell r="M4894">
            <v>0</v>
          </cell>
          <cell r="N4894">
            <v>0</v>
          </cell>
          <cell r="O4894">
            <v>0</v>
          </cell>
          <cell r="P4894">
            <v>0</v>
          </cell>
          <cell r="Q4894">
            <v>0</v>
          </cell>
          <cell r="R4894">
            <v>0</v>
          </cell>
          <cell r="S4894">
            <v>0</v>
          </cell>
          <cell r="T4894">
            <v>0</v>
          </cell>
          <cell r="U4894">
            <v>0</v>
          </cell>
          <cell r="V4894">
            <v>0</v>
          </cell>
          <cell r="W4894">
            <v>0</v>
          </cell>
          <cell r="X4894">
            <v>0</v>
          </cell>
          <cell r="Y4894">
            <v>0</v>
          </cell>
          <cell r="Z4894">
            <v>0</v>
          </cell>
        </row>
        <row r="4895">
          <cell r="M4895">
            <v>0</v>
          </cell>
          <cell r="N4895">
            <v>0</v>
          </cell>
          <cell r="O4895">
            <v>0</v>
          </cell>
          <cell r="P4895">
            <v>0</v>
          </cell>
          <cell r="Q4895">
            <v>0</v>
          </cell>
          <cell r="R4895">
            <v>0</v>
          </cell>
          <cell r="S4895">
            <v>0</v>
          </cell>
          <cell r="T4895">
            <v>0</v>
          </cell>
          <cell r="U4895">
            <v>0</v>
          </cell>
          <cell r="V4895">
            <v>0</v>
          </cell>
          <cell r="W4895">
            <v>0</v>
          </cell>
          <cell r="X4895">
            <v>0</v>
          </cell>
          <cell r="Y4895">
            <v>0</v>
          </cell>
          <cell r="Z4895">
            <v>0</v>
          </cell>
        </row>
        <row r="4896">
          <cell r="M4896">
            <v>0</v>
          </cell>
          <cell r="N4896">
            <v>0</v>
          </cell>
          <cell r="O4896">
            <v>0</v>
          </cell>
          <cell r="P4896">
            <v>0</v>
          </cell>
          <cell r="Q4896">
            <v>0</v>
          </cell>
          <cell r="R4896">
            <v>0</v>
          </cell>
          <cell r="S4896">
            <v>0</v>
          </cell>
          <cell r="T4896">
            <v>0</v>
          </cell>
          <cell r="U4896">
            <v>0</v>
          </cell>
          <cell r="V4896">
            <v>0</v>
          </cell>
          <cell r="W4896">
            <v>0</v>
          </cell>
          <cell r="X4896">
            <v>0</v>
          </cell>
          <cell r="Y4896">
            <v>0</v>
          </cell>
          <cell r="Z4896">
            <v>0</v>
          </cell>
        </row>
        <row r="4897">
          <cell r="M4897">
            <v>0</v>
          </cell>
          <cell r="N4897">
            <v>0</v>
          </cell>
          <cell r="O4897">
            <v>0</v>
          </cell>
          <cell r="P4897">
            <v>0</v>
          </cell>
          <cell r="Q4897">
            <v>0</v>
          </cell>
          <cell r="R4897">
            <v>0</v>
          </cell>
          <cell r="S4897">
            <v>0</v>
          </cell>
          <cell r="T4897">
            <v>0</v>
          </cell>
          <cell r="U4897">
            <v>0</v>
          </cell>
          <cell r="V4897">
            <v>0</v>
          </cell>
          <cell r="W4897">
            <v>0</v>
          </cell>
          <cell r="X4897">
            <v>0</v>
          </cell>
          <cell r="Y4897">
            <v>0</v>
          </cell>
          <cell r="Z4897">
            <v>0</v>
          </cell>
        </row>
        <row r="4898">
          <cell r="M4898">
            <v>0</v>
          </cell>
          <cell r="N4898">
            <v>0</v>
          </cell>
          <cell r="O4898">
            <v>0</v>
          </cell>
          <cell r="P4898">
            <v>0</v>
          </cell>
          <cell r="Q4898">
            <v>0</v>
          </cell>
          <cell r="R4898">
            <v>0</v>
          </cell>
          <cell r="S4898">
            <v>0</v>
          </cell>
          <cell r="T4898">
            <v>0</v>
          </cell>
          <cell r="U4898">
            <v>0</v>
          </cell>
          <cell r="V4898">
            <v>0</v>
          </cell>
          <cell r="W4898">
            <v>0</v>
          </cell>
          <cell r="X4898">
            <v>0</v>
          </cell>
          <cell r="Y4898">
            <v>0</v>
          </cell>
          <cell r="Z4898">
            <v>0</v>
          </cell>
        </row>
        <row r="4899">
          <cell r="M4899">
            <v>0</v>
          </cell>
          <cell r="N4899">
            <v>0</v>
          </cell>
          <cell r="O4899">
            <v>0</v>
          </cell>
          <cell r="P4899">
            <v>0</v>
          </cell>
          <cell r="Q4899">
            <v>0</v>
          </cell>
          <cell r="R4899">
            <v>0</v>
          </cell>
          <cell r="S4899">
            <v>0</v>
          </cell>
          <cell r="T4899">
            <v>0</v>
          </cell>
          <cell r="U4899">
            <v>0</v>
          </cell>
          <cell r="V4899">
            <v>0</v>
          </cell>
          <cell r="W4899">
            <v>0</v>
          </cell>
          <cell r="X4899">
            <v>0</v>
          </cell>
          <cell r="Y4899">
            <v>0</v>
          </cell>
          <cell r="Z4899">
            <v>0</v>
          </cell>
        </row>
        <row r="4900">
          <cell r="M4900">
            <v>0</v>
          </cell>
          <cell r="N4900">
            <v>0</v>
          </cell>
          <cell r="O4900">
            <v>0</v>
          </cell>
          <cell r="P4900">
            <v>0</v>
          </cell>
          <cell r="Q4900">
            <v>0</v>
          </cell>
          <cell r="R4900">
            <v>0</v>
          </cell>
          <cell r="S4900">
            <v>0</v>
          </cell>
          <cell r="T4900">
            <v>0</v>
          </cell>
          <cell r="U4900">
            <v>0</v>
          </cell>
          <cell r="V4900">
            <v>0</v>
          </cell>
          <cell r="W4900">
            <v>0</v>
          </cell>
          <cell r="X4900">
            <v>0</v>
          </cell>
          <cell r="Y4900">
            <v>0</v>
          </cell>
          <cell r="Z4900">
            <v>0</v>
          </cell>
        </row>
        <row r="4901">
          <cell r="M4901">
            <v>0</v>
          </cell>
          <cell r="N4901">
            <v>0</v>
          </cell>
          <cell r="O4901">
            <v>0</v>
          </cell>
          <cell r="P4901">
            <v>0</v>
          </cell>
          <cell r="Q4901">
            <v>0</v>
          </cell>
          <cell r="R4901">
            <v>0</v>
          </cell>
          <cell r="S4901">
            <v>0</v>
          </cell>
          <cell r="T4901">
            <v>0</v>
          </cell>
          <cell r="U4901">
            <v>0</v>
          </cell>
          <cell r="V4901">
            <v>0</v>
          </cell>
          <cell r="W4901">
            <v>0</v>
          </cell>
          <cell r="X4901">
            <v>0</v>
          </cell>
          <cell r="Y4901">
            <v>0</v>
          </cell>
          <cell r="Z4901">
            <v>0</v>
          </cell>
        </row>
        <row r="4902">
          <cell r="M4902">
            <v>0</v>
          </cell>
          <cell r="N4902">
            <v>0</v>
          </cell>
          <cell r="O4902">
            <v>0</v>
          </cell>
          <cell r="P4902">
            <v>0</v>
          </cell>
          <cell r="Q4902">
            <v>0</v>
          </cell>
          <cell r="R4902">
            <v>0</v>
          </cell>
          <cell r="S4902">
            <v>0</v>
          </cell>
          <cell r="T4902">
            <v>0</v>
          </cell>
          <cell r="U4902">
            <v>0</v>
          </cell>
          <cell r="V4902">
            <v>0</v>
          </cell>
          <cell r="W4902">
            <v>0</v>
          </cell>
          <cell r="X4902">
            <v>0</v>
          </cell>
          <cell r="Y4902">
            <v>0</v>
          </cell>
          <cell r="Z4902">
            <v>0</v>
          </cell>
        </row>
        <row r="4903">
          <cell r="M4903">
            <v>0</v>
          </cell>
          <cell r="N4903">
            <v>0</v>
          </cell>
          <cell r="O4903">
            <v>0</v>
          </cell>
          <cell r="P4903">
            <v>0</v>
          </cell>
          <cell r="Q4903">
            <v>0</v>
          </cell>
          <cell r="R4903">
            <v>0</v>
          </cell>
          <cell r="S4903">
            <v>0</v>
          </cell>
          <cell r="T4903">
            <v>0</v>
          </cell>
          <cell r="U4903">
            <v>0</v>
          </cell>
          <cell r="V4903">
            <v>0</v>
          </cell>
          <cell r="W4903">
            <v>0</v>
          </cell>
          <cell r="X4903">
            <v>0</v>
          </cell>
          <cell r="Y4903">
            <v>0</v>
          </cell>
          <cell r="Z4903">
            <v>0</v>
          </cell>
        </row>
        <row r="4904">
          <cell r="M4904">
            <v>0</v>
          </cell>
          <cell r="N4904">
            <v>0</v>
          </cell>
          <cell r="O4904">
            <v>0</v>
          </cell>
          <cell r="P4904">
            <v>0</v>
          </cell>
          <cell r="Q4904">
            <v>0</v>
          </cell>
          <cell r="R4904">
            <v>0</v>
          </cell>
          <cell r="S4904">
            <v>0</v>
          </cell>
          <cell r="T4904">
            <v>0</v>
          </cell>
          <cell r="U4904">
            <v>0</v>
          </cell>
          <cell r="V4904">
            <v>0</v>
          </cell>
          <cell r="W4904">
            <v>0</v>
          </cell>
          <cell r="X4904">
            <v>0</v>
          </cell>
          <cell r="Y4904">
            <v>0</v>
          </cell>
          <cell r="Z4904">
            <v>0</v>
          </cell>
        </row>
        <row r="4905">
          <cell r="M4905">
            <v>0</v>
          </cell>
          <cell r="N4905">
            <v>0</v>
          </cell>
          <cell r="O4905">
            <v>0</v>
          </cell>
          <cell r="P4905">
            <v>0</v>
          </cell>
          <cell r="Q4905">
            <v>0</v>
          </cell>
          <cell r="R4905">
            <v>0</v>
          </cell>
          <cell r="S4905">
            <v>0</v>
          </cell>
          <cell r="T4905">
            <v>0</v>
          </cell>
          <cell r="U4905">
            <v>0</v>
          </cell>
          <cell r="V4905">
            <v>0</v>
          </cell>
          <cell r="W4905">
            <v>0</v>
          </cell>
          <cell r="X4905">
            <v>0</v>
          </cell>
          <cell r="Y4905">
            <v>0</v>
          </cell>
          <cell r="Z4905">
            <v>0</v>
          </cell>
        </row>
        <row r="4906">
          <cell r="M4906">
            <v>0</v>
          </cell>
          <cell r="N4906">
            <v>0</v>
          </cell>
          <cell r="O4906">
            <v>0</v>
          </cell>
          <cell r="P4906">
            <v>0</v>
          </cell>
          <cell r="Q4906">
            <v>0</v>
          </cell>
          <cell r="R4906">
            <v>0</v>
          </cell>
          <cell r="S4906">
            <v>0</v>
          </cell>
          <cell r="T4906">
            <v>0</v>
          </cell>
          <cell r="U4906">
            <v>0</v>
          </cell>
          <cell r="V4906">
            <v>0</v>
          </cell>
          <cell r="W4906">
            <v>0</v>
          </cell>
          <cell r="X4906">
            <v>0</v>
          </cell>
          <cell r="Y4906">
            <v>0</v>
          </cell>
          <cell r="Z4906">
            <v>0</v>
          </cell>
        </row>
        <row r="4907">
          <cell r="M4907">
            <v>0</v>
          </cell>
          <cell r="N4907">
            <v>0</v>
          </cell>
          <cell r="O4907">
            <v>0</v>
          </cell>
          <cell r="P4907">
            <v>0</v>
          </cell>
          <cell r="Q4907">
            <v>0</v>
          </cell>
          <cell r="R4907">
            <v>0</v>
          </cell>
          <cell r="S4907">
            <v>0</v>
          </cell>
          <cell r="T4907">
            <v>0</v>
          </cell>
          <cell r="U4907">
            <v>0</v>
          </cell>
          <cell r="V4907">
            <v>0</v>
          </cell>
          <cell r="W4907">
            <v>0</v>
          </cell>
          <cell r="X4907">
            <v>0</v>
          </cell>
          <cell r="Y4907">
            <v>0</v>
          </cell>
          <cell r="Z4907">
            <v>0</v>
          </cell>
        </row>
        <row r="4908">
          <cell r="M4908">
            <v>0</v>
          </cell>
          <cell r="N4908">
            <v>0</v>
          </cell>
          <cell r="O4908">
            <v>0</v>
          </cell>
          <cell r="P4908">
            <v>0</v>
          </cell>
          <cell r="Q4908">
            <v>0</v>
          </cell>
          <cell r="R4908">
            <v>0</v>
          </cell>
          <cell r="S4908">
            <v>0</v>
          </cell>
          <cell r="T4908">
            <v>0</v>
          </cell>
          <cell r="U4908">
            <v>0</v>
          </cell>
          <cell r="V4908">
            <v>0</v>
          </cell>
          <cell r="W4908">
            <v>0</v>
          </cell>
          <cell r="X4908">
            <v>0</v>
          </cell>
          <cell r="Y4908">
            <v>0</v>
          </cell>
          <cell r="Z4908">
            <v>0</v>
          </cell>
        </row>
        <row r="4909">
          <cell r="M4909">
            <v>0</v>
          </cell>
          <cell r="N4909">
            <v>0</v>
          </cell>
          <cell r="O4909">
            <v>0</v>
          </cell>
          <cell r="P4909">
            <v>0</v>
          </cell>
          <cell r="Q4909">
            <v>0</v>
          </cell>
          <cell r="R4909">
            <v>0</v>
          </cell>
          <cell r="S4909">
            <v>0</v>
          </cell>
          <cell r="T4909">
            <v>0</v>
          </cell>
          <cell r="U4909">
            <v>0</v>
          </cell>
          <cell r="V4909">
            <v>0</v>
          </cell>
          <cell r="W4909">
            <v>0</v>
          </cell>
          <cell r="X4909">
            <v>0</v>
          </cell>
          <cell r="Y4909">
            <v>0</v>
          </cell>
          <cell r="Z4909">
            <v>0</v>
          </cell>
        </row>
        <row r="4910">
          <cell r="M4910">
            <v>0</v>
          </cell>
          <cell r="N4910">
            <v>0</v>
          </cell>
          <cell r="O4910">
            <v>0</v>
          </cell>
          <cell r="P4910">
            <v>0</v>
          </cell>
          <cell r="Q4910">
            <v>0</v>
          </cell>
          <cell r="R4910">
            <v>0</v>
          </cell>
          <cell r="S4910">
            <v>0</v>
          </cell>
          <cell r="T4910">
            <v>0</v>
          </cell>
          <cell r="U4910">
            <v>0</v>
          </cell>
          <cell r="V4910">
            <v>0</v>
          </cell>
          <cell r="W4910">
            <v>0</v>
          </cell>
          <cell r="X4910">
            <v>0</v>
          </cell>
          <cell r="Y4910">
            <v>0</v>
          </cell>
          <cell r="Z4910">
            <v>0</v>
          </cell>
        </row>
        <row r="4911">
          <cell r="M4911">
            <v>0</v>
          </cell>
          <cell r="N4911">
            <v>0</v>
          </cell>
          <cell r="O4911">
            <v>0</v>
          </cell>
          <cell r="P4911">
            <v>0</v>
          </cell>
          <cell r="Q4911">
            <v>0</v>
          </cell>
          <cell r="R4911">
            <v>0</v>
          </cell>
          <cell r="S4911">
            <v>0</v>
          </cell>
          <cell r="T4911">
            <v>0</v>
          </cell>
          <cell r="U4911">
            <v>0</v>
          </cell>
          <cell r="V4911">
            <v>0</v>
          </cell>
          <cell r="W4911">
            <v>0</v>
          </cell>
          <cell r="X4911">
            <v>0</v>
          </cell>
          <cell r="Y4911">
            <v>0</v>
          </cell>
          <cell r="Z4911">
            <v>0</v>
          </cell>
        </row>
        <row r="4912">
          <cell r="M4912">
            <v>0</v>
          </cell>
          <cell r="N4912">
            <v>0</v>
          </cell>
          <cell r="O4912">
            <v>0</v>
          </cell>
          <cell r="P4912">
            <v>0</v>
          </cell>
          <cell r="Q4912">
            <v>0</v>
          </cell>
          <cell r="R4912">
            <v>0</v>
          </cell>
          <cell r="S4912">
            <v>0</v>
          </cell>
          <cell r="T4912">
            <v>0</v>
          </cell>
          <cell r="U4912">
            <v>0</v>
          </cell>
          <cell r="V4912">
            <v>0</v>
          </cell>
          <cell r="W4912">
            <v>0</v>
          </cell>
          <cell r="X4912">
            <v>0</v>
          </cell>
          <cell r="Y4912">
            <v>0</v>
          </cell>
          <cell r="Z4912">
            <v>0</v>
          </cell>
        </row>
        <row r="4913">
          <cell r="M4913">
            <v>0</v>
          </cell>
          <cell r="N4913">
            <v>0</v>
          </cell>
          <cell r="O4913">
            <v>0</v>
          </cell>
          <cell r="P4913">
            <v>0</v>
          </cell>
          <cell r="Q4913">
            <v>0</v>
          </cell>
          <cell r="R4913">
            <v>0</v>
          </cell>
          <cell r="S4913">
            <v>0</v>
          </cell>
          <cell r="T4913">
            <v>0</v>
          </cell>
          <cell r="U4913">
            <v>0</v>
          </cell>
          <cell r="V4913">
            <v>0</v>
          </cell>
          <cell r="W4913">
            <v>0</v>
          </cell>
          <cell r="X4913">
            <v>0</v>
          </cell>
          <cell r="Y4913">
            <v>0</v>
          </cell>
          <cell r="Z4913">
            <v>0</v>
          </cell>
        </row>
        <row r="4914">
          <cell r="M4914">
            <v>0</v>
          </cell>
          <cell r="N4914">
            <v>0</v>
          </cell>
          <cell r="O4914">
            <v>0</v>
          </cell>
          <cell r="P4914">
            <v>0</v>
          </cell>
          <cell r="Q4914">
            <v>0</v>
          </cell>
          <cell r="R4914">
            <v>0</v>
          </cell>
          <cell r="S4914">
            <v>0</v>
          </cell>
          <cell r="T4914">
            <v>0</v>
          </cell>
          <cell r="U4914">
            <v>0</v>
          </cell>
          <cell r="V4914">
            <v>0</v>
          </cell>
          <cell r="W4914">
            <v>0</v>
          </cell>
          <cell r="X4914">
            <v>0</v>
          </cell>
          <cell r="Y4914">
            <v>0</v>
          </cell>
          <cell r="Z4914">
            <v>0</v>
          </cell>
        </row>
        <row r="4915">
          <cell r="M4915">
            <v>0</v>
          </cell>
          <cell r="N4915">
            <v>0</v>
          </cell>
          <cell r="O4915">
            <v>0</v>
          </cell>
          <cell r="P4915">
            <v>0</v>
          </cell>
          <cell r="Q4915">
            <v>0</v>
          </cell>
          <cell r="R4915">
            <v>0</v>
          </cell>
          <cell r="S4915">
            <v>0</v>
          </cell>
          <cell r="T4915">
            <v>0</v>
          </cell>
          <cell r="U4915">
            <v>0</v>
          </cell>
          <cell r="V4915">
            <v>0</v>
          </cell>
          <cell r="W4915">
            <v>0</v>
          </cell>
          <cell r="X4915">
            <v>0</v>
          </cell>
          <cell r="Y4915">
            <v>0</v>
          </cell>
          <cell r="Z4915">
            <v>0</v>
          </cell>
        </row>
        <row r="4916">
          <cell r="M4916">
            <v>0</v>
          </cell>
          <cell r="N4916">
            <v>0</v>
          </cell>
          <cell r="O4916">
            <v>0</v>
          </cell>
          <cell r="P4916">
            <v>0</v>
          </cell>
          <cell r="Q4916">
            <v>0</v>
          </cell>
          <cell r="R4916">
            <v>0</v>
          </cell>
          <cell r="S4916">
            <v>0</v>
          </cell>
          <cell r="T4916">
            <v>0</v>
          </cell>
          <cell r="U4916">
            <v>0</v>
          </cell>
          <cell r="V4916">
            <v>0</v>
          </cell>
          <cell r="W4916">
            <v>0</v>
          </cell>
          <cell r="X4916">
            <v>0</v>
          </cell>
          <cell r="Y4916">
            <v>0</v>
          </cell>
          <cell r="Z4916">
            <v>0</v>
          </cell>
        </row>
        <row r="4917">
          <cell r="M4917">
            <v>0</v>
          </cell>
          <cell r="N4917">
            <v>0</v>
          </cell>
          <cell r="O4917">
            <v>0</v>
          </cell>
          <cell r="P4917">
            <v>0</v>
          </cell>
          <cell r="Q4917">
            <v>0</v>
          </cell>
          <cell r="R4917">
            <v>0</v>
          </cell>
          <cell r="S4917">
            <v>0</v>
          </cell>
          <cell r="T4917">
            <v>0</v>
          </cell>
          <cell r="U4917">
            <v>0</v>
          </cell>
          <cell r="V4917">
            <v>0</v>
          </cell>
          <cell r="W4917">
            <v>0</v>
          </cell>
          <cell r="X4917">
            <v>0</v>
          </cell>
          <cell r="Y4917">
            <v>0</v>
          </cell>
          <cell r="Z4917">
            <v>0</v>
          </cell>
        </row>
        <row r="4918">
          <cell r="M4918">
            <v>0</v>
          </cell>
          <cell r="N4918">
            <v>0</v>
          </cell>
          <cell r="O4918">
            <v>0</v>
          </cell>
          <cell r="P4918">
            <v>0</v>
          </cell>
          <cell r="Q4918">
            <v>0</v>
          </cell>
          <cell r="R4918">
            <v>0</v>
          </cell>
          <cell r="S4918">
            <v>0</v>
          </cell>
          <cell r="T4918">
            <v>0</v>
          </cell>
          <cell r="U4918">
            <v>0</v>
          </cell>
          <cell r="V4918">
            <v>0</v>
          </cell>
          <cell r="W4918">
            <v>0</v>
          </cell>
          <cell r="X4918">
            <v>0</v>
          </cell>
          <cell r="Y4918">
            <v>0</v>
          </cell>
          <cell r="Z4918">
            <v>0</v>
          </cell>
        </row>
        <row r="4919">
          <cell r="M4919">
            <v>0</v>
          </cell>
          <cell r="N4919">
            <v>0</v>
          </cell>
          <cell r="O4919">
            <v>0</v>
          </cell>
          <cell r="P4919">
            <v>0</v>
          </cell>
          <cell r="Q4919">
            <v>0</v>
          </cell>
          <cell r="R4919">
            <v>0</v>
          </cell>
          <cell r="S4919">
            <v>0</v>
          </cell>
          <cell r="T4919">
            <v>0</v>
          </cell>
          <cell r="U4919">
            <v>0</v>
          </cell>
          <cell r="V4919">
            <v>0</v>
          </cell>
          <cell r="W4919">
            <v>0</v>
          </cell>
          <cell r="X4919">
            <v>0</v>
          </cell>
          <cell r="Y4919">
            <v>0</v>
          </cell>
          <cell r="Z4919">
            <v>0</v>
          </cell>
        </row>
        <row r="4920">
          <cell r="M4920">
            <v>0</v>
          </cell>
          <cell r="N4920">
            <v>0</v>
          </cell>
          <cell r="O4920">
            <v>0</v>
          </cell>
          <cell r="P4920">
            <v>0</v>
          </cell>
          <cell r="Q4920">
            <v>0</v>
          </cell>
          <cell r="R4920">
            <v>0</v>
          </cell>
          <cell r="S4920">
            <v>0</v>
          </cell>
          <cell r="T4920">
            <v>0</v>
          </cell>
          <cell r="U4920">
            <v>0</v>
          </cell>
          <cell r="V4920">
            <v>0</v>
          </cell>
          <cell r="W4920">
            <v>0</v>
          </cell>
          <cell r="X4920">
            <v>0</v>
          </cell>
          <cell r="Y4920">
            <v>0</v>
          </cell>
          <cell r="Z4920">
            <v>0</v>
          </cell>
        </row>
        <row r="4921">
          <cell r="M4921">
            <v>0</v>
          </cell>
          <cell r="N4921">
            <v>0</v>
          </cell>
          <cell r="O4921">
            <v>0</v>
          </cell>
          <cell r="P4921">
            <v>0</v>
          </cell>
          <cell r="Q4921">
            <v>0</v>
          </cell>
          <cell r="R4921">
            <v>0</v>
          </cell>
          <cell r="S4921">
            <v>0</v>
          </cell>
          <cell r="T4921">
            <v>0</v>
          </cell>
          <cell r="U4921">
            <v>0</v>
          </cell>
          <cell r="V4921">
            <v>0</v>
          </cell>
          <cell r="W4921">
            <v>0</v>
          </cell>
          <cell r="X4921">
            <v>0</v>
          </cell>
          <cell r="Y4921">
            <v>0</v>
          </cell>
          <cell r="Z4921">
            <v>0</v>
          </cell>
        </row>
        <row r="4922">
          <cell r="M4922">
            <v>0</v>
          </cell>
          <cell r="N4922">
            <v>0</v>
          </cell>
          <cell r="O4922">
            <v>0</v>
          </cell>
          <cell r="P4922">
            <v>0</v>
          </cell>
          <cell r="Q4922">
            <v>0</v>
          </cell>
          <cell r="R4922">
            <v>0</v>
          </cell>
          <cell r="S4922">
            <v>0</v>
          </cell>
          <cell r="T4922">
            <v>0</v>
          </cell>
          <cell r="U4922">
            <v>0</v>
          </cell>
          <cell r="V4922">
            <v>0</v>
          </cell>
          <cell r="W4922">
            <v>0</v>
          </cell>
          <cell r="X4922">
            <v>0</v>
          </cell>
          <cell r="Y4922">
            <v>0</v>
          </cell>
          <cell r="Z4922">
            <v>0</v>
          </cell>
        </row>
        <row r="4923">
          <cell r="M4923">
            <v>0</v>
          </cell>
          <cell r="N4923">
            <v>0</v>
          </cell>
          <cell r="O4923">
            <v>0</v>
          </cell>
          <cell r="P4923">
            <v>0</v>
          </cell>
          <cell r="Q4923">
            <v>0</v>
          </cell>
          <cell r="R4923">
            <v>0</v>
          </cell>
          <cell r="S4923">
            <v>0</v>
          </cell>
          <cell r="T4923">
            <v>0</v>
          </cell>
          <cell r="U4923">
            <v>0</v>
          </cell>
          <cell r="V4923">
            <v>0</v>
          </cell>
          <cell r="W4923">
            <v>0</v>
          </cell>
          <cell r="X4923">
            <v>0</v>
          </cell>
          <cell r="Y4923">
            <v>0</v>
          </cell>
          <cell r="Z4923">
            <v>0</v>
          </cell>
        </row>
        <row r="4924">
          <cell r="M4924">
            <v>0</v>
          </cell>
          <cell r="N4924">
            <v>0</v>
          </cell>
          <cell r="O4924">
            <v>0</v>
          </cell>
          <cell r="P4924">
            <v>0</v>
          </cell>
          <cell r="Q4924">
            <v>0</v>
          </cell>
          <cell r="R4924">
            <v>0</v>
          </cell>
          <cell r="S4924">
            <v>0</v>
          </cell>
          <cell r="T4924">
            <v>0</v>
          </cell>
          <cell r="U4924">
            <v>0</v>
          </cell>
          <cell r="V4924">
            <v>0</v>
          </cell>
          <cell r="W4924">
            <v>0</v>
          </cell>
          <cell r="X4924">
            <v>0</v>
          </cell>
          <cell r="Y4924">
            <v>0</v>
          </cell>
          <cell r="Z4924">
            <v>0</v>
          </cell>
        </row>
        <row r="4925">
          <cell r="M4925">
            <v>0</v>
          </cell>
          <cell r="N4925">
            <v>0</v>
          </cell>
          <cell r="O4925">
            <v>0</v>
          </cell>
          <cell r="P4925">
            <v>0</v>
          </cell>
          <cell r="Q4925">
            <v>0</v>
          </cell>
          <cell r="R4925">
            <v>0</v>
          </cell>
          <cell r="S4925">
            <v>0</v>
          </cell>
          <cell r="T4925">
            <v>0</v>
          </cell>
          <cell r="U4925">
            <v>0</v>
          </cell>
          <cell r="V4925">
            <v>0</v>
          </cell>
          <cell r="W4925">
            <v>0</v>
          </cell>
          <cell r="X4925">
            <v>0</v>
          </cell>
          <cell r="Y4925">
            <v>0</v>
          </cell>
          <cell r="Z4925">
            <v>0</v>
          </cell>
        </row>
        <row r="4926">
          <cell r="M4926">
            <v>0</v>
          </cell>
          <cell r="N4926">
            <v>0</v>
          </cell>
          <cell r="O4926">
            <v>0</v>
          </cell>
          <cell r="P4926">
            <v>0</v>
          </cell>
          <cell r="Q4926">
            <v>0</v>
          </cell>
          <cell r="R4926">
            <v>0</v>
          </cell>
          <cell r="S4926">
            <v>0</v>
          </cell>
          <cell r="T4926">
            <v>0</v>
          </cell>
          <cell r="U4926">
            <v>0</v>
          </cell>
          <cell r="V4926">
            <v>0</v>
          </cell>
          <cell r="W4926">
            <v>0</v>
          </cell>
          <cell r="X4926">
            <v>0</v>
          </cell>
          <cell r="Y4926">
            <v>0</v>
          </cell>
          <cell r="Z4926">
            <v>0</v>
          </cell>
        </row>
        <row r="4927">
          <cell r="M4927">
            <v>0</v>
          </cell>
          <cell r="N4927">
            <v>0</v>
          </cell>
          <cell r="O4927">
            <v>0</v>
          </cell>
          <cell r="P4927">
            <v>0</v>
          </cell>
          <cell r="Q4927">
            <v>0</v>
          </cell>
          <cell r="R4927">
            <v>0</v>
          </cell>
          <cell r="S4927">
            <v>0</v>
          </cell>
          <cell r="T4927">
            <v>0</v>
          </cell>
          <cell r="U4927">
            <v>0</v>
          </cell>
          <cell r="V4927">
            <v>0</v>
          </cell>
          <cell r="W4927">
            <v>0</v>
          </cell>
          <cell r="X4927">
            <v>0</v>
          </cell>
          <cell r="Y4927">
            <v>0</v>
          </cell>
          <cell r="Z4927">
            <v>0</v>
          </cell>
        </row>
        <row r="4928">
          <cell r="M4928">
            <v>0</v>
          </cell>
          <cell r="N4928">
            <v>0</v>
          </cell>
          <cell r="O4928">
            <v>0</v>
          </cell>
          <cell r="P4928">
            <v>0</v>
          </cell>
          <cell r="Q4928">
            <v>0</v>
          </cell>
          <cell r="R4928">
            <v>0</v>
          </cell>
          <cell r="S4928">
            <v>0</v>
          </cell>
          <cell r="T4928">
            <v>0</v>
          </cell>
          <cell r="U4928">
            <v>0</v>
          </cell>
          <cell r="V4928">
            <v>0</v>
          </cell>
          <cell r="W4928">
            <v>0</v>
          </cell>
          <cell r="X4928">
            <v>0</v>
          </cell>
          <cell r="Y4928">
            <v>0</v>
          </cell>
          <cell r="Z4928">
            <v>0</v>
          </cell>
        </row>
        <row r="4929">
          <cell r="M4929">
            <v>0</v>
          </cell>
          <cell r="N4929">
            <v>0</v>
          </cell>
          <cell r="O4929">
            <v>0</v>
          </cell>
          <cell r="P4929">
            <v>0</v>
          </cell>
          <cell r="Q4929">
            <v>0</v>
          </cell>
          <cell r="R4929">
            <v>0</v>
          </cell>
          <cell r="S4929">
            <v>0</v>
          </cell>
          <cell r="T4929">
            <v>0</v>
          </cell>
          <cell r="U4929">
            <v>0</v>
          </cell>
          <cell r="V4929">
            <v>0</v>
          </cell>
          <cell r="W4929">
            <v>0</v>
          </cell>
          <cell r="X4929">
            <v>0</v>
          </cell>
          <cell r="Y4929">
            <v>0</v>
          </cell>
          <cell r="Z4929">
            <v>0</v>
          </cell>
        </row>
        <row r="4930">
          <cell r="M4930">
            <v>0</v>
          </cell>
          <cell r="N4930">
            <v>0</v>
          </cell>
          <cell r="O4930">
            <v>0</v>
          </cell>
          <cell r="P4930">
            <v>0</v>
          </cell>
          <cell r="Q4930">
            <v>0</v>
          </cell>
          <cell r="R4930">
            <v>0</v>
          </cell>
          <cell r="S4930">
            <v>0</v>
          </cell>
          <cell r="T4930">
            <v>0</v>
          </cell>
          <cell r="U4930">
            <v>0</v>
          </cell>
          <cell r="V4930">
            <v>0</v>
          </cell>
          <cell r="W4930">
            <v>0</v>
          </cell>
          <cell r="X4930">
            <v>0</v>
          </cell>
          <cell r="Y4930">
            <v>0</v>
          </cell>
          <cell r="Z4930">
            <v>0</v>
          </cell>
        </row>
        <row r="4931">
          <cell r="M4931">
            <v>0</v>
          </cell>
          <cell r="N4931">
            <v>0</v>
          </cell>
          <cell r="O4931">
            <v>0</v>
          </cell>
          <cell r="P4931">
            <v>0</v>
          </cell>
          <cell r="Q4931">
            <v>0</v>
          </cell>
          <cell r="R4931">
            <v>0</v>
          </cell>
          <cell r="S4931">
            <v>0</v>
          </cell>
          <cell r="T4931">
            <v>0</v>
          </cell>
          <cell r="U4931">
            <v>0</v>
          </cell>
          <cell r="V4931">
            <v>0</v>
          </cell>
          <cell r="W4931">
            <v>0</v>
          </cell>
          <cell r="X4931">
            <v>0</v>
          </cell>
          <cell r="Y4931">
            <v>0</v>
          </cell>
          <cell r="Z4931">
            <v>0</v>
          </cell>
        </row>
        <row r="4932">
          <cell r="M4932">
            <v>0</v>
          </cell>
          <cell r="N4932">
            <v>0</v>
          </cell>
          <cell r="O4932">
            <v>0</v>
          </cell>
          <cell r="P4932">
            <v>0</v>
          </cell>
          <cell r="Q4932">
            <v>0</v>
          </cell>
          <cell r="R4932">
            <v>0</v>
          </cell>
          <cell r="S4932">
            <v>0</v>
          </cell>
          <cell r="T4932">
            <v>0</v>
          </cell>
          <cell r="U4932">
            <v>0</v>
          </cell>
          <cell r="V4932">
            <v>0</v>
          </cell>
          <cell r="W4932">
            <v>0</v>
          </cell>
          <cell r="X4932">
            <v>0</v>
          </cell>
          <cell r="Y4932">
            <v>0</v>
          </cell>
          <cell r="Z4932">
            <v>0</v>
          </cell>
        </row>
        <row r="4933">
          <cell r="M4933">
            <v>0</v>
          </cell>
          <cell r="N4933">
            <v>0</v>
          </cell>
          <cell r="O4933">
            <v>0</v>
          </cell>
          <cell r="P4933">
            <v>0</v>
          </cell>
          <cell r="Q4933">
            <v>0</v>
          </cell>
          <cell r="R4933">
            <v>0</v>
          </cell>
          <cell r="S4933">
            <v>0</v>
          </cell>
          <cell r="T4933">
            <v>0</v>
          </cell>
          <cell r="U4933">
            <v>0</v>
          </cell>
          <cell r="V4933">
            <v>0</v>
          </cell>
          <cell r="W4933">
            <v>0</v>
          </cell>
          <cell r="X4933">
            <v>0</v>
          </cell>
          <cell r="Y4933">
            <v>0</v>
          </cell>
          <cell r="Z4933">
            <v>0</v>
          </cell>
        </row>
        <row r="4934">
          <cell r="M4934">
            <v>0</v>
          </cell>
          <cell r="N4934">
            <v>0</v>
          </cell>
          <cell r="O4934">
            <v>0</v>
          </cell>
          <cell r="P4934">
            <v>0</v>
          </cell>
          <cell r="Q4934">
            <v>0</v>
          </cell>
          <cell r="R4934">
            <v>0</v>
          </cell>
          <cell r="S4934">
            <v>0</v>
          </cell>
          <cell r="T4934">
            <v>0</v>
          </cell>
          <cell r="U4934">
            <v>0</v>
          </cell>
          <cell r="V4934">
            <v>0</v>
          </cell>
          <cell r="W4934">
            <v>0</v>
          </cell>
          <cell r="X4934">
            <v>0</v>
          </cell>
          <cell r="Y4934">
            <v>0</v>
          </cell>
          <cell r="Z4934">
            <v>0</v>
          </cell>
        </row>
        <row r="4935">
          <cell r="M4935">
            <v>0</v>
          </cell>
          <cell r="N4935">
            <v>0</v>
          </cell>
          <cell r="O4935">
            <v>0</v>
          </cell>
          <cell r="P4935">
            <v>0</v>
          </cell>
          <cell r="Q4935">
            <v>0</v>
          </cell>
          <cell r="R4935">
            <v>0</v>
          </cell>
          <cell r="S4935">
            <v>0</v>
          </cell>
          <cell r="T4935">
            <v>0</v>
          </cell>
          <cell r="U4935">
            <v>0</v>
          </cell>
          <cell r="V4935">
            <v>0</v>
          </cell>
          <cell r="W4935">
            <v>0</v>
          </cell>
          <cell r="X4935">
            <v>0</v>
          </cell>
          <cell r="Y4935">
            <v>0</v>
          </cell>
          <cell r="Z4935">
            <v>0</v>
          </cell>
        </row>
        <row r="4936">
          <cell r="M4936">
            <v>0</v>
          </cell>
          <cell r="N4936">
            <v>0</v>
          </cell>
          <cell r="O4936">
            <v>0</v>
          </cell>
          <cell r="P4936">
            <v>0</v>
          </cell>
          <cell r="Q4936">
            <v>0</v>
          </cell>
          <cell r="R4936">
            <v>0</v>
          </cell>
          <cell r="S4936">
            <v>0</v>
          </cell>
          <cell r="T4936">
            <v>0</v>
          </cell>
          <cell r="U4936">
            <v>0</v>
          </cell>
          <cell r="V4936">
            <v>0</v>
          </cell>
          <cell r="W4936">
            <v>0</v>
          </cell>
          <cell r="X4936">
            <v>0</v>
          </cell>
          <cell r="Y4936">
            <v>0</v>
          </cell>
          <cell r="Z4936">
            <v>0</v>
          </cell>
        </row>
        <row r="4937">
          <cell r="M4937">
            <v>0</v>
          </cell>
          <cell r="N4937">
            <v>0</v>
          </cell>
          <cell r="O4937">
            <v>0</v>
          </cell>
          <cell r="P4937">
            <v>0</v>
          </cell>
          <cell r="Q4937">
            <v>0</v>
          </cell>
          <cell r="R4937">
            <v>0</v>
          </cell>
          <cell r="S4937">
            <v>0</v>
          </cell>
          <cell r="T4937">
            <v>0</v>
          </cell>
          <cell r="U4937">
            <v>0</v>
          </cell>
          <cell r="V4937">
            <v>0</v>
          </cell>
          <cell r="W4937">
            <v>0</v>
          </cell>
          <cell r="X4937">
            <v>0</v>
          </cell>
          <cell r="Y4937">
            <v>0</v>
          </cell>
          <cell r="Z4937">
            <v>0</v>
          </cell>
        </row>
        <row r="4938">
          <cell r="M4938">
            <v>0</v>
          </cell>
          <cell r="N4938">
            <v>0</v>
          </cell>
          <cell r="O4938">
            <v>0</v>
          </cell>
          <cell r="P4938">
            <v>0</v>
          </cell>
          <cell r="Q4938">
            <v>0</v>
          </cell>
          <cell r="R4938">
            <v>0</v>
          </cell>
          <cell r="S4938">
            <v>0</v>
          </cell>
          <cell r="T4938">
            <v>0</v>
          </cell>
          <cell r="U4938">
            <v>0</v>
          </cell>
          <cell r="V4938">
            <v>0</v>
          </cell>
          <cell r="W4938">
            <v>0</v>
          </cell>
          <cell r="X4938">
            <v>0</v>
          </cell>
          <cell r="Y4938">
            <v>0</v>
          </cell>
          <cell r="Z4938">
            <v>0</v>
          </cell>
        </row>
        <row r="4939">
          <cell r="M4939">
            <v>0</v>
          </cell>
          <cell r="N4939">
            <v>0</v>
          </cell>
          <cell r="O4939">
            <v>0</v>
          </cell>
          <cell r="P4939">
            <v>0</v>
          </cell>
          <cell r="Q4939">
            <v>0</v>
          </cell>
          <cell r="R4939">
            <v>0</v>
          </cell>
          <cell r="S4939">
            <v>0</v>
          </cell>
          <cell r="T4939">
            <v>0</v>
          </cell>
          <cell r="U4939">
            <v>0</v>
          </cell>
          <cell r="V4939">
            <v>0</v>
          </cell>
          <cell r="W4939">
            <v>0</v>
          </cell>
          <cell r="X4939">
            <v>0</v>
          </cell>
          <cell r="Y4939">
            <v>0</v>
          </cell>
          <cell r="Z4939">
            <v>0</v>
          </cell>
        </row>
        <row r="4940">
          <cell r="M4940">
            <v>0</v>
          </cell>
          <cell r="N4940">
            <v>0</v>
          </cell>
          <cell r="O4940">
            <v>0</v>
          </cell>
          <cell r="P4940">
            <v>0</v>
          </cell>
          <cell r="Q4940">
            <v>0</v>
          </cell>
          <cell r="R4940">
            <v>0</v>
          </cell>
          <cell r="S4940">
            <v>0</v>
          </cell>
          <cell r="T4940">
            <v>0</v>
          </cell>
          <cell r="U4940">
            <v>0</v>
          </cell>
          <cell r="V4940">
            <v>0</v>
          </cell>
          <cell r="W4940">
            <v>0</v>
          </cell>
          <cell r="X4940">
            <v>0</v>
          </cell>
          <cell r="Y4940">
            <v>0</v>
          </cell>
          <cell r="Z4940">
            <v>0</v>
          </cell>
        </row>
        <row r="4941">
          <cell r="M4941">
            <v>0</v>
          </cell>
          <cell r="N4941">
            <v>0</v>
          </cell>
          <cell r="O4941">
            <v>0</v>
          </cell>
          <cell r="P4941">
            <v>0</v>
          </cell>
          <cell r="Q4941">
            <v>0</v>
          </cell>
          <cell r="R4941">
            <v>0</v>
          </cell>
          <cell r="S4941">
            <v>0</v>
          </cell>
          <cell r="T4941">
            <v>0</v>
          </cell>
          <cell r="U4941">
            <v>0</v>
          </cell>
          <cell r="V4941">
            <v>0</v>
          </cell>
          <cell r="W4941">
            <v>0</v>
          </cell>
          <cell r="X4941">
            <v>0</v>
          </cell>
          <cell r="Y4941">
            <v>0</v>
          </cell>
          <cell r="Z4941">
            <v>0</v>
          </cell>
        </row>
        <row r="4942">
          <cell r="M4942">
            <v>0</v>
          </cell>
          <cell r="N4942">
            <v>0</v>
          </cell>
          <cell r="O4942">
            <v>0</v>
          </cell>
          <cell r="P4942">
            <v>0</v>
          </cell>
          <cell r="Q4942">
            <v>0</v>
          </cell>
          <cell r="R4942">
            <v>0</v>
          </cell>
          <cell r="S4942">
            <v>0</v>
          </cell>
          <cell r="T4942">
            <v>0</v>
          </cell>
          <cell r="U4942">
            <v>0</v>
          </cell>
          <cell r="V4942">
            <v>0</v>
          </cell>
          <cell r="W4942">
            <v>0</v>
          </cell>
          <cell r="X4942">
            <v>0</v>
          </cell>
          <cell r="Y4942">
            <v>0</v>
          </cell>
          <cell r="Z4942">
            <v>0</v>
          </cell>
        </row>
        <row r="4943">
          <cell r="M4943">
            <v>0</v>
          </cell>
          <cell r="N4943">
            <v>0</v>
          </cell>
          <cell r="O4943">
            <v>0</v>
          </cell>
          <cell r="P4943">
            <v>0</v>
          </cell>
          <cell r="Q4943">
            <v>0</v>
          </cell>
          <cell r="R4943">
            <v>0</v>
          </cell>
          <cell r="S4943">
            <v>0</v>
          </cell>
          <cell r="T4943">
            <v>0</v>
          </cell>
          <cell r="U4943">
            <v>0</v>
          </cell>
          <cell r="V4943">
            <v>0</v>
          </cell>
          <cell r="W4943">
            <v>0</v>
          </cell>
          <cell r="X4943">
            <v>0</v>
          </cell>
          <cell r="Y4943">
            <v>0</v>
          </cell>
          <cell r="Z4943">
            <v>0</v>
          </cell>
        </row>
        <row r="4944">
          <cell r="M4944">
            <v>0</v>
          </cell>
          <cell r="N4944">
            <v>0</v>
          </cell>
          <cell r="O4944">
            <v>0</v>
          </cell>
          <cell r="P4944">
            <v>0</v>
          </cell>
          <cell r="Q4944">
            <v>0</v>
          </cell>
          <cell r="R4944">
            <v>0</v>
          </cell>
          <cell r="S4944">
            <v>0</v>
          </cell>
          <cell r="T4944">
            <v>0</v>
          </cell>
          <cell r="U4944">
            <v>0</v>
          </cell>
          <cell r="V4944">
            <v>0</v>
          </cell>
          <cell r="W4944">
            <v>0</v>
          </cell>
          <cell r="X4944">
            <v>0</v>
          </cell>
          <cell r="Y4944">
            <v>0</v>
          </cell>
          <cell r="Z4944">
            <v>0</v>
          </cell>
        </row>
        <row r="4945">
          <cell r="M4945">
            <v>0</v>
          </cell>
          <cell r="N4945">
            <v>0</v>
          </cell>
          <cell r="O4945">
            <v>0</v>
          </cell>
          <cell r="P4945">
            <v>0</v>
          </cell>
          <cell r="Q4945">
            <v>0</v>
          </cell>
          <cell r="R4945">
            <v>0</v>
          </cell>
          <cell r="S4945">
            <v>0</v>
          </cell>
          <cell r="T4945">
            <v>0</v>
          </cell>
          <cell r="U4945">
            <v>0</v>
          </cell>
          <cell r="V4945">
            <v>0</v>
          </cell>
          <cell r="W4945">
            <v>0</v>
          </cell>
          <cell r="X4945">
            <v>0</v>
          </cell>
          <cell r="Y4945">
            <v>0</v>
          </cell>
          <cell r="Z4945">
            <v>0</v>
          </cell>
        </row>
        <row r="4946">
          <cell r="M4946">
            <v>0</v>
          </cell>
          <cell r="N4946">
            <v>0</v>
          </cell>
          <cell r="O4946">
            <v>0</v>
          </cell>
          <cell r="P4946">
            <v>0</v>
          </cell>
          <cell r="Q4946">
            <v>0</v>
          </cell>
          <cell r="R4946">
            <v>0</v>
          </cell>
          <cell r="S4946">
            <v>0</v>
          </cell>
          <cell r="T4946">
            <v>0</v>
          </cell>
          <cell r="U4946">
            <v>0</v>
          </cell>
          <cell r="V4946">
            <v>0</v>
          </cell>
          <cell r="W4946">
            <v>0</v>
          </cell>
          <cell r="X4946">
            <v>0</v>
          </cell>
          <cell r="Y4946">
            <v>0</v>
          </cell>
          <cell r="Z4946">
            <v>0</v>
          </cell>
        </row>
        <row r="4947">
          <cell r="M4947">
            <v>0</v>
          </cell>
          <cell r="N4947">
            <v>0</v>
          </cell>
          <cell r="O4947">
            <v>0</v>
          </cell>
          <cell r="P4947">
            <v>0</v>
          </cell>
          <cell r="Q4947">
            <v>0</v>
          </cell>
          <cell r="R4947">
            <v>0</v>
          </cell>
          <cell r="S4947">
            <v>0</v>
          </cell>
          <cell r="T4947">
            <v>0</v>
          </cell>
          <cell r="U4947">
            <v>0</v>
          </cell>
          <cell r="V4947">
            <v>0</v>
          </cell>
          <cell r="W4947">
            <v>0</v>
          </cell>
          <cell r="X4947">
            <v>0</v>
          </cell>
          <cell r="Y4947">
            <v>0</v>
          </cell>
          <cell r="Z4947">
            <v>0</v>
          </cell>
        </row>
        <row r="4948">
          <cell r="M4948">
            <v>0</v>
          </cell>
          <cell r="N4948">
            <v>0</v>
          </cell>
          <cell r="O4948">
            <v>0</v>
          </cell>
          <cell r="P4948">
            <v>0</v>
          </cell>
          <cell r="Q4948">
            <v>0</v>
          </cell>
          <cell r="R4948">
            <v>0</v>
          </cell>
          <cell r="S4948">
            <v>0</v>
          </cell>
          <cell r="T4948">
            <v>0</v>
          </cell>
          <cell r="U4948">
            <v>0</v>
          </cell>
          <cell r="V4948">
            <v>0</v>
          </cell>
          <cell r="W4948">
            <v>0</v>
          </cell>
          <cell r="X4948">
            <v>0</v>
          </cell>
          <cell r="Y4948">
            <v>0</v>
          </cell>
          <cell r="Z4948">
            <v>0</v>
          </cell>
        </row>
        <row r="4949">
          <cell r="M4949">
            <v>0</v>
          </cell>
          <cell r="N4949">
            <v>0</v>
          </cell>
          <cell r="O4949">
            <v>0</v>
          </cell>
          <cell r="P4949">
            <v>0</v>
          </cell>
          <cell r="Q4949">
            <v>0</v>
          </cell>
          <cell r="R4949">
            <v>0</v>
          </cell>
          <cell r="S4949">
            <v>0</v>
          </cell>
          <cell r="T4949">
            <v>0</v>
          </cell>
          <cell r="U4949">
            <v>0</v>
          </cell>
          <cell r="V4949">
            <v>0</v>
          </cell>
          <cell r="W4949">
            <v>0</v>
          </cell>
          <cell r="X4949">
            <v>0</v>
          </cell>
          <cell r="Y4949">
            <v>0</v>
          </cell>
          <cell r="Z4949">
            <v>0</v>
          </cell>
        </row>
        <row r="4950">
          <cell r="M4950">
            <v>0</v>
          </cell>
          <cell r="N4950">
            <v>0</v>
          </cell>
          <cell r="O4950">
            <v>0</v>
          </cell>
          <cell r="P4950">
            <v>0</v>
          </cell>
          <cell r="Q4950">
            <v>0</v>
          </cell>
          <cell r="R4950">
            <v>0</v>
          </cell>
          <cell r="S4950">
            <v>0</v>
          </cell>
          <cell r="T4950">
            <v>0</v>
          </cell>
          <cell r="U4950">
            <v>0</v>
          </cell>
          <cell r="V4950">
            <v>0</v>
          </cell>
          <cell r="W4950">
            <v>0</v>
          </cell>
          <cell r="X4950">
            <v>0</v>
          </cell>
          <cell r="Y4950">
            <v>0</v>
          </cell>
          <cell r="Z4950">
            <v>0</v>
          </cell>
        </row>
        <row r="4951">
          <cell r="M4951">
            <v>0</v>
          </cell>
          <cell r="N4951">
            <v>0</v>
          </cell>
          <cell r="O4951">
            <v>0</v>
          </cell>
          <cell r="P4951">
            <v>0</v>
          </cell>
          <cell r="Q4951">
            <v>0</v>
          </cell>
          <cell r="R4951">
            <v>0</v>
          </cell>
          <cell r="S4951">
            <v>0</v>
          </cell>
          <cell r="T4951">
            <v>0</v>
          </cell>
          <cell r="U4951">
            <v>0</v>
          </cell>
          <cell r="V4951">
            <v>0</v>
          </cell>
          <cell r="W4951">
            <v>0</v>
          </cell>
          <cell r="X4951">
            <v>0</v>
          </cell>
          <cell r="Y4951">
            <v>0</v>
          </cell>
          <cell r="Z4951">
            <v>0</v>
          </cell>
        </row>
        <row r="4952">
          <cell r="M4952">
            <v>0</v>
          </cell>
          <cell r="N4952">
            <v>0</v>
          </cell>
          <cell r="O4952">
            <v>0</v>
          </cell>
          <cell r="P4952">
            <v>0</v>
          </cell>
          <cell r="Q4952">
            <v>0</v>
          </cell>
          <cell r="R4952">
            <v>0</v>
          </cell>
          <cell r="S4952">
            <v>0</v>
          </cell>
          <cell r="T4952">
            <v>0</v>
          </cell>
          <cell r="U4952">
            <v>0</v>
          </cell>
          <cell r="V4952">
            <v>0</v>
          </cell>
          <cell r="W4952">
            <v>0</v>
          </cell>
          <cell r="X4952">
            <v>0</v>
          </cell>
          <cell r="Y4952">
            <v>0</v>
          </cell>
          <cell r="Z4952">
            <v>0</v>
          </cell>
        </row>
        <row r="4953">
          <cell r="M4953">
            <v>0</v>
          </cell>
          <cell r="N4953">
            <v>0</v>
          </cell>
          <cell r="O4953">
            <v>0</v>
          </cell>
          <cell r="P4953">
            <v>0</v>
          </cell>
          <cell r="Q4953">
            <v>0</v>
          </cell>
          <cell r="R4953">
            <v>0</v>
          </cell>
          <cell r="S4953">
            <v>0</v>
          </cell>
          <cell r="T4953">
            <v>0</v>
          </cell>
          <cell r="U4953">
            <v>0</v>
          </cell>
          <cell r="V4953">
            <v>0</v>
          </cell>
          <cell r="W4953">
            <v>0</v>
          </cell>
          <cell r="X4953">
            <v>0</v>
          </cell>
          <cell r="Y4953">
            <v>0</v>
          </cell>
          <cell r="Z4953">
            <v>0</v>
          </cell>
        </row>
        <row r="4954">
          <cell r="M4954">
            <v>0</v>
          </cell>
          <cell r="N4954">
            <v>0</v>
          </cell>
          <cell r="O4954">
            <v>0</v>
          </cell>
          <cell r="P4954">
            <v>0</v>
          </cell>
          <cell r="Q4954">
            <v>0</v>
          </cell>
          <cell r="R4954">
            <v>0</v>
          </cell>
          <cell r="S4954">
            <v>0</v>
          </cell>
          <cell r="T4954">
            <v>0</v>
          </cell>
          <cell r="U4954">
            <v>0</v>
          </cell>
          <cell r="V4954">
            <v>0</v>
          </cell>
          <cell r="W4954">
            <v>0</v>
          </cell>
          <cell r="X4954">
            <v>0</v>
          </cell>
          <cell r="Y4954">
            <v>0</v>
          </cell>
          <cell r="Z4954">
            <v>0</v>
          </cell>
        </row>
        <row r="4955">
          <cell r="M4955">
            <v>0</v>
          </cell>
          <cell r="N4955">
            <v>0</v>
          </cell>
          <cell r="O4955">
            <v>0</v>
          </cell>
          <cell r="P4955">
            <v>0</v>
          </cell>
          <cell r="Q4955">
            <v>0</v>
          </cell>
          <cell r="R4955">
            <v>0</v>
          </cell>
          <cell r="S4955">
            <v>0</v>
          </cell>
          <cell r="T4955">
            <v>0</v>
          </cell>
          <cell r="U4955">
            <v>0</v>
          </cell>
          <cell r="V4955">
            <v>0</v>
          </cell>
          <cell r="W4955">
            <v>0</v>
          </cell>
          <cell r="X4955">
            <v>0</v>
          </cell>
          <cell r="Y4955">
            <v>0</v>
          </cell>
          <cell r="Z4955">
            <v>0</v>
          </cell>
        </row>
        <row r="4956">
          <cell r="M4956">
            <v>0</v>
          </cell>
          <cell r="N4956">
            <v>0</v>
          </cell>
          <cell r="O4956">
            <v>0</v>
          </cell>
          <cell r="P4956">
            <v>0</v>
          </cell>
          <cell r="Q4956">
            <v>0</v>
          </cell>
          <cell r="R4956">
            <v>0</v>
          </cell>
          <cell r="S4956">
            <v>0</v>
          </cell>
          <cell r="T4956">
            <v>0</v>
          </cell>
          <cell r="U4956">
            <v>0</v>
          </cell>
          <cell r="V4956">
            <v>0</v>
          </cell>
          <cell r="W4956">
            <v>0</v>
          </cell>
          <cell r="X4956">
            <v>0</v>
          </cell>
          <cell r="Y4956">
            <v>0</v>
          </cell>
          <cell r="Z4956">
            <v>0</v>
          </cell>
        </row>
        <row r="4957">
          <cell r="M4957">
            <v>0</v>
          </cell>
          <cell r="N4957">
            <v>0</v>
          </cell>
          <cell r="O4957">
            <v>0</v>
          </cell>
          <cell r="P4957">
            <v>0</v>
          </cell>
          <cell r="Q4957">
            <v>0</v>
          </cell>
          <cell r="R4957">
            <v>0</v>
          </cell>
          <cell r="S4957">
            <v>0</v>
          </cell>
          <cell r="T4957">
            <v>0</v>
          </cell>
          <cell r="U4957">
            <v>0</v>
          </cell>
          <cell r="V4957">
            <v>0</v>
          </cell>
          <cell r="W4957">
            <v>0</v>
          </cell>
          <cell r="X4957">
            <v>0</v>
          </cell>
          <cell r="Y4957">
            <v>0</v>
          </cell>
          <cell r="Z4957">
            <v>0</v>
          </cell>
        </row>
        <row r="4958">
          <cell r="M4958">
            <v>0</v>
          </cell>
          <cell r="N4958">
            <v>0</v>
          </cell>
          <cell r="O4958">
            <v>0</v>
          </cell>
          <cell r="P4958">
            <v>0</v>
          </cell>
          <cell r="Q4958">
            <v>0</v>
          </cell>
          <cell r="R4958">
            <v>0</v>
          </cell>
          <cell r="S4958">
            <v>0</v>
          </cell>
          <cell r="T4958">
            <v>0</v>
          </cell>
          <cell r="U4958">
            <v>0</v>
          </cell>
          <cell r="V4958">
            <v>0</v>
          </cell>
          <cell r="W4958">
            <v>0</v>
          </cell>
          <cell r="X4958">
            <v>0</v>
          </cell>
          <cell r="Y4958">
            <v>0</v>
          </cell>
          <cell r="Z4958">
            <v>0</v>
          </cell>
        </row>
        <row r="4959">
          <cell r="M4959">
            <v>0</v>
          </cell>
          <cell r="N4959">
            <v>0</v>
          </cell>
          <cell r="O4959">
            <v>0</v>
          </cell>
          <cell r="P4959">
            <v>0</v>
          </cell>
          <cell r="Q4959">
            <v>0</v>
          </cell>
          <cell r="R4959">
            <v>0</v>
          </cell>
          <cell r="S4959">
            <v>0</v>
          </cell>
          <cell r="T4959">
            <v>0</v>
          </cell>
          <cell r="U4959">
            <v>0</v>
          </cell>
          <cell r="V4959">
            <v>0</v>
          </cell>
          <cell r="W4959">
            <v>0</v>
          </cell>
          <cell r="X4959">
            <v>0</v>
          </cell>
          <cell r="Y4959">
            <v>0</v>
          </cell>
          <cell r="Z4959">
            <v>0</v>
          </cell>
        </row>
        <row r="4960">
          <cell r="M4960">
            <v>0</v>
          </cell>
          <cell r="N4960">
            <v>0</v>
          </cell>
          <cell r="O4960">
            <v>0</v>
          </cell>
          <cell r="P4960">
            <v>0</v>
          </cell>
          <cell r="Q4960">
            <v>0</v>
          </cell>
          <cell r="R4960">
            <v>0</v>
          </cell>
          <cell r="S4960">
            <v>0</v>
          </cell>
          <cell r="T4960">
            <v>0</v>
          </cell>
          <cell r="U4960">
            <v>0</v>
          </cell>
          <cell r="V4960">
            <v>0</v>
          </cell>
          <cell r="W4960">
            <v>0</v>
          </cell>
          <cell r="X4960">
            <v>0</v>
          </cell>
          <cell r="Y4960">
            <v>0</v>
          </cell>
          <cell r="Z4960">
            <v>0</v>
          </cell>
        </row>
        <row r="4961">
          <cell r="M4961">
            <v>0</v>
          </cell>
          <cell r="N4961">
            <v>0</v>
          </cell>
          <cell r="O4961">
            <v>0</v>
          </cell>
          <cell r="P4961">
            <v>0</v>
          </cell>
          <cell r="Q4961">
            <v>0</v>
          </cell>
          <cell r="R4961">
            <v>0</v>
          </cell>
          <cell r="S4961">
            <v>0</v>
          </cell>
          <cell r="T4961">
            <v>0</v>
          </cell>
          <cell r="U4961">
            <v>0</v>
          </cell>
          <cell r="V4961">
            <v>0</v>
          </cell>
          <cell r="W4961">
            <v>0</v>
          </cell>
          <cell r="X4961">
            <v>0</v>
          </cell>
          <cell r="Y4961">
            <v>0</v>
          </cell>
          <cell r="Z4961">
            <v>0</v>
          </cell>
        </row>
        <row r="4962">
          <cell r="M4962">
            <v>0</v>
          </cell>
          <cell r="N4962">
            <v>0</v>
          </cell>
          <cell r="O4962">
            <v>0</v>
          </cell>
          <cell r="P4962">
            <v>0</v>
          </cell>
          <cell r="Q4962">
            <v>0</v>
          </cell>
          <cell r="R4962">
            <v>0</v>
          </cell>
          <cell r="S4962">
            <v>0</v>
          </cell>
          <cell r="T4962">
            <v>0</v>
          </cell>
          <cell r="U4962">
            <v>0</v>
          </cell>
          <cell r="V4962">
            <v>0</v>
          </cell>
          <cell r="W4962">
            <v>0</v>
          </cell>
          <cell r="X4962">
            <v>0</v>
          </cell>
          <cell r="Y4962">
            <v>0</v>
          </cell>
          <cell r="Z4962">
            <v>0</v>
          </cell>
        </row>
        <row r="4963">
          <cell r="M4963">
            <v>0</v>
          </cell>
          <cell r="N4963">
            <v>0</v>
          </cell>
          <cell r="O4963">
            <v>0</v>
          </cell>
          <cell r="P4963">
            <v>0</v>
          </cell>
          <cell r="Q4963">
            <v>0</v>
          </cell>
          <cell r="R4963">
            <v>0</v>
          </cell>
          <cell r="S4963">
            <v>0</v>
          </cell>
          <cell r="T4963">
            <v>0</v>
          </cell>
          <cell r="U4963">
            <v>0</v>
          </cell>
          <cell r="V4963">
            <v>0</v>
          </cell>
          <cell r="W4963">
            <v>0</v>
          </cell>
          <cell r="X4963">
            <v>0</v>
          </cell>
          <cell r="Y4963">
            <v>0</v>
          </cell>
          <cell r="Z4963">
            <v>0</v>
          </cell>
        </row>
        <row r="4964">
          <cell r="M4964">
            <v>0</v>
          </cell>
          <cell r="N4964">
            <v>0</v>
          </cell>
          <cell r="O4964">
            <v>0</v>
          </cell>
          <cell r="P4964">
            <v>0</v>
          </cell>
          <cell r="Q4964">
            <v>0</v>
          </cell>
          <cell r="R4964">
            <v>0</v>
          </cell>
          <cell r="S4964">
            <v>0</v>
          </cell>
          <cell r="T4964">
            <v>0</v>
          </cell>
          <cell r="U4964">
            <v>0</v>
          </cell>
          <cell r="V4964">
            <v>0</v>
          </cell>
          <cell r="W4964">
            <v>0</v>
          </cell>
          <cell r="X4964">
            <v>0</v>
          </cell>
          <cell r="Y4964">
            <v>0</v>
          </cell>
          <cell r="Z4964">
            <v>0</v>
          </cell>
        </row>
        <row r="4965">
          <cell r="M4965">
            <v>0</v>
          </cell>
          <cell r="N4965">
            <v>0</v>
          </cell>
          <cell r="O4965">
            <v>0</v>
          </cell>
          <cell r="P4965">
            <v>0</v>
          </cell>
          <cell r="Q4965">
            <v>0</v>
          </cell>
          <cell r="R4965">
            <v>0</v>
          </cell>
          <cell r="S4965">
            <v>0</v>
          </cell>
          <cell r="T4965">
            <v>0</v>
          </cell>
          <cell r="U4965">
            <v>0</v>
          </cell>
          <cell r="V4965">
            <v>0</v>
          </cell>
          <cell r="W4965">
            <v>0</v>
          </cell>
          <cell r="X4965">
            <v>0</v>
          </cell>
          <cell r="Y4965">
            <v>0</v>
          </cell>
          <cell r="Z4965">
            <v>0</v>
          </cell>
        </row>
        <row r="4966">
          <cell r="M4966">
            <v>0</v>
          </cell>
          <cell r="N4966">
            <v>0</v>
          </cell>
          <cell r="O4966">
            <v>0</v>
          </cell>
          <cell r="P4966">
            <v>0</v>
          </cell>
          <cell r="Q4966">
            <v>0</v>
          </cell>
          <cell r="R4966">
            <v>0</v>
          </cell>
          <cell r="S4966">
            <v>0</v>
          </cell>
          <cell r="T4966">
            <v>0</v>
          </cell>
          <cell r="U4966">
            <v>0</v>
          </cell>
          <cell r="V4966">
            <v>0</v>
          </cell>
          <cell r="W4966">
            <v>0</v>
          </cell>
          <cell r="X4966">
            <v>0</v>
          </cell>
          <cell r="Y4966">
            <v>0</v>
          </cell>
          <cell r="Z4966">
            <v>0</v>
          </cell>
        </row>
        <row r="4967">
          <cell r="M4967">
            <v>0</v>
          </cell>
          <cell r="N4967">
            <v>0</v>
          </cell>
          <cell r="O4967">
            <v>0</v>
          </cell>
          <cell r="P4967">
            <v>0</v>
          </cell>
          <cell r="Q4967">
            <v>0</v>
          </cell>
          <cell r="R4967">
            <v>0</v>
          </cell>
          <cell r="S4967">
            <v>0</v>
          </cell>
          <cell r="T4967">
            <v>0</v>
          </cell>
          <cell r="U4967">
            <v>0</v>
          </cell>
          <cell r="V4967">
            <v>0</v>
          </cell>
          <cell r="W4967">
            <v>0</v>
          </cell>
          <cell r="X4967">
            <v>0</v>
          </cell>
          <cell r="Y4967">
            <v>0</v>
          </cell>
          <cell r="Z4967">
            <v>0</v>
          </cell>
        </row>
        <row r="4968">
          <cell r="M4968">
            <v>0</v>
          </cell>
          <cell r="N4968">
            <v>0</v>
          </cell>
          <cell r="O4968">
            <v>0</v>
          </cell>
          <cell r="P4968">
            <v>0</v>
          </cell>
          <cell r="Q4968">
            <v>0</v>
          </cell>
          <cell r="R4968">
            <v>0</v>
          </cell>
          <cell r="S4968">
            <v>0</v>
          </cell>
          <cell r="T4968">
            <v>0</v>
          </cell>
          <cell r="U4968">
            <v>0</v>
          </cell>
          <cell r="V4968">
            <v>0</v>
          </cell>
          <cell r="W4968">
            <v>0</v>
          </cell>
          <cell r="X4968">
            <v>0</v>
          </cell>
          <cell r="Y4968">
            <v>0</v>
          </cell>
          <cell r="Z4968">
            <v>0</v>
          </cell>
        </row>
        <row r="4969">
          <cell r="M4969">
            <v>0</v>
          </cell>
          <cell r="N4969">
            <v>0</v>
          </cell>
          <cell r="O4969">
            <v>0</v>
          </cell>
          <cell r="P4969">
            <v>0</v>
          </cell>
          <cell r="Q4969">
            <v>0</v>
          </cell>
          <cell r="R4969">
            <v>0</v>
          </cell>
          <cell r="S4969">
            <v>0</v>
          </cell>
          <cell r="T4969">
            <v>0</v>
          </cell>
          <cell r="U4969">
            <v>0</v>
          </cell>
          <cell r="V4969">
            <v>0</v>
          </cell>
          <cell r="W4969">
            <v>0</v>
          </cell>
          <cell r="X4969">
            <v>0</v>
          </cell>
          <cell r="Y4969">
            <v>0</v>
          </cell>
          <cell r="Z4969">
            <v>0</v>
          </cell>
        </row>
        <row r="4970">
          <cell r="M4970">
            <v>0</v>
          </cell>
          <cell r="N4970">
            <v>0</v>
          </cell>
          <cell r="O4970">
            <v>0</v>
          </cell>
          <cell r="P4970">
            <v>0</v>
          </cell>
          <cell r="Q4970">
            <v>0</v>
          </cell>
          <cell r="R4970">
            <v>0</v>
          </cell>
          <cell r="S4970">
            <v>0</v>
          </cell>
          <cell r="T4970">
            <v>0</v>
          </cell>
          <cell r="U4970">
            <v>0</v>
          </cell>
          <cell r="V4970">
            <v>0</v>
          </cell>
          <cell r="W4970">
            <v>0</v>
          </cell>
          <cell r="X4970">
            <v>0</v>
          </cell>
          <cell r="Y4970">
            <v>0</v>
          </cell>
          <cell r="Z4970">
            <v>0</v>
          </cell>
        </row>
        <row r="4971">
          <cell r="M4971">
            <v>0</v>
          </cell>
          <cell r="N4971">
            <v>0</v>
          </cell>
          <cell r="O4971">
            <v>0</v>
          </cell>
          <cell r="P4971">
            <v>0</v>
          </cell>
          <cell r="Q4971">
            <v>0</v>
          </cell>
          <cell r="R4971">
            <v>0</v>
          </cell>
          <cell r="S4971">
            <v>0</v>
          </cell>
          <cell r="T4971">
            <v>0</v>
          </cell>
          <cell r="U4971">
            <v>0</v>
          </cell>
          <cell r="V4971">
            <v>0</v>
          </cell>
          <cell r="W4971">
            <v>0</v>
          </cell>
          <cell r="X4971">
            <v>0</v>
          </cell>
          <cell r="Y4971">
            <v>0</v>
          </cell>
          <cell r="Z4971">
            <v>0</v>
          </cell>
        </row>
        <row r="4972">
          <cell r="M4972">
            <v>0</v>
          </cell>
          <cell r="N4972">
            <v>0</v>
          </cell>
          <cell r="O4972">
            <v>0</v>
          </cell>
          <cell r="P4972">
            <v>0</v>
          </cell>
          <cell r="Q4972">
            <v>0</v>
          </cell>
          <cell r="R4972">
            <v>0</v>
          </cell>
          <cell r="S4972">
            <v>0</v>
          </cell>
          <cell r="T4972">
            <v>0</v>
          </cell>
          <cell r="U4972">
            <v>0</v>
          </cell>
          <cell r="V4972">
            <v>0</v>
          </cell>
          <cell r="W4972">
            <v>0</v>
          </cell>
          <cell r="X4972">
            <v>0</v>
          </cell>
          <cell r="Y4972">
            <v>0</v>
          </cell>
          <cell r="Z4972">
            <v>0</v>
          </cell>
        </row>
        <row r="4973">
          <cell r="M4973">
            <v>0</v>
          </cell>
          <cell r="N4973">
            <v>0</v>
          </cell>
          <cell r="O4973">
            <v>0</v>
          </cell>
          <cell r="P4973">
            <v>0</v>
          </cell>
          <cell r="Q4973">
            <v>0</v>
          </cell>
          <cell r="R4973">
            <v>0</v>
          </cell>
          <cell r="S4973">
            <v>0</v>
          </cell>
          <cell r="T4973">
            <v>0</v>
          </cell>
          <cell r="U4973">
            <v>0</v>
          </cell>
          <cell r="V4973">
            <v>0</v>
          </cell>
          <cell r="W4973">
            <v>0</v>
          </cell>
          <cell r="X4973">
            <v>0</v>
          </cell>
          <cell r="Y4973">
            <v>0</v>
          </cell>
          <cell r="Z4973">
            <v>0</v>
          </cell>
        </row>
        <row r="4974">
          <cell r="M4974">
            <v>0</v>
          </cell>
          <cell r="N4974">
            <v>0</v>
          </cell>
          <cell r="O4974">
            <v>0</v>
          </cell>
          <cell r="P4974">
            <v>0</v>
          </cell>
          <cell r="Q4974">
            <v>0</v>
          </cell>
          <cell r="R4974">
            <v>0</v>
          </cell>
          <cell r="S4974">
            <v>0</v>
          </cell>
          <cell r="T4974">
            <v>0</v>
          </cell>
          <cell r="U4974">
            <v>0</v>
          </cell>
          <cell r="V4974">
            <v>0</v>
          </cell>
          <cell r="W4974">
            <v>0</v>
          </cell>
          <cell r="X4974">
            <v>0</v>
          </cell>
          <cell r="Y4974">
            <v>0</v>
          </cell>
          <cell r="Z4974">
            <v>0</v>
          </cell>
        </row>
        <row r="4975">
          <cell r="M4975">
            <v>0</v>
          </cell>
          <cell r="N4975">
            <v>0</v>
          </cell>
          <cell r="O4975">
            <v>0</v>
          </cell>
          <cell r="P4975">
            <v>0</v>
          </cell>
          <cell r="Q4975">
            <v>0</v>
          </cell>
          <cell r="R4975">
            <v>0</v>
          </cell>
          <cell r="S4975">
            <v>0</v>
          </cell>
          <cell r="T4975">
            <v>0</v>
          </cell>
          <cell r="U4975">
            <v>0</v>
          </cell>
          <cell r="V4975">
            <v>0</v>
          </cell>
          <cell r="W4975">
            <v>0</v>
          </cell>
          <cell r="X4975">
            <v>0</v>
          </cell>
          <cell r="Y4975">
            <v>0</v>
          </cell>
          <cell r="Z4975">
            <v>0</v>
          </cell>
        </row>
        <row r="4976">
          <cell r="M4976">
            <v>0</v>
          </cell>
          <cell r="N4976">
            <v>0</v>
          </cell>
          <cell r="O4976">
            <v>0</v>
          </cell>
          <cell r="P4976">
            <v>0</v>
          </cell>
          <cell r="Q4976">
            <v>0</v>
          </cell>
          <cell r="R4976">
            <v>0</v>
          </cell>
          <cell r="S4976">
            <v>0</v>
          </cell>
          <cell r="T4976">
            <v>0</v>
          </cell>
          <cell r="U4976">
            <v>0</v>
          </cell>
          <cell r="V4976">
            <v>0</v>
          </cell>
          <cell r="W4976">
            <v>0</v>
          </cell>
          <cell r="X4976">
            <v>0</v>
          </cell>
          <cell r="Y4976">
            <v>0</v>
          </cell>
          <cell r="Z4976">
            <v>0</v>
          </cell>
        </row>
        <row r="4977">
          <cell r="M4977">
            <v>0</v>
          </cell>
          <cell r="N4977">
            <v>0</v>
          </cell>
          <cell r="O4977">
            <v>0</v>
          </cell>
          <cell r="P4977">
            <v>0</v>
          </cell>
          <cell r="Q4977">
            <v>0</v>
          </cell>
          <cell r="R4977">
            <v>0</v>
          </cell>
          <cell r="S4977">
            <v>0</v>
          </cell>
          <cell r="T4977">
            <v>0</v>
          </cell>
          <cell r="U4977">
            <v>0</v>
          </cell>
          <cell r="V4977">
            <v>0</v>
          </cell>
          <cell r="W4977">
            <v>0</v>
          </cell>
          <cell r="X4977">
            <v>0</v>
          </cell>
          <cell r="Y4977">
            <v>0</v>
          </cell>
          <cell r="Z4977">
            <v>0</v>
          </cell>
        </row>
        <row r="4978">
          <cell r="M4978">
            <v>0</v>
          </cell>
          <cell r="N4978">
            <v>0</v>
          </cell>
          <cell r="O4978">
            <v>0</v>
          </cell>
          <cell r="P4978">
            <v>0</v>
          </cell>
          <cell r="Q4978">
            <v>0</v>
          </cell>
          <cell r="R4978">
            <v>0</v>
          </cell>
          <cell r="S4978">
            <v>0</v>
          </cell>
          <cell r="T4978">
            <v>0</v>
          </cell>
          <cell r="U4978">
            <v>0</v>
          </cell>
          <cell r="V4978">
            <v>0</v>
          </cell>
          <cell r="W4978">
            <v>0</v>
          </cell>
          <cell r="X4978">
            <v>0</v>
          </cell>
          <cell r="Y4978">
            <v>0</v>
          </cell>
          <cell r="Z4978">
            <v>0</v>
          </cell>
        </row>
        <row r="4979">
          <cell r="M4979">
            <v>0</v>
          </cell>
          <cell r="N4979">
            <v>0</v>
          </cell>
          <cell r="O4979">
            <v>0</v>
          </cell>
          <cell r="P4979">
            <v>0</v>
          </cell>
          <cell r="Q4979">
            <v>0</v>
          </cell>
          <cell r="R4979">
            <v>0</v>
          </cell>
          <cell r="S4979">
            <v>0</v>
          </cell>
          <cell r="T4979">
            <v>0</v>
          </cell>
          <cell r="U4979">
            <v>0</v>
          </cell>
          <cell r="V4979">
            <v>0</v>
          </cell>
          <cell r="W4979">
            <v>0</v>
          </cell>
          <cell r="X4979">
            <v>0</v>
          </cell>
          <cell r="Y4979">
            <v>0</v>
          </cell>
          <cell r="Z4979">
            <v>0</v>
          </cell>
        </row>
        <row r="4980">
          <cell r="M4980">
            <v>0</v>
          </cell>
          <cell r="N4980">
            <v>0</v>
          </cell>
          <cell r="O4980">
            <v>0</v>
          </cell>
          <cell r="P4980">
            <v>0</v>
          </cell>
          <cell r="Q4980">
            <v>0</v>
          </cell>
          <cell r="R4980">
            <v>0</v>
          </cell>
          <cell r="S4980">
            <v>0</v>
          </cell>
          <cell r="T4980">
            <v>0</v>
          </cell>
          <cell r="U4980">
            <v>0</v>
          </cell>
          <cell r="V4980">
            <v>0</v>
          </cell>
          <cell r="W4980">
            <v>0</v>
          </cell>
          <cell r="X4980">
            <v>0</v>
          </cell>
          <cell r="Y4980">
            <v>0</v>
          </cell>
          <cell r="Z4980">
            <v>0</v>
          </cell>
        </row>
        <row r="4981">
          <cell r="M4981">
            <v>0</v>
          </cell>
          <cell r="N4981">
            <v>0</v>
          </cell>
          <cell r="O4981">
            <v>0</v>
          </cell>
          <cell r="P4981">
            <v>0</v>
          </cell>
          <cell r="Q4981">
            <v>0</v>
          </cell>
          <cell r="R4981">
            <v>0</v>
          </cell>
          <cell r="S4981">
            <v>0</v>
          </cell>
          <cell r="T4981">
            <v>0</v>
          </cell>
          <cell r="U4981">
            <v>0</v>
          </cell>
          <cell r="V4981">
            <v>0</v>
          </cell>
          <cell r="W4981">
            <v>0</v>
          </cell>
          <cell r="X4981">
            <v>0</v>
          </cell>
          <cell r="Y4981">
            <v>0</v>
          </cell>
          <cell r="Z4981">
            <v>0</v>
          </cell>
        </row>
        <row r="4982">
          <cell r="M4982">
            <v>0</v>
          </cell>
          <cell r="N4982">
            <v>0</v>
          </cell>
          <cell r="O4982">
            <v>0</v>
          </cell>
          <cell r="P4982">
            <v>0</v>
          </cell>
          <cell r="Q4982">
            <v>0</v>
          </cell>
          <cell r="R4982">
            <v>0</v>
          </cell>
          <cell r="S4982">
            <v>0</v>
          </cell>
          <cell r="T4982">
            <v>0</v>
          </cell>
          <cell r="U4982">
            <v>0</v>
          </cell>
          <cell r="V4982">
            <v>0</v>
          </cell>
          <cell r="W4982">
            <v>0</v>
          </cell>
          <cell r="X4982">
            <v>0</v>
          </cell>
          <cell r="Y4982">
            <v>0</v>
          </cell>
          <cell r="Z4982">
            <v>0</v>
          </cell>
        </row>
        <row r="4983">
          <cell r="M4983">
            <v>0</v>
          </cell>
          <cell r="N4983">
            <v>0</v>
          </cell>
          <cell r="O4983">
            <v>0</v>
          </cell>
          <cell r="P4983">
            <v>0</v>
          </cell>
          <cell r="Q4983">
            <v>0</v>
          </cell>
          <cell r="R4983">
            <v>0</v>
          </cell>
          <cell r="S4983">
            <v>0</v>
          </cell>
          <cell r="T4983">
            <v>0</v>
          </cell>
          <cell r="U4983">
            <v>0</v>
          </cell>
          <cell r="V4983">
            <v>0</v>
          </cell>
          <cell r="W4983">
            <v>0</v>
          </cell>
          <cell r="X4983">
            <v>0</v>
          </cell>
          <cell r="Y4983">
            <v>0</v>
          </cell>
          <cell r="Z4983">
            <v>0</v>
          </cell>
        </row>
        <row r="4984">
          <cell r="M4984">
            <v>0</v>
          </cell>
          <cell r="N4984">
            <v>0</v>
          </cell>
          <cell r="O4984">
            <v>0</v>
          </cell>
          <cell r="P4984">
            <v>0</v>
          </cell>
          <cell r="Q4984">
            <v>0</v>
          </cell>
          <cell r="R4984">
            <v>0</v>
          </cell>
          <cell r="S4984">
            <v>0</v>
          </cell>
          <cell r="T4984">
            <v>0</v>
          </cell>
          <cell r="U4984">
            <v>0</v>
          </cell>
          <cell r="V4984">
            <v>0</v>
          </cell>
          <cell r="W4984">
            <v>0</v>
          </cell>
          <cell r="X4984">
            <v>0</v>
          </cell>
          <cell r="Y4984">
            <v>0</v>
          </cell>
          <cell r="Z4984">
            <v>0</v>
          </cell>
        </row>
        <row r="4985">
          <cell r="M4985">
            <v>0</v>
          </cell>
          <cell r="N4985">
            <v>0</v>
          </cell>
          <cell r="O4985">
            <v>0</v>
          </cell>
          <cell r="P4985">
            <v>0</v>
          </cell>
          <cell r="Q4985">
            <v>0</v>
          </cell>
          <cell r="R4985">
            <v>0</v>
          </cell>
          <cell r="S4985">
            <v>0</v>
          </cell>
          <cell r="T4985">
            <v>0</v>
          </cell>
          <cell r="U4985">
            <v>0</v>
          </cell>
          <cell r="V4985">
            <v>0</v>
          </cell>
          <cell r="W4985">
            <v>0</v>
          </cell>
          <cell r="X4985">
            <v>0</v>
          </cell>
          <cell r="Y4985">
            <v>0</v>
          </cell>
          <cell r="Z4985">
            <v>0</v>
          </cell>
        </row>
        <row r="4986">
          <cell r="M4986">
            <v>0</v>
          </cell>
          <cell r="N4986">
            <v>0</v>
          </cell>
          <cell r="O4986">
            <v>0</v>
          </cell>
          <cell r="P4986">
            <v>0</v>
          </cell>
          <cell r="Q4986">
            <v>0</v>
          </cell>
          <cell r="R4986">
            <v>0</v>
          </cell>
          <cell r="S4986">
            <v>0</v>
          </cell>
          <cell r="T4986">
            <v>0</v>
          </cell>
          <cell r="U4986">
            <v>0</v>
          </cell>
          <cell r="V4986">
            <v>0</v>
          </cell>
          <cell r="W4986">
            <v>0</v>
          </cell>
          <cell r="X4986">
            <v>0</v>
          </cell>
          <cell r="Y4986">
            <v>0</v>
          </cell>
          <cell r="Z4986">
            <v>0</v>
          </cell>
        </row>
        <row r="4987">
          <cell r="M4987">
            <v>0</v>
          </cell>
          <cell r="N4987">
            <v>0</v>
          </cell>
          <cell r="O4987">
            <v>0</v>
          </cell>
          <cell r="P4987">
            <v>0</v>
          </cell>
          <cell r="Q4987">
            <v>0</v>
          </cell>
          <cell r="R4987">
            <v>0</v>
          </cell>
          <cell r="S4987">
            <v>0</v>
          </cell>
          <cell r="T4987">
            <v>0</v>
          </cell>
          <cell r="U4987">
            <v>0</v>
          </cell>
          <cell r="V4987">
            <v>0</v>
          </cell>
          <cell r="W4987">
            <v>0</v>
          </cell>
          <cell r="X4987">
            <v>0</v>
          </cell>
          <cell r="Y4987">
            <v>0</v>
          </cell>
          <cell r="Z4987">
            <v>0</v>
          </cell>
        </row>
        <row r="4988">
          <cell r="M4988">
            <v>0</v>
          </cell>
          <cell r="N4988">
            <v>0</v>
          </cell>
          <cell r="O4988">
            <v>0</v>
          </cell>
          <cell r="P4988">
            <v>0</v>
          </cell>
          <cell r="Q4988">
            <v>0</v>
          </cell>
          <cell r="R4988">
            <v>0</v>
          </cell>
          <cell r="S4988">
            <v>0</v>
          </cell>
          <cell r="T4988">
            <v>0</v>
          </cell>
          <cell r="U4988">
            <v>0</v>
          </cell>
          <cell r="V4988">
            <v>0</v>
          </cell>
          <cell r="W4988">
            <v>0</v>
          </cell>
          <cell r="X4988">
            <v>0</v>
          </cell>
          <cell r="Y4988">
            <v>0</v>
          </cell>
          <cell r="Z4988">
            <v>0</v>
          </cell>
        </row>
        <row r="4989">
          <cell r="M4989">
            <v>0</v>
          </cell>
          <cell r="N4989">
            <v>0</v>
          </cell>
          <cell r="O4989">
            <v>0</v>
          </cell>
          <cell r="P4989">
            <v>0</v>
          </cell>
          <cell r="Q4989">
            <v>0</v>
          </cell>
          <cell r="R4989">
            <v>0</v>
          </cell>
          <cell r="S4989">
            <v>0</v>
          </cell>
          <cell r="T4989">
            <v>0</v>
          </cell>
          <cell r="U4989">
            <v>0</v>
          </cell>
          <cell r="V4989">
            <v>0</v>
          </cell>
          <cell r="W4989">
            <v>0</v>
          </cell>
          <cell r="X4989">
            <v>0</v>
          </cell>
          <cell r="Y4989">
            <v>0</v>
          </cell>
          <cell r="Z4989">
            <v>0</v>
          </cell>
        </row>
        <row r="4990">
          <cell r="M4990">
            <v>0</v>
          </cell>
          <cell r="N4990">
            <v>0</v>
          </cell>
          <cell r="O4990">
            <v>0</v>
          </cell>
          <cell r="P4990">
            <v>0</v>
          </cell>
          <cell r="Q4990">
            <v>0</v>
          </cell>
          <cell r="R4990">
            <v>0</v>
          </cell>
          <cell r="S4990">
            <v>0</v>
          </cell>
          <cell r="T4990">
            <v>0</v>
          </cell>
          <cell r="U4990">
            <v>0</v>
          </cell>
          <cell r="V4990">
            <v>0</v>
          </cell>
          <cell r="W4990">
            <v>0</v>
          </cell>
          <cell r="X4990">
            <v>0</v>
          </cell>
          <cell r="Y4990">
            <v>0</v>
          </cell>
          <cell r="Z4990">
            <v>0</v>
          </cell>
        </row>
        <row r="4991">
          <cell r="M4991">
            <v>0</v>
          </cell>
          <cell r="N4991">
            <v>0</v>
          </cell>
          <cell r="O4991">
            <v>0</v>
          </cell>
          <cell r="P4991">
            <v>0</v>
          </cell>
          <cell r="Q4991">
            <v>0</v>
          </cell>
          <cell r="R4991">
            <v>0</v>
          </cell>
          <cell r="S4991">
            <v>0</v>
          </cell>
          <cell r="T4991">
            <v>0</v>
          </cell>
          <cell r="U4991">
            <v>0</v>
          </cell>
          <cell r="V4991">
            <v>0</v>
          </cell>
          <cell r="W4991">
            <v>0</v>
          </cell>
          <cell r="X4991">
            <v>0</v>
          </cell>
          <cell r="Y4991">
            <v>0</v>
          </cell>
          <cell r="Z4991">
            <v>0</v>
          </cell>
        </row>
        <row r="4992">
          <cell r="M4992">
            <v>0</v>
          </cell>
          <cell r="N4992">
            <v>0</v>
          </cell>
          <cell r="O4992">
            <v>0</v>
          </cell>
          <cell r="P4992">
            <v>0</v>
          </cell>
          <cell r="Q4992">
            <v>0</v>
          </cell>
          <cell r="R4992">
            <v>0</v>
          </cell>
          <cell r="S4992">
            <v>0</v>
          </cell>
          <cell r="T4992">
            <v>0</v>
          </cell>
          <cell r="U4992">
            <v>0</v>
          </cell>
          <cell r="V4992">
            <v>0</v>
          </cell>
          <cell r="W4992">
            <v>0</v>
          </cell>
          <cell r="X4992">
            <v>0</v>
          </cell>
          <cell r="Y4992">
            <v>0</v>
          </cell>
          <cell r="Z4992">
            <v>0</v>
          </cell>
        </row>
        <row r="4993">
          <cell r="M4993">
            <v>0</v>
          </cell>
          <cell r="N4993">
            <v>0</v>
          </cell>
          <cell r="O4993">
            <v>0</v>
          </cell>
          <cell r="P4993">
            <v>0</v>
          </cell>
          <cell r="Q4993">
            <v>0</v>
          </cell>
          <cell r="R4993">
            <v>0</v>
          </cell>
          <cell r="S4993">
            <v>0</v>
          </cell>
          <cell r="T4993">
            <v>0</v>
          </cell>
          <cell r="U4993">
            <v>0</v>
          </cell>
          <cell r="V4993">
            <v>0</v>
          </cell>
          <cell r="W4993">
            <v>0</v>
          </cell>
          <cell r="X4993">
            <v>0</v>
          </cell>
          <cell r="Y4993">
            <v>0</v>
          </cell>
          <cell r="Z4993">
            <v>0</v>
          </cell>
        </row>
        <row r="4994">
          <cell r="M4994">
            <v>0</v>
          </cell>
          <cell r="N4994">
            <v>0</v>
          </cell>
          <cell r="O4994">
            <v>0</v>
          </cell>
          <cell r="P4994">
            <v>0</v>
          </cell>
          <cell r="Q4994">
            <v>0</v>
          </cell>
          <cell r="R4994">
            <v>0</v>
          </cell>
          <cell r="S4994">
            <v>0</v>
          </cell>
          <cell r="T4994">
            <v>0</v>
          </cell>
          <cell r="U4994">
            <v>0</v>
          </cell>
          <cell r="V4994">
            <v>0</v>
          </cell>
          <cell r="W4994">
            <v>0</v>
          </cell>
          <cell r="X4994">
            <v>0</v>
          </cell>
          <cell r="Y4994">
            <v>0</v>
          </cell>
          <cell r="Z4994">
            <v>0</v>
          </cell>
        </row>
        <row r="4995">
          <cell r="M4995">
            <v>0</v>
          </cell>
          <cell r="N4995">
            <v>0</v>
          </cell>
          <cell r="O4995">
            <v>0</v>
          </cell>
          <cell r="P4995">
            <v>0</v>
          </cell>
          <cell r="Q4995">
            <v>0</v>
          </cell>
          <cell r="R4995">
            <v>0</v>
          </cell>
          <cell r="S4995">
            <v>0</v>
          </cell>
          <cell r="T4995">
            <v>0</v>
          </cell>
          <cell r="U4995">
            <v>0</v>
          </cell>
          <cell r="V4995">
            <v>0</v>
          </cell>
          <cell r="W4995">
            <v>0</v>
          </cell>
          <cell r="X4995">
            <v>0</v>
          </cell>
          <cell r="Y4995">
            <v>0</v>
          </cell>
          <cell r="Z4995">
            <v>0</v>
          </cell>
        </row>
        <row r="4996">
          <cell r="M4996">
            <v>0</v>
          </cell>
          <cell r="N4996">
            <v>0</v>
          </cell>
          <cell r="O4996">
            <v>0</v>
          </cell>
          <cell r="P4996">
            <v>0</v>
          </cell>
          <cell r="Q4996">
            <v>0</v>
          </cell>
          <cell r="R4996">
            <v>0</v>
          </cell>
          <cell r="S4996">
            <v>0</v>
          </cell>
          <cell r="T4996">
            <v>0</v>
          </cell>
          <cell r="U4996">
            <v>0</v>
          </cell>
          <cell r="V4996">
            <v>0</v>
          </cell>
          <cell r="W4996">
            <v>0</v>
          </cell>
          <cell r="X4996">
            <v>0</v>
          </cell>
          <cell r="Y4996">
            <v>0</v>
          </cell>
          <cell r="Z4996">
            <v>0</v>
          </cell>
        </row>
        <row r="4997">
          <cell r="M4997">
            <v>0</v>
          </cell>
          <cell r="N4997">
            <v>0</v>
          </cell>
          <cell r="O4997">
            <v>0</v>
          </cell>
          <cell r="P4997">
            <v>0</v>
          </cell>
          <cell r="Q4997">
            <v>0</v>
          </cell>
          <cell r="R4997">
            <v>0</v>
          </cell>
          <cell r="S4997">
            <v>0</v>
          </cell>
          <cell r="T4997">
            <v>0</v>
          </cell>
          <cell r="U4997">
            <v>0</v>
          </cell>
          <cell r="V4997">
            <v>0</v>
          </cell>
          <cell r="W4997">
            <v>0</v>
          </cell>
          <cell r="X4997">
            <v>0</v>
          </cell>
          <cell r="Y4997">
            <v>0</v>
          </cell>
          <cell r="Z4997">
            <v>0</v>
          </cell>
        </row>
        <row r="4998">
          <cell r="M4998">
            <v>0</v>
          </cell>
          <cell r="N4998">
            <v>0</v>
          </cell>
          <cell r="O4998">
            <v>0</v>
          </cell>
          <cell r="P4998">
            <v>0</v>
          </cell>
          <cell r="Q4998">
            <v>0</v>
          </cell>
          <cell r="R4998">
            <v>0</v>
          </cell>
          <cell r="S4998">
            <v>0</v>
          </cell>
          <cell r="T4998">
            <v>0</v>
          </cell>
          <cell r="U4998">
            <v>0</v>
          </cell>
          <cell r="V4998">
            <v>0</v>
          </cell>
          <cell r="W4998">
            <v>0</v>
          </cell>
          <cell r="X4998">
            <v>0</v>
          </cell>
          <cell r="Y4998">
            <v>0</v>
          </cell>
          <cell r="Z4998">
            <v>0</v>
          </cell>
        </row>
        <row r="4999">
          <cell r="M4999">
            <v>0</v>
          </cell>
          <cell r="N4999">
            <v>0</v>
          </cell>
          <cell r="O4999">
            <v>0</v>
          </cell>
          <cell r="P4999">
            <v>0</v>
          </cell>
          <cell r="Q4999">
            <v>0</v>
          </cell>
          <cell r="R4999">
            <v>0</v>
          </cell>
          <cell r="S4999">
            <v>0</v>
          </cell>
          <cell r="T4999">
            <v>0</v>
          </cell>
          <cell r="U4999">
            <v>0</v>
          </cell>
          <cell r="V4999">
            <v>0</v>
          </cell>
          <cell r="W4999">
            <v>0</v>
          </cell>
          <cell r="X4999">
            <v>0</v>
          </cell>
          <cell r="Y4999">
            <v>0</v>
          </cell>
          <cell r="Z4999">
            <v>0</v>
          </cell>
        </row>
        <row r="5000">
          <cell r="M5000">
            <v>0</v>
          </cell>
          <cell r="N5000">
            <v>0</v>
          </cell>
          <cell r="O5000">
            <v>0</v>
          </cell>
          <cell r="P5000">
            <v>0</v>
          </cell>
          <cell r="Q5000">
            <v>0</v>
          </cell>
          <cell r="R5000">
            <v>0</v>
          </cell>
          <cell r="S5000">
            <v>0</v>
          </cell>
          <cell r="T5000">
            <v>0</v>
          </cell>
          <cell r="U5000">
            <v>0</v>
          </cell>
          <cell r="V5000">
            <v>0</v>
          </cell>
          <cell r="W5000">
            <v>0</v>
          </cell>
          <cell r="X5000">
            <v>0</v>
          </cell>
          <cell r="Y5000">
            <v>0</v>
          </cell>
          <cell r="Z5000">
            <v>0</v>
          </cell>
        </row>
      </sheetData>
      <sheetData sheetId="1"/>
    </sheetDataSet>
  </externalBook>
</externalLink>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Hoja1"/>
  <dimension ref="A1:X1046227"/>
  <sheetViews>
    <sheetView tabSelected="1" topLeftCell="E1" zoomScaleNormal="100" workbookViewId="0">
      <pane ySplit="7" topLeftCell="A8" activePane="bottomLeft" state="frozen"/>
      <selection pane="bottomLeft" activeCell="L8092" sqref="L8092"/>
    </sheetView>
  </sheetViews>
  <sheetFormatPr baseColWidth="10" defaultRowHeight="12.75" x14ac:dyDescent="0.2"/>
  <cols>
    <col min="1" max="1" width="6.42578125" style="109" customWidth="1"/>
    <col min="2" max="2" width="10.5703125" style="110" bestFit="1" customWidth="1"/>
    <col min="3" max="3" width="24" style="110" customWidth="1"/>
    <col min="4" max="4" width="39.28515625" style="111" customWidth="1"/>
    <col min="5" max="5" width="12.5703125" style="116" customWidth="1"/>
    <col min="6" max="6" width="5" style="113" customWidth="1"/>
    <col min="7" max="7" width="7.28515625" style="113" customWidth="1"/>
    <col min="8" max="8" width="9" style="113" customWidth="1"/>
    <col min="9" max="9" width="4.42578125" style="113" customWidth="1"/>
    <col min="10" max="10" width="13.5703125" style="113" customWidth="1"/>
    <col min="11" max="11" width="10" style="113" bestFit="1" customWidth="1"/>
    <col min="12" max="12" width="8.28515625" style="113" customWidth="1"/>
    <col min="13" max="13" width="12.42578125" style="110" bestFit="1" customWidth="1"/>
    <col min="14" max="14" width="4.42578125" style="114" customWidth="1"/>
    <col min="15" max="15" width="1.42578125" style="113" customWidth="1"/>
    <col min="16" max="16" width="3.42578125" style="114" customWidth="1"/>
    <col min="17" max="17" width="17.28515625" style="110" bestFit="1" customWidth="1"/>
    <col min="18" max="18" width="53.42578125" style="58" customWidth="1"/>
    <col min="19" max="19" width="18.42578125" style="111" customWidth="1"/>
    <col min="20" max="20" width="3.42578125" style="57" customWidth="1"/>
    <col min="21" max="21" width="12.42578125" style="58" customWidth="1"/>
    <col min="22" max="22" width="13" style="58" customWidth="1"/>
    <col min="23" max="23" width="11.42578125" style="58"/>
    <col min="24" max="24" width="64.42578125" style="58" customWidth="1"/>
    <col min="25" max="256" width="11.42578125" style="58"/>
    <col min="257" max="257" width="6.42578125" style="58" customWidth="1"/>
    <col min="258" max="258" width="10.5703125" style="58" bestFit="1" customWidth="1"/>
    <col min="259" max="259" width="25.42578125" style="58" customWidth="1"/>
    <col min="260" max="260" width="28.5703125" style="58" customWidth="1"/>
    <col min="261" max="261" width="16.42578125" style="58" customWidth="1"/>
    <col min="262" max="262" width="5" style="58" customWidth="1"/>
    <col min="263" max="263" width="8.42578125" style="58" bestFit="1" customWidth="1"/>
    <col min="264" max="264" width="5" style="58" customWidth="1"/>
    <col min="265" max="265" width="4.42578125" style="58" customWidth="1"/>
    <col min="266" max="266" width="15" style="58" bestFit="1" customWidth="1"/>
    <col min="267" max="267" width="12.42578125" style="58" bestFit="1" customWidth="1"/>
    <col min="268" max="268" width="9.42578125" style="58" customWidth="1"/>
    <col min="269" max="269" width="12.42578125" style="58" bestFit="1" customWidth="1"/>
    <col min="270" max="270" width="3.42578125" style="58" customWidth="1"/>
    <col min="271" max="271" width="1.42578125" style="58" customWidth="1"/>
    <col min="272" max="272" width="3.42578125" style="58" customWidth="1"/>
    <col min="273" max="273" width="16.42578125" style="58" bestFit="1" customWidth="1"/>
    <col min="274" max="274" width="85.42578125" style="58" customWidth="1"/>
    <col min="275" max="275" width="10.5703125" style="58" customWidth="1"/>
    <col min="276" max="276" width="3.42578125" style="58" customWidth="1"/>
    <col min="277" max="277" width="12.42578125" style="58" customWidth="1"/>
    <col min="278" max="278" width="13" style="58" customWidth="1"/>
    <col min="279" max="279" width="11.42578125" style="58"/>
    <col min="280" max="280" width="64.42578125" style="58" customWidth="1"/>
    <col min="281" max="512" width="11.42578125" style="58"/>
    <col min="513" max="513" width="6.42578125" style="58" customWidth="1"/>
    <col min="514" max="514" width="10.5703125" style="58" bestFit="1" customWidth="1"/>
    <col min="515" max="515" width="25.42578125" style="58" customWidth="1"/>
    <col min="516" max="516" width="28.5703125" style="58" customWidth="1"/>
    <col min="517" max="517" width="16.42578125" style="58" customWidth="1"/>
    <col min="518" max="518" width="5" style="58" customWidth="1"/>
    <col min="519" max="519" width="8.42578125" style="58" bestFit="1" customWidth="1"/>
    <col min="520" max="520" width="5" style="58" customWidth="1"/>
    <col min="521" max="521" width="4.42578125" style="58" customWidth="1"/>
    <col min="522" max="522" width="15" style="58" bestFit="1" customWidth="1"/>
    <col min="523" max="523" width="12.42578125" style="58" bestFit="1" customWidth="1"/>
    <col min="524" max="524" width="9.42578125" style="58" customWidth="1"/>
    <col min="525" max="525" width="12.42578125" style="58" bestFit="1" customWidth="1"/>
    <col min="526" max="526" width="3.42578125" style="58" customWidth="1"/>
    <col min="527" max="527" width="1.42578125" style="58" customWidth="1"/>
    <col min="528" max="528" width="3.42578125" style="58" customWidth="1"/>
    <col min="529" max="529" width="16.42578125" style="58" bestFit="1" customWidth="1"/>
    <col min="530" max="530" width="85.42578125" style="58" customWidth="1"/>
    <col min="531" max="531" width="10.5703125" style="58" customWidth="1"/>
    <col min="532" max="532" width="3.42578125" style="58" customWidth="1"/>
    <col min="533" max="533" width="12.42578125" style="58" customWidth="1"/>
    <col min="534" max="534" width="13" style="58" customWidth="1"/>
    <col min="535" max="535" width="11.42578125" style="58"/>
    <col min="536" max="536" width="64.42578125" style="58" customWidth="1"/>
    <col min="537" max="768" width="11.42578125" style="58"/>
    <col min="769" max="769" width="6.42578125" style="58" customWidth="1"/>
    <col min="770" max="770" width="10.5703125" style="58" bestFit="1" customWidth="1"/>
    <col min="771" max="771" width="25.42578125" style="58" customWidth="1"/>
    <col min="772" max="772" width="28.5703125" style="58" customWidth="1"/>
    <col min="773" max="773" width="16.42578125" style="58" customWidth="1"/>
    <col min="774" max="774" width="5" style="58" customWidth="1"/>
    <col min="775" max="775" width="8.42578125" style="58" bestFit="1" customWidth="1"/>
    <col min="776" max="776" width="5" style="58" customWidth="1"/>
    <col min="777" max="777" width="4.42578125" style="58" customWidth="1"/>
    <col min="778" max="778" width="15" style="58" bestFit="1" customWidth="1"/>
    <col min="779" max="779" width="12.42578125" style="58" bestFit="1" customWidth="1"/>
    <col min="780" max="780" width="9.42578125" style="58" customWidth="1"/>
    <col min="781" max="781" width="12.42578125" style="58" bestFit="1" customWidth="1"/>
    <col min="782" max="782" width="3.42578125" style="58" customWidth="1"/>
    <col min="783" max="783" width="1.42578125" style="58" customWidth="1"/>
    <col min="784" max="784" width="3.42578125" style="58" customWidth="1"/>
    <col min="785" max="785" width="16.42578125" style="58" bestFit="1" customWidth="1"/>
    <col min="786" max="786" width="85.42578125" style="58" customWidth="1"/>
    <col min="787" max="787" width="10.5703125" style="58" customWidth="1"/>
    <col min="788" max="788" width="3.42578125" style="58" customWidth="1"/>
    <col min="789" max="789" width="12.42578125" style="58" customWidth="1"/>
    <col min="790" max="790" width="13" style="58" customWidth="1"/>
    <col min="791" max="791" width="11.42578125" style="58"/>
    <col min="792" max="792" width="64.42578125" style="58" customWidth="1"/>
    <col min="793" max="1024" width="11.42578125" style="58"/>
    <col min="1025" max="1025" width="6.42578125" style="58" customWidth="1"/>
    <col min="1026" max="1026" width="10.5703125" style="58" bestFit="1" customWidth="1"/>
    <col min="1027" max="1027" width="25.42578125" style="58" customWidth="1"/>
    <col min="1028" max="1028" width="28.5703125" style="58" customWidth="1"/>
    <col min="1029" max="1029" width="16.42578125" style="58" customWidth="1"/>
    <col min="1030" max="1030" width="5" style="58" customWidth="1"/>
    <col min="1031" max="1031" width="8.42578125" style="58" bestFit="1" customWidth="1"/>
    <col min="1032" max="1032" width="5" style="58" customWidth="1"/>
    <col min="1033" max="1033" width="4.42578125" style="58" customWidth="1"/>
    <col min="1034" max="1034" width="15" style="58" bestFit="1" customWidth="1"/>
    <col min="1035" max="1035" width="12.42578125" style="58" bestFit="1" customWidth="1"/>
    <col min="1036" max="1036" width="9.42578125" style="58" customWidth="1"/>
    <col min="1037" max="1037" width="12.42578125" style="58" bestFit="1" customWidth="1"/>
    <col min="1038" max="1038" width="3.42578125" style="58" customWidth="1"/>
    <col min="1039" max="1039" width="1.42578125" style="58" customWidth="1"/>
    <col min="1040" max="1040" width="3.42578125" style="58" customWidth="1"/>
    <col min="1041" max="1041" width="16.42578125" style="58" bestFit="1" customWidth="1"/>
    <col min="1042" max="1042" width="85.42578125" style="58" customWidth="1"/>
    <col min="1043" max="1043" width="10.5703125" style="58" customWidth="1"/>
    <col min="1044" max="1044" width="3.42578125" style="58" customWidth="1"/>
    <col min="1045" max="1045" width="12.42578125" style="58" customWidth="1"/>
    <col min="1046" max="1046" width="13" style="58" customWidth="1"/>
    <col min="1047" max="1047" width="11.42578125" style="58"/>
    <col min="1048" max="1048" width="64.42578125" style="58" customWidth="1"/>
    <col min="1049" max="1280" width="11.42578125" style="58"/>
    <col min="1281" max="1281" width="6.42578125" style="58" customWidth="1"/>
    <col min="1282" max="1282" width="10.5703125" style="58" bestFit="1" customWidth="1"/>
    <col min="1283" max="1283" width="25.42578125" style="58" customWidth="1"/>
    <col min="1284" max="1284" width="28.5703125" style="58" customWidth="1"/>
    <col min="1285" max="1285" width="16.42578125" style="58" customWidth="1"/>
    <col min="1286" max="1286" width="5" style="58" customWidth="1"/>
    <col min="1287" max="1287" width="8.42578125" style="58" bestFit="1" customWidth="1"/>
    <col min="1288" max="1288" width="5" style="58" customWidth="1"/>
    <col min="1289" max="1289" width="4.42578125" style="58" customWidth="1"/>
    <col min="1290" max="1290" width="15" style="58" bestFit="1" customWidth="1"/>
    <col min="1291" max="1291" width="12.42578125" style="58" bestFit="1" customWidth="1"/>
    <col min="1292" max="1292" width="9.42578125" style="58" customWidth="1"/>
    <col min="1293" max="1293" width="12.42578125" style="58" bestFit="1" customWidth="1"/>
    <col min="1294" max="1294" width="3.42578125" style="58" customWidth="1"/>
    <col min="1295" max="1295" width="1.42578125" style="58" customWidth="1"/>
    <col min="1296" max="1296" width="3.42578125" style="58" customWidth="1"/>
    <col min="1297" max="1297" width="16.42578125" style="58" bestFit="1" customWidth="1"/>
    <col min="1298" max="1298" width="85.42578125" style="58" customWidth="1"/>
    <col min="1299" max="1299" width="10.5703125" style="58" customWidth="1"/>
    <col min="1300" max="1300" width="3.42578125" style="58" customWidth="1"/>
    <col min="1301" max="1301" width="12.42578125" style="58" customWidth="1"/>
    <col min="1302" max="1302" width="13" style="58" customWidth="1"/>
    <col min="1303" max="1303" width="11.42578125" style="58"/>
    <col min="1304" max="1304" width="64.42578125" style="58" customWidth="1"/>
    <col min="1305" max="1536" width="11.42578125" style="58"/>
    <col min="1537" max="1537" width="6.42578125" style="58" customWidth="1"/>
    <col min="1538" max="1538" width="10.5703125" style="58" bestFit="1" customWidth="1"/>
    <col min="1539" max="1539" width="25.42578125" style="58" customWidth="1"/>
    <col min="1540" max="1540" width="28.5703125" style="58" customWidth="1"/>
    <col min="1541" max="1541" width="16.42578125" style="58" customWidth="1"/>
    <col min="1542" max="1542" width="5" style="58" customWidth="1"/>
    <col min="1543" max="1543" width="8.42578125" style="58" bestFit="1" customWidth="1"/>
    <col min="1544" max="1544" width="5" style="58" customWidth="1"/>
    <col min="1545" max="1545" width="4.42578125" style="58" customWidth="1"/>
    <col min="1546" max="1546" width="15" style="58" bestFit="1" customWidth="1"/>
    <col min="1547" max="1547" width="12.42578125" style="58" bestFit="1" customWidth="1"/>
    <col min="1548" max="1548" width="9.42578125" style="58" customWidth="1"/>
    <col min="1549" max="1549" width="12.42578125" style="58" bestFit="1" customWidth="1"/>
    <col min="1550" max="1550" width="3.42578125" style="58" customWidth="1"/>
    <col min="1551" max="1551" width="1.42578125" style="58" customWidth="1"/>
    <col min="1552" max="1552" width="3.42578125" style="58" customWidth="1"/>
    <col min="1553" max="1553" width="16.42578125" style="58" bestFit="1" customWidth="1"/>
    <col min="1554" max="1554" width="85.42578125" style="58" customWidth="1"/>
    <col min="1555" max="1555" width="10.5703125" style="58" customWidth="1"/>
    <col min="1556" max="1556" width="3.42578125" style="58" customWidth="1"/>
    <col min="1557" max="1557" width="12.42578125" style="58" customWidth="1"/>
    <col min="1558" max="1558" width="13" style="58" customWidth="1"/>
    <col min="1559" max="1559" width="11.42578125" style="58"/>
    <col min="1560" max="1560" width="64.42578125" style="58" customWidth="1"/>
    <col min="1561" max="1792" width="11.42578125" style="58"/>
    <col min="1793" max="1793" width="6.42578125" style="58" customWidth="1"/>
    <col min="1794" max="1794" width="10.5703125" style="58" bestFit="1" customWidth="1"/>
    <col min="1795" max="1795" width="25.42578125" style="58" customWidth="1"/>
    <col min="1796" max="1796" width="28.5703125" style="58" customWidth="1"/>
    <col min="1797" max="1797" width="16.42578125" style="58" customWidth="1"/>
    <col min="1798" max="1798" width="5" style="58" customWidth="1"/>
    <col min="1799" max="1799" width="8.42578125" style="58" bestFit="1" customWidth="1"/>
    <col min="1800" max="1800" width="5" style="58" customWidth="1"/>
    <col min="1801" max="1801" width="4.42578125" style="58" customWidth="1"/>
    <col min="1802" max="1802" width="15" style="58" bestFit="1" customWidth="1"/>
    <col min="1803" max="1803" width="12.42578125" style="58" bestFit="1" customWidth="1"/>
    <col min="1804" max="1804" width="9.42578125" style="58" customWidth="1"/>
    <col min="1805" max="1805" width="12.42578125" style="58" bestFit="1" customWidth="1"/>
    <col min="1806" max="1806" width="3.42578125" style="58" customWidth="1"/>
    <col min="1807" max="1807" width="1.42578125" style="58" customWidth="1"/>
    <col min="1808" max="1808" width="3.42578125" style="58" customWidth="1"/>
    <col min="1809" max="1809" width="16.42578125" style="58" bestFit="1" customWidth="1"/>
    <col min="1810" max="1810" width="85.42578125" style="58" customWidth="1"/>
    <col min="1811" max="1811" width="10.5703125" style="58" customWidth="1"/>
    <col min="1812" max="1812" width="3.42578125" style="58" customWidth="1"/>
    <col min="1813" max="1813" width="12.42578125" style="58" customWidth="1"/>
    <col min="1814" max="1814" width="13" style="58" customWidth="1"/>
    <col min="1815" max="1815" width="11.42578125" style="58"/>
    <col min="1816" max="1816" width="64.42578125" style="58" customWidth="1"/>
    <col min="1817" max="2048" width="11.42578125" style="58"/>
    <col min="2049" max="2049" width="6.42578125" style="58" customWidth="1"/>
    <col min="2050" max="2050" width="10.5703125" style="58" bestFit="1" customWidth="1"/>
    <col min="2051" max="2051" width="25.42578125" style="58" customWidth="1"/>
    <col min="2052" max="2052" width="28.5703125" style="58" customWidth="1"/>
    <col min="2053" max="2053" width="16.42578125" style="58" customWidth="1"/>
    <col min="2054" max="2054" width="5" style="58" customWidth="1"/>
    <col min="2055" max="2055" width="8.42578125" style="58" bestFit="1" customWidth="1"/>
    <col min="2056" max="2056" width="5" style="58" customWidth="1"/>
    <col min="2057" max="2057" width="4.42578125" style="58" customWidth="1"/>
    <col min="2058" max="2058" width="15" style="58" bestFit="1" customWidth="1"/>
    <col min="2059" max="2059" width="12.42578125" style="58" bestFit="1" customWidth="1"/>
    <col min="2060" max="2060" width="9.42578125" style="58" customWidth="1"/>
    <col min="2061" max="2061" width="12.42578125" style="58" bestFit="1" customWidth="1"/>
    <col min="2062" max="2062" width="3.42578125" style="58" customWidth="1"/>
    <col min="2063" max="2063" width="1.42578125" style="58" customWidth="1"/>
    <col min="2064" max="2064" width="3.42578125" style="58" customWidth="1"/>
    <col min="2065" max="2065" width="16.42578125" style="58" bestFit="1" customWidth="1"/>
    <col min="2066" max="2066" width="85.42578125" style="58" customWidth="1"/>
    <col min="2067" max="2067" width="10.5703125" style="58" customWidth="1"/>
    <col min="2068" max="2068" width="3.42578125" style="58" customWidth="1"/>
    <col min="2069" max="2069" width="12.42578125" style="58" customWidth="1"/>
    <col min="2070" max="2070" width="13" style="58" customWidth="1"/>
    <col min="2071" max="2071" width="11.42578125" style="58"/>
    <col min="2072" max="2072" width="64.42578125" style="58" customWidth="1"/>
    <col min="2073" max="2304" width="11.42578125" style="58"/>
    <col min="2305" max="2305" width="6.42578125" style="58" customWidth="1"/>
    <col min="2306" max="2306" width="10.5703125" style="58" bestFit="1" customWidth="1"/>
    <col min="2307" max="2307" width="25.42578125" style="58" customWidth="1"/>
    <col min="2308" max="2308" width="28.5703125" style="58" customWidth="1"/>
    <col min="2309" max="2309" width="16.42578125" style="58" customWidth="1"/>
    <col min="2310" max="2310" width="5" style="58" customWidth="1"/>
    <col min="2311" max="2311" width="8.42578125" style="58" bestFit="1" customWidth="1"/>
    <col min="2312" max="2312" width="5" style="58" customWidth="1"/>
    <col min="2313" max="2313" width="4.42578125" style="58" customWidth="1"/>
    <col min="2314" max="2314" width="15" style="58" bestFit="1" customWidth="1"/>
    <col min="2315" max="2315" width="12.42578125" style="58" bestFit="1" customWidth="1"/>
    <col min="2316" max="2316" width="9.42578125" style="58" customWidth="1"/>
    <col min="2317" max="2317" width="12.42578125" style="58" bestFit="1" customWidth="1"/>
    <col min="2318" max="2318" width="3.42578125" style="58" customWidth="1"/>
    <col min="2319" max="2319" width="1.42578125" style="58" customWidth="1"/>
    <col min="2320" max="2320" width="3.42578125" style="58" customWidth="1"/>
    <col min="2321" max="2321" width="16.42578125" style="58" bestFit="1" customWidth="1"/>
    <col min="2322" max="2322" width="85.42578125" style="58" customWidth="1"/>
    <col min="2323" max="2323" width="10.5703125" style="58" customWidth="1"/>
    <col min="2324" max="2324" width="3.42578125" style="58" customWidth="1"/>
    <col min="2325" max="2325" width="12.42578125" style="58" customWidth="1"/>
    <col min="2326" max="2326" width="13" style="58" customWidth="1"/>
    <col min="2327" max="2327" width="11.42578125" style="58"/>
    <col min="2328" max="2328" width="64.42578125" style="58" customWidth="1"/>
    <col min="2329" max="2560" width="11.42578125" style="58"/>
    <col min="2561" max="2561" width="6.42578125" style="58" customWidth="1"/>
    <col min="2562" max="2562" width="10.5703125" style="58" bestFit="1" customWidth="1"/>
    <col min="2563" max="2563" width="25.42578125" style="58" customWidth="1"/>
    <col min="2564" max="2564" width="28.5703125" style="58" customWidth="1"/>
    <col min="2565" max="2565" width="16.42578125" style="58" customWidth="1"/>
    <col min="2566" max="2566" width="5" style="58" customWidth="1"/>
    <col min="2567" max="2567" width="8.42578125" style="58" bestFit="1" customWidth="1"/>
    <col min="2568" max="2568" width="5" style="58" customWidth="1"/>
    <col min="2569" max="2569" width="4.42578125" style="58" customWidth="1"/>
    <col min="2570" max="2570" width="15" style="58" bestFit="1" customWidth="1"/>
    <col min="2571" max="2571" width="12.42578125" style="58" bestFit="1" customWidth="1"/>
    <col min="2572" max="2572" width="9.42578125" style="58" customWidth="1"/>
    <col min="2573" max="2573" width="12.42578125" style="58" bestFit="1" customWidth="1"/>
    <col min="2574" max="2574" width="3.42578125" style="58" customWidth="1"/>
    <col min="2575" max="2575" width="1.42578125" style="58" customWidth="1"/>
    <col min="2576" max="2576" width="3.42578125" style="58" customWidth="1"/>
    <col min="2577" max="2577" width="16.42578125" style="58" bestFit="1" customWidth="1"/>
    <col min="2578" max="2578" width="85.42578125" style="58" customWidth="1"/>
    <col min="2579" max="2579" width="10.5703125" style="58" customWidth="1"/>
    <col min="2580" max="2580" width="3.42578125" style="58" customWidth="1"/>
    <col min="2581" max="2581" width="12.42578125" style="58" customWidth="1"/>
    <col min="2582" max="2582" width="13" style="58" customWidth="1"/>
    <col min="2583" max="2583" width="11.42578125" style="58"/>
    <col min="2584" max="2584" width="64.42578125" style="58" customWidth="1"/>
    <col min="2585" max="2816" width="11.42578125" style="58"/>
    <col min="2817" max="2817" width="6.42578125" style="58" customWidth="1"/>
    <col min="2818" max="2818" width="10.5703125" style="58" bestFit="1" customWidth="1"/>
    <col min="2819" max="2819" width="25.42578125" style="58" customWidth="1"/>
    <col min="2820" max="2820" width="28.5703125" style="58" customWidth="1"/>
    <col min="2821" max="2821" width="16.42578125" style="58" customWidth="1"/>
    <col min="2822" max="2822" width="5" style="58" customWidth="1"/>
    <col min="2823" max="2823" width="8.42578125" style="58" bestFit="1" customWidth="1"/>
    <col min="2824" max="2824" width="5" style="58" customWidth="1"/>
    <col min="2825" max="2825" width="4.42578125" style="58" customWidth="1"/>
    <col min="2826" max="2826" width="15" style="58" bestFit="1" customWidth="1"/>
    <col min="2827" max="2827" width="12.42578125" style="58" bestFit="1" customWidth="1"/>
    <col min="2828" max="2828" width="9.42578125" style="58" customWidth="1"/>
    <col min="2829" max="2829" width="12.42578125" style="58" bestFit="1" customWidth="1"/>
    <col min="2830" max="2830" width="3.42578125" style="58" customWidth="1"/>
    <col min="2831" max="2831" width="1.42578125" style="58" customWidth="1"/>
    <col min="2832" max="2832" width="3.42578125" style="58" customWidth="1"/>
    <col min="2833" max="2833" width="16.42578125" style="58" bestFit="1" customWidth="1"/>
    <col min="2834" max="2834" width="85.42578125" style="58" customWidth="1"/>
    <col min="2835" max="2835" width="10.5703125" style="58" customWidth="1"/>
    <col min="2836" max="2836" width="3.42578125" style="58" customWidth="1"/>
    <col min="2837" max="2837" width="12.42578125" style="58" customWidth="1"/>
    <col min="2838" max="2838" width="13" style="58" customWidth="1"/>
    <col min="2839" max="2839" width="11.42578125" style="58"/>
    <col min="2840" max="2840" width="64.42578125" style="58" customWidth="1"/>
    <col min="2841" max="3072" width="11.42578125" style="58"/>
    <col min="3073" max="3073" width="6.42578125" style="58" customWidth="1"/>
    <col min="3074" max="3074" width="10.5703125" style="58" bestFit="1" customWidth="1"/>
    <col min="3075" max="3075" width="25.42578125" style="58" customWidth="1"/>
    <col min="3076" max="3076" width="28.5703125" style="58" customWidth="1"/>
    <col min="3077" max="3077" width="16.42578125" style="58" customWidth="1"/>
    <col min="3078" max="3078" width="5" style="58" customWidth="1"/>
    <col min="3079" max="3079" width="8.42578125" style="58" bestFit="1" customWidth="1"/>
    <col min="3080" max="3080" width="5" style="58" customWidth="1"/>
    <col min="3081" max="3081" width="4.42578125" style="58" customWidth="1"/>
    <col min="3082" max="3082" width="15" style="58" bestFit="1" customWidth="1"/>
    <col min="3083" max="3083" width="12.42578125" style="58" bestFit="1" customWidth="1"/>
    <col min="3084" max="3084" width="9.42578125" style="58" customWidth="1"/>
    <col min="3085" max="3085" width="12.42578125" style="58" bestFit="1" customWidth="1"/>
    <col min="3086" max="3086" width="3.42578125" style="58" customWidth="1"/>
    <col min="3087" max="3087" width="1.42578125" style="58" customWidth="1"/>
    <col min="3088" max="3088" width="3.42578125" style="58" customWidth="1"/>
    <col min="3089" max="3089" width="16.42578125" style="58" bestFit="1" customWidth="1"/>
    <col min="3090" max="3090" width="85.42578125" style="58" customWidth="1"/>
    <col min="3091" max="3091" width="10.5703125" style="58" customWidth="1"/>
    <col min="3092" max="3092" width="3.42578125" style="58" customWidth="1"/>
    <col min="3093" max="3093" width="12.42578125" style="58" customWidth="1"/>
    <col min="3094" max="3094" width="13" style="58" customWidth="1"/>
    <col min="3095" max="3095" width="11.42578125" style="58"/>
    <col min="3096" max="3096" width="64.42578125" style="58" customWidth="1"/>
    <col min="3097" max="3328" width="11.42578125" style="58"/>
    <col min="3329" max="3329" width="6.42578125" style="58" customWidth="1"/>
    <col min="3330" max="3330" width="10.5703125" style="58" bestFit="1" customWidth="1"/>
    <col min="3331" max="3331" width="25.42578125" style="58" customWidth="1"/>
    <col min="3332" max="3332" width="28.5703125" style="58" customWidth="1"/>
    <col min="3333" max="3333" width="16.42578125" style="58" customWidth="1"/>
    <col min="3334" max="3334" width="5" style="58" customWidth="1"/>
    <col min="3335" max="3335" width="8.42578125" style="58" bestFit="1" customWidth="1"/>
    <col min="3336" max="3336" width="5" style="58" customWidth="1"/>
    <col min="3337" max="3337" width="4.42578125" style="58" customWidth="1"/>
    <col min="3338" max="3338" width="15" style="58" bestFit="1" customWidth="1"/>
    <col min="3339" max="3339" width="12.42578125" style="58" bestFit="1" customWidth="1"/>
    <col min="3340" max="3340" width="9.42578125" style="58" customWidth="1"/>
    <col min="3341" max="3341" width="12.42578125" style="58" bestFit="1" customWidth="1"/>
    <col min="3342" max="3342" width="3.42578125" style="58" customWidth="1"/>
    <col min="3343" max="3343" width="1.42578125" style="58" customWidth="1"/>
    <col min="3344" max="3344" width="3.42578125" style="58" customWidth="1"/>
    <col min="3345" max="3345" width="16.42578125" style="58" bestFit="1" customWidth="1"/>
    <col min="3346" max="3346" width="85.42578125" style="58" customWidth="1"/>
    <col min="3347" max="3347" width="10.5703125" style="58" customWidth="1"/>
    <col min="3348" max="3348" width="3.42578125" style="58" customWidth="1"/>
    <col min="3349" max="3349" width="12.42578125" style="58" customWidth="1"/>
    <col min="3350" max="3350" width="13" style="58" customWidth="1"/>
    <col min="3351" max="3351" width="11.42578125" style="58"/>
    <col min="3352" max="3352" width="64.42578125" style="58" customWidth="1"/>
    <col min="3353" max="3584" width="11.42578125" style="58"/>
    <col min="3585" max="3585" width="6.42578125" style="58" customWidth="1"/>
    <col min="3586" max="3586" width="10.5703125" style="58" bestFit="1" customWidth="1"/>
    <col min="3587" max="3587" width="25.42578125" style="58" customWidth="1"/>
    <col min="3588" max="3588" width="28.5703125" style="58" customWidth="1"/>
    <col min="3589" max="3589" width="16.42578125" style="58" customWidth="1"/>
    <col min="3590" max="3590" width="5" style="58" customWidth="1"/>
    <col min="3591" max="3591" width="8.42578125" style="58" bestFit="1" customWidth="1"/>
    <col min="3592" max="3592" width="5" style="58" customWidth="1"/>
    <col min="3593" max="3593" width="4.42578125" style="58" customWidth="1"/>
    <col min="3594" max="3594" width="15" style="58" bestFit="1" customWidth="1"/>
    <col min="3595" max="3595" width="12.42578125" style="58" bestFit="1" customWidth="1"/>
    <col min="3596" max="3596" width="9.42578125" style="58" customWidth="1"/>
    <col min="3597" max="3597" width="12.42578125" style="58" bestFit="1" customWidth="1"/>
    <col min="3598" max="3598" width="3.42578125" style="58" customWidth="1"/>
    <col min="3599" max="3599" width="1.42578125" style="58" customWidth="1"/>
    <col min="3600" max="3600" width="3.42578125" style="58" customWidth="1"/>
    <col min="3601" max="3601" width="16.42578125" style="58" bestFit="1" customWidth="1"/>
    <col min="3602" max="3602" width="85.42578125" style="58" customWidth="1"/>
    <col min="3603" max="3603" width="10.5703125" style="58" customWidth="1"/>
    <col min="3604" max="3604" width="3.42578125" style="58" customWidth="1"/>
    <col min="3605" max="3605" width="12.42578125" style="58" customWidth="1"/>
    <col min="3606" max="3606" width="13" style="58" customWidth="1"/>
    <col min="3607" max="3607" width="11.42578125" style="58"/>
    <col min="3608" max="3608" width="64.42578125" style="58" customWidth="1"/>
    <col min="3609" max="3840" width="11.42578125" style="58"/>
    <col min="3841" max="3841" width="6.42578125" style="58" customWidth="1"/>
    <col min="3842" max="3842" width="10.5703125" style="58" bestFit="1" customWidth="1"/>
    <col min="3843" max="3843" width="25.42578125" style="58" customWidth="1"/>
    <col min="3844" max="3844" width="28.5703125" style="58" customWidth="1"/>
    <col min="3845" max="3845" width="16.42578125" style="58" customWidth="1"/>
    <col min="3846" max="3846" width="5" style="58" customWidth="1"/>
    <col min="3847" max="3847" width="8.42578125" style="58" bestFit="1" customWidth="1"/>
    <col min="3848" max="3848" width="5" style="58" customWidth="1"/>
    <col min="3849" max="3849" width="4.42578125" style="58" customWidth="1"/>
    <col min="3850" max="3850" width="15" style="58" bestFit="1" customWidth="1"/>
    <col min="3851" max="3851" width="12.42578125" style="58" bestFit="1" customWidth="1"/>
    <col min="3852" max="3852" width="9.42578125" style="58" customWidth="1"/>
    <col min="3853" max="3853" width="12.42578125" style="58" bestFit="1" customWidth="1"/>
    <col min="3854" max="3854" width="3.42578125" style="58" customWidth="1"/>
    <col min="3855" max="3855" width="1.42578125" style="58" customWidth="1"/>
    <col min="3856" max="3856" width="3.42578125" style="58" customWidth="1"/>
    <col min="3857" max="3857" width="16.42578125" style="58" bestFit="1" customWidth="1"/>
    <col min="3858" max="3858" width="85.42578125" style="58" customWidth="1"/>
    <col min="3859" max="3859" width="10.5703125" style="58" customWidth="1"/>
    <col min="3860" max="3860" width="3.42578125" style="58" customWidth="1"/>
    <col min="3861" max="3861" width="12.42578125" style="58" customWidth="1"/>
    <col min="3862" max="3862" width="13" style="58" customWidth="1"/>
    <col min="3863" max="3863" width="11.42578125" style="58"/>
    <col min="3864" max="3864" width="64.42578125" style="58" customWidth="1"/>
    <col min="3865" max="4096" width="11.42578125" style="58"/>
    <col min="4097" max="4097" width="6.42578125" style="58" customWidth="1"/>
    <col min="4098" max="4098" width="10.5703125" style="58" bestFit="1" customWidth="1"/>
    <col min="4099" max="4099" width="25.42578125" style="58" customWidth="1"/>
    <col min="4100" max="4100" width="28.5703125" style="58" customWidth="1"/>
    <col min="4101" max="4101" width="16.42578125" style="58" customWidth="1"/>
    <col min="4102" max="4102" width="5" style="58" customWidth="1"/>
    <col min="4103" max="4103" width="8.42578125" style="58" bestFit="1" customWidth="1"/>
    <col min="4104" max="4104" width="5" style="58" customWidth="1"/>
    <col min="4105" max="4105" width="4.42578125" style="58" customWidth="1"/>
    <col min="4106" max="4106" width="15" style="58" bestFit="1" customWidth="1"/>
    <col min="4107" max="4107" width="12.42578125" style="58" bestFit="1" customWidth="1"/>
    <col min="4108" max="4108" width="9.42578125" style="58" customWidth="1"/>
    <col min="4109" max="4109" width="12.42578125" style="58" bestFit="1" customWidth="1"/>
    <col min="4110" max="4110" width="3.42578125" style="58" customWidth="1"/>
    <col min="4111" max="4111" width="1.42578125" style="58" customWidth="1"/>
    <col min="4112" max="4112" width="3.42578125" style="58" customWidth="1"/>
    <col min="4113" max="4113" width="16.42578125" style="58" bestFit="1" customWidth="1"/>
    <col min="4114" max="4114" width="85.42578125" style="58" customWidth="1"/>
    <col min="4115" max="4115" width="10.5703125" style="58" customWidth="1"/>
    <col min="4116" max="4116" width="3.42578125" style="58" customWidth="1"/>
    <col min="4117" max="4117" width="12.42578125" style="58" customWidth="1"/>
    <col min="4118" max="4118" width="13" style="58" customWidth="1"/>
    <col min="4119" max="4119" width="11.42578125" style="58"/>
    <col min="4120" max="4120" width="64.42578125" style="58" customWidth="1"/>
    <col min="4121" max="4352" width="11.42578125" style="58"/>
    <col min="4353" max="4353" width="6.42578125" style="58" customWidth="1"/>
    <col min="4354" max="4354" width="10.5703125" style="58" bestFit="1" customWidth="1"/>
    <col min="4355" max="4355" width="25.42578125" style="58" customWidth="1"/>
    <col min="4356" max="4356" width="28.5703125" style="58" customWidth="1"/>
    <col min="4357" max="4357" width="16.42578125" style="58" customWidth="1"/>
    <col min="4358" max="4358" width="5" style="58" customWidth="1"/>
    <col min="4359" max="4359" width="8.42578125" style="58" bestFit="1" customWidth="1"/>
    <col min="4360" max="4360" width="5" style="58" customWidth="1"/>
    <col min="4361" max="4361" width="4.42578125" style="58" customWidth="1"/>
    <col min="4362" max="4362" width="15" style="58" bestFit="1" customWidth="1"/>
    <col min="4363" max="4363" width="12.42578125" style="58" bestFit="1" customWidth="1"/>
    <col min="4364" max="4364" width="9.42578125" style="58" customWidth="1"/>
    <col min="4365" max="4365" width="12.42578125" style="58" bestFit="1" customWidth="1"/>
    <col min="4366" max="4366" width="3.42578125" style="58" customWidth="1"/>
    <col min="4367" max="4367" width="1.42578125" style="58" customWidth="1"/>
    <col min="4368" max="4368" width="3.42578125" style="58" customWidth="1"/>
    <col min="4369" max="4369" width="16.42578125" style="58" bestFit="1" customWidth="1"/>
    <col min="4370" max="4370" width="85.42578125" style="58" customWidth="1"/>
    <col min="4371" max="4371" width="10.5703125" style="58" customWidth="1"/>
    <col min="4372" max="4372" width="3.42578125" style="58" customWidth="1"/>
    <col min="4373" max="4373" width="12.42578125" style="58" customWidth="1"/>
    <col min="4374" max="4374" width="13" style="58" customWidth="1"/>
    <col min="4375" max="4375" width="11.42578125" style="58"/>
    <col min="4376" max="4376" width="64.42578125" style="58" customWidth="1"/>
    <col min="4377" max="4608" width="11.42578125" style="58"/>
    <col min="4609" max="4609" width="6.42578125" style="58" customWidth="1"/>
    <col min="4610" max="4610" width="10.5703125" style="58" bestFit="1" customWidth="1"/>
    <col min="4611" max="4611" width="25.42578125" style="58" customWidth="1"/>
    <col min="4612" max="4612" width="28.5703125" style="58" customWidth="1"/>
    <col min="4613" max="4613" width="16.42578125" style="58" customWidth="1"/>
    <col min="4614" max="4614" width="5" style="58" customWidth="1"/>
    <col min="4615" max="4615" width="8.42578125" style="58" bestFit="1" customWidth="1"/>
    <col min="4616" max="4616" width="5" style="58" customWidth="1"/>
    <col min="4617" max="4617" width="4.42578125" style="58" customWidth="1"/>
    <col min="4618" max="4618" width="15" style="58" bestFit="1" customWidth="1"/>
    <col min="4619" max="4619" width="12.42578125" style="58" bestFit="1" customWidth="1"/>
    <col min="4620" max="4620" width="9.42578125" style="58" customWidth="1"/>
    <col min="4621" max="4621" width="12.42578125" style="58" bestFit="1" customWidth="1"/>
    <col min="4622" max="4622" width="3.42578125" style="58" customWidth="1"/>
    <col min="4623" max="4623" width="1.42578125" style="58" customWidth="1"/>
    <col min="4624" max="4624" width="3.42578125" style="58" customWidth="1"/>
    <col min="4625" max="4625" width="16.42578125" style="58" bestFit="1" customWidth="1"/>
    <col min="4626" max="4626" width="85.42578125" style="58" customWidth="1"/>
    <col min="4627" max="4627" width="10.5703125" style="58" customWidth="1"/>
    <col min="4628" max="4628" width="3.42578125" style="58" customWidth="1"/>
    <col min="4629" max="4629" width="12.42578125" style="58" customWidth="1"/>
    <col min="4630" max="4630" width="13" style="58" customWidth="1"/>
    <col min="4631" max="4631" width="11.42578125" style="58"/>
    <col min="4632" max="4632" width="64.42578125" style="58" customWidth="1"/>
    <col min="4633" max="4864" width="11.42578125" style="58"/>
    <col min="4865" max="4865" width="6.42578125" style="58" customWidth="1"/>
    <col min="4866" max="4866" width="10.5703125" style="58" bestFit="1" customWidth="1"/>
    <col min="4867" max="4867" width="25.42578125" style="58" customWidth="1"/>
    <col min="4868" max="4868" width="28.5703125" style="58" customWidth="1"/>
    <col min="4869" max="4869" width="16.42578125" style="58" customWidth="1"/>
    <col min="4870" max="4870" width="5" style="58" customWidth="1"/>
    <col min="4871" max="4871" width="8.42578125" style="58" bestFit="1" customWidth="1"/>
    <col min="4872" max="4872" width="5" style="58" customWidth="1"/>
    <col min="4873" max="4873" width="4.42578125" style="58" customWidth="1"/>
    <col min="4874" max="4874" width="15" style="58" bestFit="1" customWidth="1"/>
    <col min="4875" max="4875" width="12.42578125" style="58" bestFit="1" customWidth="1"/>
    <col min="4876" max="4876" width="9.42578125" style="58" customWidth="1"/>
    <col min="4877" max="4877" width="12.42578125" style="58" bestFit="1" customWidth="1"/>
    <col min="4878" max="4878" width="3.42578125" style="58" customWidth="1"/>
    <col min="4879" max="4879" width="1.42578125" style="58" customWidth="1"/>
    <col min="4880" max="4880" width="3.42578125" style="58" customWidth="1"/>
    <col min="4881" max="4881" width="16.42578125" style="58" bestFit="1" customWidth="1"/>
    <col min="4882" max="4882" width="85.42578125" style="58" customWidth="1"/>
    <col min="4883" max="4883" width="10.5703125" style="58" customWidth="1"/>
    <col min="4884" max="4884" width="3.42578125" style="58" customWidth="1"/>
    <col min="4885" max="4885" width="12.42578125" style="58" customWidth="1"/>
    <col min="4886" max="4886" width="13" style="58" customWidth="1"/>
    <col min="4887" max="4887" width="11.42578125" style="58"/>
    <col min="4888" max="4888" width="64.42578125" style="58" customWidth="1"/>
    <col min="4889" max="5120" width="11.42578125" style="58"/>
    <col min="5121" max="5121" width="6.42578125" style="58" customWidth="1"/>
    <col min="5122" max="5122" width="10.5703125" style="58" bestFit="1" customWidth="1"/>
    <col min="5123" max="5123" width="25.42578125" style="58" customWidth="1"/>
    <col min="5124" max="5124" width="28.5703125" style="58" customWidth="1"/>
    <col min="5125" max="5125" width="16.42578125" style="58" customWidth="1"/>
    <col min="5126" max="5126" width="5" style="58" customWidth="1"/>
    <col min="5127" max="5127" width="8.42578125" style="58" bestFit="1" customWidth="1"/>
    <col min="5128" max="5128" width="5" style="58" customWidth="1"/>
    <col min="5129" max="5129" width="4.42578125" style="58" customWidth="1"/>
    <col min="5130" max="5130" width="15" style="58" bestFit="1" customWidth="1"/>
    <col min="5131" max="5131" width="12.42578125" style="58" bestFit="1" customWidth="1"/>
    <col min="5132" max="5132" width="9.42578125" style="58" customWidth="1"/>
    <col min="5133" max="5133" width="12.42578125" style="58" bestFit="1" customWidth="1"/>
    <col min="5134" max="5134" width="3.42578125" style="58" customWidth="1"/>
    <col min="5135" max="5135" width="1.42578125" style="58" customWidth="1"/>
    <col min="5136" max="5136" width="3.42578125" style="58" customWidth="1"/>
    <col min="5137" max="5137" width="16.42578125" style="58" bestFit="1" customWidth="1"/>
    <col min="5138" max="5138" width="85.42578125" style="58" customWidth="1"/>
    <col min="5139" max="5139" width="10.5703125" style="58" customWidth="1"/>
    <col min="5140" max="5140" width="3.42578125" style="58" customWidth="1"/>
    <col min="5141" max="5141" width="12.42578125" style="58" customWidth="1"/>
    <col min="5142" max="5142" width="13" style="58" customWidth="1"/>
    <col min="5143" max="5143" width="11.42578125" style="58"/>
    <col min="5144" max="5144" width="64.42578125" style="58" customWidth="1"/>
    <col min="5145" max="5376" width="11.42578125" style="58"/>
    <col min="5377" max="5377" width="6.42578125" style="58" customWidth="1"/>
    <col min="5378" max="5378" width="10.5703125" style="58" bestFit="1" customWidth="1"/>
    <col min="5379" max="5379" width="25.42578125" style="58" customWidth="1"/>
    <col min="5380" max="5380" width="28.5703125" style="58" customWidth="1"/>
    <col min="5381" max="5381" width="16.42578125" style="58" customWidth="1"/>
    <col min="5382" max="5382" width="5" style="58" customWidth="1"/>
    <col min="5383" max="5383" width="8.42578125" style="58" bestFit="1" customWidth="1"/>
    <col min="5384" max="5384" width="5" style="58" customWidth="1"/>
    <col min="5385" max="5385" width="4.42578125" style="58" customWidth="1"/>
    <col min="5386" max="5386" width="15" style="58" bestFit="1" customWidth="1"/>
    <col min="5387" max="5387" width="12.42578125" style="58" bestFit="1" customWidth="1"/>
    <col min="5388" max="5388" width="9.42578125" style="58" customWidth="1"/>
    <col min="5389" max="5389" width="12.42578125" style="58" bestFit="1" customWidth="1"/>
    <col min="5390" max="5390" width="3.42578125" style="58" customWidth="1"/>
    <col min="5391" max="5391" width="1.42578125" style="58" customWidth="1"/>
    <col min="5392" max="5392" width="3.42578125" style="58" customWidth="1"/>
    <col min="5393" max="5393" width="16.42578125" style="58" bestFit="1" customWidth="1"/>
    <col min="5394" max="5394" width="85.42578125" style="58" customWidth="1"/>
    <col min="5395" max="5395" width="10.5703125" style="58" customWidth="1"/>
    <col min="5396" max="5396" width="3.42578125" style="58" customWidth="1"/>
    <col min="5397" max="5397" width="12.42578125" style="58" customWidth="1"/>
    <col min="5398" max="5398" width="13" style="58" customWidth="1"/>
    <col min="5399" max="5399" width="11.42578125" style="58"/>
    <col min="5400" max="5400" width="64.42578125" style="58" customWidth="1"/>
    <col min="5401" max="5632" width="11.42578125" style="58"/>
    <col min="5633" max="5633" width="6.42578125" style="58" customWidth="1"/>
    <col min="5634" max="5634" width="10.5703125" style="58" bestFit="1" customWidth="1"/>
    <col min="5635" max="5635" width="25.42578125" style="58" customWidth="1"/>
    <col min="5636" max="5636" width="28.5703125" style="58" customWidth="1"/>
    <col min="5637" max="5637" width="16.42578125" style="58" customWidth="1"/>
    <col min="5638" max="5638" width="5" style="58" customWidth="1"/>
    <col min="5639" max="5639" width="8.42578125" style="58" bestFit="1" customWidth="1"/>
    <col min="5640" max="5640" width="5" style="58" customWidth="1"/>
    <col min="5641" max="5641" width="4.42578125" style="58" customWidth="1"/>
    <col min="5642" max="5642" width="15" style="58" bestFit="1" customWidth="1"/>
    <col min="5643" max="5643" width="12.42578125" style="58" bestFit="1" customWidth="1"/>
    <col min="5644" max="5644" width="9.42578125" style="58" customWidth="1"/>
    <col min="5645" max="5645" width="12.42578125" style="58" bestFit="1" customWidth="1"/>
    <col min="5646" max="5646" width="3.42578125" style="58" customWidth="1"/>
    <col min="5647" max="5647" width="1.42578125" style="58" customWidth="1"/>
    <col min="5648" max="5648" width="3.42578125" style="58" customWidth="1"/>
    <col min="5649" max="5649" width="16.42578125" style="58" bestFit="1" customWidth="1"/>
    <col min="5650" max="5650" width="85.42578125" style="58" customWidth="1"/>
    <col min="5651" max="5651" width="10.5703125" style="58" customWidth="1"/>
    <col min="5652" max="5652" width="3.42578125" style="58" customWidth="1"/>
    <col min="5653" max="5653" width="12.42578125" style="58" customWidth="1"/>
    <col min="5654" max="5654" width="13" style="58" customWidth="1"/>
    <col min="5655" max="5655" width="11.42578125" style="58"/>
    <col min="5656" max="5656" width="64.42578125" style="58" customWidth="1"/>
    <col min="5657" max="5888" width="11.42578125" style="58"/>
    <col min="5889" max="5889" width="6.42578125" style="58" customWidth="1"/>
    <col min="5890" max="5890" width="10.5703125" style="58" bestFit="1" customWidth="1"/>
    <col min="5891" max="5891" width="25.42578125" style="58" customWidth="1"/>
    <col min="5892" max="5892" width="28.5703125" style="58" customWidth="1"/>
    <col min="5893" max="5893" width="16.42578125" style="58" customWidth="1"/>
    <col min="5894" max="5894" width="5" style="58" customWidth="1"/>
    <col min="5895" max="5895" width="8.42578125" style="58" bestFit="1" customWidth="1"/>
    <col min="5896" max="5896" width="5" style="58" customWidth="1"/>
    <col min="5897" max="5897" width="4.42578125" style="58" customWidth="1"/>
    <col min="5898" max="5898" width="15" style="58" bestFit="1" customWidth="1"/>
    <col min="5899" max="5899" width="12.42578125" style="58" bestFit="1" customWidth="1"/>
    <col min="5900" max="5900" width="9.42578125" style="58" customWidth="1"/>
    <col min="5901" max="5901" width="12.42578125" style="58" bestFit="1" customWidth="1"/>
    <col min="5902" max="5902" width="3.42578125" style="58" customWidth="1"/>
    <col min="5903" max="5903" width="1.42578125" style="58" customWidth="1"/>
    <col min="5904" max="5904" width="3.42578125" style="58" customWidth="1"/>
    <col min="5905" max="5905" width="16.42578125" style="58" bestFit="1" customWidth="1"/>
    <col min="5906" max="5906" width="85.42578125" style="58" customWidth="1"/>
    <col min="5907" max="5907" width="10.5703125" style="58" customWidth="1"/>
    <col min="5908" max="5908" width="3.42578125" style="58" customWidth="1"/>
    <col min="5909" max="5909" width="12.42578125" style="58" customWidth="1"/>
    <col min="5910" max="5910" width="13" style="58" customWidth="1"/>
    <col min="5911" max="5911" width="11.42578125" style="58"/>
    <col min="5912" max="5912" width="64.42578125" style="58" customWidth="1"/>
    <col min="5913" max="6144" width="11.42578125" style="58"/>
    <col min="6145" max="6145" width="6.42578125" style="58" customWidth="1"/>
    <col min="6146" max="6146" width="10.5703125" style="58" bestFit="1" customWidth="1"/>
    <col min="6147" max="6147" width="25.42578125" style="58" customWidth="1"/>
    <col min="6148" max="6148" width="28.5703125" style="58" customWidth="1"/>
    <col min="6149" max="6149" width="16.42578125" style="58" customWidth="1"/>
    <col min="6150" max="6150" width="5" style="58" customWidth="1"/>
    <col min="6151" max="6151" width="8.42578125" style="58" bestFit="1" customWidth="1"/>
    <col min="6152" max="6152" width="5" style="58" customWidth="1"/>
    <col min="6153" max="6153" width="4.42578125" style="58" customWidth="1"/>
    <col min="6154" max="6154" width="15" style="58" bestFit="1" customWidth="1"/>
    <col min="6155" max="6155" width="12.42578125" style="58" bestFit="1" customWidth="1"/>
    <col min="6156" max="6156" width="9.42578125" style="58" customWidth="1"/>
    <col min="6157" max="6157" width="12.42578125" style="58" bestFit="1" customWidth="1"/>
    <col min="6158" max="6158" width="3.42578125" style="58" customWidth="1"/>
    <col min="6159" max="6159" width="1.42578125" style="58" customWidth="1"/>
    <col min="6160" max="6160" width="3.42578125" style="58" customWidth="1"/>
    <col min="6161" max="6161" width="16.42578125" style="58" bestFit="1" customWidth="1"/>
    <col min="6162" max="6162" width="85.42578125" style="58" customWidth="1"/>
    <col min="6163" max="6163" width="10.5703125" style="58" customWidth="1"/>
    <col min="6164" max="6164" width="3.42578125" style="58" customWidth="1"/>
    <col min="6165" max="6165" width="12.42578125" style="58" customWidth="1"/>
    <col min="6166" max="6166" width="13" style="58" customWidth="1"/>
    <col min="6167" max="6167" width="11.42578125" style="58"/>
    <col min="6168" max="6168" width="64.42578125" style="58" customWidth="1"/>
    <col min="6169" max="6400" width="11.42578125" style="58"/>
    <col min="6401" max="6401" width="6.42578125" style="58" customWidth="1"/>
    <col min="6402" max="6402" width="10.5703125" style="58" bestFit="1" customWidth="1"/>
    <col min="6403" max="6403" width="25.42578125" style="58" customWidth="1"/>
    <col min="6404" max="6404" width="28.5703125" style="58" customWidth="1"/>
    <col min="6405" max="6405" width="16.42578125" style="58" customWidth="1"/>
    <col min="6406" max="6406" width="5" style="58" customWidth="1"/>
    <col min="6407" max="6407" width="8.42578125" style="58" bestFit="1" customWidth="1"/>
    <col min="6408" max="6408" width="5" style="58" customWidth="1"/>
    <col min="6409" max="6409" width="4.42578125" style="58" customWidth="1"/>
    <col min="6410" max="6410" width="15" style="58" bestFit="1" customWidth="1"/>
    <col min="6411" max="6411" width="12.42578125" style="58" bestFit="1" customWidth="1"/>
    <col min="6412" max="6412" width="9.42578125" style="58" customWidth="1"/>
    <col min="6413" max="6413" width="12.42578125" style="58" bestFit="1" customWidth="1"/>
    <col min="6414" max="6414" width="3.42578125" style="58" customWidth="1"/>
    <col min="6415" max="6415" width="1.42578125" style="58" customWidth="1"/>
    <col min="6416" max="6416" width="3.42578125" style="58" customWidth="1"/>
    <col min="6417" max="6417" width="16.42578125" style="58" bestFit="1" customWidth="1"/>
    <col min="6418" max="6418" width="85.42578125" style="58" customWidth="1"/>
    <col min="6419" max="6419" width="10.5703125" style="58" customWidth="1"/>
    <col min="6420" max="6420" width="3.42578125" style="58" customWidth="1"/>
    <col min="6421" max="6421" width="12.42578125" style="58" customWidth="1"/>
    <col min="6422" max="6422" width="13" style="58" customWidth="1"/>
    <col min="6423" max="6423" width="11.42578125" style="58"/>
    <col min="6424" max="6424" width="64.42578125" style="58" customWidth="1"/>
    <col min="6425" max="6656" width="11.42578125" style="58"/>
    <col min="6657" max="6657" width="6.42578125" style="58" customWidth="1"/>
    <col min="6658" max="6658" width="10.5703125" style="58" bestFit="1" customWidth="1"/>
    <col min="6659" max="6659" width="25.42578125" style="58" customWidth="1"/>
    <col min="6660" max="6660" width="28.5703125" style="58" customWidth="1"/>
    <col min="6661" max="6661" width="16.42578125" style="58" customWidth="1"/>
    <col min="6662" max="6662" width="5" style="58" customWidth="1"/>
    <col min="6663" max="6663" width="8.42578125" style="58" bestFit="1" customWidth="1"/>
    <col min="6664" max="6664" width="5" style="58" customWidth="1"/>
    <col min="6665" max="6665" width="4.42578125" style="58" customWidth="1"/>
    <col min="6666" max="6666" width="15" style="58" bestFit="1" customWidth="1"/>
    <col min="6667" max="6667" width="12.42578125" style="58" bestFit="1" customWidth="1"/>
    <col min="6668" max="6668" width="9.42578125" style="58" customWidth="1"/>
    <col min="6669" max="6669" width="12.42578125" style="58" bestFit="1" customWidth="1"/>
    <col min="6670" max="6670" width="3.42578125" style="58" customWidth="1"/>
    <col min="6671" max="6671" width="1.42578125" style="58" customWidth="1"/>
    <col min="6672" max="6672" width="3.42578125" style="58" customWidth="1"/>
    <col min="6673" max="6673" width="16.42578125" style="58" bestFit="1" customWidth="1"/>
    <col min="6674" max="6674" width="85.42578125" style="58" customWidth="1"/>
    <col min="6675" max="6675" width="10.5703125" style="58" customWidth="1"/>
    <col min="6676" max="6676" width="3.42578125" style="58" customWidth="1"/>
    <col min="6677" max="6677" width="12.42578125" style="58" customWidth="1"/>
    <col min="6678" max="6678" width="13" style="58" customWidth="1"/>
    <col min="6679" max="6679" width="11.42578125" style="58"/>
    <col min="6680" max="6680" width="64.42578125" style="58" customWidth="1"/>
    <col min="6681" max="6912" width="11.42578125" style="58"/>
    <col min="6913" max="6913" width="6.42578125" style="58" customWidth="1"/>
    <col min="6914" max="6914" width="10.5703125" style="58" bestFit="1" customWidth="1"/>
    <col min="6915" max="6915" width="25.42578125" style="58" customWidth="1"/>
    <col min="6916" max="6916" width="28.5703125" style="58" customWidth="1"/>
    <col min="6917" max="6917" width="16.42578125" style="58" customWidth="1"/>
    <col min="6918" max="6918" width="5" style="58" customWidth="1"/>
    <col min="6919" max="6919" width="8.42578125" style="58" bestFit="1" customWidth="1"/>
    <col min="6920" max="6920" width="5" style="58" customWidth="1"/>
    <col min="6921" max="6921" width="4.42578125" style="58" customWidth="1"/>
    <col min="6922" max="6922" width="15" style="58" bestFit="1" customWidth="1"/>
    <col min="6923" max="6923" width="12.42578125" style="58" bestFit="1" customWidth="1"/>
    <col min="6924" max="6924" width="9.42578125" style="58" customWidth="1"/>
    <col min="6925" max="6925" width="12.42578125" style="58" bestFit="1" customWidth="1"/>
    <col min="6926" max="6926" width="3.42578125" style="58" customWidth="1"/>
    <col min="6927" max="6927" width="1.42578125" style="58" customWidth="1"/>
    <col min="6928" max="6928" width="3.42578125" style="58" customWidth="1"/>
    <col min="6929" max="6929" width="16.42578125" style="58" bestFit="1" customWidth="1"/>
    <col min="6930" max="6930" width="85.42578125" style="58" customWidth="1"/>
    <col min="6931" max="6931" width="10.5703125" style="58" customWidth="1"/>
    <col min="6932" max="6932" width="3.42578125" style="58" customWidth="1"/>
    <col min="6933" max="6933" width="12.42578125" style="58" customWidth="1"/>
    <col min="6934" max="6934" width="13" style="58" customWidth="1"/>
    <col min="6935" max="6935" width="11.42578125" style="58"/>
    <col min="6936" max="6936" width="64.42578125" style="58" customWidth="1"/>
    <col min="6937" max="7168" width="11.42578125" style="58"/>
    <col min="7169" max="7169" width="6.42578125" style="58" customWidth="1"/>
    <col min="7170" max="7170" width="10.5703125" style="58" bestFit="1" customWidth="1"/>
    <col min="7171" max="7171" width="25.42578125" style="58" customWidth="1"/>
    <col min="7172" max="7172" width="28.5703125" style="58" customWidth="1"/>
    <col min="7173" max="7173" width="16.42578125" style="58" customWidth="1"/>
    <col min="7174" max="7174" width="5" style="58" customWidth="1"/>
    <col min="7175" max="7175" width="8.42578125" style="58" bestFit="1" customWidth="1"/>
    <col min="7176" max="7176" width="5" style="58" customWidth="1"/>
    <col min="7177" max="7177" width="4.42578125" style="58" customWidth="1"/>
    <col min="7178" max="7178" width="15" style="58" bestFit="1" customWidth="1"/>
    <col min="7179" max="7179" width="12.42578125" style="58" bestFit="1" customWidth="1"/>
    <col min="7180" max="7180" width="9.42578125" style="58" customWidth="1"/>
    <col min="7181" max="7181" width="12.42578125" style="58" bestFit="1" customWidth="1"/>
    <col min="7182" max="7182" width="3.42578125" style="58" customWidth="1"/>
    <col min="7183" max="7183" width="1.42578125" style="58" customWidth="1"/>
    <col min="7184" max="7184" width="3.42578125" style="58" customWidth="1"/>
    <col min="7185" max="7185" width="16.42578125" style="58" bestFit="1" customWidth="1"/>
    <col min="7186" max="7186" width="85.42578125" style="58" customWidth="1"/>
    <col min="7187" max="7187" width="10.5703125" style="58" customWidth="1"/>
    <col min="7188" max="7188" width="3.42578125" style="58" customWidth="1"/>
    <col min="7189" max="7189" width="12.42578125" style="58" customWidth="1"/>
    <col min="7190" max="7190" width="13" style="58" customWidth="1"/>
    <col min="7191" max="7191" width="11.42578125" style="58"/>
    <col min="7192" max="7192" width="64.42578125" style="58" customWidth="1"/>
    <col min="7193" max="7424" width="11.42578125" style="58"/>
    <col min="7425" max="7425" width="6.42578125" style="58" customWidth="1"/>
    <col min="7426" max="7426" width="10.5703125" style="58" bestFit="1" customWidth="1"/>
    <col min="7427" max="7427" width="25.42578125" style="58" customWidth="1"/>
    <col min="7428" max="7428" width="28.5703125" style="58" customWidth="1"/>
    <col min="7429" max="7429" width="16.42578125" style="58" customWidth="1"/>
    <col min="7430" max="7430" width="5" style="58" customWidth="1"/>
    <col min="7431" max="7431" width="8.42578125" style="58" bestFit="1" customWidth="1"/>
    <col min="7432" max="7432" width="5" style="58" customWidth="1"/>
    <col min="7433" max="7433" width="4.42578125" style="58" customWidth="1"/>
    <col min="7434" max="7434" width="15" style="58" bestFit="1" customWidth="1"/>
    <col min="7435" max="7435" width="12.42578125" style="58" bestFit="1" customWidth="1"/>
    <col min="7436" max="7436" width="9.42578125" style="58" customWidth="1"/>
    <col min="7437" max="7437" width="12.42578125" style="58" bestFit="1" customWidth="1"/>
    <col min="7438" max="7438" width="3.42578125" style="58" customWidth="1"/>
    <col min="7439" max="7439" width="1.42578125" style="58" customWidth="1"/>
    <col min="7440" max="7440" width="3.42578125" style="58" customWidth="1"/>
    <col min="7441" max="7441" width="16.42578125" style="58" bestFit="1" customWidth="1"/>
    <col min="7442" max="7442" width="85.42578125" style="58" customWidth="1"/>
    <col min="7443" max="7443" width="10.5703125" style="58" customWidth="1"/>
    <col min="7444" max="7444" width="3.42578125" style="58" customWidth="1"/>
    <col min="7445" max="7445" width="12.42578125" style="58" customWidth="1"/>
    <col min="7446" max="7446" width="13" style="58" customWidth="1"/>
    <col min="7447" max="7447" width="11.42578125" style="58"/>
    <col min="7448" max="7448" width="64.42578125" style="58" customWidth="1"/>
    <col min="7449" max="7680" width="11.42578125" style="58"/>
    <col min="7681" max="7681" width="6.42578125" style="58" customWidth="1"/>
    <col min="7682" max="7682" width="10.5703125" style="58" bestFit="1" customWidth="1"/>
    <col min="7683" max="7683" width="25.42578125" style="58" customWidth="1"/>
    <col min="7684" max="7684" width="28.5703125" style="58" customWidth="1"/>
    <col min="7685" max="7685" width="16.42578125" style="58" customWidth="1"/>
    <col min="7686" max="7686" width="5" style="58" customWidth="1"/>
    <col min="7687" max="7687" width="8.42578125" style="58" bestFit="1" customWidth="1"/>
    <col min="7688" max="7688" width="5" style="58" customWidth="1"/>
    <col min="7689" max="7689" width="4.42578125" style="58" customWidth="1"/>
    <col min="7690" max="7690" width="15" style="58" bestFit="1" customWidth="1"/>
    <col min="7691" max="7691" width="12.42578125" style="58" bestFit="1" customWidth="1"/>
    <col min="7692" max="7692" width="9.42578125" style="58" customWidth="1"/>
    <col min="7693" max="7693" width="12.42578125" style="58" bestFit="1" customWidth="1"/>
    <col min="7694" max="7694" width="3.42578125" style="58" customWidth="1"/>
    <col min="7695" max="7695" width="1.42578125" style="58" customWidth="1"/>
    <col min="7696" max="7696" width="3.42578125" style="58" customWidth="1"/>
    <col min="7697" max="7697" width="16.42578125" style="58" bestFit="1" customWidth="1"/>
    <col min="7698" max="7698" width="85.42578125" style="58" customWidth="1"/>
    <col min="7699" max="7699" width="10.5703125" style="58" customWidth="1"/>
    <col min="7700" max="7700" width="3.42578125" style="58" customWidth="1"/>
    <col min="7701" max="7701" width="12.42578125" style="58" customWidth="1"/>
    <col min="7702" max="7702" width="13" style="58" customWidth="1"/>
    <col min="7703" max="7703" width="11.42578125" style="58"/>
    <col min="7704" max="7704" width="64.42578125" style="58" customWidth="1"/>
    <col min="7705" max="7936" width="11.42578125" style="58"/>
    <col min="7937" max="7937" width="6.42578125" style="58" customWidth="1"/>
    <col min="7938" max="7938" width="10.5703125" style="58" bestFit="1" customWidth="1"/>
    <col min="7939" max="7939" width="25.42578125" style="58" customWidth="1"/>
    <col min="7940" max="7940" width="28.5703125" style="58" customWidth="1"/>
    <col min="7941" max="7941" width="16.42578125" style="58" customWidth="1"/>
    <col min="7942" max="7942" width="5" style="58" customWidth="1"/>
    <col min="7943" max="7943" width="8.42578125" style="58" bestFit="1" customWidth="1"/>
    <col min="7944" max="7944" width="5" style="58" customWidth="1"/>
    <col min="7945" max="7945" width="4.42578125" style="58" customWidth="1"/>
    <col min="7946" max="7946" width="15" style="58" bestFit="1" customWidth="1"/>
    <col min="7947" max="7947" width="12.42578125" style="58" bestFit="1" customWidth="1"/>
    <col min="7948" max="7948" width="9.42578125" style="58" customWidth="1"/>
    <col min="7949" max="7949" width="12.42578125" style="58" bestFit="1" customWidth="1"/>
    <col min="7950" max="7950" width="3.42578125" style="58" customWidth="1"/>
    <col min="7951" max="7951" width="1.42578125" style="58" customWidth="1"/>
    <col min="7952" max="7952" width="3.42578125" style="58" customWidth="1"/>
    <col min="7953" max="7953" width="16.42578125" style="58" bestFit="1" customWidth="1"/>
    <col min="7954" max="7954" width="85.42578125" style="58" customWidth="1"/>
    <col min="7955" max="7955" width="10.5703125" style="58" customWidth="1"/>
    <col min="7956" max="7956" width="3.42578125" style="58" customWidth="1"/>
    <col min="7957" max="7957" width="12.42578125" style="58" customWidth="1"/>
    <col min="7958" max="7958" width="13" style="58" customWidth="1"/>
    <col min="7959" max="7959" width="11.42578125" style="58"/>
    <col min="7960" max="7960" width="64.42578125" style="58" customWidth="1"/>
    <col min="7961" max="8192" width="11.42578125" style="58"/>
    <col min="8193" max="8193" width="6.42578125" style="58" customWidth="1"/>
    <col min="8194" max="8194" width="10.5703125" style="58" bestFit="1" customWidth="1"/>
    <col min="8195" max="8195" width="25.42578125" style="58" customWidth="1"/>
    <col min="8196" max="8196" width="28.5703125" style="58" customWidth="1"/>
    <col min="8197" max="8197" width="16.42578125" style="58" customWidth="1"/>
    <col min="8198" max="8198" width="5" style="58" customWidth="1"/>
    <col min="8199" max="8199" width="8.42578125" style="58" bestFit="1" customWidth="1"/>
    <col min="8200" max="8200" width="5" style="58" customWidth="1"/>
    <col min="8201" max="8201" width="4.42578125" style="58" customWidth="1"/>
    <col min="8202" max="8202" width="15" style="58" bestFit="1" customWidth="1"/>
    <col min="8203" max="8203" width="12.42578125" style="58" bestFit="1" customWidth="1"/>
    <col min="8204" max="8204" width="9.42578125" style="58" customWidth="1"/>
    <col min="8205" max="8205" width="12.42578125" style="58" bestFit="1" customWidth="1"/>
    <col min="8206" max="8206" width="3.42578125" style="58" customWidth="1"/>
    <col min="8207" max="8207" width="1.42578125" style="58" customWidth="1"/>
    <col min="8208" max="8208" width="3.42578125" style="58" customWidth="1"/>
    <col min="8209" max="8209" width="16.42578125" style="58" bestFit="1" customWidth="1"/>
    <col min="8210" max="8210" width="85.42578125" style="58" customWidth="1"/>
    <col min="8211" max="8211" width="10.5703125" style="58" customWidth="1"/>
    <col min="8212" max="8212" width="3.42578125" style="58" customWidth="1"/>
    <col min="8213" max="8213" width="12.42578125" style="58" customWidth="1"/>
    <col min="8214" max="8214" width="13" style="58" customWidth="1"/>
    <col min="8215" max="8215" width="11.42578125" style="58"/>
    <col min="8216" max="8216" width="64.42578125" style="58" customWidth="1"/>
    <col min="8217" max="8448" width="11.42578125" style="58"/>
    <col min="8449" max="8449" width="6.42578125" style="58" customWidth="1"/>
    <col min="8450" max="8450" width="10.5703125" style="58" bestFit="1" customWidth="1"/>
    <col min="8451" max="8451" width="25.42578125" style="58" customWidth="1"/>
    <col min="8452" max="8452" width="28.5703125" style="58" customWidth="1"/>
    <col min="8453" max="8453" width="16.42578125" style="58" customWidth="1"/>
    <col min="8454" max="8454" width="5" style="58" customWidth="1"/>
    <col min="8455" max="8455" width="8.42578125" style="58" bestFit="1" customWidth="1"/>
    <col min="8456" max="8456" width="5" style="58" customWidth="1"/>
    <col min="8457" max="8457" width="4.42578125" style="58" customWidth="1"/>
    <col min="8458" max="8458" width="15" style="58" bestFit="1" customWidth="1"/>
    <col min="8459" max="8459" width="12.42578125" style="58" bestFit="1" customWidth="1"/>
    <col min="8460" max="8460" width="9.42578125" style="58" customWidth="1"/>
    <col min="8461" max="8461" width="12.42578125" style="58" bestFit="1" customWidth="1"/>
    <col min="8462" max="8462" width="3.42578125" style="58" customWidth="1"/>
    <col min="8463" max="8463" width="1.42578125" style="58" customWidth="1"/>
    <col min="8464" max="8464" width="3.42578125" style="58" customWidth="1"/>
    <col min="8465" max="8465" width="16.42578125" style="58" bestFit="1" customWidth="1"/>
    <col min="8466" max="8466" width="85.42578125" style="58" customWidth="1"/>
    <col min="8467" max="8467" width="10.5703125" style="58" customWidth="1"/>
    <col min="8468" max="8468" width="3.42578125" style="58" customWidth="1"/>
    <col min="8469" max="8469" width="12.42578125" style="58" customWidth="1"/>
    <col min="8470" max="8470" width="13" style="58" customWidth="1"/>
    <col min="8471" max="8471" width="11.42578125" style="58"/>
    <col min="8472" max="8472" width="64.42578125" style="58" customWidth="1"/>
    <col min="8473" max="8704" width="11.42578125" style="58"/>
    <col min="8705" max="8705" width="6.42578125" style="58" customWidth="1"/>
    <col min="8706" max="8706" width="10.5703125" style="58" bestFit="1" customWidth="1"/>
    <col min="8707" max="8707" width="25.42578125" style="58" customWidth="1"/>
    <col min="8708" max="8708" width="28.5703125" style="58" customWidth="1"/>
    <col min="8709" max="8709" width="16.42578125" style="58" customWidth="1"/>
    <col min="8710" max="8710" width="5" style="58" customWidth="1"/>
    <col min="8711" max="8711" width="8.42578125" style="58" bestFit="1" customWidth="1"/>
    <col min="8712" max="8712" width="5" style="58" customWidth="1"/>
    <col min="8713" max="8713" width="4.42578125" style="58" customWidth="1"/>
    <col min="8714" max="8714" width="15" style="58" bestFit="1" customWidth="1"/>
    <col min="8715" max="8715" width="12.42578125" style="58" bestFit="1" customWidth="1"/>
    <col min="8716" max="8716" width="9.42578125" style="58" customWidth="1"/>
    <col min="8717" max="8717" width="12.42578125" style="58" bestFit="1" customWidth="1"/>
    <col min="8718" max="8718" width="3.42578125" style="58" customWidth="1"/>
    <col min="8719" max="8719" width="1.42578125" style="58" customWidth="1"/>
    <col min="8720" max="8720" width="3.42578125" style="58" customWidth="1"/>
    <col min="8721" max="8721" width="16.42578125" style="58" bestFit="1" customWidth="1"/>
    <col min="8722" max="8722" width="85.42578125" style="58" customWidth="1"/>
    <col min="8723" max="8723" width="10.5703125" style="58" customWidth="1"/>
    <col min="8724" max="8724" width="3.42578125" style="58" customWidth="1"/>
    <col min="8725" max="8725" width="12.42578125" style="58" customWidth="1"/>
    <col min="8726" max="8726" width="13" style="58" customWidth="1"/>
    <col min="8727" max="8727" width="11.42578125" style="58"/>
    <col min="8728" max="8728" width="64.42578125" style="58" customWidth="1"/>
    <col min="8729" max="8960" width="11.42578125" style="58"/>
    <col min="8961" max="8961" width="6.42578125" style="58" customWidth="1"/>
    <col min="8962" max="8962" width="10.5703125" style="58" bestFit="1" customWidth="1"/>
    <col min="8963" max="8963" width="25.42578125" style="58" customWidth="1"/>
    <col min="8964" max="8964" width="28.5703125" style="58" customWidth="1"/>
    <col min="8965" max="8965" width="16.42578125" style="58" customWidth="1"/>
    <col min="8966" max="8966" width="5" style="58" customWidth="1"/>
    <col min="8967" max="8967" width="8.42578125" style="58" bestFit="1" customWidth="1"/>
    <col min="8968" max="8968" width="5" style="58" customWidth="1"/>
    <col min="8969" max="8969" width="4.42578125" style="58" customWidth="1"/>
    <col min="8970" max="8970" width="15" style="58" bestFit="1" customWidth="1"/>
    <col min="8971" max="8971" width="12.42578125" style="58" bestFit="1" customWidth="1"/>
    <col min="8972" max="8972" width="9.42578125" style="58" customWidth="1"/>
    <col min="8973" max="8973" width="12.42578125" style="58" bestFit="1" customWidth="1"/>
    <col min="8974" max="8974" width="3.42578125" style="58" customWidth="1"/>
    <col min="8975" max="8975" width="1.42578125" style="58" customWidth="1"/>
    <col min="8976" max="8976" width="3.42578125" style="58" customWidth="1"/>
    <col min="8977" max="8977" width="16.42578125" style="58" bestFit="1" customWidth="1"/>
    <col min="8978" max="8978" width="85.42578125" style="58" customWidth="1"/>
    <col min="8979" max="8979" width="10.5703125" style="58" customWidth="1"/>
    <col min="8980" max="8980" width="3.42578125" style="58" customWidth="1"/>
    <col min="8981" max="8981" width="12.42578125" style="58" customWidth="1"/>
    <col min="8982" max="8982" width="13" style="58" customWidth="1"/>
    <col min="8983" max="8983" width="11.42578125" style="58"/>
    <col min="8984" max="8984" width="64.42578125" style="58" customWidth="1"/>
    <col min="8985" max="9216" width="11.42578125" style="58"/>
    <col min="9217" max="9217" width="6.42578125" style="58" customWidth="1"/>
    <col min="9218" max="9218" width="10.5703125" style="58" bestFit="1" customWidth="1"/>
    <col min="9219" max="9219" width="25.42578125" style="58" customWidth="1"/>
    <col min="9220" max="9220" width="28.5703125" style="58" customWidth="1"/>
    <col min="9221" max="9221" width="16.42578125" style="58" customWidth="1"/>
    <col min="9222" max="9222" width="5" style="58" customWidth="1"/>
    <col min="9223" max="9223" width="8.42578125" style="58" bestFit="1" customWidth="1"/>
    <col min="9224" max="9224" width="5" style="58" customWidth="1"/>
    <col min="9225" max="9225" width="4.42578125" style="58" customWidth="1"/>
    <col min="9226" max="9226" width="15" style="58" bestFit="1" customWidth="1"/>
    <col min="9227" max="9227" width="12.42578125" style="58" bestFit="1" customWidth="1"/>
    <col min="9228" max="9228" width="9.42578125" style="58" customWidth="1"/>
    <col min="9229" max="9229" width="12.42578125" style="58" bestFit="1" customWidth="1"/>
    <col min="9230" max="9230" width="3.42578125" style="58" customWidth="1"/>
    <col min="9231" max="9231" width="1.42578125" style="58" customWidth="1"/>
    <col min="9232" max="9232" width="3.42578125" style="58" customWidth="1"/>
    <col min="9233" max="9233" width="16.42578125" style="58" bestFit="1" customWidth="1"/>
    <col min="9234" max="9234" width="85.42578125" style="58" customWidth="1"/>
    <col min="9235" max="9235" width="10.5703125" style="58" customWidth="1"/>
    <col min="9236" max="9236" width="3.42578125" style="58" customWidth="1"/>
    <col min="9237" max="9237" width="12.42578125" style="58" customWidth="1"/>
    <col min="9238" max="9238" width="13" style="58" customWidth="1"/>
    <col min="9239" max="9239" width="11.42578125" style="58"/>
    <col min="9240" max="9240" width="64.42578125" style="58" customWidth="1"/>
    <col min="9241" max="9472" width="11.42578125" style="58"/>
    <col min="9473" max="9473" width="6.42578125" style="58" customWidth="1"/>
    <col min="9474" max="9474" width="10.5703125" style="58" bestFit="1" customWidth="1"/>
    <col min="9475" max="9475" width="25.42578125" style="58" customWidth="1"/>
    <col min="9476" max="9476" width="28.5703125" style="58" customWidth="1"/>
    <col min="9477" max="9477" width="16.42578125" style="58" customWidth="1"/>
    <col min="9478" max="9478" width="5" style="58" customWidth="1"/>
    <col min="9479" max="9479" width="8.42578125" style="58" bestFit="1" customWidth="1"/>
    <col min="9480" max="9480" width="5" style="58" customWidth="1"/>
    <col min="9481" max="9481" width="4.42578125" style="58" customWidth="1"/>
    <col min="9482" max="9482" width="15" style="58" bestFit="1" customWidth="1"/>
    <col min="9483" max="9483" width="12.42578125" style="58" bestFit="1" customWidth="1"/>
    <col min="9484" max="9484" width="9.42578125" style="58" customWidth="1"/>
    <col min="9485" max="9485" width="12.42578125" style="58" bestFit="1" customWidth="1"/>
    <col min="9486" max="9486" width="3.42578125" style="58" customWidth="1"/>
    <col min="9487" max="9487" width="1.42578125" style="58" customWidth="1"/>
    <col min="9488" max="9488" width="3.42578125" style="58" customWidth="1"/>
    <col min="9489" max="9489" width="16.42578125" style="58" bestFit="1" customWidth="1"/>
    <col min="9490" max="9490" width="85.42578125" style="58" customWidth="1"/>
    <col min="9491" max="9491" width="10.5703125" style="58" customWidth="1"/>
    <col min="9492" max="9492" width="3.42578125" style="58" customWidth="1"/>
    <col min="9493" max="9493" width="12.42578125" style="58" customWidth="1"/>
    <col min="9494" max="9494" width="13" style="58" customWidth="1"/>
    <col min="9495" max="9495" width="11.42578125" style="58"/>
    <col min="9496" max="9496" width="64.42578125" style="58" customWidth="1"/>
    <col min="9497" max="9728" width="11.42578125" style="58"/>
    <col min="9729" max="9729" width="6.42578125" style="58" customWidth="1"/>
    <col min="9730" max="9730" width="10.5703125" style="58" bestFit="1" customWidth="1"/>
    <col min="9731" max="9731" width="25.42578125" style="58" customWidth="1"/>
    <col min="9732" max="9732" width="28.5703125" style="58" customWidth="1"/>
    <col min="9733" max="9733" width="16.42578125" style="58" customWidth="1"/>
    <col min="9734" max="9734" width="5" style="58" customWidth="1"/>
    <col min="9735" max="9735" width="8.42578125" style="58" bestFit="1" customWidth="1"/>
    <col min="9736" max="9736" width="5" style="58" customWidth="1"/>
    <col min="9737" max="9737" width="4.42578125" style="58" customWidth="1"/>
    <col min="9738" max="9738" width="15" style="58" bestFit="1" customWidth="1"/>
    <col min="9739" max="9739" width="12.42578125" style="58" bestFit="1" customWidth="1"/>
    <col min="9740" max="9740" width="9.42578125" style="58" customWidth="1"/>
    <col min="9741" max="9741" width="12.42578125" style="58" bestFit="1" customWidth="1"/>
    <col min="9742" max="9742" width="3.42578125" style="58" customWidth="1"/>
    <col min="9743" max="9743" width="1.42578125" style="58" customWidth="1"/>
    <col min="9744" max="9744" width="3.42578125" style="58" customWidth="1"/>
    <col min="9745" max="9745" width="16.42578125" style="58" bestFit="1" customWidth="1"/>
    <col min="9746" max="9746" width="85.42578125" style="58" customWidth="1"/>
    <col min="9747" max="9747" width="10.5703125" style="58" customWidth="1"/>
    <col min="9748" max="9748" width="3.42578125" style="58" customWidth="1"/>
    <col min="9749" max="9749" width="12.42578125" style="58" customWidth="1"/>
    <col min="9750" max="9750" width="13" style="58" customWidth="1"/>
    <col min="9751" max="9751" width="11.42578125" style="58"/>
    <col min="9752" max="9752" width="64.42578125" style="58" customWidth="1"/>
    <col min="9753" max="9984" width="11.42578125" style="58"/>
    <col min="9985" max="9985" width="6.42578125" style="58" customWidth="1"/>
    <col min="9986" max="9986" width="10.5703125" style="58" bestFit="1" customWidth="1"/>
    <col min="9987" max="9987" width="25.42578125" style="58" customWidth="1"/>
    <col min="9988" max="9988" width="28.5703125" style="58" customWidth="1"/>
    <col min="9989" max="9989" width="16.42578125" style="58" customWidth="1"/>
    <col min="9990" max="9990" width="5" style="58" customWidth="1"/>
    <col min="9991" max="9991" width="8.42578125" style="58" bestFit="1" customWidth="1"/>
    <col min="9992" max="9992" width="5" style="58" customWidth="1"/>
    <col min="9993" max="9993" width="4.42578125" style="58" customWidth="1"/>
    <col min="9994" max="9994" width="15" style="58" bestFit="1" customWidth="1"/>
    <col min="9995" max="9995" width="12.42578125" style="58" bestFit="1" customWidth="1"/>
    <col min="9996" max="9996" width="9.42578125" style="58" customWidth="1"/>
    <col min="9997" max="9997" width="12.42578125" style="58" bestFit="1" customWidth="1"/>
    <col min="9998" max="9998" width="3.42578125" style="58" customWidth="1"/>
    <col min="9999" max="9999" width="1.42578125" style="58" customWidth="1"/>
    <col min="10000" max="10000" width="3.42578125" style="58" customWidth="1"/>
    <col min="10001" max="10001" width="16.42578125" style="58" bestFit="1" customWidth="1"/>
    <col min="10002" max="10002" width="85.42578125" style="58" customWidth="1"/>
    <col min="10003" max="10003" width="10.5703125" style="58" customWidth="1"/>
    <col min="10004" max="10004" width="3.42578125" style="58" customWidth="1"/>
    <col min="10005" max="10005" width="12.42578125" style="58" customWidth="1"/>
    <col min="10006" max="10006" width="13" style="58" customWidth="1"/>
    <col min="10007" max="10007" width="11.42578125" style="58"/>
    <col min="10008" max="10008" width="64.42578125" style="58" customWidth="1"/>
    <col min="10009" max="10240" width="11.42578125" style="58"/>
    <col min="10241" max="10241" width="6.42578125" style="58" customWidth="1"/>
    <col min="10242" max="10242" width="10.5703125" style="58" bestFit="1" customWidth="1"/>
    <col min="10243" max="10243" width="25.42578125" style="58" customWidth="1"/>
    <col min="10244" max="10244" width="28.5703125" style="58" customWidth="1"/>
    <col min="10245" max="10245" width="16.42578125" style="58" customWidth="1"/>
    <col min="10246" max="10246" width="5" style="58" customWidth="1"/>
    <col min="10247" max="10247" width="8.42578125" style="58" bestFit="1" customWidth="1"/>
    <col min="10248" max="10248" width="5" style="58" customWidth="1"/>
    <col min="10249" max="10249" width="4.42578125" style="58" customWidth="1"/>
    <col min="10250" max="10250" width="15" style="58" bestFit="1" customWidth="1"/>
    <col min="10251" max="10251" width="12.42578125" style="58" bestFit="1" customWidth="1"/>
    <col min="10252" max="10252" width="9.42578125" style="58" customWidth="1"/>
    <col min="10253" max="10253" width="12.42578125" style="58" bestFit="1" customWidth="1"/>
    <col min="10254" max="10254" width="3.42578125" style="58" customWidth="1"/>
    <col min="10255" max="10255" width="1.42578125" style="58" customWidth="1"/>
    <col min="10256" max="10256" width="3.42578125" style="58" customWidth="1"/>
    <col min="10257" max="10257" width="16.42578125" style="58" bestFit="1" customWidth="1"/>
    <col min="10258" max="10258" width="85.42578125" style="58" customWidth="1"/>
    <col min="10259" max="10259" width="10.5703125" style="58" customWidth="1"/>
    <col min="10260" max="10260" width="3.42578125" style="58" customWidth="1"/>
    <col min="10261" max="10261" width="12.42578125" style="58" customWidth="1"/>
    <col min="10262" max="10262" width="13" style="58" customWidth="1"/>
    <col min="10263" max="10263" width="11.42578125" style="58"/>
    <col min="10264" max="10264" width="64.42578125" style="58" customWidth="1"/>
    <col min="10265" max="10496" width="11.42578125" style="58"/>
    <col min="10497" max="10497" width="6.42578125" style="58" customWidth="1"/>
    <col min="10498" max="10498" width="10.5703125" style="58" bestFit="1" customWidth="1"/>
    <col min="10499" max="10499" width="25.42578125" style="58" customWidth="1"/>
    <col min="10500" max="10500" width="28.5703125" style="58" customWidth="1"/>
    <col min="10501" max="10501" width="16.42578125" style="58" customWidth="1"/>
    <col min="10502" max="10502" width="5" style="58" customWidth="1"/>
    <col min="10503" max="10503" width="8.42578125" style="58" bestFit="1" customWidth="1"/>
    <col min="10504" max="10504" width="5" style="58" customWidth="1"/>
    <col min="10505" max="10505" width="4.42578125" style="58" customWidth="1"/>
    <col min="10506" max="10506" width="15" style="58" bestFit="1" customWidth="1"/>
    <col min="10507" max="10507" width="12.42578125" style="58" bestFit="1" customWidth="1"/>
    <col min="10508" max="10508" width="9.42578125" style="58" customWidth="1"/>
    <col min="10509" max="10509" width="12.42578125" style="58" bestFit="1" customWidth="1"/>
    <col min="10510" max="10510" width="3.42578125" style="58" customWidth="1"/>
    <col min="10511" max="10511" width="1.42578125" style="58" customWidth="1"/>
    <col min="10512" max="10512" width="3.42578125" style="58" customWidth="1"/>
    <col min="10513" max="10513" width="16.42578125" style="58" bestFit="1" customWidth="1"/>
    <col min="10514" max="10514" width="85.42578125" style="58" customWidth="1"/>
    <col min="10515" max="10515" width="10.5703125" style="58" customWidth="1"/>
    <col min="10516" max="10516" width="3.42578125" style="58" customWidth="1"/>
    <col min="10517" max="10517" width="12.42578125" style="58" customWidth="1"/>
    <col min="10518" max="10518" width="13" style="58" customWidth="1"/>
    <col min="10519" max="10519" width="11.42578125" style="58"/>
    <col min="10520" max="10520" width="64.42578125" style="58" customWidth="1"/>
    <col min="10521" max="10752" width="11.42578125" style="58"/>
    <col min="10753" max="10753" width="6.42578125" style="58" customWidth="1"/>
    <col min="10754" max="10754" width="10.5703125" style="58" bestFit="1" customWidth="1"/>
    <col min="10755" max="10755" width="25.42578125" style="58" customWidth="1"/>
    <col min="10756" max="10756" width="28.5703125" style="58" customWidth="1"/>
    <col min="10757" max="10757" width="16.42578125" style="58" customWidth="1"/>
    <col min="10758" max="10758" width="5" style="58" customWidth="1"/>
    <col min="10759" max="10759" width="8.42578125" style="58" bestFit="1" customWidth="1"/>
    <col min="10760" max="10760" width="5" style="58" customWidth="1"/>
    <col min="10761" max="10761" width="4.42578125" style="58" customWidth="1"/>
    <col min="10762" max="10762" width="15" style="58" bestFit="1" customWidth="1"/>
    <col min="10763" max="10763" width="12.42578125" style="58" bestFit="1" customWidth="1"/>
    <col min="10764" max="10764" width="9.42578125" style="58" customWidth="1"/>
    <col min="10765" max="10765" width="12.42578125" style="58" bestFit="1" customWidth="1"/>
    <col min="10766" max="10766" width="3.42578125" style="58" customWidth="1"/>
    <col min="10767" max="10767" width="1.42578125" style="58" customWidth="1"/>
    <col min="10768" max="10768" width="3.42578125" style="58" customWidth="1"/>
    <col min="10769" max="10769" width="16.42578125" style="58" bestFit="1" customWidth="1"/>
    <col min="10770" max="10770" width="85.42578125" style="58" customWidth="1"/>
    <col min="10771" max="10771" width="10.5703125" style="58" customWidth="1"/>
    <col min="10772" max="10772" width="3.42578125" style="58" customWidth="1"/>
    <col min="10773" max="10773" width="12.42578125" style="58" customWidth="1"/>
    <col min="10774" max="10774" width="13" style="58" customWidth="1"/>
    <col min="10775" max="10775" width="11.42578125" style="58"/>
    <col min="10776" max="10776" width="64.42578125" style="58" customWidth="1"/>
    <col min="10777" max="11008" width="11.42578125" style="58"/>
    <col min="11009" max="11009" width="6.42578125" style="58" customWidth="1"/>
    <col min="11010" max="11010" width="10.5703125" style="58" bestFit="1" customWidth="1"/>
    <col min="11011" max="11011" width="25.42578125" style="58" customWidth="1"/>
    <col min="11012" max="11012" width="28.5703125" style="58" customWidth="1"/>
    <col min="11013" max="11013" width="16.42578125" style="58" customWidth="1"/>
    <col min="11014" max="11014" width="5" style="58" customWidth="1"/>
    <col min="11015" max="11015" width="8.42578125" style="58" bestFit="1" customWidth="1"/>
    <col min="11016" max="11016" width="5" style="58" customWidth="1"/>
    <col min="11017" max="11017" width="4.42578125" style="58" customWidth="1"/>
    <col min="11018" max="11018" width="15" style="58" bestFit="1" customWidth="1"/>
    <col min="11019" max="11019" width="12.42578125" style="58" bestFit="1" customWidth="1"/>
    <col min="11020" max="11020" width="9.42578125" style="58" customWidth="1"/>
    <col min="11021" max="11021" width="12.42578125" style="58" bestFit="1" customWidth="1"/>
    <col min="11022" max="11022" width="3.42578125" style="58" customWidth="1"/>
    <col min="11023" max="11023" width="1.42578125" style="58" customWidth="1"/>
    <col min="11024" max="11024" width="3.42578125" style="58" customWidth="1"/>
    <col min="11025" max="11025" width="16.42578125" style="58" bestFit="1" customWidth="1"/>
    <col min="11026" max="11026" width="85.42578125" style="58" customWidth="1"/>
    <col min="11027" max="11027" width="10.5703125" style="58" customWidth="1"/>
    <col min="11028" max="11028" width="3.42578125" style="58" customWidth="1"/>
    <col min="11029" max="11029" width="12.42578125" style="58" customWidth="1"/>
    <col min="11030" max="11030" width="13" style="58" customWidth="1"/>
    <col min="11031" max="11031" width="11.42578125" style="58"/>
    <col min="11032" max="11032" width="64.42578125" style="58" customWidth="1"/>
    <col min="11033" max="11264" width="11.42578125" style="58"/>
    <col min="11265" max="11265" width="6.42578125" style="58" customWidth="1"/>
    <col min="11266" max="11266" width="10.5703125" style="58" bestFit="1" customWidth="1"/>
    <col min="11267" max="11267" width="25.42578125" style="58" customWidth="1"/>
    <col min="11268" max="11268" width="28.5703125" style="58" customWidth="1"/>
    <col min="11269" max="11269" width="16.42578125" style="58" customWidth="1"/>
    <col min="11270" max="11270" width="5" style="58" customWidth="1"/>
    <col min="11271" max="11271" width="8.42578125" style="58" bestFit="1" customWidth="1"/>
    <col min="11272" max="11272" width="5" style="58" customWidth="1"/>
    <col min="11273" max="11273" width="4.42578125" style="58" customWidth="1"/>
    <col min="11274" max="11274" width="15" style="58" bestFit="1" customWidth="1"/>
    <col min="11275" max="11275" width="12.42578125" style="58" bestFit="1" customWidth="1"/>
    <col min="11276" max="11276" width="9.42578125" style="58" customWidth="1"/>
    <col min="11277" max="11277" width="12.42578125" style="58" bestFit="1" customWidth="1"/>
    <col min="11278" max="11278" width="3.42578125" style="58" customWidth="1"/>
    <col min="11279" max="11279" width="1.42578125" style="58" customWidth="1"/>
    <col min="11280" max="11280" width="3.42578125" style="58" customWidth="1"/>
    <col min="11281" max="11281" width="16.42578125" style="58" bestFit="1" customWidth="1"/>
    <col min="11282" max="11282" width="85.42578125" style="58" customWidth="1"/>
    <col min="11283" max="11283" width="10.5703125" style="58" customWidth="1"/>
    <col min="11284" max="11284" width="3.42578125" style="58" customWidth="1"/>
    <col min="11285" max="11285" width="12.42578125" style="58" customWidth="1"/>
    <col min="11286" max="11286" width="13" style="58" customWidth="1"/>
    <col min="11287" max="11287" width="11.42578125" style="58"/>
    <col min="11288" max="11288" width="64.42578125" style="58" customWidth="1"/>
    <col min="11289" max="11520" width="11.42578125" style="58"/>
    <col min="11521" max="11521" width="6.42578125" style="58" customWidth="1"/>
    <col min="11522" max="11522" width="10.5703125" style="58" bestFit="1" customWidth="1"/>
    <col min="11523" max="11523" width="25.42578125" style="58" customWidth="1"/>
    <col min="11524" max="11524" width="28.5703125" style="58" customWidth="1"/>
    <col min="11525" max="11525" width="16.42578125" style="58" customWidth="1"/>
    <col min="11526" max="11526" width="5" style="58" customWidth="1"/>
    <col min="11527" max="11527" width="8.42578125" style="58" bestFit="1" customWidth="1"/>
    <col min="11528" max="11528" width="5" style="58" customWidth="1"/>
    <col min="11529" max="11529" width="4.42578125" style="58" customWidth="1"/>
    <col min="11530" max="11530" width="15" style="58" bestFit="1" customWidth="1"/>
    <col min="11531" max="11531" width="12.42578125" style="58" bestFit="1" customWidth="1"/>
    <col min="11532" max="11532" width="9.42578125" style="58" customWidth="1"/>
    <col min="11533" max="11533" width="12.42578125" style="58" bestFit="1" customWidth="1"/>
    <col min="11534" max="11534" width="3.42578125" style="58" customWidth="1"/>
    <col min="11535" max="11535" width="1.42578125" style="58" customWidth="1"/>
    <col min="11536" max="11536" width="3.42578125" style="58" customWidth="1"/>
    <col min="11537" max="11537" width="16.42578125" style="58" bestFit="1" customWidth="1"/>
    <col min="11538" max="11538" width="85.42578125" style="58" customWidth="1"/>
    <col min="11539" max="11539" width="10.5703125" style="58" customWidth="1"/>
    <col min="11540" max="11540" width="3.42578125" style="58" customWidth="1"/>
    <col min="11541" max="11541" width="12.42578125" style="58" customWidth="1"/>
    <col min="11542" max="11542" width="13" style="58" customWidth="1"/>
    <col min="11543" max="11543" width="11.42578125" style="58"/>
    <col min="11544" max="11544" width="64.42578125" style="58" customWidth="1"/>
    <col min="11545" max="11776" width="11.42578125" style="58"/>
    <col min="11777" max="11777" width="6.42578125" style="58" customWidth="1"/>
    <col min="11778" max="11778" width="10.5703125" style="58" bestFit="1" customWidth="1"/>
    <col min="11779" max="11779" width="25.42578125" style="58" customWidth="1"/>
    <col min="11780" max="11780" width="28.5703125" style="58" customWidth="1"/>
    <col min="11781" max="11781" width="16.42578125" style="58" customWidth="1"/>
    <col min="11782" max="11782" width="5" style="58" customWidth="1"/>
    <col min="11783" max="11783" width="8.42578125" style="58" bestFit="1" customWidth="1"/>
    <col min="11784" max="11784" width="5" style="58" customWidth="1"/>
    <col min="11785" max="11785" width="4.42578125" style="58" customWidth="1"/>
    <col min="11786" max="11786" width="15" style="58" bestFit="1" customWidth="1"/>
    <col min="11787" max="11787" width="12.42578125" style="58" bestFit="1" customWidth="1"/>
    <col min="11788" max="11788" width="9.42578125" style="58" customWidth="1"/>
    <col min="11789" max="11789" width="12.42578125" style="58" bestFit="1" customWidth="1"/>
    <col min="11790" max="11790" width="3.42578125" style="58" customWidth="1"/>
    <col min="11791" max="11791" width="1.42578125" style="58" customWidth="1"/>
    <col min="11792" max="11792" width="3.42578125" style="58" customWidth="1"/>
    <col min="11793" max="11793" width="16.42578125" style="58" bestFit="1" customWidth="1"/>
    <col min="11794" max="11794" width="85.42578125" style="58" customWidth="1"/>
    <col min="11795" max="11795" width="10.5703125" style="58" customWidth="1"/>
    <col min="11796" max="11796" width="3.42578125" style="58" customWidth="1"/>
    <col min="11797" max="11797" width="12.42578125" style="58" customWidth="1"/>
    <col min="11798" max="11798" width="13" style="58" customWidth="1"/>
    <col min="11799" max="11799" width="11.42578125" style="58"/>
    <col min="11800" max="11800" width="64.42578125" style="58" customWidth="1"/>
    <col min="11801" max="12032" width="11.42578125" style="58"/>
    <col min="12033" max="12033" width="6.42578125" style="58" customWidth="1"/>
    <col min="12034" max="12034" width="10.5703125" style="58" bestFit="1" customWidth="1"/>
    <col min="12035" max="12035" width="25.42578125" style="58" customWidth="1"/>
    <col min="12036" max="12036" width="28.5703125" style="58" customWidth="1"/>
    <col min="12037" max="12037" width="16.42578125" style="58" customWidth="1"/>
    <col min="12038" max="12038" width="5" style="58" customWidth="1"/>
    <col min="12039" max="12039" width="8.42578125" style="58" bestFit="1" customWidth="1"/>
    <col min="12040" max="12040" width="5" style="58" customWidth="1"/>
    <col min="12041" max="12041" width="4.42578125" style="58" customWidth="1"/>
    <col min="12042" max="12042" width="15" style="58" bestFit="1" customWidth="1"/>
    <col min="12043" max="12043" width="12.42578125" style="58" bestFit="1" customWidth="1"/>
    <col min="12044" max="12044" width="9.42578125" style="58" customWidth="1"/>
    <col min="12045" max="12045" width="12.42578125" style="58" bestFit="1" customWidth="1"/>
    <col min="12046" max="12046" width="3.42578125" style="58" customWidth="1"/>
    <col min="12047" max="12047" width="1.42578125" style="58" customWidth="1"/>
    <col min="12048" max="12048" width="3.42578125" style="58" customWidth="1"/>
    <col min="12049" max="12049" width="16.42578125" style="58" bestFit="1" customWidth="1"/>
    <col min="12050" max="12050" width="85.42578125" style="58" customWidth="1"/>
    <col min="12051" max="12051" width="10.5703125" style="58" customWidth="1"/>
    <col min="12052" max="12052" width="3.42578125" style="58" customWidth="1"/>
    <col min="12053" max="12053" width="12.42578125" style="58" customWidth="1"/>
    <col min="12054" max="12054" width="13" style="58" customWidth="1"/>
    <col min="12055" max="12055" width="11.42578125" style="58"/>
    <col min="12056" max="12056" width="64.42578125" style="58" customWidth="1"/>
    <col min="12057" max="12288" width="11.42578125" style="58"/>
    <col min="12289" max="12289" width="6.42578125" style="58" customWidth="1"/>
    <col min="12290" max="12290" width="10.5703125" style="58" bestFit="1" customWidth="1"/>
    <col min="12291" max="12291" width="25.42578125" style="58" customWidth="1"/>
    <col min="12292" max="12292" width="28.5703125" style="58" customWidth="1"/>
    <col min="12293" max="12293" width="16.42578125" style="58" customWidth="1"/>
    <col min="12294" max="12294" width="5" style="58" customWidth="1"/>
    <col min="12295" max="12295" width="8.42578125" style="58" bestFit="1" customWidth="1"/>
    <col min="12296" max="12296" width="5" style="58" customWidth="1"/>
    <col min="12297" max="12297" width="4.42578125" style="58" customWidth="1"/>
    <col min="12298" max="12298" width="15" style="58" bestFit="1" customWidth="1"/>
    <col min="12299" max="12299" width="12.42578125" style="58" bestFit="1" customWidth="1"/>
    <col min="12300" max="12300" width="9.42578125" style="58" customWidth="1"/>
    <col min="12301" max="12301" width="12.42578125" style="58" bestFit="1" customWidth="1"/>
    <col min="12302" max="12302" width="3.42578125" style="58" customWidth="1"/>
    <col min="12303" max="12303" width="1.42578125" style="58" customWidth="1"/>
    <col min="12304" max="12304" width="3.42578125" style="58" customWidth="1"/>
    <col min="12305" max="12305" width="16.42578125" style="58" bestFit="1" customWidth="1"/>
    <col min="12306" max="12306" width="85.42578125" style="58" customWidth="1"/>
    <col min="12307" max="12307" width="10.5703125" style="58" customWidth="1"/>
    <col min="12308" max="12308" width="3.42578125" style="58" customWidth="1"/>
    <col min="12309" max="12309" width="12.42578125" style="58" customWidth="1"/>
    <col min="12310" max="12310" width="13" style="58" customWidth="1"/>
    <col min="12311" max="12311" width="11.42578125" style="58"/>
    <col min="12312" max="12312" width="64.42578125" style="58" customWidth="1"/>
    <col min="12313" max="12544" width="11.42578125" style="58"/>
    <col min="12545" max="12545" width="6.42578125" style="58" customWidth="1"/>
    <col min="12546" max="12546" width="10.5703125" style="58" bestFit="1" customWidth="1"/>
    <col min="12547" max="12547" width="25.42578125" style="58" customWidth="1"/>
    <col min="12548" max="12548" width="28.5703125" style="58" customWidth="1"/>
    <col min="12549" max="12549" width="16.42578125" style="58" customWidth="1"/>
    <col min="12550" max="12550" width="5" style="58" customWidth="1"/>
    <col min="12551" max="12551" width="8.42578125" style="58" bestFit="1" customWidth="1"/>
    <col min="12552" max="12552" width="5" style="58" customWidth="1"/>
    <col min="12553" max="12553" width="4.42578125" style="58" customWidth="1"/>
    <col min="12554" max="12554" width="15" style="58" bestFit="1" customWidth="1"/>
    <col min="12555" max="12555" width="12.42578125" style="58" bestFit="1" customWidth="1"/>
    <col min="12556" max="12556" width="9.42578125" style="58" customWidth="1"/>
    <col min="12557" max="12557" width="12.42578125" style="58" bestFit="1" customWidth="1"/>
    <col min="12558" max="12558" width="3.42578125" style="58" customWidth="1"/>
    <col min="12559" max="12559" width="1.42578125" style="58" customWidth="1"/>
    <col min="12560" max="12560" width="3.42578125" style="58" customWidth="1"/>
    <col min="12561" max="12561" width="16.42578125" style="58" bestFit="1" customWidth="1"/>
    <col min="12562" max="12562" width="85.42578125" style="58" customWidth="1"/>
    <col min="12563" max="12563" width="10.5703125" style="58" customWidth="1"/>
    <col min="12564" max="12564" width="3.42578125" style="58" customWidth="1"/>
    <col min="12565" max="12565" width="12.42578125" style="58" customWidth="1"/>
    <col min="12566" max="12566" width="13" style="58" customWidth="1"/>
    <col min="12567" max="12567" width="11.42578125" style="58"/>
    <col min="12568" max="12568" width="64.42578125" style="58" customWidth="1"/>
    <col min="12569" max="12800" width="11.42578125" style="58"/>
    <col min="12801" max="12801" width="6.42578125" style="58" customWidth="1"/>
    <col min="12802" max="12802" width="10.5703125" style="58" bestFit="1" customWidth="1"/>
    <col min="12803" max="12803" width="25.42578125" style="58" customWidth="1"/>
    <col min="12804" max="12804" width="28.5703125" style="58" customWidth="1"/>
    <col min="12805" max="12805" width="16.42578125" style="58" customWidth="1"/>
    <col min="12806" max="12806" width="5" style="58" customWidth="1"/>
    <col min="12807" max="12807" width="8.42578125" style="58" bestFit="1" customWidth="1"/>
    <col min="12808" max="12808" width="5" style="58" customWidth="1"/>
    <col min="12809" max="12809" width="4.42578125" style="58" customWidth="1"/>
    <col min="12810" max="12810" width="15" style="58" bestFit="1" customWidth="1"/>
    <col min="12811" max="12811" width="12.42578125" style="58" bestFit="1" customWidth="1"/>
    <col min="12812" max="12812" width="9.42578125" style="58" customWidth="1"/>
    <col min="12813" max="12813" width="12.42578125" style="58" bestFit="1" customWidth="1"/>
    <col min="12814" max="12814" width="3.42578125" style="58" customWidth="1"/>
    <col min="12815" max="12815" width="1.42578125" style="58" customWidth="1"/>
    <col min="12816" max="12816" width="3.42578125" style="58" customWidth="1"/>
    <col min="12817" max="12817" width="16.42578125" style="58" bestFit="1" customWidth="1"/>
    <col min="12818" max="12818" width="85.42578125" style="58" customWidth="1"/>
    <col min="12819" max="12819" width="10.5703125" style="58" customWidth="1"/>
    <col min="12820" max="12820" width="3.42578125" style="58" customWidth="1"/>
    <col min="12821" max="12821" width="12.42578125" style="58" customWidth="1"/>
    <col min="12822" max="12822" width="13" style="58" customWidth="1"/>
    <col min="12823" max="12823" width="11.42578125" style="58"/>
    <col min="12824" max="12824" width="64.42578125" style="58" customWidth="1"/>
    <col min="12825" max="13056" width="11.42578125" style="58"/>
    <col min="13057" max="13057" width="6.42578125" style="58" customWidth="1"/>
    <col min="13058" max="13058" width="10.5703125" style="58" bestFit="1" customWidth="1"/>
    <col min="13059" max="13059" width="25.42578125" style="58" customWidth="1"/>
    <col min="13060" max="13060" width="28.5703125" style="58" customWidth="1"/>
    <col min="13061" max="13061" width="16.42578125" style="58" customWidth="1"/>
    <col min="13062" max="13062" width="5" style="58" customWidth="1"/>
    <col min="13063" max="13063" width="8.42578125" style="58" bestFit="1" customWidth="1"/>
    <col min="13064" max="13064" width="5" style="58" customWidth="1"/>
    <col min="13065" max="13065" width="4.42578125" style="58" customWidth="1"/>
    <col min="13066" max="13066" width="15" style="58" bestFit="1" customWidth="1"/>
    <col min="13067" max="13067" width="12.42578125" style="58" bestFit="1" customWidth="1"/>
    <col min="13068" max="13068" width="9.42578125" style="58" customWidth="1"/>
    <col min="13069" max="13069" width="12.42578125" style="58" bestFit="1" customWidth="1"/>
    <col min="13070" max="13070" width="3.42578125" style="58" customWidth="1"/>
    <col min="13071" max="13071" width="1.42578125" style="58" customWidth="1"/>
    <col min="13072" max="13072" width="3.42578125" style="58" customWidth="1"/>
    <col min="13073" max="13073" width="16.42578125" style="58" bestFit="1" customWidth="1"/>
    <col min="13074" max="13074" width="85.42578125" style="58" customWidth="1"/>
    <col min="13075" max="13075" width="10.5703125" style="58" customWidth="1"/>
    <col min="13076" max="13076" width="3.42578125" style="58" customWidth="1"/>
    <col min="13077" max="13077" width="12.42578125" style="58" customWidth="1"/>
    <col min="13078" max="13078" width="13" style="58" customWidth="1"/>
    <col min="13079" max="13079" width="11.42578125" style="58"/>
    <col min="13080" max="13080" width="64.42578125" style="58" customWidth="1"/>
    <col min="13081" max="13312" width="11.42578125" style="58"/>
    <col min="13313" max="13313" width="6.42578125" style="58" customWidth="1"/>
    <col min="13314" max="13314" width="10.5703125" style="58" bestFit="1" customWidth="1"/>
    <col min="13315" max="13315" width="25.42578125" style="58" customWidth="1"/>
    <col min="13316" max="13316" width="28.5703125" style="58" customWidth="1"/>
    <col min="13317" max="13317" width="16.42578125" style="58" customWidth="1"/>
    <col min="13318" max="13318" width="5" style="58" customWidth="1"/>
    <col min="13319" max="13319" width="8.42578125" style="58" bestFit="1" customWidth="1"/>
    <col min="13320" max="13320" width="5" style="58" customWidth="1"/>
    <col min="13321" max="13321" width="4.42578125" style="58" customWidth="1"/>
    <col min="13322" max="13322" width="15" style="58" bestFit="1" customWidth="1"/>
    <col min="13323" max="13323" width="12.42578125" style="58" bestFit="1" customWidth="1"/>
    <col min="13324" max="13324" width="9.42578125" style="58" customWidth="1"/>
    <col min="13325" max="13325" width="12.42578125" style="58" bestFit="1" customWidth="1"/>
    <col min="13326" max="13326" width="3.42578125" style="58" customWidth="1"/>
    <col min="13327" max="13327" width="1.42578125" style="58" customWidth="1"/>
    <col min="13328" max="13328" width="3.42578125" style="58" customWidth="1"/>
    <col min="13329" max="13329" width="16.42578125" style="58" bestFit="1" customWidth="1"/>
    <col min="13330" max="13330" width="85.42578125" style="58" customWidth="1"/>
    <col min="13331" max="13331" width="10.5703125" style="58" customWidth="1"/>
    <col min="13332" max="13332" width="3.42578125" style="58" customWidth="1"/>
    <col min="13333" max="13333" width="12.42578125" style="58" customWidth="1"/>
    <col min="13334" max="13334" width="13" style="58" customWidth="1"/>
    <col min="13335" max="13335" width="11.42578125" style="58"/>
    <col min="13336" max="13336" width="64.42578125" style="58" customWidth="1"/>
    <col min="13337" max="13568" width="11.42578125" style="58"/>
    <col min="13569" max="13569" width="6.42578125" style="58" customWidth="1"/>
    <col min="13570" max="13570" width="10.5703125" style="58" bestFit="1" customWidth="1"/>
    <col min="13571" max="13571" width="25.42578125" style="58" customWidth="1"/>
    <col min="13572" max="13572" width="28.5703125" style="58" customWidth="1"/>
    <col min="13573" max="13573" width="16.42578125" style="58" customWidth="1"/>
    <col min="13574" max="13574" width="5" style="58" customWidth="1"/>
    <col min="13575" max="13575" width="8.42578125" style="58" bestFit="1" customWidth="1"/>
    <col min="13576" max="13576" width="5" style="58" customWidth="1"/>
    <col min="13577" max="13577" width="4.42578125" style="58" customWidth="1"/>
    <col min="13578" max="13578" width="15" style="58" bestFit="1" customWidth="1"/>
    <col min="13579" max="13579" width="12.42578125" style="58" bestFit="1" customWidth="1"/>
    <col min="13580" max="13580" width="9.42578125" style="58" customWidth="1"/>
    <col min="13581" max="13581" width="12.42578125" style="58" bestFit="1" customWidth="1"/>
    <col min="13582" max="13582" width="3.42578125" style="58" customWidth="1"/>
    <col min="13583" max="13583" width="1.42578125" style="58" customWidth="1"/>
    <col min="13584" max="13584" width="3.42578125" style="58" customWidth="1"/>
    <col min="13585" max="13585" width="16.42578125" style="58" bestFit="1" customWidth="1"/>
    <col min="13586" max="13586" width="85.42578125" style="58" customWidth="1"/>
    <col min="13587" max="13587" width="10.5703125" style="58" customWidth="1"/>
    <col min="13588" max="13588" width="3.42578125" style="58" customWidth="1"/>
    <col min="13589" max="13589" width="12.42578125" style="58" customWidth="1"/>
    <col min="13590" max="13590" width="13" style="58" customWidth="1"/>
    <col min="13591" max="13591" width="11.42578125" style="58"/>
    <col min="13592" max="13592" width="64.42578125" style="58" customWidth="1"/>
    <col min="13593" max="13824" width="11.42578125" style="58"/>
    <col min="13825" max="13825" width="6.42578125" style="58" customWidth="1"/>
    <col min="13826" max="13826" width="10.5703125" style="58" bestFit="1" customWidth="1"/>
    <col min="13827" max="13827" width="25.42578125" style="58" customWidth="1"/>
    <col min="13828" max="13828" width="28.5703125" style="58" customWidth="1"/>
    <col min="13829" max="13829" width="16.42578125" style="58" customWidth="1"/>
    <col min="13830" max="13830" width="5" style="58" customWidth="1"/>
    <col min="13831" max="13831" width="8.42578125" style="58" bestFit="1" customWidth="1"/>
    <col min="13832" max="13832" width="5" style="58" customWidth="1"/>
    <col min="13833" max="13833" width="4.42578125" style="58" customWidth="1"/>
    <col min="13834" max="13834" width="15" style="58" bestFit="1" customWidth="1"/>
    <col min="13835" max="13835" width="12.42578125" style="58" bestFit="1" customWidth="1"/>
    <col min="13836" max="13836" width="9.42578125" style="58" customWidth="1"/>
    <col min="13837" max="13837" width="12.42578125" style="58" bestFit="1" customWidth="1"/>
    <col min="13838" max="13838" width="3.42578125" style="58" customWidth="1"/>
    <col min="13839" max="13839" width="1.42578125" style="58" customWidth="1"/>
    <col min="13840" max="13840" width="3.42578125" style="58" customWidth="1"/>
    <col min="13841" max="13841" width="16.42578125" style="58" bestFit="1" customWidth="1"/>
    <col min="13842" max="13842" width="85.42578125" style="58" customWidth="1"/>
    <col min="13843" max="13843" width="10.5703125" style="58" customWidth="1"/>
    <col min="13844" max="13844" width="3.42578125" style="58" customWidth="1"/>
    <col min="13845" max="13845" width="12.42578125" style="58" customWidth="1"/>
    <col min="13846" max="13846" width="13" style="58" customWidth="1"/>
    <col min="13847" max="13847" width="11.42578125" style="58"/>
    <col min="13848" max="13848" width="64.42578125" style="58" customWidth="1"/>
    <col min="13849" max="14080" width="11.42578125" style="58"/>
    <col min="14081" max="14081" width="6.42578125" style="58" customWidth="1"/>
    <col min="14082" max="14082" width="10.5703125" style="58" bestFit="1" customWidth="1"/>
    <col min="14083" max="14083" width="25.42578125" style="58" customWidth="1"/>
    <col min="14084" max="14084" width="28.5703125" style="58" customWidth="1"/>
    <col min="14085" max="14085" width="16.42578125" style="58" customWidth="1"/>
    <col min="14086" max="14086" width="5" style="58" customWidth="1"/>
    <col min="14087" max="14087" width="8.42578125" style="58" bestFit="1" customWidth="1"/>
    <col min="14088" max="14088" width="5" style="58" customWidth="1"/>
    <col min="14089" max="14089" width="4.42578125" style="58" customWidth="1"/>
    <col min="14090" max="14090" width="15" style="58" bestFit="1" customWidth="1"/>
    <col min="14091" max="14091" width="12.42578125" style="58" bestFit="1" customWidth="1"/>
    <col min="14092" max="14092" width="9.42578125" style="58" customWidth="1"/>
    <col min="14093" max="14093" width="12.42578125" style="58" bestFit="1" customWidth="1"/>
    <col min="14094" max="14094" width="3.42578125" style="58" customWidth="1"/>
    <col min="14095" max="14095" width="1.42578125" style="58" customWidth="1"/>
    <col min="14096" max="14096" width="3.42578125" style="58" customWidth="1"/>
    <col min="14097" max="14097" width="16.42578125" style="58" bestFit="1" customWidth="1"/>
    <col min="14098" max="14098" width="85.42578125" style="58" customWidth="1"/>
    <col min="14099" max="14099" width="10.5703125" style="58" customWidth="1"/>
    <col min="14100" max="14100" width="3.42578125" style="58" customWidth="1"/>
    <col min="14101" max="14101" width="12.42578125" style="58" customWidth="1"/>
    <col min="14102" max="14102" width="13" style="58" customWidth="1"/>
    <col min="14103" max="14103" width="11.42578125" style="58"/>
    <col min="14104" max="14104" width="64.42578125" style="58" customWidth="1"/>
    <col min="14105" max="14336" width="11.42578125" style="58"/>
    <col min="14337" max="14337" width="6.42578125" style="58" customWidth="1"/>
    <col min="14338" max="14338" width="10.5703125" style="58" bestFit="1" customWidth="1"/>
    <col min="14339" max="14339" width="25.42578125" style="58" customWidth="1"/>
    <col min="14340" max="14340" width="28.5703125" style="58" customWidth="1"/>
    <col min="14341" max="14341" width="16.42578125" style="58" customWidth="1"/>
    <col min="14342" max="14342" width="5" style="58" customWidth="1"/>
    <col min="14343" max="14343" width="8.42578125" style="58" bestFit="1" customWidth="1"/>
    <col min="14344" max="14344" width="5" style="58" customWidth="1"/>
    <col min="14345" max="14345" width="4.42578125" style="58" customWidth="1"/>
    <col min="14346" max="14346" width="15" style="58" bestFit="1" customWidth="1"/>
    <col min="14347" max="14347" width="12.42578125" style="58" bestFit="1" customWidth="1"/>
    <col min="14348" max="14348" width="9.42578125" style="58" customWidth="1"/>
    <col min="14349" max="14349" width="12.42578125" style="58" bestFit="1" customWidth="1"/>
    <col min="14350" max="14350" width="3.42578125" style="58" customWidth="1"/>
    <col min="14351" max="14351" width="1.42578125" style="58" customWidth="1"/>
    <col min="14352" max="14352" width="3.42578125" style="58" customWidth="1"/>
    <col min="14353" max="14353" width="16.42578125" style="58" bestFit="1" customWidth="1"/>
    <col min="14354" max="14354" width="85.42578125" style="58" customWidth="1"/>
    <col min="14355" max="14355" width="10.5703125" style="58" customWidth="1"/>
    <col min="14356" max="14356" width="3.42578125" style="58" customWidth="1"/>
    <col min="14357" max="14357" width="12.42578125" style="58" customWidth="1"/>
    <col min="14358" max="14358" width="13" style="58" customWidth="1"/>
    <col min="14359" max="14359" width="11.42578125" style="58"/>
    <col min="14360" max="14360" width="64.42578125" style="58" customWidth="1"/>
    <col min="14361" max="14592" width="11.42578125" style="58"/>
    <col min="14593" max="14593" width="6.42578125" style="58" customWidth="1"/>
    <col min="14594" max="14594" width="10.5703125" style="58" bestFit="1" customWidth="1"/>
    <col min="14595" max="14595" width="25.42578125" style="58" customWidth="1"/>
    <col min="14596" max="14596" width="28.5703125" style="58" customWidth="1"/>
    <col min="14597" max="14597" width="16.42578125" style="58" customWidth="1"/>
    <col min="14598" max="14598" width="5" style="58" customWidth="1"/>
    <col min="14599" max="14599" width="8.42578125" style="58" bestFit="1" customWidth="1"/>
    <col min="14600" max="14600" width="5" style="58" customWidth="1"/>
    <col min="14601" max="14601" width="4.42578125" style="58" customWidth="1"/>
    <col min="14602" max="14602" width="15" style="58" bestFit="1" customWidth="1"/>
    <col min="14603" max="14603" width="12.42578125" style="58" bestFit="1" customWidth="1"/>
    <col min="14604" max="14604" width="9.42578125" style="58" customWidth="1"/>
    <col min="14605" max="14605" width="12.42578125" style="58" bestFit="1" customWidth="1"/>
    <col min="14606" max="14606" width="3.42578125" style="58" customWidth="1"/>
    <col min="14607" max="14607" width="1.42578125" style="58" customWidth="1"/>
    <col min="14608" max="14608" width="3.42578125" style="58" customWidth="1"/>
    <col min="14609" max="14609" width="16.42578125" style="58" bestFit="1" customWidth="1"/>
    <col min="14610" max="14610" width="85.42578125" style="58" customWidth="1"/>
    <col min="14611" max="14611" width="10.5703125" style="58" customWidth="1"/>
    <col min="14612" max="14612" width="3.42578125" style="58" customWidth="1"/>
    <col min="14613" max="14613" width="12.42578125" style="58" customWidth="1"/>
    <col min="14614" max="14614" width="13" style="58" customWidth="1"/>
    <col min="14615" max="14615" width="11.42578125" style="58"/>
    <col min="14616" max="14616" width="64.42578125" style="58" customWidth="1"/>
    <col min="14617" max="14848" width="11.42578125" style="58"/>
    <col min="14849" max="14849" width="6.42578125" style="58" customWidth="1"/>
    <col min="14850" max="14850" width="10.5703125" style="58" bestFit="1" customWidth="1"/>
    <col min="14851" max="14851" width="25.42578125" style="58" customWidth="1"/>
    <col min="14852" max="14852" width="28.5703125" style="58" customWidth="1"/>
    <col min="14853" max="14853" width="16.42578125" style="58" customWidth="1"/>
    <col min="14854" max="14854" width="5" style="58" customWidth="1"/>
    <col min="14855" max="14855" width="8.42578125" style="58" bestFit="1" customWidth="1"/>
    <col min="14856" max="14856" width="5" style="58" customWidth="1"/>
    <col min="14857" max="14857" width="4.42578125" style="58" customWidth="1"/>
    <col min="14858" max="14858" width="15" style="58" bestFit="1" customWidth="1"/>
    <col min="14859" max="14859" width="12.42578125" style="58" bestFit="1" customWidth="1"/>
    <col min="14860" max="14860" width="9.42578125" style="58" customWidth="1"/>
    <col min="14861" max="14861" width="12.42578125" style="58" bestFit="1" customWidth="1"/>
    <col min="14862" max="14862" width="3.42578125" style="58" customWidth="1"/>
    <col min="14863" max="14863" width="1.42578125" style="58" customWidth="1"/>
    <col min="14864" max="14864" width="3.42578125" style="58" customWidth="1"/>
    <col min="14865" max="14865" width="16.42578125" style="58" bestFit="1" customWidth="1"/>
    <col min="14866" max="14866" width="85.42578125" style="58" customWidth="1"/>
    <col min="14867" max="14867" width="10.5703125" style="58" customWidth="1"/>
    <col min="14868" max="14868" width="3.42578125" style="58" customWidth="1"/>
    <col min="14869" max="14869" width="12.42578125" style="58" customWidth="1"/>
    <col min="14870" max="14870" width="13" style="58" customWidth="1"/>
    <col min="14871" max="14871" width="11.42578125" style="58"/>
    <col min="14872" max="14872" width="64.42578125" style="58" customWidth="1"/>
    <col min="14873" max="15104" width="11.42578125" style="58"/>
    <col min="15105" max="15105" width="6.42578125" style="58" customWidth="1"/>
    <col min="15106" max="15106" width="10.5703125" style="58" bestFit="1" customWidth="1"/>
    <col min="15107" max="15107" width="25.42578125" style="58" customWidth="1"/>
    <col min="15108" max="15108" width="28.5703125" style="58" customWidth="1"/>
    <col min="15109" max="15109" width="16.42578125" style="58" customWidth="1"/>
    <col min="15110" max="15110" width="5" style="58" customWidth="1"/>
    <col min="15111" max="15111" width="8.42578125" style="58" bestFit="1" customWidth="1"/>
    <col min="15112" max="15112" width="5" style="58" customWidth="1"/>
    <col min="15113" max="15113" width="4.42578125" style="58" customWidth="1"/>
    <col min="15114" max="15114" width="15" style="58" bestFit="1" customWidth="1"/>
    <col min="15115" max="15115" width="12.42578125" style="58" bestFit="1" customWidth="1"/>
    <col min="15116" max="15116" width="9.42578125" style="58" customWidth="1"/>
    <col min="15117" max="15117" width="12.42578125" style="58" bestFit="1" customWidth="1"/>
    <col min="15118" max="15118" width="3.42578125" style="58" customWidth="1"/>
    <col min="15119" max="15119" width="1.42578125" style="58" customWidth="1"/>
    <col min="15120" max="15120" width="3.42578125" style="58" customWidth="1"/>
    <col min="15121" max="15121" width="16.42578125" style="58" bestFit="1" customWidth="1"/>
    <col min="15122" max="15122" width="85.42578125" style="58" customWidth="1"/>
    <col min="15123" max="15123" width="10.5703125" style="58" customWidth="1"/>
    <col min="15124" max="15124" width="3.42578125" style="58" customWidth="1"/>
    <col min="15125" max="15125" width="12.42578125" style="58" customWidth="1"/>
    <col min="15126" max="15126" width="13" style="58" customWidth="1"/>
    <col min="15127" max="15127" width="11.42578125" style="58"/>
    <col min="15128" max="15128" width="64.42578125" style="58" customWidth="1"/>
    <col min="15129" max="15360" width="11.42578125" style="58"/>
    <col min="15361" max="15361" width="6.42578125" style="58" customWidth="1"/>
    <col min="15362" max="15362" width="10.5703125" style="58" bestFit="1" customWidth="1"/>
    <col min="15363" max="15363" width="25.42578125" style="58" customWidth="1"/>
    <col min="15364" max="15364" width="28.5703125" style="58" customWidth="1"/>
    <col min="15365" max="15365" width="16.42578125" style="58" customWidth="1"/>
    <col min="15366" max="15366" width="5" style="58" customWidth="1"/>
    <col min="15367" max="15367" width="8.42578125" style="58" bestFit="1" customWidth="1"/>
    <col min="15368" max="15368" width="5" style="58" customWidth="1"/>
    <col min="15369" max="15369" width="4.42578125" style="58" customWidth="1"/>
    <col min="15370" max="15370" width="15" style="58" bestFit="1" customWidth="1"/>
    <col min="15371" max="15371" width="12.42578125" style="58" bestFit="1" customWidth="1"/>
    <col min="15372" max="15372" width="9.42578125" style="58" customWidth="1"/>
    <col min="15373" max="15373" width="12.42578125" style="58" bestFit="1" customWidth="1"/>
    <col min="15374" max="15374" width="3.42578125" style="58" customWidth="1"/>
    <col min="15375" max="15375" width="1.42578125" style="58" customWidth="1"/>
    <col min="15376" max="15376" width="3.42578125" style="58" customWidth="1"/>
    <col min="15377" max="15377" width="16.42578125" style="58" bestFit="1" customWidth="1"/>
    <col min="15378" max="15378" width="85.42578125" style="58" customWidth="1"/>
    <col min="15379" max="15379" width="10.5703125" style="58" customWidth="1"/>
    <col min="15380" max="15380" width="3.42578125" style="58" customWidth="1"/>
    <col min="15381" max="15381" width="12.42578125" style="58" customWidth="1"/>
    <col min="15382" max="15382" width="13" style="58" customWidth="1"/>
    <col min="15383" max="15383" width="11.42578125" style="58"/>
    <col min="15384" max="15384" width="64.42578125" style="58" customWidth="1"/>
    <col min="15385" max="15616" width="11.42578125" style="58"/>
    <col min="15617" max="15617" width="6.42578125" style="58" customWidth="1"/>
    <col min="15618" max="15618" width="10.5703125" style="58" bestFit="1" customWidth="1"/>
    <col min="15619" max="15619" width="25.42578125" style="58" customWidth="1"/>
    <col min="15620" max="15620" width="28.5703125" style="58" customWidth="1"/>
    <col min="15621" max="15621" width="16.42578125" style="58" customWidth="1"/>
    <col min="15622" max="15622" width="5" style="58" customWidth="1"/>
    <col min="15623" max="15623" width="8.42578125" style="58" bestFit="1" customWidth="1"/>
    <col min="15624" max="15624" width="5" style="58" customWidth="1"/>
    <col min="15625" max="15625" width="4.42578125" style="58" customWidth="1"/>
    <col min="15626" max="15626" width="15" style="58" bestFit="1" customWidth="1"/>
    <col min="15627" max="15627" width="12.42578125" style="58" bestFit="1" customWidth="1"/>
    <col min="15628" max="15628" width="9.42578125" style="58" customWidth="1"/>
    <col min="15629" max="15629" width="12.42578125" style="58" bestFit="1" customWidth="1"/>
    <col min="15630" max="15630" width="3.42578125" style="58" customWidth="1"/>
    <col min="15631" max="15631" width="1.42578125" style="58" customWidth="1"/>
    <col min="15632" max="15632" width="3.42578125" style="58" customWidth="1"/>
    <col min="15633" max="15633" width="16.42578125" style="58" bestFit="1" customWidth="1"/>
    <col min="15634" max="15634" width="85.42578125" style="58" customWidth="1"/>
    <col min="15635" max="15635" width="10.5703125" style="58" customWidth="1"/>
    <col min="15636" max="15636" width="3.42578125" style="58" customWidth="1"/>
    <col min="15637" max="15637" width="12.42578125" style="58" customWidth="1"/>
    <col min="15638" max="15638" width="13" style="58" customWidth="1"/>
    <col min="15639" max="15639" width="11.42578125" style="58"/>
    <col min="15640" max="15640" width="64.42578125" style="58" customWidth="1"/>
    <col min="15641" max="15872" width="11.42578125" style="58"/>
    <col min="15873" max="15873" width="6.42578125" style="58" customWidth="1"/>
    <col min="15874" max="15874" width="10.5703125" style="58" bestFit="1" customWidth="1"/>
    <col min="15875" max="15875" width="25.42578125" style="58" customWidth="1"/>
    <col min="15876" max="15876" width="28.5703125" style="58" customWidth="1"/>
    <col min="15877" max="15877" width="16.42578125" style="58" customWidth="1"/>
    <col min="15878" max="15878" width="5" style="58" customWidth="1"/>
    <col min="15879" max="15879" width="8.42578125" style="58" bestFit="1" customWidth="1"/>
    <col min="15880" max="15880" width="5" style="58" customWidth="1"/>
    <col min="15881" max="15881" width="4.42578125" style="58" customWidth="1"/>
    <col min="15882" max="15882" width="15" style="58" bestFit="1" customWidth="1"/>
    <col min="15883" max="15883" width="12.42578125" style="58" bestFit="1" customWidth="1"/>
    <col min="15884" max="15884" width="9.42578125" style="58" customWidth="1"/>
    <col min="15885" max="15885" width="12.42578125" style="58" bestFit="1" customWidth="1"/>
    <col min="15886" max="15886" width="3.42578125" style="58" customWidth="1"/>
    <col min="15887" max="15887" width="1.42578125" style="58" customWidth="1"/>
    <col min="15888" max="15888" width="3.42578125" style="58" customWidth="1"/>
    <col min="15889" max="15889" width="16.42578125" style="58" bestFit="1" customWidth="1"/>
    <col min="15890" max="15890" width="85.42578125" style="58" customWidth="1"/>
    <col min="15891" max="15891" width="10.5703125" style="58" customWidth="1"/>
    <col min="15892" max="15892" width="3.42578125" style="58" customWidth="1"/>
    <col min="15893" max="15893" width="12.42578125" style="58" customWidth="1"/>
    <col min="15894" max="15894" width="13" style="58" customWidth="1"/>
    <col min="15895" max="15895" width="11.42578125" style="58"/>
    <col min="15896" max="15896" width="64.42578125" style="58" customWidth="1"/>
    <col min="15897" max="16128" width="11.42578125" style="58"/>
    <col min="16129" max="16129" width="6.42578125" style="58" customWidth="1"/>
    <col min="16130" max="16130" width="10.5703125" style="58" bestFit="1" customWidth="1"/>
    <col min="16131" max="16131" width="25.42578125" style="58" customWidth="1"/>
    <col min="16132" max="16132" width="28.5703125" style="58" customWidth="1"/>
    <col min="16133" max="16133" width="16.42578125" style="58" customWidth="1"/>
    <col min="16134" max="16134" width="5" style="58" customWidth="1"/>
    <col min="16135" max="16135" width="8.42578125" style="58" bestFit="1" customWidth="1"/>
    <col min="16136" max="16136" width="5" style="58" customWidth="1"/>
    <col min="16137" max="16137" width="4.42578125" style="58" customWidth="1"/>
    <col min="16138" max="16138" width="15" style="58" bestFit="1" customWidth="1"/>
    <col min="16139" max="16139" width="12.42578125" style="58" bestFit="1" customWidth="1"/>
    <col min="16140" max="16140" width="9.42578125" style="58" customWidth="1"/>
    <col min="16141" max="16141" width="12.42578125" style="58" bestFit="1" customWidth="1"/>
    <col min="16142" max="16142" width="3.42578125" style="58" customWidth="1"/>
    <col min="16143" max="16143" width="1.42578125" style="58" customWidth="1"/>
    <col min="16144" max="16144" width="3.42578125" style="58" customWidth="1"/>
    <col min="16145" max="16145" width="16.42578125" style="58" bestFit="1" customWidth="1"/>
    <col min="16146" max="16146" width="85.42578125" style="58" customWidth="1"/>
    <col min="16147" max="16147" width="10.5703125" style="58" customWidth="1"/>
    <col min="16148" max="16148" width="3.42578125" style="58" customWidth="1"/>
    <col min="16149" max="16149" width="12.42578125" style="58" customWidth="1"/>
    <col min="16150" max="16150" width="13" style="58" customWidth="1"/>
    <col min="16151" max="16151" width="11.42578125" style="58"/>
    <col min="16152" max="16152" width="64.42578125" style="58" customWidth="1"/>
    <col min="16153" max="16384" width="11.42578125" style="58"/>
  </cols>
  <sheetData>
    <row r="1" spans="1:20" ht="24.75" customHeight="1" x14ac:dyDescent="0.3">
      <c r="A1" s="181" t="s">
        <v>205</v>
      </c>
      <c r="B1" s="181"/>
      <c r="C1" s="181"/>
      <c r="D1" s="182"/>
      <c r="E1" s="181"/>
      <c r="F1" s="181"/>
      <c r="G1" s="181"/>
      <c r="H1" s="181"/>
      <c r="I1" s="181"/>
      <c r="J1" s="181"/>
      <c r="K1" s="181"/>
      <c r="L1" s="181"/>
      <c r="M1" s="181"/>
      <c r="N1" s="183"/>
      <c r="O1" s="181"/>
      <c r="P1" s="183"/>
      <c r="Q1" s="182"/>
      <c r="R1" s="181"/>
      <c r="S1" s="184"/>
    </row>
    <row r="2" spans="1:20" ht="13.5" thickBot="1" x14ac:dyDescent="0.25">
      <c r="A2" s="59"/>
      <c r="B2" s="60"/>
      <c r="C2" s="60"/>
      <c r="D2" s="61"/>
      <c r="E2" s="62"/>
      <c r="F2" s="62"/>
      <c r="G2" s="62"/>
      <c r="H2" s="62"/>
      <c r="I2" s="62"/>
      <c r="J2" s="62"/>
      <c r="K2" s="62"/>
      <c r="L2" s="62"/>
      <c r="M2" s="60"/>
      <c r="N2" s="63"/>
      <c r="O2" s="62"/>
      <c r="P2" s="63"/>
      <c r="Q2" s="60"/>
      <c r="R2" s="64"/>
      <c r="S2" s="61"/>
    </row>
    <row r="3" spans="1:20" ht="14.1" customHeight="1" thickBot="1" x14ac:dyDescent="0.3">
      <c r="A3" s="185" t="s">
        <v>206</v>
      </c>
      <c r="B3" s="185"/>
      <c r="C3" s="185"/>
      <c r="D3" s="185"/>
      <c r="E3" s="65" t="s">
        <v>207</v>
      </c>
      <c r="F3" s="62"/>
      <c r="G3" s="62"/>
      <c r="H3" s="62"/>
      <c r="I3" s="62"/>
      <c r="J3" s="66" t="e">
        <f>L4/E4</f>
        <v>#DIV/0!</v>
      </c>
      <c r="K3" s="67" t="s">
        <v>208</v>
      </c>
      <c r="L3" s="68">
        <f>SUBTOTAL(9,N8:N8040)+N6</f>
        <v>5048</v>
      </c>
      <c r="M3" s="69">
        <f>MOD(SUBTOTAL(9,P8:P8040),60)</f>
        <v>36</v>
      </c>
      <c r="N3" s="70" t="s">
        <v>209</v>
      </c>
      <c r="O3" s="64"/>
      <c r="P3" s="63"/>
      <c r="Q3" s="71"/>
      <c r="R3" s="64"/>
      <c r="S3" s="61"/>
    </row>
    <row r="4" spans="1:20" ht="16.5" thickBot="1" x14ac:dyDescent="0.3">
      <c r="A4" s="185"/>
      <c r="B4" s="185"/>
      <c r="C4" s="185"/>
      <c r="D4" s="185"/>
      <c r="E4" s="136">
        <f>SUBTOTAL(9,F8:F2704)</f>
        <v>0</v>
      </c>
      <c r="F4" s="64"/>
      <c r="G4" s="62"/>
      <c r="H4" s="72"/>
      <c r="I4" s="62"/>
      <c r="J4" s="73">
        <f>+E4-L4</f>
        <v>-5048.6000000000004</v>
      </c>
      <c r="K4" s="74" t="s">
        <v>210</v>
      </c>
      <c r="L4" s="186">
        <f>+L3+M3/60</f>
        <v>5048.6000000000004</v>
      </c>
      <c r="M4" s="186"/>
      <c r="N4" s="70" t="s">
        <v>211</v>
      </c>
      <c r="O4" s="64"/>
      <c r="P4" s="63"/>
      <c r="Q4" s="71"/>
      <c r="S4" s="61"/>
    </row>
    <row r="5" spans="1:20" ht="11.25" customHeight="1" x14ac:dyDescent="0.2">
      <c r="A5" s="59"/>
      <c r="B5" s="60"/>
      <c r="C5" s="60"/>
      <c r="D5" s="61"/>
      <c r="E5" s="62"/>
      <c r="F5" s="62"/>
      <c r="G5" s="62"/>
      <c r="H5" s="62"/>
      <c r="I5" s="62"/>
      <c r="J5" s="72"/>
      <c r="K5" s="74"/>
      <c r="L5" s="75"/>
      <c r="M5" s="76"/>
      <c r="N5" s="77">
        <f>SUM(N8:N2704)+(TRUNC(SUM(P8:P6632)/60))</f>
        <v>4097</v>
      </c>
      <c r="O5" s="78"/>
      <c r="P5" s="79">
        <f>MOD(SUM(P8:P6632),60)</f>
        <v>36</v>
      </c>
      <c r="Q5" s="76"/>
      <c r="R5" s="64"/>
      <c r="S5" s="61"/>
    </row>
    <row r="6" spans="1:20" ht="12.75" customHeight="1" thickBot="1" x14ac:dyDescent="0.25">
      <c r="A6" s="59"/>
      <c r="B6" s="60"/>
      <c r="C6" s="60"/>
      <c r="D6" s="61"/>
      <c r="E6" s="62"/>
      <c r="F6" s="62"/>
      <c r="G6" s="62"/>
      <c r="H6" s="62"/>
      <c r="I6" s="62"/>
      <c r="J6" s="62"/>
      <c r="K6" s="62"/>
      <c r="L6" s="74"/>
      <c r="M6" s="60"/>
      <c r="N6" s="80">
        <f>TRUNC(SUBTOTAL(9,P8:P8040)/60)</f>
        <v>975</v>
      </c>
      <c r="O6" s="78"/>
      <c r="P6" s="80"/>
      <c r="Q6" s="60"/>
      <c r="R6" s="64"/>
      <c r="S6" s="61"/>
    </row>
    <row r="7" spans="1:20" ht="15.75" customHeight="1" thickBot="1" x14ac:dyDescent="0.25">
      <c r="A7" s="81" t="s">
        <v>212</v>
      </c>
      <c r="B7" s="82" t="s">
        <v>213</v>
      </c>
      <c r="C7" s="82" t="s">
        <v>214</v>
      </c>
      <c r="D7" s="82" t="s">
        <v>215</v>
      </c>
      <c r="E7" s="83" t="s">
        <v>216</v>
      </c>
      <c r="F7" s="84" t="s">
        <v>217</v>
      </c>
      <c r="G7" s="84" t="s">
        <v>218</v>
      </c>
      <c r="H7" s="85" t="s">
        <v>219</v>
      </c>
      <c r="I7" s="84" t="s">
        <v>220</v>
      </c>
      <c r="J7" s="178" t="s">
        <v>1720</v>
      </c>
      <c r="K7" s="137" t="s">
        <v>221</v>
      </c>
      <c r="L7" s="84" t="s">
        <v>222</v>
      </c>
      <c r="M7" s="86" t="s">
        <v>223</v>
      </c>
      <c r="N7" s="87" t="s">
        <v>224</v>
      </c>
      <c r="O7" s="84"/>
      <c r="P7" s="88" t="s">
        <v>225</v>
      </c>
      <c r="Q7" s="89" t="s">
        <v>226</v>
      </c>
      <c r="R7" s="90" t="s">
        <v>227</v>
      </c>
      <c r="S7" s="129" t="s">
        <v>228</v>
      </c>
    </row>
    <row r="8" spans="1:20" s="104" customFormat="1" ht="14.25" customHeight="1" x14ac:dyDescent="0.25">
      <c r="A8" s="121" t="s">
        <v>12</v>
      </c>
      <c r="B8" s="92" t="str">
        <f>IF(E8="","",VLOOKUP(E8,[1]PROJECTES!$C$14:$G$5000,2,FALSE))</f>
        <v>SITEL</v>
      </c>
      <c r="C8" s="121" t="s">
        <v>181</v>
      </c>
      <c r="D8" s="93" t="str">
        <f>IF(E8="","",VLOOKUP(E8,[1]PROJECTES!$C$14:$G$5000,5,FALSE))</f>
        <v>VACANCES</v>
      </c>
      <c r="E8" s="117" t="s">
        <v>273</v>
      </c>
      <c r="F8" s="95"/>
      <c r="G8" s="96" t="str">
        <f>IF(E8="","",VLOOKUP(E8,[1]PROJECTES!$C$14:$G$5000,4,FALSE))</f>
        <v>OB</v>
      </c>
      <c r="H8" s="118" t="s">
        <v>12</v>
      </c>
      <c r="I8" s="97" t="str">
        <f>IF(H8="","",VLOOKUP(H8,BD!B$2:C$16,2,FALSE))</f>
        <v>E</v>
      </c>
      <c r="J8" s="98">
        <v>43467</v>
      </c>
      <c r="K8" s="135">
        <f t="shared" ref="K8" si="0">IF(J8="","",WEEKNUM(J8,2)-0)</f>
        <v>1</v>
      </c>
      <c r="L8" s="99">
        <f t="shared" ref="L8" ca="1" si="1">IF(M8="","-",IF(G8="TA","-",+M8-TODAY()))</f>
        <v>210</v>
      </c>
      <c r="M8" s="93">
        <f>IF(E8="","",VLOOKUP(E8,[1]PROJECTES!$C$14:$Z$5000,21,FALSE))</f>
        <v>43830</v>
      </c>
      <c r="N8" s="100">
        <v>8</v>
      </c>
      <c r="O8" s="122" t="s">
        <v>229</v>
      </c>
      <c r="P8" s="101">
        <v>0</v>
      </c>
      <c r="Q8" s="128" t="s">
        <v>63</v>
      </c>
      <c r="R8" s="120" t="s">
        <v>274</v>
      </c>
      <c r="S8" s="91"/>
    </row>
    <row r="9" spans="1:20" s="104" customFormat="1" ht="12.6" customHeight="1" x14ac:dyDescent="0.25">
      <c r="A9" s="121" t="s">
        <v>12</v>
      </c>
      <c r="B9" s="92" t="str">
        <f>IF(E9="","",VLOOKUP(E9,[1]PROJECTES!$C$14:$G$5000,2,FALSE))</f>
        <v>AGRENE</v>
      </c>
      <c r="C9" s="121" t="s">
        <v>14</v>
      </c>
      <c r="D9" s="93" t="str">
        <f>IF(E9="","",VLOOKUP(E9,[1]PROJECTES!$C$14:$G$5000,5,FALSE))</f>
        <v>CC SCADA TEDIS.Net AGRIENERGIA v3.0</v>
      </c>
      <c r="E9" s="117">
        <v>5192</v>
      </c>
      <c r="F9" s="95"/>
      <c r="G9" s="96" t="str">
        <f>IF(E9="","",VLOOKUP(E9,[1]PROJECTES!$C$14:$G$5000,4,FALSE))</f>
        <v>OB</v>
      </c>
      <c r="H9" s="118" t="s">
        <v>17</v>
      </c>
      <c r="I9" s="97" t="str">
        <f>IF(H9="","",VLOOKUP(H9,BD!B$2:C$16,2,FALSE))</f>
        <v>E</v>
      </c>
      <c r="J9" s="98">
        <v>43530</v>
      </c>
      <c r="K9" s="135">
        <f t="shared" ref="K9:K72" si="2">IF(J9="","",WEEKNUM(J9,2)-0)</f>
        <v>10</v>
      </c>
      <c r="L9" s="99">
        <f t="shared" ref="L9:L72" ca="1" si="3">IF(M9="","-",IF(G9="TA","-",+M9-TODAY()))</f>
        <v>-67</v>
      </c>
      <c r="M9" s="93">
        <f>IF(E9="","",VLOOKUP(E9,[1]PROJECTES!$C$14:$Z$5000,21,FALSE))</f>
        <v>43553</v>
      </c>
      <c r="N9" s="100">
        <v>0</v>
      </c>
      <c r="O9" s="72" t="s">
        <v>229</v>
      </c>
      <c r="P9" s="101">
        <v>15</v>
      </c>
      <c r="Q9" s="132" t="s">
        <v>40</v>
      </c>
      <c r="R9" s="131" t="s">
        <v>1031</v>
      </c>
      <c r="S9" s="91"/>
    </row>
    <row r="10" spans="1:20" s="104" customFormat="1" ht="12.6" customHeight="1" x14ac:dyDescent="0.25">
      <c r="A10" s="121" t="s">
        <v>35</v>
      </c>
      <c r="B10" s="92" t="str">
        <f>IF(E10="","",VLOOKUP(E10,[1]PROJECTES!$C$14:$G$5000,2,FALSE))</f>
        <v>SITEL</v>
      </c>
      <c r="C10" s="121" t="s">
        <v>181</v>
      </c>
      <c r="D10" s="93" t="str">
        <f>IF(E10="","",VLOOKUP(E10,[1]PROJECTES!$C$14:$G$5000,5,FALSE))</f>
        <v>INCAPACITAT LABORAL TRANSITORIA</v>
      </c>
      <c r="E10" s="117" t="s">
        <v>362</v>
      </c>
      <c r="F10" s="95"/>
      <c r="G10" s="96" t="str">
        <f>IF(E10="","",VLOOKUP(E10,[1]PROJECTES!$C$14:$G$5000,4,FALSE))</f>
        <v>OB</v>
      </c>
      <c r="H10" s="118" t="s">
        <v>35</v>
      </c>
      <c r="I10" s="97" t="str">
        <f>IF(H10="","",VLOOKUP(H10,BD!B$2:C$16,2,FALSE))</f>
        <v>E</v>
      </c>
      <c r="J10" s="98">
        <v>43467</v>
      </c>
      <c r="K10" s="135">
        <f t="shared" si="2"/>
        <v>1</v>
      </c>
      <c r="L10" s="99">
        <f t="shared" ca="1" si="3"/>
        <v>210</v>
      </c>
      <c r="M10" s="93">
        <f>IF(E10="","",VLOOKUP(E10,[1]PROJECTES!$C$14:$Z$5000,21,FALSE))</f>
        <v>43830</v>
      </c>
      <c r="N10" s="100">
        <v>8</v>
      </c>
      <c r="O10" s="72" t="s">
        <v>229</v>
      </c>
      <c r="P10" s="101">
        <v>0</v>
      </c>
      <c r="Q10" s="132" t="s">
        <v>360</v>
      </c>
      <c r="R10" s="102"/>
      <c r="S10" s="91"/>
    </row>
    <row r="11" spans="1:20" s="104" customFormat="1" ht="12.6" customHeight="1" x14ac:dyDescent="0.25">
      <c r="A11" s="121" t="s">
        <v>47</v>
      </c>
      <c r="B11" s="92" t="str">
        <f>IF(E11="","",VLOOKUP(E11,[1]PROJECTES!$C$14:$G$5000,2,FALSE))</f>
        <v>INPPOZ</v>
      </c>
      <c r="C11" s="121" t="s">
        <v>149</v>
      </c>
      <c r="D11" s="93" t="str">
        <f>IF(E11="","",VLOOKUP(E11,[1]PROJECTES!$C$14:$G$5000,5,FALSE))</f>
        <v>MANTENIMENT SW SCADA TEDIS.Net INPECUARIAS 01/01/2.019 - 31/12/2.019</v>
      </c>
      <c r="E11" s="117">
        <v>5072</v>
      </c>
      <c r="F11" s="95"/>
      <c r="G11" s="96" t="str">
        <f>IF(E11="","",VLOOKUP(E11,[1]PROJECTES!$C$14:$G$5000,4,FALSE))</f>
        <v>OB</v>
      </c>
      <c r="H11" s="118" t="s">
        <v>47</v>
      </c>
      <c r="I11" s="97" t="str">
        <f>IF(H11="","",VLOOKUP(H11,BD!B$2:C$16,2,FALSE))</f>
        <v>E</v>
      </c>
      <c r="J11" s="98">
        <v>43467</v>
      </c>
      <c r="K11" s="135">
        <f t="shared" si="2"/>
        <v>1</v>
      </c>
      <c r="L11" s="99">
        <f t="shared" ca="1" si="3"/>
        <v>210</v>
      </c>
      <c r="M11" s="93">
        <f>IF(E11="","",VLOOKUP(E11,[1]PROJECTES!$C$14:$Z$5000,21,FALSE))</f>
        <v>43830</v>
      </c>
      <c r="N11" s="100">
        <v>4</v>
      </c>
      <c r="O11" s="72" t="s">
        <v>229</v>
      </c>
      <c r="P11" s="101">
        <v>0</v>
      </c>
      <c r="Q11" s="132" t="s">
        <v>43</v>
      </c>
      <c r="R11" s="131" t="s">
        <v>389</v>
      </c>
      <c r="S11" s="91"/>
    </row>
    <row r="12" spans="1:20" s="104" customFormat="1" ht="12.6" customHeight="1" x14ac:dyDescent="0.25">
      <c r="A12" s="121" t="s">
        <v>47</v>
      </c>
      <c r="B12" s="92" t="str">
        <f>IF(E12="","",VLOOKUP(E12,[1]PROJECTES!$C$14:$G$5000,2,FALSE))</f>
        <v>SAMENE</v>
      </c>
      <c r="C12" s="121" t="s">
        <v>166</v>
      </c>
      <c r="D12" s="93" t="str">
        <f>IF(E12="","",VLOOKUP(E12,[1]PROJECTES!$C$14:$G$5000,5,FALSE))</f>
        <v>CC SCADA TEDIS.Net SAMPOL v1.0</v>
      </c>
      <c r="E12" s="117">
        <v>3897</v>
      </c>
      <c r="F12" s="95"/>
      <c r="G12" s="96" t="str">
        <f>IF(E12="","",VLOOKUP(E12,[1]PROJECTES!$C$14:$G$5000,4,FALSE))</f>
        <v>OB</v>
      </c>
      <c r="H12" s="118" t="s">
        <v>47</v>
      </c>
      <c r="I12" s="97" t="str">
        <f>IF(H12="","",VLOOKUP(H12,BD!B$2:C$16,2,FALSE))</f>
        <v>E</v>
      </c>
      <c r="J12" s="98">
        <v>43467</v>
      </c>
      <c r="K12" s="135">
        <f t="shared" si="2"/>
        <v>1</v>
      </c>
      <c r="L12" s="99">
        <f t="shared" ca="1" si="3"/>
        <v>-704</v>
      </c>
      <c r="M12" s="93">
        <f>IF(E12="","",VLOOKUP(E12,[1]PROJECTES!$C$14:$Z$5000,21,FALSE))</f>
        <v>42916</v>
      </c>
      <c r="N12" s="100">
        <v>2</v>
      </c>
      <c r="O12" s="72" t="s">
        <v>229</v>
      </c>
      <c r="P12" s="101">
        <v>0</v>
      </c>
      <c r="Q12" s="132" t="s">
        <v>59</v>
      </c>
      <c r="R12" s="102" t="s">
        <v>388</v>
      </c>
      <c r="S12" s="91"/>
    </row>
    <row r="13" spans="1:20" s="104" customFormat="1" ht="12.6" customHeight="1" x14ac:dyDescent="0.25">
      <c r="A13" s="121" t="s">
        <v>47</v>
      </c>
      <c r="B13" s="92" t="str">
        <f>IF(E13="","",VLOOKUP(E13,[1]PROJECTES!$C$14:$G$5000,2,FALSE))</f>
        <v>ELLALO</v>
      </c>
      <c r="C13" s="121" t="s">
        <v>125</v>
      </c>
      <c r="D13" s="93" t="str">
        <f>IF(E13="","",VLOOKUP(E13,[1]PROJECTES!$C$14:$G$5000,5,FALSE))</f>
        <v>MANTENIMENT SCADA TEDIS.Net LA LOMA 01/08/2018 - 31/07/2019</v>
      </c>
      <c r="E13" s="117">
        <v>4869</v>
      </c>
      <c r="F13" s="95"/>
      <c r="G13" s="96" t="str">
        <f>IF(E13="","",VLOOKUP(E13,[1]PROJECTES!$C$14:$G$5000,4,FALSE))</f>
        <v>OB</v>
      </c>
      <c r="H13" s="118" t="s">
        <v>47</v>
      </c>
      <c r="I13" s="97" t="str">
        <f>IF(H13="","",VLOOKUP(H13,BD!B$2:C$16,2,FALSE))</f>
        <v>E</v>
      </c>
      <c r="J13" s="98">
        <v>43467</v>
      </c>
      <c r="K13" s="135">
        <f t="shared" si="2"/>
        <v>1</v>
      </c>
      <c r="L13" s="99">
        <f t="shared" ca="1" si="3"/>
        <v>57</v>
      </c>
      <c r="M13" s="93">
        <f>IF(E13="","",VLOOKUP(E13,[1]PROJECTES!$C$14:$Z$5000,21,FALSE))</f>
        <v>43677</v>
      </c>
      <c r="N13" s="100">
        <v>2</v>
      </c>
      <c r="O13" s="72" t="s">
        <v>229</v>
      </c>
      <c r="P13" s="101">
        <v>0</v>
      </c>
      <c r="Q13" s="132" t="s">
        <v>59</v>
      </c>
      <c r="R13" s="131" t="s">
        <v>393</v>
      </c>
      <c r="S13" s="91"/>
    </row>
    <row r="14" spans="1:20" s="104" customFormat="1" ht="12.6" customHeight="1" x14ac:dyDescent="0.25">
      <c r="A14" s="121" t="s">
        <v>24</v>
      </c>
      <c r="B14" s="92" t="str">
        <f>IF(E14="","",VLOOKUP(E14,[1]PROJECTES!$C$14:$G$5000,2,FALSE))</f>
        <v>SITEL</v>
      </c>
      <c r="C14" s="121" t="s">
        <v>181</v>
      </c>
      <c r="D14" s="93" t="str">
        <f>IF(E14="","",VLOOKUP(E14,[1]PROJECTES!$C$14:$G$5000,5,FALSE))</f>
        <v>INCAPACITAT LABORAL TRANSITORIA</v>
      </c>
      <c r="E14" s="117" t="s">
        <v>362</v>
      </c>
      <c r="F14" s="95"/>
      <c r="G14" s="96" t="str">
        <f>IF(E14="","",VLOOKUP(E14,[1]PROJECTES!$C$14:$G$5000,4,FALSE))</f>
        <v>OB</v>
      </c>
      <c r="H14" s="118" t="s">
        <v>24</v>
      </c>
      <c r="I14" s="97" t="str">
        <f>IF(H14="","",VLOOKUP(H14,BD!B$2:C$16,2,FALSE))</f>
        <v>E</v>
      </c>
      <c r="J14" s="98">
        <v>43467</v>
      </c>
      <c r="K14" s="135">
        <f t="shared" si="2"/>
        <v>1</v>
      </c>
      <c r="L14" s="99">
        <f t="shared" ca="1" si="3"/>
        <v>210</v>
      </c>
      <c r="M14" s="93">
        <f>IF(E14="","",VLOOKUP(E14,[1]PROJECTES!$C$14:$Z$5000,21,FALSE))</f>
        <v>43830</v>
      </c>
      <c r="N14" s="100">
        <v>8</v>
      </c>
      <c r="O14" s="72" t="s">
        <v>229</v>
      </c>
      <c r="P14" s="101">
        <v>0</v>
      </c>
      <c r="Q14" s="132"/>
      <c r="R14" s="131"/>
      <c r="S14" s="91"/>
    </row>
    <row r="15" spans="1:20" s="104" customFormat="1" ht="12.75" customHeight="1" x14ac:dyDescent="0.25">
      <c r="A15" s="121" t="s">
        <v>12</v>
      </c>
      <c r="B15" s="92" t="str">
        <f>IF(E15="","",VLOOKUP(E15,[1]PROJECTES!$C$14:$G$5000,2,FALSE))</f>
        <v>SITEL</v>
      </c>
      <c r="C15" s="121" t="s">
        <v>181</v>
      </c>
      <c r="D15" s="93" t="str">
        <f>IF(E15="","",VLOOKUP(E15,[1]PROJECTES!$C$14:$G$5000,5,FALSE))</f>
        <v>CAP-PRX v3.1 o superior</v>
      </c>
      <c r="E15" s="117" t="s">
        <v>275</v>
      </c>
      <c r="F15" s="95"/>
      <c r="G15" s="96" t="str">
        <f>IF(E15="","",VLOOKUP(E15,[1]PROJECTES!$C$14:$G$5000,4,FALSE))</f>
        <v>OB</v>
      </c>
      <c r="H15" s="118" t="s">
        <v>12</v>
      </c>
      <c r="I15" s="97" t="str">
        <f>IF(H15="","",VLOOKUP(H15,BD!B$2:C$16,2,FALSE))</f>
        <v>E</v>
      </c>
      <c r="J15" s="98">
        <v>43468</v>
      </c>
      <c r="K15" s="135">
        <f t="shared" si="2"/>
        <v>1</v>
      </c>
      <c r="L15" s="99">
        <f t="shared" ca="1" si="3"/>
        <v>210</v>
      </c>
      <c r="M15" s="93">
        <f>IF(E15="","",VLOOKUP(E15,[1]PROJECTES!$C$14:$Z$5000,21,FALSE))</f>
        <v>43830</v>
      </c>
      <c r="N15" s="100">
        <v>2</v>
      </c>
      <c r="O15" s="72" t="s">
        <v>229</v>
      </c>
      <c r="P15" s="101">
        <v>30</v>
      </c>
      <c r="Q15" s="128" t="s">
        <v>43</v>
      </c>
      <c r="R15" s="120" t="s">
        <v>276</v>
      </c>
      <c r="S15" s="91"/>
      <c r="T15" s="103"/>
    </row>
    <row r="16" spans="1:20" s="104" customFormat="1" ht="12.75" customHeight="1" x14ac:dyDescent="0.25">
      <c r="A16" s="121" t="s">
        <v>17</v>
      </c>
      <c r="B16" s="92" t="str">
        <f>IF(E16="","",VLOOKUP(E16,[1]PROJECTES!$C$14:$G$5000,2,FALSE))</f>
        <v>ORMAZA</v>
      </c>
      <c r="C16" s="121" t="s">
        <v>425</v>
      </c>
      <c r="D16" s="93" t="str">
        <f>IF(E16="","",VLOOKUP(E16,[1]PROJECTES!$C$14:$G$5000,5,FALSE))</f>
        <v>CC SCADA TEDIS.Net MUSEO LOUVRE v1.0</v>
      </c>
      <c r="E16" s="117">
        <v>4973</v>
      </c>
      <c r="F16" s="95"/>
      <c r="G16" s="96" t="str">
        <f>IF(E16="","",VLOOKUP(E16,[1]PROJECTES!$C$14:$G$5000,4,FALSE))</f>
        <v>OB</v>
      </c>
      <c r="H16" s="118" t="s">
        <v>12</v>
      </c>
      <c r="I16" s="97" t="str">
        <f>IF(H16="","",VLOOKUP(H16,BD!B$2:C$16,2,FALSE))</f>
        <v>E</v>
      </c>
      <c r="J16" s="98">
        <v>43468</v>
      </c>
      <c r="K16" s="135">
        <f t="shared" si="2"/>
        <v>1</v>
      </c>
      <c r="L16" s="99">
        <f t="shared" ca="1" si="3"/>
        <v>-197</v>
      </c>
      <c r="M16" s="93">
        <f>IF(E16="","",VLOOKUP(E16,[1]PROJECTES!$C$14:$Z$5000,21,FALSE))</f>
        <v>43423</v>
      </c>
      <c r="N16" s="100">
        <v>3</v>
      </c>
      <c r="O16" s="72" t="s">
        <v>229</v>
      </c>
      <c r="P16" s="101">
        <v>30</v>
      </c>
      <c r="Q16" s="121" t="s">
        <v>19</v>
      </c>
      <c r="R16" s="120" t="s">
        <v>277</v>
      </c>
      <c r="S16" s="91"/>
    </row>
    <row r="17" spans="1:20" s="104" customFormat="1" ht="12.75" customHeight="1" x14ac:dyDescent="0.25">
      <c r="A17" s="121" t="s">
        <v>12</v>
      </c>
      <c r="B17" s="92" t="str">
        <f>IF(E17="","",VLOOKUP(E17,[1]PROJECTES!$C$14:$G$5000,2,FALSE))</f>
        <v>EMSA</v>
      </c>
      <c r="C17" s="121" t="s">
        <v>135</v>
      </c>
      <c r="D17" s="93" t="str">
        <f>IF(E17="","",VLOOKUP(E17,[1]PROJECTES!$C$14:$G$5000,5,FALSE))</f>
        <v>MANTENIMENT SCADA TEDIS.Net EMSA 01/03/2018 - 28/02/2019</v>
      </c>
      <c r="E17" s="117">
        <v>4617</v>
      </c>
      <c r="F17" s="95"/>
      <c r="G17" s="96" t="str">
        <f>IF(E17="","",VLOOKUP(E17,[1]PROJECTES!$C$14:$G$5000,4,FALSE))</f>
        <v>TA</v>
      </c>
      <c r="H17" s="118" t="s">
        <v>12</v>
      </c>
      <c r="I17" s="97" t="str">
        <f>IF(H17="","",VLOOKUP(H17,BD!B$2:C$16,2,FALSE))</f>
        <v>E</v>
      </c>
      <c r="J17" s="98">
        <v>43468</v>
      </c>
      <c r="K17" s="135">
        <f t="shared" si="2"/>
        <v>1</v>
      </c>
      <c r="L17" s="99" t="str">
        <f t="shared" ca="1" si="3"/>
        <v>-</v>
      </c>
      <c r="M17" s="93">
        <f>IF(E17="","",VLOOKUP(E17,[1]PROJECTES!$C$14:$Z$5000,21,FALSE))</f>
        <v>43524</v>
      </c>
      <c r="N17" s="100">
        <v>1</v>
      </c>
      <c r="O17" s="72" t="s">
        <v>229</v>
      </c>
      <c r="P17" s="101">
        <v>0</v>
      </c>
      <c r="Q17" s="128" t="s">
        <v>59</v>
      </c>
      <c r="R17" s="120" t="s">
        <v>279</v>
      </c>
      <c r="S17" s="121"/>
      <c r="T17" s="124"/>
    </row>
    <row r="18" spans="1:20" s="104" customFormat="1" ht="12.75" customHeight="1" x14ac:dyDescent="0.25">
      <c r="A18" s="121" t="s">
        <v>12</v>
      </c>
      <c r="B18" s="92" t="str">
        <f>IF(E18="","",VLOOKUP(E18,[1]PROJECTES!$C$14:$G$5000,2,FALSE))</f>
        <v>EMSA</v>
      </c>
      <c r="C18" s="121" t="s">
        <v>135</v>
      </c>
      <c r="D18" s="93" t="str">
        <f>IF(E18="","",VLOOKUP(E18,[1]PROJECTES!$C$14:$G$5000,5,FALSE))</f>
        <v>MANTENIMENT SCADA TEDIS.Net EMSA 01/03/2018 - 28/02/2019</v>
      </c>
      <c r="E18" s="117">
        <v>4617</v>
      </c>
      <c r="F18" s="95"/>
      <c r="G18" s="96" t="str">
        <f>IF(E18="","",VLOOKUP(E18,[1]PROJECTES!$C$14:$G$5000,4,FALSE))</f>
        <v>TA</v>
      </c>
      <c r="H18" s="118" t="s">
        <v>12</v>
      </c>
      <c r="I18" s="97" t="str">
        <f>IF(H18="","",VLOOKUP(H18,BD!B$2:C$16,2,FALSE))</f>
        <v>E</v>
      </c>
      <c r="J18" s="98">
        <v>43468</v>
      </c>
      <c r="K18" s="135">
        <f t="shared" si="2"/>
        <v>1</v>
      </c>
      <c r="L18" s="99" t="str">
        <f t="shared" ca="1" si="3"/>
        <v>-</v>
      </c>
      <c r="M18" s="93">
        <f>IF(E18="","",VLOOKUP(E18,[1]PROJECTES!$C$14:$Z$5000,21,FALSE))</f>
        <v>43524</v>
      </c>
      <c r="N18" s="100">
        <v>1</v>
      </c>
      <c r="O18" s="72" t="s">
        <v>229</v>
      </c>
      <c r="P18" s="101">
        <v>0</v>
      </c>
      <c r="Q18" s="128" t="s">
        <v>59</v>
      </c>
      <c r="R18" s="120" t="s">
        <v>280</v>
      </c>
      <c r="S18" s="121"/>
      <c r="T18" s="105"/>
    </row>
    <row r="19" spans="1:20" s="104" customFormat="1" ht="12.75" customHeight="1" x14ac:dyDescent="0.25">
      <c r="A19" s="121" t="s">
        <v>12</v>
      </c>
      <c r="B19" s="92" t="str">
        <f>IF(E19="","",VLOOKUP(E19,[1]PROJECTES!$C$14:$G$5000,2,FALSE))</f>
        <v>AGRENE</v>
      </c>
      <c r="C19" s="121" t="s">
        <v>14</v>
      </c>
      <c r="D19" s="93" t="str">
        <f>IF(E19="","",VLOOKUP(E19,[1]PROJECTES!$C$14:$G$5000,5,FALSE))</f>
        <v>CC SCADA TEDIS.Net AGRIENERGIA v3.0</v>
      </c>
      <c r="E19" s="117">
        <v>5192</v>
      </c>
      <c r="F19" s="95"/>
      <c r="G19" s="96" t="str">
        <f>IF(E19="","",VLOOKUP(E19,[1]PROJECTES!$C$14:$G$5000,4,FALSE))</f>
        <v>OB</v>
      </c>
      <c r="H19" s="118" t="s">
        <v>17</v>
      </c>
      <c r="I19" s="97" t="str">
        <f>IF(H19="","",VLOOKUP(H19,BD!B$2:C$16,2,FALSE))</f>
        <v>E</v>
      </c>
      <c r="J19" s="98">
        <v>43535</v>
      </c>
      <c r="K19" s="135">
        <f t="shared" si="2"/>
        <v>11</v>
      </c>
      <c r="L19" s="99">
        <f t="shared" ca="1" si="3"/>
        <v>-67</v>
      </c>
      <c r="M19" s="93">
        <f>IF(E19="","",VLOOKUP(E19,[1]PROJECTES!$C$14:$Z$5000,21,FALSE))</f>
        <v>43553</v>
      </c>
      <c r="N19" s="100">
        <v>1</v>
      </c>
      <c r="O19" s="72" t="s">
        <v>229</v>
      </c>
      <c r="P19" s="101">
        <v>0</v>
      </c>
      <c r="Q19" s="121" t="s">
        <v>40</v>
      </c>
      <c r="R19" s="131" t="s">
        <v>1074</v>
      </c>
      <c r="S19" s="91"/>
      <c r="T19" s="124"/>
    </row>
    <row r="20" spans="1:20" s="104" customFormat="1" ht="12.75" customHeight="1" x14ac:dyDescent="0.25">
      <c r="A20" s="121" t="s">
        <v>17</v>
      </c>
      <c r="B20" s="92" t="str">
        <f>IF(E20="","",VLOOKUP(E20,[1]PROJECTES!$C$14:$G$5000,2,FALSE))</f>
        <v>ORMAZA</v>
      </c>
      <c r="C20" s="121" t="s">
        <v>18</v>
      </c>
      <c r="D20" s="93" t="str">
        <f>IF(E20="","",VLOOKUP(E20,[1]PROJECTES!$C$14:$G$5000,5,FALSE))</f>
        <v>CC SCADA ALBATERENSE v1.2</v>
      </c>
      <c r="E20" s="117">
        <v>4699</v>
      </c>
      <c r="F20" s="95"/>
      <c r="G20" s="96" t="str">
        <f>IF(E20="","",VLOOKUP(E20,[1]PROJECTES!$C$14:$G$5000,4,FALSE))</f>
        <v>TA</v>
      </c>
      <c r="H20" s="118" t="s">
        <v>17</v>
      </c>
      <c r="I20" s="97" t="str">
        <f>IF(H20="","",VLOOKUP(H20,BD!B$2:C$16,2,FALSE))</f>
        <v>E</v>
      </c>
      <c r="J20" s="98">
        <v>43501</v>
      </c>
      <c r="K20" s="135">
        <f t="shared" si="2"/>
        <v>6</v>
      </c>
      <c r="L20" s="99" t="str">
        <f t="shared" ca="1" si="3"/>
        <v>-</v>
      </c>
      <c r="M20" s="93">
        <f>IF(E20="","",VLOOKUP(E20,[1]PROJECTES!$C$14:$Z$5000,21,FALSE))</f>
        <v>43535</v>
      </c>
      <c r="N20" s="100">
        <v>0</v>
      </c>
      <c r="O20" s="72" t="s">
        <v>229</v>
      </c>
      <c r="P20" s="101">
        <v>30</v>
      </c>
      <c r="Q20" s="121" t="s">
        <v>32</v>
      </c>
      <c r="R20" s="131" t="s">
        <v>723</v>
      </c>
      <c r="S20" s="91"/>
      <c r="T20" s="105"/>
    </row>
    <row r="21" spans="1:20" s="104" customFormat="1" ht="12.75" customHeight="1" x14ac:dyDescent="0.25">
      <c r="A21" s="121" t="s">
        <v>17</v>
      </c>
      <c r="B21" s="92" t="str">
        <f>IF(E21="","",VLOOKUP(E21,[1]PROJECTES!$C$14:$G$5000,2,FALSE))</f>
        <v>ORMAZA</v>
      </c>
      <c r="C21" s="121" t="s">
        <v>18</v>
      </c>
      <c r="D21" s="93" t="str">
        <f>IF(E21="","",VLOOKUP(E21,[1]PROJECTES!$C$14:$G$5000,5,FALSE))</f>
        <v>CC SCADA ALBATERENSE v1.2</v>
      </c>
      <c r="E21" s="117">
        <v>4699</v>
      </c>
      <c r="F21" s="95"/>
      <c r="G21" s="96" t="str">
        <f>IF(E21="","",VLOOKUP(E21,[1]PROJECTES!$C$14:$G$5000,4,FALSE))</f>
        <v>TA</v>
      </c>
      <c r="H21" s="118" t="s">
        <v>17</v>
      </c>
      <c r="I21" s="97" t="str">
        <f>IF(H21="","",VLOOKUP(H21,BD!B$2:C$16,2,FALSE))</f>
        <v>E</v>
      </c>
      <c r="J21" s="98">
        <v>43502</v>
      </c>
      <c r="K21" s="135">
        <f t="shared" si="2"/>
        <v>6</v>
      </c>
      <c r="L21" s="99" t="str">
        <f t="shared" ca="1" si="3"/>
        <v>-</v>
      </c>
      <c r="M21" s="93">
        <f>IF(E21="","",VLOOKUP(E21,[1]PROJECTES!$C$14:$Z$5000,21,FALSE))</f>
        <v>43535</v>
      </c>
      <c r="N21" s="100">
        <v>1</v>
      </c>
      <c r="O21" s="72" t="s">
        <v>229</v>
      </c>
      <c r="P21" s="101">
        <v>15</v>
      </c>
      <c r="Q21" s="121" t="s">
        <v>32</v>
      </c>
      <c r="R21" s="131" t="s">
        <v>723</v>
      </c>
      <c r="S21" s="91"/>
      <c r="T21" s="105"/>
    </row>
    <row r="22" spans="1:20" s="104" customFormat="1" ht="12.75" customHeight="1" x14ac:dyDescent="0.25">
      <c r="A22" s="121" t="s">
        <v>17</v>
      </c>
      <c r="B22" s="92" t="str">
        <f>IF(E22="","",VLOOKUP(E22,[1]PROJECTES!$C$14:$G$5000,2,FALSE))</f>
        <v>ORMAZA</v>
      </c>
      <c r="C22" s="121" t="s">
        <v>18</v>
      </c>
      <c r="D22" s="93" t="str">
        <f>IF(E22="","",VLOOKUP(E22,[1]PROJECTES!$C$14:$G$5000,5,FALSE))</f>
        <v>CC SCADA ALBATERENSE v1.3</v>
      </c>
      <c r="E22" s="117">
        <v>4700</v>
      </c>
      <c r="F22" s="95"/>
      <c r="G22" s="96" t="str">
        <f>IF(E22="","",VLOOKUP(E22,[1]PROJECTES!$C$14:$G$5000,4,FALSE))</f>
        <v>TA</v>
      </c>
      <c r="H22" s="118" t="s">
        <v>17</v>
      </c>
      <c r="I22" s="97" t="str">
        <f>IF(H22="","",VLOOKUP(H22,BD!B$2:C$16,2,FALSE))</f>
        <v>E</v>
      </c>
      <c r="J22" s="98">
        <v>43502</v>
      </c>
      <c r="K22" s="135">
        <f t="shared" si="2"/>
        <v>6</v>
      </c>
      <c r="L22" s="99" t="str">
        <f t="shared" ca="1" si="3"/>
        <v>-</v>
      </c>
      <c r="M22" s="93">
        <f>IF(E22="","",VLOOKUP(E22,[1]PROJECTES!$C$14:$Z$5000,21,FALSE))</f>
        <v>43535</v>
      </c>
      <c r="N22" s="100">
        <v>2</v>
      </c>
      <c r="O22" s="72" t="s">
        <v>229</v>
      </c>
      <c r="P22" s="101">
        <v>0</v>
      </c>
      <c r="Q22" s="121" t="s">
        <v>32</v>
      </c>
      <c r="R22" s="131" t="s">
        <v>725</v>
      </c>
      <c r="S22" s="91"/>
      <c r="T22" s="124"/>
    </row>
    <row r="23" spans="1:20" s="104" customFormat="1" ht="12.75" customHeight="1" x14ac:dyDescent="0.25">
      <c r="A23" s="121" t="s">
        <v>17</v>
      </c>
      <c r="B23" s="92" t="str">
        <f>IF(E23="","",VLOOKUP(E23,[1]PROJECTES!$C$14:$G$5000,2,FALSE))</f>
        <v>ORMAZA</v>
      </c>
      <c r="C23" s="121" t="s">
        <v>18</v>
      </c>
      <c r="D23" s="93" t="str">
        <f>IF(E23="","",VLOOKUP(E23,[1]PROJECTES!$C$14:$G$5000,5,FALSE))</f>
        <v>CC SCADA ALBATERENSE v1.2</v>
      </c>
      <c r="E23" s="117">
        <v>4699</v>
      </c>
      <c r="F23" s="95"/>
      <c r="G23" s="96" t="str">
        <f>IF(E23="","",VLOOKUP(E23,[1]PROJECTES!$C$14:$G$5000,4,FALSE))</f>
        <v>TA</v>
      </c>
      <c r="H23" s="118" t="s">
        <v>17</v>
      </c>
      <c r="I23" s="97" t="str">
        <f>IF(H23="","",VLOOKUP(H23,BD!B$2:C$16,2,FALSE))</f>
        <v>E</v>
      </c>
      <c r="J23" s="98">
        <v>43503</v>
      </c>
      <c r="K23" s="135">
        <f t="shared" si="2"/>
        <v>6</v>
      </c>
      <c r="L23" s="99" t="str">
        <f t="shared" ca="1" si="3"/>
        <v>-</v>
      </c>
      <c r="M23" s="93">
        <f>IF(E23="","",VLOOKUP(E23,[1]PROJECTES!$C$14:$Z$5000,21,FALSE))</f>
        <v>43535</v>
      </c>
      <c r="N23" s="100">
        <v>0</v>
      </c>
      <c r="O23" s="72" t="s">
        <v>229</v>
      </c>
      <c r="P23" s="101">
        <v>15</v>
      </c>
      <c r="Q23" s="121" t="s">
        <v>34</v>
      </c>
      <c r="R23" s="131" t="s">
        <v>771</v>
      </c>
      <c r="S23" s="91"/>
      <c r="T23" s="124"/>
    </row>
    <row r="24" spans="1:20" s="104" customFormat="1" ht="12.75" customHeight="1" x14ac:dyDescent="0.25">
      <c r="A24" s="121" t="s">
        <v>17</v>
      </c>
      <c r="B24" s="92" t="str">
        <f>IF(E24="","",VLOOKUP(E24,[1]PROJECTES!$C$14:$G$5000,2,FALSE))</f>
        <v>ORMAZA</v>
      </c>
      <c r="C24" s="121" t="s">
        <v>18</v>
      </c>
      <c r="D24" s="93" t="str">
        <f>IF(E24="","",VLOOKUP(E24,[1]PROJECTES!$C$14:$G$5000,5,FALSE))</f>
        <v>CC SCADA ALBATERENSE v1.3</v>
      </c>
      <c r="E24" s="117">
        <v>4700</v>
      </c>
      <c r="F24" s="95"/>
      <c r="G24" s="96" t="str">
        <f>IF(E24="","",VLOOKUP(E24,[1]PROJECTES!$C$14:$G$5000,4,FALSE))</f>
        <v>TA</v>
      </c>
      <c r="H24" s="118" t="s">
        <v>17</v>
      </c>
      <c r="I24" s="97" t="str">
        <f>IF(H24="","",VLOOKUP(H24,BD!B$2:C$16,2,FALSE))</f>
        <v>E</v>
      </c>
      <c r="J24" s="98">
        <v>43503</v>
      </c>
      <c r="K24" s="135">
        <f t="shared" si="2"/>
        <v>6</v>
      </c>
      <c r="L24" s="99" t="str">
        <f t="shared" ca="1" si="3"/>
        <v>-</v>
      </c>
      <c r="M24" s="93">
        <f>IF(E24="","",VLOOKUP(E24,[1]PROJECTES!$C$14:$Z$5000,21,FALSE))</f>
        <v>43535</v>
      </c>
      <c r="N24" s="100">
        <v>0</v>
      </c>
      <c r="O24" s="72" t="s">
        <v>229</v>
      </c>
      <c r="P24" s="101">
        <v>15</v>
      </c>
      <c r="Q24" s="121" t="s">
        <v>34</v>
      </c>
      <c r="R24" s="131" t="s">
        <v>771</v>
      </c>
      <c r="S24" s="91"/>
      <c r="T24" s="105"/>
    </row>
    <row r="25" spans="1:20" s="104" customFormat="1" ht="12.75" customHeight="1" x14ac:dyDescent="0.25">
      <c r="A25" s="121" t="s">
        <v>17</v>
      </c>
      <c r="B25" s="92" t="str">
        <f>IF(E25="","",VLOOKUP(E25,[1]PROJECTES!$C$14:$G$5000,2,FALSE))</f>
        <v>ORMAZA</v>
      </c>
      <c r="C25" s="121" t="s">
        <v>18</v>
      </c>
      <c r="D25" s="93" t="str">
        <f>IF(E25="","",VLOOKUP(E25,[1]PROJECTES!$C$14:$G$5000,5,FALSE))</f>
        <v>CC SCADA ALBATERENSE v1.3</v>
      </c>
      <c r="E25" s="117">
        <v>4700</v>
      </c>
      <c r="F25" s="95"/>
      <c r="G25" s="96" t="str">
        <f>IF(E25="","",VLOOKUP(E25,[1]PROJECTES!$C$14:$G$5000,4,FALSE))</f>
        <v>TA</v>
      </c>
      <c r="H25" s="118" t="s">
        <v>17</v>
      </c>
      <c r="I25" s="97" t="str">
        <f>IF(H25="","",VLOOKUP(H25,BD!B$2:C$16,2,FALSE))</f>
        <v>E</v>
      </c>
      <c r="J25" s="98">
        <v>43529</v>
      </c>
      <c r="K25" s="135">
        <f t="shared" si="2"/>
        <v>10</v>
      </c>
      <c r="L25" s="99" t="str">
        <f t="shared" ca="1" si="3"/>
        <v>-</v>
      </c>
      <c r="M25" s="93">
        <f>IF(E25="","",VLOOKUP(E25,[1]PROJECTES!$C$14:$Z$5000,21,FALSE))</f>
        <v>43535</v>
      </c>
      <c r="N25" s="100">
        <v>0</v>
      </c>
      <c r="O25" s="72" t="s">
        <v>229</v>
      </c>
      <c r="P25" s="101">
        <v>10</v>
      </c>
      <c r="Q25" s="121" t="s">
        <v>19</v>
      </c>
      <c r="R25" s="131" t="s">
        <v>1026</v>
      </c>
      <c r="S25" s="91"/>
      <c r="T25" s="124"/>
    </row>
    <row r="26" spans="1:20" s="104" customFormat="1" ht="12.75" customHeight="1" x14ac:dyDescent="0.25">
      <c r="A26" s="121" t="s">
        <v>44</v>
      </c>
      <c r="B26" s="92" t="str">
        <f>IF(E26="","",VLOOKUP(E26,[1]PROJECTES!$C$14:$G$5000,2,FALSE))</f>
        <v>EYPESA</v>
      </c>
      <c r="C26" s="121" t="s">
        <v>106</v>
      </c>
      <c r="D26" s="93" t="str">
        <f>IF(E26="","",VLOOKUP(E26,[1]PROJECTES!$C$14:$G$5000,5,FALSE))</f>
        <v>Reparacio RTU S.E. PONENT v3.0</v>
      </c>
      <c r="E26" s="117">
        <v>5109</v>
      </c>
      <c r="F26" s="95"/>
      <c r="G26" s="96" t="str">
        <f>IF(E26="","",VLOOKUP(E26,[1]PROJECTES!$C$14:$G$5000,4,FALSE))</f>
        <v>TA</v>
      </c>
      <c r="H26" s="118" t="s">
        <v>44</v>
      </c>
      <c r="I26" s="97" t="str">
        <f>IF(H26="","",VLOOKUP(H26,BD!B$2:C$16,2,FALSE))</f>
        <v>E</v>
      </c>
      <c r="J26" s="98">
        <v>43468</v>
      </c>
      <c r="K26" s="135">
        <f t="shared" si="2"/>
        <v>1</v>
      </c>
      <c r="L26" s="99" t="str">
        <f t="shared" ca="1" si="3"/>
        <v>-</v>
      </c>
      <c r="M26" s="93">
        <f>IF(E26="","",VLOOKUP(E26,[1]PROJECTES!$C$14:$Z$5000,21,FALSE))</f>
        <v>43473</v>
      </c>
      <c r="N26" s="100">
        <v>2</v>
      </c>
      <c r="O26" s="72" t="s">
        <v>229</v>
      </c>
      <c r="P26" s="101">
        <v>0</v>
      </c>
      <c r="Q26" s="121" t="s">
        <v>43</v>
      </c>
      <c r="R26" s="131" t="s">
        <v>353</v>
      </c>
      <c r="S26" s="91"/>
      <c r="T26" s="105"/>
    </row>
    <row r="27" spans="1:20" s="104" customFormat="1" ht="12.75" customHeight="1" x14ac:dyDescent="0.25">
      <c r="A27" s="121" t="s">
        <v>44</v>
      </c>
      <c r="B27" s="92" t="str">
        <f>IF(E27="","",VLOOKUP(E27,[1]PROJECTES!$C$14:$G$5000,2,FALSE))</f>
        <v>SITEL</v>
      </c>
      <c r="C27" s="121" t="s">
        <v>106</v>
      </c>
      <c r="D27" s="93" t="str">
        <f>IF(E27="","",VLOOKUP(E27,[1]PROJECTES!$C$14:$G$5000,5,FALSE))</f>
        <v>RTU S.E. CENTELLES (EYPESA) v2.0</v>
      </c>
      <c r="E27" s="117">
        <v>4057</v>
      </c>
      <c r="F27" s="95"/>
      <c r="G27" s="96" t="str">
        <f>IF(E27="","",VLOOKUP(E27,[1]PROJECTES!$C$14:$G$5000,4,FALSE))</f>
        <v>OB</v>
      </c>
      <c r="H27" s="118" t="s">
        <v>44</v>
      </c>
      <c r="I27" s="97" t="str">
        <f>IF(H27="","",VLOOKUP(H27,BD!B$2:C$16,2,FALSE))</f>
        <v>E</v>
      </c>
      <c r="J27" s="98">
        <v>43468</v>
      </c>
      <c r="K27" s="135">
        <f t="shared" si="2"/>
        <v>1</v>
      </c>
      <c r="L27" s="99">
        <f t="shared" ca="1" si="3"/>
        <v>-704</v>
      </c>
      <c r="M27" s="93">
        <f>IF(E27="","",VLOOKUP(E27,[1]PROJECTES!$C$14:$Z$5000,21,FALSE))</f>
        <v>42916</v>
      </c>
      <c r="N27" s="100">
        <v>3</v>
      </c>
      <c r="O27" s="72" t="s">
        <v>229</v>
      </c>
      <c r="P27" s="101">
        <v>0</v>
      </c>
      <c r="Q27" s="121" t="s">
        <v>40</v>
      </c>
      <c r="R27" s="131" t="s">
        <v>354</v>
      </c>
      <c r="S27" s="91"/>
      <c r="T27" s="105"/>
    </row>
    <row r="28" spans="1:20" s="104" customFormat="1" ht="12.75" customHeight="1" x14ac:dyDescent="0.25">
      <c r="A28" s="121" t="s">
        <v>44</v>
      </c>
      <c r="B28" s="92" t="str">
        <f>IF(E28="","",VLOOKUP(E28,[1]PROJECTES!$C$14:$G$5000,2,FALSE))</f>
        <v>EYPESA</v>
      </c>
      <c r="C28" s="121" t="s">
        <v>106</v>
      </c>
      <c r="D28" s="93" t="str">
        <f>IF(E28="","",VLOOKUP(E28,[1]PROJECTES!$C$14:$G$5000,5,FALSE))</f>
        <v>Reparacio RTU S.E. PONENT v3.0</v>
      </c>
      <c r="E28" s="117">
        <v>5109</v>
      </c>
      <c r="F28" s="95"/>
      <c r="G28" s="96" t="str">
        <f>IF(E28="","",VLOOKUP(E28,[1]PROJECTES!$C$14:$G$5000,4,FALSE))</f>
        <v>TA</v>
      </c>
      <c r="H28" s="118" t="s">
        <v>44</v>
      </c>
      <c r="I28" s="97" t="str">
        <f>IF(H28="","",VLOOKUP(H28,BD!B$2:C$16,2,FALSE))</f>
        <v>E</v>
      </c>
      <c r="J28" s="98">
        <v>43468</v>
      </c>
      <c r="K28" s="135">
        <f t="shared" si="2"/>
        <v>1</v>
      </c>
      <c r="L28" s="99" t="str">
        <f t="shared" ca="1" si="3"/>
        <v>-</v>
      </c>
      <c r="M28" s="93">
        <f>IF(E28="","",VLOOKUP(E28,[1]PROJECTES!$C$14:$Z$5000,21,FALSE))</f>
        <v>43473</v>
      </c>
      <c r="N28" s="100">
        <v>1</v>
      </c>
      <c r="O28" s="72" t="s">
        <v>229</v>
      </c>
      <c r="P28" s="101">
        <v>0</v>
      </c>
      <c r="Q28" s="121" t="s">
        <v>43</v>
      </c>
      <c r="R28" s="131" t="s">
        <v>355</v>
      </c>
      <c r="S28" s="91"/>
      <c r="T28" s="105"/>
    </row>
    <row r="29" spans="1:20" s="104" customFormat="1" ht="12.75" customHeight="1" x14ac:dyDescent="0.25">
      <c r="A29" s="121" t="s">
        <v>35</v>
      </c>
      <c r="B29" s="92" t="str">
        <f>IF(E29="","",VLOOKUP(E29,[1]PROJECTES!$C$14:$G$5000,2,FALSE))</f>
        <v>SITEL</v>
      </c>
      <c r="C29" s="121" t="s">
        <v>181</v>
      </c>
      <c r="D29" s="93" t="str">
        <f>IF(E29="","",VLOOKUP(E29,[1]PROJECTES!$C$14:$G$5000,5,FALSE))</f>
        <v>INCAPACITAT LABORAL TRANSITORIA</v>
      </c>
      <c r="E29" s="117" t="s">
        <v>362</v>
      </c>
      <c r="F29" s="95"/>
      <c r="G29" s="96" t="str">
        <f>IF(E29="","",VLOOKUP(E29,[1]PROJECTES!$C$14:$G$5000,4,FALSE))</f>
        <v>OB</v>
      </c>
      <c r="H29" s="118" t="s">
        <v>35</v>
      </c>
      <c r="I29" s="97" t="str">
        <f>IF(H29="","",VLOOKUP(H29,BD!B$2:C$16,2,FALSE))</f>
        <v>E</v>
      </c>
      <c r="J29" s="98">
        <v>43468</v>
      </c>
      <c r="K29" s="135">
        <f t="shared" si="2"/>
        <v>1</v>
      </c>
      <c r="L29" s="99">
        <f t="shared" ca="1" si="3"/>
        <v>210</v>
      </c>
      <c r="M29" s="93">
        <f>IF(E29="","",VLOOKUP(E29,[1]PROJECTES!$C$14:$Z$5000,21,FALSE))</f>
        <v>43830</v>
      </c>
      <c r="N29" s="100">
        <v>8</v>
      </c>
      <c r="O29" s="72" t="s">
        <v>229</v>
      </c>
      <c r="P29" s="101">
        <v>0</v>
      </c>
      <c r="Q29" s="121" t="s">
        <v>360</v>
      </c>
      <c r="R29" s="102"/>
      <c r="S29" s="91"/>
      <c r="T29" s="105"/>
    </row>
    <row r="30" spans="1:20" s="104" customFormat="1" ht="12.75" customHeight="1" x14ac:dyDescent="0.25">
      <c r="A30" s="121" t="s">
        <v>47</v>
      </c>
      <c r="B30" s="92" t="str">
        <f>IF(E30="","",VLOOKUP(E30,[1]PROJECTES!$C$14:$G$5000,2,FALSE))</f>
        <v>EMSA</v>
      </c>
      <c r="C30" s="121" t="s">
        <v>135</v>
      </c>
      <c r="D30" s="93" t="str">
        <f>IF(E30="","",VLOOKUP(E30,[1]PROJECTES!$C$14:$G$5000,5,FALSE))</f>
        <v>MANTENIMENT SCADA TEDIS.Net EMSA 01/03/2018 - 28/02/2019</v>
      </c>
      <c r="E30" s="117">
        <v>4617</v>
      </c>
      <c r="F30" s="95"/>
      <c r="G30" s="96" t="str">
        <f>IF(E30="","",VLOOKUP(E30,[1]PROJECTES!$C$14:$G$5000,4,FALSE))</f>
        <v>TA</v>
      </c>
      <c r="H30" s="118" t="s">
        <v>47</v>
      </c>
      <c r="I30" s="97" t="str">
        <f>IF(H30="","",VLOOKUP(H30,BD!B$2:C$16,2,FALSE))</f>
        <v>E</v>
      </c>
      <c r="J30" s="98">
        <v>43468</v>
      </c>
      <c r="K30" s="135">
        <f t="shared" si="2"/>
        <v>1</v>
      </c>
      <c r="L30" s="99" t="str">
        <f t="shared" ca="1" si="3"/>
        <v>-</v>
      </c>
      <c r="M30" s="93">
        <f>IF(E30="","",VLOOKUP(E30,[1]PROJECTES!$C$14:$Z$5000,21,FALSE))</f>
        <v>43524</v>
      </c>
      <c r="N30" s="100">
        <v>4</v>
      </c>
      <c r="O30" s="72" t="s">
        <v>229</v>
      </c>
      <c r="P30" s="101">
        <v>0</v>
      </c>
      <c r="Q30" s="121" t="s">
        <v>59</v>
      </c>
      <c r="R30" s="131" t="s">
        <v>387</v>
      </c>
      <c r="S30" s="91"/>
      <c r="T30" s="105"/>
    </row>
    <row r="31" spans="1:20" s="104" customFormat="1" ht="12.75" customHeight="1" x14ac:dyDescent="0.25">
      <c r="A31" s="121" t="s">
        <v>47</v>
      </c>
      <c r="B31" s="92" t="str">
        <f>IF(E31="","",VLOOKUP(E31,[1]PROJECTES!$C$14:$G$5000,2,FALSE))</f>
        <v>SAMENE</v>
      </c>
      <c r="C31" s="121" t="s">
        <v>166</v>
      </c>
      <c r="D31" s="93" t="str">
        <f>IF(E31="","",VLOOKUP(E31,[1]PROJECTES!$C$14:$G$5000,5,FALSE))</f>
        <v>CC SCADA TEDIS.Net SAMPOL v1.0</v>
      </c>
      <c r="E31" s="117">
        <v>3897</v>
      </c>
      <c r="F31" s="95"/>
      <c r="G31" s="96" t="str">
        <f>IF(E31="","",VLOOKUP(E31,[1]PROJECTES!$C$14:$G$5000,4,FALSE))</f>
        <v>OB</v>
      </c>
      <c r="H31" s="118" t="s">
        <v>47</v>
      </c>
      <c r="I31" s="97" t="str">
        <f>IF(H31="","",VLOOKUP(H31,BD!B$2:C$16,2,FALSE))</f>
        <v>E</v>
      </c>
      <c r="J31" s="98">
        <v>43468</v>
      </c>
      <c r="K31" s="135">
        <f t="shared" si="2"/>
        <v>1</v>
      </c>
      <c r="L31" s="99">
        <f t="shared" ca="1" si="3"/>
        <v>-704</v>
      </c>
      <c r="M31" s="93">
        <f>IF(E31="","",VLOOKUP(E31,[1]PROJECTES!$C$14:$Z$5000,21,FALSE))</f>
        <v>42916</v>
      </c>
      <c r="N31" s="100">
        <v>4</v>
      </c>
      <c r="O31" s="72" t="s">
        <v>229</v>
      </c>
      <c r="P31" s="101">
        <v>0</v>
      </c>
      <c r="Q31" s="121" t="s">
        <v>59</v>
      </c>
      <c r="R31" s="131" t="s">
        <v>388</v>
      </c>
      <c r="S31" s="91"/>
      <c r="T31" s="105"/>
    </row>
    <row r="32" spans="1:20" s="104" customFormat="1" ht="12.75" customHeight="1" x14ac:dyDescent="0.25">
      <c r="A32" s="121" t="s">
        <v>24</v>
      </c>
      <c r="B32" s="92" t="str">
        <f>IF(E32="","",VLOOKUP(E32,[1]PROJECTES!$C$14:$G$5000,2,FALSE))</f>
        <v>SITEL</v>
      </c>
      <c r="C32" s="121" t="s">
        <v>181</v>
      </c>
      <c r="D32" s="93" t="str">
        <f>IF(E32="","",VLOOKUP(E32,[1]PROJECTES!$C$14:$G$5000,5,FALSE))</f>
        <v>INCAPACITAT LABORAL TRANSITORIA</v>
      </c>
      <c r="E32" s="117" t="s">
        <v>362</v>
      </c>
      <c r="F32" s="95"/>
      <c r="G32" s="96" t="str">
        <f>IF(E32="","",VLOOKUP(E32,[1]PROJECTES!$C$14:$G$5000,4,FALSE))</f>
        <v>OB</v>
      </c>
      <c r="H32" s="118" t="s">
        <v>24</v>
      </c>
      <c r="I32" s="97" t="str">
        <f>IF(H32="","",VLOOKUP(H32,BD!B$2:C$16,2,FALSE))</f>
        <v>E</v>
      </c>
      <c r="J32" s="98">
        <v>43468</v>
      </c>
      <c r="K32" s="135">
        <f t="shared" si="2"/>
        <v>1</v>
      </c>
      <c r="L32" s="99">
        <f t="shared" ca="1" si="3"/>
        <v>210</v>
      </c>
      <c r="M32" s="93">
        <f>IF(E32="","",VLOOKUP(E32,[1]PROJECTES!$C$14:$Z$5000,21,FALSE))</f>
        <v>43830</v>
      </c>
      <c r="N32" s="100">
        <v>8</v>
      </c>
      <c r="O32" s="72" t="s">
        <v>229</v>
      </c>
      <c r="P32" s="101">
        <v>0</v>
      </c>
      <c r="Q32" s="154"/>
      <c r="R32" s="131"/>
      <c r="S32" s="91"/>
      <c r="T32" s="105"/>
    </row>
    <row r="33" spans="1:20" s="104" customFormat="1" ht="12.75" customHeight="1" x14ac:dyDescent="0.25">
      <c r="A33" s="121" t="s">
        <v>44</v>
      </c>
      <c r="B33" s="92" t="str">
        <f>IF(E33="","",VLOOKUP(E33,[1]PROJECTES!$C$14:$G$5000,2,FALSE))</f>
        <v>EAECEU</v>
      </c>
      <c r="C33" s="121" t="s">
        <v>88</v>
      </c>
      <c r="D33" s="93" t="str">
        <f>IF(E33="","",VLOOKUP(E33,[1]PROJECTES!$C$14:$G$5000,5,FALSE))</f>
        <v>MANTENIMENT CSSat CEUTA 2019-01</v>
      </c>
      <c r="E33" s="117">
        <v>5080</v>
      </c>
      <c r="F33" s="95"/>
      <c r="G33" s="96" t="str">
        <f>IF(E33="","",VLOOKUP(E33,[1]PROJECTES!$C$14:$G$5000,4,FALSE))</f>
        <v>TA</v>
      </c>
      <c r="H33" s="118" t="s">
        <v>44</v>
      </c>
      <c r="I33" s="97" t="str">
        <f>IF(H33="","",VLOOKUP(H33,BD!B$2:C$16,2,FALSE))</f>
        <v>E</v>
      </c>
      <c r="J33" s="98">
        <v>43468</v>
      </c>
      <c r="K33" s="135">
        <f t="shared" si="2"/>
        <v>1</v>
      </c>
      <c r="L33" s="99" t="str">
        <f t="shared" ca="1" si="3"/>
        <v>-</v>
      </c>
      <c r="M33" s="93">
        <f>IF(E33="","",VLOOKUP(E33,[1]PROJECTES!$C$14:$Z$5000,21,FALSE))</f>
        <v>43496</v>
      </c>
      <c r="N33" s="100">
        <v>4</v>
      </c>
      <c r="O33" s="72" t="s">
        <v>229</v>
      </c>
      <c r="P33" s="101">
        <v>0</v>
      </c>
      <c r="Q33" s="121" t="s">
        <v>59</v>
      </c>
      <c r="R33" s="131" t="s">
        <v>865</v>
      </c>
      <c r="S33" s="91"/>
      <c r="T33" s="105"/>
    </row>
    <row r="34" spans="1:20" s="104" customFormat="1" ht="12.75" customHeight="1" x14ac:dyDescent="0.25">
      <c r="A34" s="121"/>
      <c r="B34" s="92" t="str">
        <f>IF(E34="","",VLOOKUP(E34,[1]PROJECTES!$C$14:$G$5000,2,FALSE))</f>
        <v>SITEL</v>
      </c>
      <c r="C34" s="121"/>
      <c r="D34" s="93" t="str">
        <f>IF(E34="","",VLOOKUP(E34,[1]PROJECTES!$C$14:$G$5000,5,FALSE))</f>
        <v>PENDENT D'ASSIGNAR</v>
      </c>
      <c r="E34" s="117" t="s">
        <v>278</v>
      </c>
      <c r="F34" s="95"/>
      <c r="G34" s="96" t="str">
        <f>IF(E34="","",VLOOKUP(E34,[1]PROJECTES!$C$14:$G$5000,4,FALSE))</f>
        <v>OB</v>
      </c>
      <c r="H34" s="118" t="s">
        <v>44</v>
      </c>
      <c r="I34" s="97" t="str">
        <f>IF(H34="","",VLOOKUP(H34,BD!B$2:C$16,2,FALSE))</f>
        <v>E</v>
      </c>
      <c r="J34" s="98">
        <v>43468</v>
      </c>
      <c r="K34" s="135">
        <f t="shared" si="2"/>
        <v>1</v>
      </c>
      <c r="L34" s="99">
        <f t="shared" ca="1" si="3"/>
        <v>210</v>
      </c>
      <c r="M34" s="93">
        <f>IF(E34="","",VLOOKUP(E34,[1]PROJECTES!$C$14:$Z$5000,21,FALSE))</f>
        <v>43830</v>
      </c>
      <c r="N34" s="100"/>
      <c r="O34" s="72" t="s">
        <v>229</v>
      </c>
      <c r="P34" s="101"/>
      <c r="Q34" s="121"/>
      <c r="R34" s="102"/>
      <c r="S34" s="91"/>
      <c r="T34" s="105"/>
    </row>
    <row r="35" spans="1:20" s="104" customFormat="1" ht="12.75" customHeight="1" x14ac:dyDescent="0.25">
      <c r="A35" s="121"/>
      <c r="B35" s="92" t="str">
        <f>IF(E35="","",VLOOKUP(E35,[1]PROJECTES!$C$14:$G$5000,2,FALSE))</f>
        <v>SITEL</v>
      </c>
      <c r="C35" s="121"/>
      <c r="D35" s="93" t="str">
        <f>IF(E35="","",VLOOKUP(E35,[1]PROJECTES!$C$14:$G$5000,5,FALSE))</f>
        <v>PENDENT D'ASSIGNAR</v>
      </c>
      <c r="E35" s="117" t="s">
        <v>278</v>
      </c>
      <c r="F35" s="95"/>
      <c r="G35" s="96" t="str">
        <f>IF(E35="","",VLOOKUP(E35,[1]PROJECTES!$C$14:$G$5000,4,FALSE))</f>
        <v>OB</v>
      </c>
      <c r="H35" s="118" t="s">
        <v>44</v>
      </c>
      <c r="I35" s="97" t="str">
        <f>IF(H35="","",VLOOKUP(H35,BD!B$2:C$16,2,FALSE))</f>
        <v>E</v>
      </c>
      <c r="J35" s="98">
        <v>43468</v>
      </c>
      <c r="K35" s="135">
        <f t="shared" si="2"/>
        <v>1</v>
      </c>
      <c r="L35" s="99">
        <f t="shared" ca="1" si="3"/>
        <v>210</v>
      </c>
      <c r="M35" s="93">
        <f>IF(E35="","",VLOOKUP(E35,[1]PROJECTES!$C$14:$Z$5000,21,FALSE))</f>
        <v>43830</v>
      </c>
      <c r="N35" s="100"/>
      <c r="O35" s="72" t="s">
        <v>229</v>
      </c>
      <c r="P35" s="101"/>
      <c r="Q35" s="121"/>
      <c r="R35" s="102"/>
      <c r="S35" s="91"/>
      <c r="T35" s="105"/>
    </row>
    <row r="36" spans="1:20" s="104" customFormat="1" ht="12.75" customHeight="1" x14ac:dyDescent="0.25">
      <c r="A36" s="121"/>
      <c r="B36" s="92" t="str">
        <f>IF(E36="","",VLOOKUP(E36,[1]PROJECTES!$C$14:$G$5000,2,FALSE))</f>
        <v>SITEL</v>
      </c>
      <c r="C36" s="121"/>
      <c r="D36" s="93" t="str">
        <f>IF(E36="","",VLOOKUP(E36,[1]PROJECTES!$C$14:$G$5000,5,FALSE))</f>
        <v>PENDENT D'ASSIGNAR</v>
      </c>
      <c r="E36" s="117" t="s">
        <v>278</v>
      </c>
      <c r="F36" s="95"/>
      <c r="G36" s="96" t="str">
        <f>IF(E36="","",VLOOKUP(E36,[1]PROJECTES!$C$14:$G$5000,4,FALSE))</f>
        <v>OB</v>
      </c>
      <c r="H36" s="118" t="s">
        <v>44</v>
      </c>
      <c r="I36" s="97" t="str">
        <f>IF(H36="","",VLOOKUP(H36,BD!B$2:C$16,2,FALSE))</f>
        <v>E</v>
      </c>
      <c r="J36" s="98">
        <v>43468</v>
      </c>
      <c r="K36" s="135">
        <f t="shared" si="2"/>
        <v>1</v>
      </c>
      <c r="L36" s="99">
        <f t="shared" ca="1" si="3"/>
        <v>210</v>
      </c>
      <c r="M36" s="93">
        <f>IF(E36="","",VLOOKUP(E36,[1]PROJECTES!$C$14:$Z$5000,21,FALSE))</f>
        <v>43830</v>
      </c>
      <c r="N36" s="100"/>
      <c r="O36" s="72" t="s">
        <v>229</v>
      </c>
      <c r="P36" s="101"/>
      <c r="Q36" s="121"/>
      <c r="R36" s="102"/>
      <c r="S36" s="106"/>
      <c r="T36" s="105"/>
    </row>
    <row r="37" spans="1:20" s="104" customFormat="1" ht="12.75" customHeight="1" x14ac:dyDescent="0.25">
      <c r="A37" s="121"/>
      <c r="B37" s="92" t="str">
        <f>IF(E37="","",VLOOKUP(E37,[1]PROJECTES!$C$14:$G$5000,2,FALSE))</f>
        <v>SITEL</v>
      </c>
      <c r="C37" s="121"/>
      <c r="D37" s="93" t="str">
        <f>IF(E37="","",VLOOKUP(E37,[1]PROJECTES!$C$14:$G$5000,5,FALSE))</f>
        <v>PENDENT D'ASSIGNAR</v>
      </c>
      <c r="E37" s="117" t="s">
        <v>278</v>
      </c>
      <c r="F37" s="95"/>
      <c r="G37" s="96" t="str">
        <f>IF(E37="","",VLOOKUP(E37,[1]PROJECTES!$C$14:$G$5000,4,FALSE))</f>
        <v>OB</v>
      </c>
      <c r="H37" s="118" t="s">
        <v>44</v>
      </c>
      <c r="I37" s="97" t="str">
        <f>IF(H37="","",VLOOKUP(H37,BD!B$2:C$16,2,FALSE))</f>
        <v>E</v>
      </c>
      <c r="J37" s="98">
        <v>43468</v>
      </c>
      <c r="K37" s="135">
        <f t="shared" si="2"/>
        <v>1</v>
      </c>
      <c r="L37" s="99">
        <f t="shared" ca="1" si="3"/>
        <v>210</v>
      </c>
      <c r="M37" s="93">
        <f>IF(E37="","",VLOOKUP(E37,[1]PROJECTES!$C$14:$Z$5000,21,FALSE))</f>
        <v>43830</v>
      </c>
      <c r="N37" s="100"/>
      <c r="O37" s="72" t="s">
        <v>229</v>
      </c>
      <c r="P37" s="101"/>
      <c r="Q37" s="121"/>
      <c r="R37" s="102"/>
      <c r="S37" s="106"/>
      <c r="T37" s="105"/>
    </row>
    <row r="38" spans="1:20" s="104" customFormat="1" ht="12.75" customHeight="1" x14ac:dyDescent="0.25">
      <c r="A38" s="121" t="s">
        <v>12</v>
      </c>
      <c r="B38" s="92" t="str">
        <f>IF(E38="","",VLOOKUP(E38,[1]PROJECTES!$C$14:$G$5000,2,FALSE))</f>
        <v>SITEL</v>
      </c>
      <c r="C38" s="121" t="s">
        <v>135</v>
      </c>
      <c r="D38" s="93" t="str">
        <f>IF(E38="","",VLOOKUP(E38,[1]PROJECTES!$C$14:$G$5000,5,FALSE))</f>
        <v>PENDENT D'ASSIGNAR</v>
      </c>
      <c r="E38" s="117" t="s">
        <v>278</v>
      </c>
      <c r="F38" s="95"/>
      <c r="G38" s="96" t="str">
        <f>IF(E38="","",VLOOKUP(E38,[1]PROJECTES!$C$14:$G$5000,4,FALSE))</f>
        <v>OB</v>
      </c>
      <c r="H38" s="118" t="s">
        <v>12</v>
      </c>
      <c r="I38" s="97" t="str">
        <f>IF(H38="","",VLOOKUP(H38,BD!B$2:C$16,2,FALSE))</f>
        <v>E</v>
      </c>
      <c r="J38" s="98">
        <v>43469</v>
      </c>
      <c r="K38" s="135">
        <f t="shared" si="2"/>
        <v>1</v>
      </c>
      <c r="L38" s="99">
        <f t="shared" ca="1" si="3"/>
        <v>210</v>
      </c>
      <c r="M38" s="93">
        <f>IF(E38="","",VLOOKUP(E38,[1]PROJECTES!$C$14:$Z$5000,21,FALSE))</f>
        <v>43830</v>
      </c>
      <c r="N38" s="100">
        <v>0</v>
      </c>
      <c r="O38" s="72" t="s">
        <v>229</v>
      </c>
      <c r="P38" s="101">
        <v>30</v>
      </c>
      <c r="Q38" s="128" t="s">
        <v>59</v>
      </c>
      <c r="R38" s="120" t="s">
        <v>281</v>
      </c>
      <c r="S38" s="121"/>
    </row>
    <row r="39" spans="1:20" s="104" customFormat="1" ht="12.75" customHeight="1" x14ac:dyDescent="0.25">
      <c r="A39" s="121" t="s">
        <v>12</v>
      </c>
      <c r="B39" s="92" t="str">
        <f>IF(E39="","",VLOOKUP(E39,[1]PROJECTES!$C$14:$G$5000,2,FALSE))</f>
        <v>EMSA</v>
      </c>
      <c r="C39" s="121" t="s">
        <v>135</v>
      </c>
      <c r="D39" s="93" t="str">
        <f>IF(E39="","",VLOOKUP(E39,[1]PROJECTES!$C$14:$G$5000,5,FALSE))</f>
        <v>MANTENIMENT SCADA TEDIS.Net EMSA 01/03/2018 - 28/02/2019</v>
      </c>
      <c r="E39" s="117">
        <v>4617</v>
      </c>
      <c r="F39" s="95"/>
      <c r="G39" s="96" t="str">
        <f>IF(E39="","",VLOOKUP(E39,[1]PROJECTES!$C$14:$G$5000,4,FALSE))</f>
        <v>TA</v>
      </c>
      <c r="H39" s="118" t="s">
        <v>12</v>
      </c>
      <c r="I39" s="97" t="str">
        <f>IF(H39="","",VLOOKUP(H39,BD!B$2:C$16,2,FALSE))</f>
        <v>E</v>
      </c>
      <c r="J39" s="98">
        <v>43469</v>
      </c>
      <c r="K39" s="135">
        <f t="shared" si="2"/>
        <v>1</v>
      </c>
      <c r="L39" s="99" t="str">
        <f t="shared" ca="1" si="3"/>
        <v>-</v>
      </c>
      <c r="M39" s="93">
        <f>IF(E39="","",VLOOKUP(E39,[1]PROJECTES!$C$14:$Z$5000,21,FALSE))</f>
        <v>43524</v>
      </c>
      <c r="N39" s="100">
        <v>0</v>
      </c>
      <c r="O39" s="72" t="s">
        <v>229</v>
      </c>
      <c r="P39" s="101">
        <v>30</v>
      </c>
      <c r="Q39" s="128" t="s">
        <v>59</v>
      </c>
      <c r="R39" s="120" t="s">
        <v>282</v>
      </c>
      <c r="S39" s="108"/>
    </row>
    <row r="40" spans="1:20" s="104" customFormat="1" ht="12.75" customHeight="1" x14ac:dyDescent="0.25">
      <c r="A40" s="121" t="s">
        <v>12</v>
      </c>
      <c r="B40" s="92" t="str">
        <f>IF(E40="","",VLOOKUP(E40,[1]PROJECTES!$C$14:$G$5000,2,FALSE))</f>
        <v>SITEL</v>
      </c>
      <c r="C40" s="121" t="s">
        <v>181</v>
      </c>
      <c r="D40" s="93" t="str">
        <f>IF(E40="","",VLOOKUP(E40,[1]PROJECTES!$C$14:$G$5000,5,FALSE))</f>
        <v>AFERS EMPRESA</v>
      </c>
      <c r="E40" s="117" t="s">
        <v>283</v>
      </c>
      <c r="F40" s="95"/>
      <c r="G40" s="96" t="str">
        <f>IF(E40="","",VLOOKUP(E40,[1]PROJECTES!$C$14:$G$5000,4,FALSE))</f>
        <v>OB</v>
      </c>
      <c r="H40" s="118" t="s">
        <v>12</v>
      </c>
      <c r="I40" s="97" t="str">
        <f>IF(H40="","",VLOOKUP(H40,BD!B$2:C$16,2,FALSE))</f>
        <v>E</v>
      </c>
      <c r="J40" s="98">
        <v>43469</v>
      </c>
      <c r="K40" s="135">
        <f t="shared" si="2"/>
        <v>1</v>
      </c>
      <c r="L40" s="99">
        <f t="shared" ca="1" si="3"/>
        <v>210</v>
      </c>
      <c r="M40" s="93">
        <f>IF(E40="","",VLOOKUP(E40,[1]PROJECTES!$C$14:$Z$5000,21,FALSE))</f>
        <v>43830</v>
      </c>
      <c r="N40" s="100">
        <v>1</v>
      </c>
      <c r="O40" s="72" t="s">
        <v>229</v>
      </c>
      <c r="P40" s="101">
        <v>0</v>
      </c>
      <c r="Q40" s="130" t="s">
        <v>11</v>
      </c>
      <c r="R40" s="120" t="s">
        <v>284</v>
      </c>
      <c r="S40" s="121"/>
    </row>
    <row r="41" spans="1:20" s="104" customFormat="1" ht="12.75" customHeight="1" x14ac:dyDescent="0.25">
      <c r="A41" s="121" t="s">
        <v>12</v>
      </c>
      <c r="B41" s="92" t="str">
        <f>IF(E41="","",VLOOKUP(E41,[1]PROJECTES!$C$14:$G$5000,2,FALSE))</f>
        <v>SITEL</v>
      </c>
      <c r="C41" s="121" t="s">
        <v>181</v>
      </c>
      <c r="D41" s="93" t="str">
        <f>IF(E41="","",VLOOKUP(E41,[1]PROJECTES!$C$14:$G$5000,5,FALSE))</f>
        <v>AFERS EMPRESA</v>
      </c>
      <c r="E41" s="117" t="s">
        <v>283</v>
      </c>
      <c r="F41" s="95"/>
      <c r="G41" s="96" t="str">
        <f>IF(E41="","",VLOOKUP(E41,[1]PROJECTES!$C$14:$G$5000,4,FALSE))</f>
        <v>OB</v>
      </c>
      <c r="H41" s="118" t="s">
        <v>12</v>
      </c>
      <c r="I41" s="97" t="str">
        <f>IF(H41="","",VLOOKUP(H41,BD!B$2:C$16,2,FALSE))</f>
        <v>E</v>
      </c>
      <c r="J41" s="98">
        <v>43469</v>
      </c>
      <c r="K41" s="135">
        <f t="shared" si="2"/>
        <v>1</v>
      </c>
      <c r="L41" s="99">
        <f t="shared" ca="1" si="3"/>
        <v>210</v>
      </c>
      <c r="M41" s="93">
        <f>IF(E41="","",VLOOKUP(E41,[1]PROJECTES!$C$14:$Z$5000,21,FALSE))</f>
        <v>43830</v>
      </c>
      <c r="N41" s="100">
        <v>1</v>
      </c>
      <c r="O41" s="72" t="s">
        <v>229</v>
      </c>
      <c r="P41" s="101">
        <v>0</v>
      </c>
      <c r="Q41" s="130" t="s">
        <v>336</v>
      </c>
      <c r="R41" s="120" t="s">
        <v>286</v>
      </c>
      <c r="S41" s="157"/>
      <c r="T41" s="105"/>
    </row>
    <row r="42" spans="1:20" s="104" customFormat="1" ht="12.75" customHeight="1" x14ac:dyDescent="0.25">
      <c r="A42" s="121" t="s">
        <v>12</v>
      </c>
      <c r="B42" s="92" t="str">
        <f>IF(E42="","",VLOOKUP(E42,[1]PROJECTES!$C$14:$G$5000,2,FALSE))</f>
        <v>SITEL</v>
      </c>
      <c r="C42" s="121" t="s">
        <v>181</v>
      </c>
      <c r="D42" s="93" t="str">
        <f>IF(E42="","",VLOOKUP(E42,[1]PROJECTES!$C$14:$G$5000,5,FALSE))</f>
        <v>SCADA TEDIS.Net (Test i Resolucio Bugs SW)</v>
      </c>
      <c r="E42" s="117" t="s">
        <v>538</v>
      </c>
      <c r="F42" s="95"/>
      <c r="G42" s="96" t="str">
        <f>IF(E42="","",VLOOKUP(E42,[1]PROJECTES!$C$14:$G$5000,4,FALSE))</f>
        <v>OB</v>
      </c>
      <c r="H42" s="118" t="s">
        <v>12</v>
      </c>
      <c r="I42" s="97" t="str">
        <f>IF(H42="","",VLOOKUP(H42,BD!B$2:C$16,2,FALSE))</f>
        <v>E</v>
      </c>
      <c r="J42" s="98">
        <v>43469</v>
      </c>
      <c r="K42" s="135">
        <f t="shared" si="2"/>
        <v>1</v>
      </c>
      <c r="L42" s="99">
        <f t="shared" ca="1" si="3"/>
        <v>210</v>
      </c>
      <c r="M42" s="93">
        <f>IF(E42="","",VLOOKUP(E42,[1]PROJECTES!$C$14:$Z$5000,21,FALSE))</f>
        <v>43830</v>
      </c>
      <c r="N42" s="100">
        <v>4</v>
      </c>
      <c r="O42" s="72" t="s">
        <v>229</v>
      </c>
      <c r="P42" s="101">
        <v>0</v>
      </c>
      <c r="Q42" s="119" t="s">
        <v>43</v>
      </c>
      <c r="R42" s="120" t="s">
        <v>287</v>
      </c>
      <c r="S42" s="154"/>
      <c r="T42" s="105"/>
    </row>
    <row r="43" spans="1:20" s="104" customFormat="1" ht="12.75" customHeight="1" x14ac:dyDescent="0.25">
      <c r="A43" s="121" t="s">
        <v>12</v>
      </c>
      <c r="B43" s="92" t="str">
        <f>IF(E43="","",VLOOKUP(E43,[1]PROJECTES!$C$14:$G$5000,2,FALSE))</f>
        <v>SITEL</v>
      </c>
      <c r="C43" s="121" t="s">
        <v>181</v>
      </c>
      <c r="D43" s="93" t="str">
        <f>IF(E43="","",VLOOKUP(E43,[1]PROJECTES!$C$14:$G$5000,5,FALSE))</f>
        <v>AFERS EMPRESA</v>
      </c>
      <c r="E43" s="117" t="s">
        <v>283</v>
      </c>
      <c r="F43" s="95"/>
      <c r="G43" s="96" t="str">
        <f>IF(E43="","",VLOOKUP(E43,[1]PROJECTES!$C$14:$G$5000,4,FALSE))</f>
        <v>OB</v>
      </c>
      <c r="H43" s="118" t="s">
        <v>12</v>
      </c>
      <c r="I43" s="97" t="str">
        <f>IF(H43="","",VLOOKUP(H43,BD!B$2:C$16,2,FALSE))</f>
        <v>E</v>
      </c>
      <c r="J43" s="107">
        <v>43469</v>
      </c>
      <c r="K43" s="135">
        <f t="shared" si="2"/>
        <v>1</v>
      </c>
      <c r="L43" s="99">
        <f t="shared" ca="1" si="3"/>
        <v>210</v>
      </c>
      <c r="M43" s="93">
        <f>IF(E43="","",VLOOKUP(E43,[1]PROJECTES!$C$14:$Z$5000,21,FALSE))</f>
        <v>43830</v>
      </c>
      <c r="N43" s="100">
        <v>1</v>
      </c>
      <c r="O43" s="72" t="s">
        <v>229</v>
      </c>
      <c r="P43" s="101">
        <v>0</v>
      </c>
      <c r="Q43" s="119" t="s">
        <v>336</v>
      </c>
      <c r="R43" s="131" t="s">
        <v>285</v>
      </c>
      <c r="S43" s="108"/>
    </row>
    <row r="44" spans="1:20" s="104" customFormat="1" ht="12.75" customHeight="1" x14ac:dyDescent="0.25">
      <c r="A44" s="121" t="s">
        <v>17</v>
      </c>
      <c r="B44" s="92" t="str">
        <f>IF(E44="","",VLOOKUP(E44,[1]PROJECTES!$C$14:$G$5000,2,FALSE))</f>
        <v>ORMAZA</v>
      </c>
      <c r="C44" s="121" t="s">
        <v>18</v>
      </c>
      <c r="D44" s="93" t="str">
        <f>IF(E44="","",VLOOKUP(E44,[1]PROJECTES!$C$14:$G$5000,5,FALSE))</f>
        <v>CC SCADA ALBATERENSE v1.2</v>
      </c>
      <c r="E44" s="117">
        <v>4699</v>
      </c>
      <c r="F44" s="95"/>
      <c r="G44" s="96" t="str">
        <f>IF(E44="","",VLOOKUP(E44,[1]PROJECTES!$C$14:$G$5000,4,FALSE))</f>
        <v>TA</v>
      </c>
      <c r="H44" s="118" t="s">
        <v>17</v>
      </c>
      <c r="I44" s="97" t="str">
        <f>IF(H44="","",VLOOKUP(H44,BD!B$2:C$16,2,FALSE))</f>
        <v>E</v>
      </c>
      <c r="J44" s="98">
        <v>43529</v>
      </c>
      <c r="K44" s="135">
        <f t="shared" si="2"/>
        <v>10</v>
      </c>
      <c r="L44" s="99" t="str">
        <f t="shared" ca="1" si="3"/>
        <v>-</v>
      </c>
      <c r="M44" s="93">
        <f>IF(E44="","",VLOOKUP(E44,[1]PROJECTES!$C$14:$Z$5000,21,FALSE))</f>
        <v>43535</v>
      </c>
      <c r="N44" s="100">
        <v>0</v>
      </c>
      <c r="O44" s="72" t="s">
        <v>229</v>
      </c>
      <c r="P44" s="101">
        <v>10</v>
      </c>
      <c r="Q44" s="121" t="s">
        <v>19</v>
      </c>
      <c r="R44" s="131" t="s">
        <v>1026</v>
      </c>
      <c r="S44" s="91"/>
      <c r="T44" s="103"/>
    </row>
    <row r="45" spans="1:20" s="104" customFormat="1" ht="12.75" customHeight="1" x14ac:dyDescent="0.25">
      <c r="A45" s="121" t="s">
        <v>17</v>
      </c>
      <c r="B45" s="92" t="str">
        <f>IF(E45="","",VLOOKUP(E45,[1]PROJECTES!$C$14:$G$5000,2,FALSE))</f>
        <v>ORMAZA</v>
      </c>
      <c r="C45" s="121" t="s">
        <v>18</v>
      </c>
      <c r="D45" s="93" t="str">
        <f>IF(E45="","",VLOOKUP(E45,[1]PROJECTES!$C$14:$G$5000,5,FALSE))</f>
        <v>CC SCADA ALBATERENSE v1.2</v>
      </c>
      <c r="E45" s="117">
        <v>4699</v>
      </c>
      <c r="F45" s="95"/>
      <c r="G45" s="96" t="str">
        <f>IF(E45="","",VLOOKUP(E45,[1]PROJECTES!$C$14:$G$5000,4,FALSE))</f>
        <v>TA</v>
      </c>
      <c r="H45" s="118" t="s">
        <v>17</v>
      </c>
      <c r="I45" s="97" t="str">
        <f>IF(H45="","",VLOOKUP(H45,BD!B$2:C$16,2,FALSE))</f>
        <v>E</v>
      </c>
      <c r="J45" s="98">
        <v>43531</v>
      </c>
      <c r="K45" s="135">
        <f t="shared" si="2"/>
        <v>10</v>
      </c>
      <c r="L45" s="99" t="str">
        <f t="shared" ca="1" si="3"/>
        <v>-</v>
      </c>
      <c r="M45" s="93">
        <f>IF(E45="","",VLOOKUP(E45,[1]PROJECTES!$C$14:$Z$5000,21,FALSE))</f>
        <v>43535</v>
      </c>
      <c r="N45" s="100">
        <v>2</v>
      </c>
      <c r="O45" s="72" t="s">
        <v>229</v>
      </c>
      <c r="P45" s="101">
        <v>0</v>
      </c>
      <c r="Q45" s="121" t="s">
        <v>59</v>
      </c>
      <c r="R45" s="131" t="s">
        <v>1069</v>
      </c>
      <c r="S45" s="91"/>
    </row>
    <row r="46" spans="1:20" s="104" customFormat="1" ht="12.75" customHeight="1" x14ac:dyDescent="0.25">
      <c r="A46" s="121" t="s">
        <v>17</v>
      </c>
      <c r="B46" s="92" t="str">
        <f>IF(E46="","",VLOOKUP(E46,[1]PROJECTES!$C$14:$G$5000,2,FALSE))</f>
        <v>ORMAZA</v>
      </c>
      <c r="C46" s="121" t="s">
        <v>18</v>
      </c>
      <c r="D46" s="93" t="str">
        <f>IF(E46="","",VLOOKUP(E46,[1]PROJECTES!$C$14:$G$5000,5,FALSE))</f>
        <v>CC SCADA ALBATERENSE v1.3</v>
      </c>
      <c r="E46" s="117">
        <v>4700</v>
      </c>
      <c r="F46" s="95"/>
      <c r="G46" s="96" t="str">
        <f>IF(E46="","",VLOOKUP(E46,[1]PROJECTES!$C$14:$G$5000,4,FALSE))</f>
        <v>TA</v>
      </c>
      <c r="H46" s="118" t="s">
        <v>17</v>
      </c>
      <c r="I46" s="97" t="str">
        <f>IF(H46="","",VLOOKUP(H46,BD!B$2:C$16,2,FALSE))</f>
        <v>E</v>
      </c>
      <c r="J46" s="98">
        <v>43532</v>
      </c>
      <c r="K46" s="135">
        <f t="shared" si="2"/>
        <v>10</v>
      </c>
      <c r="L46" s="99" t="str">
        <f t="shared" ca="1" si="3"/>
        <v>-</v>
      </c>
      <c r="M46" s="93">
        <f>IF(E46="","",VLOOKUP(E46,[1]PROJECTES!$C$14:$Z$5000,21,FALSE))</f>
        <v>43535</v>
      </c>
      <c r="N46" s="100">
        <v>3</v>
      </c>
      <c r="O46" s="72" t="s">
        <v>229</v>
      </c>
      <c r="P46" s="101">
        <v>0</v>
      </c>
      <c r="Q46" s="132" t="s">
        <v>59</v>
      </c>
      <c r="R46" s="131" t="s">
        <v>1071</v>
      </c>
      <c r="S46" s="91"/>
    </row>
    <row r="47" spans="1:20" s="104" customFormat="1" ht="12.75" customHeight="1" x14ac:dyDescent="0.25">
      <c r="A47" s="121" t="s">
        <v>17</v>
      </c>
      <c r="B47" s="92" t="str">
        <f>IF(E47="","",VLOOKUP(E47,[1]PROJECTES!$C$14:$G$5000,2,FALSE))</f>
        <v>ORMAZA</v>
      </c>
      <c r="C47" s="121" t="s">
        <v>18</v>
      </c>
      <c r="D47" s="93" t="str">
        <f>IF(E47="","",VLOOKUP(E47,[1]PROJECTES!$C$14:$G$5000,5,FALSE))</f>
        <v>CC SCADA ALBATERENSE v1.2</v>
      </c>
      <c r="E47" s="117">
        <v>4699</v>
      </c>
      <c r="F47" s="95"/>
      <c r="G47" s="96" t="str">
        <f>IF(E47="","",VLOOKUP(E47,[1]PROJECTES!$C$14:$G$5000,4,FALSE))</f>
        <v>TA</v>
      </c>
      <c r="H47" s="118" t="s">
        <v>17</v>
      </c>
      <c r="I47" s="97" t="str">
        <f>IF(H47="","",VLOOKUP(H47,BD!B$2:C$16,2,FALSE))</f>
        <v>E</v>
      </c>
      <c r="J47" s="98">
        <v>43532</v>
      </c>
      <c r="K47" s="135">
        <f t="shared" si="2"/>
        <v>10</v>
      </c>
      <c r="L47" s="99" t="str">
        <f t="shared" ca="1" si="3"/>
        <v>-</v>
      </c>
      <c r="M47" s="93">
        <f>IF(E47="","",VLOOKUP(E47,[1]PROJECTES!$C$14:$Z$5000,21,FALSE))</f>
        <v>43535</v>
      </c>
      <c r="N47" s="100">
        <v>0</v>
      </c>
      <c r="O47" s="72" t="s">
        <v>229</v>
      </c>
      <c r="P47" s="101">
        <v>30</v>
      </c>
      <c r="Q47" s="121" t="s">
        <v>59</v>
      </c>
      <c r="R47" s="131" t="s">
        <v>1072</v>
      </c>
      <c r="S47" s="91"/>
      <c r="T47" s="103"/>
    </row>
    <row r="48" spans="1:20" s="104" customFormat="1" ht="12.75" customHeight="1" x14ac:dyDescent="0.25">
      <c r="A48" s="121" t="s">
        <v>17</v>
      </c>
      <c r="B48" s="92" t="str">
        <f>IF(E48="","",VLOOKUP(E48,[1]PROJECTES!$C$14:$G$5000,2,FALSE))</f>
        <v>ORMAZA</v>
      </c>
      <c r="C48" s="121" t="s">
        <v>18</v>
      </c>
      <c r="D48" s="93" t="str">
        <f>IF(E48="","",VLOOKUP(E48,[1]PROJECTES!$C$14:$G$5000,5,FALSE))</f>
        <v>CC SCADA ALBATERENSE v1.2</v>
      </c>
      <c r="E48" s="117">
        <v>4699</v>
      </c>
      <c r="F48" s="95"/>
      <c r="G48" s="96" t="str">
        <f>IF(E48="","",VLOOKUP(E48,[1]PROJECTES!$C$14:$G$5000,4,FALSE))</f>
        <v>TA</v>
      </c>
      <c r="H48" s="118" t="s">
        <v>17</v>
      </c>
      <c r="I48" s="97" t="str">
        <f>IF(H48="","",VLOOKUP(H48,BD!B$2:C$16,2,FALSE))</f>
        <v>E</v>
      </c>
      <c r="J48" s="98">
        <v>43535</v>
      </c>
      <c r="K48" s="135">
        <f t="shared" si="2"/>
        <v>11</v>
      </c>
      <c r="L48" s="99" t="str">
        <f t="shared" ca="1" si="3"/>
        <v>-</v>
      </c>
      <c r="M48" s="93">
        <f>IF(E48="","",VLOOKUP(E48,[1]PROJECTES!$C$14:$Z$5000,21,FALSE))</f>
        <v>43535</v>
      </c>
      <c r="N48" s="100">
        <v>0</v>
      </c>
      <c r="O48" s="72" t="s">
        <v>229</v>
      </c>
      <c r="P48" s="101">
        <v>15</v>
      </c>
      <c r="Q48" s="121" t="s">
        <v>19</v>
      </c>
      <c r="R48" s="131" t="s">
        <v>1076</v>
      </c>
      <c r="S48" s="91"/>
      <c r="T48" s="103"/>
    </row>
    <row r="49" spans="1:24" s="104" customFormat="1" ht="12.75" customHeight="1" x14ac:dyDescent="0.25">
      <c r="A49" s="121" t="s">
        <v>17</v>
      </c>
      <c r="B49" s="92" t="str">
        <f>IF(E49="","",VLOOKUP(E49,[1]PROJECTES!$C$14:$G$5000,2,FALSE))</f>
        <v>ORMAZA</v>
      </c>
      <c r="C49" s="121" t="s">
        <v>18</v>
      </c>
      <c r="D49" s="93" t="str">
        <f>IF(E49="","",VLOOKUP(E49,[1]PROJECTES!$C$14:$G$5000,5,FALSE))</f>
        <v>CC SCADA ALBATERENSE v1.3</v>
      </c>
      <c r="E49" s="117">
        <v>4700</v>
      </c>
      <c r="F49" s="95"/>
      <c r="G49" s="96" t="str">
        <f>IF(E49="","",VLOOKUP(E49,[1]PROJECTES!$C$14:$G$5000,4,FALSE))</f>
        <v>TA</v>
      </c>
      <c r="H49" s="118" t="s">
        <v>17</v>
      </c>
      <c r="I49" s="97" t="str">
        <f>IF(H49="","",VLOOKUP(H49,BD!B$2:C$16,2,FALSE))</f>
        <v>E</v>
      </c>
      <c r="J49" s="98">
        <v>43535</v>
      </c>
      <c r="K49" s="135">
        <f t="shared" si="2"/>
        <v>11</v>
      </c>
      <c r="L49" s="99" t="str">
        <f t="shared" ca="1" si="3"/>
        <v>-</v>
      </c>
      <c r="M49" s="93">
        <f>IF(E49="","",VLOOKUP(E49,[1]PROJECTES!$C$14:$Z$5000,21,FALSE))</f>
        <v>43535</v>
      </c>
      <c r="N49" s="100">
        <v>0</v>
      </c>
      <c r="O49" s="72" t="s">
        <v>229</v>
      </c>
      <c r="P49" s="101">
        <v>15</v>
      </c>
      <c r="Q49" s="121" t="s">
        <v>19</v>
      </c>
      <c r="R49" s="131" t="s">
        <v>1076</v>
      </c>
      <c r="S49" s="91"/>
    </row>
    <row r="50" spans="1:24" s="104" customFormat="1" ht="12.75" customHeight="1" x14ac:dyDescent="0.25">
      <c r="A50" s="121" t="s">
        <v>17</v>
      </c>
      <c r="B50" s="92" t="str">
        <f>IF(E50="","",VLOOKUP(E50,[1]PROJECTES!$C$14:$G$5000,2,FALSE))</f>
        <v>SUMALG</v>
      </c>
      <c r="C50" s="121" t="s">
        <v>27</v>
      </c>
      <c r="D50" s="93" t="str">
        <f>IF(E50="","",VLOOKUP(E50,[1]PROJECTES!$C$14:$G$5000,5,FALSE))</f>
        <v>MANTENIMENT SCADA ALGINET 01/06/2.018 - 31/05/2.019</v>
      </c>
      <c r="E50" s="117">
        <v>4773</v>
      </c>
      <c r="F50" s="95"/>
      <c r="G50" s="96" t="str">
        <f>IF(E50="","",VLOOKUP(E50,[1]PROJECTES!$C$14:$G$5000,4,FALSE))</f>
        <v>OB</v>
      </c>
      <c r="H50" s="118" t="s">
        <v>17</v>
      </c>
      <c r="I50" s="97" t="str">
        <f>IF(H50="","",VLOOKUP(H50,BD!B$2:C$16,2,FALSE))</f>
        <v>E</v>
      </c>
      <c r="J50" s="98">
        <v>43483</v>
      </c>
      <c r="K50" s="135">
        <f t="shared" si="2"/>
        <v>3</v>
      </c>
      <c r="L50" s="99">
        <f t="shared" ca="1" si="3"/>
        <v>-4</v>
      </c>
      <c r="M50" s="93">
        <f>IF(E50="","",VLOOKUP(E50,[1]PROJECTES!$C$14:$Z$5000,21,FALSE))</f>
        <v>43616</v>
      </c>
      <c r="N50" s="100">
        <v>0</v>
      </c>
      <c r="O50" s="72" t="s">
        <v>229</v>
      </c>
      <c r="P50" s="101">
        <v>30</v>
      </c>
      <c r="Q50" s="132" t="s">
        <v>59</v>
      </c>
      <c r="R50" s="131" t="s">
        <v>496</v>
      </c>
      <c r="S50" s="91"/>
    </row>
    <row r="51" spans="1:24" s="104" customFormat="1" ht="12.75" customHeight="1" x14ac:dyDescent="0.25">
      <c r="A51" s="121"/>
      <c r="B51" s="92" t="str">
        <f>IF(E51="","",VLOOKUP(E51,[1]PROJECTES!$C$14:$G$5000,2,FALSE))</f>
        <v>ELEALS</v>
      </c>
      <c r="C51" s="121" t="s">
        <v>39</v>
      </c>
      <c r="D51" s="93" t="str">
        <f>IF(E51="","",VLOOKUP(E51,[1]PROJECTES!$C$14:$G$5000,5,FALSE))</f>
        <v>MANTENIMIENTO CC SCADA ALSET 01/06/2.018-31/05/2.019</v>
      </c>
      <c r="E51" s="117">
        <v>4770</v>
      </c>
      <c r="F51" s="95"/>
      <c r="G51" s="96" t="str">
        <f>IF(E51="","",VLOOKUP(E51,[1]PROJECTES!$C$14:$G$5000,4,FALSE))</f>
        <v>OB</v>
      </c>
      <c r="H51" s="118" t="s">
        <v>17</v>
      </c>
      <c r="I51" s="97" t="str">
        <f>IF(H51="","",VLOOKUP(H51,BD!B$2:C$16,2,FALSE))</f>
        <v>E</v>
      </c>
      <c r="J51" s="98">
        <v>43601</v>
      </c>
      <c r="K51" s="135">
        <f t="shared" si="2"/>
        <v>20</v>
      </c>
      <c r="L51" s="99">
        <f t="shared" ca="1" si="3"/>
        <v>-4</v>
      </c>
      <c r="M51" s="93">
        <f>IF(E51="","",VLOOKUP(E51,[1]PROJECTES!$C$14:$Z$5000,21,FALSE))</f>
        <v>43616</v>
      </c>
      <c r="N51" s="100"/>
      <c r="O51" s="72" t="s">
        <v>229</v>
      </c>
      <c r="P51" s="101">
        <v>15</v>
      </c>
      <c r="Q51" s="121" t="s">
        <v>59</v>
      </c>
      <c r="R51" s="168" t="s">
        <v>1820</v>
      </c>
      <c r="S51" s="91"/>
    </row>
    <row r="52" spans="1:24" s="104" customFormat="1" ht="12.75" customHeight="1" x14ac:dyDescent="0.25">
      <c r="A52" s="121" t="s">
        <v>17</v>
      </c>
      <c r="B52" s="92" t="str">
        <f>IF(E52="","",VLOOKUP(E52,[1]PROJECTES!$C$14:$G$5000,2,FALSE))</f>
        <v>ORMAZA</v>
      </c>
      <c r="C52" s="121" t="s">
        <v>536</v>
      </c>
      <c r="D52" s="93" t="str">
        <f>IF(E52="","",VLOOKUP(E52,[1]PROJECTES!$C$14:$G$5000,5,FALSE))</f>
        <v>CC SCADA TEDIS.Net ARAMAIO v2.0</v>
      </c>
      <c r="E52" s="117">
        <v>4747</v>
      </c>
      <c r="F52" s="95"/>
      <c r="G52" s="96" t="str">
        <f>IF(E52="","",VLOOKUP(E52,[1]PROJECTES!$C$14:$G$5000,4,FALSE))</f>
        <v>OB</v>
      </c>
      <c r="H52" s="118" t="s">
        <v>17</v>
      </c>
      <c r="I52" s="97" t="str">
        <f>IF(H52="","",VLOOKUP(H52,BD!B$2:C$16,2,FALSE))</f>
        <v>E</v>
      </c>
      <c r="J52" s="98">
        <v>43487</v>
      </c>
      <c r="K52" s="135">
        <f t="shared" si="2"/>
        <v>4</v>
      </c>
      <c r="L52" s="99">
        <f t="shared" ca="1" si="3"/>
        <v>-351</v>
      </c>
      <c r="M52" s="93">
        <f>IF(E52="","",VLOOKUP(E52,[1]PROJECTES!$C$14:$Z$5000,21,FALSE))</f>
        <v>43269</v>
      </c>
      <c r="N52" s="100">
        <v>0</v>
      </c>
      <c r="O52" s="72" t="s">
        <v>229</v>
      </c>
      <c r="P52" s="101">
        <v>30</v>
      </c>
      <c r="Q52" s="121" t="s">
        <v>7</v>
      </c>
      <c r="R52" s="131" t="s">
        <v>535</v>
      </c>
      <c r="S52" s="91"/>
    </row>
    <row r="53" spans="1:24" s="104" customFormat="1" ht="12.75" customHeight="1" x14ac:dyDescent="0.25">
      <c r="A53" s="121" t="s">
        <v>17</v>
      </c>
      <c r="B53" s="92" t="str">
        <f>IF(E53="","",VLOOKUP(E53,[1]PROJECTES!$C$14:$G$5000,2,FALSE))</f>
        <v>ORMAZA</v>
      </c>
      <c r="C53" s="121" t="s">
        <v>50</v>
      </c>
      <c r="D53" s="93" t="str">
        <f>IF(E53="","",VLOOKUP(E53,[1]PROJECTES!$C$14:$G$5000,5,FALSE))</f>
        <v>CC SCADA TEDIS.Net ARAMAIO v2.0</v>
      </c>
      <c r="E53" s="117">
        <v>4747</v>
      </c>
      <c r="F53" s="95"/>
      <c r="G53" s="96" t="str">
        <f>IF(E53="","",VLOOKUP(E53,[1]PROJECTES!$C$14:$G$5000,4,FALSE))</f>
        <v>OB</v>
      </c>
      <c r="H53" s="118" t="s">
        <v>17</v>
      </c>
      <c r="I53" s="97" t="str">
        <f>IF(H53="","",VLOOKUP(H53,BD!B$2:C$16,2,FALSE))</f>
        <v>E</v>
      </c>
      <c r="J53" s="98">
        <v>43488</v>
      </c>
      <c r="K53" s="135">
        <f t="shared" si="2"/>
        <v>4</v>
      </c>
      <c r="L53" s="99">
        <f t="shared" ca="1" si="3"/>
        <v>-351</v>
      </c>
      <c r="M53" s="93">
        <f>IF(E53="","",VLOOKUP(E53,[1]PROJECTES!$C$14:$Z$5000,21,FALSE))</f>
        <v>43269</v>
      </c>
      <c r="N53" s="100">
        <v>2</v>
      </c>
      <c r="O53" s="72" t="s">
        <v>229</v>
      </c>
      <c r="P53" s="101"/>
      <c r="Q53" s="121" t="s">
        <v>7</v>
      </c>
      <c r="R53" s="131" t="s">
        <v>542</v>
      </c>
      <c r="S53" s="91"/>
    </row>
    <row r="54" spans="1:24" s="104" customFormat="1" ht="12.75" customHeight="1" x14ac:dyDescent="0.25">
      <c r="A54" s="121" t="s">
        <v>17</v>
      </c>
      <c r="B54" s="92" t="str">
        <f>IF(E54="","",VLOOKUP(E54,[1]PROJECTES!$C$14:$G$5000,2,FALSE))</f>
        <v>ORMAZA</v>
      </c>
      <c r="C54" s="121" t="s">
        <v>50</v>
      </c>
      <c r="D54" s="93" t="str">
        <f>IF(E54="","",VLOOKUP(E54,[1]PROJECTES!$C$14:$G$5000,5,FALSE))</f>
        <v>CC SCADA TEDIS.Net ARAMAIO v2.0</v>
      </c>
      <c r="E54" s="117">
        <v>4747</v>
      </c>
      <c r="F54" s="95"/>
      <c r="G54" s="96" t="str">
        <f>IF(E54="","",VLOOKUP(E54,[1]PROJECTES!$C$14:$G$5000,4,FALSE))</f>
        <v>OB</v>
      </c>
      <c r="H54" s="118" t="s">
        <v>17</v>
      </c>
      <c r="I54" s="97" t="str">
        <f>IF(H54="","",VLOOKUP(H54,BD!B$2:C$16,2,FALSE))</f>
        <v>E</v>
      </c>
      <c r="J54" s="98">
        <v>43490</v>
      </c>
      <c r="K54" s="135">
        <f t="shared" si="2"/>
        <v>4</v>
      </c>
      <c r="L54" s="99">
        <f t="shared" ca="1" si="3"/>
        <v>-351</v>
      </c>
      <c r="M54" s="93">
        <f>IF(E54="","",VLOOKUP(E54,[1]PROJECTES!$C$14:$Z$5000,21,FALSE))</f>
        <v>43269</v>
      </c>
      <c r="N54" s="100">
        <v>0</v>
      </c>
      <c r="O54" s="72" t="s">
        <v>229</v>
      </c>
      <c r="P54" s="101">
        <v>15</v>
      </c>
      <c r="Q54" s="121" t="s">
        <v>7</v>
      </c>
      <c r="R54" s="131" t="s">
        <v>535</v>
      </c>
      <c r="S54" s="91"/>
    </row>
    <row r="55" spans="1:24" s="104" customFormat="1" ht="12.75" customHeight="1" x14ac:dyDescent="0.25">
      <c r="A55" s="121" t="s">
        <v>17</v>
      </c>
      <c r="B55" s="92" t="str">
        <f>IF(E55="","",VLOOKUP(E55,[1]PROJECTES!$C$14:$G$5000,2,FALSE))</f>
        <v>ORMAZA</v>
      </c>
      <c r="C55" s="121" t="s">
        <v>50</v>
      </c>
      <c r="D55" s="93" t="str">
        <f>IF(E55="","",VLOOKUP(E55,[1]PROJECTES!$C$14:$G$5000,5,FALSE))</f>
        <v>CC SCADA TEDIS.Net ARAMAIO v2.0</v>
      </c>
      <c r="E55" s="117">
        <v>4747</v>
      </c>
      <c r="F55" s="95"/>
      <c r="G55" s="96" t="str">
        <f>IF(E55="","",VLOOKUP(E55,[1]PROJECTES!$C$14:$G$5000,4,FALSE))</f>
        <v>OB</v>
      </c>
      <c r="H55" s="118" t="s">
        <v>17</v>
      </c>
      <c r="I55" s="97" t="str">
        <f>IF(H55="","",VLOOKUP(H55,BD!B$2:C$16,2,FALSE))</f>
        <v>E</v>
      </c>
      <c r="J55" s="98">
        <v>43490</v>
      </c>
      <c r="K55" s="135">
        <f t="shared" si="2"/>
        <v>4</v>
      </c>
      <c r="L55" s="99">
        <f t="shared" ca="1" si="3"/>
        <v>-351</v>
      </c>
      <c r="M55" s="93">
        <f>IF(E55="","",VLOOKUP(E55,[1]PROJECTES!$C$14:$Z$5000,21,FALSE))</f>
        <v>43269</v>
      </c>
      <c r="N55" s="100">
        <v>0</v>
      </c>
      <c r="O55" s="72" t="s">
        <v>229</v>
      </c>
      <c r="P55" s="101">
        <v>45</v>
      </c>
      <c r="Q55" s="121" t="s">
        <v>59</v>
      </c>
      <c r="R55" s="131" t="s">
        <v>562</v>
      </c>
      <c r="S55" s="91"/>
    </row>
    <row r="56" spans="1:24" s="104" customFormat="1" ht="12.75" customHeight="1" x14ac:dyDescent="0.25">
      <c r="A56" s="121" t="s">
        <v>17</v>
      </c>
      <c r="B56" s="92" t="str">
        <f>IF(E56="","",VLOOKUP(E56,[1]PROJECTES!$C$14:$G$5000,2,FALSE))</f>
        <v>ORMAZA</v>
      </c>
      <c r="C56" s="121" t="s">
        <v>50</v>
      </c>
      <c r="D56" s="93" t="str">
        <f>IF(E56="","",VLOOKUP(E56,[1]PROJECTES!$C$14:$G$5000,5,FALSE))</f>
        <v>Inst. y PEM CC SCADA TEDIS.Net ARAMAIO v2.0</v>
      </c>
      <c r="E56" s="117">
        <v>4748</v>
      </c>
      <c r="F56" s="95"/>
      <c r="G56" s="96" t="str">
        <f>IF(E56="","",VLOOKUP(E56,[1]PROJECTES!$C$14:$G$5000,4,FALSE))</f>
        <v>OB</v>
      </c>
      <c r="H56" s="118" t="s">
        <v>17</v>
      </c>
      <c r="I56" s="97" t="str">
        <f>IF(H56="","",VLOOKUP(H56,BD!B$2:C$16,2,FALSE))</f>
        <v>E</v>
      </c>
      <c r="J56" s="98">
        <v>43495</v>
      </c>
      <c r="K56" s="135">
        <f t="shared" si="2"/>
        <v>5</v>
      </c>
      <c r="L56" s="99">
        <f t="shared" ca="1" si="3"/>
        <v>-351</v>
      </c>
      <c r="M56" s="93">
        <f>IF(E56="","",VLOOKUP(E56,[1]PROJECTES!$C$14:$Z$5000,21,FALSE))</f>
        <v>43269</v>
      </c>
      <c r="N56" s="100">
        <v>2</v>
      </c>
      <c r="O56" s="72" t="s">
        <v>229</v>
      </c>
      <c r="P56" s="101">
        <v>30</v>
      </c>
      <c r="Q56" s="121" t="s">
        <v>59</v>
      </c>
      <c r="R56" s="131" t="s">
        <v>640</v>
      </c>
      <c r="S56" s="91"/>
      <c r="V56" s="58"/>
      <c r="W56" s="58"/>
      <c r="X56" s="58"/>
    </row>
    <row r="57" spans="1:24" s="104" customFormat="1" ht="12.75" customHeight="1" x14ac:dyDescent="0.25">
      <c r="A57" s="121" t="s">
        <v>17</v>
      </c>
      <c r="B57" s="92" t="str">
        <f>IF(E57="","",VLOOKUP(E57,[1]PROJECTES!$C$14:$G$5000,2,FALSE))</f>
        <v>ORMAZA</v>
      </c>
      <c r="C57" s="121" t="s">
        <v>50</v>
      </c>
      <c r="D57" s="93" t="str">
        <f>IF(E57="","",VLOOKUP(E57,[1]PROJECTES!$C$14:$G$5000,5,FALSE))</f>
        <v>CC SCADA TEDIS.Net ARAMAIO v2.0</v>
      </c>
      <c r="E57" s="117">
        <v>4747</v>
      </c>
      <c r="F57" s="95"/>
      <c r="G57" s="96" t="str">
        <f>IF(E57="","",VLOOKUP(E57,[1]PROJECTES!$C$14:$G$5000,4,FALSE))</f>
        <v>OB</v>
      </c>
      <c r="H57" s="118" t="s">
        <v>17</v>
      </c>
      <c r="I57" s="97" t="str">
        <f>IF(H57="","",VLOOKUP(H57,BD!B$2:C$16,2,FALSE))</f>
        <v>E</v>
      </c>
      <c r="J57" s="98">
        <v>43544</v>
      </c>
      <c r="K57" s="135">
        <f t="shared" si="2"/>
        <v>12</v>
      </c>
      <c r="L57" s="99">
        <f t="shared" ca="1" si="3"/>
        <v>-351</v>
      </c>
      <c r="M57" s="93">
        <f>IF(E57="","",VLOOKUP(E57,[1]PROJECTES!$C$14:$Z$5000,21,FALSE))</f>
        <v>43269</v>
      </c>
      <c r="N57" s="100">
        <v>1</v>
      </c>
      <c r="O57" s="72" t="s">
        <v>229</v>
      </c>
      <c r="P57" s="101">
        <v>45</v>
      </c>
      <c r="Q57" s="132" t="s">
        <v>32</v>
      </c>
      <c r="R57" s="131" t="s">
        <v>1285</v>
      </c>
      <c r="S57" s="91"/>
    </row>
    <row r="58" spans="1:24" s="104" customFormat="1" ht="12.75" customHeight="1" x14ac:dyDescent="0.25">
      <c r="A58" s="121" t="s">
        <v>44</v>
      </c>
      <c r="B58" s="92" t="str">
        <f>IF(E58="","",VLOOKUP(E58,[1]PROJECTES!$C$14:$G$5000,2,FALSE))</f>
        <v>EYPESA</v>
      </c>
      <c r="C58" s="121" t="s">
        <v>106</v>
      </c>
      <c r="D58" s="93" t="str">
        <f>IF(E58="","",VLOOKUP(E58,[1]PROJECTES!$C$14:$G$5000,5,FALSE))</f>
        <v>Reparacio RTU S.E. PONENT v3.0</v>
      </c>
      <c r="E58" s="117">
        <v>5109</v>
      </c>
      <c r="F58" s="95"/>
      <c r="G58" s="96" t="str">
        <f>IF(E58="","",VLOOKUP(E58,[1]PROJECTES!$C$14:$G$5000,4,FALSE))</f>
        <v>TA</v>
      </c>
      <c r="H58" s="118" t="s">
        <v>44</v>
      </c>
      <c r="I58" s="97" t="str">
        <f>IF(H58="","",VLOOKUP(H58,BD!B$2:C$16,2,FALSE))</f>
        <v>E</v>
      </c>
      <c r="J58" s="98">
        <v>43469</v>
      </c>
      <c r="K58" s="135">
        <f t="shared" si="2"/>
        <v>1</v>
      </c>
      <c r="L58" s="99" t="str">
        <f t="shared" ca="1" si="3"/>
        <v>-</v>
      </c>
      <c r="M58" s="93">
        <f>IF(E58="","",VLOOKUP(E58,[1]PROJECTES!$C$14:$Z$5000,21,FALSE))</f>
        <v>43473</v>
      </c>
      <c r="N58" s="100">
        <v>1</v>
      </c>
      <c r="O58" s="72" t="s">
        <v>229</v>
      </c>
      <c r="P58" s="101">
        <v>30</v>
      </c>
      <c r="Q58" s="132" t="s">
        <v>43</v>
      </c>
      <c r="R58" s="131" t="s">
        <v>356</v>
      </c>
      <c r="S58" s="91"/>
    </row>
    <row r="59" spans="1:24" s="104" customFormat="1" ht="12.75" customHeight="1" x14ac:dyDescent="0.25">
      <c r="A59" s="121" t="s">
        <v>35</v>
      </c>
      <c r="B59" s="92" t="str">
        <f>IF(E59="","",VLOOKUP(E59,[1]PROJECTES!$C$14:$G$5000,2,FALSE))</f>
        <v>SITEL</v>
      </c>
      <c r="C59" s="121" t="s">
        <v>181</v>
      </c>
      <c r="D59" s="93" t="str">
        <f>IF(E59="","",VLOOKUP(E59,[1]PROJECTES!$C$14:$G$5000,5,FALSE))</f>
        <v>INCAPACITAT LABORAL TRANSITORIA</v>
      </c>
      <c r="E59" s="117" t="s">
        <v>362</v>
      </c>
      <c r="F59" s="95"/>
      <c r="G59" s="96" t="str">
        <f>IF(E59="","",VLOOKUP(E59,[1]PROJECTES!$C$14:$G$5000,4,FALSE))</f>
        <v>OB</v>
      </c>
      <c r="H59" s="118" t="s">
        <v>35</v>
      </c>
      <c r="I59" s="97" t="str">
        <f>IF(H59="","",VLOOKUP(H59,BD!B$2:C$16,2,FALSE))</f>
        <v>E</v>
      </c>
      <c r="J59" s="98">
        <v>43469</v>
      </c>
      <c r="K59" s="135">
        <f t="shared" si="2"/>
        <v>1</v>
      </c>
      <c r="L59" s="99">
        <f t="shared" ca="1" si="3"/>
        <v>210</v>
      </c>
      <c r="M59" s="93">
        <f>IF(E59="","",VLOOKUP(E59,[1]PROJECTES!$C$14:$Z$5000,21,FALSE))</f>
        <v>43830</v>
      </c>
      <c r="N59" s="100">
        <v>8</v>
      </c>
      <c r="O59" s="72" t="s">
        <v>229</v>
      </c>
      <c r="P59" s="101">
        <v>0</v>
      </c>
      <c r="Q59" s="132" t="s">
        <v>360</v>
      </c>
      <c r="R59" s="102"/>
      <c r="S59" s="91"/>
    </row>
    <row r="60" spans="1:24" s="104" customFormat="1" ht="12.75" customHeight="1" x14ac:dyDescent="0.25">
      <c r="A60" s="121" t="s">
        <v>47</v>
      </c>
      <c r="B60" s="92" t="str">
        <f>IF(E60="","",VLOOKUP(E60,[1]PROJECTES!$C$14:$G$5000,2,FALSE))</f>
        <v>INPPOZ</v>
      </c>
      <c r="C60" s="121" t="s">
        <v>149</v>
      </c>
      <c r="D60" s="93" t="str">
        <f>IF(E60="","",VLOOKUP(E60,[1]PROJECTES!$C$14:$G$5000,5,FALSE))</f>
        <v>MANTENIMIENTO SW SCADA TEDIS.Net INPECUARIAS 02/01/2.018-31/12/2.018</v>
      </c>
      <c r="E60" s="117">
        <v>4475</v>
      </c>
      <c r="F60" s="95"/>
      <c r="G60" s="96" t="str">
        <f>IF(E60="","",VLOOKUP(E60,[1]PROJECTES!$C$14:$G$5000,4,FALSE))</f>
        <v>TA</v>
      </c>
      <c r="H60" s="118" t="s">
        <v>47</v>
      </c>
      <c r="I60" s="97" t="str">
        <f>IF(H60="","",VLOOKUP(H60,BD!B$2:C$16,2,FALSE))</f>
        <v>E</v>
      </c>
      <c r="J60" s="98">
        <v>43469</v>
      </c>
      <c r="K60" s="135">
        <f t="shared" si="2"/>
        <v>1</v>
      </c>
      <c r="L60" s="99" t="str">
        <f t="shared" ca="1" si="3"/>
        <v>-</v>
      </c>
      <c r="M60" s="93">
        <f>IF(E60="","",VLOOKUP(E60,[1]PROJECTES!$C$14:$Z$5000,21,FALSE))</f>
        <v>43465</v>
      </c>
      <c r="N60" s="100">
        <v>4</v>
      </c>
      <c r="O60" s="72" t="s">
        <v>229</v>
      </c>
      <c r="P60" s="101">
        <v>0</v>
      </c>
      <c r="Q60" s="132" t="s">
        <v>43</v>
      </c>
      <c r="R60" s="131" t="s">
        <v>390</v>
      </c>
      <c r="S60" s="91"/>
    </row>
    <row r="61" spans="1:24" s="104" customFormat="1" ht="12.75" customHeight="1" x14ac:dyDescent="0.25">
      <c r="A61" s="121" t="s">
        <v>47</v>
      </c>
      <c r="B61" s="92" t="str">
        <f>IF(E61="","",VLOOKUP(E61,[1]PROJECTES!$C$14:$G$5000,2,FALSE))</f>
        <v>ELLALO</v>
      </c>
      <c r="C61" s="121" t="s">
        <v>125</v>
      </c>
      <c r="D61" s="93" t="str">
        <f>IF(E61="","",VLOOKUP(E61,[1]PROJECTES!$C$14:$G$5000,5,FALSE))</f>
        <v>MANTENIMENT SCADA TEDIS.Net LA LOMA 01/08/2018 - 31/07/2019</v>
      </c>
      <c r="E61" s="117">
        <v>4869</v>
      </c>
      <c r="F61" s="95"/>
      <c r="G61" s="96" t="str">
        <f>IF(E61="","",VLOOKUP(E61,[1]PROJECTES!$C$14:$G$5000,4,FALSE))</f>
        <v>OB</v>
      </c>
      <c r="H61" s="118" t="s">
        <v>47</v>
      </c>
      <c r="I61" s="97" t="str">
        <f>IF(H61="","",VLOOKUP(H61,BD!B$2:C$16,2,FALSE))</f>
        <v>E</v>
      </c>
      <c r="J61" s="98">
        <v>43469</v>
      </c>
      <c r="K61" s="135">
        <f t="shared" si="2"/>
        <v>1</v>
      </c>
      <c r="L61" s="99">
        <f t="shared" ca="1" si="3"/>
        <v>57</v>
      </c>
      <c r="M61" s="93">
        <f>IF(E61="","",VLOOKUP(E61,[1]PROJECTES!$C$14:$Z$5000,21,FALSE))</f>
        <v>43677</v>
      </c>
      <c r="N61" s="100">
        <v>4</v>
      </c>
      <c r="O61" s="72" t="s">
        <v>229</v>
      </c>
      <c r="P61" s="101">
        <v>0</v>
      </c>
      <c r="Q61" s="132" t="s">
        <v>32</v>
      </c>
      <c r="R61" s="131" t="s">
        <v>391</v>
      </c>
      <c r="S61" s="91"/>
    </row>
    <row r="62" spans="1:24" s="104" customFormat="1" ht="12.75" customHeight="1" x14ac:dyDescent="0.25">
      <c r="A62" s="121" t="s">
        <v>24</v>
      </c>
      <c r="B62" s="92" t="str">
        <f>IF(E62="","",VLOOKUP(E62,[1]PROJECTES!$C$14:$G$5000,2,FALSE))</f>
        <v>SITEL</v>
      </c>
      <c r="C62" s="121" t="s">
        <v>181</v>
      </c>
      <c r="D62" s="93" t="str">
        <f>IF(E62="","",VLOOKUP(E62,[1]PROJECTES!$C$14:$G$5000,5,FALSE))</f>
        <v>INCAPACITAT LABORAL TRANSITORIA</v>
      </c>
      <c r="E62" s="117" t="s">
        <v>362</v>
      </c>
      <c r="F62" s="95"/>
      <c r="G62" s="96" t="str">
        <f>IF(E62="","",VLOOKUP(E62,[1]PROJECTES!$C$14:$G$5000,4,FALSE))</f>
        <v>OB</v>
      </c>
      <c r="H62" s="118" t="s">
        <v>24</v>
      </c>
      <c r="I62" s="97" t="str">
        <f>IF(H62="","",VLOOKUP(H62,BD!B$2:C$16,2,FALSE))</f>
        <v>E</v>
      </c>
      <c r="J62" s="98">
        <v>43469</v>
      </c>
      <c r="K62" s="135">
        <f t="shared" si="2"/>
        <v>1</v>
      </c>
      <c r="L62" s="99">
        <f t="shared" ca="1" si="3"/>
        <v>210</v>
      </c>
      <c r="M62" s="93">
        <f>IF(E62="","",VLOOKUP(E62,[1]PROJECTES!$C$14:$Z$5000,21,FALSE))</f>
        <v>43830</v>
      </c>
      <c r="N62" s="100">
        <v>8</v>
      </c>
      <c r="O62" s="72" t="s">
        <v>229</v>
      </c>
      <c r="P62" s="101">
        <v>0</v>
      </c>
      <c r="Q62" s="132"/>
      <c r="R62" s="131"/>
      <c r="S62" s="91"/>
    </row>
    <row r="63" spans="1:24" s="104" customFormat="1" ht="12.75" customHeight="1" x14ac:dyDescent="0.25">
      <c r="A63" s="121"/>
      <c r="B63" s="92" t="str">
        <f>IF(E63="","",VLOOKUP(E63,[1]PROJECTES!$C$14:$G$5000,2,FALSE))</f>
        <v>SITEL</v>
      </c>
      <c r="C63" s="121"/>
      <c r="D63" s="93" t="str">
        <f>IF(E63="","",VLOOKUP(E63,[1]PROJECTES!$C$14:$G$5000,5,FALSE))</f>
        <v>PENDENT D'ASSIGNAR</v>
      </c>
      <c r="E63" s="117" t="s">
        <v>278</v>
      </c>
      <c r="F63" s="95"/>
      <c r="G63" s="96" t="str">
        <f>IF(E63="","",VLOOKUP(E63,[1]PROJECTES!$C$14:$G$5000,4,FALSE))</f>
        <v>OB</v>
      </c>
      <c r="H63" s="118" t="s">
        <v>44</v>
      </c>
      <c r="I63" s="97" t="str">
        <f>IF(H63="","",VLOOKUP(H63,BD!B$2:C$16,2,FALSE))</f>
        <v>E</v>
      </c>
      <c r="J63" s="98">
        <v>43469</v>
      </c>
      <c r="K63" s="135">
        <f t="shared" si="2"/>
        <v>1</v>
      </c>
      <c r="L63" s="99">
        <f t="shared" ca="1" si="3"/>
        <v>210</v>
      </c>
      <c r="M63" s="93">
        <f>IF(E63="","",VLOOKUP(E63,[1]PROJECTES!$C$14:$Z$5000,21,FALSE))</f>
        <v>43830</v>
      </c>
      <c r="N63" s="100"/>
      <c r="O63" s="72" t="s">
        <v>229</v>
      </c>
      <c r="P63" s="101"/>
      <c r="Q63" s="132"/>
      <c r="R63" s="102"/>
      <c r="S63" s="91"/>
    </row>
    <row r="64" spans="1:24" s="104" customFormat="1" ht="12.75" customHeight="1" x14ac:dyDescent="0.25">
      <c r="A64" s="121" t="s">
        <v>44</v>
      </c>
      <c r="B64" s="92" t="str">
        <f>IF(E64="","",VLOOKUP(E64,[1]PROJECTES!$C$14:$G$5000,2,FALSE))</f>
        <v>ELEDUD</v>
      </c>
      <c r="C64" s="121" t="s">
        <v>184</v>
      </c>
      <c r="D64" s="93" t="str">
        <f>IF(E64="","",VLOOKUP(E64,[1]PROJECTES!$C$14:$G$5000,5,FALSE))</f>
        <v>MANTENIMENT CSSat SUDANELL 2019-01</v>
      </c>
      <c r="E64" s="117">
        <v>5078</v>
      </c>
      <c r="F64" s="95"/>
      <c r="G64" s="96" t="str">
        <f>IF(E64="","",VLOOKUP(E64,[1]PROJECTES!$C$14:$G$5000,4,FALSE))</f>
        <v>TA</v>
      </c>
      <c r="H64" s="118" t="s">
        <v>44</v>
      </c>
      <c r="I64" s="97" t="str">
        <f>IF(H64="","",VLOOKUP(H64,BD!B$2:C$16,2,FALSE))</f>
        <v>E</v>
      </c>
      <c r="J64" s="98">
        <v>43469</v>
      </c>
      <c r="K64" s="135">
        <f t="shared" si="2"/>
        <v>1</v>
      </c>
      <c r="L64" s="99" t="str">
        <f t="shared" ca="1" si="3"/>
        <v>-</v>
      </c>
      <c r="M64" s="93">
        <f>IF(E64="","",VLOOKUP(E64,[1]PROJECTES!$C$14:$Z$5000,21,FALSE))</f>
        <v>43496</v>
      </c>
      <c r="N64" s="100">
        <v>2</v>
      </c>
      <c r="O64" s="72" t="s">
        <v>229</v>
      </c>
      <c r="P64" s="101">
        <v>0</v>
      </c>
      <c r="Q64" s="132" t="s">
        <v>59</v>
      </c>
      <c r="R64" s="131" t="s">
        <v>864</v>
      </c>
      <c r="S64" s="91"/>
    </row>
    <row r="65" spans="1:19" s="104" customFormat="1" ht="12.75" customHeight="1" x14ac:dyDescent="0.25">
      <c r="A65" s="121"/>
      <c r="B65" s="92" t="str">
        <f>IF(E65="","",VLOOKUP(E65,[1]PROJECTES!$C$14:$G$5000,2,FALSE))</f>
        <v>SITEL</v>
      </c>
      <c r="C65" s="121"/>
      <c r="D65" s="93" t="str">
        <f>IF(E65="","",VLOOKUP(E65,[1]PROJECTES!$C$14:$G$5000,5,FALSE))</f>
        <v>PENDENT D'ASSIGNAR</v>
      </c>
      <c r="E65" s="117" t="s">
        <v>278</v>
      </c>
      <c r="F65" s="95"/>
      <c r="G65" s="96" t="str">
        <f>IF(E65="","",VLOOKUP(E65,[1]PROJECTES!$C$14:$G$5000,4,FALSE))</f>
        <v>OB</v>
      </c>
      <c r="H65" s="118" t="s">
        <v>44</v>
      </c>
      <c r="I65" s="97" t="str">
        <f>IF(H65="","",VLOOKUP(H65,BD!B$2:C$16,2,FALSE))</f>
        <v>E</v>
      </c>
      <c r="J65" s="98">
        <v>43469</v>
      </c>
      <c r="K65" s="135">
        <f t="shared" si="2"/>
        <v>1</v>
      </c>
      <c r="L65" s="99">
        <f t="shared" ca="1" si="3"/>
        <v>210</v>
      </c>
      <c r="M65" s="93">
        <f>IF(E65="","",VLOOKUP(E65,[1]PROJECTES!$C$14:$Z$5000,21,FALSE))</f>
        <v>43830</v>
      </c>
      <c r="N65" s="100"/>
      <c r="O65" s="72" t="s">
        <v>229</v>
      </c>
      <c r="P65" s="101"/>
      <c r="Q65" s="132"/>
      <c r="R65" s="102"/>
      <c r="S65" s="91"/>
    </row>
    <row r="66" spans="1:19" s="104" customFormat="1" ht="12.75" customHeight="1" x14ac:dyDescent="0.25">
      <c r="A66" s="121"/>
      <c r="B66" s="92" t="str">
        <f>IF(E66="","",VLOOKUP(E66,[1]PROJECTES!$C$14:$G$5000,2,FALSE))</f>
        <v>SITEL</v>
      </c>
      <c r="C66" s="121"/>
      <c r="D66" s="93" t="str">
        <f>IF(E66="","",VLOOKUP(E66,[1]PROJECTES!$C$14:$G$5000,5,FALSE))</f>
        <v>PENDENT D'ASSIGNAR</v>
      </c>
      <c r="E66" s="117" t="s">
        <v>278</v>
      </c>
      <c r="F66" s="95"/>
      <c r="G66" s="96" t="str">
        <f>IF(E66="","",VLOOKUP(E66,[1]PROJECTES!$C$14:$G$5000,4,FALSE))</f>
        <v>OB</v>
      </c>
      <c r="H66" s="118" t="s">
        <v>44</v>
      </c>
      <c r="I66" s="97" t="str">
        <f>IF(H66="","",VLOOKUP(H66,BD!B$2:C$16,2,FALSE))</f>
        <v>E</v>
      </c>
      <c r="J66" s="98">
        <v>43469</v>
      </c>
      <c r="K66" s="135">
        <f t="shared" si="2"/>
        <v>1</v>
      </c>
      <c r="L66" s="99">
        <f t="shared" ca="1" si="3"/>
        <v>210</v>
      </c>
      <c r="M66" s="93">
        <f>IF(E66="","",VLOOKUP(E66,[1]PROJECTES!$C$14:$Z$5000,21,FALSE))</f>
        <v>43830</v>
      </c>
      <c r="N66" s="100"/>
      <c r="O66" s="72" t="s">
        <v>229</v>
      </c>
      <c r="P66" s="101"/>
      <c r="Q66" s="132"/>
      <c r="R66" s="102"/>
      <c r="S66" s="91"/>
    </row>
    <row r="67" spans="1:19" s="104" customFormat="1" ht="12.75" customHeight="1" x14ac:dyDescent="0.25">
      <c r="A67" s="121"/>
      <c r="B67" s="92" t="str">
        <f>IF(E67="","",VLOOKUP(E67,[1]PROJECTES!$C$14:$G$5000,2,FALSE))</f>
        <v>SITEL</v>
      </c>
      <c r="C67" s="121"/>
      <c r="D67" s="93" t="str">
        <f>IF(E67="","",VLOOKUP(E67,[1]PROJECTES!$C$14:$G$5000,5,FALSE))</f>
        <v>PENDENT D'ASSIGNAR</v>
      </c>
      <c r="E67" s="117" t="s">
        <v>278</v>
      </c>
      <c r="F67" s="95"/>
      <c r="G67" s="96" t="str">
        <f>IF(E67="","",VLOOKUP(E67,[1]PROJECTES!$C$14:$G$5000,4,FALSE))</f>
        <v>OB</v>
      </c>
      <c r="H67" s="118" t="s">
        <v>44</v>
      </c>
      <c r="I67" s="97" t="str">
        <f>IF(H67="","",VLOOKUP(H67,BD!B$2:C$16,2,FALSE))</f>
        <v>E</v>
      </c>
      <c r="J67" s="98">
        <v>43469</v>
      </c>
      <c r="K67" s="135">
        <f t="shared" si="2"/>
        <v>1</v>
      </c>
      <c r="L67" s="99">
        <f t="shared" ca="1" si="3"/>
        <v>210</v>
      </c>
      <c r="M67" s="93">
        <f>IF(E67="","",VLOOKUP(E67,[1]PROJECTES!$C$14:$Z$5000,21,FALSE))</f>
        <v>43830</v>
      </c>
      <c r="N67" s="100"/>
      <c r="O67" s="72" t="s">
        <v>229</v>
      </c>
      <c r="P67" s="101"/>
      <c r="Q67" s="132"/>
      <c r="R67" s="102"/>
      <c r="S67" s="91"/>
    </row>
    <row r="68" spans="1:19" s="104" customFormat="1" ht="12.75" customHeight="1" x14ac:dyDescent="0.25">
      <c r="A68" s="121" t="s">
        <v>47</v>
      </c>
      <c r="B68" s="92" t="str">
        <f>IF(E68="","",VLOOKUP(E68,[1]PROJECTES!$C$14:$G$5000,2,FALSE))</f>
        <v>MOELCU</v>
      </c>
      <c r="C68" s="121" t="s">
        <v>74</v>
      </c>
      <c r="D68" s="93" t="str">
        <f>IF(E68="","",VLOOKUP(E68,[1]PROJECTES!$C$14:$G$5000,5,FALSE))</f>
        <v>CC SCADA TEDIS.Net BERMEJALES v2.0</v>
      </c>
      <c r="E68" s="117">
        <v>5058</v>
      </c>
      <c r="F68" s="95"/>
      <c r="G68" s="96" t="str">
        <f>IF(E68="","",VLOOKUP(E68,[1]PROJECTES!$C$14:$G$5000,4,FALSE))</f>
        <v>OB</v>
      </c>
      <c r="H68" s="118" t="s">
        <v>47</v>
      </c>
      <c r="I68" s="97" t="str">
        <f>IF(H68="","",VLOOKUP(H68,BD!B$2:C$16,2,FALSE))</f>
        <v>E</v>
      </c>
      <c r="J68" s="98">
        <v>43471</v>
      </c>
      <c r="K68" s="135">
        <f t="shared" si="2"/>
        <v>1</v>
      </c>
      <c r="L68" s="99">
        <f t="shared" ca="1" si="3"/>
        <v>-158</v>
      </c>
      <c r="M68" s="93">
        <f>IF(E68="","",VLOOKUP(E68,[1]PROJECTES!$C$14:$Z$5000,21,FALSE))</f>
        <v>43462</v>
      </c>
      <c r="N68" s="100">
        <v>7</v>
      </c>
      <c r="O68" s="72" t="s">
        <v>229</v>
      </c>
      <c r="P68" s="101">
        <v>0</v>
      </c>
      <c r="Q68" s="132" t="s">
        <v>65</v>
      </c>
      <c r="R68" s="131" t="s">
        <v>697</v>
      </c>
      <c r="S68" s="91"/>
    </row>
    <row r="69" spans="1:19" s="104" customFormat="1" ht="12.75" customHeight="1" x14ac:dyDescent="0.25">
      <c r="A69" s="121" t="s">
        <v>47</v>
      </c>
      <c r="B69" s="92" t="str">
        <f>IF(E69="","",VLOOKUP(E69,[1]PROJECTES!$C$14:$G$5000,2,FALSE))</f>
        <v>INPPOZ</v>
      </c>
      <c r="C69" s="121" t="s">
        <v>149</v>
      </c>
      <c r="D69" s="93" t="str">
        <f>IF(E69="","",VLOOKUP(E69,[1]PROJECTES!$C$14:$G$5000,5,FALSE))</f>
        <v>MANTENIMENT CALSER INPECUARIAS 01/01/2.017-31/12/2.,017</v>
      </c>
      <c r="E69" s="117">
        <v>3882</v>
      </c>
      <c r="F69" s="95"/>
      <c r="G69" s="96" t="str">
        <f>IF(E69="","",VLOOKUP(E69,[1]PROJECTES!$C$14:$G$5000,4,FALSE))</f>
        <v>TA</v>
      </c>
      <c r="H69" s="118" t="s">
        <v>47</v>
      </c>
      <c r="I69" s="97" t="str">
        <f>IF(H69="","",VLOOKUP(H69,BD!B$2:C$16,2,FALSE))</f>
        <v>E</v>
      </c>
      <c r="J69" s="98">
        <v>43471</v>
      </c>
      <c r="K69" s="135">
        <f t="shared" si="2"/>
        <v>1</v>
      </c>
      <c r="L69" s="99" t="str">
        <f t="shared" ca="1" si="3"/>
        <v>-</v>
      </c>
      <c r="M69" s="93">
        <f>IF(E69="","",VLOOKUP(E69,[1]PROJECTES!$C$14:$Z$5000,21,FALSE))</f>
        <v>43100</v>
      </c>
      <c r="N69" s="100">
        <v>1</v>
      </c>
      <c r="O69" s="72" t="s">
        <v>229</v>
      </c>
      <c r="P69" s="101">
        <v>0</v>
      </c>
      <c r="Q69" s="132" t="s">
        <v>59</v>
      </c>
      <c r="R69" s="131" t="s">
        <v>698</v>
      </c>
      <c r="S69" s="91"/>
    </row>
    <row r="70" spans="1:19" s="104" customFormat="1" ht="12.75" customHeight="1" x14ac:dyDescent="0.25">
      <c r="A70" s="121" t="s">
        <v>12</v>
      </c>
      <c r="B70" s="92" t="str">
        <f>IF(E70="","",VLOOKUP(E70,[1]PROJECTES!$C$14:$G$5000,2,FALSE))</f>
        <v>SITEL</v>
      </c>
      <c r="C70" s="121" t="s">
        <v>181</v>
      </c>
      <c r="D70" s="93" t="str">
        <f>IF(E70="","",VLOOKUP(E70,[1]PROJECTES!$C$14:$G$5000,5,FALSE))</f>
        <v>VACANCES</v>
      </c>
      <c r="E70" s="117" t="s">
        <v>273</v>
      </c>
      <c r="F70" s="95"/>
      <c r="G70" s="96" t="str">
        <f>IF(E70="","",VLOOKUP(E70,[1]PROJECTES!$C$14:$G$5000,4,FALSE))</f>
        <v>OB</v>
      </c>
      <c r="H70" s="118" t="s">
        <v>12</v>
      </c>
      <c r="I70" s="97" t="str">
        <f>IF(H70="","",VLOOKUP(H70,BD!B$2:C$16,2,FALSE))</f>
        <v>E</v>
      </c>
      <c r="J70" s="98">
        <v>43472</v>
      </c>
      <c r="K70" s="135">
        <f t="shared" si="2"/>
        <v>2</v>
      </c>
      <c r="L70" s="99">
        <f t="shared" ca="1" si="3"/>
        <v>210</v>
      </c>
      <c r="M70" s="93">
        <f>IF(E70="","",VLOOKUP(E70,[1]PROJECTES!$C$14:$Z$5000,21,FALSE))</f>
        <v>43830</v>
      </c>
      <c r="N70" s="100">
        <v>8</v>
      </c>
      <c r="O70" s="72" t="s">
        <v>229</v>
      </c>
      <c r="P70" s="101">
        <v>0</v>
      </c>
      <c r="Q70" s="119" t="s">
        <v>63</v>
      </c>
      <c r="R70" s="120" t="s">
        <v>274</v>
      </c>
      <c r="S70" s="91"/>
    </row>
    <row r="71" spans="1:19" s="104" customFormat="1" ht="12.75" customHeight="1" x14ac:dyDescent="0.25">
      <c r="A71" s="121" t="s">
        <v>21</v>
      </c>
      <c r="B71" s="92" t="str">
        <f>IF(E71="","",VLOOKUP(E71,[1]PROJECTES!$C$14:$G$5000,2,FALSE))</f>
        <v>SITEL</v>
      </c>
      <c r="C71" s="121" t="s">
        <v>181</v>
      </c>
      <c r="D71" s="93" t="str">
        <f>IF(E71="","",VLOOKUP(E71,[1]PROJECTES!$C$14:$G$5000,5,FALSE))</f>
        <v>VACANCES</v>
      </c>
      <c r="E71" s="117" t="s">
        <v>273</v>
      </c>
      <c r="F71" s="95"/>
      <c r="G71" s="96" t="str">
        <f>IF(E71="","",VLOOKUP(E71,[1]PROJECTES!$C$14:$G$5000,4,FALSE))</f>
        <v>OB</v>
      </c>
      <c r="H71" s="118" t="s">
        <v>21</v>
      </c>
      <c r="I71" s="97" t="str">
        <f>IF(H71="","",VLOOKUP(H71,BD!B$2:C$16,2,FALSE))</f>
        <v>P</v>
      </c>
      <c r="J71" s="98">
        <v>43472</v>
      </c>
      <c r="K71" s="135">
        <f t="shared" si="2"/>
        <v>2</v>
      </c>
      <c r="L71" s="99">
        <f t="shared" ca="1" si="3"/>
        <v>210</v>
      </c>
      <c r="M71" s="93">
        <f>IF(E71="","",VLOOKUP(E71,[1]PROJECTES!$C$14:$Z$5000,21,FALSE))</f>
        <v>43830</v>
      </c>
      <c r="N71" s="100">
        <v>8</v>
      </c>
      <c r="O71" s="72" t="s">
        <v>229</v>
      </c>
      <c r="P71" s="101">
        <v>0</v>
      </c>
      <c r="Q71" s="119" t="s">
        <v>63</v>
      </c>
      <c r="R71" s="120" t="s">
        <v>303</v>
      </c>
      <c r="S71" s="91"/>
    </row>
    <row r="72" spans="1:19" s="104" customFormat="1" ht="12.75" customHeight="1" x14ac:dyDescent="0.25">
      <c r="A72" s="121" t="s">
        <v>47</v>
      </c>
      <c r="B72" s="92" t="str">
        <f>IF(E72="","",VLOOKUP(E72,[1]PROJECTES!$C$14:$G$5000,2,FALSE))</f>
        <v>DIELBE</v>
      </c>
      <c r="C72" s="121" t="s">
        <v>74</v>
      </c>
      <c r="D72" s="93" t="str">
        <f>IF(E72="","",VLOOKUP(E72,[1]PROJECTES!$C$14:$G$5000,5,FALSE))</f>
        <v>CC SCADA TEDIS.Net BERMEJALES v1.0</v>
      </c>
      <c r="E72" s="117">
        <v>4868</v>
      </c>
      <c r="F72" s="95"/>
      <c r="G72" s="96" t="str">
        <f>IF(E72="","",VLOOKUP(E72,[1]PROJECTES!$C$14:$G$5000,4,FALSE))</f>
        <v>TA</v>
      </c>
      <c r="H72" s="118" t="s">
        <v>47</v>
      </c>
      <c r="I72" s="97" t="str">
        <f>IF(H72="","",VLOOKUP(H72,BD!B$2:C$16,2,FALSE))</f>
        <v>E</v>
      </c>
      <c r="J72" s="98">
        <v>43472</v>
      </c>
      <c r="K72" s="135">
        <f t="shared" si="2"/>
        <v>2</v>
      </c>
      <c r="L72" s="99" t="str">
        <f t="shared" ca="1" si="3"/>
        <v>-</v>
      </c>
      <c r="M72" s="93">
        <f>IF(E72="","",VLOOKUP(E72,[1]PROJECTES!$C$14:$Z$5000,21,FALSE))</f>
        <v>43489</v>
      </c>
      <c r="N72" s="100">
        <v>1</v>
      </c>
      <c r="O72" s="72" t="s">
        <v>229</v>
      </c>
      <c r="P72" s="101">
        <v>0</v>
      </c>
      <c r="Q72" s="132" t="s">
        <v>37</v>
      </c>
      <c r="R72" s="131" t="s">
        <v>327</v>
      </c>
      <c r="S72" s="91"/>
    </row>
    <row r="73" spans="1:19" s="104" customFormat="1" ht="12.75" customHeight="1" x14ac:dyDescent="0.25">
      <c r="A73" s="121" t="s">
        <v>47</v>
      </c>
      <c r="B73" s="92" t="str">
        <f>IF(E73="","",VLOOKUP(E73,[1]PROJECTES!$C$14:$G$5000,2,FALSE))</f>
        <v>SITEL</v>
      </c>
      <c r="C73" s="121" t="s">
        <v>149</v>
      </c>
      <c r="D73" s="93">
        <f>IF(E73="","",VLOOKUP(E73,[1]PROJECTES!$C$14:$G$5000,5,FALSE))</f>
        <v>0</v>
      </c>
      <c r="E73" s="117" t="s">
        <v>325</v>
      </c>
      <c r="F73" s="95"/>
      <c r="G73" s="96" t="str">
        <f>IF(E73="","",VLOOKUP(E73,[1]PROJECTES!$C$14:$G$5000,4,FALSE))</f>
        <v>OB</v>
      </c>
      <c r="H73" s="118" t="s">
        <v>47</v>
      </c>
      <c r="I73" s="97" t="str">
        <f>IF(H73="","",VLOOKUP(H73,BD!B$2:C$16,2,FALSE))</f>
        <v>E</v>
      </c>
      <c r="J73" s="98">
        <v>43472</v>
      </c>
      <c r="K73" s="135">
        <f t="shared" ref="K73:K136" si="4">IF(J73="","",WEEKNUM(J73,2)-0)</f>
        <v>2</v>
      </c>
      <c r="L73" s="99">
        <f t="shared" ref="L73:L136" ca="1" si="5">IF(M73="","-",IF(G73="TA","-",+M73-TODAY()))</f>
        <v>210</v>
      </c>
      <c r="M73" s="93">
        <f>IF(E73="","",VLOOKUP(E73,[1]PROJECTES!$C$14:$Z$5000,21,FALSE))</f>
        <v>43830</v>
      </c>
      <c r="N73" s="100">
        <v>7</v>
      </c>
      <c r="O73" s="72" t="s">
        <v>229</v>
      </c>
      <c r="P73" s="101">
        <v>0</v>
      </c>
      <c r="Q73" s="132" t="s">
        <v>43</v>
      </c>
      <c r="R73" s="131" t="s">
        <v>326</v>
      </c>
      <c r="S73" s="91"/>
    </row>
    <row r="74" spans="1:19" s="104" customFormat="1" ht="12.75" customHeight="1" x14ac:dyDescent="0.25">
      <c r="A74" s="121" t="s">
        <v>44</v>
      </c>
      <c r="B74" s="92" t="str">
        <f>IF(E74="","",VLOOKUP(E74,[1]PROJECTES!$C$14:$G$5000,2,FALSE))</f>
        <v>EYPESA</v>
      </c>
      <c r="C74" s="121" t="s">
        <v>106</v>
      </c>
      <c r="D74" s="93" t="str">
        <f>IF(E74="","",VLOOKUP(E74,[1]PROJECTES!$C$14:$G$5000,5,FALSE))</f>
        <v>Reparacio RTU S.E. PONENT v3.0</v>
      </c>
      <c r="E74" s="117">
        <v>5109</v>
      </c>
      <c r="F74" s="95"/>
      <c r="G74" s="96" t="str">
        <f>IF(E74="","",VLOOKUP(E74,[1]PROJECTES!$C$14:$G$5000,4,FALSE))</f>
        <v>TA</v>
      </c>
      <c r="H74" s="118" t="s">
        <v>44</v>
      </c>
      <c r="I74" s="97" t="str">
        <f>IF(H74="","",VLOOKUP(H74,BD!B$2:C$16,2,FALSE))</f>
        <v>E</v>
      </c>
      <c r="J74" s="98">
        <v>43472</v>
      </c>
      <c r="K74" s="135">
        <f t="shared" si="4"/>
        <v>2</v>
      </c>
      <c r="L74" s="99" t="str">
        <f t="shared" ca="1" si="5"/>
        <v>-</v>
      </c>
      <c r="M74" s="93">
        <f>IF(E74="","",VLOOKUP(E74,[1]PROJECTES!$C$14:$Z$5000,21,FALSE))</f>
        <v>43473</v>
      </c>
      <c r="N74" s="100">
        <v>0</v>
      </c>
      <c r="O74" s="72" t="s">
        <v>229</v>
      </c>
      <c r="P74" s="101">
        <v>30</v>
      </c>
      <c r="Q74" s="132" t="s">
        <v>43</v>
      </c>
      <c r="R74" s="131" t="s">
        <v>357</v>
      </c>
      <c r="S74" s="91"/>
    </row>
    <row r="75" spans="1:19" s="104" customFormat="1" ht="12.75" customHeight="1" x14ac:dyDescent="0.25">
      <c r="A75" s="121" t="s">
        <v>44</v>
      </c>
      <c r="B75" s="92" t="str">
        <f>IF(E75="","",VLOOKUP(E75,[1]PROJECTES!$C$14:$G$5000,2,FALSE))</f>
        <v>EYPESA</v>
      </c>
      <c r="C75" s="121" t="s">
        <v>106</v>
      </c>
      <c r="D75" s="93" t="str">
        <f>IF(E75="","",VLOOKUP(E75,[1]PROJECTES!$C$14:$G$5000,5,FALSE))</f>
        <v>Reparacio RTU S.E. PONENT v3.0</v>
      </c>
      <c r="E75" s="117">
        <v>5109</v>
      </c>
      <c r="F75" s="95"/>
      <c r="G75" s="96" t="str">
        <f>IF(E75="","",VLOOKUP(E75,[1]PROJECTES!$C$14:$G$5000,4,FALSE))</f>
        <v>TA</v>
      </c>
      <c r="H75" s="118" t="s">
        <v>52</v>
      </c>
      <c r="I75" s="97" t="str">
        <f>IF(H75="","",VLOOKUP(H75,BD!B$2:C$16,2,FALSE))</f>
        <v>C</v>
      </c>
      <c r="J75" s="98">
        <v>43472</v>
      </c>
      <c r="K75" s="135">
        <f t="shared" si="4"/>
        <v>2</v>
      </c>
      <c r="L75" s="99" t="str">
        <f t="shared" ca="1" si="5"/>
        <v>-</v>
      </c>
      <c r="M75" s="93">
        <f>IF(E75="","",VLOOKUP(E75,[1]PROJECTES!$C$14:$Z$5000,21,FALSE))</f>
        <v>43473</v>
      </c>
      <c r="N75" s="100">
        <v>1</v>
      </c>
      <c r="O75" s="72" t="s">
        <v>229</v>
      </c>
      <c r="P75" s="101">
        <v>30</v>
      </c>
      <c r="Q75" s="132" t="s">
        <v>43</v>
      </c>
      <c r="R75" s="131" t="s">
        <v>358</v>
      </c>
      <c r="S75" s="91"/>
    </row>
    <row r="76" spans="1:19" s="104" customFormat="1" ht="12.75" customHeight="1" x14ac:dyDescent="0.25">
      <c r="A76" s="121" t="s">
        <v>35</v>
      </c>
      <c r="B76" s="92" t="str">
        <f>IF(E76="","",VLOOKUP(E76,[1]PROJECTES!$C$14:$G$5000,2,FALSE))</f>
        <v>SITEL</v>
      </c>
      <c r="C76" s="121" t="s">
        <v>181</v>
      </c>
      <c r="D76" s="93" t="str">
        <f>IF(E76="","",VLOOKUP(E76,[1]PROJECTES!$C$14:$G$5000,5,FALSE))</f>
        <v>INCAPACITAT LABORAL TRANSITORIA</v>
      </c>
      <c r="E76" s="117" t="s">
        <v>362</v>
      </c>
      <c r="F76" s="95"/>
      <c r="G76" s="96" t="str">
        <f>IF(E76="","",VLOOKUP(E76,[1]PROJECTES!$C$14:$G$5000,4,FALSE))</f>
        <v>OB</v>
      </c>
      <c r="H76" s="118" t="s">
        <v>35</v>
      </c>
      <c r="I76" s="97" t="str">
        <f>IF(H76="","",VLOOKUP(H76,BD!B$2:C$16,2,FALSE))</f>
        <v>E</v>
      </c>
      <c r="J76" s="98">
        <v>43472</v>
      </c>
      <c r="K76" s="135">
        <f t="shared" si="4"/>
        <v>2</v>
      </c>
      <c r="L76" s="99">
        <f t="shared" ca="1" si="5"/>
        <v>210</v>
      </c>
      <c r="M76" s="93">
        <f>IF(E76="","",VLOOKUP(E76,[1]PROJECTES!$C$14:$Z$5000,21,FALSE))</f>
        <v>43830</v>
      </c>
      <c r="N76" s="100">
        <v>8</v>
      </c>
      <c r="O76" s="72" t="s">
        <v>229</v>
      </c>
      <c r="P76" s="101">
        <v>0</v>
      </c>
      <c r="Q76" s="132" t="s">
        <v>360</v>
      </c>
      <c r="R76" s="102"/>
      <c r="S76" s="91"/>
    </row>
    <row r="77" spans="1:19" s="104" customFormat="1" ht="12.75" customHeight="1" x14ac:dyDescent="0.25">
      <c r="A77" s="121" t="s">
        <v>17</v>
      </c>
      <c r="B77" s="92" t="str">
        <f>IF(E77="","",VLOOKUP(E77,[1]PROJECTES!$C$14:$G$5000,2,FALSE))</f>
        <v>SITEL</v>
      </c>
      <c r="C77" s="121" t="s">
        <v>50</v>
      </c>
      <c r="D77" s="93" t="str">
        <f>IF(E77="","",VLOOKUP(E77,[1]PROJECTES!$C$14:$G$5000,5,FALSE))</f>
        <v>ATENCIÓ TELEFÓNICA</v>
      </c>
      <c r="E77" s="117" t="s">
        <v>548</v>
      </c>
      <c r="F77" s="95"/>
      <c r="G77" s="96" t="str">
        <f>IF(E77="","",VLOOKUP(E77,[1]PROJECTES!$C$14:$G$5000,4,FALSE))</f>
        <v>OB</v>
      </c>
      <c r="H77" s="118" t="s">
        <v>17</v>
      </c>
      <c r="I77" s="97" t="str">
        <f>IF(H77="","",VLOOKUP(H77,BD!B$2:C$16,2,FALSE))</f>
        <v>E</v>
      </c>
      <c r="J77" s="149">
        <v>43546</v>
      </c>
      <c r="K77" s="135">
        <f t="shared" si="4"/>
        <v>12</v>
      </c>
      <c r="L77" s="99">
        <f t="shared" ca="1" si="5"/>
        <v>210</v>
      </c>
      <c r="M77" s="93">
        <f>IF(E77="","",VLOOKUP(E77,[1]PROJECTES!$C$14:$Z$5000,21,FALSE))</f>
        <v>43830</v>
      </c>
      <c r="N77" s="100">
        <v>0</v>
      </c>
      <c r="O77" s="72" t="s">
        <v>229</v>
      </c>
      <c r="P77" s="101">
        <v>15</v>
      </c>
      <c r="Q77" s="132" t="s">
        <v>59</v>
      </c>
      <c r="R77" s="131" t="s">
        <v>1422</v>
      </c>
      <c r="S77" s="91"/>
    </row>
    <row r="78" spans="1:19" s="104" customFormat="1" ht="12.75" customHeight="1" x14ac:dyDescent="0.25">
      <c r="A78" s="121" t="s">
        <v>17</v>
      </c>
      <c r="B78" s="92" t="str">
        <f>IF(E78="","",VLOOKUP(E78,[1]PROJECTES!$C$14:$G$5000,2,FALSE))</f>
        <v>ORMAZA</v>
      </c>
      <c r="C78" s="121" t="s">
        <v>50</v>
      </c>
      <c r="D78" s="93" t="str">
        <f>IF(E78="","",VLOOKUP(E78,[1]PROJECTES!$C$14:$G$5000,5,FALSE))</f>
        <v>CC SCADA TEDIS.Net ARAMAIO v2.0</v>
      </c>
      <c r="E78" s="117">
        <v>4747</v>
      </c>
      <c r="F78" s="95"/>
      <c r="G78" s="96" t="str">
        <f>IF(E78="","",VLOOKUP(E78,[1]PROJECTES!$C$14:$G$5000,4,FALSE))</f>
        <v>OB</v>
      </c>
      <c r="H78" s="118" t="s">
        <v>17</v>
      </c>
      <c r="I78" s="97" t="str">
        <f>IF(H78="","",VLOOKUP(H78,BD!B$2:C$16,2,FALSE))</f>
        <v>E</v>
      </c>
      <c r="J78" s="98">
        <v>43578</v>
      </c>
      <c r="K78" s="135">
        <f t="shared" si="4"/>
        <v>17</v>
      </c>
      <c r="L78" s="99">
        <f t="shared" ca="1" si="5"/>
        <v>-351</v>
      </c>
      <c r="M78" s="93">
        <f>IF(E78="","",VLOOKUP(E78,[1]PROJECTES!$C$14:$Z$5000,21,FALSE))</f>
        <v>43269</v>
      </c>
      <c r="N78" s="100"/>
      <c r="O78" s="72" t="s">
        <v>229</v>
      </c>
      <c r="P78" s="101">
        <v>45</v>
      </c>
      <c r="Q78" s="132" t="s">
        <v>59</v>
      </c>
      <c r="R78" s="168" t="s">
        <v>1589</v>
      </c>
      <c r="S78" s="91"/>
    </row>
    <row r="79" spans="1:19" s="104" customFormat="1" ht="12.75" customHeight="1" x14ac:dyDescent="0.25">
      <c r="A79" s="121" t="s">
        <v>17</v>
      </c>
      <c r="B79" s="92" t="str">
        <f>IF(E79="","",VLOOKUP(E79,[1]PROJECTES!$C$14:$G$5000,2,FALSE))</f>
        <v>ORMAZA</v>
      </c>
      <c r="C79" s="121" t="s">
        <v>50</v>
      </c>
      <c r="D79" s="93" t="str">
        <f>IF(E79="","",VLOOKUP(E79,[1]PROJECTES!$C$14:$G$5000,5,FALSE))</f>
        <v>CC SCADA TEDIS.Net ARAMAIO v2.0</v>
      </c>
      <c r="E79" s="117">
        <v>4747</v>
      </c>
      <c r="F79" s="95"/>
      <c r="G79" s="96" t="str">
        <f>IF(E79="","",VLOOKUP(E79,[1]PROJECTES!$C$14:$G$5000,4,FALSE))</f>
        <v>OB</v>
      </c>
      <c r="H79" s="118" t="s">
        <v>17</v>
      </c>
      <c r="I79" s="97" t="str">
        <f>IF(H79="","",VLOOKUP(H79,BD!B$2:C$16,2,FALSE))</f>
        <v>E</v>
      </c>
      <c r="J79" s="98">
        <v>43579</v>
      </c>
      <c r="K79" s="135">
        <f t="shared" si="4"/>
        <v>17</v>
      </c>
      <c r="L79" s="99">
        <f t="shared" ca="1" si="5"/>
        <v>-351</v>
      </c>
      <c r="M79" s="93">
        <f>IF(E79="","",VLOOKUP(E79,[1]PROJECTES!$C$14:$Z$5000,21,FALSE))</f>
        <v>43269</v>
      </c>
      <c r="N79" s="100"/>
      <c r="O79" s="72" t="s">
        <v>229</v>
      </c>
      <c r="P79" s="101">
        <v>30</v>
      </c>
      <c r="Q79" s="132" t="s">
        <v>59</v>
      </c>
      <c r="R79" s="102" t="s">
        <v>1589</v>
      </c>
      <c r="S79" s="91"/>
    </row>
    <row r="80" spans="1:19" s="104" customFormat="1" ht="12.75" customHeight="1" x14ac:dyDescent="0.25">
      <c r="A80" s="121" t="s">
        <v>17</v>
      </c>
      <c r="B80" s="92" t="str">
        <f>IF(E80="","",VLOOKUP(E80,[1]PROJECTES!$C$14:$G$5000,2,FALSE))</f>
        <v>ORMAZA</v>
      </c>
      <c r="C80" s="121" t="s">
        <v>50</v>
      </c>
      <c r="D80" s="93" t="str">
        <f>IF(E80="","",VLOOKUP(E80,[1]PROJECTES!$C$14:$G$5000,5,FALSE))</f>
        <v>CC SCADA TEDIS.Net ARAMAIO v2.0</v>
      </c>
      <c r="E80" s="117">
        <v>4747</v>
      </c>
      <c r="F80" s="95"/>
      <c r="G80" s="96" t="str">
        <f>IF(E80="","",VLOOKUP(E80,[1]PROJECTES!$C$14:$G$5000,4,FALSE))</f>
        <v>OB</v>
      </c>
      <c r="H80" s="118" t="s">
        <v>17</v>
      </c>
      <c r="I80" s="97" t="str">
        <f>IF(H80="","",VLOOKUP(H80,BD!B$2:C$16,2,FALSE))</f>
        <v>E</v>
      </c>
      <c r="J80" s="98">
        <v>43585</v>
      </c>
      <c r="K80" s="135">
        <f t="shared" si="4"/>
        <v>18</v>
      </c>
      <c r="L80" s="99">
        <f t="shared" ca="1" si="5"/>
        <v>-351</v>
      </c>
      <c r="M80" s="93">
        <f>IF(E80="","",VLOOKUP(E80,[1]PROJECTES!$C$14:$Z$5000,21,FALSE))</f>
        <v>43269</v>
      </c>
      <c r="N80" s="100">
        <v>1</v>
      </c>
      <c r="O80" s="72" t="s">
        <v>229</v>
      </c>
      <c r="P80" s="101"/>
      <c r="Q80" s="132" t="s">
        <v>59</v>
      </c>
      <c r="R80" s="168" t="s">
        <v>1667</v>
      </c>
      <c r="S80" s="91"/>
    </row>
    <row r="81" spans="1:19" s="104" customFormat="1" ht="12.75" customHeight="1" x14ac:dyDescent="0.25">
      <c r="A81" s="121" t="s">
        <v>17</v>
      </c>
      <c r="B81" s="92" t="str">
        <f>IF(E81="","",VLOOKUP(E81,[1]PROJECTES!$C$14:$G$5000,2,FALSE))</f>
        <v>ORMAZA</v>
      </c>
      <c r="C81" s="121" t="s">
        <v>50</v>
      </c>
      <c r="D81" s="93" t="str">
        <f>IF(E81="","",VLOOKUP(E81,[1]PROJECTES!$C$14:$G$5000,5,FALSE))</f>
        <v>CC SCADA TEDIS.Net ARAMAIO v2.0</v>
      </c>
      <c r="E81" s="117">
        <v>4747</v>
      </c>
      <c r="F81" s="95"/>
      <c r="G81" s="96" t="str">
        <f>IF(E81="","",VLOOKUP(E81,[1]PROJECTES!$C$14:$G$5000,4,FALSE))</f>
        <v>OB</v>
      </c>
      <c r="H81" s="118" t="s">
        <v>17</v>
      </c>
      <c r="I81" s="97" t="str">
        <f>IF(H81="","",VLOOKUP(H81,BD!B$2:C$16,2,FALSE))</f>
        <v>E</v>
      </c>
      <c r="J81" s="98">
        <v>43594</v>
      </c>
      <c r="K81" s="135">
        <f t="shared" si="4"/>
        <v>19</v>
      </c>
      <c r="L81" s="99">
        <f t="shared" ca="1" si="5"/>
        <v>-351</v>
      </c>
      <c r="M81" s="93">
        <f>IF(E81="","",VLOOKUP(E81,[1]PROJECTES!$C$14:$Z$5000,21,FALSE))</f>
        <v>43269</v>
      </c>
      <c r="N81" s="100"/>
      <c r="O81" s="72" t="s">
        <v>229</v>
      </c>
      <c r="P81" s="101">
        <v>15</v>
      </c>
      <c r="Q81" s="132" t="s">
        <v>59</v>
      </c>
      <c r="R81" s="168" t="s">
        <v>1752</v>
      </c>
      <c r="S81" s="91"/>
    </row>
    <row r="82" spans="1:19" s="104" customFormat="1" ht="12.75" customHeight="1" x14ac:dyDescent="0.25">
      <c r="A82" s="121" t="s">
        <v>17</v>
      </c>
      <c r="B82" s="92" t="str">
        <f>IF(E82="","",VLOOKUP(E82,[1]PROJECTES!$C$14:$G$5000,2,FALSE))</f>
        <v>ORMAZA</v>
      </c>
      <c r="C82" s="121" t="s">
        <v>50</v>
      </c>
      <c r="D82" s="93" t="str">
        <f>IF(E82="","",VLOOKUP(E82,[1]PROJECTES!$C$14:$G$5000,5,FALSE))</f>
        <v>CC SCADA TEDIS.Net ARAMAIO v2.0</v>
      </c>
      <c r="E82" s="117">
        <v>4747</v>
      </c>
      <c r="F82" s="95"/>
      <c r="G82" s="96" t="str">
        <f>IF(E82="","",VLOOKUP(E82,[1]PROJECTES!$C$14:$G$5000,4,FALSE))</f>
        <v>OB</v>
      </c>
      <c r="H82" s="118" t="s">
        <v>17</v>
      </c>
      <c r="I82" s="97" t="str">
        <f>IF(H82="","",VLOOKUP(H82,BD!B$2:C$16,2,FALSE))</f>
        <v>E</v>
      </c>
      <c r="J82" s="98">
        <v>43595</v>
      </c>
      <c r="K82" s="135">
        <f t="shared" si="4"/>
        <v>19</v>
      </c>
      <c r="L82" s="99">
        <f t="shared" ca="1" si="5"/>
        <v>-351</v>
      </c>
      <c r="M82" s="93">
        <f>IF(E82="","",VLOOKUP(E82,[1]PROJECTES!$C$14:$Z$5000,21,FALSE))</f>
        <v>43269</v>
      </c>
      <c r="N82" s="100">
        <v>2</v>
      </c>
      <c r="O82" s="72" t="s">
        <v>229</v>
      </c>
      <c r="P82" s="101">
        <v>15</v>
      </c>
      <c r="Q82" s="132" t="s">
        <v>59</v>
      </c>
      <c r="R82" s="168" t="s">
        <v>1759</v>
      </c>
      <c r="S82" s="91"/>
    </row>
    <row r="83" spans="1:19" s="104" customFormat="1" ht="12.75" customHeight="1" x14ac:dyDescent="0.25">
      <c r="A83" s="121"/>
      <c r="B83" s="92" t="str">
        <f>IF(E83="","",VLOOKUP(E83,[1]PROJECTES!$C$14:$G$5000,2,FALSE))</f>
        <v>SITEL</v>
      </c>
      <c r="C83" s="121" t="s">
        <v>50</v>
      </c>
      <c r="D83" s="93" t="str">
        <f>IF(E83="","",VLOOKUP(E83,[1]PROJECTES!$C$14:$G$5000,5,FALSE))</f>
        <v>ATENCIÓ TELEFÓNICA</v>
      </c>
      <c r="E83" s="117" t="s">
        <v>491</v>
      </c>
      <c r="F83" s="95"/>
      <c r="G83" s="96" t="str">
        <f>IF(E83="","",VLOOKUP(E83,[1]PROJECTES!$C$14:$G$5000,4,FALSE))</f>
        <v>OB</v>
      </c>
      <c r="H83" s="118" t="s">
        <v>17</v>
      </c>
      <c r="I83" s="97" t="str">
        <f>IF(H83="","",VLOOKUP(H83,BD!B$2:C$16,2,FALSE))</f>
        <v>E</v>
      </c>
      <c r="J83" s="98">
        <v>43595</v>
      </c>
      <c r="K83" s="135">
        <f t="shared" si="4"/>
        <v>19</v>
      </c>
      <c r="L83" s="99">
        <f t="shared" ca="1" si="5"/>
        <v>210</v>
      </c>
      <c r="M83" s="93">
        <f>IF(E83="","",VLOOKUP(E83,[1]PROJECTES!$C$14:$Z$5000,21,FALSE))</f>
        <v>43830</v>
      </c>
      <c r="N83" s="100"/>
      <c r="O83" s="72" t="s">
        <v>229</v>
      </c>
      <c r="P83" s="101">
        <v>30</v>
      </c>
      <c r="Q83" s="132" t="s">
        <v>59</v>
      </c>
      <c r="R83" s="168" t="s">
        <v>1761</v>
      </c>
      <c r="S83" s="91"/>
    </row>
    <row r="84" spans="1:19" s="104" customFormat="1" ht="12.75" customHeight="1" x14ac:dyDescent="0.25">
      <c r="A84" s="121" t="s">
        <v>17</v>
      </c>
      <c r="B84" s="92" t="str">
        <f>IF(E84="","",VLOOKUP(E84,[1]PROJECTES!$C$14:$G$5000,2,FALSE))</f>
        <v>ORMAZA</v>
      </c>
      <c r="C84" s="121" t="s">
        <v>50</v>
      </c>
      <c r="D84" s="93" t="str">
        <f>IF(E84="","",VLOOKUP(E84,[1]PROJECTES!$C$14:$G$5000,5,FALSE))</f>
        <v>CC SCADA TEDIS.Net ARAMAIO v2.0</v>
      </c>
      <c r="E84" s="117">
        <v>4747</v>
      </c>
      <c r="F84" s="95"/>
      <c r="G84" s="96" t="str">
        <f>IF(E84="","",VLOOKUP(E84,[1]PROJECTES!$C$14:$G$5000,4,FALSE))</f>
        <v>OB</v>
      </c>
      <c r="H84" s="118" t="s">
        <v>17</v>
      </c>
      <c r="I84" s="97" t="str">
        <f>IF(H84="","",VLOOKUP(H84,BD!B$2:C$16,2,FALSE))</f>
        <v>E</v>
      </c>
      <c r="J84" s="98">
        <v>43598</v>
      </c>
      <c r="K84" s="135">
        <f t="shared" si="4"/>
        <v>20</v>
      </c>
      <c r="L84" s="99">
        <f t="shared" ca="1" si="5"/>
        <v>-351</v>
      </c>
      <c r="M84" s="93">
        <f>IF(E84="","",VLOOKUP(E84,[1]PROJECTES!$C$14:$Z$5000,21,FALSE))</f>
        <v>43269</v>
      </c>
      <c r="N84" s="100">
        <v>2</v>
      </c>
      <c r="O84" s="72" t="s">
        <v>229</v>
      </c>
      <c r="P84" s="101">
        <v>15</v>
      </c>
      <c r="Q84" s="132" t="s">
        <v>59</v>
      </c>
      <c r="R84" s="168" t="s">
        <v>1786</v>
      </c>
      <c r="S84" s="91"/>
    </row>
    <row r="85" spans="1:19" s="104" customFormat="1" ht="12.75" customHeight="1" x14ac:dyDescent="0.25">
      <c r="A85" s="121" t="s">
        <v>17</v>
      </c>
      <c r="B85" s="92" t="str">
        <f>IF(E85="","",VLOOKUP(E85,[1]PROJECTES!$C$14:$G$5000,2,FALSE))</f>
        <v>ORMAZA</v>
      </c>
      <c r="C85" s="121" t="s">
        <v>50</v>
      </c>
      <c r="D85" s="93" t="str">
        <f>IF(E85="","",VLOOKUP(E85,[1]PROJECTES!$C$14:$G$5000,5,FALSE))</f>
        <v>CC SCADA TEDIS.Net ARAMAIO v2.0</v>
      </c>
      <c r="E85" s="117">
        <v>4747</v>
      </c>
      <c r="F85" s="95"/>
      <c r="G85" s="96" t="str">
        <f>IF(E85="","",VLOOKUP(E85,[1]PROJECTES!$C$14:$G$5000,4,FALSE))</f>
        <v>OB</v>
      </c>
      <c r="H85" s="118" t="s">
        <v>17</v>
      </c>
      <c r="I85" s="97" t="str">
        <f>IF(H85="","",VLOOKUP(H85,BD!B$2:C$16,2,FALSE))</f>
        <v>E</v>
      </c>
      <c r="J85" s="98">
        <v>43601</v>
      </c>
      <c r="K85" s="135">
        <f t="shared" si="4"/>
        <v>20</v>
      </c>
      <c r="L85" s="99">
        <f t="shared" ca="1" si="5"/>
        <v>-351</v>
      </c>
      <c r="M85" s="93">
        <f>IF(E85="","",VLOOKUP(E85,[1]PROJECTES!$C$14:$Z$5000,21,FALSE))</f>
        <v>43269</v>
      </c>
      <c r="N85" s="100"/>
      <c r="O85" s="72" t="s">
        <v>229</v>
      </c>
      <c r="P85" s="101">
        <v>45</v>
      </c>
      <c r="Q85" s="132" t="s">
        <v>65</v>
      </c>
      <c r="R85" s="168" t="s">
        <v>1828</v>
      </c>
      <c r="S85" s="91"/>
    </row>
    <row r="86" spans="1:19" s="104" customFormat="1" ht="12.75" customHeight="1" x14ac:dyDescent="0.25">
      <c r="A86" s="121" t="s">
        <v>17</v>
      </c>
      <c r="B86" s="92" t="str">
        <f>IF(E86="","",VLOOKUP(E86,[1]PROJECTES!$C$14:$G$5000,2,FALSE))</f>
        <v>ORMAZA</v>
      </c>
      <c r="C86" s="121" t="s">
        <v>50</v>
      </c>
      <c r="D86" s="93" t="str">
        <f>IF(E86="","",VLOOKUP(E86,[1]PROJECTES!$C$14:$G$5000,5,FALSE))</f>
        <v>CC SCADA TEDIS.Net ARAMAIO v2.0</v>
      </c>
      <c r="E86" s="117">
        <v>4747</v>
      </c>
      <c r="F86" s="95"/>
      <c r="G86" s="96" t="str">
        <f>IF(E86="","",VLOOKUP(E86,[1]PROJECTES!$C$14:$G$5000,4,FALSE))</f>
        <v>OB</v>
      </c>
      <c r="H86" s="118" t="s">
        <v>17</v>
      </c>
      <c r="I86" s="97" t="str">
        <f>IF(H86="","",VLOOKUP(H86,BD!B$2:C$16,2,FALSE))</f>
        <v>E</v>
      </c>
      <c r="J86" s="98">
        <v>43602</v>
      </c>
      <c r="K86" s="135">
        <f t="shared" si="4"/>
        <v>20</v>
      </c>
      <c r="L86" s="99">
        <f t="shared" ca="1" si="5"/>
        <v>-351</v>
      </c>
      <c r="M86" s="93">
        <f>IF(E86="","",VLOOKUP(E86,[1]PROJECTES!$C$14:$Z$5000,21,FALSE))</f>
        <v>43269</v>
      </c>
      <c r="N86" s="100">
        <v>1</v>
      </c>
      <c r="O86" s="72" t="s">
        <v>229</v>
      </c>
      <c r="P86" s="101"/>
      <c r="Q86" s="132" t="s">
        <v>40</v>
      </c>
      <c r="R86" s="168" t="s">
        <v>1859</v>
      </c>
      <c r="S86" s="91"/>
    </row>
    <row r="87" spans="1:19" s="104" customFormat="1" ht="12.75" customHeight="1" x14ac:dyDescent="0.25">
      <c r="A87" s="121" t="s">
        <v>17</v>
      </c>
      <c r="B87" s="92" t="str">
        <f>IF(E87="","",VLOOKUP(E87,[1]PROJECTES!$C$14:$G$5000,2,FALSE))</f>
        <v>ELEARD</v>
      </c>
      <c r="C87" s="121" t="s">
        <v>56</v>
      </c>
      <c r="D87" s="93" t="str">
        <f>IF(E87="","",VLOOKUP(E87,[1]PROJECTES!$C$14:$G$5000,5,FALSE))</f>
        <v>MANTENIMENT SCADA TEDIS.Net ARDALES 01/04/2018 - 31/03/2019</v>
      </c>
      <c r="E87" s="117">
        <v>4651</v>
      </c>
      <c r="F87" s="95"/>
      <c r="G87" s="96" t="str">
        <f>IF(E87="","",VLOOKUP(E87,[1]PROJECTES!$C$14:$G$5000,4,FALSE))</f>
        <v>TA</v>
      </c>
      <c r="H87" s="118" t="s">
        <v>17</v>
      </c>
      <c r="I87" s="97" t="str">
        <f>IF(H87="","",VLOOKUP(H87,BD!B$2:C$16,2,FALSE))</f>
        <v>E</v>
      </c>
      <c r="J87" s="98">
        <v>43483</v>
      </c>
      <c r="K87" s="135">
        <f t="shared" si="4"/>
        <v>3</v>
      </c>
      <c r="L87" s="99" t="str">
        <f t="shared" ca="1" si="5"/>
        <v>-</v>
      </c>
      <c r="M87" s="93">
        <f>IF(E87="","",VLOOKUP(E87,[1]PROJECTES!$C$14:$Z$5000,21,FALSE))</f>
        <v>43555</v>
      </c>
      <c r="N87" s="100">
        <v>0</v>
      </c>
      <c r="O87" s="72" t="s">
        <v>229</v>
      </c>
      <c r="P87" s="101">
        <v>45</v>
      </c>
      <c r="Q87" s="132" t="s">
        <v>59</v>
      </c>
      <c r="R87" s="131" t="s">
        <v>494</v>
      </c>
      <c r="S87" s="91"/>
    </row>
    <row r="88" spans="1:19" s="104" customFormat="1" ht="12.75" customHeight="1" x14ac:dyDescent="0.25">
      <c r="A88" s="121" t="s">
        <v>17</v>
      </c>
      <c r="B88" s="92" t="str">
        <f>IF(E88="","",VLOOKUP(E88,[1]PROJECTES!$C$14:$G$5000,2,FALSE))</f>
        <v>ELEARD</v>
      </c>
      <c r="C88" s="121" t="s">
        <v>56</v>
      </c>
      <c r="D88" s="93" t="str">
        <f>IF(E88="","",VLOOKUP(E88,[1]PROJECTES!$C$14:$G$5000,5,FALSE))</f>
        <v>MANTENIMENT SCADA TEDIS.Net ARDALES 01/04/2018 - 31/03/2019</v>
      </c>
      <c r="E88" s="117">
        <v>4651</v>
      </c>
      <c r="F88" s="95"/>
      <c r="G88" s="96" t="str">
        <f>IF(E88="","",VLOOKUP(E88,[1]PROJECTES!$C$14:$G$5000,4,FALSE))</f>
        <v>TA</v>
      </c>
      <c r="H88" s="118" t="s">
        <v>17</v>
      </c>
      <c r="I88" s="97" t="str">
        <f>IF(H88="","",VLOOKUP(H88,BD!B$2:C$16,2,FALSE))</f>
        <v>E</v>
      </c>
      <c r="J88" s="98">
        <v>43497</v>
      </c>
      <c r="K88" s="135">
        <f t="shared" si="4"/>
        <v>5</v>
      </c>
      <c r="L88" s="99" t="str">
        <f t="shared" ca="1" si="5"/>
        <v>-</v>
      </c>
      <c r="M88" s="93">
        <f>IF(E88="","",VLOOKUP(E88,[1]PROJECTES!$C$14:$Z$5000,21,FALSE))</f>
        <v>43555</v>
      </c>
      <c r="N88" s="100">
        <v>1</v>
      </c>
      <c r="O88" s="72" t="s">
        <v>229</v>
      </c>
      <c r="P88" s="101">
        <v>15</v>
      </c>
      <c r="Q88" s="132" t="s">
        <v>59</v>
      </c>
      <c r="R88" s="131" t="s">
        <v>652</v>
      </c>
      <c r="S88" s="91"/>
    </row>
    <row r="89" spans="1:19" s="104" customFormat="1" ht="12.75" customHeight="1" x14ac:dyDescent="0.25">
      <c r="A89" s="121" t="s">
        <v>17</v>
      </c>
      <c r="B89" s="92" t="str">
        <f>IF(E89="","",VLOOKUP(E89,[1]PROJECTES!$C$14:$G$5000,2,FALSE))</f>
        <v>ELEARD</v>
      </c>
      <c r="C89" s="121" t="s">
        <v>56</v>
      </c>
      <c r="D89" s="93" t="str">
        <f>IF(E89="","",VLOOKUP(E89,[1]PROJECTES!$C$14:$G$5000,5,FALSE))</f>
        <v>MANTENIMENT SCADA TEDIS.Net ARDALES 01/04/2018 - 31/03/2019</v>
      </c>
      <c r="E89" s="117">
        <v>4651</v>
      </c>
      <c r="F89" s="95"/>
      <c r="G89" s="96" t="str">
        <f>IF(E89="","",VLOOKUP(E89,[1]PROJECTES!$C$14:$G$5000,4,FALSE))</f>
        <v>TA</v>
      </c>
      <c r="H89" s="118" t="s">
        <v>17</v>
      </c>
      <c r="I89" s="97" t="str">
        <f>IF(H89="","",VLOOKUP(H89,BD!B$2:C$16,2,FALSE))</f>
        <v>E</v>
      </c>
      <c r="J89" s="98">
        <v>43500</v>
      </c>
      <c r="K89" s="135">
        <f t="shared" si="4"/>
        <v>6</v>
      </c>
      <c r="L89" s="99" t="str">
        <f t="shared" ca="1" si="5"/>
        <v>-</v>
      </c>
      <c r="M89" s="93">
        <f>IF(E89="","",VLOOKUP(E89,[1]PROJECTES!$C$14:$Z$5000,21,FALSE))</f>
        <v>43555</v>
      </c>
      <c r="N89" s="100">
        <v>1</v>
      </c>
      <c r="O89" s="72" t="s">
        <v>229</v>
      </c>
      <c r="P89" s="101">
        <v>15</v>
      </c>
      <c r="Q89" s="132" t="s">
        <v>34</v>
      </c>
      <c r="R89" s="131" t="s">
        <v>701</v>
      </c>
      <c r="S89" s="91"/>
    </row>
    <row r="90" spans="1:19" s="104" customFormat="1" ht="12.75" customHeight="1" x14ac:dyDescent="0.25">
      <c r="A90" s="121"/>
      <c r="B90" s="92" t="str">
        <f>IF(E90="","",VLOOKUP(E90,[1]PROJECTES!$C$14:$G$5000,2,FALSE))</f>
        <v>SITEL</v>
      </c>
      <c r="C90" s="121" t="s">
        <v>56</v>
      </c>
      <c r="D90" s="93" t="str">
        <f>IF(E90="","",VLOOKUP(E90,[1]PROJECTES!$C$14:$G$5000,5,FALSE))</f>
        <v>PENDENT D'ASSIGNAR</v>
      </c>
      <c r="E90" s="117" t="s">
        <v>278</v>
      </c>
      <c r="F90" s="95"/>
      <c r="G90" s="96" t="str">
        <f>IF(E90="","",VLOOKUP(E90,[1]PROJECTES!$C$14:$G$5000,4,FALSE))</f>
        <v>OB</v>
      </c>
      <c r="H90" s="118" t="s">
        <v>17</v>
      </c>
      <c r="I90" s="97" t="str">
        <f>IF(H90="","",VLOOKUP(H90,BD!B$2:C$16,2,FALSE))</f>
        <v>E</v>
      </c>
      <c r="J90" s="98">
        <v>43579</v>
      </c>
      <c r="K90" s="135">
        <f t="shared" si="4"/>
        <v>17</v>
      </c>
      <c r="L90" s="99">
        <f t="shared" ca="1" si="5"/>
        <v>210</v>
      </c>
      <c r="M90" s="93">
        <f>IF(E90="","",VLOOKUP(E90,[1]PROJECTES!$C$14:$Z$5000,21,FALSE))</f>
        <v>43830</v>
      </c>
      <c r="N90" s="100"/>
      <c r="O90" s="72" t="s">
        <v>229</v>
      </c>
      <c r="P90" s="101">
        <v>45</v>
      </c>
      <c r="Q90" s="132" t="s">
        <v>59</v>
      </c>
      <c r="R90" s="168" t="s">
        <v>1599</v>
      </c>
      <c r="S90" s="91"/>
    </row>
    <row r="91" spans="1:19" s="104" customFormat="1" ht="12.75" customHeight="1" x14ac:dyDescent="0.25">
      <c r="A91" s="121" t="s">
        <v>35</v>
      </c>
      <c r="B91" s="92" t="str">
        <f>IF(E91="","",VLOOKUP(E91,[1]PROJECTES!$C$14:$G$5000,2,FALSE))</f>
        <v>ELEAUR</v>
      </c>
      <c r="C91" s="121" t="s">
        <v>64</v>
      </c>
      <c r="D91" s="93" t="str">
        <f>IF(E91="","",VLOOKUP(E91,[1]PROJECTES!$C$14:$G$5000,5,FALSE))</f>
        <v>CC SCADA TEDIS.Net ELASA v1.0</v>
      </c>
      <c r="E91" s="117">
        <v>3642</v>
      </c>
      <c r="F91" s="95"/>
      <c r="G91" s="96" t="str">
        <f>IF(E91="","",VLOOKUP(E91,[1]PROJECTES!$C$14:$G$5000,4,FALSE))</f>
        <v>TA</v>
      </c>
      <c r="H91" s="118" t="s">
        <v>17</v>
      </c>
      <c r="I91" s="97" t="str">
        <f>IF(H91="","",VLOOKUP(H91,BD!B$2:C$16,2,FALSE))</f>
        <v>E</v>
      </c>
      <c r="J91" s="98">
        <v>43472</v>
      </c>
      <c r="K91" s="135">
        <f t="shared" si="4"/>
        <v>2</v>
      </c>
      <c r="L91" s="99" t="str">
        <f t="shared" ca="1" si="5"/>
        <v>-</v>
      </c>
      <c r="M91" s="93">
        <f>IF(E91="","",VLOOKUP(E91,[1]PROJECTES!$C$14:$Z$5000,21,FALSE))</f>
        <v>43363</v>
      </c>
      <c r="N91" s="100">
        <v>0</v>
      </c>
      <c r="O91" s="72" t="s">
        <v>229</v>
      </c>
      <c r="P91" s="101">
        <v>15</v>
      </c>
      <c r="Q91" s="132" t="s">
        <v>19</v>
      </c>
      <c r="R91" s="131" t="s">
        <v>299</v>
      </c>
      <c r="S91" s="91"/>
    </row>
    <row r="92" spans="1:19" s="104" customFormat="1" ht="12.75" customHeight="1" x14ac:dyDescent="0.25">
      <c r="A92" s="121" t="s">
        <v>17</v>
      </c>
      <c r="B92" s="92" t="str">
        <f>IF(E92="","",VLOOKUP(E92,[1]PROJECTES!$C$14:$G$5000,2,FALSE))</f>
        <v>ELEAUR</v>
      </c>
      <c r="C92" s="121" t="s">
        <v>64</v>
      </c>
      <c r="D92" s="93" t="str">
        <f>IF(E92="","",VLOOKUP(E92,[1]PROJECTES!$C$14:$G$5000,5,FALSE))</f>
        <v>MANTENIMENT SW SCADA TEDIS.Net ELASA 2.019</v>
      </c>
      <c r="E92" s="117">
        <v>3643</v>
      </c>
      <c r="F92" s="95"/>
      <c r="G92" s="96" t="str">
        <f>IF(E92="","",VLOOKUP(E92,[1]PROJECTES!$C$14:$G$5000,4,FALSE))</f>
        <v>OB</v>
      </c>
      <c r="H92" s="118" t="s">
        <v>17</v>
      </c>
      <c r="I92" s="97" t="str">
        <f>IF(H92="","",VLOOKUP(H92,BD!B$2:C$16,2,FALSE))</f>
        <v>E</v>
      </c>
      <c r="J92" s="98">
        <v>43494</v>
      </c>
      <c r="K92" s="135">
        <f t="shared" si="4"/>
        <v>5</v>
      </c>
      <c r="L92" s="99">
        <f t="shared" ca="1" si="5"/>
        <v>210</v>
      </c>
      <c r="M92" s="93">
        <f>IF(E92="","",VLOOKUP(E92,[1]PROJECTES!$C$14:$Z$5000,21,FALSE))</f>
        <v>43830</v>
      </c>
      <c r="N92" s="100">
        <v>1</v>
      </c>
      <c r="O92" s="72" t="s">
        <v>229</v>
      </c>
      <c r="P92" s="101">
        <v>15</v>
      </c>
      <c r="Q92" s="132" t="s">
        <v>59</v>
      </c>
      <c r="R92" s="131" t="s">
        <v>611</v>
      </c>
      <c r="S92" s="91"/>
    </row>
    <row r="93" spans="1:19" s="104" customFormat="1" ht="12.75" customHeight="1" x14ac:dyDescent="0.25">
      <c r="A93" s="121" t="s">
        <v>17</v>
      </c>
      <c r="B93" s="92" t="str">
        <f>IF(E93="","",VLOOKUP(E93,[1]PROJECTES!$C$14:$G$5000,2,FALSE))</f>
        <v>ELEAUR</v>
      </c>
      <c r="C93" s="121" t="s">
        <v>64</v>
      </c>
      <c r="D93" s="93" t="str">
        <f>IF(E93="","",VLOOKUP(E93,[1]PROJECTES!$C$14:$G$5000,5,FALSE))</f>
        <v>MANTENIMENT SW SCADA TEDIS.Net ELASA 2.019</v>
      </c>
      <c r="E93" s="117">
        <v>3643</v>
      </c>
      <c r="F93" s="95"/>
      <c r="G93" s="96" t="str">
        <f>IF(E93="","",VLOOKUP(E93,[1]PROJECTES!$C$14:$G$5000,4,FALSE))</f>
        <v>OB</v>
      </c>
      <c r="H93" s="118" t="s">
        <v>17</v>
      </c>
      <c r="I93" s="97" t="str">
        <f>IF(H93="","",VLOOKUP(H93,BD!B$2:C$16,2,FALSE))</f>
        <v>E</v>
      </c>
      <c r="J93" s="98">
        <v>43497</v>
      </c>
      <c r="K93" s="135">
        <f t="shared" si="4"/>
        <v>5</v>
      </c>
      <c r="L93" s="99">
        <f t="shared" ca="1" si="5"/>
        <v>210</v>
      </c>
      <c r="M93" s="93">
        <f>IF(E93="","",VLOOKUP(E93,[1]PROJECTES!$C$14:$Z$5000,21,FALSE))</f>
        <v>43830</v>
      </c>
      <c r="N93" s="100">
        <v>0</v>
      </c>
      <c r="O93" s="72" t="s">
        <v>229</v>
      </c>
      <c r="P93" s="101">
        <v>15</v>
      </c>
      <c r="Q93" s="132" t="s">
        <v>59</v>
      </c>
      <c r="R93" s="131" t="s">
        <v>611</v>
      </c>
      <c r="S93" s="91"/>
    </row>
    <row r="94" spans="1:19" s="104" customFormat="1" ht="12.75" customHeight="1" x14ac:dyDescent="0.25">
      <c r="A94" s="121" t="s">
        <v>24</v>
      </c>
      <c r="B94" s="92" t="str">
        <f>IF(E94="","",VLOOKUP(E94,[1]PROJECTES!$C$14:$G$5000,2,FALSE))</f>
        <v>SITEL</v>
      </c>
      <c r="C94" s="121" t="s">
        <v>181</v>
      </c>
      <c r="D94" s="93" t="str">
        <f>IF(E94="","",VLOOKUP(E94,[1]PROJECTES!$C$14:$G$5000,5,FALSE))</f>
        <v>INCAPACITAT LABORAL TRANSITORIA</v>
      </c>
      <c r="E94" s="117" t="s">
        <v>362</v>
      </c>
      <c r="F94" s="95"/>
      <c r="G94" s="96" t="str">
        <f>IF(E94="","",VLOOKUP(E94,[1]PROJECTES!$C$14:$G$5000,4,FALSE))</f>
        <v>OB</v>
      </c>
      <c r="H94" s="118" t="s">
        <v>24</v>
      </c>
      <c r="I94" s="97" t="str">
        <f>IF(H94="","",VLOOKUP(H94,BD!B$2:C$16,2,FALSE))</f>
        <v>E</v>
      </c>
      <c r="J94" s="98">
        <v>43472</v>
      </c>
      <c r="K94" s="135">
        <f t="shared" si="4"/>
        <v>2</v>
      </c>
      <c r="L94" s="99">
        <f t="shared" ca="1" si="5"/>
        <v>210</v>
      </c>
      <c r="M94" s="93">
        <f>IF(E94="","",VLOOKUP(E94,[1]PROJECTES!$C$14:$Z$5000,21,FALSE))</f>
        <v>43830</v>
      </c>
      <c r="N94" s="100">
        <v>8</v>
      </c>
      <c r="O94" s="72" t="s">
        <v>229</v>
      </c>
      <c r="P94" s="101">
        <v>0</v>
      </c>
      <c r="Q94" s="132"/>
      <c r="R94" s="131"/>
      <c r="S94" s="91"/>
    </row>
    <row r="95" spans="1:19" s="104" customFormat="1" ht="12.75" customHeight="1" x14ac:dyDescent="0.25">
      <c r="A95" s="121"/>
      <c r="B95" s="92" t="str">
        <f>IF(E95="","",VLOOKUP(E95,[1]PROJECTES!$C$14:$G$5000,2,FALSE))</f>
        <v>SITEL</v>
      </c>
      <c r="C95" s="121"/>
      <c r="D95" s="93" t="str">
        <f>IF(E95="","",VLOOKUP(E95,[1]PROJECTES!$C$14:$G$5000,5,FALSE))</f>
        <v>PENDENT D'ASSIGNAR</v>
      </c>
      <c r="E95" s="117" t="s">
        <v>278</v>
      </c>
      <c r="F95" s="95"/>
      <c r="G95" s="96" t="str">
        <f>IF(E95="","",VLOOKUP(E95,[1]PROJECTES!$C$14:$G$5000,4,FALSE))</f>
        <v>OB</v>
      </c>
      <c r="H95" s="118" t="s">
        <v>44</v>
      </c>
      <c r="I95" s="97" t="str">
        <f>IF(H95="","",VLOOKUP(H95,BD!B$2:C$16,2,FALSE))</f>
        <v>E</v>
      </c>
      <c r="J95" s="98">
        <v>43472</v>
      </c>
      <c r="K95" s="135">
        <f t="shared" si="4"/>
        <v>2</v>
      </c>
      <c r="L95" s="99">
        <f t="shared" ca="1" si="5"/>
        <v>210</v>
      </c>
      <c r="M95" s="93">
        <f>IF(E95="","",VLOOKUP(E95,[1]PROJECTES!$C$14:$Z$5000,21,FALSE))</f>
        <v>43830</v>
      </c>
      <c r="N95" s="100"/>
      <c r="O95" s="72" t="s">
        <v>229</v>
      </c>
      <c r="P95" s="101"/>
      <c r="Q95" s="132"/>
      <c r="R95" s="102"/>
      <c r="S95" s="91"/>
    </row>
    <row r="96" spans="1:19" s="104" customFormat="1" ht="12.75" customHeight="1" x14ac:dyDescent="0.25">
      <c r="A96" s="121"/>
      <c r="B96" s="92" t="str">
        <f>IF(E96="","",VLOOKUP(E96,[1]PROJECTES!$C$14:$G$5000,2,FALSE))</f>
        <v>SITEL</v>
      </c>
      <c r="C96" s="121"/>
      <c r="D96" s="93" t="str">
        <f>IF(E96="","",VLOOKUP(E96,[1]PROJECTES!$C$14:$G$5000,5,FALSE))</f>
        <v>PENDENT D'ASSIGNAR</v>
      </c>
      <c r="E96" s="117" t="s">
        <v>278</v>
      </c>
      <c r="F96" s="95"/>
      <c r="G96" s="96" t="str">
        <f>IF(E96="","",VLOOKUP(E96,[1]PROJECTES!$C$14:$G$5000,4,FALSE))</f>
        <v>OB</v>
      </c>
      <c r="H96" s="118" t="s">
        <v>44</v>
      </c>
      <c r="I96" s="97" t="str">
        <f>IF(H96="","",VLOOKUP(H96,BD!B$2:C$16,2,FALSE))</f>
        <v>E</v>
      </c>
      <c r="J96" s="98">
        <v>43472</v>
      </c>
      <c r="K96" s="135">
        <f t="shared" si="4"/>
        <v>2</v>
      </c>
      <c r="L96" s="99">
        <f t="shared" ca="1" si="5"/>
        <v>210</v>
      </c>
      <c r="M96" s="93">
        <f>IF(E96="","",VLOOKUP(E96,[1]PROJECTES!$C$14:$Z$5000,21,FALSE))</f>
        <v>43830</v>
      </c>
      <c r="N96" s="100"/>
      <c r="O96" s="72" t="s">
        <v>229</v>
      </c>
      <c r="P96" s="101"/>
      <c r="Q96" s="132"/>
      <c r="R96" s="102"/>
      <c r="S96" s="91"/>
    </row>
    <row r="97" spans="1:19" s="104" customFormat="1" ht="12.75" customHeight="1" x14ac:dyDescent="0.25">
      <c r="A97" s="121"/>
      <c r="B97" s="92" t="str">
        <f>IF(E97="","",VLOOKUP(E97,[1]PROJECTES!$C$14:$G$5000,2,FALSE))</f>
        <v>SITEL</v>
      </c>
      <c r="C97" s="121"/>
      <c r="D97" s="93" t="str">
        <f>IF(E97="","",VLOOKUP(E97,[1]PROJECTES!$C$14:$G$5000,5,FALSE))</f>
        <v>PENDENT D'ASSIGNAR</v>
      </c>
      <c r="E97" s="117" t="s">
        <v>278</v>
      </c>
      <c r="F97" s="95"/>
      <c r="G97" s="96" t="str">
        <f>IF(E97="","",VLOOKUP(E97,[1]PROJECTES!$C$14:$G$5000,4,FALSE))</f>
        <v>OB</v>
      </c>
      <c r="H97" s="118" t="s">
        <v>44</v>
      </c>
      <c r="I97" s="97" t="str">
        <f>IF(H97="","",VLOOKUP(H97,BD!B$2:C$16,2,FALSE))</f>
        <v>E</v>
      </c>
      <c r="J97" s="98">
        <v>43472</v>
      </c>
      <c r="K97" s="135">
        <f t="shared" si="4"/>
        <v>2</v>
      </c>
      <c r="L97" s="99">
        <f t="shared" ca="1" si="5"/>
        <v>210</v>
      </c>
      <c r="M97" s="93">
        <f>IF(E97="","",VLOOKUP(E97,[1]PROJECTES!$C$14:$Z$5000,21,FALSE))</f>
        <v>43830</v>
      </c>
      <c r="N97" s="100"/>
      <c r="O97" s="72" t="s">
        <v>229</v>
      </c>
      <c r="P97" s="101"/>
      <c r="Q97" s="132"/>
      <c r="R97" s="102"/>
      <c r="S97" s="91"/>
    </row>
    <row r="98" spans="1:19" s="104" customFormat="1" ht="12.75" customHeight="1" x14ac:dyDescent="0.25">
      <c r="A98" s="121"/>
      <c r="B98" s="92" t="str">
        <f>IF(E98="","",VLOOKUP(E98,[1]PROJECTES!$C$14:$G$5000,2,FALSE))</f>
        <v>SITEL</v>
      </c>
      <c r="C98" s="121"/>
      <c r="D98" s="93" t="str">
        <f>IF(E98="","",VLOOKUP(E98,[1]PROJECTES!$C$14:$G$5000,5,FALSE))</f>
        <v>PENDENT D'ASSIGNAR</v>
      </c>
      <c r="E98" s="117" t="s">
        <v>278</v>
      </c>
      <c r="F98" s="95"/>
      <c r="G98" s="96" t="str">
        <f>IF(E98="","",VLOOKUP(E98,[1]PROJECTES!$C$14:$G$5000,4,FALSE))</f>
        <v>OB</v>
      </c>
      <c r="H98" s="118" t="s">
        <v>44</v>
      </c>
      <c r="I98" s="97" t="str">
        <f>IF(H98="","",VLOOKUP(H98,BD!B$2:C$16,2,FALSE))</f>
        <v>E</v>
      </c>
      <c r="J98" s="98">
        <v>43472</v>
      </c>
      <c r="K98" s="135">
        <f t="shared" si="4"/>
        <v>2</v>
      </c>
      <c r="L98" s="99">
        <f t="shared" ca="1" si="5"/>
        <v>210</v>
      </c>
      <c r="M98" s="93">
        <f>IF(E98="","",VLOOKUP(E98,[1]PROJECTES!$C$14:$Z$5000,21,FALSE))</f>
        <v>43830</v>
      </c>
      <c r="N98" s="100"/>
      <c r="O98" s="72" t="s">
        <v>229</v>
      </c>
      <c r="P98" s="101"/>
      <c r="Q98" s="132"/>
      <c r="R98" s="102"/>
      <c r="S98" s="91"/>
    </row>
    <row r="99" spans="1:19" s="104" customFormat="1" ht="12.75" customHeight="1" x14ac:dyDescent="0.25">
      <c r="A99" s="121" t="s">
        <v>21</v>
      </c>
      <c r="B99" s="92" t="str">
        <f>IF(E99="","",VLOOKUP(E99,[1]PROJECTES!$C$14:$G$5000,2,FALSE))</f>
        <v>SITEL</v>
      </c>
      <c r="C99" s="121" t="s">
        <v>181</v>
      </c>
      <c r="D99" s="93" t="str">
        <f>IF(E99="","",VLOOKUP(E99,[1]PROJECTES!$C$14:$G$5000,5,FALSE))</f>
        <v>GESTIO DE MAGATZEM</v>
      </c>
      <c r="E99" s="145" t="s">
        <v>305</v>
      </c>
      <c r="F99" s="95"/>
      <c r="G99" s="96" t="str">
        <f>IF(E99="","",VLOOKUP(E99,[1]PROJECTES!$C$14:$G$5000,4,FALSE))</f>
        <v>OB</v>
      </c>
      <c r="H99" s="141" t="s">
        <v>21</v>
      </c>
      <c r="I99" s="97" t="str">
        <f>IF(H99="","",VLOOKUP(H99,BD!B$2:C$16,2,FALSE))</f>
        <v>P</v>
      </c>
      <c r="J99" s="142">
        <v>43473</v>
      </c>
      <c r="K99" s="135">
        <f t="shared" si="4"/>
        <v>2</v>
      </c>
      <c r="L99" s="99">
        <f t="shared" ca="1" si="5"/>
        <v>210</v>
      </c>
      <c r="M99" s="93">
        <f>IF(E99="","",VLOOKUP(E99,[1]PROJECTES!$C$14:$Z$5000,21,FALSE))</f>
        <v>43830</v>
      </c>
      <c r="N99" s="138">
        <v>2</v>
      </c>
      <c r="O99" s="72" t="s">
        <v>229</v>
      </c>
      <c r="P99" s="139">
        <v>20</v>
      </c>
      <c r="Q99" s="143" t="s">
        <v>307</v>
      </c>
      <c r="R99" s="147" t="s">
        <v>308</v>
      </c>
      <c r="S99" s="121"/>
    </row>
    <row r="100" spans="1:19" s="104" customFormat="1" ht="12.75" customHeight="1" x14ac:dyDescent="0.25">
      <c r="A100" s="121" t="s">
        <v>21</v>
      </c>
      <c r="B100" s="92" t="str">
        <f>IF(E100="","",VLOOKUP(E100,[1]PROJECTES!$C$14:$G$5000,2,FALSE))</f>
        <v>SITEL</v>
      </c>
      <c r="C100" s="121" t="s">
        <v>181</v>
      </c>
      <c r="D100" s="93" t="str">
        <f>IF(E100="","",VLOOKUP(E100,[1]PROJECTES!$C$14:$G$5000,5,FALSE))</f>
        <v>GESTIO DE MAGATZEM</v>
      </c>
      <c r="E100" s="145" t="s">
        <v>305</v>
      </c>
      <c r="F100" s="95"/>
      <c r="G100" s="96" t="str">
        <f>IF(E100="","",VLOOKUP(E100,[1]PROJECTES!$C$14:$G$5000,4,FALSE))</f>
        <v>OB</v>
      </c>
      <c r="H100" s="141" t="s">
        <v>21</v>
      </c>
      <c r="I100" s="97" t="str">
        <f>IF(H100="","",VLOOKUP(H100,BD!B$2:C$16,2,FALSE))</f>
        <v>P</v>
      </c>
      <c r="J100" s="142">
        <v>43473</v>
      </c>
      <c r="K100" s="135">
        <f t="shared" si="4"/>
        <v>2</v>
      </c>
      <c r="L100" s="99">
        <f t="shared" ca="1" si="5"/>
        <v>210</v>
      </c>
      <c r="M100" s="93">
        <f>IF(E100="","",VLOOKUP(E100,[1]PROJECTES!$C$14:$Z$5000,21,FALSE))</f>
        <v>43830</v>
      </c>
      <c r="N100" s="138">
        <v>0</v>
      </c>
      <c r="O100" s="72" t="s">
        <v>229</v>
      </c>
      <c r="P100" s="139">
        <v>10</v>
      </c>
      <c r="Q100" s="143" t="s">
        <v>49</v>
      </c>
      <c r="R100" s="148" t="s">
        <v>309</v>
      </c>
      <c r="S100" s="121"/>
    </row>
    <row r="101" spans="1:19" s="104" customFormat="1" ht="12.75" customHeight="1" x14ac:dyDescent="0.25">
      <c r="A101" s="121" t="s">
        <v>21</v>
      </c>
      <c r="B101" s="92" t="str">
        <f>IF(E101="","",VLOOKUP(E101,[1]PROJECTES!$C$14:$G$5000,2,FALSE))</f>
        <v>SITEL</v>
      </c>
      <c r="C101" s="121" t="s">
        <v>181</v>
      </c>
      <c r="D101" s="93" t="str">
        <f>IF(E101="","",VLOOKUP(E101,[1]PROJECTES!$C$14:$G$5000,5,FALSE))</f>
        <v>Manteniment correctiu SW TEDIS.Net ConfigEditor v1.47</v>
      </c>
      <c r="E101" s="145" t="s">
        <v>306</v>
      </c>
      <c r="F101" s="95"/>
      <c r="G101" s="96" t="str">
        <f>IF(E101="","",VLOOKUP(E101,[1]PROJECTES!$C$14:$G$5000,4,FALSE))</f>
        <v>OB</v>
      </c>
      <c r="H101" s="141" t="s">
        <v>21</v>
      </c>
      <c r="I101" s="97" t="str">
        <f>IF(H101="","",VLOOKUP(H101,BD!B$2:C$16,2,FALSE))</f>
        <v>P</v>
      </c>
      <c r="J101" s="142">
        <v>43473</v>
      </c>
      <c r="K101" s="135">
        <f t="shared" si="4"/>
        <v>2</v>
      </c>
      <c r="L101" s="99">
        <f t="shared" ca="1" si="5"/>
        <v>210</v>
      </c>
      <c r="M101" s="93">
        <f>IF(E101="","",VLOOKUP(E101,[1]PROJECTES!$C$14:$Z$5000,21,FALSE))</f>
        <v>43830</v>
      </c>
      <c r="N101" s="138">
        <v>0</v>
      </c>
      <c r="O101" s="72" t="s">
        <v>229</v>
      </c>
      <c r="P101" s="139">
        <v>10</v>
      </c>
      <c r="Q101" s="146" t="s">
        <v>49</v>
      </c>
      <c r="R101" s="144" t="s">
        <v>310</v>
      </c>
      <c r="S101" s="121"/>
    </row>
    <row r="102" spans="1:19" s="104" customFormat="1" ht="12.75" customHeight="1" x14ac:dyDescent="0.25">
      <c r="A102" s="121" t="s">
        <v>21</v>
      </c>
      <c r="B102" s="92" t="str">
        <f>IF(E102="","",VLOOKUP(E102,[1]PROJECTES!$C$14:$G$5000,2,FALSE))</f>
        <v>SITEL</v>
      </c>
      <c r="C102" s="121" t="s">
        <v>181</v>
      </c>
      <c r="D102" s="93" t="str">
        <f>IF(E102="","",VLOOKUP(E102,[1]PROJECTES!$C$14:$G$5000,5,FALSE))</f>
        <v>1 x MLEDS-48</v>
      </c>
      <c r="E102" s="140">
        <v>5052</v>
      </c>
      <c r="F102" s="95"/>
      <c r="G102" s="96" t="str">
        <f>IF(E102="","",VLOOKUP(E102,[1]PROJECTES!$C$14:$G$5000,4,FALSE))</f>
        <v>TA</v>
      </c>
      <c r="H102" s="141" t="s">
        <v>21</v>
      </c>
      <c r="I102" s="97" t="str">
        <f>IF(H102="","",VLOOKUP(H102,BD!B$2:C$16,2,FALSE))</f>
        <v>P</v>
      </c>
      <c r="J102" s="142">
        <v>43473</v>
      </c>
      <c r="K102" s="135">
        <f t="shared" si="4"/>
        <v>2</v>
      </c>
      <c r="L102" s="99" t="str">
        <f t="shared" ca="1" si="5"/>
        <v>-</v>
      </c>
      <c r="M102" s="93">
        <f>IF(E102="","",VLOOKUP(E102,[1]PROJECTES!$C$14:$Z$5000,21,FALSE))</f>
        <v>43496</v>
      </c>
      <c r="N102" s="138">
        <v>0</v>
      </c>
      <c r="O102" s="72" t="s">
        <v>229</v>
      </c>
      <c r="P102" s="139">
        <v>10</v>
      </c>
      <c r="Q102" s="146" t="s">
        <v>49</v>
      </c>
      <c r="R102" s="144" t="s">
        <v>311</v>
      </c>
      <c r="S102" s="91"/>
    </row>
    <row r="103" spans="1:19" s="104" customFormat="1" ht="12.75" customHeight="1" x14ac:dyDescent="0.25">
      <c r="A103" s="121" t="s">
        <v>21</v>
      </c>
      <c r="B103" s="92" t="str">
        <f>IF(E103="","",VLOOKUP(E103,[1]PROJECTES!$C$14:$G$5000,2,FALSE))</f>
        <v>INPPOZ</v>
      </c>
      <c r="C103" s="121" t="s">
        <v>149</v>
      </c>
      <c r="D103" s="93" t="str">
        <f>IF(E103="","",VLOOKUP(E103,[1]PROJECTES!$C$14:$G$5000,5,FALSE))</f>
        <v>RTU C.T. PINTOR GOYA v1.0</v>
      </c>
      <c r="E103" s="140">
        <v>5019</v>
      </c>
      <c r="F103" s="95"/>
      <c r="G103" s="96" t="str">
        <f>IF(E103="","",VLOOKUP(E103,[1]PROJECTES!$C$14:$G$5000,4,FALSE))</f>
        <v>TA</v>
      </c>
      <c r="H103" s="141" t="s">
        <v>21</v>
      </c>
      <c r="I103" s="97" t="str">
        <f>IF(H103="","",VLOOKUP(H103,BD!B$2:C$16,2,FALSE))</f>
        <v>P</v>
      </c>
      <c r="J103" s="142">
        <v>43473</v>
      </c>
      <c r="K103" s="135">
        <f t="shared" si="4"/>
        <v>2</v>
      </c>
      <c r="L103" s="99" t="str">
        <f t="shared" ca="1" si="5"/>
        <v>-</v>
      </c>
      <c r="M103" s="93">
        <f>IF(E103="","",VLOOKUP(E103,[1]PROJECTES!$C$14:$Z$5000,21,FALSE))</f>
        <v>43524</v>
      </c>
      <c r="N103" s="138">
        <v>0</v>
      </c>
      <c r="O103" s="72" t="s">
        <v>229</v>
      </c>
      <c r="P103" s="139">
        <v>10</v>
      </c>
      <c r="Q103" s="143" t="s">
        <v>49</v>
      </c>
      <c r="R103" s="144" t="s">
        <v>311</v>
      </c>
      <c r="S103" s="91"/>
    </row>
    <row r="104" spans="1:19" s="104" customFormat="1" ht="12.75" customHeight="1" x14ac:dyDescent="0.25">
      <c r="A104" s="121" t="s">
        <v>21</v>
      </c>
      <c r="B104" s="92" t="str">
        <f>IF(E104="","",VLOOKUP(E104,[1]PROJECTES!$C$14:$G$5000,2,FALSE))</f>
        <v>DIELES</v>
      </c>
      <c r="C104" s="121" t="s">
        <v>271</v>
      </c>
      <c r="D104" s="93" t="str">
        <f>IF(E104="","",VLOOKUP(E104,[1]PROJECTES!$C$14:$G$5000,5,FALSE))</f>
        <v>RTU CT-5 DIELESUR v1.1</v>
      </c>
      <c r="E104" s="140">
        <v>5059</v>
      </c>
      <c r="F104" s="95"/>
      <c r="G104" s="96" t="str">
        <f>IF(E104="","",VLOOKUP(E104,[1]PROJECTES!$C$14:$G$5000,4,FALSE))</f>
        <v>TA</v>
      </c>
      <c r="H104" s="141" t="s">
        <v>21</v>
      </c>
      <c r="I104" s="97" t="str">
        <f>IF(H104="","",VLOOKUP(H104,BD!B$2:C$16,2,FALSE))</f>
        <v>P</v>
      </c>
      <c r="J104" s="142">
        <v>43473</v>
      </c>
      <c r="K104" s="135">
        <f t="shared" si="4"/>
        <v>2</v>
      </c>
      <c r="L104" s="99" t="str">
        <f t="shared" ca="1" si="5"/>
        <v>-</v>
      </c>
      <c r="M104" s="93">
        <f>IF(E104="","",VLOOKUP(E104,[1]PROJECTES!$C$14:$Z$5000,21,FALSE))</f>
        <v>43524</v>
      </c>
      <c r="N104" s="138">
        <v>0</v>
      </c>
      <c r="O104" s="72" t="s">
        <v>229</v>
      </c>
      <c r="P104" s="139">
        <v>10</v>
      </c>
      <c r="Q104" s="143" t="s">
        <v>49</v>
      </c>
      <c r="R104" s="144" t="s">
        <v>311</v>
      </c>
      <c r="S104" s="108"/>
    </row>
    <row r="105" spans="1:19" s="104" customFormat="1" ht="12.75" customHeight="1" x14ac:dyDescent="0.25">
      <c r="A105" s="121" t="s">
        <v>21</v>
      </c>
      <c r="B105" s="92" t="str">
        <f>IF(E105="","",VLOOKUP(E105,[1]PROJECTES!$C$14:$G$5000,2,FALSE))</f>
        <v>DIELES</v>
      </c>
      <c r="C105" s="121" t="s">
        <v>271</v>
      </c>
      <c r="D105" s="93" t="str">
        <f>IF(E105="","",VLOOKUP(E105,[1]PROJECTES!$C$14:$G$5000,5,FALSE))</f>
        <v>RTU CT-6 DIELESUR v1.1</v>
      </c>
      <c r="E105" s="140">
        <v>5060</v>
      </c>
      <c r="F105" s="95"/>
      <c r="G105" s="96" t="str">
        <f>IF(E105="","",VLOOKUP(E105,[1]PROJECTES!$C$14:$G$5000,4,FALSE))</f>
        <v>TA</v>
      </c>
      <c r="H105" s="141" t="s">
        <v>21</v>
      </c>
      <c r="I105" s="97" t="str">
        <f>IF(H105="","",VLOOKUP(H105,BD!B$2:C$16,2,FALSE))</f>
        <v>P</v>
      </c>
      <c r="J105" s="142">
        <v>43473</v>
      </c>
      <c r="K105" s="135">
        <f t="shared" si="4"/>
        <v>2</v>
      </c>
      <c r="L105" s="99" t="str">
        <f t="shared" ca="1" si="5"/>
        <v>-</v>
      </c>
      <c r="M105" s="93">
        <f>IF(E105="","",VLOOKUP(E105,[1]PROJECTES!$C$14:$Z$5000,21,FALSE))</f>
        <v>43524</v>
      </c>
      <c r="N105" s="138">
        <v>0</v>
      </c>
      <c r="O105" s="72" t="s">
        <v>229</v>
      </c>
      <c r="P105" s="139">
        <v>10</v>
      </c>
      <c r="Q105" s="143" t="s">
        <v>49</v>
      </c>
      <c r="R105" s="144" t="s">
        <v>311</v>
      </c>
      <c r="S105" s="108"/>
    </row>
    <row r="106" spans="1:19" s="104" customFormat="1" ht="12.75" customHeight="1" x14ac:dyDescent="0.25">
      <c r="A106" s="121" t="s">
        <v>21</v>
      </c>
      <c r="B106" s="92" t="str">
        <f>IF(E106="","",VLOOKUP(E106,[1]PROJECTES!$C$14:$G$5000,2,FALSE))</f>
        <v>DIELES</v>
      </c>
      <c r="C106" s="121" t="s">
        <v>271</v>
      </c>
      <c r="D106" s="93" t="str">
        <f>IF(E106="","",VLOOKUP(E106,[1]PROJECTES!$C$14:$G$5000,5,FALSE))</f>
        <v>RTU CT-7 DIELESUR v1.1</v>
      </c>
      <c r="E106" s="140">
        <v>5061</v>
      </c>
      <c r="F106" s="95"/>
      <c r="G106" s="96" t="str">
        <f>IF(E106="","",VLOOKUP(E106,[1]PROJECTES!$C$14:$G$5000,4,FALSE))</f>
        <v>TA</v>
      </c>
      <c r="H106" s="141" t="s">
        <v>21</v>
      </c>
      <c r="I106" s="97" t="str">
        <f>IF(H106="","",VLOOKUP(H106,BD!B$2:C$16,2,FALSE))</f>
        <v>P</v>
      </c>
      <c r="J106" s="142">
        <v>43473</v>
      </c>
      <c r="K106" s="135">
        <f t="shared" si="4"/>
        <v>2</v>
      </c>
      <c r="L106" s="99" t="str">
        <f t="shared" ca="1" si="5"/>
        <v>-</v>
      </c>
      <c r="M106" s="93">
        <f>IF(E106="","",VLOOKUP(E106,[1]PROJECTES!$C$14:$Z$5000,21,FALSE))</f>
        <v>43524</v>
      </c>
      <c r="N106" s="138">
        <v>0</v>
      </c>
      <c r="O106" s="72" t="s">
        <v>229</v>
      </c>
      <c r="P106" s="139">
        <v>10</v>
      </c>
      <c r="Q106" s="143" t="s">
        <v>49</v>
      </c>
      <c r="R106" s="144" t="s">
        <v>311</v>
      </c>
      <c r="S106" s="108"/>
    </row>
    <row r="107" spans="1:19" s="104" customFormat="1" ht="12.75" customHeight="1" x14ac:dyDescent="0.25">
      <c r="A107" s="121" t="s">
        <v>21</v>
      </c>
      <c r="B107" s="92" t="str">
        <f>IF(E107="","",VLOOKUP(E107,[1]PROJECTES!$C$14:$G$5000,2,FALSE))</f>
        <v>DIELES</v>
      </c>
      <c r="C107" s="121" t="s">
        <v>271</v>
      </c>
      <c r="D107" s="93" t="str">
        <f>IF(E107="","",VLOOKUP(E107,[1]PROJECTES!$C$14:$G$5000,5,FALSE))</f>
        <v>RTU CT-8 DIELESUR v1.1</v>
      </c>
      <c r="E107" s="140">
        <v>5062</v>
      </c>
      <c r="F107" s="95"/>
      <c r="G107" s="96" t="str">
        <f>IF(E107="","",VLOOKUP(E107,[1]PROJECTES!$C$14:$G$5000,4,FALSE))</f>
        <v>TA</v>
      </c>
      <c r="H107" s="141" t="s">
        <v>21</v>
      </c>
      <c r="I107" s="97" t="str">
        <f>IF(H107="","",VLOOKUP(H107,BD!B$2:C$16,2,FALSE))</f>
        <v>P</v>
      </c>
      <c r="J107" s="142">
        <v>43473</v>
      </c>
      <c r="K107" s="135">
        <f t="shared" si="4"/>
        <v>2</v>
      </c>
      <c r="L107" s="99" t="str">
        <f t="shared" ca="1" si="5"/>
        <v>-</v>
      </c>
      <c r="M107" s="93">
        <f>IF(E107="","",VLOOKUP(E107,[1]PROJECTES!$C$14:$Z$5000,21,FALSE))</f>
        <v>43524</v>
      </c>
      <c r="N107" s="138">
        <v>0</v>
      </c>
      <c r="O107" s="72" t="s">
        <v>229</v>
      </c>
      <c r="P107" s="139">
        <v>10</v>
      </c>
      <c r="Q107" s="143" t="s">
        <v>49</v>
      </c>
      <c r="R107" s="144" t="s">
        <v>311</v>
      </c>
      <c r="S107" s="108"/>
    </row>
    <row r="108" spans="1:19" s="104" customFormat="1" ht="12.75" customHeight="1" x14ac:dyDescent="0.25">
      <c r="A108" s="121" t="s">
        <v>21</v>
      </c>
      <c r="B108" s="92" t="str">
        <f>IF(E108="","",VLOOKUP(E108,[1]PROJECTES!$C$14:$G$5000,2,FALSE))</f>
        <v>MANGRA</v>
      </c>
      <c r="C108" s="121" t="s">
        <v>136</v>
      </c>
      <c r="D108" s="93" t="str">
        <f>IF(E108="","",VLOOKUP(E108,[1]PROJECTES!$C$14:$G$5000,5,FALSE))</f>
        <v>26 x PLACA CPU MIPS-300N v1.2</v>
      </c>
      <c r="E108" s="140">
        <v>4917</v>
      </c>
      <c r="F108" s="95"/>
      <c r="G108" s="96" t="str">
        <f>IF(E108="","",VLOOKUP(E108,[1]PROJECTES!$C$14:$G$5000,4,FALSE))</f>
        <v>OB</v>
      </c>
      <c r="H108" s="141" t="s">
        <v>21</v>
      </c>
      <c r="I108" s="97" t="str">
        <f>IF(H108="","",VLOOKUP(H108,BD!B$2:C$16,2,FALSE))</f>
        <v>P</v>
      </c>
      <c r="J108" s="142">
        <v>43473</v>
      </c>
      <c r="K108" s="135">
        <f t="shared" si="4"/>
        <v>2</v>
      </c>
      <c r="L108" s="99">
        <f t="shared" ca="1" si="5"/>
        <v>-200</v>
      </c>
      <c r="M108" s="93">
        <f>IF(E108="","",VLOOKUP(E108,[1]PROJECTES!$C$14:$Z$5000,21,FALSE))</f>
        <v>43420</v>
      </c>
      <c r="N108" s="138">
        <v>0</v>
      </c>
      <c r="O108" s="72" t="s">
        <v>229</v>
      </c>
      <c r="P108" s="139">
        <v>10</v>
      </c>
      <c r="Q108" s="143" t="s">
        <v>49</v>
      </c>
      <c r="R108" s="144" t="s">
        <v>312</v>
      </c>
      <c r="S108" s="108"/>
    </row>
    <row r="109" spans="1:19" s="104" customFormat="1" ht="12.75" customHeight="1" x14ac:dyDescent="0.25">
      <c r="A109" s="121" t="s">
        <v>21</v>
      </c>
      <c r="B109" s="92" t="str">
        <f>IF(E109="","",VLOOKUP(E109,[1]PROJECTES!$C$14:$G$5000,2,FALSE))</f>
        <v>MANGRA</v>
      </c>
      <c r="C109" s="121" t="s">
        <v>136</v>
      </c>
      <c r="D109" s="93" t="str">
        <f>IF(E109="","",VLOOKUP(E109,[1]PROJECTES!$C$14:$G$5000,5,FALSE))</f>
        <v>26 x PLACA INTERFACE MIPS-300N v1.2</v>
      </c>
      <c r="E109" s="140">
        <v>4918</v>
      </c>
      <c r="F109" s="95"/>
      <c r="G109" s="96" t="str">
        <f>IF(E109="","",VLOOKUP(E109,[1]PROJECTES!$C$14:$G$5000,4,FALSE))</f>
        <v>TA</v>
      </c>
      <c r="H109" s="141" t="s">
        <v>21</v>
      </c>
      <c r="I109" s="97" t="str">
        <f>IF(H109="","",VLOOKUP(H109,BD!B$2:C$16,2,FALSE))</f>
        <v>P</v>
      </c>
      <c r="J109" s="142">
        <v>43473</v>
      </c>
      <c r="K109" s="135">
        <f t="shared" si="4"/>
        <v>2</v>
      </c>
      <c r="L109" s="99" t="str">
        <f t="shared" ca="1" si="5"/>
        <v>-</v>
      </c>
      <c r="M109" s="93">
        <f>IF(E109="","",VLOOKUP(E109,[1]PROJECTES!$C$14:$Z$5000,21,FALSE))</f>
        <v>43507</v>
      </c>
      <c r="N109" s="138">
        <v>0</v>
      </c>
      <c r="O109" s="72" t="s">
        <v>229</v>
      </c>
      <c r="P109" s="139">
        <v>10</v>
      </c>
      <c r="Q109" s="143" t="s">
        <v>49</v>
      </c>
      <c r="R109" s="144" t="s">
        <v>312</v>
      </c>
      <c r="S109" s="108"/>
    </row>
    <row r="110" spans="1:19" s="104" customFormat="1" ht="12.75" customHeight="1" x14ac:dyDescent="0.25">
      <c r="A110" s="121" t="s">
        <v>21</v>
      </c>
      <c r="B110" s="92" t="str">
        <f>IF(E110="","",VLOOKUP(E110,[1]PROJECTES!$C$14:$G$5000,2,FALSE))</f>
        <v>SITEL</v>
      </c>
      <c r="C110" s="121" t="s">
        <v>181</v>
      </c>
      <c r="D110" s="93" t="str">
        <f>IF(E110="","",VLOOKUP(E110,[1]PROJECTES!$C$14:$G$5000,5,FALSE))</f>
        <v>Manteniment correctiu SW TEDIS.Net ConfigEditor v1.47</v>
      </c>
      <c r="E110" s="145" t="s">
        <v>306</v>
      </c>
      <c r="F110" s="95"/>
      <c r="G110" s="96" t="str">
        <f>IF(E110="","",VLOOKUP(E110,[1]PROJECTES!$C$14:$G$5000,4,FALSE))</f>
        <v>OB</v>
      </c>
      <c r="H110" s="141" t="s">
        <v>21</v>
      </c>
      <c r="I110" s="97" t="str">
        <f>IF(H110="","",VLOOKUP(H110,BD!B$2:C$16,2,FALSE))</f>
        <v>P</v>
      </c>
      <c r="J110" s="142">
        <v>43473</v>
      </c>
      <c r="K110" s="135">
        <f t="shared" si="4"/>
        <v>2</v>
      </c>
      <c r="L110" s="99">
        <f t="shared" ca="1" si="5"/>
        <v>210</v>
      </c>
      <c r="M110" s="93">
        <f>IF(E110="","",VLOOKUP(E110,[1]PROJECTES!$C$14:$Z$5000,21,FALSE))</f>
        <v>43830</v>
      </c>
      <c r="N110" s="138">
        <v>0</v>
      </c>
      <c r="O110" s="72" t="s">
        <v>229</v>
      </c>
      <c r="P110" s="139">
        <v>30</v>
      </c>
      <c r="Q110" s="146" t="s">
        <v>49</v>
      </c>
      <c r="R110" s="147" t="s">
        <v>313</v>
      </c>
      <c r="S110" s="91"/>
    </row>
    <row r="111" spans="1:19" s="104" customFormat="1" ht="12.75" customHeight="1" x14ac:dyDescent="0.25">
      <c r="A111" s="121" t="s">
        <v>21</v>
      </c>
      <c r="B111" s="92" t="str">
        <f>IF(E111="","",VLOOKUP(E111,[1]PROJECTES!$C$14:$G$5000,2,FALSE))</f>
        <v>SITEL</v>
      </c>
      <c r="C111" s="121" t="s">
        <v>181</v>
      </c>
      <c r="D111" s="93" t="str">
        <f>IF(E111="","",VLOOKUP(E111,[1]PROJECTES!$C$14:$G$5000,5,FALSE))</f>
        <v>AFERS EMPRESA</v>
      </c>
      <c r="E111" s="117" t="s">
        <v>315</v>
      </c>
      <c r="F111" s="95"/>
      <c r="G111" s="96" t="str">
        <f>IF(E111="","",VLOOKUP(E111,[1]PROJECTES!$C$14:$G$5000,4,FALSE))</f>
        <v>OB</v>
      </c>
      <c r="H111" s="118" t="s">
        <v>21</v>
      </c>
      <c r="I111" s="97" t="str">
        <f>IF(H111="","",VLOOKUP(H111,BD!B$2:C$16,2,FALSE))</f>
        <v>P</v>
      </c>
      <c r="J111" s="98">
        <v>43473</v>
      </c>
      <c r="K111" s="135">
        <f t="shared" si="4"/>
        <v>2</v>
      </c>
      <c r="L111" s="99">
        <f t="shared" ca="1" si="5"/>
        <v>210</v>
      </c>
      <c r="M111" s="93">
        <f>IF(E111="","",VLOOKUP(E111,[1]PROJECTES!$C$14:$Z$5000,21,FALSE))</f>
        <v>43830</v>
      </c>
      <c r="N111" s="138">
        <v>1</v>
      </c>
      <c r="O111" s="72" t="s">
        <v>229</v>
      </c>
      <c r="P111" s="139">
        <v>30</v>
      </c>
      <c r="Q111" s="155" t="s">
        <v>336</v>
      </c>
      <c r="R111" s="144" t="s">
        <v>314</v>
      </c>
      <c r="S111" s="91"/>
    </row>
    <row r="112" spans="1:19" s="104" customFormat="1" ht="12.75" customHeight="1" x14ac:dyDescent="0.25">
      <c r="A112" s="121" t="s">
        <v>12</v>
      </c>
      <c r="B112" s="92" t="str">
        <f>IF(E112="","",VLOOKUP(E112,[1]PROJECTES!$C$14:$G$5000,2,FALSE))</f>
        <v>SITEL</v>
      </c>
      <c r="C112" s="121" t="s">
        <v>181</v>
      </c>
      <c r="D112" s="93" t="str">
        <f>IF(E112="","",VLOOKUP(E112,[1]PROJECTES!$C$14:$G$5000,5,FALSE))</f>
        <v>INFRAESTRUCTURA</v>
      </c>
      <c r="E112" s="117" t="s">
        <v>317</v>
      </c>
      <c r="F112" s="95"/>
      <c r="G112" s="96" t="str">
        <f>IF(E112="","",VLOOKUP(E112,[1]PROJECTES!$C$14:$G$5000,4,FALSE))</f>
        <v>OB</v>
      </c>
      <c r="H112" s="118" t="s">
        <v>12</v>
      </c>
      <c r="I112" s="97" t="str">
        <f>IF(H112="","",VLOOKUP(H112,BD!B$2:C$16,2,FALSE))</f>
        <v>E</v>
      </c>
      <c r="J112" s="98">
        <v>43473</v>
      </c>
      <c r="K112" s="135">
        <f t="shared" si="4"/>
        <v>2</v>
      </c>
      <c r="L112" s="99">
        <f t="shared" ca="1" si="5"/>
        <v>210</v>
      </c>
      <c r="M112" s="93">
        <f>IF(E112="","",VLOOKUP(E112,[1]PROJECTES!$C$14:$Z$5000,21,FALSE))</f>
        <v>43830</v>
      </c>
      <c r="N112" s="100">
        <v>1</v>
      </c>
      <c r="O112" s="72" t="s">
        <v>229</v>
      </c>
      <c r="P112" s="101">
        <v>30</v>
      </c>
      <c r="Q112" s="132" t="s">
        <v>7</v>
      </c>
      <c r="R112" s="131" t="s">
        <v>316</v>
      </c>
      <c r="S112" s="91"/>
    </row>
    <row r="113" spans="1:19" s="104" customFormat="1" ht="12.75" customHeight="1" x14ac:dyDescent="0.25">
      <c r="A113" s="121" t="s">
        <v>12</v>
      </c>
      <c r="B113" s="92" t="str">
        <f>IF(E113="","",VLOOKUP(E113,[1]PROJECTES!$C$14:$G$5000,2,FALSE))</f>
        <v>ORMAZA</v>
      </c>
      <c r="C113" s="121" t="s">
        <v>94</v>
      </c>
      <c r="D113" s="93" t="str">
        <f>IF(E113="","",VLOOKUP(E113,[1]PROJECTES!$C$14:$G$5000,5,FALSE))</f>
        <v>CC SCADA TEDIS.Net CREVILLENTE v1.0</v>
      </c>
      <c r="E113" s="117">
        <v>4674</v>
      </c>
      <c r="F113" s="95"/>
      <c r="G113" s="96" t="str">
        <f>IF(E113="","",VLOOKUP(E113,[1]PROJECTES!$C$14:$G$5000,4,FALSE))</f>
        <v>TA</v>
      </c>
      <c r="H113" s="118" t="s">
        <v>12</v>
      </c>
      <c r="I113" s="97" t="str">
        <f>IF(H113="","",VLOOKUP(H113,BD!B$2:C$16,2,FALSE))</f>
        <v>E</v>
      </c>
      <c r="J113" s="98">
        <v>43473</v>
      </c>
      <c r="K113" s="135">
        <f t="shared" si="4"/>
        <v>2</v>
      </c>
      <c r="L113" s="99" t="str">
        <f t="shared" ca="1" si="5"/>
        <v>-</v>
      </c>
      <c r="M113" s="93">
        <f>IF(E113="","",VLOOKUP(E113,[1]PROJECTES!$C$14:$Z$5000,21,FALSE))</f>
        <v>43507</v>
      </c>
      <c r="N113" s="100">
        <v>0</v>
      </c>
      <c r="O113" s="72" t="s">
        <v>229</v>
      </c>
      <c r="P113" s="101">
        <v>15</v>
      </c>
      <c r="Q113" s="132" t="s">
        <v>37</v>
      </c>
      <c r="R113" s="131" t="s">
        <v>318</v>
      </c>
      <c r="S113" s="91"/>
    </row>
    <row r="114" spans="1:19" s="104" customFormat="1" ht="12.75" customHeight="1" x14ac:dyDescent="0.25">
      <c r="A114" s="121" t="s">
        <v>12</v>
      </c>
      <c r="B114" s="92" t="str">
        <f>IF(E114="","",VLOOKUP(E114,[1]PROJECTES!$C$14:$G$5000,2,FALSE))</f>
        <v>SITEL</v>
      </c>
      <c r="C114" s="121" t="s">
        <v>135</v>
      </c>
      <c r="D114" s="93" t="str">
        <f>IF(E114="","",VLOOKUP(E114,[1]PROJECTES!$C$14:$G$5000,5,FALSE))</f>
        <v>PENDENT D'ASSIGNAR</v>
      </c>
      <c r="E114" s="117" t="s">
        <v>278</v>
      </c>
      <c r="F114" s="95"/>
      <c r="G114" s="96" t="str">
        <f>IF(E114="","",VLOOKUP(E114,[1]PROJECTES!$C$14:$G$5000,4,FALSE))</f>
        <v>OB</v>
      </c>
      <c r="H114" s="118" t="s">
        <v>12</v>
      </c>
      <c r="I114" s="97" t="str">
        <f>IF(H114="","",VLOOKUP(H114,BD!B$2:C$16,2,FALSE))</f>
        <v>E</v>
      </c>
      <c r="J114" s="98">
        <v>43473</v>
      </c>
      <c r="K114" s="135">
        <f t="shared" si="4"/>
        <v>2</v>
      </c>
      <c r="L114" s="99">
        <f t="shared" ca="1" si="5"/>
        <v>210</v>
      </c>
      <c r="M114" s="93">
        <f>IF(E114="","",VLOOKUP(E114,[1]PROJECTES!$C$14:$Z$5000,21,FALSE))</f>
        <v>43830</v>
      </c>
      <c r="N114" s="100">
        <v>2</v>
      </c>
      <c r="O114" s="72" t="s">
        <v>229</v>
      </c>
      <c r="P114" s="101">
        <v>30</v>
      </c>
      <c r="Q114" s="132" t="s">
        <v>59</v>
      </c>
      <c r="R114" s="131" t="s">
        <v>319</v>
      </c>
      <c r="S114" s="91"/>
    </row>
    <row r="115" spans="1:19" s="104" customFormat="1" ht="12.75" customHeight="1" x14ac:dyDescent="0.25">
      <c r="A115" s="121" t="s">
        <v>12</v>
      </c>
      <c r="B115" s="92" t="str">
        <f>IF(E115="","",VLOOKUP(E115,[1]PROJECTES!$C$14:$G$5000,2,FALSE))</f>
        <v>SITEL</v>
      </c>
      <c r="C115" s="121" t="s">
        <v>181</v>
      </c>
      <c r="D115" s="93" t="str">
        <f>IF(E115="","",VLOOKUP(E115,[1]PROJECTES!$C$14:$G$5000,5,FALSE))</f>
        <v>AFERS EMPRESA</v>
      </c>
      <c r="E115" s="117" t="s">
        <v>283</v>
      </c>
      <c r="F115" s="95"/>
      <c r="G115" s="96" t="str">
        <f>IF(E115="","",VLOOKUP(E115,[1]PROJECTES!$C$14:$G$5000,4,FALSE))</f>
        <v>OB</v>
      </c>
      <c r="H115" s="118" t="s">
        <v>12</v>
      </c>
      <c r="I115" s="97" t="str">
        <f>IF(H115="","",VLOOKUP(H115,BD!B$2:C$16,2,FALSE))</f>
        <v>E</v>
      </c>
      <c r="J115" s="98">
        <v>43473</v>
      </c>
      <c r="K115" s="135">
        <f t="shared" si="4"/>
        <v>2</v>
      </c>
      <c r="L115" s="99">
        <f t="shared" ca="1" si="5"/>
        <v>210</v>
      </c>
      <c r="M115" s="93">
        <f>IF(E115="","",VLOOKUP(E115,[1]PROJECTES!$C$14:$Z$5000,21,FALSE))</f>
        <v>43830</v>
      </c>
      <c r="N115" s="100">
        <v>1</v>
      </c>
      <c r="O115" s="72" t="s">
        <v>229</v>
      </c>
      <c r="P115" s="101">
        <v>15</v>
      </c>
      <c r="Q115" s="132" t="s">
        <v>336</v>
      </c>
      <c r="R115" s="131" t="s">
        <v>320</v>
      </c>
      <c r="S115" s="91"/>
    </row>
    <row r="116" spans="1:19" s="104" customFormat="1" ht="12.75" customHeight="1" x14ac:dyDescent="0.25">
      <c r="A116" s="121" t="s">
        <v>12</v>
      </c>
      <c r="B116" s="92" t="str">
        <f>IF(E116="","",VLOOKUP(E116,[1]PROJECTES!$C$14:$G$5000,2,FALSE))</f>
        <v>SITEL</v>
      </c>
      <c r="C116" s="121" t="s">
        <v>181</v>
      </c>
      <c r="D116" s="93" t="str">
        <f>IF(E116="","",VLOOKUP(E116,[1]PROJECTES!$C$14:$G$5000,5,FALSE))</f>
        <v>Desenvolupament SW TEDIS.Net ExportService v1.48</v>
      </c>
      <c r="E116" s="117">
        <v>5183</v>
      </c>
      <c r="F116" s="95"/>
      <c r="G116" s="96" t="str">
        <f>IF(E116="","",VLOOKUP(E116,[1]PROJECTES!$C$14:$G$5000,4,FALSE))</f>
        <v>OB</v>
      </c>
      <c r="H116" s="118" t="s">
        <v>12</v>
      </c>
      <c r="I116" s="97" t="str">
        <f>IF(H116="","",VLOOKUP(H116,BD!B$2:C$16,2,FALSE))</f>
        <v>E</v>
      </c>
      <c r="J116" s="98">
        <v>43473</v>
      </c>
      <c r="K116" s="135">
        <f t="shared" si="4"/>
        <v>2</v>
      </c>
      <c r="L116" s="99">
        <f t="shared" ca="1" si="5"/>
        <v>-81</v>
      </c>
      <c r="M116" s="93">
        <f>IF(E116="","",VLOOKUP(E116,[1]PROJECTES!$C$14:$Z$5000,21,FALSE))</f>
        <v>43539</v>
      </c>
      <c r="N116" s="100">
        <v>1</v>
      </c>
      <c r="O116" s="72" t="s">
        <v>229</v>
      </c>
      <c r="P116" s="101">
        <v>0</v>
      </c>
      <c r="Q116" s="132" t="s">
        <v>37</v>
      </c>
      <c r="R116" s="131" t="s">
        <v>321</v>
      </c>
      <c r="S116" s="91"/>
    </row>
    <row r="117" spans="1:19" s="104" customFormat="1" ht="12.75" customHeight="1" x14ac:dyDescent="0.25">
      <c r="A117" s="121" t="s">
        <v>12</v>
      </c>
      <c r="B117" s="92" t="str">
        <f>IF(E117="","",VLOOKUP(E117,[1]PROJECTES!$C$14:$G$5000,2,FALSE))</f>
        <v>SITEL</v>
      </c>
      <c r="C117" s="121" t="s">
        <v>135</v>
      </c>
      <c r="D117" s="93" t="str">
        <f>IF(E117="","",VLOOKUP(E117,[1]PROJECTES!$C$14:$G$5000,5,FALSE))</f>
        <v>PENDENT D'ASSIGNAR</v>
      </c>
      <c r="E117" s="117" t="s">
        <v>278</v>
      </c>
      <c r="F117" s="95"/>
      <c r="G117" s="96" t="str">
        <f>IF(E117="","",VLOOKUP(E117,[1]PROJECTES!$C$14:$G$5000,4,FALSE))</f>
        <v>OB</v>
      </c>
      <c r="H117" s="118" t="s">
        <v>12</v>
      </c>
      <c r="I117" s="97" t="str">
        <f>IF(H117="","",VLOOKUP(H117,BD!B$2:C$16,2,FALSE))</f>
        <v>E</v>
      </c>
      <c r="J117" s="98">
        <v>43473</v>
      </c>
      <c r="K117" s="135">
        <f t="shared" si="4"/>
        <v>2</v>
      </c>
      <c r="L117" s="99">
        <f t="shared" ca="1" si="5"/>
        <v>210</v>
      </c>
      <c r="M117" s="93">
        <f>IF(E117="","",VLOOKUP(E117,[1]PROJECTES!$C$14:$Z$5000,21,FALSE))</f>
        <v>43830</v>
      </c>
      <c r="N117" s="100">
        <v>1</v>
      </c>
      <c r="O117" s="72" t="s">
        <v>229</v>
      </c>
      <c r="P117" s="101">
        <v>0</v>
      </c>
      <c r="Q117" s="132" t="s">
        <v>59</v>
      </c>
      <c r="R117" s="131" t="s">
        <v>323</v>
      </c>
      <c r="S117" s="91"/>
    </row>
    <row r="118" spans="1:19" s="104" customFormat="1" ht="12.75" customHeight="1" x14ac:dyDescent="0.25">
      <c r="A118" s="121" t="s">
        <v>17</v>
      </c>
      <c r="B118" s="92" t="str">
        <f>IF(E118="","",VLOOKUP(E118,[1]PROJECTES!$C$14:$G$5000,2,FALSE))</f>
        <v>DELGIC</v>
      </c>
      <c r="C118" s="121" t="s">
        <v>341</v>
      </c>
      <c r="D118" s="93" t="str">
        <f>IF(E118="","",VLOOKUP(E118,[1]PROJECTES!$C$14:$G$5000,5,FALSE))</f>
        <v>CC SCADA TEDIS.Net DELGICHI v1.0</v>
      </c>
      <c r="E118" s="117">
        <v>5057</v>
      </c>
      <c r="F118" s="95"/>
      <c r="G118" s="96" t="str">
        <f>IF(E118="","",VLOOKUP(E118,[1]PROJECTES!$C$14:$G$5000,4,FALSE))</f>
        <v>OB</v>
      </c>
      <c r="H118" s="118" t="s">
        <v>12</v>
      </c>
      <c r="I118" s="97" t="str">
        <f>IF(H118="","",VLOOKUP(H118,BD!B$2:C$16,2,FALSE))</f>
        <v>E</v>
      </c>
      <c r="J118" s="98">
        <v>43473</v>
      </c>
      <c r="K118" s="135">
        <f t="shared" si="4"/>
        <v>2</v>
      </c>
      <c r="L118" s="99">
        <f t="shared" ca="1" si="5"/>
        <v>-124</v>
      </c>
      <c r="M118" s="93">
        <f>IF(E118="","",VLOOKUP(E118,[1]PROJECTES!$C$14:$Z$5000,21,FALSE))</f>
        <v>43496</v>
      </c>
      <c r="N118" s="100">
        <v>0</v>
      </c>
      <c r="O118" s="72" t="s">
        <v>229</v>
      </c>
      <c r="P118" s="101">
        <v>30</v>
      </c>
      <c r="Q118" s="132" t="s">
        <v>37</v>
      </c>
      <c r="R118" s="131" t="s">
        <v>322</v>
      </c>
      <c r="S118" s="91"/>
    </row>
    <row r="119" spans="1:19" s="104" customFormat="1" ht="12.75" customHeight="1" x14ac:dyDescent="0.25">
      <c r="A119" s="121" t="s">
        <v>47</v>
      </c>
      <c r="B119" s="92" t="str">
        <f>IF(E119="","",VLOOKUP(E119,[1]PROJECTES!$C$14:$G$5000,2,FALSE))</f>
        <v>SITEL</v>
      </c>
      <c r="C119" s="121" t="s">
        <v>88</v>
      </c>
      <c r="D119" s="93" t="str">
        <f>IF(E119="","",VLOOKUP(E119,[1]PROJECTES!$C$14:$G$5000,5,FALSE))</f>
        <v>DEDICACIO FACTURABLE PER ADMINISTRACIO</v>
      </c>
      <c r="E119" s="117" t="s">
        <v>332</v>
      </c>
      <c r="F119" s="95"/>
      <c r="G119" s="96" t="str">
        <f>IF(E119="","",VLOOKUP(E119,[1]PROJECTES!$C$14:$G$5000,4,FALSE))</f>
        <v>OB</v>
      </c>
      <c r="H119" s="118" t="s">
        <v>47</v>
      </c>
      <c r="I119" s="97" t="str">
        <f>IF(H119="","",VLOOKUP(H119,BD!B$2:C$16,2,FALSE))</f>
        <v>E</v>
      </c>
      <c r="J119" s="98">
        <v>43473</v>
      </c>
      <c r="K119" s="135">
        <f t="shared" si="4"/>
        <v>2</v>
      </c>
      <c r="L119" s="99">
        <f t="shared" ca="1" si="5"/>
        <v>210</v>
      </c>
      <c r="M119" s="93">
        <f>IF(E119="","",VLOOKUP(E119,[1]PROJECTES!$C$14:$Z$5000,21,FALSE))</f>
        <v>43830</v>
      </c>
      <c r="N119" s="100">
        <v>2</v>
      </c>
      <c r="O119" s="72" t="s">
        <v>229</v>
      </c>
      <c r="P119" s="101">
        <v>0</v>
      </c>
      <c r="Q119" s="132" t="s">
        <v>40</v>
      </c>
      <c r="R119" s="131" t="s">
        <v>324</v>
      </c>
      <c r="S119" s="121" t="s">
        <v>333</v>
      </c>
    </row>
    <row r="120" spans="1:19" s="104" customFormat="1" ht="12.75" customHeight="1" x14ac:dyDescent="0.25">
      <c r="A120" s="121" t="s">
        <v>44</v>
      </c>
      <c r="B120" s="92" t="str">
        <f>IF(E120="","",VLOOKUP(E120,[1]PROJECTES!$C$14:$G$5000,2,FALSE))</f>
        <v>SITEL</v>
      </c>
      <c r="C120" s="121" t="s">
        <v>181</v>
      </c>
      <c r="D120" s="93" t="str">
        <f>IF(E120="","",VLOOKUP(E120,[1]PROJECTES!$C$14:$G$5000,5,FALSE))</f>
        <v>AFERS EMPRESA</v>
      </c>
      <c r="E120" s="117" t="s">
        <v>283</v>
      </c>
      <c r="F120" s="95"/>
      <c r="G120" s="96" t="str">
        <f>IF(E120="","",VLOOKUP(E120,[1]PROJECTES!$C$14:$G$5000,4,FALSE))</f>
        <v>OB</v>
      </c>
      <c r="H120" s="118" t="s">
        <v>47</v>
      </c>
      <c r="I120" s="97" t="str">
        <f>IF(H120="","",VLOOKUP(H120,BD!B$2:C$16,2,FALSE))</f>
        <v>E</v>
      </c>
      <c r="J120" s="98">
        <v>43473</v>
      </c>
      <c r="K120" s="135">
        <f t="shared" si="4"/>
        <v>2</v>
      </c>
      <c r="L120" s="99">
        <f t="shared" ca="1" si="5"/>
        <v>210</v>
      </c>
      <c r="M120" s="93">
        <f>IF(E120="","",VLOOKUP(E120,[1]PROJECTES!$C$14:$Z$5000,21,FALSE))</f>
        <v>43830</v>
      </c>
      <c r="N120" s="100">
        <v>1</v>
      </c>
      <c r="O120" s="72" t="s">
        <v>229</v>
      </c>
      <c r="P120" s="101">
        <v>0</v>
      </c>
      <c r="Q120" s="132" t="s">
        <v>336</v>
      </c>
      <c r="R120" s="131" t="s">
        <v>314</v>
      </c>
      <c r="S120" s="91"/>
    </row>
    <row r="121" spans="1:19" s="104" customFormat="1" ht="12.75" customHeight="1" x14ac:dyDescent="0.25">
      <c r="A121" s="121" t="s">
        <v>47</v>
      </c>
      <c r="B121" s="92" t="str">
        <f>IF(E121="","",VLOOKUP(E121,[1]PROJECTES!$C$14:$G$5000,2,FALSE))</f>
        <v>SITEL</v>
      </c>
      <c r="C121" s="121" t="s">
        <v>149</v>
      </c>
      <c r="D121" s="93">
        <f>IF(E121="","",VLOOKUP(E121,[1]PROJECTES!$C$14:$G$5000,5,FALSE))</f>
        <v>0</v>
      </c>
      <c r="E121" s="117" t="s">
        <v>325</v>
      </c>
      <c r="F121" s="95"/>
      <c r="G121" s="96" t="str">
        <f>IF(E121="","",VLOOKUP(E121,[1]PROJECTES!$C$14:$G$5000,4,FALSE))</f>
        <v>OB</v>
      </c>
      <c r="H121" s="118" t="s">
        <v>47</v>
      </c>
      <c r="I121" s="97" t="str">
        <f>IF(H121="","",VLOOKUP(H121,BD!B$2:C$16,2,FALSE))</f>
        <v>E</v>
      </c>
      <c r="J121" s="98">
        <v>43473</v>
      </c>
      <c r="K121" s="135">
        <f t="shared" si="4"/>
        <v>2</v>
      </c>
      <c r="L121" s="99">
        <f t="shared" ca="1" si="5"/>
        <v>210</v>
      </c>
      <c r="M121" s="93">
        <f>IF(E121="","",VLOOKUP(E121,[1]PROJECTES!$C$14:$Z$5000,21,FALSE))</f>
        <v>43830</v>
      </c>
      <c r="N121" s="100">
        <v>5</v>
      </c>
      <c r="O121" s="72" t="s">
        <v>229</v>
      </c>
      <c r="P121" s="101">
        <v>0</v>
      </c>
      <c r="Q121" s="132" t="s">
        <v>43</v>
      </c>
      <c r="R121" s="131" t="s">
        <v>326</v>
      </c>
      <c r="S121" s="91"/>
    </row>
    <row r="122" spans="1:19" s="104" customFormat="1" ht="12.75" customHeight="1" x14ac:dyDescent="0.25">
      <c r="A122" s="121" t="s">
        <v>21</v>
      </c>
      <c r="B122" s="92" t="str">
        <f>IF(E122="","",VLOOKUP(E122,[1]PROJECTES!$C$14:$G$5000,2,FALSE))</f>
        <v>SITEL</v>
      </c>
      <c r="C122" s="121" t="s">
        <v>181</v>
      </c>
      <c r="D122" s="93" t="str">
        <f>IF(E122="","",VLOOKUP(E122,[1]PROJECTES!$C$14:$G$5000,5,FALSE))</f>
        <v>GESTIO DE MAGATZEM</v>
      </c>
      <c r="E122" s="117" t="s">
        <v>305</v>
      </c>
      <c r="F122" s="95"/>
      <c r="G122" s="96" t="str">
        <f>IF(E122="","",VLOOKUP(E122,[1]PROJECTES!$C$14:$G$5000,4,FALSE))</f>
        <v>OB</v>
      </c>
      <c r="H122" s="118" t="s">
        <v>21</v>
      </c>
      <c r="I122" s="97" t="str">
        <f>IF(H122="","",VLOOKUP(H122,BD!B$2:C$16,2,FALSE))</f>
        <v>P</v>
      </c>
      <c r="J122" s="98">
        <v>43473</v>
      </c>
      <c r="K122" s="135">
        <f t="shared" si="4"/>
        <v>2</v>
      </c>
      <c r="L122" s="99">
        <f t="shared" ca="1" si="5"/>
        <v>210</v>
      </c>
      <c r="M122" s="93">
        <f>IF(E122="","",VLOOKUP(E122,[1]PROJECTES!$C$14:$Z$5000,21,FALSE))</f>
        <v>43830</v>
      </c>
      <c r="N122" s="100">
        <v>1</v>
      </c>
      <c r="O122" s="72" t="s">
        <v>229</v>
      </c>
      <c r="P122" s="101">
        <v>35</v>
      </c>
      <c r="Q122" s="132" t="s">
        <v>49</v>
      </c>
      <c r="R122" s="102" t="s">
        <v>334</v>
      </c>
      <c r="S122" s="91"/>
    </row>
    <row r="123" spans="1:19" s="104" customFormat="1" ht="12.75" customHeight="1" x14ac:dyDescent="0.25">
      <c r="A123" s="121" t="s">
        <v>21</v>
      </c>
      <c r="B123" s="92" t="str">
        <f>IF(E123="","",VLOOKUP(E123,[1]PROJECTES!$C$14:$G$5000,2,FALSE))</f>
        <v>SITEL</v>
      </c>
      <c r="C123" s="121" t="s">
        <v>181</v>
      </c>
      <c r="D123" s="93" t="str">
        <f>IF(E123="","",VLOOKUP(E123,[1]PROJECTES!$C$14:$G$5000,5,FALSE))</f>
        <v>1 x Manguera COM CAP32 - GPRS</v>
      </c>
      <c r="E123" s="117">
        <v>5009</v>
      </c>
      <c r="F123" s="95"/>
      <c r="G123" s="96" t="str">
        <f>IF(E123="","",VLOOKUP(E123,[1]PROJECTES!$C$14:$G$5000,4,FALSE))</f>
        <v>TA</v>
      </c>
      <c r="H123" s="118" t="s">
        <v>21</v>
      </c>
      <c r="I123" s="97" t="str">
        <f>IF(H123="","",VLOOKUP(H123,BD!B$2:C$16,2,FALSE))</f>
        <v>P</v>
      </c>
      <c r="J123" s="98">
        <v>43473</v>
      </c>
      <c r="K123" s="135">
        <f t="shared" si="4"/>
        <v>2</v>
      </c>
      <c r="L123" s="99" t="str">
        <f t="shared" ca="1" si="5"/>
        <v>-</v>
      </c>
      <c r="M123" s="93">
        <f>IF(E123="","",VLOOKUP(E123,[1]PROJECTES!$C$14:$Z$5000,21,FALSE))</f>
        <v>43448</v>
      </c>
      <c r="N123" s="100">
        <v>0</v>
      </c>
      <c r="O123" s="72" t="s">
        <v>229</v>
      </c>
      <c r="P123" s="101">
        <v>5</v>
      </c>
      <c r="Q123" s="132" t="s">
        <v>49</v>
      </c>
      <c r="R123" s="131" t="s">
        <v>335</v>
      </c>
      <c r="S123" s="91"/>
    </row>
    <row r="124" spans="1:19" s="104" customFormat="1" ht="12.75" customHeight="1" x14ac:dyDescent="0.25">
      <c r="A124" s="121" t="s">
        <v>21</v>
      </c>
      <c r="B124" s="92" t="str">
        <f>IF(E124="","",VLOOKUP(E124,[1]PROJECTES!$C$14:$G$5000,2,FALSE))</f>
        <v>SITEL</v>
      </c>
      <c r="C124" s="121" t="s">
        <v>181</v>
      </c>
      <c r="D124" s="93" t="str">
        <f>IF(E124="","",VLOOKUP(E124,[1]PROJECTES!$C$14:$G$5000,5,FALSE))</f>
        <v>1 x Manguera COM CAP32 - PROTECCIO ZiV</v>
      </c>
      <c r="E124" s="117">
        <v>5010</v>
      </c>
      <c r="F124" s="95"/>
      <c r="G124" s="96" t="str">
        <f>IF(E124="","",VLOOKUP(E124,[1]PROJECTES!$C$14:$G$5000,4,FALSE))</f>
        <v>TA</v>
      </c>
      <c r="H124" s="118" t="s">
        <v>21</v>
      </c>
      <c r="I124" s="97" t="str">
        <f>IF(H124="","",VLOOKUP(H124,BD!B$2:C$16,2,FALSE))</f>
        <v>P</v>
      </c>
      <c r="J124" s="98">
        <v>43473</v>
      </c>
      <c r="K124" s="135">
        <f t="shared" si="4"/>
        <v>2</v>
      </c>
      <c r="L124" s="99" t="str">
        <f t="shared" ca="1" si="5"/>
        <v>-</v>
      </c>
      <c r="M124" s="93">
        <f>IF(E124="","",VLOOKUP(E124,[1]PROJECTES!$C$14:$Z$5000,21,FALSE))</f>
        <v>43448</v>
      </c>
      <c r="N124" s="100">
        <v>0</v>
      </c>
      <c r="O124" s="72" t="s">
        <v>229</v>
      </c>
      <c r="P124" s="101">
        <v>5</v>
      </c>
      <c r="Q124" s="132" t="s">
        <v>49</v>
      </c>
      <c r="R124" s="131" t="s">
        <v>335</v>
      </c>
      <c r="S124" s="91"/>
    </row>
    <row r="125" spans="1:19" s="104" customFormat="1" ht="12.75" customHeight="1" x14ac:dyDescent="0.25">
      <c r="A125" s="121" t="s">
        <v>21</v>
      </c>
      <c r="B125" s="92" t="str">
        <f>IF(E125="","",VLOOKUP(E125,[1]PROJECTES!$C$14:$G$5000,2,FALSE))</f>
        <v>SITEL</v>
      </c>
      <c r="C125" s="121" t="s">
        <v>337</v>
      </c>
      <c r="D125" s="93" t="str">
        <f>IF(E125="","",VLOOKUP(E125,[1]PROJECTES!$C$14:$G$5000,5,FALSE))</f>
        <v>CARG.BATERIAS PREMIUM v1.1</v>
      </c>
      <c r="E125" s="117">
        <v>5046</v>
      </c>
      <c r="F125" s="95"/>
      <c r="G125" s="96" t="str">
        <f>IF(E125="","",VLOOKUP(E125,[1]PROJECTES!$C$14:$G$5000,4,FALSE))</f>
        <v>OB</v>
      </c>
      <c r="H125" s="118" t="s">
        <v>21</v>
      </c>
      <c r="I125" s="97" t="str">
        <f>IF(H125="","",VLOOKUP(H125,BD!B$2:C$16,2,FALSE))</f>
        <v>P</v>
      </c>
      <c r="J125" s="98">
        <v>43473</v>
      </c>
      <c r="K125" s="135">
        <f t="shared" si="4"/>
        <v>2</v>
      </c>
      <c r="L125" s="99">
        <f t="shared" ca="1" si="5"/>
        <v>-124</v>
      </c>
      <c r="M125" s="93">
        <f>IF(E125="","",VLOOKUP(E125,[1]PROJECTES!$C$14:$Z$5000,21,FALSE))</f>
        <v>43496</v>
      </c>
      <c r="N125" s="100">
        <v>0</v>
      </c>
      <c r="O125" s="72" t="s">
        <v>229</v>
      </c>
      <c r="P125" s="101">
        <v>5</v>
      </c>
      <c r="Q125" s="132" t="s">
        <v>49</v>
      </c>
      <c r="R125" s="131" t="s">
        <v>335</v>
      </c>
      <c r="S125" s="91"/>
    </row>
    <row r="126" spans="1:19" s="104" customFormat="1" ht="12.75" customHeight="1" x14ac:dyDescent="0.25">
      <c r="A126" s="121" t="s">
        <v>21</v>
      </c>
      <c r="B126" s="92" t="str">
        <f>IF(E126="","",VLOOKUP(E126,[1]PROJECTES!$C$14:$G$5000,2,FALSE))</f>
        <v>SITEL</v>
      </c>
      <c r="C126" s="121" t="s">
        <v>337</v>
      </c>
      <c r="D126" s="93" t="str">
        <f>IF(E126="","",VLOOKUP(E126,[1]PROJECTES!$C$14:$G$5000,5,FALSE))</f>
        <v>TD MASTER S.E. PINA v1.0</v>
      </c>
      <c r="E126" s="117">
        <v>5047</v>
      </c>
      <c r="F126" s="95"/>
      <c r="G126" s="96" t="str">
        <f>IF(E126="","",VLOOKUP(E126,[1]PROJECTES!$C$14:$G$5000,4,FALSE))</f>
        <v>OB</v>
      </c>
      <c r="H126" s="118" t="s">
        <v>21</v>
      </c>
      <c r="I126" s="97" t="str">
        <f>IF(H126="","",VLOOKUP(H126,BD!B$2:C$16,2,FALSE))</f>
        <v>P</v>
      </c>
      <c r="J126" s="98">
        <v>43473</v>
      </c>
      <c r="K126" s="135">
        <f t="shared" si="4"/>
        <v>2</v>
      </c>
      <c r="L126" s="99">
        <f t="shared" ca="1" si="5"/>
        <v>-124</v>
      </c>
      <c r="M126" s="93">
        <f>IF(E126="","",VLOOKUP(E126,[1]PROJECTES!$C$14:$Z$5000,21,FALSE))</f>
        <v>43496</v>
      </c>
      <c r="N126" s="100">
        <v>0</v>
      </c>
      <c r="O126" s="72" t="s">
        <v>229</v>
      </c>
      <c r="P126" s="101">
        <v>5</v>
      </c>
      <c r="Q126" s="132" t="s">
        <v>49</v>
      </c>
      <c r="R126" s="131" t="s">
        <v>335</v>
      </c>
      <c r="S126" s="91"/>
    </row>
    <row r="127" spans="1:19" s="104" customFormat="1" ht="12.75" customHeight="1" x14ac:dyDescent="0.25">
      <c r="A127" s="121" t="s">
        <v>21</v>
      </c>
      <c r="B127" s="92" t="str">
        <f>IF(E127="","",VLOOKUP(E127,[1]PROJECTES!$C$14:$G$5000,2,FALSE))</f>
        <v>SITEL</v>
      </c>
      <c r="C127" s="121" t="s">
        <v>337</v>
      </c>
      <c r="D127" s="93" t="str">
        <f>IF(E127="","",VLOOKUP(E127,[1]PROJECTES!$C$14:$G$5000,5,FALSE))</f>
        <v>TD ESCLAVO COG. BIOGAS v1.0</v>
      </c>
      <c r="E127" s="117">
        <v>5048</v>
      </c>
      <c r="F127" s="95"/>
      <c r="G127" s="96" t="str">
        <f>IF(E127="","",VLOOKUP(E127,[1]PROJECTES!$C$14:$G$5000,4,FALSE))</f>
        <v>OB</v>
      </c>
      <c r="H127" s="118" t="s">
        <v>21</v>
      </c>
      <c r="I127" s="97" t="str">
        <f>IF(H127="","",VLOOKUP(H127,BD!B$2:C$16,2,FALSE))</f>
        <v>P</v>
      </c>
      <c r="J127" s="98">
        <v>43473</v>
      </c>
      <c r="K127" s="135">
        <f t="shared" si="4"/>
        <v>2</v>
      </c>
      <c r="L127" s="99">
        <f t="shared" ca="1" si="5"/>
        <v>-124</v>
      </c>
      <c r="M127" s="93">
        <f>IF(E127="","",VLOOKUP(E127,[1]PROJECTES!$C$14:$Z$5000,21,FALSE))</f>
        <v>43496</v>
      </c>
      <c r="N127" s="100">
        <v>0</v>
      </c>
      <c r="O127" s="72" t="s">
        <v>229</v>
      </c>
      <c r="P127" s="101">
        <v>5</v>
      </c>
      <c r="Q127" s="132" t="s">
        <v>49</v>
      </c>
      <c r="R127" s="131" t="s">
        <v>335</v>
      </c>
      <c r="S127" s="91"/>
    </row>
    <row r="128" spans="1:19" s="104" customFormat="1" ht="12.75" customHeight="1" x14ac:dyDescent="0.25">
      <c r="A128" s="121" t="s">
        <v>44</v>
      </c>
      <c r="B128" s="92" t="str">
        <f>IF(E128="","",VLOOKUP(E128,[1]PROJECTES!$C$14:$G$5000,2,FALSE))</f>
        <v>EYPESA</v>
      </c>
      <c r="C128" s="121" t="s">
        <v>106</v>
      </c>
      <c r="D128" s="93" t="str">
        <f>IF(E128="","",VLOOKUP(E128,[1]PROJECTES!$C$14:$G$5000,5,FALSE))</f>
        <v>Reparacio RTU S.E. PONENT v3.0</v>
      </c>
      <c r="E128" s="117">
        <v>5109</v>
      </c>
      <c r="F128" s="95"/>
      <c r="G128" s="96" t="str">
        <f>IF(E128="","",VLOOKUP(E128,[1]PROJECTES!$C$14:$G$5000,4,FALSE))</f>
        <v>TA</v>
      </c>
      <c r="H128" s="118" t="s">
        <v>44</v>
      </c>
      <c r="I128" s="97" t="str">
        <f>IF(H128="","",VLOOKUP(H128,BD!B$2:C$16,2,FALSE))</f>
        <v>E</v>
      </c>
      <c r="J128" s="98">
        <v>43473</v>
      </c>
      <c r="K128" s="135">
        <f t="shared" si="4"/>
        <v>2</v>
      </c>
      <c r="L128" s="99" t="str">
        <f t="shared" ca="1" si="5"/>
        <v>-</v>
      </c>
      <c r="M128" s="93">
        <f>IF(E128="","",VLOOKUP(E128,[1]PROJECTES!$C$14:$Z$5000,21,FALSE))</f>
        <v>43473</v>
      </c>
      <c r="N128" s="100">
        <v>2</v>
      </c>
      <c r="O128" s="72" t="s">
        <v>229</v>
      </c>
      <c r="P128" s="101">
        <v>0</v>
      </c>
      <c r="Q128" s="132" t="s">
        <v>43</v>
      </c>
      <c r="R128" s="131" t="s">
        <v>359</v>
      </c>
      <c r="S128" s="91"/>
    </row>
    <row r="129" spans="1:19" s="104" customFormat="1" ht="12.75" customHeight="1" x14ac:dyDescent="0.25">
      <c r="A129" s="121" t="s">
        <v>44</v>
      </c>
      <c r="B129" s="92" t="str">
        <f>IF(E129="","",VLOOKUP(E129,[1]PROJECTES!$C$14:$G$5000,2,FALSE))</f>
        <v>SITEL</v>
      </c>
      <c r="C129" s="121" t="s">
        <v>181</v>
      </c>
      <c r="D129" s="93" t="str">
        <f>IF(E129="","",VLOOKUP(E129,[1]PROJECTES!$C$14:$G$5000,5,FALSE))</f>
        <v>AFERS EMPRESA</v>
      </c>
      <c r="E129" s="117" t="s">
        <v>283</v>
      </c>
      <c r="F129" s="95"/>
      <c r="G129" s="96" t="str">
        <f>IF(E129="","",VLOOKUP(E129,[1]PROJECTES!$C$14:$G$5000,4,FALSE))</f>
        <v>OB</v>
      </c>
      <c r="H129" s="118" t="s">
        <v>44</v>
      </c>
      <c r="I129" s="97" t="str">
        <f>IF(H129="","",VLOOKUP(H129,BD!B$2:C$16,2,FALSE))</f>
        <v>E</v>
      </c>
      <c r="J129" s="98">
        <v>43473</v>
      </c>
      <c r="K129" s="135">
        <f t="shared" si="4"/>
        <v>2</v>
      </c>
      <c r="L129" s="99">
        <f t="shared" ca="1" si="5"/>
        <v>210</v>
      </c>
      <c r="M129" s="93">
        <f>IF(E129="","",VLOOKUP(E129,[1]PROJECTES!$C$14:$Z$5000,21,FALSE))</f>
        <v>43830</v>
      </c>
      <c r="N129" s="100">
        <v>1</v>
      </c>
      <c r="O129" s="72" t="s">
        <v>229</v>
      </c>
      <c r="P129" s="101">
        <v>15</v>
      </c>
      <c r="Q129" s="132" t="s">
        <v>336</v>
      </c>
      <c r="R129" s="131" t="s">
        <v>361</v>
      </c>
      <c r="S129" s="91"/>
    </row>
    <row r="130" spans="1:19" s="104" customFormat="1" ht="12.75" customHeight="1" x14ac:dyDescent="0.25">
      <c r="A130" s="121" t="s">
        <v>35</v>
      </c>
      <c r="B130" s="92" t="str">
        <f>IF(E130="","",VLOOKUP(E130,[1]PROJECTES!$C$14:$G$5000,2,FALSE))</f>
        <v>SITEL</v>
      </c>
      <c r="C130" s="121" t="s">
        <v>181</v>
      </c>
      <c r="D130" s="93" t="str">
        <f>IF(E130="","",VLOOKUP(E130,[1]PROJECTES!$C$14:$G$5000,5,FALSE))</f>
        <v>INCAPACITAT LABORAL TRANSITORIA</v>
      </c>
      <c r="E130" s="117" t="s">
        <v>362</v>
      </c>
      <c r="F130" s="95"/>
      <c r="G130" s="96" t="str">
        <f>IF(E130="","",VLOOKUP(E130,[1]PROJECTES!$C$14:$G$5000,4,FALSE))</f>
        <v>OB</v>
      </c>
      <c r="H130" s="118" t="s">
        <v>35</v>
      </c>
      <c r="I130" s="97" t="str">
        <f>IF(H130="","",VLOOKUP(H130,BD!B$2:C$16,2,FALSE))</f>
        <v>E</v>
      </c>
      <c r="J130" s="98">
        <v>43473</v>
      </c>
      <c r="K130" s="135">
        <f t="shared" si="4"/>
        <v>2</v>
      </c>
      <c r="L130" s="99">
        <f t="shared" ca="1" si="5"/>
        <v>210</v>
      </c>
      <c r="M130" s="93">
        <f>IF(E130="","",VLOOKUP(E130,[1]PROJECTES!$C$14:$Z$5000,21,FALSE))</f>
        <v>43830</v>
      </c>
      <c r="N130" s="100">
        <v>8</v>
      </c>
      <c r="O130" s="72" t="s">
        <v>229</v>
      </c>
      <c r="P130" s="101">
        <v>0</v>
      </c>
      <c r="Q130" s="132" t="s">
        <v>360</v>
      </c>
      <c r="R130" s="102"/>
      <c r="S130" s="91"/>
    </row>
    <row r="131" spans="1:19" s="104" customFormat="1" ht="12.75" customHeight="1" x14ac:dyDescent="0.25">
      <c r="A131" s="121" t="s">
        <v>17</v>
      </c>
      <c r="B131" s="92" t="str">
        <f>IF(E131="","",VLOOKUP(E131,[1]PROJECTES!$C$14:$G$5000,2,FALSE))</f>
        <v>ELEAUR</v>
      </c>
      <c r="C131" s="121" t="s">
        <v>64</v>
      </c>
      <c r="D131" s="93" t="str">
        <f>IF(E131="","",VLOOKUP(E131,[1]PROJECTES!$C$14:$G$5000,5,FALSE))</f>
        <v>MANTENIMENT SW SCADA TEDIS.Net ELASA 2.019</v>
      </c>
      <c r="E131" s="117">
        <v>3643</v>
      </c>
      <c r="F131" s="95"/>
      <c r="G131" s="96" t="str">
        <f>IF(E131="","",VLOOKUP(E131,[1]PROJECTES!$C$14:$G$5000,4,FALSE))</f>
        <v>OB</v>
      </c>
      <c r="H131" s="118" t="s">
        <v>17</v>
      </c>
      <c r="I131" s="97" t="str">
        <f>IF(H131="","",VLOOKUP(H131,BD!B$2:C$16,2,FALSE))</f>
        <v>E</v>
      </c>
      <c r="J131" s="98">
        <v>43517</v>
      </c>
      <c r="K131" s="135">
        <f t="shared" si="4"/>
        <v>8</v>
      </c>
      <c r="L131" s="99">
        <f t="shared" ca="1" si="5"/>
        <v>210</v>
      </c>
      <c r="M131" s="93">
        <f>IF(E131="","",VLOOKUP(E131,[1]PROJECTES!$C$14:$Z$5000,21,FALSE))</f>
        <v>43830</v>
      </c>
      <c r="N131" s="100">
        <v>1</v>
      </c>
      <c r="O131" s="72" t="s">
        <v>229</v>
      </c>
      <c r="P131" s="101">
        <v>15</v>
      </c>
      <c r="Q131" s="132" t="s">
        <v>59</v>
      </c>
      <c r="R131" s="131" t="s">
        <v>912</v>
      </c>
      <c r="S131" s="91"/>
    </row>
    <row r="132" spans="1:19" s="104" customFormat="1" ht="12.75" customHeight="1" x14ac:dyDescent="0.25">
      <c r="A132" s="121" t="s">
        <v>17</v>
      </c>
      <c r="B132" s="92" t="str">
        <f>IF(E132="","",VLOOKUP(E132,[1]PROJECTES!$C$14:$G$5000,2,FALSE))</f>
        <v>ELEAUR</v>
      </c>
      <c r="C132" s="121" t="s">
        <v>64</v>
      </c>
      <c r="D132" s="93" t="str">
        <f>IF(E132="","",VLOOKUP(E132,[1]PROJECTES!$C$14:$G$5000,5,FALSE))</f>
        <v>MANTENIMENT SW SCADA TEDIS.Net ELASA 2.019</v>
      </c>
      <c r="E132" s="117">
        <v>3643</v>
      </c>
      <c r="F132" s="95"/>
      <c r="G132" s="96" t="str">
        <f>IF(E132="","",VLOOKUP(E132,[1]PROJECTES!$C$14:$G$5000,4,FALSE))</f>
        <v>OB</v>
      </c>
      <c r="H132" s="118" t="s">
        <v>17</v>
      </c>
      <c r="I132" s="97" t="str">
        <f>IF(H132="","",VLOOKUP(H132,BD!B$2:C$16,2,FALSE))</f>
        <v>E</v>
      </c>
      <c r="J132" s="98">
        <v>43518</v>
      </c>
      <c r="K132" s="135">
        <f t="shared" si="4"/>
        <v>8</v>
      </c>
      <c r="L132" s="99">
        <f t="shared" ca="1" si="5"/>
        <v>210</v>
      </c>
      <c r="M132" s="93">
        <f>IF(E132="","",VLOOKUP(E132,[1]PROJECTES!$C$14:$Z$5000,21,FALSE))</f>
        <v>43830</v>
      </c>
      <c r="N132" s="100">
        <v>0</v>
      </c>
      <c r="O132" s="72" t="s">
        <v>229</v>
      </c>
      <c r="P132" s="101">
        <v>15</v>
      </c>
      <c r="Q132" s="132" t="s">
        <v>59</v>
      </c>
      <c r="R132" s="131" t="s">
        <v>916</v>
      </c>
      <c r="S132" s="91"/>
    </row>
    <row r="133" spans="1:19" s="104" customFormat="1" ht="12.75" customHeight="1" x14ac:dyDescent="0.25">
      <c r="A133" s="121" t="s">
        <v>17</v>
      </c>
      <c r="B133" s="92" t="str">
        <f>IF(E133="","",VLOOKUP(E133,[1]PROJECTES!$C$14:$G$5000,2,FALSE))</f>
        <v>SITEL</v>
      </c>
      <c r="C133" s="121" t="s">
        <v>64</v>
      </c>
      <c r="D133" s="93" t="str">
        <f>IF(E133="","",VLOOKUP(E133,[1]PROJECTES!$C$14:$G$5000,5,FALSE))</f>
        <v>PENDENT D'ASSIGNAR</v>
      </c>
      <c r="E133" s="117" t="s">
        <v>278</v>
      </c>
      <c r="F133" s="95"/>
      <c r="G133" s="96" t="str">
        <f>IF(E133="","",VLOOKUP(E133,[1]PROJECTES!$C$14:$G$5000,4,FALSE))</f>
        <v>OB</v>
      </c>
      <c r="H133" s="118" t="s">
        <v>17</v>
      </c>
      <c r="I133" s="97" t="str">
        <f>IF(H133="","",VLOOKUP(H133,BD!B$2:C$16,2,FALSE))</f>
        <v>E</v>
      </c>
      <c r="J133" s="98">
        <v>43521</v>
      </c>
      <c r="K133" s="135">
        <f t="shared" si="4"/>
        <v>9</v>
      </c>
      <c r="L133" s="99">
        <f t="shared" ca="1" si="5"/>
        <v>210</v>
      </c>
      <c r="M133" s="93">
        <f>IF(E133="","",VLOOKUP(E133,[1]PROJECTES!$C$14:$Z$5000,21,FALSE))</f>
        <v>43830</v>
      </c>
      <c r="N133" s="100">
        <v>1</v>
      </c>
      <c r="O133" s="72" t="s">
        <v>229</v>
      </c>
      <c r="P133" s="101">
        <v>30</v>
      </c>
      <c r="Q133" s="132" t="s">
        <v>59</v>
      </c>
      <c r="R133" s="131" t="s">
        <v>991</v>
      </c>
      <c r="S133" s="91"/>
    </row>
    <row r="134" spans="1:19" s="104" customFormat="1" ht="12.75" customHeight="1" x14ac:dyDescent="0.25">
      <c r="A134" s="121" t="s">
        <v>17</v>
      </c>
      <c r="B134" s="92" t="str">
        <f>IF(E134="","",VLOOKUP(E134,[1]PROJECTES!$C$14:$G$5000,2,FALSE))</f>
        <v>SITEL</v>
      </c>
      <c r="C134" s="121" t="s">
        <v>64</v>
      </c>
      <c r="D134" s="93" t="str">
        <f>IF(E134="","",VLOOKUP(E134,[1]PROJECTES!$C$14:$G$5000,5,FALSE))</f>
        <v>PENDENT D'ASSIGNAR</v>
      </c>
      <c r="E134" s="117" t="s">
        <v>396</v>
      </c>
      <c r="F134" s="95"/>
      <c r="G134" s="96" t="str">
        <f>IF(E134="","",VLOOKUP(E134,[1]PROJECTES!$C$14:$G$5000,4,FALSE))</f>
        <v>OB</v>
      </c>
      <c r="H134" s="118" t="s">
        <v>17</v>
      </c>
      <c r="I134" s="97" t="str">
        <f>IF(H134="","",VLOOKUP(H134,BD!B$2:C$16,2,FALSE))</f>
        <v>E</v>
      </c>
      <c r="J134" s="98">
        <v>43522</v>
      </c>
      <c r="K134" s="135">
        <f t="shared" si="4"/>
        <v>9</v>
      </c>
      <c r="L134" s="99">
        <f t="shared" ca="1" si="5"/>
        <v>210</v>
      </c>
      <c r="M134" s="93">
        <f>IF(E134="","",VLOOKUP(E134,[1]PROJECTES!$C$14:$Z$5000,21,FALSE))</f>
        <v>43830</v>
      </c>
      <c r="N134" s="100">
        <v>3</v>
      </c>
      <c r="O134" s="72" t="s">
        <v>229</v>
      </c>
      <c r="P134" s="101">
        <v>0</v>
      </c>
      <c r="Q134" s="132" t="s">
        <v>65</v>
      </c>
      <c r="R134" s="131" t="s">
        <v>995</v>
      </c>
      <c r="S134" s="91"/>
    </row>
    <row r="135" spans="1:19" s="104" customFormat="1" ht="12.75" customHeight="1" x14ac:dyDescent="0.25">
      <c r="A135" s="121" t="s">
        <v>17</v>
      </c>
      <c r="B135" s="92" t="str">
        <f>IF(E135="","",VLOOKUP(E135,[1]PROJECTES!$C$14:$G$5000,2,FALSE))</f>
        <v>SITEL</v>
      </c>
      <c r="C135" s="121" t="s">
        <v>64</v>
      </c>
      <c r="D135" s="93" t="str">
        <f>IF(E135="","",VLOOKUP(E135,[1]PROJECTES!$C$14:$G$5000,5,FALSE))</f>
        <v>PENDENT D'ASSIGNAR</v>
      </c>
      <c r="E135" s="117" t="s">
        <v>396</v>
      </c>
      <c r="F135" s="95"/>
      <c r="G135" s="96" t="str">
        <f>IF(E135="","",VLOOKUP(E135,[1]PROJECTES!$C$14:$G$5000,4,FALSE))</f>
        <v>OB</v>
      </c>
      <c r="H135" s="118" t="s">
        <v>17</v>
      </c>
      <c r="I135" s="97" t="str">
        <f>IF(H135="","",VLOOKUP(H135,BD!B$2:C$16,2,FALSE))</f>
        <v>E</v>
      </c>
      <c r="J135" s="98">
        <v>43524</v>
      </c>
      <c r="K135" s="135">
        <f t="shared" si="4"/>
        <v>9</v>
      </c>
      <c r="L135" s="99">
        <f t="shared" ca="1" si="5"/>
        <v>210</v>
      </c>
      <c r="M135" s="93">
        <f>IF(E135="","",VLOOKUP(E135,[1]PROJECTES!$C$14:$Z$5000,21,FALSE))</f>
        <v>43830</v>
      </c>
      <c r="N135" s="100">
        <v>3</v>
      </c>
      <c r="O135" s="72" t="s">
        <v>229</v>
      </c>
      <c r="P135" s="101">
        <v>0</v>
      </c>
      <c r="Q135" s="132" t="s">
        <v>65</v>
      </c>
      <c r="R135" s="131" t="s">
        <v>1004</v>
      </c>
      <c r="S135" s="91"/>
    </row>
    <row r="136" spans="1:19" s="104" customFormat="1" ht="12.75" customHeight="1" x14ac:dyDescent="0.25">
      <c r="A136" s="121" t="s">
        <v>47</v>
      </c>
      <c r="B136" s="92" t="str">
        <f>IF(E136="","",VLOOKUP(E136,[1]PROJECTES!$C$14:$G$5000,2,FALSE))</f>
        <v>SAMENE</v>
      </c>
      <c r="C136" s="121" t="s">
        <v>166</v>
      </c>
      <c r="D136" s="93" t="str">
        <f>IF(E136="","",VLOOKUP(E136,[1]PROJECTES!$C$14:$G$5000,5,FALSE))</f>
        <v>RTU C.T. ORIZONIA v1.0</v>
      </c>
      <c r="E136" s="117">
        <v>4992</v>
      </c>
      <c r="F136" s="95"/>
      <c r="G136" s="96" t="str">
        <f>IF(E136="","",VLOOKUP(E136,[1]PROJECTES!$C$14:$G$5000,4,FALSE))</f>
        <v>TA</v>
      </c>
      <c r="H136" s="118" t="s">
        <v>24</v>
      </c>
      <c r="I136" s="97" t="str">
        <f>IF(H136="","",VLOOKUP(H136,BD!B$2:C$16,2,FALSE))</f>
        <v>E</v>
      </c>
      <c r="J136" s="98">
        <v>43473</v>
      </c>
      <c r="K136" s="135">
        <f t="shared" si="4"/>
        <v>2</v>
      </c>
      <c r="L136" s="99" t="str">
        <f t="shared" ca="1" si="5"/>
        <v>-</v>
      </c>
      <c r="M136" s="93">
        <f>IF(E136="","",VLOOKUP(E136,[1]PROJECTES!$C$14:$Z$5000,21,FALSE))</f>
        <v>43543</v>
      </c>
      <c r="N136" s="100">
        <v>1</v>
      </c>
      <c r="O136" s="72" t="s">
        <v>229</v>
      </c>
      <c r="P136" s="101">
        <v>0</v>
      </c>
      <c r="Q136" s="132" t="s">
        <v>23</v>
      </c>
      <c r="R136" s="131" t="s">
        <v>431</v>
      </c>
      <c r="S136" s="91"/>
    </row>
    <row r="137" spans="1:19" s="104" customFormat="1" ht="12.75" customHeight="1" x14ac:dyDescent="0.25">
      <c r="A137" s="121" t="s">
        <v>44</v>
      </c>
      <c r="B137" s="92" t="str">
        <f>IF(E137="","",VLOOKUP(E137,[1]PROJECTES!$C$14:$G$5000,2,FALSE))</f>
        <v>SITEL</v>
      </c>
      <c r="C137" s="121" t="s">
        <v>181</v>
      </c>
      <c r="D137" s="93" t="str">
        <f>IF(E137="","",VLOOKUP(E137,[1]PROJECTES!$C$14:$G$5000,5,FALSE))</f>
        <v>AFERS EMPRESA</v>
      </c>
      <c r="E137" s="117" t="s">
        <v>283</v>
      </c>
      <c r="F137" s="95"/>
      <c r="G137" s="96" t="str">
        <f>IF(E137="","",VLOOKUP(E137,[1]PROJECTES!$C$14:$G$5000,4,FALSE))</f>
        <v>OB</v>
      </c>
      <c r="H137" s="118" t="s">
        <v>24</v>
      </c>
      <c r="I137" s="97" t="str">
        <f>IF(H137="","",VLOOKUP(H137,BD!B$2:C$16,2,FALSE))</f>
        <v>E</v>
      </c>
      <c r="J137" s="98">
        <v>43473</v>
      </c>
      <c r="K137" s="135">
        <f t="shared" ref="K137:K200" si="6">IF(J137="","",WEEKNUM(J137,2)-0)</f>
        <v>2</v>
      </c>
      <c r="L137" s="99">
        <f t="shared" ref="L137:L200" ca="1" si="7">IF(M137="","-",IF(G137="TA","-",+M137-TODAY()))</f>
        <v>210</v>
      </c>
      <c r="M137" s="93">
        <f>IF(E137="","",VLOOKUP(E137,[1]PROJECTES!$C$14:$Z$5000,21,FALSE))</f>
        <v>43830</v>
      </c>
      <c r="N137" s="100">
        <v>1</v>
      </c>
      <c r="O137" s="72" t="s">
        <v>229</v>
      </c>
      <c r="P137" s="101">
        <v>30</v>
      </c>
      <c r="Q137" s="132" t="s">
        <v>37</v>
      </c>
      <c r="R137" s="131" t="s">
        <v>432</v>
      </c>
      <c r="S137" s="91"/>
    </row>
    <row r="138" spans="1:19" s="104" customFormat="1" ht="12.75" customHeight="1" x14ac:dyDescent="0.25">
      <c r="A138" s="121" t="s">
        <v>24</v>
      </c>
      <c r="B138" s="92" t="str">
        <f>IF(E138="","",VLOOKUP(E138,[1]PROJECTES!$C$14:$G$5000,2,FALSE))</f>
        <v>SITEL</v>
      </c>
      <c r="C138" s="121" t="s">
        <v>181</v>
      </c>
      <c r="D138" s="93" t="str">
        <f>IF(E138="","",VLOOKUP(E138,[1]PROJECTES!$C$14:$G$5000,5,FALSE))</f>
        <v>FW CAP-PRX v7.0 VULNERABILITATS</v>
      </c>
      <c r="E138" s="117">
        <v>4424</v>
      </c>
      <c r="F138" s="95"/>
      <c r="G138" s="96" t="str">
        <f>IF(E138="","",VLOOKUP(E138,[1]PROJECTES!$C$14:$G$5000,4,FALSE))</f>
        <v>OB</v>
      </c>
      <c r="H138" s="118" t="s">
        <v>24</v>
      </c>
      <c r="I138" s="97" t="str">
        <f>IF(H138="","",VLOOKUP(H138,BD!B$2:C$16,2,FALSE))</f>
        <v>E</v>
      </c>
      <c r="J138" s="98">
        <v>43473</v>
      </c>
      <c r="K138" s="135">
        <f t="shared" si="6"/>
        <v>2</v>
      </c>
      <c r="L138" s="99">
        <f t="shared" ca="1" si="7"/>
        <v>-551</v>
      </c>
      <c r="M138" s="93">
        <f>IF(E138="","",VLOOKUP(E138,[1]PROJECTES!$C$14:$Z$5000,21,FALSE))</f>
        <v>43069</v>
      </c>
      <c r="N138" s="100">
        <v>1</v>
      </c>
      <c r="O138" s="72" t="s">
        <v>229</v>
      </c>
      <c r="P138" s="101">
        <v>0</v>
      </c>
      <c r="Q138" s="132" t="s">
        <v>15</v>
      </c>
      <c r="R138" s="131" t="s">
        <v>433</v>
      </c>
      <c r="S138" s="91"/>
    </row>
    <row r="139" spans="1:19" s="104" customFormat="1" ht="12.75" customHeight="1" x14ac:dyDescent="0.25">
      <c r="A139" s="121" t="s">
        <v>12</v>
      </c>
      <c r="B139" s="92" t="str">
        <f>IF(E139="","",VLOOKUP(E139,[1]PROJECTES!$C$14:$G$5000,2,FALSE))</f>
        <v>SITEL</v>
      </c>
      <c r="C139" s="121" t="s">
        <v>181</v>
      </c>
      <c r="D139" s="93" t="str">
        <f>IF(E139="","",VLOOKUP(E139,[1]PROJECTES!$C$14:$G$5000,5,FALSE))</f>
        <v>SCADA TEDIS.Net (Test i Resolucio Bugs SW)</v>
      </c>
      <c r="E139" s="117" t="s">
        <v>538</v>
      </c>
      <c r="F139" s="95"/>
      <c r="G139" s="96" t="str">
        <f>IF(E139="","",VLOOKUP(E139,[1]PROJECTES!$C$14:$G$5000,4,FALSE))</f>
        <v>OB</v>
      </c>
      <c r="H139" s="118" t="s">
        <v>24</v>
      </c>
      <c r="I139" s="97" t="str">
        <f>IF(H139="","",VLOOKUP(H139,BD!B$2:C$16,2,FALSE))</f>
        <v>E</v>
      </c>
      <c r="J139" s="98">
        <v>43473</v>
      </c>
      <c r="K139" s="135">
        <f t="shared" si="6"/>
        <v>2</v>
      </c>
      <c r="L139" s="99">
        <f t="shared" ca="1" si="7"/>
        <v>210</v>
      </c>
      <c r="M139" s="93">
        <f>IF(E139="","",VLOOKUP(E139,[1]PROJECTES!$C$14:$Z$5000,21,FALSE))</f>
        <v>43830</v>
      </c>
      <c r="N139" s="100">
        <v>4</v>
      </c>
      <c r="O139" s="72" t="s">
        <v>229</v>
      </c>
      <c r="P139" s="101">
        <v>30</v>
      </c>
      <c r="Q139" s="132" t="s">
        <v>43</v>
      </c>
      <c r="R139" s="131" t="s">
        <v>434</v>
      </c>
      <c r="S139" s="91"/>
    </row>
    <row r="140" spans="1:19" s="104" customFormat="1" ht="12.75" customHeight="1" x14ac:dyDescent="0.25">
      <c r="A140" s="121" t="s">
        <v>17</v>
      </c>
      <c r="B140" s="92" t="str">
        <f>IF(E140="","",VLOOKUP(E140,[1]PROJECTES!$C$14:$G$5000,2,FALSE))</f>
        <v>ORMAZA</v>
      </c>
      <c r="C140" s="121" t="s">
        <v>425</v>
      </c>
      <c r="D140" s="93" t="str">
        <f>IF(E140="","",VLOOKUP(E140,[1]PROJECTES!$C$14:$G$5000,5,FALSE))</f>
        <v>Inst. y PEM CC SCADA TEDIS.Net MUSEO LOUVRE v1.0</v>
      </c>
      <c r="E140" s="117">
        <v>4974</v>
      </c>
      <c r="F140" s="95"/>
      <c r="G140" s="96" t="str">
        <f>IF(E140="","",VLOOKUP(E140,[1]PROJECTES!$C$14:$G$5000,4,FALSE))</f>
        <v>OB</v>
      </c>
      <c r="H140" s="118" t="s">
        <v>44</v>
      </c>
      <c r="I140" s="97" t="str">
        <f>IF(H140="","",VLOOKUP(H140,BD!B$2:C$16,2,FALSE))</f>
        <v>E</v>
      </c>
      <c r="J140" s="98">
        <v>43473</v>
      </c>
      <c r="K140" s="135">
        <f t="shared" si="6"/>
        <v>2</v>
      </c>
      <c r="L140" s="99">
        <f t="shared" ca="1" si="7"/>
        <v>-197</v>
      </c>
      <c r="M140" s="93">
        <f>IF(E140="","",VLOOKUP(E140,[1]PROJECTES!$C$14:$Z$5000,21,FALSE))</f>
        <v>43423</v>
      </c>
      <c r="N140" s="100">
        <v>0</v>
      </c>
      <c r="O140" s="72" t="s">
        <v>229</v>
      </c>
      <c r="P140" s="101">
        <v>30</v>
      </c>
      <c r="Q140" s="132" t="s">
        <v>40</v>
      </c>
      <c r="R140" s="131" t="s">
        <v>623</v>
      </c>
      <c r="S140" s="91"/>
    </row>
    <row r="141" spans="1:19" s="104" customFormat="1" ht="12.75" customHeight="1" x14ac:dyDescent="0.25">
      <c r="A141" s="121"/>
      <c r="B141" s="92" t="str">
        <f>IF(E141="","",VLOOKUP(E141,[1]PROJECTES!$C$14:$G$5000,2,FALSE))</f>
        <v>SITEL</v>
      </c>
      <c r="C141" s="121"/>
      <c r="D141" s="93" t="str">
        <f>IF(E141="","",VLOOKUP(E141,[1]PROJECTES!$C$14:$G$5000,5,FALSE))</f>
        <v>PENDENT D'ASSIGNAR</v>
      </c>
      <c r="E141" s="117" t="s">
        <v>278</v>
      </c>
      <c r="F141" s="95"/>
      <c r="G141" s="96" t="str">
        <f>IF(E141="","",VLOOKUP(E141,[1]PROJECTES!$C$14:$G$5000,4,FALSE))</f>
        <v>OB</v>
      </c>
      <c r="H141" s="118" t="s">
        <v>44</v>
      </c>
      <c r="I141" s="97" t="str">
        <f>IF(H141="","",VLOOKUP(H141,BD!B$2:C$16,2,FALSE))</f>
        <v>E</v>
      </c>
      <c r="J141" s="98">
        <v>43473</v>
      </c>
      <c r="K141" s="135">
        <f t="shared" si="6"/>
        <v>2</v>
      </c>
      <c r="L141" s="99">
        <f t="shared" ca="1" si="7"/>
        <v>210</v>
      </c>
      <c r="M141" s="93">
        <f>IF(E141="","",VLOOKUP(E141,[1]PROJECTES!$C$14:$Z$5000,21,FALSE))</f>
        <v>43830</v>
      </c>
      <c r="N141" s="100"/>
      <c r="O141" s="72" t="s">
        <v>229</v>
      </c>
      <c r="P141" s="101"/>
      <c r="Q141" s="132"/>
      <c r="R141" s="102"/>
      <c r="S141" s="91"/>
    </row>
    <row r="142" spans="1:19" s="104" customFormat="1" ht="12.75" customHeight="1" x14ac:dyDescent="0.25">
      <c r="A142" s="121"/>
      <c r="B142" s="92" t="str">
        <f>IF(E142="","",VLOOKUP(E142,[1]PROJECTES!$C$14:$G$5000,2,FALSE))</f>
        <v>SITEL</v>
      </c>
      <c r="C142" s="121"/>
      <c r="D142" s="93" t="str">
        <f>IF(E142="","",VLOOKUP(E142,[1]PROJECTES!$C$14:$G$5000,5,FALSE))</f>
        <v>PENDENT D'ASSIGNAR</v>
      </c>
      <c r="E142" s="117" t="s">
        <v>278</v>
      </c>
      <c r="F142" s="95"/>
      <c r="G142" s="96" t="str">
        <f>IF(E142="","",VLOOKUP(E142,[1]PROJECTES!$C$14:$G$5000,4,FALSE))</f>
        <v>OB</v>
      </c>
      <c r="H142" s="118" t="s">
        <v>44</v>
      </c>
      <c r="I142" s="97" t="str">
        <f>IF(H142="","",VLOOKUP(H142,BD!B$2:C$16,2,FALSE))</f>
        <v>E</v>
      </c>
      <c r="J142" s="98">
        <v>43473</v>
      </c>
      <c r="K142" s="135">
        <f t="shared" si="6"/>
        <v>2</v>
      </c>
      <c r="L142" s="99">
        <f t="shared" ca="1" si="7"/>
        <v>210</v>
      </c>
      <c r="M142" s="93">
        <f>IF(E142="","",VLOOKUP(E142,[1]PROJECTES!$C$14:$Z$5000,21,FALSE))</f>
        <v>43830</v>
      </c>
      <c r="N142" s="100"/>
      <c r="O142" s="72" t="s">
        <v>229</v>
      </c>
      <c r="P142" s="101"/>
      <c r="Q142" s="132"/>
      <c r="R142" s="102"/>
      <c r="S142" s="91"/>
    </row>
    <row r="143" spans="1:19" s="104" customFormat="1" ht="12.75" customHeight="1" x14ac:dyDescent="0.25">
      <c r="A143" s="121" t="s">
        <v>44</v>
      </c>
      <c r="B143" s="92" t="str">
        <f>IF(E143="","",VLOOKUP(E143,[1]PROJECTES!$C$14:$G$5000,2,FALSE))</f>
        <v>ELEMON</v>
      </c>
      <c r="C143" s="121" t="s">
        <v>143</v>
      </c>
      <c r="D143" s="93" t="str">
        <f>IF(E143="","",VLOOKUP(E143,[1]PROJECTES!$C$14:$G$5000,5,FALSE))</f>
        <v>MANTENIMENT CSSat MONTOLIU 2019-01</v>
      </c>
      <c r="E143" s="117">
        <v>5081</v>
      </c>
      <c r="F143" s="95"/>
      <c r="G143" s="96" t="str">
        <f>IF(E143="","",VLOOKUP(E143,[1]PROJECTES!$C$14:$G$5000,4,FALSE))</f>
        <v>TA</v>
      </c>
      <c r="H143" s="118" t="s">
        <v>44</v>
      </c>
      <c r="I143" s="97" t="str">
        <f>IF(H143="","",VLOOKUP(H143,BD!B$2:C$16,2,FALSE))</f>
        <v>E</v>
      </c>
      <c r="J143" s="98">
        <v>43473</v>
      </c>
      <c r="K143" s="135">
        <f t="shared" si="6"/>
        <v>2</v>
      </c>
      <c r="L143" s="99" t="str">
        <f t="shared" ca="1" si="7"/>
        <v>-</v>
      </c>
      <c r="M143" s="93">
        <f>IF(E143="","",VLOOKUP(E143,[1]PROJECTES!$C$14:$Z$5000,21,FALSE))</f>
        <v>43496</v>
      </c>
      <c r="N143" s="100">
        <v>2</v>
      </c>
      <c r="O143" s="72" t="s">
        <v>229</v>
      </c>
      <c r="P143" s="101">
        <v>0</v>
      </c>
      <c r="Q143" s="132" t="s">
        <v>59</v>
      </c>
      <c r="R143" s="131" t="s">
        <v>863</v>
      </c>
      <c r="S143" s="91"/>
    </row>
    <row r="144" spans="1:19" s="104" customFormat="1" ht="12.75" customHeight="1" x14ac:dyDescent="0.25">
      <c r="A144" s="121"/>
      <c r="B144" s="92" t="str">
        <f>IF(E144="","",VLOOKUP(E144,[1]PROJECTES!$C$14:$G$5000,2,FALSE))</f>
        <v>SITEL</v>
      </c>
      <c r="C144" s="121"/>
      <c r="D144" s="93" t="str">
        <f>IF(E144="","",VLOOKUP(E144,[1]PROJECTES!$C$14:$G$5000,5,FALSE))</f>
        <v>PENDENT D'ASSIGNAR</v>
      </c>
      <c r="E144" s="117" t="s">
        <v>278</v>
      </c>
      <c r="F144" s="95"/>
      <c r="G144" s="96" t="str">
        <f>IF(E144="","",VLOOKUP(E144,[1]PROJECTES!$C$14:$G$5000,4,FALSE))</f>
        <v>OB</v>
      </c>
      <c r="H144" s="118" t="s">
        <v>44</v>
      </c>
      <c r="I144" s="97" t="str">
        <f>IF(H144="","",VLOOKUP(H144,BD!B$2:C$16,2,FALSE))</f>
        <v>E</v>
      </c>
      <c r="J144" s="98">
        <v>43473</v>
      </c>
      <c r="K144" s="135">
        <f t="shared" si="6"/>
        <v>2</v>
      </c>
      <c r="L144" s="99">
        <f t="shared" ca="1" si="7"/>
        <v>210</v>
      </c>
      <c r="M144" s="93">
        <f>IF(E144="","",VLOOKUP(E144,[1]PROJECTES!$C$14:$Z$5000,21,FALSE))</f>
        <v>43830</v>
      </c>
      <c r="N144" s="100"/>
      <c r="O144" s="72" t="s">
        <v>229</v>
      </c>
      <c r="P144" s="101"/>
      <c r="Q144" s="132"/>
      <c r="R144" s="102"/>
      <c r="S144" s="91"/>
    </row>
    <row r="145" spans="1:19" s="104" customFormat="1" ht="12.75" customHeight="1" x14ac:dyDescent="0.25">
      <c r="A145" s="121"/>
      <c r="B145" s="92" t="str">
        <f>IF(E145="","",VLOOKUP(E145,[1]PROJECTES!$C$14:$G$5000,2,FALSE))</f>
        <v>SITEL</v>
      </c>
      <c r="C145" s="121"/>
      <c r="D145" s="93" t="str">
        <f>IF(E145="","",VLOOKUP(E145,[1]PROJECTES!$C$14:$G$5000,5,FALSE))</f>
        <v>PENDENT D'ASSIGNAR</v>
      </c>
      <c r="E145" s="117" t="s">
        <v>278</v>
      </c>
      <c r="F145" s="95"/>
      <c r="G145" s="96" t="str">
        <f>IF(E145="","",VLOOKUP(E145,[1]PROJECTES!$C$14:$G$5000,4,FALSE))</f>
        <v>OB</v>
      </c>
      <c r="H145" s="118" t="s">
        <v>44</v>
      </c>
      <c r="I145" s="97" t="str">
        <f>IF(H145="","",VLOOKUP(H145,BD!B$2:C$16,2,FALSE))</f>
        <v>E</v>
      </c>
      <c r="J145" s="98">
        <v>43473</v>
      </c>
      <c r="K145" s="135">
        <f t="shared" si="6"/>
        <v>2</v>
      </c>
      <c r="L145" s="99">
        <f t="shared" ca="1" si="7"/>
        <v>210</v>
      </c>
      <c r="M145" s="93">
        <f>IF(E145="","",VLOOKUP(E145,[1]PROJECTES!$C$14:$Z$5000,21,FALSE))</f>
        <v>43830</v>
      </c>
      <c r="N145" s="100"/>
      <c r="O145" s="72" t="s">
        <v>229</v>
      </c>
      <c r="P145" s="101"/>
      <c r="Q145" s="132"/>
      <c r="R145" s="102"/>
      <c r="S145" s="91"/>
    </row>
    <row r="146" spans="1:19" s="104" customFormat="1" ht="12.75" customHeight="1" x14ac:dyDescent="0.25">
      <c r="A146" s="121" t="s">
        <v>21</v>
      </c>
      <c r="B146" s="92" t="str">
        <f>IF(E146="","",VLOOKUP(E146,[1]PROJECTES!$C$14:$G$5000,2,FALSE))</f>
        <v>SITEL</v>
      </c>
      <c r="C146" s="121" t="s">
        <v>181</v>
      </c>
      <c r="D146" s="93" t="str">
        <f>IF(E146="","",VLOOKUP(E146,[1]PROJECTES!$C$14:$G$5000,5,FALSE))</f>
        <v>GESTIO DE MAGATZEM</v>
      </c>
      <c r="E146" s="117" t="s">
        <v>305</v>
      </c>
      <c r="F146" s="95"/>
      <c r="G146" s="96" t="str">
        <f>IF(E146="","",VLOOKUP(E146,[1]PROJECTES!$C$14:$G$5000,4,FALSE))</f>
        <v>OB</v>
      </c>
      <c r="H146" s="118" t="s">
        <v>21</v>
      </c>
      <c r="I146" s="97" t="str">
        <f>IF(H146="","",VLOOKUP(H146,BD!B$2:C$16,2,FALSE))</f>
        <v>P</v>
      </c>
      <c r="J146" s="98">
        <v>43474</v>
      </c>
      <c r="K146" s="135">
        <f t="shared" si="6"/>
        <v>2</v>
      </c>
      <c r="L146" s="99">
        <f t="shared" ca="1" si="7"/>
        <v>210</v>
      </c>
      <c r="M146" s="93">
        <f>IF(E146="","",VLOOKUP(E146,[1]PROJECTES!$C$14:$Z$5000,21,FALSE))</f>
        <v>43830</v>
      </c>
      <c r="N146" s="100">
        <v>0</v>
      </c>
      <c r="O146" s="72" t="s">
        <v>229</v>
      </c>
      <c r="P146" s="101">
        <v>45</v>
      </c>
      <c r="Q146" s="132" t="s">
        <v>49</v>
      </c>
      <c r="R146" s="102" t="s">
        <v>338</v>
      </c>
      <c r="S146" s="91"/>
    </row>
    <row r="147" spans="1:19" s="104" customFormat="1" ht="12.75" customHeight="1" x14ac:dyDescent="0.25">
      <c r="A147" s="121" t="s">
        <v>21</v>
      </c>
      <c r="B147" s="92" t="str">
        <f>IF(E147="","",VLOOKUP(E147,[1]PROJECTES!$C$14:$G$5000,2,FALSE))</f>
        <v>INPPOZ</v>
      </c>
      <c r="C147" s="121" t="s">
        <v>149</v>
      </c>
      <c r="D147" s="93" t="str">
        <f>IF(E147="","",VLOOKUP(E147,[1]PROJECTES!$C$14:$G$5000,5,FALSE))</f>
        <v>RTU C.T. PINTOR GOYA v1.0</v>
      </c>
      <c r="E147" s="117">
        <v>5019</v>
      </c>
      <c r="F147" s="95"/>
      <c r="G147" s="96" t="str">
        <f>IF(E147="","",VLOOKUP(E147,[1]PROJECTES!$C$14:$G$5000,4,FALSE))</f>
        <v>TA</v>
      </c>
      <c r="H147" s="118" t="s">
        <v>21</v>
      </c>
      <c r="I147" s="97" t="str">
        <f>IF(H147="","",VLOOKUP(H147,BD!B$2:C$16,2,FALSE))</f>
        <v>P</v>
      </c>
      <c r="J147" s="98">
        <v>43474</v>
      </c>
      <c r="K147" s="135">
        <f t="shared" si="6"/>
        <v>2</v>
      </c>
      <c r="L147" s="99" t="str">
        <f t="shared" ca="1" si="7"/>
        <v>-</v>
      </c>
      <c r="M147" s="93">
        <f>IF(E147="","",VLOOKUP(E147,[1]PROJECTES!$C$14:$Z$5000,21,FALSE))</f>
        <v>43524</v>
      </c>
      <c r="N147" s="100">
        <v>0</v>
      </c>
      <c r="O147" s="72" t="s">
        <v>229</v>
      </c>
      <c r="P147" s="101">
        <v>15</v>
      </c>
      <c r="Q147" s="132" t="s">
        <v>49</v>
      </c>
      <c r="R147" s="131" t="s">
        <v>311</v>
      </c>
      <c r="S147" s="91"/>
    </row>
    <row r="148" spans="1:19" s="104" customFormat="1" ht="12.75" customHeight="1" x14ac:dyDescent="0.25">
      <c r="A148" s="121" t="s">
        <v>21</v>
      </c>
      <c r="B148" s="92" t="str">
        <f>IF(E148="","",VLOOKUP(E148,[1]PROJECTES!$C$14:$G$5000,2,FALSE))</f>
        <v>DIELES</v>
      </c>
      <c r="C148" s="121" t="s">
        <v>271</v>
      </c>
      <c r="D148" s="93" t="str">
        <f>IF(E148="","",VLOOKUP(E148,[1]PROJECTES!$C$14:$G$5000,5,FALSE))</f>
        <v>RTU CT-5 DIELESUR v1.1</v>
      </c>
      <c r="E148" s="117">
        <v>5059</v>
      </c>
      <c r="F148" s="95"/>
      <c r="G148" s="96" t="str">
        <f>IF(E148="","",VLOOKUP(E148,[1]PROJECTES!$C$14:$G$5000,4,FALSE))</f>
        <v>TA</v>
      </c>
      <c r="H148" s="118" t="s">
        <v>21</v>
      </c>
      <c r="I148" s="97" t="str">
        <f>IF(H148="","",VLOOKUP(H148,BD!B$2:C$16,2,FALSE))</f>
        <v>P</v>
      </c>
      <c r="J148" s="98">
        <v>43474</v>
      </c>
      <c r="K148" s="135">
        <f t="shared" si="6"/>
        <v>2</v>
      </c>
      <c r="L148" s="99" t="str">
        <f t="shared" ca="1" si="7"/>
        <v>-</v>
      </c>
      <c r="M148" s="93">
        <f>IF(E148="","",VLOOKUP(E148,[1]PROJECTES!$C$14:$Z$5000,21,FALSE))</f>
        <v>43524</v>
      </c>
      <c r="N148" s="100">
        <v>0</v>
      </c>
      <c r="O148" s="72" t="s">
        <v>229</v>
      </c>
      <c r="P148" s="101">
        <v>15</v>
      </c>
      <c r="Q148" s="132" t="s">
        <v>49</v>
      </c>
      <c r="R148" s="131" t="s">
        <v>311</v>
      </c>
      <c r="S148" s="91"/>
    </row>
    <row r="149" spans="1:19" s="104" customFormat="1" ht="12.75" customHeight="1" x14ac:dyDescent="0.25">
      <c r="A149" s="121" t="s">
        <v>21</v>
      </c>
      <c r="B149" s="92" t="str">
        <f>IF(E149="","",VLOOKUP(E149,[1]PROJECTES!$C$14:$G$5000,2,FALSE))</f>
        <v>DIELES</v>
      </c>
      <c r="C149" s="121" t="s">
        <v>271</v>
      </c>
      <c r="D149" s="93" t="str">
        <f>IF(E149="","",VLOOKUP(E149,[1]PROJECTES!$C$14:$G$5000,5,FALSE))</f>
        <v>RTU CT-6 DIELESUR v1.1</v>
      </c>
      <c r="E149" s="117">
        <v>5060</v>
      </c>
      <c r="F149" s="95"/>
      <c r="G149" s="96" t="str">
        <f>IF(E149="","",VLOOKUP(E149,[1]PROJECTES!$C$14:$G$5000,4,FALSE))</f>
        <v>TA</v>
      </c>
      <c r="H149" s="118" t="s">
        <v>21</v>
      </c>
      <c r="I149" s="97" t="str">
        <f>IF(H149="","",VLOOKUP(H149,BD!B$2:C$16,2,FALSE))</f>
        <v>P</v>
      </c>
      <c r="J149" s="98">
        <v>43474</v>
      </c>
      <c r="K149" s="135">
        <f t="shared" si="6"/>
        <v>2</v>
      </c>
      <c r="L149" s="99" t="str">
        <f t="shared" ca="1" si="7"/>
        <v>-</v>
      </c>
      <c r="M149" s="93">
        <f>IF(E149="","",VLOOKUP(E149,[1]PROJECTES!$C$14:$Z$5000,21,FALSE))</f>
        <v>43524</v>
      </c>
      <c r="N149" s="100">
        <v>0</v>
      </c>
      <c r="O149" s="72" t="s">
        <v>229</v>
      </c>
      <c r="P149" s="101">
        <v>15</v>
      </c>
      <c r="Q149" s="132" t="s">
        <v>49</v>
      </c>
      <c r="R149" s="131" t="s">
        <v>311</v>
      </c>
      <c r="S149" s="91"/>
    </row>
    <row r="150" spans="1:19" s="104" customFormat="1" ht="12.75" customHeight="1" x14ac:dyDescent="0.25">
      <c r="A150" s="121" t="s">
        <v>21</v>
      </c>
      <c r="B150" s="92" t="str">
        <f>IF(E150="","",VLOOKUP(E150,[1]PROJECTES!$C$14:$G$5000,2,FALSE))</f>
        <v>DIELES</v>
      </c>
      <c r="C150" s="121" t="s">
        <v>271</v>
      </c>
      <c r="D150" s="93" t="str">
        <f>IF(E150="","",VLOOKUP(E150,[1]PROJECTES!$C$14:$G$5000,5,FALSE))</f>
        <v>RTU CT-7 DIELESUR v1.1</v>
      </c>
      <c r="E150" s="117">
        <v>5061</v>
      </c>
      <c r="F150" s="95"/>
      <c r="G150" s="96" t="str">
        <f>IF(E150="","",VLOOKUP(E150,[1]PROJECTES!$C$14:$G$5000,4,FALSE))</f>
        <v>TA</v>
      </c>
      <c r="H150" s="118" t="s">
        <v>21</v>
      </c>
      <c r="I150" s="97" t="str">
        <f>IF(H150="","",VLOOKUP(H150,BD!B$2:C$16,2,FALSE))</f>
        <v>P</v>
      </c>
      <c r="J150" s="98">
        <v>43474</v>
      </c>
      <c r="K150" s="135">
        <f t="shared" si="6"/>
        <v>2</v>
      </c>
      <c r="L150" s="99" t="str">
        <f t="shared" ca="1" si="7"/>
        <v>-</v>
      </c>
      <c r="M150" s="93">
        <f>IF(E150="","",VLOOKUP(E150,[1]PROJECTES!$C$14:$Z$5000,21,FALSE))</f>
        <v>43524</v>
      </c>
      <c r="N150" s="100">
        <v>0</v>
      </c>
      <c r="O150" s="72" t="s">
        <v>229</v>
      </c>
      <c r="P150" s="101">
        <v>15</v>
      </c>
      <c r="Q150" s="132" t="s">
        <v>49</v>
      </c>
      <c r="R150" s="131" t="s">
        <v>311</v>
      </c>
      <c r="S150" s="91"/>
    </row>
    <row r="151" spans="1:19" s="104" customFormat="1" ht="12.75" customHeight="1" x14ac:dyDescent="0.25">
      <c r="A151" s="121" t="s">
        <v>21</v>
      </c>
      <c r="B151" s="92" t="str">
        <f>IF(E151="","",VLOOKUP(E151,[1]PROJECTES!$C$14:$G$5000,2,FALSE))</f>
        <v>SITEL</v>
      </c>
      <c r="C151" s="121" t="s">
        <v>337</v>
      </c>
      <c r="D151" s="93" t="str">
        <f>IF(E151="","",VLOOKUP(E151,[1]PROJECTES!$C$14:$G$5000,5,FALSE))</f>
        <v>CARG.BATERIAS PREMIUM v1.1</v>
      </c>
      <c r="E151" s="117">
        <v>5046</v>
      </c>
      <c r="F151" s="95"/>
      <c r="G151" s="96" t="str">
        <f>IF(E151="","",VLOOKUP(E151,[1]PROJECTES!$C$14:$G$5000,4,FALSE))</f>
        <v>OB</v>
      </c>
      <c r="H151" s="118" t="s">
        <v>21</v>
      </c>
      <c r="I151" s="97" t="str">
        <f>IF(H151="","",VLOOKUP(H151,BD!B$2:C$16,2,FALSE))</f>
        <v>P</v>
      </c>
      <c r="J151" s="98">
        <v>43474</v>
      </c>
      <c r="K151" s="135">
        <f t="shared" si="6"/>
        <v>2</v>
      </c>
      <c r="L151" s="99">
        <f t="shared" ca="1" si="7"/>
        <v>-124</v>
      </c>
      <c r="M151" s="93">
        <f>IF(E151="","",VLOOKUP(E151,[1]PROJECTES!$C$14:$Z$5000,21,FALSE))</f>
        <v>43496</v>
      </c>
      <c r="N151" s="100">
        <v>0</v>
      </c>
      <c r="O151" s="72" t="s">
        <v>229</v>
      </c>
      <c r="P151" s="101">
        <v>15</v>
      </c>
      <c r="Q151" s="132" t="s">
        <v>49</v>
      </c>
      <c r="R151" s="131" t="s">
        <v>335</v>
      </c>
      <c r="S151" s="91"/>
    </row>
    <row r="152" spans="1:19" s="104" customFormat="1" ht="12.75" customHeight="1" x14ac:dyDescent="0.25">
      <c r="A152" s="121" t="s">
        <v>21</v>
      </c>
      <c r="B152" s="92" t="str">
        <f>IF(E152="","",VLOOKUP(E152,[1]PROJECTES!$C$14:$G$5000,2,FALSE))</f>
        <v>SITEL</v>
      </c>
      <c r="C152" s="121" t="s">
        <v>337</v>
      </c>
      <c r="D152" s="93" t="str">
        <f>IF(E152="","",VLOOKUP(E152,[1]PROJECTES!$C$14:$G$5000,5,FALSE))</f>
        <v>CARG.BATERIAS PREMIUM v1.1</v>
      </c>
      <c r="E152" s="117">
        <v>5046</v>
      </c>
      <c r="F152" s="95"/>
      <c r="G152" s="96" t="str">
        <f>IF(E152="","",VLOOKUP(E152,[1]PROJECTES!$C$14:$G$5000,4,FALSE))</f>
        <v>OB</v>
      </c>
      <c r="H152" s="118" t="s">
        <v>21</v>
      </c>
      <c r="I152" s="97" t="str">
        <f>IF(H152="","",VLOOKUP(H152,BD!B$2:C$16,2,FALSE))</f>
        <v>P</v>
      </c>
      <c r="J152" s="98">
        <v>43474</v>
      </c>
      <c r="K152" s="135">
        <f t="shared" si="6"/>
        <v>2</v>
      </c>
      <c r="L152" s="99">
        <f t="shared" ca="1" si="7"/>
        <v>-124</v>
      </c>
      <c r="M152" s="93">
        <f>IF(E152="","",VLOOKUP(E152,[1]PROJECTES!$C$14:$Z$5000,21,FALSE))</f>
        <v>43496</v>
      </c>
      <c r="N152" s="100">
        <v>0</v>
      </c>
      <c r="O152" s="72" t="s">
        <v>229</v>
      </c>
      <c r="P152" s="101">
        <v>35</v>
      </c>
      <c r="Q152" s="132" t="s">
        <v>49</v>
      </c>
      <c r="R152" s="102" t="s">
        <v>339</v>
      </c>
      <c r="S152" s="91"/>
    </row>
    <row r="153" spans="1:19" s="104" customFormat="1" ht="12.75" customHeight="1" x14ac:dyDescent="0.25">
      <c r="A153" s="121" t="s">
        <v>21</v>
      </c>
      <c r="B153" s="92" t="str">
        <f>IF(E153="","",VLOOKUP(E153,[1]PROJECTES!$C$14:$G$5000,2,FALSE))</f>
        <v>SITEL</v>
      </c>
      <c r="C153" s="121" t="s">
        <v>337</v>
      </c>
      <c r="D153" s="93" t="str">
        <f>IF(E153="","",VLOOKUP(E153,[1]PROJECTES!$C$14:$G$5000,5,FALSE))</f>
        <v>TD MASTER S.E. PINA v1.0</v>
      </c>
      <c r="E153" s="117">
        <v>5047</v>
      </c>
      <c r="F153" s="95"/>
      <c r="G153" s="96" t="str">
        <f>IF(E153="","",VLOOKUP(E153,[1]PROJECTES!$C$14:$G$5000,4,FALSE))</f>
        <v>OB</v>
      </c>
      <c r="H153" s="118" t="s">
        <v>21</v>
      </c>
      <c r="I153" s="97" t="str">
        <f>IF(H153="","",VLOOKUP(H153,BD!B$2:C$16,2,FALSE))</f>
        <v>P</v>
      </c>
      <c r="J153" s="98">
        <v>43474</v>
      </c>
      <c r="K153" s="135">
        <f t="shared" si="6"/>
        <v>2</v>
      </c>
      <c r="L153" s="99">
        <f t="shared" ca="1" si="7"/>
        <v>-124</v>
      </c>
      <c r="M153" s="93">
        <f>IF(E153="","",VLOOKUP(E153,[1]PROJECTES!$C$14:$Z$5000,21,FALSE))</f>
        <v>43496</v>
      </c>
      <c r="N153" s="100">
        <v>0</v>
      </c>
      <c r="O153" s="72" t="s">
        <v>229</v>
      </c>
      <c r="P153" s="101">
        <v>35</v>
      </c>
      <c r="Q153" s="132" t="s">
        <v>49</v>
      </c>
      <c r="R153" s="102" t="s">
        <v>339</v>
      </c>
      <c r="S153" s="91"/>
    </row>
    <row r="154" spans="1:19" s="104" customFormat="1" ht="12.75" customHeight="1" x14ac:dyDescent="0.25">
      <c r="A154" s="121" t="s">
        <v>21</v>
      </c>
      <c r="B154" s="92" t="str">
        <f>IF(E154="","",VLOOKUP(E154,[1]PROJECTES!$C$14:$G$5000,2,FALSE))</f>
        <v>SITEL</v>
      </c>
      <c r="C154" s="121" t="s">
        <v>337</v>
      </c>
      <c r="D154" s="93" t="str">
        <f>IF(E154="","",VLOOKUP(E154,[1]PROJECTES!$C$14:$G$5000,5,FALSE))</f>
        <v>TD MASTER S.E. PINA v1.0</v>
      </c>
      <c r="E154" s="117">
        <v>5047</v>
      </c>
      <c r="F154" s="95"/>
      <c r="G154" s="96" t="str">
        <f>IF(E154="","",VLOOKUP(E154,[1]PROJECTES!$C$14:$G$5000,4,FALSE))</f>
        <v>OB</v>
      </c>
      <c r="H154" s="118" t="s">
        <v>21</v>
      </c>
      <c r="I154" s="97" t="str">
        <f>IF(H154="","",VLOOKUP(H154,BD!B$2:C$16,2,FALSE))</f>
        <v>P</v>
      </c>
      <c r="J154" s="98">
        <v>43474</v>
      </c>
      <c r="K154" s="135">
        <f t="shared" si="6"/>
        <v>2</v>
      </c>
      <c r="L154" s="99">
        <f t="shared" ca="1" si="7"/>
        <v>-124</v>
      </c>
      <c r="M154" s="93">
        <f>IF(E154="","",VLOOKUP(E154,[1]PROJECTES!$C$14:$Z$5000,21,FALSE))</f>
        <v>43496</v>
      </c>
      <c r="N154" s="100">
        <v>0</v>
      </c>
      <c r="O154" s="72" t="s">
        <v>229</v>
      </c>
      <c r="P154" s="101">
        <v>45</v>
      </c>
      <c r="Q154" s="132" t="s">
        <v>49</v>
      </c>
      <c r="R154" s="131" t="s">
        <v>335</v>
      </c>
      <c r="S154" s="91"/>
    </row>
    <row r="155" spans="1:19" s="104" customFormat="1" ht="12.75" customHeight="1" x14ac:dyDescent="0.25">
      <c r="A155" s="121" t="s">
        <v>21</v>
      </c>
      <c r="B155" s="92" t="str">
        <f>IF(E155="","",VLOOKUP(E155,[1]PROJECTES!$C$14:$G$5000,2,FALSE))</f>
        <v>SITEL</v>
      </c>
      <c r="C155" s="121" t="s">
        <v>337</v>
      </c>
      <c r="D155" s="93" t="str">
        <f>IF(E155="","",VLOOKUP(E155,[1]PROJECTES!$C$14:$G$5000,5,FALSE))</f>
        <v>TD ESCLAVO COG. BIOGAS v1.0</v>
      </c>
      <c r="E155" s="117">
        <v>5048</v>
      </c>
      <c r="F155" s="95"/>
      <c r="G155" s="96" t="str">
        <f>IF(E155="","",VLOOKUP(E155,[1]PROJECTES!$C$14:$G$5000,4,FALSE))</f>
        <v>OB</v>
      </c>
      <c r="H155" s="118" t="s">
        <v>21</v>
      </c>
      <c r="I155" s="97" t="str">
        <f>IF(H155="","",VLOOKUP(H155,BD!B$2:C$16,2,FALSE))</f>
        <v>P</v>
      </c>
      <c r="J155" s="98">
        <v>43474</v>
      </c>
      <c r="K155" s="135">
        <f t="shared" si="6"/>
        <v>2</v>
      </c>
      <c r="L155" s="99">
        <f t="shared" ca="1" si="7"/>
        <v>-124</v>
      </c>
      <c r="M155" s="93">
        <f>IF(E155="","",VLOOKUP(E155,[1]PROJECTES!$C$14:$Z$5000,21,FALSE))</f>
        <v>43496</v>
      </c>
      <c r="N155" s="100">
        <v>0</v>
      </c>
      <c r="O155" s="72" t="s">
        <v>229</v>
      </c>
      <c r="P155" s="101">
        <v>35</v>
      </c>
      <c r="Q155" s="132" t="s">
        <v>49</v>
      </c>
      <c r="R155" s="131" t="s">
        <v>335</v>
      </c>
      <c r="S155" s="91"/>
    </row>
    <row r="156" spans="1:19" s="104" customFormat="1" ht="12.75" customHeight="1" x14ac:dyDescent="0.25">
      <c r="A156" s="121" t="s">
        <v>21</v>
      </c>
      <c r="B156" s="92" t="str">
        <f>IF(E156="","",VLOOKUP(E156,[1]PROJECTES!$C$14:$G$5000,2,FALSE))</f>
        <v>SITEL</v>
      </c>
      <c r="C156" s="121" t="s">
        <v>181</v>
      </c>
      <c r="D156" s="93" t="str">
        <f>IF(E156="","",VLOOKUP(E156,[1]PROJECTES!$C$14:$G$5000,5,FALSE))</f>
        <v>GESTIO DE MAGATZEM</v>
      </c>
      <c r="E156" s="117" t="s">
        <v>363</v>
      </c>
      <c r="F156" s="95"/>
      <c r="G156" s="96" t="str">
        <f>IF(E156="","",VLOOKUP(E156,[1]PROJECTES!$C$14:$G$5000,4,FALSE))</f>
        <v>OB</v>
      </c>
      <c r="H156" s="118" t="s">
        <v>21</v>
      </c>
      <c r="I156" s="97" t="str">
        <f>IF(H156="","",VLOOKUP(H156,BD!B$2:C$16,2,FALSE))</f>
        <v>P</v>
      </c>
      <c r="J156" s="98">
        <v>43474</v>
      </c>
      <c r="K156" s="135">
        <f t="shared" si="6"/>
        <v>2</v>
      </c>
      <c r="L156" s="99">
        <f t="shared" ca="1" si="7"/>
        <v>210</v>
      </c>
      <c r="M156" s="93">
        <f>IF(E156="","",VLOOKUP(E156,[1]PROJECTES!$C$14:$Z$5000,21,FALSE))</f>
        <v>43830</v>
      </c>
      <c r="N156" s="100">
        <v>0</v>
      </c>
      <c r="O156" s="72" t="s">
        <v>229</v>
      </c>
      <c r="P156" s="101">
        <v>15</v>
      </c>
      <c r="Q156" s="132" t="s">
        <v>49</v>
      </c>
      <c r="R156" s="102" t="s">
        <v>340</v>
      </c>
      <c r="S156" s="91"/>
    </row>
    <row r="157" spans="1:19" s="104" customFormat="1" ht="12.75" customHeight="1" x14ac:dyDescent="0.25">
      <c r="A157" s="121" t="s">
        <v>21</v>
      </c>
      <c r="B157" s="92" t="str">
        <f>IF(E157="","",VLOOKUP(E157,[1]PROJECTES!$C$14:$G$5000,2,FALSE))</f>
        <v>SITEL</v>
      </c>
      <c r="C157" s="121" t="s">
        <v>337</v>
      </c>
      <c r="D157" s="93" t="str">
        <f>IF(E157="","",VLOOKUP(E157,[1]PROJECTES!$C$14:$G$5000,5,FALSE))</f>
        <v>1 x IMG-48</v>
      </c>
      <c r="E157" s="117">
        <v>5051</v>
      </c>
      <c r="F157" s="95"/>
      <c r="G157" s="96" t="str">
        <f>IF(E157="","",VLOOKUP(E157,[1]PROJECTES!$C$14:$G$5000,4,FALSE))</f>
        <v>TA</v>
      </c>
      <c r="H157" s="118" t="s">
        <v>21</v>
      </c>
      <c r="I157" s="97" t="str">
        <f>IF(H157="","",VLOOKUP(H157,BD!B$2:C$16,2,FALSE))</f>
        <v>P</v>
      </c>
      <c r="J157" s="98">
        <v>43474</v>
      </c>
      <c r="K157" s="135">
        <f t="shared" si="6"/>
        <v>2</v>
      </c>
      <c r="L157" s="99" t="str">
        <f t="shared" ca="1" si="7"/>
        <v>-</v>
      </c>
      <c r="M157" s="93">
        <f>IF(E157="","",VLOOKUP(E157,[1]PROJECTES!$C$14:$Z$5000,21,FALSE))</f>
        <v>43496</v>
      </c>
      <c r="N157" s="100">
        <v>0</v>
      </c>
      <c r="O157" s="72" t="s">
        <v>229</v>
      </c>
      <c r="P157" s="101">
        <v>15</v>
      </c>
      <c r="Q157" s="132" t="s">
        <v>49</v>
      </c>
      <c r="R157" s="131" t="s">
        <v>335</v>
      </c>
      <c r="S157" s="91"/>
    </row>
    <row r="158" spans="1:19" s="104" customFormat="1" ht="12.75" customHeight="1" x14ac:dyDescent="0.25">
      <c r="A158" s="121" t="s">
        <v>21</v>
      </c>
      <c r="B158" s="92" t="str">
        <f>IF(E158="","",VLOOKUP(E158,[1]PROJECTES!$C$14:$G$5000,2,FALSE))</f>
        <v>SITEL</v>
      </c>
      <c r="C158" s="121" t="s">
        <v>337</v>
      </c>
      <c r="D158" s="93" t="str">
        <f>IF(E158="","",VLOOKUP(E158,[1]PROJECTES!$C$14:$G$5000,5,FALSE))</f>
        <v>1 x CAP8-48 TD 24V/48V</v>
      </c>
      <c r="E158" s="117">
        <v>5053</v>
      </c>
      <c r="F158" s="95"/>
      <c r="G158" s="96" t="str">
        <f>IF(E158="","",VLOOKUP(E158,[1]PROJECTES!$C$14:$G$5000,4,FALSE))</f>
        <v>TA</v>
      </c>
      <c r="H158" s="118" t="s">
        <v>21</v>
      </c>
      <c r="I158" s="97" t="str">
        <f>IF(H158="","",VLOOKUP(H158,BD!B$2:C$16,2,FALSE))</f>
        <v>P</v>
      </c>
      <c r="J158" s="98">
        <v>43474</v>
      </c>
      <c r="K158" s="135">
        <f t="shared" si="6"/>
        <v>2</v>
      </c>
      <c r="L158" s="99" t="str">
        <f t="shared" ca="1" si="7"/>
        <v>-</v>
      </c>
      <c r="M158" s="93">
        <f>IF(E158="","",VLOOKUP(E158,[1]PROJECTES!$C$14:$Z$5000,21,FALSE))</f>
        <v>43496</v>
      </c>
      <c r="N158" s="100">
        <v>0</v>
      </c>
      <c r="O158" s="72" t="s">
        <v>229</v>
      </c>
      <c r="P158" s="101">
        <v>5</v>
      </c>
      <c r="Q158" s="132" t="s">
        <v>49</v>
      </c>
      <c r="R158" s="131" t="s">
        <v>335</v>
      </c>
      <c r="S158" s="91"/>
    </row>
    <row r="159" spans="1:19" s="104" customFormat="1" ht="12.75" customHeight="1" x14ac:dyDescent="0.25">
      <c r="A159" s="121" t="s">
        <v>21</v>
      </c>
      <c r="B159" s="92" t="str">
        <f>IF(E159="","",VLOOKUP(E159,[1]PROJECTES!$C$14:$G$5000,2,FALSE))</f>
        <v>SITEL</v>
      </c>
      <c r="C159" s="121" t="s">
        <v>337</v>
      </c>
      <c r="D159" s="93" t="str">
        <f>IF(E159="","",VLOOKUP(E159,[1]PROJECTES!$C$14:$G$5000,5,FALSE))</f>
        <v>1 x CAP8-125 TEDIS 24V/125V C/DIN</v>
      </c>
      <c r="E159" s="117">
        <v>5054</v>
      </c>
      <c r="F159" s="95"/>
      <c r="G159" s="96" t="str">
        <f>IF(E159="","",VLOOKUP(E159,[1]PROJECTES!$C$14:$G$5000,4,FALSE))</f>
        <v>TA</v>
      </c>
      <c r="H159" s="118" t="s">
        <v>21</v>
      </c>
      <c r="I159" s="97" t="str">
        <f>IF(H159="","",VLOOKUP(H159,BD!B$2:C$16,2,FALSE))</f>
        <v>P</v>
      </c>
      <c r="J159" s="98">
        <v>43474</v>
      </c>
      <c r="K159" s="135">
        <f t="shared" si="6"/>
        <v>2</v>
      </c>
      <c r="L159" s="99" t="str">
        <f t="shared" ca="1" si="7"/>
        <v>-</v>
      </c>
      <c r="M159" s="93">
        <f>IF(E159="","",VLOOKUP(E159,[1]PROJECTES!$C$14:$Z$5000,21,FALSE))</f>
        <v>43496</v>
      </c>
      <c r="N159" s="100">
        <v>0</v>
      </c>
      <c r="O159" s="72" t="s">
        <v>229</v>
      </c>
      <c r="P159" s="101">
        <v>10</v>
      </c>
      <c r="Q159" s="132" t="s">
        <v>49</v>
      </c>
      <c r="R159" s="131" t="s">
        <v>335</v>
      </c>
      <c r="S159" s="91"/>
    </row>
    <row r="160" spans="1:19" s="104" customFormat="1" ht="12.75" customHeight="1" x14ac:dyDescent="0.25">
      <c r="A160" s="121" t="s">
        <v>17</v>
      </c>
      <c r="B160" s="92" t="str">
        <f>IF(E160="","",VLOOKUP(E160,[1]PROJECTES!$C$14:$G$5000,2,FALSE))</f>
        <v>DELGIC</v>
      </c>
      <c r="C160" s="121" t="s">
        <v>341</v>
      </c>
      <c r="D160" s="93" t="str">
        <f>IF(E160="","",VLOOKUP(E160,[1]PROJECTES!$C$14:$G$5000,5,FALSE))</f>
        <v>CC SCADA TEDIS.Net DELGICHI v1.0</v>
      </c>
      <c r="E160" s="117">
        <v>5057</v>
      </c>
      <c r="F160" s="95"/>
      <c r="G160" s="96" t="str">
        <f>IF(E160="","",VLOOKUP(E160,[1]PROJECTES!$C$14:$G$5000,4,FALSE))</f>
        <v>OB</v>
      </c>
      <c r="H160" s="118" t="s">
        <v>21</v>
      </c>
      <c r="I160" s="97" t="str">
        <f>IF(H160="","",VLOOKUP(H160,BD!B$2:C$16,2,FALSE))</f>
        <v>P</v>
      </c>
      <c r="J160" s="98">
        <v>43474</v>
      </c>
      <c r="K160" s="135">
        <f t="shared" si="6"/>
        <v>2</v>
      </c>
      <c r="L160" s="99">
        <f t="shared" ca="1" si="7"/>
        <v>-124</v>
      </c>
      <c r="M160" s="93">
        <f>IF(E160="","",VLOOKUP(E160,[1]PROJECTES!$C$14:$Z$5000,21,FALSE))</f>
        <v>43496</v>
      </c>
      <c r="N160" s="100">
        <v>0</v>
      </c>
      <c r="O160" s="72" t="s">
        <v>229</v>
      </c>
      <c r="P160" s="101">
        <v>10</v>
      </c>
      <c r="Q160" s="132" t="s">
        <v>49</v>
      </c>
      <c r="R160" s="131" t="s">
        <v>335</v>
      </c>
      <c r="S160" s="91"/>
    </row>
    <row r="161" spans="1:19" s="104" customFormat="1" ht="12.75" customHeight="1" x14ac:dyDescent="0.25">
      <c r="A161" s="121" t="s">
        <v>21</v>
      </c>
      <c r="B161" s="92" t="str">
        <f>IF(E161="","",VLOOKUP(E161,[1]PROJECTES!$C$14:$G$5000,2,FALSE))</f>
        <v>EMSA</v>
      </c>
      <c r="C161" s="121" t="s">
        <v>135</v>
      </c>
      <c r="D161" s="93" t="str">
        <f>IF(E161="","",VLOOKUP(E161,[1]PROJECTES!$C$14:$G$5000,5,FALSE))</f>
        <v>RTU S.E. MAS DE LAS MATAS v4.0</v>
      </c>
      <c r="E161" s="117">
        <v>5069</v>
      </c>
      <c r="F161" s="95"/>
      <c r="G161" s="96" t="str">
        <f>IF(E161="","",VLOOKUP(E161,[1]PROJECTES!$C$14:$G$5000,4,FALSE))</f>
        <v>OB</v>
      </c>
      <c r="H161" s="118" t="s">
        <v>21</v>
      </c>
      <c r="I161" s="97" t="str">
        <f>IF(H161="","",VLOOKUP(H161,BD!B$2:C$16,2,FALSE))</f>
        <v>P</v>
      </c>
      <c r="J161" s="98">
        <v>43474</v>
      </c>
      <c r="K161" s="135">
        <f t="shared" si="6"/>
        <v>2</v>
      </c>
      <c r="L161" s="99">
        <f t="shared" ca="1" si="7"/>
        <v>-124</v>
      </c>
      <c r="M161" s="93">
        <f>IF(E161="","",VLOOKUP(E161,[1]PROJECTES!$C$14:$Z$5000,21,FALSE))</f>
        <v>43496</v>
      </c>
      <c r="N161" s="100">
        <v>0</v>
      </c>
      <c r="O161" s="72" t="s">
        <v>229</v>
      </c>
      <c r="P161" s="101">
        <v>5</v>
      </c>
      <c r="Q161" s="132" t="s">
        <v>49</v>
      </c>
      <c r="R161" s="131" t="s">
        <v>335</v>
      </c>
      <c r="S161" s="91"/>
    </row>
    <row r="162" spans="1:19" s="104" customFormat="1" ht="12.75" customHeight="1" x14ac:dyDescent="0.25">
      <c r="A162" s="121" t="s">
        <v>21</v>
      </c>
      <c r="B162" s="92" t="str">
        <f>IF(E162="","",VLOOKUP(E162,[1]PROJECTES!$C$14:$G$5000,2,FALSE))</f>
        <v>INPPOZ</v>
      </c>
      <c r="C162" s="121" t="s">
        <v>149</v>
      </c>
      <c r="D162" s="93" t="str">
        <f>IF(E162="","",VLOOKUP(E162,[1]PROJECTES!$C$14:$G$5000,5,FALSE))</f>
        <v>RTU IAT NOVA-27 v1.0,Linea MT SUB.DT-VIRGEN DE LUNA (Nomes material)</v>
      </c>
      <c r="E162" s="117">
        <v>5097</v>
      </c>
      <c r="F162" s="95"/>
      <c r="G162" s="96" t="str">
        <f>IF(E162="","",VLOOKUP(E162,[1]PROJECTES!$C$14:$G$5000,4,FALSE))</f>
        <v>OB</v>
      </c>
      <c r="H162" s="118" t="s">
        <v>21</v>
      </c>
      <c r="I162" s="97" t="str">
        <f>IF(H162="","",VLOOKUP(H162,BD!B$2:C$16,2,FALSE))</f>
        <v>P</v>
      </c>
      <c r="J162" s="98">
        <v>43474</v>
      </c>
      <c r="K162" s="135">
        <f t="shared" si="6"/>
        <v>2</v>
      </c>
      <c r="L162" s="99">
        <f t="shared" ca="1" si="7"/>
        <v>-109</v>
      </c>
      <c r="M162" s="93">
        <f>IF(E162="","",VLOOKUP(E162,[1]PROJECTES!$C$14:$Z$5000,21,FALSE))</f>
        <v>43511</v>
      </c>
      <c r="N162" s="100">
        <v>0</v>
      </c>
      <c r="O162" s="72" t="s">
        <v>229</v>
      </c>
      <c r="P162" s="101">
        <v>10</v>
      </c>
      <c r="Q162" s="132" t="s">
        <v>49</v>
      </c>
      <c r="R162" s="131" t="s">
        <v>335</v>
      </c>
      <c r="S162" s="91"/>
    </row>
    <row r="163" spans="1:19" s="104" customFormat="1" ht="12.75" customHeight="1" x14ac:dyDescent="0.25">
      <c r="A163" s="121" t="s">
        <v>21</v>
      </c>
      <c r="B163" s="92" t="str">
        <f>IF(E163="","",VLOOKUP(E163,[1]PROJECTES!$C$14:$G$5000,2,FALSE))</f>
        <v>DIELES</v>
      </c>
      <c r="C163" s="121" t="s">
        <v>271</v>
      </c>
      <c r="D163" s="93" t="str">
        <f>IF(E163="","",VLOOKUP(E163,[1]PROJECTES!$C$14:$G$5000,5,FALSE))</f>
        <v>RTU CT-5 DIELESUR v1.1</v>
      </c>
      <c r="E163" s="117">
        <v>5059</v>
      </c>
      <c r="F163" s="95"/>
      <c r="G163" s="96" t="str">
        <f>IF(E163="","",VLOOKUP(E163,[1]PROJECTES!$C$14:$G$5000,4,FALSE))</f>
        <v>TA</v>
      </c>
      <c r="H163" s="118" t="s">
        <v>21</v>
      </c>
      <c r="I163" s="97" t="str">
        <f>IF(H163="","",VLOOKUP(H163,BD!B$2:C$16,2,FALSE))</f>
        <v>P</v>
      </c>
      <c r="J163" s="98">
        <v>43474</v>
      </c>
      <c r="K163" s="135">
        <f t="shared" si="6"/>
        <v>2</v>
      </c>
      <c r="L163" s="99" t="str">
        <f t="shared" ca="1" si="7"/>
        <v>-</v>
      </c>
      <c r="M163" s="93">
        <f>IF(E163="","",VLOOKUP(E163,[1]PROJECTES!$C$14:$Z$5000,21,FALSE))</f>
        <v>43524</v>
      </c>
      <c r="N163" s="100">
        <v>0</v>
      </c>
      <c r="O163" s="72" t="s">
        <v>229</v>
      </c>
      <c r="P163" s="101">
        <v>25</v>
      </c>
      <c r="Q163" s="132" t="s">
        <v>49</v>
      </c>
      <c r="R163" s="131" t="s">
        <v>335</v>
      </c>
      <c r="S163" s="91"/>
    </row>
    <row r="164" spans="1:19" s="104" customFormat="1" ht="12.75" customHeight="1" x14ac:dyDescent="0.25">
      <c r="A164" s="121" t="s">
        <v>21</v>
      </c>
      <c r="B164" s="92" t="str">
        <f>IF(E164="","",VLOOKUP(E164,[1]PROJECTES!$C$14:$G$5000,2,FALSE))</f>
        <v>DIELES</v>
      </c>
      <c r="C164" s="121" t="s">
        <v>271</v>
      </c>
      <c r="D164" s="93" t="str">
        <f>IF(E164="","",VLOOKUP(E164,[1]PROJECTES!$C$14:$G$5000,5,FALSE))</f>
        <v>RTU CT-6 DIELESUR v1.1</v>
      </c>
      <c r="E164" s="117">
        <v>5060</v>
      </c>
      <c r="F164" s="95"/>
      <c r="G164" s="96" t="str">
        <f>IF(E164="","",VLOOKUP(E164,[1]PROJECTES!$C$14:$G$5000,4,FALSE))</f>
        <v>TA</v>
      </c>
      <c r="H164" s="118" t="s">
        <v>21</v>
      </c>
      <c r="I164" s="97" t="str">
        <f>IF(H164="","",VLOOKUP(H164,BD!B$2:C$16,2,FALSE))</f>
        <v>P</v>
      </c>
      <c r="J164" s="98">
        <v>43474</v>
      </c>
      <c r="K164" s="135">
        <f t="shared" si="6"/>
        <v>2</v>
      </c>
      <c r="L164" s="99" t="str">
        <f t="shared" ca="1" si="7"/>
        <v>-</v>
      </c>
      <c r="M164" s="93">
        <f>IF(E164="","",VLOOKUP(E164,[1]PROJECTES!$C$14:$Z$5000,21,FALSE))</f>
        <v>43524</v>
      </c>
      <c r="N164" s="100">
        <v>0</v>
      </c>
      <c r="O164" s="72" t="s">
        <v>229</v>
      </c>
      <c r="P164" s="101">
        <v>25</v>
      </c>
      <c r="Q164" s="132" t="s">
        <v>49</v>
      </c>
      <c r="R164" s="131" t="s">
        <v>335</v>
      </c>
      <c r="S164" s="91"/>
    </row>
    <row r="165" spans="1:19" s="104" customFormat="1" ht="12.75" customHeight="1" x14ac:dyDescent="0.25">
      <c r="A165" s="121" t="s">
        <v>21</v>
      </c>
      <c r="B165" s="92" t="str">
        <f>IF(E165="","",VLOOKUP(E165,[1]PROJECTES!$C$14:$G$5000,2,FALSE))</f>
        <v>DIELES</v>
      </c>
      <c r="C165" s="121" t="s">
        <v>271</v>
      </c>
      <c r="D165" s="93" t="str">
        <f>IF(E165="","",VLOOKUP(E165,[1]PROJECTES!$C$14:$G$5000,5,FALSE))</f>
        <v>RTU CT-7 DIELESUR v1.1</v>
      </c>
      <c r="E165" s="117">
        <v>5061</v>
      </c>
      <c r="F165" s="95"/>
      <c r="G165" s="96" t="str">
        <f>IF(E165="","",VLOOKUP(E165,[1]PROJECTES!$C$14:$G$5000,4,FALSE))</f>
        <v>TA</v>
      </c>
      <c r="H165" s="118" t="s">
        <v>21</v>
      </c>
      <c r="I165" s="97" t="str">
        <f>IF(H165="","",VLOOKUP(H165,BD!B$2:C$16,2,FALSE))</f>
        <v>P</v>
      </c>
      <c r="J165" s="98">
        <v>43474</v>
      </c>
      <c r="K165" s="135">
        <f t="shared" si="6"/>
        <v>2</v>
      </c>
      <c r="L165" s="99" t="str">
        <f t="shared" ca="1" si="7"/>
        <v>-</v>
      </c>
      <c r="M165" s="93">
        <f>IF(E165="","",VLOOKUP(E165,[1]PROJECTES!$C$14:$Z$5000,21,FALSE))</f>
        <v>43524</v>
      </c>
      <c r="N165" s="100">
        <v>0</v>
      </c>
      <c r="O165" s="72" t="s">
        <v>229</v>
      </c>
      <c r="P165" s="101">
        <v>25</v>
      </c>
      <c r="Q165" s="132" t="s">
        <v>49</v>
      </c>
      <c r="R165" s="131" t="s">
        <v>335</v>
      </c>
      <c r="S165" s="91"/>
    </row>
    <row r="166" spans="1:19" s="104" customFormat="1" ht="12.75" customHeight="1" x14ac:dyDescent="0.25">
      <c r="A166" s="121" t="s">
        <v>21</v>
      </c>
      <c r="B166" s="92" t="str">
        <f>IF(E166="","",VLOOKUP(E166,[1]PROJECTES!$C$14:$G$5000,2,FALSE))</f>
        <v>DIELES</v>
      </c>
      <c r="C166" s="121" t="s">
        <v>271</v>
      </c>
      <c r="D166" s="93" t="str">
        <f>IF(E166="","",VLOOKUP(E166,[1]PROJECTES!$C$14:$G$5000,5,FALSE))</f>
        <v>RTU CT-8 DIELESUR v1.1</v>
      </c>
      <c r="E166" s="117">
        <v>5062</v>
      </c>
      <c r="F166" s="95"/>
      <c r="G166" s="96" t="str">
        <f>IF(E166="","",VLOOKUP(E166,[1]PROJECTES!$C$14:$G$5000,4,FALSE))</f>
        <v>TA</v>
      </c>
      <c r="H166" s="118" t="s">
        <v>21</v>
      </c>
      <c r="I166" s="97" t="str">
        <f>IF(H166="","",VLOOKUP(H166,BD!B$2:C$16,2,FALSE))</f>
        <v>P</v>
      </c>
      <c r="J166" s="98">
        <v>43474</v>
      </c>
      <c r="K166" s="135">
        <f t="shared" si="6"/>
        <v>2</v>
      </c>
      <c r="L166" s="99" t="str">
        <f t="shared" ca="1" si="7"/>
        <v>-</v>
      </c>
      <c r="M166" s="93">
        <f>IF(E166="","",VLOOKUP(E166,[1]PROJECTES!$C$14:$Z$5000,21,FALSE))</f>
        <v>43524</v>
      </c>
      <c r="N166" s="100">
        <v>0</v>
      </c>
      <c r="O166" s="72" t="s">
        <v>229</v>
      </c>
      <c r="P166" s="101">
        <v>25</v>
      </c>
      <c r="Q166" s="132" t="s">
        <v>49</v>
      </c>
      <c r="R166" s="131" t="s">
        <v>335</v>
      </c>
      <c r="S166" s="91"/>
    </row>
    <row r="167" spans="1:19" s="104" customFormat="1" ht="12.75" customHeight="1" x14ac:dyDescent="0.25">
      <c r="A167" s="121" t="s">
        <v>21</v>
      </c>
      <c r="B167" s="92" t="str">
        <f>IF(E167="","",VLOOKUP(E167,[1]PROJECTES!$C$14:$G$5000,2,FALSE))</f>
        <v>EMSA</v>
      </c>
      <c r="C167" s="121" t="s">
        <v>135</v>
      </c>
      <c r="D167" s="93" t="str">
        <f>IF(E167="","",VLOOKUP(E167,[1]PROJECTES!$C$14:$G$5000,5,FALSE))</f>
        <v>RTU S.E. MAS DE LAS MATAS v4.0</v>
      </c>
      <c r="E167" s="117">
        <v>5069</v>
      </c>
      <c r="F167" s="95"/>
      <c r="G167" s="96" t="str">
        <f>IF(E167="","",VLOOKUP(E167,[1]PROJECTES!$C$14:$G$5000,4,FALSE))</f>
        <v>OB</v>
      </c>
      <c r="H167" s="118" t="s">
        <v>21</v>
      </c>
      <c r="I167" s="97" t="str">
        <f>IF(H167="","",VLOOKUP(H167,BD!B$2:C$16,2,FALSE))</f>
        <v>P</v>
      </c>
      <c r="J167" s="98">
        <v>43474</v>
      </c>
      <c r="K167" s="135">
        <f t="shared" si="6"/>
        <v>2</v>
      </c>
      <c r="L167" s="99">
        <f t="shared" ca="1" si="7"/>
        <v>-124</v>
      </c>
      <c r="M167" s="93">
        <f>IF(E167="","",VLOOKUP(E167,[1]PROJECTES!$C$14:$Z$5000,21,FALSE))</f>
        <v>43496</v>
      </c>
      <c r="N167" s="100">
        <v>0</v>
      </c>
      <c r="O167" s="72" t="s">
        <v>229</v>
      </c>
      <c r="P167" s="101">
        <v>5</v>
      </c>
      <c r="Q167" s="132" t="s">
        <v>49</v>
      </c>
      <c r="R167" s="131" t="s">
        <v>2073</v>
      </c>
      <c r="S167" s="91"/>
    </row>
    <row r="168" spans="1:19" s="104" customFormat="1" ht="12.75" customHeight="1" x14ac:dyDescent="0.25">
      <c r="A168" s="121" t="s">
        <v>21</v>
      </c>
      <c r="B168" s="92" t="str">
        <f>IF(E168="","",VLOOKUP(E168,[1]PROJECTES!$C$14:$G$5000,2,FALSE))</f>
        <v>EMSA</v>
      </c>
      <c r="C168" s="121" t="s">
        <v>135</v>
      </c>
      <c r="D168" s="93" t="str">
        <f>IF(E168="","",VLOOKUP(E168,[1]PROJECTES!$C$14:$G$5000,5,FALSE))</f>
        <v>RTU S.E. MAS DE LAS MATAS v4.0</v>
      </c>
      <c r="E168" s="117">
        <v>5069</v>
      </c>
      <c r="F168" s="95"/>
      <c r="G168" s="96" t="str">
        <f>IF(E168="","",VLOOKUP(E168,[1]PROJECTES!$C$14:$G$5000,4,FALSE))</f>
        <v>OB</v>
      </c>
      <c r="H168" s="118" t="s">
        <v>21</v>
      </c>
      <c r="I168" s="97" t="str">
        <f>IF(H168="","",VLOOKUP(H168,BD!B$2:C$16,2,FALSE))</f>
        <v>P</v>
      </c>
      <c r="J168" s="98">
        <v>43474</v>
      </c>
      <c r="K168" s="135">
        <f t="shared" si="6"/>
        <v>2</v>
      </c>
      <c r="L168" s="99">
        <f t="shared" ca="1" si="7"/>
        <v>-124</v>
      </c>
      <c r="M168" s="93">
        <f>IF(E168="","",VLOOKUP(E168,[1]PROJECTES!$C$14:$Z$5000,21,FALSE))</f>
        <v>43496</v>
      </c>
      <c r="N168" s="100">
        <v>0</v>
      </c>
      <c r="O168" s="72" t="s">
        <v>229</v>
      </c>
      <c r="P168" s="101">
        <v>5</v>
      </c>
      <c r="Q168" s="132" t="s">
        <v>49</v>
      </c>
      <c r="R168" s="131" t="s">
        <v>335</v>
      </c>
      <c r="S168" s="91"/>
    </row>
    <row r="169" spans="1:19" s="104" customFormat="1" ht="12.75" customHeight="1" x14ac:dyDescent="0.25">
      <c r="A169" s="121" t="s">
        <v>21</v>
      </c>
      <c r="B169" s="92" t="str">
        <f>IF(E169="","",VLOOKUP(E169,[1]PROJECTES!$C$14:$G$5000,2,FALSE))</f>
        <v>SITEL</v>
      </c>
      <c r="C169" s="121" t="s">
        <v>149</v>
      </c>
      <c r="D169" s="93" t="str">
        <f>IF(E169="","",VLOOKUP(E169,[1]PROJECTES!$C$14:$G$5000,5,FALSE))</f>
        <v>1 x Manguera COM MODEM RADIO - GM340</v>
      </c>
      <c r="E169" s="117">
        <v>5099</v>
      </c>
      <c r="F169" s="95"/>
      <c r="G169" s="96" t="str">
        <f>IF(E169="","",VLOOKUP(E169,[1]PROJECTES!$C$14:$G$5000,4,FALSE))</f>
        <v>TA</v>
      </c>
      <c r="H169" s="118" t="s">
        <v>21</v>
      </c>
      <c r="I169" s="97" t="str">
        <f>IF(H169="","",VLOOKUP(H169,BD!B$2:C$16,2,FALSE))</f>
        <v>P</v>
      </c>
      <c r="J169" s="98">
        <v>43474</v>
      </c>
      <c r="K169" s="135">
        <f t="shared" si="6"/>
        <v>2</v>
      </c>
      <c r="L169" s="99" t="str">
        <f t="shared" ca="1" si="7"/>
        <v>-</v>
      </c>
      <c r="M169" s="93">
        <f>IF(E169="","",VLOOKUP(E169,[1]PROJECTES!$C$14:$Z$5000,21,FALSE))</f>
        <v>43511</v>
      </c>
      <c r="N169" s="100">
        <v>0</v>
      </c>
      <c r="O169" s="72" t="s">
        <v>229</v>
      </c>
      <c r="P169" s="101">
        <v>5</v>
      </c>
      <c r="Q169" s="132" t="s">
        <v>49</v>
      </c>
      <c r="R169" s="131" t="s">
        <v>335</v>
      </c>
      <c r="S169" s="91"/>
    </row>
    <row r="170" spans="1:19" s="104" customFormat="1" ht="12.75" customHeight="1" x14ac:dyDescent="0.25">
      <c r="A170" s="121" t="s">
        <v>21</v>
      </c>
      <c r="B170" s="92" t="str">
        <f>IF(E170="","",VLOOKUP(E170,[1]PROJECTES!$C$14:$G$5000,2,FALSE))</f>
        <v>SITEL</v>
      </c>
      <c r="C170" s="121" t="s">
        <v>149</v>
      </c>
      <c r="D170" s="93" t="str">
        <f>IF(E170="","",VLOOKUP(E170,[1]PROJECTES!$C$14:$G$5000,5,FALSE))</f>
        <v>1 x Manguera COM CAP32 - PROTECCION ZiV</v>
      </c>
      <c r="E170" s="117">
        <v>5100</v>
      </c>
      <c r="F170" s="95"/>
      <c r="G170" s="96" t="str">
        <f>IF(E170="","",VLOOKUP(E170,[1]PROJECTES!$C$14:$G$5000,4,FALSE))</f>
        <v>TA</v>
      </c>
      <c r="H170" s="118" t="s">
        <v>21</v>
      </c>
      <c r="I170" s="97" t="str">
        <f>IF(H170="","",VLOOKUP(H170,BD!B$2:C$16,2,FALSE))</f>
        <v>P</v>
      </c>
      <c r="J170" s="98">
        <v>43474</v>
      </c>
      <c r="K170" s="135">
        <f t="shared" si="6"/>
        <v>2</v>
      </c>
      <c r="L170" s="99" t="str">
        <f t="shared" ca="1" si="7"/>
        <v>-</v>
      </c>
      <c r="M170" s="93">
        <f>IF(E170="","",VLOOKUP(E170,[1]PROJECTES!$C$14:$Z$5000,21,FALSE))</f>
        <v>43511</v>
      </c>
      <c r="N170" s="100">
        <v>0</v>
      </c>
      <c r="O170" s="72" t="s">
        <v>229</v>
      </c>
      <c r="P170" s="101">
        <v>5</v>
      </c>
      <c r="Q170" s="132" t="s">
        <v>49</v>
      </c>
      <c r="R170" s="131" t="s">
        <v>335</v>
      </c>
      <c r="S170" s="91"/>
    </row>
    <row r="171" spans="1:19" s="104" customFormat="1" ht="12.75" customHeight="1" x14ac:dyDescent="0.25">
      <c r="A171" s="121" t="s">
        <v>21</v>
      </c>
      <c r="B171" s="92" t="str">
        <f>IF(E171="","",VLOOKUP(E171,[1]PROJECTES!$C$14:$G$5000,2,FALSE))</f>
        <v>SITEL</v>
      </c>
      <c r="C171" s="121" t="s">
        <v>149</v>
      </c>
      <c r="D171" s="93" t="str">
        <f>IF(E171="","",VLOOKUP(E171,[1]PROJECTES!$C$14:$G$5000,5,FALSE))</f>
        <v>1 x Manguera COM CAP32 - MODEM RADIO</v>
      </c>
      <c r="E171" s="117">
        <v>5101</v>
      </c>
      <c r="F171" s="95"/>
      <c r="G171" s="96" t="str">
        <f>IF(E171="","",VLOOKUP(E171,[1]PROJECTES!$C$14:$G$5000,4,FALSE))</f>
        <v>TA</v>
      </c>
      <c r="H171" s="118" t="s">
        <v>21</v>
      </c>
      <c r="I171" s="97" t="str">
        <f>IF(H171="","",VLOOKUP(H171,BD!B$2:C$16,2,FALSE))</f>
        <v>P</v>
      </c>
      <c r="J171" s="98">
        <v>43474</v>
      </c>
      <c r="K171" s="135">
        <f t="shared" si="6"/>
        <v>2</v>
      </c>
      <c r="L171" s="99" t="str">
        <f t="shared" ca="1" si="7"/>
        <v>-</v>
      </c>
      <c r="M171" s="93">
        <f>IF(E171="","",VLOOKUP(E171,[1]PROJECTES!$C$14:$Z$5000,21,FALSE))</f>
        <v>43511</v>
      </c>
      <c r="N171" s="100">
        <v>0</v>
      </c>
      <c r="O171" s="72" t="s">
        <v>229</v>
      </c>
      <c r="P171" s="101">
        <v>5</v>
      </c>
      <c r="Q171" s="132" t="s">
        <v>49</v>
      </c>
      <c r="R171" s="131" t="s">
        <v>335</v>
      </c>
      <c r="S171" s="91"/>
    </row>
    <row r="172" spans="1:19" s="104" customFormat="1" ht="12.75" customHeight="1" x14ac:dyDescent="0.25">
      <c r="A172" s="121" t="s">
        <v>21</v>
      </c>
      <c r="B172" s="92" t="str">
        <f>IF(E172="","",VLOOKUP(E172,[1]PROJECTES!$C$14:$G$5000,2,FALSE))</f>
        <v>SITEL</v>
      </c>
      <c r="C172" s="121" t="s">
        <v>181</v>
      </c>
      <c r="D172" s="93" t="str">
        <f>IF(E172="","",VLOOKUP(E172,[1]PROJECTES!$C$14:$G$5000,5,FALSE))</f>
        <v>GESTIO DE MAGATZEM</v>
      </c>
      <c r="E172" s="117" t="s">
        <v>305</v>
      </c>
      <c r="F172" s="95"/>
      <c r="G172" s="96" t="str">
        <f>IF(E172="","",VLOOKUP(E172,[1]PROJECTES!$C$14:$G$5000,4,FALSE))</f>
        <v>OB</v>
      </c>
      <c r="H172" s="118" t="s">
        <v>21</v>
      </c>
      <c r="I172" s="97" t="str">
        <f>IF(H172="","",VLOOKUP(H172,BD!B$2:C$16,2,FALSE))</f>
        <v>P</v>
      </c>
      <c r="J172" s="98">
        <v>43474</v>
      </c>
      <c r="K172" s="135">
        <f t="shared" si="6"/>
        <v>2</v>
      </c>
      <c r="L172" s="99">
        <f t="shared" ca="1" si="7"/>
        <v>210</v>
      </c>
      <c r="M172" s="93">
        <f>IF(E172="","",VLOOKUP(E172,[1]PROJECTES!$C$14:$Z$5000,21,FALSE))</f>
        <v>43830</v>
      </c>
      <c r="N172" s="100">
        <v>0</v>
      </c>
      <c r="O172" s="72" t="s">
        <v>229</v>
      </c>
      <c r="P172" s="101">
        <v>15</v>
      </c>
      <c r="Q172" s="132" t="s">
        <v>49</v>
      </c>
      <c r="R172" s="131" t="s">
        <v>342</v>
      </c>
      <c r="S172" s="91"/>
    </row>
    <row r="173" spans="1:19" s="104" customFormat="1" ht="12.75" customHeight="1" x14ac:dyDescent="0.25">
      <c r="A173" s="121" t="s">
        <v>12</v>
      </c>
      <c r="B173" s="92" t="str">
        <f>IF(E173="","",VLOOKUP(E173,[1]PROJECTES!$C$14:$G$5000,2,FALSE))</f>
        <v>SITEL</v>
      </c>
      <c r="C173" s="121" t="s">
        <v>181</v>
      </c>
      <c r="D173" s="93" t="str">
        <f>IF(E173="","",VLOOKUP(E173,[1]PROJECTES!$C$14:$G$5000,5,FALSE))</f>
        <v>SOPORT DEPARTAMENT COMERCIAL</v>
      </c>
      <c r="E173" s="117" t="s">
        <v>343</v>
      </c>
      <c r="F173" s="95"/>
      <c r="G173" s="96" t="str">
        <f>IF(E173="","",VLOOKUP(E173,[1]PROJECTES!$C$14:$G$5000,4,FALSE))</f>
        <v>OB</v>
      </c>
      <c r="H173" s="118" t="s">
        <v>12</v>
      </c>
      <c r="I173" s="97" t="str">
        <f>IF(H173="","",VLOOKUP(H173,BD!B$2:C$16,2,FALSE))</f>
        <v>E</v>
      </c>
      <c r="J173" s="98">
        <v>43474</v>
      </c>
      <c r="K173" s="135">
        <f t="shared" si="6"/>
        <v>2</v>
      </c>
      <c r="L173" s="99">
        <f t="shared" ca="1" si="7"/>
        <v>210</v>
      </c>
      <c r="M173" s="93">
        <f>IF(E173="","",VLOOKUP(E173,[1]PROJECTES!$C$14:$Z$5000,21,FALSE))</f>
        <v>43830</v>
      </c>
      <c r="N173" s="100">
        <v>0</v>
      </c>
      <c r="O173" s="72" t="s">
        <v>229</v>
      </c>
      <c r="P173" s="101">
        <v>30</v>
      </c>
      <c r="Q173" s="132" t="s">
        <v>11</v>
      </c>
      <c r="R173" s="131" t="s">
        <v>344</v>
      </c>
      <c r="S173" s="91"/>
    </row>
    <row r="174" spans="1:19" s="104" customFormat="1" ht="12.75" customHeight="1" x14ac:dyDescent="0.25">
      <c r="A174" s="121" t="s">
        <v>12</v>
      </c>
      <c r="B174" s="92" t="str">
        <f>IF(E174="","",VLOOKUP(E174,[1]PROJECTES!$C$14:$G$5000,2,FALSE))</f>
        <v>SITEL</v>
      </c>
      <c r="C174" s="121" t="s">
        <v>181</v>
      </c>
      <c r="D174" s="93" t="str">
        <f>IF(E174="","",VLOOKUP(E174,[1]PROJECTES!$C$14:$G$5000,5,FALSE))</f>
        <v>SOPORT DEPARTAMENT COMERCIAL</v>
      </c>
      <c r="E174" s="117" t="s">
        <v>343</v>
      </c>
      <c r="F174" s="95"/>
      <c r="G174" s="96" t="str">
        <f>IF(E174="","",VLOOKUP(E174,[1]PROJECTES!$C$14:$G$5000,4,FALSE))</f>
        <v>OB</v>
      </c>
      <c r="H174" s="118" t="s">
        <v>12</v>
      </c>
      <c r="I174" s="97" t="str">
        <f>IF(H174="","",VLOOKUP(H174,BD!B$2:C$16,2,FALSE))</f>
        <v>E</v>
      </c>
      <c r="J174" s="98">
        <v>43474</v>
      </c>
      <c r="K174" s="135">
        <f t="shared" si="6"/>
        <v>2</v>
      </c>
      <c r="L174" s="99">
        <f t="shared" ca="1" si="7"/>
        <v>210</v>
      </c>
      <c r="M174" s="93">
        <f>IF(E174="","",VLOOKUP(E174,[1]PROJECTES!$C$14:$Z$5000,21,FALSE))</f>
        <v>43830</v>
      </c>
      <c r="N174" s="100">
        <v>0</v>
      </c>
      <c r="O174" s="72" t="s">
        <v>229</v>
      </c>
      <c r="P174" s="101">
        <v>15</v>
      </c>
      <c r="Q174" s="132" t="s">
        <v>11</v>
      </c>
      <c r="R174" s="131" t="s">
        <v>345</v>
      </c>
      <c r="S174" s="91"/>
    </row>
    <row r="175" spans="1:19" s="104" customFormat="1" ht="12.75" customHeight="1" x14ac:dyDescent="0.25">
      <c r="A175" s="121" t="s">
        <v>12</v>
      </c>
      <c r="B175" s="92" t="str">
        <f>IF(E175="","",VLOOKUP(E175,[1]PROJECTES!$C$14:$G$5000,2,FALSE))</f>
        <v>EMSA</v>
      </c>
      <c r="C175" s="121" t="s">
        <v>135</v>
      </c>
      <c r="D175" s="93" t="str">
        <f>IF(E175="","",VLOOKUP(E175,[1]PROJECTES!$C$14:$G$5000,5,FALSE))</f>
        <v>RTU S.E. MAS DE LAS MATAS v4.0</v>
      </c>
      <c r="E175" s="117">
        <v>5069</v>
      </c>
      <c r="F175" s="95"/>
      <c r="G175" s="96" t="str">
        <f>IF(E175="","",VLOOKUP(E175,[1]PROJECTES!$C$14:$G$5000,4,FALSE))</f>
        <v>OB</v>
      </c>
      <c r="H175" s="118" t="s">
        <v>12</v>
      </c>
      <c r="I175" s="97" t="str">
        <f>IF(H175="","",VLOOKUP(H175,BD!B$2:C$16,2,FALSE))</f>
        <v>E</v>
      </c>
      <c r="J175" s="98">
        <v>43474</v>
      </c>
      <c r="K175" s="135">
        <f t="shared" si="6"/>
        <v>2</v>
      </c>
      <c r="L175" s="99">
        <f t="shared" ca="1" si="7"/>
        <v>-124</v>
      </c>
      <c r="M175" s="93">
        <f>IF(E175="","",VLOOKUP(E175,[1]PROJECTES!$C$14:$Z$5000,21,FALSE))</f>
        <v>43496</v>
      </c>
      <c r="N175" s="100">
        <v>0</v>
      </c>
      <c r="O175" s="72" t="s">
        <v>229</v>
      </c>
      <c r="P175" s="101">
        <v>15</v>
      </c>
      <c r="Q175" s="132" t="s">
        <v>59</v>
      </c>
      <c r="R175" s="131" t="s">
        <v>346</v>
      </c>
      <c r="S175" s="91"/>
    </row>
    <row r="176" spans="1:19" s="104" customFormat="1" ht="12.75" customHeight="1" x14ac:dyDescent="0.25">
      <c r="A176" s="121" t="s">
        <v>12</v>
      </c>
      <c r="B176" s="92" t="str">
        <f>IF(E176="","",VLOOKUP(E176,[1]PROJECTES!$C$14:$G$5000,2,FALSE))</f>
        <v>ORMAZA</v>
      </c>
      <c r="C176" s="121" t="s">
        <v>94</v>
      </c>
      <c r="D176" s="93" t="str">
        <f>IF(E176="","",VLOOKUP(E176,[1]PROJECTES!$C$14:$G$5000,5,FALSE))</f>
        <v>CC SCADA CREVILLENTE v6.5</v>
      </c>
      <c r="E176" s="117">
        <v>4230</v>
      </c>
      <c r="F176" s="95"/>
      <c r="G176" s="96" t="str">
        <f>IF(E176="","",VLOOKUP(E176,[1]PROJECTES!$C$14:$G$5000,4,FALSE))</f>
        <v>TA</v>
      </c>
      <c r="H176" s="118" t="s">
        <v>12</v>
      </c>
      <c r="I176" s="97" t="str">
        <f>IF(H176="","",VLOOKUP(H176,BD!B$2:C$16,2,FALSE))</f>
        <v>E</v>
      </c>
      <c r="J176" s="98">
        <v>43474</v>
      </c>
      <c r="K176" s="135">
        <f t="shared" si="6"/>
        <v>2</v>
      </c>
      <c r="L176" s="99" t="str">
        <f t="shared" ca="1" si="7"/>
        <v>-</v>
      </c>
      <c r="M176" s="93">
        <f>IF(E176="","",VLOOKUP(E176,[1]PROJECTES!$C$14:$Z$5000,21,FALSE))</f>
        <v>43479</v>
      </c>
      <c r="N176" s="100">
        <v>3</v>
      </c>
      <c r="O176" s="72" t="s">
        <v>229</v>
      </c>
      <c r="P176" s="101">
        <v>0</v>
      </c>
      <c r="Q176" s="132" t="s">
        <v>40</v>
      </c>
      <c r="R176" s="131" t="s">
        <v>347</v>
      </c>
      <c r="S176" s="91"/>
    </row>
    <row r="177" spans="1:19" s="104" customFormat="1" ht="12.75" customHeight="1" x14ac:dyDescent="0.25">
      <c r="A177" s="121" t="s">
        <v>12</v>
      </c>
      <c r="B177" s="92" t="str">
        <f>IF(E177="","",VLOOKUP(E177,[1]PROJECTES!$C$14:$G$5000,2,FALSE))</f>
        <v>ORMAZA</v>
      </c>
      <c r="C177" s="121" t="s">
        <v>94</v>
      </c>
      <c r="D177" s="93" t="str">
        <f>IF(E177="","",VLOOKUP(E177,[1]PROJECTES!$C$14:$G$5000,5,FALSE))</f>
        <v>CC SCADA TEDIS.Net CREVILLENTE v1.0</v>
      </c>
      <c r="E177" s="117">
        <v>4674</v>
      </c>
      <c r="F177" s="95"/>
      <c r="G177" s="96" t="str">
        <f>IF(E177="","",VLOOKUP(E177,[1]PROJECTES!$C$14:$G$5000,4,FALSE))</f>
        <v>TA</v>
      </c>
      <c r="H177" s="118" t="s">
        <v>12</v>
      </c>
      <c r="I177" s="97" t="str">
        <f>IF(H177="","",VLOOKUP(H177,BD!B$2:C$16,2,FALSE))</f>
        <v>E</v>
      </c>
      <c r="J177" s="98">
        <v>43474</v>
      </c>
      <c r="K177" s="135">
        <f t="shared" si="6"/>
        <v>2</v>
      </c>
      <c r="L177" s="99" t="str">
        <f t="shared" ca="1" si="7"/>
        <v>-</v>
      </c>
      <c r="M177" s="93">
        <f>IF(E177="","",VLOOKUP(E177,[1]PROJECTES!$C$14:$Z$5000,21,FALSE))</f>
        <v>43507</v>
      </c>
      <c r="N177" s="100">
        <v>0</v>
      </c>
      <c r="O177" s="72" t="s">
        <v>229</v>
      </c>
      <c r="P177" s="101">
        <v>30</v>
      </c>
      <c r="Q177" s="132" t="s">
        <v>59</v>
      </c>
      <c r="R177" s="131" t="s">
        <v>348</v>
      </c>
      <c r="S177" s="91"/>
    </row>
    <row r="178" spans="1:19" s="104" customFormat="1" ht="12.75" customHeight="1" x14ac:dyDescent="0.25">
      <c r="A178" s="121" t="s">
        <v>12</v>
      </c>
      <c r="B178" s="92" t="str">
        <f>IF(E178="","",VLOOKUP(E178,[1]PROJECTES!$C$14:$G$5000,2,FALSE))</f>
        <v>AGRENE</v>
      </c>
      <c r="C178" s="121" t="s">
        <v>14</v>
      </c>
      <c r="D178" s="93" t="str">
        <f>IF(E178="","",VLOOKUP(E178,[1]PROJECTES!$C$14:$G$5000,5,FALSE))</f>
        <v>CC SCADA TEDIS.Net AGRIENERGIA v1.0</v>
      </c>
      <c r="E178" s="117">
        <v>4935</v>
      </c>
      <c r="F178" s="95"/>
      <c r="G178" s="96" t="str">
        <f>IF(E178="","",VLOOKUP(E178,[1]PROJECTES!$C$14:$G$5000,4,FALSE))</f>
        <v>OB</v>
      </c>
      <c r="H178" s="118" t="s">
        <v>12</v>
      </c>
      <c r="I178" s="97" t="str">
        <f>IF(H178="","",VLOOKUP(H178,BD!B$2:C$16,2,FALSE))</f>
        <v>E</v>
      </c>
      <c r="J178" s="98">
        <v>43474</v>
      </c>
      <c r="K178" s="135">
        <f t="shared" si="6"/>
        <v>2</v>
      </c>
      <c r="L178" s="99">
        <f t="shared" ca="1" si="7"/>
        <v>-186</v>
      </c>
      <c r="M178" s="93">
        <f>IF(E178="","",VLOOKUP(E178,[1]PROJECTES!$C$14:$Z$5000,21,FALSE))</f>
        <v>43434</v>
      </c>
      <c r="N178" s="100">
        <v>1</v>
      </c>
      <c r="O178" s="72" t="s">
        <v>229</v>
      </c>
      <c r="P178" s="101">
        <v>45</v>
      </c>
      <c r="Q178" s="132" t="s">
        <v>59</v>
      </c>
      <c r="R178" s="131" t="s">
        <v>349</v>
      </c>
      <c r="S178" s="91"/>
    </row>
    <row r="179" spans="1:19" s="104" customFormat="1" ht="12.75" customHeight="1" x14ac:dyDescent="0.25">
      <c r="A179" s="121" t="s">
        <v>12</v>
      </c>
      <c r="B179" s="92" t="str">
        <f>IF(E179="","",VLOOKUP(E179,[1]PROJECTES!$C$14:$G$5000,2,FALSE))</f>
        <v>AGRENE</v>
      </c>
      <c r="C179" s="121" t="s">
        <v>14</v>
      </c>
      <c r="D179" s="93" t="str">
        <f>IF(E179="","",VLOOKUP(E179,[1]PROJECTES!$C$14:$G$5000,5,FALSE))</f>
        <v>RTU S.E. PLA DE L'ESTANY v3.0</v>
      </c>
      <c r="E179" s="117">
        <v>4829</v>
      </c>
      <c r="F179" s="95"/>
      <c r="G179" s="96" t="str">
        <f>IF(E179="","",VLOOKUP(E179,[1]PROJECTES!$C$14:$G$5000,4,FALSE))</f>
        <v>TA</v>
      </c>
      <c r="H179" s="118" t="s">
        <v>12</v>
      </c>
      <c r="I179" s="97" t="str">
        <f>IF(H179="","",VLOOKUP(H179,BD!B$2:C$16,2,FALSE))</f>
        <v>E</v>
      </c>
      <c r="J179" s="98">
        <v>43474</v>
      </c>
      <c r="K179" s="135">
        <f t="shared" si="6"/>
        <v>2</v>
      </c>
      <c r="L179" s="99" t="str">
        <f t="shared" ca="1" si="7"/>
        <v>-</v>
      </c>
      <c r="M179" s="93">
        <f>IF(E179="","",VLOOKUP(E179,[1]PROJECTES!$C$14:$Z$5000,21,FALSE))</f>
        <v>43474</v>
      </c>
      <c r="N179" s="100">
        <v>0</v>
      </c>
      <c r="O179" s="72" t="s">
        <v>229</v>
      </c>
      <c r="P179" s="101">
        <v>45</v>
      </c>
      <c r="Q179" s="132" t="s">
        <v>59</v>
      </c>
      <c r="R179" s="131" t="s">
        <v>350</v>
      </c>
      <c r="S179" s="91"/>
    </row>
    <row r="180" spans="1:19" s="104" customFormat="1" ht="12.75" customHeight="1" x14ac:dyDescent="0.25">
      <c r="A180" s="121" t="s">
        <v>12</v>
      </c>
      <c r="B180" s="92" t="str">
        <f>IF(E180="","",VLOOKUP(E180,[1]PROJECTES!$C$14:$G$5000,2,FALSE))</f>
        <v>AGRENE</v>
      </c>
      <c r="C180" s="121" t="s">
        <v>14</v>
      </c>
      <c r="D180" s="93" t="str">
        <f>IF(E180="","",VLOOKUP(E180,[1]PROJECTES!$C$14:$G$5000,5,FALSE))</f>
        <v>CC SCADA TEDIS.Net AGRIENERGIA v1.0</v>
      </c>
      <c r="E180" s="117">
        <v>4935</v>
      </c>
      <c r="F180" s="95"/>
      <c r="G180" s="96" t="str">
        <f>IF(E180="","",VLOOKUP(E180,[1]PROJECTES!$C$14:$G$5000,4,FALSE))</f>
        <v>OB</v>
      </c>
      <c r="H180" s="118" t="s">
        <v>12</v>
      </c>
      <c r="I180" s="97" t="str">
        <f>IF(H180="","",VLOOKUP(H180,BD!B$2:C$16,2,FALSE))</f>
        <v>E</v>
      </c>
      <c r="J180" s="98">
        <v>43474</v>
      </c>
      <c r="K180" s="135">
        <f t="shared" si="6"/>
        <v>2</v>
      </c>
      <c r="L180" s="99">
        <f t="shared" ca="1" si="7"/>
        <v>-186</v>
      </c>
      <c r="M180" s="93">
        <f>IF(E180="","",VLOOKUP(E180,[1]PROJECTES!$C$14:$Z$5000,21,FALSE))</f>
        <v>43434</v>
      </c>
      <c r="N180" s="100">
        <v>0</v>
      </c>
      <c r="O180" s="72" t="s">
        <v>229</v>
      </c>
      <c r="P180" s="101">
        <v>30</v>
      </c>
      <c r="Q180" s="132" t="s">
        <v>7</v>
      </c>
      <c r="R180" s="131" t="s">
        <v>351</v>
      </c>
      <c r="S180" s="91"/>
    </row>
    <row r="181" spans="1:19" s="104" customFormat="1" ht="12.75" customHeight="1" x14ac:dyDescent="0.25">
      <c r="A181" s="121" t="s">
        <v>12</v>
      </c>
      <c r="B181" s="92" t="str">
        <f>IF(E181="","",VLOOKUP(E181,[1]PROJECTES!$C$14:$G$5000,2,FALSE))</f>
        <v>AGRENE</v>
      </c>
      <c r="C181" s="121" t="s">
        <v>181</v>
      </c>
      <c r="D181" s="93" t="str">
        <f>IF(E181="","",VLOOKUP(E181,[1]PROJECTES!$C$14:$G$5000,5,FALSE))</f>
        <v>CC SCADA TEDIS.Net AGRIENERGIA v1.0</v>
      </c>
      <c r="E181" s="117">
        <v>4935</v>
      </c>
      <c r="F181" s="95"/>
      <c r="G181" s="96" t="str">
        <f>IF(E181="","",VLOOKUP(E181,[1]PROJECTES!$C$14:$G$5000,4,FALSE))</f>
        <v>OB</v>
      </c>
      <c r="H181" s="118" t="s">
        <v>12</v>
      </c>
      <c r="I181" s="97" t="str">
        <f>IF(H181="","",VLOOKUP(H181,BD!B$2:C$16,2,FALSE))</f>
        <v>E</v>
      </c>
      <c r="J181" s="98">
        <v>43474</v>
      </c>
      <c r="K181" s="135">
        <f t="shared" si="6"/>
        <v>2</v>
      </c>
      <c r="L181" s="99">
        <f t="shared" ca="1" si="7"/>
        <v>-186</v>
      </c>
      <c r="M181" s="93">
        <f>IF(E181="","",VLOOKUP(E181,[1]PROJECTES!$C$14:$Z$5000,21,FALSE))</f>
        <v>43434</v>
      </c>
      <c r="N181" s="100">
        <v>0</v>
      </c>
      <c r="O181" s="72" t="s">
        <v>229</v>
      </c>
      <c r="P181" s="101">
        <v>30</v>
      </c>
      <c r="Q181" s="132" t="s">
        <v>23</v>
      </c>
      <c r="R181" s="131" t="s">
        <v>352</v>
      </c>
      <c r="S181" s="91"/>
    </row>
    <row r="182" spans="1:19" s="104" customFormat="1" ht="12.75" customHeight="1" x14ac:dyDescent="0.25">
      <c r="A182" s="121" t="s">
        <v>35</v>
      </c>
      <c r="B182" s="92" t="str">
        <f>IF(E182="","",VLOOKUP(E182,[1]PROJECTES!$C$14:$G$5000,2,FALSE))</f>
        <v>SITEL</v>
      </c>
      <c r="C182" s="121" t="s">
        <v>181</v>
      </c>
      <c r="D182" s="93" t="str">
        <f>IF(E182="","",VLOOKUP(E182,[1]PROJECTES!$C$14:$G$5000,5,FALSE))</f>
        <v>INCAPACITAT LABORAL TRANSITORIA</v>
      </c>
      <c r="E182" s="117" t="s">
        <v>362</v>
      </c>
      <c r="F182" s="95"/>
      <c r="G182" s="96" t="str">
        <f>IF(E182="","",VLOOKUP(E182,[1]PROJECTES!$C$14:$G$5000,4,FALSE))</f>
        <v>OB</v>
      </c>
      <c r="H182" s="118" t="s">
        <v>35</v>
      </c>
      <c r="I182" s="97" t="str">
        <f>IF(H182="","",VLOOKUP(H182,BD!B$2:C$16,2,FALSE))</f>
        <v>E</v>
      </c>
      <c r="J182" s="98">
        <v>43474</v>
      </c>
      <c r="K182" s="135">
        <f t="shared" si="6"/>
        <v>2</v>
      </c>
      <c r="L182" s="99">
        <f t="shared" ca="1" si="7"/>
        <v>210</v>
      </c>
      <c r="M182" s="93">
        <f>IF(E182="","",VLOOKUP(E182,[1]PROJECTES!$C$14:$Z$5000,21,FALSE))</f>
        <v>43830</v>
      </c>
      <c r="N182" s="100">
        <v>8</v>
      </c>
      <c r="O182" s="72" t="s">
        <v>229</v>
      </c>
      <c r="P182" s="101">
        <v>0</v>
      </c>
      <c r="Q182" s="132" t="s">
        <v>360</v>
      </c>
      <c r="R182" s="102"/>
      <c r="S182" s="91"/>
    </row>
    <row r="183" spans="1:19" s="104" customFormat="1" ht="12.75" customHeight="1" x14ac:dyDescent="0.25">
      <c r="A183" s="121" t="s">
        <v>47</v>
      </c>
      <c r="B183" s="92" t="str">
        <f>IF(E183="","",VLOOKUP(E183,[1]PROJECTES!$C$14:$G$5000,2,FALSE))</f>
        <v>INPPOZ</v>
      </c>
      <c r="C183" s="121" t="s">
        <v>181</v>
      </c>
      <c r="D183" s="93" t="str">
        <f>IF(E183="","",VLOOKUP(E183,[1]PROJECTES!$C$14:$G$5000,5,FALSE))</f>
        <v>MANTENIMENT SW SCADA TEDIS.Net INPECUARIAS 01/01/2.019 - 31/12/2.019</v>
      </c>
      <c r="E183" s="117">
        <v>5072</v>
      </c>
      <c r="F183" s="95"/>
      <c r="G183" s="96" t="str">
        <f>IF(E183="","",VLOOKUP(E183,[1]PROJECTES!$C$14:$G$5000,4,FALSE))</f>
        <v>OB</v>
      </c>
      <c r="H183" s="118" t="s">
        <v>47</v>
      </c>
      <c r="I183" s="97" t="str">
        <f>IF(H183="","",VLOOKUP(H183,BD!B$2:C$16,2,FALSE))</f>
        <v>E</v>
      </c>
      <c r="J183" s="98">
        <v>43474</v>
      </c>
      <c r="K183" s="135">
        <f t="shared" si="6"/>
        <v>2</v>
      </c>
      <c r="L183" s="99">
        <f t="shared" ca="1" si="7"/>
        <v>210</v>
      </c>
      <c r="M183" s="93">
        <f>IF(E183="","",VLOOKUP(E183,[1]PROJECTES!$C$14:$Z$5000,21,FALSE))</f>
        <v>43830</v>
      </c>
      <c r="N183" s="100">
        <v>8</v>
      </c>
      <c r="O183" s="72" t="s">
        <v>229</v>
      </c>
      <c r="P183" s="101">
        <v>0</v>
      </c>
      <c r="Q183" s="132" t="s">
        <v>43</v>
      </c>
      <c r="R183" s="131" t="s">
        <v>392</v>
      </c>
      <c r="S183" s="91"/>
    </row>
    <row r="184" spans="1:19" s="104" customFormat="1" ht="12.75" customHeight="1" x14ac:dyDescent="0.25">
      <c r="A184" s="121" t="s">
        <v>17</v>
      </c>
      <c r="B184" s="92" t="str">
        <f>IF(E184="","",VLOOKUP(E184,[1]PROJECTES!$C$14:$G$5000,2,FALSE))</f>
        <v>SITEL</v>
      </c>
      <c r="C184" s="121" t="s">
        <v>64</v>
      </c>
      <c r="D184" s="93" t="str">
        <f>IF(E184="","",VLOOKUP(E184,[1]PROJECTES!$C$14:$G$5000,5,FALSE))</f>
        <v>PENDENT D'ASSIGNAR</v>
      </c>
      <c r="E184" s="117" t="s">
        <v>396</v>
      </c>
      <c r="F184" s="95"/>
      <c r="G184" s="96" t="str">
        <f>IF(E184="","",VLOOKUP(E184,[1]PROJECTES!$C$14:$G$5000,4,FALSE))</f>
        <v>OB</v>
      </c>
      <c r="H184" s="118" t="s">
        <v>17</v>
      </c>
      <c r="I184" s="97" t="str">
        <f>IF(H184="","",VLOOKUP(H184,BD!B$2:C$16,2,FALSE))</f>
        <v>E</v>
      </c>
      <c r="J184" s="98">
        <v>43528</v>
      </c>
      <c r="K184" s="135">
        <f t="shared" si="6"/>
        <v>10</v>
      </c>
      <c r="L184" s="99">
        <f t="shared" ca="1" si="7"/>
        <v>210</v>
      </c>
      <c r="M184" s="93">
        <f>IF(E184="","",VLOOKUP(E184,[1]PROJECTES!$C$14:$Z$5000,21,FALSE))</f>
        <v>43830</v>
      </c>
      <c r="N184" s="100">
        <v>0</v>
      </c>
      <c r="O184" s="72" t="s">
        <v>229</v>
      </c>
      <c r="P184" s="101">
        <v>15</v>
      </c>
      <c r="Q184" s="132" t="s">
        <v>59</v>
      </c>
      <c r="R184" s="131" t="s">
        <v>1023</v>
      </c>
      <c r="S184" s="91"/>
    </row>
    <row r="185" spans="1:19" s="104" customFormat="1" ht="12.75" customHeight="1" x14ac:dyDescent="0.25">
      <c r="A185" s="121" t="s">
        <v>12</v>
      </c>
      <c r="B185" s="92" t="str">
        <f>IF(E185="","",VLOOKUP(E185,[1]PROJECTES!$C$14:$G$5000,2,FALSE))</f>
        <v>SITEL</v>
      </c>
      <c r="C185" s="121" t="s">
        <v>181</v>
      </c>
      <c r="D185" s="93" t="str">
        <f>IF(E185="","",VLOOKUP(E185,[1]PROJECTES!$C$14:$G$5000,5,FALSE))</f>
        <v>SCADA TEDIS.Net (Test i Resolucio Bugs SW)</v>
      </c>
      <c r="E185" s="117" t="s">
        <v>538</v>
      </c>
      <c r="F185" s="95"/>
      <c r="G185" s="96" t="str">
        <f>IF(E185="","",VLOOKUP(E185,[1]PROJECTES!$C$14:$G$5000,4,FALSE))</f>
        <v>OB</v>
      </c>
      <c r="H185" s="118" t="s">
        <v>24</v>
      </c>
      <c r="I185" s="97" t="str">
        <f>IF(H185="","",VLOOKUP(H185,BD!B$2:C$16,2,FALSE))</f>
        <v>E</v>
      </c>
      <c r="J185" s="98">
        <v>43474</v>
      </c>
      <c r="K185" s="135">
        <f t="shared" si="6"/>
        <v>2</v>
      </c>
      <c r="L185" s="99">
        <f t="shared" ca="1" si="7"/>
        <v>210</v>
      </c>
      <c r="M185" s="93">
        <f>IF(E185="","",VLOOKUP(E185,[1]PROJECTES!$C$14:$Z$5000,21,FALSE))</f>
        <v>43830</v>
      </c>
      <c r="N185" s="100">
        <v>0</v>
      </c>
      <c r="O185" s="72" t="s">
        <v>229</v>
      </c>
      <c r="P185" s="101">
        <v>10</v>
      </c>
      <c r="Q185" s="132" t="s">
        <v>19</v>
      </c>
      <c r="R185" s="131" t="s">
        <v>435</v>
      </c>
      <c r="S185" s="91"/>
    </row>
    <row r="186" spans="1:19" s="104" customFormat="1" ht="12.75" customHeight="1" x14ac:dyDescent="0.25">
      <c r="A186" s="121" t="s">
        <v>17</v>
      </c>
      <c r="B186" s="92" t="str">
        <f>IF(E186="","",VLOOKUP(E186,[1]PROJECTES!$C$14:$G$5000,2,FALSE))</f>
        <v>ORMAZA</v>
      </c>
      <c r="C186" s="121" t="s">
        <v>425</v>
      </c>
      <c r="D186" s="93" t="str">
        <f>IF(E186="","",VLOOKUP(E186,[1]PROJECTES!$C$14:$G$5000,5,FALSE))</f>
        <v>Inst. y PEM CC SCADA TEDIS.Net MUSEO LOUVRE v1.0</v>
      </c>
      <c r="E186" s="117">
        <v>4974</v>
      </c>
      <c r="F186" s="95"/>
      <c r="G186" s="96" t="str">
        <f>IF(E186="","",VLOOKUP(E186,[1]PROJECTES!$C$14:$G$5000,4,FALSE))</f>
        <v>OB</v>
      </c>
      <c r="H186" s="118" t="s">
        <v>24</v>
      </c>
      <c r="I186" s="97" t="str">
        <f>IF(H186="","",VLOOKUP(H186,BD!B$2:C$16,2,FALSE))</f>
        <v>E</v>
      </c>
      <c r="J186" s="98">
        <v>43474</v>
      </c>
      <c r="K186" s="135">
        <f t="shared" si="6"/>
        <v>2</v>
      </c>
      <c r="L186" s="99">
        <f t="shared" ca="1" si="7"/>
        <v>-197</v>
      </c>
      <c r="M186" s="93">
        <f>IF(E186="","",VLOOKUP(E186,[1]PROJECTES!$C$14:$Z$5000,21,FALSE))</f>
        <v>43423</v>
      </c>
      <c r="N186" s="100">
        <v>3</v>
      </c>
      <c r="O186" s="72" t="s">
        <v>229</v>
      </c>
      <c r="P186" s="101">
        <v>50</v>
      </c>
      <c r="Q186" s="132" t="s">
        <v>40</v>
      </c>
      <c r="R186" s="131" t="s">
        <v>436</v>
      </c>
      <c r="S186" s="91"/>
    </row>
    <row r="187" spans="1:19" s="104" customFormat="1" ht="12.75" customHeight="1" x14ac:dyDescent="0.25">
      <c r="A187" s="121" t="s">
        <v>24</v>
      </c>
      <c r="B187" s="92" t="str">
        <f>IF(E187="","",VLOOKUP(E187,[1]PROJECTES!$C$14:$G$5000,2,FALSE))</f>
        <v>SITEL</v>
      </c>
      <c r="C187" s="121" t="s">
        <v>181</v>
      </c>
      <c r="D187" s="93" t="str">
        <f>IF(E187="","",VLOOKUP(E187,[1]PROJECTES!$C$14:$G$5000,5,FALSE))</f>
        <v>INCAPACITAT LABORAL TRANSITORIA</v>
      </c>
      <c r="E187" s="117" t="s">
        <v>362</v>
      </c>
      <c r="F187" s="95"/>
      <c r="G187" s="96" t="str">
        <f>IF(E187="","",VLOOKUP(E187,[1]PROJECTES!$C$14:$G$5000,4,FALSE))</f>
        <v>OB</v>
      </c>
      <c r="H187" s="118" t="s">
        <v>24</v>
      </c>
      <c r="I187" s="97" t="str">
        <f>IF(H187="","",VLOOKUP(H187,BD!B$2:C$16,2,FALSE))</f>
        <v>E</v>
      </c>
      <c r="J187" s="98">
        <v>43474</v>
      </c>
      <c r="K187" s="135">
        <f t="shared" si="6"/>
        <v>2</v>
      </c>
      <c r="L187" s="99">
        <f t="shared" ca="1" si="7"/>
        <v>210</v>
      </c>
      <c r="M187" s="93">
        <f>IF(E187="","",VLOOKUP(E187,[1]PROJECTES!$C$14:$Z$5000,21,FALSE))</f>
        <v>43830</v>
      </c>
      <c r="N187" s="100">
        <v>4</v>
      </c>
      <c r="O187" s="72" t="s">
        <v>229</v>
      </c>
      <c r="P187" s="101">
        <v>0</v>
      </c>
      <c r="Q187" s="132"/>
      <c r="R187" s="131"/>
      <c r="S187" s="91"/>
    </row>
    <row r="188" spans="1:19" s="104" customFormat="1" ht="12.75" customHeight="1" x14ac:dyDescent="0.25">
      <c r="A188" s="121"/>
      <c r="B188" s="92" t="str">
        <f>IF(E188="","",VLOOKUP(E188,[1]PROJECTES!$C$14:$G$5000,2,FALSE))</f>
        <v>SITEL</v>
      </c>
      <c r="C188" s="121"/>
      <c r="D188" s="93" t="str">
        <f>IF(E188="","",VLOOKUP(E188,[1]PROJECTES!$C$14:$G$5000,5,FALSE))</f>
        <v>PENDENT D'ASSIGNAR</v>
      </c>
      <c r="E188" s="117" t="s">
        <v>278</v>
      </c>
      <c r="F188" s="95"/>
      <c r="G188" s="96" t="str">
        <f>IF(E188="","",VLOOKUP(E188,[1]PROJECTES!$C$14:$G$5000,4,FALSE))</f>
        <v>OB</v>
      </c>
      <c r="H188" s="118" t="s">
        <v>44</v>
      </c>
      <c r="I188" s="97" t="str">
        <f>IF(H188="","",VLOOKUP(H188,BD!B$2:C$16,2,FALSE))</f>
        <v>E</v>
      </c>
      <c r="J188" s="98">
        <v>43474</v>
      </c>
      <c r="K188" s="135">
        <f t="shared" si="6"/>
        <v>2</v>
      </c>
      <c r="L188" s="99">
        <f t="shared" ca="1" si="7"/>
        <v>210</v>
      </c>
      <c r="M188" s="93">
        <f>IF(E188="","",VLOOKUP(E188,[1]PROJECTES!$C$14:$Z$5000,21,FALSE))</f>
        <v>43830</v>
      </c>
      <c r="N188" s="100"/>
      <c r="O188" s="72" t="s">
        <v>229</v>
      </c>
      <c r="P188" s="101"/>
      <c r="Q188" s="132"/>
      <c r="R188" s="102"/>
      <c r="S188" s="91"/>
    </row>
    <row r="189" spans="1:19" s="104" customFormat="1" ht="12.75" customHeight="1" x14ac:dyDescent="0.25">
      <c r="A189" s="121"/>
      <c r="B189" s="92" t="str">
        <f>IF(E189="","",VLOOKUP(E189,[1]PROJECTES!$C$14:$G$5000,2,FALSE))</f>
        <v>SITEL</v>
      </c>
      <c r="C189" s="121"/>
      <c r="D189" s="93" t="str">
        <f>IF(E189="","",VLOOKUP(E189,[1]PROJECTES!$C$14:$G$5000,5,FALSE))</f>
        <v>PENDENT D'ASSIGNAR</v>
      </c>
      <c r="E189" s="117" t="s">
        <v>278</v>
      </c>
      <c r="F189" s="95"/>
      <c r="G189" s="96" t="str">
        <f>IF(E189="","",VLOOKUP(E189,[1]PROJECTES!$C$14:$G$5000,4,FALSE))</f>
        <v>OB</v>
      </c>
      <c r="H189" s="118" t="s">
        <v>44</v>
      </c>
      <c r="I189" s="97" t="str">
        <f>IF(H189="","",VLOOKUP(H189,BD!B$2:C$16,2,FALSE))</f>
        <v>E</v>
      </c>
      <c r="J189" s="98">
        <v>43474</v>
      </c>
      <c r="K189" s="135">
        <f t="shared" si="6"/>
        <v>2</v>
      </c>
      <c r="L189" s="99">
        <f t="shared" ca="1" si="7"/>
        <v>210</v>
      </c>
      <c r="M189" s="93">
        <f>IF(E189="","",VLOOKUP(E189,[1]PROJECTES!$C$14:$Z$5000,21,FALSE))</f>
        <v>43830</v>
      </c>
      <c r="N189" s="100"/>
      <c r="O189" s="72" t="s">
        <v>229</v>
      </c>
      <c r="P189" s="101"/>
      <c r="Q189" s="132"/>
      <c r="R189" s="102"/>
      <c r="S189" s="91"/>
    </row>
    <row r="190" spans="1:19" s="104" customFormat="1" ht="12.75" customHeight="1" x14ac:dyDescent="0.25">
      <c r="A190" s="121" t="s">
        <v>44</v>
      </c>
      <c r="B190" s="92" t="str">
        <f>IF(E190="","",VLOOKUP(E190,[1]PROJECTES!$C$14:$G$5000,2,FALSE))</f>
        <v>ELEMON</v>
      </c>
      <c r="C190" s="121" t="s">
        <v>143</v>
      </c>
      <c r="D190" s="93" t="str">
        <f>IF(E190="","",VLOOKUP(E190,[1]PROJECTES!$C$14:$G$5000,5,FALSE))</f>
        <v>MANTENIMENT CSSat MONTOLIU 2019-01</v>
      </c>
      <c r="E190" s="117">
        <v>5081</v>
      </c>
      <c r="F190" s="95"/>
      <c r="G190" s="96" t="str">
        <f>IF(E190="","",VLOOKUP(E190,[1]PROJECTES!$C$14:$G$5000,4,FALSE))</f>
        <v>TA</v>
      </c>
      <c r="H190" s="118" t="s">
        <v>44</v>
      </c>
      <c r="I190" s="97" t="str">
        <f>IF(H190="","",VLOOKUP(H190,BD!B$2:C$16,2,FALSE))</f>
        <v>E</v>
      </c>
      <c r="J190" s="98">
        <v>43474</v>
      </c>
      <c r="K190" s="135">
        <f t="shared" si="6"/>
        <v>2</v>
      </c>
      <c r="L190" s="99" t="str">
        <f t="shared" ca="1" si="7"/>
        <v>-</v>
      </c>
      <c r="M190" s="93">
        <f>IF(E190="","",VLOOKUP(E190,[1]PROJECTES!$C$14:$Z$5000,21,FALSE))</f>
        <v>43496</v>
      </c>
      <c r="N190" s="100">
        <v>1</v>
      </c>
      <c r="O190" s="72" t="s">
        <v>229</v>
      </c>
      <c r="P190" s="101">
        <v>0</v>
      </c>
      <c r="Q190" s="132" t="s">
        <v>59</v>
      </c>
      <c r="R190" s="131" t="s">
        <v>863</v>
      </c>
      <c r="S190" s="91"/>
    </row>
    <row r="191" spans="1:19" s="104" customFormat="1" ht="12.75" customHeight="1" x14ac:dyDescent="0.25">
      <c r="A191" s="121" t="s">
        <v>44</v>
      </c>
      <c r="B191" s="92" t="str">
        <f>IF(E191="","",VLOOKUP(E191,[1]PROJECTES!$C$14:$G$5000,2,FALSE))</f>
        <v>EAECEU</v>
      </c>
      <c r="C191" s="121" t="s">
        <v>88</v>
      </c>
      <c r="D191" s="93" t="str">
        <f>IF(E191="","",VLOOKUP(E191,[1]PROJECTES!$C$14:$G$5000,5,FALSE))</f>
        <v>MANTENIMENT CSSat CEUTA 2019-01</v>
      </c>
      <c r="E191" s="117">
        <v>5080</v>
      </c>
      <c r="F191" s="95"/>
      <c r="G191" s="96" t="str">
        <f>IF(E191="","",VLOOKUP(E191,[1]PROJECTES!$C$14:$G$5000,4,FALSE))</f>
        <v>TA</v>
      </c>
      <c r="H191" s="118" t="s">
        <v>44</v>
      </c>
      <c r="I191" s="97" t="str">
        <f>IF(H191="","",VLOOKUP(H191,BD!B$2:C$16,2,FALSE))</f>
        <v>E</v>
      </c>
      <c r="J191" s="98">
        <v>43474</v>
      </c>
      <c r="K191" s="135">
        <f t="shared" si="6"/>
        <v>2</v>
      </c>
      <c r="L191" s="99" t="str">
        <f t="shared" ca="1" si="7"/>
        <v>-</v>
      </c>
      <c r="M191" s="93">
        <f>IF(E191="","",VLOOKUP(E191,[1]PROJECTES!$C$14:$Z$5000,21,FALSE))</f>
        <v>43496</v>
      </c>
      <c r="N191" s="100">
        <v>5</v>
      </c>
      <c r="O191" s="72" t="s">
        <v>229</v>
      </c>
      <c r="P191" s="101">
        <v>0</v>
      </c>
      <c r="Q191" s="132" t="s">
        <v>59</v>
      </c>
      <c r="R191" s="131" t="s">
        <v>865</v>
      </c>
      <c r="S191" s="91"/>
    </row>
    <row r="192" spans="1:19" s="104" customFormat="1" ht="12.75" customHeight="1" x14ac:dyDescent="0.25">
      <c r="A192" s="121"/>
      <c r="B192" s="92" t="str">
        <f>IF(E192="","",VLOOKUP(E192,[1]PROJECTES!$C$14:$G$5000,2,FALSE))</f>
        <v>SITEL</v>
      </c>
      <c r="C192" s="121"/>
      <c r="D192" s="93" t="str">
        <f>IF(E192="","",VLOOKUP(E192,[1]PROJECTES!$C$14:$G$5000,5,FALSE))</f>
        <v>PENDENT D'ASSIGNAR</v>
      </c>
      <c r="E192" s="117" t="s">
        <v>278</v>
      </c>
      <c r="F192" s="95"/>
      <c r="G192" s="96" t="str">
        <f>IF(E192="","",VLOOKUP(E192,[1]PROJECTES!$C$14:$G$5000,4,FALSE))</f>
        <v>OB</v>
      </c>
      <c r="H192" s="118" t="s">
        <v>44</v>
      </c>
      <c r="I192" s="97" t="str">
        <f>IF(H192="","",VLOOKUP(H192,BD!B$2:C$16,2,FALSE))</f>
        <v>E</v>
      </c>
      <c r="J192" s="98">
        <v>43474</v>
      </c>
      <c r="K192" s="135">
        <f t="shared" si="6"/>
        <v>2</v>
      </c>
      <c r="L192" s="99">
        <f t="shared" ca="1" si="7"/>
        <v>210</v>
      </c>
      <c r="M192" s="93">
        <f>IF(E192="","",VLOOKUP(E192,[1]PROJECTES!$C$14:$Z$5000,21,FALSE))</f>
        <v>43830</v>
      </c>
      <c r="N192" s="100"/>
      <c r="O192" s="72" t="s">
        <v>229</v>
      </c>
      <c r="P192" s="101"/>
      <c r="Q192" s="132"/>
      <c r="R192" s="102"/>
      <c r="S192" s="91"/>
    </row>
    <row r="193" spans="1:19" s="104" customFormat="1" ht="12.75" customHeight="1" x14ac:dyDescent="0.25">
      <c r="A193" s="121" t="s">
        <v>35</v>
      </c>
      <c r="B193" s="92" t="str">
        <f>IF(E193="","",VLOOKUP(E193,[1]PROJECTES!$C$14:$G$5000,2,FALSE))</f>
        <v>SITEL</v>
      </c>
      <c r="C193" s="121" t="s">
        <v>181</v>
      </c>
      <c r="D193" s="93" t="str">
        <f>IF(E193="","",VLOOKUP(E193,[1]PROJECTES!$C$14:$G$5000,5,FALSE))</f>
        <v>INCAPACITAT LABORAL TRANSITORIA</v>
      </c>
      <c r="E193" s="117" t="s">
        <v>362</v>
      </c>
      <c r="F193" s="95"/>
      <c r="G193" s="96" t="str">
        <f>IF(E193="","",VLOOKUP(E193,[1]PROJECTES!$C$14:$G$5000,4,FALSE))</f>
        <v>OB</v>
      </c>
      <c r="H193" s="118" t="s">
        <v>35</v>
      </c>
      <c r="I193" s="97" t="str">
        <f>IF(H193="","",VLOOKUP(H193,BD!B$2:C$16,2,FALSE))</f>
        <v>E</v>
      </c>
      <c r="J193" s="98">
        <v>43475</v>
      </c>
      <c r="K193" s="135">
        <f t="shared" si="6"/>
        <v>2</v>
      </c>
      <c r="L193" s="99">
        <f t="shared" ca="1" si="7"/>
        <v>210</v>
      </c>
      <c r="M193" s="93">
        <f>IF(E193="","",VLOOKUP(E193,[1]PROJECTES!$C$14:$Z$5000,21,FALSE))</f>
        <v>43830</v>
      </c>
      <c r="N193" s="100">
        <v>8</v>
      </c>
      <c r="O193" s="72" t="s">
        <v>229</v>
      </c>
      <c r="P193" s="101">
        <v>0</v>
      </c>
      <c r="Q193" s="132" t="s">
        <v>360</v>
      </c>
      <c r="R193" s="102"/>
      <c r="S193" s="91"/>
    </row>
    <row r="194" spans="1:19" s="104" customFormat="1" ht="12.75" customHeight="1" x14ac:dyDescent="0.25">
      <c r="A194" s="121" t="s">
        <v>21</v>
      </c>
      <c r="B194" s="92" t="str">
        <f>IF(E194="","",VLOOKUP(E194,[1]PROJECTES!$C$14:$G$5000,2,FALSE))</f>
        <v>INDTOR</v>
      </c>
      <c r="C194" s="121" t="s">
        <v>149</v>
      </c>
      <c r="D194" s="93" t="str">
        <f>IF(E194="","",VLOOKUP(E194,[1]PROJECTES!$C$14:$G$5000,5,FALSE))</f>
        <v>RTU C.T. CALVARIO v1.0</v>
      </c>
      <c r="E194" s="117">
        <v>5104</v>
      </c>
      <c r="F194" s="95"/>
      <c r="G194" s="96" t="str">
        <f>IF(E194="","",VLOOKUP(E194,[1]PROJECTES!$C$14:$G$5000,4,FALSE))</f>
        <v>TA</v>
      </c>
      <c r="H194" s="118" t="s">
        <v>21</v>
      </c>
      <c r="I194" s="97" t="str">
        <f>IF(H194="","",VLOOKUP(H194,BD!B$2:C$16,2,FALSE))</f>
        <v>P</v>
      </c>
      <c r="J194" s="98">
        <v>43475</v>
      </c>
      <c r="K194" s="135">
        <f t="shared" si="6"/>
        <v>2</v>
      </c>
      <c r="L194" s="99" t="str">
        <f t="shared" ca="1" si="7"/>
        <v>-</v>
      </c>
      <c r="M194" s="93">
        <f>IF(E194="","",VLOOKUP(E194,[1]PROJECTES!$C$14:$Z$5000,21,FALSE))</f>
        <v>43514</v>
      </c>
      <c r="N194" s="100">
        <v>0</v>
      </c>
      <c r="O194" s="72" t="s">
        <v>229</v>
      </c>
      <c r="P194" s="101">
        <v>30</v>
      </c>
      <c r="Q194" s="132" t="s">
        <v>49</v>
      </c>
      <c r="R194" s="131" t="s">
        <v>335</v>
      </c>
      <c r="S194" s="91"/>
    </row>
    <row r="195" spans="1:19" s="104" customFormat="1" ht="12.75" customHeight="1" x14ac:dyDescent="0.25">
      <c r="A195" s="121" t="s">
        <v>21</v>
      </c>
      <c r="B195" s="92" t="str">
        <f>IF(E195="","",VLOOKUP(E195,[1]PROJECTES!$C$14:$G$5000,2,FALSE))</f>
        <v>INDVIL</v>
      </c>
      <c r="C195" s="121" t="s">
        <v>149</v>
      </c>
      <c r="D195" s="93" t="str">
        <f>IF(E195="","",VLOOKUP(E195,[1]PROJECTES!$C$14:$G$5000,5,FALSE))</f>
        <v>RTU C.T. PADRE CARMELO v1.0</v>
      </c>
      <c r="E195" s="117">
        <v>5106</v>
      </c>
      <c r="F195" s="95"/>
      <c r="G195" s="96" t="str">
        <f>IF(E195="","",VLOOKUP(E195,[1]PROJECTES!$C$14:$G$5000,4,FALSE))</f>
        <v>TA</v>
      </c>
      <c r="H195" s="118" t="s">
        <v>21</v>
      </c>
      <c r="I195" s="97" t="str">
        <f>IF(H195="","",VLOOKUP(H195,BD!B$2:C$16,2,FALSE))</f>
        <v>P</v>
      </c>
      <c r="J195" s="98">
        <v>43475</v>
      </c>
      <c r="K195" s="135">
        <f t="shared" si="6"/>
        <v>2</v>
      </c>
      <c r="L195" s="99" t="str">
        <f t="shared" ca="1" si="7"/>
        <v>-</v>
      </c>
      <c r="M195" s="93">
        <f>IF(E195="","",VLOOKUP(E195,[1]PROJECTES!$C$14:$Z$5000,21,FALSE))</f>
        <v>43514</v>
      </c>
      <c r="N195" s="100">
        <v>0</v>
      </c>
      <c r="O195" s="72" t="s">
        <v>229</v>
      </c>
      <c r="P195" s="101">
        <v>45</v>
      </c>
      <c r="Q195" s="132" t="s">
        <v>49</v>
      </c>
      <c r="R195" s="131" t="s">
        <v>335</v>
      </c>
      <c r="S195" s="91"/>
    </row>
    <row r="196" spans="1:19" s="104" customFormat="1" ht="12.75" customHeight="1" x14ac:dyDescent="0.25">
      <c r="A196" s="121" t="s">
        <v>21</v>
      </c>
      <c r="B196" s="92" t="str">
        <f>IF(E196="","",VLOOKUP(E196,[1]PROJECTES!$C$14:$G$5000,2,FALSE))</f>
        <v>SITEL</v>
      </c>
      <c r="C196" s="121" t="s">
        <v>181</v>
      </c>
      <c r="D196" s="93" t="str">
        <f>IF(E196="","",VLOOKUP(E196,[1]PROJECTES!$C$14:$G$5000,5,FALSE))</f>
        <v>GESTIO DE MAGATZEM</v>
      </c>
      <c r="E196" s="117" t="s">
        <v>363</v>
      </c>
      <c r="F196" s="95"/>
      <c r="G196" s="96" t="str">
        <f>IF(E196="","",VLOOKUP(E196,[1]PROJECTES!$C$14:$G$5000,4,FALSE))</f>
        <v>OB</v>
      </c>
      <c r="H196" s="118" t="s">
        <v>21</v>
      </c>
      <c r="I196" s="97" t="str">
        <f>IF(H196="","",VLOOKUP(H196,BD!B$2:C$16,2,FALSE))</f>
        <v>P</v>
      </c>
      <c r="J196" s="98">
        <v>43475</v>
      </c>
      <c r="K196" s="135">
        <f t="shared" si="6"/>
        <v>2</v>
      </c>
      <c r="L196" s="99">
        <f t="shared" ca="1" si="7"/>
        <v>210</v>
      </c>
      <c r="M196" s="93">
        <f>IF(E196="","",VLOOKUP(E196,[1]PROJECTES!$C$14:$Z$5000,21,FALSE))</f>
        <v>43830</v>
      </c>
      <c r="N196" s="100">
        <v>0</v>
      </c>
      <c r="O196" s="72" t="s">
        <v>229</v>
      </c>
      <c r="P196" s="101">
        <v>35</v>
      </c>
      <c r="Q196" s="132" t="s">
        <v>49</v>
      </c>
      <c r="R196" s="131" t="s">
        <v>364</v>
      </c>
      <c r="S196" s="91"/>
    </row>
    <row r="197" spans="1:19" s="104" customFormat="1" ht="12.75" customHeight="1" x14ac:dyDescent="0.25">
      <c r="A197" s="121" t="s">
        <v>21</v>
      </c>
      <c r="B197" s="92" t="str">
        <f>IF(E197="","",VLOOKUP(E197,[1]PROJECTES!$C$14:$G$5000,2,FALSE))</f>
        <v>SITEL</v>
      </c>
      <c r="C197" s="121" t="s">
        <v>148</v>
      </c>
      <c r="D197" s="93" t="str">
        <f>IF(E197="","",VLOOKUP(E197,[1]PROJECTES!$C$14:$G$5000,5,FALSE))</f>
        <v>1 x Manguera COM PC - MODEM GSM</v>
      </c>
      <c r="E197" s="117">
        <v>5112</v>
      </c>
      <c r="F197" s="95"/>
      <c r="G197" s="96" t="str">
        <f>IF(E197="","",VLOOKUP(E197,[1]PROJECTES!$C$14:$G$5000,4,FALSE))</f>
        <v>TA</v>
      </c>
      <c r="H197" s="118" t="s">
        <v>21</v>
      </c>
      <c r="I197" s="97" t="str">
        <f>IF(H197="","",VLOOKUP(H197,BD!B$2:C$16,2,FALSE))</f>
        <v>P</v>
      </c>
      <c r="J197" s="98">
        <v>43475</v>
      </c>
      <c r="K197" s="135">
        <f t="shared" si="6"/>
        <v>2</v>
      </c>
      <c r="L197" s="99" t="str">
        <f t="shared" ca="1" si="7"/>
        <v>-</v>
      </c>
      <c r="M197" s="93">
        <f>IF(E197="","",VLOOKUP(E197,[1]PROJECTES!$C$14:$Z$5000,21,FALSE))</f>
        <v>43475</v>
      </c>
      <c r="N197" s="100">
        <v>0</v>
      </c>
      <c r="O197" s="72" t="s">
        <v>229</v>
      </c>
      <c r="P197" s="101">
        <v>5</v>
      </c>
      <c r="Q197" s="132" t="s">
        <v>49</v>
      </c>
      <c r="R197" s="131" t="s">
        <v>335</v>
      </c>
      <c r="S197" s="91"/>
    </row>
    <row r="198" spans="1:19" s="104" customFormat="1" ht="12.75" customHeight="1" x14ac:dyDescent="0.25">
      <c r="A198" s="121" t="s">
        <v>21</v>
      </c>
      <c r="B198" s="92" t="str">
        <f>IF(E198="","",VLOOKUP(E198,[1]PROJECTES!$C$14:$G$5000,2,FALSE))</f>
        <v>SITEL</v>
      </c>
      <c r="C198" s="121" t="s">
        <v>148</v>
      </c>
      <c r="D198" s="93" t="str">
        <f>IF(E198="","",VLOOKUP(E198,[1]PROJECTES!$C$14:$G$5000,5,FALSE))</f>
        <v>1 x Manguera COM PC - MODEM GSM</v>
      </c>
      <c r="E198" s="117">
        <v>5112</v>
      </c>
      <c r="F198" s="95"/>
      <c r="G198" s="96" t="str">
        <f>IF(E198="","",VLOOKUP(E198,[1]PROJECTES!$C$14:$G$5000,4,FALSE))</f>
        <v>TA</v>
      </c>
      <c r="H198" s="118" t="s">
        <v>21</v>
      </c>
      <c r="I198" s="97" t="str">
        <f>IF(H198="","",VLOOKUP(H198,BD!B$2:C$16,2,FALSE))</f>
        <v>P</v>
      </c>
      <c r="J198" s="98">
        <v>43475</v>
      </c>
      <c r="K198" s="135">
        <f t="shared" si="6"/>
        <v>2</v>
      </c>
      <c r="L198" s="99" t="str">
        <f t="shared" ca="1" si="7"/>
        <v>-</v>
      </c>
      <c r="M198" s="93">
        <f>IF(E198="","",VLOOKUP(E198,[1]PROJECTES!$C$14:$Z$5000,21,FALSE))</f>
        <v>43475</v>
      </c>
      <c r="N198" s="100">
        <v>0</v>
      </c>
      <c r="O198" s="72" t="s">
        <v>229</v>
      </c>
      <c r="P198" s="101">
        <v>20</v>
      </c>
      <c r="Q198" s="132" t="s">
        <v>51</v>
      </c>
      <c r="R198" s="131" t="s">
        <v>365</v>
      </c>
      <c r="S198" s="91"/>
    </row>
    <row r="199" spans="1:19" s="104" customFormat="1" ht="12.75" customHeight="1" x14ac:dyDescent="0.25">
      <c r="A199" s="121" t="s">
        <v>21</v>
      </c>
      <c r="B199" s="92" t="str">
        <f>IF(E199="","",VLOOKUP(E199,[1]PROJECTES!$C$14:$G$5000,2,FALSE))</f>
        <v>SITEL</v>
      </c>
      <c r="C199" s="121" t="s">
        <v>148</v>
      </c>
      <c r="D199" s="93" t="str">
        <f>IF(E199="","",VLOOKUP(E199,[1]PROJECTES!$C$14:$G$5000,5,FALSE))</f>
        <v>1 x Manguera COM PC - MODEM GSM</v>
      </c>
      <c r="E199" s="117">
        <v>5112</v>
      </c>
      <c r="F199" s="95"/>
      <c r="G199" s="96" t="str">
        <f>IF(E199="","",VLOOKUP(E199,[1]PROJECTES!$C$14:$G$5000,4,FALSE))</f>
        <v>TA</v>
      </c>
      <c r="H199" s="118" t="s">
        <v>21</v>
      </c>
      <c r="I199" s="97" t="str">
        <f>IF(H199="","",VLOOKUP(H199,BD!B$2:C$16,2,FALSE))</f>
        <v>P</v>
      </c>
      <c r="J199" s="98">
        <v>43475</v>
      </c>
      <c r="K199" s="135">
        <f t="shared" si="6"/>
        <v>2</v>
      </c>
      <c r="L199" s="99" t="str">
        <f t="shared" ca="1" si="7"/>
        <v>-</v>
      </c>
      <c r="M199" s="93">
        <f>IF(E199="","",VLOOKUP(E199,[1]PROJECTES!$C$14:$Z$5000,21,FALSE))</f>
        <v>43475</v>
      </c>
      <c r="N199" s="100">
        <v>0</v>
      </c>
      <c r="O199" s="72" t="s">
        <v>229</v>
      </c>
      <c r="P199" s="101">
        <v>10</v>
      </c>
      <c r="Q199" s="132" t="s">
        <v>19</v>
      </c>
      <c r="R199" s="131" t="s">
        <v>366</v>
      </c>
      <c r="S199" s="91"/>
    </row>
    <row r="200" spans="1:19" s="104" customFormat="1" ht="12.75" customHeight="1" x14ac:dyDescent="0.25">
      <c r="A200" s="121" t="s">
        <v>17</v>
      </c>
      <c r="B200" s="92" t="str">
        <f>IF(E200="","",VLOOKUP(E200,[1]PROJECTES!$C$14:$G$5000,2,FALSE))</f>
        <v>ORMAZA</v>
      </c>
      <c r="C200" s="121" t="s">
        <v>424</v>
      </c>
      <c r="D200" s="93" t="str">
        <f>IF(E200="","",VLOOKUP(E200,[1]PROJECTES!$C$14:$G$5000,5,FALSE))</f>
        <v>CC SCADA TEDIS.Net MANZANEDA v1.0</v>
      </c>
      <c r="E200" s="117">
        <v>4948</v>
      </c>
      <c r="F200" s="95"/>
      <c r="G200" s="96" t="str">
        <f>IF(E200="","",VLOOKUP(E200,[1]PROJECTES!$C$14:$G$5000,4,FALSE))</f>
        <v>TA</v>
      </c>
      <c r="H200" s="118" t="s">
        <v>21</v>
      </c>
      <c r="I200" s="97" t="str">
        <f>IF(H200="","",VLOOKUP(H200,BD!B$2:C$16,2,FALSE))</f>
        <v>P</v>
      </c>
      <c r="J200" s="98">
        <v>43475</v>
      </c>
      <c r="K200" s="135">
        <f t="shared" si="6"/>
        <v>2</v>
      </c>
      <c r="L200" s="99" t="str">
        <f t="shared" ca="1" si="7"/>
        <v>-</v>
      </c>
      <c r="M200" s="93">
        <f>IF(E200="","",VLOOKUP(E200,[1]PROJECTES!$C$14:$Z$5000,21,FALSE))</f>
        <v>43465</v>
      </c>
      <c r="N200" s="100">
        <v>1</v>
      </c>
      <c r="O200" s="72" t="s">
        <v>229</v>
      </c>
      <c r="P200" s="101">
        <v>0</v>
      </c>
      <c r="Q200" s="132" t="s">
        <v>49</v>
      </c>
      <c r="R200" s="102" t="s">
        <v>367</v>
      </c>
      <c r="S200" s="91"/>
    </row>
    <row r="201" spans="1:19" s="104" customFormat="1" ht="12.75" customHeight="1" x14ac:dyDescent="0.25">
      <c r="A201" s="121" t="s">
        <v>21</v>
      </c>
      <c r="B201" s="92" t="str">
        <f>IF(E201="","",VLOOKUP(E201,[1]PROJECTES!$C$14:$G$5000,2,FALSE))</f>
        <v>ELEBER</v>
      </c>
      <c r="C201" s="121" t="s">
        <v>74</v>
      </c>
      <c r="D201" s="93" t="str">
        <f>IF(E201="","",VLOOKUP(E201,[1]PROJECTES!$C$14:$G$5000,5,FALSE))</f>
        <v>Inst. y PEM RTU IAT CARRERA JATAR v1.0</v>
      </c>
      <c r="E201" s="117">
        <v>4799</v>
      </c>
      <c r="F201" s="95"/>
      <c r="G201" s="96" t="str">
        <f>IF(E201="","",VLOOKUP(E201,[1]PROJECTES!$C$14:$G$5000,4,FALSE))</f>
        <v>TA</v>
      </c>
      <c r="H201" s="118" t="s">
        <v>21</v>
      </c>
      <c r="I201" s="97" t="str">
        <f>IF(H201="","",VLOOKUP(H201,BD!B$2:C$16,2,FALSE))</f>
        <v>P</v>
      </c>
      <c r="J201" s="123">
        <v>43475</v>
      </c>
      <c r="K201" s="135">
        <f t="shared" ref="K201:K264" si="8">IF(J201="","",WEEKNUM(J201,2)-0)</f>
        <v>2</v>
      </c>
      <c r="L201" s="99" t="str">
        <f t="shared" ref="L201:L264" ca="1" si="9">IF(M201="","-",IF(G201="TA","-",+M201-TODAY()))</f>
        <v>-</v>
      </c>
      <c r="M201" s="93">
        <f>IF(E201="","",VLOOKUP(E201,[1]PROJECTES!$C$14:$Z$5000,21,FALSE))</f>
        <v>43490</v>
      </c>
      <c r="N201" s="100">
        <v>0</v>
      </c>
      <c r="O201" s="72" t="s">
        <v>229</v>
      </c>
      <c r="P201" s="101">
        <v>15</v>
      </c>
      <c r="Q201" s="132" t="s">
        <v>51</v>
      </c>
      <c r="R201" s="131" t="s">
        <v>368</v>
      </c>
      <c r="S201" s="91"/>
    </row>
    <row r="202" spans="1:19" s="104" customFormat="1" ht="12.75" customHeight="1" x14ac:dyDescent="0.25">
      <c r="A202" s="121" t="s">
        <v>21</v>
      </c>
      <c r="B202" s="92" t="str">
        <f>IF(E202="","",VLOOKUP(E202,[1]PROJECTES!$C$14:$G$5000,2,FALSE))</f>
        <v>SITEL</v>
      </c>
      <c r="C202" s="121" t="s">
        <v>149</v>
      </c>
      <c r="D202" s="93" t="str">
        <f>IF(E202="","",VLOOKUP(E202,[1]PROJECTES!$C$14:$G$5000,5,FALSE))</f>
        <v>GESTIO DE MAGATZEM</v>
      </c>
      <c r="E202" s="117" t="s">
        <v>305</v>
      </c>
      <c r="F202" s="95"/>
      <c r="G202" s="96" t="str">
        <f>IF(E202="","",VLOOKUP(E202,[1]PROJECTES!$C$14:$G$5000,4,FALSE))</f>
        <v>OB</v>
      </c>
      <c r="H202" s="118" t="s">
        <v>21</v>
      </c>
      <c r="I202" s="97" t="str">
        <f>IF(H202="","",VLOOKUP(H202,BD!B$2:C$16,2,FALSE))</f>
        <v>P</v>
      </c>
      <c r="J202" s="98">
        <v>43475</v>
      </c>
      <c r="K202" s="135">
        <f t="shared" si="8"/>
        <v>2</v>
      </c>
      <c r="L202" s="99">
        <f t="shared" ca="1" si="9"/>
        <v>210</v>
      </c>
      <c r="M202" s="93">
        <f>IF(E202="","",VLOOKUP(E202,[1]PROJECTES!$C$14:$Z$5000,21,FALSE))</f>
        <v>43830</v>
      </c>
      <c r="N202" s="100">
        <v>0</v>
      </c>
      <c r="O202" s="72" t="s">
        <v>229</v>
      </c>
      <c r="P202" s="101">
        <v>10</v>
      </c>
      <c r="Q202" s="132" t="s">
        <v>49</v>
      </c>
      <c r="R202" s="102" t="s">
        <v>369</v>
      </c>
      <c r="S202" s="91"/>
    </row>
    <row r="203" spans="1:19" s="104" customFormat="1" ht="12.75" customHeight="1" x14ac:dyDescent="0.25">
      <c r="A203" s="121" t="s">
        <v>21</v>
      </c>
      <c r="B203" s="92" t="str">
        <f>IF(E203="","",VLOOKUP(E203,[1]PROJECTES!$C$14:$G$5000,2,FALSE))</f>
        <v>SITEL</v>
      </c>
      <c r="C203" s="121" t="s">
        <v>181</v>
      </c>
      <c r="D203" s="93" t="str">
        <f>IF(E203="","",VLOOKUP(E203,[1]PROJECTES!$C$14:$G$5000,5,FALSE))</f>
        <v>INFRAESTRUCTURA</v>
      </c>
      <c r="E203" s="117" t="s">
        <v>289</v>
      </c>
      <c r="F203" s="95"/>
      <c r="G203" s="96" t="str">
        <f>IF(E203="","",VLOOKUP(E203,[1]PROJECTES!$C$14:$G$5000,4,FALSE))</f>
        <v>OB</v>
      </c>
      <c r="H203" s="118" t="s">
        <v>21</v>
      </c>
      <c r="I203" s="97" t="str">
        <f>IF(H203="","",VLOOKUP(H203,BD!B$2:C$16,2,FALSE))</f>
        <v>P</v>
      </c>
      <c r="J203" s="98">
        <v>43475</v>
      </c>
      <c r="K203" s="135">
        <f t="shared" si="8"/>
        <v>2</v>
      </c>
      <c r="L203" s="99">
        <f t="shared" ca="1" si="9"/>
        <v>210</v>
      </c>
      <c r="M203" s="93">
        <f>IF(E203="","",VLOOKUP(E203,[1]PROJECTES!$C$14:$Z$5000,21,FALSE))</f>
        <v>43830</v>
      </c>
      <c r="N203" s="100">
        <v>2</v>
      </c>
      <c r="O203" s="72" t="s">
        <v>229</v>
      </c>
      <c r="P203" s="101">
        <v>10</v>
      </c>
      <c r="Q203" s="132" t="s">
        <v>57</v>
      </c>
      <c r="R203" s="102" t="s">
        <v>370</v>
      </c>
      <c r="S203" s="91"/>
    </row>
    <row r="204" spans="1:19" s="104" customFormat="1" ht="12.75" customHeight="1" x14ac:dyDescent="0.25">
      <c r="A204" s="121" t="s">
        <v>21</v>
      </c>
      <c r="B204" s="92" t="str">
        <f>IF(E204="","",VLOOKUP(E204,[1]PROJECTES!$C$14:$G$5000,2,FALSE))</f>
        <v>BASENE</v>
      </c>
      <c r="C204" s="121" t="s">
        <v>70</v>
      </c>
      <c r="D204" s="93" t="str">
        <f>IF(E204="","",VLOOKUP(E204,[1]PROJECTES!$C$14:$G$5000,5,FALSE))</f>
        <v>Reparacio Placa MCE-125 (RTU S.E. OLOT -BASSOLS-)</v>
      </c>
      <c r="E204" s="117">
        <v>5111</v>
      </c>
      <c r="F204" s="95"/>
      <c r="G204" s="96" t="str">
        <f>IF(E204="","",VLOOKUP(E204,[1]PROJECTES!$C$14:$G$5000,4,FALSE))</f>
        <v>TA</v>
      </c>
      <c r="H204" s="118" t="s">
        <v>21</v>
      </c>
      <c r="I204" s="97" t="str">
        <f>IF(H204="","",VLOOKUP(H204,BD!B$2:C$16,2,FALSE))</f>
        <v>P</v>
      </c>
      <c r="J204" s="98">
        <v>43475</v>
      </c>
      <c r="K204" s="135">
        <f t="shared" si="8"/>
        <v>2</v>
      </c>
      <c r="L204" s="99" t="str">
        <f t="shared" ca="1" si="9"/>
        <v>-</v>
      </c>
      <c r="M204" s="93">
        <f>IF(E204="","",VLOOKUP(E204,[1]PROJECTES!$C$14:$Z$5000,21,FALSE))</f>
        <v>43496</v>
      </c>
      <c r="N204" s="100">
        <v>0</v>
      </c>
      <c r="O204" s="72" t="s">
        <v>229</v>
      </c>
      <c r="P204" s="101">
        <v>50</v>
      </c>
      <c r="Q204" s="132" t="s">
        <v>57</v>
      </c>
      <c r="R204" s="131" t="s">
        <v>371</v>
      </c>
      <c r="S204" s="91"/>
    </row>
    <row r="205" spans="1:19" s="104" customFormat="1" ht="12.75" customHeight="1" x14ac:dyDescent="0.25">
      <c r="A205" s="121" t="s">
        <v>21</v>
      </c>
      <c r="B205" s="92" t="str">
        <f>IF(E205="","",VLOOKUP(E205,[1]PROJECTES!$C$14:$G$5000,2,FALSE))</f>
        <v>BASENE</v>
      </c>
      <c r="C205" s="121" t="s">
        <v>70</v>
      </c>
      <c r="D205" s="93" t="str">
        <f>IF(E205="","",VLOOKUP(E205,[1]PROJECTES!$C$14:$G$5000,5,FALSE))</f>
        <v>Reparacio Placa MCE-125 (RTU S.E. OLOT -BASSOLS-)</v>
      </c>
      <c r="E205" s="117">
        <v>5111</v>
      </c>
      <c r="F205" s="95"/>
      <c r="G205" s="96" t="str">
        <f>IF(E205="","",VLOOKUP(E205,[1]PROJECTES!$C$14:$G$5000,4,FALSE))</f>
        <v>TA</v>
      </c>
      <c r="H205" s="118" t="s">
        <v>21</v>
      </c>
      <c r="I205" s="97" t="str">
        <f>IF(H205="","",VLOOKUP(H205,BD!B$2:C$16,2,FALSE))</f>
        <v>P</v>
      </c>
      <c r="J205" s="98">
        <v>43475</v>
      </c>
      <c r="K205" s="135">
        <f t="shared" si="8"/>
        <v>2</v>
      </c>
      <c r="L205" s="99" t="str">
        <f t="shared" ca="1" si="9"/>
        <v>-</v>
      </c>
      <c r="M205" s="93">
        <f>IF(E205="","",VLOOKUP(E205,[1]PROJECTES!$C$14:$Z$5000,21,FALSE))</f>
        <v>43496</v>
      </c>
      <c r="N205" s="100">
        <v>0</v>
      </c>
      <c r="O205" s="72" t="s">
        <v>229</v>
      </c>
      <c r="P205" s="101">
        <v>20</v>
      </c>
      <c r="Q205" s="132" t="s">
        <v>57</v>
      </c>
      <c r="R205" s="102" t="s">
        <v>372</v>
      </c>
      <c r="S205" s="91"/>
    </row>
    <row r="206" spans="1:19" s="104" customFormat="1" ht="12.75" customHeight="1" x14ac:dyDescent="0.25">
      <c r="A206" s="121" t="s">
        <v>21</v>
      </c>
      <c r="B206" s="92" t="str">
        <f>IF(E206="","",VLOOKUP(E206,[1]PROJECTES!$C$14:$G$5000,2,FALSE))</f>
        <v>SITEL</v>
      </c>
      <c r="C206" s="121" t="s">
        <v>181</v>
      </c>
      <c r="D206" s="93" t="str">
        <f>IF(E206="","",VLOOKUP(E206,[1]PROJECTES!$C$14:$G$5000,5,FALSE))</f>
        <v>GESTIO DE MAGATZEM</v>
      </c>
      <c r="E206" s="117" t="s">
        <v>305</v>
      </c>
      <c r="F206" s="95"/>
      <c r="G206" s="96" t="str">
        <f>IF(E206="","",VLOOKUP(E206,[1]PROJECTES!$C$14:$G$5000,4,FALSE))</f>
        <v>OB</v>
      </c>
      <c r="H206" s="118" t="s">
        <v>21</v>
      </c>
      <c r="I206" s="97" t="str">
        <f>IF(H206="","",VLOOKUP(H206,BD!B$2:C$16,2,FALSE))</f>
        <v>P</v>
      </c>
      <c r="J206" s="98">
        <v>43475</v>
      </c>
      <c r="K206" s="135">
        <f t="shared" si="8"/>
        <v>2</v>
      </c>
      <c r="L206" s="99">
        <f t="shared" ca="1" si="9"/>
        <v>210</v>
      </c>
      <c r="M206" s="93">
        <f>IF(E206="","",VLOOKUP(E206,[1]PROJECTES!$C$14:$Z$5000,21,FALSE))</f>
        <v>43830</v>
      </c>
      <c r="N206" s="100">
        <v>0</v>
      </c>
      <c r="O206" s="72" t="s">
        <v>229</v>
      </c>
      <c r="P206" s="101">
        <v>50</v>
      </c>
      <c r="Q206" s="132" t="s">
        <v>49</v>
      </c>
      <c r="R206" s="131" t="s">
        <v>373</v>
      </c>
      <c r="S206" s="91"/>
    </row>
    <row r="207" spans="1:19" s="104" customFormat="1" ht="12.75" customHeight="1" x14ac:dyDescent="0.25">
      <c r="A207" s="121" t="s">
        <v>12</v>
      </c>
      <c r="B207" s="92" t="str">
        <f>IF(E207="","",VLOOKUP(E207,[1]PROJECTES!$C$14:$G$5000,2,FALSE))</f>
        <v>EMSA</v>
      </c>
      <c r="C207" s="121" t="s">
        <v>135</v>
      </c>
      <c r="D207" s="93" t="str">
        <f>IF(E207="","",VLOOKUP(E207,[1]PROJECTES!$C$14:$G$5000,5,FALSE))</f>
        <v>CC SCADA TEDIS.Net EMSA v3.0</v>
      </c>
      <c r="E207" s="117">
        <v>4946</v>
      </c>
      <c r="F207" s="95"/>
      <c r="G207" s="96" t="str">
        <f>IF(E207="","",VLOOKUP(E207,[1]PROJECTES!$C$14:$G$5000,4,FALSE))</f>
        <v>TA</v>
      </c>
      <c r="H207" s="118" t="s">
        <v>12</v>
      </c>
      <c r="I207" s="97" t="str">
        <f>IF(H207="","",VLOOKUP(H207,BD!B$2:C$16,2,FALSE))</f>
        <v>E</v>
      </c>
      <c r="J207" s="98">
        <v>43475</v>
      </c>
      <c r="K207" s="135">
        <f t="shared" si="8"/>
        <v>2</v>
      </c>
      <c r="L207" s="99" t="str">
        <f t="shared" ca="1" si="9"/>
        <v>-</v>
      </c>
      <c r="M207" s="93">
        <f>IF(E207="","",VLOOKUP(E207,[1]PROJECTES!$C$14:$Z$5000,21,FALSE))</f>
        <v>43544</v>
      </c>
      <c r="N207" s="100">
        <v>1</v>
      </c>
      <c r="O207" s="72" t="s">
        <v>229</v>
      </c>
      <c r="P207" s="101">
        <v>0</v>
      </c>
      <c r="Q207" s="132" t="s">
        <v>59</v>
      </c>
      <c r="R207" s="131" t="s">
        <v>374</v>
      </c>
      <c r="S207" s="91"/>
    </row>
    <row r="208" spans="1:19" s="104" customFormat="1" ht="12.75" customHeight="1" x14ac:dyDescent="0.25">
      <c r="A208" s="121" t="s">
        <v>17</v>
      </c>
      <c r="B208" s="92" t="str">
        <f>IF(E208="","",VLOOKUP(E208,[1]PROJECTES!$C$14:$G$5000,2,FALSE))</f>
        <v>ORMAZA</v>
      </c>
      <c r="C208" s="121" t="s">
        <v>424</v>
      </c>
      <c r="D208" s="93" t="str">
        <f>IF(E208="","",VLOOKUP(E208,[1]PROJECTES!$C$14:$G$5000,5,FALSE))</f>
        <v>CC SCADA TEDIS.Net MANZANEDA v1.0</v>
      </c>
      <c r="E208" s="117">
        <v>4948</v>
      </c>
      <c r="F208" s="95"/>
      <c r="G208" s="96" t="str">
        <f>IF(E208="","",VLOOKUP(E208,[1]PROJECTES!$C$14:$G$5000,4,FALSE))</f>
        <v>TA</v>
      </c>
      <c r="H208" s="118" t="s">
        <v>12</v>
      </c>
      <c r="I208" s="97" t="str">
        <f>IF(H208="","",VLOOKUP(H208,BD!B$2:C$16,2,FALSE))</f>
        <v>E</v>
      </c>
      <c r="J208" s="98">
        <v>43475</v>
      </c>
      <c r="K208" s="135">
        <f t="shared" si="8"/>
        <v>2</v>
      </c>
      <c r="L208" s="99" t="str">
        <f t="shared" ca="1" si="9"/>
        <v>-</v>
      </c>
      <c r="M208" s="93">
        <f>IF(E208="","",VLOOKUP(E208,[1]PROJECTES!$C$14:$Z$5000,21,FALSE))</f>
        <v>43465</v>
      </c>
      <c r="N208" s="100">
        <v>0</v>
      </c>
      <c r="O208" s="72" t="s">
        <v>229</v>
      </c>
      <c r="P208" s="101">
        <v>30</v>
      </c>
      <c r="Q208" s="132" t="s">
        <v>32</v>
      </c>
      <c r="R208" s="131" t="s">
        <v>375</v>
      </c>
      <c r="S208" s="91"/>
    </row>
    <row r="209" spans="1:19" s="104" customFormat="1" ht="12.75" customHeight="1" x14ac:dyDescent="0.25">
      <c r="A209" s="121" t="s">
        <v>12</v>
      </c>
      <c r="B209" s="92" t="str">
        <f>IF(E209="","",VLOOKUP(E209,[1]PROJECTES!$C$14:$G$5000,2,FALSE))</f>
        <v>SITEL</v>
      </c>
      <c r="C209" s="121" t="s">
        <v>181</v>
      </c>
      <c r="D209" s="93" t="str">
        <f>IF(E209="","",VLOOKUP(E209,[1]PROJECTES!$C$14:$G$5000,5,FALSE))</f>
        <v>Manteniment correctiu SW TEDIS.Net Data v1.47</v>
      </c>
      <c r="E209" s="117" t="s">
        <v>1117</v>
      </c>
      <c r="F209" s="95"/>
      <c r="G209" s="96" t="str">
        <f>IF(E209="","",VLOOKUP(E209,[1]PROJECTES!$C$14:$G$5000,4,FALSE))</f>
        <v>OB</v>
      </c>
      <c r="H209" s="118" t="s">
        <v>12</v>
      </c>
      <c r="I209" s="97" t="str">
        <f>IF(H209="","",VLOOKUP(H209,BD!B$2:C$16,2,FALSE))</f>
        <v>E</v>
      </c>
      <c r="J209" s="98">
        <v>43475</v>
      </c>
      <c r="K209" s="135">
        <f t="shared" si="8"/>
        <v>2</v>
      </c>
      <c r="L209" s="99">
        <f t="shared" ca="1" si="9"/>
        <v>210</v>
      </c>
      <c r="M209" s="93">
        <f>IF(E209="","",VLOOKUP(E209,[1]PROJECTES!$C$14:$Z$5000,21,FALSE))</f>
        <v>43830</v>
      </c>
      <c r="N209" s="100">
        <v>1</v>
      </c>
      <c r="O209" s="72" t="s">
        <v>229</v>
      </c>
      <c r="P209" s="101">
        <v>30</v>
      </c>
      <c r="Q209" s="132" t="s">
        <v>43</v>
      </c>
      <c r="R209" s="131" t="s">
        <v>381</v>
      </c>
      <c r="S209" s="91"/>
    </row>
    <row r="210" spans="1:19" s="104" customFormat="1" ht="12.75" customHeight="1" x14ac:dyDescent="0.25">
      <c r="A210" s="121" t="s">
        <v>17</v>
      </c>
      <c r="B210" s="92" t="str">
        <f>IF(E210="","",VLOOKUP(E210,[1]PROJECTES!$C$14:$G$5000,2,FALSE))</f>
        <v>ORMAZA</v>
      </c>
      <c r="C210" s="121" t="s">
        <v>424</v>
      </c>
      <c r="D210" s="93" t="str">
        <f>IF(E210="","",VLOOKUP(E210,[1]PROJECTES!$C$14:$G$5000,5,FALSE))</f>
        <v>CC SCADA TEDIS.Net MANZANEDA v1.0</v>
      </c>
      <c r="E210" s="117">
        <v>4948</v>
      </c>
      <c r="F210" s="95"/>
      <c r="G210" s="96" t="str">
        <f>IF(E210="","",VLOOKUP(E210,[1]PROJECTES!$C$14:$G$5000,4,FALSE))</f>
        <v>TA</v>
      </c>
      <c r="H210" s="118" t="s">
        <v>12</v>
      </c>
      <c r="I210" s="97" t="str">
        <f>IF(H210="","",VLOOKUP(H210,BD!B$2:C$16,2,FALSE))</f>
        <v>E</v>
      </c>
      <c r="J210" s="98">
        <v>43475</v>
      </c>
      <c r="K210" s="135">
        <f t="shared" si="8"/>
        <v>2</v>
      </c>
      <c r="L210" s="99" t="str">
        <f t="shared" ca="1" si="9"/>
        <v>-</v>
      </c>
      <c r="M210" s="93">
        <f>IF(E210="","",VLOOKUP(E210,[1]PROJECTES!$C$14:$Z$5000,21,FALSE))</f>
        <v>43465</v>
      </c>
      <c r="N210" s="100">
        <v>0</v>
      </c>
      <c r="O210" s="72" t="s">
        <v>229</v>
      </c>
      <c r="P210" s="101">
        <v>30</v>
      </c>
      <c r="Q210" s="132" t="s">
        <v>40</v>
      </c>
      <c r="R210" s="131" t="s">
        <v>376</v>
      </c>
      <c r="S210" s="91"/>
    </row>
    <row r="211" spans="1:19" s="104" customFormat="1" ht="12.75" customHeight="1" x14ac:dyDescent="0.25">
      <c r="A211" s="121" t="s">
        <v>12</v>
      </c>
      <c r="B211" s="92" t="str">
        <f>IF(E211="","",VLOOKUP(E211,[1]PROJECTES!$C$14:$G$5000,2,FALSE))</f>
        <v>EMSA</v>
      </c>
      <c r="C211" s="121" t="s">
        <v>135</v>
      </c>
      <c r="D211" s="93" t="str">
        <f>IF(E211="","",VLOOKUP(E211,[1]PROJECTES!$C$14:$G$5000,5,FALSE))</f>
        <v>RTU S.E. MAS DE LAS MATAS v4.0</v>
      </c>
      <c r="E211" s="117">
        <v>5069</v>
      </c>
      <c r="F211" s="95"/>
      <c r="G211" s="96" t="str">
        <f>IF(E211="","",VLOOKUP(E211,[1]PROJECTES!$C$14:$G$5000,4,FALSE))</f>
        <v>OB</v>
      </c>
      <c r="H211" s="118" t="s">
        <v>12</v>
      </c>
      <c r="I211" s="97" t="str">
        <f>IF(H211="","",VLOOKUP(H211,BD!B$2:C$16,2,FALSE))</f>
        <v>E</v>
      </c>
      <c r="J211" s="98">
        <v>43475</v>
      </c>
      <c r="K211" s="135">
        <f t="shared" si="8"/>
        <v>2</v>
      </c>
      <c r="L211" s="99">
        <f t="shared" ca="1" si="9"/>
        <v>-124</v>
      </c>
      <c r="M211" s="93">
        <f>IF(E211="","",VLOOKUP(E211,[1]PROJECTES!$C$14:$Z$5000,21,FALSE))</f>
        <v>43496</v>
      </c>
      <c r="N211" s="100">
        <v>1</v>
      </c>
      <c r="O211" s="72" t="s">
        <v>229</v>
      </c>
      <c r="P211" s="101">
        <v>0</v>
      </c>
      <c r="Q211" s="132" t="s">
        <v>23</v>
      </c>
      <c r="R211" s="131" t="s">
        <v>378</v>
      </c>
      <c r="S211" s="91"/>
    </row>
    <row r="212" spans="1:19" s="104" customFormat="1" ht="12.75" customHeight="1" x14ac:dyDescent="0.25">
      <c r="A212" s="121" t="s">
        <v>12</v>
      </c>
      <c r="B212" s="92" t="str">
        <f>IF(E212="","",VLOOKUP(E212,[1]PROJECTES!$C$14:$G$5000,2,FALSE))</f>
        <v>ELLALO</v>
      </c>
      <c r="C212" s="121" t="s">
        <v>125</v>
      </c>
      <c r="D212" s="93" t="str">
        <f>IF(E212="","",VLOOKUP(E212,[1]PROJECTES!$C$14:$G$5000,5,FALSE))</f>
        <v>MANTENIMENT SCADA TEDIS.Net LA LOMA 01/08/2018 - 31/07/2019</v>
      </c>
      <c r="E212" s="117">
        <v>4869</v>
      </c>
      <c r="F212" s="95"/>
      <c r="G212" s="96" t="str">
        <f>IF(E212="","",VLOOKUP(E212,[1]PROJECTES!$C$14:$G$5000,4,FALSE))</f>
        <v>OB</v>
      </c>
      <c r="H212" s="118" t="s">
        <v>12</v>
      </c>
      <c r="I212" s="97" t="str">
        <f>IF(H212="","",VLOOKUP(H212,BD!B$2:C$16,2,FALSE))</f>
        <v>E</v>
      </c>
      <c r="J212" s="98">
        <v>43475</v>
      </c>
      <c r="K212" s="135">
        <f t="shared" si="8"/>
        <v>2</v>
      </c>
      <c r="L212" s="99">
        <f t="shared" ca="1" si="9"/>
        <v>57</v>
      </c>
      <c r="M212" s="93">
        <f>IF(E212="","",VLOOKUP(E212,[1]PROJECTES!$C$14:$Z$5000,21,FALSE))</f>
        <v>43677</v>
      </c>
      <c r="N212" s="100">
        <v>0</v>
      </c>
      <c r="O212" s="72" t="s">
        <v>229</v>
      </c>
      <c r="P212" s="101">
        <v>15</v>
      </c>
      <c r="Q212" s="132" t="s">
        <v>32</v>
      </c>
      <c r="R212" s="131" t="s">
        <v>377</v>
      </c>
      <c r="S212" s="91"/>
    </row>
    <row r="213" spans="1:19" s="104" customFormat="1" ht="12.75" customHeight="1" x14ac:dyDescent="0.25">
      <c r="A213" s="121" t="s">
        <v>12</v>
      </c>
      <c r="B213" s="92" t="str">
        <f>IF(E213="","",VLOOKUP(E213,[1]PROJECTES!$C$14:$G$5000,2,FALSE))</f>
        <v>SITEL</v>
      </c>
      <c r="C213" s="121" t="s">
        <v>181</v>
      </c>
      <c r="D213" s="93" t="str">
        <f>IF(E213="","",VLOOKUP(E213,[1]PROJECTES!$C$14:$G$5000,5,FALSE))</f>
        <v>AFERS EMPRESA</v>
      </c>
      <c r="E213" s="117" t="s">
        <v>283</v>
      </c>
      <c r="F213" s="95"/>
      <c r="G213" s="96" t="str">
        <f>IF(E213="","",VLOOKUP(E213,[1]PROJECTES!$C$14:$G$5000,4,FALSE))</f>
        <v>OB</v>
      </c>
      <c r="H213" s="118" t="s">
        <v>12</v>
      </c>
      <c r="I213" s="97" t="str">
        <f>IF(H213="","",VLOOKUP(H213,BD!B$2:C$16,2,FALSE))</f>
        <v>E</v>
      </c>
      <c r="J213" s="98">
        <v>43475</v>
      </c>
      <c r="K213" s="135">
        <f t="shared" si="8"/>
        <v>2</v>
      </c>
      <c r="L213" s="99">
        <f t="shared" ca="1" si="9"/>
        <v>210</v>
      </c>
      <c r="M213" s="93">
        <f>IF(E213="","",VLOOKUP(E213,[1]PROJECTES!$C$14:$Z$5000,21,FALSE))</f>
        <v>43830</v>
      </c>
      <c r="N213" s="100">
        <v>3</v>
      </c>
      <c r="O213" s="72" t="s">
        <v>229</v>
      </c>
      <c r="P213" s="101">
        <v>0</v>
      </c>
      <c r="Q213" s="132" t="s">
        <v>23</v>
      </c>
      <c r="R213" s="131" t="s">
        <v>379</v>
      </c>
      <c r="S213" s="91"/>
    </row>
    <row r="214" spans="1:19" s="104" customFormat="1" ht="12.75" customHeight="1" x14ac:dyDescent="0.25">
      <c r="A214" s="121" t="s">
        <v>12</v>
      </c>
      <c r="B214" s="92" t="str">
        <f>IF(E214="","",VLOOKUP(E214,[1]PROJECTES!$C$14:$G$5000,2,FALSE))</f>
        <v>ELEARD</v>
      </c>
      <c r="C214" s="121" t="s">
        <v>56</v>
      </c>
      <c r="D214" s="93" t="str">
        <f>IF(E214="","",VLOOKUP(E214,[1]PROJECTES!$C$14:$G$5000,5,FALSE))</f>
        <v>MANTENIMENT SCADA TEDIS.Net ARDALES 01/04/2018 - 31/03/2019</v>
      </c>
      <c r="E214" s="117">
        <v>4651</v>
      </c>
      <c r="F214" s="95"/>
      <c r="G214" s="96" t="str">
        <f>IF(E214="","",VLOOKUP(E214,[1]PROJECTES!$C$14:$G$5000,4,FALSE))</f>
        <v>TA</v>
      </c>
      <c r="H214" s="118" t="s">
        <v>12</v>
      </c>
      <c r="I214" s="97" t="str">
        <f>IF(H214="","",VLOOKUP(H214,BD!B$2:C$16,2,FALSE))</f>
        <v>E</v>
      </c>
      <c r="J214" s="98">
        <v>43475</v>
      </c>
      <c r="K214" s="135">
        <f t="shared" si="8"/>
        <v>2</v>
      </c>
      <c r="L214" s="99" t="str">
        <f t="shared" ca="1" si="9"/>
        <v>-</v>
      </c>
      <c r="M214" s="93">
        <f>IF(E214="","",VLOOKUP(E214,[1]PROJECTES!$C$14:$Z$5000,21,FALSE))</f>
        <v>43555</v>
      </c>
      <c r="N214" s="100">
        <v>0</v>
      </c>
      <c r="O214" s="72" t="s">
        <v>229</v>
      </c>
      <c r="P214" s="101">
        <v>15</v>
      </c>
      <c r="Q214" s="132" t="s">
        <v>59</v>
      </c>
      <c r="R214" s="131" t="s">
        <v>380</v>
      </c>
      <c r="S214" s="91"/>
    </row>
    <row r="215" spans="1:19" s="104" customFormat="1" ht="12.75" customHeight="1" x14ac:dyDescent="0.25">
      <c r="A215" s="121" t="s">
        <v>47</v>
      </c>
      <c r="B215" s="92" t="str">
        <f>IF(E215="","",VLOOKUP(E215,[1]PROJECTES!$C$14:$G$5000,2,FALSE))</f>
        <v>ELLALO</v>
      </c>
      <c r="C215" s="121" t="s">
        <v>125</v>
      </c>
      <c r="D215" s="93" t="str">
        <f>IF(E215="","",VLOOKUP(E215,[1]PROJECTES!$C$14:$G$5000,5,FALSE))</f>
        <v>MANTENIMENT SCADA TEDIS.Net LA LOMA 01/08/2018 - 31/07/2019</v>
      </c>
      <c r="E215" s="117">
        <v>4869</v>
      </c>
      <c r="F215" s="95"/>
      <c r="G215" s="96" t="str">
        <f>IF(E215="","",VLOOKUP(E215,[1]PROJECTES!$C$14:$G$5000,4,FALSE))</f>
        <v>OB</v>
      </c>
      <c r="H215" s="118" t="s">
        <v>47</v>
      </c>
      <c r="I215" s="97" t="str">
        <f>IF(H215="","",VLOOKUP(H215,BD!B$2:C$16,2,FALSE))</f>
        <v>E</v>
      </c>
      <c r="J215" s="98">
        <v>43475</v>
      </c>
      <c r="K215" s="135">
        <f t="shared" si="8"/>
        <v>2</v>
      </c>
      <c r="L215" s="99">
        <f t="shared" ca="1" si="9"/>
        <v>57</v>
      </c>
      <c r="M215" s="93">
        <f>IF(E215="","",VLOOKUP(E215,[1]PROJECTES!$C$14:$Z$5000,21,FALSE))</f>
        <v>43677</v>
      </c>
      <c r="N215" s="100">
        <v>4</v>
      </c>
      <c r="O215" s="72" t="s">
        <v>229</v>
      </c>
      <c r="P215" s="101">
        <v>0</v>
      </c>
      <c r="Q215" s="132" t="s">
        <v>43</v>
      </c>
      <c r="R215" s="131" t="s">
        <v>394</v>
      </c>
      <c r="S215" s="91"/>
    </row>
    <row r="216" spans="1:19" s="104" customFormat="1" ht="12.75" customHeight="1" x14ac:dyDescent="0.25">
      <c r="A216" s="121" t="s">
        <v>47</v>
      </c>
      <c r="B216" s="92" t="str">
        <f>IF(E216="","",VLOOKUP(E216,[1]PROJECTES!$C$14:$G$5000,2,FALSE))</f>
        <v>INPPOZ</v>
      </c>
      <c r="C216" s="121" t="s">
        <v>181</v>
      </c>
      <c r="D216" s="93" t="str">
        <f>IF(E216="","",VLOOKUP(E216,[1]PROJECTES!$C$14:$G$5000,5,FALSE))</f>
        <v>MANTENIMENT SW SCADA TEDIS.Net INPECUARIAS 01/01/2.019 - 31/12/2.019</v>
      </c>
      <c r="E216" s="117">
        <v>5072</v>
      </c>
      <c r="F216" s="95"/>
      <c r="G216" s="96" t="str">
        <f>IF(E216="","",VLOOKUP(E216,[1]PROJECTES!$C$14:$G$5000,4,FALSE))</f>
        <v>OB</v>
      </c>
      <c r="H216" s="118" t="s">
        <v>47</v>
      </c>
      <c r="I216" s="97" t="str">
        <f>IF(H216="","",VLOOKUP(H216,BD!B$2:C$16,2,FALSE))</f>
        <v>E</v>
      </c>
      <c r="J216" s="98">
        <v>43475</v>
      </c>
      <c r="K216" s="135">
        <f t="shared" si="8"/>
        <v>2</v>
      </c>
      <c r="L216" s="99">
        <f t="shared" ca="1" si="9"/>
        <v>210</v>
      </c>
      <c r="M216" s="93">
        <f>IF(E216="","",VLOOKUP(E216,[1]PROJECTES!$C$14:$Z$5000,21,FALSE))</f>
        <v>43830</v>
      </c>
      <c r="N216" s="100">
        <v>4</v>
      </c>
      <c r="O216" s="72" t="s">
        <v>229</v>
      </c>
      <c r="P216" s="101">
        <v>0</v>
      </c>
      <c r="Q216" s="132" t="s">
        <v>43</v>
      </c>
      <c r="R216" s="131" t="s">
        <v>392</v>
      </c>
      <c r="S216" s="91"/>
    </row>
    <row r="217" spans="1:19" s="104" customFormat="1" ht="12.75" customHeight="1" x14ac:dyDescent="0.25">
      <c r="A217" s="121" t="s">
        <v>17</v>
      </c>
      <c r="B217" s="92" t="str">
        <f>IF(E217="","",VLOOKUP(E217,[1]PROJECTES!$C$14:$G$5000,2,FALSE))</f>
        <v>SITEL</v>
      </c>
      <c r="C217" s="121" t="s">
        <v>64</v>
      </c>
      <c r="D217" s="93" t="str">
        <f>IF(E217="","",VLOOKUP(E217,[1]PROJECTES!$C$14:$G$5000,5,FALSE))</f>
        <v>PENDENT D'ASSIGNAR</v>
      </c>
      <c r="E217" s="117" t="s">
        <v>278</v>
      </c>
      <c r="F217" s="95"/>
      <c r="G217" s="96" t="str">
        <f>IF(E217="","",VLOOKUP(E217,[1]PROJECTES!$C$14:$G$5000,4,FALSE))</f>
        <v>OB</v>
      </c>
      <c r="H217" s="118" t="s">
        <v>17</v>
      </c>
      <c r="I217" s="97" t="str">
        <f>IF(H217="","",VLOOKUP(H217,BD!B$2:C$16,2,FALSE))</f>
        <v>E</v>
      </c>
      <c r="J217" s="98">
        <v>43530</v>
      </c>
      <c r="K217" s="135">
        <f t="shared" si="8"/>
        <v>10</v>
      </c>
      <c r="L217" s="99">
        <f t="shared" ca="1" si="9"/>
        <v>210</v>
      </c>
      <c r="M217" s="93">
        <f>IF(E217="","",VLOOKUP(E217,[1]PROJECTES!$C$14:$Z$5000,21,FALSE))</f>
        <v>43830</v>
      </c>
      <c r="N217" s="100">
        <v>0</v>
      </c>
      <c r="O217" s="72" t="s">
        <v>229</v>
      </c>
      <c r="P217" s="101">
        <v>45</v>
      </c>
      <c r="Q217" s="132" t="s">
        <v>59</v>
      </c>
      <c r="R217" s="131" t="s">
        <v>1032</v>
      </c>
      <c r="S217" s="91"/>
    </row>
    <row r="218" spans="1:19" s="104" customFormat="1" ht="12.75" customHeight="1" x14ac:dyDescent="0.25">
      <c r="A218" s="121"/>
      <c r="B218" s="92" t="str">
        <f>IF(E218="","",VLOOKUP(E218,[1]PROJECTES!$C$14:$G$5000,2,FALSE))</f>
        <v>SITEL</v>
      </c>
      <c r="C218" s="121" t="s">
        <v>64</v>
      </c>
      <c r="D218" s="93" t="str">
        <f>IF(E218="","",VLOOKUP(E218,[1]PROJECTES!$C$14:$G$5000,5,FALSE))</f>
        <v>PENDENT D'ASSIGNAR</v>
      </c>
      <c r="E218" s="117" t="s">
        <v>396</v>
      </c>
      <c r="F218" s="95"/>
      <c r="G218" s="96" t="str">
        <f>IF(E218="","",VLOOKUP(E218,[1]PROJECTES!$C$14:$G$5000,4,FALSE))</f>
        <v>OB</v>
      </c>
      <c r="H218" s="118" t="s">
        <v>17</v>
      </c>
      <c r="I218" s="97" t="str">
        <f>IF(H218="","",VLOOKUP(H218,BD!B$2:C$16,2,FALSE))</f>
        <v>E</v>
      </c>
      <c r="J218" s="98">
        <v>43563</v>
      </c>
      <c r="K218" s="135">
        <f t="shared" si="8"/>
        <v>15</v>
      </c>
      <c r="L218" s="99">
        <f t="shared" ca="1" si="9"/>
        <v>210</v>
      </c>
      <c r="M218" s="93">
        <f>IF(E218="","",VLOOKUP(E218,[1]PROJECTES!$C$14:$Z$5000,21,FALSE))</f>
        <v>43830</v>
      </c>
      <c r="N218" s="100"/>
      <c r="O218" s="72" t="s">
        <v>229</v>
      </c>
      <c r="P218" s="101">
        <v>30</v>
      </c>
      <c r="Q218" s="132" t="s">
        <v>65</v>
      </c>
      <c r="R218" s="168" t="s">
        <v>1474</v>
      </c>
      <c r="S218" s="91"/>
    </row>
    <row r="219" spans="1:19" s="104" customFormat="1" ht="12.75" customHeight="1" x14ac:dyDescent="0.25">
      <c r="A219" s="121" t="s">
        <v>17</v>
      </c>
      <c r="B219" s="92" t="str">
        <f>IF(E219="","",VLOOKUP(E219,[1]PROJECTES!$C$14:$G$5000,2,FALSE))</f>
        <v>ORMAZA</v>
      </c>
      <c r="C219" s="121" t="s">
        <v>425</v>
      </c>
      <c r="D219" s="93" t="str">
        <f>IF(E219="","",VLOOKUP(E219,[1]PROJECTES!$C$14:$G$5000,5,FALSE))</f>
        <v>Inst. y PEM CC SCADA TEDIS.Net MUSEO LOUVRE v1.0</v>
      </c>
      <c r="E219" s="117">
        <v>4974</v>
      </c>
      <c r="F219" s="95"/>
      <c r="G219" s="96" t="str">
        <f>IF(E219="","",VLOOKUP(E219,[1]PROJECTES!$C$14:$G$5000,4,FALSE))</f>
        <v>OB</v>
      </c>
      <c r="H219" s="118" t="s">
        <v>24</v>
      </c>
      <c r="I219" s="97" t="str">
        <f>IF(H219="","",VLOOKUP(H219,BD!B$2:C$16,2,FALSE))</f>
        <v>E</v>
      </c>
      <c r="J219" s="98">
        <v>43475</v>
      </c>
      <c r="K219" s="135">
        <f t="shared" si="8"/>
        <v>2</v>
      </c>
      <c r="L219" s="99">
        <f t="shared" ca="1" si="9"/>
        <v>-197</v>
      </c>
      <c r="M219" s="93">
        <f>IF(E219="","",VLOOKUP(E219,[1]PROJECTES!$C$14:$Z$5000,21,FALSE))</f>
        <v>43423</v>
      </c>
      <c r="N219" s="100">
        <v>2</v>
      </c>
      <c r="O219" s="72" t="s">
        <v>229</v>
      </c>
      <c r="P219" s="101">
        <v>0</v>
      </c>
      <c r="Q219" s="132" t="s">
        <v>40</v>
      </c>
      <c r="R219" s="131" t="s">
        <v>436</v>
      </c>
      <c r="S219" s="91"/>
    </row>
    <row r="220" spans="1:19" s="104" customFormat="1" ht="12.75" customHeight="1" x14ac:dyDescent="0.25">
      <c r="A220" s="121" t="s">
        <v>12</v>
      </c>
      <c r="B220" s="92" t="str">
        <f>IF(E220="","",VLOOKUP(E220,[1]PROJECTES!$C$14:$G$5000,2,FALSE))</f>
        <v>SITEL</v>
      </c>
      <c r="C220" s="121" t="s">
        <v>181</v>
      </c>
      <c r="D220" s="93" t="str">
        <f>IF(E220="","",VLOOKUP(E220,[1]PROJECTES!$C$14:$G$5000,5,FALSE))</f>
        <v>SCADA TEDIS.Net (Test i Resolucio Bugs SW)</v>
      </c>
      <c r="E220" s="117" t="s">
        <v>538</v>
      </c>
      <c r="F220" s="95"/>
      <c r="G220" s="96" t="str">
        <f>IF(E220="","",VLOOKUP(E220,[1]PROJECTES!$C$14:$G$5000,4,FALSE))</f>
        <v>OB</v>
      </c>
      <c r="H220" s="118" t="s">
        <v>24</v>
      </c>
      <c r="I220" s="97" t="str">
        <f>IF(H220="","",VLOOKUP(H220,BD!B$2:C$16,2,FALSE))</f>
        <v>E</v>
      </c>
      <c r="J220" s="98">
        <v>43475</v>
      </c>
      <c r="K220" s="135">
        <f t="shared" si="8"/>
        <v>2</v>
      </c>
      <c r="L220" s="99">
        <f t="shared" ca="1" si="9"/>
        <v>210</v>
      </c>
      <c r="M220" s="93">
        <f>IF(E220="","",VLOOKUP(E220,[1]PROJECTES!$C$14:$Z$5000,21,FALSE))</f>
        <v>43830</v>
      </c>
      <c r="N220" s="100">
        <v>6</v>
      </c>
      <c r="O220" s="72" t="s">
        <v>229</v>
      </c>
      <c r="P220" s="101">
        <v>0</v>
      </c>
      <c r="Q220" s="132" t="s">
        <v>43</v>
      </c>
      <c r="R220" s="131" t="s">
        <v>437</v>
      </c>
      <c r="S220" s="91"/>
    </row>
    <row r="221" spans="1:19" s="104" customFormat="1" ht="12.75" customHeight="1" x14ac:dyDescent="0.25">
      <c r="A221" s="121"/>
      <c r="B221" s="92" t="str">
        <f>IF(E221="","",VLOOKUP(E221,[1]PROJECTES!$C$14:$G$5000,2,FALSE))</f>
        <v>SITEL</v>
      </c>
      <c r="C221" s="121"/>
      <c r="D221" s="93" t="str">
        <f>IF(E221="","",VLOOKUP(E221,[1]PROJECTES!$C$14:$G$5000,5,FALSE))</f>
        <v>PENDENT D'ASSIGNAR</v>
      </c>
      <c r="E221" s="117" t="s">
        <v>278</v>
      </c>
      <c r="F221" s="95"/>
      <c r="G221" s="96" t="str">
        <f>IF(E221="","",VLOOKUP(E221,[1]PROJECTES!$C$14:$G$5000,4,FALSE))</f>
        <v>OB</v>
      </c>
      <c r="H221" s="118" t="s">
        <v>44</v>
      </c>
      <c r="I221" s="97" t="str">
        <f>IF(H221="","",VLOOKUP(H221,BD!B$2:C$16,2,FALSE))</f>
        <v>E</v>
      </c>
      <c r="J221" s="98">
        <v>43475</v>
      </c>
      <c r="K221" s="135">
        <f t="shared" si="8"/>
        <v>2</v>
      </c>
      <c r="L221" s="99">
        <f t="shared" ca="1" si="9"/>
        <v>210</v>
      </c>
      <c r="M221" s="93">
        <f>IF(E221="","",VLOOKUP(E221,[1]PROJECTES!$C$14:$Z$5000,21,FALSE))</f>
        <v>43830</v>
      </c>
      <c r="N221" s="100"/>
      <c r="O221" s="72" t="s">
        <v>229</v>
      </c>
      <c r="P221" s="101"/>
      <c r="Q221" s="132"/>
      <c r="R221" s="102"/>
      <c r="S221" s="91"/>
    </row>
    <row r="222" spans="1:19" s="104" customFormat="1" ht="12.75" customHeight="1" x14ac:dyDescent="0.25">
      <c r="A222" s="121"/>
      <c r="B222" s="92" t="str">
        <f>IF(E222="","",VLOOKUP(E222,[1]PROJECTES!$C$14:$G$5000,2,FALSE))</f>
        <v>SITEL</v>
      </c>
      <c r="C222" s="121"/>
      <c r="D222" s="93" t="str">
        <f>IF(E222="","",VLOOKUP(E222,[1]PROJECTES!$C$14:$G$5000,5,FALSE))</f>
        <v>PENDENT D'ASSIGNAR</v>
      </c>
      <c r="E222" s="117" t="s">
        <v>278</v>
      </c>
      <c r="F222" s="95"/>
      <c r="G222" s="96" t="str">
        <f>IF(E222="","",VLOOKUP(E222,[1]PROJECTES!$C$14:$G$5000,4,FALSE))</f>
        <v>OB</v>
      </c>
      <c r="H222" s="118" t="s">
        <v>44</v>
      </c>
      <c r="I222" s="97" t="str">
        <f>IF(H222="","",VLOOKUP(H222,BD!B$2:C$16,2,FALSE))</f>
        <v>E</v>
      </c>
      <c r="J222" s="98">
        <v>43475</v>
      </c>
      <c r="K222" s="135">
        <f t="shared" si="8"/>
        <v>2</v>
      </c>
      <c r="L222" s="99">
        <f t="shared" ca="1" si="9"/>
        <v>210</v>
      </c>
      <c r="M222" s="93">
        <f>IF(E222="","",VLOOKUP(E222,[1]PROJECTES!$C$14:$Z$5000,21,FALSE))</f>
        <v>43830</v>
      </c>
      <c r="N222" s="100"/>
      <c r="O222" s="72" t="s">
        <v>229</v>
      </c>
      <c r="P222" s="101"/>
      <c r="Q222" s="132"/>
      <c r="R222" s="102"/>
      <c r="S222" s="91"/>
    </row>
    <row r="223" spans="1:19" s="104" customFormat="1" ht="12.75" customHeight="1" x14ac:dyDescent="0.25">
      <c r="A223" s="121"/>
      <c r="B223" s="92" t="str">
        <f>IF(E223="","",VLOOKUP(E223,[1]PROJECTES!$C$14:$G$5000,2,FALSE))</f>
        <v>SITEL</v>
      </c>
      <c r="C223" s="121"/>
      <c r="D223" s="93" t="str">
        <f>IF(E223="","",VLOOKUP(E223,[1]PROJECTES!$C$14:$G$5000,5,FALSE))</f>
        <v>PENDENT D'ASSIGNAR</v>
      </c>
      <c r="E223" s="117" t="s">
        <v>278</v>
      </c>
      <c r="F223" s="95"/>
      <c r="G223" s="96" t="str">
        <f>IF(E223="","",VLOOKUP(E223,[1]PROJECTES!$C$14:$G$5000,4,FALSE))</f>
        <v>OB</v>
      </c>
      <c r="H223" s="118" t="s">
        <v>44</v>
      </c>
      <c r="I223" s="97" t="str">
        <f>IF(H223="","",VLOOKUP(H223,BD!B$2:C$16,2,FALSE))</f>
        <v>E</v>
      </c>
      <c r="J223" s="98">
        <v>43475</v>
      </c>
      <c r="K223" s="135">
        <f t="shared" si="8"/>
        <v>2</v>
      </c>
      <c r="L223" s="99">
        <f t="shared" ca="1" si="9"/>
        <v>210</v>
      </c>
      <c r="M223" s="93">
        <f>IF(E223="","",VLOOKUP(E223,[1]PROJECTES!$C$14:$Z$5000,21,FALSE))</f>
        <v>43830</v>
      </c>
      <c r="N223" s="100"/>
      <c r="O223" s="72" t="s">
        <v>229</v>
      </c>
      <c r="P223" s="101"/>
      <c r="Q223" s="132"/>
      <c r="R223" s="102"/>
      <c r="S223" s="91"/>
    </row>
    <row r="224" spans="1:19" s="104" customFormat="1" ht="12.75" customHeight="1" x14ac:dyDescent="0.25">
      <c r="A224" s="121"/>
      <c r="B224" s="92" t="str">
        <f>IF(E224="","",VLOOKUP(E224,[1]PROJECTES!$C$14:$G$5000,2,FALSE))</f>
        <v>SITEL</v>
      </c>
      <c r="C224" s="121"/>
      <c r="D224" s="93" t="str">
        <f>IF(E224="","",VLOOKUP(E224,[1]PROJECTES!$C$14:$G$5000,5,FALSE))</f>
        <v>PENDENT D'ASSIGNAR</v>
      </c>
      <c r="E224" s="117" t="s">
        <v>278</v>
      </c>
      <c r="F224" s="95"/>
      <c r="G224" s="96" t="str">
        <f>IF(E224="","",VLOOKUP(E224,[1]PROJECTES!$C$14:$G$5000,4,FALSE))</f>
        <v>OB</v>
      </c>
      <c r="H224" s="118" t="s">
        <v>44</v>
      </c>
      <c r="I224" s="97" t="str">
        <f>IF(H224="","",VLOOKUP(H224,BD!B$2:C$16,2,FALSE))</f>
        <v>E</v>
      </c>
      <c r="J224" s="98">
        <v>43475</v>
      </c>
      <c r="K224" s="135">
        <f t="shared" si="8"/>
        <v>2</v>
      </c>
      <c r="L224" s="99">
        <f t="shared" ca="1" si="9"/>
        <v>210</v>
      </c>
      <c r="M224" s="93">
        <f>IF(E224="","",VLOOKUP(E224,[1]PROJECTES!$C$14:$Z$5000,21,FALSE))</f>
        <v>43830</v>
      </c>
      <c r="N224" s="100"/>
      <c r="O224" s="72" t="s">
        <v>229</v>
      </c>
      <c r="P224" s="101"/>
      <c r="Q224" s="132"/>
      <c r="R224" s="102"/>
      <c r="S224" s="91"/>
    </row>
    <row r="225" spans="1:19" s="104" customFormat="1" ht="12.75" customHeight="1" x14ac:dyDescent="0.25">
      <c r="A225" s="121" t="s">
        <v>21</v>
      </c>
      <c r="B225" s="92" t="str">
        <f>IF(E225="","",VLOOKUP(E225,[1]PROJECTES!$C$14:$G$5000,2,FALSE))</f>
        <v>SITEL</v>
      </c>
      <c r="C225" s="121" t="s">
        <v>181</v>
      </c>
      <c r="D225" s="93" t="str">
        <f>IF(E225="","",VLOOKUP(E225,[1]PROJECTES!$C$14:$G$5000,5,FALSE))</f>
        <v>VACANCES</v>
      </c>
      <c r="E225" s="117" t="s">
        <v>273</v>
      </c>
      <c r="F225" s="95"/>
      <c r="G225" s="96" t="str">
        <f>IF(E225="","",VLOOKUP(E225,[1]PROJECTES!$C$14:$G$5000,4,FALSE))</f>
        <v>OB</v>
      </c>
      <c r="H225" s="118" t="s">
        <v>21</v>
      </c>
      <c r="I225" s="97" t="str">
        <f>IF(H225="","",VLOOKUP(H225,BD!B$2:C$16,2,FALSE))</f>
        <v>P</v>
      </c>
      <c r="J225" s="98">
        <v>43476</v>
      </c>
      <c r="K225" s="135">
        <f t="shared" si="8"/>
        <v>2</v>
      </c>
      <c r="L225" s="99">
        <f t="shared" ca="1" si="9"/>
        <v>210</v>
      </c>
      <c r="M225" s="93">
        <f>IF(E225="","",VLOOKUP(E225,[1]PROJECTES!$C$14:$Z$5000,21,FALSE))</f>
        <v>43830</v>
      </c>
      <c r="N225" s="100">
        <v>0</v>
      </c>
      <c r="O225" s="72" t="s">
        <v>229</v>
      </c>
      <c r="P225" s="101">
        <v>15</v>
      </c>
      <c r="Q225" s="119" t="s">
        <v>63</v>
      </c>
      <c r="R225" s="120" t="s">
        <v>304</v>
      </c>
      <c r="S225" s="108"/>
    </row>
    <row r="226" spans="1:19" s="104" customFormat="1" ht="12.75" customHeight="1" x14ac:dyDescent="0.25">
      <c r="A226" s="121" t="s">
        <v>21</v>
      </c>
      <c r="B226" s="92" t="str">
        <f>IF(E226="","",VLOOKUP(E226,[1]PROJECTES!$C$14:$G$5000,2,FALSE))</f>
        <v>MUNSAF</v>
      </c>
      <c r="C226" s="121" t="s">
        <v>337</v>
      </c>
      <c r="D226" s="93" t="str">
        <f>IF(E226="","",VLOOKUP(E226,[1]PROJECTES!$C$14:$G$5000,5,FALSE))</f>
        <v>SISTEMA TD S.E. PINA - COG. BIOGAS</v>
      </c>
      <c r="E226" s="117">
        <v>5045</v>
      </c>
      <c r="F226" s="95"/>
      <c r="G226" s="96" t="str">
        <f>IF(E226="","",VLOOKUP(E226,[1]PROJECTES!$C$14:$G$5000,4,FALSE))</f>
        <v>OB</v>
      </c>
      <c r="H226" s="118" t="s">
        <v>21</v>
      </c>
      <c r="I226" s="97" t="str">
        <f>IF(H226="","",VLOOKUP(H226,BD!B$2:C$16,2,FALSE))</f>
        <v>P</v>
      </c>
      <c r="J226" s="98">
        <v>43476</v>
      </c>
      <c r="K226" s="135">
        <f t="shared" si="8"/>
        <v>2</v>
      </c>
      <c r="L226" s="99">
        <f t="shared" ca="1" si="9"/>
        <v>-124</v>
      </c>
      <c r="M226" s="93">
        <f>IF(E226="","",VLOOKUP(E226,[1]PROJECTES!$C$14:$Z$5000,21,FALSE))</f>
        <v>43496</v>
      </c>
      <c r="N226" s="100">
        <v>0</v>
      </c>
      <c r="O226" s="72" t="s">
        <v>229</v>
      </c>
      <c r="P226" s="101">
        <v>20</v>
      </c>
      <c r="Q226" s="132" t="s">
        <v>49</v>
      </c>
      <c r="R226" s="131" t="s">
        <v>335</v>
      </c>
      <c r="S226" s="91"/>
    </row>
    <row r="227" spans="1:19" s="104" customFormat="1" ht="12.75" customHeight="1" x14ac:dyDescent="0.25">
      <c r="A227" s="121" t="s">
        <v>21</v>
      </c>
      <c r="B227" s="92" t="str">
        <f>IF(E227="","",VLOOKUP(E227,[1]PROJECTES!$C$14:$G$5000,2,FALSE))</f>
        <v>SITEL</v>
      </c>
      <c r="C227" s="121" t="s">
        <v>337</v>
      </c>
      <c r="D227" s="93" t="str">
        <f>IF(E227="","",VLOOKUP(E227,[1]PROJECTES!$C$14:$G$5000,5,FALSE))</f>
        <v>1 x MLEDS-48</v>
      </c>
      <c r="E227" s="117">
        <v>5052</v>
      </c>
      <c r="F227" s="95"/>
      <c r="G227" s="96" t="str">
        <f>IF(E227="","",VLOOKUP(E227,[1]PROJECTES!$C$14:$G$5000,4,FALSE))</f>
        <v>TA</v>
      </c>
      <c r="H227" s="118" t="s">
        <v>21</v>
      </c>
      <c r="I227" s="97" t="str">
        <f>IF(H227="","",VLOOKUP(H227,BD!B$2:C$16,2,FALSE))</f>
        <v>P</v>
      </c>
      <c r="J227" s="98">
        <v>43476</v>
      </c>
      <c r="K227" s="135">
        <f t="shared" si="8"/>
        <v>2</v>
      </c>
      <c r="L227" s="99" t="str">
        <f t="shared" ca="1" si="9"/>
        <v>-</v>
      </c>
      <c r="M227" s="93">
        <f>IF(E227="","",VLOOKUP(E227,[1]PROJECTES!$C$14:$Z$5000,21,FALSE))</f>
        <v>43496</v>
      </c>
      <c r="N227" s="100">
        <v>0</v>
      </c>
      <c r="O227" s="72" t="s">
        <v>229</v>
      </c>
      <c r="P227" s="101">
        <v>20</v>
      </c>
      <c r="Q227" s="132" t="s">
        <v>49</v>
      </c>
      <c r="R227" s="131" t="s">
        <v>335</v>
      </c>
      <c r="S227" s="91"/>
    </row>
    <row r="228" spans="1:19" s="104" customFormat="1" ht="12.75" customHeight="1" x14ac:dyDescent="0.25">
      <c r="A228" s="121" t="s">
        <v>35</v>
      </c>
      <c r="B228" s="92" t="str">
        <f>IF(E228="","",VLOOKUP(E228,[1]PROJECTES!$C$14:$G$5000,2,FALSE))</f>
        <v>SITEL</v>
      </c>
      <c r="C228" s="121" t="s">
        <v>181</v>
      </c>
      <c r="D228" s="93" t="str">
        <f>IF(E228="","",VLOOKUP(E228,[1]PROJECTES!$C$14:$G$5000,5,FALSE))</f>
        <v>INCAPACITAT LABORAL TRANSITORIA</v>
      </c>
      <c r="E228" s="117" t="s">
        <v>362</v>
      </c>
      <c r="F228" s="95"/>
      <c r="G228" s="96" t="str">
        <f>IF(E228="","",VLOOKUP(E228,[1]PROJECTES!$C$14:$G$5000,4,FALSE))</f>
        <v>OB</v>
      </c>
      <c r="H228" s="118" t="s">
        <v>35</v>
      </c>
      <c r="I228" s="97" t="str">
        <f>IF(H228="","",VLOOKUP(H228,BD!B$2:C$16,2,FALSE))</f>
        <v>E</v>
      </c>
      <c r="J228" s="98">
        <v>43476</v>
      </c>
      <c r="K228" s="135">
        <f t="shared" si="8"/>
        <v>2</v>
      </c>
      <c r="L228" s="99">
        <f t="shared" ca="1" si="9"/>
        <v>210</v>
      </c>
      <c r="M228" s="93">
        <f>IF(E228="","",VLOOKUP(E228,[1]PROJECTES!$C$14:$Z$5000,21,FALSE))</f>
        <v>43830</v>
      </c>
      <c r="N228" s="100">
        <v>8</v>
      </c>
      <c r="O228" s="72" t="s">
        <v>229</v>
      </c>
      <c r="P228" s="101">
        <v>0</v>
      </c>
      <c r="Q228" s="132" t="s">
        <v>360</v>
      </c>
      <c r="R228" s="102"/>
      <c r="S228" s="91"/>
    </row>
    <row r="229" spans="1:19" s="104" customFormat="1" ht="12.75" customHeight="1" x14ac:dyDescent="0.25">
      <c r="A229" s="121" t="s">
        <v>47</v>
      </c>
      <c r="B229" s="92" t="str">
        <f>IF(E229="","",VLOOKUP(E229,[1]PROJECTES!$C$14:$G$5000,2,FALSE))</f>
        <v>ELEBER</v>
      </c>
      <c r="C229" s="121" t="s">
        <v>74</v>
      </c>
      <c r="D229" s="93" t="str">
        <f>IF(E229="","",VLOOKUP(E229,[1]PROJECTES!$C$14:$G$5000,5,FALSE))</f>
        <v>Inst. y PEM RTU IAT LAS VARGAS-ALBONDON v1.0</v>
      </c>
      <c r="E229" s="117">
        <v>4862</v>
      </c>
      <c r="F229" s="95"/>
      <c r="G229" s="96" t="str">
        <f>IF(E229="","",VLOOKUP(E229,[1]PROJECTES!$C$14:$G$5000,4,FALSE))</f>
        <v>TA</v>
      </c>
      <c r="H229" s="118" t="s">
        <v>21</v>
      </c>
      <c r="I229" s="97" t="str">
        <f>IF(H229="","",VLOOKUP(H229,BD!B$2:C$16,2,FALSE))</f>
        <v>P</v>
      </c>
      <c r="J229" s="98">
        <v>43476</v>
      </c>
      <c r="K229" s="135">
        <f t="shared" si="8"/>
        <v>2</v>
      </c>
      <c r="L229" s="99" t="str">
        <f t="shared" ca="1" si="9"/>
        <v>-</v>
      </c>
      <c r="M229" s="93">
        <f>IF(E229="","",VLOOKUP(E229,[1]PROJECTES!$C$14:$Z$5000,21,FALSE))</f>
        <v>43523</v>
      </c>
      <c r="N229" s="100">
        <v>0</v>
      </c>
      <c r="O229" s="72" t="s">
        <v>229</v>
      </c>
      <c r="P229" s="101">
        <v>15</v>
      </c>
      <c r="Q229" s="132" t="s">
        <v>51</v>
      </c>
      <c r="R229" s="131" t="s">
        <v>368</v>
      </c>
      <c r="S229" s="91"/>
    </row>
    <row r="230" spans="1:19" s="104" customFormat="1" ht="12.75" customHeight="1" x14ac:dyDescent="0.25">
      <c r="A230" s="121" t="s">
        <v>21</v>
      </c>
      <c r="B230" s="92" t="str">
        <f>IF(E230="","",VLOOKUP(E230,[1]PROJECTES!$C$14:$G$5000,2,FALSE))</f>
        <v>BASENE</v>
      </c>
      <c r="C230" s="121" t="s">
        <v>70</v>
      </c>
      <c r="D230" s="93" t="str">
        <f>IF(E230="","",VLOOKUP(E230,[1]PROJECTES!$C$14:$G$5000,5,FALSE))</f>
        <v>Reparacio Placa MCE-125 (RTU S.E. OLOT -BASSOLS-)</v>
      </c>
      <c r="E230" s="117">
        <v>5111</v>
      </c>
      <c r="F230" s="95"/>
      <c r="G230" s="96" t="str">
        <f>IF(E230="","",VLOOKUP(E230,[1]PROJECTES!$C$14:$G$5000,4,FALSE))</f>
        <v>TA</v>
      </c>
      <c r="H230" s="118" t="s">
        <v>21</v>
      </c>
      <c r="I230" s="97" t="str">
        <f>IF(H230="","",VLOOKUP(H230,BD!B$2:C$16,2,FALSE))</f>
        <v>P</v>
      </c>
      <c r="J230" s="98">
        <v>43476</v>
      </c>
      <c r="K230" s="135">
        <f t="shared" si="8"/>
        <v>2</v>
      </c>
      <c r="L230" s="99" t="str">
        <f t="shared" ca="1" si="9"/>
        <v>-</v>
      </c>
      <c r="M230" s="93">
        <f>IF(E230="","",VLOOKUP(E230,[1]PROJECTES!$C$14:$Z$5000,21,FALSE))</f>
        <v>43496</v>
      </c>
      <c r="N230" s="100">
        <v>0</v>
      </c>
      <c r="O230" s="72" t="s">
        <v>229</v>
      </c>
      <c r="P230" s="101">
        <v>30</v>
      </c>
      <c r="Q230" s="132" t="s">
        <v>57</v>
      </c>
      <c r="R230" s="102" t="s">
        <v>371</v>
      </c>
      <c r="S230" s="91"/>
    </row>
    <row r="231" spans="1:19" s="104" customFormat="1" ht="12.75" customHeight="1" x14ac:dyDescent="0.25">
      <c r="A231" s="121" t="s">
        <v>47</v>
      </c>
      <c r="B231" s="92" t="str">
        <f>IF(E231="","",VLOOKUP(E231,[1]PROJECTES!$C$14:$G$5000,2,FALSE))</f>
        <v>SITEL</v>
      </c>
      <c r="C231" s="121" t="s">
        <v>151</v>
      </c>
      <c r="D231" s="93" t="str">
        <f>IF(E231="","",VLOOKUP(E231,[1]PROJECTES!$C$14:$G$5000,5,FALSE))</f>
        <v>Desenvolupament SW CALSER v5.4</v>
      </c>
      <c r="E231" s="117">
        <v>5017</v>
      </c>
      <c r="F231" s="95"/>
      <c r="G231" s="96" t="str">
        <f>IF(E231="","",VLOOKUP(E231,[1]PROJECTES!$C$14:$G$5000,4,FALSE))</f>
        <v>OB</v>
      </c>
      <c r="H231" s="118" t="s">
        <v>47</v>
      </c>
      <c r="I231" s="97" t="str">
        <f>IF(H231="","",VLOOKUP(H231,BD!B$2:C$16,2,FALSE))</f>
        <v>E</v>
      </c>
      <c r="J231" s="98">
        <v>43476</v>
      </c>
      <c r="K231" s="135">
        <f t="shared" si="8"/>
        <v>2</v>
      </c>
      <c r="L231" s="99">
        <f t="shared" ca="1" si="9"/>
        <v>-156</v>
      </c>
      <c r="M231" s="93">
        <f>IF(E231="","",VLOOKUP(E231,[1]PROJECTES!$C$14:$Z$5000,21,FALSE))</f>
        <v>43464</v>
      </c>
      <c r="N231" s="100">
        <v>1</v>
      </c>
      <c r="O231" s="72" t="s">
        <v>229</v>
      </c>
      <c r="P231" s="101">
        <v>0</v>
      </c>
      <c r="Q231" s="132" t="s">
        <v>15</v>
      </c>
      <c r="R231" s="131" t="s">
        <v>382</v>
      </c>
      <c r="S231" s="91"/>
    </row>
    <row r="232" spans="1:19" s="104" customFormat="1" ht="12.75" customHeight="1" x14ac:dyDescent="0.25">
      <c r="A232" s="121" t="s">
        <v>47</v>
      </c>
      <c r="B232" s="92" t="str">
        <f>IF(E232="","",VLOOKUP(E232,[1]PROJECTES!$C$14:$G$5000,2,FALSE))</f>
        <v>EOSPIT</v>
      </c>
      <c r="C232" s="121" t="s">
        <v>151</v>
      </c>
      <c r="D232" s="93" t="str">
        <f>IF(E232="","",VLOOKUP(E232,[1]PROJECTES!$C$14:$G$5000,5,FALSE))</f>
        <v>CC SCADA TEDIS.Net EOSA-PITARCH v1.2</v>
      </c>
      <c r="E232" s="117">
        <v>5016</v>
      </c>
      <c r="F232" s="95"/>
      <c r="G232" s="96" t="str">
        <f>IF(E232="","",VLOOKUP(E232,[1]PROJECTES!$C$14:$G$5000,4,FALSE))</f>
        <v>OB</v>
      </c>
      <c r="H232" s="118" t="s">
        <v>47</v>
      </c>
      <c r="I232" s="97" t="str">
        <f>IF(H232="","",VLOOKUP(H232,BD!B$2:C$16,2,FALSE))</f>
        <v>E</v>
      </c>
      <c r="J232" s="98">
        <v>43476</v>
      </c>
      <c r="K232" s="135">
        <f t="shared" si="8"/>
        <v>2</v>
      </c>
      <c r="L232" s="99">
        <f t="shared" ca="1" si="9"/>
        <v>-156</v>
      </c>
      <c r="M232" s="93">
        <f>IF(E232="","",VLOOKUP(E232,[1]PROJECTES!$C$14:$Z$5000,21,FALSE))</f>
        <v>43464</v>
      </c>
      <c r="N232" s="100">
        <v>1</v>
      </c>
      <c r="O232" s="72" t="s">
        <v>229</v>
      </c>
      <c r="P232" s="101">
        <v>0</v>
      </c>
      <c r="Q232" s="132" t="s">
        <v>40</v>
      </c>
      <c r="R232" s="102"/>
      <c r="S232" s="91"/>
    </row>
    <row r="233" spans="1:19" s="104" customFormat="1" ht="12.75" customHeight="1" x14ac:dyDescent="0.25">
      <c r="A233" s="121" t="s">
        <v>47</v>
      </c>
      <c r="B233" s="92" t="str">
        <f>IF(E233="","",VLOOKUP(E233,[1]PROJECTES!$C$14:$G$5000,2,FALSE))</f>
        <v>EOSA</v>
      </c>
      <c r="C233" s="121" t="s">
        <v>151</v>
      </c>
      <c r="D233" s="93" t="str">
        <f>IF(E233="","",VLOOKUP(E233,[1]PROJECTES!$C$14:$G$5000,5,FALSE))</f>
        <v>MANTENIMENT SCADA TEDIS.Net EOSA 01/04/2018 - 31/03/2019</v>
      </c>
      <c r="E233" s="117">
        <v>4650</v>
      </c>
      <c r="F233" s="95"/>
      <c r="G233" s="96" t="str">
        <f>IF(E233="","",VLOOKUP(E233,[1]PROJECTES!$C$14:$G$5000,4,FALSE))</f>
        <v>TA</v>
      </c>
      <c r="H233" s="118" t="s">
        <v>47</v>
      </c>
      <c r="I233" s="97" t="str">
        <f>IF(H233="","",VLOOKUP(H233,BD!B$2:C$16,2,FALSE))</f>
        <v>E</v>
      </c>
      <c r="J233" s="98">
        <v>43476</v>
      </c>
      <c r="K233" s="135">
        <f t="shared" si="8"/>
        <v>2</v>
      </c>
      <c r="L233" s="99" t="str">
        <f t="shared" ca="1" si="9"/>
        <v>-</v>
      </c>
      <c r="M233" s="93">
        <f>IF(E233="","",VLOOKUP(E233,[1]PROJECTES!$C$14:$Z$5000,21,FALSE))</f>
        <v>43555</v>
      </c>
      <c r="N233" s="100">
        <v>1</v>
      </c>
      <c r="O233" s="72" t="s">
        <v>229</v>
      </c>
      <c r="P233" s="101">
        <v>30</v>
      </c>
      <c r="Q233" s="132" t="s">
        <v>43</v>
      </c>
      <c r="R233" s="131" t="s">
        <v>383</v>
      </c>
      <c r="S233" s="91"/>
    </row>
    <row r="234" spans="1:19" s="104" customFormat="1" ht="12.75" customHeight="1" x14ac:dyDescent="0.25">
      <c r="A234" s="121" t="s">
        <v>47</v>
      </c>
      <c r="B234" s="92" t="str">
        <f>IF(E234="","",VLOOKUP(E234,[1]PROJECTES!$C$14:$G$5000,2,FALSE))</f>
        <v>INPPOZ</v>
      </c>
      <c r="C234" s="121" t="s">
        <v>149</v>
      </c>
      <c r="D234" s="93" t="str">
        <f>IF(E234="","",VLOOKUP(E234,[1]PROJECTES!$C$14:$G$5000,5,FALSE))</f>
        <v>MANTENIMIENTO SW SCADA TEDIS.Net INPECUARIAS 02/01/2.018-31/12/2.018</v>
      </c>
      <c r="E234" s="117">
        <v>4475</v>
      </c>
      <c r="F234" s="95"/>
      <c r="G234" s="96" t="str">
        <f>IF(E234="","",VLOOKUP(E234,[1]PROJECTES!$C$14:$G$5000,4,FALSE))</f>
        <v>TA</v>
      </c>
      <c r="H234" s="118" t="s">
        <v>47</v>
      </c>
      <c r="I234" s="97" t="str">
        <f>IF(H234="","",VLOOKUP(H234,BD!B$2:C$16,2,FALSE))</f>
        <v>E</v>
      </c>
      <c r="J234" s="98">
        <v>43476</v>
      </c>
      <c r="K234" s="135">
        <f t="shared" si="8"/>
        <v>2</v>
      </c>
      <c r="L234" s="99" t="str">
        <f t="shared" ca="1" si="9"/>
        <v>-</v>
      </c>
      <c r="M234" s="93">
        <f>IF(E234="","",VLOOKUP(E234,[1]PROJECTES!$C$14:$Z$5000,21,FALSE))</f>
        <v>43465</v>
      </c>
      <c r="N234" s="100">
        <v>3</v>
      </c>
      <c r="O234" s="72" t="s">
        <v>229</v>
      </c>
      <c r="P234" s="101">
        <v>15</v>
      </c>
      <c r="Q234" s="132" t="s">
        <v>43</v>
      </c>
      <c r="R234" s="131" t="s">
        <v>384</v>
      </c>
      <c r="S234" s="91"/>
    </row>
    <row r="235" spans="1:19" s="104" customFormat="1" ht="12.75" customHeight="1" x14ac:dyDescent="0.25">
      <c r="A235" s="121" t="s">
        <v>47</v>
      </c>
      <c r="B235" s="92" t="str">
        <f>IF(E235="","",VLOOKUP(E235,[1]PROJECTES!$C$14:$G$5000,2,FALSE))</f>
        <v>ELECON</v>
      </c>
      <c r="C235" s="121" t="s">
        <v>92</v>
      </c>
      <c r="D235" s="93" t="str">
        <f>IF(E235="","",VLOOKUP(E235,[1]PROJECTES!$C$14:$G$5000,5,FALSE))</f>
        <v>CC SCADA TEDIS.Net CONILENSE v1.1</v>
      </c>
      <c r="E235" s="117">
        <v>5013</v>
      </c>
      <c r="F235" s="95"/>
      <c r="G235" s="96" t="str">
        <f>IF(E235="","",VLOOKUP(E235,[1]PROJECTES!$C$14:$G$5000,4,FALSE))</f>
        <v>OB</v>
      </c>
      <c r="H235" s="118" t="s">
        <v>47</v>
      </c>
      <c r="I235" s="97" t="str">
        <f>IF(H235="","",VLOOKUP(H235,BD!B$2:C$16,2,FALSE))</f>
        <v>E</v>
      </c>
      <c r="J235" s="149">
        <v>43476</v>
      </c>
      <c r="K235" s="135">
        <f t="shared" si="8"/>
        <v>2</v>
      </c>
      <c r="L235" s="99">
        <f t="shared" ca="1" si="9"/>
        <v>-179</v>
      </c>
      <c r="M235" s="93">
        <f>IF(E235="","",VLOOKUP(E235,[1]PROJECTES!$C$14:$Z$5000,21,FALSE))</f>
        <v>43441</v>
      </c>
      <c r="N235" s="100">
        <v>0</v>
      </c>
      <c r="O235" s="72" t="s">
        <v>229</v>
      </c>
      <c r="P235" s="101">
        <v>15</v>
      </c>
      <c r="Q235" s="132" t="s">
        <v>37</v>
      </c>
      <c r="R235" s="131" t="s">
        <v>385</v>
      </c>
      <c r="S235" s="91"/>
    </row>
    <row r="236" spans="1:19" s="104" customFormat="1" ht="12.75" customHeight="1" x14ac:dyDescent="0.25">
      <c r="A236" s="121" t="s">
        <v>47</v>
      </c>
      <c r="B236" s="92" t="str">
        <f>IF(E236="","",VLOOKUP(E236,[1]PROJECTES!$C$14:$G$5000,2,FALSE))</f>
        <v>ELEBER</v>
      </c>
      <c r="C236" s="121" t="s">
        <v>74</v>
      </c>
      <c r="D236" s="93" t="str">
        <f>IF(E236="","",VLOOKUP(E236,[1]PROJECTES!$C$14:$G$5000,5,FALSE))</f>
        <v>Inst. y PEM RTU IAT LAS VARGAS-ALBONDON v1.0</v>
      </c>
      <c r="E236" s="117">
        <v>4862</v>
      </c>
      <c r="F236" s="95"/>
      <c r="G236" s="96" t="str">
        <f>IF(E236="","",VLOOKUP(E236,[1]PROJECTES!$C$14:$G$5000,4,FALSE))</f>
        <v>TA</v>
      </c>
      <c r="H236" s="118" t="s">
        <v>47</v>
      </c>
      <c r="I236" s="97" t="str">
        <f>IF(H236="","",VLOOKUP(H236,BD!B$2:C$16,2,FALSE))</f>
        <v>E</v>
      </c>
      <c r="J236" s="98">
        <v>43476</v>
      </c>
      <c r="K236" s="135">
        <f t="shared" si="8"/>
        <v>2</v>
      </c>
      <c r="L236" s="99" t="str">
        <f t="shared" ca="1" si="9"/>
        <v>-</v>
      </c>
      <c r="M236" s="93">
        <f>IF(E236="","",VLOOKUP(E236,[1]PROJECTES!$C$14:$Z$5000,21,FALSE))</f>
        <v>43523</v>
      </c>
      <c r="N236" s="100">
        <v>1</v>
      </c>
      <c r="O236" s="72" t="s">
        <v>229</v>
      </c>
      <c r="P236" s="101">
        <v>0</v>
      </c>
      <c r="Q236" s="132" t="s">
        <v>32</v>
      </c>
      <c r="R236" s="131" t="s">
        <v>386</v>
      </c>
      <c r="S236" s="91"/>
    </row>
    <row r="237" spans="1:19" s="104" customFormat="1" ht="12.75" customHeight="1" x14ac:dyDescent="0.25">
      <c r="A237" s="121" t="s">
        <v>21</v>
      </c>
      <c r="B237" s="92" t="str">
        <f>IF(E237="","",VLOOKUP(E237,[1]PROJECTES!$C$14:$G$5000,2,FALSE))</f>
        <v>SITEL</v>
      </c>
      <c r="C237" s="121" t="s">
        <v>149</v>
      </c>
      <c r="D237" s="93" t="str">
        <f>IF(E237="","",VLOOKUP(E237,[1]PROJECTES!$C$14:$G$5000,5,FALSE))</f>
        <v>GESTIO DE MAGATZEM</v>
      </c>
      <c r="E237" s="117" t="s">
        <v>305</v>
      </c>
      <c r="F237" s="95"/>
      <c r="G237" s="96" t="str">
        <f>IF(E237="","",VLOOKUP(E237,[1]PROJECTES!$C$14:$G$5000,4,FALSE))</f>
        <v>OB</v>
      </c>
      <c r="H237" s="118" t="s">
        <v>21</v>
      </c>
      <c r="I237" s="97" t="str">
        <f>IF(H237="","",VLOOKUP(H237,BD!B$2:C$16,2,FALSE))</f>
        <v>P</v>
      </c>
      <c r="J237" s="98">
        <v>43476</v>
      </c>
      <c r="K237" s="135">
        <f t="shared" si="8"/>
        <v>2</v>
      </c>
      <c r="L237" s="99">
        <f t="shared" ca="1" si="9"/>
        <v>210</v>
      </c>
      <c r="M237" s="93">
        <f>IF(E237="","",VLOOKUP(E237,[1]PROJECTES!$C$14:$Z$5000,21,FALSE))</f>
        <v>43830</v>
      </c>
      <c r="N237" s="100">
        <v>0</v>
      </c>
      <c r="O237" s="72" t="s">
        <v>229</v>
      </c>
      <c r="P237" s="101">
        <v>30</v>
      </c>
      <c r="Q237" s="132" t="s">
        <v>49</v>
      </c>
      <c r="R237" s="102" t="s">
        <v>395</v>
      </c>
      <c r="S237" s="91"/>
    </row>
    <row r="238" spans="1:19" s="104" customFormat="1" ht="12.75" customHeight="1" x14ac:dyDescent="0.25">
      <c r="A238" s="121" t="s">
        <v>21</v>
      </c>
      <c r="B238" s="92" t="str">
        <f>IF(E238="","",VLOOKUP(E238,[1]PROJECTES!$C$14:$G$5000,2,FALSE))</f>
        <v>PEUSA</v>
      </c>
      <c r="C238" s="121" t="s">
        <v>150</v>
      </c>
      <c r="D238" s="93" t="str">
        <f>IF(E238="","",VLOOKUP(E238,[1]PROJECTES!$C$14:$G$5000,5,FALSE))</f>
        <v xml:space="preserve">Reparacio RTU CAP32  IAT ARRANCADA D'ESTAMARIU N/S 666-2009 </v>
      </c>
      <c r="E238" s="117">
        <v>5129</v>
      </c>
      <c r="F238" s="95"/>
      <c r="G238" s="96" t="str">
        <f>IF(E238="","",VLOOKUP(E238,[1]PROJECTES!$C$14:$G$5000,4,FALSE))</f>
        <v>TA</v>
      </c>
      <c r="H238" s="118" t="s">
        <v>21</v>
      </c>
      <c r="I238" s="97" t="str">
        <f>IF(H238="","",VLOOKUP(H238,BD!B$2:C$16,2,FALSE))</f>
        <v>P</v>
      </c>
      <c r="J238" s="98">
        <v>43476</v>
      </c>
      <c r="K238" s="135">
        <f t="shared" si="8"/>
        <v>2</v>
      </c>
      <c r="L238" s="99" t="str">
        <f t="shared" ca="1" si="9"/>
        <v>-</v>
      </c>
      <c r="M238" s="93">
        <f>IF(E238="","",VLOOKUP(E238,[1]PROJECTES!$C$14:$Z$5000,21,FALSE))</f>
        <v>43493</v>
      </c>
      <c r="N238" s="100">
        <v>1</v>
      </c>
      <c r="O238" s="72" t="s">
        <v>229</v>
      </c>
      <c r="P238" s="101">
        <v>15</v>
      </c>
      <c r="Q238" s="132" t="s">
        <v>57</v>
      </c>
      <c r="R238" s="102" t="s">
        <v>397</v>
      </c>
      <c r="S238" s="91"/>
    </row>
    <row r="239" spans="1:19" s="104" customFormat="1" ht="12.75" customHeight="1" x14ac:dyDescent="0.25">
      <c r="A239" s="121" t="s">
        <v>21</v>
      </c>
      <c r="B239" s="92" t="str">
        <f>IF(E239="","",VLOOKUP(E239,[1]PROJECTES!$C$14:$G$5000,2,FALSE))</f>
        <v>SITEL</v>
      </c>
      <c r="C239" s="121" t="s">
        <v>181</v>
      </c>
      <c r="D239" s="93" t="str">
        <f>IF(E239="","",VLOOKUP(E239,[1]PROJECTES!$C$14:$G$5000,5,FALSE))</f>
        <v>INFRAESTRUCTURA</v>
      </c>
      <c r="E239" s="117" t="s">
        <v>289</v>
      </c>
      <c r="F239" s="95"/>
      <c r="G239" s="96" t="str">
        <f>IF(E239="","",VLOOKUP(E239,[1]PROJECTES!$C$14:$G$5000,4,FALSE))</f>
        <v>OB</v>
      </c>
      <c r="H239" s="118" t="s">
        <v>21</v>
      </c>
      <c r="I239" s="97" t="str">
        <f>IF(H239="","",VLOOKUP(H239,BD!B$2:C$16,2,FALSE))</f>
        <v>P</v>
      </c>
      <c r="J239" s="98">
        <v>43476</v>
      </c>
      <c r="K239" s="135">
        <f t="shared" si="8"/>
        <v>2</v>
      </c>
      <c r="L239" s="99">
        <f t="shared" ca="1" si="9"/>
        <v>210</v>
      </c>
      <c r="M239" s="93">
        <f>IF(E239="","",VLOOKUP(E239,[1]PROJECTES!$C$14:$Z$5000,21,FALSE))</f>
        <v>43830</v>
      </c>
      <c r="N239" s="100">
        <v>0</v>
      </c>
      <c r="O239" s="72" t="s">
        <v>229</v>
      </c>
      <c r="P239" s="101">
        <v>25</v>
      </c>
      <c r="Q239" s="132" t="s">
        <v>57</v>
      </c>
      <c r="R239" s="131" t="s">
        <v>398</v>
      </c>
      <c r="S239" s="91"/>
    </row>
    <row r="240" spans="1:19" s="104" customFormat="1" ht="12.75" customHeight="1" x14ac:dyDescent="0.25">
      <c r="A240" s="121" t="s">
        <v>21</v>
      </c>
      <c r="B240" s="92" t="str">
        <f>IF(E240="","",VLOOKUP(E240,[1]PROJECTES!$C$14:$G$5000,2,FALSE))</f>
        <v>SITEL</v>
      </c>
      <c r="C240" s="121" t="s">
        <v>181</v>
      </c>
      <c r="D240" s="93" t="str">
        <f>IF(E240="","",VLOOKUP(E240,[1]PROJECTES!$C$14:$G$5000,5,FALSE))</f>
        <v>GESTIO DE MAGATZEM</v>
      </c>
      <c r="E240" s="117" t="s">
        <v>305</v>
      </c>
      <c r="F240" s="95"/>
      <c r="G240" s="96" t="str">
        <f>IF(E240="","",VLOOKUP(E240,[1]PROJECTES!$C$14:$G$5000,4,FALSE))</f>
        <v>OB</v>
      </c>
      <c r="H240" s="118" t="s">
        <v>21</v>
      </c>
      <c r="I240" s="97" t="str">
        <f>IF(H240="","",VLOOKUP(H240,BD!B$2:C$16,2,FALSE))</f>
        <v>P</v>
      </c>
      <c r="J240" s="98">
        <v>43476</v>
      </c>
      <c r="K240" s="135">
        <f t="shared" si="8"/>
        <v>2</v>
      </c>
      <c r="L240" s="99">
        <f t="shared" ca="1" si="9"/>
        <v>210</v>
      </c>
      <c r="M240" s="93">
        <f>IF(E240="","",VLOOKUP(E240,[1]PROJECTES!$C$14:$Z$5000,21,FALSE))</f>
        <v>43830</v>
      </c>
      <c r="N240" s="100">
        <v>4</v>
      </c>
      <c r="O240" s="72" t="s">
        <v>229</v>
      </c>
      <c r="P240" s="101">
        <v>10</v>
      </c>
      <c r="Q240" s="132" t="s">
        <v>49</v>
      </c>
      <c r="R240" s="102" t="s">
        <v>399</v>
      </c>
      <c r="S240" s="91"/>
    </row>
    <row r="241" spans="1:19" s="104" customFormat="1" ht="12.75" customHeight="1" x14ac:dyDescent="0.25">
      <c r="A241" s="121" t="s">
        <v>12</v>
      </c>
      <c r="B241" s="92" t="str">
        <f>IF(E241="","",VLOOKUP(E241,[1]PROJECTES!$C$14:$G$5000,2,FALSE))</f>
        <v>EMSA</v>
      </c>
      <c r="C241" s="121" t="s">
        <v>135</v>
      </c>
      <c r="D241" s="93" t="str">
        <f>IF(E241="","",VLOOKUP(E241,[1]PROJECTES!$C$14:$G$5000,5,FALSE))</f>
        <v>MANTENIMENT SCADA TEDIS.Net EMSA 01/03/2018 - 28/02/2019</v>
      </c>
      <c r="E241" s="117">
        <v>4617</v>
      </c>
      <c r="F241" s="95"/>
      <c r="G241" s="96" t="str">
        <f>IF(E241="","",VLOOKUP(E241,[1]PROJECTES!$C$14:$G$5000,4,FALSE))</f>
        <v>TA</v>
      </c>
      <c r="H241" s="118" t="s">
        <v>12</v>
      </c>
      <c r="I241" s="97" t="str">
        <f>IF(H241="","",VLOOKUP(H241,BD!B$2:C$16,2,FALSE))</f>
        <v>E</v>
      </c>
      <c r="J241" s="98">
        <v>43476</v>
      </c>
      <c r="K241" s="135">
        <f t="shared" si="8"/>
        <v>2</v>
      </c>
      <c r="L241" s="99" t="str">
        <f t="shared" ca="1" si="9"/>
        <v>-</v>
      </c>
      <c r="M241" s="93">
        <f>IF(E241="","",VLOOKUP(E241,[1]PROJECTES!$C$14:$Z$5000,21,FALSE))</f>
        <v>43524</v>
      </c>
      <c r="N241" s="100">
        <v>1</v>
      </c>
      <c r="O241" s="72" t="s">
        <v>229</v>
      </c>
      <c r="P241" s="101">
        <v>0</v>
      </c>
      <c r="Q241" s="132" t="s">
        <v>7</v>
      </c>
      <c r="R241" s="131" t="s">
        <v>402</v>
      </c>
      <c r="S241" s="91"/>
    </row>
    <row r="242" spans="1:19" s="104" customFormat="1" ht="12.75" customHeight="1" x14ac:dyDescent="0.25">
      <c r="A242" s="121" t="s">
        <v>12</v>
      </c>
      <c r="B242" s="92" t="str">
        <f>IF(E242="","",VLOOKUP(E242,[1]PROJECTES!$C$14:$G$5000,2,FALSE))</f>
        <v>SITEL</v>
      </c>
      <c r="C242" s="121" t="s">
        <v>181</v>
      </c>
      <c r="D242" s="93" t="str">
        <f>IF(E242="","",VLOOKUP(E242,[1]PROJECTES!$C$14:$G$5000,5,FALSE))</f>
        <v>INFRAESTRUCTURA</v>
      </c>
      <c r="E242" s="117" t="s">
        <v>317</v>
      </c>
      <c r="F242" s="95"/>
      <c r="G242" s="96" t="str">
        <f>IF(E242="","",VLOOKUP(E242,[1]PROJECTES!$C$14:$G$5000,4,FALSE))</f>
        <v>OB</v>
      </c>
      <c r="H242" s="118" t="s">
        <v>12</v>
      </c>
      <c r="I242" s="97" t="str">
        <f>IF(H242="","",VLOOKUP(H242,BD!B$2:C$16,2,FALSE))</f>
        <v>E</v>
      </c>
      <c r="J242" s="98">
        <v>43476</v>
      </c>
      <c r="K242" s="135">
        <f t="shared" si="8"/>
        <v>2</v>
      </c>
      <c r="L242" s="99">
        <f t="shared" ca="1" si="9"/>
        <v>210</v>
      </c>
      <c r="M242" s="93">
        <f>IF(E242="","",VLOOKUP(E242,[1]PROJECTES!$C$14:$Z$5000,21,FALSE))</f>
        <v>43830</v>
      </c>
      <c r="N242" s="100">
        <v>2</v>
      </c>
      <c r="O242" s="72" t="s">
        <v>229</v>
      </c>
      <c r="P242" s="101">
        <v>0</v>
      </c>
      <c r="Q242" s="132" t="s">
        <v>7</v>
      </c>
      <c r="R242" s="131" t="s">
        <v>400</v>
      </c>
      <c r="S242" s="91"/>
    </row>
    <row r="243" spans="1:19" s="104" customFormat="1" ht="12.75" customHeight="1" x14ac:dyDescent="0.25">
      <c r="A243" s="121" t="s">
        <v>12</v>
      </c>
      <c r="B243" s="92" t="str">
        <f>IF(E243="","",VLOOKUP(E243,[1]PROJECTES!$C$14:$G$5000,2,FALSE))</f>
        <v>SITEL</v>
      </c>
      <c r="C243" s="121" t="s">
        <v>181</v>
      </c>
      <c r="D243" s="93" t="str">
        <f>IF(E243="","",VLOOKUP(E243,[1]PROJECTES!$C$14:$G$5000,5,FALSE))</f>
        <v>INFRAESTRUCTURA</v>
      </c>
      <c r="E243" s="117" t="s">
        <v>317</v>
      </c>
      <c r="F243" s="95"/>
      <c r="G243" s="96" t="str">
        <f>IF(E243="","",VLOOKUP(E243,[1]PROJECTES!$C$14:$G$5000,4,FALSE))</f>
        <v>OB</v>
      </c>
      <c r="H243" s="118" t="s">
        <v>12</v>
      </c>
      <c r="I243" s="97" t="str">
        <f>IF(H243="","",VLOOKUP(H243,BD!B$2:C$16,2,FALSE))</f>
        <v>E</v>
      </c>
      <c r="J243" s="123">
        <v>43476</v>
      </c>
      <c r="K243" s="135">
        <f t="shared" si="8"/>
        <v>2</v>
      </c>
      <c r="L243" s="99">
        <f t="shared" ca="1" si="9"/>
        <v>210</v>
      </c>
      <c r="M243" s="93">
        <f>IF(E243="","",VLOOKUP(E243,[1]PROJECTES!$C$14:$Z$5000,21,FALSE))</f>
        <v>43830</v>
      </c>
      <c r="N243" s="100">
        <v>1</v>
      </c>
      <c r="O243" s="72" t="s">
        <v>229</v>
      </c>
      <c r="P243" s="101">
        <v>0</v>
      </c>
      <c r="Q243" s="132" t="s">
        <v>37</v>
      </c>
      <c r="R243" s="131" t="s">
        <v>401</v>
      </c>
      <c r="S243" s="91"/>
    </row>
    <row r="244" spans="1:19" s="104" customFormat="1" ht="12.75" customHeight="1" x14ac:dyDescent="0.25">
      <c r="A244" s="121" t="s">
        <v>12</v>
      </c>
      <c r="B244" s="92" t="str">
        <f>IF(E244="","",VLOOKUP(E244,[1]PROJECTES!$C$14:$G$5000,2,FALSE))</f>
        <v>SITEL</v>
      </c>
      <c r="C244" s="121" t="s">
        <v>181</v>
      </c>
      <c r="D244" s="93" t="str">
        <f>IF(E244="","",VLOOKUP(E244,[1]PROJECTES!$C$14:$G$5000,5,FALSE))</f>
        <v>DESENVOLUPAMENT SW TEDIS.Net, AutomationScriptService v1.49</v>
      </c>
      <c r="E244" s="117" t="s">
        <v>1358</v>
      </c>
      <c r="F244" s="95"/>
      <c r="G244" s="96" t="str">
        <f>IF(E244="","",VLOOKUP(E244,[1]PROJECTES!$C$14:$G$5000,4,FALSE))</f>
        <v>OB</v>
      </c>
      <c r="H244" s="118" t="s">
        <v>12</v>
      </c>
      <c r="I244" s="97" t="str">
        <f>IF(H244="","",VLOOKUP(H244,BD!B$2:C$16,2,FALSE))</f>
        <v>E</v>
      </c>
      <c r="J244" s="98">
        <v>43476</v>
      </c>
      <c r="K244" s="135">
        <f t="shared" si="8"/>
        <v>2</v>
      </c>
      <c r="L244" s="99">
        <f t="shared" ca="1" si="9"/>
        <v>-67</v>
      </c>
      <c r="M244" s="93">
        <f>IF(E244="","",VLOOKUP(E244,[1]PROJECTES!$C$14:$Z$5000,21,FALSE))</f>
        <v>43553</v>
      </c>
      <c r="N244" s="100">
        <v>2</v>
      </c>
      <c r="O244" s="72" t="s">
        <v>229</v>
      </c>
      <c r="P244" s="101">
        <v>15</v>
      </c>
      <c r="Q244" s="132" t="s">
        <v>15</v>
      </c>
      <c r="R244" s="131" t="s">
        <v>403</v>
      </c>
      <c r="S244" s="91"/>
    </row>
    <row r="245" spans="1:19" s="104" customFormat="1" ht="12.75" customHeight="1" x14ac:dyDescent="0.25">
      <c r="A245" s="121" t="s">
        <v>12</v>
      </c>
      <c r="B245" s="92" t="str">
        <f>IF(E245="","",VLOOKUP(E245,[1]PROJECTES!$C$14:$G$5000,2,FALSE))</f>
        <v>EYPESA</v>
      </c>
      <c r="C245" s="121" t="s">
        <v>106</v>
      </c>
      <c r="D245" s="93" t="str">
        <f>IF(E245="","",VLOOKUP(E245,[1]PROJECTES!$C$14:$G$5000,5,FALSE))</f>
        <v>SITEL Ref.SUPORT TEC. PROJ. RESOLvD-2018</v>
      </c>
      <c r="E245" s="117">
        <v>4867</v>
      </c>
      <c r="F245" s="95"/>
      <c r="G245" s="96" t="str">
        <f>IF(E245="","",VLOOKUP(E245,[1]PROJECTES!$C$14:$G$5000,4,FALSE))</f>
        <v>OB</v>
      </c>
      <c r="H245" s="118" t="s">
        <v>12</v>
      </c>
      <c r="I245" s="97" t="str">
        <f>IF(H245="","",VLOOKUP(H245,BD!B$2:C$16,2,FALSE))</f>
        <v>E</v>
      </c>
      <c r="J245" s="98">
        <v>43476</v>
      </c>
      <c r="K245" s="135">
        <f t="shared" si="8"/>
        <v>2</v>
      </c>
      <c r="L245" s="99">
        <f t="shared" ca="1" si="9"/>
        <v>-155</v>
      </c>
      <c r="M245" s="93">
        <f>IF(E245="","",VLOOKUP(E245,[1]PROJECTES!$C$14:$Z$5000,21,FALSE))</f>
        <v>43465</v>
      </c>
      <c r="N245" s="100">
        <v>1</v>
      </c>
      <c r="O245" s="72" t="s">
        <v>229</v>
      </c>
      <c r="P245" s="101">
        <v>0</v>
      </c>
      <c r="Q245" s="132" t="s">
        <v>23</v>
      </c>
      <c r="R245" s="131" t="s">
        <v>817</v>
      </c>
      <c r="S245" s="91"/>
    </row>
    <row r="246" spans="1:19" s="104" customFormat="1" ht="12.75" customHeight="1" x14ac:dyDescent="0.25">
      <c r="A246" s="121" t="s">
        <v>12</v>
      </c>
      <c r="B246" s="92" t="str">
        <f>IF(E246="","",VLOOKUP(E246,[1]PROJECTES!$C$14:$G$5000,2,FALSE))</f>
        <v>SITEL</v>
      </c>
      <c r="C246" s="121" t="s">
        <v>151</v>
      </c>
      <c r="D246" s="93" t="str">
        <f>IF(E246="","",VLOOKUP(E246,[1]PROJECTES!$C$14:$G$5000,5,FALSE))</f>
        <v>SOPORT DEPARTAMENT COMERCIAL</v>
      </c>
      <c r="E246" s="117" t="s">
        <v>343</v>
      </c>
      <c r="F246" s="95"/>
      <c r="G246" s="96" t="str">
        <f>IF(E246="","",VLOOKUP(E246,[1]PROJECTES!$C$14:$G$5000,4,FALSE))</f>
        <v>OB</v>
      </c>
      <c r="H246" s="118" t="s">
        <v>12</v>
      </c>
      <c r="I246" s="97" t="str">
        <f>IF(H246="","",VLOOKUP(H246,BD!B$2:C$16,2,FALSE))</f>
        <v>E</v>
      </c>
      <c r="J246" s="98">
        <v>43476</v>
      </c>
      <c r="K246" s="135">
        <f t="shared" si="8"/>
        <v>2</v>
      </c>
      <c r="L246" s="99">
        <f t="shared" ca="1" si="9"/>
        <v>210</v>
      </c>
      <c r="M246" s="93">
        <f>IF(E246="","",VLOOKUP(E246,[1]PROJECTES!$C$14:$Z$5000,21,FALSE))</f>
        <v>43830</v>
      </c>
      <c r="N246" s="100">
        <v>0</v>
      </c>
      <c r="O246" s="72" t="s">
        <v>229</v>
      </c>
      <c r="P246" s="101">
        <v>30</v>
      </c>
      <c r="Q246" s="132" t="s">
        <v>11</v>
      </c>
      <c r="R246" s="131" t="s">
        <v>404</v>
      </c>
      <c r="S246" s="91"/>
    </row>
    <row r="247" spans="1:19" s="104" customFormat="1" ht="12.75" customHeight="1" x14ac:dyDescent="0.25">
      <c r="A247" s="121" t="s">
        <v>12</v>
      </c>
      <c r="B247" s="92" t="str">
        <f>IF(E247="","",VLOOKUP(E247,[1]PROJECTES!$C$14:$G$5000,2,FALSE))</f>
        <v>EMSA</v>
      </c>
      <c r="C247" s="121" t="s">
        <v>135</v>
      </c>
      <c r="D247" s="93" t="str">
        <f>IF(E247="","",VLOOKUP(E247,[1]PROJECTES!$C$14:$G$5000,5,FALSE))</f>
        <v>RTU S.E. MAS DE LAS MATAS v4.0</v>
      </c>
      <c r="E247" s="117">
        <v>5069</v>
      </c>
      <c r="F247" s="95"/>
      <c r="G247" s="96" t="str">
        <f>IF(E247="","",VLOOKUP(E247,[1]PROJECTES!$C$14:$G$5000,4,FALSE))</f>
        <v>OB</v>
      </c>
      <c r="H247" s="118" t="s">
        <v>12</v>
      </c>
      <c r="I247" s="97" t="str">
        <f>IF(H247="","",VLOOKUP(H247,BD!B$2:C$16,2,FALSE))</f>
        <v>E</v>
      </c>
      <c r="J247" s="98">
        <v>43476</v>
      </c>
      <c r="K247" s="135">
        <f t="shared" si="8"/>
        <v>2</v>
      </c>
      <c r="L247" s="99">
        <f t="shared" ca="1" si="9"/>
        <v>-124</v>
      </c>
      <c r="M247" s="93">
        <f>IF(E247="","",VLOOKUP(E247,[1]PROJECTES!$C$14:$Z$5000,21,FALSE))</f>
        <v>43496</v>
      </c>
      <c r="N247" s="100">
        <v>0</v>
      </c>
      <c r="O247" s="72" t="s">
        <v>229</v>
      </c>
      <c r="P247" s="101">
        <v>15</v>
      </c>
      <c r="Q247" s="132" t="s">
        <v>37</v>
      </c>
      <c r="R247" s="131" t="s">
        <v>405</v>
      </c>
      <c r="S247" s="91"/>
    </row>
    <row r="248" spans="1:19" s="104" customFormat="1" ht="12.75" customHeight="1" x14ac:dyDescent="0.25">
      <c r="A248" s="121"/>
      <c r="B248" s="92" t="str">
        <f>IF(E248="","",VLOOKUP(E248,[1]PROJECTES!$C$14:$G$5000,2,FALSE))</f>
        <v>SITEL</v>
      </c>
      <c r="C248" s="121" t="s">
        <v>64</v>
      </c>
      <c r="D248" s="93" t="str">
        <f>IF(E248="","",VLOOKUP(E248,[1]PROJECTES!$C$14:$G$5000,5,FALSE))</f>
        <v>PENDENT D'ASSIGNAR</v>
      </c>
      <c r="E248" s="117" t="s">
        <v>396</v>
      </c>
      <c r="F248" s="95"/>
      <c r="G248" s="96" t="str">
        <f>IF(E248="","",VLOOKUP(E248,[1]PROJECTES!$C$14:$G$5000,4,FALSE))</f>
        <v>OB</v>
      </c>
      <c r="H248" s="118" t="s">
        <v>17</v>
      </c>
      <c r="I248" s="97" t="str">
        <f>IF(H248="","",VLOOKUP(H248,BD!B$2:C$16,2,FALSE))</f>
        <v>E</v>
      </c>
      <c r="J248" s="98">
        <v>43564</v>
      </c>
      <c r="K248" s="135">
        <f t="shared" si="8"/>
        <v>15</v>
      </c>
      <c r="L248" s="99">
        <f t="shared" ca="1" si="9"/>
        <v>210</v>
      </c>
      <c r="M248" s="93">
        <f>IF(E248="","",VLOOKUP(E248,[1]PROJECTES!$C$14:$Z$5000,21,FALSE))</f>
        <v>43830</v>
      </c>
      <c r="N248" s="100">
        <v>3</v>
      </c>
      <c r="O248" s="72" t="s">
        <v>229</v>
      </c>
      <c r="P248" s="101">
        <v>15</v>
      </c>
      <c r="Q248" s="132" t="s">
        <v>65</v>
      </c>
      <c r="R248" s="102" t="s">
        <v>1474</v>
      </c>
      <c r="S248" s="91"/>
    </row>
    <row r="249" spans="1:19" s="104" customFormat="1" ht="12.75" customHeight="1" x14ac:dyDescent="0.25">
      <c r="A249" s="121"/>
      <c r="B249" s="92" t="str">
        <f>IF(E249="","",VLOOKUP(E249,[1]PROJECTES!$C$14:$G$5000,2,FALSE))</f>
        <v>SITEL</v>
      </c>
      <c r="C249" s="121" t="s">
        <v>64</v>
      </c>
      <c r="D249" s="93" t="str">
        <f>IF(E249="","",VLOOKUP(E249,[1]PROJECTES!$C$14:$G$5000,5,FALSE))</f>
        <v>PENDENT D'ASSIGNAR</v>
      </c>
      <c r="E249" s="117" t="s">
        <v>396</v>
      </c>
      <c r="F249" s="95"/>
      <c r="G249" s="96" t="str">
        <f>IF(E249="","",VLOOKUP(E249,[1]PROJECTES!$C$14:$G$5000,4,FALSE))</f>
        <v>OB</v>
      </c>
      <c r="H249" s="118" t="s">
        <v>17</v>
      </c>
      <c r="I249" s="97" t="str">
        <f>IF(H249="","",VLOOKUP(H249,BD!B$2:C$16,2,FALSE))</f>
        <v>E</v>
      </c>
      <c r="J249" s="98">
        <v>43566</v>
      </c>
      <c r="K249" s="135">
        <f t="shared" si="8"/>
        <v>15</v>
      </c>
      <c r="L249" s="99">
        <f t="shared" ca="1" si="9"/>
        <v>210</v>
      </c>
      <c r="M249" s="93">
        <f>IF(E249="","",VLOOKUP(E249,[1]PROJECTES!$C$14:$Z$5000,21,FALSE))</f>
        <v>43830</v>
      </c>
      <c r="N249" s="100"/>
      <c r="O249" s="72" t="s">
        <v>229</v>
      </c>
      <c r="P249" s="101">
        <v>15</v>
      </c>
      <c r="Q249" s="132" t="s">
        <v>65</v>
      </c>
      <c r="R249" s="102" t="s">
        <v>1474</v>
      </c>
      <c r="S249" s="91"/>
    </row>
    <row r="250" spans="1:19" s="104" customFormat="1" ht="12.75" customHeight="1" x14ac:dyDescent="0.25">
      <c r="A250" s="121"/>
      <c r="B250" s="92" t="str">
        <f>IF(E250="","",VLOOKUP(E250,[1]PROJECTES!$C$14:$G$5000,2,FALSE))</f>
        <v>SITEL</v>
      </c>
      <c r="C250" s="121" t="s">
        <v>64</v>
      </c>
      <c r="D250" s="93" t="str">
        <f>IF(E250="","",VLOOKUP(E250,[1]PROJECTES!$C$14:$G$5000,5,FALSE))</f>
        <v>PENDENT D'ASSIGNAR</v>
      </c>
      <c r="E250" s="117" t="s">
        <v>396</v>
      </c>
      <c r="F250" s="95"/>
      <c r="G250" s="96" t="str">
        <f>IF(E250="","",VLOOKUP(E250,[1]PROJECTES!$C$14:$G$5000,4,FALSE))</f>
        <v>OB</v>
      </c>
      <c r="H250" s="118" t="s">
        <v>17</v>
      </c>
      <c r="I250" s="97" t="str">
        <f>IF(H250="","",VLOOKUP(H250,BD!B$2:C$16,2,FALSE))</f>
        <v>E</v>
      </c>
      <c r="J250" s="98">
        <v>43567</v>
      </c>
      <c r="K250" s="135">
        <f t="shared" si="8"/>
        <v>15</v>
      </c>
      <c r="L250" s="99">
        <f t="shared" ca="1" si="9"/>
        <v>210</v>
      </c>
      <c r="M250" s="93">
        <f>IF(E250="","",VLOOKUP(E250,[1]PROJECTES!$C$14:$Z$5000,21,FALSE))</f>
        <v>43830</v>
      </c>
      <c r="N250" s="100">
        <v>1</v>
      </c>
      <c r="O250" s="72" t="s">
        <v>229</v>
      </c>
      <c r="P250" s="101">
        <v>0</v>
      </c>
      <c r="Q250" s="132" t="s">
        <v>65</v>
      </c>
      <c r="R250" s="168" t="s">
        <v>1474</v>
      </c>
      <c r="S250" s="91"/>
    </row>
    <row r="251" spans="1:19" s="104" customFormat="1" ht="12.75" customHeight="1" x14ac:dyDescent="0.25">
      <c r="A251" s="121"/>
      <c r="B251" s="92" t="str">
        <f>IF(E251="","",VLOOKUP(E251,[1]PROJECTES!$C$14:$G$5000,2,FALSE))</f>
        <v>SITEL</v>
      </c>
      <c r="C251" s="121" t="s">
        <v>64</v>
      </c>
      <c r="D251" s="93" t="str">
        <f>IF(E251="","",VLOOKUP(E251,[1]PROJECTES!$C$14:$G$5000,5,FALSE))</f>
        <v>PENDENT D'ASSIGNAR</v>
      </c>
      <c r="E251" s="117" t="s">
        <v>278</v>
      </c>
      <c r="F251" s="95"/>
      <c r="G251" s="96" t="str">
        <f>IF(E251="","",VLOOKUP(E251,[1]PROJECTES!$C$14:$G$5000,4,FALSE))</f>
        <v>OB</v>
      </c>
      <c r="H251" s="118" t="s">
        <v>17</v>
      </c>
      <c r="I251" s="97" t="str">
        <f>IF(H251="","",VLOOKUP(H251,BD!B$2:C$16,2,FALSE))</f>
        <v>E</v>
      </c>
      <c r="J251" s="98">
        <v>43579</v>
      </c>
      <c r="K251" s="135">
        <f t="shared" si="8"/>
        <v>17</v>
      </c>
      <c r="L251" s="99">
        <f t="shared" ca="1" si="9"/>
        <v>210</v>
      </c>
      <c r="M251" s="93">
        <f>IF(E251="","",VLOOKUP(E251,[1]PROJECTES!$C$14:$Z$5000,21,FALSE))</f>
        <v>43830</v>
      </c>
      <c r="N251" s="100"/>
      <c r="O251" s="72" t="s">
        <v>229</v>
      </c>
      <c r="P251" s="101">
        <v>15</v>
      </c>
      <c r="Q251" s="132" t="s">
        <v>65</v>
      </c>
      <c r="R251" s="168" t="s">
        <v>1594</v>
      </c>
      <c r="S251" s="91"/>
    </row>
    <row r="252" spans="1:19" s="104" customFormat="1" ht="12.75" customHeight="1" x14ac:dyDescent="0.25">
      <c r="A252" s="121"/>
      <c r="B252" s="92" t="str">
        <f>IF(E252="","",VLOOKUP(E252,[1]PROJECTES!$C$14:$G$5000,2,FALSE))</f>
        <v>SITEL</v>
      </c>
      <c r="C252" s="121" t="s">
        <v>64</v>
      </c>
      <c r="D252" s="93" t="str">
        <f>IF(E252="","",VLOOKUP(E252,[1]PROJECTES!$C$14:$G$5000,5,FALSE))</f>
        <v>PENDENT D'ASSIGNAR</v>
      </c>
      <c r="E252" s="117" t="s">
        <v>278</v>
      </c>
      <c r="F252" s="95"/>
      <c r="G252" s="96" t="str">
        <f>IF(E252="","",VLOOKUP(E252,[1]PROJECTES!$C$14:$G$5000,4,FALSE))</f>
        <v>OB</v>
      </c>
      <c r="H252" s="118" t="s">
        <v>17</v>
      </c>
      <c r="I252" s="97" t="str">
        <f>IF(H252="","",VLOOKUP(H252,BD!B$2:C$16,2,FALSE))</f>
        <v>E</v>
      </c>
      <c r="J252" s="98">
        <v>43581</v>
      </c>
      <c r="K252" s="135">
        <f t="shared" si="8"/>
        <v>17</v>
      </c>
      <c r="L252" s="99">
        <f t="shared" ca="1" si="9"/>
        <v>210</v>
      </c>
      <c r="M252" s="93">
        <f>IF(E252="","",VLOOKUP(E252,[1]PROJECTES!$C$14:$Z$5000,21,FALSE))</f>
        <v>43830</v>
      </c>
      <c r="N252" s="100">
        <v>1</v>
      </c>
      <c r="O252" s="72" t="s">
        <v>229</v>
      </c>
      <c r="P252" s="101">
        <v>15</v>
      </c>
      <c r="Q252" s="132" t="s">
        <v>65</v>
      </c>
      <c r="R252" s="168" t="s">
        <v>1664</v>
      </c>
      <c r="S252" s="91"/>
    </row>
    <row r="253" spans="1:19" s="104" customFormat="1" ht="12.75" customHeight="1" x14ac:dyDescent="0.25">
      <c r="A253" s="121"/>
      <c r="B253" s="92" t="str">
        <f>IF(E253="","",VLOOKUP(E253,[1]PROJECTES!$C$14:$G$5000,2,FALSE))</f>
        <v>SITEL</v>
      </c>
      <c r="C253" s="121" t="s">
        <v>64</v>
      </c>
      <c r="D253" s="93" t="str">
        <f>IF(E253="","",VLOOKUP(E253,[1]PROJECTES!$C$14:$G$5000,5,FALSE))</f>
        <v>PENDENT D'ASSIGNAR</v>
      </c>
      <c r="E253" s="117" t="s">
        <v>278</v>
      </c>
      <c r="F253" s="95"/>
      <c r="G253" s="96" t="str">
        <f>IF(E253="","",VLOOKUP(E253,[1]PROJECTES!$C$14:$G$5000,4,FALSE))</f>
        <v>OB</v>
      </c>
      <c r="H253" s="118" t="s">
        <v>17</v>
      </c>
      <c r="I253" s="97" t="str">
        <f>IF(H253="","",VLOOKUP(H253,BD!B$2:C$16,2,FALSE))</f>
        <v>E</v>
      </c>
      <c r="J253" s="98">
        <v>43584</v>
      </c>
      <c r="K253" s="135">
        <f t="shared" si="8"/>
        <v>18</v>
      </c>
      <c r="L253" s="99">
        <f t="shared" ca="1" si="9"/>
        <v>210</v>
      </c>
      <c r="M253" s="93">
        <f>IF(E253="","",VLOOKUP(E253,[1]PROJECTES!$C$14:$Z$5000,21,FALSE))</f>
        <v>43830</v>
      </c>
      <c r="N253" s="100">
        <v>3</v>
      </c>
      <c r="O253" s="72" t="s">
        <v>229</v>
      </c>
      <c r="P253" s="101">
        <v>30</v>
      </c>
      <c r="Q253" s="132" t="s">
        <v>59</v>
      </c>
      <c r="R253" s="102" t="s">
        <v>1664</v>
      </c>
      <c r="S253" s="91"/>
    </row>
    <row r="254" spans="1:19" s="104" customFormat="1" ht="12.75" customHeight="1" x14ac:dyDescent="0.25">
      <c r="A254" s="121" t="s">
        <v>17</v>
      </c>
      <c r="B254" s="92" t="str">
        <f>IF(E254="","",VLOOKUP(E254,[1]PROJECTES!$C$14:$G$5000,2,FALSE))</f>
        <v>SITEL</v>
      </c>
      <c r="C254" s="121" t="s">
        <v>70</v>
      </c>
      <c r="D254" s="93" t="str">
        <f>IF(E254="","",VLOOKUP(E254,[1]PROJECTES!$C$14:$G$5000,5,FALSE))</f>
        <v>ATENCIÓ TELEFÓNICA</v>
      </c>
      <c r="E254" s="117" t="s">
        <v>548</v>
      </c>
      <c r="F254" s="95"/>
      <c r="G254" s="96" t="str">
        <f>IF(E254="","",VLOOKUP(E254,[1]PROJECTES!$C$14:$G$5000,4,FALSE))</f>
        <v>OB</v>
      </c>
      <c r="H254" s="118" t="s">
        <v>17</v>
      </c>
      <c r="I254" s="97" t="str">
        <f>IF(H254="","",VLOOKUP(H254,BD!B$2:C$16,2,FALSE))</f>
        <v>E</v>
      </c>
      <c r="J254" s="98">
        <v>43503</v>
      </c>
      <c r="K254" s="135">
        <f t="shared" si="8"/>
        <v>6</v>
      </c>
      <c r="L254" s="99">
        <f t="shared" ca="1" si="9"/>
        <v>210</v>
      </c>
      <c r="M254" s="93">
        <f>IF(E254="","",VLOOKUP(E254,[1]PROJECTES!$C$14:$Z$5000,21,FALSE))</f>
        <v>43830</v>
      </c>
      <c r="N254" s="100">
        <v>0</v>
      </c>
      <c r="O254" s="72" t="s">
        <v>229</v>
      </c>
      <c r="P254" s="101">
        <v>15</v>
      </c>
      <c r="Q254" s="132" t="s">
        <v>59</v>
      </c>
      <c r="R254" s="131" t="s">
        <v>774</v>
      </c>
      <c r="S254" s="91"/>
    </row>
    <row r="255" spans="1:19" s="104" customFormat="1" ht="12.75" customHeight="1" x14ac:dyDescent="0.25">
      <c r="A255" s="121" t="s">
        <v>17</v>
      </c>
      <c r="B255" s="92" t="str">
        <f>IF(E255="","",VLOOKUP(E255,[1]PROJECTES!$C$14:$G$5000,2,FALSE))</f>
        <v>BASENE</v>
      </c>
      <c r="C255" s="121" t="s">
        <v>910</v>
      </c>
      <c r="D255" s="93" t="str">
        <f>IF(E255="","",VLOOKUP(E255,[1]PROJECTES!$C$14:$G$5000,5,FALSE))</f>
        <v>RTU C.T. STA. PAU v3.0</v>
      </c>
      <c r="E255" s="117">
        <v>5152</v>
      </c>
      <c r="F255" s="95"/>
      <c r="G255" s="96" t="str">
        <f>IF(E255="","",VLOOKUP(E255,[1]PROJECTES!$C$14:$G$5000,4,FALSE))</f>
        <v>OB</v>
      </c>
      <c r="H255" s="118" t="s">
        <v>17</v>
      </c>
      <c r="I255" s="97" t="str">
        <f>IF(H255="","",VLOOKUP(H255,BD!B$2:C$16,2,FALSE))</f>
        <v>E</v>
      </c>
      <c r="J255" s="98">
        <v>43517</v>
      </c>
      <c r="K255" s="135">
        <f t="shared" si="8"/>
        <v>8</v>
      </c>
      <c r="L255" s="99">
        <f t="shared" ca="1" si="9"/>
        <v>-81</v>
      </c>
      <c r="M255" s="93">
        <f>IF(E255="","",VLOOKUP(E255,[1]PROJECTES!$C$14:$Z$5000,21,FALSE))</f>
        <v>43539</v>
      </c>
      <c r="N255" s="100">
        <v>0</v>
      </c>
      <c r="O255" s="72" t="s">
        <v>229</v>
      </c>
      <c r="P255" s="101">
        <v>15</v>
      </c>
      <c r="Q255" s="132" t="s">
        <v>32</v>
      </c>
      <c r="R255" s="131" t="s">
        <v>911</v>
      </c>
      <c r="S255" s="91"/>
    </row>
    <row r="256" spans="1:19" s="104" customFormat="1" ht="12.75" customHeight="1" x14ac:dyDescent="0.25">
      <c r="A256" s="121" t="s">
        <v>17</v>
      </c>
      <c r="B256" s="92" t="str">
        <f>IF(E256="","",VLOOKUP(E256,[1]PROJECTES!$C$14:$G$5000,2,FALSE))</f>
        <v>BASENE</v>
      </c>
      <c r="C256" s="121" t="s">
        <v>910</v>
      </c>
      <c r="D256" s="93" t="str">
        <f>IF(E256="","",VLOOKUP(E256,[1]PROJECTES!$C$14:$G$5000,5,FALSE))</f>
        <v>RTU C.T. LES COLS v2.0</v>
      </c>
      <c r="E256" s="117">
        <v>5151</v>
      </c>
      <c r="F256" s="95"/>
      <c r="G256" s="96" t="str">
        <f>IF(E256="","",VLOOKUP(E256,[1]PROJECTES!$C$14:$G$5000,4,FALSE))</f>
        <v>OB</v>
      </c>
      <c r="H256" s="118" t="s">
        <v>17</v>
      </c>
      <c r="I256" s="97" t="str">
        <f>IF(H256="","",VLOOKUP(H256,BD!B$2:C$16,2,FALSE))</f>
        <v>E</v>
      </c>
      <c r="J256" s="98">
        <v>43528</v>
      </c>
      <c r="K256" s="135">
        <f t="shared" si="8"/>
        <v>10</v>
      </c>
      <c r="L256" s="99">
        <f t="shared" ca="1" si="9"/>
        <v>-81</v>
      </c>
      <c r="M256" s="93">
        <f>IF(E256="","",VLOOKUP(E256,[1]PROJECTES!$C$14:$Z$5000,21,FALSE))</f>
        <v>43539</v>
      </c>
      <c r="N256" s="100"/>
      <c r="O256" s="72" t="s">
        <v>229</v>
      </c>
      <c r="P256" s="101">
        <v>10</v>
      </c>
      <c r="Q256" s="132" t="s">
        <v>32</v>
      </c>
      <c r="R256" s="131" t="s">
        <v>1024</v>
      </c>
      <c r="S256" s="91"/>
    </row>
    <row r="257" spans="1:19" s="104" customFormat="1" ht="12.75" customHeight="1" x14ac:dyDescent="0.25">
      <c r="A257" s="121" t="s">
        <v>17</v>
      </c>
      <c r="B257" s="92" t="str">
        <f>IF(E257="","",VLOOKUP(E257,[1]PROJECTES!$C$14:$G$5000,2,FALSE))</f>
        <v>BASENE</v>
      </c>
      <c r="C257" s="121" t="s">
        <v>910</v>
      </c>
      <c r="D257" s="93" t="str">
        <f>IF(E257="","",VLOOKUP(E257,[1]PROJECTES!$C$14:$G$5000,5,FALSE))</f>
        <v>RTU C.T. STA. PAU v3.0</v>
      </c>
      <c r="E257" s="117">
        <v>5152</v>
      </c>
      <c r="F257" s="95"/>
      <c r="G257" s="96" t="str">
        <f>IF(E257="","",VLOOKUP(E257,[1]PROJECTES!$C$14:$G$5000,4,FALSE))</f>
        <v>OB</v>
      </c>
      <c r="H257" s="118" t="s">
        <v>17</v>
      </c>
      <c r="I257" s="97" t="str">
        <f>IF(H257="","",VLOOKUP(H257,BD!B$2:C$16,2,FALSE))</f>
        <v>E</v>
      </c>
      <c r="J257" s="98">
        <v>43528</v>
      </c>
      <c r="K257" s="135">
        <f t="shared" si="8"/>
        <v>10</v>
      </c>
      <c r="L257" s="99">
        <f t="shared" ca="1" si="9"/>
        <v>-81</v>
      </c>
      <c r="M257" s="93">
        <f>IF(E257="","",VLOOKUP(E257,[1]PROJECTES!$C$14:$Z$5000,21,FALSE))</f>
        <v>43539</v>
      </c>
      <c r="N257" s="100"/>
      <c r="O257" s="72" t="s">
        <v>229</v>
      </c>
      <c r="P257" s="101">
        <v>10</v>
      </c>
      <c r="Q257" s="132" t="s">
        <v>32</v>
      </c>
      <c r="R257" s="131" t="s">
        <v>1024</v>
      </c>
      <c r="S257" s="91"/>
    </row>
    <row r="258" spans="1:19" s="104" customFormat="1" ht="12.75" customHeight="1" x14ac:dyDescent="0.25">
      <c r="A258" s="121" t="s">
        <v>12</v>
      </c>
      <c r="B258" s="92" t="str">
        <f>IF(E258="","",VLOOKUP(E258,[1]PROJECTES!$C$14:$G$5000,2,FALSE))</f>
        <v>SITEL</v>
      </c>
      <c r="C258" s="121" t="s">
        <v>181</v>
      </c>
      <c r="D258" s="93" t="str">
        <f>IF(E258="","",VLOOKUP(E258,[1]PROJECTES!$C$14:$G$5000,5,FALSE))</f>
        <v>SCADA TEDIS.Net (Test i Resolucio Bugs SW)</v>
      </c>
      <c r="E258" s="117" t="s">
        <v>538</v>
      </c>
      <c r="F258" s="95"/>
      <c r="G258" s="96" t="str">
        <f>IF(E258="","",VLOOKUP(E258,[1]PROJECTES!$C$14:$G$5000,4,FALSE))</f>
        <v>OB</v>
      </c>
      <c r="H258" s="118" t="s">
        <v>24</v>
      </c>
      <c r="I258" s="97" t="str">
        <f>IF(H258="","",VLOOKUP(H258,BD!B$2:C$16,2,FALSE))</f>
        <v>E</v>
      </c>
      <c r="J258" s="98">
        <v>43476</v>
      </c>
      <c r="K258" s="135">
        <f t="shared" si="8"/>
        <v>2</v>
      </c>
      <c r="L258" s="99">
        <f t="shared" ca="1" si="9"/>
        <v>210</v>
      </c>
      <c r="M258" s="93">
        <f>IF(E258="","",VLOOKUP(E258,[1]PROJECTES!$C$14:$Z$5000,21,FALSE))</f>
        <v>43830</v>
      </c>
      <c r="N258" s="100">
        <v>2</v>
      </c>
      <c r="O258" s="72" t="s">
        <v>229</v>
      </c>
      <c r="P258" s="101">
        <v>0</v>
      </c>
      <c r="Q258" s="132" t="s">
        <v>43</v>
      </c>
      <c r="R258" s="131" t="s">
        <v>437</v>
      </c>
      <c r="S258" s="91"/>
    </row>
    <row r="259" spans="1:19" s="104" customFormat="1" ht="12.75" customHeight="1" x14ac:dyDescent="0.25">
      <c r="A259" s="121" t="s">
        <v>24</v>
      </c>
      <c r="B259" s="92" t="str">
        <f>IF(E259="","",VLOOKUP(E259,[1]PROJECTES!$C$14:$G$5000,2,FALSE))</f>
        <v>SITEL</v>
      </c>
      <c r="C259" s="121" t="s">
        <v>181</v>
      </c>
      <c r="D259" s="93" t="str">
        <f>IF(E259="","",VLOOKUP(E259,[1]PROJECTES!$C$14:$G$5000,5,FALSE))</f>
        <v>FW CAP-PRX v7.0 VULNERABILITATS</v>
      </c>
      <c r="E259" s="117">
        <v>4424</v>
      </c>
      <c r="F259" s="95"/>
      <c r="G259" s="96" t="str">
        <f>IF(E259="","",VLOOKUP(E259,[1]PROJECTES!$C$14:$G$5000,4,FALSE))</f>
        <v>OB</v>
      </c>
      <c r="H259" s="118" t="s">
        <v>24</v>
      </c>
      <c r="I259" s="97" t="str">
        <f>IF(H259="","",VLOOKUP(H259,BD!B$2:C$16,2,FALSE))</f>
        <v>E</v>
      </c>
      <c r="J259" s="98">
        <v>43476</v>
      </c>
      <c r="K259" s="135">
        <f t="shared" si="8"/>
        <v>2</v>
      </c>
      <c r="L259" s="99">
        <f t="shared" ca="1" si="9"/>
        <v>-551</v>
      </c>
      <c r="M259" s="93">
        <f>IF(E259="","",VLOOKUP(E259,[1]PROJECTES!$C$14:$Z$5000,21,FALSE))</f>
        <v>43069</v>
      </c>
      <c r="N259" s="100">
        <v>2</v>
      </c>
      <c r="O259" s="72" t="s">
        <v>229</v>
      </c>
      <c r="P259" s="101">
        <v>0</v>
      </c>
      <c r="Q259" s="132" t="s">
        <v>15</v>
      </c>
      <c r="R259" s="131" t="s">
        <v>433</v>
      </c>
      <c r="S259" s="91"/>
    </row>
    <row r="260" spans="1:19" s="104" customFormat="1" ht="12.75" customHeight="1" x14ac:dyDescent="0.25">
      <c r="A260" s="121" t="s">
        <v>24</v>
      </c>
      <c r="B260" s="92" t="str">
        <f>IF(E260="","",VLOOKUP(E260,[1]PROJECTES!$C$14:$G$5000,2,FALSE))</f>
        <v>SITEL</v>
      </c>
      <c r="C260" s="121" t="s">
        <v>181</v>
      </c>
      <c r="D260" s="93" t="str">
        <f>IF(E260="","",VLOOKUP(E260,[1]PROJECTES!$C$14:$G$5000,5,FALSE))</f>
        <v>INCAPACITAT LABORAL TRANSITORIA</v>
      </c>
      <c r="E260" s="117" t="s">
        <v>362</v>
      </c>
      <c r="F260" s="95"/>
      <c r="G260" s="96" t="str">
        <f>IF(E260="","",VLOOKUP(E260,[1]PROJECTES!$C$14:$G$5000,4,FALSE))</f>
        <v>OB</v>
      </c>
      <c r="H260" s="118" t="s">
        <v>24</v>
      </c>
      <c r="I260" s="97" t="str">
        <f>IF(H260="","",VLOOKUP(H260,BD!B$2:C$16,2,FALSE))</f>
        <v>E</v>
      </c>
      <c r="J260" s="98">
        <v>43476</v>
      </c>
      <c r="K260" s="135">
        <f t="shared" si="8"/>
        <v>2</v>
      </c>
      <c r="L260" s="99">
        <f t="shared" ca="1" si="9"/>
        <v>210</v>
      </c>
      <c r="M260" s="93">
        <f>IF(E260="","",VLOOKUP(E260,[1]PROJECTES!$C$14:$Z$5000,21,FALSE))</f>
        <v>43830</v>
      </c>
      <c r="N260" s="100">
        <v>4</v>
      </c>
      <c r="O260" s="72" t="s">
        <v>229</v>
      </c>
      <c r="P260" s="101">
        <v>0</v>
      </c>
      <c r="Q260" s="132"/>
      <c r="R260" s="131"/>
      <c r="S260" s="91"/>
    </row>
    <row r="261" spans="1:19" s="104" customFormat="1" ht="12.75" customHeight="1" x14ac:dyDescent="0.25">
      <c r="A261" s="121" t="s">
        <v>44</v>
      </c>
      <c r="B261" s="92" t="str">
        <f>IF(E261="","",VLOOKUP(E261,[1]PROJECTES!$C$14:$G$5000,2,FALSE))</f>
        <v>ELSACO</v>
      </c>
      <c r="C261" s="121" t="s">
        <v>183</v>
      </c>
      <c r="D261" s="93" t="str">
        <f>IF(E261="","",VLOOKUP(E261,[1]PROJECTES!$C$14:$G$5000,5,FALSE))</f>
        <v>MANTENIMENT CSSat STA.COLOMA 2019-01</v>
      </c>
      <c r="E261" s="117">
        <v>5087</v>
      </c>
      <c r="F261" s="95"/>
      <c r="G261" s="96" t="str">
        <f>IF(E261="","",VLOOKUP(E261,[1]PROJECTES!$C$14:$G$5000,4,FALSE))</f>
        <v>TA</v>
      </c>
      <c r="H261" s="118" t="s">
        <v>44</v>
      </c>
      <c r="I261" s="97" t="str">
        <f>IF(H261="","",VLOOKUP(H261,BD!B$2:C$16,2,FALSE))</f>
        <v>E</v>
      </c>
      <c r="J261" s="98">
        <v>43476</v>
      </c>
      <c r="K261" s="135">
        <f t="shared" si="8"/>
        <v>2</v>
      </c>
      <c r="L261" s="99" t="str">
        <f t="shared" ca="1" si="9"/>
        <v>-</v>
      </c>
      <c r="M261" s="93">
        <f>IF(E261="","",VLOOKUP(E261,[1]PROJECTES!$C$14:$Z$5000,21,FALSE))</f>
        <v>43496</v>
      </c>
      <c r="N261" s="100">
        <v>1</v>
      </c>
      <c r="O261" s="72" t="s">
        <v>229</v>
      </c>
      <c r="P261" s="101">
        <v>0</v>
      </c>
      <c r="Q261" s="132" t="s">
        <v>59</v>
      </c>
      <c r="R261" s="131" t="s">
        <v>858</v>
      </c>
      <c r="S261" s="91"/>
    </row>
    <row r="262" spans="1:19" s="104" customFormat="1" ht="12.75" customHeight="1" x14ac:dyDescent="0.25">
      <c r="A262" s="121"/>
      <c r="B262" s="92" t="str">
        <f>IF(E262="","",VLOOKUP(E262,[1]PROJECTES!$C$14:$G$5000,2,FALSE))</f>
        <v>SITEL</v>
      </c>
      <c r="C262" s="121"/>
      <c r="D262" s="93" t="str">
        <f>IF(E262="","",VLOOKUP(E262,[1]PROJECTES!$C$14:$G$5000,5,FALSE))</f>
        <v>PENDENT D'ASSIGNAR</v>
      </c>
      <c r="E262" s="117" t="s">
        <v>278</v>
      </c>
      <c r="F262" s="95"/>
      <c r="G262" s="96" t="str">
        <f>IF(E262="","",VLOOKUP(E262,[1]PROJECTES!$C$14:$G$5000,4,FALSE))</f>
        <v>OB</v>
      </c>
      <c r="H262" s="118" t="s">
        <v>44</v>
      </c>
      <c r="I262" s="97" t="str">
        <f>IF(H262="","",VLOOKUP(H262,BD!B$2:C$16,2,FALSE))</f>
        <v>E</v>
      </c>
      <c r="J262" s="98">
        <v>43476</v>
      </c>
      <c r="K262" s="135">
        <f t="shared" si="8"/>
        <v>2</v>
      </c>
      <c r="L262" s="99">
        <f t="shared" ca="1" si="9"/>
        <v>210</v>
      </c>
      <c r="M262" s="93">
        <f>IF(E262="","",VLOOKUP(E262,[1]PROJECTES!$C$14:$Z$5000,21,FALSE))</f>
        <v>43830</v>
      </c>
      <c r="N262" s="100"/>
      <c r="O262" s="72" t="s">
        <v>229</v>
      </c>
      <c r="P262" s="101"/>
      <c r="Q262" s="132"/>
      <c r="R262" s="102"/>
      <c r="S262" s="91"/>
    </row>
    <row r="263" spans="1:19" s="104" customFormat="1" ht="12.75" customHeight="1" x14ac:dyDescent="0.25">
      <c r="A263" s="121"/>
      <c r="B263" s="92" t="str">
        <f>IF(E263="","",VLOOKUP(E263,[1]PROJECTES!$C$14:$G$5000,2,FALSE))</f>
        <v>SITEL</v>
      </c>
      <c r="C263" s="121"/>
      <c r="D263" s="93" t="str">
        <f>IF(E263="","",VLOOKUP(E263,[1]PROJECTES!$C$14:$G$5000,5,FALSE))</f>
        <v>PENDENT D'ASSIGNAR</v>
      </c>
      <c r="E263" s="117" t="s">
        <v>278</v>
      </c>
      <c r="F263" s="95"/>
      <c r="G263" s="96" t="str">
        <f>IF(E263="","",VLOOKUP(E263,[1]PROJECTES!$C$14:$G$5000,4,FALSE))</f>
        <v>OB</v>
      </c>
      <c r="H263" s="118" t="s">
        <v>44</v>
      </c>
      <c r="I263" s="97" t="str">
        <f>IF(H263="","",VLOOKUP(H263,BD!B$2:C$16,2,FALSE))</f>
        <v>E</v>
      </c>
      <c r="J263" s="98">
        <v>43476</v>
      </c>
      <c r="K263" s="135">
        <f t="shared" si="8"/>
        <v>2</v>
      </c>
      <c r="L263" s="99">
        <f t="shared" ca="1" si="9"/>
        <v>210</v>
      </c>
      <c r="M263" s="93">
        <f>IF(E263="","",VLOOKUP(E263,[1]PROJECTES!$C$14:$Z$5000,21,FALSE))</f>
        <v>43830</v>
      </c>
      <c r="N263" s="100"/>
      <c r="O263" s="72" t="s">
        <v>229</v>
      </c>
      <c r="P263" s="101"/>
      <c r="Q263" s="132"/>
      <c r="R263" s="102"/>
      <c r="S263" s="91"/>
    </row>
    <row r="264" spans="1:19" s="104" customFormat="1" ht="12.75" customHeight="1" x14ac:dyDescent="0.25">
      <c r="A264" s="121"/>
      <c r="B264" s="92" t="str">
        <f>IF(E264="","",VLOOKUP(E264,[1]PROJECTES!$C$14:$G$5000,2,FALSE))</f>
        <v>SITEL</v>
      </c>
      <c r="C264" s="121"/>
      <c r="D264" s="93" t="str">
        <f>IF(E264="","",VLOOKUP(E264,[1]PROJECTES!$C$14:$G$5000,5,FALSE))</f>
        <v>PENDENT D'ASSIGNAR</v>
      </c>
      <c r="E264" s="117" t="s">
        <v>278</v>
      </c>
      <c r="F264" s="95"/>
      <c r="G264" s="96" t="str">
        <f>IF(E264="","",VLOOKUP(E264,[1]PROJECTES!$C$14:$G$5000,4,FALSE))</f>
        <v>OB</v>
      </c>
      <c r="H264" s="118" t="s">
        <v>44</v>
      </c>
      <c r="I264" s="97" t="str">
        <f>IF(H264="","",VLOOKUP(H264,BD!B$2:C$16,2,FALSE))</f>
        <v>E</v>
      </c>
      <c r="J264" s="98">
        <v>43476</v>
      </c>
      <c r="K264" s="135">
        <f t="shared" si="8"/>
        <v>2</v>
      </c>
      <c r="L264" s="99">
        <f t="shared" ca="1" si="9"/>
        <v>210</v>
      </c>
      <c r="M264" s="93">
        <f>IF(E264="","",VLOOKUP(E264,[1]PROJECTES!$C$14:$Z$5000,21,FALSE))</f>
        <v>43830</v>
      </c>
      <c r="N264" s="100"/>
      <c r="O264" s="72" t="s">
        <v>229</v>
      </c>
      <c r="P264" s="101"/>
      <c r="Q264" s="132"/>
      <c r="R264" s="102"/>
      <c r="S264" s="91"/>
    </row>
    <row r="265" spans="1:19" s="104" customFormat="1" ht="12.75" customHeight="1" x14ac:dyDescent="0.25">
      <c r="A265" s="121" t="s">
        <v>44</v>
      </c>
      <c r="B265" s="92" t="str">
        <f>IF(E265="","",VLOOKUP(E265,[1]PROJECTES!$C$14:$G$5000,2,FALSE))</f>
        <v>EAECEU</v>
      </c>
      <c r="C265" s="121" t="s">
        <v>88</v>
      </c>
      <c r="D265" s="93" t="str">
        <f>IF(E265="","",VLOOKUP(E265,[1]PROJECTES!$C$14:$G$5000,5,FALSE))</f>
        <v>MANTENIMENT CSSat CEUTA 2019-01</v>
      </c>
      <c r="E265" s="117">
        <v>5080</v>
      </c>
      <c r="F265" s="95"/>
      <c r="G265" s="96" t="str">
        <f>IF(E265="","",VLOOKUP(E265,[1]PROJECTES!$C$14:$G$5000,4,FALSE))</f>
        <v>TA</v>
      </c>
      <c r="H265" s="118" t="s">
        <v>44</v>
      </c>
      <c r="I265" s="97" t="str">
        <f>IF(H265="","",VLOOKUP(H265,BD!B$2:C$16,2,FALSE))</f>
        <v>E</v>
      </c>
      <c r="J265" s="98">
        <v>43476</v>
      </c>
      <c r="K265" s="135">
        <f t="shared" ref="K265:K328" si="10">IF(J265="","",WEEKNUM(J265,2)-0)</f>
        <v>2</v>
      </c>
      <c r="L265" s="99" t="str">
        <f t="shared" ref="L265:L328" ca="1" si="11">IF(M265="","-",IF(G265="TA","-",+M265-TODAY()))</f>
        <v>-</v>
      </c>
      <c r="M265" s="93">
        <f>IF(E265="","",VLOOKUP(E265,[1]PROJECTES!$C$14:$Z$5000,21,FALSE))</f>
        <v>43496</v>
      </c>
      <c r="N265" s="100">
        <v>1</v>
      </c>
      <c r="O265" s="72" t="s">
        <v>229</v>
      </c>
      <c r="P265" s="101">
        <v>0</v>
      </c>
      <c r="Q265" s="132" t="s">
        <v>59</v>
      </c>
      <c r="R265" s="131" t="s">
        <v>865</v>
      </c>
      <c r="S265" s="91"/>
    </row>
    <row r="266" spans="1:19" s="104" customFormat="1" ht="12.75" customHeight="1" x14ac:dyDescent="0.25">
      <c r="A266" s="121" t="s">
        <v>47</v>
      </c>
      <c r="B266" s="92" t="str">
        <f>IF(E266="","",VLOOKUP(E266,[1]PROJECTES!$C$14:$G$5000,2,FALSE))</f>
        <v>DIELBE</v>
      </c>
      <c r="C266" s="121" t="s">
        <v>74</v>
      </c>
      <c r="D266" s="93" t="str">
        <f>IF(E266="","",VLOOKUP(E266,[1]PROJECTES!$C$14:$G$5000,5,FALSE))</f>
        <v>CC SCADA TEDIS.Net BERMEJALES v1.0</v>
      </c>
      <c r="E266" s="117">
        <v>4868</v>
      </c>
      <c r="F266" s="95"/>
      <c r="G266" s="96" t="str">
        <f>IF(E266="","",VLOOKUP(E266,[1]PROJECTES!$C$14:$G$5000,4,FALSE))</f>
        <v>TA</v>
      </c>
      <c r="H266" s="118" t="s">
        <v>47</v>
      </c>
      <c r="I266" s="97" t="str">
        <f>IF(H266="","",VLOOKUP(H266,BD!B$2:C$16,2,FALSE))</f>
        <v>E</v>
      </c>
      <c r="J266" s="98">
        <v>43479</v>
      </c>
      <c r="K266" s="135">
        <f t="shared" si="10"/>
        <v>3</v>
      </c>
      <c r="L266" s="99" t="str">
        <f t="shared" ca="1" si="11"/>
        <v>-</v>
      </c>
      <c r="M266" s="93">
        <f>IF(E266="","",VLOOKUP(E266,[1]PROJECTES!$C$14:$Z$5000,21,FALSE))</f>
        <v>43489</v>
      </c>
      <c r="N266" s="100">
        <v>8</v>
      </c>
      <c r="O266" s="72" t="s">
        <v>229</v>
      </c>
      <c r="P266" s="101">
        <v>0</v>
      </c>
      <c r="Q266" s="132" t="s">
        <v>28</v>
      </c>
      <c r="R266" s="131" t="s">
        <v>330</v>
      </c>
      <c r="S266" s="91"/>
    </row>
    <row r="267" spans="1:19" s="104" customFormat="1" ht="12.75" customHeight="1" x14ac:dyDescent="0.25">
      <c r="A267" s="121" t="s">
        <v>35</v>
      </c>
      <c r="B267" s="92" t="str">
        <f>IF(E267="","",VLOOKUP(E267,[1]PROJECTES!$C$14:$G$5000,2,FALSE))</f>
        <v>SITEL</v>
      </c>
      <c r="C267" s="121" t="s">
        <v>181</v>
      </c>
      <c r="D267" s="93" t="str">
        <f>IF(E267="","",VLOOKUP(E267,[1]PROJECTES!$C$14:$G$5000,5,FALSE))</f>
        <v>INCAPACITAT LABORAL TRANSITORIA</v>
      </c>
      <c r="E267" s="117" t="s">
        <v>362</v>
      </c>
      <c r="F267" s="95"/>
      <c r="G267" s="96" t="str">
        <f>IF(E267="","",VLOOKUP(E267,[1]PROJECTES!$C$14:$G$5000,4,FALSE))</f>
        <v>OB</v>
      </c>
      <c r="H267" s="118" t="s">
        <v>35</v>
      </c>
      <c r="I267" s="97" t="str">
        <f>IF(H267="","",VLOOKUP(H267,BD!B$2:C$16,2,FALSE))</f>
        <v>E</v>
      </c>
      <c r="J267" s="98">
        <v>43479</v>
      </c>
      <c r="K267" s="135">
        <f t="shared" si="10"/>
        <v>3</v>
      </c>
      <c r="L267" s="99">
        <f t="shared" ca="1" si="11"/>
        <v>210</v>
      </c>
      <c r="M267" s="93">
        <f>IF(E267="","",VLOOKUP(E267,[1]PROJECTES!$C$14:$Z$5000,21,FALSE))</f>
        <v>43830</v>
      </c>
      <c r="N267" s="100">
        <v>8</v>
      </c>
      <c r="O267" s="72" t="s">
        <v>229</v>
      </c>
      <c r="P267" s="101">
        <v>0</v>
      </c>
      <c r="Q267" s="132" t="s">
        <v>360</v>
      </c>
      <c r="R267" s="102"/>
      <c r="S267" s="91"/>
    </row>
    <row r="268" spans="1:19" s="104" customFormat="1" ht="12.75" customHeight="1" x14ac:dyDescent="0.25">
      <c r="A268" s="121" t="s">
        <v>21</v>
      </c>
      <c r="B268" s="92" t="str">
        <f>IF(E268="","",VLOOKUP(E268,[1]PROJECTES!$C$14:$G$5000,2,FALSE))</f>
        <v>SITEL</v>
      </c>
      <c r="C268" s="121" t="s">
        <v>181</v>
      </c>
      <c r="D268" s="93" t="str">
        <f>IF(E268="","",VLOOKUP(E268,[1]PROJECTES!$C$14:$G$5000,5,FALSE))</f>
        <v>GESTIO DE MAGATZEM</v>
      </c>
      <c r="E268" s="117" t="s">
        <v>305</v>
      </c>
      <c r="F268" s="95"/>
      <c r="G268" s="96" t="str">
        <f>IF(E268="","",VLOOKUP(E268,[1]PROJECTES!$C$14:$G$5000,4,FALSE))</f>
        <v>OB</v>
      </c>
      <c r="H268" s="118" t="s">
        <v>21</v>
      </c>
      <c r="I268" s="97" t="str">
        <f>IF(H268="","",VLOOKUP(H268,BD!B$2:C$16,2,FALSE))</f>
        <v>P</v>
      </c>
      <c r="J268" s="98">
        <v>43479</v>
      </c>
      <c r="K268" s="135">
        <f t="shared" si="10"/>
        <v>3</v>
      </c>
      <c r="L268" s="99">
        <f t="shared" ca="1" si="11"/>
        <v>210</v>
      </c>
      <c r="M268" s="93">
        <f>IF(E268="","",VLOOKUP(E268,[1]PROJECTES!$C$14:$Z$5000,21,FALSE))</f>
        <v>43830</v>
      </c>
      <c r="N268" s="100">
        <v>8</v>
      </c>
      <c r="O268" s="72" t="s">
        <v>229</v>
      </c>
      <c r="P268" s="101">
        <v>0</v>
      </c>
      <c r="Q268" s="132" t="s">
        <v>49</v>
      </c>
      <c r="R268" s="131" t="s">
        <v>430</v>
      </c>
      <c r="S268" s="91"/>
    </row>
    <row r="269" spans="1:19" s="104" customFormat="1" ht="12.75" customHeight="1" x14ac:dyDescent="0.25">
      <c r="A269" s="121" t="s">
        <v>17</v>
      </c>
      <c r="B269" s="92" t="str">
        <f>IF(E269="","",VLOOKUP(E269,[1]PROJECTES!$C$14:$G$5000,2,FALSE))</f>
        <v>ORMAZA</v>
      </c>
      <c r="C269" s="121" t="s">
        <v>425</v>
      </c>
      <c r="D269" s="93" t="str">
        <f>IF(E269="","",VLOOKUP(E269,[1]PROJECTES!$C$14:$G$5000,5,FALSE))</f>
        <v>CC SCADA TEDIS.Net MUSEO LOUVRE v1.0</v>
      </c>
      <c r="E269" s="117">
        <v>4973</v>
      </c>
      <c r="F269" s="95"/>
      <c r="G269" s="96" t="str">
        <f>IF(E269="","",VLOOKUP(E269,[1]PROJECTES!$C$14:$G$5000,4,FALSE))</f>
        <v>OB</v>
      </c>
      <c r="H269" s="118" t="s">
        <v>24</v>
      </c>
      <c r="I269" s="97" t="str">
        <f>IF(H269="","",VLOOKUP(H269,BD!B$2:C$16,2,FALSE))</f>
        <v>E</v>
      </c>
      <c r="J269" s="98">
        <v>43479</v>
      </c>
      <c r="K269" s="135">
        <f t="shared" si="10"/>
        <v>3</v>
      </c>
      <c r="L269" s="99">
        <f t="shared" ca="1" si="11"/>
        <v>-197</v>
      </c>
      <c r="M269" s="93">
        <f>IF(E269="","",VLOOKUP(E269,[1]PROJECTES!$C$14:$Z$5000,21,FALSE))</f>
        <v>43423</v>
      </c>
      <c r="N269" s="100">
        <v>1</v>
      </c>
      <c r="O269" s="72" t="s">
        <v>229</v>
      </c>
      <c r="P269" s="101">
        <v>0</v>
      </c>
      <c r="Q269" s="132" t="s">
        <v>65</v>
      </c>
      <c r="R269" s="131" t="s">
        <v>439</v>
      </c>
      <c r="S269" s="91"/>
    </row>
    <row r="270" spans="1:19" s="104" customFormat="1" ht="12.75" customHeight="1" x14ac:dyDescent="0.25">
      <c r="A270" s="121" t="s">
        <v>24</v>
      </c>
      <c r="B270" s="92" t="str">
        <f>IF(E270="","",VLOOKUP(E270,[1]PROJECTES!$C$14:$G$5000,2,FALSE))</f>
        <v>GASELE</v>
      </c>
      <c r="C270" s="121" t="s">
        <v>112</v>
      </c>
      <c r="D270" s="93" t="str">
        <f>IF(E270="","",VLOOKUP(E270,[1]PROJECTES!$C$14:$G$5000,5,FALSE))</f>
        <v>MANTENIMENT SCADA TEDIS.Net GASELEC 01/05/2.018 - 30/04/2.019</v>
      </c>
      <c r="E270" s="117">
        <v>4715</v>
      </c>
      <c r="F270" s="95"/>
      <c r="G270" s="96" t="str">
        <f>IF(E270="","",VLOOKUP(E270,[1]PROJECTES!$C$14:$G$5000,4,FALSE))</f>
        <v>TA</v>
      </c>
      <c r="H270" s="118" t="s">
        <v>24</v>
      </c>
      <c r="I270" s="97" t="str">
        <f>IF(H270="","",VLOOKUP(H270,BD!B$2:C$16,2,FALSE))</f>
        <v>E</v>
      </c>
      <c r="J270" s="98">
        <v>43479</v>
      </c>
      <c r="K270" s="135">
        <f t="shared" si="10"/>
        <v>3</v>
      </c>
      <c r="L270" s="99" t="str">
        <f t="shared" ca="1" si="11"/>
        <v>-</v>
      </c>
      <c r="M270" s="93">
        <f>IF(E270="","",VLOOKUP(E270,[1]PROJECTES!$C$14:$Z$5000,21,FALSE))</f>
        <v>43585</v>
      </c>
      <c r="N270" s="100">
        <v>2</v>
      </c>
      <c r="O270" s="72" t="s">
        <v>229</v>
      </c>
      <c r="P270" s="101">
        <v>30</v>
      </c>
      <c r="Q270" s="132" t="s">
        <v>59</v>
      </c>
      <c r="R270" s="131" t="s">
        <v>440</v>
      </c>
      <c r="S270" s="91"/>
    </row>
    <row r="271" spans="1:19" s="104" customFormat="1" ht="12.75" customHeight="1" x14ac:dyDescent="0.25">
      <c r="A271" s="121" t="s">
        <v>24</v>
      </c>
      <c r="B271" s="92" t="str">
        <f>IF(E271="","",VLOOKUP(E271,[1]PROJECTES!$C$14:$G$5000,2,FALSE))</f>
        <v>HIJOFE</v>
      </c>
      <c r="C271" s="121" t="s">
        <v>83</v>
      </c>
      <c r="D271" s="93" t="str">
        <f>IF(E271="","",VLOOKUP(E271,[1]PROJECTES!$C$14:$G$5000,5,FALSE))</f>
        <v>MANTENIMENT SW SCADA TEDIS.Net J.FERRE 01/01/2.019 - 31/12/2.019</v>
      </c>
      <c r="E271" s="117">
        <v>5071</v>
      </c>
      <c r="F271" s="95"/>
      <c r="G271" s="96" t="str">
        <f>IF(E271="","",VLOOKUP(E271,[1]PROJECTES!$C$14:$G$5000,4,FALSE))</f>
        <v>OB</v>
      </c>
      <c r="H271" s="118" t="s">
        <v>24</v>
      </c>
      <c r="I271" s="97" t="str">
        <f>IF(H271="","",VLOOKUP(H271,BD!B$2:C$16,2,FALSE))</f>
        <v>E</v>
      </c>
      <c r="J271" s="98">
        <v>43479</v>
      </c>
      <c r="K271" s="135">
        <f t="shared" si="10"/>
        <v>3</v>
      </c>
      <c r="L271" s="99">
        <f t="shared" ca="1" si="11"/>
        <v>210</v>
      </c>
      <c r="M271" s="93">
        <f>IF(E271="","",VLOOKUP(E271,[1]PROJECTES!$C$14:$Z$5000,21,FALSE))</f>
        <v>43830</v>
      </c>
      <c r="N271" s="100">
        <v>0</v>
      </c>
      <c r="O271" s="72" t="s">
        <v>229</v>
      </c>
      <c r="P271" s="101">
        <v>30</v>
      </c>
      <c r="Q271" s="132" t="s">
        <v>59</v>
      </c>
      <c r="R271" s="131" t="s">
        <v>438</v>
      </c>
      <c r="S271" s="91"/>
    </row>
    <row r="272" spans="1:19" s="104" customFormat="1" ht="12.75" customHeight="1" x14ac:dyDescent="0.25">
      <c r="A272" s="121" t="s">
        <v>24</v>
      </c>
      <c r="B272" s="92" t="str">
        <f>IF(E272="","",VLOOKUP(E272,[1]PROJECTES!$C$14:$G$5000,2,FALSE))</f>
        <v>SITEL</v>
      </c>
      <c r="C272" s="121" t="s">
        <v>181</v>
      </c>
      <c r="D272" s="93" t="str">
        <f>IF(E272="","",VLOOKUP(E272,[1]PROJECTES!$C$14:$G$5000,5,FALSE))</f>
        <v>INCAPACITAT LABORAL TRANSITORIA</v>
      </c>
      <c r="E272" s="117" t="s">
        <v>362</v>
      </c>
      <c r="F272" s="95"/>
      <c r="G272" s="96" t="str">
        <f>IF(E272="","",VLOOKUP(E272,[1]PROJECTES!$C$14:$G$5000,4,FALSE))</f>
        <v>OB</v>
      </c>
      <c r="H272" s="118" t="s">
        <v>24</v>
      </c>
      <c r="I272" s="97" t="str">
        <f>IF(H272="","",VLOOKUP(H272,BD!B$2:C$16,2,FALSE))</f>
        <v>E</v>
      </c>
      <c r="J272" s="98">
        <v>43479</v>
      </c>
      <c r="K272" s="135">
        <f t="shared" si="10"/>
        <v>3</v>
      </c>
      <c r="L272" s="99">
        <f t="shared" ca="1" si="11"/>
        <v>210</v>
      </c>
      <c r="M272" s="93">
        <f>IF(E272="","",VLOOKUP(E272,[1]PROJECTES!$C$14:$Z$5000,21,FALSE))</f>
        <v>43830</v>
      </c>
      <c r="N272" s="100">
        <v>4</v>
      </c>
      <c r="O272" s="72" t="s">
        <v>229</v>
      </c>
      <c r="P272" s="101">
        <v>0</v>
      </c>
      <c r="Q272" s="132"/>
      <c r="R272" s="102"/>
      <c r="S272" s="91"/>
    </row>
    <row r="273" spans="1:19" s="104" customFormat="1" ht="12.75" customHeight="1" x14ac:dyDescent="0.25">
      <c r="A273" s="121" t="s">
        <v>12</v>
      </c>
      <c r="B273" s="92" t="str">
        <f>IF(E273="","",VLOOKUP(E273,[1]PROJECTES!$C$14:$G$5000,2,FALSE))</f>
        <v>EMSA</v>
      </c>
      <c r="C273" s="121" t="s">
        <v>135</v>
      </c>
      <c r="D273" s="93" t="str">
        <f>IF(E273="","",VLOOKUP(E273,[1]PROJECTES!$C$14:$G$5000,5,FALSE))</f>
        <v>RTU S.E. MAS DE LAS MATAS v4.0</v>
      </c>
      <c r="E273" s="117">
        <v>5069</v>
      </c>
      <c r="F273" s="95"/>
      <c r="G273" s="96" t="str">
        <f>IF(E273="","",VLOOKUP(E273,[1]PROJECTES!$C$14:$G$5000,4,FALSE))</f>
        <v>OB</v>
      </c>
      <c r="H273" s="118" t="s">
        <v>12</v>
      </c>
      <c r="I273" s="97" t="str">
        <f>IF(H273="","",VLOOKUP(H273,BD!B$2:C$16,2,FALSE))</f>
        <v>E</v>
      </c>
      <c r="J273" s="98">
        <v>43479</v>
      </c>
      <c r="K273" s="135">
        <f t="shared" si="10"/>
        <v>3</v>
      </c>
      <c r="L273" s="99">
        <f t="shared" ca="1" si="11"/>
        <v>-124</v>
      </c>
      <c r="M273" s="93">
        <f>IF(E273="","",VLOOKUP(E273,[1]PROJECTES!$C$14:$Z$5000,21,FALSE))</f>
        <v>43496</v>
      </c>
      <c r="N273" s="100">
        <v>0</v>
      </c>
      <c r="O273" s="72" t="s">
        <v>229</v>
      </c>
      <c r="P273" s="101">
        <v>30</v>
      </c>
      <c r="Q273" s="132" t="s">
        <v>37</v>
      </c>
      <c r="R273" s="131" t="s">
        <v>442</v>
      </c>
      <c r="S273" s="91"/>
    </row>
    <row r="274" spans="1:19" s="104" customFormat="1" ht="12.75" customHeight="1" x14ac:dyDescent="0.25">
      <c r="A274" s="121" t="s">
        <v>12</v>
      </c>
      <c r="B274" s="92" t="str">
        <f>IF(E274="","",VLOOKUP(E274,[1]PROJECTES!$C$14:$G$5000,2,FALSE))</f>
        <v>EYPESA</v>
      </c>
      <c r="C274" s="121" t="s">
        <v>106</v>
      </c>
      <c r="D274" s="93" t="str">
        <f>IF(E274="","",VLOOKUP(E274,[1]PROJECTES!$C$14:$G$5000,5,FALSE))</f>
        <v>SITEL Ref.SUPORT TEC. PROJ. INVADE-2018</v>
      </c>
      <c r="E274" s="117">
        <v>4866</v>
      </c>
      <c r="F274" s="95"/>
      <c r="G274" s="96" t="str">
        <f>IF(E274="","",VLOOKUP(E274,[1]PROJECTES!$C$14:$G$5000,4,FALSE))</f>
        <v>TA</v>
      </c>
      <c r="H274" s="118" t="s">
        <v>12</v>
      </c>
      <c r="I274" s="97" t="str">
        <f>IF(H274="","",VLOOKUP(H274,BD!B$2:C$16,2,FALSE))</f>
        <v>E</v>
      </c>
      <c r="J274" s="98">
        <v>43479</v>
      </c>
      <c r="K274" s="135">
        <f t="shared" si="10"/>
        <v>3</v>
      </c>
      <c r="L274" s="99" t="str">
        <f t="shared" ca="1" si="11"/>
        <v>-</v>
      </c>
      <c r="M274" s="93">
        <f>IF(E274="","",VLOOKUP(E274,[1]PROJECTES!$C$14:$Z$5000,21,FALSE))</f>
        <v>43553</v>
      </c>
      <c r="N274" s="100">
        <v>1</v>
      </c>
      <c r="O274" s="72" t="s">
        <v>229</v>
      </c>
      <c r="P274" s="101">
        <v>0</v>
      </c>
      <c r="Q274" s="132" t="s">
        <v>37</v>
      </c>
      <c r="R274" s="131" t="s">
        <v>811</v>
      </c>
      <c r="S274" s="91"/>
    </row>
    <row r="275" spans="1:19" s="104" customFormat="1" ht="12.75" customHeight="1" x14ac:dyDescent="0.25">
      <c r="A275" s="121" t="s">
        <v>12</v>
      </c>
      <c r="B275" s="92" t="str">
        <f>IF(E275="","",VLOOKUP(E275,[1]PROJECTES!$C$14:$G$5000,2,FALSE))</f>
        <v>EYPESA</v>
      </c>
      <c r="C275" s="121" t="s">
        <v>106</v>
      </c>
      <c r="D275" s="93" t="str">
        <f>IF(E275="","",VLOOKUP(E275,[1]PROJECTES!$C$14:$G$5000,5,FALSE))</f>
        <v>SITEL Ref.SUPORT TEC. PROJ. RESOLvD-2018</v>
      </c>
      <c r="E275" s="117">
        <v>4867</v>
      </c>
      <c r="F275" s="95"/>
      <c r="G275" s="96" t="str">
        <f>IF(E275="","",VLOOKUP(E275,[1]PROJECTES!$C$14:$G$5000,4,FALSE))</f>
        <v>OB</v>
      </c>
      <c r="H275" s="118" t="s">
        <v>12</v>
      </c>
      <c r="I275" s="97" t="str">
        <f>IF(H275="","",VLOOKUP(H275,BD!B$2:C$16,2,FALSE))</f>
        <v>E</v>
      </c>
      <c r="J275" s="98">
        <v>43479</v>
      </c>
      <c r="K275" s="135">
        <f t="shared" si="10"/>
        <v>3</v>
      </c>
      <c r="L275" s="99">
        <f t="shared" ca="1" si="11"/>
        <v>-155</v>
      </c>
      <c r="M275" s="93">
        <f>IF(E275="","",VLOOKUP(E275,[1]PROJECTES!$C$14:$Z$5000,21,FALSE))</f>
        <v>43465</v>
      </c>
      <c r="N275" s="100">
        <v>2</v>
      </c>
      <c r="O275" s="72" t="s">
        <v>229</v>
      </c>
      <c r="P275" s="101">
        <v>30</v>
      </c>
      <c r="Q275" s="132" t="s">
        <v>37</v>
      </c>
      <c r="R275" s="131" t="s">
        <v>815</v>
      </c>
      <c r="S275" s="91"/>
    </row>
    <row r="276" spans="1:19" s="104" customFormat="1" ht="12.75" customHeight="1" x14ac:dyDescent="0.25">
      <c r="A276" s="121" t="s">
        <v>12</v>
      </c>
      <c r="B276" s="92" t="str">
        <f>IF(E276="","",VLOOKUP(E276,[1]PROJECTES!$C$14:$G$5000,2,FALSE))</f>
        <v>SITEL</v>
      </c>
      <c r="C276" s="121" t="s">
        <v>181</v>
      </c>
      <c r="D276" s="93" t="str">
        <f>IF(E276="","",VLOOKUP(E276,[1]PROJECTES!$C$14:$G$5000,5,FALSE))</f>
        <v>DESENVOLUPAMENT SW TEDIS.Net, AutomationScriptService v1.49</v>
      </c>
      <c r="E276" s="117" t="s">
        <v>1358</v>
      </c>
      <c r="F276" s="95"/>
      <c r="G276" s="96" t="str">
        <f>IF(E276="","",VLOOKUP(E276,[1]PROJECTES!$C$14:$G$5000,4,FALSE))</f>
        <v>OB</v>
      </c>
      <c r="H276" s="118" t="s">
        <v>12</v>
      </c>
      <c r="I276" s="97" t="str">
        <f>IF(H276="","",VLOOKUP(H276,BD!B$2:C$16,2,FALSE))</f>
        <v>E</v>
      </c>
      <c r="J276" s="98">
        <v>43479</v>
      </c>
      <c r="K276" s="135">
        <f t="shared" si="10"/>
        <v>3</v>
      </c>
      <c r="L276" s="99">
        <f t="shared" ca="1" si="11"/>
        <v>-67</v>
      </c>
      <c r="M276" s="93">
        <f>IF(E276="","",VLOOKUP(E276,[1]PROJECTES!$C$14:$Z$5000,21,FALSE))</f>
        <v>43553</v>
      </c>
      <c r="N276" s="100">
        <v>4</v>
      </c>
      <c r="O276" s="72" t="s">
        <v>229</v>
      </c>
      <c r="P276" s="101">
        <v>0</v>
      </c>
      <c r="Q276" s="132" t="s">
        <v>15</v>
      </c>
      <c r="R276" s="131" t="s">
        <v>443</v>
      </c>
      <c r="S276" s="91"/>
    </row>
    <row r="277" spans="1:19" s="104" customFormat="1" ht="12.75" customHeight="1" x14ac:dyDescent="0.25">
      <c r="A277" s="121" t="s">
        <v>17</v>
      </c>
      <c r="B277" s="92" t="str">
        <f>IF(E277="","",VLOOKUP(E277,[1]PROJECTES!$C$14:$G$5000,2,FALSE))</f>
        <v>BASENE</v>
      </c>
      <c r="C277" s="121" t="s">
        <v>70</v>
      </c>
      <c r="D277" s="93" t="str">
        <f>IF(E277="","",VLOOKUP(E277,[1]PROJECTES!$C$14:$G$5000,5,FALSE))</f>
        <v>RTU C.T. LES COLS v2.0</v>
      </c>
      <c r="E277" s="117">
        <v>5151</v>
      </c>
      <c r="F277" s="95"/>
      <c r="G277" s="96" t="str">
        <f>IF(E277="","",VLOOKUP(E277,[1]PROJECTES!$C$14:$G$5000,4,FALSE))</f>
        <v>OB</v>
      </c>
      <c r="H277" s="118" t="s">
        <v>17</v>
      </c>
      <c r="I277" s="97" t="str">
        <f>IF(H277="","",VLOOKUP(H277,BD!B$2:C$16,2,FALSE))</f>
        <v>E</v>
      </c>
      <c r="J277" s="98">
        <v>43578</v>
      </c>
      <c r="K277" s="135">
        <f t="shared" si="10"/>
        <v>17</v>
      </c>
      <c r="L277" s="99">
        <f t="shared" ca="1" si="11"/>
        <v>-81</v>
      </c>
      <c r="M277" s="93">
        <f>IF(E277="","",VLOOKUP(E277,[1]PROJECTES!$C$14:$Z$5000,21,FALSE))</f>
        <v>43539</v>
      </c>
      <c r="N277" s="100">
        <v>3</v>
      </c>
      <c r="O277" s="72" t="s">
        <v>229</v>
      </c>
      <c r="P277" s="101"/>
      <c r="Q277" s="132" t="s">
        <v>32</v>
      </c>
      <c r="R277" s="168" t="s">
        <v>1590</v>
      </c>
      <c r="S277" s="91"/>
    </row>
    <row r="278" spans="1:19" s="104" customFormat="1" ht="12.75" customHeight="1" x14ac:dyDescent="0.25">
      <c r="A278" s="121" t="s">
        <v>17</v>
      </c>
      <c r="B278" s="92" t="str">
        <f>IF(E278="","",VLOOKUP(E278,[1]PROJECTES!$C$14:$G$5000,2,FALSE))</f>
        <v>BASENE</v>
      </c>
      <c r="C278" s="121" t="s">
        <v>70</v>
      </c>
      <c r="D278" s="93" t="str">
        <f>IF(E278="","",VLOOKUP(E278,[1]PROJECTES!$C$14:$G$5000,5,FALSE))</f>
        <v>RTU C.T. STA. PAU v3.0</v>
      </c>
      <c r="E278" s="117">
        <v>5152</v>
      </c>
      <c r="F278" s="95"/>
      <c r="G278" s="96" t="str">
        <f>IF(E278="","",VLOOKUP(E278,[1]PROJECTES!$C$14:$G$5000,4,FALSE))</f>
        <v>OB</v>
      </c>
      <c r="H278" s="118" t="s">
        <v>17</v>
      </c>
      <c r="I278" s="97" t="str">
        <f>IF(H278="","",VLOOKUP(H278,BD!B$2:C$16,2,FALSE))</f>
        <v>E</v>
      </c>
      <c r="J278" s="98">
        <v>43578</v>
      </c>
      <c r="K278" s="135">
        <f t="shared" si="10"/>
        <v>17</v>
      </c>
      <c r="L278" s="99">
        <f t="shared" ca="1" si="11"/>
        <v>-81</v>
      </c>
      <c r="M278" s="93">
        <f>IF(E278="","",VLOOKUP(E278,[1]PROJECTES!$C$14:$Z$5000,21,FALSE))</f>
        <v>43539</v>
      </c>
      <c r="N278" s="100"/>
      <c r="O278" s="72" t="s">
        <v>229</v>
      </c>
      <c r="P278" s="101">
        <v>30</v>
      </c>
      <c r="Q278" s="132" t="s">
        <v>32</v>
      </c>
      <c r="R278" s="168" t="s">
        <v>1592</v>
      </c>
      <c r="S278" s="91"/>
    </row>
    <row r="279" spans="1:19" s="104" customFormat="1" ht="12.75" customHeight="1" x14ac:dyDescent="0.25">
      <c r="A279" s="121" t="s">
        <v>17</v>
      </c>
      <c r="B279" s="92" t="str">
        <f>IF(E279="","",VLOOKUP(E279,[1]PROJECTES!$C$14:$G$5000,2,FALSE))</f>
        <v>BASENE</v>
      </c>
      <c r="C279" s="121" t="s">
        <v>70</v>
      </c>
      <c r="D279" s="93" t="str">
        <f>IF(E279="","",VLOOKUP(E279,[1]PROJECTES!$C$14:$G$5000,5,FALSE))</f>
        <v>RTU C.T. LES COLS v2.0</v>
      </c>
      <c r="E279" s="117">
        <v>5151</v>
      </c>
      <c r="F279" s="95"/>
      <c r="G279" s="96" t="str">
        <f>IF(E279="","",VLOOKUP(E279,[1]PROJECTES!$C$14:$G$5000,4,FALSE))</f>
        <v>OB</v>
      </c>
      <c r="H279" s="118" t="s">
        <v>17</v>
      </c>
      <c r="I279" s="97" t="str">
        <f>IF(H279="","",VLOOKUP(H279,BD!B$2:C$16,2,FALSE))</f>
        <v>E</v>
      </c>
      <c r="J279" s="98">
        <v>43581</v>
      </c>
      <c r="K279" s="135">
        <f t="shared" si="10"/>
        <v>17</v>
      </c>
      <c r="L279" s="99">
        <f t="shared" ca="1" si="11"/>
        <v>-81</v>
      </c>
      <c r="M279" s="93">
        <f>IF(E279="","",VLOOKUP(E279,[1]PROJECTES!$C$14:$Z$5000,21,FALSE))</f>
        <v>43539</v>
      </c>
      <c r="N279" s="100">
        <v>1</v>
      </c>
      <c r="O279" s="72" t="s">
        <v>229</v>
      </c>
      <c r="P279" s="101"/>
      <c r="Q279" s="132" t="s">
        <v>65</v>
      </c>
      <c r="R279" s="168" t="s">
        <v>1661</v>
      </c>
      <c r="S279" s="91"/>
    </row>
    <row r="280" spans="1:19" s="104" customFormat="1" ht="12.75" customHeight="1" x14ac:dyDescent="0.25">
      <c r="A280" s="121" t="s">
        <v>17</v>
      </c>
      <c r="B280" s="92" t="str">
        <f>IF(E280="","",VLOOKUP(E280,[1]PROJECTES!$C$14:$G$5000,2,FALSE))</f>
        <v>BASENE</v>
      </c>
      <c r="C280" s="121" t="s">
        <v>70</v>
      </c>
      <c r="D280" s="93" t="str">
        <f>IF(E280="","",VLOOKUP(E280,[1]PROJECTES!$C$14:$G$5000,5,FALSE))</f>
        <v>RTU C.T. STA. PAU v3.0</v>
      </c>
      <c r="E280" s="117">
        <v>5152</v>
      </c>
      <c r="F280" s="95"/>
      <c r="G280" s="96" t="str">
        <f>IF(E280="","",VLOOKUP(E280,[1]PROJECTES!$C$14:$G$5000,4,FALSE))</f>
        <v>OB</v>
      </c>
      <c r="H280" s="118" t="s">
        <v>17</v>
      </c>
      <c r="I280" s="97" t="str">
        <f>IF(H280="","",VLOOKUP(H280,BD!B$2:C$16,2,FALSE))</f>
        <v>E</v>
      </c>
      <c r="J280" s="98">
        <v>43585</v>
      </c>
      <c r="K280" s="135">
        <f t="shared" si="10"/>
        <v>18</v>
      </c>
      <c r="L280" s="99">
        <f t="shared" ca="1" si="11"/>
        <v>-81</v>
      </c>
      <c r="M280" s="93">
        <f>IF(E280="","",VLOOKUP(E280,[1]PROJECTES!$C$14:$Z$5000,21,FALSE))</f>
        <v>43539</v>
      </c>
      <c r="N280" s="100">
        <v>1</v>
      </c>
      <c r="O280" s="72" t="s">
        <v>229</v>
      </c>
      <c r="P280" s="101"/>
      <c r="Q280" s="132" t="s">
        <v>32</v>
      </c>
      <c r="R280" s="168" t="s">
        <v>1592</v>
      </c>
      <c r="S280" s="91"/>
    </row>
    <row r="281" spans="1:19" s="104" customFormat="1" ht="12.75" customHeight="1" x14ac:dyDescent="0.25">
      <c r="A281" s="121" t="s">
        <v>17</v>
      </c>
      <c r="B281" s="92" t="str">
        <f>IF(E281="","",VLOOKUP(E281,[1]PROJECTES!$C$14:$G$5000,2,FALSE))</f>
        <v>BASENE</v>
      </c>
      <c r="C281" s="121" t="s">
        <v>70</v>
      </c>
      <c r="D281" s="93" t="str">
        <f>IF(E281="","",VLOOKUP(E281,[1]PROJECTES!$C$14:$G$5000,5,FALSE))</f>
        <v>RTU C.T. STA. PAU v3.0</v>
      </c>
      <c r="E281" s="117">
        <v>5152</v>
      </c>
      <c r="F281" s="95"/>
      <c r="G281" s="96" t="str">
        <f>IF(E281="","",VLOOKUP(E281,[1]PROJECTES!$C$14:$G$5000,4,FALSE))</f>
        <v>OB</v>
      </c>
      <c r="H281" s="118" t="s">
        <v>17</v>
      </c>
      <c r="I281" s="97" t="str">
        <f>IF(H281="","",VLOOKUP(H281,BD!B$2:C$16,2,FALSE))</f>
        <v>E</v>
      </c>
      <c r="J281" s="98">
        <v>43587</v>
      </c>
      <c r="K281" s="135">
        <f t="shared" si="10"/>
        <v>18</v>
      </c>
      <c r="L281" s="99">
        <f t="shared" ca="1" si="11"/>
        <v>-81</v>
      </c>
      <c r="M281" s="93">
        <f>IF(E281="","",VLOOKUP(E281,[1]PROJECTES!$C$14:$Z$5000,21,FALSE))</f>
        <v>43539</v>
      </c>
      <c r="N281" s="100">
        <v>1</v>
      </c>
      <c r="O281" s="72" t="s">
        <v>229</v>
      </c>
      <c r="P281" s="101">
        <v>45</v>
      </c>
      <c r="Q281" s="132" t="s">
        <v>32</v>
      </c>
      <c r="R281" s="168" t="s">
        <v>1686</v>
      </c>
      <c r="S281" s="91"/>
    </row>
    <row r="282" spans="1:19" s="104" customFormat="1" ht="12.75" customHeight="1" x14ac:dyDescent="0.25">
      <c r="A282" s="121" t="s">
        <v>17</v>
      </c>
      <c r="B282" s="92" t="str">
        <f>IF(E282="","",VLOOKUP(E282,[1]PROJECTES!$C$14:$G$5000,2,FALSE))</f>
        <v>BASENE</v>
      </c>
      <c r="C282" s="121" t="s">
        <v>70</v>
      </c>
      <c r="D282" s="93" t="str">
        <f>IF(E282="","",VLOOKUP(E282,[1]PROJECTES!$C$14:$G$5000,5,FALSE))</f>
        <v>RTU C.T. STA. PAU v3.0</v>
      </c>
      <c r="E282" s="117">
        <v>5152</v>
      </c>
      <c r="F282" s="95"/>
      <c r="G282" s="96" t="str">
        <f>IF(E282="","",VLOOKUP(E282,[1]PROJECTES!$C$14:$G$5000,4,FALSE))</f>
        <v>OB</v>
      </c>
      <c r="H282" s="118" t="s">
        <v>17</v>
      </c>
      <c r="I282" s="97" t="str">
        <f>IF(H282="","",VLOOKUP(H282,BD!B$2:C$16,2,FALSE))</f>
        <v>E</v>
      </c>
      <c r="J282" s="98">
        <v>43588</v>
      </c>
      <c r="K282" s="135">
        <f t="shared" si="10"/>
        <v>18</v>
      </c>
      <c r="L282" s="99">
        <f t="shared" ca="1" si="11"/>
        <v>-81</v>
      </c>
      <c r="M282" s="93">
        <f>IF(E282="","",VLOOKUP(E282,[1]PROJECTES!$C$14:$Z$5000,21,FALSE))</f>
        <v>43539</v>
      </c>
      <c r="N282" s="100"/>
      <c r="O282" s="72" t="s">
        <v>229</v>
      </c>
      <c r="P282" s="101">
        <v>15</v>
      </c>
      <c r="Q282" s="132"/>
      <c r="R282" s="168" t="s">
        <v>1592</v>
      </c>
      <c r="S282" s="91"/>
    </row>
    <row r="283" spans="1:19" s="104" customFormat="1" ht="12.75" customHeight="1" x14ac:dyDescent="0.25">
      <c r="A283" s="121" t="s">
        <v>17</v>
      </c>
      <c r="B283" s="92" t="str">
        <f>IF(E283="","",VLOOKUP(E283,[1]PROJECTES!$C$14:$G$5000,2,FALSE))</f>
        <v>BASENE</v>
      </c>
      <c r="C283" s="121" t="s">
        <v>910</v>
      </c>
      <c r="D283" s="93" t="str">
        <f>IF(E283="","",VLOOKUP(E283,[1]PROJECTES!$C$14:$G$5000,5,FALSE))</f>
        <v>RTU C.T. LES COLS v2.0</v>
      </c>
      <c r="E283" s="117">
        <v>5151</v>
      </c>
      <c r="F283" s="95"/>
      <c r="G283" s="96" t="str">
        <f>IF(E283="","",VLOOKUP(E283,[1]PROJECTES!$C$14:$G$5000,4,FALSE))</f>
        <v>OB</v>
      </c>
      <c r="H283" s="118" t="s">
        <v>17</v>
      </c>
      <c r="I283" s="97" t="str">
        <f>IF(H283="","",VLOOKUP(H283,BD!B$2:C$16,2,FALSE))</f>
        <v>E</v>
      </c>
      <c r="J283" s="98">
        <v>43598</v>
      </c>
      <c r="K283" s="135">
        <f t="shared" si="10"/>
        <v>20</v>
      </c>
      <c r="L283" s="99">
        <f t="shared" ca="1" si="11"/>
        <v>-81</v>
      </c>
      <c r="M283" s="93">
        <f>IF(E283="","",VLOOKUP(E283,[1]PROJECTES!$C$14:$Z$5000,21,FALSE))</f>
        <v>43539</v>
      </c>
      <c r="N283" s="100"/>
      <c r="O283" s="72" t="s">
        <v>229</v>
      </c>
      <c r="P283" s="101">
        <v>30</v>
      </c>
      <c r="Q283" s="132" t="s">
        <v>40</v>
      </c>
      <c r="R283" s="168" t="s">
        <v>1787</v>
      </c>
      <c r="S283" s="91"/>
    </row>
    <row r="284" spans="1:19" s="104" customFormat="1" ht="12.75" customHeight="1" x14ac:dyDescent="0.25">
      <c r="A284" s="121" t="s">
        <v>17</v>
      </c>
      <c r="B284" s="92" t="str">
        <f>IF(E284="","",VLOOKUP(E284,[1]PROJECTES!$C$14:$G$5000,2,FALSE))</f>
        <v>BASENE</v>
      </c>
      <c r="C284" s="121" t="s">
        <v>910</v>
      </c>
      <c r="D284" s="93" t="str">
        <f>IF(E284="","",VLOOKUP(E284,[1]PROJECTES!$C$14:$G$5000,5,FALSE))</f>
        <v>RTU C.T. STA. PAU v3.0</v>
      </c>
      <c r="E284" s="117">
        <v>5152</v>
      </c>
      <c r="F284" s="95"/>
      <c r="G284" s="96" t="str">
        <f>IF(E284="","",VLOOKUP(E284,[1]PROJECTES!$C$14:$G$5000,4,FALSE))</f>
        <v>OB</v>
      </c>
      <c r="H284" s="118" t="s">
        <v>17</v>
      </c>
      <c r="I284" s="97" t="str">
        <f>IF(H284="","",VLOOKUP(H284,BD!B$2:C$16,2,FALSE))</f>
        <v>E</v>
      </c>
      <c r="J284" s="98">
        <v>43598</v>
      </c>
      <c r="K284" s="135">
        <f t="shared" si="10"/>
        <v>20</v>
      </c>
      <c r="L284" s="99">
        <f t="shared" ca="1" si="11"/>
        <v>-81</v>
      </c>
      <c r="M284" s="93">
        <f>IF(E284="","",VLOOKUP(E284,[1]PROJECTES!$C$14:$Z$5000,21,FALSE))</f>
        <v>43539</v>
      </c>
      <c r="N284" s="100"/>
      <c r="O284" s="72" t="s">
        <v>229</v>
      </c>
      <c r="P284" s="101">
        <v>30</v>
      </c>
      <c r="Q284" s="132" t="s">
        <v>40</v>
      </c>
      <c r="R284" s="168" t="s">
        <v>1788</v>
      </c>
      <c r="S284" s="91"/>
    </row>
    <row r="285" spans="1:19" s="104" customFormat="1" ht="12.75" customHeight="1" x14ac:dyDescent="0.25">
      <c r="A285" s="121" t="s">
        <v>17</v>
      </c>
      <c r="B285" s="92" t="str">
        <f>IF(E285="","",VLOOKUP(E285,[1]PROJECTES!$C$14:$G$5000,2,FALSE))</f>
        <v>BASENE</v>
      </c>
      <c r="C285" s="121" t="s">
        <v>910</v>
      </c>
      <c r="D285" s="93" t="str">
        <f>IF(E285="","",VLOOKUP(E285,[1]PROJECTES!$C$14:$G$5000,5,FALSE))</f>
        <v>RTU C.T. LES COLS v2.0</v>
      </c>
      <c r="E285" s="117">
        <v>5151</v>
      </c>
      <c r="F285" s="95"/>
      <c r="G285" s="96" t="str">
        <f>IF(E285="","",VLOOKUP(E285,[1]PROJECTES!$C$14:$G$5000,4,FALSE))</f>
        <v>OB</v>
      </c>
      <c r="H285" s="118" t="s">
        <v>17</v>
      </c>
      <c r="I285" s="97" t="str">
        <f>IF(H285="","",VLOOKUP(H285,BD!B$2:C$16,2,FALSE))</f>
        <v>E</v>
      </c>
      <c r="J285" s="98">
        <v>43600</v>
      </c>
      <c r="K285" s="135">
        <f t="shared" si="10"/>
        <v>20</v>
      </c>
      <c r="L285" s="99">
        <f t="shared" ca="1" si="11"/>
        <v>-81</v>
      </c>
      <c r="M285" s="93">
        <f>IF(E285="","",VLOOKUP(E285,[1]PROJECTES!$C$14:$Z$5000,21,FALSE))</f>
        <v>43539</v>
      </c>
      <c r="N285" s="100">
        <v>1</v>
      </c>
      <c r="O285" s="72" t="s">
        <v>229</v>
      </c>
      <c r="P285" s="101"/>
      <c r="Q285" s="132" t="s">
        <v>19</v>
      </c>
      <c r="R285" s="168" t="s">
        <v>1813</v>
      </c>
      <c r="S285" s="91"/>
    </row>
    <row r="286" spans="1:19" s="104" customFormat="1" ht="12.75" customHeight="1" x14ac:dyDescent="0.25">
      <c r="A286" s="121"/>
      <c r="B286" s="92" t="str">
        <f>IF(E286="","",VLOOKUP(E286,[1]PROJECTES!$C$14:$G$5000,2,FALSE))</f>
        <v>SITEL</v>
      </c>
      <c r="C286" s="121"/>
      <c r="D286" s="93" t="str">
        <f>IF(E286="","",VLOOKUP(E286,[1]PROJECTES!$C$14:$G$5000,5,FALSE))</f>
        <v>PENDENT D'ASSIGNAR</v>
      </c>
      <c r="E286" s="117" t="s">
        <v>278</v>
      </c>
      <c r="F286" s="95"/>
      <c r="G286" s="96" t="str">
        <f>IF(E286="","",VLOOKUP(E286,[1]PROJECTES!$C$14:$G$5000,4,FALSE))</f>
        <v>OB</v>
      </c>
      <c r="H286" s="118" t="s">
        <v>44</v>
      </c>
      <c r="I286" s="97" t="str">
        <f>IF(H286="","",VLOOKUP(H286,BD!B$2:C$16,2,FALSE))</f>
        <v>E</v>
      </c>
      <c r="J286" s="98">
        <v>43479</v>
      </c>
      <c r="K286" s="135">
        <f t="shared" si="10"/>
        <v>3</v>
      </c>
      <c r="L286" s="99">
        <f t="shared" ca="1" si="11"/>
        <v>210</v>
      </c>
      <c r="M286" s="93">
        <f>IF(E286="","",VLOOKUP(E286,[1]PROJECTES!$C$14:$Z$5000,21,FALSE))</f>
        <v>43830</v>
      </c>
      <c r="N286" s="100"/>
      <c r="O286" s="72" t="s">
        <v>229</v>
      </c>
      <c r="P286" s="101"/>
      <c r="Q286" s="132"/>
      <c r="R286" s="102"/>
      <c r="S286" s="91"/>
    </row>
    <row r="287" spans="1:19" s="104" customFormat="1" ht="12.75" customHeight="1" x14ac:dyDescent="0.25">
      <c r="A287" s="121"/>
      <c r="B287" s="92" t="str">
        <f>IF(E287="","",VLOOKUP(E287,[1]PROJECTES!$C$14:$G$5000,2,FALSE))</f>
        <v>PEUSA</v>
      </c>
      <c r="C287" s="121" t="s">
        <v>1049</v>
      </c>
      <c r="D287" s="93" t="str">
        <f>IF(E287="","",VLOOKUP(E287,[1]PROJECTES!$C$14:$G$5000,5,FALSE))</f>
        <v>Inst. i PEM RTU IAT SOLA D'ALAS v2.0</v>
      </c>
      <c r="E287" s="117">
        <v>4924</v>
      </c>
      <c r="F287" s="95"/>
      <c r="G287" s="96" t="str">
        <f>IF(E287="","",VLOOKUP(E287,[1]PROJECTES!$C$14:$G$5000,4,FALSE))</f>
        <v>TA</v>
      </c>
      <c r="H287" s="118" t="s">
        <v>44</v>
      </c>
      <c r="I287" s="97" t="str">
        <f>IF(H287="","",VLOOKUP(H287,BD!B$2:C$16,2,FALSE))</f>
        <v>E</v>
      </c>
      <c r="J287" s="98">
        <v>43479</v>
      </c>
      <c r="K287" s="135">
        <f t="shared" si="10"/>
        <v>3</v>
      </c>
      <c r="L287" s="99" t="str">
        <f t="shared" ca="1" si="11"/>
        <v>-</v>
      </c>
      <c r="M287" s="93">
        <f>IF(E287="","",VLOOKUP(E287,[1]PROJECTES!$C$14:$Z$5000,21,FALSE))</f>
        <v>43544</v>
      </c>
      <c r="N287" s="100">
        <v>4</v>
      </c>
      <c r="O287" s="72" t="s">
        <v>229</v>
      </c>
      <c r="P287" s="101">
        <v>0</v>
      </c>
      <c r="Q287" s="132" t="s">
        <v>32</v>
      </c>
      <c r="R287" s="102"/>
      <c r="S287" s="91"/>
    </row>
    <row r="288" spans="1:19" s="104" customFormat="1" ht="12.75" customHeight="1" x14ac:dyDescent="0.25">
      <c r="A288" s="121"/>
      <c r="B288" s="92" t="str">
        <f>IF(E288="","",VLOOKUP(E288,[1]PROJECTES!$C$14:$G$5000,2,FALSE))</f>
        <v>PEUSA</v>
      </c>
      <c r="C288" s="121" t="s">
        <v>1049</v>
      </c>
      <c r="D288" s="93" t="str">
        <f>IF(E288="","",VLOOKUP(E288,[1]PROJECTES!$C$14:$G$5000,5,FALSE))</f>
        <v>Inst. i PEM RTU IAT ARRANCADA D'ESTAMARIU v1.0</v>
      </c>
      <c r="E288" s="117">
        <v>4930</v>
      </c>
      <c r="F288" s="95"/>
      <c r="G288" s="96" t="str">
        <f>IF(E288="","",VLOOKUP(E288,[1]PROJECTES!$C$14:$G$5000,4,FALSE))</f>
        <v>TA</v>
      </c>
      <c r="H288" s="118" t="s">
        <v>44</v>
      </c>
      <c r="I288" s="97" t="str">
        <f>IF(H288="","",VLOOKUP(H288,BD!B$2:C$16,2,FALSE))</f>
        <v>E</v>
      </c>
      <c r="J288" s="98">
        <v>43479</v>
      </c>
      <c r="K288" s="135">
        <f t="shared" si="10"/>
        <v>3</v>
      </c>
      <c r="L288" s="99" t="str">
        <f t="shared" ca="1" si="11"/>
        <v>-</v>
      </c>
      <c r="M288" s="93">
        <f>IF(E288="","",VLOOKUP(E288,[1]PROJECTES!$C$14:$Z$5000,21,FALSE))</f>
        <v>43544</v>
      </c>
      <c r="N288" s="100">
        <v>4</v>
      </c>
      <c r="O288" s="72" t="s">
        <v>229</v>
      </c>
      <c r="P288" s="101">
        <v>0</v>
      </c>
      <c r="Q288" s="132" t="s">
        <v>32</v>
      </c>
      <c r="R288" s="102"/>
      <c r="S288" s="91"/>
    </row>
    <row r="289" spans="1:19" s="104" customFormat="1" ht="12.75" customHeight="1" x14ac:dyDescent="0.25">
      <c r="A289" s="121"/>
      <c r="B289" s="92" t="str">
        <f>IF(E289="","",VLOOKUP(E289,[1]PROJECTES!$C$14:$G$5000,2,FALSE))</f>
        <v>SITEL</v>
      </c>
      <c r="C289" s="121"/>
      <c r="D289" s="93" t="str">
        <f>IF(E289="","",VLOOKUP(E289,[1]PROJECTES!$C$14:$G$5000,5,FALSE))</f>
        <v>PENDENT D'ASSIGNAR</v>
      </c>
      <c r="E289" s="117" t="s">
        <v>278</v>
      </c>
      <c r="F289" s="95"/>
      <c r="G289" s="96" t="str">
        <f>IF(E289="","",VLOOKUP(E289,[1]PROJECTES!$C$14:$G$5000,4,FALSE))</f>
        <v>OB</v>
      </c>
      <c r="H289" s="118" t="s">
        <v>44</v>
      </c>
      <c r="I289" s="97" t="str">
        <f>IF(H289="","",VLOOKUP(H289,BD!B$2:C$16,2,FALSE))</f>
        <v>E</v>
      </c>
      <c r="J289" s="98">
        <v>43479</v>
      </c>
      <c r="K289" s="135">
        <f t="shared" si="10"/>
        <v>3</v>
      </c>
      <c r="L289" s="99">
        <f t="shared" ca="1" si="11"/>
        <v>210</v>
      </c>
      <c r="M289" s="93">
        <f>IF(E289="","",VLOOKUP(E289,[1]PROJECTES!$C$14:$Z$5000,21,FALSE))</f>
        <v>43830</v>
      </c>
      <c r="N289" s="100"/>
      <c r="O289" s="72" t="s">
        <v>229</v>
      </c>
      <c r="P289" s="101"/>
      <c r="Q289" s="132"/>
      <c r="R289" s="102"/>
      <c r="S289" s="91"/>
    </row>
    <row r="290" spans="1:19" s="104" customFormat="1" ht="12.75" customHeight="1" x14ac:dyDescent="0.25">
      <c r="A290" s="121"/>
      <c r="B290" s="92" t="str">
        <f>IF(E290="","",VLOOKUP(E290,[1]PROJECTES!$C$14:$G$5000,2,FALSE))</f>
        <v>SITEL</v>
      </c>
      <c r="C290" s="121"/>
      <c r="D290" s="93" t="str">
        <f>IF(E290="","",VLOOKUP(E290,[1]PROJECTES!$C$14:$G$5000,5,FALSE))</f>
        <v>PENDENT D'ASSIGNAR</v>
      </c>
      <c r="E290" s="117" t="s">
        <v>278</v>
      </c>
      <c r="F290" s="95"/>
      <c r="G290" s="96" t="str">
        <f>IF(E290="","",VLOOKUP(E290,[1]PROJECTES!$C$14:$G$5000,4,FALSE))</f>
        <v>OB</v>
      </c>
      <c r="H290" s="118" t="s">
        <v>44</v>
      </c>
      <c r="I290" s="97" t="str">
        <f>IF(H290="","",VLOOKUP(H290,BD!B$2:C$16,2,FALSE))</f>
        <v>E</v>
      </c>
      <c r="J290" s="98">
        <v>43479</v>
      </c>
      <c r="K290" s="135">
        <f t="shared" si="10"/>
        <v>3</v>
      </c>
      <c r="L290" s="99">
        <f t="shared" ca="1" si="11"/>
        <v>210</v>
      </c>
      <c r="M290" s="93">
        <f>IF(E290="","",VLOOKUP(E290,[1]PROJECTES!$C$14:$Z$5000,21,FALSE))</f>
        <v>43830</v>
      </c>
      <c r="N290" s="100"/>
      <c r="O290" s="72" t="s">
        <v>229</v>
      </c>
      <c r="P290" s="101"/>
      <c r="Q290" s="132"/>
      <c r="R290" s="102"/>
      <c r="S290" s="91"/>
    </row>
    <row r="291" spans="1:19" s="104" customFormat="1" ht="12.75" customHeight="1" x14ac:dyDescent="0.25">
      <c r="A291" s="121" t="s">
        <v>47</v>
      </c>
      <c r="B291" s="92" t="str">
        <f>IF(E291="","",VLOOKUP(E291,[1]PROJECTES!$C$14:$G$5000,2,FALSE))</f>
        <v>DIELBE</v>
      </c>
      <c r="C291" s="121" t="s">
        <v>74</v>
      </c>
      <c r="D291" s="93" t="str">
        <f>IF(E291="","",VLOOKUP(E291,[1]PROJECTES!$C$14:$G$5000,5,FALSE))</f>
        <v>CC SCADA TEDIS.Net BERMEJALES v1.0</v>
      </c>
      <c r="E291" s="117">
        <v>4868</v>
      </c>
      <c r="F291" s="95"/>
      <c r="G291" s="96" t="str">
        <f>IF(E291="","",VLOOKUP(E291,[1]PROJECTES!$C$14:$G$5000,4,FALSE))</f>
        <v>TA</v>
      </c>
      <c r="H291" s="118" t="s">
        <v>47</v>
      </c>
      <c r="I291" s="97" t="str">
        <f>IF(H291="","",VLOOKUP(H291,BD!B$2:C$16,2,FALSE))</f>
        <v>E</v>
      </c>
      <c r="J291" s="98">
        <v>43480</v>
      </c>
      <c r="K291" s="135">
        <f t="shared" si="10"/>
        <v>3</v>
      </c>
      <c r="L291" s="99" t="str">
        <f t="shared" ca="1" si="11"/>
        <v>-</v>
      </c>
      <c r="M291" s="93">
        <f>IF(E291="","",VLOOKUP(E291,[1]PROJECTES!$C$14:$Z$5000,21,FALSE))</f>
        <v>43489</v>
      </c>
      <c r="N291" s="100">
        <v>8</v>
      </c>
      <c r="O291" s="72" t="s">
        <v>229</v>
      </c>
      <c r="P291" s="101">
        <v>0</v>
      </c>
      <c r="Q291" s="132" t="s">
        <v>40</v>
      </c>
      <c r="R291" s="131" t="s">
        <v>328</v>
      </c>
      <c r="S291" s="91"/>
    </row>
    <row r="292" spans="1:19" s="104" customFormat="1" ht="12.75" customHeight="1" x14ac:dyDescent="0.25">
      <c r="A292" s="121" t="s">
        <v>35</v>
      </c>
      <c r="B292" s="92" t="str">
        <f>IF(E292="","",VLOOKUP(E292,[1]PROJECTES!$C$14:$G$5000,2,FALSE))</f>
        <v>SITEL</v>
      </c>
      <c r="C292" s="121" t="s">
        <v>181</v>
      </c>
      <c r="D292" s="93" t="str">
        <f>IF(E292="","",VLOOKUP(E292,[1]PROJECTES!$C$14:$G$5000,5,FALSE))</f>
        <v>INCAPACITAT LABORAL TRANSITORIA</v>
      </c>
      <c r="E292" s="117" t="s">
        <v>362</v>
      </c>
      <c r="F292" s="95"/>
      <c r="G292" s="96" t="str">
        <f>IF(E292="","",VLOOKUP(E292,[1]PROJECTES!$C$14:$G$5000,4,FALSE))</f>
        <v>OB</v>
      </c>
      <c r="H292" s="118" t="s">
        <v>35</v>
      </c>
      <c r="I292" s="97" t="str">
        <f>IF(H292="","",VLOOKUP(H292,BD!B$2:C$16,2,FALSE))</f>
        <v>E</v>
      </c>
      <c r="J292" s="98">
        <v>43480</v>
      </c>
      <c r="K292" s="135">
        <f t="shared" si="10"/>
        <v>3</v>
      </c>
      <c r="L292" s="99">
        <f t="shared" ca="1" si="11"/>
        <v>210</v>
      </c>
      <c r="M292" s="93">
        <f>IF(E292="","",VLOOKUP(E292,[1]PROJECTES!$C$14:$Z$5000,21,FALSE))</f>
        <v>43830</v>
      </c>
      <c r="N292" s="100">
        <v>8</v>
      </c>
      <c r="O292" s="72" t="s">
        <v>229</v>
      </c>
      <c r="P292" s="101">
        <v>0</v>
      </c>
      <c r="Q292" s="132" t="s">
        <v>360</v>
      </c>
      <c r="R292" s="102"/>
      <c r="S292" s="91"/>
    </row>
    <row r="293" spans="1:19" s="104" customFormat="1" ht="12.75" customHeight="1" x14ac:dyDescent="0.25">
      <c r="A293" s="121" t="s">
        <v>17</v>
      </c>
      <c r="B293" s="92" t="str">
        <f>IF(E293="","",VLOOKUP(E293,[1]PROJECTES!$C$14:$G$5000,2,FALSE))</f>
        <v>ORMAZA</v>
      </c>
      <c r="C293" s="121" t="s">
        <v>425</v>
      </c>
      <c r="D293" s="93" t="str">
        <f>IF(E293="","",VLOOKUP(E293,[1]PROJECTES!$C$14:$G$5000,5,FALSE))</f>
        <v>CC SCADA TEDIS.Net MUSEO LOUVRE v1.0</v>
      </c>
      <c r="E293" s="117">
        <v>4973</v>
      </c>
      <c r="F293" s="95"/>
      <c r="G293" s="96" t="str">
        <f>IF(E293="","",VLOOKUP(E293,[1]PROJECTES!$C$14:$G$5000,4,FALSE))</f>
        <v>OB</v>
      </c>
      <c r="H293" s="118" t="s">
        <v>24</v>
      </c>
      <c r="I293" s="97" t="str">
        <f>IF(H293="","",VLOOKUP(H293,BD!B$2:C$16,2,FALSE))</f>
        <v>E</v>
      </c>
      <c r="J293" s="98">
        <v>43480</v>
      </c>
      <c r="K293" s="135">
        <f t="shared" si="10"/>
        <v>3</v>
      </c>
      <c r="L293" s="99">
        <f t="shared" ca="1" si="11"/>
        <v>-197</v>
      </c>
      <c r="M293" s="93">
        <f>IF(E293="","",VLOOKUP(E293,[1]PROJECTES!$C$14:$Z$5000,21,FALSE))</f>
        <v>43423</v>
      </c>
      <c r="N293" s="100">
        <v>2</v>
      </c>
      <c r="O293" s="72" t="s">
        <v>229</v>
      </c>
      <c r="P293" s="101">
        <v>0</v>
      </c>
      <c r="Q293" s="132" t="s">
        <v>65</v>
      </c>
      <c r="R293" s="131" t="s">
        <v>439</v>
      </c>
      <c r="S293" s="91"/>
    </row>
    <row r="294" spans="1:19" s="104" customFormat="1" ht="12.75" customHeight="1" x14ac:dyDescent="0.25">
      <c r="A294" s="121" t="s">
        <v>21</v>
      </c>
      <c r="B294" s="92" t="str">
        <f>IF(E294="","",VLOOKUP(E294,[1]PROJECTES!$C$14:$G$5000,2,FALSE))</f>
        <v>SITEL</v>
      </c>
      <c r="C294" s="121" t="s">
        <v>181</v>
      </c>
      <c r="D294" s="93" t="str">
        <f>IF(E294="","",VLOOKUP(E294,[1]PROJECTES!$C$14:$G$5000,5,FALSE))</f>
        <v>GESTIO DE MAGATZEM</v>
      </c>
      <c r="E294" s="117" t="s">
        <v>305</v>
      </c>
      <c r="F294" s="95"/>
      <c r="G294" s="96" t="str">
        <f>IF(E294="","",VLOOKUP(E294,[1]PROJECTES!$C$14:$G$5000,4,FALSE))</f>
        <v>OB</v>
      </c>
      <c r="H294" s="118" t="s">
        <v>21</v>
      </c>
      <c r="I294" s="97" t="str">
        <f>IF(H294="","",VLOOKUP(H294,BD!B$2:C$16,2,FALSE))</f>
        <v>P</v>
      </c>
      <c r="J294" s="98">
        <v>43480</v>
      </c>
      <c r="K294" s="135">
        <f t="shared" si="10"/>
        <v>3</v>
      </c>
      <c r="L294" s="99">
        <f t="shared" ca="1" si="11"/>
        <v>210</v>
      </c>
      <c r="M294" s="93">
        <f>IF(E294="","",VLOOKUP(E294,[1]PROJECTES!$C$14:$Z$5000,21,FALSE))</f>
        <v>43830</v>
      </c>
      <c r="N294" s="100">
        <v>8</v>
      </c>
      <c r="O294" s="72" t="s">
        <v>229</v>
      </c>
      <c r="P294" s="101">
        <v>0</v>
      </c>
      <c r="Q294" s="132" t="s">
        <v>49</v>
      </c>
      <c r="R294" s="131" t="s">
        <v>441</v>
      </c>
      <c r="S294" s="91"/>
    </row>
    <row r="295" spans="1:19" s="104" customFormat="1" ht="12.75" customHeight="1" x14ac:dyDescent="0.25">
      <c r="A295" s="121" t="s">
        <v>12</v>
      </c>
      <c r="B295" s="92" t="str">
        <f>IF(E295="","",VLOOKUP(E295,[1]PROJECTES!$C$14:$G$5000,2,FALSE))</f>
        <v>INPPOZ</v>
      </c>
      <c r="C295" s="121" t="s">
        <v>149</v>
      </c>
      <c r="D295" s="93" t="str">
        <f>IF(E295="","",VLOOKUP(E295,[1]PROJECTES!$C$14:$G$5000,5,FALSE))</f>
        <v>CC SCADA TEDIS.Net PECUARIAS v2.1</v>
      </c>
      <c r="E295" s="117">
        <v>4976</v>
      </c>
      <c r="F295" s="95"/>
      <c r="G295" s="96" t="str">
        <f>IF(E295="","",VLOOKUP(E295,[1]PROJECTES!$C$14:$G$5000,4,FALSE))</f>
        <v>TA</v>
      </c>
      <c r="H295" s="118" t="s">
        <v>12</v>
      </c>
      <c r="I295" s="97" t="str">
        <f>IF(H295="","",VLOOKUP(H295,BD!B$2:C$16,2,FALSE))</f>
        <v>E</v>
      </c>
      <c r="J295" s="98">
        <v>43480</v>
      </c>
      <c r="K295" s="135">
        <f t="shared" si="10"/>
        <v>3</v>
      </c>
      <c r="L295" s="99" t="str">
        <f t="shared" ca="1" si="11"/>
        <v>-</v>
      </c>
      <c r="M295" s="93">
        <f>IF(E295="","",VLOOKUP(E295,[1]PROJECTES!$C$14:$Z$5000,21,FALSE))</f>
        <v>43518</v>
      </c>
      <c r="N295" s="100">
        <v>2</v>
      </c>
      <c r="O295" s="72" t="s">
        <v>229</v>
      </c>
      <c r="P295" s="101">
        <v>0</v>
      </c>
      <c r="Q295" s="132" t="s">
        <v>59</v>
      </c>
      <c r="R295" s="131" t="s">
        <v>445</v>
      </c>
      <c r="S295" s="91"/>
    </row>
    <row r="296" spans="1:19" s="104" customFormat="1" ht="12.75" customHeight="1" x14ac:dyDescent="0.25">
      <c r="A296" s="121" t="s">
        <v>12</v>
      </c>
      <c r="B296" s="92" t="str">
        <f>IF(E296="","",VLOOKUP(E296,[1]PROJECTES!$C$14:$G$5000,2,FALSE))</f>
        <v>EYPESA</v>
      </c>
      <c r="C296" s="121" t="s">
        <v>106</v>
      </c>
      <c r="D296" s="93" t="str">
        <f>IF(E296="","",VLOOKUP(E296,[1]PROJECTES!$C$14:$G$5000,5,FALSE))</f>
        <v>SITEL Ref.SUPORT TEC. PROJ. RESOLvD-2018</v>
      </c>
      <c r="E296" s="117">
        <v>4867</v>
      </c>
      <c r="F296" s="95"/>
      <c r="G296" s="96" t="str">
        <f>IF(E296="","",VLOOKUP(E296,[1]PROJECTES!$C$14:$G$5000,4,FALSE))</f>
        <v>OB</v>
      </c>
      <c r="H296" s="118" t="s">
        <v>12</v>
      </c>
      <c r="I296" s="97" t="str">
        <f>IF(H296="","",VLOOKUP(H296,BD!B$2:C$16,2,FALSE))</f>
        <v>E</v>
      </c>
      <c r="J296" s="98">
        <v>43480</v>
      </c>
      <c r="K296" s="135">
        <f t="shared" si="10"/>
        <v>3</v>
      </c>
      <c r="L296" s="99">
        <f t="shared" ca="1" si="11"/>
        <v>-155</v>
      </c>
      <c r="M296" s="93">
        <f>IF(E296="","",VLOOKUP(E296,[1]PROJECTES!$C$14:$Z$5000,21,FALSE))</f>
        <v>43465</v>
      </c>
      <c r="N296" s="100">
        <v>0</v>
      </c>
      <c r="O296" s="72" t="s">
        <v>229</v>
      </c>
      <c r="P296" s="101">
        <v>15</v>
      </c>
      <c r="Q296" s="132" t="s">
        <v>37</v>
      </c>
      <c r="R296" s="131" t="s">
        <v>816</v>
      </c>
      <c r="S296" s="91"/>
    </row>
    <row r="297" spans="1:19" s="104" customFormat="1" ht="12.75" customHeight="1" x14ac:dyDescent="0.25">
      <c r="A297" s="121" t="s">
        <v>17</v>
      </c>
      <c r="B297" s="92" t="str">
        <f>IF(E297="","",VLOOKUP(E297,[1]PROJECTES!$C$14:$G$5000,2,FALSE))</f>
        <v>ORMAZA</v>
      </c>
      <c r="C297" s="121" t="s">
        <v>425</v>
      </c>
      <c r="D297" s="93" t="str">
        <f>IF(E297="","",VLOOKUP(E297,[1]PROJECTES!$C$14:$G$5000,5,FALSE))</f>
        <v>CC SCADA TEDIS.Net MUSEO LOUVRE v1.0</v>
      </c>
      <c r="E297" s="117">
        <v>4973</v>
      </c>
      <c r="F297" s="95"/>
      <c r="G297" s="96" t="str">
        <f>IF(E297="","",VLOOKUP(E297,[1]PROJECTES!$C$14:$G$5000,4,FALSE))</f>
        <v>OB</v>
      </c>
      <c r="H297" s="118" t="s">
        <v>12</v>
      </c>
      <c r="I297" s="97" t="str">
        <f>IF(H297="","",VLOOKUP(H297,BD!B$2:C$16,2,FALSE))</f>
        <v>E</v>
      </c>
      <c r="J297" s="98">
        <v>43480</v>
      </c>
      <c r="K297" s="135">
        <f t="shared" si="10"/>
        <v>3</v>
      </c>
      <c r="L297" s="99">
        <f t="shared" ca="1" si="11"/>
        <v>-197</v>
      </c>
      <c r="M297" s="93">
        <f>IF(E297="","",VLOOKUP(E297,[1]PROJECTES!$C$14:$Z$5000,21,FALSE))</f>
        <v>43423</v>
      </c>
      <c r="N297" s="100">
        <v>0</v>
      </c>
      <c r="O297" s="72" t="s">
        <v>229</v>
      </c>
      <c r="P297" s="101">
        <v>30</v>
      </c>
      <c r="Q297" s="132" t="s">
        <v>32</v>
      </c>
      <c r="R297" s="131" t="s">
        <v>444</v>
      </c>
      <c r="S297" s="91"/>
    </row>
    <row r="298" spans="1:19" s="104" customFormat="1" ht="12.75" customHeight="1" x14ac:dyDescent="0.25">
      <c r="A298" s="121" t="s">
        <v>12</v>
      </c>
      <c r="B298" s="92" t="str">
        <f>IF(E298="","",VLOOKUP(E298,[1]PROJECTES!$C$14:$G$5000,2,FALSE))</f>
        <v>SITEL</v>
      </c>
      <c r="C298" s="121" t="s">
        <v>181</v>
      </c>
      <c r="D298" s="93" t="str">
        <f>IF(E298="","",VLOOKUP(E298,[1]PROJECTES!$C$14:$G$5000,5,FALSE))</f>
        <v>SCADA TEDIS.Net (Test i Resolucio Bugs SW)</v>
      </c>
      <c r="E298" s="117" t="s">
        <v>538</v>
      </c>
      <c r="F298" s="95"/>
      <c r="G298" s="96" t="str">
        <f>IF(E298="","",VLOOKUP(E298,[1]PROJECTES!$C$14:$G$5000,4,FALSE))</f>
        <v>OB</v>
      </c>
      <c r="H298" s="118" t="s">
        <v>12</v>
      </c>
      <c r="I298" s="97" t="str">
        <f>IF(H298="","",VLOOKUP(H298,BD!B$2:C$16,2,FALSE))</f>
        <v>E</v>
      </c>
      <c r="J298" s="98">
        <v>43480</v>
      </c>
      <c r="K298" s="135">
        <f t="shared" si="10"/>
        <v>3</v>
      </c>
      <c r="L298" s="99">
        <f t="shared" ca="1" si="11"/>
        <v>210</v>
      </c>
      <c r="M298" s="93">
        <f>IF(E298="","",VLOOKUP(E298,[1]PROJECTES!$C$14:$Z$5000,21,FALSE))</f>
        <v>43830</v>
      </c>
      <c r="N298" s="100">
        <v>1</v>
      </c>
      <c r="O298" s="72" t="s">
        <v>229</v>
      </c>
      <c r="P298" s="101">
        <v>15</v>
      </c>
      <c r="Q298" s="132" t="s">
        <v>43</v>
      </c>
      <c r="R298" s="131" t="s">
        <v>446</v>
      </c>
      <c r="S298" s="91"/>
    </row>
    <row r="299" spans="1:19" s="104" customFormat="1" ht="12.75" customHeight="1" x14ac:dyDescent="0.25">
      <c r="A299" s="121" t="s">
        <v>12</v>
      </c>
      <c r="B299" s="92" t="str">
        <f>IF(E299="","",VLOOKUP(E299,[1]PROJECTES!$C$14:$G$5000,2,FALSE))</f>
        <v>SITEL</v>
      </c>
      <c r="C299" s="121" t="s">
        <v>181</v>
      </c>
      <c r="D299" s="93" t="str">
        <f>IF(E299="","",VLOOKUP(E299,[1]PROJECTES!$C$14:$G$5000,5,FALSE))</f>
        <v>VACANCES</v>
      </c>
      <c r="E299" s="117" t="s">
        <v>273</v>
      </c>
      <c r="F299" s="95"/>
      <c r="G299" s="96" t="str">
        <f>IF(E299="","",VLOOKUP(E299,[1]PROJECTES!$C$14:$G$5000,4,FALSE))</f>
        <v>OB</v>
      </c>
      <c r="H299" s="118" t="s">
        <v>12</v>
      </c>
      <c r="I299" s="97" t="str">
        <f>IF(H299="","",VLOOKUP(H299,BD!B$2:C$16,2,FALSE))</f>
        <v>E</v>
      </c>
      <c r="J299" s="98">
        <v>43480</v>
      </c>
      <c r="K299" s="135">
        <f t="shared" si="10"/>
        <v>3</v>
      </c>
      <c r="L299" s="99">
        <f t="shared" ca="1" si="11"/>
        <v>210</v>
      </c>
      <c r="M299" s="93">
        <f>IF(E299="","",VLOOKUP(E299,[1]PROJECTES!$C$14:$Z$5000,21,FALSE))</f>
        <v>43830</v>
      </c>
      <c r="N299" s="100">
        <v>4</v>
      </c>
      <c r="O299" s="72" t="s">
        <v>229</v>
      </c>
      <c r="P299" s="101">
        <v>0</v>
      </c>
      <c r="Q299" s="132" t="s">
        <v>63</v>
      </c>
      <c r="R299" s="131" t="s">
        <v>447</v>
      </c>
      <c r="S299" s="91"/>
    </row>
    <row r="300" spans="1:19" s="104" customFormat="1" ht="12.75" customHeight="1" x14ac:dyDescent="0.25">
      <c r="A300" s="121" t="s">
        <v>17</v>
      </c>
      <c r="B300" s="92" t="str">
        <f>IF(E300="","",VLOOKUP(E300,[1]PROJECTES!$C$14:$G$5000,2,FALSE))</f>
        <v>ELEBER</v>
      </c>
      <c r="C300" s="121" t="s">
        <v>74</v>
      </c>
      <c r="D300" s="93" t="str">
        <f>IF(E300="","",VLOOKUP(E300,[1]PROJECTES!$C$14:$G$5000,5,FALSE))</f>
        <v>MANTENIMENT SCADA BERMEJALES 01/07/2.018 - 30/06/2.019</v>
      </c>
      <c r="E300" s="117">
        <v>4803</v>
      </c>
      <c r="F300" s="95"/>
      <c r="G300" s="96" t="str">
        <f>IF(E300="","",VLOOKUP(E300,[1]PROJECTES!$C$14:$G$5000,4,FALSE))</f>
        <v>OB</v>
      </c>
      <c r="H300" s="118" t="s">
        <v>17</v>
      </c>
      <c r="I300" s="97" t="str">
        <f>IF(H300="","",VLOOKUP(H300,BD!B$2:C$16,2,FALSE))</f>
        <v>E</v>
      </c>
      <c r="J300" s="98">
        <v>43500</v>
      </c>
      <c r="K300" s="135">
        <f t="shared" si="10"/>
        <v>6</v>
      </c>
      <c r="L300" s="99">
        <f t="shared" ca="1" si="11"/>
        <v>26</v>
      </c>
      <c r="M300" s="93">
        <f>IF(E300="","",VLOOKUP(E300,[1]PROJECTES!$C$14:$Z$5000,21,FALSE))</f>
        <v>43646</v>
      </c>
      <c r="N300" s="100">
        <v>0</v>
      </c>
      <c r="O300" s="72" t="s">
        <v>229</v>
      </c>
      <c r="P300" s="101">
        <v>15</v>
      </c>
      <c r="Q300" s="132" t="s">
        <v>59</v>
      </c>
      <c r="R300" s="131" t="s">
        <v>702</v>
      </c>
      <c r="S300" s="91"/>
    </row>
    <row r="301" spans="1:19" s="104" customFormat="1" ht="12.75" customHeight="1" x14ac:dyDescent="0.25">
      <c r="A301" s="121" t="s">
        <v>12</v>
      </c>
      <c r="B301" s="92" t="str">
        <f>IF(E301="","",VLOOKUP(E301,[1]PROJECTES!$C$14:$G$5000,2,FALSE))</f>
        <v>MOELCU</v>
      </c>
      <c r="C301" s="121" t="s">
        <v>74</v>
      </c>
      <c r="D301" s="93" t="str">
        <f>IF(E301="","",VLOOKUP(E301,[1]PROJECTES!$C$14:$G$5000,5,FALSE))</f>
        <v>Inst. y PEM RTU C.S. LAS MINAS v1.0</v>
      </c>
      <c r="E301" s="117">
        <v>5162</v>
      </c>
      <c r="F301" s="95"/>
      <c r="G301" s="96" t="str">
        <f>IF(E301="","",VLOOKUP(E301,[1]PROJECTES!$C$14:$G$5000,4,FALSE))</f>
        <v>TA</v>
      </c>
      <c r="H301" s="118" t="s">
        <v>17</v>
      </c>
      <c r="I301" s="97" t="str">
        <f>IF(H301="","",VLOOKUP(H301,BD!B$2:C$16,2,FALSE))</f>
        <v>E</v>
      </c>
      <c r="J301" s="98">
        <v>43500</v>
      </c>
      <c r="K301" s="135">
        <f t="shared" si="10"/>
        <v>6</v>
      </c>
      <c r="L301" s="99" t="str">
        <f t="shared" ca="1" si="11"/>
        <v>-</v>
      </c>
      <c r="M301" s="93">
        <f>IF(E301="","",VLOOKUP(E301,[1]PROJECTES!$C$14:$Z$5000,21,FALSE))</f>
        <v>43553</v>
      </c>
      <c r="N301" s="100">
        <v>0</v>
      </c>
      <c r="O301" s="72" t="s">
        <v>229</v>
      </c>
      <c r="P301" s="101">
        <v>45</v>
      </c>
      <c r="Q301" s="132" t="s">
        <v>32</v>
      </c>
      <c r="R301" s="131" t="s">
        <v>717</v>
      </c>
      <c r="S301" s="91"/>
    </row>
    <row r="302" spans="1:19" s="104" customFormat="1" ht="12.75" customHeight="1" x14ac:dyDescent="0.25">
      <c r="A302" s="121" t="s">
        <v>17</v>
      </c>
      <c r="B302" s="92" t="str">
        <f>IF(E302="","",VLOOKUP(E302,[1]PROJECTES!$C$14:$G$5000,2,FALSE))</f>
        <v>ELEBER</v>
      </c>
      <c r="C302" s="121" t="s">
        <v>74</v>
      </c>
      <c r="D302" s="93" t="str">
        <f>IF(E302="","",VLOOKUP(E302,[1]PROJECTES!$C$14:$G$5000,5,FALSE))</f>
        <v>MANTENIMENT SCADA BERMEJALES 01/07/2.018 - 30/06/2.019</v>
      </c>
      <c r="E302" s="117">
        <v>4803</v>
      </c>
      <c r="F302" s="95"/>
      <c r="G302" s="96" t="str">
        <f>IF(E302="","",VLOOKUP(E302,[1]PROJECTES!$C$14:$G$5000,4,FALSE))</f>
        <v>OB</v>
      </c>
      <c r="H302" s="118" t="s">
        <v>17</v>
      </c>
      <c r="I302" s="97" t="str">
        <f>IF(H302="","",VLOOKUP(H302,BD!B$2:C$16,2,FALSE))</f>
        <v>E</v>
      </c>
      <c r="J302" s="98">
        <v>43501</v>
      </c>
      <c r="K302" s="135">
        <f t="shared" si="10"/>
        <v>6</v>
      </c>
      <c r="L302" s="99">
        <f t="shared" ca="1" si="11"/>
        <v>26</v>
      </c>
      <c r="M302" s="93">
        <f>IF(E302="","",VLOOKUP(E302,[1]PROJECTES!$C$14:$Z$5000,21,FALSE))</f>
        <v>43646</v>
      </c>
      <c r="N302" s="100">
        <v>1</v>
      </c>
      <c r="O302" s="72" t="s">
        <v>229</v>
      </c>
      <c r="P302" s="101">
        <v>0</v>
      </c>
      <c r="Q302" s="132" t="s">
        <v>59</v>
      </c>
      <c r="R302" s="131" t="s">
        <v>719</v>
      </c>
      <c r="S302" s="91"/>
    </row>
    <row r="303" spans="1:19" s="104" customFormat="1" ht="12.75" customHeight="1" x14ac:dyDescent="0.25">
      <c r="A303" s="121" t="s">
        <v>17</v>
      </c>
      <c r="B303" s="92" t="str">
        <f>IF(E303="","",VLOOKUP(E303,[1]PROJECTES!$C$14:$G$5000,2,FALSE))</f>
        <v>ELEBER</v>
      </c>
      <c r="C303" s="121" t="s">
        <v>74</v>
      </c>
      <c r="D303" s="93" t="str">
        <f>IF(E303="","",VLOOKUP(E303,[1]PROJECTES!$C$14:$G$5000,5,FALSE))</f>
        <v>MANTENIMENT SCADA BERMEJALES 01/07/2.018 - 30/06/2.019</v>
      </c>
      <c r="E303" s="117">
        <v>4803</v>
      </c>
      <c r="F303" s="95"/>
      <c r="G303" s="96" t="str">
        <f>IF(E303="","",VLOOKUP(E303,[1]PROJECTES!$C$14:$G$5000,4,FALSE))</f>
        <v>OB</v>
      </c>
      <c r="H303" s="118" t="s">
        <v>17</v>
      </c>
      <c r="I303" s="97" t="str">
        <f>IF(H303="","",VLOOKUP(H303,BD!B$2:C$16,2,FALSE))</f>
        <v>E</v>
      </c>
      <c r="J303" s="98">
        <v>43502</v>
      </c>
      <c r="K303" s="135">
        <f t="shared" si="10"/>
        <v>6</v>
      </c>
      <c r="L303" s="99">
        <f t="shared" ca="1" si="11"/>
        <v>26</v>
      </c>
      <c r="M303" s="93">
        <f>IF(E303="","",VLOOKUP(E303,[1]PROJECTES!$C$14:$Z$5000,21,FALSE))</f>
        <v>43646</v>
      </c>
      <c r="N303" s="100">
        <v>0</v>
      </c>
      <c r="O303" s="72" t="s">
        <v>229</v>
      </c>
      <c r="P303" s="101">
        <v>15</v>
      </c>
      <c r="Q303" s="132" t="s">
        <v>40</v>
      </c>
      <c r="R303" s="131" t="s">
        <v>724</v>
      </c>
      <c r="S303" s="91"/>
    </row>
    <row r="304" spans="1:19" s="104" customFormat="1" ht="12.75" customHeight="1" x14ac:dyDescent="0.25">
      <c r="A304" s="121" t="s">
        <v>24</v>
      </c>
      <c r="B304" s="92" t="str">
        <f>IF(E304="","",VLOOKUP(E304,[1]PROJECTES!$C$14:$G$5000,2,FALSE))</f>
        <v>GASELE</v>
      </c>
      <c r="C304" s="121" t="s">
        <v>112</v>
      </c>
      <c r="D304" s="93" t="str">
        <f>IF(E304="","",VLOOKUP(E304,[1]PROJECTES!$C$14:$G$5000,5,FALSE))</f>
        <v>MANTENIMENT SCADA TEDIS.Net GASELEC 01/05/2.018 - 30/04/2.019</v>
      </c>
      <c r="E304" s="117">
        <v>4715</v>
      </c>
      <c r="F304" s="95"/>
      <c r="G304" s="96" t="str">
        <f>IF(E304="","",VLOOKUP(E304,[1]PROJECTES!$C$14:$G$5000,4,FALSE))</f>
        <v>TA</v>
      </c>
      <c r="H304" s="118" t="s">
        <v>24</v>
      </c>
      <c r="I304" s="97" t="str">
        <f>IF(H304="","",VLOOKUP(H304,BD!B$2:C$16,2,FALSE))</f>
        <v>E</v>
      </c>
      <c r="J304" s="98">
        <v>43480</v>
      </c>
      <c r="K304" s="135">
        <f t="shared" si="10"/>
        <v>3</v>
      </c>
      <c r="L304" s="99" t="str">
        <f t="shared" ca="1" si="11"/>
        <v>-</v>
      </c>
      <c r="M304" s="93">
        <f>IF(E304="","",VLOOKUP(E304,[1]PROJECTES!$C$14:$Z$5000,21,FALSE))</f>
        <v>43585</v>
      </c>
      <c r="N304" s="100">
        <v>3</v>
      </c>
      <c r="O304" s="72" t="s">
        <v>229</v>
      </c>
      <c r="P304" s="101">
        <v>30</v>
      </c>
      <c r="Q304" s="132" t="s">
        <v>59</v>
      </c>
      <c r="R304" s="131" t="s">
        <v>475</v>
      </c>
      <c r="S304" s="91"/>
    </row>
    <row r="305" spans="1:19" s="104" customFormat="1" ht="12.75" customHeight="1" x14ac:dyDescent="0.25">
      <c r="A305" s="121" t="s">
        <v>44</v>
      </c>
      <c r="B305" s="92" t="str">
        <f>IF(E305="","",VLOOKUP(E305,[1]PROJECTES!$C$14:$G$5000,2,FALSE))</f>
        <v>SITEL</v>
      </c>
      <c r="C305" s="121" t="s">
        <v>181</v>
      </c>
      <c r="D305" s="93" t="str">
        <f>IF(E305="","",VLOOKUP(E305,[1]PROJECTES!$C$14:$G$5000,5,FALSE))</f>
        <v>AFERS EMPRESA</v>
      </c>
      <c r="E305" s="117" t="s">
        <v>283</v>
      </c>
      <c r="F305" s="95"/>
      <c r="G305" s="96" t="str">
        <f>IF(E305="","",VLOOKUP(E305,[1]PROJECTES!$C$14:$G$5000,4,FALSE))</f>
        <v>OB</v>
      </c>
      <c r="H305" s="118" t="s">
        <v>24</v>
      </c>
      <c r="I305" s="97" t="str">
        <f>IF(H305="","",VLOOKUP(H305,BD!B$2:C$16,2,FALSE))</f>
        <v>E</v>
      </c>
      <c r="J305" s="98">
        <v>43480</v>
      </c>
      <c r="K305" s="135">
        <f t="shared" si="10"/>
        <v>3</v>
      </c>
      <c r="L305" s="99">
        <f t="shared" ca="1" si="11"/>
        <v>210</v>
      </c>
      <c r="M305" s="93">
        <f>IF(E305="","",VLOOKUP(E305,[1]PROJECTES!$C$14:$Z$5000,21,FALSE))</f>
        <v>43830</v>
      </c>
      <c r="N305" s="100">
        <v>1</v>
      </c>
      <c r="O305" s="72" t="s">
        <v>229</v>
      </c>
      <c r="P305" s="101">
        <v>30</v>
      </c>
      <c r="Q305" s="132" t="s">
        <v>37</v>
      </c>
      <c r="R305" s="131" t="s">
        <v>476</v>
      </c>
      <c r="S305" s="91"/>
    </row>
    <row r="306" spans="1:19" s="104" customFormat="1" ht="12.75" customHeight="1" x14ac:dyDescent="0.25">
      <c r="A306" s="121" t="s">
        <v>24</v>
      </c>
      <c r="B306" s="92" t="str">
        <f>IF(E306="","",VLOOKUP(E306,[1]PROJECTES!$C$14:$G$5000,2,FALSE))</f>
        <v>SITEL</v>
      </c>
      <c r="C306" s="121" t="s">
        <v>181</v>
      </c>
      <c r="D306" s="93" t="str">
        <f>IF(E306="","",VLOOKUP(E306,[1]PROJECTES!$C$14:$G$5000,5,FALSE))</f>
        <v>DESENVOLUPAMENT FW CAP-PRX v8.0</v>
      </c>
      <c r="E306" s="117" t="s">
        <v>493</v>
      </c>
      <c r="F306" s="95"/>
      <c r="G306" s="96" t="str">
        <f>IF(E306="","",VLOOKUP(E306,[1]PROJECTES!$C$14:$G$5000,4,FALSE))</f>
        <v>OB</v>
      </c>
      <c r="H306" s="118" t="s">
        <v>24</v>
      </c>
      <c r="I306" s="97" t="str">
        <f>IF(H306="","",VLOOKUP(H306,BD!B$2:C$16,2,FALSE))</f>
        <v>E</v>
      </c>
      <c r="J306" s="98">
        <v>43480</v>
      </c>
      <c r="K306" s="135">
        <f t="shared" si="10"/>
        <v>3</v>
      </c>
      <c r="L306" s="99">
        <f t="shared" ca="1" si="11"/>
        <v>-96</v>
      </c>
      <c r="M306" s="93">
        <f>IF(E306="","",VLOOKUP(E306,[1]PROJECTES!$C$14:$Z$5000,21,FALSE))</f>
        <v>43524</v>
      </c>
      <c r="N306" s="100">
        <v>1</v>
      </c>
      <c r="O306" s="72" t="s">
        <v>229</v>
      </c>
      <c r="P306" s="101">
        <v>0</v>
      </c>
      <c r="Q306" s="132" t="s">
        <v>15</v>
      </c>
      <c r="R306" s="131" t="s">
        <v>477</v>
      </c>
      <c r="S306" s="91"/>
    </row>
    <row r="307" spans="1:19" s="104" customFormat="1" ht="12.75" customHeight="1" x14ac:dyDescent="0.25">
      <c r="A307" s="121" t="s">
        <v>17</v>
      </c>
      <c r="B307" s="92" t="str">
        <f>IF(E307="","",VLOOKUP(E307,[1]PROJECTES!$C$14:$G$5000,2,FALSE))</f>
        <v>ORMAZA</v>
      </c>
      <c r="C307" s="121" t="s">
        <v>425</v>
      </c>
      <c r="D307" s="93" t="str">
        <f>IF(E307="","",VLOOKUP(E307,[1]PROJECTES!$C$14:$G$5000,5,FALSE))</f>
        <v>Inst. y PEM CC SCADA TEDIS.Net MUSEO LOUVRE v1.0</v>
      </c>
      <c r="E307" s="117">
        <v>4974</v>
      </c>
      <c r="F307" s="95"/>
      <c r="G307" s="96" t="str">
        <f>IF(E307="","",VLOOKUP(E307,[1]PROJECTES!$C$14:$G$5000,4,FALSE))</f>
        <v>OB</v>
      </c>
      <c r="H307" s="118" t="s">
        <v>44</v>
      </c>
      <c r="I307" s="97" t="str">
        <f>IF(H307="","",VLOOKUP(H307,BD!B$2:C$16,2,FALSE))</f>
        <v>E</v>
      </c>
      <c r="J307" s="98">
        <v>43480</v>
      </c>
      <c r="K307" s="135">
        <f t="shared" si="10"/>
        <v>3</v>
      </c>
      <c r="L307" s="99">
        <f t="shared" ca="1" si="11"/>
        <v>-197</v>
      </c>
      <c r="M307" s="93">
        <f>IF(E307="","",VLOOKUP(E307,[1]PROJECTES!$C$14:$Z$5000,21,FALSE))</f>
        <v>43423</v>
      </c>
      <c r="N307" s="100">
        <v>0</v>
      </c>
      <c r="O307" s="72" t="s">
        <v>229</v>
      </c>
      <c r="P307" s="101">
        <v>45</v>
      </c>
      <c r="Q307" s="132" t="s">
        <v>40</v>
      </c>
      <c r="R307" s="131" t="s">
        <v>621</v>
      </c>
      <c r="S307" s="91"/>
    </row>
    <row r="308" spans="1:19" s="104" customFormat="1" ht="12.75" customHeight="1" x14ac:dyDescent="0.25">
      <c r="A308" s="121"/>
      <c r="B308" s="92" t="str">
        <f>IF(E308="","",VLOOKUP(E308,[1]PROJECTES!$C$14:$G$5000,2,FALSE))</f>
        <v>SITEL</v>
      </c>
      <c r="C308" s="121"/>
      <c r="D308" s="93" t="str">
        <f>IF(E308="","",VLOOKUP(E308,[1]PROJECTES!$C$14:$G$5000,5,FALSE))</f>
        <v>PENDENT D'ASSIGNAR</v>
      </c>
      <c r="E308" s="117" t="s">
        <v>278</v>
      </c>
      <c r="F308" s="95"/>
      <c r="G308" s="96" t="str">
        <f>IF(E308="","",VLOOKUP(E308,[1]PROJECTES!$C$14:$G$5000,4,FALSE))</f>
        <v>OB</v>
      </c>
      <c r="H308" s="118" t="s">
        <v>44</v>
      </c>
      <c r="I308" s="97" t="str">
        <f>IF(H308="","",VLOOKUP(H308,BD!B$2:C$16,2,FALSE))</f>
        <v>E</v>
      </c>
      <c r="J308" s="98">
        <v>43480</v>
      </c>
      <c r="K308" s="135">
        <f t="shared" si="10"/>
        <v>3</v>
      </c>
      <c r="L308" s="99">
        <f t="shared" ca="1" si="11"/>
        <v>210</v>
      </c>
      <c r="M308" s="93">
        <f>IF(E308="","",VLOOKUP(E308,[1]PROJECTES!$C$14:$Z$5000,21,FALSE))</f>
        <v>43830</v>
      </c>
      <c r="N308" s="100"/>
      <c r="O308" s="72" t="s">
        <v>229</v>
      </c>
      <c r="P308" s="101"/>
      <c r="Q308" s="132"/>
      <c r="R308" s="102"/>
      <c r="S308" s="91"/>
    </row>
    <row r="309" spans="1:19" s="104" customFormat="1" ht="12.75" customHeight="1" x14ac:dyDescent="0.25">
      <c r="A309" s="121"/>
      <c r="B309" s="92" t="str">
        <f>IF(E309="","",VLOOKUP(E309,[1]PROJECTES!$C$14:$G$5000,2,FALSE))</f>
        <v>SITEL</v>
      </c>
      <c r="C309" s="121"/>
      <c r="D309" s="93" t="str">
        <f>IF(E309="","",VLOOKUP(E309,[1]PROJECTES!$C$14:$G$5000,5,FALSE))</f>
        <v>PENDENT D'ASSIGNAR</v>
      </c>
      <c r="E309" s="117" t="s">
        <v>278</v>
      </c>
      <c r="F309" s="95"/>
      <c r="G309" s="96" t="str">
        <f>IF(E309="","",VLOOKUP(E309,[1]PROJECTES!$C$14:$G$5000,4,FALSE))</f>
        <v>OB</v>
      </c>
      <c r="H309" s="118" t="s">
        <v>44</v>
      </c>
      <c r="I309" s="97" t="str">
        <f>IF(H309="","",VLOOKUP(H309,BD!B$2:C$16,2,FALSE))</f>
        <v>E</v>
      </c>
      <c r="J309" s="98">
        <v>43480</v>
      </c>
      <c r="K309" s="135">
        <f t="shared" si="10"/>
        <v>3</v>
      </c>
      <c r="L309" s="99">
        <f t="shared" ca="1" si="11"/>
        <v>210</v>
      </c>
      <c r="M309" s="93">
        <f>IF(E309="","",VLOOKUP(E309,[1]PROJECTES!$C$14:$Z$5000,21,FALSE))</f>
        <v>43830</v>
      </c>
      <c r="N309" s="100"/>
      <c r="O309" s="72" t="s">
        <v>229</v>
      </c>
      <c r="P309" s="101"/>
      <c r="Q309" s="132"/>
      <c r="R309" s="102"/>
      <c r="S309" s="91"/>
    </row>
    <row r="310" spans="1:19" s="104" customFormat="1" ht="12.75" customHeight="1" x14ac:dyDescent="0.25">
      <c r="A310" s="121"/>
      <c r="B310" s="92" t="str">
        <f>IF(E310="","",VLOOKUP(E310,[1]PROJECTES!$C$14:$G$5000,2,FALSE))</f>
        <v>SITEL</v>
      </c>
      <c r="C310" s="121"/>
      <c r="D310" s="93" t="str">
        <f>IF(E310="","",VLOOKUP(E310,[1]PROJECTES!$C$14:$G$5000,5,FALSE))</f>
        <v>PENDENT D'ASSIGNAR</v>
      </c>
      <c r="E310" s="117" t="s">
        <v>278</v>
      </c>
      <c r="F310" s="95"/>
      <c r="G310" s="96" t="str">
        <f>IF(E310="","",VLOOKUP(E310,[1]PROJECTES!$C$14:$G$5000,4,FALSE))</f>
        <v>OB</v>
      </c>
      <c r="H310" s="118" t="s">
        <v>44</v>
      </c>
      <c r="I310" s="97" t="str">
        <f>IF(H310="","",VLOOKUP(H310,BD!B$2:C$16,2,FALSE))</f>
        <v>E</v>
      </c>
      <c r="J310" s="98">
        <v>43480</v>
      </c>
      <c r="K310" s="135">
        <f t="shared" si="10"/>
        <v>3</v>
      </c>
      <c r="L310" s="99">
        <f t="shared" ca="1" si="11"/>
        <v>210</v>
      </c>
      <c r="M310" s="93">
        <f>IF(E310="","",VLOOKUP(E310,[1]PROJECTES!$C$14:$Z$5000,21,FALSE))</f>
        <v>43830</v>
      </c>
      <c r="N310" s="100"/>
      <c r="O310" s="72" t="s">
        <v>229</v>
      </c>
      <c r="P310" s="101"/>
      <c r="Q310" s="132"/>
      <c r="R310" s="102"/>
      <c r="S310" s="91"/>
    </row>
    <row r="311" spans="1:19" s="104" customFormat="1" ht="12.75" customHeight="1" x14ac:dyDescent="0.25">
      <c r="A311" s="121"/>
      <c r="B311" s="92" t="str">
        <f>IF(E311="","",VLOOKUP(E311,[1]PROJECTES!$C$14:$G$5000,2,FALSE))</f>
        <v>SITEL</v>
      </c>
      <c r="C311" s="121"/>
      <c r="D311" s="93" t="str">
        <f>IF(E311="","",VLOOKUP(E311,[1]PROJECTES!$C$14:$G$5000,5,FALSE))</f>
        <v>PENDENT D'ASSIGNAR</v>
      </c>
      <c r="E311" s="117" t="s">
        <v>278</v>
      </c>
      <c r="F311" s="95"/>
      <c r="G311" s="96" t="str">
        <f>IF(E311="","",VLOOKUP(E311,[1]PROJECTES!$C$14:$G$5000,4,FALSE))</f>
        <v>OB</v>
      </c>
      <c r="H311" s="118" t="s">
        <v>44</v>
      </c>
      <c r="I311" s="97" t="str">
        <f>IF(H311="","",VLOOKUP(H311,BD!B$2:C$16,2,FALSE))</f>
        <v>E</v>
      </c>
      <c r="J311" s="98">
        <v>43480</v>
      </c>
      <c r="K311" s="135">
        <f t="shared" si="10"/>
        <v>3</v>
      </c>
      <c r="L311" s="99">
        <f t="shared" ca="1" si="11"/>
        <v>210</v>
      </c>
      <c r="M311" s="93">
        <f>IF(E311="","",VLOOKUP(E311,[1]PROJECTES!$C$14:$Z$5000,21,FALSE))</f>
        <v>43830</v>
      </c>
      <c r="N311" s="100"/>
      <c r="O311" s="72" t="s">
        <v>229</v>
      </c>
      <c r="P311" s="101"/>
      <c r="Q311" s="132"/>
      <c r="R311" s="102"/>
      <c r="S311" s="91"/>
    </row>
    <row r="312" spans="1:19" s="104" customFormat="1" ht="12.75" customHeight="1" x14ac:dyDescent="0.25">
      <c r="A312" s="121"/>
      <c r="B312" s="92" t="str">
        <f>IF(E312="","",VLOOKUP(E312,[1]PROJECTES!$C$14:$G$5000,2,FALSE))</f>
        <v>SITEL</v>
      </c>
      <c r="C312" s="121"/>
      <c r="D312" s="93" t="str">
        <f>IF(E312="","",VLOOKUP(E312,[1]PROJECTES!$C$14:$G$5000,5,FALSE))</f>
        <v>PENDENT D'ASSIGNAR</v>
      </c>
      <c r="E312" s="117" t="s">
        <v>278</v>
      </c>
      <c r="F312" s="95"/>
      <c r="G312" s="96" t="str">
        <f>IF(E312="","",VLOOKUP(E312,[1]PROJECTES!$C$14:$G$5000,4,FALSE))</f>
        <v>OB</v>
      </c>
      <c r="H312" s="118" t="s">
        <v>44</v>
      </c>
      <c r="I312" s="97" t="str">
        <f>IF(H312="","",VLOOKUP(H312,BD!B$2:C$16,2,FALSE))</f>
        <v>E</v>
      </c>
      <c r="J312" s="98">
        <v>43480</v>
      </c>
      <c r="K312" s="135">
        <f t="shared" si="10"/>
        <v>3</v>
      </c>
      <c r="L312" s="99">
        <f t="shared" ca="1" si="11"/>
        <v>210</v>
      </c>
      <c r="M312" s="93">
        <f>IF(E312="","",VLOOKUP(E312,[1]PROJECTES!$C$14:$Z$5000,21,FALSE))</f>
        <v>43830</v>
      </c>
      <c r="N312" s="100"/>
      <c r="O312" s="72" t="s">
        <v>229</v>
      </c>
      <c r="P312" s="101"/>
      <c r="Q312" s="132"/>
      <c r="R312" s="102"/>
      <c r="S312" s="91"/>
    </row>
    <row r="313" spans="1:19" s="104" customFormat="1" ht="12.75" customHeight="1" x14ac:dyDescent="0.25">
      <c r="A313" s="121" t="s">
        <v>47</v>
      </c>
      <c r="B313" s="92" t="str">
        <f>IF(E313="","",VLOOKUP(E313,[1]PROJECTES!$C$14:$G$5000,2,FALSE))</f>
        <v>ELEBER</v>
      </c>
      <c r="C313" s="121" t="s">
        <v>74</v>
      </c>
      <c r="D313" s="93" t="str">
        <f>IF(E313="","",VLOOKUP(E313,[1]PROJECTES!$C$14:$G$5000,5,FALSE))</f>
        <v>RTU IAT CARRERA JATAR v1.0</v>
      </c>
      <c r="E313" s="117">
        <v>4798</v>
      </c>
      <c r="F313" s="95"/>
      <c r="G313" s="96" t="str">
        <f>IF(E313="","",VLOOKUP(E313,[1]PROJECTES!$C$14:$G$5000,4,FALSE))</f>
        <v>TA</v>
      </c>
      <c r="H313" s="118" t="s">
        <v>47</v>
      </c>
      <c r="I313" s="97" t="str">
        <f>IF(H313="","",VLOOKUP(H313,BD!B$2:C$16,2,FALSE))</f>
        <v>E</v>
      </c>
      <c r="J313" s="98">
        <v>43481</v>
      </c>
      <c r="K313" s="135">
        <f t="shared" si="10"/>
        <v>3</v>
      </c>
      <c r="L313" s="99" t="str">
        <f t="shared" ca="1" si="11"/>
        <v>-</v>
      </c>
      <c r="M313" s="93">
        <f>IF(E313="","",VLOOKUP(E313,[1]PROJECTES!$C$14:$Z$5000,21,FALSE))</f>
        <v>43490</v>
      </c>
      <c r="N313" s="100">
        <v>8</v>
      </c>
      <c r="O313" s="72" t="s">
        <v>229</v>
      </c>
      <c r="P313" s="101">
        <v>0</v>
      </c>
      <c r="Q313" s="132" t="s">
        <v>65</v>
      </c>
      <c r="R313" s="131" t="s">
        <v>331</v>
      </c>
      <c r="S313" s="91"/>
    </row>
    <row r="314" spans="1:19" s="104" customFormat="1" ht="12.75" customHeight="1" x14ac:dyDescent="0.25">
      <c r="A314" s="121" t="s">
        <v>35</v>
      </c>
      <c r="B314" s="92" t="str">
        <f>IF(E314="","",VLOOKUP(E314,[1]PROJECTES!$C$14:$G$5000,2,FALSE))</f>
        <v>SITEL</v>
      </c>
      <c r="C314" s="121" t="s">
        <v>181</v>
      </c>
      <c r="D314" s="93" t="str">
        <f>IF(E314="","",VLOOKUP(E314,[1]PROJECTES!$C$14:$G$5000,5,FALSE))</f>
        <v>INCAPACITAT LABORAL TRANSITORIA</v>
      </c>
      <c r="E314" s="117" t="s">
        <v>362</v>
      </c>
      <c r="F314" s="95"/>
      <c r="G314" s="96" t="str">
        <f>IF(E314="","",VLOOKUP(E314,[1]PROJECTES!$C$14:$G$5000,4,FALSE))</f>
        <v>OB</v>
      </c>
      <c r="H314" s="118" t="s">
        <v>35</v>
      </c>
      <c r="I314" s="97" t="str">
        <f>IF(H314="","",VLOOKUP(H314,BD!B$2:C$16,2,FALSE))</f>
        <v>E</v>
      </c>
      <c r="J314" s="98">
        <v>43481</v>
      </c>
      <c r="K314" s="135">
        <f t="shared" si="10"/>
        <v>3</v>
      </c>
      <c r="L314" s="99">
        <f t="shared" ca="1" si="11"/>
        <v>210</v>
      </c>
      <c r="M314" s="93">
        <f>IF(E314="","",VLOOKUP(E314,[1]PROJECTES!$C$14:$Z$5000,21,FALSE))</f>
        <v>43830</v>
      </c>
      <c r="N314" s="100">
        <v>8</v>
      </c>
      <c r="O314" s="72" t="s">
        <v>229</v>
      </c>
      <c r="P314" s="101">
        <v>0</v>
      </c>
      <c r="Q314" s="132" t="s">
        <v>360</v>
      </c>
      <c r="R314" s="102"/>
      <c r="S314" s="91"/>
    </row>
    <row r="315" spans="1:19" s="104" customFormat="1" ht="12.75" customHeight="1" x14ac:dyDescent="0.25">
      <c r="A315" s="121" t="s">
        <v>21</v>
      </c>
      <c r="B315" s="92" t="str">
        <f>IF(E315="","",VLOOKUP(E315,[1]PROJECTES!$C$14:$G$5000,2,FALSE))</f>
        <v>SITEL</v>
      </c>
      <c r="C315" s="121" t="s">
        <v>181</v>
      </c>
      <c r="D315" s="93" t="str">
        <f>IF(E315="","",VLOOKUP(E315,[1]PROJECTES!$C$14:$G$5000,5,FALSE))</f>
        <v>GESTIO DE MAGATZEM</v>
      </c>
      <c r="E315" s="117" t="s">
        <v>363</v>
      </c>
      <c r="F315" s="95"/>
      <c r="G315" s="96" t="str">
        <f>IF(E315="","",VLOOKUP(E315,[1]PROJECTES!$C$14:$G$5000,4,FALSE))</f>
        <v>OB</v>
      </c>
      <c r="H315" s="118" t="s">
        <v>21</v>
      </c>
      <c r="I315" s="97" t="str">
        <f>IF(H315="","",VLOOKUP(H315,BD!B$2:C$16,2,FALSE))</f>
        <v>P</v>
      </c>
      <c r="J315" s="98">
        <v>43481</v>
      </c>
      <c r="K315" s="135">
        <f t="shared" si="10"/>
        <v>3</v>
      </c>
      <c r="L315" s="99">
        <f t="shared" ca="1" si="11"/>
        <v>210</v>
      </c>
      <c r="M315" s="93">
        <f>IF(E315="","",VLOOKUP(E315,[1]PROJECTES!$C$14:$Z$5000,21,FALSE))</f>
        <v>43830</v>
      </c>
      <c r="N315" s="100">
        <v>8</v>
      </c>
      <c r="O315" s="72" t="s">
        <v>229</v>
      </c>
      <c r="P315" s="101">
        <v>0</v>
      </c>
      <c r="Q315" s="132" t="s">
        <v>49</v>
      </c>
      <c r="R315" s="131" t="s">
        <v>441</v>
      </c>
      <c r="S315" s="91"/>
    </row>
    <row r="316" spans="1:19" s="104" customFormat="1" ht="12.75" customHeight="1" x14ac:dyDescent="0.25">
      <c r="A316" s="121" t="s">
        <v>12</v>
      </c>
      <c r="B316" s="92" t="str">
        <f>IF(E316="","",VLOOKUP(E316,[1]PROJECTES!$C$14:$G$5000,2,FALSE))</f>
        <v>SITEL</v>
      </c>
      <c r="C316" s="121" t="s">
        <v>181</v>
      </c>
      <c r="D316" s="93" t="str">
        <f>IF(E316="","",VLOOKUP(E316,[1]PROJECTES!$C$14:$G$5000,5,FALSE))</f>
        <v>INFRAESTRUCTURA</v>
      </c>
      <c r="E316" s="117" t="s">
        <v>317</v>
      </c>
      <c r="F316" s="95"/>
      <c r="G316" s="96" t="str">
        <f>IF(E316="","",VLOOKUP(E316,[1]PROJECTES!$C$14:$G$5000,4,FALSE))</f>
        <v>OB</v>
      </c>
      <c r="H316" s="118" t="s">
        <v>12</v>
      </c>
      <c r="I316" s="97" t="str">
        <f>IF(H316="","",VLOOKUP(H316,BD!B$2:C$16,2,FALSE))</f>
        <v>E</v>
      </c>
      <c r="J316" s="98">
        <v>43481</v>
      </c>
      <c r="K316" s="135">
        <f t="shared" si="10"/>
        <v>3</v>
      </c>
      <c r="L316" s="99">
        <f t="shared" ca="1" si="11"/>
        <v>210</v>
      </c>
      <c r="M316" s="93">
        <f>IF(E316="","",VLOOKUP(E316,[1]PROJECTES!$C$14:$Z$5000,21,FALSE))</f>
        <v>43830</v>
      </c>
      <c r="N316" s="100">
        <v>3</v>
      </c>
      <c r="O316" s="72" t="s">
        <v>229</v>
      </c>
      <c r="P316" s="101">
        <v>0</v>
      </c>
      <c r="Q316" s="132" t="s">
        <v>7</v>
      </c>
      <c r="R316" s="131" t="s">
        <v>448</v>
      </c>
      <c r="S316" s="91"/>
    </row>
    <row r="317" spans="1:19" s="104" customFormat="1" ht="12.75" customHeight="1" x14ac:dyDescent="0.25">
      <c r="A317" s="121" t="s">
        <v>47</v>
      </c>
      <c r="B317" s="92" t="str">
        <f>IF(E317="","",VLOOKUP(E317,[1]PROJECTES!$C$14:$G$5000,2,FALSE))</f>
        <v>ELEBER</v>
      </c>
      <c r="C317" s="121" t="s">
        <v>74</v>
      </c>
      <c r="D317" s="93" t="str">
        <f>IF(E317="","",VLOOKUP(E317,[1]PROJECTES!$C$14:$G$5000,5,FALSE))</f>
        <v>RTU IAT CARRERA JATAR v1.0</v>
      </c>
      <c r="E317" s="117">
        <v>4798</v>
      </c>
      <c r="F317" s="95"/>
      <c r="G317" s="96" t="str">
        <f>IF(E317="","",VLOOKUP(E317,[1]PROJECTES!$C$14:$G$5000,4,FALSE))</f>
        <v>TA</v>
      </c>
      <c r="H317" s="118" t="s">
        <v>12</v>
      </c>
      <c r="I317" s="97" t="str">
        <f>IF(H317="","",VLOOKUP(H317,BD!B$2:C$16,2,FALSE))</f>
        <v>E</v>
      </c>
      <c r="J317" s="98">
        <v>43481</v>
      </c>
      <c r="K317" s="135">
        <f t="shared" si="10"/>
        <v>3</v>
      </c>
      <c r="L317" s="99" t="str">
        <f t="shared" ca="1" si="11"/>
        <v>-</v>
      </c>
      <c r="M317" s="93">
        <f>IF(E317="","",VLOOKUP(E317,[1]PROJECTES!$C$14:$Z$5000,21,FALSE))</f>
        <v>43490</v>
      </c>
      <c r="N317" s="100">
        <v>2</v>
      </c>
      <c r="O317" s="72" t="s">
        <v>229</v>
      </c>
      <c r="P317" s="101">
        <v>0</v>
      </c>
      <c r="Q317" s="132" t="s">
        <v>32</v>
      </c>
      <c r="R317" s="131" t="s">
        <v>449</v>
      </c>
      <c r="S317" s="91"/>
    </row>
    <row r="318" spans="1:19" s="104" customFormat="1" ht="12.75" customHeight="1" x14ac:dyDescent="0.25">
      <c r="A318" s="121" t="s">
        <v>12</v>
      </c>
      <c r="B318" s="92" t="str">
        <f>IF(E318="","",VLOOKUP(E318,[1]PROJECTES!$C$14:$G$5000,2,FALSE))</f>
        <v>SITEL</v>
      </c>
      <c r="C318" s="121" t="s">
        <v>181</v>
      </c>
      <c r="D318" s="93" t="str">
        <f>IF(E318="","",VLOOKUP(E318,[1]PROJECTES!$C$14:$G$5000,5,FALSE))</f>
        <v>SOPORT DEPARTAMENT COMERCIAL</v>
      </c>
      <c r="E318" s="117" t="s">
        <v>343</v>
      </c>
      <c r="F318" s="95"/>
      <c r="G318" s="96" t="str">
        <f>IF(E318="","",VLOOKUP(E318,[1]PROJECTES!$C$14:$G$5000,4,FALSE))</f>
        <v>OB</v>
      </c>
      <c r="H318" s="118" t="s">
        <v>12</v>
      </c>
      <c r="I318" s="97" t="str">
        <f>IF(H318="","",VLOOKUP(H318,BD!B$2:C$16,2,FALSE))</f>
        <v>E</v>
      </c>
      <c r="J318" s="98">
        <v>43481</v>
      </c>
      <c r="K318" s="135">
        <f t="shared" si="10"/>
        <v>3</v>
      </c>
      <c r="L318" s="99">
        <f t="shared" ca="1" si="11"/>
        <v>210</v>
      </c>
      <c r="M318" s="93">
        <f>IF(E318="","",VLOOKUP(E318,[1]PROJECTES!$C$14:$Z$5000,21,FALSE))</f>
        <v>43830</v>
      </c>
      <c r="N318" s="100">
        <v>3</v>
      </c>
      <c r="O318" s="72" t="s">
        <v>229</v>
      </c>
      <c r="P318" s="101">
        <v>0</v>
      </c>
      <c r="Q318" s="132" t="s">
        <v>23</v>
      </c>
      <c r="R318" s="131" t="s">
        <v>450</v>
      </c>
      <c r="S318" s="91"/>
    </row>
    <row r="319" spans="1:19" s="104" customFormat="1" ht="12.75" customHeight="1" x14ac:dyDescent="0.25">
      <c r="A319" s="121" t="s">
        <v>47</v>
      </c>
      <c r="B319" s="92" t="str">
        <f>IF(E319="","",VLOOKUP(E319,[1]PROJECTES!$C$14:$G$5000,2,FALSE))</f>
        <v>DIELBE</v>
      </c>
      <c r="C319" s="121" t="s">
        <v>74</v>
      </c>
      <c r="D319" s="93" t="str">
        <f>IF(E319="","",VLOOKUP(E319,[1]PROJECTES!$C$14:$G$5000,5,FALSE))</f>
        <v>CC SCADA TEDIS.Net BERMEJALES v1.0</v>
      </c>
      <c r="E319" s="117">
        <v>4868</v>
      </c>
      <c r="F319" s="95"/>
      <c r="G319" s="96" t="str">
        <f>IF(E319="","",VLOOKUP(E319,[1]PROJECTES!$C$14:$G$5000,4,FALSE))</f>
        <v>TA</v>
      </c>
      <c r="H319" s="118" t="s">
        <v>17</v>
      </c>
      <c r="I319" s="97" t="str">
        <f>IF(H319="","",VLOOKUP(H319,BD!B$2:C$16,2,FALSE))</f>
        <v>E</v>
      </c>
      <c r="J319" s="98">
        <v>43503</v>
      </c>
      <c r="K319" s="135">
        <f t="shared" si="10"/>
        <v>6</v>
      </c>
      <c r="L319" s="99" t="str">
        <f t="shared" ca="1" si="11"/>
        <v>-</v>
      </c>
      <c r="M319" s="93">
        <f>IF(E319="","",VLOOKUP(E319,[1]PROJECTES!$C$14:$Z$5000,21,FALSE))</f>
        <v>43489</v>
      </c>
      <c r="N319" s="100">
        <v>0</v>
      </c>
      <c r="O319" s="72" t="s">
        <v>229</v>
      </c>
      <c r="P319" s="101">
        <v>15</v>
      </c>
      <c r="Q319" s="132" t="s">
        <v>65</v>
      </c>
      <c r="R319" s="131" t="s">
        <v>775</v>
      </c>
      <c r="S319" s="91"/>
    </row>
    <row r="320" spans="1:19" s="104" customFormat="1" ht="12.75" customHeight="1" x14ac:dyDescent="0.25">
      <c r="A320" s="121" t="s">
        <v>24</v>
      </c>
      <c r="B320" s="92" t="str">
        <f>IF(E320="","",VLOOKUP(E320,[1]PROJECTES!$C$14:$G$5000,2,FALSE))</f>
        <v>SITEL</v>
      </c>
      <c r="C320" s="121" t="s">
        <v>181</v>
      </c>
      <c r="D320" s="93" t="str">
        <f>IF(E320="","",VLOOKUP(E320,[1]PROJECTES!$C$14:$G$5000,5,FALSE))</f>
        <v>DESENVOLUPAMENT FW CAP-PRX v8.0</v>
      </c>
      <c r="E320" s="117" t="s">
        <v>493</v>
      </c>
      <c r="F320" s="95"/>
      <c r="G320" s="96" t="str">
        <f>IF(E320="","",VLOOKUP(E320,[1]PROJECTES!$C$14:$G$5000,4,FALSE))</f>
        <v>OB</v>
      </c>
      <c r="H320" s="118" t="s">
        <v>24</v>
      </c>
      <c r="I320" s="97" t="str">
        <f>IF(H320="","",VLOOKUP(H320,BD!B$2:C$16,2,FALSE))</f>
        <v>E</v>
      </c>
      <c r="J320" s="98">
        <v>43481</v>
      </c>
      <c r="K320" s="135">
        <f t="shared" si="10"/>
        <v>3</v>
      </c>
      <c r="L320" s="99">
        <f t="shared" ca="1" si="11"/>
        <v>-96</v>
      </c>
      <c r="M320" s="93">
        <f>IF(E320="","",VLOOKUP(E320,[1]PROJECTES!$C$14:$Z$5000,21,FALSE))</f>
        <v>43524</v>
      </c>
      <c r="N320" s="100">
        <v>4</v>
      </c>
      <c r="O320" s="72" t="s">
        <v>229</v>
      </c>
      <c r="P320" s="101">
        <v>0</v>
      </c>
      <c r="Q320" s="132" t="s">
        <v>15</v>
      </c>
      <c r="R320" s="131" t="s">
        <v>477</v>
      </c>
      <c r="S320" s="91"/>
    </row>
    <row r="321" spans="1:19" s="104" customFormat="1" ht="12.75" customHeight="1" x14ac:dyDescent="0.25">
      <c r="A321" s="121" t="s">
        <v>24</v>
      </c>
      <c r="B321" s="92" t="str">
        <f>IF(E321="","",VLOOKUP(E321,[1]PROJECTES!$C$14:$G$5000,2,FALSE))</f>
        <v>SITEL</v>
      </c>
      <c r="C321" s="121" t="s">
        <v>181</v>
      </c>
      <c r="D321" s="93" t="str">
        <f>IF(E321="","",VLOOKUP(E321,[1]PROJECTES!$C$14:$G$5000,5,FALSE))</f>
        <v>INCAPACITAT LABORAL TRANSITORIA</v>
      </c>
      <c r="E321" s="117" t="s">
        <v>362</v>
      </c>
      <c r="F321" s="95"/>
      <c r="G321" s="96" t="str">
        <f>IF(E321="","",VLOOKUP(E321,[1]PROJECTES!$C$14:$G$5000,4,FALSE))</f>
        <v>OB</v>
      </c>
      <c r="H321" s="118" t="s">
        <v>24</v>
      </c>
      <c r="I321" s="97" t="str">
        <f>IF(H321="","",VLOOKUP(H321,BD!B$2:C$16,2,FALSE))</f>
        <v>E</v>
      </c>
      <c r="J321" s="98">
        <v>43481</v>
      </c>
      <c r="K321" s="135">
        <f t="shared" si="10"/>
        <v>3</v>
      </c>
      <c r="L321" s="99">
        <f t="shared" ca="1" si="11"/>
        <v>210</v>
      </c>
      <c r="M321" s="93">
        <f>IF(E321="","",VLOOKUP(E321,[1]PROJECTES!$C$14:$Z$5000,21,FALSE))</f>
        <v>43830</v>
      </c>
      <c r="N321" s="100">
        <v>4</v>
      </c>
      <c r="O321" s="72" t="s">
        <v>229</v>
      </c>
      <c r="P321" s="101">
        <v>0</v>
      </c>
      <c r="Q321" s="132"/>
      <c r="R321" s="131"/>
      <c r="S321" s="91"/>
    </row>
    <row r="322" spans="1:19" s="104" customFormat="1" ht="12.75" customHeight="1" x14ac:dyDescent="0.25">
      <c r="A322" s="121"/>
      <c r="B322" s="92" t="str">
        <f>IF(E322="","",VLOOKUP(E322,[1]PROJECTES!$C$14:$G$5000,2,FALSE))</f>
        <v>SITEL</v>
      </c>
      <c r="C322" s="121"/>
      <c r="D322" s="93" t="str">
        <f>IF(E322="","",VLOOKUP(E322,[1]PROJECTES!$C$14:$G$5000,5,FALSE))</f>
        <v>PENDENT D'ASSIGNAR</v>
      </c>
      <c r="E322" s="117" t="s">
        <v>278</v>
      </c>
      <c r="F322" s="95"/>
      <c r="G322" s="96" t="str">
        <f>IF(E322="","",VLOOKUP(E322,[1]PROJECTES!$C$14:$G$5000,4,FALSE))</f>
        <v>OB</v>
      </c>
      <c r="H322" s="118" t="s">
        <v>44</v>
      </c>
      <c r="I322" s="97" t="str">
        <f>IF(H322="","",VLOOKUP(H322,BD!B$2:C$16,2,FALSE))</f>
        <v>E</v>
      </c>
      <c r="J322" s="98">
        <v>43481</v>
      </c>
      <c r="K322" s="135">
        <f t="shared" si="10"/>
        <v>3</v>
      </c>
      <c r="L322" s="99">
        <f t="shared" ca="1" si="11"/>
        <v>210</v>
      </c>
      <c r="M322" s="93">
        <f>IF(E322="","",VLOOKUP(E322,[1]PROJECTES!$C$14:$Z$5000,21,FALSE))</f>
        <v>43830</v>
      </c>
      <c r="N322" s="100"/>
      <c r="O322" s="72" t="s">
        <v>229</v>
      </c>
      <c r="P322" s="101"/>
      <c r="Q322" s="132"/>
      <c r="R322" s="102"/>
      <c r="S322" s="91"/>
    </row>
    <row r="323" spans="1:19" s="104" customFormat="1" ht="12.75" customHeight="1" x14ac:dyDescent="0.25">
      <c r="A323" s="121" t="s">
        <v>44</v>
      </c>
      <c r="B323" s="92" t="str">
        <f>IF(E323="","",VLOOKUP(E323,[1]PROJECTES!$C$14:$G$5000,2,FALSE))</f>
        <v>SUMTAR</v>
      </c>
      <c r="C323" s="121" t="s">
        <v>187</v>
      </c>
      <c r="D323" s="93" t="str">
        <f>IF(E323="","",VLOOKUP(E323,[1]PROJECTES!$C$14:$G$5000,5,FALSE))</f>
        <v>MANTENIMENT CSSat TARRASENSES 2019-01</v>
      </c>
      <c r="E323" s="117">
        <v>5082</v>
      </c>
      <c r="F323" s="95"/>
      <c r="G323" s="96" t="str">
        <f>IF(E323="","",VLOOKUP(E323,[1]PROJECTES!$C$14:$G$5000,4,FALSE))</f>
        <v>TA</v>
      </c>
      <c r="H323" s="118" t="s">
        <v>44</v>
      </c>
      <c r="I323" s="97" t="str">
        <f>IF(H323="","",VLOOKUP(H323,BD!B$2:C$16,2,FALSE))</f>
        <v>E</v>
      </c>
      <c r="J323" s="98">
        <v>43481</v>
      </c>
      <c r="K323" s="135">
        <f t="shared" si="10"/>
        <v>3</v>
      </c>
      <c r="L323" s="99" t="str">
        <f t="shared" ca="1" si="11"/>
        <v>-</v>
      </c>
      <c r="M323" s="93">
        <f>IF(E323="","",VLOOKUP(E323,[1]PROJECTES!$C$14:$Z$5000,21,FALSE))</f>
        <v>43496</v>
      </c>
      <c r="N323" s="100">
        <v>2</v>
      </c>
      <c r="O323" s="72" t="s">
        <v>229</v>
      </c>
      <c r="P323" s="101">
        <v>0</v>
      </c>
      <c r="Q323" s="132" t="s">
        <v>59</v>
      </c>
      <c r="R323" s="131" t="s">
        <v>859</v>
      </c>
      <c r="S323" s="91"/>
    </row>
    <row r="324" spans="1:19" s="104" customFormat="1" ht="12.75" customHeight="1" x14ac:dyDescent="0.25">
      <c r="A324" s="121"/>
      <c r="B324" s="92" t="str">
        <f>IF(E324="","",VLOOKUP(E324,[1]PROJECTES!$C$14:$G$5000,2,FALSE))</f>
        <v>SITEL</v>
      </c>
      <c r="C324" s="121"/>
      <c r="D324" s="93" t="str">
        <f>IF(E324="","",VLOOKUP(E324,[1]PROJECTES!$C$14:$G$5000,5,FALSE))</f>
        <v>PENDENT D'ASSIGNAR</v>
      </c>
      <c r="E324" s="117" t="s">
        <v>278</v>
      </c>
      <c r="F324" s="95"/>
      <c r="G324" s="96" t="str">
        <f>IF(E324="","",VLOOKUP(E324,[1]PROJECTES!$C$14:$G$5000,4,FALSE))</f>
        <v>OB</v>
      </c>
      <c r="H324" s="118" t="s">
        <v>44</v>
      </c>
      <c r="I324" s="97" t="str">
        <f>IF(H324="","",VLOOKUP(H324,BD!B$2:C$16,2,FALSE))</f>
        <v>E</v>
      </c>
      <c r="J324" s="98">
        <v>43481</v>
      </c>
      <c r="K324" s="135">
        <f t="shared" si="10"/>
        <v>3</v>
      </c>
      <c r="L324" s="99">
        <f t="shared" ca="1" si="11"/>
        <v>210</v>
      </c>
      <c r="M324" s="93">
        <f>IF(E324="","",VLOOKUP(E324,[1]PROJECTES!$C$14:$Z$5000,21,FALSE))</f>
        <v>43830</v>
      </c>
      <c r="N324" s="100"/>
      <c r="O324" s="72" t="s">
        <v>229</v>
      </c>
      <c r="P324" s="101"/>
      <c r="Q324" s="132"/>
      <c r="R324" s="102"/>
      <c r="S324" s="91"/>
    </row>
    <row r="325" spans="1:19" s="104" customFormat="1" ht="12.75" customHeight="1" x14ac:dyDescent="0.25">
      <c r="A325" s="121"/>
      <c r="B325" s="92" t="str">
        <f>IF(E325="","",VLOOKUP(E325,[1]PROJECTES!$C$14:$G$5000,2,FALSE))</f>
        <v>SITEL</v>
      </c>
      <c r="C325" s="121"/>
      <c r="D325" s="93" t="str">
        <f>IF(E325="","",VLOOKUP(E325,[1]PROJECTES!$C$14:$G$5000,5,FALSE))</f>
        <v>PENDENT D'ASSIGNAR</v>
      </c>
      <c r="E325" s="117" t="s">
        <v>278</v>
      </c>
      <c r="F325" s="95"/>
      <c r="G325" s="96" t="str">
        <f>IF(E325="","",VLOOKUP(E325,[1]PROJECTES!$C$14:$G$5000,4,FALSE))</f>
        <v>OB</v>
      </c>
      <c r="H325" s="118" t="s">
        <v>44</v>
      </c>
      <c r="I325" s="97" t="str">
        <f>IF(H325="","",VLOOKUP(H325,BD!B$2:C$16,2,FALSE))</f>
        <v>E</v>
      </c>
      <c r="J325" s="98">
        <v>43481</v>
      </c>
      <c r="K325" s="135">
        <f t="shared" si="10"/>
        <v>3</v>
      </c>
      <c r="L325" s="99">
        <f t="shared" ca="1" si="11"/>
        <v>210</v>
      </c>
      <c r="M325" s="93">
        <f>IF(E325="","",VLOOKUP(E325,[1]PROJECTES!$C$14:$Z$5000,21,FALSE))</f>
        <v>43830</v>
      </c>
      <c r="N325" s="100"/>
      <c r="O325" s="72" t="s">
        <v>229</v>
      </c>
      <c r="P325" s="101"/>
      <c r="Q325" s="132"/>
      <c r="R325" s="102"/>
      <c r="S325" s="91"/>
    </row>
    <row r="326" spans="1:19" s="104" customFormat="1" ht="12.75" customHeight="1" x14ac:dyDescent="0.25">
      <c r="A326" s="121"/>
      <c r="B326" s="92" t="str">
        <f>IF(E326="","",VLOOKUP(E326,[1]PROJECTES!$C$14:$G$5000,2,FALSE))</f>
        <v>SITEL</v>
      </c>
      <c r="C326" s="121"/>
      <c r="D326" s="93" t="str">
        <f>IF(E326="","",VLOOKUP(E326,[1]PROJECTES!$C$14:$G$5000,5,FALSE))</f>
        <v>PENDENT D'ASSIGNAR</v>
      </c>
      <c r="E326" s="117" t="s">
        <v>278</v>
      </c>
      <c r="F326" s="95"/>
      <c r="G326" s="96" t="str">
        <f>IF(E326="","",VLOOKUP(E326,[1]PROJECTES!$C$14:$G$5000,4,FALSE))</f>
        <v>OB</v>
      </c>
      <c r="H326" s="118" t="s">
        <v>44</v>
      </c>
      <c r="I326" s="97" t="str">
        <f>IF(H326="","",VLOOKUP(H326,BD!B$2:C$16,2,FALSE))</f>
        <v>E</v>
      </c>
      <c r="J326" s="98">
        <v>43481</v>
      </c>
      <c r="K326" s="135">
        <f t="shared" si="10"/>
        <v>3</v>
      </c>
      <c r="L326" s="99">
        <f t="shared" ca="1" si="11"/>
        <v>210</v>
      </c>
      <c r="M326" s="93">
        <f>IF(E326="","",VLOOKUP(E326,[1]PROJECTES!$C$14:$Z$5000,21,FALSE))</f>
        <v>43830</v>
      </c>
      <c r="N326" s="100"/>
      <c r="O326" s="72" t="s">
        <v>229</v>
      </c>
      <c r="P326" s="101"/>
      <c r="Q326" s="132"/>
      <c r="R326" s="102"/>
      <c r="S326" s="91"/>
    </row>
    <row r="327" spans="1:19" s="104" customFormat="1" ht="12.75" customHeight="1" x14ac:dyDescent="0.25">
      <c r="A327" s="121" t="s">
        <v>47</v>
      </c>
      <c r="B327" s="92" t="str">
        <f>IF(E327="","",VLOOKUP(E327,[1]PROJECTES!$C$14:$G$5000,2,FALSE))</f>
        <v>ELEBER</v>
      </c>
      <c r="C327" s="121" t="s">
        <v>74</v>
      </c>
      <c r="D327" s="93" t="str">
        <f>IF(E327="","",VLOOKUP(E327,[1]PROJECTES!$C$14:$G$5000,5,FALSE))</f>
        <v>Inst. y PEM RTU IAT LAS VARGAS-ALBONDON v1.0</v>
      </c>
      <c r="E327" s="117">
        <v>4862</v>
      </c>
      <c r="F327" s="95"/>
      <c r="G327" s="96" t="str">
        <f>IF(E327="","",VLOOKUP(E327,[1]PROJECTES!$C$14:$G$5000,4,FALSE))</f>
        <v>TA</v>
      </c>
      <c r="H327" s="118" t="s">
        <v>47</v>
      </c>
      <c r="I327" s="97" t="str">
        <f>IF(H327="","",VLOOKUP(H327,BD!B$2:C$16,2,FALSE))</f>
        <v>E</v>
      </c>
      <c r="J327" s="98">
        <v>43482</v>
      </c>
      <c r="K327" s="135">
        <f t="shared" si="10"/>
        <v>3</v>
      </c>
      <c r="L327" s="99" t="str">
        <f t="shared" ca="1" si="11"/>
        <v>-</v>
      </c>
      <c r="M327" s="93">
        <f>IF(E327="","",VLOOKUP(E327,[1]PROJECTES!$C$14:$Z$5000,21,FALSE))</f>
        <v>43523</v>
      </c>
      <c r="N327" s="100">
        <v>8</v>
      </c>
      <c r="O327" s="72" t="s">
        <v>229</v>
      </c>
      <c r="P327" s="101">
        <v>0</v>
      </c>
      <c r="Q327" s="132" t="s">
        <v>65</v>
      </c>
      <c r="R327" s="131" t="s">
        <v>331</v>
      </c>
      <c r="S327" s="91"/>
    </row>
    <row r="328" spans="1:19" s="104" customFormat="1" ht="12.75" customHeight="1" x14ac:dyDescent="0.25">
      <c r="A328" s="121" t="s">
        <v>35</v>
      </c>
      <c r="B328" s="92" t="str">
        <f>IF(E328="","",VLOOKUP(E328,[1]PROJECTES!$C$14:$G$5000,2,FALSE))</f>
        <v>SITEL</v>
      </c>
      <c r="C328" s="121" t="s">
        <v>181</v>
      </c>
      <c r="D328" s="93" t="str">
        <f>IF(E328="","",VLOOKUP(E328,[1]PROJECTES!$C$14:$G$5000,5,FALSE))</f>
        <v>INCAPACITAT LABORAL TRANSITORIA</v>
      </c>
      <c r="E328" s="117" t="s">
        <v>362</v>
      </c>
      <c r="F328" s="95"/>
      <c r="G328" s="96" t="str">
        <f>IF(E328="","",VLOOKUP(E328,[1]PROJECTES!$C$14:$G$5000,4,FALSE))</f>
        <v>OB</v>
      </c>
      <c r="H328" s="118" t="s">
        <v>35</v>
      </c>
      <c r="I328" s="97" t="str">
        <f>IF(H328="","",VLOOKUP(H328,BD!B$2:C$16,2,FALSE))</f>
        <v>E</v>
      </c>
      <c r="J328" s="98">
        <v>43482</v>
      </c>
      <c r="K328" s="135">
        <f t="shared" si="10"/>
        <v>3</v>
      </c>
      <c r="L328" s="99">
        <f t="shared" ca="1" si="11"/>
        <v>210</v>
      </c>
      <c r="M328" s="93">
        <f>IF(E328="","",VLOOKUP(E328,[1]PROJECTES!$C$14:$Z$5000,21,FALSE))</f>
        <v>43830</v>
      </c>
      <c r="N328" s="100">
        <v>8</v>
      </c>
      <c r="O328" s="72" t="s">
        <v>229</v>
      </c>
      <c r="P328" s="101">
        <v>0</v>
      </c>
      <c r="Q328" s="132" t="s">
        <v>360</v>
      </c>
      <c r="R328" s="102"/>
      <c r="S328" s="91"/>
    </row>
    <row r="329" spans="1:19" s="104" customFormat="1" ht="12.75" customHeight="1" x14ac:dyDescent="0.25">
      <c r="A329" s="121" t="s">
        <v>21</v>
      </c>
      <c r="B329" s="92" t="str">
        <f>IF(E329="","",VLOOKUP(E329,[1]PROJECTES!$C$14:$G$5000,2,FALSE))</f>
        <v>SITEL</v>
      </c>
      <c r="C329" s="121" t="s">
        <v>181</v>
      </c>
      <c r="D329" s="93" t="str">
        <f>IF(E329="","",VLOOKUP(E329,[1]PROJECTES!$C$14:$G$5000,5,FALSE))</f>
        <v>40 x RTU CAP32-48 v2.5</v>
      </c>
      <c r="E329" s="117">
        <v>4909</v>
      </c>
      <c r="F329" s="95"/>
      <c r="G329" s="96" t="str">
        <f>IF(E329="","",VLOOKUP(E329,[1]PROJECTES!$C$14:$G$5000,4,FALSE))</f>
        <v>TA</v>
      </c>
      <c r="H329" s="118" t="s">
        <v>21</v>
      </c>
      <c r="I329" s="97" t="str">
        <f>IF(H329="","",VLOOKUP(H329,BD!B$2:C$16,2,FALSE))</f>
        <v>P</v>
      </c>
      <c r="J329" s="98">
        <v>43482</v>
      </c>
      <c r="K329" s="135">
        <f t="shared" ref="K329:K392" si="12">IF(J329="","",WEEKNUM(J329,2)-0)</f>
        <v>3</v>
      </c>
      <c r="L329" s="99" t="str">
        <f t="shared" ref="L329:L392" ca="1" si="13">IF(M329="","-",IF(G329="TA","-",+M329-TODAY()))</f>
        <v>-</v>
      </c>
      <c r="M329" s="93">
        <f>IF(E329="","",VLOOKUP(E329,[1]PROJECTES!$C$14:$Z$5000,21,FALSE))</f>
        <v>43500</v>
      </c>
      <c r="N329" s="100">
        <v>0</v>
      </c>
      <c r="O329" s="72" t="s">
        <v>229</v>
      </c>
      <c r="P329" s="101">
        <v>25</v>
      </c>
      <c r="Q329" s="132" t="s">
        <v>51</v>
      </c>
      <c r="R329" s="131" t="s">
        <v>365</v>
      </c>
      <c r="S329" s="91"/>
    </row>
    <row r="330" spans="1:19" s="104" customFormat="1" ht="12.75" customHeight="1" x14ac:dyDescent="0.25">
      <c r="A330" s="121" t="s">
        <v>21</v>
      </c>
      <c r="B330" s="92" t="str">
        <f>IF(E330="","",VLOOKUP(E330,[1]PROJECTES!$C$14:$G$5000,2,FALSE))</f>
        <v>SITEL</v>
      </c>
      <c r="C330" s="121" t="s">
        <v>181</v>
      </c>
      <c r="D330" s="93" t="str">
        <f>IF(E330="","",VLOOKUP(E330,[1]PROJECTES!$C$14:$G$5000,5,FALSE))</f>
        <v>40 x RTU CAP32-48 v2.5</v>
      </c>
      <c r="E330" s="117">
        <v>4909</v>
      </c>
      <c r="F330" s="95"/>
      <c r="G330" s="96" t="str">
        <f>IF(E330="","",VLOOKUP(E330,[1]PROJECTES!$C$14:$G$5000,4,FALSE))</f>
        <v>TA</v>
      </c>
      <c r="H330" s="118" t="s">
        <v>21</v>
      </c>
      <c r="I330" s="97" t="str">
        <f>IF(H330="","",VLOOKUP(H330,BD!B$2:C$16,2,FALSE))</f>
        <v>P</v>
      </c>
      <c r="J330" s="98">
        <v>43482</v>
      </c>
      <c r="K330" s="135">
        <f t="shared" si="12"/>
        <v>3</v>
      </c>
      <c r="L330" s="99" t="str">
        <f t="shared" ca="1" si="13"/>
        <v>-</v>
      </c>
      <c r="M330" s="93">
        <f>IF(E330="","",VLOOKUP(E330,[1]PROJECTES!$C$14:$Z$5000,21,FALSE))</f>
        <v>43500</v>
      </c>
      <c r="N330" s="100">
        <v>0</v>
      </c>
      <c r="O330" s="72" t="s">
        <v>229</v>
      </c>
      <c r="P330" s="101">
        <v>10</v>
      </c>
      <c r="Q330" s="132" t="s">
        <v>65</v>
      </c>
      <c r="R330" s="131" t="s">
        <v>451</v>
      </c>
      <c r="S330" s="91"/>
    </row>
    <row r="331" spans="1:19" s="104" customFormat="1" ht="12.75" customHeight="1" x14ac:dyDescent="0.25">
      <c r="A331" s="121" t="s">
        <v>21</v>
      </c>
      <c r="B331" s="92" t="str">
        <f>IF(E331="","",VLOOKUP(E331,[1]PROJECTES!$C$14:$G$5000,2,FALSE))</f>
        <v>SITEL</v>
      </c>
      <c r="C331" s="121" t="s">
        <v>181</v>
      </c>
      <c r="D331" s="93" t="str">
        <f>IF(E331="","",VLOOKUP(E331,[1]PROJECTES!$C$14:$G$5000,5,FALSE))</f>
        <v>GESTIO DE MAGATZEM</v>
      </c>
      <c r="E331" s="117" t="s">
        <v>305</v>
      </c>
      <c r="F331" s="95"/>
      <c r="G331" s="96" t="str">
        <f>IF(E331="","",VLOOKUP(E331,[1]PROJECTES!$C$14:$G$5000,4,FALSE))</f>
        <v>OB</v>
      </c>
      <c r="H331" s="118" t="s">
        <v>21</v>
      </c>
      <c r="I331" s="97" t="str">
        <f>IF(H331="","",VLOOKUP(H331,BD!B$2:C$16,2,FALSE))</f>
        <v>P</v>
      </c>
      <c r="J331" s="98">
        <v>43482</v>
      </c>
      <c r="K331" s="135">
        <f t="shared" si="12"/>
        <v>3</v>
      </c>
      <c r="L331" s="99">
        <f t="shared" ca="1" si="13"/>
        <v>210</v>
      </c>
      <c r="M331" s="93">
        <f>IF(E331="","",VLOOKUP(E331,[1]PROJECTES!$C$14:$Z$5000,21,FALSE))</f>
        <v>43830</v>
      </c>
      <c r="N331" s="100">
        <v>0</v>
      </c>
      <c r="O331" s="72" t="s">
        <v>229</v>
      </c>
      <c r="P331" s="101">
        <v>20</v>
      </c>
      <c r="Q331" s="132" t="s">
        <v>49</v>
      </c>
      <c r="R331" s="102" t="s">
        <v>452</v>
      </c>
      <c r="S331" s="91"/>
    </row>
    <row r="332" spans="1:19" s="104" customFormat="1" ht="12.75" customHeight="1" x14ac:dyDescent="0.25">
      <c r="A332" s="121" t="s">
        <v>21</v>
      </c>
      <c r="B332" s="92" t="str">
        <f>IF(E332="","",VLOOKUP(E332,[1]PROJECTES!$C$14:$G$5000,2,FALSE))</f>
        <v>SITEL</v>
      </c>
      <c r="C332" s="121" t="s">
        <v>181</v>
      </c>
      <c r="D332" s="93" t="str">
        <f>IF(E332="","",VLOOKUP(E332,[1]PROJECTES!$C$14:$G$5000,5,FALSE))</f>
        <v>GESTIO DE MAGATZEM</v>
      </c>
      <c r="E332" s="117" t="s">
        <v>305</v>
      </c>
      <c r="F332" s="95"/>
      <c r="G332" s="96" t="str">
        <f>IF(E332="","",VLOOKUP(E332,[1]PROJECTES!$C$14:$G$5000,4,FALSE))</f>
        <v>OB</v>
      </c>
      <c r="H332" s="118" t="s">
        <v>21</v>
      </c>
      <c r="I332" s="97" t="str">
        <f>IF(H332="","",VLOOKUP(H332,BD!B$2:C$16,2,FALSE))</f>
        <v>P</v>
      </c>
      <c r="J332" s="98">
        <v>43482</v>
      </c>
      <c r="K332" s="135">
        <f t="shared" si="12"/>
        <v>3</v>
      </c>
      <c r="L332" s="99">
        <f t="shared" ca="1" si="13"/>
        <v>210</v>
      </c>
      <c r="M332" s="93">
        <f>IF(E332="","",VLOOKUP(E332,[1]PROJECTES!$C$14:$Z$5000,21,FALSE))</f>
        <v>43830</v>
      </c>
      <c r="N332" s="100">
        <v>2</v>
      </c>
      <c r="O332" s="72" t="s">
        <v>229</v>
      </c>
      <c r="P332" s="101">
        <v>15</v>
      </c>
      <c r="Q332" s="132" t="s">
        <v>49</v>
      </c>
      <c r="R332" s="102" t="s">
        <v>441</v>
      </c>
      <c r="S332" s="91"/>
    </row>
    <row r="333" spans="1:19" s="104" customFormat="1" ht="12.75" customHeight="1" x14ac:dyDescent="0.25">
      <c r="A333" s="121" t="s">
        <v>21</v>
      </c>
      <c r="B333" s="92" t="str">
        <f>IF(E333="","",VLOOKUP(E333,[1]PROJECTES!$C$14:$G$5000,2,FALSE))</f>
        <v>ELEMOS</v>
      </c>
      <c r="C333" s="121" t="s">
        <v>144</v>
      </c>
      <c r="D333" s="93" t="str">
        <f>IF(E333="","",VLOOKUP(E333,[1]PROJECTES!$C$14:$G$5000,5,FALSE))</f>
        <v>RTU IAT F6 MOSCOSO v1.0</v>
      </c>
      <c r="E333" s="117">
        <v>5008</v>
      </c>
      <c r="F333" s="95"/>
      <c r="G333" s="96" t="str">
        <f>IF(E333="","",VLOOKUP(E333,[1]PROJECTES!$C$14:$G$5000,4,FALSE))</f>
        <v>OB</v>
      </c>
      <c r="H333" s="118" t="s">
        <v>21</v>
      </c>
      <c r="I333" s="97" t="str">
        <f>IF(H333="","",VLOOKUP(H333,BD!B$2:C$16,2,FALSE))</f>
        <v>P</v>
      </c>
      <c r="J333" s="98">
        <v>43482</v>
      </c>
      <c r="K333" s="135">
        <f t="shared" si="12"/>
        <v>3</v>
      </c>
      <c r="L333" s="99">
        <f t="shared" ca="1" si="13"/>
        <v>-172</v>
      </c>
      <c r="M333" s="93">
        <f>IF(E333="","",VLOOKUP(E333,[1]PROJECTES!$C$14:$Z$5000,21,FALSE))</f>
        <v>43448</v>
      </c>
      <c r="N333" s="100">
        <v>3</v>
      </c>
      <c r="O333" s="72" t="s">
        <v>229</v>
      </c>
      <c r="P333" s="101">
        <v>20</v>
      </c>
      <c r="Q333" s="132" t="s">
        <v>51</v>
      </c>
      <c r="R333" s="131" t="s">
        <v>365</v>
      </c>
      <c r="S333" s="91"/>
    </row>
    <row r="334" spans="1:19" s="104" customFormat="1" ht="12.75" customHeight="1" x14ac:dyDescent="0.25">
      <c r="A334" s="121" t="s">
        <v>47</v>
      </c>
      <c r="B334" s="92" t="str">
        <f>IF(E334="","",VLOOKUP(E334,[1]PROJECTES!$C$14:$G$5000,2,FALSE))</f>
        <v>ELEBER</v>
      </c>
      <c r="C334" s="121" t="s">
        <v>74</v>
      </c>
      <c r="D334" s="93" t="str">
        <f>IF(E334="","",VLOOKUP(E334,[1]PROJECTES!$C$14:$G$5000,5,FALSE))</f>
        <v>RTU IAT CARRERA JATAR v1.0</v>
      </c>
      <c r="E334" s="117">
        <v>4798</v>
      </c>
      <c r="F334" s="95"/>
      <c r="G334" s="96" t="str">
        <f>IF(E334="","",VLOOKUP(E334,[1]PROJECTES!$C$14:$G$5000,4,FALSE))</f>
        <v>TA</v>
      </c>
      <c r="H334" s="118" t="s">
        <v>21</v>
      </c>
      <c r="I334" s="97" t="str">
        <f>IF(H334="","",VLOOKUP(H334,BD!B$2:C$16,2,FALSE))</f>
        <v>P</v>
      </c>
      <c r="J334" s="98">
        <v>43482</v>
      </c>
      <c r="K334" s="135">
        <f t="shared" si="12"/>
        <v>3</v>
      </c>
      <c r="L334" s="99" t="str">
        <f t="shared" ca="1" si="13"/>
        <v>-</v>
      </c>
      <c r="M334" s="93">
        <f>IF(E334="","",VLOOKUP(E334,[1]PROJECTES!$C$14:$Z$5000,21,FALSE))</f>
        <v>43490</v>
      </c>
      <c r="N334" s="100">
        <v>0</v>
      </c>
      <c r="O334" s="72" t="s">
        <v>229</v>
      </c>
      <c r="P334" s="101">
        <v>45</v>
      </c>
      <c r="Q334" s="132" t="s">
        <v>59</v>
      </c>
      <c r="R334" s="102" t="s">
        <v>453</v>
      </c>
      <c r="S334" s="91"/>
    </row>
    <row r="335" spans="1:19" s="104" customFormat="1" ht="12.75" customHeight="1" x14ac:dyDescent="0.25">
      <c r="A335" s="121" t="s">
        <v>47</v>
      </c>
      <c r="B335" s="92" t="str">
        <f>IF(E335="","",VLOOKUP(E335,[1]PROJECTES!$C$14:$G$5000,2,FALSE))</f>
        <v>ELEBER</v>
      </c>
      <c r="C335" s="121" t="s">
        <v>74</v>
      </c>
      <c r="D335" s="93" t="str">
        <f>IF(E335="","",VLOOKUP(E335,[1]PROJECTES!$C$14:$G$5000,5,FALSE))</f>
        <v>Inst. y PEM RTU IAT LAS VARGAS-ALBONDON v1.0</v>
      </c>
      <c r="E335" s="117">
        <v>4862</v>
      </c>
      <c r="F335" s="95"/>
      <c r="G335" s="96" t="str">
        <f>IF(E335="","",VLOOKUP(E335,[1]PROJECTES!$C$14:$G$5000,4,FALSE))</f>
        <v>TA</v>
      </c>
      <c r="H335" s="118" t="s">
        <v>21</v>
      </c>
      <c r="I335" s="97" t="str">
        <f>IF(H335="","",VLOOKUP(H335,BD!B$2:C$16,2,FALSE))</f>
        <v>P</v>
      </c>
      <c r="J335" s="98">
        <v>43482</v>
      </c>
      <c r="K335" s="135">
        <f t="shared" si="12"/>
        <v>3</v>
      </c>
      <c r="L335" s="99" t="str">
        <f t="shared" ca="1" si="13"/>
        <v>-</v>
      </c>
      <c r="M335" s="93">
        <f>IF(E335="","",VLOOKUP(E335,[1]PROJECTES!$C$14:$Z$5000,21,FALSE))</f>
        <v>43523</v>
      </c>
      <c r="N335" s="100">
        <v>0</v>
      </c>
      <c r="O335" s="72" t="s">
        <v>229</v>
      </c>
      <c r="P335" s="101">
        <v>45</v>
      </c>
      <c r="Q335" s="132" t="s">
        <v>59</v>
      </c>
      <c r="R335" s="102" t="s">
        <v>453</v>
      </c>
      <c r="S335" s="91"/>
    </row>
    <row r="336" spans="1:19" s="104" customFormat="1" ht="12.75" customHeight="1" x14ac:dyDescent="0.25">
      <c r="A336" s="121" t="s">
        <v>47</v>
      </c>
      <c r="B336" s="92" t="str">
        <f>IF(E336="","",VLOOKUP(E336,[1]PROJECTES!$C$14:$G$5000,2,FALSE))</f>
        <v>DIELBE</v>
      </c>
      <c r="C336" s="121" t="s">
        <v>74</v>
      </c>
      <c r="D336" s="93" t="str">
        <f>IF(E336="","",VLOOKUP(E336,[1]PROJECTES!$C$14:$G$5000,5,FALSE))</f>
        <v>CC SCADA TEDIS.Net BERMEJALES v1.0</v>
      </c>
      <c r="E336" s="117">
        <v>4868</v>
      </c>
      <c r="F336" s="95"/>
      <c r="G336" s="96" t="str">
        <f>IF(E336="","",VLOOKUP(E336,[1]PROJECTES!$C$14:$G$5000,4,FALSE))</f>
        <v>TA</v>
      </c>
      <c r="H336" s="118" t="s">
        <v>17</v>
      </c>
      <c r="I336" s="97" t="str">
        <f>IF(H336="","",VLOOKUP(H336,BD!B$2:C$16,2,FALSE))</f>
        <v>E</v>
      </c>
      <c r="J336" s="98">
        <v>43504</v>
      </c>
      <c r="K336" s="135">
        <f t="shared" si="12"/>
        <v>6</v>
      </c>
      <c r="L336" s="99" t="str">
        <f t="shared" ca="1" si="13"/>
        <v>-</v>
      </c>
      <c r="M336" s="93">
        <f>IF(E336="","",VLOOKUP(E336,[1]PROJECTES!$C$14:$Z$5000,21,FALSE))</f>
        <v>43489</v>
      </c>
      <c r="N336" s="100">
        <v>6</v>
      </c>
      <c r="O336" s="72" t="s">
        <v>229</v>
      </c>
      <c r="P336" s="101">
        <v>15</v>
      </c>
      <c r="Q336" s="132" t="s">
        <v>65</v>
      </c>
      <c r="R336" s="131" t="s">
        <v>775</v>
      </c>
      <c r="S336" s="91"/>
    </row>
    <row r="337" spans="1:19" s="104" customFormat="1" ht="12.75" customHeight="1" x14ac:dyDescent="0.25">
      <c r="A337" s="121" t="s">
        <v>12</v>
      </c>
      <c r="B337" s="92" t="str">
        <f>IF(E337="","",VLOOKUP(E337,[1]PROJECTES!$C$14:$G$5000,2,FALSE))</f>
        <v>ELEARD</v>
      </c>
      <c r="C337" s="121" t="s">
        <v>56</v>
      </c>
      <c r="D337" s="93" t="str">
        <f>IF(E337="","",VLOOKUP(E337,[1]PROJECTES!$C$14:$G$5000,5,FALSE))</f>
        <v>MANTENIMENT SCADA TEDIS.Net ARDALES 01/04/2018 - 31/03/2019</v>
      </c>
      <c r="E337" s="117">
        <v>4651</v>
      </c>
      <c r="F337" s="95"/>
      <c r="G337" s="96" t="str">
        <f>IF(E337="","",VLOOKUP(E337,[1]PROJECTES!$C$14:$G$5000,4,FALSE))</f>
        <v>TA</v>
      </c>
      <c r="H337" s="118" t="s">
        <v>12</v>
      </c>
      <c r="I337" s="97" t="str">
        <f>IF(H337="","",VLOOKUP(H337,BD!B$2:C$16,2,FALSE))</f>
        <v>E</v>
      </c>
      <c r="J337" s="98">
        <v>43482</v>
      </c>
      <c r="K337" s="135">
        <f t="shared" si="12"/>
        <v>3</v>
      </c>
      <c r="L337" s="99" t="str">
        <f t="shared" ca="1" si="13"/>
        <v>-</v>
      </c>
      <c r="M337" s="93">
        <f>IF(E337="","",VLOOKUP(E337,[1]PROJECTES!$C$14:$Z$5000,21,FALSE))</f>
        <v>43555</v>
      </c>
      <c r="N337" s="100">
        <v>0</v>
      </c>
      <c r="O337" s="72" t="s">
        <v>229</v>
      </c>
      <c r="P337" s="101">
        <v>15</v>
      </c>
      <c r="Q337" s="132" t="s">
        <v>59</v>
      </c>
      <c r="R337" s="131" t="s">
        <v>468</v>
      </c>
      <c r="S337" s="91"/>
    </row>
    <row r="338" spans="1:19" s="104" customFormat="1" ht="12.75" customHeight="1" x14ac:dyDescent="0.25">
      <c r="A338" s="121" t="s">
        <v>12</v>
      </c>
      <c r="B338" s="92" t="str">
        <f>IF(E338="","",VLOOKUP(E338,[1]PROJECTES!$C$14:$G$5000,2,FALSE))</f>
        <v>EMSA</v>
      </c>
      <c r="C338" s="121" t="s">
        <v>135</v>
      </c>
      <c r="D338" s="93" t="str">
        <f>IF(E338="","",VLOOKUP(E338,[1]PROJECTES!$C$14:$G$5000,5,FALSE))</f>
        <v>RTU S.E.COLLET v3.1</v>
      </c>
      <c r="E338" s="117">
        <v>5139</v>
      </c>
      <c r="F338" s="95"/>
      <c r="G338" s="96" t="str">
        <f>IF(E338="","",VLOOKUP(E338,[1]PROJECTES!$C$14:$G$5000,4,FALSE))</f>
        <v>TA</v>
      </c>
      <c r="H338" s="118" t="s">
        <v>12</v>
      </c>
      <c r="I338" s="97" t="str">
        <f>IF(H338="","",VLOOKUP(H338,BD!B$2:C$16,2,FALSE))</f>
        <v>E</v>
      </c>
      <c r="J338" s="98">
        <v>43482</v>
      </c>
      <c r="K338" s="135">
        <f t="shared" si="12"/>
        <v>3</v>
      </c>
      <c r="L338" s="99" t="str">
        <f t="shared" ca="1" si="13"/>
        <v>-</v>
      </c>
      <c r="M338" s="93">
        <f>IF(E338="","",VLOOKUP(E338,[1]PROJECTES!$C$14:$Z$5000,21,FALSE))</f>
        <v>43524</v>
      </c>
      <c r="N338" s="100">
        <v>0</v>
      </c>
      <c r="O338" s="72" t="s">
        <v>229</v>
      </c>
      <c r="P338" s="101">
        <v>45</v>
      </c>
      <c r="Q338" s="132" t="s">
        <v>59</v>
      </c>
      <c r="R338" s="131" t="s">
        <v>469</v>
      </c>
      <c r="S338" s="91"/>
    </row>
    <row r="339" spans="1:19" s="104" customFormat="1" ht="12.75" customHeight="1" x14ac:dyDescent="0.25">
      <c r="A339" s="121" t="s">
        <v>47</v>
      </c>
      <c r="B339" s="92" t="str">
        <f>IF(E339="","",VLOOKUP(E339,[1]PROJECTES!$C$14:$G$5000,2,FALSE))</f>
        <v>ELEBER</v>
      </c>
      <c r="C339" s="121" t="s">
        <v>74</v>
      </c>
      <c r="D339" s="93" t="str">
        <f>IF(E339="","",VLOOKUP(E339,[1]PROJECTES!$C$14:$G$5000,5,FALSE))</f>
        <v>Inst. y PEM RTU IAT CARRERA JATAR v1.0</v>
      </c>
      <c r="E339" s="117">
        <v>4799</v>
      </c>
      <c r="F339" s="95"/>
      <c r="G339" s="96" t="str">
        <f>IF(E339="","",VLOOKUP(E339,[1]PROJECTES!$C$14:$G$5000,4,FALSE))</f>
        <v>TA</v>
      </c>
      <c r="H339" s="118" t="s">
        <v>12</v>
      </c>
      <c r="I339" s="97" t="str">
        <f>IF(H339="","",VLOOKUP(H339,BD!B$2:C$16,2,FALSE))</f>
        <v>E</v>
      </c>
      <c r="J339" s="98">
        <v>43482</v>
      </c>
      <c r="K339" s="135">
        <f t="shared" si="12"/>
        <v>3</v>
      </c>
      <c r="L339" s="99" t="str">
        <f t="shared" ca="1" si="13"/>
        <v>-</v>
      </c>
      <c r="M339" s="93">
        <f>IF(E339="","",VLOOKUP(E339,[1]PROJECTES!$C$14:$Z$5000,21,FALSE))</f>
        <v>43490</v>
      </c>
      <c r="N339" s="100">
        <v>1</v>
      </c>
      <c r="O339" s="72" t="s">
        <v>229</v>
      </c>
      <c r="P339" s="101">
        <v>0</v>
      </c>
      <c r="Q339" s="132" t="s">
        <v>40</v>
      </c>
      <c r="R339" s="131" t="s">
        <v>470</v>
      </c>
      <c r="S339" s="91"/>
    </row>
    <row r="340" spans="1:19" s="104" customFormat="1" ht="12.75" customHeight="1" x14ac:dyDescent="0.25">
      <c r="A340" s="121" t="s">
        <v>12</v>
      </c>
      <c r="B340" s="92" t="str">
        <f>IF(E340="","",VLOOKUP(E340,[1]PROJECTES!$C$14:$G$5000,2,FALSE))</f>
        <v>AGRENE</v>
      </c>
      <c r="C340" s="121" t="s">
        <v>14</v>
      </c>
      <c r="D340" s="93" t="str">
        <f>IF(E340="","",VLOOKUP(E340,[1]PROJECTES!$C$14:$G$5000,5,FALSE))</f>
        <v>CC SCADA TEDIS.Net AGRIENERGIA v1.0</v>
      </c>
      <c r="E340" s="117">
        <v>4935</v>
      </c>
      <c r="F340" s="95"/>
      <c r="G340" s="96" t="str">
        <f>IF(E340="","",VLOOKUP(E340,[1]PROJECTES!$C$14:$G$5000,4,FALSE))</f>
        <v>OB</v>
      </c>
      <c r="H340" s="118" t="s">
        <v>12</v>
      </c>
      <c r="I340" s="97" t="str">
        <f>IF(H340="","",VLOOKUP(H340,BD!B$2:C$16,2,FALSE))</f>
        <v>E</v>
      </c>
      <c r="J340" s="123">
        <v>43482</v>
      </c>
      <c r="K340" s="135">
        <f t="shared" si="12"/>
        <v>3</v>
      </c>
      <c r="L340" s="99">
        <f t="shared" ca="1" si="13"/>
        <v>-186</v>
      </c>
      <c r="M340" s="93">
        <f>IF(E340="","",VLOOKUP(E340,[1]PROJECTES!$C$14:$Z$5000,21,FALSE))</f>
        <v>43434</v>
      </c>
      <c r="N340" s="100">
        <v>0</v>
      </c>
      <c r="O340" s="72" t="s">
        <v>229</v>
      </c>
      <c r="P340" s="101">
        <v>30</v>
      </c>
      <c r="Q340" s="132" t="s">
        <v>7</v>
      </c>
      <c r="R340" s="131" t="s">
        <v>471</v>
      </c>
      <c r="S340" s="91"/>
    </row>
    <row r="341" spans="1:19" s="104" customFormat="1" ht="12.75" customHeight="1" x14ac:dyDescent="0.25">
      <c r="A341" s="121" t="s">
        <v>12</v>
      </c>
      <c r="B341" s="92" t="str">
        <f>IF(E341="","",VLOOKUP(E341,[1]PROJECTES!$C$14:$G$5000,2,FALSE))</f>
        <v>SITEL</v>
      </c>
      <c r="C341" s="121" t="s">
        <v>181</v>
      </c>
      <c r="D341" s="93" t="str">
        <f>IF(E341="","",VLOOKUP(E341,[1]PROJECTES!$C$14:$G$5000,5,FALSE))</f>
        <v>INFRAESTRUCTURA</v>
      </c>
      <c r="E341" s="117" t="s">
        <v>317</v>
      </c>
      <c r="F341" s="95"/>
      <c r="G341" s="96" t="str">
        <f>IF(E341="","",VLOOKUP(E341,[1]PROJECTES!$C$14:$G$5000,4,FALSE))</f>
        <v>OB</v>
      </c>
      <c r="H341" s="118" t="s">
        <v>12</v>
      </c>
      <c r="I341" s="97" t="str">
        <f>IF(H341="","",VLOOKUP(H341,BD!B$2:C$16,2,FALSE))</f>
        <v>E</v>
      </c>
      <c r="J341" s="98">
        <v>43482</v>
      </c>
      <c r="K341" s="135">
        <f t="shared" si="12"/>
        <v>3</v>
      </c>
      <c r="L341" s="99">
        <f t="shared" ca="1" si="13"/>
        <v>210</v>
      </c>
      <c r="M341" s="93">
        <f>IF(E341="","",VLOOKUP(E341,[1]PROJECTES!$C$14:$Z$5000,21,FALSE))</f>
        <v>43830</v>
      </c>
      <c r="N341" s="100">
        <v>5</v>
      </c>
      <c r="O341" s="72" t="s">
        <v>229</v>
      </c>
      <c r="P341" s="101">
        <v>30</v>
      </c>
      <c r="Q341" s="132" t="s">
        <v>7</v>
      </c>
      <c r="R341" s="131" t="s">
        <v>472</v>
      </c>
      <c r="S341" s="91"/>
    </row>
    <row r="342" spans="1:19" s="104" customFormat="1" ht="12.75" customHeight="1" x14ac:dyDescent="0.25">
      <c r="A342" s="121" t="s">
        <v>24</v>
      </c>
      <c r="B342" s="92" t="str">
        <f>IF(E342="","",VLOOKUP(E342,[1]PROJECTES!$C$14:$G$5000,2,FALSE))</f>
        <v>SITEL</v>
      </c>
      <c r="C342" s="121" t="s">
        <v>181</v>
      </c>
      <c r="D342" s="93" t="str">
        <f>IF(E342="","",VLOOKUP(E342,[1]PROJECTES!$C$14:$G$5000,5,FALSE))</f>
        <v>DESENVOLUPAMENT FW CAP-PRX v8.0</v>
      </c>
      <c r="E342" s="117" t="s">
        <v>493</v>
      </c>
      <c r="F342" s="95"/>
      <c r="G342" s="96" t="str">
        <f>IF(E342="","",VLOOKUP(E342,[1]PROJECTES!$C$14:$G$5000,4,FALSE))</f>
        <v>OB</v>
      </c>
      <c r="H342" s="118" t="s">
        <v>24</v>
      </c>
      <c r="I342" s="97" t="str">
        <f>IF(H342="","",VLOOKUP(H342,BD!B$2:C$16,2,FALSE))</f>
        <v>E</v>
      </c>
      <c r="J342" s="98">
        <v>43482</v>
      </c>
      <c r="K342" s="135">
        <f t="shared" si="12"/>
        <v>3</v>
      </c>
      <c r="L342" s="99">
        <f t="shared" ca="1" si="13"/>
        <v>-96</v>
      </c>
      <c r="M342" s="93">
        <f>IF(E342="","",VLOOKUP(E342,[1]PROJECTES!$C$14:$Z$5000,21,FALSE))</f>
        <v>43524</v>
      </c>
      <c r="N342" s="100">
        <v>8</v>
      </c>
      <c r="O342" s="72" t="s">
        <v>229</v>
      </c>
      <c r="P342" s="101">
        <v>0</v>
      </c>
      <c r="Q342" s="132" t="s">
        <v>15</v>
      </c>
      <c r="R342" s="131" t="s">
        <v>477</v>
      </c>
      <c r="S342" s="91"/>
    </row>
    <row r="343" spans="1:19" s="104" customFormat="1" ht="12.75" customHeight="1" x14ac:dyDescent="0.25">
      <c r="A343" s="121" t="s">
        <v>44</v>
      </c>
      <c r="B343" s="92" t="str">
        <f>IF(E343="","",VLOOKUP(E343,[1]PROJECTES!$C$14:$G$5000,2,FALSE))</f>
        <v>ATAING</v>
      </c>
      <c r="C343" s="121" t="s">
        <v>62</v>
      </c>
      <c r="D343" s="93" t="str">
        <f>IF(E343="","",VLOOKUP(E343,[1]PROJECTES!$C$14:$G$5000,5,FALSE))</f>
        <v>Inst. y PEM CCSat ATAIN v12.0</v>
      </c>
      <c r="E343" s="117">
        <v>5122</v>
      </c>
      <c r="F343" s="95"/>
      <c r="G343" s="96" t="str">
        <f>IF(E343="","",VLOOKUP(E343,[1]PROJECTES!$C$14:$G$5000,4,FALSE))</f>
        <v>TA</v>
      </c>
      <c r="H343" s="118" t="s">
        <v>44</v>
      </c>
      <c r="I343" s="97" t="str">
        <f>IF(H343="","",VLOOKUP(H343,BD!B$2:C$16,2,FALSE))</f>
        <v>E</v>
      </c>
      <c r="J343" s="98">
        <v>43482</v>
      </c>
      <c r="K343" s="135">
        <f t="shared" si="12"/>
        <v>3</v>
      </c>
      <c r="L343" s="99" t="str">
        <f t="shared" ca="1" si="13"/>
        <v>-</v>
      </c>
      <c r="M343" s="93">
        <f>IF(E343="","",VLOOKUP(E343,[1]PROJECTES!$C$14:$Z$5000,21,FALSE))</f>
        <v>43496</v>
      </c>
      <c r="N343" s="100">
        <v>2</v>
      </c>
      <c r="O343" s="72" t="s">
        <v>229</v>
      </c>
      <c r="P343" s="101">
        <v>0</v>
      </c>
      <c r="Q343" s="132" t="s">
        <v>40</v>
      </c>
      <c r="R343" s="131" t="s">
        <v>854</v>
      </c>
      <c r="S343" s="91"/>
    </row>
    <row r="344" spans="1:19" s="104" customFormat="1" ht="12.75" customHeight="1" x14ac:dyDescent="0.25">
      <c r="A344" s="121" t="s">
        <v>44</v>
      </c>
      <c r="B344" s="92" t="str">
        <f>IF(E344="","",VLOOKUP(E344,[1]PROJECTES!$C$14:$G$5000,2,FALSE))</f>
        <v>ATAING</v>
      </c>
      <c r="C344" s="121" t="s">
        <v>62</v>
      </c>
      <c r="D344" s="93" t="str">
        <f>IF(E344="","",VLOOKUP(E344,[1]PROJECTES!$C$14:$G$5000,5,FALSE))</f>
        <v>Inst. y PEM CCSat ATAIN v12.0</v>
      </c>
      <c r="E344" s="117">
        <v>5122</v>
      </c>
      <c r="F344" s="95"/>
      <c r="G344" s="96" t="str">
        <f>IF(E344="","",VLOOKUP(E344,[1]PROJECTES!$C$14:$G$5000,4,FALSE))</f>
        <v>TA</v>
      </c>
      <c r="H344" s="118" t="s">
        <v>44</v>
      </c>
      <c r="I344" s="97" t="str">
        <f>IF(H344="","",VLOOKUP(H344,BD!B$2:C$16,2,FALSE))</f>
        <v>E</v>
      </c>
      <c r="J344" s="98">
        <v>43482</v>
      </c>
      <c r="K344" s="135">
        <f t="shared" si="12"/>
        <v>3</v>
      </c>
      <c r="L344" s="99" t="str">
        <f t="shared" ca="1" si="13"/>
        <v>-</v>
      </c>
      <c r="M344" s="93">
        <f>IF(E344="","",VLOOKUP(E344,[1]PROJECTES!$C$14:$Z$5000,21,FALSE))</f>
        <v>43496</v>
      </c>
      <c r="N344" s="100">
        <v>1</v>
      </c>
      <c r="O344" s="72" t="s">
        <v>229</v>
      </c>
      <c r="P344" s="101">
        <v>0</v>
      </c>
      <c r="Q344" s="132" t="s">
        <v>59</v>
      </c>
      <c r="R344" s="131" t="s">
        <v>856</v>
      </c>
      <c r="S344" s="91"/>
    </row>
    <row r="345" spans="1:19" s="104" customFormat="1" ht="12.75" customHeight="1" x14ac:dyDescent="0.25">
      <c r="A345" s="121"/>
      <c r="B345" s="92" t="str">
        <f>IF(E345="","",VLOOKUP(E345,[1]PROJECTES!$C$14:$G$5000,2,FALSE))</f>
        <v>SITEL</v>
      </c>
      <c r="C345" s="121"/>
      <c r="D345" s="93" t="str">
        <f>IF(E345="","",VLOOKUP(E345,[1]PROJECTES!$C$14:$G$5000,5,FALSE))</f>
        <v>PENDENT D'ASSIGNAR</v>
      </c>
      <c r="E345" s="117" t="s">
        <v>278</v>
      </c>
      <c r="F345" s="95"/>
      <c r="G345" s="96" t="str">
        <f>IF(E345="","",VLOOKUP(E345,[1]PROJECTES!$C$14:$G$5000,4,FALSE))</f>
        <v>OB</v>
      </c>
      <c r="H345" s="118" t="s">
        <v>44</v>
      </c>
      <c r="I345" s="97" t="str">
        <f>IF(H345="","",VLOOKUP(H345,BD!B$2:C$16,2,FALSE))</f>
        <v>E</v>
      </c>
      <c r="J345" s="98">
        <v>43482</v>
      </c>
      <c r="K345" s="135">
        <f t="shared" si="12"/>
        <v>3</v>
      </c>
      <c r="L345" s="99">
        <f t="shared" ca="1" si="13"/>
        <v>210</v>
      </c>
      <c r="M345" s="93">
        <f>IF(E345="","",VLOOKUP(E345,[1]PROJECTES!$C$14:$Z$5000,21,FALSE))</f>
        <v>43830</v>
      </c>
      <c r="N345" s="100"/>
      <c r="O345" s="72" t="s">
        <v>229</v>
      </c>
      <c r="P345" s="101"/>
      <c r="Q345" s="132"/>
      <c r="R345" s="102"/>
      <c r="S345" s="91"/>
    </row>
    <row r="346" spans="1:19" s="104" customFormat="1" ht="12.75" customHeight="1" x14ac:dyDescent="0.25">
      <c r="A346" s="121"/>
      <c r="B346" s="92" t="str">
        <f>IF(E346="","",VLOOKUP(E346,[1]PROJECTES!$C$14:$G$5000,2,FALSE))</f>
        <v>SITEL</v>
      </c>
      <c r="C346" s="121"/>
      <c r="D346" s="93" t="str">
        <f>IF(E346="","",VLOOKUP(E346,[1]PROJECTES!$C$14:$G$5000,5,FALSE))</f>
        <v>PENDENT D'ASSIGNAR</v>
      </c>
      <c r="E346" s="117" t="s">
        <v>278</v>
      </c>
      <c r="F346" s="95"/>
      <c r="G346" s="96" t="str">
        <f>IF(E346="","",VLOOKUP(E346,[1]PROJECTES!$C$14:$G$5000,4,FALSE))</f>
        <v>OB</v>
      </c>
      <c r="H346" s="118" t="s">
        <v>44</v>
      </c>
      <c r="I346" s="97" t="str">
        <f>IF(H346="","",VLOOKUP(H346,BD!B$2:C$16,2,FALSE))</f>
        <v>E</v>
      </c>
      <c r="J346" s="98">
        <v>43482</v>
      </c>
      <c r="K346" s="135">
        <f t="shared" si="12"/>
        <v>3</v>
      </c>
      <c r="L346" s="99">
        <f t="shared" ca="1" si="13"/>
        <v>210</v>
      </c>
      <c r="M346" s="93">
        <f>IF(E346="","",VLOOKUP(E346,[1]PROJECTES!$C$14:$Z$5000,21,FALSE))</f>
        <v>43830</v>
      </c>
      <c r="N346" s="100"/>
      <c r="O346" s="72" t="s">
        <v>229</v>
      </c>
      <c r="P346" s="101"/>
      <c r="Q346" s="132"/>
      <c r="R346" s="102"/>
      <c r="S346" s="91"/>
    </row>
    <row r="347" spans="1:19" s="104" customFormat="1" ht="12.75" customHeight="1" x14ac:dyDescent="0.25">
      <c r="A347" s="121"/>
      <c r="B347" s="92" t="str">
        <f>IF(E347="","",VLOOKUP(E347,[1]PROJECTES!$C$14:$G$5000,2,FALSE))</f>
        <v>SITEL</v>
      </c>
      <c r="C347" s="121"/>
      <c r="D347" s="93" t="str">
        <f>IF(E347="","",VLOOKUP(E347,[1]PROJECTES!$C$14:$G$5000,5,FALSE))</f>
        <v>PENDENT D'ASSIGNAR</v>
      </c>
      <c r="E347" s="117" t="s">
        <v>278</v>
      </c>
      <c r="F347" s="95"/>
      <c r="G347" s="96" t="str">
        <f>IF(E347="","",VLOOKUP(E347,[1]PROJECTES!$C$14:$G$5000,4,FALSE))</f>
        <v>OB</v>
      </c>
      <c r="H347" s="118" t="s">
        <v>44</v>
      </c>
      <c r="I347" s="97" t="str">
        <f>IF(H347="","",VLOOKUP(H347,BD!B$2:C$16,2,FALSE))</f>
        <v>E</v>
      </c>
      <c r="J347" s="98">
        <v>43482</v>
      </c>
      <c r="K347" s="135">
        <f t="shared" si="12"/>
        <v>3</v>
      </c>
      <c r="L347" s="99">
        <f t="shared" ca="1" si="13"/>
        <v>210</v>
      </c>
      <c r="M347" s="93">
        <f>IF(E347="","",VLOOKUP(E347,[1]PROJECTES!$C$14:$Z$5000,21,FALSE))</f>
        <v>43830</v>
      </c>
      <c r="N347" s="100"/>
      <c r="O347" s="72" t="s">
        <v>229</v>
      </c>
      <c r="P347" s="101"/>
      <c r="Q347" s="132"/>
      <c r="R347" s="102"/>
      <c r="S347" s="91"/>
    </row>
    <row r="348" spans="1:19" s="104" customFormat="1" ht="12.75" customHeight="1" x14ac:dyDescent="0.25">
      <c r="A348" s="121" t="s">
        <v>47</v>
      </c>
      <c r="B348" s="92" t="str">
        <f>IF(E348="","",VLOOKUP(E348,[1]PROJECTES!$C$14:$G$5000,2,FALSE))</f>
        <v>DIELBE</v>
      </c>
      <c r="C348" s="121" t="s">
        <v>74</v>
      </c>
      <c r="D348" s="93" t="str">
        <f>IF(E348="","",VLOOKUP(E348,[1]PROJECTES!$C$14:$G$5000,5,FALSE))</f>
        <v>CC SCADA TEDIS.Net BERMEJALES v1.0</v>
      </c>
      <c r="E348" s="117">
        <v>4868</v>
      </c>
      <c r="F348" s="95"/>
      <c r="G348" s="96" t="str">
        <f>IF(E348="","",VLOOKUP(E348,[1]PROJECTES!$C$14:$G$5000,4,FALSE))</f>
        <v>TA</v>
      </c>
      <c r="H348" s="118" t="s">
        <v>47</v>
      </c>
      <c r="I348" s="97" t="str">
        <f>IF(H348="","",VLOOKUP(H348,BD!B$2:C$16,2,FALSE))</f>
        <v>E</v>
      </c>
      <c r="J348" s="98">
        <v>43483</v>
      </c>
      <c r="K348" s="135">
        <f t="shared" si="12"/>
        <v>3</v>
      </c>
      <c r="L348" s="99" t="str">
        <f t="shared" ca="1" si="13"/>
        <v>-</v>
      </c>
      <c r="M348" s="93">
        <f>IF(E348="","",VLOOKUP(E348,[1]PROJECTES!$C$14:$Z$5000,21,FALSE))</f>
        <v>43489</v>
      </c>
      <c r="N348" s="100">
        <v>8</v>
      </c>
      <c r="O348" s="72" t="s">
        <v>229</v>
      </c>
      <c r="P348" s="101">
        <v>0</v>
      </c>
      <c r="Q348" s="132" t="s">
        <v>28</v>
      </c>
      <c r="R348" s="131" t="s">
        <v>329</v>
      </c>
      <c r="S348" s="91"/>
    </row>
    <row r="349" spans="1:19" s="104" customFormat="1" ht="12.75" customHeight="1" x14ac:dyDescent="0.25">
      <c r="A349" s="121" t="s">
        <v>35</v>
      </c>
      <c r="B349" s="92" t="str">
        <f>IF(E349="","",VLOOKUP(E349,[1]PROJECTES!$C$14:$G$5000,2,FALSE))</f>
        <v>SITEL</v>
      </c>
      <c r="C349" s="121" t="s">
        <v>181</v>
      </c>
      <c r="D349" s="93" t="str">
        <f>IF(E349="","",VLOOKUP(E349,[1]PROJECTES!$C$14:$G$5000,5,FALSE))</f>
        <v>INCAPACITAT LABORAL TRANSITORIA</v>
      </c>
      <c r="E349" s="117" t="s">
        <v>362</v>
      </c>
      <c r="F349" s="95"/>
      <c r="G349" s="96" t="str">
        <f>IF(E349="","",VLOOKUP(E349,[1]PROJECTES!$C$14:$G$5000,4,FALSE))</f>
        <v>OB</v>
      </c>
      <c r="H349" s="118" t="s">
        <v>35</v>
      </c>
      <c r="I349" s="97" t="str">
        <f>IF(H349="","",VLOOKUP(H349,BD!B$2:C$16,2,FALSE))</f>
        <v>E</v>
      </c>
      <c r="J349" s="98">
        <v>43483</v>
      </c>
      <c r="K349" s="135">
        <f t="shared" si="12"/>
        <v>3</v>
      </c>
      <c r="L349" s="99">
        <f t="shared" ca="1" si="13"/>
        <v>210</v>
      </c>
      <c r="M349" s="93">
        <f>IF(E349="","",VLOOKUP(E349,[1]PROJECTES!$C$14:$Z$5000,21,FALSE))</f>
        <v>43830</v>
      </c>
      <c r="N349" s="100">
        <v>8</v>
      </c>
      <c r="O349" s="72" t="s">
        <v>229</v>
      </c>
      <c r="P349" s="101">
        <v>0</v>
      </c>
      <c r="Q349" s="132" t="s">
        <v>360</v>
      </c>
      <c r="R349" s="102"/>
      <c r="S349" s="91"/>
    </row>
    <row r="350" spans="1:19" s="104" customFormat="1" ht="12.75" customHeight="1" x14ac:dyDescent="0.25">
      <c r="A350" s="121" t="s">
        <v>21</v>
      </c>
      <c r="B350" s="92" t="str">
        <f>IF(E350="","",VLOOKUP(E350,[1]PROJECTES!$C$14:$G$5000,2,FALSE))</f>
        <v>SITEL</v>
      </c>
      <c r="C350" s="121" t="s">
        <v>181</v>
      </c>
      <c r="D350" s="93" t="str">
        <f>IF(E350="","",VLOOKUP(E350,[1]PROJECTES!$C$14:$G$5000,5,FALSE))</f>
        <v>GESTIO DE MAGATZEM</v>
      </c>
      <c r="E350" s="117" t="s">
        <v>305</v>
      </c>
      <c r="F350" s="95"/>
      <c r="G350" s="96" t="str">
        <f>IF(E350="","",VLOOKUP(E350,[1]PROJECTES!$C$14:$G$5000,4,FALSE))</f>
        <v>OB</v>
      </c>
      <c r="H350" s="118" t="s">
        <v>21</v>
      </c>
      <c r="I350" s="97" t="str">
        <f>IF(H350="","",VLOOKUP(H350,BD!B$2:C$16,2,FALSE))</f>
        <v>P</v>
      </c>
      <c r="J350" s="98">
        <v>43483</v>
      </c>
      <c r="K350" s="135">
        <f t="shared" si="12"/>
        <v>3</v>
      </c>
      <c r="L350" s="99">
        <f t="shared" ca="1" si="13"/>
        <v>210</v>
      </c>
      <c r="M350" s="93">
        <f>IF(E350="","",VLOOKUP(E350,[1]PROJECTES!$C$14:$Z$5000,21,FALSE))</f>
        <v>43830</v>
      </c>
      <c r="N350" s="100">
        <v>0</v>
      </c>
      <c r="O350" s="72" t="s">
        <v>229</v>
      </c>
      <c r="P350" s="101">
        <v>15</v>
      </c>
      <c r="Q350" s="132" t="s">
        <v>49</v>
      </c>
      <c r="R350" s="131" t="s">
        <v>430</v>
      </c>
      <c r="S350" s="91"/>
    </row>
    <row r="351" spans="1:19" s="104" customFormat="1" ht="12.75" customHeight="1" x14ac:dyDescent="0.25">
      <c r="A351" s="121" t="s">
        <v>21</v>
      </c>
      <c r="B351" s="92" t="str">
        <f>IF(E351="","",VLOOKUP(E351,[1]PROJECTES!$C$14:$G$5000,2,FALSE))</f>
        <v>SITEL</v>
      </c>
      <c r="C351" s="121" t="s">
        <v>181</v>
      </c>
      <c r="D351" s="93" t="str">
        <f>IF(E351="","",VLOOKUP(E351,[1]PROJECTES!$C$14:$G$5000,5,FALSE))</f>
        <v>GESTIO DE MAGATZEM</v>
      </c>
      <c r="E351" s="117" t="s">
        <v>305</v>
      </c>
      <c r="F351" s="95"/>
      <c r="G351" s="96" t="str">
        <f>IF(E351="","",VLOOKUP(E351,[1]PROJECTES!$C$14:$G$5000,4,FALSE))</f>
        <v>OB</v>
      </c>
      <c r="H351" s="118" t="s">
        <v>21</v>
      </c>
      <c r="I351" s="97" t="str">
        <f>IF(H351="","",VLOOKUP(H351,BD!B$2:C$16,2,FALSE))</f>
        <v>P</v>
      </c>
      <c r="J351" s="98">
        <v>43483</v>
      </c>
      <c r="K351" s="135">
        <f t="shared" si="12"/>
        <v>3</v>
      </c>
      <c r="L351" s="99">
        <f t="shared" ca="1" si="13"/>
        <v>210</v>
      </c>
      <c r="M351" s="93">
        <f>IF(E351="","",VLOOKUP(E351,[1]PROJECTES!$C$14:$Z$5000,21,FALSE))</f>
        <v>43830</v>
      </c>
      <c r="N351" s="100">
        <v>0</v>
      </c>
      <c r="O351" s="72" t="s">
        <v>229</v>
      </c>
      <c r="P351" s="101">
        <v>15</v>
      </c>
      <c r="Q351" s="132" t="s">
        <v>49</v>
      </c>
      <c r="R351" s="131" t="s">
        <v>441</v>
      </c>
      <c r="S351" s="91"/>
    </row>
    <row r="352" spans="1:19" s="104" customFormat="1" ht="12.75" customHeight="1" x14ac:dyDescent="0.25">
      <c r="A352" s="121" t="s">
        <v>21</v>
      </c>
      <c r="B352" s="92" t="str">
        <f>IF(E352="","",VLOOKUP(E352,[1]PROJECTES!$C$14:$G$5000,2,FALSE))</f>
        <v>SITEL</v>
      </c>
      <c r="C352" s="121" t="s">
        <v>181</v>
      </c>
      <c r="D352" s="93" t="str">
        <f>IF(E352="","",VLOOKUP(E352,[1]PROJECTES!$C$14:$G$5000,5,FALSE))</f>
        <v>GESTIO DE MAGATZEM</v>
      </c>
      <c r="E352" s="117" t="s">
        <v>363</v>
      </c>
      <c r="F352" s="95"/>
      <c r="G352" s="96" t="str">
        <f>IF(E352="","",VLOOKUP(E352,[1]PROJECTES!$C$14:$G$5000,4,FALSE))</f>
        <v>OB</v>
      </c>
      <c r="H352" s="118" t="s">
        <v>21</v>
      </c>
      <c r="I352" s="97" t="str">
        <f>IF(H352="","",VLOOKUP(H352,BD!B$2:C$16,2,FALSE))</f>
        <v>P</v>
      </c>
      <c r="J352" s="98">
        <v>43483</v>
      </c>
      <c r="K352" s="135">
        <f t="shared" si="12"/>
        <v>3</v>
      </c>
      <c r="L352" s="99">
        <f t="shared" ca="1" si="13"/>
        <v>210</v>
      </c>
      <c r="M352" s="93">
        <f>IF(E352="","",VLOOKUP(E352,[1]PROJECTES!$C$14:$Z$5000,21,FALSE))</f>
        <v>43830</v>
      </c>
      <c r="N352" s="100">
        <v>0</v>
      </c>
      <c r="O352" s="72" t="s">
        <v>229</v>
      </c>
      <c r="P352" s="101">
        <v>15</v>
      </c>
      <c r="Q352" s="132" t="s">
        <v>49</v>
      </c>
      <c r="R352" s="131" t="s">
        <v>441</v>
      </c>
      <c r="S352" s="91"/>
    </row>
    <row r="353" spans="1:19" s="104" customFormat="1" ht="12.75" customHeight="1" x14ac:dyDescent="0.25">
      <c r="A353" s="121" t="s">
        <v>47</v>
      </c>
      <c r="B353" s="92" t="str">
        <f>IF(E353="","",VLOOKUP(E353,[1]PROJECTES!$C$14:$G$5000,2,FALSE))</f>
        <v>DIELBE</v>
      </c>
      <c r="C353" s="121" t="s">
        <v>74</v>
      </c>
      <c r="D353" s="93" t="str">
        <f>IF(E353="","",VLOOKUP(E353,[1]PROJECTES!$C$14:$G$5000,5,FALSE))</f>
        <v>CC SCADA TEDIS.Net BERMEJALES v1.0</v>
      </c>
      <c r="E353" s="117">
        <v>4868</v>
      </c>
      <c r="F353" s="95"/>
      <c r="G353" s="96" t="str">
        <f>IF(E353="","",VLOOKUP(E353,[1]PROJECTES!$C$14:$G$5000,4,FALSE))</f>
        <v>TA</v>
      </c>
      <c r="H353" s="118" t="s">
        <v>17</v>
      </c>
      <c r="I353" s="97" t="str">
        <f>IF(H353="","",VLOOKUP(H353,BD!B$2:C$16,2,FALSE))</f>
        <v>E</v>
      </c>
      <c r="J353" s="98">
        <v>43507</v>
      </c>
      <c r="K353" s="135">
        <f t="shared" si="12"/>
        <v>7</v>
      </c>
      <c r="L353" s="99" t="str">
        <f t="shared" ca="1" si="13"/>
        <v>-</v>
      </c>
      <c r="M353" s="93">
        <f>IF(E353="","",VLOOKUP(E353,[1]PROJECTES!$C$14:$Z$5000,21,FALSE))</f>
        <v>43489</v>
      </c>
      <c r="N353" s="100">
        <v>2</v>
      </c>
      <c r="O353" s="72" t="s">
        <v>229</v>
      </c>
      <c r="P353" s="101">
        <v>0</v>
      </c>
      <c r="Q353" s="132" t="s">
        <v>65</v>
      </c>
      <c r="R353" s="131" t="s">
        <v>782</v>
      </c>
      <c r="S353" s="91"/>
    </row>
    <row r="354" spans="1:19" s="104" customFormat="1" ht="12.75" customHeight="1" x14ac:dyDescent="0.25">
      <c r="A354" s="121" t="s">
        <v>21</v>
      </c>
      <c r="B354" s="92" t="str">
        <f>IF(E354="","",VLOOKUP(E354,[1]PROJECTES!$C$14:$G$5000,2,FALSE))</f>
        <v>ELEMOS</v>
      </c>
      <c r="C354" s="121" t="s">
        <v>144</v>
      </c>
      <c r="D354" s="93" t="str">
        <f>IF(E354="","",VLOOKUP(E354,[1]PROJECTES!$C$14:$G$5000,5,FALSE))</f>
        <v>RTU IAT F6 MOSCOSO v1.0</v>
      </c>
      <c r="E354" s="117">
        <v>5008</v>
      </c>
      <c r="F354" s="95"/>
      <c r="G354" s="96" t="str">
        <f>IF(E354="","",VLOOKUP(E354,[1]PROJECTES!$C$14:$G$5000,4,FALSE))</f>
        <v>OB</v>
      </c>
      <c r="H354" s="118" t="s">
        <v>21</v>
      </c>
      <c r="I354" s="97" t="str">
        <f>IF(H354="","",VLOOKUP(H354,BD!B$2:C$16,2,FALSE))</f>
        <v>P</v>
      </c>
      <c r="J354" s="98">
        <v>43483</v>
      </c>
      <c r="K354" s="135">
        <f t="shared" si="12"/>
        <v>3</v>
      </c>
      <c r="L354" s="99">
        <f t="shared" ca="1" si="13"/>
        <v>-172</v>
      </c>
      <c r="M354" s="93">
        <f>IF(E354="","",VLOOKUP(E354,[1]PROJECTES!$C$14:$Z$5000,21,FALSE))</f>
        <v>43448</v>
      </c>
      <c r="N354" s="100">
        <v>3</v>
      </c>
      <c r="O354" s="72" t="s">
        <v>229</v>
      </c>
      <c r="P354" s="101">
        <v>30</v>
      </c>
      <c r="Q354" s="132" t="s">
        <v>51</v>
      </c>
      <c r="R354" s="131" t="s">
        <v>365</v>
      </c>
      <c r="S354" s="91"/>
    </row>
    <row r="355" spans="1:19" s="104" customFormat="1" ht="12.75" customHeight="1" x14ac:dyDescent="0.25">
      <c r="A355" s="121" t="s">
        <v>12</v>
      </c>
      <c r="B355" s="92" t="str">
        <f>IF(E355="","",VLOOKUP(E355,[1]PROJECTES!$C$14:$G$5000,2,FALSE))</f>
        <v>SITEL</v>
      </c>
      <c r="C355" s="121" t="s">
        <v>181</v>
      </c>
      <c r="D355" s="93" t="str">
        <f>IF(E355="","",VLOOKUP(E355,[1]PROJECTES!$C$14:$G$5000,5,FALSE))</f>
        <v>INFRAESTRUCTURA</v>
      </c>
      <c r="E355" s="117" t="s">
        <v>317</v>
      </c>
      <c r="F355" s="95"/>
      <c r="G355" s="96" t="str">
        <f>IF(E355="","",VLOOKUP(E355,[1]PROJECTES!$C$14:$G$5000,4,FALSE))</f>
        <v>OB</v>
      </c>
      <c r="H355" s="118" t="s">
        <v>12</v>
      </c>
      <c r="I355" s="97" t="str">
        <f>IF(H355="","",VLOOKUP(H355,BD!B$2:C$16,2,FALSE))</f>
        <v>E</v>
      </c>
      <c r="J355" s="98">
        <v>43483</v>
      </c>
      <c r="K355" s="135">
        <f t="shared" si="12"/>
        <v>3</v>
      </c>
      <c r="L355" s="99">
        <f t="shared" ca="1" si="13"/>
        <v>210</v>
      </c>
      <c r="M355" s="93">
        <f>IF(E355="","",VLOOKUP(E355,[1]PROJECTES!$C$14:$Z$5000,21,FALSE))</f>
        <v>43830</v>
      </c>
      <c r="N355" s="100">
        <v>6</v>
      </c>
      <c r="O355" s="72" t="s">
        <v>229</v>
      </c>
      <c r="P355" s="101">
        <v>15</v>
      </c>
      <c r="Q355" s="132" t="s">
        <v>7</v>
      </c>
      <c r="R355" s="131" t="s">
        <v>472</v>
      </c>
      <c r="S355" s="91"/>
    </row>
    <row r="356" spans="1:19" s="104" customFormat="1" ht="12.75" customHeight="1" x14ac:dyDescent="0.25">
      <c r="A356" s="121" t="s">
        <v>12</v>
      </c>
      <c r="B356" s="92" t="str">
        <f>IF(E356="","",VLOOKUP(E356,[1]PROJECTES!$C$14:$G$5000,2,FALSE))</f>
        <v>ELECON</v>
      </c>
      <c r="C356" s="121" t="s">
        <v>91</v>
      </c>
      <c r="D356" s="93" t="str">
        <f>IF(E356="","",VLOOKUP(E356,[1]PROJECTES!$C$14:$G$5000,5,FALSE))</f>
        <v>CC SCADA TEDIS.Net CONDADO v1.0</v>
      </c>
      <c r="E356" s="117">
        <v>3339</v>
      </c>
      <c r="F356" s="95"/>
      <c r="G356" s="96" t="str">
        <f>IF(E356="","",VLOOKUP(E356,[1]PROJECTES!$C$14:$G$5000,4,FALSE))</f>
        <v>OB</v>
      </c>
      <c r="H356" s="118" t="s">
        <v>12</v>
      </c>
      <c r="I356" s="97" t="str">
        <f>IF(H356="","",VLOOKUP(H356,BD!B$2:C$16,2,FALSE))</f>
        <v>E</v>
      </c>
      <c r="J356" s="98">
        <v>43483</v>
      </c>
      <c r="K356" s="135">
        <f t="shared" si="12"/>
        <v>3</v>
      </c>
      <c r="L356" s="99">
        <f t="shared" ca="1" si="13"/>
        <v>-1251</v>
      </c>
      <c r="M356" s="93">
        <f>IF(E356="","",VLOOKUP(E356,[1]PROJECTES!$C$14:$Z$5000,21,FALSE))</f>
        <v>42369</v>
      </c>
      <c r="N356" s="100">
        <v>0</v>
      </c>
      <c r="O356" s="72" t="s">
        <v>229</v>
      </c>
      <c r="P356" s="101">
        <v>30</v>
      </c>
      <c r="Q356" s="132" t="s">
        <v>336</v>
      </c>
      <c r="R356" s="131" t="s">
        <v>473</v>
      </c>
      <c r="S356" s="91"/>
    </row>
    <row r="357" spans="1:19" s="104" customFormat="1" ht="12.75" customHeight="1" x14ac:dyDescent="0.25">
      <c r="A357" s="121" t="s">
        <v>47</v>
      </c>
      <c r="B357" s="92" t="str">
        <f>IF(E357="","",VLOOKUP(E357,[1]PROJECTES!$C$14:$G$5000,2,FALSE))</f>
        <v>DIELBE</v>
      </c>
      <c r="C357" s="121" t="s">
        <v>74</v>
      </c>
      <c r="D357" s="93" t="str">
        <f>IF(E357="","",VLOOKUP(E357,[1]PROJECTES!$C$14:$G$5000,5,FALSE))</f>
        <v>CC SCADA TEDIS.Net BERMEJALES v1.0</v>
      </c>
      <c r="E357" s="117">
        <v>4868</v>
      </c>
      <c r="F357" s="95"/>
      <c r="G357" s="96" t="str">
        <f>IF(E357="","",VLOOKUP(E357,[1]PROJECTES!$C$14:$G$5000,4,FALSE))</f>
        <v>TA</v>
      </c>
      <c r="H357" s="118" t="s">
        <v>12</v>
      </c>
      <c r="I357" s="97" t="str">
        <f>IF(H357="","",VLOOKUP(H357,BD!B$2:C$16,2,FALSE))</f>
        <v>E</v>
      </c>
      <c r="J357" s="98">
        <v>43483</v>
      </c>
      <c r="K357" s="135">
        <f t="shared" si="12"/>
        <v>3</v>
      </c>
      <c r="L357" s="99" t="str">
        <f t="shared" ca="1" si="13"/>
        <v>-</v>
      </c>
      <c r="M357" s="93">
        <f>IF(E357="","",VLOOKUP(E357,[1]PROJECTES!$C$14:$Z$5000,21,FALSE))</f>
        <v>43489</v>
      </c>
      <c r="N357" s="100">
        <v>1</v>
      </c>
      <c r="O357" s="72" t="s">
        <v>229</v>
      </c>
      <c r="P357" s="101">
        <v>0</v>
      </c>
      <c r="Q357" s="132" t="s">
        <v>37</v>
      </c>
      <c r="R357" s="131" t="s">
        <v>474</v>
      </c>
      <c r="S357" s="91"/>
    </row>
    <row r="358" spans="1:19" s="104" customFormat="1" ht="12.75" customHeight="1" x14ac:dyDescent="0.25">
      <c r="A358" s="121" t="s">
        <v>12</v>
      </c>
      <c r="B358" s="92" t="str">
        <f>IF(E358="","",VLOOKUP(E358,[1]PROJECTES!$C$14:$G$5000,2,FALSE))</f>
        <v>EYPESA</v>
      </c>
      <c r="C358" s="121" t="s">
        <v>106</v>
      </c>
      <c r="D358" s="93" t="str">
        <f>IF(E358="","",VLOOKUP(E358,[1]PROJECTES!$C$14:$G$5000,5,FALSE))</f>
        <v>SITEL Ref.SUPORT TEC. PROJ. INVADE-2018</v>
      </c>
      <c r="E358" s="117">
        <v>4866</v>
      </c>
      <c r="F358" s="95"/>
      <c r="G358" s="96" t="str">
        <f>IF(E358="","",VLOOKUP(E358,[1]PROJECTES!$C$14:$G$5000,4,FALSE))</f>
        <v>TA</v>
      </c>
      <c r="H358" s="118" t="s">
        <v>12</v>
      </c>
      <c r="I358" s="97" t="str">
        <f>IF(H358="","",VLOOKUP(H358,BD!B$2:C$16,2,FALSE))</f>
        <v>E</v>
      </c>
      <c r="J358" s="98">
        <v>43483</v>
      </c>
      <c r="K358" s="135">
        <f t="shared" si="12"/>
        <v>3</v>
      </c>
      <c r="L358" s="99" t="str">
        <f t="shared" ca="1" si="13"/>
        <v>-</v>
      </c>
      <c r="M358" s="93">
        <f>IF(E358="","",VLOOKUP(E358,[1]PROJECTES!$C$14:$Z$5000,21,FALSE))</f>
        <v>43553</v>
      </c>
      <c r="N358" s="100">
        <v>0</v>
      </c>
      <c r="O358" s="72" t="s">
        <v>229</v>
      </c>
      <c r="P358" s="101">
        <v>15</v>
      </c>
      <c r="Q358" s="132" t="s">
        <v>37</v>
      </c>
      <c r="R358" s="131" t="s">
        <v>812</v>
      </c>
      <c r="S358" s="91"/>
    </row>
    <row r="359" spans="1:19" s="104" customFormat="1" ht="12.75" customHeight="1" x14ac:dyDescent="0.25">
      <c r="A359" s="121" t="s">
        <v>21</v>
      </c>
      <c r="B359" s="92" t="str">
        <f>IF(E359="","",VLOOKUP(E359,[1]PROJECTES!$C$14:$G$5000,2,FALSE))</f>
        <v>SITEL</v>
      </c>
      <c r="C359" s="121" t="s">
        <v>181</v>
      </c>
      <c r="D359" s="93" t="str">
        <f>IF(E359="","",VLOOKUP(E359,[1]PROJECTES!$C$14:$G$5000,5,FALSE))</f>
        <v>GESTIO DE MAGATZEM</v>
      </c>
      <c r="E359" s="117" t="s">
        <v>305</v>
      </c>
      <c r="F359" s="95"/>
      <c r="G359" s="96" t="str">
        <f>IF(E359="","",VLOOKUP(E359,[1]PROJECTES!$C$14:$G$5000,4,FALSE))</f>
        <v>OB</v>
      </c>
      <c r="H359" s="118" t="s">
        <v>21</v>
      </c>
      <c r="I359" s="97" t="str">
        <f>IF(H359="","",VLOOKUP(H359,BD!B$2:C$16,2,FALSE))</f>
        <v>P</v>
      </c>
      <c r="J359" s="98">
        <v>43483</v>
      </c>
      <c r="K359" s="135">
        <f t="shared" si="12"/>
        <v>3</v>
      </c>
      <c r="L359" s="99">
        <f t="shared" ca="1" si="13"/>
        <v>210</v>
      </c>
      <c r="M359" s="93">
        <f>IF(E359="","",VLOOKUP(E359,[1]PROJECTES!$C$14:$Z$5000,21,FALSE))</f>
        <v>43830</v>
      </c>
      <c r="N359" s="100">
        <v>3</v>
      </c>
      <c r="O359" s="72" t="s">
        <v>229</v>
      </c>
      <c r="P359" s="101">
        <v>45</v>
      </c>
      <c r="Q359" s="132" t="s">
        <v>49</v>
      </c>
      <c r="R359" s="131" t="s">
        <v>441</v>
      </c>
      <c r="S359" s="91"/>
    </row>
    <row r="360" spans="1:19" s="104" customFormat="1" ht="12.75" customHeight="1" x14ac:dyDescent="0.25">
      <c r="A360" s="121" t="s">
        <v>24</v>
      </c>
      <c r="B360" s="92" t="str">
        <f>IF(E360="","",VLOOKUP(E360,[1]PROJECTES!$C$14:$G$5000,2,FALSE))</f>
        <v>SITEL</v>
      </c>
      <c r="C360" s="121" t="s">
        <v>181</v>
      </c>
      <c r="D360" s="93" t="str">
        <f>IF(E360="","",VLOOKUP(E360,[1]PROJECTES!$C$14:$G$5000,5,FALSE))</f>
        <v>DESENVOLUPAMENT FW CAP-PRX v8.0</v>
      </c>
      <c r="E360" s="117" t="s">
        <v>493</v>
      </c>
      <c r="F360" s="95"/>
      <c r="G360" s="96" t="str">
        <f>IF(E360="","",VLOOKUP(E360,[1]PROJECTES!$C$14:$G$5000,4,FALSE))</f>
        <v>OB</v>
      </c>
      <c r="H360" s="118" t="s">
        <v>24</v>
      </c>
      <c r="I360" s="97" t="str">
        <f>IF(H360="","",VLOOKUP(H360,BD!B$2:C$16,2,FALSE))</f>
        <v>E</v>
      </c>
      <c r="J360" s="98">
        <v>43483</v>
      </c>
      <c r="K360" s="135">
        <f t="shared" si="12"/>
        <v>3</v>
      </c>
      <c r="L360" s="99">
        <f t="shared" ca="1" si="13"/>
        <v>-96</v>
      </c>
      <c r="M360" s="93">
        <f>IF(E360="","",VLOOKUP(E360,[1]PROJECTES!$C$14:$Z$5000,21,FALSE))</f>
        <v>43524</v>
      </c>
      <c r="N360" s="100">
        <v>2</v>
      </c>
      <c r="O360" s="72" t="s">
        <v>229</v>
      </c>
      <c r="P360" s="101">
        <v>0</v>
      </c>
      <c r="Q360" s="132" t="s">
        <v>15</v>
      </c>
      <c r="R360" s="131" t="s">
        <v>477</v>
      </c>
      <c r="S360" s="91"/>
    </row>
    <row r="361" spans="1:19" s="104" customFormat="1" ht="12.75" customHeight="1" x14ac:dyDescent="0.25">
      <c r="A361" s="121" t="s">
        <v>17</v>
      </c>
      <c r="B361" s="92" t="str">
        <f>IF(E361="","",VLOOKUP(E361,[1]PROJECTES!$C$14:$G$5000,2,FALSE))</f>
        <v>ORMAZA</v>
      </c>
      <c r="C361" s="121" t="s">
        <v>197</v>
      </c>
      <c r="D361" s="93" t="str">
        <f>IF(E361="","",VLOOKUP(E361,[1]PROJECTES!$C$14:$G$5000,5,FALSE))</f>
        <v>CC SCADA TEDIS.Net VALL HEBRON v4,0</v>
      </c>
      <c r="E361" s="117">
        <v>4821</v>
      </c>
      <c r="F361" s="95"/>
      <c r="G361" s="96" t="str">
        <f>IF(E361="","",VLOOKUP(E361,[1]PROJECTES!$C$14:$G$5000,4,FALSE))</f>
        <v>OB</v>
      </c>
      <c r="H361" s="118" t="s">
        <v>24</v>
      </c>
      <c r="I361" s="97" t="str">
        <f>IF(H361="","",VLOOKUP(H361,BD!B$2:C$16,2,FALSE))</f>
        <v>E</v>
      </c>
      <c r="J361" s="98">
        <v>43483</v>
      </c>
      <c r="K361" s="135">
        <f t="shared" si="12"/>
        <v>3</v>
      </c>
      <c r="L361" s="99">
        <f t="shared" ca="1" si="13"/>
        <v>-308</v>
      </c>
      <c r="M361" s="93">
        <f>IF(E361="","",VLOOKUP(E361,[1]PROJECTES!$C$14:$Z$5000,21,FALSE))</f>
        <v>43312</v>
      </c>
      <c r="N361" s="100">
        <v>2</v>
      </c>
      <c r="O361" s="72" t="s">
        <v>229</v>
      </c>
      <c r="P361" s="101">
        <v>0</v>
      </c>
      <c r="Q361" s="132" t="s">
        <v>59</v>
      </c>
      <c r="R361" s="131" t="s">
        <v>478</v>
      </c>
      <c r="S361" s="91"/>
    </row>
    <row r="362" spans="1:19" s="104" customFormat="1" ht="12.75" customHeight="1" x14ac:dyDescent="0.25">
      <c r="A362" s="121" t="s">
        <v>24</v>
      </c>
      <c r="B362" s="92" t="str">
        <f>IF(E362="","",VLOOKUP(E362,[1]PROJECTES!$C$14:$G$5000,2,FALSE))</f>
        <v>SITEL</v>
      </c>
      <c r="C362" s="121" t="s">
        <v>181</v>
      </c>
      <c r="D362" s="93" t="str">
        <f>IF(E362="","",VLOOKUP(E362,[1]PROJECTES!$C$14:$G$5000,5,FALSE))</f>
        <v>INCAPACITAT LABORAL TRANSITORIA</v>
      </c>
      <c r="E362" s="117" t="s">
        <v>362</v>
      </c>
      <c r="F362" s="95"/>
      <c r="G362" s="96" t="str">
        <f>IF(E362="","",VLOOKUP(E362,[1]PROJECTES!$C$14:$G$5000,4,FALSE))</f>
        <v>OB</v>
      </c>
      <c r="H362" s="118" t="s">
        <v>24</v>
      </c>
      <c r="I362" s="97" t="str">
        <f>IF(H362="","",VLOOKUP(H362,BD!B$2:C$16,2,FALSE))</f>
        <v>E</v>
      </c>
      <c r="J362" s="98">
        <v>43483</v>
      </c>
      <c r="K362" s="135">
        <f t="shared" si="12"/>
        <v>3</v>
      </c>
      <c r="L362" s="99">
        <f t="shared" ca="1" si="13"/>
        <v>210</v>
      </c>
      <c r="M362" s="93">
        <f>IF(E362="","",VLOOKUP(E362,[1]PROJECTES!$C$14:$Z$5000,21,FALSE))</f>
        <v>43830</v>
      </c>
      <c r="N362" s="100">
        <v>4</v>
      </c>
      <c r="O362" s="72" t="s">
        <v>229</v>
      </c>
      <c r="P362" s="101">
        <v>0</v>
      </c>
      <c r="Q362" s="132"/>
      <c r="R362" s="102"/>
      <c r="S362" s="91"/>
    </row>
    <row r="363" spans="1:19" s="104" customFormat="1" ht="12.75" customHeight="1" x14ac:dyDescent="0.25">
      <c r="A363" s="121" t="s">
        <v>47</v>
      </c>
      <c r="B363" s="92" t="str">
        <f>IF(E363="","",VLOOKUP(E363,[1]PROJECTES!$C$14:$G$5000,2,FALSE))</f>
        <v>ELEBER</v>
      </c>
      <c r="C363" s="121" t="s">
        <v>74</v>
      </c>
      <c r="D363" s="93" t="str">
        <f>IF(E363="","",VLOOKUP(E363,[1]PROJECTES!$C$14:$G$5000,5,FALSE))</f>
        <v>Inst. y PEM RTU IAT LAS VARGAS-ALBONDON v1.0</v>
      </c>
      <c r="E363" s="117">
        <v>4862</v>
      </c>
      <c r="F363" s="95"/>
      <c r="G363" s="96" t="str">
        <f>IF(E363="","",VLOOKUP(E363,[1]PROJECTES!$C$14:$G$5000,4,FALSE))</f>
        <v>TA</v>
      </c>
      <c r="H363" s="118" t="s">
        <v>17</v>
      </c>
      <c r="I363" s="97" t="str">
        <f>IF(H363="","",VLOOKUP(H363,BD!B$2:C$16,2,FALSE))</f>
        <v>E</v>
      </c>
      <c r="J363" s="98">
        <v>43521</v>
      </c>
      <c r="K363" s="135">
        <f t="shared" si="12"/>
        <v>9</v>
      </c>
      <c r="L363" s="99" t="str">
        <f t="shared" ca="1" si="13"/>
        <v>-</v>
      </c>
      <c r="M363" s="93">
        <f>IF(E363="","",VLOOKUP(E363,[1]PROJECTES!$C$14:$Z$5000,21,FALSE))</f>
        <v>43523</v>
      </c>
      <c r="N363" s="100">
        <v>0</v>
      </c>
      <c r="O363" s="72" t="s">
        <v>229</v>
      </c>
      <c r="P363" s="101">
        <v>30</v>
      </c>
      <c r="Q363" s="132" t="s">
        <v>59</v>
      </c>
      <c r="R363" s="131" t="s">
        <v>994</v>
      </c>
      <c r="S363" s="91"/>
    </row>
    <row r="364" spans="1:19" s="104" customFormat="1" ht="12.75" customHeight="1" x14ac:dyDescent="0.25">
      <c r="A364" s="121" t="s">
        <v>47</v>
      </c>
      <c r="B364" s="92" t="str">
        <f>IF(E364="","",VLOOKUP(E364,[1]PROJECTES!$C$14:$G$5000,2,FALSE))</f>
        <v>ELEBER</v>
      </c>
      <c r="C364" s="121" t="s">
        <v>74</v>
      </c>
      <c r="D364" s="93" t="str">
        <f>IF(E364="","",VLOOKUP(E364,[1]PROJECTES!$C$14:$G$5000,5,FALSE))</f>
        <v>Inst. y PEM RTU IAT LAS VARGAS-ALBONDON v1.0</v>
      </c>
      <c r="E364" s="117">
        <v>4862</v>
      </c>
      <c r="F364" s="95"/>
      <c r="G364" s="96" t="str">
        <f>IF(E364="","",VLOOKUP(E364,[1]PROJECTES!$C$14:$G$5000,4,FALSE))</f>
        <v>TA</v>
      </c>
      <c r="H364" s="118" t="s">
        <v>17</v>
      </c>
      <c r="I364" s="97" t="str">
        <f>IF(H364="","",VLOOKUP(H364,BD!B$2:C$16,2,FALSE))</f>
        <v>E</v>
      </c>
      <c r="J364" s="98">
        <v>43523</v>
      </c>
      <c r="K364" s="135">
        <f t="shared" si="12"/>
        <v>9</v>
      </c>
      <c r="L364" s="99" t="str">
        <f t="shared" ca="1" si="13"/>
        <v>-</v>
      </c>
      <c r="M364" s="93">
        <f>IF(E364="","",VLOOKUP(E364,[1]PROJECTES!$C$14:$Z$5000,21,FALSE))</f>
        <v>43523</v>
      </c>
      <c r="N364" s="100">
        <v>3</v>
      </c>
      <c r="O364" s="72" t="s">
        <v>229</v>
      </c>
      <c r="P364" s="101">
        <v>0</v>
      </c>
      <c r="Q364" s="132" t="s">
        <v>32</v>
      </c>
      <c r="R364" s="131" t="s">
        <v>1003</v>
      </c>
      <c r="S364" s="91"/>
    </row>
    <row r="365" spans="1:19" s="104" customFormat="1" ht="12.75" customHeight="1" x14ac:dyDescent="0.25">
      <c r="A365" s="121" t="s">
        <v>47</v>
      </c>
      <c r="B365" s="92" t="str">
        <f>IF(E365="","",VLOOKUP(E365,[1]PROJECTES!$C$14:$G$5000,2,FALSE))</f>
        <v>MOELCU</v>
      </c>
      <c r="C365" s="121" t="s">
        <v>74</v>
      </c>
      <c r="D365" s="93" t="str">
        <f>IF(E365="","",VLOOKUP(E365,[1]PROJECTES!$C$14:$G$5000,5,FALSE))</f>
        <v>RTU C.T. ACULA v1.0</v>
      </c>
      <c r="E365" s="117">
        <v>5252</v>
      </c>
      <c r="F365" s="95"/>
      <c r="G365" s="96" t="str">
        <f>IF(E365="","",VLOOKUP(E365,[1]PROJECTES!$C$14:$G$5000,4,FALSE))</f>
        <v>OB</v>
      </c>
      <c r="H365" s="118" t="s">
        <v>17</v>
      </c>
      <c r="I365" s="97" t="str">
        <f>IF(H365="","",VLOOKUP(H365,BD!B$2:C$16,2,FALSE))</f>
        <v>E</v>
      </c>
      <c r="J365" s="98">
        <v>43594</v>
      </c>
      <c r="K365" s="135">
        <f t="shared" si="12"/>
        <v>19</v>
      </c>
      <c r="L365" s="99">
        <f t="shared" ca="1" si="13"/>
        <v>-4</v>
      </c>
      <c r="M365" s="93">
        <f>IF(E365="","",VLOOKUP(E365,[1]PROJECTES!$C$14:$Z$5000,21,FALSE))</f>
        <v>43616</v>
      </c>
      <c r="N365" s="100"/>
      <c r="O365" s="72" t="s">
        <v>229</v>
      </c>
      <c r="P365" s="101">
        <v>15</v>
      </c>
      <c r="Q365" s="132" t="s">
        <v>19</v>
      </c>
      <c r="R365" s="168" t="s">
        <v>1754</v>
      </c>
      <c r="S365" s="91"/>
    </row>
    <row r="366" spans="1:19" s="104" customFormat="1" ht="12.75" customHeight="1" x14ac:dyDescent="0.25">
      <c r="A366" s="121" t="s">
        <v>47</v>
      </c>
      <c r="B366" s="92" t="str">
        <f>IF(E366="","",VLOOKUP(E366,[1]PROJECTES!$C$14:$G$5000,2,FALSE))</f>
        <v>MOELCU</v>
      </c>
      <c r="C366" s="121" t="s">
        <v>74</v>
      </c>
      <c r="D366" s="93" t="str">
        <f>IF(E366="","",VLOOKUP(E366,[1]PROJECTES!$C$14:$G$5000,5,FALSE))</f>
        <v>Inst. y PEM RTU C.T. LA RAMBLA v1.0</v>
      </c>
      <c r="E366" s="117">
        <v>5251</v>
      </c>
      <c r="F366" s="95"/>
      <c r="G366" s="96" t="str">
        <f>IF(E366="","",VLOOKUP(E366,[1]PROJECTES!$C$14:$G$5000,4,FALSE))</f>
        <v>OB</v>
      </c>
      <c r="H366" s="118" t="s">
        <v>17</v>
      </c>
      <c r="I366" s="97" t="str">
        <f>IF(H366="","",VLOOKUP(H366,BD!B$2:C$16,2,FALSE))</f>
        <v>E</v>
      </c>
      <c r="J366" s="98">
        <v>43594</v>
      </c>
      <c r="K366" s="135">
        <f t="shared" si="12"/>
        <v>19</v>
      </c>
      <c r="L366" s="99">
        <f t="shared" ca="1" si="13"/>
        <v>-4</v>
      </c>
      <c r="M366" s="93">
        <f>IF(E366="","",VLOOKUP(E366,[1]PROJECTES!$C$14:$Z$5000,21,FALSE))</f>
        <v>43616</v>
      </c>
      <c r="N366" s="100"/>
      <c r="O366" s="72" t="s">
        <v>229</v>
      </c>
      <c r="P366" s="101">
        <v>15</v>
      </c>
      <c r="Q366" s="132" t="s">
        <v>19</v>
      </c>
      <c r="R366" s="168" t="s">
        <v>1754</v>
      </c>
      <c r="S366" s="91"/>
    </row>
    <row r="367" spans="1:19" s="104" customFormat="1" ht="12.75" customHeight="1" x14ac:dyDescent="0.25">
      <c r="A367" s="121" t="s">
        <v>17</v>
      </c>
      <c r="B367" s="92" t="str">
        <f>IF(E367="","",VLOOKUP(E367,[1]PROJECTES!$C$14:$G$5000,2,FALSE))</f>
        <v>ORMAZA</v>
      </c>
      <c r="C367" s="121" t="s">
        <v>77</v>
      </c>
      <c r="D367" s="93" t="str">
        <f>IF(E367="","",VLOOKUP(E367,[1]PROJECTES!$C$14:$G$5000,5,FALSE))</f>
        <v>CC SCADA CALLOSA v2.14</v>
      </c>
      <c r="E367" s="117">
        <v>5091</v>
      </c>
      <c r="F367" s="95"/>
      <c r="G367" s="96" t="str">
        <f>IF(E367="","",VLOOKUP(E367,[1]PROJECTES!$C$14:$G$5000,4,FALSE))</f>
        <v>TA</v>
      </c>
      <c r="H367" s="118" t="s">
        <v>17</v>
      </c>
      <c r="I367" s="97" t="str">
        <f>IF(H367="","",VLOOKUP(H367,BD!B$2:C$16,2,FALSE))</f>
        <v>E</v>
      </c>
      <c r="J367" s="98">
        <v>43476</v>
      </c>
      <c r="K367" s="135">
        <f t="shared" si="12"/>
        <v>2</v>
      </c>
      <c r="L367" s="99" t="str">
        <f t="shared" ca="1" si="13"/>
        <v>-</v>
      </c>
      <c r="M367" s="93">
        <f>IF(E367="","",VLOOKUP(E367,[1]PROJECTES!$C$14:$Z$5000,21,FALSE))</f>
        <v>43515</v>
      </c>
      <c r="N367" s="100">
        <v>0</v>
      </c>
      <c r="O367" s="72" t="s">
        <v>229</v>
      </c>
      <c r="P367" s="101">
        <v>45</v>
      </c>
      <c r="Q367" s="132" t="s">
        <v>32</v>
      </c>
      <c r="R367" s="131" t="s">
        <v>423</v>
      </c>
      <c r="S367" s="91"/>
    </row>
    <row r="368" spans="1:19" s="104" customFormat="1" ht="12.75" customHeight="1" x14ac:dyDescent="0.25">
      <c r="A368" s="121"/>
      <c r="B368" s="92" t="str">
        <f>IF(E368="","",VLOOKUP(E368,[1]PROJECTES!$C$14:$G$5000,2,FALSE))</f>
        <v>SITEL</v>
      </c>
      <c r="C368" s="121"/>
      <c r="D368" s="93" t="str">
        <f>IF(E368="","",VLOOKUP(E368,[1]PROJECTES!$C$14:$G$5000,5,FALSE))</f>
        <v>PENDENT D'ASSIGNAR</v>
      </c>
      <c r="E368" s="117" t="s">
        <v>278</v>
      </c>
      <c r="F368" s="95"/>
      <c r="G368" s="96" t="str">
        <f>IF(E368="","",VLOOKUP(E368,[1]PROJECTES!$C$14:$G$5000,4,FALSE))</f>
        <v>OB</v>
      </c>
      <c r="H368" s="118" t="s">
        <v>44</v>
      </c>
      <c r="I368" s="97" t="str">
        <f>IF(H368="","",VLOOKUP(H368,BD!B$2:C$16,2,FALSE))</f>
        <v>E</v>
      </c>
      <c r="J368" s="98">
        <v>43483</v>
      </c>
      <c r="K368" s="135">
        <f t="shared" si="12"/>
        <v>3</v>
      </c>
      <c r="L368" s="99">
        <f t="shared" ca="1" si="13"/>
        <v>210</v>
      </c>
      <c r="M368" s="93">
        <f>IF(E368="","",VLOOKUP(E368,[1]PROJECTES!$C$14:$Z$5000,21,FALSE))</f>
        <v>43830</v>
      </c>
      <c r="N368" s="100"/>
      <c r="O368" s="72" t="s">
        <v>229</v>
      </c>
      <c r="P368" s="101"/>
      <c r="Q368" s="132"/>
      <c r="R368" s="102"/>
      <c r="S368" s="91"/>
    </row>
    <row r="369" spans="1:19" s="104" customFormat="1" ht="12.75" customHeight="1" x14ac:dyDescent="0.25">
      <c r="A369" s="121"/>
      <c r="B369" s="92" t="str">
        <f>IF(E369="","",VLOOKUP(E369,[1]PROJECTES!$C$14:$G$5000,2,FALSE))</f>
        <v>SITEL</v>
      </c>
      <c r="C369" s="121"/>
      <c r="D369" s="93" t="str">
        <f>IF(E369="","",VLOOKUP(E369,[1]PROJECTES!$C$14:$G$5000,5,FALSE))</f>
        <v>PENDENT D'ASSIGNAR</v>
      </c>
      <c r="E369" s="117" t="s">
        <v>278</v>
      </c>
      <c r="F369" s="95"/>
      <c r="G369" s="96" t="str">
        <f>IF(E369="","",VLOOKUP(E369,[1]PROJECTES!$C$14:$G$5000,4,FALSE))</f>
        <v>OB</v>
      </c>
      <c r="H369" s="118" t="s">
        <v>44</v>
      </c>
      <c r="I369" s="97" t="str">
        <f>IF(H369="","",VLOOKUP(H369,BD!B$2:C$16,2,FALSE))</f>
        <v>E</v>
      </c>
      <c r="J369" s="98">
        <v>43483</v>
      </c>
      <c r="K369" s="135">
        <f t="shared" si="12"/>
        <v>3</v>
      </c>
      <c r="L369" s="99">
        <f t="shared" ca="1" si="13"/>
        <v>210</v>
      </c>
      <c r="M369" s="93">
        <f>IF(E369="","",VLOOKUP(E369,[1]PROJECTES!$C$14:$Z$5000,21,FALSE))</f>
        <v>43830</v>
      </c>
      <c r="N369" s="100"/>
      <c r="O369" s="72" t="s">
        <v>229</v>
      </c>
      <c r="P369" s="101"/>
      <c r="Q369" s="132"/>
      <c r="R369" s="102"/>
      <c r="S369" s="91"/>
    </row>
    <row r="370" spans="1:19" s="104" customFormat="1" ht="12.75" customHeight="1" x14ac:dyDescent="0.25">
      <c r="A370" s="121"/>
      <c r="B370" s="92" t="str">
        <f>IF(E370="","",VLOOKUP(E370,[1]PROJECTES!$C$14:$G$5000,2,FALSE))</f>
        <v>SITEL</v>
      </c>
      <c r="C370" s="121"/>
      <c r="D370" s="93" t="str">
        <f>IF(E370="","",VLOOKUP(E370,[1]PROJECTES!$C$14:$G$5000,5,FALSE))</f>
        <v>PENDENT D'ASSIGNAR</v>
      </c>
      <c r="E370" s="117" t="s">
        <v>278</v>
      </c>
      <c r="F370" s="95"/>
      <c r="G370" s="96" t="str">
        <f>IF(E370="","",VLOOKUP(E370,[1]PROJECTES!$C$14:$G$5000,4,FALSE))</f>
        <v>OB</v>
      </c>
      <c r="H370" s="118" t="s">
        <v>44</v>
      </c>
      <c r="I370" s="97" t="str">
        <f>IF(H370="","",VLOOKUP(H370,BD!B$2:C$16,2,FALSE))</f>
        <v>E</v>
      </c>
      <c r="J370" s="98">
        <v>43483</v>
      </c>
      <c r="K370" s="135">
        <f t="shared" si="12"/>
        <v>3</v>
      </c>
      <c r="L370" s="99">
        <f t="shared" ca="1" si="13"/>
        <v>210</v>
      </c>
      <c r="M370" s="93">
        <f>IF(E370="","",VLOOKUP(E370,[1]PROJECTES!$C$14:$Z$5000,21,FALSE))</f>
        <v>43830</v>
      </c>
      <c r="N370" s="100"/>
      <c r="O370" s="72" t="s">
        <v>229</v>
      </c>
      <c r="P370" s="101"/>
      <c r="Q370" s="132"/>
      <c r="R370" s="102"/>
      <c r="S370" s="91"/>
    </row>
    <row r="371" spans="1:19" s="104" customFormat="1" ht="12.75" customHeight="1" x14ac:dyDescent="0.25">
      <c r="A371" s="121"/>
      <c r="B371" s="92" t="str">
        <f>IF(E371="","",VLOOKUP(E371,[1]PROJECTES!$C$14:$G$5000,2,FALSE))</f>
        <v>SITEL</v>
      </c>
      <c r="C371" s="121"/>
      <c r="D371" s="93" t="str">
        <f>IF(E371="","",VLOOKUP(E371,[1]PROJECTES!$C$14:$G$5000,5,FALSE))</f>
        <v>PENDENT D'ASSIGNAR</v>
      </c>
      <c r="E371" s="117" t="s">
        <v>278</v>
      </c>
      <c r="F371" s="95"/>
      <c r="G371" s="96" t="str">
        <f>IF(E371="","",VLOOKUP(E371,[1]PROJECTES!$C$14:$G$5000,4,FALSE))</f>
        <v>OB</v>
      </c>
      <c r="H371" s="118" t="s">
        <v>44</v>
      </c>
      <c r="I371" s="97" t="str">
        <f>IF(H371="","",VLOOKUP(H371,BD!B$2:C$16,2,FALSE))</f>
        <v>E</v>
      </c>
      <c r="J371" s="98">
        <v>43483</v>
      </c>
      <c r="K371" s="135">
        <f t="shared" si="12"/>
        <v>3</v>
      </c>
      <c r="L371" s="99">
        <f t="shared" ca="1" si="13"/>
        <v>210</v>
      </c>
      <c r="M371" s="93">
        <f>IF(E371="","",VLOOKUP(E371,[1]PROJECTES!$C$14:$Z$5000,21,FALSE))</f>
        <v>43830</v>
      </c>
      <c r="N371" s="100"/>
      <c r="O371" s="72" t="s">
        <v>229</v>
      </c>
      <c r="P371" s="101"/>
      <c r="Q371" s="132"/>
      <c r="R371" s="102"/>
      <c r="S371" s="91"/>
    </row>
    <row r="372" spans="1:19" s="104" customFormat="1" ht="12.75" customHeight="1" x14ac:dyDescent="0.25">
      <c r="A372" s="121"/>
      <c r="B372" s="92" t="str">
        <f>IF(E372="","",VLOOKUP(E372,[1]PROJECTES!$C$14:$G$5000,2,FALSE))</f>
        <v>SITEL</v>
      </c>
      <c r="C372" s="121"/>
      <c r="D372" s="93" t="str">
        <f>IF(E372="","",VLOOKUP(E372,[1]PROJECTES!$C$14:$G$5000,5,FALSE))</f>
        <v>PENDENT D'ASSIGNAR</v>
      </c>
      <c r="E372" s="117" t="s">
        <v>278</v>
      </c>
      <c r="F372" s="95"/>
      <c r="G372" s="96" t="str">
        <f>IF(E372="","",VLOOKUP(E372,[1]PROJECTES!$C$14:$G$5000,4,FALSE))</f>
        <v>OB</v>
      </c>
      <c r="H372" s="118" t="s">
        <v>44</v>
      </c>
      <c r="I372" s="97" t="str">
        <f>IF(H372="","",VLOOKUP(H372,BD!B$2:C$16,2,FALSE))</f>
        <v>E</v>
      </c>
      <c r="J372" s="98">
        <v>43483</v>
      </c>
      <c r="K372" s="135">
        <f t="shared" si="12"/>
        <v>3</v>
      </c>
      <c r="L372" s="99">
        <f t="shared" ca="1" si="13"/>
        <v>210</v>
      </c>
      <c r="M372" s="93">
        <f>IF(E372="","",VLOOKUP(E372,[1]PROJECTES!$C$14:$Z$5000,21,FALSE))</f>
        <v>43830</v>
      </c>
      <c r="N372" s="100"/>
      <c r="O372" s="72" t="s">
        <v>229</v>
      </c>
      <c r="P372" s="101"/>
      <c r="Q372" s="132"/>
      <c r="R372" s="102"/>
      <c r="S372" s="91"/>
    </row>
    <row r="373" spans="1:19" s="104" customFormat="1" ht="12.75" customHeight="1" x14ac:dyDescent="0.25">
      <c r="A373" s="121" t="s">
        <v>35</v>
      </c>
      <c r="B373" s="92" t="str">
        <f>IF(E373="","",VLOOKUP(E373,[1]PROJECTES!$C$14:$G$5000,2,FALSE))</f>
        <v>SITEL</v>
      </c>
      <c r="C373" s="121" t="s">
        <v>181</v>
      </c>
      <c r="D373" s="93" t="str">
        <f>IF(E373="","",VLOOKUP(E373,[1]PROJECTES!$C$14:$G$5000,5,FALSE))</f>
        <v>INCAPACITAT LABORAL TRANSITORIA</v>
      </c>
      <c r="E373" s="117" t="s">
        <v>362</v>
      </c>
      <c r="F373" s="95"/>
      <c r="G373" s="96" t="str">
        <f>IF(E373="","",VLOOKUP(E373,[1]PROJECTES!$C$14:$G$5000,4,FALSE))</f>
        <v>OB</v>
      </c>
      <c r="H373" s="118" t="s">
        <v>35</v>
      </c>
      <c r="I373" s="97" t="str">
        <f>IF(H373="","",VLOOKUP(H373,BD!B$2:C$16,2,FALSE))</f>
        <v>E</v>
      </c>
      <c r="J373" s="98">
        <v>43486</v>
      </c>
      <c r="K373" s="135">
        <f t="shared" si="12"/>
        <v>4</v>
      </c>
      <c r="L373" s="99">
        <f t="shared" ca="1" si="13"/>
        <v>210</v>
      </c>
      <c r="M373" s="93">
        <f>IF(E373="","",VLOOKUP(E373,[1]PROJECTES!$C$14:$Z$5000,21,FALSE))</f>
        <v>43830</v>
      </c>
      <c r="N373" s="100">
        <v>8</v>
      </c>
      <c r="O373" s="72" t="s">
        <v>229</v>
      </c>
      <c r="P373" s="101">
        <v>0</v>
      </c>
      <c r="Q373" s="132" t="s">
        <v>360</v>
      </c>
      <c r="R373" s="102"/>
      <c r="S373" s="91"/>
    </row>
    <row r="374" spans="1:19" s="104" customFormat="1" ht="12.75" customHeight="1" x14ac:dyDescent="0.25">
      <c r="A374" s="121" t="s">
        <v>21</v>
      </c>
      <c r="B374" s="92" t="str">
        <f>IF(E374="","",VLOOKUP(E374,[1]PROJECTES!$C$14:$G$5000,2,FALSE))</f>
        <v>SITEL</v>
      </c>
      <c r="C374" s="121" t="s">
        <v>181</v>
      </c>
      <c r="D374" s="93" t="str">
        <f>IF(E374="","",VLOOKUP(E374,[1]PROJECTES!$C$14:$G$5000,5,FALSE))</f>
        <v>GESTIO DE MAGATZEM</v>
      </c>
      <c r="E374" s="117" t="s">
        <v>305</v>
      </c>
      <c r="F374" s="95"/>
      <c r="G374" s="96" t="str">
        <f>IF(E374="","",VLOOKUP(E374,[1]PROJECTES!$C$14:$G$5000,4,FALSE))</f>
        <v>OB</v>
      </c>
      <c r="H374" s="118" t="s">
        <v>21</v>
      </c>
      <c r="I374" s="97" t="str">
        <f>IF(H374="","",VLOOKUP(H374,BD!B$2:C$16,2,FALSE))</f>
        <v>P</v>
      </c>
      <c r="J374" s="98">
        <v>43486</v>
      </c>
      <c r="K374" s="135">
        <f t="shared" si="12"/>
        <v>4</v>
      </c>
      <c r="L374" s="99">
        <f t="shared" ca="1" si="13"/>
        <v>210</v>
      </c>
      <c r="M374" s="93">
        <f>IF(E374="","",VLOOKUP(E374,[1]PROJECTES!$C$14:$Z$5000,21,FALSE))</f>
        <v>43830</v>
      </c>
      <c r="N374" s="100">
        <v>1</v>
      </c>
      <c r="O374" s="72" t="s">
        <v>229</v>
      </c>
      <c r="P374" s="101">
        <v>0</v>
      </c>
      <c r="Q374" s="132" t="s">
        <v>49</v>
      </c>
      <c r="R374" s="102" t="s">
        <v>479</v>
      </c>
      <c r="S374" s="91"/>
    </row>
    <row r="375" spans="1:19" s="104" customFormat="1" ht="12.75" customHeight="1" x14ac:dyDescent="0.25">
      <c r="A375" s="121" t="s">
        <v>21</v>
      </c>
      <c r="B375" s="92" t="str">
        <f>IF(E375="","",VLOOKUP(E375,[1]PROJECTES!$C$14:$G$5000,2,FALSE))</f>
        <v>EYPESA</v>
      </c>
      <c r="C375" s="121" t="s">
        <v>106</v>
      </c>
      <c r="D375" s="93" t="str">
        <f>IF(E375="","",VLOOKUP(E375,[1]PROJECTES!$C$14:$G$5000,5,FALSE))</f>
        <v xml:space="preserve">Reparacio RTU S.E. AMETLLA </v>
      </c>
      <c r="E375" s="117">
        <v>5117</v>
      </c>
      <c r="F375" s="95"/>
      <c r="G375" s="96" t="str">
        <f>IF(E375="","",VLOOKUP(E375,[1]PROJECTES!$C$14:$G$5000,4,FALSE))</f>
        <v>TA</v>
      </c>
      <c r="H375" s="118" t="s">
        <v>21</v>
      </c>
      <c r="I375" s="97" t="str">
        <f>IF(H375="","",VLOOKUP(H375,BD!B$2:C$16,2,FALSE))</f>
        <v>P</v>
      </c>
      <c r="J375" s="98">
        <v>43486</v>
      </c>
      <c r="K375" s="135">
        <f t="shared" si="12"/>
        <v>4</v>
      </c>
      <c r="L375" s="99" t="str">
        <f t="shared" ca="1" si="13"/>
        <v>-</v>
      </c>
      <c r="M375" s="93">
        <f>IF(E375="","",VLOOKUP(E375,[1]PROJECTES!$C$14:$Z$5000,21,FALSE))</f>
        <v>43490</v>
      </c>
      <c r="N375" s="100">
        <v>1</v>
      </c>
      <c r="O375" s="72" t="s">
        <v>229</v>
      </c>
      <c r="P375" s="101">
        <v>30</v>
      </c>
      <c r="Q375" s="132" t="s">
        <v>49</v>
      </c>
      <c r="R375" s="131" t="s">
        <v>480</v>
      </c>
      <c r="S375" s="91"/>
    </row>
    <row r="376" spans="1:19" s="104" customFormat="1" ht="12.75" customHeight="1" x14ac:dyDescent="0.25">
      <c r="A376" s="121" t="s">
        <v>21</v>
      </c>
      <c r="B376" s="92" t="str">
        <f>IF(E376="","",VLOOKUP(E376,[1]PROJECTES!$C$14:$G$5000,2,FALSE))</f>
        <v>EYPESA</v>
      </c>
      <c r="C376" s="121" t="s">
        <v>106</v>
      </c>
      <c r="D376" s="93" t="str">
        <f>IF(E376="","",VLOOKUP(E376,[1]PROJECTES!$C$14:$G$5000,5,FALSE))</f>
        <v xml:space="preserve">Reparacio RTU S.E. AMETLLA </v>
      </c>
      <c r="E376" s="117">
        <v>5117</v>
      </c>
      <c r="F376" s="95"/>
      <c r="G376" s="96" t="str">
        <f>IF(E376="","",VLOOKUP(E376,[1]PROJECTES!$C$14:$G$5000,4,FALSE))</f>
        <v>TA</v>
      </c>
      <c r="H376" s="118" t="s">
        <v>21</v>
      </c>
      <c r="I376" s="97" t="str">
        <f>IF(H376="","",VLOOKUP(H376,BD!B$2:C$16,2,FALSE))</f>
        <v>P</v>
      </c>
      <c r="J376" s="98">
        <v>43486</v>
      </c>
      <c r="K376" s="135">
        <f t="shared" si="12"/>
        <v>4</v>
      </c>
      <c r="L376" s="99" t="str">
        <f t="shared" ca="1" si="13"/>
        <v>-</v>
      </c>
      <c r="M376" s="93">
        <f>IF(E376="","",VLOOKUP(E376,[1]PROJECTES!$C$14:$Z$5000,21,FALSE))</f>
        <v>43490</v>
      </c>
      <c r="N376" s="100">
        <v>4</v>
      </c>
      <c r="O376" s="72" t="s">
        <v>229</v>
      </c>
      <c r="P376" s="101">
        <v>0</v>
      </c>
      <c r="Q376" s="132" t="s">
        <v>57</v>
      </c>
      <c r="R376" s="131" t="s">
        <v>481</v>
      </c>
      <c r="S376" s="91"/>
    </row>
    <row r="377" spans="1:19" s="104" customFormat="1" ht="12.75" customHeight="1" x14ac:dyDescent="0.25">
      <c r="A377" s="121" t="s">
        <v>21</v>
      </c>
      <c r="B377" s="92" t="str">
        <f>IF(E377="","",VLOOKUP(E377,[1]PROJECTES!$C$14:$G$5000,2,FALSE))</f>
        <v>SITEL</v>
      </c>
      <c r="C377" s="121" t="s">
        <v>181</v>
      </c>
      <c r="D377" s="93" t="str">
        <f>IF(E377="","",VLOOKUP(E377,[1]PROJECTES!$C$14:$G$5000,5,FALSE))</f>
        <v>GESTIO DE MAGATZEM</v>
      </c>
      <c r="E377" s="117" t="s">
        <v>305</v>
      </c>
      <c r="F377" s="95"/>
      <c r="G377" s="96" t="str">
        <f>IF(E377="","",VLOOKUP(E377,[1]PROJECTES!$C$14:$G$5000,4,FALSE))</f>
        <v>OB</v>
      </c>
      <c r="H377" s="118" t="s">
        <v>21</v>
      </c>
      <c r="I377" s="97" t="str">
        <f>IF(H377="","",VLOOKUP(H377,BD!B$2:C$16,2,FALSE))</f>
        <v>P</v>
      </c>
      <c r="J377" s="98">
        <v>43486</v>
      </c>
      <c r="K377" s="135">
        <f t="shared" si="12"/>
        <v>4</v>
      </c>
      <c r="L377" s="99">
        <f t="shared" ca="1" si="13"/>
        <v>210</v>
      </c>
      <c r="M377" s="93">
        <f>IF(E377="","",VLOOKUP(E377,[1]PROJECTES!$C$14:$Z$5000,21,FALSE))</f>
        <v>43830</v>
      </c>
      <c r="N377" s="100">
        <v>0</v>
      </c>
      <c r="O377" s="72" t="s">
        <v>229</v>
      </c>
      <c r="P377" s="101">
        <v>30</v>
      </c>
      <c r="Q377" s="132" t="s">
        <v>49</v>
      </c>
      <c r="R377" s="102" t="s">
        <v>482</v>
      </c>
      <c r="S377" s="91"/>
    </row>
    <row r="378" spans="1:19" s="104" customFormat="1" ht="12.75" customHeight="1" x14ac:dyDescent="0.25">
      <c r="A378" s="121" t="s">
        <v>21</v>
      </c>
      <c r="B378" s="92" t="str">
        <f>IF(E378="","",VLOOKUP(E378,[1]PROJECTES!$C$14:$G$5000,2,FALSE))</f>
        <v>SITEL</v>
      </c>
      <c r="C378" s="121" t="s">
        <v>181</v>
      </c>
      <c r="D378" s="93" t="str">
        <f>IF(E378="","",VLOOKUP(E378,[1]PROJECTES!$C$14:$G$5000,5,FALSE))</f>
        <v>GESTIO DE MAGATZEM</v>
      </c>
      <c r="E378" s="117" t="s">
        <v>305</v>
      </c>
      <c r="F378" s="95"/>
      <c r="G378" s="96" t="str">
        <f>IF(E378="","",VLOOKUP(E378,[1]PROJECTES!$C$14:$G$5000,4,FALSE))</f>
        <v>OB</v>
      </c>
      <c r="H378" s="118" t="s">
        <v>21</v>
      </c>
      <c r="I378" s="97" t="str">
        <f>IF(H378="","",VLOOKUP(H378,BD!B$2:C$16,2,FALSE))</f>
        <v>P</v>
      </c>
      <c r="J378" s="98">
        <v>43486</v>
      </c>
      <c r="K378" s="135">
        <f t="shared" si="12"/>
        <v>4</v>
      </c>
      <c r="L378" s="99">
        <f t="shared" ca="1" si="13"/>
        <v>210</v>
      </c>
      <c r="M378" s="93">
        <f>IF(E378="","",VLOOKUP(E378,[1]PROJECTES!$C$14:$Z$5000,21,FALSE))</f>
        <v>43830</v>
      </c>
      <c r="N378" s="100">
        <v>1</v>
      </c>
      <c r="O378" s="72" t="s">
        <v>229</v>
      </c>
      <c r="P378" s="101">
        <v>0</v>
      </c>
      <c r="Q378" s="132" t="s">
        <v>49</v>
      </c>
      <c r="R378" s="102" t="s">
        <v>483</v>
      </c>
      <c r="S378" s="91"/>
    </row>
    <row r="379" spans="1:19" s="104" customFormat="1" ht="12.75" customHeight="1" x14ac:dyDescent="0.25">
      <c r="A379" s="121" t="s">
        <v>12</v>
      </c>
      <c r="B379" s="92" t="str">
        <f>IF(E379="","",VLOOKUP(E379,[1]PROJECTES!$C$14:$G$5000,2,FALSE))</f>
        <v>SITEL</v>
      </c>
      <c r="C379" s="121" t="s">
        <v>181</v>
      </c>
      <c r="D379" s="93" t="str">
        <f>IF(E379="","",VLOOKUP(E379,[1]PROJECTES!$C$14:$G$5000,5,FALSE))</f>
        <v>INFRAESTRUCTURA</v>
      </c>
      <c r="E379" s="117" t="s">
        <v>317</v>
      </c>
      <c r="F379" s="95"/>
      <c r="G379" s="96" t="str">
        <f>IF(E379="","",VLOOKUP(E379,[1]PROJECTES!$C$14:$G$5000,4,FALSE))</f>
        <v>OB</v>
      </c>
      <c r="H379" s="118" t="s">
        <v>12</v>
      </c>
      <c r="I379" s="97" t="str">
        <f>IF(H379="","",VLOOKUP(H379,BD!B$2:C$16,2,FALSE))</f>
        <v>E</v>
      </c>
      <c r="J379" s="98">
        <v>43486</v>
      </c>
      <c r="K379" s="135">
        <f t="shared" si="12"/>
        <v>4</v>
      </c>
      <c r="L379" s="99">
        <f t="shared" ca="1" si="13"/>
        <v>210</v>
      </c>
      <c r="M379" s="93">
        <f>IF(E379="","",VLOOKUP(E379,[1]PROJECTES!$C$14:$Z$5000,21,FALSE))</f>
        <v>43830</v>
      </c>
      <c r="N379" s="100">
        <v>0</v>
      </c>
      <c r="O379" s="72" t="s">
        <v>229</v>
      </c>
      <c r="P379" s="101">
        <v>15</v>
      </c>
      <c r="Q379" s="132"/>
      <c r="R379" s="131" t="s">
        <v>484</v>
      </c>
      <c r="S379" s="91"/>
    </row>
    <row r="380" spans="1:19" s="104" customFormat="1" ht="12.75" customHeight="1" x14ac:dyDescent="0.25">
      <c r="A380" s="121" t="s">
        <v>12</v>
      </c>
      <c r="B380" s="92" t="str">
        <f>IF(E380="","",VLOOKUP(E380,[1]PROJECTES!$C$14:$G$5000,2,FALSE))</f>
        <v>ELLALO</v>
      </c>
      <c r="C380" s="121" t="s">
        <v>125</v>
      </c>
      <c r="D380" s="93" t="str">
        <f>IF(E380="","",VLOOKUP(E380,[1]PROJECTES!$C$14:$G$5000,5,FALSE))</f>
        <v>MANTENIMENT SCADA TEDIS.Net LA LOMA 01/08/2018 - 31/07/2019</v>
      </c>
      <c r="E380" s="117">
        <v>4869</v>
      </c>
      <c r="F380" s="95"/>
      <c r="G380" s="96" t="str">
        <f>IF(E380="","",VLOOKUP(E380,[1]PROJECTES!$C$14:$G$5000,4,FALSE))</f>
        <v>OB</v>
      </c>
      <c r="H380" s="118" t="s">
        <v>12</v>
      </c>
      <c r="I380" s="97" t="str">
        <f>IF(H380="","",VLOOKUP(H380,BD!B$2:C$16,2,FALSE))</f>
        <v>E</v>
      </c>
      <c r="J380" s="98">
        <v>43486</v>
      </c>
      <c r="K380" s="135">
        <f t="shared" si="12"/>
        <v>4</v>
      </c>
      <c r="L380" s="99">
        <f t="shared" ca="1" si="13"/>
        <v>57</v>
      </c>
      <c r="M380" s="93">
        <f>IF(E380="","",VLOOKUP(E380,[1]PROJECTES!$C$14:$Z$5000,21,FALSE))</f>
        <v>43677</v>
      </c>
      <c r="N380" s="100">
        <v>0</v>
      </c>
      <c r="O380" s="72" t="s">
        <v>229</v>
      </c>
      <c r="P380" s="101">
        <v>30</v>
      </c>
      <c r="Q380" s="132" t="s">
        <v>59</v>
      </c>
      <c r="R380" s="131" t="s">
        <v>485</v>
      </c>
      <c r="S380" s="91"/>
    </row>
    <row r="381" spans="1:19" s="104" customFormat="1" ht="12.75" customHeight="1" x14ac:dyDescent="0.25">
      <c r="A381" s="121" t="s">
        <v>12</v>
      </c>
      <c r="B381" s="92" t="str">
        <f>IF(E381="","",VLOOKUP(E381,[1]PROJECTES!$C$14:$G$5000,2,FALSE))</f>
        <v>ELLALO</v>
      </c>
      <c r="C381" s="121" t="s">
        <v>125</v>
      </c>
      <c r="D381" s="93" t="str">
        <f>IF(E381="","",VLOOKUP(E381,[1]PROJECTES!$C$14:$G$5000,5,FALSE))</f>
        <v>MANTENIMENT SCADA TEDIS.Net LA LOMA 01/08/2018 - 31/07/2019</v>
      </c>
      <c r="E381" s="117">
        <v>4869</v>
      </c>
      <c r="F381" s="95"/>
      <c r="G381" s="96" t="str">
        <f>IF(E381="","",VLOOKUP(E381,[1]PROJECTES!$C$14:$G$5000,4,FALSE))</f>
        <v>OB</v>
      </c>
      <c r="H381" s="118" t="s">
        <v>12</v>
      </c>
      <c r="I381" s="97" t="str">
        <f>IF(H381="","",VLOOKUP(H381,BD!B$2:C$16,2,FALSE))</f>
        <v>E</v>
      </c>
      <c r="J381" s="98">
        <v>43486</v>
      </c>
      <c r="K381" s="135">
        <f t="shared" si="12"/>
        <v>4</v>
      </c>
      <c r="L381" s="99">
        <f t="shared" ca="1" si="13"/>
        <v>57</v>
      </c>
      <c r="M381" s="93">
        <f>IF(E381="","",VLOOKUP(E381,[1]PROJECTES!$C$14:$Z$5000,21,FALSE))</f>
        <v>43677</v>
      </c>
      <c r="N381" s="100">
        <v>2</v>
      </c>
      <c r="O381" s="72" t="s">
        <v>229</v>
      </c>
      <c r="P381" s="101">
        <v>0</v>
      </c>
      <c r="Q381" s="132" t="s">
        <v>59</v>
      </c>
      <c r="R381" s="131" t="s">
        <v>490</v>
      </c>
      <c r="S381" s="91"/>
    </row>
    <row r="382" spans="1:19" s="104" customFormat="1" ht="12.75" customHeight="1" x14ac:dyDescent="0.25">
      <c r="A382" s="121" t="s">
        <v>12</v>
      </c>
      <c r="B382" s="92" t="str">
        <f>IF(E382="","",VLOOKUP(E382,[1]PROJECTES!$C$14:$G$5000,2,FALSE))</f>
        <v>EMSA</v>
      </c>
      <c r="C382" s="121" t="s">
        <v>135</v>
      </c>
      <c r="D382" s="93" t="str">
        <f>IF(E382="","",VLOOKUP(E382,[1]PROJECTES!$C$14:$G$5000,5,FALSE))</f>
        <v>CC SCADA TEDIS.Net EMSA v3.0</v>
      </c>
      <c r="E382" s="117">
        <v>4946</v>
      </c>
      <c r="F382" s="95"/>
      <c r="G382" s="96" t="str">
        <f>IF(E382="","",VLOOKUP(E382,[1]PROJECTES!$C$14:$G$5000,4,FALSE))</f>
        <v>TA</v>
      </c>
      <c r="H382" s="118" t="s">
        <v>12</v>
      </c>
      <c r="I382" s="97" t="str">
        <f>IF(H382="","",VLOOKUP(H382,BD!B$2:C$16,2,FALSE))</f>
        <v>E</v>
      </c>
      <c r="J382" s="98">
        <v>43486</v>
      </c>
      <c r="K382" s="135">
        <f t="shared" si="12"/>
        <v>4</v>
      </c>
      <c r="L382" s="99" t="str">
        <f t="shared" ca="1" si="13"/>
        <v>-</v>
      </c>
      <c r="M382" s="93">
        <f>IF(E382="","",VLOOKUP(E382,[1]PROJECTES!$C$14:$Z$5000,21,FALSE))</f>
        <v>43544</v>
      </c>
      <c r="N382" s="100">
        <v>2</v>
      </c>
      <c r="O382" s="72" t="s">
        <v>229</v>
      </c>
      <c r="P382" s="101">
        <v>15</v>
      </c>
      <c r="Q382" s="132" t="s">
        <v>59</v>
      </c>
      <c r="R382" s="131" t="s">
        <v>489</v>
      </c>
      <c r="S382" s="91"/>
    </row>
    <row r="383" spans="1:19" s="104" customFormat="1" ht="12.75" customHeight="1" x14ac:dyDescent="0.25">
      <c r="A383" s="121" t="s">
        <v>12</v>
      </c>
      <c r="B383" s="92" t="str">
        <f>IF(E383="","",VLOOKUP(E383,[1]PROJECTES!$C$14:$G$5000,2,FALSE))</f>
        <v>SITEL</v>
      </c>
      <c r="C383" s="121" t="s">
        <v>181</v>
      </c>
      <c r="D383" s="93" t="str">
        <f>IF(E383="","",VLOOKUP(E383,[1]PROJECTES!$C$14:$G$5000,5,FALSE))</f>
        <v>Manteniment correctiu SW TEDIS.Net MODBUSMasterService v1.47</v>
      </c>
      <c r="E383" s="117" t="s">
        <v>1116</v>
      </c>
      <c r="F383" s="95"/>
      <c r="G383" s="96" t="str">
        <f>IF(E383="","",VLOOKUP(E383,[1]PROJECTES!$C$14:$G$5000,4,FALSE))</f>
        <v>OB</v>
      </c>
      <c r="H383" s="118" t="s">
        <v>12</v>
      </c>
      <c r="I383" s="97" t="str">
        <f>IF(H383="","",VLOOKUP(H383,BD!B$2:C$16,2,FALSE))</f>
        <v>E</v>
      </c>
      <c r="J383" s="98">
        <v>43486</v>
      </c>
      <c r="K383" s="135">
        <f t="shared" si="12"/>
        <v>4</v>
      </c>
      <c r="L383" s="99">
        <f t="shared" ca="1" si="13"/>
        <v>210</v>
      </c>
      <c r="M383" s="93">
        <f>IF(E383="","",VLOOKUP(E383,[1]PROJECTES!$C$14:$Z$5000,21,FALSE))</f>
        <v>43830</v>
      </c>
      <c r="N383" s="100">
        <v>2</v>
      </c>
      <c r="O383" s="72" t="s">
        <v>229</v>
      </c>
      <c r="P383" s="101">
        <v>0</v>
      </c>
      <c r="Q383" s="132" t="s">
        <v>43</v>
      </c>
      <c r="R383" s="131" t="s">
        <v>486</v>
      </c>
      <c r="S383" s="91"/>
    </row>
    <row r="384" spans="1:19" s="104" customFormat="1" ht="12.75" customHeight="1" x14ac:dyDescent="0.25">
      <c r="A384" s="121" t="s">
        <v>12</v>
      </c>
      <c r="B384" s="92" t="str">
        <f>IF(E384="","",VLOOKUP(E384,[1]PROJECTES!$C$14:$G$5000,2,FALSE))</f>
        <v>ELEBER</v>
      </c>
      <c r="C384" s="121" t="s">
        <v>74</v>
      </c>
      <c r="D384" s="93" t="str">
        <f>IF(E384="","",VLOOKUP(E384,[1]PROJECTES!$C$14:$G$5000,5,FALSE))</f>
        <v>MANTENIMENT SCADA BERMEJALES 01/07/2.018 - 30/06/2.019</v>
      </c>
      <c r="E384" s="117">
        <v>4803</v>
      </c>
      <c r="F384" s="95"/>
      <c r="G384" s="96" t="str">
        <f>IF(E384="","",VLOOKUP(E384,[1]PROJECTES!$C$14:$G$5000,4,FALSE))</f>
        <v>OB</v>
      </c>
      <c r="H384" s="118" t="s">
        <v>12</v>
      </c>
      <c r="I384" s="97" t="str">
        <f>IF(H384="","",VLOOKUP(H384,BD!B$2:C$16,2,FALSE))</f>
        <v>E</v>
      </c>
      <c r="J384" s="98">
        <v>43486</v>
      </c>
      <c r="K384" s="135">
        <f t="shared" si="12"/>
        <v>4</v>
      </c>
      <c r="L384" s="99">
        <f t="shared" ca="1" si="13"/>
        <v>26</v>
      </c>
      <c r="M384" s="93">
        <f>IF(E384="","",VLOOKUP(E384,[1]PROJECTES!$C$14:$Z$5000,21,FALSE))</f>
        <v>43646</v>
      </c>
      <c r="N384" s="100">
        <v>0</v>
      </c>
      <c r="O384" s="72" t="s">
        <v>229</v>
      </c>
      <c r="P384" s="101">
        <v>15</v>
      </c>
      <c r="Q384" s="132" t="s">
        <v>59</v>
      </c>
      <c r="R384" s="131" t="s">
        <v>487</v>
      </c>
      <c r="S384" s="91"/>
    </row>
    <row r="385" spans="1:19" s="104" customFormat="1" ht="12.75" customHeight="1" x14ac:dyDescent="0.25">
      <c r="A385" s="121" t="s">
        <v>12</v>
      </c>
      <c r="B385" s="92" t="str">
        <f>IF(E385="","",VLOOKUP(E385,[1]PROJECTES!$C$14:$G$5000,2,FALSE))</f>
        <v>PEUSA</v>
      </c>
      <c r="C385" s="121" t="s">
        <v>151</v>
      </c>
      <c r="D385" s="93" t="str">
        <f>IF(E385="","",VLOOKUP(E385,[1]PROJECTES!$C$14:$G$5000,5,FALSE))</f>
        <v>Inst. i PEM RTU CT-109 VALIRA v1.0</v>
      </c>
      <c r="E385" s="117">
        <v>4605</v>
      </c>
      <c r="F385" s="95"/>
      <c r="G385" s="96" t="str">
        <f>IF(E385="","",VLOOKUP(E385,[1]PROJECTES!$C$14:$G$5000,4,FALSE))</f>
        <v>OB</v>
      </c>
      <c r="H385" s="118" t="s">
        <v>12</v>
      </c>
      <c r="I385" s="97" t="str">
        <f>IF(H385="","",VLOOKUP(H385,BD!B$2:C$16,2,FALSE))</f>
        <v>E</v>
      </c>
      <c r="J385" s="98">
        <v>43486</v>
      </c>
      <c r="K385" s="135">
        <f t="shared" si="12"/>
        <v>4</v>
      </c>
      <c r="L385" s="99">
        <f t="shared" ca="1" si="13"/>
        <v>-424</v>
      </c>
      <c r="M385" s="93">
        <f>IF(E385="","",VLOOKUP(E385,[1]PROJECTES!$C$14:$Z$5000,21,FALSE))</f>
        <v>43196</v>
      </c>
      <c r="N385" s="100">
        <v>0</v>
      </c>
      <c r="O385" s="72" t="s">
        <v>229</v>
      </c>
      <c r="P385" s="101">
        <v>30</v>
      </c>
      <c r="Q385" s="132" t="s">
        <v>59</v>
      </c>
      <c r="R385" s="131" t="s">
        <v>488</v>
      </c>
      <c r="S385" s="91"/>
    </row>
    <row r="386" spans="1:19" s="104" customFormat="1" ht="12.75" customHeight="1" x14ac:dyDescent="0.25">
      <c r="A386" s="121" t="s">
        <v>12</v>
      </c>
      <c r="B386" s="92" t="str">
        <f>IF(E386="","",VLOOKUP(E386,[1]PROJECTES!$C$14:$G$5000,2,FALSE))</f>
        <v>SITEL</v>
      </c>
      <c r="C386" s="121" t="s">
        <v>148</v>
      </c>
      <c r="D386" s="93" t="str">
        <f>IF(E386="","",VLOOKUP(E386,[1]PROJECTES!$C$14:$G$5000,5,FALSE))</f>
        <v>ATENCIÓ TELEFÓNICA</v>
      </c>
      <c r="E386" s="117" t="s">
        <v>491</v>
      </c>
      <c r="F386" s="95"/>
      <c r="G386" s="96" t="str">
        <f>IF(E386="","",VLOOKUP(E386,[1]PROJECTES!$C$14:$G$5000,4,FALSE))</f>
        <v>OB</v>
      </c>
      <c r="H386" s="118" t="s">
        <v>12</v>
      </c>
      <c r="I386" s="97" t="str">
        <f>IF(H386="","",VLOOKUP(H386,BD!B$2:C$16,2,FALSE))</f>
        <v>E</v>
      </c>
      <c r="J386" s="98">
        <v>43486</v>
      </c>
      <c r="K386" s="135">
        <f t="shared" si="12"/>
        <v>4</v>
      </c>
      <c r="L386" s="99">
        <f t="shared" ca="1" si="13"/>
        <v>210</v>
      </c>
      <c r="M386" s="93">
        <f>IF(E386="","",VLOOKUP(E386,[1]PROJECTES!$C$14:$Z$5000,21,FALSE))</f>
        <v>43830</v>
      </c>
      <c r="N386" s="100">
        <v>0</v>
      </c>
      <c r="O386" s="72" t="s">
        <v>229</v>
      </c>
      <c r="P386" s="101">
        <v>15</v>
      </c>
      <c r="Q386" s="132" t="s">
        <v>59</v>
      </c>
      <c r="R386" s="131" t="s">
        <v>492</v>
      </c>
      <c r="S386" s="91"/>
    </row>
    <row r="387" spans="1:19" s="104" customFormat="1" ht="12.75" customHeight="1" x14ac:dyDescent="0.25">
      <c r="A387" s="121" t="s">
        <v>17</v>
      </c>
      <c r="B387" s="92" t="str">
        <f>IF(E387="","",VLOOKUP(E387,[1]PROJECTES!$C$14:$G$5000,2,FALSE))</f>
        <v>ORMAZA</v>
      </c>
      <c r="C387" s="121" t="s">
        <v>77</v>
      </c>
      <c r="D387" s="93" t="str">
        <f>IF(E387="","",VLOOKUP(E387,[1]PROJECTES!$C$14:$G$5000,5,FALSE))</f>
        <v>CC SCADA CALLOSA v2.14</v>
      </c>
      <c r="E387" s="117">
        <v>5091</v>
      </c>
      <c r="F387" s="95"/>
      <c r="G387" s="96" t="str">
        <f>IF(E387="","",VLOOKUP(E387,[1]PROJECTES!$C$14:$G$5000,4,FALSE))</f>
        <v>TA</v>
      </c>
      <c r="H387" s="118" t="s">
        <v>17</v>
      </c>
      <c r="I387" s="97" t="str">
        <f>IF(H387="","",VLOOKUP(H387,BD!B$2:C$16,2,FALSE))</f>
        <v>E</v>
      </c>
      <c r="J387" s="98">
        <v>43479</v>
      </c>
      <c r="K387" s="135">
        <f t="shared" si="12"/>
        <v>3</v>
      </c>
      <c r="L387" s="99" t="str">
        <f t="shared" ca="1" si="13"/>
        <v>-</v>
      </c>
      <c r="M387" s="93">
        <f>IF(E387="","",VLOOKUP(E387,[1]PROJECTES!$C$14:$Z$5000,21,FALSE))</f>
        <v>43515</v>
      </c>
      <c r="N387" s="100">
        <v>1</v>
      </c>
      <c r="O387" s="72" t="s">
        <v>229</v>
      </c>
      <c r="P387" s="101">
        <v>15</v>
      </c>
      <c r="Q387" s="132" t="s">
        <v>32</v>
      </c>
      <c r="R387" s="131" t="s">
        <v>454</v>
      </c>
      <c r="S387" s="91"/>
    </row>
    <row r="388" spans="1:19" s="104" customFormat="1" ht="12.75" customHeight="1" x14ac:dyDescent="0.25">
      <c r="A388" s="121" t="s">
        <v>17</v>
      </c>
      <c r="B388" s="92" t="str">
        <f>IF(E388="","",VLOOKUP(E388,[1]PROJECTES!$C$14:$G$5000,2,FALSE))</f>
        <v>ORMAZA</v>
      </c>
      <c r="C388" s="121" t="s">
        <v>77</v>
      </c>
      <c r="D388" s="93" t="str">
        <f>IF(E388="","",VLOOKUP(E388,[1]PROJECTES!$C$14:$G$5000,5,FALSE))</f>
        <v>CC SCADA CALLOSA v2.13</v>
      </c>
      <c r="E388" s="117">
        <v>5090</v>
      </c>
      <c r="F388" s="95"/>
      <c r="G388" s="96" t="str">
        <f>IF(E388="","",VLOOKUP(E388,[1]PROJECTES!$C$14:$G$5000,4,FALSE))</f>
        <v>TA</v>
      </c>
      <c r="H388" s="118" t="s">
        <v>17</v>
      </c>
      <c r="I388" s="97" t="str">
        <f>IF(H388="","",VLOOKUP(H388,BD!B$2:C$16,2,FALSE))</f>
        <v>E</v>
      </c>
      <c r="J388" s="98">
        <v>43479</v>
      </c>
      <c r="K388" s="135">
        <f t="shared" si="12"/>
        <v>3</v>
      </c>
      <c r="L388" s="99" t="str">
        <f t="shared" ca="1" si="13"/>
        <v>-</v>
      </c>
      <c r="M388" s="93">
        <f>IF(E388="","",VLOOKUP(E388,[1]PROJECTES!$C$14:$Z$5000,21,FALSE))</f>
        <v>43514</v>
      </c>
      <c r="N388" s="100">
        <v>1</v>
      </c>
      <c r="O388" s="72" t="s">
        <v>229</v>
      </c>
      <c r="P388" s="101">
        <v>15</v>
      </c>
      <c r="Q388" s="132" t="s">
        <v>32</v>
      </c>
      <c r="R388" s="131" t="s">
        <v>456</v>
      </c>
      <c r="S388" s="91"/>
    </row>
    <row r="389" spans="1:19" s="104" customFormat="1" ht="12.75" customHeight="1" x14ac:dyDescent="0.25">
      <c r="A389" s="121" t="s">
        <v>17</v>
      </c>
      <c r="B389" s="92" t="str">
        <f>IF(E389="","",VLOOKUP(E389,[1]PROJECTES!$C$14:$G$5000,2,FALSE))</f>
        <v>ORMAZA</v>
      </c>
      <c r="C389" s="121" t="s">
        <v>77</v>
      </c>
      <c r="D389" s="93" t="str">
        <f>IF(E389="","",VLOOKUP(E389,[1]PROJECTES!$C$14:$G$5000,5,FALSE))</f>
        <v>CC SCADA CALLOSA v2.13</v>
      </c>
      <c r="E389" s="117">
        <v>5090</v>
      </c>
      <c r="F389" s="95"/>
      <c r="G389" s="96" t="str">
        <f>IF(E389="","",VLOOKUP(E389,[1]PROJECTES!$C$14:$G$5000,4,FALSE))</f>
        <v>TA</v>
      </c>
      <c r="H389" s="118" t="s">
        <v>17</v>
      </c>
      <c r="I389" s="97" t="str">
        <f>IF(H389="","",VLOOKUP(H389,BD!B$2:C$16,2,FALSE))</f>
        <v>E</v>
      </c>
      <c r="J389" s="98">
        <v>43502</v>
      </c>
      <c r="K389" s="135">
        <f t="shared" si="12"/>
        <v>6</v>
      </c>
      <c r="L389" s="99" t="str">
        <f t="shared" ca="1" si="13"/>
        <v>-</v>
      </c>
      <c r="M389" s="93">
        <f>IF(E389="","",VLOOKUP(E389,[1]PROJECTES!$C$14:$Z$5000,21,FALSE))</f>
        <v>43514</v>
      </c>
      <c r="N389" s="100">
        <v>0</v>
      </c>
      <c r="O389" s="72" t="s">
        <v>229</v>
      </c>
      <c r="P389" s="101">
        <v>10</v>
      </c>
      <c r="Q389" s="132" t="s">
        <v>19</v>
      </c>
      <c r="R389" s="131" t="s">
        <v>727</v>
      </c>
      <c r="S389" s="91"/>
    </row>
    <row r="390" spans="1:19" s="104" customFormat="1" ht="12.75" customHeight="1" x14ac:dyDescent="0.25">
      <c r="A390" s="121" t="s">
        <v>17</v>
      </c>
      <c r="B390" s="92" t="str">
        <f>IF(E390="","",VLOOKUP(E390,[1]PROJECTES!$C$14:$G$5000,2,FALSE))</f>
        <v>ORMAZA</v>
      </c>
      <c r="C390" s="121" t="s">
        <v>77</v>
      </c>
      <c r="D390" s="93" t="str">
        <f>IF(E390="","",VLOOKUP(E390,[1]PROJECTES!$C$14:$G$5000,5,FALSE))</f>
        <v>CC SCADA CALLOSA v2.14</v>
      </c>
      <c r="E390" s="117">
        <v>5091</v>
      </c>
      <c r="F390" s="95"/>
      <c r="G390" s="96" t="str">
        <f>IF(E390="","",VLOOKUP(E390,[1]PROJECTES!$C$14:$G$5000,4,FALSE))</f>
        <v>TA</v>
      </c>
      <c r="H390" s="118" t="s">
        <v>17</v>
      </c>
      <c r="I390" s="97" t="str">
        <f>IF(H390="","",VLOOKUP(H390,BD!B$2:C$16,2,FALSE))</f>
        <v>E</v>
      </c>
      <c r="J390" s="98">
        <v>43502</v>
      </c>
      <c r="K390" s="135">
        <f t="shared" si="12"/>
        <v>6</v>
      </c>
      <c r="L390" s="99" t="str">
        <f t="shared" ca="1" si="13"/>
        <v>-</v>
      </c>
      <c r="M390" s="93">
        <f>IF(E390="","",VLOOKUP(E390,[1]PROJECTES!$C$14:$Z$5000,21,FALSE))</f>
        <v>43515</v>
      </c>
      <c r="N390" s="100">
        <v>0</v>
      </c>
      <c r="O390" s="72" t="s">
        <v>229</v>
      </c>
      <c r="P390" s="101">
        <v>10</v>
      </c>
      <c r="Q390" s="132" t="s">
        <v>19</v>
      </c>
      <c r="R390" s="131" t="s">
        <v>727</v>
      </c>
      <c r="S390" s="91"/>
    </row>
    <row r="391" spans="1:19" s="104" customFormat="1" ht="12.75" customHeight="1" x14ac:dyDescent="0.25">
      <c r="A391" s="121" t="s">
        <v>17</v>
      </c>
      <c r="B391" s="92" t="str">
        <f>IF(E391="","",VLOOKUP(E391,[1]PROJECTES!$C$14:$G$5000,2,FALSE))</f>
        <v>ORMAZA</v>
      </c>
      <c r="C391" s="121" t="s">
        <v>77</v>
      </c>
      <c r="D391" s="93" t="str">
        <f>IF(E391="","",VLOOKUP(E391,[1]PROJECTES!$C$14:$G$5000,5,FALSE))</f>
        <v>CC SCADA CALLOSA v2.13</v>
      </c>
      <c r="E391" s="117">
        <v>5090</v>
      </c>
      <c r="F391" s="95"/>
      <c r="G391" s="96" t="str">
        <f>IF(E391="","",VLOOKUP(E391,[1]PROJECTES!$C$14:$G$5000,4,FALSE))</f>
        <v>TA</v>
      </c>
      <c r="H391" s="118" t="s">
        <v>17</v>
      </c>
      <c r="I391" s="97" t="str">
        <f>IF(H391="","",VLOOKUP(H391,BD!B$2:C$16,2,FALSE))</f>
        <v>E</v>
      </c>
      <c r="J391" s="98">
        <v>43514</v>
      </c>
      <c r="K391" s="135">
        <f t="shared" si="12"/>
        <v>8</v>
      </c>
      <c r="L391" s="99" t="str">
        <f t="shared" ca="1" si="13"/>
        <v>-</v>
      </c>
      <c r="M391" s="93">
        <f>IF(E391="","",VLOOKUP(E391,[1]PROJECTES!$C$14:$Z$5000,21,FALSE))</f>
        <v>43514</v>
      </c>
      <c r="N391" s="100">
        <v>0</v>
      </c>
      <c r="O391" s="72" t="s">
        <v>229</v>
      </c>
      <c r="P391" s="101">
        <v>30</v>
      </c>
      <c r="Q391" s="132" t="s">
        <v>59</v>
      </c>
      <c r="R391" s="131" t="s">
        <v>833</v>
      </c>
      <c r="S391" s="91"/>
    </row>
    <row r="392" spans="1:19" s="104" customFormat="1" ht="12.75" customHeight="1" x14ac:dyDescent="0.25">
      <c r="A392" s="121" t="s">
        <v>47</v>
      </c>
      <c r="B392" s="92" t="str">
        <f>IF(E392="","",VLOOKUP(E392,[1]PROJECTES!$C$14:$G$5000,2,FALSE))</f>
        <v>SITEL</v>
      </c>
      <c r="C392" s="121" t="s">
        <v>181</v>
      </c>
      <c r="D392" s="93" t="str">
        <f>IF(E392="","",VLOOKUP(E392,[1]PROJECTES!$C$14:$G$5000,5,FALSE))</f>
        <v>VACANCES</v>
      </c>
      <c r="E392" s="117" t="s">
        <v>273</v>
      </c>
      <c r="F392" s="95"/>
      <c r="G392" s="96" t="str">
        <f>IF(E392="","",VLOOKUP(E392,[1]PROJECTES!$C$14:$G$5000,4,FALSE))</f>
        <v>OB</v>
      </c>
      <c r="H392" s="118" t="s">
        <v>47</v>
      </c>
      <c r="I392" s="97" t="str">
        <f>IF(H392="","",VLOOKUP(H392,BD!B$2:C$16,2,FALSE))</f>
        <v>E</v>
      </c>
      <c r="J392" s="98">
        <v>43486</v>
      </c>
      <c r="K392" s="135">
        <f t="shared" si="12"/>
        <v>4</v>
      </c>
      <c r="L392" s="99">
        <f t="shared" ca="1" si="13"/>
        <v>210</v>
      </c>
      <c r="M392" s="93">
        <f>IF(E392="","",VLOOKUP(E392,[1]PROJECTES!$C$14:$Z$5000,21,FALSE))</f>
        <v>43830</v>
      </c>
      <c r="N392" s="100">
        <v>8</v>
      </c>
      <c r="O392" s="72" t="s">
        <v>229</v>
      </c>
      <c r="P392" s="101">
        <v>0</v>
      </c>
      <c r="Q392" s="132" t="s">
        <v>63</v>
      </c>
      <c r="R392" s="131" t="s">
        <v>509</v>
      </c>
      <c r="S392" s="91"/>
    </row>
    <row r="393" spans="1:19" s="104" customFormat="1" ht="12.75" customHeight="1" x14ac:dyDescent="0.25">
      <c r="A393" s="121" t="s">
        <v>44</v>
      </c>
      <c r="B393" s="92" t="str">
        <f>IF(E393="","",VLOOKUP(E393,[1]PROJECTES!$C$14:$G$5000,2,FALSE))</f>
        <v>INPPOZ</v>
      </c>
      <c r="C393" s="121" t="s">
        <v>149</v>
      </c>
      <c r="D393" s="93" t="str">
        <f>IF(E393="","",VLOOKUP(E393,[1]PROJECTES!$C$14:$G$5000,5,FALSE))</f>
        <v>CC SCADA TEDIS.Net PECUARIAS v2.1</v>
      </c>
      <c r="E393" s="117">
        <v>4976</v>
      </c>
      <c r="F393" s="95"/>
      <c r="G393" s="96" t="str">
        <f>IF(E393="","",VLOOKUP(E393,[1]PROJECTES!$C$14:$G$5000,4,FALSE))</f>
        <v>TA</v>
      </c>
      <c r="H393" s="118" t="s">
        <v>24</v>
      </c>
      <c r="I393" s="97" t="str">
        <f>IF(H393="","",VLOOKUP(H393,BD!B$2:C$16,2,FALSE))</f>
        <v>E</v>
      </c>
      <c r="J393" s="98">
        <v>43486</v>
      </c>
      <c r="K393" s="135">
        <f t="shared" ref="K393:K456" si="14">IF(J393="","",WEEKNUM(J393,2)-0)</f>
        <v>4</v>
      </c>
      <c r="L393" s="99" t="str">
        <f t="shared" ref="L393:L456" ca="1" si="15">IF(M393="","-",IF(G393="TA","-",+M393-TODAY()))</f>
        <v>-</v>
      </c>
      <c r="M393" s="93">
        <f>IF(E393="","",VLOOKUP(E393,[1]PROJECTES!$C$14:$Z$5000,21,FALSE))</f>
        <v>43518</v>
      </c>
      <c r="N393" s="100">
        <v>0</v>
      </c>
      <c r="O393" s="72" t="s">
        <v>229</v>
      </c>
      <c r="P393" s="101">
        <v>15</v>
      </c>
      <c r="Q393" s="132" t="s">
        <v>59</v>
      </c>
      <c r="R393" s="131" t="s">
        <v>522</v>
      </c>
      <c r="S393" s="91"/>
    </row>
    <row r="394" spans="1:19" s="104" customFormat="1" ht="12.75" customHeight="1" x14ac:dyDescent="0.25">
      <c r="A394" s="121" t="s">
        <v>17</v>
      </c>
      <c r="B394" s="92" t="str">
        <f>IF(E394="","",VLOOKUP(E394,[1]PROJECTES!$C$14:$G$5000,2,FALSE))</f>
        <v>ORMAZA</v>
      </c>
      <c r="C394" s="121" t="s">
        <v>197</v>
      </c>
      <c r="D394" s="93" t="str">
        <f>IF(E394="","",VLOOKUP(E394,[1]PROJECTES!$C$14:$G$5000,5,FALSE))</f>
        <v>CC SCADA TEDIS.Net VALL HEBRON v4,0</v>
      </c>
      <c r="E394" s="117">
        <v>4821</v>
      </c>
      <c r="F394" s="95"/>
      <c r="G394" s="96" t="str">
        <f>IF(E394="","",VLOOKUP(E394,[1]PROJECTES!$C$14:$G$5000,4,FALSE))</f>
        <v>OB</v>
      </c>
      <c r="H394" s="118" t="s">
        <v>24</v>
      </c>
      <c r="I394" s="97" t="str">
        <f>IF(H394="","",VLOOKUP(H394,BD!B$2:C$16,2,FALSE))</f>
        <v>E</v>
      </c>
      <c r="J394" s="98">
        <v>43486</v>
      </c>
      <c r="K394" s="135">
        <f t="shared" si="14"/>
        <v>4</v>
      </c>
      <c r="L394" s="99">
        <f t="shared" ca="1" si="15"/>
        <v>-308</v>
      </c>
      <c r="M394" s="93">
        <f>IF(E394="","",VLOOKUP(E394,[1]PROJECTES!$C$14:$Z$5000,21,FALSE))</f>
        <v>43312</v>
      </c>
      <c r="N394" s="100">
        <v>0</v>
      </c>
      <c r="O394" s="72" t="s">
        <v>229</v>
      </c>
      <c r="P394" s="101">
        <v>30</v>
      </c>
      <c r="Q394" s="132" t="s">
        <v>59</v>
      </c>
      <c r="R394" s="131" t="s">
        <v>478</v>
      </c>
      <c r="S394" s="91"/>
    </row>
    <row r="395" spans="1:19" s="104" customFormat="1" ht="12.75" customHeight="1" x14ac:dyDescent="0.25">
      <c r="A395" s="121" t="s">
        <v>24</v>
      </c>
      <c r="B395" s="92" t="str">
        <f>IF(E395="","",VLOOKUP(E395,[1]PROJECTES!$C$14:$G$5000,2,FALSE))</f>
        <v>SITEL</v>
      </c>
      <c r="C395" s="121" t="s">
        <v>181</v>
      </c>
      <c r="D395" s="93" t="str">
        <f>IF(E395="","",VLOOKUP(E395,[1]PROJECTES!$C$14:$G$5000,5,FALSE))</f>
        <v>DESENVOLUPAMENT FW CAP-PRX v8.0</v>
      </c>
      <c r="E395" s="117" t="s">
        <v>493</v>
      </c>
      <c r="F395" s="95"/>
      <c r="G395" s="96" t="str">
        <f>IF(E395="","",VLOOKUP(E395,[1]PROJECTES!$C$14:$G$5000,4,FALSE))</f>
        <v>OB</v>
      </c>
      <c r="H395" s="118" t="s">
        <v>24</v>
      </c>
      <c r="I395" s="97" t="str">
        <f>IF(H395="","",VLOOKUP(H395,BD!B$2:C$16,2,FALSE))</f>
        <v>E</v>
      </c>
      <c r="J395" s="98">
        <v>43486</v>
      </c>
      <c r="K395" s="135">
        <f t="shared" si="14"/>
        <v>4</v>
      </c>
      <c r="L395" s="99">
        <f t="shared" ca="1" si="15"/>
        <v>-96</v>
      </c>
      <c r="M395" s="93">
        <f>IF(E395="","",VLOOKUP(E395,[1]PROJECTES!$C$14:$Z$5000,21,FALSE))</f>
        <v>43524</v>
      </c>
      <c r="N395" s="100">
        <v>3</v>
      </c>
      <c r="O395" s="72" t="s">
        <v>229</v>
      </c>
      <c r="P395" s="101">
        <v>15</v>
      </c>
      <c r="Q395" s="132" t="s">
        <v>15</v>
      </c>
      <c r="R395" s="131" t="s">
        <v>477</v>
      </c>
      <c r="S395" s="91"/>
    </row>
    <row r="396" spans="1:19" s="104" customFormat="1" ht="12.75" customHeight="1" x14ac:dyDescent="0.25">
      <c r="A396" s="121" t="s">
        <v>24</v>
      </c>
      <c r="B396" s="92" t="str">
        <f>IF(E396="","",VLOOKUP(E396,[1]PROJECTES!$C$14:$G$5000,2,FALSE))</f>
        <v>SITEL</v>
      </c>
      <c r="C396" s="121" t="s">
        <v>181</v>
      </c>
      <c r="D396" s="93" t="str">
        <f>IF(E396="","",VLOOKUP(E396,[1]PROJECTES!$C$14:$G$5000,5,FALSE))</f>
        <v>INCAPACITAT LABORAL TRANSITORIA</v>
      </c>
      <c r="E396" s="117" t="s">
        <v>362</v>
      </c>
      <c r="F396" s="95"/>
      <c r="G396" s="96" t="str">
        <f>IF(E396="","",VLOOKUP(E396,[1]PROJECTES!$C$14:$G$5000,4,FALSE))</f>
        <v>OB</v>
      </c>
      <c r="H396" s="118" t="s">
        <v>24</v>
      </c>
      <c r="I396" s="97" t="str">
        <f>IF(H396="","",VLOOKUP(H396,BD!B$2:C$16,2,FALSE))</f>
        <v>E</v>
      </c>
      <c r="J396" s="98">
        <v>43486</v>
      </c>
      <c r="K396" s="135">
        <f t="shared" si="14"/>
        <v>4</v>
      </c>
      <c r="L396" s="99">
        <f t="shared" ca="1" si="15"/>
        <v>210</v>
      </c>
      <c r="M396" s="93">
        <f>IF(E396="","",VLOOKUP(E396,[1]PROJECTES!$C$14:$Z$5000,21,FALSE))</f>
        <v>43830</v>
      </c>
      <c r="N396" s="100">
        <v>4</v>
      </c>
      <c r="O396" s="72" t="s">
        <v>229</v>
      </c>
      <c r="P396" s="101">
        <v>0</v>
      </c>
      <c r="Q396" s="132"/>
      <c r="R396" s="102"/>
      <c r="S396" s="91"/>
    </row>
    <row r="397" spans="1:19" s="104" customFormat="1" ht="12.75" customHeight="1" x14ac:dyDescent="0.25">
      <c r="A397" s="121" t="s">
        <v>17</v>
      </c>
      <c r="B397" s="92" t="str">
        <f>IF(E397="","",VLOOKUP(E397,[1]PROJECTES!$C$14:$G$5000,2,FALSE))</f>
        <v>ORMAZA</v>
      </c>
      <c r="C397" s="121" t="s">
        <v>425</v>
      </c>
      <c r="D397" s="93" t="str">
        <f>IF(E397="","",VLOOKUP(E397,[1]PROJECTES!$C$14:$G$5000,5,FALSE))</f>
        <v>Inst. y PEM CC SCADA TEDIS.Net MUSEO LOUVRE v1.0</v>
      </c>
      <c r="E397" s="117">
        <v>4974</v>
      </c>
      <c r="F397" s="95"/>
      <c r="G397" s="96" t="str">
        <f>IF(E397="","",VLOOKUP(E397,[1]PROJECTES!$C$14:$G$5000,4,FALSE))</f>
        <v>OB</v>
      </c>
      <c r="H397" s="118" t="s">
        <v>44</v>
      </c>
      <c r="I397" s="97" t="str">
        <f>IF(H397="","",VLOOKUP(H397,BD!B$2:C$16,2,FALSE))</f>
        <v>E</v>
      </c>
      <c r="J397" s="98">
        <v>43486</v>
      </c>
      <c r="K397" s="135">
        <f t="shared" si="14"/>
        <v>4</v>
      </c>
      <c r="L397" s="99">
        <f t="shared" ca="1" si="15"/>
        <v>-197</v>
      </c>
      <c r="M397" s="93">
        <f>IF(E397="","",VLOOKUP(E397,[1]PROJECTES!$C$14:$Z$5000,21,FALSE))</f>
        <v>43423</v>
      </c>
      <c r="N397" s="100">
        <v>1</v>
      </c>
      <c r="O397" s="72" t="s">
        <v>229</v>
      </c>
      <c r="P397" s="101">
        <v>0</v>
      </c>
      <c r="Q397" s="132" t="s">
        <v>40</v>
      </c>
      <c r="R397" s="131" t="s">
        <v>622</v>
      </c>
      <c r="S397" s="91"/>
    </row>
    <row r="398" spans="1:19" s="104" customFormat="1" ht="12.75" customHeight="1" x14ac:dyDescent="0.25">
      <c r="A398" s="121"/>
      <c r="B398" s="92" t="str">
        <f>IF(E398="","",VLOOKUP(E398,[1]PROJECTES!$C$14:$G$5000,2,FALSE))</f>
        <v>SITEL</v>
      </c>
      <c r="C398" s="121"/>
      <c r="D398" s="93" t="str">
        <f>IF(E398="","",VLOOKUP(E398,[1]PROJECTES!$C$14:$G$5000,5,FALSE))</f>
        <v>PENDENT D'ASSIGNAR</v>
      </c>
      <c r="E398" s="117" t="s">
        <v>278</v>
      </c>
      <c r="F398" s="95"/>
      <c r="G398" s="96" t="str">
        <f>IF(E398="","",VLOOKUP(E398,[1]PROJECTES!$C$14:$G$5000,4,FALSE))</f>
        <v>OB</v>
      </c>
      <c r="H398" s="118" t="s">
        <v>44</v>
      </c>
      <c r="I398" s="97" t="str">
        <f>IF(H398="","",VLOOKUP(H398,BD!B$2:C$16,2,FALSE))</f>
        <v>E</v>
      </c>
      <c r="J398" s="98">
        <v>43486</v>
      </c>
      <c r="K398" s="135">
        <f t="shared" si="14"/>
        <v>4</v>
      </c>
      <c r="L398" s="99">
        <f t="shared" ca="1" si="15"/>
        <v>210</v>
      </c>
      <c r="M398" s="93">
        <f>IF(E398="","",VLOOKUP(E398,[1]PROJECTES!$C$14:$Z$5000,21,FALSE))</f>
        <v>43830</v>
      </c>
      <c r="N398" s="100"/>
      <c r="O398" s="72" t="s">
        <v>229</v>
      </c>
      <c r="P398" s="101"/>
      <c r="Q398" s="132"/>
      <c r="R398" s="102"/>
      <c r="S398" s="91"/>
    </row>
    <row r="399" spans="1:19" s="104" customFormat="1" ht="12.75" customHeight="1" x14ac:dyDescent="0.25">
      <c r="A399" s="121" t="s">
        <v>44</v>
      </c>
      <c r="B399" s="92" t="str">
        <f>IF(E399="","",VLOOKUP(E399,[1]PROJECTES!$C$14:$G$5000,2,FALSE))</f>
        <v>ATAING</v>
      </c>
      <c r="C399" s="121" t="s">
        <v>62</v>
      </c>
      <c r="D399" s="93" t="str">
        <f>IF(E399="","",VLOOKUP(E399,[1]PROJECTES!$C$14:$G$5000,5,FALSE))</f>
        <v>Inst. y PEM CCSat ATAIN v12.0</v>
      </c>
      <c r="E399" s="117">
        <v>5122</v>
      </c>
      <c r="F399" s="95"/>
      <c r="G399" s="96" t="str">
        <f>IF(E399="","",VLOOKUP(E399,[1]PROJECTES!$C$14:$G$5000,4,FALSE))</f>
        <v>TA</v>
      </c>
      <c r="H399" s="118" t="s">
        <v>44</v>
      </c>
      <c r="I399" s="97" t="str">
        <f>IF(H399="","",VLOOKUP(H399,BD!B$2:C$16,2,FALSE))</f>
        <v>E</v>
      </c>
      <c r="J399" s="98">
        <v>43486</v>
      </c>
      <c r="K399" s="135">
        <f t="shared" si="14"/>
        <v>4</v>
      </c>
      <c r="L399" s="99" t="str">
        <f t="shared" ca="1" si="15"/>
        <v>-</v>
      </c>
      <c r="M399" s="93">
        <f>IF(E399="","",VLOOKUP(E399,[1]PROJECTES!$C$14:$Z$5000,21,FALSE))</f>
        <v>43496</v>
      </c>
      <c r="N399" s="100">
        <v>1</v>
      </c>
      <c r="O399" s="72" t="s">
        <v>229</v>
      </c>
      <c r="P399" s="101">
        <v>0</v>
      </c>
      <c r="Q399" s="132" t="s">
        <v>59</v>
      </c>
      <c r="R399" s="131" t="s">
        <v>857</v>
      </c>
      <c r="S399" s="91"/>
    </row>
    <row r="400" spans="1:19" s="104" customFormat="1" ht="12.75" customHeight="1" x14ac:dyDescent="0.25">
      <c r="A400" s="121"/>
      <c r="B400" s="92" t="str">
        <f>IF(E400="","",VLOOKUP(E400,[1]PROJECTES!$C$14:$G$5000,2,FALSE))</f>
        <v>SITEL</v>
      </c>
      <c r="C400" s="121"/>
      <c r="D400" s="93" t="str">
        <f>IF(E400="","",VLOOKUP(E400,[1]PROJECTES!$C$14:$G$5000,5,FALSE))</f>
        <v>PENDENT D'ASSIGNAR</v>
      </c>
      <c r="E400" s="117" t="s">
        <v>278</v>
      </c>
      <c r="F400" s="95"/>
      <c r="G400" s="96" t="str">
        <f>IF(E400="","",VLOOKUP(E400,[1]PROJECTES!$C$14:$G$5000,4,FALSE))</f>
        <v>OB</v>
      </c>
      <c r="H400" s="118" t="s">
        <v>44</v>
      </c>
      <c r="I400" s="97" t="str">
        <f>IF(H400="","",VLOOKUP(H400,BD!B$2:C$16,2,FALSE))</f>
        <v>E</v>
      </c>
      <c r="J400" s="98">
        <v>43486</v>
      </c>
      <c r="K400" s="135">
        <f t="shared" si="14"/>
        <v>4</v>
      </c>
      <c r="L400" s="99">
        <f t="shared" ca="1" si="15"/>
        <v>210</v>
      </c>
      <c r="M400" s="93">
        <f>IF(E400="","",VLOOKUP(E400,[1]PROJECTES!$C$14:$Z$5000,21,FALSE))</f>
        <v>43830</v>
      </c>
      <c r="N400" s="100"/>
      <c r="O400" s="72" t="s">
        <v>229</v>
      </c>
      <c r="P400" s="101"/>
      <c r="Q400" s="132"/>
      <c r="R400" s="102"/>
      <c r="S400" s="91"/>
    </row>
    <row r="401" spans="1:19" s="104" customFormat="1" ht="12.75" customHeight="1" x14ac:dyDescent="0.25">
      <c r="A401" s="121"/>
      <c r="B401" s="92" t="str">
        <f>IF(E401="","",VLOOKUP(E401,[1]PROJECTES!$C$14:$G$5000,2,FALSE))</f>
        <v>SITEL</v>
      </c>
      <c r="C401" s="121"/>
      <c r="D401" s="93" t="str">
        <f>IF(E401="","",VLOOKUP(E401,[1]PROJECTES!$C$14:$G$5000,5,FALSE))</f>
        <v>PENDENT D'ASSIGNAR</v>
      </c>
      <c r="E401" s="117" t="s">
        <v>278</v>
      </c>
      <c r="F401" s="95"/>
      <c r="G401" s="96" t="str">
        <f>IF(E401="","",VLOOKUP(E401,[1]PROJECTES!$C$14:$G$5000,4,FALSE))</f>
        <v>OB</v>
      </c>
      <c r="H401" s="118" t="s">
        <v>44</v>
      </c>
      <c r="I401" s="97" t="str">
        <f>IF(H401="","",VLOOKUP(H401,BD!B$2:C$16,2,FALSE))</f>
        <v>E</v>
      </c>
      <c r="J401" s="98">
        <v>43486</v>
      </c>
      <c r="K401" s="135">
        <f t="shared" si="14"/>
        <v>4</v>
      </c>
      <c r="L401" s="99">
        <f t="shared" ca="1" si="15"/>
        <v>210</v>
      </c>
      <c r="M401" s="93">
        <f>IF(E401="","",VLOOKUP(E401,[1]PROJECTES!$C$14:$Z$5000,21,FALSE))</f>
        <v>43830</v>
      </c>
      <c r="N401" s="100"/>
      <c r="O401" s="72" t="s">
        <v>229</v>
      </c>
      <c r="P401" s="101"/>
      <c r="Q401" s="132"/>
      <c r="R401" s="102"/>
      <c r="S401" s="91"/>
    </row>
    <row r="402" spans="1:19" s="104" customFormat="1" ht="12.75" customHeight="1" x14ac:dyDescent="0.25">
      <c r="A402" s="121"/>
      <c r="B402" s="92" t="str">
        <f>IF(E402="","",VLOOKUP(E402,[1]PROJECTES!$C$14:$G$5000,2,FALSE))</f>
        <v>SITEL</v>
      </c>
      <c r="C402" s="121"/>
      <c r="D402" s="93" t="str">
        <f>IF(E402="","",VLOOKUP(E402,[1]PROJECTES!$C$14:$G$5000,5,FALSE))</f>
        <v>PENDENT D'ASSIGNAR</v>
      </c>
      <c r="E402" s="117" t="s">
        <v>278</v>
      </c>
      <c r="F402" s="95"/>
      <c r="G402" s="96" t="str">
        <f>IF(E402="","",VLOOKUP(E402,[1]PROJECTES!$C$14:$G$5000,4,FALSE))</f>
        <v>OB</v>
      </c>
      <c r="H402" s="118" t="s">
        <v>44</v>
      </c>
      <c r="I402" s="97" t="str">
        <f>IF(H402="","",VLOOKUP(H402,BD!B$2:C$16,2,FALSE))</f>
        <v>E</v>
      </c>
      <c r="J402" s="98">
        <v>43486</v>
      </c>
      <c r="K402" s="135">
        <f t="shared" si="14"/>
        <v>4</v>
      </c>
      <c r="L402" s="99">
        <f t="shared" ca="1" si="15"/>
        <v>210</v>
      </c>
      <c r="M402" s="93">
        <f>IF(E402="","",VLOOKUP(E402,[1]PROJECTES!$C$14:$Z$5000,21,FALSE))</f>
        <v>43830</v>
      </c>
      <c r="N402" s="100"/>
      <c r="O402" s="72" t="s">
        <v>229</v>
      </c>
      <c r="P402" s="101"/>
      <c r="Q402" s="132"/>
      <c r="R402" s="102"/>
      <c r="S402" s="91"/>
    </row>
    <row r="403" spans="1:19" s="104" customFormat="1" ht="12.75" customHeight="1" x14ac:dyDescent="0.25">
      <c r="A403" s="121" t="s">
        <v>35</v>
      </c>
      <c r="B403" s="92" t="str">
        <f>IF(E403="","",VLOOKUP(E403,[1]PROJECTES!$C$14:$G$5000,2,FALSE))</f>
        <v>SITEL</v>
      </c>
      <c r="C403" s="121" t="s">
        <v>181</v>
      </c>
      <c r="D403" s="93" t="str">
        <f>IF(E403="","",VLOOKUP(E403,[1]PROJECTES!$C$14:$G$5000,5,FALSE))</f>
        <v>INCAPACITAT LABORAL TRANSITORIA</v>
      </c>
      <c r="E403" s="117" t="s">
        <v>362</v>
      </c>
      <c r="F403" s="95"/>
      <c r="G403" s="96" t="str">
        <f>IF(E403="","",VLOOKUP(E403,[1]PROJECTES!$C$14:$G$5000,4,FALSE))</f>
        <v>OB</v>
      </c>
      <c r="H403" s="118" t="s">
        <v>35</v>
      </c>
      <c r="I403" s="97" t="str">
        <f>IF(H403="","",VLOOKUP(H403,BD!B$2:C$16,2,FALSE))</f>
        <v>E</v>
      </c>
      <c r="J403" s="98">
        <v>43487</v>
      </c>
      <c r="K403" s="135">
        <f t="shared" si="14"/>
        <v>4</v>
      </c>
      <c r="L403" s="99">
        <f t="shared" ca="1" si="15"/>
        <v>210</v>
      </c>
      <c r="M403" s="93">
        <f>IF(E403="","",VLOOKUP(E403,[1]PROJECTES!$C$14:$Z$5000,21,FALSE))</f>
        <v>43830</v>
      </c>
      <c r="N403" s="100">
        <v>8</v>
      </c>
      <c r="O403" s="72" t="s">
        <v>229</v>
      </c>
      <c r="P403" s="101">
        <v>0</v>
      </c>
      <c r="Q403" s="132" t="s">
        <v>360</v>
      </c>
      <c r="R403" s="102"/>
      <c r="S403" s="91"/>
    </row>
    <row r="404" spans="1:19" s="104" customFormat="1" ht="12.75" customHeight="1" x14ac:dyDescent="0.25">
      <c r="A404" s="121" t="s">
        <v>21</v>
      </c>
      <c r="B404" s="92" t="str">
        <f>IF(E404="","",VLOOKUP(E404,[1]PROJECTES!$C$14:$G$5000,2,FALSE))</f>
        <v>SITEL</v>
      </c>
      <c r="C404" s="121" t="s">
        <v>74</v>
      </c>
      <c r="D404" s="93" t="str">
        <f>IF(E404="","",VLOOKUP(E404,[1]PROJECTES!$C$14:$G$5000,5,FALSE))</f>
        <v>75 x CPU CAP32 v2,0</v>
      </c>
      <c r="E404" s="117">
        <v>4910</v>
      </c>
      <c r="F404" s="95"/>
      <c r="G404" s="96" t="str">
        <f>IF(E404="","",VLOOKUP(E404,[1]PROJECTES!$C$14:$G$5000,4,FALSE))</f>
        <v>TA</v>
      </c>
      <c r="H404" s="118" t="s">
        <v>21</v>
      </c>
      <c r="I404" s="97" t="str">
        <f>IF(H404="","",VLOOKUP(H404,BD!B$2:C$16,2,FALSE))</f>
        <v>P</v>
      </c>
      <c r="J404" s="98">
        <v>43487</v>
      </c>
      <c r="K404" s="135">
        <f t="shared" si="14"/>
        <v>4</v>
      </c>
      <c r="L404" s="99" t="str">
        <f t="shared" ca="1" si="15"/>
        <v>-</v>
      </c>
      <c r="M404" s="93">
        <f>IF(E404="","",VLOOKUP(E404,[1]PROJECTES!$C$14:$Z$5000,21,FALSE))</f>
        <v>43500</v>
      </c>
      <c r="N404" s="100">
        <v>0</v>
      </c>
      <c r="O404" s="72" t="s">
        <v>229</v>
      </c>
      <c r="P404" s="101">
        <v>45</v>
      </c>
      <c r="Q404" s="132" t="s">
        <v>65</v>
      </c>
      <c r="R404" s="102" t="s">
        <v>504</v>
      </c>
      <c r="S404" s="91"/>
    </row>
    <row r="405" spans="1:19" s="104" customFormat="1" ht="12.75" customHeight="1" x14ac:dyDescent="0.25">
      <c r="A405" s="121" t="s">
        <v>21</v>
      </c>
      <c r="B405" s="92" t="str">
        <f>IF(E405="","",VLOOKUP(E405,[1]PROJECTES!$C$14:$G$5000,2,FALSE))</f>
        <v>SITEL</v>
      </c>
      <c r="C405" s="121" t="s">
        <v>74</v>
      </c>
      <c r="D405" s="93" t="str">
        <f>IF(E405="","",VLOOKUP(E405,[1]PROJECTES!$C$14:$G$5000,5,FALSE))</f>
        <v>30 x CES-48 CAP32 v2.5</v>
      </c>
      <c r="E405" s="117">
        <v>4911</v>
      </c>
      <c r="F405" s="95"/>
      <c r="G405" s="96" t="str">
        <f>IF(E405="","",VLOOKUP(E405,[1]PROJECTES!$C$14:$G$5000,4,FALSE))</f>
        <v>TA</v>
      </c>
      <c r="H405" s="118" t="s">
        <v>21</v>
      </c>
      <c r="I405" s="97" t="str">
        <f>IF(H405="","",VLOOKUP(H405,BD!B$2:C$16,2,FALSE))</f>
        <v>P</v>
      </c>
      <c r="J405" s="98">
        <v>43487</v>
      </c>
      <c r="K405" s="135">
        <f t="shared" si="14"/>
        <v>4</v>
      </c>
      <c r="L405" s="99" t="str">
        <f t="shared" ca="1" si="15"/>
        <v>-</v>
      </c>
      <c r="M405" s="93">
        <f>IF(E405="","",VLOOKUP(E405,[1]PROJECTES!$C$14:$Z$5000,21,FALSE))</f>
        <v>43495</v>
      </c>
      <c r="N405" s="100">
        <v>0</v>
      </c>
      <c r="O405" s="72" t="s">
        <v>229</v>
      </c>
      <c r="P405" s="101">
        <v>50</v>
      </c>
      <c r="Q405" s="132" t="s">
        <v>65</v>
      </c>
      <c r="R405" s="102" t="s">
        <v>505</v>
      </c>
      <c r="S405" s="91"/>
    </row>
    <row r="406" spans="1:19" s="104" customFormat="1" ht="12.75" customHeight="1" x14ac:dyDescent="0.25">
      <c r="A406" s="121" t="s">
        <v>21</v>
      </c>
      <c r="B406" s="92" t="str">
        <f>IF(E406="","",VLOOKUP(E406,[1]PROJECTES!$C$14:$G$5000,2,FALSE))</f>
        <v>SITEL</v>
      </c>
      <c r="C406" s="121" t="s">
        <v>74</v>
      </c>
      <c r="D406" s="93" t="str">
        <f>IF(E406="","",VLOOKUP(E406,[1]PROJECTES!$C$14:$G$5000,5,FALSE))</f>
        <v>40 x RTU CAP32-48 v2.5</v>
      </c>
      <c r="E406" s="117">
        <v>4909</v>
      </c>
      <c r="F406" s="95"/>
      <c r="G406" s="96" t="str">
        <f>IF(E406="","",VLOOKUP(E406,[1]PROJECTES!$C$14:$G$5000,4,FALSE))</f>
        <v>TA</v>
      </c>
      <c r="H406" s="118" t="s">
        <v>21</v>
      </c>
      <c r="I406" s="97" t="str">
        <f>IF(H406="","",VLOOKUP(H406,BD!B$2:C$16,2,FALSE))</f>
        <v>P</v>
      </c>
      <c r="J406" s="98">
        <v>43487</v>
      </c>
      <c r="K406" s="135">
        <f t="shared" si="14"/>
        <v>4</v>
      </c>
      <c r="L406" s="99" t="str">
        <f t="shared" ca="1" si="15"/>
        <v>-</v>
      </c>
      <c r="M406" s="93">
        <f>IF(E406="","",VLOOKUP(E406,[1]PROJECTES!$C$14:$Z$5000,21,FALSE))</f>
        <v>43500</v>
      </c>
      <c r="N406" s="100">
        <v>0</v>
      </c>
      <c r="O406" s="72" t="s">
        <v>229</v>
      </c>
      <c r="P406" s="101">
        <v>35</v>
      </c>
      <c r="Q406" s="132" t="s">
        <v>51</v>
      </c>
      <c r="R406" s="102" t="s">
        <v>365</v>
      </c>
      <c r="S406" s="91"/>
    </row>
    <row r="407" spans="1:19" s="104" customFormat="1" ht="12.75" customHeight="1" x14ac:dyDescent="0.25">
      <c r="A407" s="121" t="s">
        <v>21</v>
      </c>
      <c r="B407" s="92" t="str">
        <f>IF(E407="","",VLOOKUP(E407,[1]PROJECTES!$C$14:$G$5000,2,FALSE))</f>
        <v>SITEL</v>
      </c>
      <c r="C407" s="121" t="s">
        <v>74</v>
      </c>
      <c r="D407" s="93" t="str">
        <f>IF(E407="","",VLOOKUP(E407,[1]PROJECTES!$C$14:$G$5000,5,FALSE))</f>
        <v>75 x CPU CAP32 v2,0</v>
      </c>
      <c r="E407" s="117">
        <v>4910</v>
      </c>
      <c r="F407" s="95"/>
      <c r="G407" s="96" t="str">
        <f>IF(E407="","",VLOOKUP(E407,[1]PROJECTES!$C$14:$G$5000,4,FALSE))</f>
        <v>TA</v>
      </c>
      <c r="H407" s="118" t="s">
        <v>21</v>
      </c>
      <c r="I407" s="97" t="str">
        <f>IF(H407="","",VLOOKUP(H407,BD!B$2:C$16,2,FALSE))</f>
        <v>P</v>
      </c>
      <c r="J407" s="98">
        <v>43487</v>
      </c>
      <c r="K407" s="135">
        <f t="shared" si="14"/>
        <v>4</v>
      </c>
      <c r="L407" s="99" t="str">
        <f t="shared" ca="1" si="15"/>
        <v>-</v>
      </c>
      <c r="M407" s="93">
        <f>IF(E407="","",VLOOKUP(E407,[1]PROJECTES!$C$14:$Z$5000,21,FALSE))</f>
        <v>43500</v>
      </c>
      <c r="N407" s="100">
        <v>0</v>
      </c>
      <c r="O407" s="72" t="s">
        <v>229</v>
      </c>
      <c r="P407" s="101">
        <v>5</v>
      </c>
      <c r="Q407" s="132" t="s">
        <v>49</v>
      </c>
      <c r="R407" s="102" t="s">
        <v>506</v>
      </c>
      <c r="S407" s="91"/>
    </row>
    <row r="408" spans="1:19" s="104" customFormat="1" ht="12.75" customHeight="1" x14ac:dyDescent="0.25">
      <c r="A408" s="121" t="s">
        <v>21</v>
      </c>
      <c r="B408" s="92" t="str">
        <f>IF(E408="","",VLOOKUP(E408,[1]PROJECTES!$C$14:$G$5000,2,FALSE))</f>
        <v>SITEL</v>
      </c>
      <c r="C408" s="121" t="s">
        <v>181</v>
      </c>
      <c r="D408" s="93" t="str">
        <f>IF(E408="","",VLOOKUP(E408,[1]PROJECTES!$C$14:$G$5000,5,FALSE))</f>
        <v>GESTIO DE MAGATZEM</v>
      </c>
      <c r="E408" s="117" t="s">
        <v>363</v>
      </c>
      <c r="F408" s="95"/>
      <c r="G408" s="96" t="str">
        <f>IF(E408="","",VLOOKUP(E408,[1]PROJECTES!$C$14:$G$5000,4,FALSE))</f>
        <v>OB</v>
      </c>
      <c r="H408" s="118" t="s">
        <v>21</v>
      </c>
      <c r="I408" s="97" t="str">
        <f>IF(H408="","",VLOOKUP(H408,BD!B$2:C$16,2,FALSE))</f>
        <v>P</v>
      </c>
      <c r="J408" s="98">
        <v>43487</v>
      </c>
      <c r="K408" s="135">
        <f t="shared" si="14"/>
        <v>4</v>
      </c>
      <c r="L408" s="99">
        <f t="shared" ca="1" si="15"/>
        <v>210</v>
      </c>
      <c r="M408" s="93">
        <f>IF(E408="","",VLOOKUP(E408,[1]PROJECTES!$C$14:$Z$5000,21,FALSE))</f>
        <v>43830</v>
      </c>
      <c r="N408" s="100">
        <v>2</v>
      </c>
      <c r="O408" s="72" t="s">
        <v>229</v>
      </c>
      <c r="P408" s="101">
        <v>25</v>
      </c>
      <c r="Q408" s="132" t="s">
        <v>49</v>
      </c>
      <c r="R408" s="102" t="s">
        <v>507</v>
      </c>
      <c r="S408" s="91"/>
    </row>
    <row r="409" spans="1:19" s="104" customFormat="1" ht="12.75" customHeight="1" x14ac:dyDescent="0.25">
      <c r="A409" s="121" t="s">
        <v>17</v>
      </c>
      <c r="B409" s="92" t="str">
        <f>IF(E409="","",VLOOKUP(E409,[1]PROJECTES!$C$14:$G$5000,2,FALSE))</f>
        <v>ORMAZA</v>
      </c>
      <c r="C409" s="121" t="s">
        <v>425</v>
      </c>
      <c r="D409" s="93" t="str">
        <f>IF(E409="","",VLOOKUP(E409,[1]PROJECTES!$C$14:$G$5000,5,FALSE))</f>
        <v>CC SCADA TEDIS.Net MUSEO LOUVRE v1.0</v>
      </c>
      <c r="E409" s="117">
        <v>4973</v>
      </c>
      <c r="F409" s="95"/>
      <c r="G409" s="96" t="str">
        <f>IF(E409="","",VLOOKUP(E409,[1]PROJECTES!$C$14:$G$5000,4,FALSE))</f>
        <v>OB</v>
      </c>
      <c r="H409" s="118" t="s">
        <v>21</v>
      </c>
      <c r="I409" s="97" t="str">
        <f>IF(H409="","",VLOOKUP(H409,BD!B$2:C$16,2,FALSE))</f>
        <v>P</v>
      </c>
      <c r="J409" s="98">
        <v>43487</v>
      </c>
      <c r="K409" s="135">
        <f t="shared" si="14"/>
        <v>4</v>
      </c>
      <c r="L409" s="99">
        <f t="shared" ca="1" si="15"/>
        <v>-197</v>
      </c>
      <c r="M409" s="93">
        <f>IF(E409="","",VLOOKUP(E409,[1]PROJECTES!$C$14:$Z$5000,21,FALSE))</f>
        <v>43423</v>
      </c>
      <c r="N409" s="100">
        <v>0</v>
      </c>
      <c r="O409" s="72" t="s">
        <v>229</v>
      </c>
      <c r="P409" s="101">
        <v>35</v>
      </c>
      <c r="Q409" s="132" t="s">
        <v>49</v>
      </c>
      <c r="R409" s="102" t="s">
        <v>508</v>
      </c>
      <c r="S409" s="91"/>
    </row>
    <row r="410" spans="1:19" s="104" customFormat="1" ht="12.75" customHeight="1" x14ac:dyDescent="0.25">
      <c r="A410" s="121" t="s">
        <v>47</v>
      </c>
      <c r="B410" s="92" t="str">
        <f>IF(E410="","",VLOOKUP(E410,[1]PROJECTES!$C$14:$G$5000,2,FALSE))</f>
        <v>DIELBE</v>
      </c>
      <c r="C410" s="121" t="s">
        <v>74</v>
      </c>
      <c r="D410" s="93" t="str">
        <f>IF(E410="","",VLOOKUP(E410,[1]PROJECTES!$C$14:$G$5000,5,FALSE))</f>
        <v>CC SCADA TEDIS.Net BERMEJALES v1.0</v>
      </c>
      <c r="E410" s="117">
        <v>4868</v>
      </c>
      <c r="F410" s="95"/>
      <c r="G410" s="96" t="str">
        <f>IF(E410="","",VLOOKUP(E410,[1]PROJECTES!$C$14:$G$5000,4,FALSE))</f>
        <v>TA</v>
      </c>
      <c r="H410" s="118" t="s">
        <v>47</v>
      </c>
      <c r="I410" s="97" t="str">
        <f>IF(H410="","",VLOOKUP(H410,BD!B$2:C$16,2,FALSE))</f>
        <v>E</v>
      </c>
      <c r="J410" s="98">
        <v>43487</v>
      </c>
      <c r="K410" s="135">
        <f t="shared" si="14"/>
        <v>4</v>
      </c>
      <c r="L410" s="99" t="str">
        <f t="shared" ca="1" si="15"/>
        <v>-</v>
      </c>
      <c r="M410" s="93">
        <f>IF(E410="","",VLOOKUP(E410,[1]PROJECTES!$C$14:$Z$5000,21,FALSE))</f>
        <v>43489</v>
      </c>
      <c r="N410" s="100">
        <v>1</v>
      </c>
      <c r="O410" s="72" t="s">
        <v>229</v>
      </c>
      <c r="P410" s="101">
        <v>0</v>
      </c>
      <c r="Q410" s="132" t="s">
        <v>59</v>
      </c>
      <c r="R410" s="131" t="s">
        <v>510</v>
      </c>
      <c r="S410" s="91"/>
    </row>
    <row r="411" spans="1:19" s="104" customFormat="1" ht="12.75" customHeight="1" x14ac:dyDescent="0.25">
      <c r="A411" s="121" t="s">
        <v>47</v>
      </c>
      <c r="B411" s="92" t="str">
        <f>IF(E411="","",VLOOKUP(E411,[1]PROJECTES!$C$14:$G$5000,2,FALSE))</f>
        <v>ELECON</v>
      </c>
      <c r="C411" s="121" t="s">
        <v>92</v>
      </c>
      <c r="D411" s="93" t="str">
        <f>IF(E411="","",VLOOKUP(E411,[1]PROJECTES!$C$14:$G$5000,5,FALSE))</f>
        <v>CC SCADA TEDIS.Net CONILENSE v1.1</v>
      </c>
      <c r="E411" s="117">
        <v>5013</v>
      </c>
      <c r="F411" s="95"/>
      <c r="G411" s="96" t="str">
        <f>IF(E411="","",VLOOKUP(E411,[1]PROJECTES!$C$14:$G$5000,4,FALSE))</f>
        <v>OB</v>
      </c>
      <c r="H411" s="118" t="s">
        <v>47</v>
      </c>
      <c r="I411" s="97" t="str">
        <f>IF(H411="","",VLOOKUP(H411,BD!B$2:C$16,2,FALSE))</f>
        <v>E</v>
      </c>
      <c r="J411" s="98">
        <v>43487</v>
      </c>
      <c r="K411" s="135">
        <f t="shared" si="14"/>
        <v>4</v>
      </c>
      <c r="L411" s="99">
        <f t="shared" ca="1" si="15"/>
        <v>-179</v>
      </c>
      <c r="M411" s="93">
        <f>IF(E411="","",VLOOKUP(E411,[1]PROJECTES!$C$14:$Z$5000,21,FALSE))</f>
        <v>43441</v>
      </c>
      <c r="N411" s="100">
        <v>3</v>
      </c>
      <c r="O411" s="72" t="s">
        <v>229</v>
      </c>
      <c r="P411" s="101">
        <v>0</v>
      </c>
      <c r="Q411" s="132" t="s">
        <v>7</v>
      </c>
      <c r="R411" s="131" t="s">
        <v>511</v>
      </c>
      <c r="S411" s="91"/>
    </row>
    <row r="412" spans="1:19" s="104" customFormat="1" ht="12.75" customHeight="1" x14ac:dyDescent="0.25">
      <c r="A412" s="121" t="s">
        <v>47</v>
      </c>
      <c r="B412" s="92" t="str">
        <f>IF(E412="","",VLOOKUP(E412,[1]PROJECTES!$C$14:$G$5000,2,FALSE))</f>
        <v>INPPOZ</v>
      </c>
      <c r="C412" s="121" t="s">
        <v>149</v>
      </c>
      <c r="D412" s="93" t="str">
        <f>IF(E412="","",VLOOKUP(E412,[1]PROJECTES!$C$14:$G$5000,5,FALSE))</f>
        <v>CC SCADA TEDIS.Net PECUARIAS v2.1</v>
      </c>
      <c r="E412" s="117">
        <v>4976</v>
      </c>
      <c r="F412" s="95"/>
      <c r="G412" s="96" t="str">
        <f>IF(E412="","",VLOOKUP(E412,[1]PROJECTES!$C$14:$G$5000,4,FALSE))</f>
        <v>TA</v>
      </c>
      <c r="H412" s="118" t="s">
        <v>47</v>
      </c>
      <c r="I412" s="97" t="str">
        <f>IF(H412="","",VLOOKUP(H412,BD!B$2:C$16,2,FALSE))</f>
        <v>E</v>
      </c>
      <c r="J412" s="98">
        <v>43487</v>
      </c>
      <c r="K412" s="135">
        <f t="shared" si="14"/>
        <v>4</v>
      </c>
      <c r="L412" s="99" t="str">
        <f t="shared" ca="1" si="15"/>
        <v>-</v>
      </c>
      <c r="M412" s="93">
        <f>IF(E412="","",VLOOKUP(E412,[1]PROJECTES!$C$14:$Z$5000,21,FALSE))</f>
        <v>43518</v>
      </c>
      <c r="N412" s="100">
        <v>1</v>
      </c>
      <c r="O412" s="72" t="s">
        <v>229</v>
      </c>
      <c r="P412" s="101">
        <v>30</v>
      </c>
      <c r="Q412" s="132" t="s">
        <v>40</v>
      </c>
      <c r="R412" s="131" t="s">
        <v>512</v>
      </c>
      <c r="S412" s="91"/>
    </row>
    <row r="413" spans="1:19" s="104" customFormat="1" ht="12.75" customHeight="1" x14ac:dyDescent="0.25">
      <c r="A413" s="121" t="s">
        <v>21</v>
      </c>
      <c r="B413" s="92" t="str">
        <f>IF(E413="","",VLOOKUP(E413,[1]PROJECTES!$C$14:$G$5000,2,FALSE))</f>
        <v>EYPESA</v>
      </c>
      <c r="C413" s="121" t="s">
        <v>106</v>
      </c>
      <c r="D413" s="93" t="str">
        <f>IF(E413="","",VLOOKUP(E413,[1]PROJECTES!$C$14:$G$5000,5,FALSE))</f>
        <v xml:space="preserve">Reparacio RTU S.E. AMETLLA </v>
      </c>
      <c r="E413" s="117">
        <v>5117</v>
      </c>
      <c r="F413" s="95"/>
      <c r="G413" s="96" t="str">
        <f>IF(E413="","",VLOOKUP(E413,[1]PROJECTES!$C$14:$G$5000,4,FALSE))</f>
        <v>TA</v>
      </c>
      <c r="H413" s="118" t="s">
        <v>21</v>
      </c>
      <c r="I413" s="97" t="str">
        <f>IF(H413="","",VLOOKUP(H413,BD!B$2:C$16,2,FALSE))</f>
        <v>P</v>
      </c>
      <c r="J413" s="98">
        <v>43487</v>
      </c>
      <c r="K413" s="135">
        <f t="shared" si="14"/>
        <v>4</v>
      </c>
      <c r="L413" s="99" t="str">
        <f t="shared" ca="1" si="15"/>
        <v>-</v>
      </c>
      <c r="M413" s="93">
        <f>IF(E413="","",VLOOKUP(E413,[1]PROJECTES!$C$14:$Z$5000,21,FALSE))</f>
        <v>43490</v>
      </c>
      <c r="N413" s="100">
        <v>0</v>
      </c>
      <c r="O413" s="72" t="s">
        <v>229</v>
      </c>
      <c r="P413" s="101">
        <v>30</v>
      </c>
      <c r="Q413" s="132" t="s">
        <v>49</v>
      </c>
      <c r="R413" s="102" t="s">
        <v>513</v>
      </c>
      <c r="S413" s="91"/>
    </row>
    <row r="414" spans="1:19" s="104" customFormat="1" ht="12.75" customHeight="1" x14ac:dyDescent="0.25">
      <c r="A414" s="121" t="s">
        <v>21</v>
      </c>
      <c r="B414" s="92" t="str">
        <f>IF(E414="","",VLOOKUP(E414,[1]PROJECTES!$C$14:$G$5000,2,FALSE))</f>
        <v>SITEL</v>
      </c>
      <c r="C414" s="121" t="s">
        <v>148</v>
      </c>
      <c r="D414" s="93" t="str">
        <f>IF(E414="","",VLOOKUP(E414,[1]PROJECTES!$C$14:$G$5000,5,FALSE))</f>
        <v>GESTIO DE MAGATZEM</v>
      </c>
      <c r="E414" s="117" t="s">
        <v>363</v>
      </c>
      <c r="F414" s="95"/>
      <c r="G414" s="96" t="str">
        <f>IF(E414="","",VLOOKUP(E414,[1]PROJECTES!$C$14:$G$5000,4,FALSE))</f>
        <v>OB</v>
      </c>
      <c r="H414" s="118" t="s">
        <v>21</v>
      </c>
      <c r="I414" s="97" t="str">
        <f>IF(H414="","",VLOOKUP(H414,BD!B$2:C$16,2,FALSE))</f>
        <v>P</v>
      </c>
      <c r="J414" s="123">
        <v>43487</v>
      </c>
      <c r="K414" s="135">
        <f t="shared" si="14"/>
        <v>4</v>
      </c>
      <c r="L414" s="99">
        <f t="shared" ca="1" si="15"/>
        <v>210</v>
      </c>
      <c r="M414" s="93">
        <f>IF(E414="","",VLOOKUP(E414,[1]PROJECTES!$C$14:$Z$5000,21,FALSE))</f>
        <v>43830</v>
      </c>
      <c r="N414" s="100">
        <v>0</v>
      </c>
      <c r="O414" s="72" t="s">
        <v>229</v>
      </c>
      <c r="P414" s="101">
        <v>20</v>
      </c>
      <c r="Q414" s="132" t="s">
        <v>49</v>
      </c>
      <c r="R414" s="102" t="s">
        <v>514</v>
      </c>
      <c r="S414" s="91"/>
    </row>
    <row r="415" spans="1:19" s="104" customFormat="1" ht="12.75" customHeight="1" x14ac:dyDescent="0.25">
      <c r="A415" s="121" t="s">
        <v>21</v>
      </c>
      <c r="B415" s="92" t="str">
        <f>IF(E415="","",VLOOKUP(E415,[1]PROJECTES!$C$14:$G$5000,2,FALSE))</f>
        <v>SITEL</v>
      </c>
      <c r="C415" s="121" t="s">
        <v>181</v>
      </c>
      <c r="D415" s="93" t="str">
        <f>IF(E415="","",VLOOKUP(E415,[1]PROJECTES!$C$14:$G$5000,5,FALSE))</f>
        <v>GESTIO DE MAGATZEM</v>
      </c>
      <c r="E415" s="117" t="s">
        <v>363</v>
      </c>
      <c r="F415" s="95"/>
      <c r="G415" s="96" t="str">
        <f>IF(E415="","",VLOOKUP(E415,[1]PROJECTES!$C$14:$G$5000,4,FALSE))</f>
        <v>OB</v>
      </c>
      <c r="H415" s="118" t="s">
        <v>21</v>
      </c>
      <c r="I415" s="97" t="str">
        <f>IF(H415="","",VLOOKUP(H415,BD!B$2:C$16,2,FALSE))</f>
        <v>P</v>
      </c>
      <c r="J415" s="98">
        <v>43487</v>
      </c>
      <c r="K415" s="135">
        <f t="shared" si="14"/>
        <v>4</v>
      </c>
      <c r="L415" s="99">
        <f t="shared" ca="1" si="15"/>
        <v>210</v>
      </c>
      <c r="M415" s="93">
        <f>IF(E415="","",VLOOKUP(E415,[1]PROJECTES!$C$14:$Z$5000,21,FALSE))</f>
        <v>43830</v>
      </c>
      <c r="N415" s="100">
        <v>1</v>
      </c>
      <c r="O415" s="72" t="s">
        <v>229</v>
      </c>
      <c r="P415" s="101">
        <v>20</v>
      </c>
      <c r="Q415" s="132" t="s">
        <v>49</v>
      </c>
      <c r="R415" s="102" t="s">
        <v>515</v>
      </c>
      <c r="S415" s="91"/>
    </row>
    <row r="416" spans="1:19" s="104" customFormat="1" ht="12.75" customHeight="1" x14ac:dyDescent="0.25">
      <c r="A416" s="121" t="s">
        <v>21</v>
      </c>
      <c r="B416" s="92" t="str">
        <f>IF(E416="","",VLOOKUP(E416,[1]PROJECTES!$C$14:$G$5000,2,FALSE))</f>
        <v>SITEL</v>
      </c>
      <c r="C416" s="121" t="s">
        <v>181</v>
      </c>
      <c r="D416" s="93" t="str">
        <f>IF(E416="","",VLOOKUP(E416,[1]PROJECTES!$C$14:$G$5000,5,FALSE))</f>
        <v>GESTIO DE MAGATZEM</v>
      </c>
      <c r="E416" s="117" t="s">
        <v>305</v>
      </c>
      <c r="F416" s="95"/>
      <c r="G416" s="96" t="str">
        <f>IF(E416="","",VLOOKUP(E416,[1]PROJECTES!$C$14:$G$5000,4,FALSE))</f>
        <v>OB</v>
      </c>
      <c r="H416" s="118" t="s">
        <v>21</v>
      </c>
      <c r="I416" s="97" t="str">
        <f>IF(H416="","",VLOOKUP(H416,BD!B$2:C$16,2,FALSE))</f>
        <v>P</v>
      </c>
      <c r="J416" s="98">
        <v>43487</v>
      </c>
      <c r="K416" s="135">
        <f t="shared" si="14"/>
        <v>4</v>
      </c>
      <c r="L416" s="99">
        <f t="shared" ca="1" si="15"/>
        <v>210</v>
      </c>
      <c r="M416" s="93">
        <f>IF(E416="","",VLOOKUP(E416,[1]PROJECTES!$C$14:$Z$5000,21,FALSE))</f>
        <v>43830</v>
      </c>
      <c r="N416" s="100">
        <v>0</v>
      </c>
      <c r="O416" s="72" t="s">
        <v>229</v>
      </c>
      <c r="P416" s="101">
        <v>35</v>
      </c>
      <c r="Q416" s="132" t="s">
        <v>49</v>
      </c>
      <c r="R416" s="102" t="s">
        <v>516</v>
      </c>
      <c r="S416" s="91"/>
    </row>
    <row r="417" spans="1:19" s="104" customFormat="1" ht="12.75" customHeight="1" x14ac:dyDescent="0.25">
      <c r="A417" s="121" t="s">
        <v>12</v>
      </c>
      <c r="B417" s="92" t="str">
        <f>IF(E417="","",VLOOKUP(E417,[1]PROJECTES!$C$14:$G$5000,2,FALSE))</f>
        <v>SITEL</v>
      </c>
      <c r="C417" s="121" t="s">
        <v>181</v>
      </c>
      <c r="D417" s="93" t="str">
        <f>IF(E417="","",VLOOKUP(E417,[1]PROJECTES!$C$14:$G$5000,5,FALSE))</f>
        <v>INFRAESTRUCTURA</v>
      </c>
      <c r="E417" s="117" t="s">
        <v>317</v>
      </c>
      <c r="F417" s="95"/>
      <c r="G417" s="96" t="str">
        <f>IF(E417="","",VLOOKUP(E417,[1]PROJECTES!$C$14:$G$5000,4,FALSE))</f>
        <v>OB</v>
      </c>
      <c r="H417" s="118" t="s">
        <v>12</v>
      </c>
      <c r="I417" s="97" t="str">
        <f>IF(H417="","",VLOOKUP(H417,BD!B$2:C$16,2,FALSE))</f>
        <v>E</v>
      </c>
      <c r="J417" s="98">
        <v>43487</v>
      </c>
      <c r="K417" s="135">
        <f t="shared" si="14"/>
        <v>4</v>
      </c>
      <c r="L417" s="99">
        <f t="shared" ca="1" si="15"/>
        <v>210</v>
      </c>
      <c r="M417" s="93">
        <f>IF(E417="","",VLOOKUP(E417,[1]PROJECTES!$C$14:$Z$5000,21,FALSE))</f>
        <v>43830</v>
      </c>
      <c r="N417" s="100">
        <v>1</v>
      </c>
      <c r="O417" s="72" t="s">
        <v>229</v>
      </c>
      <c r="P417" s="101">
        <v>0</v>
      </c>
      <c r="Q417" s="132" t="s">
        <v>37</v>
      </c>
      <c r="R417" s="131" t="s">
        <v>517</v>
      </c>
      <c r="S417" s="91"/>
    </row>
    <row r="418" spans="1:19" s="104" customFormat="1" ht="12.75" customHeight="1" x14ac:dyDescent="0.25">
      <c r="A418" s="121" t="s">
        <v>12</v>
      </c>
      <c r="B418" s="92" t="str">
        <f>IF(E418="","",VLOOKUP(E418,[1]PROJECTES!$C$14:$G$5000,2,FALSE))</f>
        <v>SITEL</v>
      </c>
      <c r="C418" s="121" t="s">
        <v>181</v>
      </c>
      <c r="D418" s="93" t="str">
        <f>IF(E418="","",VLOOKUP(E418,[1]PROJECTES!$C$14:$G$5000,5,FALSE))</f>
        <v>SOPORT DEPARTAMENT COMERCIAL</v>
      </c>
      <c r="E418" s="117" t="s">
        <v>343</v>
      </c>
      <c r="F418" s="95"/>
      <c r="G418" s="96" t="str">
        <f>IF(E418="","",VLOOKUP(E418,[1]PROJECTES!$C$14:$G$5000,4,FALSE))</f>
        <v>OB</v>
      </c>
      <c r="H418" s="118" t="s">
        <v>12</v>
      </c>
      <c r="I418" s="97" t="str">
        <f>IF(H418="","",VLOOKUP(H418,BD!B$2:C$16,2,FALSE))</f>
        <v>E</v>
      </c>
      <c r="J418" s="98">
        <v>43487</v>
      </c>
      <c r="K418" s="135">
        <f t="shared" si="14"/>
        <v>4</v>
      </c>
      <c r="L418" s="99">
        <f t="shared" ca="1" si="15"/>
        <v>210</v>
      </c>
      <c r="M418" s="93">
        <f>IF(E418="","",VLOOKUP(E418,[1]PROJECTES!$C$14:$Z$5000,21,FALSE))</f>
        <v>43830</v>
      </c>
      <c r="N418" s="100">
        <v>0</v>
      </c>
      <c r="O418" s="72" t="s">
        <v>229</v>
      </c>
      <c r="P418" s="101">
        <v>30</v>
      </c>
      <c r="Q418" s="132" t="s">
        <v>336</v>
      </c>
      <c r="R418" s="131" t="s">
        <v>518</v>
      </c>
      <c r="S418" s="91"/>
    </row>
    <row r="419" spans="1:19" s="104" customFormat="1" ht="12.75" customHeight="1" x14ac:dyDescent="0.25">
      <c r="A419" s="121" t="s">
        <v>12</v>
      </c>
      <c r="B419" s="92" t="str">
        <f>IF(E419="","",VLOOKUP(E419,[1]PROJECTES!$C$14:$G$5000,2,FALSE))</f>
        <v>SITEL</v>
      </c>
      <c r="C419" s="121" t="s">
        <v>181</v>
      </c>
      <c r="D419" s="93" t="str">
        <f>IF(E419="","",VLOOKUP(E419,[1]PROJECTES!$C$14:$G$5000,5,FALSE))</f>
        <v>DESENVOLUPAMENT SW TEDIS.Net, AutomationScriptService v1.49</v>
      </c>
      <c r="E419" s="117" t="s">
        <v>1358</v>
      </c>
      <c r="F419" s="95"/>
      <c r="G419" s="96" t="str">
        <f>IF(E419="","",VLOOKUP(E419,[1]PROJECTES!$C$14:$G$5000,4,FALSE))</f>
        <v>OB</v>
      </c>
      <c r="H419" s="118" t="s">
        <v>12</v>
      </c>
      <c r="I419" s="97" t="str">
        <f>IF(H419="","",VLOOKUP(H419,BD!B$2:C$16,2,FALSE))</f>
        <v>E</v>
      </c>
      <c r="J419" s="98">
        <v>43487</v>
      </c>
      <c r="K419" s="135">
        <f t="shared" si="14"/>
        <v>4</v>
      </c>
      <c r="L419" s="99">
        <f t="shared" ca="1" si="15"/>
        <v>-67</v>
      </c>
      <c r="M419" s="93">
        <f>IF(E419="","",VLOOKUP(E419,[1]PROJECTES!$C$14:$Z$5000,21,FALSE))</f>
        <v>43553</v>
      </c>
      <c r="N419" s="100">
        <v>1</v>
      </c>
      <c r="O419" s="72" t="s">
        <v>229</v>
      </c>
      <c r="P419" s="101">
        <v>30</v>
      </c>
      <c r="Q419" s="132" t="s">
        <v>15</v>
      </c>
      <c r="R419" s="131" t="s">
        <v>521</v>
      </c>
      <c r="S419" s="91"/>
    </row>
    <row r="420" spans="1:19" s="104" customFormat="1" ht="12.75" customHeight="1" x14ac:dyDescent="0.25">
      <c r="A420" s="121" t="s">
        <v>12</v>
      </c>
      <c r="B420" s="92" t="str">
        <f>IF(E420="","",VLOOKUP(E420,[1]PROJECTES!$C$14:$G$5000,2,FALSE))</f>
        <v>SITEL</v>
      </c>
      <c r="C420" s="121" t="s">
        <v>181</v>
      </c>
      <c r="D420" s="93" t="str">
        <f>IF(E420="","",VLOOKUP(E420,[1]PROJECTES!$C$14:$G$5000,5,FALSE))</f>
        <v>FORMACIO</v>
      </c>
      <c r="E420" s="117" t="s">
        <v>519</v>
      </c>
      <c r="F420" s="95"/>
      <c r="G420" s="96" t="str">
        <f>IF(E420="","",VLOOKUP(E420,[1]PROJECTES!$C$14:$G$5000,4,FALSE))</f>
        <v>OB</v>
      </c>
      <c r="H420" s="118" t="s">
        <v>12</v>
      </c>
      <c r="I420" s="97" t="str">
        <f>IF(H420="","",VLOOKUP(H420,BD!B$2:C$16,2,FALSE))</f>
        <v>E</v>
      </c>
      <c r="J420" s="98">
        <v>43487</v>
      </c>
      <c r="K420" s="135">
        <f t="shared" si="14"/>
        <v>4</v>
      </c>
      <c r="L420" s="99">
        <f t="shared" ca="1" si="15"/>
        <v>210</v>
      </c>
      <c r="M420" s="93">
        <f>IF(E420="","",VLOOKUP(E420,[1]PROJECTES!$C$14:$Z$5000,21,FALSE))</f>
        <v>43830</v>
      </c>
      <c r="N420" s="100">
        <v>4</v>
      </c>
      <c r="O420" s="72" t="s">
        <v>229</v>
      </c>
      <c r="P420" s="101">
        <v>30</v>
      </c>
      <c r="Q420" s="132" t="s">
        <v>28</v>
      </c>
      <c r="R420" s="131" t="s">
        <v>1404</v>
      </c>
      <c r="S420" s="91"/>
    </row>
    <row r="421" spans="1:19" s="104" customFormat="1" ht="12.75" customHeight="1" x14ac:dyDescent="0.25">
      <c r="A421" s="121" t="s">
        <v>12</v>
      </c>
      <c r="B421" s="92" t="str">
        <f>IF(E421="","",VLOOKUP(E421,[1]PROJECTES!$C$14:$G$5000,2,FALSE))</f>
        <v>SITEL</v>
      </c>
      <c r="C421" s="121" t="s">
        <v>181</v>
      </c>
      <c r="D421" s="93" t="str">
        <f>IF(E421="","",VLOOKUP(E421,[1]PROJECTES!$C$14:$G$5000,5,FALSE))</f>
        <v>AFERS EMPRESA</v>
      </c>
      <c r="E421" s="117" t="s">
        <v>283</v>
      </c>
      <c r="F421" s="95"/>
      <c r="G421" s="96" t="str">
        <f>IF(E421="","",VLOOKUP(E421,[1]PROJECTES!$C$14:$G$5000,4,FALSE))</f>
        <v>OB</v>
      </c>
      <c r="H421" s="118" t="s">
        <v>12</v>
      </c>
      <c r="I421" s="97" t="str">
        <f>IF(H421="","",VLOOKUP(H421,BD!B$2:C$16,2,FALSE))</f>
        <v>E</v>
      </c>
      <c r="J421" s="98">
        <v>43487</v>
      </c>
      <c r="K421" s="135">
        <f t="shared" si="14"/>
        <v>4</v>
      </c>
      <c r="L421" s="99">
        <f t="shared" ca="1" si="15"/>
        <v>210</v>
      </c>
      <c r="M421" s="93">
        <f>IF(E421="","",VLOOKUP(E421,[1]PROJECTES!$C$14:$Z$5000,21,FALSE))</f>
        <v>43830</v>
      </c>
      <c r="N421" s="100">
        <v>0</v>
      </c>
      <c r="O421" s="72" t="s">
        <v>229</v>
      </c>
      <c r="P421" s="101">
        <v>30</v>
      </c>
      <c r="Q421" s="132" t="s">
        <v>23</v>
      </c>
      <c r="R421" s="131" t="s">
        <v>520</v>
      </c>
      <c r="S421" s="91"/>
    </row>
    <row r="422" spans="1:19" s="104" customFormat="1" ht="12.75" customHeight="1" x14ac:dyDescent="0.25">
      <c r="A422" s="121" t="s">
        <v>24</v>
      </c>
      <c r="B422" s="92" t="str">
        <f>IF(E422="","",VLOOKUP(E422,[1]PROJECTES!$C$14:$G$5000,2,FALSE))</f>
        <v>GASELE</v>
      </c>
      <c r="C422" s="121" t="s">
        <v>112</v>
      </c>
      <c r="D422" s="93" t="str">
        <f>IF(E422="","",VLOOKUP(E422,[1]PROJECTES!$C$14:$G$5000,5,FALSE))</f>
        <v>MANTENIMENT SCADA TEDIS.Net GASELEC 01/05/2.018 - 30/04/2.019</v>
      </c>
      <c r="E422" s="117">
        <v>4715</v>
      </c>
      <c r="F422" s="95"/>
      <c r="G422" s="96" t="str">
        <f>IF(E422="","",VLOOKUP(E422,[1]PROJECTES!$C$14:$G$5000,4,FALSE))</f>
        <v>TA</v>
      </c>
      <c r="H422" s="118" t="s">
        <v>24</v>
      </c>
      <c r="I422" s="97" t="str">
        <f>IF(H422="","",VLOOKUP(H422,BD!B$2:C$16,2,FALSE))</f>
        <v>E</v>
      </c>
      <c r="J422" s="98">
        <v>43487</v>
      </c>
      <c r="K422" s="135">
        <f t="shared" si="14"/>
        <v>4</v>
      </c>
      <c r="L422" s="99" t="str">
        <f t="shared" ca="1" si="15"/>
        <v>-</v>
      </c>
      <c r="M422" s="93">
        <f>IF(E422="","",VLOOKUP(E422,[1]PROJECTES!$C$14:$Z$5000,21,FALSE))</f>
        <v>43585</v>
      </c>
      <c r="N422" s="100">
        <v>0</v>
      </c>
      <c r="O422" s="72" t="s">
        <v>229</v>
      </c>
      <c r="P422" s="101">
        <v>45</v>
      </c>
      <c r="Q422" s="132" t="s">
        <v>59</v>
      </c>
      <c r="R422" s="131" t="s">
        <v>523</v>
      </c>
      <c r="S422" s="91"/>
    </row>
    <row r="423" spans="1:19" s="104" customFormat="1" ht="12.75" customHeight="1" x14ac:dyDescent="0.25">
      <c r="A423" s="121" t="s">
        <v>24</v>
      </c>
      <c r="B423" s="92" t="str">
        <f>IF(E423="","",VLOOKUP(E423,[1]PROJECTES!$C$14:$G$5000,2,FALSE))</f>
        <v>SITEL</v>
      </c>
      <c r="C423" s="121" t="s">
        <v>106</v>
      </c>
      <c r="D423" s="93" t="str">
        <f>IF(E423="","",VLOOKUP(E423,[1]PROJECTES!$C$14:$G$5000,5,FALSE))</f>
        <v>FW CAP-PRX v7.0 VULNERABILITATS</v>
      </c>
      <c r="E423" s="117">
        <v>4424</v>
      </c>
      <c r="F423" s="95"/>
      <c r="G423" s="96" t="str">
        <f>IF(E423="","",VLOOKUP(E423,[1]PROJECTES!$C$14:$G$5000,4,FALSE))</f>
        <v>OB</v>
      </c>
      <c r="H423" s="118" t="s">
        <v>24</v>
      </c>
      <c r="I423" s="97" t="str">
        <f>IF(H423="","",VLOOKUP(H423,BD!B$2:C$16,2,FALSE))</f>
        <v>E</v>
      </c>
      <c r="J423" s="98">
        <v>43487</v>
      </c>
      <c r="K423" s="135">
        <f t="shared" si="14"/>
        <v>4</v>
      </c>
      <c r="L423" s="99">
        <f t="shared" ca="1" si="15"/>
        <v>-551</v>
      </c>
      <c r="M423" s="93">
        <f>IF(E423="","",VLOOKUP(E423,[1]PROJECTES!$C$14:$Z$5000,21,FALSE))</f>
        <v>43069</v>
      </c>
      <c r="N423" s="100">
        <v>1</v>
      </c>
      <c r="O423" s="72" t="s">
        <v>229</v>
      </c>
      <c r="P423" s="101">
        <v>0</v>
      </c>
      <c r="Q423" s="132" t="s">
        <v>37</v>
      </c>
      <c r="R423" s="131" t="s">
        <v>524</v>
      </c>
      <c r="S423" s="91"/>
    </row>
    <row r="424" spans="1:19" s="104" customFormat="1" ht="12.75" customHeight="1" x14ac:dyDescent="0.25">
      <c r="A424" s="121" t="s">
        <v>24</v>
      </c>
      <c r="B424" s="92" t="str">
        <f>IF(E424="","",VLOOKUP(E424,[1]PROJECTES!$C$14:$G$5000,2,FALSE))</f>
        <v>SITEL</v>
      </c>
      <c r="C424" s="121" t="s">
        <v>106</v>
      </c>
      <c r="D424" s="93" t="str">
        <f>IF(E424="","",VLOOKUP(E424,[1]PROJECTES!$C$14:$G$5000,5,FALSE))</f>
        <v>FW CAP-PRX v7.0 VULNERABILITATS</v>
      </c>
      <c r="E424" s="117">
        <v>4424</v>
      </c>
      <c r="F424" s="95"/>
      <c r="G424" s="96" t="str">
        <f>IF(E424="","",VLOOKUP(E424,[1]PROJECTES!$C$14:$G$5000,4,FALSE))</f>
        <v>OB</v>
      </c>
      <c r="H424" s="118" t="s">
        <v>24</v>
      </c>
      <c r="I424" s="97" t="str">
        <f>IF(H424="","",VLOOKUP(H424,BD!B$2:C$16,2,FALSE))</f>
        <v>E</v>
      </c>
      <c r="J424" s="98">
        <v>43487</v>
      </c>
      <c r="K424" s="135">
        <f t="shared" si="14"/>
        <v>4</v>
      </c>
      <c r="L424" s="99">
        <f t="shared" ca="1" si="15"/>
        <v>-551</v>
      </c>
      <c r="M424" s="93">
        <f>IF(E424="","",VLOOKUP(E424,[1]PROJECTES!$C$14:$Z$5000,21,FALSE))</f>
        <v>43069</v>
      </c>
      <c r="N424" s="100">
        <v>3</v>
      </c>
      <c r="O424" s="72" t="s">
        <v>229</v>
      </c>
      <c r="P424" s="101">
        <v>0</v>
      </c>
      <c r="Q424" s="132" t="s">
        <v>37</v>
      </c>
      <c r="R424" s="131" t="s">
        <v>525</v>
      </c>
      <c r="S424" s="91"/>
    </row>
    <row r="425" spans="1:19" s="104" customFormat="1" ht="12.75" customHeight="1" x14ac:dyDescent="0.25">
      <c r="A425" s="121" t="s">
        <v>12</v>
      </c>
      <c r="B425" s="92" t="str">
        <f>IF(E425="","",VLOOKUP(E425,[1]PROJECTES!$C$14:$G$5000,2,FALSE))</f>
        <v>SITEL</v>
      </c>
      <c r="C425" s="121" t="s">
        <v>181</v>
      </c>
      <c r="D425" s="93" t="str">
        <f>IF(E425="","",VLOOKUP(E425,[1]PROJECTES!$C$14:$G$5000,5,FALSE))</f>
        <v>SCADA TEDIS.Net (Test i Resolucio Bugs SW)</v>
      </c>
      <c r="E425" s="117" t="s">
        <v>538</v>
      </c>
      <c r="F425" s="95"/>
      <c r="G425" s="96" t="str">
        <f>IF(E425="","",VLOOKUP(E425,[1]PROJECTES!$C$14:$G$5000,4,FALSE))</f>
        <v>OB</v>
      </c>
      <c r="H425" s="118" t="s">
        <v>24</v>
      </c>
      <c r="I425" s="97" t="str">
        <f>IF(H425="","",VLOOKUP(H425,BD!B$2:C$16,2,FALSE))</f>
        <v>E</v>
      </c>
      <c r="J425" s="98">
        <v>43487</v>
      </c>
      <c r="K425" s="135">
        <f t="shared" si="14"/>
        <v>4</v>
      </c>
      <c r="L425" s="99">
        <f t="shared" ca="1" si="15"/>
        <v>210</v>
      </c>
      <c r="M425" s="93">
        <f>IF(E425="","",VLOOKUP(E425,[1]PROJECTES!$C$14:$Z$5000,21,FALSE))</f>
        <v>43830</v>
      </c>
      <c r="N425" s="100">
        <v>3</v>
      </c>
      <c r="O425" s="72" t="s">
        <v>229</v>
      </c>
      <c r="P425" s="101">
        <v>15</v>
      </c>
      <c r="Q425" s="132" t="s">
        <v>43</v>
      </c>
      <c r="R425" s="131" t="s">
        <v>526</v>
      </c>
      <c r="S425" s="91"/>
    </row>
    <row r="426" spans="1:19" s="104" customFormat="1" ht="12.75" customHeight="1" x14ac:dyDescent="0.25">
      <c r="A426" s="121" t="s">
        <v>17</v>
      </c>
      <c r="B426" s="92" t="str">
        <f>IF(E426="","",VLOOKUP(E426,[1]PROJECTES!$C$14:$G$5000,2,FALSE))</f>
        <v>ORMAZA</v>
      </c>
      <c r="C426" s="121" t="s">
        <v>77</v>
      </c>
      <c r="D426" s="93" t="str">
        <f>IF(E426="","",VLOOKUP(E426,[1]PROJECTES!$C$14:$G$5000,5,FALSE))</f>
        <v>CC SCADA CALLOSA v2.14</v>
      </c>
      <c r="E426" s="117">
        <v>5091</v>
      </c>
      <c r="F426" s="95"/>
      <c r="G426" s="96" t="str">
        <f>IF(E426="","",VLOOKUP(E426,[1]PROJECTES!$C$14:$G$5000,4,FALSE))</f>
        <v>TA</v>
      </c>
      <c r="H426" s="118" t="s">
        <v>17</v>
      </c>
      <c r="I426" s="97" t="str">
        <f>IF(H426="","",VLOOKUP(H426,BD!B$2:C$16,2,FALSE))</f>
        <v>E</v>
      </c>
      <c r="J426" s="98">
        <v>43514</v>
      </c>
      <c r="K426" s="135">
        <f t="shared" si="14"/>
        <v>8</v>
      </c>
      <c r="L426" s="99" t="str">
        <f t="shared" ca="1" si="15"/>
        <v>-</v>
      </c>
      <c r="M426" s="93">
        <f>IF(E426="","",VLOOKUP(E426,[1]PROJECTES!$C$14:$Z$5000,21,FALSE))</f>
        <v>43515</v>
      </c>
      <c r="N426" s="100">
        <v>0</v>
      </c>
      <c r="O426" s="72" t="s">
        <v>229</v>
      </c>
      <c r="P426" s="101">
        <v>45</v>
      </c>
      <c r="Q426" s="132" t="s">
        <v>59</v>
      </c>
      <c r="R426" s="131" t="s">
        <v>834</v>
      </c>
      <c r="S426" s="91"/>
    </row>
    <row r="427" spans="1:19" s="104" customFormat="1" ht="12.75" customHeight="1" x14ac:dyDescent="0.25">
      <c r="A427" s="121" t="s">
        <v>17</v>
      </c>
      <c r="B427" s="92" t="str">
        <f>IF(E427="","",VLOOKUP(E427,[1]PROJECTES!$C$14:$G$5000,2,FALSE))</f>
        <v>ORMAZA</v>
      </c>
      <c r="C427" s="121" t="s">
        <v>77</v>
      </c>
      <c r="D427" s="93" t="str">
        <f>IF(E427="","",VLOOKUP(E427,[1]PROJECTES!$C$14:$G$5000,5,FALSE))</f>
        <v>CC SCADA CALLOSA v2.13</v>
      </c>
      <c r="E427" s="117">
        <v>5090</v>
      </c>
      <c r="F427" s="95"/>
      <c r="G427" s="96" t="str">
        <f>IF(E427="","",VLOOKUP(E427,[1]PROJECTES!$C$14:$G$5000,4,FALSE))</f>
        <v>TA</v>
      </c>
      <c r="H427" s="118" t="s">
        <v>17</v>
      </c>
      <c r="I427" s="97" t="str">
        <f>IF(H427="","",VLOOKUP(H427,BD!B$2:C$16,2,FALSE))</f>
        <v>E</v>
      </c>
      <c r="J427" s="98">
        <v>43514</v>
      </c>
      <c r="K427" s="135">
        <f t="shared" si="14"/>
        <v>8</v>
      </c>
      <c r="L427" s="99" t="str">
        <f t="shared" ca="1" si="15"/>
        <v>-</v>
      </c>
      <c r="M427" s="93">
        <f>IF(E427="","",VLOOKUP(E427,[1]PROJECTES!$C$14:$Z$5000,21,FALSE))</f>
        <v>43514</v>
      </c>
      <c r="N427" s="100">
        <v>2</v>
      </c>
      <c r="O427" s="72" t="s">
        <v>229</v>
      </c>
      <c r="P427" s="101">
        <v>0</v>
      </c>
      <c r="Q427" s="132" t="s">
        <v>59</v>
      </c>
      <c r="R427" s="131" t="s">
        <v>838</v>
      </c>
      <c r="S427" s="91"/>
    </row>
    <row r="428" spans="1:19" s="104" customFormat="1" ht="12.75" customHeight="1" x14ac:dyDescent="0.25">
      <c r="A428" s="121" t="s">
        <v>17</v>
      </c>
      <c r="B428" s="92" t="str">
        <f>IF(E428="","",VLOOKUP(E428,[1]PROJECTES!$C$14:$G$5000,2,FALSE))</f>
        <v>ORMAZA</v>
      </c>
      <c r="C428" s="121" t="s">
        <v>77</v>
      </c>
      <c r="D428" s="93" t="str">
        <f>IF(E428="","",VLOOKUP(E428,[1]PROJECTES!$C$14:$G$5000,5,FALSE))</f>
        <v>CC SCADA CALLOSA v2.14</v>
      </c>
      <c r="E428" s="117">
        <v>5091</v>
      </c>
      <c r="F428" s="95"/>
      <c r="G428" s="96" t="str">
        <f>IF(E428="","",VLOOKUP(E428,[1]PROJECTES!$C$14:$G$5000,4,FALSE))</f>
        <v>TA</v>
      </c>
      <c r="H428" s="118" t="s">
        <v>17</v>
      </c>
      <c r="I428" s="97" t="str">
        <f>IF(H428="","",VLOOKUP(H428,BD!B$2:C$16,2,FALSE))</f>
        <v>E</v>
      </c>
      <c r="J428" s="98">
        <v>43515</v>
      </c>
      <c r="K428" s="135">
        <f t="shared" si="14"/>
        <v>8</v>
      </c>
      <c r="L428" s="99" t="str">
        <f t="shared" ca="1" si="15"/>
        <v>-</v>
      </c>
      <c r="M428" s="93">
        <f>IF(E428="","",VLOOKUP(E428,[1]PROJECTES!$C$14:$Z$5000,21,FALSE))</f>
        <v>43515</v>
      </c>
      <c r="N428" s="100">
        <v>1</v>
      </c>
      <c r="O428" s="72" t="s">
        <v>229</v>
      </c>
      <c r="P428" s="101">
        <v>0</v>
      </c>
      <c r="Q428" s="132" t="s">
        <v>32</v>
      </c>
      <c r="R428" s="131" t="s">
        <v>845</v>
      </c>
      <c r="S428" s="91"/>
    </row>
    <row r="429" spans="1:19" s="104" customFormat="1" ht="12.75" customHeight="1" x14ac:dyDescent="0.25">
      <c r="A429" s="121" t="s">
        <v>17</v>
      </c>
      <c r="B429" s="92" t="str">
        <f>IF(E429="","",VLOOKUP(E429,[1]PROJECTES!$C$14:$G$5000,2,FALSE))</f>
        <v>ORMAZA</v>
      </c>
      <c r="C429" s="121" t="s">
        <v>81</v>
      </c>
      <c r="D429" s="93" t="str">
        <f>IF(E429="","",VLOOKUP(E429,[1]PROJECTES!$C$14:$G$5000,5,FALSE))</f>
        <v>CC SCADA TEDIS.Net CAMPUS BESOS-I+II v1.0</v>
      </c>
      <c r="E429" s="117">
        <v>3672</v>
      </c>
      <c r="F429" s="95"/>
      <c r="G429" s="96" t="str">
        <f>IF(E429="","",VLOOKUP(E429,[1]PROJECTES!$C$14:$G$5000,4,FALSE))</f>
        <v>TA</v>
      </c>
      <c r="H429" s="118" t="s">
        <v>17</v>
      </c>
      <c r="I429" s="97" t="str">
        <f>IF(H429="","",VLOOKUP(H429,BD!B$2:C$16,2,FALSE))</f>
        <v>E</v>
      </c>
      <c r="J429" s="98">
        <v>43472</v>
      </c>
      <c r="K429" s="135">
        <f t="shared" si="14"/>
        <v>2</v>
      </c>
      <c r="L429" s="99" t="str">
        <f t="shared" ca="1" si="15"/>
        <v>-</v>
      </c>
      <c r="M429" s="93">
        <f>IF(E429="","",VLOOKUP(E429,[1]PROJECTES!$C$14:$Z$5000,21,FALSE))</f>
        <v>42551</v>
      </c>
      <c r="N429" s="100">
        <v>0</v>
      </c>
      <c r="O429" s="72" t="s">
        <v>229</v>
      </c>
      <c r="P429" s="101">
        <v>15</v>
      </c>
      <c r="Q429" s="132" t="s">
        <v>19</v>
      </c>
      <c r="R429" s="131" t="s">
        <v>299</v>
      </c>
      <c r="S429" s="91"/>
    </row>
    <row r="430" spans="1:19" s="104" customFormat="1" ht="12.75" customHeight="1" x14ac:dyDescent="0.25">
      <c r="A430" s="121" t="s">
        <v>17</v>
      </c>
      <c r="B430" s="92" t="str">
        <f>IF(E430="","",VLOOKUP(E430,[1]PROJECTES!$C$14:$G$5000,2,FALSE))</f>
        <v>ELDICE</v>
      </c>
      <c r="C430" s="121" t="s">
        <v>302</v>
      </c>
      <c r="D430" s="93" t="str">
        <f>IF(E430="","",VLOOKUP(E430,[1]PROJECTES!$C$14:$G$5000,5,FALSE))</f>
        <v>Inst. i PEM RTU CT-58 MARÇO VELL v1.0</v>
      </c>
      <c r="E430" s="94">
        <v>4952</v>
      </c>
      <c r="F430" s="95"/>
      <c r="G430" s="96" t="str">
        <f>IF(E430="","",VLOOKUP(E430,[1]PROJECTES!$C$14:$G$5000,4,FALSE))</f>
        <v>TA</v>
      </c>
      <c r="H430" s="118" t="s">
        <v>17</v>
      </c>
      <c r="I430" s="97" t="str">
        <f>IF(H430="","",VLOOKUP(H430,BD!B$2:C$16,2,FALSE))</f>
        <v>E</v>
      </c>
      <c r="J430" s="98">
        <v>43469</v>
      </c>
      <c r="K430" s="135">
        <f t="shared" si="14"/>
        <v>1</v>
      </c>
      <c r="L430" s="99" t="str">
        <f t="shared" ca="1" si="15"/>
        <v>-</v>
      </c>
      <c r="M430" s="93">
        <f>IF(E430="","",VLOOKUP(E430,[1]PROJECTES!$C$14:$Z$5000,21,FALSE))</f>
        <v>43425</v>
      </c>
      <c r="N430" s="100">
        <v>0</v>
      </c>
      <c r="O430" s="72" t="s">
        <v>229</v>
      </c>
      <c r="P430" s="101">
        <v>5</v>
      </c>
      <c r="Q430" s="119" t="s">
        <v>19</v>
      </c>
      <c r="R430" s="125" t="s">
        <v>299</v>
      </c>
      <c r="S430" s="108"/>
    </row>
    <row r="431" spans="1:19" s="104" customFormat="1" ht="12.75" customHeight="1" x14ac:dyDescent="0.25">
      <c r="A431" s="121" t="s">
        <v>17</v>
      </c>
      <c r="B431" s="92" t="str">
        <f>IF(E431="","",VLOOKUP(E431,[1]PROJECTES!$C$14:$G$5000,2,FALSE))</f>
        <v>ELDICE</v>
      </c>
      <c r="C431" s="121" t="s">
        <v>302</v>
      </c>
      <c r="D431" s="93" t="str">
        <f>IF(E431="","",VLOOKUP(E431,[1]PROJECTES!$C$14:$G$5000,5,FALSE))</f>
        <v>MANTENIMENT SCADA TEDIS.Net CENTELLES 01/03/2018 - 28/02/2019</v>
      </c>
      <c r="E431" s="117">
        <v>4619</v>
      </c>
      <c r="F431" s="95"/>
      <c r="G431" s="96" t="str">
        <f>IF(E431="","",VLOOKUP(E431,[1]PROJECTES!$C$14:$G$5000,4,FALSE))</f>
        <v>TA</v>
      </c>
      <c r="H431" s="118" t="s">
        <v>17</v>
      </c>
      <c r="I431" s="97" t="str">
        <f>IF(H431="","",VLOOKUP(H431,BD!B$2:C$16,2,FALSE))</f>
        <v>E</v>
      </c>
      <c r="J431" s="98">
        <v>43495</v>
      </c>
      <c r="K431" s="135">
        <f t="shared" si="14"/>
        <v>5</v>
      </c>
      <c r="L431" s="99" t="str">
        <f t="shared" ca="1" si="15"/>
        <v>-</v>
      </c>
      <c r="M431" s="93">
        <f>IF(E431="","",VLOOKUP(E431,[1]PROJECTES!$C$14:$Z$5000,21,FALSE))</f>
        <v>43524</v>
      </c>
      <c r="N431" s="100">
        <v>0</v>
      </c>
      <c r="O431" s="72" t="s">
        <v>229</v>
      </c>
      <c r="P431" s="101">
        <v>30</v>
      </c>
      <c r="Q431" s="132" t="s">
        <v>59</v>
      </c>
      <c r="R431" s="131" t="s">
        <v>635</v>
      </c>
      <c r="S431" s="91"/>
    </row>
    <row r="432" spans="1:19" s="104" customFormat="1" ht="12.75" customHeight="1" x14ac:dyDescent="0.25">
      <c r="A432" s="121" t="s">
        <v>17</v>
      </c>
      <c r="B432" s="92" t="str">
        <f>IF(E432="","",VLOOKUP(E432,[1]PROJECTES!$C$14:$G$5000,2,FALSE))</f>
        <v>ELDICE</v>
      </c>
      <c r="C432" s="121" t="s">
        <v>86</v>
      </c>
      <c r="D432" s="93" t="str">
        <f>IF(E432="","",VLOOKUP(E432,[1]PROJECTES!$C$14:$G$5000,5,FALSE))</f>
        <v>Inst. i PEM RTU C.T. CAN BUENOS v1.0</v>
      </c>
      <c r="E432" s="117">
        <v>5260</v>
      </c>
      <c r="F432" s="95"/>
      <c r="G432" s="96" t="str">
        <f>IF(E432="","",VLOOKUP(E432,[1]PROJECTES!$C$14:$G$5000,4,FALSE))</f>
        <v>OB</v>
      </c>
      <c r="H432" s="118" t="s">
        <v>17</v>
      </c>
      <c r="I432" s="97" t="str">
        <f>IF(H432="","",VLOOKUP(H432,BD!B$2:C$16,2,FALSE))</f>
        <v>E</v>
      </c>
      <c r="J432" s="98">
        <v>43580</v>
      </c>
      <c r="K432" s="135">
        <f t="shared" si="14"/>
        <v>17</v>
      </c>
      <c r="L432" s="99">
        <f t="shared" ca="1" si="15"/>
        <v>-4</v>
      </c>
      <c r="M432" s="93">
        <f>IF(E432="","",VLOOKUP(E432,[1]PROJECTES!$C$14:$Z$5000,21,FALSE))</f>
        <v>43616</v>
      </c>
      <c r="N432" s="100">
        <v>2</v>
      </c>
      <c r="O432" s="72" t="s">
        <v>229</v>
      </c>
      <c r="P432" s="101">
        <v>15</v>
      </c>
      <c r="Q432" s="132" t="s">
        <v>32</v>
      </c>
      <c r="R432" s="168" t="s">
        <v>1602</v>
      </c>
      <c r="S432" s="91"/>
    </row>
    <row r="433" spans="1:19" s="104" customFormat="1" ht="12.75" customHeight="1" x14ac:dyDescent="0.25">
      <c r="A433" s="121" t="s">
        <v>17</v>
      </c>
      <c r="B433" s="92" t="str">
        <f>IF(E433="","",VLOOKUP(E433,[1]PROJECTES!$C$14:$G$5000,2,FALSE))</f>
        <v>ELDICE</v>
      </c>
      <c r="C433" s="121" t="s">
        <v>86</v>
      </c>
      <c r="D433" s="93" t="str">
        <f>IF(E433="","",VLOOKUP(E433,[1]PROJECTES!$C$14:$G$5000,5,FALSE))</f>
        <v>MANTENIMENT SCADA TEDIS.Net CENTELLES 01/03/2019 - 28/02/2020</v>
      </c>
      <c r="E433" s="117">
        <v>5178</v>
      </c>
      <c r="F433" s="95"/>
      <c r="G433" s="96" t="str">
        <f>IF(E433="","",VLOOKUP(E433,[1]PROJECTES!$C$14:$G$5000,4,FALSE))</f>
        <v>OB</v>
      </c>
      <c r="H433" s="118" t="s">
        <v>17</v>
      </c>
      <c r="I433" s="97" t="str">
        <f>IF(H433="","",VLOOKUP(H433,BD!B$2:C$16,2,FALSE))</f>
        <v>E</v>
      </c>
      <c r="J433" s="98">
        <v>43581</v>
      </c>
      <c r="K433" s="135">
        <f t="shared" si="14"/>
        <v>17</v>
      </c>
      <c r="L433" s="99">
        <f t="shared" ca="1" si="15"/>
        <v>269</v>
      </c>
      <c r="M433" s="93">
        <f>IF(E433="","",VLOOKUP(E433,[1]PROJECTES!$C$14:$Z$5000,21,FALSE))</f>
        <v>43889</v>
      </c>
      <c r="N433" s="100"/>
      <c r="O433" s="72" t="s">
        <v>229</v>
      </c>
      <c r="P433" s="101">
        <v>15</v>
      </c>
      <c r="Q433" s="132" t="s">
        <v>59</v>
      </c>
      <c r="R433" s="168" t="s">
        <v>1662</v>
      </c>
      <c r="S433" s="91"/>
    </row>
    <row r="434" spans="1:19" s="104" customFormat="1" ht="12.75" customHeight="1" x14ac:dyDescent="0.25">
      <c r="A434" s="121"/>
      <c r="B434" s="92" t="str">
        <f>IF(E434="","",VLOOKUP(E434,[1]PROJECTES!$C$14:$G$5000,2,FALSE))</f>
        <v>SITEL</v>
      </c>
      <c r="C434" s="121"/>
      <c r="D434" s="93" t="str">
        <f>IF(E434="","",VLOOKUP(E434,[1]PROJECTES!$C$14:$G$5000,5,FALSE))</f>
        <v>PENDENT D'ASSIGNAR</v>
      </c>
      <c r="E434" s="117" t="s">
        <v>278</v>
      </c>
      <c r="F434" s="95"/>
      <c r="G434" s="96" t="str">
        <f>IF(E434="","",VLOOKUP(E434,[1]PROJECTES!$C$14:$G$5000,4,FALSE))</f>
        <v>OB</v>
      </c>
      <c r="H434" s="118" t="s">
        <v>44</v>
      </c>
      <c r="I434" s="97" t="str">
        <f>IF(H434="","",VLOOKUP(H434,BD!B$2:C$16,2,FALSE))</f>
        <v>E</v>
      </c>
      <c r="J434" s="98">
        <v>43487</v>
      </c>
      <c r="K434" s="135">
        <f t="shared" si="14"/>
        <v>4</v>
      </c>
      <c r="L434" s="99">
        <f t="shared" ca="1" si="15"/>
        <v>210</v>
      </c>
      <c r="M434" s="93">
        <f>IF(E434="","",VLOOKUP(E434,[1]PROJECTES!$C$14:$Z$5000,21,FALSE))</f>
        <v>43830</v>
      </c>
      <c r="N434" s="100"/>
      <c r="O434" s="72" t="s">
        <v>229</v>
      </c>
      <c r="P434" s="101"/>
      <c r="Q434" s="132"/>
      <c r="R434" s="102"/>
      <c r="S434" s="91"/>
    </row>
    <row r="435" spans="1:19" s="104" customFormat="1" ht="12.75" customHeight="1" x14ac:dyDescent="0.25">
      <c r="A435" s="121"/>
      <c r="B435" s="92" t="str">
        <f>IF(E435="","",VLOOKUP(E435,[1]PROJECTES!$C$14:$G$5000,2,FALSE))</f>
        <v>SITEL</v>
      </c>
      <c r="C435" s="121"/>
      <c r="D435" s="93" t="str">
        <f>IF(E435="","",VLOOKUP(E435,[1]PROJECTES!$C$14:$G$5000,5,FALSE))</f>
        <v>PENDENT D'ASSIGNAR</v>
      </c>
      <c r="E435" s="117" t="s">
        <v>278</v>
      </c>
      <c r="F435" s="95"/>
      <c r="G435" s="96" t="str">
        <f>IF(E435="","",VLOOKUP(E435,[1]PROJECTES!$C$14:$G$5000,4,FALSE))</f>
        <v>OB</v>
      </c>
      <c r="H435" s="118" t="s">
        <v>44</v>
      </c>
      <c r="I435" s="97" t="str">
        <f>IF(H435="","",VLOOKUP(H435,BD!B$2:C$16,2,FALSE))</f>
        <v>E</v>
      </c>
      <c r="J435" s="98">
        <v>43487</v>
      </c>
      <c r="K435" s="135">
        <f t="shared" si="14"/>
        <v>4</v>
      </c>
      <c r="L435" s="99">
        <f t="shared" ca="1" si="15"/>
        <v>210</v>
      </c>
      <c r="M435" s="93">
        <f>IF(E435="","",VLOOKUP(E435,[1]PROJECTES!$C$14:$Z$5000,21,FALSE))</f>
        <v>43830</v>
      </c>
      <c r="N435" s="100"/>
      <c r="O435" s="72" t="s">
        <v>229</v>
      </c>
      <c r="P435" s="101"/>
      <c r="Q435" s="132"/>
      <c r="R435" s="102"/>
      <c r="S435" s="91"/>
    </row>
    <row r="436" spans="1:19" s="104" customFormat="1" ht="12.75" customHeight="1" x14ac:dyDescent="0.25">
      <c r="A436" s="121"/>
      <c r="B436" s="92" t="str">
        <f>IF(E436="","",VLOOKUP(E436,[1]PROJECTES!$C$14:$G$5000,2,FALSE))</f>
        <v>SITEL</v>
      </c>
      <c r="C436" s="121"/>
      <c r="D436" s="93" t="str">
        <f>IF(E436="","",VLOOKUP(E436,[1]PROJECTES!$C$14:$G$5000,5,FALSE))</f>
        <v>PENDENT D'ASSIGNAR</v>
      </c>
      <c r="E436" s="117" t="s">
        <v>278</v>
      </c>
      <c r="F436" s="95"/>
      <c r="G436" s="96" t="str">
        <f>IF(E436="","",VLOOKUP(E436,[1]PROJECTES!$C$14:$G$5000,4,FALSE))</f>
        <v>OB</v>
      </c>
      <c r="H436" s="118" t="s">
        <v>44</v>
      </c>
      <c r="I436" s="97" t="str">
        <f>IF(H436="","",VLOOKUP(H436,BD!B$2:C$16,2,FALSE))</f>
        <v>E</v>
      </c>
      <c r="J436" s="98">
        <v>43487</v>
      </c>
      <c r="K436" s="135">
        <f t="shared" si="14"/>
        <v>4</v>
      </c>
      <c r="L436" s="99">
        <f t="shared" ca="1" si="15"/>
        <v>210</v>
      </c>
      <c r="M436" s="93">
        <f>IF(E436="","",VLOOKUP(E436,[1]PROJECTES!$C$14:$Z$5000,21,FALSE))</f>
        <v>43830</v>
      </c>
      <c r="N436" s="100"/>
      <c r="O436" s="72" t="s">
        <v>229</v>
      </c>
      <c r="P436" s="101"/>
      <c r="Q436" s="132"/>
      <c r="R436" s="102"/>
      <c r="S436" s="91"/>
    </row>
    <row r="437" spans="1:19" s="104" customFormat="1" ht="12.75" customHeight="1" x14ac:dyDescent="0.25">
      <c r="A437" s="121" t="s">
        <v>44</v>
      </c>
      <c r="B437" s="92" t="str">
        <f>IF(E437="","",VLOOKUP(E437,[1]PROJECTES!$C$14:$G$5000,2,FALSE))</f>
        <v>UDESA</v>
      </c>
      <c r="C437" s="121" t="s">
        <v>194</v>
      </c>
      <c r="D437" s="93" t="str">
        <f>IF(E437="","",VLOOKUP(E437,[1]PROJECTES!$C$14:$G$5000,5,FALSE))</f>
        <v>Instal.lacio i PEM CSSat UDESA v12.0</v>
      </c>
      <c r="E437" s="117">
        <v>5096</v>
      </c>
      <c r="F437" s="95"/>
      <c r="G437" s="96" t="str">
        <f>IF(E437="","",VLOOKUP(E437,[1]PROJECTES!$C$14:$G$5000,4,FALSE))</f>
        <v>TA</v>
      </c>
      <c r="H437" s="118" t="s">
        <v>44</v>
      </c>
      <c r="I437" s="97" t="str">
        <f>IF(H437="","",VLOOKUP(H437,BD!B$2:C$16,2,FALSE))</f>
        <v>E</v>
      </c>
      <c r="J437" s="98">
        <v>43487</v>
      </c>
      <c r="K437" s="135">
        <f t="shared" si="14"/>
        <v>4</v>
      </c>
      <c r="L437" s="99" t="str">
        <f t="shared" ca="1" si="15"/>
        <v>-</v>
      </c>
      <c r="M437" s="93">
        <f>IF(E437="","",VLOOKUP(E437,[1]PROJECTES!$C$14:$Z$5000,21,FALSE))</f>
        <v>43496</v>
      </c>
      <c r="N437" s="100">
        <v>2</v>
      </c>
      <c r="O437" s="72" t="s">
        <v>229</v>
      </c>
      <c r="P437" s="101">
        <v>0</v>
      </c>
      <c r="Q437" s="132" t="s">
        <v>40</v>
      </c>
      <c r="R437" s="131" t="s">
        <v>854</v>
      </c>
      <c r="S437" s="91"/>
    </row>
    <row r="438" spans="1:19" s="104" customFormat="1" ht="12.75" customHeight="1" x14ac:dyDescent="0.25">
      <c r="A438" s="121"/>
      <c r="B438" s="92" t="str">
        <f>IF(E438="","",VLOOKUP(E438,[1]PROJECTES!$C$14:$G$5000,2,FALSE))</f>
        <v>SITEL</v>
      </c>
      <c r="C438" s="121"/>
      <c r="D438" s="93" t="str">
        <f>IF(E438="","",VLOOKUP(E438,[1]PROJECTES!$C$14:$G$5000,5,FALSE))</f>
        <v>PENDENT D'ASSIGNAR</v>
      </c>
      <c r="E438" s="117" t="s">
        <v>278</v>
      </c>
      <c r="F438" s="95"/>
      <c r="G438" s="96" t="str">
        <f>IF(E438="","",VLOOKUP(E438,[1]PROJECTES!$C$14:$G$5000,4,FALSE))</f>
        <v>OB</v>
      </c>
      <c r="H438" s="118" t="s">
        <v>44</v>
      </c>
      <c r="I438" s="97" t="str">
        <f>IF(H438="","",VLOOKUP(H438,BD!B$2:C$16,2,FALSE))</f>
        <v>E</v>
      </c>
      <c r="J438" s="98">
        <v>43487</v>
      </c>
      <c r="K438" s="135">
        <f t="shared" si="14"/>
        <v>4</v>
      </c>
      <c r="L438" s="99">
        <f t="shared" ca="1" si="15"/>
        <v>210</v>
      </c>
      <c r="M438" s="93">
        <f>IF(E438="","",VLOOKUP(E438,[1]PROJECTES!$C$14:$Z$5000,21,FALSE))</f>
        <v>43830</v>
      </c>
      <c r="N438" s="100"/>
      <c r="O438" s="72" t="s">
        <v>229</v>
      </c>
      <c r="P438" s="101"/>
      <c r="Q438" s="132"/>
      <c r="R438" s="102"/>
      <c r="S438" s="91"/>
    </row>
    <row r="439" spans="1:19" s="104" customFormat="1" ht="12.75" customHeight="1" x14ac:dyDescent="0.25">
      <c r="A439" s="121" t="s">
        <v>35</v>
      </c>
      <c r="B439" s="92" t="str">
        <f>IF(E439="","",VLOOKUP(E439,[1]PROJECTES!$C$14:$G$5000,2,FALSE))</f>
        <v>SITEL</v>
      </c>
      <c r="C439" s="121" t="s">
        <v>181</v>
      </c>
      <c r="D439" s="93" t="str">
        <f>IF(E439="","",VLOOKUP(E439,[1]PROJECTES!$C$14:$G$5000,5,FALSE))</f>
        <v>INCAPACITAT LABORAL TRANSITORIA</v>
      </c>
      <c r="E439" s="117" t="s">
        <v>362</v>
      </c>
      <c r="F439" s="95"/>
      <c r="G439" s="96" t="str">
        <f>IF(E439="","",VLOOKUP(E439,[1]PROJECTES!$C$14:$G$5000,4,FALSE))</f>
        <v>OB</v>
      </c>
      <c r="H439" s="118" t="s">
        <v>35</v>
      </c>
      <c r="I439" s="97" t="str">
        <f>IF(H439="","",VLOOKUP(H439,BD!B$2:C$16,2,FALSE))</f>
        <v>E</v>
      </c>
      <c r="J439" s="98">
        <v>43488</v>
      </c>
      <c r="K439" s="135">
        <f t="shared" si="14"/>
        <v>4</v>
      </c>
      <c r="L439" s="99">
        <f t="shared" ca="1" si="15"/>
        <v>210</v>
      </c>
      <c r="M439" s="93">
        <f>IF(E439="","",VLOOKUP(E439,[1]PROJECTES!$C$14:$Z$5000,21,FALSE))</f>
        <v>43830</v>
      </c>
      <c r="N439" s="100">
        <v>8</v>
      </c>
      <c r="O439" s="72" t="s">
        <v>229</v>
      </c>
      <c r="P439" s="101">
        <v>0</v>
      </c>
      <c r="Q439" s="132" t="s">
        <v>360</v>
      </c>
      <c r="R439" s="102"/>
      <c r="S439" s="91"/>
    </row>
    <row r="440" spans="1:19" s="104" customFormat="1" ht="12.75" customHeight="1" x14ac:dyDescent="0.25">
      <c r="A440" s="121" t="s">
        <v>12</v>
      </c>
      <c r="B440" s="92" t="str">
        <f>IF(E440="","",VLOOKUP(E440,[1]PROJECTES!$C$14:$G$5000,2,FALSE))</f>
        <v>SITEL</v>
      </c>
      <c r="C440" s="121" t="s">
        <v>181</v>
      </c>
      <c r="D440" s="93" t="str">
        <f>IF(E440="","",VLOOKUP(E440,[1]PROJECTES!$C$14:$G$5000,5,FALSE))</f>
        <v>SCADA TEDIS.Net (Test i Resolucio Bugs SW)</v>
      </c>
      <c r="E440" s="117" t="s">
        <v>538</v>
      </c>
      <c r="F440" s="95"/>
      <c r="G440" s="96" t="str">
        <f>IF(E440="","",VLOOKUP(E440,[1]PROJECTES!$C$14:$G$5000,4,FALSE))</f>
        <v>OB</v>
      </c>
      <c r="H440" s="118" t="s">
        <v>24</v>
      </c>
      <c r="I440" s="97" t="str">
        <f>IF(H440="","",VLOOKUP(H440,BD!B$2:C$16,2,FALSE))</f>
        <v>E</v>
      </c>
      <c r="J440" s="98">
        <v>43488</v>
      </c>
      <c r="K440" s="135">
        <f t="shared" si="14"/>
        <v>4</v>
      </c>
      <c r="L440" s="99">
        <f t="shared" ca="1" si="15"/>
        <v>210</v>
      </c>
      <c r="M440" s="93">
        <f>IF(E440="","",VLOOKUP(E440,[1]PROJECTES!$C$14:$Z$5000,21,FALSE))</f>
        <v>43830</v>
      </c>
      <c r="N440" s="100">
        <v>2</v>
      </c>
      <c r="O440" s="72" t="s">
        <v>229</v>
      </c>
      <c r="P440" s="101">
        <v>40</v>
      </c>
      <c r="Q440" s="132" t="s">
        <v>43</v>
      </c>
      <c r="R440" s="131" t="s">
        <v>526</v>
      </c>
      <c r="S440" s="91"/>
    </row>
    <row r="441" spans="1:19" s="104" customFormat="1" ht="12.75" customHeight="1" x14ac:dyDescent="0.25">
      <c r="A441" s="121" t="s">
        <v>24</v>
      </c>
      <c r="B441" s="92" t="str">
        <f>IF(E441="","",VLOOKUP(E441,[1]PROJECTES!$C$14:$G$5000,2,FALSE))</f>
        <v>SITEL</v>
      </c>
      <c r="C441" s="121" t="s">
        <v>181</v>
      </c>
      <c r="D441" s="93" t="str">
        <f>IF(E441="","",VLOOKUP(E441,[1]PROJECTES!$C$14:$G$5000,5,FALSE))</f>
        <v>DESENVOLUPAMENT FW CAP-PRX v8.0</v>
      </c>
      <c r="E441" s="117" t="s">
        <v>493</v>
      </c>
      <c r="F441" s="95"/>
      <c r="G441" s="96" t="str">
        <f>IF(E441="","",VLOOKUP(E441,[1]PROJECTES!$C$14:$G$5000,4,FALSE))</f>
        <v>OB</v>
      </c>
      <c r="H441" s="118" t="s">
        <v>24</v>
      </c>
      <c r="I441" s="97" t="str">
        <f>IF(H441="","",VLOOKUP(H441,BD!B$2:C$16,2,FALSE))</f>
        <v>E</v>
      </c>
      <c r="J441" s="98">
        <v>43488</v>
      </c>
      <c r="K441" s="135">
        <f t="shared" si="14"/>
        <v>4</v>
      </c>
      <c r="L441" s="99">
        <f t="shared" ca="1" si="15"/>
        <v>-96</v>
      </c>
      <c r="M441" s="93">
        <f>IF(E441="","",VLOOKUP(E441,[1]PROJECTES!$C$14:$Z$5000,21,FALSE))</f>
        <v>43524</v>
      </c>
      <c r="N441" s="100">
        <v>1</v>
      </c>
      <c r="O441" s="72" t="s">
        <v>229</v>
      </c>
      <c r="P441" s="101">
        <v>20</v>
      </c>
      <c r="Q441" s="132" t="s">
        <v>15</v>
      </c>
      <c r="R441" s="131" t="s">
        <v>477</v>
      </c>
      <c r="S441" s="91"/>
    </row>
    <row r="442" spans="1:19" s="104" customFormat="1" ht="12.75" customHeight="1" x14ac:dyDescent="0.25">
      <c r="A442" s="121" t="s">
        <v>24</v>
      </c>
      <c r="B442" s="92" t="str">
        <f>IF(E442="","",VLOOKUP(E442,[1]PROJECTES!$C$14:$G$5000,2,FALSE))</f>
        <v>SITEL</v>
      </c>
      <c r="C442" s="121" t="s">
        <v>181</v>
      </c>
      <c r="D442" s="93" t="str">
        <f>IF(E442="","",VLOOKUP(E442,[1]PROJECTES!$C$14:$G$5000,5,FALSE))</f>
        <v>INCAPACITAT LABORAL TRANSITORIA</v>
      </c>
      <c r="E442" s="117" t="s">
        <v>362</v>
      </c>
      <c r="F442" s="95"/>
      <c r="G442" s="96" t="str">
        <f>IF(E442="","",VLOOKUP(E442,[1]PROJECTES!$C$14:$G$5000,4,FALSE))</f>
        <v>OB</v>
      </c>
      <c r="H442" s="118" t="s">
        <v>24</v>
      </c>
      <c r="I442" s="97" t="str">
        <f>IF(H442="","",VLOOKUP(H442,BD!B$2:C$16,2,FALSE))</f>
        <v>E</v>
      </c>
      <c r="J442" s="98">
        <v>43488</v>
      </c>
      <c r="K442" s="135">
        <f t="shared" si="14"/>
        <v>4</v>
      </c>
      <c r="L442" s="99">
        <f t="shared" ca="1" si="15"/>
        <v>210</v>
      </c>
      <c r="M442" s="93">
        <f>IF(E442="","",VLOOKUP(E442,[1]PROJECTES!$C$14:$Z$5000,21,FALSE))</f>
        <v>43830</v>
      </c>
      <c r="N442" s="100">
        <v>4</v>
      </c>
      <c r="O442" s="72" t="s">
        <v>229</v>
      </c>
      <c r="P442" s="101">
        <v>0</v>
      </c>
      <c r="Q442" s="132"/>
      <c r="R442" s="131"/>
      <c r="S442" s="91"/>
    </row>
    <row r="443" spans="1:19" s="104" customFormat="1" ht="12.75" customHeight="1" x14ac:dyDescent="0.25">
      <c r="A443" s="121" t="s">
        <v>21</v>
      </c>
      <c r="B443" s="92" t="str">
        <f>IF(E443="","",VLOOKUP(E443,[1]PROJECTES!$C$14:$G$5000,2,FALSE))</f>
        <v>INPPOZ</v>
      </c>
      <c r="C443" s="121" t="s">
        <v>149</v>
      </c>
      <c r="D443" s="93" t="str">
        <f>IF(E443="","",VLOOKUP(E443,[1]PROJECTES!$C$14:$G$5000,5,FALSE))</f>
        <v>RTU IAT NOVA-27 v1.0,Linea MT SUB.DT-VIRGEN DE LUNA (Nomes material)</v>
      </c>
      <c r="E443" s="117">
        <v>5097</v>
      </c>
      <c r="F443" s="95"/>
      <c r="G443" s="96" t="str">
        <f>IF(E443="","",VLOOKUP(E443,[1]PROJECTES!$C$14:$G$5000,4,FALSE))</f>
        <v>OB</v>
      </c>
      <c r="H443" s="118" t="s">
        <v>21</v>
      </c>
      <c r="I443" s="97" t="str">
        <f>IF(H443="","",VLOOKUP(H443,BD!B$2:C$16,2,FALSE))</f>
        <v>P</v>
      </c>
      <c r="J443" s="98">
        <v>43488</v>
      </c>
      <c r="K443" s="135">
        <f t="shared" si="14"/>
        <v>4</v>
      </c>
      <c r="L443" s="99">
        <f t="shared" ca="1" si="15"/>
        <v>-109</v>
      </c>
      <c r="M443" s="93">
        <f>IF(E443="","",VLOOKUP(E443,[1]PROJECTES!$C$14:$Z$5000,21,FALSE))</f>
        <v>43511</v>
      </c>
      <c r="N443" s="100">
        <v>0</v>
      </c>
      <c r="O443" s="72" t="s">
        <v>229</v>
      </c>
      <c r="P443" s="101">
        <v>16</v>
      </c>
      <c r="Q443" s="132" t="s">
        <v>49</v>
      </c>
      <c r="R443" s="131" t="s">
        <v>311</v>
      </c>
      <c r="S443" s="91"/>
    </row>
    <row r="444" spans="1:19" s="104" customFormat="1" ht="12.75" customHeight="1" x14ac:dyDescent="0.25">
      <c r="A444" s="121" t="s">
        <v>21</v>
      </c>
      <c r="B444" s="92" t="str">
        <f>IF(E444="","",VLOOKUP(E444,[1]PROJECTES!$C$14:$G$5000,2,FALSE))</f>
        <v>INDVIL</v>
      </c>
      <c r="C444" s="121" t="s">
        <v>149</v>
      </c>
      <c r="D444" s="93" t="str">
        <f>IF(E444="","",VLOOKUP(E444,[1]PROJECTES!$C$14:$G$5000,5,FALSE))</f>
        <v>RTU C.T. PADRE CARMELO v1.0</v>
      </c>
      <c r="E444" s="117">
        <v>5106</v>
      </c>
      <c r="F444" s="95"/>
      <c r="G444" s="96" t="str">
        <f>IF(E444="","",VLOOKUP(E444,[1]PROJECTES!$C$14:$G$5000,4,FALSE))</f>
        <v>TA</v>
      </c>
      <c r="H444" s="118" t="s">
        <v>21</v>
      </c>
      <c r="I444" s="97" t="str">
        <f>IF(H444="","",VLOOKUP(H444,BD!B$2:C$16,2,FALSE))</f>
        <v>P</v>
      </c>
      <c r="J444" s="98">
        <v>43488</v>
      </c>
      <c r="K444" s="135">
        <f t="shared" si="14"/>
        <v>4</v>
      </c>
      <c r="L444" s="99" t="str">
        <f t="shared" ca="1" si="15"/>
        <v>-</v>
      </c>
      <c r="M444" s="93">
        <f>IF(E444="","",VLOOKUP(E444,[1]PROJECTES!$C$14:$Z$5000,21,FALSE))</f>
        <v>43514</v>
      </c>
      <c r="N444" s="100">
        <v>0</v>
      </c>
      <c r="O444" s="72" t="s">
        <v>229</v>
      </c>
      <c r="P444" s="101">
        <v>16</v>
      </c>
      <c r="Q444" s="132" t="s">
        <v>49</v>
      </c>
      <c r="R444" s="131" t="s">
        <v>311</v>
      </c>
      <c r="S444" s="91"/>
    </row>
    <row r="445" spans="1:19" s="104" customFormat="1" ht="12.75" customHeight="1" x14ac:dyDescent="0.25">
      <c r="A445" s="121" t="s">
        <v>21</v>
      </c>
      <c r="B445" s="92" t="str">
        <f>IF(E445="","",VLOOKUP(E445,[1]PROJECTES!$C$14:$G$5000,2,FALSE))</f>
        <v>MUNSAF</v>
      </c>
      <c r="C445" s="121" t="s">
        <v>337</v>
      </c>
      <c r="D445" s="93" t="str">
        <f>IF(E445="","",VLOOKUP(E445,[1]PROJECTES!$C$14:$G$5000,5,FALSE))</f>
        <v>SISTEMA TD S.E. PINA - COG. BIOGAS</v>
      </c>
      <c r="E445" s="117">
        <v>5045</v>
      </c>
      <c r="F445" s="95"/>
      <c r="G445" s="96" t="str">
        <f>IF(E445="","",VLOOKUP(E445,[1]PROJECTES!$C$14:$G$5000,4,FALSE))</f>
        <v>OB</v>
      </c>
      <c r="H445" s="118" t="s">
        <v>21</v>
      </c>
      <c r="I445" s="97" t="str">
        <f>IF(H445="","",VLOOKUP(H445,BD!B$2:C$16,2,FALSE))</f>
        <v>P</v>
      </c>
      <c r="J445" s="98">
        <v>43488</v>
      </c>
      <c r="K445" s="135">
        <f t="shared" si="14"/>
        <v>4</v>
      </c>
      <c r="L445" s="99">
        <f t="shared" ca="1" si="15"/>
        <v>-124</v>
      </c>
      <c r="M445" s="93">
        <f>IF(E445="","",VLOOKUP(E445,[1]PROJECTES!$C$14:$Z$5000,21,FALSE))</f>
        <v>43496</v>
      </c>
      <c r="N445" s="100">
        <v>0</v>
      </c>
      <c r="O445" s="72" t="s">
        <v>229</v>
      </c>
      <c r="P445" s="101">
        <v>16</v>
      </c>
      <c r="Q445" s="132" t="s">
        <v>49</v>
      </c>
      <c r="R445" s="131" t="s">
        <v>311</v>
      </c>
      <c r="S445" s="91"/>
    </row>
    <row r="446" spans="1:19" s="104" customFormat="1" ht="12.75" customHeight="1" x14ac:dyDescent="0.25">
      <c r="A446" s="121" t="s">
        <v>21</v>
      </c>
      <c r="B446" s="92" t="str">
        <f>IF(E446="","",VLOOKUP(E446,[1]PROJECTES!$C$14:$G$5000,2,FALSE))</f>
        <v>SITEL</v>
      </c>
      <c r="C446" s="121" t="s">
        <v>337</v>
      </c>
      <c r="D446" s="93" t="str">
        <f>IF(E446="","",VLOOKUP(E446,[1]PROJECTES!$C$14:$G$5000,5,FALSE))</f>
        <v>TD ESCLAVO COG. BIOGAS v1.0</v>
      </c>
      <c r="E446" s="117">
        <v>5048</v>
      </c>
      <c r="F446" s="95"/>
      <c r="G446" s="96" t="str">
        <f>IF(E446="","",VLOOKUP(E446,[1]PROJECTES!$C$14:$G$5000,4,FALSE))</f>
        <v>OB</v>
      </c>
      <c r="H446" s="118" t="s">
        <v>21</v>
      </c>
      <c r="I446" s="97" t="str">
        <f>IF(H446="","",VLOOKUP(H446,BD!B$2:C$16,2,FALSE))</f>
        <v>P</v>
      </c>
      <c r="J446" s="98">
        <v>43488</v>
      </c>
      <c r="K446" s="135">
        <f t="shared" si="14"/>
        <v>4</v>
      </c>
      <c r="L446" s="99">
        <f t="shared" ca="1" si="15"/>
        <v>-124</v>
      </c>
      <c r="M446" s="93">
        <f>IF(E446="","",VLOOKUP(E446,[1]PROJECTES!$C$14:$Z$5000,21,FALSE))</f>
        <v>43496</v>
      </c>
      <c r="N446" s="100">
        <v>0</v>
      </c>
      <c r="O446" s="72" t="s">
        <v>229</v>
      </c>
      <c r="P446" s="101">
        <v>16</v>
      </c>
      <c r="Q446" s="132" t="s">
        <v>49</v>
      </c>
      <c r="R446" s="131" t="s">
        <v>311</v>
      </c>
      <c r="S446" s="91"/>
    </row>
    <row r="447" spans="1:19" s="104" customFormat="1" ht="12.75" customHeight="1" x14ac:dyDescent="0.25">
      <c r="A447" s="121" t="s">
        <v>21</v>
      </c>
      <c r="B447" s="92" t="str">
        <f>IF(E447="","",VLOOKUP(E447,[1]PROJECTES!$C$14:$G$5000,2,FALSE))</f>
        <v>INDTOR</v>
      </c>
      <c r="C447" s="121" t="s">
        <v>149</v>
      </c>
      <c r="D447" s="93" t="str">
        <f>IF(E447="","",VLOOKUP(E447,[1]PROJECTES!$C$14:$G$5000,5,FALSE))</f>
        <v>RTU C.T. CALVARIO v1.0</v>
      </c>
      <c r="E447" s="117">
        <v>5104</v>
      </c>
      <c r="F447" s="95"/>
      <c r="G447" s="96" t="str">
        <f>IF(E447="","",VLOOKUP(E447,[1]PROJECTES!$C$14:$G$5000,4,FALSE))</f>
        <v>TA</v>
      </c>
      <c r="H447" s="118" t="s">
        <v>21</v>
      </c>
      <c r="I447" s="97" t="str">
        <f>IF(H447="","",VLOOKUP(H447,BD!B$2:C$16,2,FALSE))</f>
        <v>P</v>
      </c>
      <c r="J447" s="98">
        <v>43488</v>
      </c>
      <c r="K447" s="135">
        <f t="shared" si="14"/>
        <v>4</v>
      </c>
      <c r="L447" s="99" t="str">
        <f t="shared" ca="1" si="15"/>
        <v>-</v>
      </c>
      <c r="M447" s="93">
        <f>IF(E447="","",VLOOKUP(E447,[1]PROJECTES!$C$14:$Z$5000,21,FALSE))</f>
        <v>43514</v>
      </c>
      <c r="N447" s="100">
        <v>0</v>
      </c>
      <c r="O447" s="72" t="s">
        <v>229</v>
      </c>
      <c r="P447" s="101">
        <v>16</v>
      </c>
      <c r="Q447" s="132" t="s">
        <v>49</v>
      </c>
      <c r="R447" s="131" t="s">
        <v>311</v>
      </c>
      <c r="S447" s="91"/>
    </row>
    <row r="448" spans="1:19" s="104" customFormat="1" ht="12.75" customHeight="1" x14ac:dyDescent="0.25">
      <c r="A448" s="121" t="s">
        <v>21</v>
      </c>
      <c r="B448" s="92" t="str">
        <f>IF(E448="","",VLOOKUP(E448,[1]PROJECTES!$C$14:$G$5000,2,FALSE))</f>
        <v>INPPOZ</v>
      </c>
      <c r="C448" s="121" t="s">
        <v>149</v>
      </c>
      <c r="D448" s="93" t="str">
        <f>IF(E448="","",VLOOKUP(E448,[1]PROJECTES!$C$14:$G$5000,5,FALSE))</f>
        <v>RTU C.T. PINTOR GOYA v1.0</v>
      </c>
      <c r="E448" s="117">
        <v>5019</v>
      </c>
      <c r="F448" s="95"/>
      <c r="G448" s="96" t="str">
        <f>IF(E448="","",VLOOKUP(E448,[1]PROJECTES!$C$14:$G$5000,4,FALSE))</f>
        <v>TA</v>
      </c>
      <c r="H448" s="118" t="s">
        <v>21</v>
      </c>
      <c r="I448" s="97" t="str">
        <f>IF(H448="","",VLOOKUP(H448,BD!B$2:C$16,2,FALSE))</f>
        <v>P</v>
      </c>
      <c r="J448" s="98">
        <v>43488</v>
      </c>
      <c r="K448" s="135">
        <f t="shared" si="14"/>
        <v>4</v>
      </c>
      <c r="L448" s="99" t="str">
        <f t="shared" ca="1" si="15"/>
        <v>-</v>
      </c>
      <c r="M448" s="93">
        <f>IF(E448="","",VLOOKUP(E448,[1]PROJECTES!$C$14:$Z$5000,21,FALSE))</f>
        <v>43524</v>
      </c>
      <c r="N448" s="100">
        <v>0</v>
      </c>
      <c r="O448" s="72" t="s">
        <v>229</v>
      </c>
      <c r="P448" s="101">
        <v>16</v>
      </c>
      <c r="Q448" s="132" t="s">
        <v>49</v>
      </c>
      <c r="R448" s="131" t="s">
        <v>311</v>
      </c>
      <c r="S448" s="91"/>
    </row>
    <row r="449" spans="1:19" s="104" customFormat="1" ht="12.75" customHeight="1" x14ac:dyDescent="0.25">
      <c r="A449" s="121" t="s">
        <v>21</v>
      </c>
      <c r="B449" s="92" t="str">
        <f>IF(E449="","",VLOOKUP(E449,[1]PROJECTES!$C$14:$G$5000,2,FALSE))</f>
        <v>DIELES</v>
      </c>
      <c r="C449" s="121" t="s">
        <v>271</v>
      </c>
      <c r="D449" s="93" t="str">
        <f>IF(E449="","",VLOOKUP(E449,[1]PROJECTES!$C$14:$G$5000,5,FALSE))</f>
        <v>RTU CT-5 DIELESUR v1.1</v>
      </c>
      <c r="E449" s="117">
        <v>5059</v>
      </c>
      <c r="F449" s="95"/>
      <c r="G449" s="96" t="str">
        <f>IF(E449="","",VLOOKUP(E449,[1]PROJECTES!$C$14:$G$5000,4,FALSE))</f>
        <v>TA</v>
      </c>
      <c r="H449" s="118" t="s">
        <v>21</v>
      </c>
      <c r="I449" s="97" t="str">
        <f>IF(H449="","",VLOOKUP(H449,BD!B$2:C$16,2,FALSE))</f>
        <v>P</v>
      </c>
      <c r="J449" s="98">
        <v>43488</v>
      </c>
      <c r="K449" s="135">
        <f t="shared" si="14"/>
        <v>4</v>
      </c>
      <c r="L449" s="99" t="str">
        <f t="shared" ca="1" si="15"/>
        <v>-</v>
      </c>
      <c r="M449" s="93">
        <f>IF(E449="","",VLOOKUP(E449,[1]PROJECTES!$C$14:$Z$5000,21,FALSE))</f>
        <v>43524</v>
      </c>
      <c r="N449" s="100">
        <v>0</v>
      </c>
      <c r="O449" s="72" t="s">
        <v>229</v>
      </c>
      <c r="P449" s="101">
        <v>17</v>
      </c>
      <c r="Q449" s="132" t="s">
        <v>49</v>
      </c>
      <c r="R449" s="131" t="s">
        <v>311</v>
      </c>
      <c r="S449" s="91"/>
    </row>
    <row r="450" spans="1:19" s="104" customFormat="1" ht="12.75" customHeight="1" x14ac:dyDescent="0.25">
      <c r="A450" s="121" t="s">
        <v>21</v>
      </c>
      <c r="B450" s="92" t="str">
        <f>IF(E450="","",VLOOKUP(E450,[1]PROJECTES!$C$14:$G$5000,2,FALSE))</f>
        <v>DIELES</v>
      </c>
      <c r="C450" s="121" t="s">
        <v>271</v>
      </c>
      <c r="D450" s="93" t="str">
        <f>IF(E450="","",VLOOKUP(E450,[1]PROJECTES!$C$14:$G$5000,5,FALSE))</f>
        <v>RTU CT-6 DIELESUR v1.1</v>
      </c>
      <c r="E450" s="117">
        <v>5060</v>
      </c>
      <c r="F450" s="95"/>
      <c r="G450" s="96" t="str">
        <f>IF(E450="","",VLOOKUP(E450,[1]PROJECTES!$C$14:$G$5000,4,FALSE))</f>
        <v>TA</v>
      </c>
      <c r="H450" s="118" t="s">
        <v>21</v>
      </c>
      <c r="I450" s="97" t="str">
        <f>IF(H450="","",VLOOKUP(H450,BD!B$2:C$16,2,FALSE))</f>
        <v>P</v>
      </c>
      <c r="J450" s="98">
        <v>43488</v>
      </c>
      <c r="K450" s="135">
        <f t="shared" si="14"/>
        <v>4</v>
      </c>
      <c r="L450" s="99" t="str">
        <f t="shared" ca="1" si="15"/>
        <v>-</v>
      </c>
      <c r="M450" s="93">
        <f>IF(E450="","",VLOOKUP(E450,[1]PROJECTES!$C$14:$Z$5000,21,FALSE))</f>
        <v>43524</v>
      </c>
      <c r="N450" s="100">
        <v>0</v>
      </c>
      <c r="O450" s="72" t="s">
        <v>229</v>
      </c>
      <c r="P450" s="101">
        <v>17</v>
      </c>
      <c r="Q450" s="132" t="s">
        <v>49</v>
      </c>
      <c r="R450" s="131" t="s">
        <v>311</v>
      </c>
      <c r="S450" s="91"/>
    </row>
    <row r="451" spans="1:19" s="104" customFormat="1" ht="12.75" customHeight="1" x14ac:dyDescent="0.25">
      <c r="A451" s="121" t="s">
        <v>21</v>
      </c>
      <c r="B451" s="92" t="str">
        <f>IF(E451="","",VLOOKUP(E451,[1]PROJECTES!$C$14:$G$5000,2,FALSE))</f>
        <v>DIELES</v>
      </c>
      <c r="C451" s="121" t="s">
        <v>271</v>
      </c>
      <c r="D451" s="93" t="str">
        <f>IF(E451="","",VLOOKUP(E451,[1]PROJECTES!$C$14:$G$5000,5,FALSE))</f>
        <v>RTU CT-7 DIELESUR v1.1</v>
      </c>
      <c r="E451" s="117">
        <v>5061</v>
      </c>
      <c r="F451" s="95"/>
      <c r="G451" s="96" t="str">
        <f>IF(E451="","",VLOOKUP(E451,[1]PROJECTES!$C$14:$G$5000,4,FALSE))</f>
        <v>TA</v>
      </c>
      <c r="H451" s="118" t="s">
        <v>21</v>
      </c>
      <c r="I451" s="97" t="str">
        <f>IF(H451="","",VLOOKUP(H451,BD!B$2:C$16,2,FALSE))</f>
        <v>P</v>
      </c>
      <c r="J451" s="98">
        <v>43488</v>
      </c>
      <c r="K451" s="135">
        <f t="shared" si="14"/>
        <v>4</v>
      </c>
      <c r="L451" s="99" t="str">
        <f t="shared" ca="1" si="15"/>
        <v>-</v>
      </c>
      <c r="M451" s="93">
        <f>IF(E451="","",VLOOKUP(E451,[1]PROJECTES!$C$14:$Z$5000,21,FALSE))</f>
        <v>43524</v>
      </c>
      <c r="N451" s="100">
        <v>0</v>
      </c>
      <c r="O451" s="72" t="s">
        <v>229</v>
      </c>
      <c r="P451" s="101">
        <v>16</v>
      </c>
      <c r="Q451" s="132" t="s">
        <v>49</v>
      </c>
      <c r="R451" s="131" t="s">
        <v>311</v>
      </c>
      <c r="S451" s="91"/>
    </row>
    <row r="452" spans="1:19" s="104" customFormat="1" ht="12.75" customHeight="1" x14ac:dyDescent="0.25">
      <c r="A452" s="121" t="s">
        <v>21</v>
      </c>
      <c r="B452" s="92" t="str">
        <f>IF(E452="","",VLOOKUP(E452,[1]PROJECTES!$C$14:$G$5000,2,FALSE))</f>
        <v>DIELES</v>
      </c>
      <c r="C452" s="121" t="s">
        <v>271</v>
      </c>
      <c r="D452" s="93" t="str">
        <f>IF(E452="","",VLOOKUP(E452,[1]PROJECTES!$C$14:$G$5000,5,FALSE))</f>
        <v>RTU CT-8 DIELESUR v1.1</v>
      </c>
      <c r="E452" s="117">
        <v>5062</v>
      </c>
      <c r="F452" s="95"/>
      <c r="G452" s="96" t="str">
        <f>IF(E452="","",VLOOKUP(E452,[1]PROJECTES!$C$14:$G$5000,4,FALSE))</f>
        <v>TA</v>
      </c>
      <c r="H452" s="118" t="s">
        <v>21</v>
      </c>
      <c r="I452" s="97" t="str">
        <f>IF(H452="","",VLOOKUP(H452,BD!B$2:C$16,2,FALSE))</f>
        <v>P</v>
      </c>
      <c r="J452" s="98">
        <v>43488</v>
      </c>
      <c r="K452" s="135">
        <f t="shared" si="14"/>
        <v>4</v>
      </c>
      <c r="L452" s="99" t="str">
        <f t="shared" ca="1" si="15"/>
        <v>-</v>
      </c>
      <c r="M452" s="93">
        <f>IF(E452="","",VLOOKUP(E452,[1]PROJECTES!$C$14:$Z$5000,21,FALSE))</f>
        <v>43524</v>
      </c>
      <c r="N452" s="100">
        <v>0</v>
      </c>
      <c r="O452" s="72" t="s">
        <v>229</v>
      </c>
      <c r="P452" s="101">
        <v>16</v>
      </c>
      <c r="Q452" s="132" t="s">
        <v>49</v>
      </c>
      <c r="R452" s="131" t="s">
        <v>311</v>
      </c>
      <c r="S452" s="91"/>
    </row>
    <row r="453" spans="1:19" s="104" customFormat="1" ht="12.75" customHeight="1" x14ac:dyDescent="0.25">
      <c r="A453" s="121" t="s">
        <v>21</v>
      </c>
      <c r="B453" s="92" t="str">
        <f>IF(E453="","",VLOOKUP(E453,[1]PROJECTES!$C$14:$G$5000,2,FALSE))</f>
        <v>SITEL</v>
      </c>
      <c r="C453" s="121" t="s">
        <v>181</v>
      </c>
      <c r="D453" s="93" t="str">
        <f>IF(E453="","",VLOOKUP(E453,[1]PROJECTES!$C$14:$G$5000,5,FALSE))</f>
        <v>GESTIO DE MAGATZEM</v>
      </c>
      <c r="E453" s="117" t="s">
        <v>305</v>
      </c>
      <c r="F453" s="95"/>
      <c r="G453" s="96" t="str">
        <f>IF(E453="","",VLOOKUP(E453,[1]PROJECTES!$C$14:$G$5000,4,FALSE))</f>
        <v>OB</v>
      </c>
      <c r="H453" s="118" t="s">
        <v>21</v>
      </c>
      <c r="I453" s="97" t="str">
        <f>IF(H453="","",VLOOKUP(H453,BD!B$2:C$16,2,FALSE))</f>
        <v>P</v>
      </c>
      <c r="J453" s="98">
        <v>43488</v>
      </c>
      <c r="K453" s="135">
        <f t="shared" si="14"/>
        <v>4</v>
      </c>
      <c r="L453" s="99">
        <f t="shared" ca="1" si="15"/>
        <v>210</v>
      </c>
      <c r="M453" s="93">
        <f>IF(E453="","",VLOOKUP(E453,[1]PROJECTES!$C$14:$Z$5000,21,FALSE))</f>
        <v>43830</v>
      </c>
      <c r="N453" s="100">
        <v>0</v>
      </c>
      <c r="O453" s="72" t="s">
        <v>229</v>
      </c>
      <c r="P453" s="101">
        <v>16</v>
      </c>
      <c r="Q453" s="132" t="s">
        <v>49</v>
      </c>
      <c r="R453" s="131" t="s">
        <v>311</v>
      </c>
      <c r="S453" s="91"/>
    </row>
    <row r="454" spans="1:19" s="104" customFormat="1" ht="12.75" customHeight="1" x14ac:dyDescent="0.25">
      <c r="A454" s="121" t="s">
        <v>21</v>
      </c>
      <c r="B454" s="92" t="str">
        <f>IF(E454="","",VLOOKUP(E454,[1]PROJECTES!$C$14:$G$5000,2,FALSE))</f>
        <v>MUNSAF</v>
      </c>
      <c r="C454" s="121" t="s">
        <v>337</v>
      </c>
      <c r="D454" s="93" t="str">
        <f>IF(E454="","",VLOOKUP(E454,[1]PROJECTES!$C$14:$G$5000,5,FALSE))</f>
        <v>SISTEMA TD S.E. PINA - COG. BIOGAS</v>
      </c>
      <c r="E454" s="117">
        <v>5045</v>
      </c>
      <c r="F454" s="95"/>
      <c r="G454" s="96" t="str">
        <f>IF(E454="","",VLOOKUP(E454,[1]PROJECTES!$C$14:$G$5000,4,FALSE))</f>
        <v>OB</v>
      </c>
      <c r="H454" s="118" t="s">
        <v>21</v>
      </c>
      <c r="I454" s="97" t="str">
        <f>IF(H454="","",VLOOKUP(H454,BD!B$2:C$16,2,FALSE))</f>
        <v>P</v>
      </c>
      <c r="J454" s="98">
        <v>43488</v>
      </c>
      <c r="K454" s="135">
        <f t="shared" si="14"/>
        <v>4</v>
      </c>
      <c r="L454" s="99">
        <f t="shared" ca="1" si="15"/>
        <v>-124</v>
      </c>
      <c r="M454" s="93">
        <f>IF(E454="","",VLOOKUP(E454,[1]PROJECTES!$C$14:$Z$5000,21,FALSE))</f>
        <v>43496</v>
      </c>
      <c r="N454" s="100">
        <v>0</v>
      </c>
      <c r="O454" s="72" t="s">
        <v>229</v>
      </c>
      <c r="P454" s="101">
        <v>16</v>
      </c>
      <c r="Q454" s="132" t="s">
        <v>49</v>
      </c>
      <c r="R454" s="131" t="s">
        <v>311</v>
      </c>
      <c r="S454" s="91"/>
    </row>
    <row r="455" spans="1:19" s="104" customFormat="1" ht="12.75" customHeight="1" x14ac:dyDescent="0.25">
      <c r="A455" s="121" t="s">
        <v>21</v>
      </c>
      <c r="B455" s="92" t="str">
        <f>IF(E455="","",VLOOKUP(E455,[1]PROJECTES!$C$14:$G$5000,2,FALSE))</f>
        <v>SITEL</v>
      </c>
      <c r="C455" s="121" t="s">
        <v>144</v>
      </c>
      <c r="D455" s="93" t="str">
        <f>IF(E455="","",VLOOKUP(E455,[1]PROJECTES!$C$14:$G$5000,5,FALSE))</f>
        <v>GESTIO DE MAGATZEM</v>
      </c>
      <c r="E455" s="117" t="s">
        <v>305</v>
      </c>
      <c r="F455" s="95"/>
      <c r="G455" s="96" t="str">
        <f>IF(E455="","",VLOOKUP(E455,[1]PROJECTES!$C$14:$G$5000,4,FALSE))</f>
        <v>OB</v>
      </c>
      <c r="H455" s="118" t="s">
        <v>21</v>
      </c>
      <c r="I455" s="97" t="str">
        <f>IF(H455="","",VLOOKUP(H455,BD!B$2:C$16,2,FALSE))</f>
        <v>P</v>
      </c>
      <c r="J455" s="98">
        <v>43488</v>
      </c>
      <c r="K455" s="135">
        <f t="shared" si="14"/>
        <v>4</v>
      </c>
      <c r="L455" s="99">
        <f t="shared" ca="1" si="15"/>
        <v>210</v>
      </c>
      <c r="M455" s="93">
        <f>IF(E455="","",VLOOKUP(E455,[1]PROJECTES!$C$14:$Z$5000,21,FALSE))</f>
        <v>43830</v>
      </c>
      <c r="N455" s="100">
        <v>0</v>
      </c>
      <c r="O455" s="72" t="s">
        <v>229</v>
      </c>
      <c r="P455" s="101">
        <v>16</v>
      </c>
      <c r="Q455" s="132" t="s">
        <v>49</v>
      </c>
      <c r="R455" s="131" t="s">
        <v>311</v>
      </c>
      <c r="S455" s="91"/>
    </row>
    <row r="456" spans="1:19" s="104" customFormat="1" ht="12.75" customHeight="1" x14ac:dyDescent="0.25">
      <c r="A456" s="121" t="s">
        <v>21</v>
      </c>
      <c r="B456" s="92" t="str">
        <f>IF(E456="","",VLOOKUP(E456,[1]PROJECTES!$C$14:$G$5000,2,FALSE))</f>
        <v>SITEL</v>
      </c>
      <c r="C456" s="121" t="s">
        <v>181</v>
      </c>
      <c r="D456" s="93" t="str">
        <f>IF(E456="","",VLOOKUP(E456,[1]PROJECTES!$C$14:$G$5000,5,FALSE))</f>
        <v>GESTIO DE MAGATZEM</v>
      </c>
      <c r="E456" s="117" t="s">
        <v>305</v>
      </c>
      <c r="F456" s="95"/>
      <c r="G456" s="96" t="str">
        <f>IF(E456="","",VLOOKUP(E456,[1]PROJECTES!$C$14:$G$5000,4,FALSE))</f>
        <v>OB</v>
      </c>
      <c r="H456" s="118" t="s">
        <v>21</v>
      </c>
      <c r="I456" s="97" t="str">
        <f>IF(H456="","",VLOOKUP(H456,BD!B$2:C$16,2,FALSE))</f>
        <v>P</v>
      </c>
      <c r="J456" s="98">
        <v>43488</v>
      </c>
      <c r="K456" s="135">
        <f t="shared" si="14"/>
        <v>4</v>
      </c>
      <c r="L456" s="99">
        <f t="shared" ca="1" si="15"/>
        <v>210</v>
      </c>
      <c r="M456" s="93">
        <f>IF(E456="","",VLOOKUP(E456,[1]PROJECTES!$C$14:$Z$5000,21,FALSE))</f>
        <v>43830</v>
      </c>
      <c r="N456" s="100">
        <v>1</v>
      </c>
      <c r="O456" s="72" t="s">
        <v>229</v>
      </c>
      <c r="P456" s="101">
        <v>0</v>
      </c>
      <c r="Q456" s="132" t="s">
        <v>49</v>
      </c>
      <c r="R456" s="102" t="s">
        <v>527</v>
      </c>
      <c r="S456" s="91"/>
    </row>
    <row r="457" spans="1:19" s="104" customFormat="1" ht="12.75" customHeight="1" x14ac:dyDescent="0.25">
      <c r="A457" s="121" t="s">
        <v>21</v>
      </c>
      <c r="B457" s="92" t="str">
        <f>IF(E457="","",VLOOKUP(E457,[1]PROJECTES!$C$14:$G$5000,2,FALSE))</f>
        <v>ELEMOS</v>
      </c>
      <c r="C457" s="121" t="s">
        <v>144</v>
      </c>
      <c r="D457" s="93" t="str">
        <f>IF(E457="","",VLOOKUP(E457,[1]PROJECTES!$C$14:$G$5000,5,FALSE))</f>
        <v>RTU IAT F6 MOSCOSO v1.0</v>
      </c>
      <c r="E457" s="117">
        <v>5008</v>
      </c>
      <c r="F457" s="95"/>
      <c r="G457" s="96" t="str">
        <f>IF(E457="","",VLOOKUP(E457,[1]PROJECTES!$C$14:$G$5000,4,FALSE))</f>
        <v>OB</v>
      </c>
      <c r="H457" s="118" t="s">
        <v>21</v>
      </c>
      <c r="I457" s="97" t="str">
        <f>IF(H457="","",VLOOKUP(H457,BD!B$2:C$16,2,FALSE))</f>
        <v>P</v>
      </c>
      <c r="J457" s="98">
        <v>43488</v>
      </c>
      <c r="K457" s="135">
        <f t="shared" ref="K457:K520" si="16">IF(J457="","",WEEKNUM(J457,2)-0)</f>
        <v>4</v>
      </c>
      <c r="L457" s="99">
        <f t="shared" ref="L457:L520" ca="1" si="17">IF(M457="","-",IF(G457="TA","-",+M457-TODAY()))</f>
        <v>-172</v>
      </c>
      <c r="M457" s="93">
        <f>IF(E457="","",VLOOKUP(E457,[1]PROJECTES!$C$14:$Z$5000,21,FALSE))</f>
        <v>43448</v>
      </c>
      <c r="N457" s="100">
        <v>3</v>
      </c>
      <c r="O457" s="72" t="s">
        <v>229</v>
      </c>
      <c r="P457" s="101">
        <v>30</v>
      </c>
      <c r="Q457" s="132" t="s">
        <v>51</v>
      </c>
      <c r="R457" s="131" t="s">
        <v>365</v>
      </c>
      <c r="S457" s="91"/>
    </row>
    <row r="458" spans="1:19" s="104" customFormat="1" ht="12.75" customHeight="1" x14ac:dyDescent="0.25">
      <c r="A458" s="121" t="s">
        <v>17</v>
      </c>
      <c r="B458" s="92" t="str">
        <f>IF(E458="","",VLOOKUP(E458,[1]PROJECTES!$C$14:$G$5000,2,FALSE))</f>
        <v>ELDICE</v>
      </c>
      <c r="C458" s="121" t="s">
        <v>86</v>
      </c>
      <c r="D458" s="93" t="str">
        <f>IF(E458="","",VLOOKUP(E458,[1]PROJECTES!$C$14:$G$5000,5,FALSE))</f>
        <v>Inst. i PEM RTU C.T. FARINERA v2.0</v>
      </c>
      <c r="E458" s="117">
        <v>5259</v>
      </c>
      <c r="F458" s="95"/>
      <c r="G458" s="96" t="str">
        <f>IF(E458="","",VLOOKUP(E458,[1]PROJECTES!$C$14:$G$5000,4,FALSE))</f>
        <v>TA</v>
      </c>
      <c r="H458" s="118" t="s">
        <v>17</v>
      </c>
      <c r="I458" s="97" t="str">
        <f>IF(H458="","",VLOOKUP(H458,BD!B$2:C$16,2,FALSE))</f>
        <v>E</v>
      </c>
      <c r="J458" s="98">
        <v>43592</v>
      </c>
      <c r="K458" s="135">
        <f t="shared" si="16"/>
        <v>19</v>
      </c>
      <c r="L458" s="99" t="str">
        <f t="shared" ca="1" si="17"/>
        <v>-</v>
      </c>
      <c r="M458" s="93">
        <f>IF(E458="","",VLOOKUP(E458,[1]PROJECTES!$C$14:$Z$5000,21,FALSE))</f>
        <v>43616</v>
      </c>
      <c r="N458" s="100">
        <v>1</v>
      </c>
      <c r="O458" s="72" t="s">
        <v>229</v>
      </c>
      <c r="P458" s="101">
        <v>15</v>
      </c>
      <c r="Q458" s="132" t="s">
        <v>65</v>
      </c>
      <c r="R458" s="168" t="s">
        <v>1729</v>
      </c>
      <c r="S458" s="91"/>
    </row>
    <row r="459" spans="1:19" s="104" customFormat="1" ht="12.75" customHeight="1" x14ac:dyDescent="0.25">
      <c r="A459" s="121" t="s">
        <v>17</v>
      </c>
      <c r="B459" s="92" t="str">
        <f>IF(E459="","",VLOOKUP(E459,[1]PROJECTES!$C$14:$G$5000,2,FALSE))</f>
        <v>ELDICE</v>
      </c>
      <c r="C459" s="121" t="s">
        <v>86</v>
      </c>
      <c r="D459" s="93" t="str">
        <f>IF(E459="","",VLOOKUP(E459,[1]PROJECTES!$C$14:$G$5000,5,FALSE))</f>
        <v>Inst. i PEM RTU C.T. CAN BUENOS v1.0</v>
      </c>
      <c r="E459" s="117">
        <v>5260</v>
      </c>
      <c r="F459" s="95"/>
      <c r="G459" s="96" t="str">
        <f>IF(E459="","",VLOOKUP(E459,[1]PROJECTES!$C$14:$G$5000,4,FALSE))</f>
        <v>OB</v>
      </c>
      <c r="H459" s="118" t="s">
        <v>17</v>
      </c>
      <c r="I459" s="97" t="str">
        <f>IF(H459="","",VLOOKUP(H459,BD!B$2:C$16,2,FALSE))</f>
        <v>E</v>
      </c>
      <c r="J459" s="98">
        <v>43592</v>
      </c>
      <c r="K459" s="135">
        <f t="shared" si="16"/>
        <v>19</v>
      </c>
      <c r="L459" s="99">
        <f t="shared" ca="1" si="17"/>
        <v>-4</v>
      </c>
      <c r="M459" s="93">
        <f>IF(E459="","",VLOOKUP(E459,[1]PROJECTES!$C$14:$Z$5000,21,FALSE))</f>
        <v>43616</v>
      </c>
      <c r="N459" s="100">
        <v>0</v>
      </c>
      <c r="O459" s="72" t="s">
        <v>229</v>
      </c>
      <c r="P459" s="101">
        <v>45</v>
      </c>
      <c r="Q459" s="132" t="s">
        <v>65</v>
      </c>
      <c r="R459" s="168" t="s">
        <v>1729</v>
      </c>
      <c r="S459" s="91"/>
    </row>
    <row r="460" spans="1:19" s="104" customFormat="1" ht="12.75" customHeight="1" x14ac:dyDescent="0.25">
      <c r="A460" s="121" t="s">
        <v>17</v>
      </c>
      <c r="B460" s="92" t="str">
        <f>IF(E460="","",VLOOKUP(E460,[1]PROJECTES!$C$14:$G$5000,2,FALSE))</f>
        <v>ELDICE</v>
      </c>
      <c r="C460" s="121" t="s">
        <v>86</v>
      </c>
      <c r="D460" s="93" t="str">
        <f>IF(E460="","",VLOOKUP(E460,[1]PROJECTES!$C$14:$G$5000,5,FALSE))</f>
        <v>Inst. i PEM RTU C.T. CAN BUENOS v1.0</v>
      </c>
      <c r="E460" s="117">
        <v>5260</v>
      </c>
      <c r="F460" s="95"/>
      <c r="G460" s="96" t="str">
        <f>IF(E460="","",VLOOKUP(E460,[1]PROJECTES!$C$14:$G$5000,4,FALSE))</f>
        <v>OB</v>
      </c>
      <c r="H460" s="118" t="s">
        <v>17</v>
      </c>
      <c r="I460" s="97" t="str">
        <f>IF(H460="","",VLOOKUP(H460,BD!B$2:C$16,2,FALSE))</f>
        <v>E</v>
      </c>
      <c r="J460" s="98">
        <v>43593</v>
      </c>
      <c r="K460" s="135">
        <f t="shared" si="16"/>
        <v>19</v>
      </c>
      <c r="L460" s="99">
        <f t="shared" ca="1" si="17"/>
        <v>-4</v>
      </c>
      <c r="M460" s="93">
        <f>IF(E460="","",VLOOKUP(E460,[1]PROJECTES!$C$14:$Z$5000,21,FALSE))</f>
        <v>43616</v>
      </c>
      <c r="N460" s="100">
        <v>8</v>
      </c>
      <c r="O460" s="72" t="s">
        <v>229</v>
      </c>
      <c r="P460" s="101">
        <v>0</v>
      </c>
      <c r="Q460" s="132" t="s">
        <v>40</v>
      </c>
      <c r="R460" s="168" t="s">
        <v>1730</v>
      </c>
      <c r="S460" s="91"/>
    </row>
    <row r="461" spans="1:19" s="104" customFormat="1" ht="12.75" customHeight="1" x14ac:dyDescent="0.25">
      <c r="A461" s="121" t="s">
        <v>17</v>
      </c>
      <c r="B461" s="92" t="str">
        <f>IF(E461="","",VLOOKUP(E461,[1]PROJECTES!$C$14:$G$5000,2,FALSE))</f>
        <v>ELDICE</v>
      </c>
      <c r="C461" s="121" t="s">
        <v>86</v>
      </c>
      <c r="D461" s="93" t="str">
        <f>IF(E461="","",VLOOKUP(E461,[1]PROJECTES!$C$14:$G$5000,5,FALSE))</f>
        <v>Inst. i PEM RTU C.T. FARINERA v2.0</v>
      </c>
      <c r="E461" s="117">
        <v>5259</v>
      </c>
      <c r="F461" s="95"/>
      <c r="G461" s="96" t="str">
        <f>IF(E461="","",VLOOKUP(E461,[1]PROJECTES!$C$14:$G$5000,4,FALSE))</f>
        <v>TA</v>
      </c>
      <c r="H461" s="118" t="s">
        <v>17</v>
      </c>
      <c r="I461" s="97" t="str">
        <f>IF(H461="","",VLOOKUP(H461,BD!B$2:C$16,2,FALSE))</f>
        <v>E</v>
      </c>
      <c r="J461" s="98">
        <v>43601</v>
      </c>
      <c r="K461" s="135">
        <f t="shared" si="16"/>
        <v>20</v>
      </c>
      <c r="L461" s="99" t="str">
        <f t="shared" ca="1" si="17"/>
        <v>-</v>
      </c>
      <c r="M461" s="93">
        <f>IF(E461="","",VLOOKUP(E461,[1]PROJECTES!$C$14:$Z$5000,21,FALSE))</f>
        <v>43616</v>
      </c>
      <c r="N461" s="100">
        <v>1</v>
      </c>
      <c r="O461" s="72" t="s">
        <v>229</v>
      </c>
      <c r="P461" s="101">
        <v>0</v>
      </c>
      <c r="Q461" s="132" t="s">
        <v>32</v>
      </c>
      <c r="R461" s="168" t="s">
        <v>1824</v>
      </c>
      <c r="S461" s="91"/>
    </row>
    <row r="462" spans="1:19" s="104" customFormat="1" ht="12.75" customHeight="1" x14ac:dyDescent="0.25">
      <c r="A462" s="121"/>
      <c r="B462" s="92" t="str">
        <f>IF(E462="","",VLOOKUP(E462,[1]PROJECTES!$C$14:$G$5000,2,FALSE))</f>
        <v>ELDICE</v>
      </c>
      <c r="C462" s="121" t="s">
        <v>86</v>
      </c>
      <c r="D462" s="93" t="str">
        <f>IF(E462="","",VLOOKUP(E462,[1]PROJECTES!$C$14:$G$5000,5,FALSE))</f>
        <v>MANTENIMENT SCADA TEDIS.Net CENTELLES 01/03/2019 - 28/02/2020</v>
      </c>
      <c r="E462" s="117">
        <v>5178</v>
      </c>
      <c r="F462" s="95"/>
      <c r="G462" s="96" t="str">
        <f>IF(E462="","",VLOOKUP(E462,[1]PROJECTES!$C$14:$G$5000,4,FALSE))</f>
        <v>OB</v>
      </c>
      <c r="H462" s="118" t="s">
        <v>17</v>
      </c>
      <c r="I462" s="97" t="str">
        <f>IF(H462="","",VLOOKUP(H462,BD!B$2:C$16,2,FALSE))</f>
        <v>E</v>
      </c>
      <c r="J462" s="98">
        <v>43601</v>
      </c>
      <c r="K462" s="135">
        <f t="shared" si="16"/>
        <v>20</v>
      </c>
      <c r="L462" s="99">
        <f t="shared" ca="1" si="17"/>
        <v>269</v>
      </c>
      <c r="M462" s="93">
        <f>IF(E462="","",VLOOKUP(E462,[1]PROJECTES!$C$14:$Z$5000,21,FALSE))</f>
        <v>43889</v>
      </c>
      <c r="N462" s="100"/>
      <c r="O462" s="72" t="s">
        <v>229</v>
      </c>
      <c r="P462" s="101">
        <v>30</v>
      </c>
      <c r="Q462" s="132" t="s">
        <v>59</v>
      </c>
      <c r="R462" s="168" t="s">
        <v>1825</v>
      </c>
      <c r="S462" s="91"/>
    </row>
    <row r="463" spans="1:19" s="104" customFormat="1" ht="12.75" customHeight="1" x14ac:dyDescent="0.25">
      <c r="A463" s="121" t="s">
        <v>17</v>
      </c>
      <c r="B463" s="92" t="str">
        <f>IF(E463="","",VLOOKUP(E463,[1]PROJECTES!$C$14:$G$5000,2,FALSE))</f>
        <v>ELDICE</v>
      </c>
      <c r="C463" s="121" t="s">
        <v>86</v>
      </c>
      <c r="D463" s="93" t="str">
        <f>IF(E463="","",VLOOKUP(E463,[1]PROJECTES!$C$14:$G$5000,5,FALSE))</f>
        <v>Inst. i PEM RTU C.T. FARINERA v2.0</v>
      </c>
      <c r="E463" s="117">
        <v>5259</v>
      </c>
      <c r="F463" s="95"/>
      <c r="G463" s="96" t="str">
        <f>IF(E463="","",VLOOKUP(E463,[1]PROJECTES!$C$14:$G$5000,4,FALSE))</f>
        <v>TA</v>
      </c>
      <c r="H463" s="118" t="s">
        <v>17</v>
      </c>
      <c r="I463" s="97" t="str">
        <f>IF(H463="","",VLOOKUP(H463,BD!B$2:C$16,2,FALSE))</f>
        <v>E</v>
      </c>
      <c r="J463" s="98">
        <v>43602</v>
      </c>
      <c r="K463" s="135">
        <f t="shared" si="16"/>
        <v>20</v>
      </c>
      <c r="L463" s="99" t="str">
        <f t="shared" ca="1" si="17"/>
        <v>-</v>
      </c>
      <c r="M463" s="93">
        <f>IF(E463="","",VLOOKUP(E463,[1]PROJECTES!$C$14:$Z$5000,21,FALSE))</f>
        <v>43616</v>
      </c>
      <c r="N463" s="100">
        <v>0</v>
      </c>
      <c r="O463" s="72" t="s">
        <v>229</v>
      </c>
      <c r="P463" s="101">
        <v>15</v>
      </c>
      <c r="Q463" s="132" t="s">
        <v>59</v>
      </c>
      <c r="R463" s="168" t="s">
        <v>1829</v>
      </c>
      <c r="S463" s="91"/>
    </row>
    <row r="464" spans="1:19" s="104" customFormat="1" ht="12.75" customHeight="1" x14ac:dyDescent="0.25">
      <c r="A464" s="121" t="s">
        <v>17</v>
      </c>
      <c r="B464" s="92" t="str">
        <f>IF(E464="","",VLOOKUP(E464,[1]PROJECTES!$C$14:$G$5000,2,FALSE))</f>
        <v>EALCEU</v>
      </c>
      <c r="C464" s="121" t="s">
        <v>88</v>
      </c>
      <c r="D464" s="93" t="str">
        <f>IF(E464="","",VLOOKUP(E464,[1]PROJECTES!$C$14:$G$5000,5,FALSE))</f>
        <v>SUPORT SCADA CEUTA 01/01/2.019 - 31/12/2.019</v>
      </c>
      <c r="E464" s="117">
        <v>5092</v>
      </c>
      <c r="F464" s="95"/>
      <c r="G464" s="96" t="str">
        <f>IF(E464="","",VLOOKUP(E464,[1]PROJECTES!$C$14:$G$5000,4,FALSE))</f>
        <v>OB</v>
      </c>
      <c r="H464" s="118" t="s">
        <v>17</v>
      </c>
      <c r="I464" s="97" t="str">
        <f>IF(H464="","",VLOOKUP(H464,BD!B$2:C$16,2,FALSE))</f>
        <v>E</v>
      </c>
      <c r="J464" s="98">
        <v>43496</v>
      </c>
      <c r="K464" s="135">
        <f t="shared" si="16"/>
        <v>5</v>
      </c>
      <c r="L464" s="99">
        <f t="shared" ca="1" si="17"/>
        <v>210</v>
      </c>
      <c r="M464" s="93">
        <f>IF(E464="","",VLOOKUP(E464,[1]PROJECTES!$C$14:$Z$5000,21,FALSE))</f>
        <v>43830</v>
      </c>
      <c r="N464" s="100">
        <v>0</v>
      </c>
      <c r="O464" s="72" t="s">
        <v>229</v>
      </c>
      <c r="P464" s="101">
        <v>30</v>
      </c>
      <c r="Q464" s="132" t="s">
        <v>59</v>
      </c>
      <c r="R464" s="131" t="s">
        <v>645</v>
      </c>
      <c r="S464" s="91"/>
    </row>
    <row r="465" spans="1:19" s="104" customFormat="1" ht="12.75" customHeight="1" x14ac:dyDescent="0.25">
      <c r="A465" s="121" t="s">
        <v>12</v>
      </c>
      <c r="B465" s="92" t="str">
        <f>IF(E465="","",VLOOKUP(E465,[1]PROJECTES!$C$14:$G$5000,2,FALSE))</f>
        <v>SITEL</v>
      </c>
      <c r="C465" s="121" t="s">
        <v>181</v>
      </c>
      <c r="D465" s="93" t="str">
        <f>IF(E465="","",VLOOKUP(E465,[1]PROJECTES!$C$14:$G$5000,5,FALSE))</f>
        <v>DESENVOLUPAMENT SW TEDIS.Net, AutomationScriptService v1.49</v>
      </c>
      <c r="E465" s="117" t="s">
        <v>1358</v>
      </c>
      <c r="F465" s="95"/>
      <c r="G465" s="96" t="str">
        <f>IF(E465="","",VLOOKUP(E465,[1]PROJECTES!$C$14:$G$5000,4,FALSE))</f>
        <v>OB</v>
      </c>
      <c r="H465" s="118" t="s">
        <v>12</v>
      </c>
      <c r="I465" s="97" t="str">
        <f>IF(H465="","",VLOOKUP(H465,BD!B$2:C$16,2,FALSE))</f>
        <v>E</v>
      </c>
      <c r="J465" s="98">
        <v>43488</v>
      </c>
      <c r="K465" s="135">
        <f t="shared" si="16"/>
        <v>4</v>
      </c>
      <c r="L465" s="99">
        <f t="shared" ca="1" si="17"/>
        <v>-67</v>
      </c>
      <c r="M465" s="93">
        <f>IF(E465="","",VLOOKUP(E465,[1]PROJECTES!$C$14:$Z$5000,21,FALSE))</f>
        <v>43553</v>
      </c>
      <c r="N465" s="100">
        <v>6</v>
      </c>
      <c r="O465" s="72" t="s">
        <v>229</v>
      </c>
      <c r="P465" s="101">
        <v>0</v>
      </c>
      <c r="Q465" s="132" t="s">
        <v>15</v>
      </c>
      <c r="R465" s="131" t="s">
        <v>571</v>
      </c>
      <c r="S465" s="91"/>
    </row>
    <row r="466" spans="1:19" s="104" customFormat="1" ht="12.75" customHeight="1" x14ac:dyDescent="0.25">
      <c r="A466" s="121" t="s">
        <v>12</v>
      </c>
      <c r="B466" s="92" t="str">
        <f>IF(E466="","",VLOOKUP(E466,[1]PROJECTES!$C$14:$G$5000,2,FALSE))</f>
        <v>SITEL</v>
      </c>
      <c r="C466" s="121" t="s">
        <v>181</v>
      </c>
      <c r="D466" s="93" t="str">
        <f>IF(E466="","",VLOOKUP(E466,[1]PROJECTES!$C$14:$G$5000,5,FALSE))</f>
        <v>AFERS EMPRESA</v>
      </c>
      <c r="E466" s="117" t="s">
        <v>283</v>
      </c>
      <c r="F466" s="95"/>
      <c r="G466" s="96" t="str">
        <f>IF(E466="","",VLOOKUP(E466,[1]PROJECTES!$C$14:$G$5000,4,FALSE))</f>
        <v>OB</v>
      </c>
      <c r="H466" s="118" t="s">
        <v>12</v>
      </c>
      <c r="I466" s="97" t="str">
        <f>IF(H466="","",VLOOKUP(H466,BD!B$2:C$16,2,FALSE))</f>
        <v>E</v>
      </c>
      <c r="J466" s="98">
        <v>43488</v>
      </c>
      <c r="K466" s="135">
        <f t="shared" si="16"/>
        <v>4</v>
      </c>
      <c r="L466" s="99">
        <f t="shared" ca="1" si="17"/>
        <v>210</v>
      </c>
      <c r="M466" s="93">
        <f>IF(E466="","",VLOOKUP(E466,[1]PROJECTES!$C$14:$Z$5000,21,FALSE))</f>
        <v>43830</v>
      </c>
      <c r="N466" s="100">
        <v>1</v>
      </c>
      <c r="O466" s="72" t="s">
        <v>229</v>
      </c>
      <c r="P466" s="101">
        <v>0</v>
      </c>
      <c r="Q466" s="132" t="s">
        <v>336</v>
      </c>
      <c r="R466" s="131" t="s">
        <v>572</v>
      </c>
      <c r="S466" s="91"/>
    </row>
    <row r="467" spans="1:19" s="104" customFormat="1" ht="12.75" customHeight="1" x14ac:dyDescent="0.25">
      <c r="A467" s="121" t="s">
        <v>12</v>
      </c>
      <c r="B467" s="92" t="str">
        <f>IF(E467="","",VLOOKUP(E467,[1]PROJECTES!$C$14:$G$5000,2,FALSE))</f>
        <v>SITEL</v>
      </c>
      <c r="C467" s="121" t="s">
        <v>181</v>
      </c>
      <c r="D467" s="93" t="str">
        <f>IF(E467="","",VLOOKUP(E467,[1]PROJECTES!$C$14:$G$5000,5,FALSE))</f>
        <v>AFERS EMPRESA</v>
      </c>
      <c r="E467" s="117" t="s">
        <v>283</v>
      </c>
      <c r="F467" s="95"/>
      <c r="G467" s="96" t="str">
        <f>IF(E467="","",VLOOKUP(E467,[1]PROJECTES!$C$14:$G$5000,4,FALSE))</f>
        <v>OB</v>
      </c>
      <c r="H467" s="118" t="s">
        <v>12</v>
      </c>
      <c r="I467" s="97" t="str">
        <f>IF(H467="","",VLOOKUP(H467,BD!B$2:C$16,2,FALSE))</f>
        <v>E</v>
      </c>
      <c r="J467" s="98">
        <v>43488</v>
      </c>
      <c r="K467" s="135">
        <f t="shared" si="16"/>
        <v>4</v>
      </c>
      <c r="L467" s="99">
        <f t="shared" ca="1" si="17"/>
        <v>210</v>
      </c>
      <c r="M467" s="93">
        <f>IF(E467="","",VLOOKUP(E467,[1]PROJECTES!$C$14:$Z$5000,21,FALSE))</f>
        <v>43830</v>
      </c>
      <c r="N467" s="100">
        <v>1</v>
      </c>
      <c r="O467" s="72" t="s">
        <v>229</v>
      </c>
      <c r="P467" s="101">
        <v>0</v>
      </c>
      <c r="Q467" s="132" t="s">
        <v>336</v>
      </c>
      <c r="R467" s="131" t="s">
        <v>573</v>
      </c>
      <c r="S467" s="91"/>
    </row>
    <row r="468" spans="1:19" s="104" customFormat="1" ht="12.75" customHeight="1" x14ac:dyDescent="0.25">
      <c r="A468" s="121" t="s">
        <v>47</v>
      </c>
      <c r="B468" s="92" t="str">
        <f>IF(E468="","",VLOOKUP(E468,[1]PROJECTES!$C$14:$G$5000,2,FALSE))</f>
        <v>ELEBER</v>
      </c>
      <c r="C468" s="121" t="s">
        <v>74</v>
      </c>
      <c r="D468" s="93" t="str">
        <f>IF(E468="","",VLOOKUP(E468,[1]PROJECTES!$C$14:$G$5000,5,FALSE))</f>
        <v>Inst. y PEM RTU IAT LAS VARGAS-ALBONDON v1.0</v>
      </c>
      <c r="E468" s="117">
        <v>4862</v>
      </c>
      <c r="F468" s="95"/>
      <c r="G468" s="96" t="str">
        <f>IF(E468="","",VLOOKUP(E468,[1]PROJECTES!$C$14:$G$5000,4,FALSE))</f>
        <v>TA</v>
      </c>
      <c r="H468" s="118" t="s">
        <v>47</v>
      </c>
      <c r="I468" s="97" t="str">
        <f>IF(H468="","",VLOOKUP(H468,BD!B$2:C$16,2,FALSE))</f>
        <v>E</v>
      </c>
      <c r="J468" s="98">
        <v>43488</v>
      </c>
      <c r="K468" s="135">
        <f t="shared" si="16"/>
        <v>4</v>
      </c>
      <c r="L468" s="99" t="str">
        <f t="shared" ca="1" si="17"/>
        <v>-</v>
      </c>
      <c r="M468" s="93">
        <f>IF(E468="","",VLOOKUP(E468,[1]PROJECTES!$C$14:$Z$5000,21,FALSE))</f>
        <v>43523</v>
      </c>
      <c r="N468" s="100">
        <v>8</v>
      </c>
      <c r="O468" s="72" t="s">
        <v>229</v>
      </c>
      <c r="P468" s="101">
        <v>0</v>
      </c>
      <c r="Q468" s="132" t="s">
        <v>32</v>
      </c>
      <c r="R468" s="131" t="s">
        <v>616</v>
      </c>
      <c r="S468" s="91"/>
    </row>
    <row r="469" spans="1:19" s="104" customFormat="1" ht="12.75" customHeight="1" x14ac:dyDescent="0.25">
      <c r="A469" s="121" t="s">
        <v>44</v>
      </c>
      <c r="B469" s="92" t="str">
        <f>IF(E469="","",VLOOKUP(E469,[1]PROJECTES!$C$14:$G$5000,2,FALSE))</f>
        <v>UDESA</v>
      </c>
      <c r="C469" s="121" t="s">
        <v>194</v>
      </c>
      <c r="D469" s="93" t="str">
        <f>IF(E469="","",VLOOKUP(E469,[1]PROJECTES!$C$14:$G$5000,5,FALSE))</f>
        <v>Instal.lacio i PEM CSSat UDESA v12.0</v>
      </c>
      <c r="E469" s="117">
        <v>5096</v>
      </c>
      <c r="F469" s="95"/>
      <c r="G469" s="96" t="str">
        <f>IF(E469="","",VLOOKUP(E469,[1]PROJECTES!$C$14:$G$5000,4,FALSE))</f>
        <v>TA</v>
      </c>
      <c r="H469" s="118" t="s">
        <v>44</v>
      </c>
      <c r="I469" s="97" t="str">
        <f>IF(H469="","",VLOOKUP(H469,BD!B$2:C$16,2,FALSE))</f>
        <v>E</v>
      </c>
      <c r="J469" s="98">
        <v>43488</v>
      </c>
      <c r="K469" s="135">
        <f t="shared" si="16"/>
        <v>4</v>
      </c>
      <c r="L469" s="99" t="str">
        <f t="shared" ca="1" si="17"/>
        <v>-</v>
      </c>
      <c r="M469" s="93">
        <f>IF(E469="","",VLOOKUP(E469,[1]PROJECTES!$C$14:$Z$5000,21,FALSE))</f>
        <v>43496</v>
      </c>
      <c r="N469" s="100">
        <v>1</v>
      </c>
      <c r="O469" s="72" t="s">
        <v>229</v>
      </c>
      <c r="P469" s="101">
        <v>0</v>
      </c>
      <c r="Q469" s="132" t="s">
        <v>59</v>
      </c>
      <c r="R469" s="131" t="s">
        <v>854</v>
      </c>
      <c r="S469" s="91"/>
    </row>
    <row r="470" spans="1:19" s="104" customFormat="1" ht="12.75" customHeight="1" x14ac:dyDescent="0.25">
      <c r="A470" s="121"/>
      <c r="B470" s="92" t="str">
        <f>IF(E470="","",VLOOKUP(E470,[1]PROJECTES!$C$14:$G$5000,2,FALSE))</f>
        <v>SITEL</v>
      </c>
      <c r="C470" s="121"/>
      <c r="D470" s="93" t="str">
        <f>IF(E470="","",VLOOKUP(E470,[1]PROJECTES!$C$14:$G$5000,5,FALSE))</f>
        <v>PENDENT D'ASSIGNAR</v>
      </c>
      <c r="E470" s="117" t="s">
        <v>278</v>
      </c>
      <c r="F470" s="95"/>
      <c r="G470" s="96" t="str">
        <f>IF(E470="","",VLOOKUP(E470,[1]PROJECTES!$C$14:$G$5000,4,FALSE))</f>
        <v>OB</v>
      </c>
      <c r="H470" s="118" t="s">
        <v>44</v>
      </c>
      <c r="I470" s="97" t="str">
        <f>IF(H470="","",VLOOKUP(H470,BD!B$2:C$16,2,FALSE))</f>
        <v>E</v>
      </c>
      <c r="J470" s="98">
        <v>43488</v>
      </c>
      <c r="K470" s="135">
        <f t="shared" si="16"/>
        <v>4</v>
      </c>
      <c r="L470" s="99">
        <f t="shared" ca="1" si="17"/>
        <v>210</v>
      </c>
      <c r="M470" s="93">
        <f>IF(E470="","",VLOOKUP(E470,[1]PROJECTES!$C$14:$Z$5000,21,FALSE))</f>
        <v>43830</v>
      </c>
      <c r="N470" s="100"/>
      <c r="O470" s="72" t="s">
        <v>229</v>
      </c>
      <c r="P470" s="101"/>
      <c r="Q470" s="132"/>
      <c r="R470" s="102"/>
      <c r="S470" s="91"/>
    </row>
    <row r="471" spans="1:19" s="104" customFormat="1" ht="12.75" customHeight="1" x14ac:dyDescent="0.25">
      <c r="A471" s="121"/>
      <c r="B471" s="92" t="str">
        <f>IF(E471="","",VLOOKUP(E471,[1]PROJECTES!$C$14:$G$5000,2,FALSE))</f>
        <v>SITEL</v>
      </c>
      <c r="C471" s="121"/>
      <c r="D471" s="93" t="str">
        <f>IF(E471="","",VLOOKUP(E471,[1]PROJECTES!$C$14:$G$5000,5,FALSE))</f>
        <v>PENDENT D'ASSIGNAR</v>
      </c>
      <c r="E471" s="117" t="s">
        <v>278</v>
      </c>
      <c r="F471" s="95"/>
      <c r="G471" s="96" t="str">
        <f>IF(E471="","",VLOOKUP(E471,[1]PROJECTES!$C$14:$G$5000,4,FALSE))</f>
        <v>OB</v>
      </c>
      <c r="H471" s="118" t="s">
        <v>44</v>
      </c>
      <c r="I471" s="97" t="str">
        <f>IF(H471="","",VLOOKUP(H471,BD!B$2:C$16,2,FALSE))</f>
        <v>E</v>
      </c>
      <c r="J471" s="98">
        <v>43488</v>
      </c>
      <c r="K471" s="135">
        <f t="shared" si="16"/>
        <v>4</v>
      </c>
      <c r="L471" s="99">
        <f t="shared" ca="1" si="17"/>
        <v>210</v>
      </c>
      <c r="M471" s="93">
        <f>IF(E471="","",VLOOKUP(E471,[1]PROJECTES!$C$14:$Z$5000,21,FALSE))</f>
        <v>43830</v>
      </c>
      <c r="N471" s="100"/>
      <c r="O471" s="72" t="s">
        <v>229</v>
      </c>
      <c r="P471" s="101"/>
      <c r="Q471" s="132"/>
      <c r="R471" s="102"/>
      <c r="S471" s="91"/>
    </row>
    <row r="472" spans="1:19" s="104" customFormat="1" ht="12.75" customHeight="1" x14ac:dyDescent="0.25">
      <c r="A472" s="121"/>
      <c r="B472" s="92" t="str">
        <f>IF(E472="","",VLOOKUP(E472,[1]PROJECTES!$C$14:$G$5000,2,FALSE))</f>
        <v>SITEL</v>
      </c>
      <c r="C472" s="121"/>
      <c r="D472" s="93" t="str">
        <f>IF(E472="","",VLOOKUP(E472,[1]PROJECTES!$C$14:$G$5000,5,FALSE))</f>
        <v>PENDENT D'ASSIGNAR</v>
      </c>
      <c r="E472" s="117" t="s">
        <v>278</v>
      </c>
      <c r="F472" s="95"/>
      <c r="G472" s="96" t="str">
        <f>IF(E472="","",VLOOKUP(E472,[1]PROJECTES!$C$14:$G$5000,4,FALSE))</f>
        <v>OB</v>
      </c>
      <c r="H472" s="118" t="s">
        <v>44</v>
      </c>
      <c r="I472" s="97" t="str">
        <f>IF(H472="","",VLOOKUP(H472,BD!B$2:C$16,2,FALSE))</f>
        <v>E</v>
      </c>
      <c r="J472" s="98">
        <v>43488</v>
      </c>
      <c r="K472" s="135">
        <f t="shared" si="16"/>
        <v>4</v>
      </c>
      <c r="L472" s="99">
        <f t="shared" ca="1" si="17"/>
        <v>210</v>
      </c>
      <c r="M472" s="93">
        <f>IF(E472="","",VLOOKUP(E472,[1]PROJECTES!$C$14:$Z$5000,21,FALSE))</f>
        <v>43830</v>
      </c>
      <c r="N472" s="100"/>
      <c r="O472" s="72" t="s">
        <v>229</v>
      </c>
      <c r="P472" s="101"/>
      <c r="Q472" s="132"/>
      <c r="R472" s="102"/>
      <c r="S472" s="91"/>
    </row>
    <row r="473" spans="1:19" s="104" customFormat="1" ht="12.75" customHeight="1" x14ac:dyDescent="0.25">
      <c r="A473" s="121"/>
      <c r="B473" s="92" t="str">
        <f>IF(E473="","",VLOOKUP(E473,[1]PROJECTES!$C$14:$G$5000,2,FALSE))</f>
        <v>SITEL</v>
      </c>
      <c r="C473" s="121"/>
      <c r="D473" s="93" t="str">
        <f>IF(E473="","",VLOOKUP(E473,[1]PROJECTES!$C$14:$G$5000,5,FALSE))</f>
        <v>PENDENT D'ASSIGNAR</v>
      </c>
      <c r="E473" s="117" t="s">
        <v>278</v>
      </c>
      <c r="F473" s="95"/>
      <c r="G473" s="96" t="str">
        <f>IF(E473="","",VLOOKUP(E473,[1]PROJECTES!$C$14:$G$5000,4,FALSE))</f>
        <v>OB</v>
      </c>
      <c r="H473" s="118" t="s">
        <v>44</v>
      </c>
      <c r="I473" s="97" t="str">
        <f>IF(H473="","",VLOOKUP(H473,BD!B$2:C$16,2,FALSE))</f>
        <v>E</v>
      </c>
      <c r="J473" s="98">
        <v>43488</v>
      </c>
      <c r="K473" s="135">
        <f t="shared" si="16"/>
        <v>4</v>
      </c>
      <c r="L473" s="99">
        <f t="shared" ca="1" si="17"/>
        <v>210</v>
      </c>
      <c r="M473" s="93">
        <f>IF(E473="","",VLOOKUP(E473,[1]PROJECTES!$C$14:$Z$5000,21,FALSE))</f>
        <v>43830</v>
      </c>
      <c r="N473" s="100"/>
      <c r="O473" s="72" t="s">
        <v>229</v>
      </c>
      <c r="P473" s="101"/>
      <c r="Q473" s="132"/>
      <c r="R473" s="102"/>
      <c r="S473" s="91"/>
    </row>
    <row r="474" spans="1:19" s="104" customFormat="1" ht="12.75" customHeight="1" x14ac:dyDescent="0.25">
      <c r="A474" s="121" t="s">
        <v>35</v>
      </c>
      <c r="B474" s="92" t="str">
        <f>IF(E474="","",VLOOKUP(E474,[1]PROJECTES!$C$14:$G$5000,2,FALSE))</f>
        <v>SITEL</v>
      </c>
      <c r="C474" s="121" t="s">
        <v>181</v>
      </c>
      <c r="D474" s="93" t="str">
        <f>IF(E474="","",VLOOKUP(E474,[1]PROJECTES!$C$14:$G$5000,5,FALSE))</f>
        <v>INCAPACITAT LABORAL TRANSITORIA</v>
      </c>
      <c r="E474" s="117" t="s">
        <v>362</v>
      </c>
      <c r="F474" s="95"/>
      <c r="G474" s="96" t="str">
        <f>IF(E474="","",VLOOKUP(E474,[1]PROJECTES!$C$14:$G$5000,4,FALSE))</f>
        <v>OB</v>
      </c>
      <c r="H474" s="118" t="s">
        <v>35</v>
      </c>
      <c r="I474" s="97" t="str">
        <f>IF(H474="","",VLOOKUP(H474,BD!B$2:C$16,2,FALSE))</f>
        <v>E</v>
      </c>
      <c r="J474" s="98">
        <v>43489</v>
      </c>
      <c r="K474" s="135">
        <f t="shared" si="16"/>
        <v>4</v>
      </c>
      <c r="L474" s="99">
        <f t="shared" ca="1" si="17"/>
        <v>210</v>
      </c>
      <c r="M474" s="93">
        <f>IF(E474="","",VLOOKUP(E474,[1]PROJECTES!$C$14:$Z$5000,21,FALSE))</f>
        <v>43830</v>
      </c>
      <c r="N474" s="100">
        <v>8</v>
      </c>
      <c r="O474" s="72" t="s">
        <v>229</v>
      </c>
      <c r="P474" s="101">
        <v>0</v>
      </c>
      <c r="Q474" s="132" t="s">
        <v>360</v>
      </c>
      <c r="R474" s="102"/>
      <c r="S474" s="91"/>
    </row>
    <row r="475" spans="1:19" s="104" customFormat="1" ht="12.75" customHeight="1" x14ac:dyDescent="0.25">
      <c r="A475" s="121" t="s">
        <v>44</v>
      </c>
      <c r="B475" s="92" t="str">
        <f>IF(E475="","",VLOOKUP(E475,[1]PROJECTES!$C$14:$G$5000,2,FALSE))</f>
        <v>SITEL</v>
      </c>
      <c r="C475" s="121" t="s">
        <v>181</v>
      </c>
      <c r="D475" s="93" t="str">
        <f>IF(E475="","",VLOOKUP(E475,[1]PROJECTES!$C$14:$G$5000,5,FALSE))</f>
        <v>AFERS EMPRESA</v>
      </c>
      <c r="E475" s="117" t="s">
        <v>315</v>
      </c>
      <c r="F475" s="95"/>
      <c r="G475" s="96" t="str">
        <f>IF(E475="","",VLOOKUP(E475,[1]PROJECTES!$C$14:$G$5000,4,FALSE))</f>
        <v>OB</v>
      </c>
      <c r="H475" s="118" t="s">
        <v>21</v>
      </c>
      <c r="I475" s="97" t="str">
        <f>IF(H475="","",VLOOKUP(H475,BD!B$2:C$16,2,FALSE))</f>
        <v>P</v>
      </c>
      <c r="J475" s="98">
        <v>43489</v>
      </c>
      <c r="K475" s="135">
        <f t="shared" si="16"/>
        <v>4</v>
      </c>
      <c r="L475" s="99">
        <f t="shared" ca="1" si="17"/>
        <v>210</v>
      </c>
      <c r="M475" s="93">
        <f>IF(E475="","",VLOOKUP(E475,[1]PROJECTES!$C$14:$Z$5000,21,FALSE))</f>
        <v>43830</v>
      </c>
      <c r="N475" s="100">
        <v>2</v>
      </c>
      <c r="O475" s="72" t="s">
        <v>229</v>
      </c>
      <c r="P475" s="101">
        <v>25</v>
      </c>
      <c r="Q475" s="132" t="s">
        <v>336</v>
      </c>
      <c r="R475" s="131" t="s">
        <v>537</v>
      </c>
      <c r="S475" s="91"/>
    </row>
    <row r="476" spans="1:19" s="104" customFormat="1" ht="12.75" customHeight="1" x14ac:dyDescent="0.25">
      <c r="A476" s="121" t="s">
        <v>21</v>
      </c>
      <c r="B476" s="92" t="str">
        <f>IF(E476="","",VLOOKUP(E476,[1]PROJECTES!$C$14:$G$5000,2,FALSE))</f>
        <v>ELEMOS</v>
      </c>
      <c r="C476" s="121" t="s">
        <v>144</v>
      </c>
      <c r="D476" s="93" t="str">
        <f>IF(E476="","",VLOOKUP(E476,[1]PROJECTES!$C$14:$G$5000,5,FALSE))</f>
        <v>RTU IAT F6 MOSCOSO v1.0</v>
      </c>
      <c r="E476" s="117">
        <v>5008</v>
      </c>
      <c r="F476" s="95"/>
      <c r="G476" s="96" t="str">
        <f>IF(E476="","",VLOOKUP(E476,[1]PROJECTES!$C$14:$G$5000,4,FALSE))</f>
        <v>OB</v>
      </c>
      <c r="H476" s="118" t="s">
        <v>21</v>
      </c>
      <c r="I476" s="97" t="str">
        <f>IF(H476="","",VLOOKUP(H476,BD!B$2:C$16,2,FALSE))</f>
        <v>P</v>
      </c>
      <c r="J476" s="98">
        <v>43489</v>
      </c>
      <c r="K476" s="135">
        <f t="shared" si="16"/>
        <v>4</v>
      </c>
      <c r="L476" s="99">
        <f t="shared" ca="1" si="17"/>
        <v>-172</v>
      </c>
      <c r="M476" s="93">
        <f>IF(E476="","",VLOOKUP(E476,[1]PROJECTES!$C$14:$Z$5000,21,FALSE))</f>
        <v>43448</v>
      </c>
      <c r="N476" s="100">
        <v>5</v>
      </c>
      <c r="O476" s="72" t="s">
        <v>229</v>
      </c>
      <c r="P476" s="101">
        <v>15</v>
      </c>
      <c r="Q476" s="132" t="s">
        <v>51</v>
      </c>
      <c r="R476" s="131" t="s">
        <v>365</v>
      </c>
      <c r="S476" s="91"/>
    </row>
    <row r="477" spans="1:19" s="104" customFormat="1" ht="12.75" customHeight="1" x14ac:dyDescent="0.25">
      <c r="A477" s="121" t="s">
        <v>21</v>
      </c>
      <c r="B477" s="92" t="str">
        <f>IF(E477="","",VLOOKUP(E477,[1]PROJECTES!$C$14:$G$5000,2,FALSE))</f>
        <v>SITEL</v>
      </c>
      <c r="C477" s="121" t="s">
        <v>181</v>
      </c>
      <c r="D477" s="93" t="str">
        <f>IF(E477="","",VLOOKUP(E477,[1]PROJECTES!$C$14:$G$5000,5,FALSE))</f>
        <v>GESTIO DE MAGATZEM</v>
      </c>
      <c r="E477" s="117" t="s">
        <v>305</v>
      </c>
      <c r="F477" s="95"/>
      <c r="G477" s="96" t="str">
        <f>IF(E477="","",VLOOKUP(E477,[1]PROJECTES!$C$14:$G$5000,4,FALSE))</f>
        <v>OB</v>
      </c>
      <c r="H477" s="118" t="s">
        <v>21</v>
      </c>
      <c r="I477" s="97" t="str">
        <f>IF(H477="","",VLOOKUP(H477,BD!B$2:C$16,2,FALSE))</f>
        <v>P</v>
      </c>
      <c r="J477" s="98">
        <v>43489</v>
      </c>
      <c r="K477" s="135">
        <f t="shared" si="16"/>
        <v>4</v>
      </c>
      <c r="L477" s="99">
        <f t="shared" ca="1" si="17"/>
        <v>210</v>
      </c>
      <c r="M477" s="93">
        <f>IF(E477="","",VLOOKUP(E477,[1]PROJECTES!$C$14:$Z$5000,21,FALSE))</f>
        <v>43830</v>
      </c>
      <c r="N477" s="100">
        <v>0</v>
      </c>
      <c r="O477" s="72" t="s">
        <v>229</v>
      </c>
      <c r="P477" s="101">
        <v>20</v>
      </c>
      <c r="Q477" s="132" t="s">
        <v>49</v>
      </c>
      <c r="R477" s="131" t="s">
        <v>540</v>
      </c>
      <c r="S477" s="91"/>
    </row>
    <row r="478" spans="1:19" s="104" customFormat="1" ht="12.75" customHeight="1" x14ac:dyDescent="0.25">
      <c r="A478" s="121" t="s">
        <v>17</v>
      </c>
      <c r="B478" s="92" t="str">
        <f>IF(E478="","",VLOOKUP(E478,[1]PROJECTES!$C$14:$G$5000,2,FALSE))</f>
        <v>CIAELE</v>
      </c>
      <c r="C478" s="121" t="s">
        <v>89</v>
      </c>
      <c r="D478" s="93" t="str">
        <f>IF(E478="","",VLOOKUP(E478,[1]PROJECTES!$C$14:$G$5000,5,FALSE))</f>
        <v>MANTENIMIENTO SCADA TEDIS.Net CIA ELECTRIFICACION 01/06/2.018-31/05/2.019</v>
      </c>
      <c r="E478" s="117">
        <v>4769</v>
      </c>
      <c r="F478" s="95"/>
      <c r="G478" s="96" t="str">
        <f>IF(E478="","",VLOOKUP(E478,[1]PROJECTES!$C$14:$G$5000,4,FALSE))</f>
        <v>OB</v>
      </c>
      <c r="H478" s="118" t="s">
        <v>17</v>
      </c>
      <c r="I478" s="97" t="str">
        <f>IF(H478="","",VLOOKUP(H478,BD!B$2:C$16,2,FALSE))</f>
        <v>E</v>
      </c>
      <c r="J478" s="98">
        <v>43495</v>
      </c>
      <c r="K478" s="135">
        <f t="shared" si="16"/>
        <v>5</v>
      </c>
      <c r="L478" s="99">
        <f t="shared" ca="1" si="17"/>
        <v>-4</v>
      </c>
      <c r="M478" s="93">
        <f>IF(E478="","",VLOOKUP(E478,[1]PROJECTES!$C$14:$Z$5000,21,FALSE))</f>
        <v>43616</v>
      </c>
      <c r="N478" s="100">
        <v>0</v>
      </c>
      <c r="O478" s="72" t="s">
        <v>229</v>
      </c>
      <c r="P478" s="101">
        <v>15</v>
      </c>
      <c r="Q478" s="132" t="s">
        <v>59</v>
      </c>
      <c r="R478" s="131" t="s">
        <v>639</v>
      </c>
      <c r="S478" s="91"/>
    </row>
    <row r="479" spans="1:19" s="104" customFormat="1" ht="12.75" customHeight="1" x14ac:dyDescent="0.25">
      <c r="A479" s="121" t="s">
        <v>17</v>
      </c>
      <c r="B479" s="92" t="str">
        <f>IF(E479="","",VLOOKUP(E479,[1]PROJECTES!$C$14:$G$5000,2,FALSE))</f>
        <v>CIAELE</v>
      </c>
      <c r="C479" s="121" t="s">
        <v>89</v>
      </c>
      <c r="D479" s="93" t="str">
        <f>IF(E479="","",VLOOKUP(E479,[1]PROJECTES!$C$14:$G$5000,5,FALSE))</f>
        <v>MANTENIMIENTO SCADA TEDIS.Net CIA ELECTRIFICACION 01/06/2.018-31/05/2.019</v>
      </c>
      <c r="E479" s="117">
        <v>4769</v>
      </c>
      <c r="F479" s="95"/>
      <c r="G479" s="96" t="str">
        <f>IF(E479="","",VLOOKUP(E479,[1]PROJECTES!$C$14:$G$5000,4,FALSE))</f>
        <v>OB</v>
      </c>
      <c r="H479" s="118" t="s">
        <v>17</v>
      </c>
      <c r="I479" s="97" t="str">
        <f>IF(H479="","",VLOOKUP(H479,BD!B$2:C$16,2,FALSE))</f>
        <v>E</v>
      </c>
      <c r="J479" s="98">
        <v>43496</v>
      </c>
      <c r="K479" s="135">
        <f t="shared" si="16"/>
        <v>5</v>
      </c>
      <c r="L479" s="99">
        <f t="shared" ca="1" si="17"/>
        <v>-4</v>
      </c>
      <c r="M479" s="93">
        <f>IF(E479="","",VLOOKUP(E479,[1]PROJECTES!$C$14:$Z$5000,21,FALSE))</f>
        <v>43616</v>
      </c>
      <c r="N479" s="100">
        <v>0</v>
      </c>
      <c r="O479" s="72" t="s">
        <v>229</v>
      </c>
      <c r="P479" s="101">
        <v>45</v>
      </c>
      <c r="Q479" s="132" t="s">
        <v>59</v>
      </c>
      <c r="R479" s="102" t="s">
        <v>639</v>
      </c>
      <c r="S479" s="91"/>
    </row>
    <row r="480" spans="1:19" s="104" customFormat="1" ht="12.75" customHeight="1" x14ac:dyDescent="0.25">
      <c r="A480" s="121" t="s">
        <v>17</v>
      </c>
      <c r="B480" s="92" t="str">
        <f>IF(E480="","",VLOOKUP(E480,[1]PROJECTES!$C$14:$G$5000,2,FALSE))</f>
        <v>CIAELE</v>
      </c>
      <c r="C480" s="121" t="s">
        <v>89</v>
      </c>
      <c r="D480" s="93" t="str">
        <f>IF(E480="","",VLOOKUP(E480,[1]PROJECTES!$C$14:$G$5000,5,FALSE))</f>
        <v>MANTENIMIENTO SCADA TEDIS.Net CIA ELECTRIFICACION 01/06/2.018-31/05/2.019</v>
      </c>
      <c r="E480" s="117">
        <v>4769</v>
      </c>
      <c r="F480" s="95"/>
      <c r="G480" s="96" t="str">
        <f>IF(E480="","",VLOOKUP(E480,[1]PROJECTES!$C$14:$G$5000,4,FALSE))</f>
        <v>OB</v>
      </c>
      <c r="H480" s="118" t="s">
        <v>17</v>
      </c>
      <c r="I480" s="97" t="str">
        <f>IF(H480="","",VLOOKUP(H480,BD!B$2:C$16,2,FALSE))</f>
        <v>E</v>
      </c>
      <c r="J480" s="98">
        <v>43497</v>
      </c>
      <c r="K480" s="135">
        <f t="shared" si="16"/>
        <v>5</v>
      </c>
      <c r="L480" s="99">
        <f t="shared" ca="1" si="17"/>
        <v>-4</v>
      </c>
      <c r="M480" s="93">
        <f>IF(E480="","",VLOOKUP(E480,[1]PROJECTES!$C$14:$Z$5000,21,FALSE))</f>
        <v>43616</v>
      </c>
      <c r="N480" s="100">
        <v>0</v>
      </c>
      <c r="O480" s="72" t="s">
        <v>229</v>
      </c>
      <c r="P480" s="101">
        <v>15</v>
      </c>
      <c r="Q480" s="132" t="s">
        <v>59</v>
      </c>
      <c r="R480" s="131" t="s">
        <v>639</v>
      </c>
      <c r="S480" s="91"/>
    </row>
    <row r="481" spans="1:19" s="104" customFormat="1" ht="12.75" customHeight="1" x14ac:dyDescent="0.25">
      <c r="A481" s="121"/>
      <c r="B481" s="92" t="str">
        <f>IF(E481="","",VLOOKUP(E481,[1]PROJECTES!$C$14:$G$5000,2,FALSE))</f>
        <v>CIAELE</v>
      </c>
      <c r="C481" s="121" t="s">
        <v>89</v>
      </c>
      <c r="D481" s="93" t="str">
        <f>IF(E481="","",VLOOKUP(E481,[1]PROJECTES!$C$14:$G$5000,5,FALSE))</f>
        <v>MANTENIMIENTO SCADA TEDIS.Net CIA ELECTRIFICACION 01/06/2.018-31/05/2.019</v>
      </c>
      <c r="E481" s="117">
        <v>4769</v>
      </c>
      <c r="F481" s="95"/>
      <c r="G481" s="96" t="str">
        <f>IF(E481="","",VLOOKUP(E481,[1]PROJECTES!$C$14:$G$5000,4,FALSE))</f>
        <v>OB</v>
      </c>
      <c r="H481" s="118" t="s">
        <v>17</v>
      </c>
      <c r="I481" s="97" t="str">
        <f>IF(H481="","",VLOOKUP(H481,BD!B$2:C$16,2,FALSE))</f>
        <v>E</v>
      </c>
      <c r="J481" s="98">
        <v>43515</v>
      </c>
      <c r="K481" s="135">
        <f t="shared" si="16"/>
        <v>8</v>
      </c>
      <c r="L481" s="99">
        <f t="shared" ca="1" si="17"/>
        <v>-4</v>
      </c>
      <c r="M481" s="93">
        <f>IF(E481="","",VLOOKUP(E481,[1]PROJECTES!$C$14:$Z$5000,21,FALSE))</f>
        <v>43616</v>
      </c>
      <c r="N481" s="100">
        <v>0</v>
      </c>
      <c r="O481" s="72" t="s">
        <v>229</v>
      </c>
      <c r="P481" s="101">
        <v>30</v>
      </c>
      <c r="Q481" s="132" t="s">
        <v>59</v>
      </c>
      <c r="R481" s="131" t="s">
        <v>899</v>
      </c>
      <c r="S481" s="91"/>
    </row>
    <row r="482" spans="1:19" s="104" customFormat="1" ht="12.75" customHeight="1" x14ac:dyDescent="0.25">
      <c r="A482" s="121"/>
      <c r="B482" s="92" t="str">
        <f>IF(E482="","",VLOOKUP(E482,[1]PROJECTES!$C$14:$G$5000,2,FALSE))</f>
        <v>CIAELE</v>
      </c>
      <c r="C482" s="121" t="s">
        <v>89</v>
      </c>
      <c r="D482" s="93" t="str">
        <f>IF(E482="","",VLOOKUP(E482,[1]PROJECTES!$C$14:$G$5000,5,FALSE))</f>
        <v>MANTENIMIENTO SCADA TEDIS.Net CIA ELECTRIFICACION 01/06/2.018-31/05/2.019</v>
      </c>
      <c r="E482" s="117">
        <v>4769</v>
      </c>
      <c r="F482" s="95"/>
      <c r="G482" s="96" t="str">
        <f>IF(E482="","",VLOOKUP(E482,[1]PROJECTES!$C$14:$G$5000,4,FALSE))</f>
        <v>OB</v>
      </c>
      <c r="H482" s="118" t="s">
        <v>17</v>
      </c>
      <c r="I482" s="97" t="str">
        <f>IF(H482="","",VLOOKUP(H482,BD!B$2:C$16,2,FALSE))</f>
        <v>E</v>
      </c>
      <c r="J482" s="98">
        <v>43532</v>
      </c>
      <c r="K482" s="135">
        <f t="shared" si="16"/>
        <v>10</v>
      </c>
      <c r="L482" s="99">
        <f t="shared" ca="1" si="17"/>
        <v>-4</v>
      </c>
      <c r="M482" s="93">
        <f>IF(E482="","",VLOOKUP(E482,[1]PROJECTES!$C$14:$Z$5000,21,FALSE))</f>
        <v>43616</v>
      </c>
      <c r="N482" s="100"/>
      <c r="O482" s="72" t="s">
        <v>229</v>
      </c>
      <c r="P482" s="101">
        <v>15</v>
      </c>
      <c r="Q482" s="132" t="s">
        <v>59</v>
      </c>
      <c r="R482" s="131" t="s">
        <v>1022</v>
      </c>
      <c r="S482" s="91"/>
    </row>
    <row r="483" spans="1:19" s="104" customFormat="1" ht="12.75" customHeight="1" x14ac:dyDescent="0.25">
      <c r="A483" s="121"/>
      <c r="B483" s="92" t="str">
        <f>IF(E483="","",VLOOKUP(E483,[1]PROJECTES!$C$14:$G$5000,2,FALSE))</f>
        <v>CIAELE</v>
      </c>
      <c r="C483" s="121" t="s">
        <v>89</v>
      </c>
      <c r="D483" s="93" t="str">
        <f>IF(E483="","",VLOOKUP(E483,[1]PROJECTES!$C$14:$G$5000,5,FALSE))</f>
        <v>MANTENIMIENTO SCADA TEDIS.Net CIA ELECTRIFICACION 01/06/2.018-31/05/2.019</v>
      </c>
      <c r="E483" s="117">
        <v>4769</v>
      </c>
      <c r="F483" s="95"/>
      <c r="G483" s="96" t="str">
        <f>IF(E483="","",VLOOKUP(E483,[1]PROJECTES!$C$14:$G$5000,4,FALSE))</f>
        <v>OB</v>
      </c>
      <c r="H483" s="118" t="s">
        <v>17</v>
      </c>
      <c r="I483" s="97" t="str">
        <f>IF(H483="","",VLOOKUP(H483,BD!B$2:C$16,2,FALSE))</f>
        <v>E</v>
      </c>
      <c r="J483" s="98">
        <v>43588</v>
      </c>
      <c r="K483" s="135">
        <f t="shared" si="16"/>
        <v>18</v>
      </c>
      <c r="L483" s="99">
        <f t="shared" ca="1" si="17"/>
        <v>-4</v>
      </c>
      <c r="M483" s="93">
        <f>IF(E483="","",VLOOKUP(E483,[1]PROJECTES!$C$14:$Z$5000,21,FALSE))</f>
        <v>43616</v>
      </c>
      <c r="N483" s="100"/>
      <c r="O483" s="72" t="s">
        <v>229</v>
      </c>
      <c r="P483" s="101">
        <v>15</v>
      </c>
      <c r="Q483" s="132" t="s">
        <v>59</v>
      </c>
      <c r="R483" s="168" t="s">
        <v>1022</v>
      </c>
      <c r="S483" s="91"/>
    </row>
    <row r="484" spans="1:19" s="104" customFormat="1" ht="12.75" customHeight="1" x14ac:dyDescent="0.25">
      <c r="A484" s="121" t="s">
        <v>17</v>
      </c>
      <c r="B484" s="92" t="str">
        <f>IF(E484="","",VLOOKUP(E484,[1]PROJECTES!$C$14:$G$5000,2,FALSE))</f>
        <v>ELECON</v>
      </c>
      <c r="C484" s="121" t="s">
        <v>92</v>
      </c>
      <c r="D484" s="93" t="str">
        <f>IF(E484="","",VLOOKUP(E484,[1]PROJECTES!$C$14:$G$5000,5,FALSE))</f>
        <v>MANTENIMENT SW SCADA TEDIS.Net CONILENSE 01/01/2.019 - 31/12/2.019</v>
      </c>
      <c r="E484" s="117">
        <v>5073</v>
      </c>
      <c r="F484" s="95"/>
      <c r="G484" s="96" t="str">
        <f>IF(E484="","",VLOOKUP(E484,[1]PROJECTES!$C$14:$G$5000,4,FALSE))</f>
        <v>OB</v>
      </c>
      <c r="H484" s="118" t="s">
        <v>17</v>
      </c>
      <c r="I484" s="97" t="str">
        <f>IF(H484="","",VLOOKUP(H484,BD!B$2:C$16,2,FALSE))</f>
        <v>E</v>
      </c>
      <c r="J484" s="98">
        <v>43480</v>
      </c>
      <c r="K484" s="135">
        <f t="shared" si="16"/>
        <v>3</v>
      </c>
      <c r="L484" s="99">
        <f t="shared" ca="1" si="17"/>
        <v>210</v>
      </c>
      <c r="M484" s="93">
        <f>IF(E484="","",VLOOKUP(E484,[1]PROJECTES!$C$14:$Z$5000,21,FALSE))</f>
        <v>43830</v>
      </c>
      <c r="N484" s="100">
        <v>1</v>
      </c>
      <c r="O484" s="72" t="s">
        <v>229</v>
      </c>
      <c r="P484" s="101">
        <v>30</v>
      </c>
      <c r="Q484" s="132" t="s">
        <v>59</v>
      </c>
      <c r="R484" s="131" t="s">
        <v>464</v>
      </c>
      <c r="S484" s="91"/>
    </row>
    <row r="485" spans="1:19" s="104" customFormat="1" ht="12.75" customHeight="1" x14ac:dyDescent="0.25">
      <c r="A485" s="121" t="s">
        <v>17</v>
      </c>
      <c r="B485" s="92" t="str">
        <f>IF(E485="","",VLOOKUP(E485,[1]PROJECTES!$C$14:$G$5000,2,FALSE))</f>
        <v>ELECON</v>
      </c>
      <c r="C485" s="121" t="s">
        <v>92</v>
      </c>
      <c r="D485" s="93" t="str">
        <f>IF(E485="","",VLOOKUP(E485,[1]PROJECTES!$C$14:$G$5000,5,FALSE))</f>
        <v>MANTENIMENT SW SCADA TEDIS.Net CONILENSE 01/01/2.019 - 31/12/2.019</v>
      </c>
      <c r="E485" s="117">
        <v>5073</v>
      </c>
      <c r="F485" s="95"/>
      <c r="G485" s="96" t="str">
        <f>IF(E485="","",VLOOKUP(E485,[1]PROJECTES!$C$14:$G$5000,4,FALSE))</f>
        <v>OB</v>
      </c>
      <c r="H485" s="118" t="s">
        <v>17</v>
      </c>
      <c r="I485" s="97" t="str">
        <f>IF(H485="","",VLOOKUP(H485,BD!B$2:C$16,2,FALSE))</f>
        <v>E</v>
      </c>
      <c r="J485" s="98">
        <v>43490</v>
      </c>
      <c r="K485" s="135">
        <f t="shared" si="16"/>
        <v>4</v>
      </c>
      <c r="L485" s="99">
        <f t="shared" ca="1" si="17"/>
        <v>210</v>
      </c>
      <c r="M485" s="93">
        <f>IF(E485="","",VLOOKUP(E485,[1]PROJECTES!$C$14:$Z$5000,21,FALSE))</f>
        <v>43830</v>
      </c>
      <c r="N485" s="100">
        <v>0</v>
      </c>
      <c r="O485" s="72" t="s">
        <v>229</v>
      </c>
      <c r="P485" s="101">
        <v>30</v>
      </c>
      <c r="Q485" s="132" t="s">
        <v>59</v>
      </c>
      <c r="R485" s="131" t="s">
        <v>563</v>
      </c>
      <c r="S485" s="91"/>
    </row>
    <row r="486" spans="1:19" s="104" customFormat="1" ht="12.75" customHeight="1" x14ac:dyDescent="0.25">
      <c r="A486" s="121" t="s">
        <v>12</v>
      </c>
      <c r="B486" s="92" t="str">
        <f>IF(E486="","",VLOOKUP(E486,[1]PROJECTES!$C$14:$G$5000,2,FALSE))</f>
        <v>SITEL</v>
      </c>
      <c r="C486" s="121" t="s">
        <v>181</v>
      </c>
      <c r="D486" s="93" t="str">
        <f>IF(E486="","",VLOOKUP(E486,[1]PROJECTES!$C$14:$G$5000,5,FALSE))</f>
        <v>DESENVOLUPAMENT SW TEDIS.Net, AutomationScriptService v1.49</v>
      </c>
      <c r="E486" s="117" t="s">
        <v>1358</v>
      </c>
      <c r="F486" s="95"/>
      <c r="G486" s="96" t="str">
        <f>IF(E486="","",VLOOKUP(E486,[1]PROJECTES!$C$14:$G$5000,4,FALSE))</f>
        <v>OB</v>
      </c>
      <c r="H486" s="118" t="s">
        <v>12</v>
      </c>
      <c r="I486" s="97" t="str">
        <f>IF(H486="","",VLOOKUP(H486,BD!B$2:C$16,2,FALSE))</f>
        <v>E</v>
      </c>
      <c r="J486" s="98">
        <v>43489</v>
      </c>
      <c r="K486" s="135">
        <f t="shared" si="16"/>
        <v>4</v>
      </c>
      <c r="L486" s="99">
        <f t="shared" ca="1" si="17"/>
        <v>-67</v>
      </c>
      <c r="M486" s="93">
        <f>IF(E486="","",VLOOKUP(E486,[1]PROJECTES!$C$14:$Z$5000,21,FALSE))</f>
        <v>43553</v>
      </c>
      <c r="N486" s="100">
        <v>0</v>
      </c>
      <c r="O486" s="72" t="s">
        <v>229</v>
      </c>
      <c r="P486" s="101">
        <v>30</v>
      </c>
      <c r="Q486" s="132" t="s">
        <v>15</v>
      </c>
      <c r="R486" s="131" t="s">
        <v>571</v>
      </c>
      <c r="S486" s="91"/>
    </row>
    <row r="487" spans="1:19" s="104" customFormat="1" ht="12.75" customHeight="1" x14ac:dyDescent="0.25">
      <c r="A487" s="121" t="s">
        <v>12</v>
      </c>
      <c r="B487" s="92" t="str">
        <f>IF(E487="","",VLOOKUP(E487,[1]PROJECTES!$C$14:$G$5000,2,FALSE))</f>
        <v>EMSA</v>
      </c>
      <c r="C487" s="121" t="s">
        <v>135</v>
      </c>
      <c r="D487" s="93" t="str">
        <f>IF(E487="","",VLOOKUP(E487,[1]PROJECTES!$C$14:$G$5000,5,FALSE))</f>
        <v>CC SCADA TEDIS.Net EMSA v3.0</v>
      </c>
      <c r="E487" s="117">
        <v>4946</v>
      </c>
      <c r="F487" s="95"/>
      <c r="G487" s="96" t="str">
        <f>IF(E487="","",VLOOKUP(E487,[1]PROJECTES!$C$14:$G$5000,4,FALSE))</f>
        <v>TA</v>
      </c>
      <c r="H487" s="118" t="s">
        <v>12</v>
      </c>
      <c r="I487" s="97" t="str">
        <f>IF(H487="","",VLOOKUP(H487,BD!B$2:C$16,2,FALSE))</f>
        <v>E</v>
      </c>
      <c r="J487" s="98">
        <v>43489</v>
      </c>
      <c r="K487" s="135">
        <f t="shared" si="16"/>
        <v>4</v>
      </c>
      <c r="L487" s="99" t="str">
        <f t="shared" ca="1" si="17"/>
        <v>-</v>
      </c>
      <c r="M487" s="93">
        <f>IF(E487="","",VLOOKUP(E487,[1]PROJECTES!$C$14:$Z$5000,21,FALSE))</f>
        <v>43544</v>
      </c>
      <c r="N487" s="100">
        <v>1</v>
      </c>
      <c r="O487" s="72" t="s">
        <v>229</v>
      </c>
      <c r="P487" s="101">
        <v>0</v>
      </c>
      <c r="Q487" s="132" t="s">
        <v>7</v>
      </c>
      <c r="R487" s="131" t="s">
        <v>574</v>
      </c>
      <c r="S487" s="91"/>
    </row>
    <row r="488" spans="1:19" s="104" customFormat="1" ht="12.75" customHeight="1" x14ac:dyDescent="0.25">
      <c r="A488" s="121" t="s">
        <v>47</v>
      </c>
      <c r="B488" s="92" t="str">
        <f>IF(E488="","",VLOOKUP(E488,[1]PROJECTES!$C$14:$G$5000,2,FALSE))</f>
        <v>DIELBE</v>
      </c>
      <c r="C488" s="121" t="s">
        <v>74</v>
      </c>
      <c r="D488" s="93" t="str">
        <f>IF(E488="","",VLOOKUP(E488,[1]PROJECTES!$C$14:$G$5000,5,FALSE))</f>
        <v>CC SCADA TEDIS.Net BERMEJALES v1.0</v>
      </c>
      <c r="E488" s="117">
        <v>4868</v>
      </c>
      <c r="F488" s="95"/>
      <c r="G488" s="96" t="str">
        <f>IF(E488="","",VLOOKUP(E488,[1]PROJECTES!$C$14:$G$5000,4,FALSE))</f>
        <v>TA</v>
      </c>
      <c r="H488" s="118" t="s">
        <v>12</v>
      </c>
      <c r="I488" s="97" t="str">
        <f>IF(H488="","",VLOOKUP(H488,BD!B$2:C$16,2,FALSE))</f>
        <v>E</v>
      </c>
      <c r="J488" s="98">
        <v>43489</v>
      </c>
      <c r="K488" s="135">
        <f t="shared" si="16"/>
        <v>4</v>
      </c>
      <c r="L488" s="99" t="str">
        <f t="shared" ca="1" si="17"/>
        <v>-</v>
      </c>
      <c r="M488" s="93">
        <f>IF(E488="","",VLOOKUP(E488,[1]PROJECTES!$C$14:$Z$5000,21,FALSE))</f>
        <v>43489</v>
      </c>
      <c r="N488" s="100">
        <v>1</v>
      </c>
      <c r="O488" s="72" t="s">
        <v>229</v>
      </c>
      <c r="P488" s="101">
        <v>0</v>
      </c>
      <c r="Q488" s="132" t="s">
        <v>37</v>
      </c>
      <c r="R488" s="131" t="s">
        <v>576</v>
      </c>
      <c r="S488" s="91"/>
    </row>
    <row r="489" spans="1:19" s="104" customFormat="1" ht="12.75" customHeight="1" x14ac:dyDescent="0.25">
      <c r="A489" s="121" t="s">
        <v>12</v>
      </c>
      <c r="B489" s="92" t="str">
        <f>IF(E489="","",VLOOKUP(E489,[1]PROJECTES!$C$14:$G$5000,2,FALSE))</f>
        <v>ELEMOS</v>
      </c>
      <c r="C489" s="121" t="s">
        <v>144</v>
      </c>
      <c r="D489" s="93" t="str">
        <f>IF(E489="","",VLOOKUP(E489,[1]PROJECTES!$C$14:$G$5000,5,FALSE))</f>
        <v>MANTENIMENT SW SCADA MOSCOSO 01/01/2.019 - 31/12/2.019</v>
      </c>
      <c r="E489" s="117">
        <v>5074</v>
      </c>
      <c r="F489" s="95"/>
      <c r="G489" s="96" t="str">
        <f>IF(E489="","",VLOOKUP(E489,[1]PROJECTES!$C$14:$G$5000,4,FALSE))</f>
        <v>OB</v>
      </c>
      <c r="H489" s="118" t="s">
        <v>12</v>
      </c>
      <c r="I489" s="97" t="str">
        <f>IF(H489="","",VLOOKUP(H489,BD!B$2:C$16,2,FALSE))</f>
        <v>E</v>
      </c>
      <c r="J489" s="98">
        <v>43489</v>
      </c>
      <c r="K489" s="135">
        <f t="shared" si="16"/>
        <v>4</v>
      </c>
      <c r="L489" s="99">
        <f t="shared" ca="1" si="17"/>
        <v>210</v>
      </c>
      <c r="M489" s="93">
        <f>IF(E489="","",VLOOKUP(E489,[1]PROJECTES!$C$14:$Z$5000,21,FALSE))</f>
        <v>43830</v>
      </c>
      <c r="N489" s="100">
        <v>1</v>
      </c>
      <c r="O489" s="72" t="s">
        <v>229</v>
      </c>
      <c r="P489" s="101">
        <v>0</v>
      </c>
      <c r="Q489" s="132" t="s">
        <v>336</v>
      </c>
      <c r="R489" s="131" t="s">
        <v>575</v>
      </c>
      <c r="S489" s="91"/>
    </row>
    <row r="490" spans="1:19" s="104" customFormat="1" ht="12.75" customHeight="1" x14ac:dyDescent="0.25">
      <c r="A490" s="121" t="s">
        <v>12</v>
      </c>
      <c r="B490" s="92" t="str">
        <f>IF(E490="","",VLOOKUP(E490,[1]PROJECTES!$C$14:$G$5000,2,FALSE))</f>
        <v>SITEL</v>
      </c>
      <c r="C490" s="121" t="s">
        <v>181</v>
      </c>
      <c r="D490" s="93" t="str">
        <f>IF(E490="","",VLOOKUP(E490,[1]PROJECTES!$C$14:$G$5000,5,FALSE))</f>
        <v>FORMACIO</v>
      </c>
      <c r="E490" s="117" t="s">
        <v>519</v>
      </c>
      <c r="F490" s="95"/>
      <c r="G490" s="96" t="str">
        <f>IF(E490="","",VLOOKUP(E490,[1]PROJECTES!$C$14:$G$5000,4,FALSE))</f>
        <v>OB</v>
      </c>
      <c r="H490" s="118" t="s">
        <v>12</v>
      </c>
      <c r="I490" s="97" t="str">
        <f>IF(H490="","",VLOOKUP(H490,BD!B$2:C$16,2,FALSE))</f>
        <v>E</v>
      </c>
      <c r="J490" s="98">
        <v>43489</v>
      </c>
      <c r="K490" s="135">
        <f t="shared" si="16"/>
        <v>4</v>
      </c>
      <c r="L490" s="99">
        <f t="shared" ca="1" si="17"/>
        <v>210</v>
      </c>
      <c r="M490" s="93">
        <f>IF(E490="","",VLOOKUP(E490,[1]PROJECTES!$C$14:$Z$5000,21,FALSE))</f>
        <v>43830</v>
      </c>
      <c r="N490" s="100">
        <v>4</v>
      </c>
      <c r="O490" s="72" t="s">
        <v>229</v>
      </c>
      <c r="P490" s="101">
        <v>30</v>
      </c>
      <c r="Q490" s="132" t="s">
        <v>28</v>
      </c>
      <c r="R490" s="131" t="s">
        <v>1404</v>
      </c>
      <c r="S490" s="91"/>
    </row>
    <row r="491" spans="1:19" s="104" customFormat="1" ht="12.75" customHeight="1" x14ac:dyDescent="0.25">
      <c r="A491" s="121" t="s">
        <v>47</v>
      </c>
      <c r="B491" s="92" t="str">
        <f>IF(E491="","",VLOOKUP(E491,[1]PROJECTES!$C$14:$G$5000,2,FALSE))</f>
        <v>ELEBER</v>
      </c>
      <c r="C491" s="121" t="s">
        <v>74</v>
      </c>
      <c r="D491" s="93" t="str">
        <f>IF(E491="","",VLOOKUP(E491,[1]PROJECTES!$C$14:$G$5000,5,FALSE))</f>
        <v>Inst. y PEM RTU IAT LAS VARGAS-ALBONDON v1.0</v>
      </c>
      <c r="E491" s="117">
        <v>4862</v>
      </c>
      <c r="F491" s="95"/>
      <c r="G491" s="96" t="str">
        <f>IF(E491="","",VLOOKUP(E491,[1]PROJECTES!$C$14:$G$5000,4,FALSE))</f>
        <v>TA</v>
      </c>
      <c r="H491" s="118" t="s">
        <v>47</v>
      </c>
      <c r="I491" s="97" t="str">
        <f>IF(H491="","",VLOOKUP(H491,BD!B$2:C$16,2,FALSE))</f>
        <v>E</v>
      </c>
      <c r="J491" s="98">
        <v>43489</v>
      </c>
      <c r="K491" s="135">
        <f t="shared" si="16"/>
        <v>4</v>
      </c>
      <c r="L491" s="99" t="str">
        <f t="shared" ca="1" si="17"/>
        <v>-</v>
      </c>
      <c r="M491" s="93">
        <f>IF(E491="","",VLOOKUP(E491,[1]PROJECTES!$C$14:$Z$5000,21,FALSE))</f>
        <v>43523</v>
      </c>
      <c r="N491" s="100">
        <v>4</v>
      </c>
      <c r="O491" s="72" t="s">
        <v>229</v>
      </c>
      <c r="P491" s="101">
        <v>0</v>
      </c>
      <c r="Q491" s="132" t="s">
        <v>32</v>
      </c>
      <c r="R491" s="131" t="s">
        <v>616</v>
      </c>
      <c r="S491" s="91"/>
    </row>
    <row r="492" spans="1:19" s="104" customFormat="1" ht="12.75" customHeight="1" x14ac:dyDescent="0.25">
      <c r="A492" s="121" t="s">
        <v>47</v>
      </c>
      <c r="B492" s="92" t="str">
        <f>IF(E492="","",VLOOKUP(E492,[1]PROJECTES!$C$14:$G$5000,2,FALSE))</f>
        <v>ELEBER</v>
      </c>
      <c r="C492" s="121" t="s">
        <v>74</v>
      </c>
      <c r="D492" s="93" t="str">
        <f>IF(E492="","",VLOOKUP(E492,[1]PROJECTES!$C$14:$G$5000,5,FALSE))</f>
        <v>Inst. y PEM RTU IAT CARRERA JATAR v1.0</v>
      </c>
      <c r="E492" s="117">
        <v>4799</v>
      </c>
      <c r="F492" s="95"/>
      <c r="G492" s="96" t="str">
        <f>IF(E492="","",VLOOKUP(E492,[1]PROJECTES!$C$14:$G$5000,4,FALSE))</f>
        <v>TA</v>
      </c>
      <c r="H492" s="118" t="s">
        <v>47</v>
      </c>
      <c r="I492" s="97" t="str">
        <f>IF(H492="","",VLOOKUP(H492,BD!B$2:C$16,2,FALSE))</f>
        <v>E</v>
      </c>
      <c r="J492" s="98">
        <v>43489</v>
      </c>
      <c r="K492" s="135">
        <f t="shared" si="16"/>
        <v>4</v>
      </c>
      <c r="L492" s="99" t="str">
        <f t="shared" ca="1" si="17"/>
        <v>-</v>
      </c>
      <c r="M492" s="93">
        <f>IF(E492="","",VLOOKUP(E492,[1]PROJECTES!$C$14:$Z$5000,21,FALSE))</f>
        <v>43490</v>
      </c>
      <c r="N492" s="100">
        <v>4</v>
      </c>
      <c r="O492" s="72" t="s">
        <v>229</v>
      </c>
      <c r="P492" s="101">
        <v>0</v>
      </c>
      <c r="Q492" s="132" t="s">
        <v>40</v>
      </c>
      <c r="R492" s="131" t="s">
        <v>618</v>
      </c>
      <c r="S492" s="91"/>
    </row>
    <row r="493" spans="1:19" s="104" customFormat="1" ht="12.75" customHeight="1" x14ac:dyDescent="0.25">
      <c r="A493" s="121" t="s">
        <v>44</v>
      </c>
      <c r="B493" s="92" t="str">
        <f>IF(E493="","",VLOOKUP(E493,[1]PROJECTES!$C$14:$G$5000,2,FALSE))</f>
        <v>ARPSER</v>
      </c>
      <c r="C493" s="121" t="s">
        <v>60</v>
      </c>
      <c r="D493" s="93" t="str">
        <f>IF(E493="","",VLOOKUP(E493,[1]PROJECTES!$C$14:$G$5000,5,FALSE))</f>
        <v>Inst. y PEM CCSat ARPYDECAL v12.0</v>
      </c>
      <c r="E493" s="117">
        <v>5125</v>
      </c>
      <c r="F493" s="95"/>
      <c r="G493" s="96" t="str">
        <f>IF(E493="","",VLOOKUP(E493,[1]PROJECTES!$C$14:$G$5000,4,FALSE))</f>
        <v>TA</v>
      </c>
      <c r="H493" s="118" t="s">
        <v>44</v>
      </c>
      <c r="I493" s="97" t="str">
        <f>IF(H493="","",VLOOKUP(H493,BD!B$2:C$16,2,FALSE))</f>
        <v>E</v>
      </c>
      <c r="J493" s="98">
        <v>43489</v>
      </c>
      <c r="K493" s="135">
        <f t="shared" si="16"/>
        <v>4</v>
      </c>
      <c r="L493" s="99" t="str">
        <f t="shared" ca="1" si="17"/>
        <v>-</v>
      </c>
      <c r="M493" s="93">
        <f>IF(E493="","",VLOOKUP(E493,[1]PROJECTES!$C$14:$Z$5000,21,FALSE))</f>
        <v>43496</v>
      </c>
      <c r="N493" s="100">
        <v>3</v>
      </c>
      <c r="O493" s="72" t="s">
        <v>229</v>
      </c>
      <c r="P493" s="101">
        <v>0</v>
      </c>
      <c r="Q493" s="132" t="s">
        <v>40</v>
      </c>
      <c r="R493" s="131" t="s">
        <v>854</v>
      </c>
      <c r="S493" s="91"/>
    </row>
    <row r="494" spans="1:19" s="104" customFormat="1" ht="12.75" customHeight="1" x14ac:dyDescent="0.25">
      <c r="A494" s="121" t="s">
        <v>44</v>
      </c>
      <c r="B494" s="92" t="str">
        <f>IF(E494="","",VLOOKUP(E494,[1]PROJECTES!$C$14:$G$5000,2,FALSE))</f>
        <v>SUMTAR</v>
      </c>
      <c r="C494" s="121" t="s">
        <v>187</v>
      </c>
      <c r="D494" s="93" t="str">
        <f>IF(E494="","",VLOOKUP(E494,[1]PROJECTES!$C$14:$G$5000,5,FALSE))</f>
        <v>MANTENIMENT CSSat TARRASENSES 2019-01</v>
      </c>
      <c r="E494" s="117">
        <v>5082</v>
      </c>
      <c r="F494" s="95"/>
      <c r="G494" s="96" t="str">
        <f>IF(E494="","",VLOOKUP(E494,[1]PROJECTES!$C$14:$G$5000,4,FALSE))</f>
        <v>TA</v>
      </c>
      <c r="H494" s="118" t="s">
        <v>44</v>
      </c>
      <c r="I494" s="97" t="str">
        <f>IF(H494="","",VLOOKUP(H494,BD!B$2:C$16,2,FALSE))</f>
        <v>E</v>
      </c>
      <c r="J494" s="98">
        <v>43489</v>
      </c>
      <c r="K494" s="135">
        <f t="shared" si="16"/>
        <v>4</v>
      </c>
      <c r="L494" s="99" t="str">
        <f t="shared" ca="1" si="17"/>
        <v>-</v>
      </c>
      <c r="M494" s="93">
        <f>IF(E494="","",VLOOKUP(E494,[1]PROJECTES!$C$14:$Z$5000,21,FALSE))</f>
        <v>43496</v>
      </c>
      <c r="N494" s="100">
        <v>1</v>
      </c>
      <c r="O494" s="72" t="s">
        <v>229</v>
      </c>
      <c r="P494" s="101">
        <v>0</v>
      </c>
      <c r="Q494" s="132" t="s">
        <v>59</v>
      </c>
      <c r="R494" s="131" t="s">
        <v>861</v>
      </c>
      <c r="S494" s="91"/>
    </row>
    <row r="495" spans="1:19" s="104" customFormat="1" ht="12.75" customHeight="1" x14ac:dyDescent="0.25">
      <c r="A495" s="121"/>
      <c r="B495" s="92" t="str">
        <f>IF(E495="","",VLOOKUP(E495,[1]PROJECTES!$C$14:$G$5000,2,FALSE))</f>
        <v>SITEL</v>
      </c>
      <c r="C495" s="121"/>
      <c r="D495" s="93" t="str">
        <f>IF(E495="","",VLOOKUP(E495,[1]PROJECTES!$C$14:$G$5000,5,FALSE))</f>
        <v>PENDENT D'ASSIGNAR</v>
      </c>
      <c r="E495" s="117" t="s">
        <v>278</v>
      </c>
      <c r="F495" s="95"/>
      <c r="G495" s="96" t="str">
        <f>IF(E495="","",VLOOKUP(E495,[1]PROJECTES!$C$14:$G$5000,4,FALSE))</f>
        <v>OB</v>
      </c>
      <c r="H495" s="118" t="s">
        <v>44</v>
      </c>
      <c r="I495" s="97" t="str">
        <f>IF(H495="","",VLOOKUP(H495,BD!B$2:C$16,2,FALSE))</f>
        <v>E</v>
      </c>
      <c r="J495" s="98">
        <v>43489</v>
      </c>
      <c r="K495" s="135">
        <f t="shared" si="16"/>
        <v>4</v>
      </c>
      <c r="L495" s="99">
        <f t="shared" ca="1" si="17"/>
        <v>210</v>
      </c>
      <c r="M495" s="93">
        <f>IF(E495="","",VLOOKUP(E495,[1]PROJECTES!$C$14:$Z$5000,21,FALSE))</f>
        <v>43830</v>
      </c>
      <c r="N495" s="100"/>
      <c r="O495" s="72" t="s">
        <v>229</v>
      </c>
      <c r="P495" s="101"/>
      <c r="Q495" s="132"/>
      <c r="R495" s="102"/>
      <c r="S495" s="91"/>
    </row>
    <row r="496" spans="1:19" s="104" customFormat="1" ht="12.75" customHeight="1" x14ac:dyDescent="0.25">
      <c r="A496" s="121"/>
      <c r="B496" s="92" t="str">
        <f>IF(E496="","",VLOOKUP(E496,[1]PROJECTES!$C$14:$G$5000,2,FALSE))</f>
        <v>SITEL</v>
      </c>
      <c r="C496" s="121"/>
      <c r="D496" s="93" t="str">
        <f>IF(E496="","",VLOOKUP(E496,[1]PROJECTES!$C$14:$G$5000,5,FALSE))</f>
        <v>PENDENT D'ASSIGNAR</v>
      </c>
      <c r="E496" s="117" t="s">
        <v>278</v>
      </c>
      <c r="F496" s="95"/>
      <c r="G496" s="96" t="str">
        <f>IF(E496="","",VLOOKUP(E496,[1]PROJECTES!$C$14:$G$5000,4,FALSE))</f>
        <v>OB</v>
      </c>
      <c r="H496" s="118" t="s">
        <v>44</v>
      </c>
      <c r="I496" s="97" t="str">
        <f>IF(H496="","",VLOOKUP(H496,BD!B$2:C$16,2,FALSE))</f>
        <v>E</v>
      </c>
      <c r="J496" s="98">
        <v>43489</v>
      </c>
      <c r="K496" s="135">
        <f t="shared" si="16"/>
        <v>4</v>
      </c>
      <c r="L496" s="99">
        <f t="shared" ca="1" si="17"/>
        <v>210</v>
      </c>
      <c r="M496" s="93">
        <f>IF(E496="","",VLOOKUP(E496,[1]PROJECTES!$C$14:$Z$5000,21,FALSE))</f>
        <v>43830</v>
      </c>
      <c r="N496" s="100"/>
      <c r="O496" s="72" t="s">
        <v>229</v>
      </c>
      <c r="P496" s="101"/>
      <c r="Q496" s="132"/>
      <c r="R496" s="102"/>
      <c r="S496" s="91"/>
    </row>
    <row r="497" spans="1:19" s="104" customFormat="1" ht="12.75" customHeight="1" x14ac:dyDescent="0.25">
      <c r="A497" s="121"/>
      <c r="B497" s="92" t="str">
        <f>IF(E497="","",VLOOKUP(E497,[1]PROJECTES!$C$14:$G$5000,2,FALSE))</f>
        <v>SITEL</v>
      </c>
      <c r="C497" s="121"/>
      <c r="D497" s="93" t="str">
        <f>IF(E497="","",VLOOKUP(E497,[1]PROJECTES!$C$14:$G$5000,5,FALSE))</f>
        <v>PENDENT D'ASSIGNAR</v>
      </c>
      <c r="E497" s="117" t="s">
        <v>278</v>
      </c>
      <c r="F497" s="95"/>
      <c r="G497" s="96" t="str">
        <f>IF(E497="","",VLOOKUP(E497,[1]PROJECTES!$C$14:$G$5000,4,FALSE))</f>
        <v>OB</v>
      </c>
      <c r="H497" s="118" t="s">
        <v>44</v>
      </c>
      <c r="I497" s="97" t="str">
        <f>IF(H497="","",VLOOKUP(H497,BD!B$2:C$16,2,FALSE))</f>
        <v>E</v>
      </c>
      <c r="J497" s="98">
        <v>43489</v>
      </c>
      <c r="K497" s="135">
        <f t="shared" si="16"/>
        <v>4</v>
      </c>
      <c r="L497" s="99">
        <f t="shared" ca="1" si="17"/>
        <v>210</v>
      </c>
      <c r="M497" s="93">
        <f>IF(E497="","",VLOOKUP(E497,[1]PROJECTES!$C$14:$Z$5000,21,FALSE))</f>
        <v>43830</v>
      </c>
      <c r="N497" s="100"/>
      <c r="O497" s="72" t="s">
        <v>229</v>
      </c>
      <c r="P497" s="101"/>
      <c r="Q497" s="132"/>
      <c r="R497" s="102"/>
      <c r="S497" s="91"/>
    </row>
    <row r="498" spans="1:19" s="104" customFormat="1" ht="12.75" customHeight="1" x14ac:dyDescent="0.25">
      <c r="A498" s="121" t="s">
        <v>24</v>
      </c>
      <c r="B498" s="92" t="str">
        <f>IF(E498="","",VLOOKUP(E498,[1]PROJECTES!$C$14:$G$5000,2,FALSE))</f>
        <v>SITEL</v>
      </c>
      <c r="C498" s="121" t="s">
        <v>106</v>
      </c>
      <c r="D498" s="93" t="str">
        <f>IF(E498="","",VLOOKUP(E498,[1]PROJECTES!$C$14:$G$5000,5,FALSE))</f>
        <v>FW CAP-PRX v7.0 VULNERABILITATS</v>
      </c>
      <c r="E498" s="117">
        <v>4424</v>
      </c>
      <c r="F498" s="95"/>
      <c r="G498" s="96" t="str">
        <f>IF(E498="","",VLOOKUP(E498,[1]PROJECTES!$C$14:$G$5000,4,FALSE))</f>
        <v>OB</v>
      </c>
      <c r="H498" s="118" t="s">
        <v>24</v>
      </c>
      <c r="I498" s="97" t="str">
        <f>IF(H498="","",VLOOKUP(H498,BD!B$2:C$16,2,FALSE))</f>
        <v>E</v>
      </c>
      <c r="J498" s="98">
        <v>43489</v>
      </c>
      <c r="K498" s="135">
        <f t="shared" si="16"/>
        <v>4</v>
      </c>
      <c r="L498" s="99">
        <f t="shared" ca="1" si="17"/>
        <v>-551</v>
      </c>
      <c r="M498" s="93">
        <f>IF(E498="","",VLOOKUP(E498,[1]PROJECTES!$C$14:$Z$5000,21,FALSE))</f>
        <v>43069</v>
      </c>
      <c r="N498" s="153">
        <v>4</v>
      </c>
      <c r="O498" s="72" t="s">
        <v>229</v>
      </c>
      <c r="P498" s="101">
        <v>45</v>
      </c>
      <c r="Q498" s="132"/>
      <c r="R498" s="102"/>
      <c r="S498" s="91"/>
    </row>
    <row r="499" spans="1:19" s="104" customFormat="1" ht="12.75" customHeight="1" x14ac:dyDescent="0.25">
      <c r="A499" s="121" t="s">
        <v>24</v>
      </c>
      <c r="B499" s="92" t="str">
        <f>IF(E499="","",VLOOKUP(E499,[1]PROJECTES!$C$14:$G$5000,2,FALSE))</f>
        <v>SITEL</v>
      </c>
      <c r="C499" s="121" t="s">
        <v>181</v>
      </c>
      <c r="D499" s="93" t="str">
        <f>IF(E499="","",VLOOKUP(E499,[1]PROJECTES!$C$14:$G$5000,5,FALSE))</f>
        <v>DESENVOLUPAMENT FW CAP-PRX v8.0</v>
      </c>
      <c r="E499" s="117" t="s">
        <v>493</v>
      </c>
      <c r="F499" s="95"/>
      <c r="G499" s="96" t="str">
        <f>IF(E499="","",VLOOKUP(E499,[1]PROJECTES!$C$14:$G$5000,4,FALSE))</f>
        <v>OB</v>
      </c>
      <c r="H499" s="118" t="s">
        <v>24</v>
      </c>
      <c r="I499" s="97" t="str">
        <f>IF(H499="","",VLOOKUP(H499,BD!B$2:C$16,2,FALSE))</f>
        <v>E</v>
      </c>
      <c r="J499" s="98">
        <v>43489</v>
      </c>
      <c r="K499" s="135">
        <f t="shared" si="16"/>
        <v>4</v>
      </c>
      <c r="L499" s="99">
        <f t="shared" ca="1" si="17"/>
        <v>-96</v>
      </c>
      <c r="M499" s="93">
        <f>IF(E499="","",VLOOKUP(E499,[1]PROJECTES!$C$14:$Z$5000,21,FALSE))</f>
        <v>43524</v>
      </c>
      <c r="N499" s="100">
        <v>1</v>
      </c>
      <c r="O499" s="72" t="s">
        <v>229</v>
      </c>
      <c r="P499" s="101">
        <v>0</v>
      </c>
      <c r="Q499" s="132" t="s">
        <v>15</v>
      </c>
      <c r="R499" s="131" t="s">
        <v>477</v>
      </c>
      <c r="S499" s="91"/>
    </row>
    <row r="500" spans="1:19" s="104" customFormat="1" ht="12.75" customHeight="1" x14ac:dyDescent="0.25">
      <c r="A500" s="121" t="s">
        <v>44</v>
      </c>
      <c r="B500" s="92" t="str">
        <f>IF(E500="","",VLOOKUP(E500,[1]PROJECTES!$C$14:$G$5000,2,FALSE))</f>
        <v>SITEL</v>
      </c>
      <c r="C500" s="121" t="s">
        <v>181</v>
      </c>
      <c r="D500" s="93" t="str">
        <f>IF(E500="","",VLOOKUP(E500,[1]PROJECTES!$C$14:$G$5000,5,FALSE))</f>
        <v>AFERS EMPRESA</v>
      </c>
      <c r="E500" s="117" t="s">
        <v>283</v>
      </c>
      <c r="F500" s="95"/>
      <c r="G500" s="96" t="str">
        <f>IF(E500="","",VLOOKUP(E500,[1]PROJECTES!$C$14:$G$5000,4,FALSE))</f>
        <v>OB</v>
      </c>
      <c r="H500" s="118" t="s">
        <v>24</v>
      </c>
      <c r="I500" s="97" t="str">
        <f>IF(H500="","",VLOOKUP(H500,BD!B$2:C$16,2,FALSE))</f>
        <v>E</v>
      </c>
      <c r="J500" s="98">
        <v>43489</v>
      </c>
      <c r="K500" s="135">
        <f t="shared" si="16"/>
        <v>4</v>
      </c>
      <c r="L500" s="99">
        <f t="shared" ca="1" si="17"/>
        <v>210</v>
      </c>
      <c r="M500" s="93">
        <f>IF(E500="","",VLOOKUP(E500,[1]PROJECTES!$C$14:$Z$5000,21,FALSE))</f>
        <v>43830</v>
      </c>
      <c r="N500" s="100">
        <v>2</v>
      </c>
      <c r="O500" s="72" t="s">
        <v>229</v>
      </c>
      <c r="P500" s="101">
        <v>15</v>
      </c>
      <c r="Q500" s="132" t="s">
        <v>37</v>
      </c>
      <c r="R500" s="131" t="s">
        <v>624</v>
      </c>
      <c r="S500" s="91"/>
    </row>
    <row r="501" spans="1:19" s="104" customFormat="1" ht="12.75" customHeight="1" x14ac:dyDescent="0.25">
      <c r="A501" s="121" t="s">
        <v>35</v>
      </c>
      <c r="B501" s="92" t="str">
        <f>IF(E501="","",VLOOKUP(E501,[1]PROJECTES!$C$14:$G$5000,2,FALSE))</f>
        <v>SITEL</v>
      </c>
      <c r="C501" s="121" t="s">
        <v>181</v>
      </c>
      <c r="D501" s="93" t="str">
        <f>IF(E501="","",VLOOKUP(E501,[1]PROJECTES!$C$14:$G$5000,5,FALSE))</f>
        <v>INCAPACITAT LABORAL TRANSITORIA</v>
      </c>
      <c r="E501" s="117" t="s">
        <v>362</v>
      </c>
      <c r="F501" s="95"/>
      <c r="G501" s="96" t="str">
        <f>IF(E501="","",VLOOKUP(E501,[1]PROJECTES!$C$14:$G$5000,4,FALSE))</f>
        <v>OB</v>
      </c>
      <c r="H501" s="118" t="s">
        <v>35</v>
      </c>
      <c r="I501" s="97" t="str">
        <f>IF(H501="","",VLOOKUP(H501,BD!B$2:C$16,2,FALSE))</f>
        <v>E</v>
      </c>
      <c r="J501" s="98">
        <v>43490</v>
      </c>
      <c r="K501" s="135">
        <f t="shared" si="16"/>
        <v>4</v>
      </c>
      <c r="L501" s="99">
        <f t="shared" ca="1" si="17"/>
        <v>210</v>
      </c>
      <c r="M501" s="93">
        <f>IF(E501="","",VLOOKUP(E501,[1]PROJECTES!$C$14:$Z$5000,21,FALSE))</f>
        <v>43830</v>
      </c>
      <c r="N501" s="100">
        <v>8</v>
      </c>
      <c r="O501" s="72" t="s">
        <v>229</v>
      </c>
      <c r="P501" s="101">
        <v>0</v>
      </c>
      <c r="Q501" s="132" t="s">
        <v>360</v>
      </c>
      <c r="R501" s="102"/>
      <c r="S501" s="91"/>
    </row>
    <row r="502" spans="1:19" s="104" customFormat="1" ht="12.75" customHeight="1" x14ac:dyDescent="0.25">
      <c r="A502" s="121" t="s">
        <v>21</v>
      </c>
      <c r="B502" s="92" t="str">
        <f>IF(E502="","",VLOOKUP(E502,[1]PROJECTES!$C$14:$G$5000,2,FALSE))</f>
        <v>SITEL</v>
      </c>
      <c r="C502" s="121" t="s">
        <v>181</v>
      </c>
      <c r="D502" s="93" t="str">
        <f>IF(E502="","",VLOOKUP(E502,[1]PROJECTES!$C$14:$G$5000,5,FALSE))</f>
        <v>GESTIO DE MAGATZEM</v>
      </c>
      <c r="E502" s="117" t="s">
        <v>305</v>
      </c>
      <c r="F502" s="95"/>
      <c r="G502" s="96" t="str">
        <f>IF(E502="","",VLOOKUP(E502,[1]PROJECTES!$C$14:$G$5000,4,FALSE))</f>
        <v>OB</v>
      </c>
      <c r="H502" s="118" t="s">
        <v>21</v>
      </c>
      <c r="I502" s="97" t="str">
        <f>IF(H502="","",VLOOKUP(H502,BD!B$2:C$16,2,FALSE))</f>
        <v>P</v>
      </c>
      <c r="J502" s="98">
        <v>43490</v>
      </c>
      <c r="K502" s="135">
        <f t="shared" si="16"/>
        <v>4</v>
      </c>
      <c r="L502" s="99">
        <f t="shared" ca="1" si="17"/>
        <v>210</v>
      </c>
      <c r="M502" s="93">
        <f>IF(E502="","",VLOOKUP(E502,[1]PROJECTES!$C$14:$Z$5000,21,FALSE))</f>
        <v>43830</v>
      </c>
      <c r="N502" s="100">
        <v>0</v>
      </c>
      <c r="O502" s="72" t="s">
        <v>229</v>
      </c>
      <c r="P502" s="101">
        <v>15</v>
      </c>
      <c r="Q502" s="132" t="s">
        <v>49</v>
      </c>
      <c r="R502" s="102" t="s">
        <v>479</v>
      </c>
      <c r="S502" s="91"/>
    </row>
    <row r="503" spans="1:19" s="104" customFormat="1" ht="12.75" customHeight="1" x14ac:dyDescent="0.25">
      <c r="A503" s="121" t="s">
        <v>17</v>
      </c>
      <c r="B503" s="92" t="str">
        <f>IF(E503="","",VLOOKUP(E503,[1]PROJECTES!$C$14:$G$5000,2,FALSE))</f>
        <v>ELECON</v>
      </c>
      <c r="C503" s="121" t="s">
        <v>92</v>
      </c>
      <c r="D503" s="93" t="str">
        <f>IF(E503="","",VLOOKUP(E503,[1]PROJECTES!$C$14:$G$5000,5,FALSE))</f>
        <v>MANTENIMENT SW SCADA TEDIS.Net CONILENSE 01/01/2.019 - 31/12/2.019</v>
      </c>
      <c r="E503" s="117">
        <v>5073</v>
      </c>
      <c r="F503" s="95"/>
      <c r="G503" s="96" t="str">
        <f>IF(E503="","",VLOOKUP(E503,[1]PROJECTES!$C$14:$G$5000,4,FALSE))</f>
        <v>OB</v>
      </c>
      <c r="H503" s="118" t="s">
        <v>17</v>
      </c>
      <c r="I503" s="97" t="str">
        <f>IF(H503="","",VLOOKUP(H503,BD!B$2:C$16,2,FALSE))</f>
        <v>E</v>
      </c>
      <c r="J503" s="98">
        <v>43494</v>
      </c>
      <c r="K503" s="135">
        <f t="shared" si="16"/>
        <v>5</v>
      </c>
      <c r="L503" s="99">
        <f t="shared" ca="1" si="17"/>
        <v>210</v>
      </c>
      <c r="M503" s="93">
        <f>IF(E503="","",VLOOKUP(E503,[1]PROJECTES!$C$14:$Z$5000,21,FALSE))</f>
        <v>43830</v>
      </c>
      <c r="N503" s="100">
        <v>0</v>
      </c>
      <c r="O503" s="72" t="s">
        <v>229</v>
      </c>
      <c r="P503" s="101">
        <v>30</v>
      </c>
      <c r="Q503" s="132" t="s">
        <v>59</v>
      </c>
      <c r="R503" s="131" t="s">
        <v>613</v>
      </c>
      <c r="S503" s="91"/>
    </row>
    <row r="504" spans="1:19" s="104" customFormat="1" ht="12.75" customHeight="1" x14ac:dyDescent="0.25">
      <c r="A504" s="121" t="s">
        <v>21</v>
      </c>
      <c r="B504" s="92" t="str">
        <f>IF(E504="","",VLOOKUP(E504,[1]PROJECTES!$C$14:$G$5000,2,FALSE))</f>
        <v>SITEL</v>
      </c>
      <c r="C504" s="121" t="s">
        <v>74</v>
      </c>
      <c r="D504" s="93" t="str">
        <f>IF(E504="","",VLOOKUP(E504,[1]PROJECTES!$C$14:$G$5000,5,FALSE))</f>
        <v>75 x CPU CAP32 v2,0</v>
      </c>
      <c r="E504" s="117">
        <v>4910</v>
      </c>
      <c r="F504" s="95"/>
      <c r="G504" s="96" t="str">
        <f>IF(E504="","",VLOOKUP(E504,[1]PROJECTES!$C$14:$G$5000,4,FALSE))</f>
        <v>TA</v>
      </c>
      <c r="H504" s="118" t="s">
        <v>21</v>
      </c>
      <c r="I504" s="97" t="str">
        <f>IF(H504="","",VLOOKUP(H504,BD!B$2:C$16,2,FALSE))</f>
        <v>P</v>
      </c>
      <c r="J504" s="98">
        <v>43490</v>
      </c>
      <c r="K504" s="135">
        <f t="shared" si="16"/>
        <v>4</v>
      </c>
      <c r="L504" s="99" t="str">
        <f t="shared" ca="1" si="17"/>
        <v>-</v>
      </c>
      <c r="M504" s="93">
        <f>IF(E504="","",VLOOKUP(E504,[1]PROJECTES!$C$14:$Z$5000,21,FALSE))</f>
        <v>43500</v>
      </c>
      <c r="N504" s="100">
        <v>0</v>
      </c>
      <c r="O504" s="72" t="s">
        <v>229</v>
      </c>
      <c r="P504" s="101">
        <v>15</v>
      </c>
      <c r="Q504" s="132" t="s">
        <v>49</v>
      </c>
      <c r="R504" s="131" t="s">
        <v>506</v>
      </c>
      <c r="S504" s="91"/>
    </row>
    <row r="505" spans="1:19" s="104" customFormat="1" ht="12.75" customHeight="1" x14ac:dyDescent="0.25">
      <c r="A505" s="121" t="s">
        <v>17</v>
      </c>
      <c r="B505" s="92" t="str">
        <f>IF(E505="","",VLOOKUP(E505,[1]PROJECTES!$C$14:$G$5000,2,FALSE))</f>
        <v>ELECON</v>
      </c>
      <c r="C505" s="121" t="s">
        <v>92</v>
      </c>
      <c r="D505" s="93" t="str">
        <f>IF(E505="","",VLOOKUP(E505,[1]PROJECTES!$C$14:$G$5000,5,FALSE))</f>
        <v>MANTENIMENT SW SCADA TEDIS.Net CONILENSE 01/01/2.019 - 31/12/2.019</v>
      </c>
      <c r="E505" s="117">
        <v>5073</v>
      </c>
      <c r="F505" s="95"/>
      <c r="G505" s="96" t="str">
        <f>IF(E505="","",VLOOKUP(E505,[1]PROJECTES!$C$14:$G$5000,4,FALSE))</f>
        <v>OB</v>
      </c>
      <c r="H505" s="118" t="s">
        <v>17</v>
      </c>
      <c r="I505" s="97" t="str">
        <f>IF(H505="","",VLOOKUP(H505,BD!B$2:C$16,2,FALSE))</f>
        <v>E</v>
      </c>
      <c r="J505" s="98">
        <v>43495</v>
      </c>
      <c r="K505" s="135">
        <f t="shared" si="16"/>
        <v>5</v>
      </c>
      <c r="L505" s="99">
        <f t="shared" ca="1" si="17"/>
        <v>210</v>
      </c>
      <c r="M505" s="93">
        <f>IF(E505="","",VLOOKUP(E505,[1]PROJECTES!$C$14:$Z$5000,21,FALSE))</f>
        <v>43830</v>
      </c>
      <c r="N505" s="100">
        <v>0</v>
      </c>
      <c r="O505" s="72" t="s">
        <v>229</v>
      </c>
      <c r="P505" s="101">
        <v>30</v>
      </c>
      <c r="Q505" s="132" t="s">
        <v>59</v>
      </c>
      <c r="R505" s="131" t="s">
        <v>634</v>
      </c>
      <c r="S505" s="91"/>
    </row>
    <row r="506" spans="1:19" s="104" customFormat="1" ht="12.75" customHeight="1" x14ac:dyDescent="0.25">
      <c r="A506" s="121" t="s">
        <v>21</v>
      </c>
      <c r="B506" s="92" t="str">
        <f>IF(E506="","",VLOOKUP(E506,[1]PROJECTES!$C$14:$G$5000,2,FALSE))</f>
        <v>ELEMOS</v>
      </c>
      <c r="C506" s="121" t="s">
        <v>144</v>
      </c>
      <c r="D506" s="93" t="str">
        <f>IF(E506="","",VLOOKUP(E506,[1]PROJECTES!$C$14:$G$5000,5,FALSE))</f>
        <v>RTU IAT F6 MOSCOSO v1.0</v>
      </c>
      <c r="E506" s="117">
        <v>5008</v>
      </c>
      <c r="F506" s="95"/>
      <c r="G506" s="96" t="str">
        <f>IF(E506="","",VLOOKUP(E506,[1]PROJECTES!$C$14:$G$5000,4,FALSE))</f>
        <v>OB</v>
      </c>
      <c r="H506" s="118" t="s">
        <v>21</v>
      </c>
      <c r="I506" s="97" t="str">
        <f>IF(H506="","",VLOOKUP(H506,BD!B$2:C$16,2,FALSE))</f>
        <v>P</v>
      </c>
      <c r="J506" s="98">
        <v>43490</v>
      </c>
      <c r="K506" s="135">
        <f t="shared" si="16"/>
        <v>4</v>
      </c>
      <c r="L506" s="99">
        <f t="shared" ca="1" si="17"/>
        <v>-172</v>
      </c>
      <c r="M506" s="93">
        <f>IF(E506="","",VLOOKUP(E506,[1]PROJECTES!$C$14:$Z$5000,21,FALSE))</f>
        <v>43448</v>
      </c>
      <c r="N506" s="100">
        <v>0</v>
      </c>
      <c r="O506" s="72" t="s">
        <v>229</v>
      </c>
      <c r="P506" s="101">
        <v>30</v>
      </c>
      <c r="Q506" s="132" t="s">
        <v>51</v>
      </c>
      <c r="R506" s="131" t="s">
        <v>365</v>
      </c>
      <c r="S506" s="91"/>
    </row>
    <row r="507" spans="1:19" s="104" customFormat="1" ht="12.75" customHeight="1" x14ac:dyDescent="0.25">
      <c r="A507" s="121" t="s">
        <v>21</v>
      </c>
      <c r="B507" s="92" t="str">
        <f>IF(E507="","",VLOOKUP(E507,[1]PROJECTES!$C$14:$G$5000,2,FALSE))</f>
        <v>SITEL</v>
      </c>
      <c r="C507" s="121" t="s">
        <v>337</v>
      </c>
      <c r="D507" s="93" t="str">
        <f>IF(E507="","",VLOOKUP(E507,[1]PROJECTES!$C$14:$G$5000,5,FALSE))</f>
        <v>2 x Latiguillo Cable RG-58U</v>
      </c>
      <c r="E507" s="117">
        <v>5049</v>
      </c>
      <c r="F507" s="95"/>
      <c r="G507" s="96" t="str">
        <f>IF(E507="","",VLOOKUP(E507,[1]PROJECTES!$C$14:$G$5000,4,FALSE))</f>
        <v>TA</v>
      </c>
      <c r="H507" s="118" t="s">
        <v>21</v>
      </c>
      <c r="I507" s="97" t="str">
        <f>IF(H507="","",VLOOKUP(H507,BD!B$2:C$16,2,FALSE))</f>
        <v>P</v>
      </c>
      <c r="J507" s="98">
        <v>43490</v>
      </c>
      <c r="K507" s="135">
        <f t="shared" si="16"/>
        <v>4</v>
      </c>
      <c r="L507" s="99" t="str">
        <f t="shared" ca="1" si="17"/>
        <v>-</v>
      </c>
      <c r="M507" s="93">
        <f>IF(E507="","",VLOOKUP(E507,[1]PROJECTES!$C$14:$Z$5000,21,FALSE))</f>
        <v>43496</v>
      </c>
      <c r="N507" s="100">
        <v>0</v>
      </c>
      <c r="O507" s="72" t="s">
        <v>229</v>
      </c>
      <c r="P507" s="101">
        <v>15</v>
      </c>
      <c r="Q507" s="132" t="s">
        <v>51</v>
      </c>
      <c r="R507" s="131" t="s">
        <v>365</v>
      </c>
      <c r="S507" s="91"/>
    </row>
    <row r="508" spans="1:19" s="104" customFormat="1" ht="12.75" customHeight="1" x14ac:dyDescent="0.25">
      <c r="A508" s="121" t="s">
        <v>21</v>
      </c>
      <c r="B508" s="92" t="str">
        <f>IF(E508="","",VLOOKUP(E508,[1]PROJECTES!$C$14:$G$5000,2,FALSE))</f>
        <v>SITEL</v>
      </c>
      <c r="C508" s="121" t="s">
        <v>337</v>
      </c>
      <c r="D508" s="93" t="str">
        <f>IF(E508="","",VLOOKUP(E508,[1]PROJECTES!$C$14:$G$5000,5,FALSE))</f>
        <v>2 x Latiguillo Cable RG-58U</v>
      </c>
      <c r="E508" s="117">
        <v>5049</v>
      </c>
      <c r="F508" s="95"/>
      <c r="G508" s="96" t="str">
        <f>IF(E508="","",VLOOKUP(E508,[1]PROJECTES!$C$14:$G$5000,4,FALSE))</f>
        <v>TA</v>
      </c>
      <c r="H508" s="118" t="s">
        <v>21</v>
      </c>
      <c r="I508" s="97" t="str">
        <f>IF(H508="","",VLOOKUP(H508,BD!B$2:C$16,2,FALSE))</f>
        <v>P</v>
      </c>
      <c r="J508" s="98">
        <v>43490</v>
      </c>
      <c r="K508" s="135">
        <f t="shared" si="16"/>
        <v>4</v>
      </c>
      <c r="L508" s="99" t="str">
        <f t="shared" ca="1" si="17"/>
        <v>-</v>
      </c>
      <c r="M508" s="93">
        <f>IF(E508="","",VLOOKUP(E508,[1]PROJECTES!$C$14:$Z$5000,21,FALSE))</f>
        <v>43496</v>
      </c>
      <c r="N508" s="100">
        <v>0</v>
      </c>
      <c r="O508" s="72" t="s">
        <v>229</v>
      </c>
      <c r="P508" s="101">
        <v>5</v>
      </c>
      <c r="Q508" s="132" t="s">
        <v>65</v>
      </c>
      <c r="R508" s="131" t="s">
        <v>451</v>
      </c>
      <c r="S508" s="91"/>
    </row>
    <row r="509" spans="1:19" s="104" customFormat="1" ht="12.75" customHeight="1" x14ac:dyDescent="0.25">
      <c r="A509" s="121" t="s">
        <v>21</v>
      </c>
      <c r="B509" s="92" t="str">
        <f>IF(E509="","",VLOOKUP(E509,[1]PROJECTES!$C$14:$G$5000,2,FALSE))</f>
        <v>SITEL</v>
      </c>
      <c r="C509" s="121" t="s">
        <v>149</v>
      </c>
      <c r="D509" s="93" t="str">
        <f>IF(E509="","",VLOOKUP(E509,[1]PROJECTES!$C$14:$G$5000,5,FALSE))</f>
        <v>3 x Latiguillo Cable Coaxial RG-58U</v>
      </c>
      <c r="E509" s="117">
        <v>5102</v>
      </c>
      <c r="F509" s="95"/>
      <c r="G509" s="96" t="str">
        <f>IF(E509="","",VLOOKUP(E509,[1]PROJECTES!$C$14:$G$5000,4,FALSE))</f>
        <v>TA</v>
      </c>
      <c r="H509" s="118" t="s">
        <v>21</v>
      </c>
      <c r="I509" s="97" t="str">
        <f>IF(H509="","",VLOOKUP(H509,BD!B$2:C$16,2,FALSE))</f>
        <v>P</v>
      </c>
      <c r="J509" s="98">
        <v>43490</v>
      </c>
      <c r="K509" s="135">
        <f t="shared" si="16"/>
        <v>4</v>
      </c>
      <c r="L509" s="99" t="str">
        <f t="shared" ca="1" si="17"/>
        <v>-</v>
      </c>
      <c r="M509" s="93">
        <f>IF(E509="","",VLOOKUP(E509,[1]PROJECTES!$C$14:$Z$5000,21,FALSE))</f>
        <v>43511</v>
      </c>
      <c r="N509" s="100">
        <v>0</v>
      </c>
      <c r="O509" s="72" t="s">
        <v>229</v>
      </c>
      <c r="P509" s="101">
        <v>25</v>
      </c>
      <c r="Q509" s="132" t="s">
        <v>51</v>
      </c>
      <c r="R509" s="131" t="s">
        <v>365</v>
      </c>
      <c r="S509" s="91"/>
    </row>
    <row r="510" spans="1:19" s="104" customFormat="1" ht="12.75" customHeight="1" x14ac:dyDescent="0.25">
      <c r="A510" s="121" t="s">
        <v>21</v>
      </c>
      <c r="B510" s="92" t="str">
        <f>IF(E510="","",VLOOKUP(E510,[1]PROJECTES!$C$14:$G$5000,2,FALSE))</f>
        <v>SITEL</v>
      </c>
      <c r="C510" s="121" t="s">
        <v>149</v>
      </c>
      <c r="D510" s="93" t="str">
        <f>IF(E510="","",VLOOKUP(E510,[1]PROJECTES!$C$14:$G$5000,5,FALSE))</f>
        <v>3 x Latiguillo Cable Coaxial RG-58U</v>
      </c>
      <c r="E510" s="117">
        <v>5102</v>
      </c>
      <c r="F510" s="95"/>
      <c r="G510" s="96" t="str">
        <f>IF(E510="","",VLOOKUP(E510,[1]PROJECTES!$C$14:$G$5000,4,FALSE))</f>
        <v>TA</v>
      </c>
      <c r="H510" s="118" t="s">
        <v>21</v>
      </c>
      <c r="I510" s="97" t="str">
        <f>IF(H510="","",VLOOKUP(H510,BD!B$2:C$16,2,FALSE))</f>
        <v>P</v>
      </c>
      <c r="J510" s="98">
        <v>43490</v>
      </c>
      <c r="K510" s="135">
        <f t="shared" si="16"/>
        <v>4</v>
      </c>
      <c r="L510" s="99" t="str">
        <f t="shared" ca="1" si="17"/>
        <v>-</v>
      </c>
      <c r="M510" s="93">
        <f>IF(E510="","",VLOOKUP(E510,[1]PROJECTES!$C$14:$Z$5000,21,FALSE))</f>
        <v>43511</v>
      </c>
      <c r="N510" s="100">
        <v>0</v>
      </c>
      <c r="O510" s="72" t="s">
        <v>229</v>
      </c>
      <c r="P510" s="101">
        <v>5</v>
      </c>
      <c r="Q510" s="132" t="s">
        <v>65</v>
      </c>
      <c r="R510" s="131" t="s">
        <v>451</v>
      </c>
      <c r="S510" s="91"/>
    </row>
    <row r="511" spans="1:19" s="104" customFormat="1" ht="12.75" customHeight="1" x14ac:dyDescent="0.25">
      <c r="A511" s="121" t="s">
        <v>21</v>
      </c>
      <c r="B511" s="92" t="str">
        <f>IF(E511="","",VLOOKUP(E511,[1]PROJECTES!$C$14:$G$5000,2,FALSE))</f>
        <v>SITEL</v>
      </c>
      <c r="C511" s="121" t="s">
        <v>337</v>
      </c>
      <c r="D511" s="93" t="str">
        <f>IF(E511="","",VLOOKUP(E511,[1]PROJECTES!$C$14:$G$5000,5,FALSE))</f>
        <v>2 X Latiguillo Cable RG-213U</v>
      </c>
      <c r="E511" s="117">
        <v>5050</v>
      </c>
      <c r="F511" s="95"/>
      <c r="G511" s="96" t="str">
        <f>IF(E511="","",VLOOKUP(E511,[1]PROJECTES!$C$14:$G$5000,4,FALSE))</f>
        <v>TA</v>
      </c>
      <c r="H511" s="118" t="s">
        <v>21</v>
      </c>
      <c r="I511" s="97" t="str">
        <f>IF(H511="","",VLOOKUP(H511,BD!B$2:C$16,2,FALSE))</f>
        <v>P</v>
      </c>
      <c r="J511" s="98">
        <v>43490</v>
      </c>
      <c r="K511" s="135">
        <f t="shared" si="16"/>
        <v>4</v>
      </c>
      <c r="L511" s="99" t="str">
        <f t="shared" ca="1" si="17"/>
        <v>-</v>
      </c>
      <c r="M511" s="93">
        <f>IF(E511="","",VLOOKUP(E511,[1]PROJECTES!$C$14:$Z$5000,21,FALSE))</f>
        <v>43496</v>
      </c>
      <c r="N511" s="100">
        <v>0</v>
      </c>
      <c r="O511" s="72" t="s">
        <v>229</v>
      </c>
      <c r="P511" s="101">
        <v>20</v>
      </c>
      <c r="Q511" s="132" t="s">
        <v>51</v>
      </c>
      <c r="R511" s="131" t="s">
        <v>365</v>
      </c>
      <c r="S511" s="91"/>
    </row>
    <row r="512" spans="1:19" s="104" customFormat="1" ht="12.75" customHeight="1" x14ac:dyDescent="0.25">
      <c r="A512" s="121" t="s">
        <v>21</v>
      </c>
      <c r="B512" s="92" t="str">
        <f>IF(E512="","",VLOOKUP(E512,[1]PROJECTES!$C$14:$G$5000,2,FALSE))</f>
        <v>SITEL</v>
      </c>
      <c r="C512" s="121" t="s">
        <v>337</v>
      </c>
      <c r="D512" s="93" t="str">
        <f>IF(E512="","",VLOOKUP(E512,[1]PROJECTES!$C$14:$G$5000,5,FALSE))</f>
        <v>2 X Latiguillo Cable RG-213U</v>
      </c>
      <c r="E512" s="117">
        <v>5050</v>
      </c>
      <c r="F512" s="95"/>
      <c r="G512" s="96" t="str">
        <f>IF(E512="","",VLOOKUP(E512,[1]PROJECTES!$C$14:$G$5000,4,FALSE))</f>
        <v>TA</v>
      </c>
      <c r="H512" s="118" t="s">
        <v>21</v>
      </c>
      <c r="I512" s="97" t="str">
        <f>IF(H512="","",VLOOKUP(H512,BD!B$2:C$16,2,FALSE))</f>
        <v>P</v>
      </c>
      <c r="J512" s="98">
        <v>43490</v>
      </c>
      <c r="K512" s="135">
        <f t="shared" si="16"/>
        <v>4</v>
      </c>
      <c r="L512" s="99" t="str">
        <f t="shared" ca="1" si="17"/>
        <v>-</v>
      </c>
      <c r="M512" s="93">
        <f>IF(E512="","",VLOOKUP(E512,[1]PROJECTES!$C$14:$Z$5000,21,FALSE))</f>
        <v>43496</v>
      </c>
      <c r="N512" s="100">
        <v>0</v>
      </c>
      <c r="O512" s="72" t="s">
        <v>229</v>
      </c>
      <c r="P512" s="101">
        <v>5</v>
      </c>
      <c r="Q512" s="132" t="s">
        <v>65</v>
      </c>
      <c r="R512" s="131" t="s">
        <v>451</v>
      </c>
      <c r="S512" s="91"/>
    </row>
    <row r="513" spans="1:19" s="104" customFormat="1" ht="12.75" customHeight="1" x14ac:dyDescent="0.25">
      <c r="A513" s="121" t="s">
        <v>21</v>
      </c>
      <c r="B513" s="92" t="str">
        <f>IF(E513="","",VLOOKUP(E513,[1]PROJECTES!$C$14:$G$5000,2,FALSE))</f>
        <v>SITEL</v>
      </c>
      <c r="C513" s="121" t="s">
        <v>149</v>
      </c>
      <c r="D513" s="93" t="str">
        <f>IF(E513="","",VLOOKUP(E513,[1]PROJECTES!$C$14:$G$5000,5,FALSE))</f>
        <v>3 x Latiguillo Cable Coaxial RG-213U</v>
      </c>
      <c r="E513" s="117">
        <v>5103</v>
      </c>
      <c r="F513" s="95"/>
      <c r="G513" s="96" t="str">
        <f>IF(E513="","",VLOOKUP(E513,[1]PROJECTES!$C$14:$G$5000,4,FALSE))</f>
        <v>TA</v>
      </c>
      <c r="H513" s="118" t="s">
        <v>21</v>
      </c>
      <c r="I513" s="97" t="str">
        <f>IF(H513="","",VLOOKUP(H513,BD!B$2:C$16,2,FALSE))</f>
        <v>P</v>
      </c>
      <c r="J513" s="98">
        <v>43490</v>
      </c>
      <c r="K513" s="135">
        <f t="shared" si="16"/>
        <v>4</v>
      </c>
      <c r="L513" s="99" t="str">
        <f t="shared" ca="1" si="17"/>
        <v>-</v>
      </c>
      <c r="M513" s="93">
        <f>IF(E513="","",VLOOKUP(E513,[1]PROJECTES!$C$14:$Z$5000,21,FALSE))</f>
        <v>43511</v>
      </c>
      <c r="N513" s="100">
        <v>0</v>
      </c>
      <c r="O513" s="72" t="s">
        <v>229</v>
      </c>
      <c r="P513" s="101">
        <v>50</v>
      </c>
      <c r="Q513" s="132" t="s">
        <v>51</v>
      </c>
      <c r="R513" s="131" t="s">
        <v>365</v>
      </c>
      <c r="S513" s="91"/>
    </row>
    <row r="514" spans="1:19" s="104" customFormat="1" ht="12.75" customHeight="1" x14ac:dyDescent="0.25">
      <c r="A514" s="121" t="s">
        <v>21</v>
      </c>
      <c r="B514" s="92" t="str">
        <f>IF(E514="","",VLOOKUP(E514,[1]PROJECTES!$C$14:$G$5000,2,FALSE))</f>
        <v>SITEL</v>
      </c>
      <c r="C514" s="121" t="s">
        <v>149</v>
      </c>
      <c r="D514" s="93" t="str">
        <f>IF(E514="","",VLOOKUP(E514,[1]PROJECTES!$C$14:$G$5000,5,FALSE))</f>
        <v>3 x Latiguillo Cable Coaxial RG-213U</v>
      </c>
      <c r="E514" s="117">
        <v>5103</v>
      </c>
      <c r="F514" s="95"/>
      <c r="G514" s="96" t="str">
        <f>IF(E514="","",VLOOKUP(E514,[1]PROJECTES!$C$14:$G$5000,4,FALSE))</f>
        <v>TA</v>
      </c>
      <c r="H514" s="118" t="s">
        <v>21</v>
      </c>
      <c r="I514" s="97" t="str">
        <f>IF(H514="","",VLOOKUP(H514,BD!B$2:C$16,2,FALSE))</f>
        <v>P</v>
      </c>
      <c r="J514" s="98">
        <v>43490</v>
      </c>
      <c r="K514" s="135">
        <f t="shared" si="16"/>
        <v>4</v>
      </c>
      <c r="L514" s="99" t="str">
        <f t="shared" ca="1" si="17"/>
        <v>-</v>
      </c>
      <c r="M514" s="93">
        <f>IF(E514="","",VLOOKUP(E514,[1]PROJECTES!$C$14:$Z$5000,21,FALSE))</f>
        <v>43511</v>
      </c>
      <c r="N514" s="100">
        <v>0</v>
      </c>
      <c r="O514" s="72" t="s">
        <v>229</v>
      </c>
      <c r="P514" s="101">
        <v>15</v>
      </c>
      <c r="Q514" s="132" t="s">
        <v>65</v>
      </c>
      <c r="R514" s="131" t="s">
        <v>451</v>
      </c>
      <c r="S514" s="91"/>
    </row>
    <row r="515" spans="1:19" s="104" customFormat="1" ht="12.75" customHeight="1" x14ac:dyDescent="0.25">
      <c r="A515" s="121" t="s">
        <v>17</v>
      </c>
      <c r="B515" s="92" t="str">
        <f>IF(E515="","",VLOOKUP(E515,[1]PROJECTES!$C$14:$G$5000,2,FALSE))</f>
        <v>ELECON</v>
      </c>
      <c r="C515" s="121" t="s">
        <v>92</v>
      </c>
      <c r="D515" s="93" t="str">
        <f>IF(E515="","",VLOOKUP(E515,[1]PROJECTES!$C$14:$G$5000,5,FALSE))</f>
        <v>MANTENIMENT SW SCADA TEDIS.Net CONILENSE 01/01/2.019 - 31/12/2.019</v>
      </c>
      <c r="E515" s="117">
        <v>5073</v>
      </c>
      <c r="F515" s="95"/>
      <c r="G515" s="96" t="str">
        <f>IF(E515="","",VLOOKUP(E515,[1]PROJECTES!$C$14:$G$5000,4,FALSE))</f>
        <v>OB</v>
      </c>
      <c r="H515" s="118" t="s">
        <v>17</v>
      </c>
      <c r="I515" s="97" t="str">
        <f>IF(H515="","",VLOOKUP(H515,BD!B$2:C$16,2,FALSE))</f>
        <v>E</v>
      </c>
      <c r="J515" s="98">
        <v>43500</v>
      </c>
      <c r="K515" s="135">
        <f t="shared" si="16"/>
        <v>6</v>
      </c>
      <c r="L515" s="99">
        <f t="shared" ca="1" si="17"/>
        <v>210</v>
      </c>
      <c r="M515" s="93">
        <f>IF(E515="","",VLOOKUP(E515,[1]PROJECTES!$C$14:$Z$5000,21,FALSE))</f>
        <v>43830</v>
      </c>
      <c r="N515" s="100">
        <v>0</v>
      </c>
      <c r="O515" s="72" t="s">
        <v>229</v>
      </c>
      <c r="P515" s="101">
        <v>15</v>
      </c>
      <c r="Q515" s="132" t="s">
        <v>59</v>
      </c>
      <c r="R515" s="131" t="s">
        <v>715</v>
      </c>
      <c r="S515" s="91"/>
    </row>
    <row r="516" spans="1:19" s="104" customFormat="1" ht="12.75" customHeight="1" x14ac:dyDescent="0.25">
      <c r="A516" s="121" t="s">
        <v>12</v>
      </c>
      <c r="B516" s="92" t="str">
        <f>IF(E516="","",VLOOKUP(E516,[1]PROJECTES!$C$14:$G$5000,2,FALSE))</f>
        <v>ELECON</v>
      </c>
      <c r="C516" s="121" t="s">
        <v>92</v>
      </c>
      <c r="D516" s="93" t="str">
        <f>IF(E516="","",VLOOKUP(E516,[1]PROJECTES!$C$14:$G$5000,5,FALSE))</f>
        <v>RTU S.E. CONIL v2.0</v>
      </c>
      <c r="E516" s="117">
        <v>4982</v>
      </c>
      <c r="F516" s="95"/>
      <c r="G516" s="96" t="str">
        <f>IF(E516="","",VLOOKUP(E516,[1]PROJECTES!$C$14:$G$5000,4,FALSE))</f>
        <v>OB</v>
      </c>
      <c r="H516" s="118" t="s">
        <v>17</v>
      </c>
      <c r="I516" s="97" t="str">
        <f>IF(H516="","",VLOOKUP(H516,BD!B$2:C$16,2,FALSE))</f>
        <v>E</v>
      </c>
      <c r="J516" s="98">
        <v>43517</v>
      </c>
      <c r="K516" s="135">
        <f t="shared" si="16"/>
        <v>8</v>
      </c>
      <c r="L516" s="99">
        <f t="shared" ca="1" si="17"/>
        <v>-193</v>
      </c>
      <c r="M516" s="93">
        <f>IF(E516="","",VLOOKUP(E516,[1]PROJECTES!$C$14:$Z$5000,21,FALSE))</f>
        <v>43427</v>
      </c>
      <c r="N516" s="100">
        <v>2</v>
      </c>
      <c r="O516" s="72" t="s">
        <v>229</v>
      </c>
      <c r="P516" s="101">
        <v>0</v>
      </c>
      <c r="Q516" s="132" t="s">
        <v>32</v>
      </c>
      <c r="R516" s="131" t="s">
        <v>913</v>
      </c>
      <c r="S516" s="91"/>
    </row>
    <row r="517" spans="1:19" s="104" customFormat="1" ht="12.75" customHeight="1" x14ac:dyDescent="0.25">
      <c r="A517" s="121" t="s">
        <v>12</v>
      </c>
      <c r="B517" s="92" t="str">
        <f>IF(E517="","",VLOOKUP(E517,[1]PROJECTES!$C$14:$G$5000,2,FALSE))</f>
        <v>ELECON</v>
      </c>
      <c r="C517" s="121" t="s">
        <v>92</v>
      </c>
      <c r="D517" s="93" t="str">
        <f>IF(E517="","",VLOOKUP(E517,[1]PROJECTES!$C$14:$G$5000,5,FALSE))</f>
        <v>RTU S.E. CONIL v2.0</v>
      </c>
      <c r="E517" s="117">
        <v>4982</v>
      </c>
      <c r="F517" s="95"/>
      <c r="G517" s="96" t="str">
        <f>IF(E517="","",VLOOKUP(E517,[1]PROJECTES!$C$14:$G$5000,4,FALSE))</f>
        <v>OB</v>
      </c>
      <c r="H517" s="118" t="s">
        <v>17</v>
      </c>
      <c r="I517" s="97" t="str">
        <f>IF(H517="","",VLOOKUP(H517,BD!B$2:C$16,2,FALSE))</f>
        <v>E</v>
      </c>
      <c r="J517" s="98">
        <v>43518</v>
      </c>
      <c r="K517" s="135">
        <f t="shared" si="16"/>
        <v>8</v>
      </c>
      <c r="L517" s="99">
        <f t="shared" ca="1" si="17"/>
        <v>-193</v>
      </c>
      <c r="M517" s="93">
        <f>IF(E517="","",VLOOKUP(E517,[1]PROJECTES!$C$14:$Z$5000,21,FALSE))</f>
        <v>43427</v>
      </c>
      <c r="N517" s="100">
        <v>3</v>
      </c>
      <c r="O517" s="72" t="s">
        <v>229</v>
      </c>
      <c r="P517" s="101">
        <v>0</v>
      </c>
      <c r="Q517" s="132" t="s">
        <v>32</v>
      </c>
      <c r="R517" s="102" t="s">
        <v>913</v>
      </c>
      <c r="S517" s="91"/>
    </row>
    <row r="518" spans="1:19" s="104" customFormat="1" ht="12.75" customHeight="1" x14ac:dyDescent="0.25">
      <c r="A518" s="121" t="s">
        <v>12</v>
      </c>
      <c r="B518" s="92" t="str">
        <f>IF(E518="","",VLOOKUP(E518,[1]PROJECTES!$C$14:$G$5000,2,FALSE))</f>
        <v>ELECON</v>
      </c>
      <c r="C518" s="121" t="s">
        <v>92</v>
      </c>
      <c r="D518" s="93" t="str">
        <f>IF(E518="","",VLOOKUP(E518,[1]PROJECTES!$C$14:$G$5000,5,FALSE))</f>
        <v>RTU S.E. CONIL v2.0</v>
      </c>
      <c r="E518" s="117">
        <v>4982</v>
      </c>
      <c r="F518" s="95"/>
      <c r="G518" s="96" t="str">
        <f>IF(E518="","",VLOOKUP(E518,[1]PROJECTES!$C$14:$G$5000,4,FALSE))</f>
        <v>OB</v>
      </c>
      <c r="H518" s="118" t="s">
        <v>17</v>
      </c>
      <c r="I518" s="97" t="str">
        <f>IF(H518="","",VLOOKUP(H518,BD!B$2:C$16,2,FALSE))</f>
        <v>E</v>
      </c>
      <c r="J518" s="98">
        <v>43521</v>
      </c>
      <c r="K518" s="135">
        <f t="shared" si="16"/>
        <v>9</v>
      </c>
      <c r="L518" s="99">
        <f t="shared" ca="1" si="17"/>
        <v>-193</v>
      </c>
      <c r="M518" s="93">
        <f>IF(E518="","",VLOOKUP(E518,[1]PROJECTES!$C$14:$Z$5000,21,FALSE))</f>
        <v>43427</v>
      </c>
      <c r="N518" s="100">
        <v>5</v>
      </c>
      <c r="O518" s="72" t="s">
        <v>229</v>
      </c>
      <c r="P518" s="101">
        <v>15</v>
      </c>
      <c r="Q518" s="132" t="s">
        <v>32</v>
      </c>
      <c r="R518" s="131" t="s">
        <v>990</v>
      </c>
      <c r="S518" s="91"/>
    </row>
    <row r="519" spans="1:19" s="104" customFormat="1" ht="12.75" customHeight="1" x14ac:dyDescent="0.25">
      <c r="A519" s="121" t="s">
        <v>17</v>
      </c>
      <c r="B519" s="92" t="str">
        <f>IF(E519="","",VLOOKUP(E519,[1]PROJECTES!$C$14:$G$5000,2,FALSE))</f>
        <v>ELECON</v>
      </c>
      <c r="C519" s="121" t="s">
        <v>92</v>
      </c>
      <c r="D519" s="93" t="str">
        <f>IF(E519="","",VLOOKUP(E519,[1]PROJECTES!$C$14:$G$5000,5,FALSE))</f>
        <v>MANTENIMENT SW SCADA TEDIS.Net CONILENSE 01/01/2.019 - 31/12/2.019</v>
      </c>
      <c r="E519" s="117">
        <v>5073</v>
      </c>
      <c r="F519" s="95"/>
      <c r="G519" s="96" t="str">
        <f>IF(E519="","",VLOOKUP(E519,[1]PROJECTES!$C$14:$G$5000,4,FALSE))</f>
        <v>OB</v>
      </c>
      <c r="H519" s="118" t="s">
        <v>17</v>
      </c>
      <c r="I519" s="97" t="str">
        <f>IF(H519="","",VLOOKUP(H519,BD!B$2:C$16,2,FALSE))</f>
        <v>E</v>
      </c>
      <c r="J519" s="98">
        <v>43521</v>
      </c>
      <c r="K519" s="135">
        <f t="shared" si="16"/>
        <v>9</v>
      </c>
      <c r="L519" s="99">
        <f t="shared" ca="1" si="17"/>
        <v>210</v>
      </c>
      <c r="M519" s="93">
        <f>IF(E519="","",VLOOKUP(E519,[1]PROJECTES!$C$14:$Z$5000,21,FALSE))</f>
        <v>43830</v>
      </c>
      <c r="N519" s="100">
        <v>0</v>
      </c>
      <c r="O519" s="72" t="s">
        <v>229</v>
      </c>
      <c r="P519" s="101">
        <v>15</v>
      </c>
      <c r="Q519" s="132" t="s">
        <v>59</v>
      </c>
      <c r="R519" s="131" t="s">
        <v>993</v>
      </c>
      <c r="S519" s="91"/>
    </row>
    <row r="520" spans="1:19" s="104" customFormat="1" ht="12.75" customHeight="1" x14ac:dyDescent="0.25">
      <c r="A520" s="121" t="s">
        <v>12</v>
      </c>
      <c r="B520" s="92" t="str">
        <f>IF(E520="","",VLOOKUP(E520,[1]PROJECTES!$C$14:$G$5000,2,FALSE))</f>
        <v>ELECON</v>
      </c>
      <c r="C520" s="121" t="s">
        <v>92</v>
      </c>
      <c r="D520" s="93" t="str">
        <f>IF(E520="","",VLOOKUP(E520,[1]PROJECTES!$C$14:$G$5000,5,FALSE))</f>
        <v>RTU S.E. CONIL v2.0</v>
      </c>
      <c r="E520" s="117">
        <v>4982</v>
      </c>
      <c r="F520" s="95"/>
      <c r="G520" s="96" t="str">
        <f>IF(E520="","",VLOOKUP(E520,[1]PROJECTES!$C$14:$G$5000,4,FALSE))</f>
        <v>OB</v>
      </c>
      <c r="H520" s="118" t="s">
        <v>17</v>
      </c>
      <c r="I520" s="97" t="str">
        <f>IF(H520="","",VLOOKUP(H520,BD!B$2:C$16,2,FALSE))</f>
        <v>E</v>
      </c>
      <c r="J520" s="98">
        <v>43522</v>
      </c>
      <c r="K520" s="135">
        <f t="shared" si="16"/>
        <v>9</v>
      </c>
      <c r="L520" s="99">
        <f t="shared" ca="1" si="17"/>
        <v>-193</v>
      </c>
      <c r="M520" s="93">
        <f>IF(E520="","",VLOOKUP(E520,[1]PROJECTES!$C$14:$Z$5000,21,FALSE))</f>
        <v>43427</v>
      </c>
      <c r="N520" s="100">
        <v>1</v>
      </c>
      <c r="O520" s="72" t="s">
        <v>229</v>
      </c>
      <c r="P520" s="101">
        <v>0</v>
      </c>
      <c r="Q520" s="132" t="s">
        <v>32</v>
      </c>
      <c r="R520" s="102" t="s">
        <v>990</v>
      </c>
      <c r="S520" s="91"/>
    </row>
    <row r="521" spans="1:19" s="104" customFormat="1" ht="12.75" customHeight="1" x14ac:dyDescent="0.25">
      <c r="A521" s="121" t="s">
        <v>12</v>
      </c>
      <c r="B521" s="92" t="str">
        <f>IF(E521="","",VLOOKUP(E521,[1]PROJECTES!$C$14:$G$5000,2,FALSE))</f>
        <v>ELECON</v>
      </c>
      <c r="C521" s="121" t="s">
        <v>92</v>
      </c>
      <c r="D521" s="93" t="str">
        <f>IF(E521="","",VLOOKUP(E521,[1]PROJECTES!$C$14:$G$5000,5,FALSE))</f>
        <v>RTU S.E. CONIL v2.0</v>
      </c>
      <c r="E521" s="117">
        <v>4982</v>
      </c>
      <c r="F521" s="95"/>
      <c r="G521" s="96" t="str">
        <f>IF(E521="","",VLOOKUP(E521,[1]PROJECTES!$C$14:$G$5000,4,FALSE))</f>
        <v>OB</v>
      </c>
      <c r="H521" s="118" t="s">
        <v>17</v>
      </c>
      <c r="I521" s="97" t="str">
        <f>IF(H521="","",VLOOKUP(H521,BD!B$2:C$16,2,FALSE))</f>
        <v>E</v>
      </c>
      <c r="J521" s="98">
        <v>43523</v>
      </c>
      <c r="K521" s="135">
        <f t="shared" ref="K521:K584" si="18">IF(J521="","",WEEKNUM(J521,2)-0)</f>
        <v>9</v>
      </c>
      <c r="L521" s="99">
        <f t="shared" ref="L521:L584" ca="1" si="19">IF(M521="","-",IF(G521="TA","-",+M521-TODAY()))</f>
        <v>-193</v>
      </c>
      <c r="M521" s="93">
        <f>IF(E521="","",VLOOKUP(E521,[1]PROJECTES!$C$14:$Z$5000,21,FALSE))</f>
        <v>43427</v>
      </c>
      <c r="N521" s="100">
        <v>1</v>
      </c>
      <c r="O521" s="72" t="s">
        <v>229</v>
      </c>
      <c r="P521" s="101">
        <v>30</v>
      </c>
      <c r="Q521" s="132" t="s">
        <v>32</v>
      </c>
      <c r="R521" s="131" t="s">
        <v>990</v>
      </c>
      <c r="S521" s="91"/>
    </row>
    <row r="522" spans="1:19" s="104" customFormat="1" ht="12.75" customHeight="1" x14ac:dyDescent="0.25">
      <c r="A522" s="121" t="s">
        <v>12</v>
      </c>
      <c r="B522" s="92" t="str">
        <f>IF(E522="","",VLOOKUP(E522,[1]PROJECTES!$C$14:$G$5000,2,FALSE))</f>
        <v>ELECON</v>
      </c>
      <c r="C522" s="121" t="s">
        <v>92</v>
      </c>
      <c r="D522" s="93" t="str">
        <f>IF(E522="","",VLOOKUP(E522,[1]PROJECTES!$C$14:$G$5000,5,FALSE))</f>
        <v>RTU S.E. CONIL v2.0</v>
      </c>
      <c r="E522" s="117">
        <v>4982</v>
      </c>
      <c r="F522" s="95"/>
      <c r="G522" s="96" t="str">
        <f>IF(E522="","",VLOOKUP(E522,[1]PROJECTES!$C$14:$G$5000,4,FALSE))</f>
        <v>OB</v>
      </c>
      <c r="H522" s="118" t="s">
        <v>17</v>
      </c>
      <c r="I522" s="97" t="str">
        <f>IF(H522="","",VLOOKUP(H522,BD!B$2:C$16,2,FALSE))</f>
        <v>E</v>
      </c>
      <c r="J522" s="98">
        <v>43524</v>
      </c>
      <c r="K522" s="135">
        <f t="shared" si="18"/>
        <v>9</v>
      </c>
      <c r="L522" s="99">
        <f t="shared" ca="1" si="19"/>
        <v>-193</v>
      </c>
      <c r="M522" s="93">
        <f>IF(E522="","",VLOOKUP(E522,[1]PROJECTES!$C$14:$Z$5000,21,FALSE))</f>
        <v>43427</v>
      </c>
      <c r="N522" s="100">
        <v>2</v>
      </c>
      <c r="O522" s="72" t="s">
        <v>229</v>
      </c>
      <c r="P522" s="101">
        <v>0</v>
      </c>
      <c r="Q522" s="132" t="s">
        <v>32</v>
      </c>
      <c r="R522" s="102" t="s">
        <v>990</v>
      </c>
      <c r="S522" s="91"/>
    </row>
    <row r="523" spans="1:19" s="104" customFormat="1" ht="12.75" customHeight="1" x14ac:dyDescent="0.25">
      <c r="A523" s="121" t="s">
        <v>12</v>
      </c>
      <c r="B523" s="92" t="str">
        <f>IF(E523="","",VLOOKUP(E523,[1]PROJECTES!$C$14:$G$5000,2,FALSE))</f>
        <v>ELECON</v>
      </c>
      <c r="C523" s="121" t="s">
        <v>92</v>
      </c>
      <c r="D523" s="93" t="str">
        <f>IF(E523="","",VLOOKUP(E523,[1]PROJECTES!$C$14:$G$5000,5,FALSE))</f>
        <v>RTU S.E. CONIL v2.0</v>
      </c>
      <c r="E523" s="117">
        <v>4982</v>
      </c>
      <c r="F523" s="95"/>
      <c r="G523" s="96" t="str">
        <f>IF(E523="","",VLOOKUP(E523,[1]PROJECTES!$C$14:$G$5000,4,FALSE))</f>
        <v>OB</v>
      </c>
      <c r="H523" s="118" t="s">
        <v>17</v>
      </c>
      <c r="I523" s="97" t="str">
        <f>IF(H523="","",VLOOKUP(H523,BD!B$2:C$16,2,FALSE))</f>
        <v>E</v>
      </c>
      <c r="J523" s="98">
        <v>43525</v>
      </c>
      <c r="K523" s="135">
        <f t="shared" si="18"/>
        <v>9</v>
      </c>
      <c r="L523" s="99">
        <f t="shared" ca="1" si="19"/>
        <v>-193</v>
      </c>
      <c r="M523" s="93">
        <f>IF(E523="","",VLOOKUP(E523,[1]PROJECTES!$C$14:$Z$5000,21,FALSE))</f>
        <v>43427</v>
      </c>
      <c r="N523" s="100">
        <v>0</v>
      </c>
      <c r="O523" s="72" t="s">
        <v>229</v>
      </c>
      <c r="P523" s="101">
        <v>45</v>
      </c>
      <c r="Q523" s="132" t="s">
        <v>32</v>
      </c>
      <c r="R523" s="131" t="s">
        <v>990</v>
      </c>
      <c r="S523" s="91"/>
    </row>
    <row r="524" spans="1:19" s="104" customFormat="1" ht="12.75" customHeight="1" x14ac:dyDescent="0.25">
      <c r="A524" s="121" t="s">
        <v>21</v>
      </c>
      <c r="B524" s="92" t="str">
        <f>IF(E524="","",VLOOKUP(E524,[1]PROJECTES!$C$14:$G$5000,2,FALSE))</f>
        <v>SITEL</v>
      </c>
      <c r="C524" s="121" t="s">
        <v>181</v>
      </c>
      <c r="D524" s="93" t="str">
        <f>IF(E524="","",VLOOKUP(E524,[1]PROJECTES!$C$14:$G$5000,5,FALSE))</f>
        <v>GESTIO DE MAGATZEM</v>
      </c>
      <c r="E524" s="117" t="s">
        <v>305</v>
      </c>
      <c r="F524" s="95"/>
      <c r="G524" s="96" t="str">
        <f>IF(E524="","",VLOOKUP(E524,[1]PROJECTES!$C$14:$G$5000,4,FALSE))</f>
        <v>OB</v>
      </c>
      <c r="H524" s="118" t="s">
        <v>21</v>
      </c>
      <c r="I524" s="97" t="str">
        <f>IF(H524="","",VLOOKUP(H524,BD!B$2:C$16,2,FALSE))</f>
        <v>P</v>
      </c>
      <c r="J524" s="98">
        <v>43490</v>
      </c>
      <c r="K524" s="135">
        <f t="shared" si="18"/>
        <v>4</v>
      </c>
      <c r="L524" s="99">
        <f t="shared" ca="1" si="19"/>
        <v>210</v>
      </c>
      <c r="M524" s="93">
        <f>IF(E524="","",VLOOKUP(E524,[1]PROJECTES!$C$14:$Z$5000,21,FALSE))</f>
        <v>43830</v>
      </c>
      <c r="N524" s="100">
        <v>1</v>
      </c>
      <c r="O524" s="72" t="s">
        <v>229</v>
      </c>
      <c r="P524" s="101">
        <v>35</v>
      </c>
      <c r="Q524" s="132" t="s">
        <v>49</v>
      </c>
      <c r="R524" s="102" t="s">
        <v>564</v>
      </c>
      <c r="S524" s="91"/>
    </row>
    <row r="525" spans="1:19" s="104" customFormat="1" ht="12.75" customHeight="1" x14ac:dyDescent="0.25">
      <c r="A525" s="121" t="s">
        <v>21</v>
      </c>
      <c r="B525" s="92" t="str">
        <f>IF(E525="","",VLOOKUP(E525,[1]PROJECTES!$C$14:$G$5000,2,FALSE))</f>
        <v>INPPOZ</v>
      </c>
      <c r="C525" s="121" t="s">
        <v>149</v>
      </c>
      <c r="D525" s="93" t="str">
        <f>IF(E525="","",VLOOKUP(E525,[1]PROJECTES!$C$14:$G$5000,5,FALSE))</f>
        <v>RTU IAT NOVA-27 v1.0,Linea MT SUB.DT-VIRGEN DE LUNA (Nomes material)</v>
      </c>
      <c r="E525" s="117">
        <v>5097</v>
      </c>
      <c r="F525" s="95"/>
      <c r="G525" s="96" t="str">
        <f>IF(E525="","",VLOOKUP(E525,[1]PROJECTES!$C$14:$G$5000,4,FALSE))</f>
        <v>OB</v>
      </c>
      <c r="H525" s="118" t="s">
        <v>21</v>
      </c>
      <c r="I525" s="97" t="str">
        <f>IF(H525="","",VLOOKUP(H525,BD!B$2:C$16,2,FALSE))</f>
        <v>P</v>
      </c>
      <c r="J525" s="98">
        <v>43490</v>
      </c>
      <c r="K525" s="135">
        <f t="shared" si="18"/>
        <v>4</v>
      </c>
      <c r="L525" s="99">
        <f t="shared" ca="1" si="19"/>
        <v>-109</v>
      </c>
      <c r="M525" s="93">
        <f>IF(E525="","",VLOOKUP(E525,[1]PROJECTES!$C$14:$Z$5000,21,FALSE))</f>
        <v>43511</v>
      </c>
      <c r="N525" s="100">
        <v>0</v>
      </c>
      <c r="O525" s="72" t="s">
        <v>229</v>
      </c>
      <c r="P525" s="101">
        <v>5</v>
      </c>
      <c r="Q525" s="132" t="s">
        <v>65</v>
      </c>
      <c r="R525" s="102" t="s">
        <v>451</v>
      </c>
      <c r="S525" s="91"/>
    </row>
    <row r="526" spans="1:19" s="104" customFormat="1" ht="12.75" customHeight="1" x14ac:dyDescent="0.25">
      <c r="A526" s="121" t="s">
        <v>21</v>
      </c>
      <c r="B526" s="92" t="str">
        <f>IF(E526="","",VLOOKUP(E526,[1]PROJECTES!$C$14:$G$5000,2,FALSE))</f>
        <v>SITEL</v>
      </c>
      <c r="C526" s="121" t="s">
        <v>181</v>
      </c>
      <c r="D526" s="93" t="str">
        <f>IF(E526="","",VLOOKUP(E526,[1]PROJECTES!$C$14:$G$5000,5,FALSE))</f>
        <v>INFRAESTRUCTURA</v>
      </c>
      <c r="E526" s="117" t="s">
        <v>289</v>
      </c>
      <c r="F526" s="95"/>
      <c r="G526" s="96" t="str">
        <f>IF(E526="","",VLOOKUP(E526,[1]PROJECTES!$C$14:$G$5000,4,FALSE))</f>
        <v>OB</v>
      </c>
      <c r="H526" s="118" t="s">
        <v>21</v>
      </c>
      <c r="I526" s="97" t="str">
        <f>IF(H526="","",VLOOKUP(H526,BD!B$2:C$16,2,FALSE))</f>
        <v>P</v>
      </c>
      <c r="J526" s="98">
        <v>43490</v>
      </c>
      <c r="K526" s="135">
        <f t="shared" si="18"/>
        <v>4</v>
      </c>
      <c r="L526" s="99">
        <f t="shared" ca="1" si="19"/>
        <v>210</v>
      </c>
      <c r="M526" s="93">
        <f>IF(E526="","",VLOOKUP(E526,[1]PROJECTES!$C$14:$Z$5000,21,FALSE))</f>
        <v>43830</v>
      </c>
      <c r="N526" s="100">
        <v>1</v>
      </c>
      <c r="O526" s="72" t="s">
        <v>229</v>
      </c>
      <c r="P526" s="101">
        <v>0</v>
      </c>
      <c r="Q526" s="132" t="s">
        <v>57</v>
      </c>
      <c r="R526" s="102" t="s">
        <v>565</v>
      </c>
      <c r="S526" s="91"/>
    </row>
    <row r="527" spans="1:19" s="104" customFormat="1" ht="12.75" customHeight="1" x14ac:dyDescent="0.25">
      <c r="A527" s="121" t="s">
        <v>21</v>
      </c>
      <c r="B527" s="92" t="str">
        <f>IF(E527="","",VLOOKUP(E527,[1]PROJECTES!$C$14:$G$5000,2,FALSE))</f>
        <v>SITEL</v>
      </c>
      <c r="C527" s="121" t="s">
        <v>148</v>
      </c>
      <c r="D527" s="93" t="str">
        <f>IF(E527="","",VLOOKUP(E527,[1]PROJECTES!$C$14:$G$5000,5,FALSE))</f>
        <v>GESTIO DE MAGATZEM</v>
      </c>
      <c r="E527" s="117" t="s">
        <v>305</v>
      </c>
      <c r="F527" s="95"/>
      <c r="G527" s="96" t="str">
        <f>IF(E527="","",VLOOKUP(E527,[1]PROJECTES!$C$14:$G$5000,4,FALSE))</f>
        <v>OB</v>
      </c>
      <c r="H527" s="118" t="s">
        <v>21</v>
      </c>
      <c r="I527" s="97" t="str">
        <f>IF(H527="","",VLOOKUP(H527,BD!B$2:C$16,2,FALSE))</f>
        <v>P</v>
      </c>
      <c r="J527" s="98">
        <v>43490</v>
      </c>
      <c r="K527" s="135">
        <f t="shared" si="18"/>
        <v>4</v>
      </c>
      <c r="L527" s="99">
        <f t="shared" ca="1" si="19"/>
        <v>210</v>
      </c>
      <c r="M527" s="93">
        <f>IF(E527="","",VLOOKUP(E527,[1]PROJECTES!$C$14:$Z$5000,21,FALSE))</f>
        <v>43830</v>
      </c>
      <c r="N527" s="100">
        <v>1</v>
      </c>
      <c r="O527" s="72" t="s">
        <v>229</v>
      </c>
      <c r="P527" s="101">
        <v>0</v>
      </c>
      <c r="Q527" s="132" t="s">
        <v>49</v>
      </c>
      <c r="R527" s="102" t="s">
        <v>566</v>
      </c>
      <c r="S527" s="91"/>
    </row>
    <row r="528" spans="1:19" s="104" customFormat="1" ht="12.75" customHeight="1" x14ac:dyDescent="0.25">
      <c r="A528" s="121" t="s">
        <v>21</v>
      </c>
      <c r="B528" s="92" t="str">
        <f>IF(E528="","",VLOOKUP(E528,[1]PROJECTES!$C$14:$G$5000,2,FALSE))</f>
        <v>SITEL</v>
      </c>
      <c r="C528" s="121" t="s">
        <v>181</v>
      </c>
      <c r="D528" s="93" t="str">
        <f>IF(E528="","",VLOOKUP(E528,[1]PROJECTES!$C$14:$G$5000,5,FALSE))</f>
        <v>HW DE SITEL</v>
      </c>
      <c r="E528" s="117" t="s">
        <v>570</v>
      </c>
      <c r="F528" s="95"/>
      <c r="G528" s="96" t="str">
        <f>IF(E528="","",VLOOKUP(E528,[1]PROJECTES!$C$14:$G$5000,4,FALSE))</f>
        <v>OB</v>
      </c>
      <c r="H528" s="118" t="s">
        <v>21</v>
      </c>
      <c r="I528" s="97" t="str">
        <f>IF(H528="","",VLOOKUP(H528,BD!B$2:C$16,2,FALSE))</f>
        <v>P</v>
      </c>
      <c r="J528" s="98">
        <v>43490</v>
      </c>
      <c r="K528" s="135">
        <f t="shared" si="18"/>
        <v>4</v>
      </c>
      <c r="L528" s="99">
        <f t="shared" ca="1" si="19"/>
        <v>210</v>
      </c>
      <c r="M528" s="93">
        <f>IF(E528="","",VLOOKUP(E528,[1]PROJECTES!$C$14:$Z$5000,21,FALSE))</f>
        <v>43830</v>
      </c>
      <c r="N528" s="100">
        <v>0</v>
      </c>
      <c r="O528" s="72" t="s">
        <v>229</v>
      </c>
      <c r="P528" s="101">
        <v>15</v>
      </c>
      <c r="Q528" s="132" t="s">
        <v>49</v>
      </c>
      <c r="R528" s="102" t="s">
        <v>567</v>
      </c>
      <c r="S528" s="91"/>
    </row>
    <row r="529" spans="1:19" s="104" customFormat="1" ht="12.75" customHeight="1" x14ac:dyDescent="0.25">
      <c r="A529" s="121" t="s">
        <v>21</v>
      </c>
      <c r="B529" s="92" t="str">
        <f>IF(E529="","",VLOOKUP(E529,[1]PROJECTES!$C$14:$G$5000,2,FALSE))</f>
        <v>SITEL</v>
      </c>
      <c r="C529" s="121" t="s">
        <v>181</v>
      </c>
      <c r="D529" s="93" t="str">
        <f>IF(E529="","",VLOOKUP(E529,[1]PROJECTES!$C$14:$G$5000,5,FALSE))</f>
        <v>GESTIO DE MAGATZEM</v>
      </c>
      <c r="E529" s="117" t="s">
        <v>305</v>
      </c>
      <c r="F529" s="95"/>
      <c r="G529" s="96" t="str">
        <f>IF(E529="","",VLOOKUP(E529,[1]PROJECTES!$C$14:$G$5000,4,FALSE))</f>
        <v>OB</v>
      </c>
      <c r="H529" s="118" t="s">
        <v>21</v>
      </c>
      <c r="I529" s="97" t="str">
        <f>IF(H529="","",VLOOKUP(H529,BD!B$2:C$16,2,FALSE))</f>
        <v>P</v>
      </c>
      <c r="J529" s="98">
        <v>43490</v>
      </c>
      <c r="K529" s="135">
        <f t="shared" si="18"/>
        <v>4</v>
      </c>
      <c r="L529" s="99">
        <f t="shared" ca="1" si="19"/>
        <v>210</v>
      </c>
      <c r="M529" s="93">
        <f>IF(E529="","",VLOOKUP(E529,[1]PROJECTES!$C$14:$Z$5000,21,FALSE))</f>
        <v>43830</v>
      </c>
      <c r="N529" s="100">
        <v>0</v>
      </c>
      <c r="O529" s="72" t="s">
        <v>229</v>
      </c>
      <c r="P529" s="101">
        <v>30</v>
      </c>
      <c r="Q529" s="132" t="s">
        <v>49</v>
      </c>
      <c r="R529" s="102" t="s">
        <v>568</v>
      </c>
      <c r="S529" s="91"/>
    </row>
    <row r="530" spans="1:19" s="104" customFormat="1" ht="12.75" customHeight="1" x14ac:dyDescent="0.25">
      <c r="A530" s="121" t="s">
        <v>21</v>
      </c>
      <c r="B530" s="92" t="str">
        <f>IF(E530="","",VLOOKUP(E530,[1]PROJECTES!$C$14:$G$5000,2,FALSE))</f>
        <v>SITEL</v>
      </c>
      <c r="C530" s="121" t="s">
        <v>181</v>
      </c>
      <c r="D530" s="93" t="str">
        <f>IF(E530="","",VLOOKUP(E530,[1]PROJECTES!$C$14:$G$5000,5,FALSE))</f>
        <v>GESTIO DE MAGATZEM</v>
      </c>
      <c r="E530" s="117" t="s">
        <v>305</v>
      </c>
      <c r="F530" s="95"/>
      <c r="G530" s="96" t="str">
        <f>IF(E530="","",VLOOKUP(E530,[1]PROJECTES!$C$14:$G$5000,4,FALSE))</f>
        <v>OB</v>
      </c>
      <c r="H530" s="118" t="s">
        <v>21</v>
      </c>
      <c r="I530" s="97" t="str">
        <f>IF(H530="","",VLOOKUP(H530,BD!B$2:C$16,2,FALSE))</f>
        <v>P</v>
      </c>
      <c r="J530" s="98">
        <v>43490</v>
      </c>
      <c r="K530" s="135">
        <f t="shared" si="18"/>
        <v>4</v>
      </c>
      <c r="L530" s="99">
        <f t="shared" ca="1" si="19"/>
        <v>210</v>
      </c>
      <c r="M530" s="93">
        <f>IF(E530="","",VLOOKUP(E530,[1]PROJECTES!$C$14:$Z$5000,21,FALSE))</f>
        <v>43830</v>
      </c>
      <c r="N530" s="100">
        <v>0</v>
      </c>
      <c r="O530" s="72" t="s">
        <v>229</v>
      </c>
      <c r="P530" s="101">
        <v>15</v>
      </c>
      <c r="Q530" s="132" t="s">
        <v>49</v>
      </c>
      <c r="R530" s="102" t="s">
        <v>569</v>
      </c>
      <c r="S530" s="91"/>
    </row>
    <row r="531" spans="1:19" s="104" customFormat="1" ht="12.75" customHeight="1" x14ac:dyDescent="0.25">
      <c r="A531" s="121" t="s">
        <v>12</v>
      </c>
      <c r="B531" s="92" t="str">
        <f>IF(E531="","",VLOOKUP(E531,[1]PROJECTES!$C$14:$G$5000,2,FALSE))</f>
        <v>SITEL</v>
      </c>
      <c r="C531" s="121" t="s">
        <v>181</v>
      </c>
      <c r="D531" s="93" t="str">
        <f>IF(E531="","",VLOOKUP(E531,[1]PROJECTES!$C$14:$G$5000,5,FALSE))</f>
        <v>AFERS EMPRESA</v>
      </c>
      <c r="E531" s="117" t="s">
        <v>283</v>
      </c>
      <c r="F531" s="95"/>
      <c r="G531" s="96" t="str">
        <f>IF(E531="","",VLOOKUP(E531,[1]PROJECTES!$C$14:$G$5000,4,FALSE))</f>
        <v>OB</v>
      </c>
      <c r="H531" s="118" t="s">
        <v>12</v>
      </c>
      <c r="I531" s="97" t="str">
        <f>IF(H531="","",VLOOKUP(H531,BD!B$2:C$16,2,FALSE))</f>
        <v>E</v>
      </c>
      <c r="J531" s="98">
        <v>43490</v>
      </c>
      <c r="K531" s="135">
        <f t="shared" si="18"/>
        <v>4</v>
      </c>
      <c r="L531" s="99">
        <f t="shared" ca="1" si="19"/>
        <v>210</v>
      </c>
      <c r="M531" s="93">
        <f>IF(E531="","",VLOOKUP(E531,[1]PROJECTES!$C$14:$Z$5000,21,FALSE))</f>
        <v>43830</v>
      </c>
      <c r="N531" s="100">
        <v>1</v>
      </c>
      <c r="O531" s="72" t="s">
        <v>229</v>
      </c>
      <c r="P531" s="101">
        <v>15</v>
      </c>
      <c r="Q531" s="132" t="s">
        <v>336</v>
      </c>
      <c r="R531" s="131" t="s">
        <v>577</v>
      </c>
      <c r="S531" s="91"/>
    </row>
    <row r="532" spans="1:19" s="104" customFormat="1" ht="12.75" customHeight="1" x14ac:dyDescent="0.25">
      <c r="A532" s="121" t="s">
        <v>12</v>
      </c>
      <c r="B532" s="92" t="str">
        <f>IF(E532="","",VLOOKUP(E532,[1]PROJECTES!$C$14:$G$5000,2,FALSE))</f>
        <v>SITEL</v>
      </c>
      <c r="C532" s="121" t="s">
        <v>181</v>
      </c>
      <c r="D532" s="93" t="str">
        <f>IF(E532="","",VLOOKUP(E532,[1]PROJECTES!$C$14:$G$5000,5,FALSE))</f>
        <v>SOPORT DEPARTAMENT COMERCIAL</v>
      </c>
      <c r="E532" s="117" t="s">
        <v>343</v>
      </c>
      <c r="F532" s="95"/>
      <c r="G532" s="96" t="str">
        <f>IF(E532="","",VLOOKUP(E532,[1]PROJECTES!$C$14:$G$5000,4,FALSE))</f>
        <v>OB</v>
      </c>
      <c r="H532" s="118" t="s">
        <v>12</v>
      </c>
      <c r="I532" s="97" t="str">
        <f>IF(H532="","",VLOOKUP(H532,BD!B$2:C$16,2,FALSE))</f>
        <v>E</v>
      </c>
      <c r="J532" s="98">
        <v>43490</v>
      </c>
      <c r="K532" s="135">
        <f t="shared" si="18"/>
        <v>4</v>
      </c>
      <c r="L532" s="99">
        <f t="shared" ca="1" si="19"/>
        <v>210</v>
      </c>
      <c r="M532" s="93">
        <f>IF(E532="","",VLOOKUP(E532,[1]PROJECTES!$C$14:$Z$5000,21,FALSE))</f>
        <v>43830</v>
      </c>
      <c r="N532" s="100">
        <v>0</v>
      </c>
      <c r="O532" s="72" t="s">
        <v>229</v>
      </c>
      <c r="P532" s="101">
        <v>30</v>
      </c>
      <c r="Q532" s="132" t="s">
        <v>336</v>
      </c>
      <c r="R532" s="131" t="s">
        <v>578</v>
      </c>
      <c r="S532" s="91"/>
    </row>
    <row r="533" spans="1:19" s="104" customFormat="1" ht="12.75" customHeight="1" x14ac:dyDescent="0.25">
      <c r="A533" s="121" t="s">
        <v>12</v>
      </c>
      <c r="B533" s="92" t="str">
        <f>IF(E533="","",VLOOKUP(E533,[1]PROJECTES!$C$14:$G$5000,2,FALSE))</f>
        <v>ELEMOS</v>
      </c>
      <c r="C533" s="121" t="s">
        <v>144</v>
      </c>
      <c r="D533" s="93" t="str">
        <f>IF(E533="","",VLOOKUP(E533,[1]PROJECTES!$C$14:$G$5000,5,FALSE))</f>
        <v>MANTENIMENT SW SCADA MOSCOSO 01/01/2.019 - 31/12/2.019</v>
      </c>
      <c r="E533" s="117">
        <v>5074</v>
      </c>
      <c r="F533" s="95"/>
      <c r="G533" s="96" t="str">
        <f>IF(E533="","",VLOOKUP(E533,[1]PROJECTES!$C$14:$G$5000,4,FALSE))</f>
        <v>OB</v>
      </c>
      <c r="H533" s="118" t="s">
        <v>12</v>
      </c>
      <c r="I533" s="97" t="str">
        <f>IF(H533="","",VLOOKUP(H533,BD!B$2:C$16,2,FALSE))</f>
        <v>E</v>
      </c>
      <c r="J533" s="98">
        <v>43490</v>
      </c>
      <c r="K533" s="135">
        <f t="shared" si="18"/>
        <v>4</v>
      </c>
      <c r="L533" s="99">
        <f t="shared" ca="1" si="19"/>
        <v>210</v>
      </c>
      <c r="M533" s="93">
        <f>IF(E533="","",VLOOKUP(E533,[1]PROJECTES!$C$14:$Z$5000,21,FALSE))</f>
        <v>43830</v>
      </c>
      <c r="N533" s="100">
        <v>1</v>
      </c>
      <c r="O533" s="72" t="s">
        <v>229</v>
      </c>
      <c r="P533" s="101">
        <v>0</v>
      </c>
      <c r="Q533" s="132" t="s">
        <v>46</v>
      </c>
      <c r="R533" s="131" t="s">
        <v>579</v>
      </c>
      <c r="S533" s="91"/>
    </row>
    <row r="534" spans="1:19" s="104" customFormat="1" ht="12.75" customHeight="1" x14ac:dyDescent="0.25">
      <c r="A534" s="121" t="s">
        <v>12</v>
      </c>
      <c r="B534" s="92" t="str">
        <f>IF(E534="","",VLOOKUP(E534,[1]PROJECTES!$C$14:$G$5000,2,FALSE))</f>
        <v>EMSA</v>
      </c>
      <c r="C534" s="121" t="s">
        <v>135</v>
      </c>
      <c r="D534" s="93" t="str">
        <f>IF(E534="","",VLOOKUP(E534,[1]PROJECTES!$C$14:$G$5000,5,FALSE))</f>
        <v>MANTENIMENT SCADA TEDIS.Net EMSA 01/03/2018 - 28/02/2019</v>
      </c>
      <c r="E534" s="117">
        <v>4617</v>
      </c>
      <c r="F534" s="95"/>
      <c r="G534" s="96" t="str">
        <f>IF(E534="","",VLOOKUP(E534,[1]PROJECTES!$C$14:$G$5000,4,FALSE))</f>
        <v>TA</v>
      </c>
      <c r="H534" s="118" t="s">
        <v>12</v>
      </c>
      <c r="I534" s="97" t="str">
        <f>IF(H534="","",VLOOKUP(H534,BD!B$2:C$16,2,FALSE))</f>
        <v>E</v>
      </c>
      <c r="J534" s="98">
        <v>43490</v>
      </c>
      <c r="K534" s="135">
        <f t="shared" si="18"/>
        <v>4</v>
      </c>
      <c r="L534" s="99" t="str">
        <f t="shared" ca="1" si="19"/>
        <v>-</v>
      </c>
      <c r="M534" s="93">
        <f>IF(E534="","",VLOOKUP(E534,[1]PROJECTES!$C$14:$Z$5000,21,FALSE))</f>
        <v>43524</v>
      </c>
      <c r="N534" s="100">
        <v>0</v>
      </c>
      <c r="O534" s="72" t="s">
        <v>229</v>
      </c>
      <c r="P534" s="101">
        <v>30</v>
      </c>
      <c r="Q534" s="132" t="s">
        <v>59</v>
      </c>
      <c r="R534" s="131" t="s">
        <v>581</v>
      </c>
      <c r="S534" s="91"/>
    </row>
    <row r="535" spans="1:19" s="104" customFormat="1" ht="12.75" customHeight="1" x14ac:dyDescent="0.25">
      <c r="A535" s="121" t="s">
        <v>12</v>
      </c>
      <c r="B535" s="92" t="str">
        <f>IF(E535="","",VLOOKUP(E535,[1]PROJECTES!$C$14:$G$5000,2,FALSE))</f>
        <v>EMSA</v>
      </c>
      <c r="C535" s="121" t="s">
        <v>135</v>
      </c>
      <c r="D535" s="93" t="str">
        <f>IF(E535="","",VLOOKUP(E535,[1]PROJECTES!$C$14:$G$5000,5,FALSE))</f>
        <v>CC SCADA TEDIS.Net EMSA v3.0</v>
      </c>
      <c r="E535" s="117">
        <v>4946</v>
      </c>
      <c r="F535" s="95"/>
      <c r="G535" s="96" t="str">
        <f>IF(E535="","",VLOOKUP(E535,[1]PROJECTES!$C$14:$G$5000,4,FALSE))</f>
        <v>TA</v>
      </c>
      <c r="H535" s="118" t="s">
        <v>12</v>
      </c>
      <c r="I535" s="97" t="str">
        <f>IF(H535="","",VLOOKUP(H535,BD!B$2:C$16,2,FALSE))</f>
        <v>E</v>
      </c>
      <c r="J535" s="98">
        <v>43490</v>
      </c>
      <c r="K535" s="135">
        <f t="shared" si="18"/>
        <v>4</v>
      </c>
      <c r="L535" s="99" t="str">
        <f t="shared" ca="1" si="19"/>
        <v>-</v>
      </c>
      <c r="M535" s="93">
        <f>IF(E535="","",VLOOKUP(E535,[1]PROJECTES!$C$14:$Z$5000,21,FALSE))</f>
        <v>43544</v>
      </c>
      <c r="N535" s="100">
        <v>0</v>
      </c>
      <c r="O535" s="72" t="s">
        <v>229</v>
      </c>
      <c r="P535" s="101">
        <v>30</v>
      </c>
      <c r="Q535" s="132" t="s">
        <v>59</v>
      </c>
      <c r="R535" s="131" t="s">
        <v>580</v>
      </c>
      <c r="S535" s="91"/>
    </row>
    <row r="536" spans="1:19" s="104" customFormat="1" ht="12.75" customHeight="1" x14ac:dyDescent="0.25">
      <c r="A536" s="121" t="s">
        <v>12</v>
      </c>
      <c r="B536" s="92" t="str">
        <f>IF(E536="","",VLOOKUP(E536,[1]PROJECTES!$C$14:$G$5000,2,FALSE))</f>
        <v>SITEL</v>
      </c>
      <c r="C536" s="121" t="s">
        <v>181</v>
      </c>
      <c r="D536" s="93" t="str">
        <f>IF(E536="","",VLOOKUP(E536,[1]PROJECTES!$C$14:$G$5000,5,FALSE))</f>
        <v>DESENVOLUPAMENT SW TEDIS.Net, AutomationScriptService v1.49</v>
      </c>
      <c r="E536" s="117" t="s">
        <v>1358</v>
      </c>
      <c r="F536" s="95"/>
      <c r="G536" s="96" t="str">
        <f>IF(E536="","",VLOOKUP(E536,[1]PROJECTES!$C$14:$G$5000,4,FALSE))</f>
        <v>OB</v>
      </c>
      <c r="H536" s="118" t="s">
        <v>12</v>
      </c>
      <c r="I536" s="97" t="str">
        <f>IF(H536="","",VLOOKUP(H536,BD!B$2:C$16,2,FALSE))</f>
        <v>E</v>
      </c>
      <c r="J536" s="98">
        <v>43490</v>
      </c>
      <c r="K536" s="135">
        <f t="shared" si="18"/>
        <v>4</v>
      </c>
      <c r="L536" s="99">
        <f t="shared" ca="1" si="19"/>
        <v>-67</v>
      </c>
      <c r="M536" s="93">
        <f>IF(E536="","",VLOOKUP(E536,[1]PROJECTES!$C$14:$Z$5000,21,FALSE))</f>
        <v>43553</v>
      </c>
      <c r="N536" s="100">
        <v>2</v>
      </c>
      <c r="O536" s="72" t="s">
        <v>229</v>
      </c>
      <c r="P536" s="101">
        <v>30</v>
      </c>
      <c r="Q536" s="132" t="s">
        <v>15</v>
      </c>
      <c r="R536" s="131" t="s">
        <v>571</v>
      </c>
      <c r="S536" s="91"/>
    </row>
    <row r="537" spans="1:19" s="104" customFormat="1" ht="12.75" customHeight="1" x14ac:dyDescent="0.25">
      <c r="A537" s="121" t="s">
        <v>12</v>
      </c>
      <c r="B537" s="92" t="str">
        <f>IF(E537="","",VLOOKUP(E537,[1]PROJECTES!$C$14:$G$5000,2,FALSE))</f>
        <v>SITEL</v>
      </c>
      <c r="C537" s="121" t="s">
        <v>181</v>
      </c>
      <c r="D537" s="93" t="str">
        <f>IF(E537="","",VLOOKUP(E537,[1]PROJECTES!$C$14:$G$5000,5,FALSE))</f>
        <v>INFRAESTRUCTURA</v>
      </c>
      <c r="E537" s="117" t="s">
        <v>317</v>
      </c>
      <c r="F537" s="95"/>
      <c r="G537" s="96" t="str">
        <f>IF(E537="","",VLOOKUP(E537,[1]PROJECTES!$C$14:$G$5000,4,FALSE))</f>
        <v>OB</v>
      </c>
      <c r="H537" s="118" t="s">
        <v>12</v>
      </c>
      <c r="I537" s="97" t="str">
        <f>IF(H537="","",VLOOKUP(H537,BD!B$2:C$16,2,FALSE))</f>
        <v>E</v>
      </c>
      <c r="J537" s="98">
        <v>43490</v>
      </c>
      <c r="K537" s="135">
        <f t="shared" si="18"/>
        <v>4</v>
      </c>
      <c r="L537" s="99">
        <f t="shared" ca="1" si="19"/>
        <v>210</v>
      </c>
      <c r="M537" s="93">
        <f>IF(E537="","",VLOOKUP(E537,[1]PROJECTES!$C$14:$Z$5000,21,FALSE))</f>
        <v>43830</v>
      </c>
      <c r="N537" s="100">
        <v>1</v>
      </c>
      <c r="O537" s="72" t="s">
        <v>229</v>
      </c>
      <c r="P537" s="101">
        <v>30</v>
      </c>
      <c r="Q537" s="132"/>
      <c r="R537" s="131" t="s">
        <v>584</v>
      </c>
      <c r="S537" s="91"/>
    </row>
    <row r="538" spans="1:19" s="104" customFormat="1" ht="12.75" customHeight="1" x14ac:dyDescent="0.25">
      <c r="A538" s="121" t="s">
        <v>12</v>
      </c>
      <c r="B538" s="92" t="str">
        <f>IF(E538="","",VLOOKUP(E538,[1]PROJECTES!$C$14:$G$5000,2,FALSE))</f>
        <v>SITEL</v>
      </c>
      <c r="C538" s="121" t="s">
        <v>181</v>
      </c>
      <c r="D538" s="93" t="str">
        <f>IF(E538="","",VLOOKUP(E538,[1]PROJECTES!$C$14:$G$5000,5,FALSE))</f>
        <v>DESENVOLUPAMENT SW STG-TEDIS v3.0</v>
      </c>
      <c r="E538" s="117" t="s">
        <v>582</v>
      </c>
      <c r="F538" s="95"/>
      <c r="G538" s="96" t="str">
        <f>IF(E538="","",VLOOKUP(E538,[1]PROJECTES!$C$14:$G$5000,4,FALSE))</f>
        <v>OB</v>
      </c>
      <c r="H538" s="118" t="s">
        <v>12</v>
      </c>
      <c r="I538" s="97" t="str">
        <f>IF(H538="","",VLOOKUP(H538,BD!B$2:C$16,2,FALSE))</f>
        <v>E</v>
      </c>
      <c r="J538" s="98">
        <v>43490</v>
      </c>
      <c r="K538" s="135">
        <f t="shared" si="18"/>
        <v>4</v>
      </c>
      <c r="L538" s="99">
        <f t="shared" ca="1" si="19"/>
        <v>210</v>
      </c>
      <c r="M538" s="93">
        <f>IF(E538="","",VLOOKUP(E538,[1]PROJECTES!$C$14:$Z$5000,21,FALSE))</f>
        <v>43830</v>
      </c>
      <c r="N538" s="100">
        <v>0</v>
      </c>
      <c r="O538" s="72" t="s">
        <v>229</v>
      </c>
      <c r="P538" s="101">
        <v>15</v>
      </c>
      <c r="Q538" s="132" t="s">
        <v>37</v>
      </c>
      <c r="R538" s="131" t="s">
        <v>583</v>
      </c>
      <c r="S538" s="91"/>
    </row>
    <row r="539" spans="1:19" s="104" customFormat="1" ht="12.75" customHeight="1" x14ac:dyDescent="0.25">
      <c r="A539" s="121" t="s">
        <v>47</v>
      </c>
      <c r="B539" s="92" t="str">
        <f>IF(E539="","",VLOOKUP(E539,[1]PROJECTES!$C$14:$G$5000,2,FALSE))</f>
        <v>ELEBER</v>
      </c>
      <c r="C539" s="121" t="s">
        <v>74</v>
      </c>
      <c r="D539" s="93" t="str">
        <f>IF(E539="","",VLOOKUP(E539,[1]PROJECTES!$C$14:$G$5000,5,FALSE))</f>
        <v>Inst. y PEM RTU IAT CARRERA JATAR v1.0</v>
      </c>
      <c r="E539" s="117">
        <v>4799</v>
      </c>
      <c r="F539" s="95"/>
      <c r="G539" s="96" t="str">
        <f>IF(E539="","",VLOOKUP(E539,[1]PROJECTES!$C$14:$G$5000,4,FALSE))</f>
        <v>TA</v>
      </c>
      <c r="H539" s="118" t="s">
        <v>47</v>
      </c>
      <c r="I539" s="97" t="str">
        <f>IF(H539="","",VLOOKUP(H539,BD!B$2:C$16,2,FALSE))</f>
        <v>E</v>
      </c>
      <c r="J539" s="98">
        <v>43490</v>
      </c>
      <c r="K539" s="135">
        <f t="shared" si="18"/>
        <v>4</v>
      </c>
      <c r="L539" s="99" t="str">
        <f t="shared" ca="1" si="19"/>
        <v>-</v>
      </c>
      <c r="M539" s="93">
        <f>IF(E539="","",VLOOKUP(E539,[1]PROJECTES!$C$14:$Z$5000,21,FALSE))</f>
        <v>43490</v>
      </c>
      <c r="N539" s="100">
        <v>4</v>
      </c>
      <c r="O539" s="72" t="s">
        <v>229</v>
      </c>
      <c r="P539" s="101">
        <v>0</v>
      </c>
      <c r="Q539" s="132" t="s">
        <v>40</v>
      </c>
      <c r="R539" s="131" t="s">
        <v>617</v>
      </c>
      <c r="S539" s="91"/>
    </row>
    <row r="540" spans="1:19" s="104" customFormat="1" ht="12.75" customHeight="1" x14ac:dyDescent="0.25">
      <c r="A540" s="121"/>
      <c r="B540" s="92" t="str">
        <f>IF(E540="","",VLOOKUP(E540,[1]PROJECTES!$C$14:$G$5000,2,FALSE))</f>
        <v>SITEL</v>
      </c>
      <c r="C540" s="121"/>
      <c r="D540" s="93" t="str">
        <f>IF(E540="","",VLOOKUP(E540,[1]PROJECTES!$C$14:$G$5000,5,FALSE))</f>
        <v>PENDENT D'ASSIGNAR</v>
      </c>
      <c r="E540" s="117" t="s">
        <v>278</v>
      </c>
      <c r="F540" s="95"/>
      <c r="G540" s="96" t="str">
        <f>IF(E540="","",VLOOKUP(E540,[1]PROJECTES!$C$14:$G$5000,4,FALSE))</f>
        <v>OB</v>
      </c>
      <c r="H540" s="118" t="s">
        <v>44</v>
      </c>
      <c r="I540" s="97" t="str">
        <f>IF(H540="","",VLOOKUP(H540,BD!B$2:C$16,2,FALSE))</f>
        <v>E</v>
      </c>
      <c r="J540" s="98">
        <v>43490</v>
      </c>
      <c r="K540" s="135">
        <f t="shared" si="18"/>
        <v>4</v>
      </c>
      <c r="L540" s="99">
        <f t="shared" ca="1" si="19"/>
        <v>210</v>
      </c>
      <c r="M540" s="93">
        <f>IF(E540="","",VLOOKUP(E540,[1]PROJECTES!$C$14:$Z$5000,21,FALSE))</f>
        <v>43830</v>
      </c>
      <c r="N540" s="100"/>
      <c r="O540" s="72" t="s">
        <v>229</v>
      </c>
      <c r="P540" s="101"/>
      <c r="Q540" s="132"/>
      <c r="R540" s="102"/>
      <c r="S540" s="91"/>
    </row>
    <row r="541" spans="1:19" s="104" customFormat="1" ht="12.75" customHeight="1" x14ac:dyDescent="0.25">
      <c r="A541" s="121"/>
      <c r="B541" s="92" t="str">
        <f>IF(E541="","",VLOOKUP(E541,[1]PROJECTES!$C$14:$G$5000,2,FALSE))</f>
        <v>SITEL</v>
      </c>
      <c r="C541" s="121"/>
      <c r="D541" s="93" t="str">
        <f>IF(E541="","",VLOOKUP(E541,[1]PROJECTES!$C$14:$G$5000,5,FALSE))</f>
        <v>PENDENT D'ASSIGNAR</v>
      </c>
      <c r="E541" s="117" t="s">
        <v>278</v>
      </c>
      <c r="F541" s="95"/>
      <c r="G541" s="96" t="str">
        <f>IF(E541="","",VLOOKUP(E541,[1]PROJECTES!$C$14:$G$5000,4,FALSE))</f>
        <v>OB</v>
      </c>
      <c r="H541" s="118" t="s">
        <v>44</v>
      </c>
      <c r="I541" s="97" t="str">
        <f>IF(H541="","",VLOOKUP(H541,BD!B$2:C$16,2,FALSE))</f>
        <v>E</v>
      </c>
      <c r="J541" s="98">
        <v>43490</v>
      </c>
      <c r="K541" s="135">
        <f t="shared" si="18"/>
        <v>4</v>
      </c>
      <c r="L541" s="99">
        <f t="shared" ca="1" si="19"/>
        <v>210</v>
      </c>
      <c r="M541" s="93">
        <f>IF(E541="","",VLOOKUP(E541,[1]PROJECTES!$C$14:$Z$5000,21,FALSE))</f>
        <v>43830</v>
      </c>
      <c r="N541" s="100"/>
      <c r="O541" s="72" t="s">
        <v>229</v>
      </c>
      <c r="P541" s="101"/>
      <c r="Q541" s="132"/>
      <c r="R541" s="102"/>
      <c r="S541" s="91"/>
    </row>
    <row r="542" spans="1:19" s="104" customFormat="1" ht="12.75" customHeight="1" x14ac:dyDescent="0.25">
      <c r="A542" s="121"/>
      <c r="B542" s="92" t="str">
        <f>IF(E542="","",VLOOKUP(E542,[1]PROJECTES!$C$14:$G$5000,2,FALSE))</f>
        <v>SITEL</v>
      </c>
      <c r="C542" s="121"/>
      <c r="D542" s="93" t="str">
        <f>IF(E542="","",VLOOKUP(E542,[1]PROJECTES!$C$14:$G$5000,5,FALSE))</f>
        <v>PENDENT D'ASSIGNAR</v>
      </c>
      <c r="E542" s="117" t="s">
        <v>278</v>
      </c>
      <c r="F542" s="95"/>
      <c r="G542" s="96" t="str">
        <f>IF(E542="","",VLOOKUP(E542,[1]PROJECTES!$C$14:$G$5000,4,FALSE))</f>
        <v>OB</v>
      </c>
      <c r="H542" s="118" t="s">
        <v>44</v>
      </c>
      <c r="I542" s="97" t="str">
        <f>IF(H542="","",VLOOKUP(H542,BD!B$2:C$16,2,FALSE))</f>
        <v>E</v>
      </c>
      <c r="J542" s="98">
        <v>43490</v>
      </c>
      <c r="K542" s="135">
        <f t="shared" si="18"/>
        <v>4</v>
      </c>
      <c r="L542" s="99">
        <f t="shared" ca="1" si="19"/>
        <v>210</v>
      </c>
      <c r="M542" s="93">
        <f>IF(E542="","",VLOOKUP(E542,[1]PROJECTES!$C$14:$Z$5000,21,FALSE))</f>
        <v>43830</v>
      </c>
      <c r="N542" s="100"/>
      <c r="O542" s="72" t="s">
        <v>229</v>
      </c>
      <c r="P542" s="101"/>
      <c r="Q542" s="132"/>
      <c r="R542" s="102"/>
      <c r="S542" s="91"/>
    </row>
    <row r="543" spans="1:19" s="104" customFormat="1" ht="12.75" customHeight="1" x14ac:dyDescent="0.25">
      <c r="A543" s="121"/>
      <c r="B543" s="92" t="str">
        <f>IF(E543="","",VLOOKUP(E543,[1]PROJECTES!$C$14:$G$5000,2,FALSE))</f>
        <v>SITEL</v>
      </c>
      <c r="C543" s="121"/>
      <c r="D543" s="93" t="str">
        <f>IF(E543="","",VLOOKUP(E543,[1]PROJECTES!$C$14:$G$5000,5,FALSE))</f>
        <v>PENDENT D'ASSIGNAR</v>
      </c>
      <c r="E543" s="117" t="s">
        <v>278</v>
      </c>
      <c r="F543" s="95"/>
      <c r="G543" s="96" t="str">
        <f>IF(E543="","",VLOOKUP(E543,[1]PROJECTES!$C$14:$G$5000,4,FALSE))</f>
        <v>OB</v>
      </c>
      <c r="H543" s="118" t="s">
        <v>44</v>
      </c>
      <c r="I543" s="97" t="str">
        <f>IF(H543="","",VLOOKUP(H543,BD!B$2:C$16,2,FALSE))</f>
        <v>E</v>
      </c>
      <c r="J543" s="98">
        <v>43490</v>
      </c>
      <c r="K543" s="135">
        <f t="shared" si="18"/>
        <v>4</v>
      </c>
      <c r="L543" s="99">
        <f t="shared" ca="1" si="19"/>
        <v>210</v>
      </c>
      <c r="M543" s="93">
        <f>IF(E543="","",VLOOKUP(E543,[1]PROJECTES!$C$14:$Z$5000,21,FALSE))</f>
        <v>43830</v>
      </c>
      <c r="N543" s="100"/>
      <c r="O543" s="72" t="s">
        <v>229</v>
      </c>
      <c r="P543" s="101"/>
      <c r="Q543" s="132"/>
      <c r="R543" s="102"/>
      <c r="S543" s="91"/>
    </row>
    <row r="544" spans="1:19" s="104" customFormat="1" ht="12.75" customHeight="1" x14ac:dyDescent="0.25">
      <c r="A544" s="121"/>
      <c r="B544" s="92" t="str">
        <f>IF(E544="","",VLOOKUP(E544,[1]PROJECTES!$C$14:$G$5000,2,FALSE))</f>
        <v>SITEL</v>
      </c>
      <c r="C544" s="121"/>
      <c r="D544" s="93" t="str">
        <f>IF(E544="","",VLOOKUP(E544,[1]PROJECTES!$C$14:$G$5000,5,FALSE))</f>
        <v>PENDENT D'ASSIGNAR</v>
      </c>
      <c r="E544" s="117" t="s">
        <v>278</v>
      </c>
      <c r="F544" s="95"/>
      <c r="G544" s="96" t="str">
        <f>IF(E544="","",VLOOKUP(E544,[1]PROJECTES!$C$14:$G$5000,4,FALSE))</f>
        <v>OB</v>
      </c>
      <c r="H544" s="118" t="s">
        <v>44</v>
      </c>
      <c r="I544" s="97" t="str">
        <f>IF(H544="","",VLOOKUP(H544,BD!B$2:C$16,2,FALSE))</f>
        <v>E</v>
      </c>
      <c r="J544" s="98">
        <v>43490</v>
      </c>
      <c r="K544" s="135">
        <f t="shared" si="18"/>
        <v>4</v>
      </c>
      <c r="L544" s="99">
        <f t="shared" ca="1" si="19"/>
        <v>210</v>
      </c>
      <c r="M544" s="93">
        <f>IF(E544="","",VLOOKUP(E544,[1]PROJECTES!$C$14:$Z$5000,21,FALSE))</f>
        <v>43830</v>
      </c>
      <c r="N544" s="100"/>
      <c r="O544" s="72" t="s">
        <v>229</v>
      </c>
      <c r="P544" s="101"/>
      <c r="Q544" s="132"/>
      <c r="R544" s="102"/>
      <c r="S544" s="91"/>
    </row>
    <row r="545" spans="1:19" s="104" customFormat="1" ht="12.75" customHeight="1" x14ac:dyDescent="0.25">
      <c r="A545" s="121" t="s">
        <v>24</v>
      </c>
      <c r="B545" s="92" t="str">
        <f>IF(E545="","",VLOOKUP(E545,[1]PROJECTES!$C$14:$G$5000,2,FALSE))</f>
        <v>SITEL</v>
      </c>
      <c r="C545" s="121" t="s">
        <v>181</v>
      </c>
      <c r="D545" s="93" t="str">
        <f>IF(E545="","",VLOOKUP(E545,[1]PROJECTES!$C$14:$G$5000,5,FALSE))</f>
        <v>INCAPACITAT LABORAL TRANSITORIA</v>
      </c>
      <c r="E545" s="117" t="s">
        <v>362</v>
      </c>
      <c r="F545" s="95"/>
      <c r="G545" s="96" t="str">
        <f>IF(E545="","",VLOOKUP(E545,[1]PROJECTES!$C$14:$G$5000,4,FALSE))</f>
        <v>OB</v>
      </c>
      <c r="H545" s="118" t="s">
        <v>24</v>
      </c>
      <c r="I545" s="97" t="str">
        <f>IF(H545="","",VLOOKUP(H545,BD!B$2:C$16,2,FALSE))</f>
        <v>E</v>
      </c>
      <c r="J545" s="98">
        <v>43490</v>
      </c>
      <c r="K545" s="135">
        <f t="shared" si="18"/>
        <v>4</v>
      </c>
      <c r="L545" s="99">
        <f t="shared" ca="1" si="19"/>
        <v>210</v>
      </c>
      <c r="M545" s="93">
        <f>IF(E545="","",VLOOKUP(E545,[1]PROJECTES!$C$14:$Z$5000,21,FALSE))</f>
        <v>43830</v>
      </c>
      <c r="N545" s="100">
        <v>4</v>
      </c>
      <c r="O545" s="72" t="s">
        <v>229</v>
      </c>
      <c r="P545" s="101">
        <v>0</v>
      </c>
      <c r="Q545" s="132"/>
      <c r="R545" s="102"/>
      <c r="S545" s="91"/>
    </row>
    <row r="546" spans="1:19" s="104" customFormat="1" ht="12.75" customHeight="1" x14ac:dyDescent="0.25">
      <c r="A546" s="121" t="s">
        <v>44</v>
      </c>
      <c r="B546" s="92" t="str">
        <f>IF(E546="","",VLOOKUP(E546,[1]PROJECTES!$C$14:$G$5000,2,FALSE))</f>
        <v>SITEL</v>
      </c>
      <c r="C546" s="121" t="s">
        <v>181</v>
      </c>
      <c r="D546" s="93" t="str">
        <f>IF(E546="","",VLOOKUP(E546,[1]PROJECTES!$C$14:$G$5000,5,FALSE))</f>
        <v>AFERS EMPRESA</v>
      </c>
      <c r="E546" s="117" t="s">
        <v>283</v>
      </c>
      <c r="F546" s="95"/>
      <c r="G546" s="96" t="str">
        <f>IF(E546="","",VLOOKUP(E546,[1]PROJECTES!$C$14:$G$5000,4,FALSE))</f>
        <v>OB</v>
      </c>
      <c r="H546" s="118" t="s">
        <v>24</v>
      </c>
      <c r="I546" s="97" t="str">
        <f>IF(H546="","",VLOOKUP(H546,BD!B$2:C$16,2,FALSE))</f>
        <v>E</v>
      </c>
      <c r="J546" s="98">
        <v>43490</v>
      </c>
      <c r="K546" s="135">
        <f t="shared" si="18"/>
        <v>4</v>
      </c>
      <c r="L546" s="99">
        <f t="shared" ca="1" si="19"/>
        <v>210</v>
      </c>
      <c r="M546" s="93">
        <f>IF(E546="","",VLOOKUP(E546,[1]PROJECTES!$C$14:$Z$5000,21,FALSE))</f>
        <v>43830</v>
      </c>
      <c r="N546" s="100">
        <v>1</v>
      </c>
      <c r="O546" s="72" t="s">
        <v>229</v>
      </c>
      <c r="P546" s="101">
        <v>20</v>
      </c>
      <c r="Q546" s="132" t="s">
        <v>37</v>
      </c>
      <c r="R546" s="131" t="s">
        <v>625</v>
      </c>
      <c r="S546" s="91"/>
    </row>
    <row r="547" spans="1:19" s="104" customFormat="1" ht="12.75" customHeight="1" x14ac:dyDescent="0.25">
      <c r="A547" s="121" t="s">
        <v>12</v>
      </c>
      <c r="B547" s="92" t="str">
        <f>IF(E547="","",VLOOKUP(E547,[1]PROJECTES!$C$14:$G$5000,2,FALSE))</f>
        <v>EMSA</v>
      </c>
      <c r="C547" s="121" t="s">
        <v>135</v>
      </c>
      <c r="D547" s="93" t="str">
        <f>IF(E547="","",VLOOKUP(E547,[1]PROJECTES!$C$14:$G$5000,5,FALSE))</f>
        <v>CC SCADA TEDIS.Net EMSA v3.0</v>
      </c>
      <c r="E547" s="117">
        <v>4946</v>
      </c>
      <c r="F547" s="95"/>
      <c r="G547" s="96" t="str">
        <f>IF(E547="","",VLOOKUP(E547,[1]PROJECTES!$C$14:$G$5000,4,FALSE))</f>
        <v>TA</v>
      </c>
      <c r="H547" s="118" t="s">
        <v>24</v>
      </c>
      <c r="I547" s="97" t="str">
        <f>IF(H547="","",VLOOKUP(H547,BD!B$2:C$16,2,FALSE))</f>
        <v>E</v>
      </c>
      <c r="J547" s="98">
        <v>43490</v>
      </c>
      <c r="K547" s="135">
        <f t="shared" si="18"/>
        <v>4</v>
      </c>
      <c r="L547" s="99" t="str">
        <f t="shared" ca="1" si="19"/>
        <v>-</v>
      </c>
      <c r="M547" s="93">
        <f>IF(E547="","",VLOOKUP(E547,[1]PROJECTES!$C$14:$Z$5000,21,FALSE))</f>
        <v>43544</v>
      </c>
      <c r="N547" s="100">
        <v>2</v>
      </c>
      <c r="O547" s="72" t="s">
        <v>229</v>
      </c>
      <c r="P547" s="101">
        <v>40</v>
      </c>
      <c r="Q547" s="132" t="s">
        <v>59</v>
      </c>
      <c r="R547" s="131" t="s">
        <v>626</v>
      </c>
      <c r="S547" s="91"/>
    </row>
    <row r="548" spans="1:19" s="104" customFormat="1" ht="12.75" customHeight="1" x14ac:dyDescent="0.25">
      <c r="A548" s="121" t="s">
        <v>35</v>
      </c>
      <c r="B548" s="92" t="str">
        <f>IF(E548="","",VLOOKUP(E548,[1]PROJECTES!$C$14:$G$5000,2,FALSE))</f>
        <v>SITEL</v>
      </c>
      <c r="C548" s="121" t="s">
        <v>181</v>
      </c>
      <c r="D548" s="93" t="str">
        <f>IF(E548="","",VLOOKUP(E548,[1]PROJECTES!$C$14:$G$5000,5,FALSE))</f>
        <v>INCAPACITAT LABORAL TRANSITORIA</v>
      </c>
      <c r="E548" s="117" t="s">
        <v>362</v>
      </c>
      <c r="F548" s="95"/>
      <c r="G548" s="96" t="str">
        <f>IF(E548="","",VLOOKUP(E548,[1]PROJECTES!$C$14:$G$5000,4,FALSE))</f>
        <v>OB</v>
      </c>
      <c r="H548" s="118" t="s">
        <v>35</v>
      </c>
      <c r="I548" s="97" t="str">
        <f>IF(H548="","",VLOOKUP(H548,BD!B$2:C$16,2,FALSE))</f>
        <v>E</v>
      </c>
      <c r="J548" s="98">
        <v>43493</v>
      </c>
      <c r="K548" s="135">
        <f t="shared" si="18"/>
        <v>5</v>
      </c>
      <c r="L548" s="99">
        <f t="shared" ca="1" si="19"/>
        <v>210</v>
      </c>
      <c r="M548" s="93">
        <f>IF(E548="","",VLOOKUP(E548,[1]PROJECTES!$C$14:$Z$5000,21,FALSE))</f>
        <v>43830</v>
      </c>
      <c r="N548" s="100">
        <v>8</v>
      </c>
      <c r="O548" s="72" t="s">
        <v>229</v>
      </c>
      <c r="P548" s="101">
        <v>0</v>
      </c>
      <c r="Q548" s="132" t="s">
        <v>360</v>
      </c>
      <c r="R548" s="102"/>
      <c r="S548" s="91"/>
    </row>
    <row r="549" spans="1:19" s="104" customFormat="1" ht="12.75" customHeight="1" x14ac:dyDescent="0.25">
      <c r="A549" s="121" t="s">
        <v>21</v>
      </c>
      <c r="B549" s="92" t="str">
        <f>IF(E549="","",VLOOKUP(E549,[1]PROJECTES!$C$14:$G$5000,2,FALSE))</f>
        <v>PEUSA</v>
      </c>
      <c r="C549" s="121" t="s">
        <v>150</v>
      </c>
      <c r="D549" s="93" t="str">
        <f>IF(E549="","",VLOOKUP(E549,[1]PROJECTES!$C$14:$G$5000,5,FALSE))</f>
        <v xml:space="preserve">Reparacio RTU CAP32  IAT ARRANCADA D'ESTAMARIU N/S 666-2009 </v>
      </c>
      <c r="E549" s="117">
        <v>5129</v>
      </c>
      <c r="F549" s="95"/>
      <c r="G549" s="96" t="str">
        <f>IF(E549="","",VLOOKUP(E549,[1]PROJECTES!$C$14:$G$5000,4,FALSE))</f>
        <v>TA</v>
      </c>
      <c r="H549" s="118" t="s">
        <v>21</v>
      </c>
      <c r="I549" s="97" t="str">
        <f>IF(H549="","",VLOOKUP(H549,BD!B$2:C$16,2,FALSE))</f>
        <v>P</v>
      </c>
      <c r="J549" s="98">
        <v>43493</v>
      </c>
      <c r="K549" s="135">
        <f t="shared" si="18"/>
        <v>5</v>
      </c>
      <c r="L549" s="99" t="str">
        <f t="shared" ca="1" si="19"/>
        <v>-</v>
      </c>
      <c r="M549" s="93">
        <f>IF(E549="","",VLOOKUP(E549,[1]PROJECTES!$C$14:$Z$5000,21,FALSE))</f>
        <v>43493</v>
      </c>
      <c r="N549" s="100">
        <v>0</v>
      </c>
      <c r="O549" s="72" t="s">
        <v>229</v>
      </c>
      <c r="P549" s="101">
        <v>30</v>
      </c>
      <c r="Q549" s="132" t="s">
        <v>19</v>
      </c>
      <c r="R549" s="131" t="s">
        <v>585</v>
      </c>
      <c r="S549" s="91"/>
    </row>
    <row r="550" spans="1:19" s="104" customFormat="1" ht="12.75" customHeight="1" x14ac:dyDescent="0.25">
      <c r="A550" s="121" t="s">
        <v>21</v>
      </c>
      <c r="B550" s="92" t="str">
        <f>IF(E550="","",VLOOKUP(E550,[1]PROJECTES!$C$14:$G$5000,2,FALSE))</f>
        <v>SITEL</v>
      </c>
      <c r="C550" s="121" t="s">
        <v>181</v>
      </c>
      <c r="D550" s="93" t="str">
        <f>IF(E550="","",VLOOKUP(E550,[1]PROJECTES!$C$14:$G$5000,5,FALSE))</f>
        <v>GESTIO DE MAGATZEM</v>
      </c>
      <c r="E550" s="117" t="s">
        <v>305</v>
      </c>
      <c r="F550" s="95"/>
      <c r="G550" s="96" t="str">
        <f>IF(E550="","",VLOOKUP(E550,[1]PROJECTES!$C$14:$G$5000,4,FALSE))</f>
        <v>OB</v>
      </c>
      <c r="H550" s="118" t="s">
        <v>21</v>
      </c>
      <c r="I550" s="97" t="str">
        <f>IF(H550="","",VLOOKUP(H550,BD!B$2:C$16,2,FALSE))</f>
        <v>P</v>
      </c>
      <c r="J550" s="98">
        <v>43493</v>
      </c>
      <c r="K550" s="135">
        <f t="shared" si="18"/>
        <v>5</v>
      </c>
      <c r="L550" s="99">
        <f t="shared" ca="1" si="19"/>
        <v>210</v>
      </c>
      <c r="M550" s="93">
        <f>IF(E550="","",VLOOKUP(E550,[1]PROJECTES!$C$14:$Z$5000,21,FALSE))</f>
        <v>43830</v>
      </c>
      <c r="N550" s="100">
        <v>1</v>
      </c>
      <c r="O550" s="72" t="s">
        <v>229</v>
      </c>
      <c r="P550" s="101">
        <v>15</v>
      </c>
      <c r="Q550" s="132" t="s">
        <v>49</v>
      </c>
      <c r="R550" s="102" t="s">
        <v>586</v>
      </c>
      <c r="S550" s="91"/>
    </row>
    <row r="551" spans="1:19" s="104" customFormat="1" ht="12.75" customHeight="1" x14ac:dyDescent="0.25">
      <c r="A551" s="121" t="s">
        <v>21</v>
      </c>
      <c r="B551" s="92" t="str">
        <f>IF(E551="","",VLOOKUP(E551,[1]PROJECTES!$C$14:$G$5000,2,FALSE))</f>
        <v>ELEMOS</v>
      </c>
      <c r="C551" s="121" t="s">
        <v>144</v>
      </c>
      <c r="D551" s="93" t="str">
        <f>IF(E551="","",VLOOKUP(E551,[1]PROJECTES!$C$14:$G$5000,5,FALSE))</f>
        <v>RTU IAT F6 MOSCOSO v1.0</v>
      </c>
      <c r="E551" s="117">
        <v>5008</v>
      </c>
      <c r="F551" s="95"/>
      <c r="G551" s="96" t="str">
        <f>IF(E551="","",VLOOKUP(E551,[1]PROJECTES!$C$14:$G$5000,4,FALSE))</f>
        <v>OB</v>
      </c>
      <c r="H551" s="118" t="s">
        <v>21</v>
      </c>
      <c r="I551" s="97" t="str">
        <f>IF(H551="","",VLOOKUP(H551,BD!B$2:C$16,2,FALSE))</f>
        <v>P</v>
      </c>
      <c r="J551" s="98">
        <v>43493</v>
      </c>
      <c r="K551" s="135">
        <f t="shared" si="18"/>
        <v>5</v>
      </c>
      <c r="L551" s="99">
        <f t="shared" ca="1" si="19"/>
        <v>-172</v>
      </c>
      <c r="M551" s="93">
        <f>IF(E551="","",VLOOKUP(E551,[1]PROJECTES!$C$14:$Z$5000,21,FALSE))</f>
        <v>43448</v>
      </c>
      <c r="N551" s="100">
        <v>1</v>
      </c>
      <c r="O551" s="72" t="s">
        <v>229</v>
      </c>
      <c r="P551" s="101">
        <v>0</v>
      </c>
      <c r="Q551" s="132" t="s">
        <v>65</v>
      </c>
      <c r="R551" s="131" t="s">
        <v>587</v>
      </c>
      <c r="S551" s="91"/>
    </row>
    <row r="552" spans="1:19" s="104" customFormat="1" ht="12.75" customHeight="1" x14ac:dyDescent="0.25">
      <c r="A552" s="121" t="s">
        <v>21</v>
      </c>
      <c r="B552" s="92" t="str">
        <f>IF(E552="","",VLOOKUP(E552,[1]PROJECTES!$C$14:$G$5000,2,FALSE))</f>
        <v>SITEL</v>
      </c>
      <c r="C552" s="121" t="s">
        <v>181</v>
      </c>
      <c r="D552" s="93" t="str">
        <f>IF(E552="","",VLOOKUP(E552,[1]PROJECTES!$C$14:$G$5000,5,FALSE))</f>
        <v>INFRAESTRUCTURA</v>
      </c>
      <c r="E552" s="117" t="s">
        <v>289</v>
      </c>
      <c r="F552" s="95"/>
      <c r="G552" s="96" t="str">
        <f>IF(E552="","",VLOOKUP(E552,[1]PROJECTES!$C$14:$G$5000,4,FALSE))</f>
        <v>OB</v>
      </c>
      <c r="H552" s="118" t="s">
        <v>21</v>
      </c>
      <c r="I552" s="97" t="str">
        <f>IF(H552="","",VLOOKUP(H552,BD!B$2:C$16,2,FALSE))</f>
        <v>P</v>
      </c>
      <c r="J552" s="98">
        <v>43493</v>
      </c>
      <c r="K552" s="135">
        <f t="shared" si="18"/>
        <v>5</v>
      </c>
      <c r="L552" s="99">
        <f t="shared" ca="1" si="19"/>
        <v>210</v>
      </c>
      <c r="M552" s="93">
        <f>IF(E552="","",VLOOKUP(E552,[1]PROJECTES!$C$14:$Z$5000,21,FALSE))</f>
        <v>43830</v>
      </c>
      <c r="N552" s="100">
        <v>3</v>
      </c>
      <c r="O552" s="72" t="s">
        <v>229</v>
      </c>
      <c r="P552" s="101">
        <v>45</v>
      </c>
      <c r="Q552" s="132" t="s">
        <v>49</v>
      </c>
      <c r="R552" s="131" t="s">
        <v>588</v>
      </c>
      <c r="S552" s="91"/>
    </row>
    <row r="553" spans="1:19" s="104" customFormat="1" ht="12.75" customHeight="1" x14ac:dyDescent="0.25">
      <c r="A553" s="121" t="s">
        <v>21</v>
      </c>
      <c r="B553" s="92" t="str">
        <f>IF(E553="","",VLOOKUP(E553,[1]PROJECTES!$C$14:$G$5000,2,FALSE))</f>
        <v>SITEL</v>
      </c>
      <c r="C553" s="121" t="s">
        <v>148</v>
      </c>
      <c r="D553" s="93" t="str">
        <f>IF(E553="","",VLOOKUP(E553,[1]PROJECTES!$C$14:$G$5000,5,FALSE))</f>
        <v>GESTIO DE MAGATZEM</v>
      </c>
      <c r="E553" s="117" t="s">
        <v>305</v>
      </c>
      <c r="F553" s="95"/>
      <c r="G553" s="96" t="str">
        <f>IF(E553="","",VLOOKUP(E553,[1]PROJECTES!$C$14:$G$5000,4,FALSE))</f>
        <v>OB</v>
      </c>
      <c r="H553" s="118" t="s">
        <v>21</v>
      </c>
      <c r="I553" s="97" t="str">
        <f>IF(H553="","",VLOOKUP(H553,BD!B$2:C$16,2,FALSE))</f>
        <v>P</v>
      </c>
      <c r="J553" s="98">
        <v>43493</v>
      </c>
      <c r="K553" s="135">
        <f t="shared" si="18"/>
        <v>5</v>
      </c>
      <c r="L553" s="99">
        <f t="shared" ca="1" si="19"/>
        <v>210</v>
      </c>
      <c r="M553" s="93">
        <f>IF(E553="","",VLOOKUP(E553,[1]PROJECTES!$C$14:$Z$5000,21,FALSE))</f>
        <v>43830</v>
      </c>
      <c r="N553" s="100">
        <v>0</v>
      </c>
      <c r="O553" s="72" t="s">
        <v>229</v>
      </c>
      <c r="P553" s="101">
        <v>45</v>
      </c>
      <c r="Q553" s="132" t="s">
        <v>49</v>
      </c>
      <c r="R553" s="102" t="s">
        <v>589</v>
      </c>
      <c r="S553" s="91"/>
    </row>
    <row r="554" spans="1:19" s="104" customFormat="1" ht="12.75" customHeight="1" x14ac:dyDescent="0.25">
      <c r="A554" s="121" t="s">
        <v>21</v>
      </c>
      <c r="B554" s="92" t="str">
        <f>IF(E554="","",VLOOKUP(E554,[1]PROJECTES!$C$14:$G$5000,2,FALSE))</f>
        <v>SITEL</v>
      </c>
      <c r="C554" s="121" t="s">
        <v>149</v>
      </c>
      <c r="D554" s="93" t="str">
        <f>IF(E554="","",VLOOKUP(E554,[1]PROJECTES!$C$14:$G$5000,5,FALSE))</f>
        <v>1 x Manguera COM MODEM RADIO - GM340</v>
      </c>
      <c r="E554" s="117">
        <v>5099</v>
      </c>
      <c r="F554" s="95"/>
      <c r="G554" s="96" t="str">
        <f>IF(E554="","",VLOOKUP(E554,[1]PROJECTES!$C$14:$G$5000,4,FALSE))</f>
        <v>TA</v>
      </c>
      <c r="H554" s="118" t="s">
        <v>21</v>
      </c>
      <c r="I554" s="97" t="str">
        <f>IF(H554="","",VLOOKUP(H554,BD!B$2:C$16,2,FALSE))</f>
        <v>P</v>
      </c>
      <c r="J554" s="98">
        <v>43493</v>
      </c>
      <c r="K554" s="135">
        <f t="shared" si="18"/>
        <v>5</v>
      </c>
      <c r="L554" s="99" t="str">
        <f t="shared" ca="1" si="19"/>
        <v>-</v>
      </c>
      <c r="M554" s="93">
        <f>IF(E554="","",VLOOKUP(E554,[1]PROJECTES!$C$14:$Z$5000,21,FALSE))</f>
        <v>43511</v>
      </c>
      <c r="N554" s="100">
        <v>0</v>
      </c>
      <c r="O554" s="72" t="s">
        <v>229</v>
      </c>
      <c r="P554" s="101">
        <v>20</v>
      </c>
      <c r="Q554" s="132" t="s">
        <v>51</v>
      </c>
      <c r="R554" s="131" t="s">
        <v>365</v>
      </c>
      <c r="S554" s="91"/>
    </row>
    <row r="555" spans="1:19" s="104" customFormat="1" ht="12.75" customHeight="1" x14ac:dyDescent="0.25">
      <c r="A555" s="121" t="s">
        <v>21</v>
      </c>
      <c r="B555" s="92" t="str">
        <f>IF(E555="","",VLOOKUP(E555,[1]PROJECTES!$C$14:$G$5000,2,FALSE))</f>
        <v>SITEL</v>
      </c>
      <c r="C555" s="121" t="s">
        <v>149</v>
      </c>
      <c r="D555" s="93" t="str">
        <f>IF(E555="","",VLOOKUP(E555,[1]PROJECTES!$C$14:$G$5000,5,FALSE))</f>
        <v>1 x Manguera COM CAP32 - PROTECCION ZiV</v>
      </c>
      <c r="E555" s="117">
        <v>5100</v>
      </c>
      <c r="F555" s="95"/>
      <c r="G555" s="96" t="str">
        <f>IF(E555="","",VLOOKUP(E555,[1]PROJECTES!$C$14:$G$5000,4,FALSE))</f>
        <v>TA</v>
      </c>
      <c r="H555" s="118" t="s">
        <v>21</v>
      </c>
      <c r="I555" s="97" t="str">
        <f>IF(H555="","",VLOOKUP(H555,BD!B$2:C$16,2,FALSE))</f>
        <v>P</v>
      </c>
      <c r="J555" s="98">
        <v>43493</v>
      </c>
      <c r="K555" s="135">
        <f t="shared" si="18"/>
        <v>5</v>
      </c>
      <c r="L555" s="99" t="str">
        <f t="shared" ca="1" si="19"/>
        <v>-</v>
      </c>
      <c r="M555" s="93">
        <f>IF(E555="","",VLOOKUP(E555,[1]PROJECTES!$C$14:$Z$5000,21,FALSE))</f>
        <v>43511</v>
      </c>
      <c r="N555" s="100">
        <v>0</v>
      </c>
      <c r="O555" s="72" t="s">
        <v>229</v>
      </c>
      <c r="P555" s="101">
        <v>10</v>
      </c>
      <c r="Q555" s="132" t="s">
        <v>51</v>
      </c>
      <c r="R555" s="131" t="s">
        <v>365</v>
      </c>
      <c r="S555" s="91"/>
    </row>
    <row r="556" spans="1:19" s="104" customFormat="1" ht="12.75" customHeight="1" x14ac:dyDescent="0.25">
      <c r="A556" s="121" t="s">
        <v>21</v>
      </c>
      <c r="B556" s="92" t="str">
        <f>IF(E556="","",VLOOKUP(E556,[1]PROJECTES!$C$14:$G$5000,2,FALSE))</f>
        <v>SITEL</v>
      </c>
      <c r="C556" s="121" t="s">
        <v>181</v>
      </c>
      <c r="D556" s="93" t="str">
        <f>IF(E556="","",VLOOKUP(E556,[1]PROJECTES!$C$14:$G$5000,5,FALSE))</f>
        <v>GESTIO DE MAGATZEM</v>
      </c>
      <c r="E556" s="117" t="s">
        <v>305</v>
      </c>
      <c r="F556" s="95"/>
      <c r="G556" s="96" t="str">
        <f>IF(E556="","",VLOOKUP(E556,[1]PROJECTES!$C$14:$G$5000,4,FALSE))</f>
        <v>OB</v>
      </c>
      <c r="H556" s="118" t="s">
        <v>21</v>
      </c>
      <c r="I556" s="97" t="str">
        <f>IF(H556="","",VLOOKUP(H556,BD!B$2:C$16,2,FALSE))</f>
        <v>P</v>
      </c>
      <c r="J556" s="98">
        <v>43493</v>
      </c>
      <c r="K556" s="135">
        <f t="shared" si="18"/>
        <v>5</v>
      </c>
      <c r="L556" s="99">
        <f t="shared" ca="1" si="19"/>
        <v>210</v>
      </c>
      <c r="M556" s="93">
        <f>IF(E556="","",VLOOKUP(E556,[1]PROJECTES!$C$14:$Z$5000,21,FALSE))</f>
        <v>43830</v>
      </c>
      <c r="N556" s="100">
        <v>0</v>
      </c>
      <c r="O556" s="72" t="s">
        <v>229</v>
      </c>
      <c r="P556" s="101">
        <v>15</v>
      </c>
      <c r="Q556" s="132" t="s">
        <v>49</v>
      </c>
      <c r="R556" s="120" t="s">
        <v>591</v>
      </c>
      <c r="S556" s="91"/>
    </row>
    <row r="557" spans="1:19" s="104" customFormat="1" ht="12.75" customHeight="1" x14ac:dyDescent="0.25">
      <c r="A557" s="121" t="s">
        <v>12</v>
      </c>
      <c r="B557" s="92" t="str">
        <f>IF(E557="","",VLOOKUP(E557,[1]PROJECTES!$C$14:$G$5000,2,FALSE))</f>
        <v>SITEL</v>
      </c>
      <c r="C557" s="121" t="s">
        <v>181</v>
      </c>
      <c r="D557" s="93" t="str">
        <f>IF(E557="","",VLOOKUP(E557,[1]PROJECTES!$C$14:$G$5000,5,FALSE))</f>
        <v>Manteniment correctiu SW TEDIS.Net IEC104Service v1.47</v>
      </c>
      <c r="E557" s="117" t="s">
        <v>750</v>
      </c>
      <c r="F557" s="95"/>
      <c r="G557" s="96" t="str">
        <f>IF(E557="","",VLOOKUP(E557,[1]PROJECTES!$C$14:$G$5000,4,FALSE))</f>
        <v>OB</v>
      </c>
      <c r="H557" s="118" t="s">
        <v>12</v>
      </c>
      <c r="I557" s="97" t="str">
        <f>IF(H557="","",VLOOKUP(H557,BD!B$2:C$16,2,FALSE))</f>
        <v>E</v>
      </c>
      <c r="J557" s="98">
        <v>43493</v>
      </c>
      <c r="K557" s="135">
        <f t="shared" si="18"/>
        <v>5</v>
      </c>
      <c r="L557" s="99">
        <f t="shared" ca="1" si="19"/>
        <v>210</v>
      </c>
      <c r="M557" s="93">
        <f>IF(E557="","",VLOOKUP(E557,[1]PROJECTES!$C$14:$Z$5000,21,FALSE))</f>
        <v>43830</v>
      </c>
      <c r="N557" s="100">
        <v>1</v>
      </c>
      <c r="O557" s="72" t="s">
        <v>229</v>
      </c>
      <c r="P557" s="101">
        <v>0</v>
      </c>
      <c r="Q557" s="132" t="s">
        <v>43</v>
      </c>
      <c r="R557" s="131" t="s">
        <v>592</v>
      </c>
      <c r="S557" s="91"/>
    </row>
    <row r="558" spans="1:19" s="104" customFormat="1" ht="12.75" customHeight="1" x14ac:dyDescent="0.25">
      <c r="A558" s="121" t="s">
        <v>12</v>
      </c>
      <c r="B558" s="92" t="str">
        <f>IF(E558="","",VLOOKUP(E558,[1]PROJECTES!$C$14:$G$5000,2,FALSE))</f>
        <v>SITEL</v>
      </c>
      <c r="C558" s="121" t="s">
        <v>181</v>
      </c>
      <c r="D558" s="93" t="str">
        <f>IF(E558="","",VLOOKUP(E558,[1]PROJECTES!$C$14:$G$5000,5,FALSE))</f>
        <v>SCADA TEDIS.Net (Test i Resolucio Bugs SW)</v>
      </c>
      <c r="E558" s="117" t="s">
        <v>538</v>
      </c>
      <c r="F558" s="95"/>
      <c r="G558" s="96" t="str">
        <f>IF(E558="","",VLOOKUP(E558,[1]PROJECTES!$C$14:$G$5000,4,FALSE))</f>
        <v>OB</v>
      </c>
      <c r="H558" s="118" t="s">
        <v>12</v>
      </c>
      <c r="I558" s="97" t="str">
        <f>IF(H558="","",VLOOKUP(H558,BD!B$2:C$16,2,FALSE))</f>
        <v>E</v>
      </c>
      <c r="J558" s="98">
        <v>43493</v>
      </c>
      <c r="K558" s="135">
        <f t="shared" si="18"/>
        <v>5</v>
      </c>
      <c r="L558" s="99">
        <f t="shared" ca="1" si="19"/>
        <v>210</v>
      </c>
      <c r="M558" s="93">
        <f>IF(E558="","",VLOOKUP(E558,[1]PROJECTES!$C$14:$Z$5000,21,FALSE))</f>
        <v>43830</v>
      </c>
      <c r="N558" s="100">
        <v>5</v>
      </c>
      <c r="O558" s="72" t="s">
        <v>229</v>
      </c>
      <c r="P558" s="101">
        <v>15</v>
      </c>
      <c r="Q558" s="132" t="s">
        <v>15</v>
      </c>
      <c r="R558" s="131" t="s">
        <v>593</v>
      </c>
      <c r="S558" s="91"/>
    </row>
    <row r="559" spans="1:19" s="104" customFormat="1" ht="12.75" customHeight="1" x14ac:dyDescent="0.25">
      <c r="A559" s="121" t="s">
        <v>12</v>
      </c>
      <c r="B559" s="92" t="str">
        <f>IF(E559="","",VLOOKUP(E559,[1]PROJECTES!$C$14:$G$5000,2,FALSE))</f>
        <v>SITEL</v>
      </c>
      <c r="C559" s="121" t="s">
        <v>181</v>
      </c>
      <c r="D559" s="93" t="str">
        <f>IF(E559="","",VLOOKUP(E559,[1]PROJECTES!$C$14:$G$5000,5,FALSE))</f>
        <v>AFERS EMPRESA</v>
      </c>
      <c r="E559" s="117" t="s">
        <v>283</v>
      </c>
      <c r="F559" s="95"/>
      <c r="G559" s="96" t="str">
        <f>IF(E559="","",VLOOKUP(E559,[1]PROJECTES!$C$14:$G$5000,4,FALSE))</f>
        <v>OB</v>
      </c>
      <c r="H559" s="118" t="s">
        <v>12</v>
      </c>
      <c r="I559" s="97" t="str">
        <f>IF(H559="","",VLOOKUP(H559,BD!B$2:C$16,2,FALSE))</f>
        <v>E</v>
      </c>
      <c r="J559" s="98">
        <v>43493</v>
      </c>
      <c r="K559" s="135">
        <f t="shared" si="18"/>
        <v>5</v>
      </c>
      <c r="L559" s="99">
        <f t="shared" ca="1" si="19"/>
        <v>210</v>
      </c>
      <c r="M559" s="93">
        <f>IF(E559="","",VLOOKUP(E559,[1]PROJECTES!$C$14:$Z$5000,21,FALSE))</f>
        <v>43830</v>
      </c>
      <c r="N559" s="100">
        <v>1</v>
      </c>
      <c r="O559" s="72" t="s">
        <v>229</v>
      </c>
      <c r="P559" s="101">
        <v>45</v>
      </c>
      <c r="Q559" s="132" t="s">
        <v>336</v>
      </c>
      <c r="R559" s="131" t="s">
        <v>594</v>
      </c>
      <c r="S559" s="91"/>
    </row>
    <row r="560" spans="1:19" s="104" customFormat="1" ht="12.75" customHeight="1" x14ac:dyDescent="0.25">
      <c r="A560" s="121" t="s">
        <v>12</v>
      </c>
      <c r="B560" s="92" t="str">
        <f>IF(E560="","",VLOOKUP(E560,[1]PROJECTES!$C$14:$G$5000,2,FALSE))</f>
        <v>ELECON</v>
      </c>
      <c r="C560" s="121" t="s">
        <v>92</v>
      </c>
      <c r="D560" s="93" t="str">
        <f>IF(E560="","",VLOOKUP(E560,[1]PROJECTES!$C$14:$G$5000,5,FALSE))</f>
        <v>RTU S.E. CONIL v2.0</v>
      </c>
      <c r="E560" s="117">
        <v>4982</v>
      </c>
      <c r="F560" s="95"/>
      <c r="G560" s="96" t="str">
        <f>IF(E560="","",VLOOKUP(E560,[1]PROJECTES!$C$14:$G$5000,4,FALSE))</f>
        <v>OB</v>
      </c>
      <c r="H560" s="118" t="s">
        <v>17</v>
      </c>
      <c r="I560" s="97" t="str">
        <f>IF(H560="","",VLOOKUP(H560,BD!B$2:C$16,2,FALSE))</f>
        <v>E</v>
      </c>
      <c r="J560" s="98">
        <v>43535</v>
      </c>
      <c r="K560" s="135">
        <f t="shared" si="18"/>
        <v>11</v>
      </c>
      <c r="L560" s="99">
        <f t="shared" ca="1" si="19"/>
        <v>-193</v>
      </c>
      <c r="M560" s="93">
        <f>IF(E560="","",VLOOKUP(E560,[1]PROJECTES!$C$14:$Z$5000,21,FALSE))</f>
        <v>43427</v>
      </c>
      <c r="N560" s="100">
        <v>3</v>
      </c>
      <c r="O560" s="72" t="s">
        <v>229</v>
      </c>
      <c r="P560" s="101">
        <v>45</v>
      </c>
      <c r="Q560" s="132" t="s">
        <v>32</v>
      </c>
      <c r="R560" s="131" t="s">
        <v>1075</v>
      </c>
      <c r="S560" s="91"/>
    </row>
    <row r="561" spans="1:19" s="104" customFormat="1" ht="12.75" customHeight="1" x14ac:dyDescent="0.25">
      <c r="A561" s="121" t="s">
        <v>12</v>
      </c>
      <c r="B561" s="92" t="str">
        <f>IF(E561="","",VLOOKUP(E561,[1]PROJECTES!$C$14:$G$5000,2,FALSE))</f>
        <v>ELECON</v>
      </c>
      <c r="C561" s="121" t="s">
        <v>92</v>
      </c>
      <c r="D561" s="93" t="str">
        <f>IF(E561="","",VLOOKUP(E561,[1]PROJECTES!$C$14:$G$5000,5,FALSE))</f>
        <v>RTU S.E. CONIL v2.0</v>
      </c>
      <c r="E561" s="117">
        <v>4982</v>
      </c>
      <c r="F561" s="95"/>
      <c r="G561" s="96" t="str">
        <f>IF(E561="","",VLOOKUP(E561,[1]PROJECTES!$C$14:$G$5000,4,FALSE))</f>
        <v>OB</v>
      </c>
      <c r="H561" s="118" t="s">
        <v>17</v>
      </c>
      <c r="I561" s="97" t="str">
        <f>IF(H561="","",VLOOKUP(H561,BD!B$2:C$16,2,FALSE))</f>
        <v>E</v>
      </c>
      <c r="J561" s="98">
        <v>43539</v>
      </c>
      <c r="K561" s="135">
        <f t="shared" si="18"/>
        <v>11</v>
      </c>
      <c r="L561" s="99">
        <f t="shared" ca="1" si="19"/>
        <v>-193</v>
      </c>
      <c r="M561" s="93">
        <f>IF(E561="","",VLOOKUP(E561,[1]PROJECTES!$C$14:$Z$5000,21,FALSE))</f>
        <v>43427</v>
      </c>
      <c r="N561" s="100"/>
      <c r="O561" s="72" t="s">
        <v>229</v>
      </c>
      <c r="P561" s="101">
        <v>30</v>
      </c>
      <c r="Q561" s="132" t="s">
        <v>32</v>
      </c>
      <c r="R561" s="131" t="s">
        <v>1075</v>
      </c>
      <c r="S561" s="91"/>
    </row>
    <row r="562" spans="1:19" s="104" customFormat="1" ht="12.75" customHeight="1" x14ac:dyDescent="0.25">
      <c r="A562" s="121" t="s">
        <v>12</v>
      </c>
      <c r="B562" s="92" t="str">
        <f>IF(E562="","",VLOOKUP(E562,[1]PROJECTES!$C$14:$G$5000,2,FALSE))</f>
        <v>ELECON</v>
      </c>
      <c r="C562" s="121" t="s">
        <v>92</v>
      </c>
      <c r="D562" s="93" t="str">
        <f>IF(E562="","",VLOOKUP(E562,[1]PROJECTES!$C$14:$G$5000,5,FALSE))</f>
        <v>RTU S.E. CONIL v2.0</v>
      </c>
      <c r="E562" s="117">
        <v>4982</v>
      </c>
      <c r="F562" s="95"/>
      <c r="G562" s="96" t="str">
        <f>IF(E562="","",VLOOKUP(E562,[1]PROJECTES!$C$14:$G$5000,4,FALSE))</f>
        <v>OB</v>
      </c>
      <c r="H562" s="118" t="s">
        <v>17</v>
      </c>
      <c r="I562" s="97" t="str">
        <f>IF(H562="","",VLOOKUP(H562,BD!B$2:C$16,2,FALSE))</f>
        <v>E</v>
      </c>
      <c r="J562" s="98">
        <v>43544</v>
      </c>
      <c r="K562" s="135">
        <f t="shared" si="18"/>
        <v>12</v>
      </c>
      <c r="L562" s="99">
        <f t="shared" ca="1" si="19"/>
        <v>-193</v>
      </c>
      <c r="M562" s="93">
        <f>IF(E562="","",VLOOKUP(E562,[1]PROJECTES!$C$14:$Z$5000,21,FALSE))</f>
        <v>43427</v>
      </c>
      <c r="N562" s="100">
        <v>1</v>
      </c>
      <c r="O562" s="72" t="s">
        <v>229</v>
      </c>
      <c r="P562" s="101">
        <v>30</v>
      </c>
      <c r="Q562" s="132" t="s">
        <v>32</v>
      </c>
      <c r="R562" s="131" t="s">
        <v>1284</v>
      </c>
      <c r="S562" s="91"/>
    </row>
    <row r="563" spans="1:19" s="104" customFormat="1" ht="12.75" customHeight="1" x14ac:dyDescent="0.25">
      <c r="A563" s="121" t="s">
        <v>12</v>
      </c>
      <c r="B563" s="92" t="str">
        <f>IF(E563="","",VLOOKUP(E563,[1]PROJECTES!$C$14:$G$5000,2,FALSE))</f>
        <v>ELECON</v>
      </c>
      <c r="C563" s="121" t="s">
        <v>92</v>
      </c>
      <c r="D563" s="93" t="str">
        <f>IF(E563="","",VLOOKUP(E563,[1]PROJECTES!$C$14:$G$5000,5,FALSE))</f>
        <v>RTU S.E. CONIL v2.0</v>
      </c>
      <c r="E563" s="117">
        <v>4982</v>
      </c>
      <c r="F563" s="95"/>
      <c r="G563" s="96" t="str">
        <f>IF(E563="","",VLOOKUP(E563,[1]PROJECTES!$C$14:$G$5000,4,FALSE))</f>
        <v>OB</v>
      </c>
      <c r="H563" s="118" t="s">
        <v>17</v>
      </c>
      <c r="I563" s="97" t="str">
        <f>IF(H563="","",VLOOKUP(H563,BD!B$2:C$16,2,FALSE))</f>
        <v>E</v>
      </c>
      <c r="J563" s="98">
        <v>43545</v>
      </c>
      <c r="K563" s="135">
        <f t="shared" si="18"/>
        <v>12</v>
      </c>
      <c r="L563" s="99">
        <f t="shared" ca="1" si="19"/>
        <v>-193</v>
      </c>
      <c r="M563" s="93">
        <f>IF(E563="","",VLOOKUP(E563,[1]PROJECTES!$C$14:$Z$5000,21,FALSE))</f>
        <v>43427</v>
      </c>
      <c r="N563" s="100">
        <v>1</v>
      </c>
      <c r="O563" s="72" t="s">
        <v>229</v>
      </c>
      <c r="P563" s="101"/>
      <c r="Q563" s="132" t="s">
        <v>32</v>
      </c>
      <c r="R563" s="131" t="s">
        <v>1418</v>
      </c>
      <c r="S563" s="91"/>
    </row>
    <row r="564" spans="1:19" s="104" customFormat="1" ht="12.75" customHeight="1" x14ac:dyDescent="0.25">
      <c r="A564" s="121" t="s">
        <v>12</v>
      </c>
      <c r="B564" s="92" t="str">
        <f>IF(E564="","",VLOOKUP(E564,[1]PROJECTES!$C$14:$G$5000,2,FALSE))</f>
        <v>ELECON</v>
      </c>
      <c r="C564" s="121" t="s">
        <v>92</v>
      </c>
      <c r="D564" s="93" t="str">
        <f>IF(E564="","",VLOOKUP(E564,[1]PROJECTES!$C$14:$G$5000,5,FALSE))</f>
        <v>RTU S.E. CONIL v2.0</v>
      </c>
      <c r="E564" s="117">
        <v>4982</v>
      </c>
      <c r="F564" s="95"/>
      <c r="G564" s="96" t="str">
        <f>IF(E564="","",VLOOKUP(E564,[1]PROJECTES!$C$14:$G$5000,4,FALSE))</f>
        <v>OB</v>
      </c>
      <c r="H564" s="118" t="s">
        <v>17</v>
      </c>
      <c r="I564" s="97" t="str">
        <f>IF(H564="","",VLOOKUP(H564,BD!B$2:C$16,2,FALSE))</f>
        <v>E</v>
      </c>
      <c r="J564" s="98">
        <v>43563</v>
      </c>
      <c r="K564" s="135">
        <f t="shared" si="18"/>
        <v>15</v>
      </c>
      <c r="L564" s="99">
        <f t="shared" ca="1" si="19"/>
        <v>-193</v>
      </c>
      <c r="M564" s="93">
        <f>IF(E564="","",VLOOKUP(E564,[1]PROJECTES!$C$14:$Z$5000,21,FALSE))</f>
        <v>43427</v>
      </c>
      <c r="N564" s="100">
        <v>2</v>
      </c>
      <c r="O564" s="72" t="s">
        <v>229</v>
      </c>
      <c r="P564" s="101">
        <v>15</v>
      </c>
      <c r="Q564" s="132" t="s">
        <v>32</v>
      </c>
      <c r="R564" s="168" t="s">
        <v>1473</v>
      </c>
      <c r="S564" s="91"/>
    </row>
    <row r="565" spans="1:19" s="104" customFormat="1" ht="12.75" customHeight="1" x14ac:dyDescent="0.25">
      <c r="A565" s="121" t="s">
        <v>12</v>
      </c>
      <c r="B565" s="92" t="str">
        <f>IF(E565="","",VLOOKUP(E565,[1]PROJECTES!$C$14:$G$5000,2,FALSE))</f>
        <v>ELECON</v>
      </c>
      <c r="C565" s="121" t="s">
        <v>92</v>
      </c>
      <c r="D565" s="93" t="str">
        <f>IF(E565="","",VLOOKUP(E565,[1]PROJECTES!$C$14:$G$5000,5,FALSE))</f>
        <v>RTU S.E. CONIL v2.0</v>
      </c>
      <c r="E565" s="117">
        <v>4982</v>
      </c>
      <c r="F565" s="95"/>
      <c r="G565" s="96" t="str">
        <f>IF(E565="","",VLOOKUP(E565,[1]PROJECTES!$C$14:$G$5000,4,FALSE))</f>
        <v>OB</v>
      </c>
      <c r="H565" s="118" t="s">
        <v>17</v>
      </c>
      <c r="I565" s="97" t="str">
        <f>IF(H565="","",VLOOKUP(H565,BD!B$2:C$16,2,FALSE))</f>
        <v>E</v>
      </c>
      <c r="J565" s="98">
        <v>43564</v>
      </c>
      <c r="K565" s="135">
        <f t="shared" si="18"/>
        <v>15</v>
      </c>
      <c r="L565" s="99">
        <f t="shared" ca="1" si="19"/>
        <v>-193</v>
      </c>
      <c r="M565" s="93">
        <f>IF(E565="","",VLOOKUP(E565,[1]PROJECTES!$C$14:$Z$5000,21,FALSE))</f>
        <v>43427</v>
      </c>
      <c r="N565" s="100">
        <v>1</v>
      </c>
      <c r="O565" s="72" t="s">
        <v>229</v>
      </c>
      <c r="P565" s="101"/>
      <c r="Q565" s="132" t="s">
        <v>32</v>
      </c>
      <c r="R565" s="102" t="s">
        <v>1473</v>
      </c>
      <c r="S565" s="91"/>
    </row>
    <row r="566" spans="1:19" s="104" customFormat="1" ht="12.75" customHeight="1" x14ac:dyDescent="0.25">
      <c r="A566" s="121"/>
      <c r="B566" s="92" t="str">
        <f>IF(E566="","",VLOOKUP(E566,[1]PROJECTES!$C$14:$G$5000,2,FALSE))</f>
        <v>SITEL</v>
      </c>
      <c r="C566" s="121"/>
      <c r="D566" s="93" t="str">
        <f>IF(E566="","",VLOOKUP(E566,[1]PROJECTES!$C$14:$G$5000,5,FALSE))</f>
        <v>PENDENT D'ASSIGNAR</v>
      </c>
      <c r="E566" s="117" t="s">
        <v>278</v>
      </c>
      <c r="F566" s="95"/>
      <c r="G566" s="96" t="str">
        <f>IF(E566="","",VLOOKUP(E566,[1]PROJECTES!$C$14:$G$5000,4,FALSE))</f>
        <v>OB</v>
      </c>
      <c r="H566" s="118" t="s">
        <v>44</v>
      </c>
      <c r="I566" s="97" t="str">
        <f>IF(H566="","",VLOOKUP(H566,BD!B$2:C$16,2,FALSE))</f>
        <v>E</v>
      </c>
      <c r="J566" s="98">
        <v>43493</v>
      </c>
      <c r="K566" s="135">
        <f t="shared" si="18"/>
        <v>5</v>
      </c>
      <c r="L566" s="99">
        <f t="shared" ca="1" si="19"/>
        <v>210</v>
      </c>
      <c r="M566" s="93">
        <f>IF(E566="","",VLOOKUP(E566,[1]PROJECTES!$C$14:$Z$5000,21,FALSE))</f>
        <v>43830</v>
      </c>
      <c r="N566" s="100"/>
      <c r="O566" s="72" t="s">
        <v>229</v>
      </c>
      <c r="P566" s="101"/>
      <c r="Q566" s="132"/>
      <c r="R566" s="102"/>
      <c r="S566" s="91"/>
    </row>
    <row r="567" spans="1:19" s="104" customFormat="1" ht="12.75" customHeight="1" x14ac:dyDescent="0.25">
      <c r="A567" s="121"/>
      <c r="B567" s="92" t="str">
        <f>IF(E567="","",VLOOKUP(E567,[1]PROJECTES!$C$14:$G$5000,2,FALSE))</f>
        <v>SITEL</v>
      </c>
      <c r="C567" s="121"/>
      <c r="D567" s="93" t="str">
        <f>IF(E567="","",VLOOKUP(E567,[1]PROJECTES!$C$14:$G$5000,5,FALSE))</f>
        <v>PENDENT D'ASSIGNAR</v>
      </c>
      <c r="E567" s="117" t="s">
        <v>278</v>
      </c>
      <c r="F567" s="95"/>
      <c r="G567" s="96" t="str">
        <f>IF(E567="","",VLOOKUP(E567,[1]PROJECTES!$C$14:$G$5000,4,FALSE))</f>
        <v>OB</v>
      </c>
      <c r="H567" s="118" t="s">
        <v>44</v>
      </c>
      <c r="I567" s="97" t="str">
        <f>IF(H567="","",VLOOKUP(H567,BD!B$2:C$16,2,FALSE))</f>
        <v>E</v>
      </c>
      <c r="J567" s="98">
        <v>43493</v>
      </c>
      <c r="K567" s="135">
        <f t="shared" si="18"/>
        <v>5</v>
      </c>
      <c r="L567" s="99">
        <f t="shared" ca="1" si="19"/>
        <v>210</v>
      </c>
      <c r="M567" s="93">
        <f>IF(E567="","",VLOOKUP(E567,[1]PROJECTES!$C$14:$Z$5000,21,FALSE))</f>
        <v>43830</v>
      </c>
      <c r="N567" s="100"/>
      <c r="O567" s="72" t="s">
        <v>229</v>
      </c>
      <c r="P567" s="101"/>
      <c r="Q567" s="132"/>
      <c r="R567" s="102"/>
      <c r="S567" s="91"/>
    </row>
    <row r="568" spans="1:19" s="104" customFormat="1" ht="12.75" customHeight="1" x14ac:dyDescent="0.25">
      <c r="A568" s="121"/>
      <c r="B568" s="92" t="str">
        <f>IF(E568="","",VLOOKUP(E568,[1]PROJECTES!$C$14:$G$5000,2,FALSE))</f>
        <v>SITEL</v>
      </c>
      <c r="C568" s="121"/>
      <c r="D568" s="93" t="str">
        <f>IF(E568="","",VLOOKUP(E568,[1]PROJECTES!$C$14:$G$5000,5,FALSE))</f>
        <v>PENDENT D'ASSIGNAR</v>
      </c>
      <c r="E568" s="117" t="s">
        <v>278</v>
      </c>
      <c r="F568" s="95"/>
      <c r="G568" s="96" t="str">
        <f>IF(E568="","",VLOOKUP(E568,[1]PROJECTES!$C$14:$G$5000,4,FALSE))</f>
        <v>OB</v>
      </c>
      <c r="H568" s="118" t="s">
        <v>44</v>
      </c>
      <c r="I568" s="97" t="str">
        <f>IF(H568="","",VLOOKUP(H568,BD!B$2:C$16,2,FALSE))</f>
        <v>E</v>
      </c>
      <c r="J568" s="98">
        <v>43493</v>
      </c>
      <c r="K568" s="135">
        <f t="shared" si="18"/>
        <v>5</v>
      </c>
      <c r="L568" s="99">
        <f t="shared" ca="1" si="19"/>
        <v>210</v>
      </c>
      <c r="M568" s="93">
        <f>IF(E568="","",VLOOKUP(E568,[1]PROJECTES!$C$14:$Z$5000,21,FALSE))</f>
        <v>43830</v>
      </c>
      <c r="N568" s="100"/>
      <c r="O568" s="72" t="s">
        <v>229</v>
      </c>
      <c r="P568" s="101"/>
      <c r="Q568" s="132"/>
      <c r="R568" s="102"/>
      <c r="S568" s="91"/>
    </row>
    <row r="569" spans="1:19" s="104" customFormat="1" ht="12.75" customHeight="1" x14ac:dyDescent="0.25">
      <c r="A569" s="121" t="s">
        <v>44</v>
      </c>
      <c r="B569" s="92" t="str">
        <f>IF(E569="","",VLOOKUP(E569,[1]PROJECTES!$C$14:$G$5000,2,FALSE))</f>
        <v>SUMTAR</v>
      </c>
      <c r="C569" s="121" t="s">
        <v>187</v>
      </c>
      <c r="D569" s="93" t="str">
        <f>IF(E569="","",VLOOKUP(E569,[1]PROJECTES!$C$14:$G$5000,5,FALSE))</f>
        <v>MANTENIMENT CSSat TARRASENSES 2019-01</v>
      </c>
      <c r="E569" s="117">
        <v>5082</v>
      </c>
      <c r="F569" s="95"/>
      <c r="G569" s="96" t="str">
        <f>IF(E569="","",VLOOKUP(E569,[1]PROJECTES!$C$14:$G$5000,4,FALSE))</f>
        <v>TA</v>
      </c>
      <c r="H569" s="118" t="s">
        <v>44</v>
      </c>
      <c r="I569" s="97" t="str">
        <f>IF(H569="","",VLOOKUP(H569,BD!B$2:C$16,2,FALSE))</f>
        <v>E</v>
      </c>
      <c r="J569" s="98">
        <v>43493</v>
      </c>
      <c r="K569" s="135">
        <f t="shared" si="18"/>
        <v>5</v>
      </c>
      <c r="L569" s="99" t="str">
        <f t="shared" ca="1" si="19"/>
        <v>-</v>
      </c>
      <c r="M569" s="93">
        <f>IF(E569="","",VLOOKUP(E569,[1]PROJECTES!$C$14:$Z$5000,21,FALSE))</f>
        <v>43496</v>
      </c>
      <c r="N569" s="100">
        <v>0</v>
      </c>
      <c r="O569" s="72" t="s">
        <v>229</v>
      </c>
      <c r="P569" s="101">
        <v>30</v>
      </c>
      <c r="Q569" s="132" t="s">
        <v>59</v>
      </c>
      <c r="R569" s="131" t="s">
        <v>860</v>
      </c>
      <c r="S569" s="91"/>
    </row>
    <row r="570" spans="1:19" s="104" customFormat="1" ht="12.75" customHeight="1" x14ac:dyDescent="0.25">
      <c r="A570" s="121"/>
      <c r="B570" s="92" t="str">
        <f>IF(E570="","",VLOOKUP(E570,[1]PROJECTES!$C$14:$G$5000,2,FALSE))</f>
        <v>SITEL</v>
      </c>
      <c r="C570" s="121"/>
      <c r="D570" s="93" t="str">
        <f>IF(E570="","",VLOOKUP(E570,[1]PROJECTES!$C$14:$G$5000,5,FALSE))</f>
        <v>PENDENT D'ASSIGNAR</v>
      </c>
      <c r="E570" s="117" t="s">
        <v>278</v>
      </c>
      <c r="F570" s="95"/>
      <c r="G570" s="96" t="str">
        <f>IF(E570="","",VLOOKUP(E570,[1]PROJECTES!$C$14:$G$5000,4,FALSE))</f>
        <v>OB</v>
      </c>
      <c r="H570" s="118" t="s">
        <v>44</v>
      </c>
      <c r="I570" s="97" t="str">
        <f>IF(H570="","",VLOOKUP(H570,BD!B$2:C$16,2,FALSE))</f>
        <v>E</v>
      </c>
      <c r="J570" s="98">
        <v>43493</v>
      </c>
      <c r="K570" s="135">
        <f t="shared" si="18"/>
        <v>5</v>
      </c>
      <c r="L570" s="99">
        <f t="shared" ca="1" si="19"/>
        <v>210</v>
      </c>
      <c r="M570" s="93">
        <f>IF(E570="","",VLOOKUP(E570,[1]PROJECTES!$C$14:$Z$5000,21,FALSE))</f>
        <v>43830</v>
      </c>
      <c r="N570" s="100"/>
      <c r="O570" s="72" t="s">
        <v>229</v>
      </c>
      <c r="P570" s="101"/>
      <c r="Q570" s="132"/>
      <c r="R570" s="102"/>
      <c r="S570" s="91"/>
    </row>
    <row r="571" spans="1:19" s="104" customFormat="1" ht="12.75" customHeight="1" x14ac:dyDescent="0.25">
      <c r="A571" s="121" t="s">
        <v>47</v>
      </c>
      <c r="B571" s="92" t="str">
        <f>IF(E571="","",VLOOKUP(E571,[1]PROJECTES!$C$14:$G$5000,2,FALSE))</f>
        <v>SAMENE</v>
      </c>
      <c r="C571" s="121" t="s">
        <v>166</v>
      </c>
      <c r="D571" s="93" t="str">
        <f>IF(E571="","",VLOOKUP(E571,[1]PROJECTES!$C$14:$G$5000,5,FALSE))</f>
        <v>RTU C.T. ORIZONIA v1.0</v>
      </c>
      <c r="E571" s="117">
        <v>4992</v>
      </c>
      <c r="F571" s="95"/>
      <c r="G571" s="96" t="str">
        <f>IF(E571="","",VLOOKUP(E571,[1]PROJECTES!$C$14:$G$5000,4,FALSE))</f>
        <v>TA</v>
      </c>
      <c r="H571" s="118" t="s">
        <v>24</v>
      </c>
      <c r="I571" s="97" t="str">
        <f>IF(H571="","",VLOOKUP(H571,BD!B$2:C$16,2,FALSE))</f>
        <v>E</v>
      </c>
      <c r="J571" s="98">
        <v>43493</v>
      </c>
      <c r="K571" s="135">
        <f t="shared" si="18"/>
        <v>5</v>
      </c>
      <c r="L571" s="99" t="str">
        <f t="shared" ca="1" si="19"/>
        <v>-</v>
      </c>
      <c r="M571" s="93">
        <f>IF(E571="","",VLOOKUP(E571,[1]PROJECTES!$C$14:$Z$5000,21,FALSE))</f>
        <v>43543</v>
      </c>
      <c r="N571" s="100">
        <v>0</v>
      </c>
      <c r="O571" s="72" t="s">
        <v>229</v>
      </c>
      <c r="P571" s="101">
        <v>40</v>
      </c>
      <c r="Q571" s="132" t="s">
        <v>23</v>
      </c>
      <c r="R571" s="131" t="s">
        <v>431</v>
      </c>
      <c r="S571" s="91"/>
    </row>
    <row r="572" spans="1:19" s="104" customFormat="1" ht="12.75" customHeight="1" x14ac:dyDescent="0.25">
      <c r="A572" s="121" t="s">
        <v>24</v>
      </c>
      <c r="B572" s="92" t="str">
        <f>IF(E572="","",VLOOKUP(E572,[1]PROJECTES!$C$14:$G$5000,2,FALSE))</f>
        <v>SITEL</v>
      </c>
      <c r="C572" s="121" t="s">
        <v>181</v>
      </c>
      <c r="D572" s="93" t="str">
        <f>IF(E572="","",VLOOKUP(E572,[1]PROJECTES!$C$14:$G$5000,5,FALSE))</f>
        <v>INCAPACITAT LABORAL TRANSITORIA</v>
      </c>
      <c r="E572" s="117" t="s">
        <v>362</v>
      </c>
      <c r="F572" s="95"/>
      <c r="G572" s="96" t="str">
        <f>IF(E572="","",VLOOKUP(E572,[1]PROJECTES!$C$14:$G$5000,4,FALSE))</f>
        <v>OB</v>
      </c>
      <c r="H572" s="118" t="s">
        <v>24</v>
      </c>
      <c r="I572" s="97" t="str">
        <f>IF(H572="","",VLOOKUP(H572,BD!B$2:C$16,2,FALSE))</f>
        <v>E</v>
      </c>
      <c r="J572" s="98">
        <v>43493</v>
      </c>
      <c r="K572" s="135">
        <f t="shared" si="18"/>
        <v>5</v>
      </c>
      <c r="L572" s="99">
        <f t="shared" ca="1" si="19"/>
        <v>210</v>
      </c>
      <c r="M572" s="93">
        <f>IF(E572="","",VLOOKUP(E572,[1]PROJECTES!$C$14:$Z$5000,21,FALSE))</f>
        <v>43830</v>
      </c>
      <c r="N572" s="100">
        <v>4</v>
      </c>
      <c r="O572" s="72" t="s">
        <v>229</v>
      </c>
      <c r="P572" s="101">
        <v>0</v>
      </c>
      <c r="Q572" s="132"/>
      <c r="R572" s="102"/>
      <c r="S572" s="91"/>
    </row>
    <row r="573" spans="1:19" s="104" customFormat="1" ht="12.75" customHeight="1" x14ac:dyDescent="0.25">
      <c r="A573" s="121" t="s">
        <v>24</v>
      </c>
      <c r="B573" s="92" t="str">
        <f>IF(E573="","",VLOOKUP(E573,[1]PROJECTES!$C$14:$G$5000,2,FALSE))</f>
        <v>SITEL</v>
      </c>
      <c r="C573" s="121" t="s">
        <v>106</v>
      </c>
      <c r="D573" s="93" t="str">
        <f>IF(E573="","",VLOOKUP(E573,[1]PROJECTES!$C$14:$G$5000,5,FALSE))</f>
        <v>FW CAP-PRX v7.0 VULNERABILITATS</v>
      </c>
      <c r="E573" s="117">
        <v>4424</v>
      </c>
      <c r="F573" s="95"/>
      <c r="G573" s="96" t="str">
        <f>IF(E573="","",VLOOKUP(E573,[1]PROJECTES!$C$14:$G$5000,4,FALSE))</f>
        <v>OB</v>
      </c>
      <c r="H573" s="118" t="s">
        <v>24</v>
      </c>
      <c r="I573" s="97" t="str">
        <f>IF(H573="","",VLOOKUP(H573,BD!B$2:C$16,2,FALSE))</f>
        <v>E</v>
      </c>
      <c r="J573" s="98">
        <v>43493</v>
      </c>
      <c r="K573" s="135">
        <f t="shared" si="18"/>
        <v>5</v>
      </c>
      <c r="L573" s="99">
        <f t="shared" ca="1" si="19"/>
        <v>-551</v>
      </c>
      <c r="M573" s="93">
        <f>IF(E573="","",VLOOKUP(E573,[1]PROJECTES!$C$14:$Z$5000,21,FALSE))</f>
        <v>43069</v>
      </c>
      <c r="N573" s="153">
        <v>3</v>
      </c>
      <c r="O573" s="72" t="s">
        <v>229</v>
      </c>
      <c r="P573" s="101">
        <v>20</v>
      </c>
      <c r="Q573" s="132" t="s">
        <v>15</v>
      </c>
      <c r="R573" s="131" t="s">
        <v>627</v>
      </c>
      <c r="S573" s="91"/>
    </row>
    <row r="574" spans="1:19" s="104" customFormat="1" ht="12.75" customHeight="1" x14ac:dyDescent="0.25">
      <c r="A574" s="121" t="s">
        <v>35</v>
      </c>
      <c r="B574" s="92" t="str">
        <f>IF(E574="","",VLOOKUP(E574,[1]PROJECTES!$C$14:$G$5000,2,FALSE))</f>
        <v>SITEL</v>
      </c>
      <c r="C574" s="121" t="s">
        <v>181</v>
      </c>
      <c r="D574" s="93" t="str">
        <f>IF(E574="","",VLOOKUP(E574,[1]PROJECTES!$C$14:$G$5000,5,FALSE))</f>
        <v>INCAPACITAT LABORAL TRANSITORIA</v>
      </c>
      <c r="E574" s="117" t="s">
        <v>362</v>
      </c>
      <c r="F574" s="95"/>
      <c r="G574" s="96" t="str">
        <f>IF(E574="","",VLOOKUP(E574,[1]PROJECTES!$C$14:$G$5000,4,FALSE))</f>
        <v>OB</v>
      </c>
      <c r="H574" s="118" t="s">
        <v>35</v>
      </c>
      <c r="I574" s="97" t="str">
        <f>IF(H574="","",VLOOKUP(H574,BD!B$2:C$16,2,FALSE))</f>
        <v>E</v>
      </c>
      <c r="J574" s="98">
        <v>43494</v>
      </c>
      <c r="K574" s="135">
        <f t="shared" si="18"/>
        <v>5</v>
      </c>
      <c r="L574" s="99">
        <f t="shared" ca="1" si="19"/>
        <v>210</v>
      </c>
      <c r="M574" s="93">
        <f>IF(E574="","",VLOOKUP(E574,[1]PROJECTES!$C$14:$Z$5000,21,FALSE))</f>
        <v>43830</v>
      </c>
      <c r="N574" s="100">
        <v>8</v>
      </c>
      <c r="O574" s="72" t="s">
        <v>229</v>
      </c>
      <c r="P574" s="101">
        <v>0</v>
      </c>
      <c r="Q574" s="132" t="s">
        <v>360</v>
      </c>
      <c r="R574" s="102"/>
      <c r="S574" s="91"/>
    </row>
    <row r="575" spans="1:19" s="104" customFormat="1" ht="12.75" customHeight="1" x14ac:dyDescent="0.25">
      <c r="A575" s="121" t="s">
        <v>21</v>
      </c>
      <c r="B575" s="92" t="str">
        <f>IF(E575="","",VLOOKUP(E575,[1]PROJECTES!$C$14:$G$5000,2,FALSE))</f>
        <v>SITEL</v>
      </c>
      <c r="C575" s="121" t="s">
        <v>149</v>
      </c>
      <c r="D575" s="93" t="str">
        <f>IF(E575="","",VLOOKUP(E575,[1]PROJECTES!$C$14:$G$5000,5,FALSE))</f>
        <v>1 x Manguera COM CAP32 - PROTECCION ZiV</v>
      </c>
      <c r="E575" s="117">
        <v>5100</v>
      </c>
      <c r="F575" s="95"/>
      <c r="G575" s="96" t="str">
        <f>IF(E575="","",VLOOKUP(E575,[1]PROJECTES!$C$14:$G$5000,4,FALSE))</f>
        <v>TA</v>
      </c>
      <c r="H575" s="118" t="s">
        <v>21</v>
      </c>
      <c r="I575" s="97" t="str">
        <f>IF(H575="","",VLOOKUP(H575,BD!B$2:C$16,2,FALSE))</f>
        <v>P</v>
      </c>
      <c r="J575" s="98">
        <v>43494</v>
      </c>
      <c r="K575" s="135">
        <f t="shared" si="18"/>
        <v>5</v>
      </c>
      <c r="L575" s="99" t="str">
        <f t="shared" ca="1" si="19"/>
        <v>-</v>
      </c>
      <c r="M575" s="93">
        <f>IF(E575="","",VLOOKUP(E575,[1]PROJECTES!$C$14:$Z$5000,21,FALSE))</f>
        <v>43511</v>
      </c>
      <c r="N575" s="100">
        <v>0</v>
      </c>
      <c r="O575" s="72" t="s">
        <v>229</v>
      </c>
      <c r="P575" s="101">
        <v>10</v>
      </c>
      <c r="Q575" s="132" t="s">
        <v>51</v>
      </c>
      <c r="R575" s="131" t="s">
        <v>365</v>
      </c>
      <c r="S575" s="91"/>
    </row>
    <row r="576" spans="1:19" s="104" customFormat="1" ht="12.75" customHeight="1" x14ac:dyDescent="0.25">
      <c r="A576" s="121" t="s">
        <v>21</v>
      </c>
      <c r="B576" s="92" t="str">
        <f>IF(E576="","",VLOOKUP(E576,[1]PROJECTES!$C$14:$G$5000,2,FALSE))</f>
        <v>SITEL</v>
      </c>
      <c r="C576" s="121" t="s">
        <v>337</v>
      </c>
      <c r="D576" s="93" t="str">
        <f>IF(E576="","",VLOOKUP(E576,[1]PROJECTES!$C$14:$G$5000,5,FALSE))</f>
        <v>CARG.BATERIAS PREMIUM v1.1</v>
      </c>
      <c r="E576" s="117">
        <v>5046</v>
      </c>
      <c r="F576" s="95"/>
      <c r="G576" s="96" t="str">
        <f>IF(E576="","",VLOOKUP(E576,[1]PROJECTES!$C$14:$G$5000,4,FALSE))</f>
        <v>OB</v>
      </c>
      <c r="H576" s="118" t="s">
        <v>595</v>
      </c>
      <c r="I576" s="97" t="str">
        <f>IF(H576="","",VLOOKUP(H576,BD!B$2:C$16,2,FALSE))</f>
        <v>E</v>
      </c>
      <c r="J576" s="98">
        <v>43494</v>
      </c>
      <c r="K576" s="135">
        <f t="shared" si="18"/>
        <v>5</v>
      </c>
      <c r="L576" s="99">
        <f t="shared" ca="1" si="19"/>
        <v>-124</v>
      </c>
      <c r="M576" s="93">
        <f>IF(E576="","",VLOOKUP(E576,[1]PROJECTES!$C$14:$Z$5000,21,FALSE))</f>
        <v>43496</v>
      </c>
      <c r="N576" s="100">
        <v>4</v>
      </c>
      <c r="O576" s="72" t="s">
        <v>229</v>
      </c>
      <c r="P576" s="101">
        <v>0</v>
      </c>
      <c r="Q576" s="132" t="s">
        <v>51</v>
      </c>
      <c r="R576" s="131" t="s">
        <v>365</v>
      </c>
      <c r="S576" s="91"/>
    </row>
    <row r="577" spans="1:19" s="104" customFormat="1" ht="12.75" customHeight="1" x14ac:dyDescent="0.25">
      <c r="A577" s="121" t="s">
        <v>21</v>
      </c>
      <c r="B577" s="92" t="str">
        <f>IF(E577="","",VLOOKUP(E577,[1]PROJECTES!$C$14:$G$5000,2,FALSE))</f>
        <v>SITEL</v>
      </c>
      <c r="C577" s="121" t="s">
        <v>337</v>
      </c>
      <c r="D577" s="93" t="str">
        <f>IF(E577="","",VLOOKUP(E577,[1]PROJECTES!$C$14:$G$5000,5,FALSE))</f>
        <v>TD MASTER S.E. PINA v1.0</v>
      </c>
      <c r="E577" s="117">
        <v>5047</v>
      </c>
      <c r="F577" s="95"/>
      <c r="G577" s="96" t="str">
        <f>IF(E577="","",VLOOKUP(E577,[1]PROJECTES!$C$14:$G$5000,4,FALSE))</f>
        <v>OB</v>
      </c>
      <c r="H577" s="118" t="s">
        <v>595</v>
      </c>
      <c r="I577" s="97" t="str">
        <f>IF(H577="","",VLOOKUP(H577,BD!B$2:C$16,2,FALSE))</f>
        <v>E</v>
      </c>
      <c r="J577" s="98">
        <v>43494</v>
      </c>
      <c r="K577" s="135">
        <f t="shared" si="18"/>
        <v>5</v>
      </c>
      <c r="L577" s="99">
        <f t="shared" ca="1" si="19"/>
        <v>-124</v>
      </c>
      <c r="M577" s="93">
        <f>IF(E577="","",VLOOKUP(E577,[1]PROJECTES!$C$14:$Z$5000,21,FALSE))</f>
        <v>43496</v>
      </c>
      <c r="N577" s="100">
        <v>0</v>
      </c>
      <c r="O577" s="72" t="s">
        <v>229</v>
      </c>
      <c r="P577" s="101">
        <v>45</v>
      </c>
      <c r="Q577" s="132" t="s">
        <v>51</v>
      </c>
      <c r="R577" s="131" t="s">
        <v>365</v>
      </c>
      <c r="S577" s="91"/>
    </row>
    <row r="578" spans="1:19" s="104" customFormat="1" ht="12.75" customHeight="1" x14ac:dyDescent="0.25">
      <c r="A578" s="121" t="s">
        <v>21</v>
      </c>
      <c r="B578" s="92" t="str">
        <f>IF(E578="","",VLOOKUP(E578,[1]PROJECTES!$C$14:$G$5000,2,FALSE))</f>
        <v>SITEL</v>
      </c>
      <c r="C578" s="121" t="s">
        <v>337</v>
      </c>
      <c r="D578" s="93" t="str">
        <f>IF(E578="","",VLOOKUP(E578,[1]PROJECTES!$C$14:$G$5000,5,FALSE))</f>
        <v>TD MASTER S.E. PINA v1.0</v>
      </c>
      <c r="E578" s="117">
        <v>5047</v>
      </c>
      <c r="F578" s="95"/>
      <c r="G578" s="96" t="str">
        <f>IF(E578="","",VLOOKUP(E578,[1]PROJECTES!$C$14:$G$5000,4,FALSE))</f>
        <v>OB</v>
      </c>
      <c r="H578" s="118" t="s">
        <v>595</v>
      </c>
      <c r="I578" s="97" t="str">
        <f>IF(H578="","",VLOOKUP(H578,BD!B$2:C$16,2,FALSE))</f>
        <v>E</v>
      </c>
      <c r="J578" s="98">
        <v>43494</v>
      </c>
      <c r="K578" s="135">
        <f t="shared" si="18"/>
        <v>5</v>
      </c>
      <c r="L578" s="99">
        <f t="shared" ca="1" si="19"/>
        <v>-124</v>
      </c>
      <c r="M578" s="93">
        <f>IF(E578="","",VLOOKUP(E578,[1]PROJECTES!$C$14:$Z$5000,21,FALSE))</f>
        <v>43496</v>
      </c>
      <c r="N578" s="100">
        <v>0</v>
      </c>
      <c r="O578" s="72" t="s">
        <v>229</v>
      </c>
      <c r="P578" s="101">
        <v>15</v>
      </c>
      <c r="Q578" s="132" t="s">
        <v>51</v>
      </c>
      <c r="R578" s="131" t="s">
        <v>615</v>
      </c>
      <c r="S578" s="91"/>
    </row>
    <row r="579" spans="1:19" s="104" customFormat="1" ht="12.75" customHeight="1" x14ac:dyDescent="0.25">
      <c r="A579" s="121" t="s">
        <v>21</v>
      </c>
      <c r="B579" s="92" t="str">
        <f>IF(E579="","",VLOOKUP(E579,[1]PROJECTES!$C$14:$G$5000,2,FALSE))</f>
        <v>SITEL</v>
      </c>
      <c r="C579" s="121" t="s">
        <v>181</v>
      </c>
      <c r="D579" s="93" t="str">
        <f>IF(E579="","",VLOOKUP(E579,[1]PROJECTES!$C$14:$G$5000,5,FALSE))</f>
        <v>GESTIO DE MAGATZEM</v>
      </c>
      <c r="E579" s="117" t="s">
        <v>305</v>
      </c>
      <c r="F579" s="95"/>
      <c r="G579" s="96" t="str">
        <f>IF(E579="","",VLOOKUP(E579,[1]PROJECTES!$C$14:$G$5000,4,FALSE))</f>
        <v>OB</v>
      </c>
      <c r="H579" s="118" t="s">
        <v>21</v>
      </c>
      <c r="I579" s="97" t="str">
        <f>IF(H579="","",VLOOKUP(H579,BD!B$2:C$16,2,FALSE))</f>
        <v>P</v>
      </c>
      <c r="J579" s="98">
        <v>43494</v>
      </c>
      <c r="K579" s="135">
        <f t="shared" si="18"/>
        <v>5</v>
      </c>
      <c r="L579" s="99">
        <f t="shared" ca="1" si="19"/>
        <v>210</v>
      </c>
      <c r="M579" s="93">
        <f>IF(E579="","",VLOOKUP(E579,[1]PROJECTES!$C$14:$Z$5000,21,FALSE))</f>
        <v>43830</v>
      </c>
      <c r="N579" s="100">
        <v>0</v>
      </c>
      <c r="O579" s="72" t="s">
        <v>229</v>
      </c>
      <c r="P579" s="101">
        <v>45</v>
      </c>
      <c r="Q579" s="132" t="s">
        <v>49</v>
      </c>
      <c r="R579" s="102" t="s">
        <v>597</v>
      </c>
      <c r="S579" s="91"/>
    </row>
    <row r="580" spans="1:19" s="104" customFormat="1" ht="12.75" customHeight="1" x14ac:dyDescent="0.25">
      <c r="A580" s="121" t="s">
        <v>21</v>
      </c>
      <c r="B580" s="92" t="str">
        <f>IF(E580="","",VLOOKUP(E580,[1]PROJECTES!$C$14:$G$5000,2,FALSE))</f>
        <v>SITEL</v>
      </c>
      <c r="C580" s="121" t="s">
        <v>181</v>
      </c>
      <c r="D580" s="93" t="str">
        <f>IF(E580="","",VLOOKUP(E580,[1]PROJECTES!$C$14:$G$5000,5,FALSE))</f>
        <v>AFERS EMPRESA</v>
      </c>
      <c r="E580" s="117" t="s">
        <v>315</v>
      </c>
      <c r="F580" s="95"/>
      <c r="G580" s="96" t="str">
        <f>IF(E580="","",VLOOKUP(E580,[1]PROJECTES!$C$14:$G$5000,4,FALSE))</f>
        <v>OB</v>
      </c>
      <c r="H580" s="118" t="s">
        <v>21</v>
      </c>
      <c r="I580" s="97" t="str">
        <f>IF(H580="","",VLOOKUP(H580,BD!B$2:C$16,2,FALSE))</f>
        <v>P</v>
      </c>
      <c r="J580" s="98">
        <v>43494</v>
      </c>
      <c r="K580" s="135">
        <f t="shared" si="18"/>
        <v>5</v>
      </c>
      <c r="L580" s="99">
        <f t="shared" ca="1" si="19"/>
        <v>210</v>
      </c>
      <c r="M580" s="93">
        <f>IF(E580="","",VLOOKUP(E580,[1]PROJECTES!$C$14:$Z$5000,21,FALSE))</f>
        <v>43830</v>
      </c>
      <c r="N580" s="100">
        <v>0</v>
      </c>
      <c r="O580" s="72" t="s">
        <v>229</v>
      </c>
      <c r="P580" s="101">
        <v>30</v>
      </c>
      <c r="Q580" s="132" t="s">
        <v>49</v>
      </c>
      <c r="R580" s="102" t="s">
        <v>598</v>
      </c>
      <c r="S580" s="91"/>
    </row>
    <row r="581" spans="1:19" s="104" customFormat="1" ht="12.75" customHeight="1" x14ac:dyDescent="0.25">
      <c r="A581" s="121" t="s">
        <v>21</v>
      </c>
      <c r="B581" s="92" t="str">
        <f>IF(E581="","",VLOOKUP(E581,[1]PROJECTES!$C$14:$G$5000,2,FALSE))</f>
        <v>SITEL</v>
      </c>
      <c r="C581" s="121" t="s">
        <v>74</v>
      </c>
      <c r="D581" s="93" t="str">
        <f>IF(E581="","",VLOOKUP(E581,[1]PROJECTES!$C$14:$G$5000,5,FALSE))</f>
        <v>30 x CES-48 CAP32 v2.5</v>
      </c>
      <c r="E581" s="117">
        <v>4911</v>
      </c>
      <c r="F581" s="95"/>
      <c r="G581" s="96" t="str">
        <f>IF(E581="","",VLOOKUP(E581,[1]PROJECTES!$C$14:$G$5000,4,FALSE))</f>
        <v>TA</v>
      </c>
      <c r="H581" s="118" t="s">
        <v>21</v>
      </c>
      <c r="I581" s="97" t="str">
        <f>IF(H581="","",VLOOKUP(H581,BD!B$2:C$16,2,FALSE))</f>
        <v>P</v>
      </c>
      <c r="J581" s="98">
        <v>43494</v>
      </c>
      <c r="K581" s="135">
        <f t="shared" si="18"/>
        <v>5</v>
      </c>
      <c r="L581" s="99" t="str">
        <f t="shared" ca="1" si="19"/>
        <v>-</v>
      </c>
      <c r="M581" s="93">
        <f>IF(E581="","",VLOOKUP(E581,[1]PROJECTES!$C$14:$Z$5000,21,FALSE))</f>
        <v>43495</v>
      </c>
      <c r="N581" s="100">
        <v>2</v>
      </c>
      <c r="O581" s="72" t="s">
        <v>229</v>
      </c>
      <c r="P581" s="101">
        <v>50</v>
      </c>
      <c r="Q581" s="132" t="s">
        <v>65</v>
      </c>
      <c r="R581" s="131" t="s">
        <v>599</v>
      </c>
      <c r="S581" s="91"/>
    </row>
    <row r="582" spans="1:19" s="104" customFormat="1" ht="12.75" customHeight="1" x14ac:dyDescent="0.25">
      <c r="A582" s="121" t="s">
        <v>21</v>
      </c>
      <c r="B582" s="92" t="str">
        <f>IF(E582="","",VLOOKUP(E582,[1]PROJECTES!$C$14:$G$5000,2,FALSE))</f>
        <v>SITEL</v>
      </c>
      <c r="C582" s="121" t="s">
        <v>74</v>
      </c>
      <c r="D582" s="93" t="str">
        <f>IF(E582="","",VLOOKUP(E582,[1]PROJECTES!$C$14:$G$5000,5,FALSE))</f>
        <v>75 x CPU CAP32 v2,0</v>
      </c>
      <c r="E582" s="117">
        <v>4910</v>
      </c>
      <c r="F582" s="95"/>
      <c r="G582" s="96" t="str">
        <f>IF(E582="","",VLOOKUP(E582,[1]PROJECTES!$C$14:$G$5000,4,FALSE))</f>
        <v>TA</v>
      </c>
      <c r="H582" s="118" t="s">
        <v>21</v>
      </c>
      <c r="I582" s="97" t="str">
        <f>IF(H582="","",VLOOKUP(H582,BD!B$2:C$16,2,FALSE))</f>
        <v>P</v>
      </c>
      <c r="J582" s="98">
        <v>43494</v>
      </c>
      <c r="K582" s="135">
        <f t="shared" si="18"/>
        <v>5</v>
      </c>
      <c r="L582" s="99" t="str">
        <f t="shared" ca="1" si="19"/>
        <v>-</v>
      </c>
      <c r="M582" s="93">
        <f>IF(E582="","",VLOOKUP(E582,[1]PROJECTES!$C$14:$Z$5000,21,FALSE))</f>
        <v>43500</v>
      </c>
      <c r="N582" s="100">
        <v>2</v>
      </c>
      <c r="O582" s="72" t="s">
        <v>229</v>
      </c>
      <c r="P582" s="101">
        <v>5</v>
      </c>
      <c r="Q582" s="132" t="s">
        <v>65</v>
      </c>
      <c r="R582" s="131" t="s">
        <v>451</v>
      </c>
      <c r="S582" s="91"/>
    </row>
    <row r="583" spans="1:19" s="104" customFormat="1" ht="12.75" customHeight="1" x14ac:dyDescent="0.25">
      <c r="A583" s="121" t="s">
        <v>21</v>
      </c>
      <c r="B583" s="92" t="str">
        <f>IF(E583="","",VLOOKUP(E583,[1]PROJECTES!$C$14:$G$5000,2,FALSE))</f>
        <v>SITEL</v>
      </c>
      <c r="C583" s="121" t="s">
        <v>74</v>
      </c>
      <c r="D583" s="93" t="str">
        <f>IF(E583="","",VLOOKUP(E583,[1]PROJECTES!$C$14:$G$5000,5,FALSE))</f>
        <v>40 x RTU CAP32-48 v2.5</v>
      </c>
      <c r="E583" s="117">
        <v>4909</v>
      </c>
      <c r="F583" s="95"/>
      <c r="G583" s="96" t="str">
        <f>IF(E583="","",VLOOKUP(E583,[1]PROJECTES!$C$14:$G$5000,4,FALSE))</f>
        <v>TA</v>
      </c>
      <c r="H583" s="118" t="s">
        <v>21</v>
      </c>
      <c r="I583" s="97" t="str">
        <f>IF(H583="","",VLOOKUP(H583,BD!B$2:C$16,2,FALSE))</f>
        <v>P</v>
      </c>
      <c r="J583" s="98">
        <v>43494</v>
      </c>
      <c r="K583" s="135">
        <f t="shared" si="18"/>
        <v>5</v>
      </c>
      <c r="L583" s="99" t="str">
        <f t="shared" ca="1" si="19"/>
        <v>-</v>
      </c>
      <c r="M583" s="93">
        <f>IF(E583="","",VLOOKUP(E583,[1]PROJECTES!$C$14:$Z$5000,21,FALSE))</f>
        <v>43500</v>
      </c>
      <c r="N583" s="100">
        <v>1</v>
      </c>
      <c r="O583" s="72" t="s">
        <v>229</v>
      </c>
      <c r="P583" s="101">
        <v>0</v>
      </c>
      <c r="Q583" s="132" t="s">
        <v>51</v>
      </c>
      <c r="R583" s="131" t="s">
        <v>365</v>
      </c>
      <c r="S583" s="91"/>
    </row>
    <row r="584" spans="1:19" s="104" customFormat="1" ht="12.75" customHeight="1" x14ac:dyDescent="0.25">
      <c r="A584" s="121" t="s">
        <v>21</v>
      </c>
      <c r="B584" s="92" t="str">
        <f>IF(E584="","",VLOOKUP(E584,[1]PROJECTES!$C$14:$G$5000,2,FALSE))</f>
        <v>SITEL</v>
      </c>
      <c r="C584" s="121" t="s">
        <v>74</v>
      </c>
      <c r="D584" s="93" t="str">
        <f>IF(E584="","",VLOOKUP(E584,[1]PROJECTES!$C$14:$G$5000,5,FALSE))</f>
        <v>40 x RTU CAP32-48 v2.5</v>
      </c>
      <c r="E584" s="117">
        <v>4909</v>
      </c>
      <c r="F584" s="95"/>
      <c r="G584" s="96" t="str">
        <f>IF(E584="","",VLOOKUP(E584,[1]PROJECTES!$C$14:$G$5000,4,FALSE))</f>
        <v>TA</v>
      </c>
      <c r="H584" s="118" t="s">
        <v>21</v>
      </c>
      <c r="I584" s="97" t="str">
        <f>IF(H584="","",VLOOKUP(H584,BD!B$2:C$16,2,FALSE))</f>
        <v>P</v>
      </c>
      <c r="J584" s="98">
        <v>43494</v>
      </c>
      <c r="K584" s="135">
        <f t="shared" si="18"/>
        <v>5</v>
      </c>
      <c r="L584" s="99" t="str">
        <f t="shared" ca="1" si="19"/>
        <v>-</v>
      </c>
      <c r="M584" s="93">
        <f>IF(E584="","",VLOOKUP(E584,[1]PROJECTES!$C$14:$Z$5000,21,FALSE))</f>
        <v>43500</v>
      </c>
      <c r="N584" s="100">
        <v>0</v>
      </c>
      <c r="O584" s="72" t="s">
        <v>229</v>
      </c>
      <c r="P584" s="101">
        <v>20</v>
      </c>
      <c r="Q584" s="132" t="s">
        <v>49</v>
      </c>
      <c r="R584" s="131" t="s">
        <v>600</v>
      </c>
      <c r="S584" s="91"/>
    </row>
    <row r="585" spans="1:19" s="104" customFormat="1" ht="12.75" customHeight="1" x14ac:dyDescent="0.25">
      <c r="A585" s="121" t="s">
        <v>21</v>
      </c>
      <c r="B585" s="92" t="str">
        <f>IF(E585="","",VLOOKUP(E585,[1]PROJECTES!$C$14:$G$5000,2,FALSE))</f>
        <v>SITEL</v>
      </c>
      <c r="C585" s="121" t="s">
        <v>181</v>
      </c>
      <c r="D585" s="93" t="str">
        <f>IF(E585="","",VLOOKUP(E585,[1]PROJECTES!$C$14:$G$5000,5,FALSE))</f>
        <v>GESTIO DE MAGATZEM</v>
      </c>
      <c r="E585" s="117" t="s">
        <v>305</v>
      </c>
      <c r="F585" s="95"/>
      <c r="G585" s="96" t="str">
        <f>IF(E585="","",VLOOKUP(E585,[1]PROJECTES!$C$14:$G$5000,4,FALSE))</f>
        <v>OB</v>
      </c>
      <c r="H585" s="118" t="s">
        <v>21</v>
      </c>
      <c r="I585" s="97" t="str">
        <f>IF(H585="","",VLOOKUP(H585,BD!B$2:C$16,2,FALSE))</f>
        <v>P</v>
      </c>
      <c r="J585" s="98">
        <v>43494</v>
      </c>
      <c r="K585" s="135">
        <f t="shared" ref="K585:K648" si="20">IF(J585="","",WEEKNUM(J585,2)-0)</f>
        <v>5</v>
      </c>
      <c r="L585" s="99">
        <f t="shared" ref="L585:L648" ca="1" si="21">IF(M585="","-",IF(G585="TA","-",+M585-TODAY()))</f>
        <v>210</v>
      </c>
      <c r="M585" s="93">
        <f>IF(E585="","",VLOOKUP(E585,[1]PROJECTES!$C$14:$Z$5000,21,FALSE))</f>
        <v>43830</v>
      </c>
      <c r="N585" s="100">
        <v>0</v>
      </c>
      <c r="O585" s="72" t="s">
        <v>229</v>
      </c>
      <c r="P585" s="101">
        <v>20</v>
      </c>
      <c r="Q585" s="132" t="s">
        <v>49</v>
      </c>
      <c r="R585" s="102" t="s">
        <v>601</v>
      </c>
      <c r="S585" s="91"/>
    </row>
    <row r="586" spans="1:19" s="104" customFormat="1" ht="12.75" customHeight="1" x14ac:dyDescent="0.25">
      <c r="A586" s="121" t="s">
        <v>12</v>
      </c>
      <c r="B586" s="92" t="str">
        <f>IF(E586="","",VLOOKUP(E586,[1]PROJECTES!$C$14:$G$5000,2,FALSE))</f>
        <v>ELECON</v>
      </c>
      <c r="C586" s="121" t="s">
        <v>92</v>
      </c>
      <c r="D586" s="93" t="str">
        <f>IF(E586="","",VLOOKUP(E586,[1]PROJECTES!$C$14:$G$5000,5,FALSE))</f>
        <v>RTU S.E. CONIL v2.0</v>
      </c>
      <c r="E586" s="117">
        <v>4982</v>
      </c>
      <c r="F586" s="95"/>
      <c r="G586" s="96" t="str">
        <f>IF(E586="","",VLOOKUP(E586,[1]PROJECTES!$C$14:$G$5000,4,FALSE))</f>
        <v>OB</v>
      </c>
      <c r="H586" s="118" t="s">
        <v>17</v>
      </c>
      <c r="I586" s="97" t="str">
        <f>IF(H586="","",VLOOKUP(H586,BD!B$2:C$16,2,FALSE))</f>
        <v>E</v>
      </c>
      <c r="J586" s="98">
        <v>43565</v>
      </c>
      <c r="K586" s="135">
        <f t="shared" si="20"/>
        <v>15</v>
      </c>
      <c r="L586" s="99">
        <f t="shared" ca="1" si="21"/>
        <v>-193</v>
      </c>
      <c r="M586" s="93">
        <f>IF(E586="","",VLOOKUP(E586,[1]PROJECTES!$C$14:$Z$5000,21,FALSE))</f>
        <v>43427</v>
      </c>
      <c r="N586" s="100">
        <v>6</v>
      </c>
      <c r="O586" s="72" t="s">
        <v>229</v>
      </c>
      <c r="P586" s="101">
        <v>0</v>
      </c>
      <c r="Q586" s="132" t="s">
        <v>34</v>
      </c>
      <c r="R586" s="168" t="s">
        <v>1478</v>
      </c>
      <c r="S586" s="91"/>
    </row>
    <row r="587" spans="1:19" s="104" customFormat="1" ht="12.75" customHeight="1" x14ac:dyDescent="0.25">
      <c r="A587" s="121" t="s">
        <v>12</v>
      </c>
      <c r="B587" s="92" t="str">
        <f>IF(E587="","",VLOOKUP(E587,[1]PROJECTES!$C$14:$G$5000,2,FALSE))</f>
        <v>ELECON</v>
      </c>
      <c r="C587" s="121" t="s">
        <v>92</v>
      </c>
      <c r="D587" s="93" t="str">
        <f>IF(E587="","",VLOOKUP(E587,[1]PROJECTES!$C$14:$G$5000,5,FALSE))</f>
        <v>RTU S.E. CONIL v2.0</v>
      </c>
      <c r="E587" s="117">
        <v>4982</v>
      </c>
      <c r="F587" s="95"/>
      <c r="G587" s="96" t="str">
        <f>IF(E587="","",VLOOKUP(E587,[1]PROJECTES!$C$14:$G$5000,4,FALSE))</f>
        <v>OB</v>
      </c>
      <c r="H587" s="118" t="s">
        <v>17</v>
      </c>
      <c r="I587" s="97" t="str">
        <f>IF(H587="","",VLOOKUP(H587,BD!B$2:C$16,2,FALSE))</f>
        <v>E</v>
      </c>
      <c r="J587" s="98">
        <v>43566</v>
      </c>
      <c r="K587" s="135">
        <f t="shared" si="20"/>
        <v>15</v>
      </c>
      <c r="L587" s="99">
        <f t="shared" ca="1" si="21"/>
        <v>-193</v>
      </c>
      <c r="M587" s="93">
        <f>IF(E587="","",VLOOKUP(E587,[1]PROJECTES!$C$14:$Z$5000,21,FALSE))</f>
        <v>43427</v>
      </c>
      <c r="N587" s="100">
        <v>5</v>
      </c>
      <c r="O587" s="72" t="s">
        <v>229</v>
      </c>
      <c r="P587" s="101">
        <v>30</v>
      </c>
      <c r="Q587" s="132" t="s">
        <v>34</v>
      </c>
      <c r="R587" s="102" t="s">
        <v>1478</v>
      </c>
      <c r="S587" s="91"/>
    </row>
    <row r="588" spans="1:19" s="104" customFormat="1" ht="12.75" customHeight="1" x14ac:dyDescent="0.25">
      <c r="A588" s="121"/>
      <c r="B588" s="92" t="str">
        <f>IF(E588="","",VLOOKUP(E588,[1]PROJECTES!$C$14:$G$5000,2,FALSE))</f>
        <v>SITEL</v>
      </c>
      <c r="C588" s="121" t="s">
        <v>92</v>
      </c>
      <c r="D588" s="93" t="str">
        <f>IF(E588="","",VLOOKUP(E588,[1]PROJECTES!$C$14:$G$5000,5,FALSE))</f>
        <v>PENDENT D'ASSIGNAR</v>
      </c>
      <c r="E588" s="117" t="s">
        <v>278</v>
      </c>
      <c r="F588" s="95"/>
      <c r="G588" s="96" t="str">
        <f>IF(E588="","",VLOOKUP(E588,[1]PROJECTES!$C$14:$G$5000,4,FALSE))</f>
        <v>OB</v>
      </c>
      <c r="H588" s="118" t="s">
        <v>17</v>
      </c>
      <c r="I588" s="97" t="str">
        <f>IF(H588="","",VLOOKUP(H588,BD!B$2:C$16,2,FALSE))</f>
        <v>E</v>
      </c>
      <c r="J588" s="98">
        <v>43579</v>
      </c>
      <c r="K588" s="135">
        <f t="shared" si="20"/>
        <v>17</v>
      </c>
      <c r="L588" s="99">
        <f t="shared" ca="1" si="21"/>
        <v>210</v>
      </c>
      <c r="M588" s="93">
        <f>IF(E588="","",VLOOKUP(E588,[1]PROJECTES!$C$14:$Z$5000,21,FALSE))</f>
        <v>43830</v>
      </c>
      <c r="N588" s="100">
        <v>1</v>
      </c>
      <c r="O588" s="72" t="s">
        <v>229</v>
      </c>
      <c r="P588" s="101"/>
      <c r="Q588" s="132" t="s">
        <v>34</v>
      </c>
      <c r="R588" s="168" t="s">
        <v>1593</v>
      </c>
      <c r="S588" s="91"/>
    </row>
    <row r="589" spans="1:19" s="104" customFormat="1" ht="12.75" customHeight="1" x14ac:dyDescent="0.25">
      <c r="A589" s="121"/>
      <c r="B589" s="92" t="str">
        <f>IF(E589="","",VLOOKUP(E589,[1]PROJECTES!$C$14:$G$5000,2,FALSE))</f>
        <v>SITEL</v>
      </c>
      <c r="C589" s="121" t="s">
        <v>92</v>
      </c>
      <c r="D589" s="93" t="str">
        <f>IF(E589="","",VLOOKUP(E589,[1]PROJECTES!$C$14:$G$5000,5,FALSE))</f>
        <v>PENDENT D'ASSIGNAR</v>
      </c>
      <c r="E589" s="117" t="s">
        <v>278</v>
      </c>
      <c r="F589" s="95"/>
      <c r="G589" s="96" t="str">
        <f>IF(E589="","",VLOOKUP(E589,[1]PROJECTES!$C$14:$G$5000,4,FALSE))</f>
        <v>OB</v>
      </c>
      <c r="H589" s="118" t="s">
        <v>17</v>
      </c>
      <c r="I589" s="97" t="str">
        <f>IF(H589="","",VLOOKUP(H589,BD!B$2:C$16,2,FALSE))</f>
        <v>E</v>
      </c>
      <c r="J589" s="98">
        <v>43581</v>
      </c>
      <c r="K589" s="135">
        <f t="shared" si="20"/>
        <v>17</v>
      </c>
      <c r="L589" s="99">
        <f t="shared" ca="1" si="21"/>
        <v>210</v>
      </c>
      <c r="M589" s="93">
        <f>IF(E589="","",VLOOKUP(E589,[1]PROJECTES!$C$14:$Z$5000,21,FALSE))</f>
        <v>43830</v>
      </c>
      <c r="N589" s="100"/>
      <c r="O589" s="72" t="s">
        <v>229</v>
      </c>
      <c r="P589" s="101">
        <v>15</v>
      </c>
      <c r="Q589" s="132" t="s">
        <v>34</v>
      </c>
      <c r="R589" s="168" t="s">
        <v>1593</v>
      </c>
      <c r="S589" s="91"/>
    </row>
    <row r="590" spans="1:19" s="104" customFormat="1" ht="12.75" customHeight="1" x14ac:dyDescent="0.25">
      <c r="A590" s="121" t="s">
        <v>47</v>
      </c>
      <c r="B590" s="92" t="str">
        <f>IF(E590="","",VLOOKUP(E590,[1]PROJECTES!$C$14:$G$5000,2,FALSE))</f>
        <v>MOELCU</v>
      </c>
      <c r="C590" s="121" t="s">
        <v>74</v>
      </c>
      <c r="D590" s="93" t="str">
        <f>IF(E590="","",VLOOKUP(E590,[1]PROJECTES!$C$14:$G$5000,5,FALSE))</f>
        <v>CC SCADA TEDIS.Net BERMEJALES v2.0</v>
      </c>
      <c r="E590" s="117">
        <v>5058</v>
      </c>
      <c r="F590" s="95"/>
      <c r="G590" s="96" t="str">
        <f>IF(E590="","",VLOOKUP(E590,[1]PROJECTES!$C$14:$G$5000,4,FALSE))</f>
        <v>OB</v>
      </c>
      <c r="H590" s="118" t="s">
        <v>47</v>
      </c>
      <c r="I590" s="97" t="str">
        <f>IF(H590="","",VLOOKUP(H590,BD!B$2:C$16,2,FALSE))</f>
        <v>E</v>
      </c>
      <c r="J590" s="98">
        <v>43494</v>
      </c>
      <c r="K590" s="135">
        <f t="shared" si="20"/>
        <v>5</v>
      </c>
      <c r="L590" s="99">
        <f t="shared" ca="1" si="21"/>
        <v>-158</v>
      </c>
      <c r="M590" s="93">
        <f>IF(E590="","",VLOOKUP(E590,[1]PROJECTES!$C$14:$Z$5000,21,FALSE))</f>
        <v>43462</v>
      </c>
      <c r="N590" s="100">
        <v>8</v>
      </c>
      <c r="O590" s="72" t="s">
        <v>229</v>
      </c>
      <c r="P590" s="101">
        <v>0</v>
      </c>
      <c r="Q590" s="132" t="s">
        <v>59</v>
      </c>
      <c r="R590" s="131" t="s">
        <v>619</v>
      </c>
      <c r="S590" s="91"/>
    </row>
    <row r="591" spans="1:19" s="104" customFormat="1" ht="12.75" customHeight="1" x14ac:dyDescent="0.25">
      <c r="A591" s="121" t="s">
        <v>44</v>
      </c>
      <c r="B591" s="92" t="str">
        <f>IF(E591="","",VLOOKUP(E591,[1]PROJECTES!$C$14:$G$5000,2,FALSE))</f>
        <v>UDESA</v>
      </c>
      <c r="C591" s="121" t="s">
        <v>194</v>
      </c>
      <c r="D591" s="93" t="str">
        <f>IF(E591="","",VLOOKUP(E591,[1]PROJECTES!$C$14:$G$5000,5,FALSE))</f>
        <v>Instal.lacio i PEM CSSat UDESA v12.0</v>
      </c>
      <c r="E591" s="117">
        <v>5096</v>
      </c>
      <c r="F591" s="95"/>
      <c r="G591" s="96" t="str">
        <f>IF(E591="","",VLOOKUP(E591,[1]PROJECTES!$C$14:$G$5000,4,FALSE))</f>
        <v>TA</v>
      </c>
      <c r="H591" s="118" t="s">
        <v>44</v>
      </c>
      <c r="I591" s="97" t="str">
        <f>IF(H591="","",VLOOKUP(H591,BD!B$2:C$16,2,FALSE))</f>
        <v>E</v>
      </c>
      <c r="J591" s="98">
        <v>43494</v>
      </c>
      <c r="K591" s="135">
        <f t="shared" si="20"/>
        <v>5</v>
      </c>
      <c r="L591" s="99" t="str">
        <f t="shared" ca="1" si="21"/>
        <v>-</v>
      </c>
      <c r="M591" s="93">
        <f>IF(E591="","",VLOOKUP(E591,[1]PROJECTES!$C$14:$Z$5000,21,FALSE))</f>
        <v>43496</v>
      </c>
      <c r="N591" s="100">
        <v>1</v>
      </c>
      <c r="O591" s="72" t="s">
        <v>229</v>
      </c>
      <c r="P591" s="101">
        <v>0</v>
      </c>
      <c r="Q591" s="132" t="s">
        <v>59</v>
      </c>
      <c r="R591" s="131" t="s">
        <v>855</v>
      </c>
      <c r="S591" s="91"/>
    </row>
    <row r="592" spans="1:19" s="104" customFormat="1" ht="12.75" customHeight="1" x14ac:dyDescent="0.25">
      <c r="A592" s="121"/>
      <c r="B592" s="92" t="str">
        <f>IF(E592="","",VLOOKUP(E592,[1]PROJECTES!$C$14:$G$5000,2,FALSE))</f>
        <v>SITEL</v>
      </c>
      <c r="C592" s="121"/>
      <c r="D592" s="93" t="str">
        <f>IF(E592="","",VLOOKUP(E592,[1]PROJECTES!$C$14:$G$5000,5,FALSE))</f>
        <v>PENDENT D'ASSIGNAR</v>
      </c>
      <c r="E592" s="117" t="s">
        <v>278</v>
      </c>
      <c r="F592" s="95"/>
      <c r="G592" s="96" t="str">
        <f>IF(E592="","",VLOOKUP(E592,[1]PROJECTES!$C$14:$G$5000,4,FALSE))</f>
        <v>OB</v>
      </c>
      <c r="H592" s="118" t="s">
        <v>44</v>
      </c>
      <c r="I592" s="97" t="str">
        <f>IF(H592="","",VLOOKUP(H592,BD!B$2:C$16,2,FALSE))</f>
        <v>E</v>
      </c>
      <c r="J592" s="98">
        <v>43494</v>
      </c>
      <c r="K592" s="135">
        <f t="shared" si="20"/>
        <v>5</v>
      </c>
      <c r="L592" s="99">
        <f t="shared" ca="1" si="21"/>
        <v>210</v>
      </c>
      <c r="M592" s="93">
        <f>IF(E592="","",VLOOKUP(E592,[1]PROJECTES!$C$14:$Z$5000,21,FALSE))</f>
        <v>43830</v>
      </c>
      <c r="N592" s="100"/>
      <c r="O592" s="72" t="s">
        <v>229</v>
      </c>
      <c r="P592" s="101"/>
      <c r="Q592" s="132"/>
      <c r="R592" s="102"/>
      <c r="S592" s="91"/>
    </row>
    <row r="593" spans="1:19" s="104" customFormat="1" ht="12.75" customHeight="1" x14ac:dyDescent="0.25">
      <c r="A593" s="121"/>
      <c r="B593" s="92" t="str">
        <f>IF(E593="","",VLOOKUP(E593,[1]PROJECTES!$C$14:$G$5000,2,FALSE))</f>
        <v>SITEL</v>
      </c>
      <c r="C593" s="121"/>
      <c r="D593" s="93" t="str">
        <f>IF(E593="","",VLOOKUP(E593,[1]PROJECTES!$C$14:$G$5000,5,FALSE))</f>
        <v>PENDENT D'ASSIGNAR</v>
      </c>
      <c r="E593" s="117" t="s">
        <v>278</v>
      </c>
      <c r="F593" s="95"/>
      <c r="G593" s="96" t="str">
        <f>IF(E593="","",VLOOKUP(E593,[1]PROJECTES!$C$14:$G$5000,4,FALSE))</f>
        <v>OB</v>
      </c>
      <c r="H593" s="118" t="s">
        <v>44</v>
      </c>
      <c r="I593" s="97" t="str">
        <f>IF(H593="","",VLOOKUP(H593,BD!B$2:C$16,2,FALSE))</f>
        <v>E</v>
      </c>
      <c r="J593" s="98">
        <v>43494</v>
      </c>
      <c r="K593" s="135">
        <f t="shared" si="20"/>
        <v>5</v>
      </c>
      <c r="L593" s="99">
        <f t="shared" ca="1" si="21"/>
        <v>210</v>
      </c>
      <c r="M593" s="93">
        <f>IF(E593="","",VLOOKUP(E593,[1]PROJECTES!$C$14:$Z$5000,21,FALSE))</f>
        <v>43830</v>
      </c>
      <c r="N593" s="100"/>
      <c r="O593" s="72" t="s">
        <v>229</v>
      </c>
      <c r="P593" s="101"/>
      <c r="Q593" s="132"/>
      <c r="R593" s="102"/>
      <c r="S593" s="91"/>
    </row>
    <row r="594" spans="1:19" s="104" customFormat="1" ht="12.75" customHeight="1" x14ac:dyDescent="0.25">
      <c r="A594" s="121"/>
      <c r="B594" s="92" t="str">
        <f>IF(E594="","",VLOOKUP(E594,[1]PROJECTES!$C$14:$G$5000,2,FALSE))</f>
        <v>SITEL</v>
      </c>
      <c r="C594" s="121"/>
      <c r="D594" s="93" t="str">
        <f>IF(E594="","",VLOOKUP(E594,[1]PROJECTES!$C$14:$G$5000,5,FALSE))</f>
        <v>PENDENT D'ASSIGNAR</v>
      </c>
      <c r="E594" s="117" t="s">
        <v>278</v>
      </c>
      <c r="F594" s="95"/>
      <c r="G594" s="96" t="str">
        <f>IF(E594="","",VLOOKUP(E594,[1]PROJECTES!$C$14:$G$5000,4,FALSE))</f>
        <v>OB</v>
      </c>
      <c r="H594" s="118" t="s">
        <v>44</v>
      </c>
      <c r="I594" s="97" t="str">
        <f>IF(H594="","",VLOOKUP(H594,BD!B$2:C$16,2,FALSE))</f>
        <v>E</v>
      </c>
      <c r="J594" s="98">
        <v>43494</v>
      </c>
      <c r="K594" s="135">
        <f t="shared" si="20"/>
        <v>5</v>
      </c>
      <c r="L594" s="99">
        <f t="shared" ca="1" si="21"/>
        <v>210</v>
      </c>
      <c r="M594" s="93">
        <f>IF(E594="","",VLOOKUP(E594,[1]PROJECTES!$C$14:$Z$5000,21,FALSE))</f>
        <v>43830</v>
      </c>
      <c r="N594" s="100"/>
      <c r="O594" s="72" t="s">
        <v>229</v>
      </c>
      <c r="P594" s="101"/>
      <c r="Q594" s="132"/>
      <c r="R594" s="102"/>
      <c r="S594" s="91"/>
    </row>
    <row r="595" spans="1:19" s="104" customFormat="1" ht="12.75" customHeight="1" x14ac:dyDescent="0.25">
      <c r="A595" s="121"/>
      <c r="B595" s="92" t="str">
        <f>IF(E595="","",VLOOKUP(E595,[1]PROJECTES!$C$14:$G$5000,2,FALSE))</f>
        <v>SITEL</v>
      </c>
      <c r="C595" s="121"/>
      <c r="D595" s="93" t="str">
        <f>IF(E595="","",VLOOKUP(E595,[1]PROJECTES!$C$14:$G$5000,5,FALSE))</f>
        <v>PENDENT D'ASSIGNAR</v>
      </c>
      <c r="E595" s="117" t="s">
        <v>278</v>
      </c>
      <c r="F595" s="95"/>
      <c r="G595" s="96" t="str">
        <f>IF(E595="","",VLOOKUP(E595,[1]PROJECTES!$C$14:$G$5000,4,FALSE))</f>
        <v>OB</v>
      </c>
      <c r="H595" s="118" t="s">
        <v>44</v>
      </c>
      <c r="I595" s="97" t="str">
        <f>IF(H595="","",VLOOKUP(H595,BD!B$2:C$16,2,FALSE))</f>
        <v>E</v>
      </c>
      <c r="J595" s="98">
        <v>43494</v>
      </c>
      <c r="K595" s="135">
        <f t="shared" si="20"/>
        <v>5</v>
      </c>
      <c r="L595" s="99">
        <f t="shared" ca="1" si="21"/>
        <v>210</v>
      </c>
      <c r="M595" s="93">
        <f>IF(E595="","",VLOOKUP(E595,[1]PROJECTES!$C$14:$Z$5000,21,FALSE))</f>
        <v>43830</v>
      </c>
      <c r="N595" s="100"/>
      <c r="O595" s="72" t="s">
        <v>229</v>
      </c>
      <c r="P595" s="101"/>
      <c r="Q595" s="132"/>
      <c r="R595" s="102"/>
      <c r="S595" s="91"/>
    </row>
    <row r="596" spans="1:19" s="104" customFormat="1" ht="12.75" customHeight="1" x14ac:dyDescent="0.25">
      <c r="A596" s="121" t="s">
        <v>44</v>
      </c>
      <c r="B596" s="92" t="str">
        <f>IF(E596="","",VLOOKUP(E596,[1]PROJECTES!$C$14:$G$5000,2,FALSE))</f>
        <v>SITEL</v>
      </c>
      <c r="C596" s="121" t="s">
        <v>181</v>
      </c>
      <c r="D596" s="93" t="str">
        <f>IF(E596="","",VLOOKUP(E596,[1]PROJECTES!$C$14:$G$5000,5,FALSE))</f>
        <v>AFERS EMPRESA</v>
      </c>
      <c r="E596" s="117" t="s">
        <v>283</v>
      </c>
      <c r="F596" s="95"/>
      <c r="G596" s="96" t="str">
        <f>IF(E596="","",VLOOKUP(E596,[1]PROJECTES!$C$14:$G$5000,4,FALSE))</f>
        <v>OB</v>
      </c>
      <c r="H596" s="118" t="s">
        <v>24</v>
      </c>
      <c r="I596" s="97" t="str">
        <f>IF(H596="","",VLOOKUP(H596,BD!B$2:C$16,2,FALSE))</f>
        <v>E</v>
      </c>
      <c r="J596" s="98">
        <v>43494</v>
      </c>
      <c r="K596" s="135">
        <f t="shared" si="20"/>
        <v>5</v>
      </c>
      <c r="L596" s="99">
        <f t="shared" ca="1" si="21"/>
        <v>210</v>
      </c>
      <c r="M596" s="93">
        <f>IF(E596="","",VLOOKUP(E596,[1]PROJECTES!$C$14:$Z$5000,21,FALSE))</f>
        <v>43830</v>
      </c>
      <c r="N596" s="100">
        <v>1</v>
      </c>
      <c r="O596" s="72" t="s">
        <v>229</v>
      </c>
      <c r="P596" s="101">
        <v>20</v>
      </c>
      <c r="Q596" s="132" t="s">
        <v>37</v>
      </c>
      <c r="R596" s="131" t="s">
        <v>628</v>
      </c>
      <c r="S596" s="91"/>
    </row>
    <row r="597" spans="1:19" s="104" customFormat="1" ht="12.75" customHeight="1" x14ac:dyDescent="0.25">
      <c r="A597" s="121" t="s">
        <v>24</v>
      </c>
      <c r="B597" s="92" t="str">
        <f>IF(E597="","",VLOOKUP(E597,[1]PROJECTES!$C$14:$G$5000,2,FALSE))</f>
        <v>SITEL</v>
      </c>
      <c r="C597" s="121" t="s">
        <v>106</v>
      </c>
      <c r="D597" s="93" t="str">
        <f>IF(E597="","",VLOOKUP(E597,[1]PROJECTES!$C$14:$G$5000,5,FALSE))</f>
        <v>FW CAP-PRX v7.0 VULNERABILITATS</v>
      </c>
      <c r="E597" s="117">
        <v>4424</v>
      </c>
      <c r="F597" s="95"/>
      <c r="G597" s="96" t="str">
        <f>IF(E597="","",VLOOKUP(E597,[1]PROJECTES!$C$14:$G$5000,4,FALSE))</f>
        <v>OB</v>
      </c>
      <c r="H597" s="118" t="s">
        <v>24</v>
      </c>
      <c r="I597" s="97" t="str">
        <f>IF(H597="","",VLOOKUP(H597,BD!B$2:C$16,2,FALSE))</f>
        <v>E</v>
      </c>
      <c r="J597" s="98">
        <v>43494</v>
      </c>
      <c r="K597" s="135">
        <f t="shared" si="20"/>
        <v>5</v>
      </c>
      <c r="L597" s="99">
        <f t="shared" ca="1" si="21"/>
        <v>-551</v>
      </c>
      <c r="M597" s="93">
        <f>IF(E597="","",VLOOKUP(E597,[1]PROJECTES!$C$14:$Z$5000,21,FALSE))</f>
        <v>43069</v>
      </c>
      <c r="N597" s="153">
        <v>6</v>
      </c>
      <c r="O597" s="72" t="s">
        <v>229</v>
      </c>
      <c r="P597" s="101">
        <v>20</v>
      </c>
      <c r="Q597" s="132" t="s">
        <v>15</v>
      </c>
      <c r="R597" s="131" t="s">
        <v>627</v>
      </c>
      <c r="S597" s="91"/>
    </row>
    <row r="598" spans="1:19" s="104" customFormat="1" ht="12.75" customHeight="1" x14ac:dyDescent="0.25">
      <c r="A598" s="121" t="s">
        <v>12</v>
      </c>
      <c r="B598" s="92" t="str">
        <f>IF(E598="","",VLOOKUP(E598,[1]PROJECTES!$C$14:$G$5000,2,FALSE))</f>
        <v>EMSA</v>
      </c>
      <c r="C598" s="121" t="s">
        <v>135</v>
      </c>
      <c r="D598" s="93" t="str">
        <f>IF(E598="","",VLOOKUP(E598,[1]PROJECTES!$C$14:$G$5000,5,FALSE))</f>
        <v>CC SCADA TEDIS.Net EMSA v3.0</v>
      </c>
      <c r="E598" s="117">
        <v>4946</v>
      </c>
      <c r="F598" s="95"/>
      <c r="G598" s="96" t="str">
        <f>IF(E598="","",VLOOKUP(E598,[1]PROJECTES!$C$14:$G$5000,4,FALSE))</f>
        <v>TA</v>
      </c>
      <c r="H598" s="118" t="s">
        <v>24</v>
      </c>
      <c r="I598" s="97" t="str">
        <f>IF(H598="","",VLOOKUP(H598,BD!B$2:C$16,2,FALSE))</f>
        <v>E</v>
      </c>
      <c r="J598" s="98">
        <v>43494</v>
      </c>
      <c r="K598" s="135">
        <f t="shared" si="20"/>
        <v>5</v>
      </c>
      <c r="L598" s="99" t="str">
        <f t="shared" ca="1" si="21"/>
        <v>-</v>
      </c>
      <c r="M598" s="93">
        <f>IF(E598="","",VLOOKUP(E598,[1]PROJECTES!$C$14:$Z$5000,21,FALSE))</f>
        <v>43544</v>
      </c>
      <c r="N598" s="100">
        <v>0</v>
      </c>
      <c r="O598" s="72" t="s">
        <v>229</v>
      </c>
      <c r="P598" s="101">
        <v>20</v>
      </c>
      <c r="Q598" s="132" t="s">
        <v>37</v>
      </c>
      <c r="R598" s="131" t="s">
        <v>629</v>
      </c>
      <c r="S598" s="91"/>
    </row>
    <row r="599" spans="1:19" s="104" customFormat="1" ht="12.75" customHeight="1" x14ac:dyDescent="0.25">
      <c r="A599" s="121" t="s">
        <v>12</v>
      </c>
      <c r="B599" s="92" t="str">
        <f>IF(E599="","",VLOOKUP(E599,[1]PROJECTES!$C$14:$G$5000,2,FALSE))</f>
        <v>SITEL</v>
      </c>
      <c r="C599" s="121" t="s">
        <v>181</v>
      </c>
      <c r="D599" s="93" t="str">
        <f>IF(E599="","",VLOOKUP(E599,[1]PROJECTES!$C$14:$G$5000,5,FALSE))</f>
        <v>DESENVOLUPAMENT SW TEDIS.Net, AutomationScriptService v1.49</v>
      </c>
      <c r="E599" s="117" t="s">
        <v>1358</v>
      </c>
      <c r="F599" s="95"/>
      <c r="G599" s="96" t="str">
        <f>IF(E599="","",VLOOKUP(E599,[1]PROJECTES!$C$14:$G$5000,4,FALSE))</f>
        <v>OB</v>
      </c>
      <c r="H599" s="118" t="s">
        <v>12</v>
      </c>
      <c r="I599" s="97" t="str">
        <f>IF(H599="","",VLOOKUP(H599,BD!B$2:C$16,2,FALSE))</f>
        <v>E</v>
      </c>
      <c r="J599" s="98">
        <v>43494</v>
      </c>
      <c r="K599" s="135">
        <f t="shared" si="20"/>
        <v>5</v>
      </c>
      <c r="L599" s="99">
        <f t="shared" ca="1" si="21"/>
        <v>-67</v>
      </c>
      <c r="M599" s="93">
        <f>IF(E599="","",VLOOKUP(E599,[1]PROJECTES!$C$14:$Z$5000,21,FALSE))</f>
        <v>43553</v>
      </c>
      <c r="N599" s="100">
        <v>4</v>
      </c>
      <c r="O599" s="72" t="s">
        <v>229</v>
      </c>
      <c r="P599" s="101">
        <v>0</v>
      </c>
      <c r="Q599" s="132" t="s">
        <v>15</v>
      </c>
      <c r="R599" s="131" t="s">
        <v>656</v>
      </c>
      <c r="S599" s="91"/>
    </row>
    <row r="600" spans="1:19" s="104" customFormat="1" ht="12.75" customHeight="1" x14ac:dyDescent="0.25">
      <c r="A600" s="121" t="s">
        <v>12</v>
      </c>
      <c r="B600" s="92" t="str">
        <f>IF(E600="","",VLOOKUP(E600,[1]PROJECTES!$C$14:$G$5000,2,FALSE))</f>
        <v>SITEL</v>
      </c>
      <c r="C600" s="121" t="s">
        <v>181</v>
      </c>
      <c r="D600" s="93" t="str">
        <f>IF(E600="","",VLOOKUP(E600,[1]PROJECTES!$C$14:$G$5000,5,FALSE))</f>
        <v>AFERS EMPRESA</v>
      </c>
      <c r="E600" s="117" t="s">
        <v>283</v>
      </c>
      <c r="F600" s="95"/>
      <c r="G600" s="96" t="str">
        <f>IF(E600="","",VLOOKUP(E600,[1]PROJECTES!$C$14:$G$5000,4,FALSE))</f>
        <v>OB</v>
      </c>
      <c r="H600" s="118" t="s">
        <v>12</v>
      </c>
      <c r="I600" s="97" t="str">
        <f>IF(H600="","",VLOOKUP(H600,BD!B$2:C$16,2,FALSE))</f>
        <v>E</v>
      </c>
      <c r="J600" s="98">
        <v>43494</v>
      </c>
      <c r="K600" s="135">
        <f t="shared" si="20"/>
        <v>5</v>
      </c>
      <c r="L600" s="99">
        <f t="shared" ca="1" si="21"/>
        <v>210</v>
      </c>
      <c r="M600" s="93">
        <f>IF(E600="","",VLOOKUP(E600,[1]PROJECTES!$C$14:$Z$5000,21,FALSE))</f>
        <v>43830</v>
      </c>
      <c r="N600" s="100">
        <v>1</v>
      </c>
      <c r="O600" s="72" t="s">
        <v>229</v>
      </c>
      <c r="P600" s="101">
        <v>30</v>
      </c>
      <c r="Q600" s="132" t="s">
        <v>336</v>
      </c>
      <c r="R600" s="131" t="s">
        <v>657</v>
      </c>
      <c r="S600" s="91"/>
    </row>
    <row r="601" spans="1:19" s="104" customFormat="1" ht="12.75" customHeight="1" x14ac:dyDescent="0.25">
      <c r="A601" s="121" t="s">
        <v>12</v>
      </c>
      <c r="B601" s="92" t="str">
        <f>IF(E601="","",VLOOKUP(E601,[1]PROJECTES!$C$14:$G$5000,2,FALSE))</f>
        <v>SITEL</v>
      </c>
      <c r="C601" s="121" t="s">
        <v>181</v>
      </c>
      <c r="D601" s="93" t="str">
        <f>IF(E601="","",VLOOKUP(E601,[1]PROJECTES!$C$14:$G$5000,5,FALSE))</f>
        <v>SOPORT DEPARTAMENT COMERCIAL</v>
      </c>
      <c r="E601" s="117" t="s">
        <v>343</v>
      </c>
      <c r="F601" s="95"/>
      <c r="G601" s="96" t="str">
        <f>IF(E601="","",VLOOKUP(E601,[1]PROJECTES!$C$14:$G$5000,4,FALSE))</f>
        <v>OB</v>
      </c>
      <c r="H601" s="118" t="s">
        <v>12</v>
      </c>
      <c r="I601" s="97" t="str">
        <f>IF(H601="","",VLOOKUP(H601,BD!B$2:C$16,2,FALSE))</f>
        <v>E</v>
      </c>
      <c r="J601" s="98">
        <v>43494</v>
      </c>
      <c r="K601" s="135">
        <f t="shared" si="20"/>
        <v>5</v>
      </c>
      <c r="L601" s="99">
        <f t="shared" ca="1" si="21"/>
        <v>210</v>
      </c>
      <c r="M601" s="93">
        <f>IF(E601="","",VLOOKUP(E601,[1]PROJECTES!$C$14:$Z$5000,21,FALSE))</f>
        <v>43830</v>
      </c>
      <c r="N601" s="100">
        <v>0</v>
      </c>
      <c r="O601" s="72" t="s">
        <v>229</v>
      </c>
      <c r="P601" s="101">
        <v>45</v>
      </c>
      <c r="Q601" s="132" t="s">
        <v>336</v>
      </c>
      <c r="R601" s="131" t="s">
        <v>659</v>
      </c>
      <c r="S601" s="91"/>
    </row>
    <row r="602" spans="1:19" s="104" customFormat="1" ht="12.75" customHeight="1" x14ac:dyDescent="0.25">
      <c r="A602" s="121" t="s">
        <v>12</v>
      </c>
      <c r="B602" s="92" t="str">
        <f>IF(E602="","",VLOOKUP(E602,[1]PROJECTES!$C$14:$G$5000,2,FALSE))</f>
        <v>SITEL</v>
      </c>
      <c r="C602" s="121" t="s">
        <v>181</v>
      </c>
      <c r="D602" s="93" t="str">
        <f>IF(E602="","",VLOOKUP(E602,[1]PROJECTES!$C$14:$G$5000,5,FALSE))</f>
        <v>DESENVOLUPAMENT SW STG-TEDIS v3.0</v>
      </c>
      <c r="E602" s="117" t="s">
        <v>582</v>
      </c>
      <c r="F602" s="95"/>
      <c r="G602" s="96" t="str">
        <f>IF(E602="","",VLOOKUP(E602,[1]PROJECTES!$C$14:$G$5000,4,FALSE))</f>
        <v>OB</v>
      </c>
      <c r="H602" s="118" t="s">
        <v>12</v>
      </c>
      <c r="I602" s="97" t="str">
        <f>IF(H602="","",VLOOKUP(H602,BD!B$2:C$16,2,FALSE))</f>
        <v>E</v>
      </c>
      <c r="J602" s="98">
        <v>43494</v>
      </c>
      <c r="K602" s="135">
        <f t="shared" si="20"/>
        <v>5</v>
      </c>
      <c r="L602" s="99">
        <f t="shared" ca="1" si="21"/>
        <v>210</v>
      </c>
      <c r="M602" s="93">
        <f>IF(E602="","",VLOOKUP(E602,[1]PROJECTES!$C$14:$Z$5000,21,FALSE))</f>
        <v>43830</v>
      </c>
      <c r="N602" s="100">
        <v>0</v>
      </c>
      <c r="O602" s="72" t="s">
        <v>229</v>
      </c>
      <c r="P602" s="101">
        <v>30</v>
      </c>
      <c r="Q602" s="132" t="s">
        <v>336</v>
      </c>
      <c r="R602" s="131" t="s">
        <v>658</v>
      </c>
      <c r="S602" s="91"/>
    </row>
    <row r="603" spans="1:19" s="104" customFormat="1" ht="12.75" customHeight="1" x14ac:dyDescent="0.25">
      <c r="A603" s="121" t="s">
        <v>12</v>
      </c>
      <c r="B603" s="92" t="str">
        <f>IF(E603="","",VLOOKUP(E603,[1]PROJECTES!$C$14:$G$5000,2,FALSE))</f>
        <v>SITEL</v>
      </c>
      <c r="C603" s="121" t="s">
        <v>181</v>
      </c>
      <c r="D603" s="93" t="str">
        <f>IF(E603="","",VLOOKUP(E603,[1]PROJECTES!$C$14:$G$5000,5,FALSE))</f>
        <v>AFERS EMPRESA</v>
      </c>
      <c r="E603" s="117" t="s">
        <v>283</v>
      </c>
      <c r="F603" s="95"/>
      <c r="G603" s="96" t="str">
        <f>IF(E603="","",VLOOKUP(E603,[1]PROJECTES!$C$14:$G$5000,4,FALSE))</f>
        <v>OB</v>
      </c>
      <c r="H603" s="118" t="s">
        <v>12</v>
      </c>
      <c r="I603" s="97" t="str">
        <f>IF(H603="","",VLOOKUP(H603,BD!B$2:C$16,2,FALSE))</f>
        <v>E</v>
      </c>
      <c r="J603" s="98">
        <v>43494</v>
      </c>
      <c r="K603" s="135">
        <f t="shared" si="20"/>
        <v>5</v>
      </c>
      <c r="L603" s="99">
        <f t="shared" ca="1" si="21"/>
        <v>210</v>
      </c>
      <c r="M603" s="93">
        <f>IF(E603="","",VLOOKUP(E603,[1]PROJECTES!$C$14:$Z$5000,21,FALSE))</f>
        <v>43830</v>
      </c>
      <c r="N603" s="100">
        <v>1</v>
      </c>
      <c r="O603" s="72" t="s">
        <v>229</v>
      </c>
      <c r="P603" s="101">
        <v>15</v>
      </c>
      <c r="Q603" s="132" t="s">
        <v>336</v>
      </c>
      <c r="R603" s="131" t="s">
        <v>660</v>
      </c>
      <c r="S603" s="91"/>
    </row>
    <row r="604" spans="1:19" s="104" customFormat="1" ht="12.75" customHeight="1" x14ac:dyDescent="0.25">
      <c r="A604" s="121" t="s">
        <v>35</v>
      </c>
      <c r="B604" s="92" t="str">
        <f>IF(E604="","",VLOOKUP(E604,[1]PROJECTES!$C$14:$G$5000,2,FALSE))</f>
        <v>SITEL</v>
      </c>
      <c r="C604" s="121" t="s">
        <v>181</v>
      </c>
      <c r="D604" s="93" t="str">
        <f>IF(E604="","",VLOOKUP(E604,[1]PROJECTES!$C$14:$G$5000,5,FALSE))</f>
        <v>INCAPACITAT LABORAL TRANSITORIA</v>
      </c>
      <c r="E604" s="117" t="s">
        <v>362</v>
      </c>
      <c r="F604" s="95"/>
      <c r="G604" s="96" t="str">
        <f>IF(E604="","",VLOOKUP(E604,[1]PROJECTES!$C$14:$G$5000,4,FALSE))</f>
        <v>OB</v>
      </c>
      <c r="H604" s="118" t="s">
        <v>35</v>
      </c>
      <c r="I604" s="97" t="str">
        <f>IF(H604="","",VLOOKUP(H604,BD!B$2:C$16,2,FALSE))</f>
        <v>E</v>
      </c>
      <c r="J604" s="98">
        <v>43495</v>
      </c>
      <c r="K604" s="135">
        <f t="shared" si="20"/>
        <v>5</v>
      </c>
      <c r="L604" s="99">
        <f t="shared" ca="1" si="21"/>
        <v>210</v>
      </c>
      <c r="M604" s="93">
        <f>IF(E604="","",VLOOKUP(E604,[1]PROJECTES!$C$14:$Z$5000,21,FALSE))</f>
        <v>43830</v>
      </c>
      <c r="N604" s="100">
        <v>8</v>
      </c>
      <c r="O604" s="72" t="s">
        <v>229</v>
      </c>
      <c r="P604" s="101">
        <v>0</v>
      </c>
      <c r="Q604" s="132" t="s">
        <v>360</v>
      </c>
      <c r="R604" s="102"/>
      <c r="S604" s="91"/>
    </row>
    <row r="605" spans="1:19" s="104" customFormat="1" ht="12.75" customHeight="1" x14ac:dyDescent="0.25">
      <c r="A605" s="121" t="s">
        <v>21</v>
      </c>
      <c r="B605" s="92" t="str">
        <f>IF(E605="","",VLOOKUP(E605,[1]PROJECTES!$C$14:$G$5000,2,FALSE))</f>
        <v>SITEL</v>
      </c>
      <c r="C605" s="121" t="s">
        <v>74</v>
      </c>
      <c r="D605" s="93" t="str">
        <f>IF(E605="","",VLOOKUP(E605,[1]PROJECTES!$C$14:$G$5000,5,FALSE))</f>
        <v>30 x CES-48 CAP32 v2.5</v>
      </c>
      <c r="E605" s="117">
        <v>4911</v>
      </c>
      <c r="F605" s="95"/>
      <c r="G605" s="96" t="str">
        <f>IF(E605="","",VLOOKUP(E605,[1]PROJECTES!$C$14:$G$5000,4,FALSE))</f>
        <v>TA</v>
      </c>
      <c r="H605" s="118" t="s">
        <v>21</v>
      </c>
      <c r="I605" s="97" t="str">
        <f>IF(H605="","",VLOOKUP(H605,BD!B$2:C$16,2,FALSE))</f>
        <v>P</v>
      </c>
      <c r="J605" s="98">
        <v>43495</v>
      </c>
      <c r="K605" s="135">
        <f t="shared" si="20"/>
        <v>5</v>
      </c>
      <c r="L605" s="99" t="str">
        <f t="shared" ca="1" si="21"/>
        <v>-</v>
      </c>
      <c r="M605" s="93">
        <f>IF(E605="","",VLOOKUP(E605,[1]PROJECTES!$C$14:$Z$5000,21,FALSE))</f>
        <v>43495</v>
      </c>
      <c r="N605" s="100">
        <v>0</v>
      </c>
      <c r="O605" s="72" t="s">
        <v>229</v>
      </c>
      <c r="P605" s="101">
        <v>12</v>
      </c>
      <c r="Q605" s="132" t="s">
        <v>19</v>
      </c>
      <c r="R605" s="131" t="s">
        <v>602</v>
      </c>
      <c r="S605" s="91"/>
    </row>
    <row r="606" spans="1:19" s="104" customFormat="1" ht="12.75" customHeight="1" x14ac:dyDescent="0.25">
      <c r="A606" s="121" t="s">
        <v>21</v>
      </c>
      <c r="B606" s="92" t="str">
        <f>IF(E606="","",VLOOKUP(E606,[1]PROJECTES!$C$14:$G$5000,2,FALSE))</f>
        <v>SITEL</v>
      </c>
      <c r="C606" s="121" t="s">
        <v>74</v>
      </c>
      <c r="D606" s="93" t="str">
        <f>IF(E606="","",VLOOKUP(E606,[1]PROJECTES!$C$14:$G$5000,5,FALSE))</f>
        <v>30 x CES CAP32 Generica v2.5</v>
      </c>
      <c r="E606" s="117">
        <v>4912</v>
      </c>
      <c r="F606" s="95"/>
      <c r="G606" s="96" t="str">
        <f>IF(E606="","",VLOOKUP(E606,[1]PROJECTES!$C$14:$G$5000,4,FALSE))</f>
        <v>TA</v>
      </c>
      <c r="H606" s="118" t="s">
        <v>21</v>
      </c>
      <c r="I606" s="97" t="str">
        <f>IF(H606="","",VLOOKUP(H606,BD!B$2:C$16,2,FALSE))</f>
        <v>P</v>
      </c>
      <c r="J606" s="98">
        <v>43495</v>
      </c>
      <c r="K606" s="135">
        <f t="shared" si="20"/>
        <v>5</v>
      </c>
      <c r="L606" s="99" t="str">
        <f t="shared" ca="1" si="21"/>
        <v>-</v>
      </c>
      <c r="M606" s="93">
        <f>IF(E606="","",VLOOKUP(E606,[1]PROJECTES!$C$14:$Z$5000,21,FALSE))</f>
        <v>43495</v>
      </c>
      <c r="N606" s="100">
        <v>0</v>
      </c>
      <c r="O606" s="72" t="s">
        <v>229</v>
      </c>
      <c r="P606" s="101">
        <v>12</v>
      </c>
      <c r="Q606" s="132" t="s">
        <v>19</v>
      </c>
      <c r="R606" s="131" t="s">
        <v>602</v>
      </c>
      <c r="S606" s="91"/>
    </row>
    <row r="607" spans="1:19" s="104" customFormat="1" ht="12.75" customHeight="1" x14ac:dyDescent="0.25">
      <c r="A607" s="121" t="s">
        <v>21</v>
      </c>
      <c r="B607" s="92" t="str">
        <f>IF(E607="","",VLOOKUP(E607,[1]PROJECTES!$C$14:$G$5000,2,FALSE))</f>
        <v>SITEL</v>
      </c>
      <c r="C607" s="121" t="s">
        <v>74</v>
      </c>
      <c r="D607" s="93" t="str">
        <f>IF(E607="","",VLOOKUP(E607,[1]PROJECTES!$C$14:$G$5000,5,FALSE))</f>
        <v>30 x FRONT END CES CAP32 v1.2</v>
      </c>
      <c r="E607" s="117">
        <v>4913</v>
      </c>
      <c r="F607" s="95"/>
      <c r="G607" s="96" t="str">
        <f>IF(E607="","",VLOOKUP(E607,[1]PROJECTES!$C$14:$G$5000,4,FALSE))</f>
        <v>TA</v>
      </c>
      <c r="H607" s="118" t="s">
        <v>21</v>
      </c>
      <c r="I607" s="97" t="str">
        <f>IF(H607="","",VLOOKUP(H607,BD!B$2:C$16,2,FALSE))</f>
        <v>P</v>
      </c>
      <c r="J607" s="98">
        <v>43495</v>
      </c>
      <c r="K607" s="135">
        <f t="shared" si="20"/>
        <v>5</v>
      </c>
      <c r="L607" s="99" t="str">
        <f t="shared" ca="1" si="21"/>
        <v>-</v>
      </c>
      <c r="M607" s="93">
        <f>IF(E607="","",VLOOKUP(E607,[1]PROJECTES!$C$14:$Z$5000,21,FALSE))</f>
        <v>43495</v>
      </c>
      <c r="N607" s="100">
        <v>0</v>
      </c>
      <c r="O607" s="72" t="s">
        <v>229</v>
      </c>
      <c r="P607" s="101">
        <v>12</v>
      </c>
      <c r="Q607" s="132" t="s">
        <v>19</v>
      </c>
      <c r="R607" s="131" t="s">
        <v>602</v>
      </c>
      <c r="S607" s="91"/>
    </row>
    <row r="608" spans="1:19" s="104" customFormat="1" ht="12.75" customHeight="1" x14ac:dyDescent="0.25">
      <c r="A608" s="121" t="s">
        <v>21</v>
      </c>
      <c r="B608" s="92" t="str">
        <f>IF(E608="","",VLOOKUP(E608,[1]PROJECTES!$C$14:$G$5000,2,FALSE))</f>
        <v>SITEL</v>
      </c>
      <c r="C608" s="121" t="s">
        <v>74</v>
      </c>
      <c r="D608" s="93" t="str">
        <f>IF(E608="","",VLOOKUP(E608,[1]PROJECTES!$C$14:$G$5000,5,FALSE))</f>
        <v>30 x EE CAP32 v2.1</v>
      </c>
      <c r="E608" s="117">
        <v>4914</v>
      </c>
      <c r="F608" s="95"/>
      <c r="G608" s="96" t="str">
        <f>IF(E608="","",VLOOKUP(E608,[1]PROJECTES!$C$14:$G$5000,4,FALSE))</f>
        <v>TA</v>
      </c>
      <c r="H608" s="118" t="s">
        <v>21</v>
      </c>
      <c r="I608" s="97" t="str">
        <f>IF(H608="","",VLOOKUP(H608,BD!B$2:C$16,2,FALSE))</f>
        <v>P</v>
      </c>
      <c r="J608" s="98">
        <v>43495</v>
      </c>
      <c r="K608" s="135">
        <f t="shared" si="20"/>
        <v>5</v>
      </c>
      <c r="L608" s="99" t="str">
        <f t="shared" ca="1" si="21"/>
        <v>-</v>
      </c>
      <c r="M608" s="93">
        <f>IF(E608="","",VLOOKUP(E608,[1]PROJECTES!$C$14:$Z$5000,21,FALSE))</f>
        <v>43495</v>
      </c>
      <c r="N608" s="100">
        <v>0</v>
      </c>
      <c r="O608" s="72" t="s">
        <v>229</v>
      </c>
      <c r="P608" s="101">
        <v>12</v>
      </c>
      <c r="Q608" s="132" t="s">
        <v>19</v>
      </c>
      <c r="R608" s="152" t="s">
        <v>602</v>
      </c>
      <c r="S608" s="91"/>
    </row>
    <row r="609" spans="1:19" s="104" customFormat="1" ht="12.75" customHeight="1" x14ac:dyDescent="0.25">
      <c r="A609" s="121" t="s">
        <v>21</v>
      </c>
      <c r="B609" s="92" t="str">
        <f>IF(E609="","",VLOOKUP(E609,[1]PROJECTES!$C$14:$G$5000,2,FALSE))</f>
        <v>SITEL</v>
      </c>
      <c r="C609" s="121" t="s">
        <v>74</v>
      </c>
      <c r="D609" s="93" t="str">
        <f>IF(E609="","",VLOOKUP(E609,[1]PROJECTES!$C$14:$G$5000,5,FALSE))</f>
        <v>25 x FRONT END EE CAP32 v2.1</v>
      </c>
      <c r="E609" s="117">
        <v>4915</v>
      </c>
      <c r="F609" s="95"/>
      <c r="G609" s="96" t="str">
        <f>IF(E609="","",VLOOKUP(E609,[1]PROJECTES!$C$14:$G$5000,4,FALSE))</f>
        <v>TA</v>
      </c>
      <c r="H609" s="118" t="s">
        <v>21</v>
      </c>
      <c r="I609" s="97" t="str">
        <f>IF(H609="","",VLOOKUP(H609,BD!B$2:C$16,2,FALSE))</f>
        <v>P</v>
      </c>
      <c r="J609" s="98">
        <v>43495</v>
      </c>
      <c r="K609" s="135">
        <f t="shared" si="20"/>
        <v>5</v>
      </c>
      <c r="L609" s="99" t="str">
        <f t="shared" ca="1" si="21"/>
        <v>-</v>
      </c>
      <c r="M609" s="93">
        <f>IF(E609="","",VLOOKUP(E609,[1]PROJECTES!$C$14:$Z$5000,21,FALSE))</f>
        <v>43495</v>
      </c>
      <c r="N609" s="100">
        <v>0</v>
      </c>
      <c r="O609" s="72" t="s">
        <v>229</v>
      </c>
      <c r="P609" s="101">
        <v>12</v>
      </c>
      <c r="Q609" s="132" t="s">
        <v>19</v>
      </c>
      <c r="R609" s="131" t="s">
        <v>602</v>
      </c>
      <c r="S609" s="91"/>
    </row>
    <row r="610" spans="1:19" s="104" customFormat="1" ht="12.75" customHeight="1" x14ac:dyDescent="0.25">
      <c r="A610" s="121" t="s">
        <v>21</v>
      </c>
      <c r="B610" s="92" t="str">
        <f>IF(E610="","",VLOOKUP(E610,[1]PROJECTES!$C$14:$G$5000,2,FALSE))</f>
        <v>SITEL</v>
      </c>
      <c r="C610" s="121" t="s">
        <v>74</v>
      </c>
      <c r="D610" s="93" t="str">
        <f>IF(E610="","",VLOOKUP(E610,[1]PROJECTES!$C$14:$G$5000,5,FALSE))</f>
        <v>40 x RTU CAP32-48 v2.5</v>
      </c>
      <c r="E610" s="117">
        <v>4909</v>
      </c>
      <c r="F610" s="95"/>
      <c r="G610" s="96" t="str">
        <f>IF(E610="","",VLOOKUP(E610,[1]PROJECTES!$C$14:$G$5000,4,FALSE))</f>
        <v>TA</v>
      </c>
      <c r="H610" s="118" t="s">
        <v>21</v>
      </c>
      <c r="I610" s="97" t="str">
        <f>IF(H610="","",VLOOKUP(H610,BD!B$2:C$16,2,FALSE))</f>
        <v>P</v>
      </c>
      <c r="J610" s="98">
        <v>43495</v>
      </c>
      <c r="K610" s="135">
        <f t="shared" si="20"/>
        <v>5</v>
      </c>
      <c r="L610" s="99" t="str">
        <f t="shared" ca="1" si="21"/>
        <v>-</v>
      </c>
      <c r="M610" s="93">
        <f>IF(E610="","",VLOOKUP(E610,[1]PROJECTES!$C$14:$Z$5000,21,FALSE))</f>
        <v>43500</v>
      </c>
      <c r="N610" s="100">
        <v>0</v>
      </c>
      <c r="O610" s="72" t="s">
        <v>229</v>
      </c>
      <c r="P610" s="101">
        <v>45</v>
      </c>
      <c r="Q610" s="132" t="s">
        <v>51</v>
      </c>
      <c r="R610" s="131" t="s">
        <v>365</v>
      </c>
      <c r="S610" s="91"/>
    </row>
    <row r="611" spans="1:19" s="104" customFormat="1" ht="12.75" customHeight="1" x14ac:dyDescent="0.25">
      <c r="A611" s="121" t="s">
        <v>21</v>
      </c>
      <c r="B611" s="92" t="str">
        <f>IF(E611="","",VLOOKUP(E611,[1]PROJECTES!$C$14:$G$5000,2,FALSE))</f>
        <v>SITEL</v>
      </c>
      <c r="C611" s="121" t="s">
        <v>74</v>
      </c>
      <c r="D611" s="93" t="str">
        <f>IF(E611="","",VLOOKUP(E611,[1]PROJECTES!$C$14:$G$5000,5,FALSE))</f>
        <v>40 x RTU CAP32-48 v2.5</v>
      </c>
      <c r="E611" s="117">
        <v>4909</v>
      </c>
      <c r="F611" s="95"/>
      <c r="G611" s="96" t="str">
        <f>IF(E611="","",VLOOKUP(E611,[1]PROJECTES!$C$14:$G$5000,4,FALSE))</f>
        <v>TA</v>
      </c>
      <c r="H611" s="118" t="s">
        <v>21</v>
      </c>
      <c r="I611" s="97" t="str">
        <f>IF(H611="","",VLOOKUP(H611,BD!B$2:C$16,2,FALSE))</f>
        <v>P</v>
      </c>
      <c r="J611" s="98">
        <v>43495</v>
      </c>
      <c r="K611" s="135">
        <f t="shared" si="20"/>
        <v>5</v>
      </c>
      <c r="L611" s="99" t="str">
        <f t="shared" ca="1" si="21"/>
        <v>-</v>
      </c>
      <c r="M611" s="93">
        <f>IF(E611="","",VLOOKUP(E611,[1]PROJECTES!$C$14:$Z$5000,21,FALSE))</f>
        <v>43500</v>
      </c>
      <c r="N611" s="100">
        <v>0</v>
      </c>
      <c r="O611" s="72" t="s">
        <v>229</v>
      </c>
      <c r="P611" s="101">
        <v>10</v>
      </c>
      <c r="Q611" s="132" t="s">
        <v>49</v>
      </c>
      <c r="R611" s="131" t="s">
        <v>600</v>
      </c>
      <c r="S611" s="91"/>
    </row>
    <row r="612" spans="1:19" s="104" customFormat="1" ht="12.75" customHeight="1" x14ac:dyDescent="0.25">
      <c r="A612" s="121" t="s">
        <v>21</v>
      </c>
      <c r="B612" s="92" t="str">
        <f>IF(E612="","",VLOOKUP(E612,[1]PROJECTES!$C$14:$G$5000,2,FALSE))</f>
        <v>SITEL</v>
      </c>
      <c r="C612" s="121" t="s">
        <v>74</v>
      </c>
      <c r="D612" s="93" t="str">
        <f>IF(E612="","",VLOOKUP(E612,[1]PROJECTES!$C$14:$G$5000,5,FALSE))</f>
        <v>40 x RTU CAP32-48 v2.5</v>
      </c>
      <c r="E612" s="117">
        <v>4909</v>
      </c>
      <c r="F612" s="95"/>
      <c r="G612" s="96" t="str">
        <f>IF(E612="","",VLOOKUP(E612,[1]PROJECTES!$C$14:$G$5000,4,FALSE))</f>
        <v>TA</v>
      </c>
      <c r="H612" s="118" t="s">
        <v>21</v>
      </c>
      <c r="I612" s="97" t="str">
        <f>IF(H612="","",VLOOKUP(H612,BD!B$2:C$16,2,FALSE))</f>
        <v>P</v>
      </c>
      <c r="J612" s="98">
        <v>43495</v>
      </c>
      <c r="K612" s="135">
        <f t="shared" si="20"/>
        <v>5</v>
      </c>
      <c r="L612" s="99" t="str">
        <f t="shared" ca="1" si="21"/>
        <v>-</v>
      </c>
      <c r="M612" s="93">
        <f>IF(E612="","",VLOOKUP(E612,[1]PROJECTES!$C$14:$Z$5000,21,FALSE))</f>
        <v>43500</v>
      </c>
      <c r="N612" s="100">
        <v>1</v>
      </c>
      <c r="O612" s="72" t="s">
        <v>229</v>
      </c>
      <c r="P612" s="101">
        <v>15</v>
      </c>
      <c r="Q612" s="132" t="s">
        <v>65</v>
      </c>
      <c r="R612" s="131" t="s">
        <v>451</v>
      </c>
      <c r="S612" s="91"/>
    </row>
    <row r="613" spans="1:19" s="104" customFormat="1" ht="12.75" customHeight="1" x14ac:dyDescent="0.25">
      <c r="A613" s="121" t="s">
        <v>21</v>
      </c>
      <c r="B613" s="92" t="str">
        <f>IF(E613="","",VLOOKUP(E613,[1]PROJECTES!$C$14:$G$5000,2,FALSE))</f>
        <v>SITEL</v>
      </c>
      <c r="C613" s="121" t="s">
        <v>181</v>
      </c>
      <c r="D613" s="93" t="str">
        <f>IF(E613="","",VLOOKUP(E613,[1]PROJECTES!$C$14:$G$5000,5,FALSE))</f>
        <v>AFERS EMPRESA</v>
      </c>
      <c r="E613" s="117" t="s">
        <v>315</v>
      </c>
      <c r="F613" s="95"/>
      <c r="G613" s="96" t="str">
        <f>IF(E613="","",VLOOKUP(E613,[1]PROJECTES!$C$14:$G$5000,4,FALSE))</f>
        <v>OB</v>
      </c>
      <c r="H613" s="118" t="s">
        <v>21</v>
      </c>
      <c r="I613" s="97" t="str">
        <f>IF(H613="","",VLOOKUP(H613,BD!B$2:C$16,2,FALSE))</f>
        <v>P</v>
      </c>
      <c r="J613" s="98">
        <v>43495</v>
      </c>
      <c r="K613" s="135">
        <f t="shared" si="20"/>
        <v>5</v>
      </c>
      <c r="L613" s="99">
        <f t="shared" ca="1" si="21"/>
        <v>210</v>
      </c>
      <c r="M613" s="93">
        <f>IF(E613="","",VLOOKUP(E613,[1]PROJECTES!$C$14:$Z$5000,21,FALSE))</f>
        <v>43830</v>
      </c>
      <c r="N613" s="100">
        <v>1</v>
      </c>
      <c r="O613" s="72" t="s">
        <v>229</v>
      </c>
      <c r="P613" s="101">
        <v>30</v>
      </c>
      <c r="Q613" s="132" t="s">
        <v>37</v>
      </c>
      <c r="R613" s="131" t="s">
        <v>603</v>
      </c>
      <c r="S613" s="91"/>
    </row>
    <row r="614" spans="1:19" s="104" customFormat="1" ht="12.75" customHeight="1" x14ac:dyDescent="0.25">
      <c r="A614" s="121" t="s">
        <v>21</v>
      </c>
      <c r="B614" s="92" t="str">
        <f>IF(E614="","",VLOOKUP(E614,[1]PROJECTES!$C$14:$G$5000,2,FALSE))</f>
        <v>SITEL</v>
      </c>
      <c r="C614" s="121" t="s">
        <v>181</v>
      </c>
      <c r="D614" s="93" t="str">
        <f>IF(E614="","",VLOOKUP(E614,[1]PROJECTES!$C$14:$G$5000,5,FALSE))</f>
        <v>GESTIO DE MAGATZEM</v>
      </c>
      <c r="E614" s="117" t="s">
        <v>305</v>
      </c>
      <c r="F614" s="95"/>
      <c r="G614" s="96" t="str">
        <f>IF(E614="","",VLOOKUP(E614,[1]PROJECTES!$C$14:$G$5000,4,FALSE))</f>
        <v>OB</v>
      </c>
      <c r="H614" s="118" t="s">
        <v>21</v>
      </c>
      <c r="I614" s="97" t="str">
        <f>IF(H614="","",VLOOKUP(H614,BD!B$2:C$16,2,FALSE))</f>
        <v>P</v>
      </c>
      <c r="J614" s="98">
        <v>43495</v>
      </c>
      <c r="K614" s="135">
        <f t="shared" si="20"/>
        <v>5</v>
      </c>
      <c r="L614" s="99">
        <f t="shared" ca="1" si="21"/>
        <v>210</v>
      </c>
      <c r="M614" s="93">
        <f>IF(E614="","",VLOOKUP(E614,[1]PROJECTES!$C$14:$Z$5000,21,FALSE))</f>
        <v>43830</v>
      </c>
      <c r="N614" s="100">
        <v>0</v>
      </c>
      <c r="O614" s="72" t="s">
        <v>229</v>
      </c>
      <c r="P614" s="101">
        <v>20</v>
      </c>
      <c r="Q614" s="132" t="s">
        <v>49</v>
      </c>
      <c r="R614" s="102" t="s">
        <v>604</v>
      </c>
      <c r="S614" s="91"/>
    </row>
    <row r="615" spans="1:19" s="104" customFormat="1" ht="12.75" customHeight="1" x14ac:dyDescent="0.25">
      <c r="A615" s="121" t="s">
        <v>21</v>
      </c>
      <c r="B615" s="92" t="str">
        <f>IF(E615="","",VLOOKUP(E615,[1]PROJECTES!$C$14:$G$5000,2,FALSE))</f>
        <v>SITEL</v>
      </c>
      <c r="C615" s="121" t="s">
        <v>74</v>
      </c>
      <c r="D615" s="93" t="str">
        <f>IF(E615="","",VLOOKUP(E615,[1]PROJECTES!$C$14:$G$5000,5,FALSE))</f>
        <v>75 x CPU CAP32 v2,0</v>
      </c>
      <c r="E615" s="117">
        <v>4910</v>
      </c>
      <c r="F615" s="95"/>
      <c r="G615" s="96" t="str">
        <f>IF(E615="","",VLOOKUP(E615,[1]PROJECTES!$C$14:$G$5000,4,FALSE))</f>
        <v>TA</v>
      </c>
      <c r="H615" s="118" t="s">
        <v>21</v>
      </c>
      <c r="I615" s="97" t="str">
        <f>IF(H615="","",VLOOKUP(H615,BD!B$2:C$16,2,FALSE))</f>
        <v>P</v>
      </c>
      <c r="J615" s="98">
        <v>43495</v>
      </c>
      <c r="K615" s="135">
        <f t="shared" si="20"/>
        <v>5</v>
      </c>
      <c r="L615" s="99" t="str">
        <f t="shared" ca="1" si="21"/>
        <v>-</v>
      </c>
      <c r="M615" s="93">
        <f>IF(E615="","",VLOOKUP(E615,[1]PROJECTES!$C$14:$Z$5000,21,FALSE))</f>
        <v>43500</v>
      </c>
      <c r="N615" s="100">
        <v>3</v>
      </c>
      <c r="O615" s="72" t="s">
        <v>229</v>
      </c>
      <c r="P615" s="101">
        <v>0</v>
      </c>
      <c r="Q615" s="132" t="s">
        <v>65</v>
      </c>
      <c r="R615" s="131" t="s">
        <v>451</v>
      </c>
      <c r="S615" s="91"/>
    </row>
    <row r="616" spans="1:19" s="104" customFormat="1" ht="12.75" customHeight="1" x14ac:dyDescent="0.25">
      <c r="A616" s="121" t="s">
        <v>21</v>
      </c>
      <c r="B616" s="92" t="str">
        <f>IF(E616="","",VLOOKUP(E616,[1]PROJECTES!$C$14:$G$5000,2,FALSE))</f>
        <v>SITEL</v>
      </c>
      <c r="C616" s="121" t="s">
        <v>337</v>
      </c>
      <c r="D616" s="93" t="str">
        <f>IF(E616="","",VLOOKUP(E616,[1]PROJECTES!$C$14:$G$5000,5,FALSE))</f>
        <v>TD MASTER S.E. PINA v1.0</v>
      </c>
      <c r="E616" s="117">
        <v>5047</v>
      </c>
      <c r="F616" s="95"/>
      <c r="G616" s="96" t="str">
        <f>IF(E616="","",VLOOKUP(E616,[1]PROJECTES!$C$14:$G$5000,4,FALSE))</f>
        <v>OB</v>
      </c>
      <c r="H616" s="118" t="s">
        <v>595</v>
      </c>
      <c r="I616" s="97" t="str">
        <f>IF(H616="","",VLOOKUP(H616,BD!B$2:C$16,2,FALSE))</f>
        <v>E</v>
      </c>
      <c r="J616" s="98">
        <v>43495</v>
      </c>
      <c r="K616" s="135">
        <f t="shared" si="20"/>
        <v>5</v>
      </c>
      <c r="L616" s="99">
        <f t="shared" ca="1" si="21"/>
        <v>-124</v>
      </c>
      <c r="M616" s="93">
        <f>IF(E616="","",VLOOKUP(E616,[1]PROJECTES!$C$14:$Z$5000,21,FALSE))</f>
        <v>43496</v>
      </c>
      <c r="N616" s="100">
        <v>5</v>
      </c>
      <c r="O616" s="72" t="s">
        <v>229</v>
      </c>
      <c r="P616" s="101">
        <v>0</v>
      </c>
      <c r="Q616" s="132" t="s">
        <v>51</v>
      </c>
      <c r="R616" s="131" t="s">
        <v>615</v>
      </c>
      <c r="S616" s="91"/>
    </row>
    <row r="617" spans="1:19" s="104" customFormat="1" ht="12.75" customHeight="1" x14ac:dyDescent="0.25">
      <c r="A617" s="121" t="s">
        <v>47</v>
      </c>
      <c r="B617" s="92" t="str">
        <f>IF(E617="","",VLOOKUP(E617,[1]PROJECTES!$C$14:$G$5000,2,FALSE))</f>
        <v>MOELCU</v>
      </c>
      <c r="C617" s="121" t="s">
        <v>74</v>
      </c>
      <c r="D617" s="93" t="str">
        <f>IF(E617="","",VLOOKUP(E617,[1]PROJECTES!$C$14:$G$5000,5,FALSE))</f>
        <v>CC SCADA TEDIS.Net BERMEJALES v2.0</v>
      </c>
      <c r="E617" s="117">
        <v>5058</v>
      </c>
      <c r="F617" s="95"/>
      <c r="G617" s="96" t="str">
        <f>IF(E617="","",VLOOKUP(E617,[1]PROJECTES!$C$14:$G$5000,4,FALSE))</f>
        <v>OB</v>
      </c>
      <c r="H617" s="118" t="s">
        <v>47</v>
      </c>
      <c r="I617" s="97" t="str">
        <f>IF(H617="","",VLOOKUP(H617,BD!B$2:C$16,2,FALSE))</f>
        <v>E</v>
      </c>
      <c r="J617" s="98">
        <v>43495</v>
      </c>
      <c r="K617" s="135">
        <f t="shared" si="20"/>
        <v>5</v>
      </c>
      <c r="L617" s="99">
        <f t="shared" ca="1" si="21"/>
        <v>-158</v>
      </c>
      <c r="M617" s="93">
        <f>IF(E617="","",VLOOKUP(E617,[1]PROJECTES!$C$14:$Z$5000,21,FALSE))</f>
        <v>43462</v>
      </c>
      <c r="N617" s="100">
        <v>5</v>
      </c>
      <c r="O617" s="72" t="s">
        <v>229</v>
      </c>
      <c r="P617" s="101">
        <v>0</v>
      </c>
      <c r="Q617" s="132" t="s">
        <v>59</v>
      </c>
      <c r="R617" s="131" t="s">
        <v>619</v>
      </c>
      <c r="S617" s="91"/>
    </row>
    <row r="618" spans="1:19" s="104" customFormat="1" ht="12.75" customHeight="1" x14ac:dyDescent="0.25">
      <c r="A618" s="121" t="s">
        <v>47</v>
      </c>
      <c r="B618" s="92" t="str">
        <f>IF(E618="","",VLOOKUP(E618,[1]PROJECTES!$C$14:$G$5000,2,FALSE))</f>
        <v>MOELCU</v>
      </c>
      <c r="C618" s="121" t="s">
        <v>74</v>
      </c>
      <c r="D618" s="93" t="str">
        <f>IF(E618="","",VLOOKUP(E618,[1]PROJECTES!$C$14:$G$5000,5,FALSE))</f>
        <v>CC SCADA TEDIS.Net BERMEJALES v3.0</v>
      </c>
      <c r="E618" s="117">
        <v>5140</v>
      </c>
      <c r="F618" s="95"/>
      <c r="G618" s="96" t="str">
        <f>IF(E618="","",VLOOKUP(E618,[1]PROJECTES!$C$14:$G$5000,4,FALSE))</f>
        <v>OB</v>
      </c>
      <c r="H618" s="118" t="s">
        <v>47</v>
      </c>
      <c r="I618" s="97" t="str">
        <f>IF(H618="","",VLOOKUP(H618,BD!B$2:C$16,2,FALSE))</f>
        <v>E</v>
      </c>
      <c r="J618" s="98">
        <v>43495</v>
      </c>
      <c r="K618" s="135">
        <f t="shared" si="20"/>
        <v>5</v>
      </c>
      <c r="L618" s="99">
        <f t="shared" ca="1" si="21"/>
        <v>-96</v>
      </c>
      <c r="M618" s="93">
        <f>IF(E618="","",VLOOKUP(E618,[1]PROJECTES!$C$14:$Z$5000,21,FALSE))</f>
        <v>43524</v>
      </c>
      <c r="N618" s="100">
        <v>3</v>
      </c>
      <c r="O618" s="72" t="s">
        <v>229</v>
      </c>
      <c r="P618" s="101">
        <v>0</v>
      </c>
      <c r="Q618" s="132" t="s">
        <v>15</v>
      </c>
      <c r="R618" s="131" t="s">
        <v>620</v>
      </c>
      <c r="S618" s="91"/>
    </row>
    <row r="619" spans="1:19" s="104" customFormat="1" ht="12.75" customHeight="1" x14ac:dyDescent="0.25">
      <c r="A619" s="121"/>
      <c r="B619" s="92" t="str">
        <f>IF(E619="","",VLOOKUP(E619,[1]PROJECTES!$C$14:$G$5000,2,FALSE))</f>
        <v>SITEL</v>
      </c>
      <c r="C619" s="121"/>
      <c r="D619" s="93" t="str">
        <f>IF(E619="","",VLOOKUP(E619,[1]PROJECTES!$C$14:$G$5000,5,FALSE))</f>
        <v>PENDENT D'ASSIGNAR</v>
      </c>
      <c r="E619" s="117" t="s">
        <v>278</v>
      </c>
      <c r="F619" s="95"/>
      <c r="G619" s="96" t="str">
        <f>IF(E619="","",VLOOKUP(E619,[1]PROJECTES!$C$14:$G$5000,4,FALSE))</f>
        <v>OB</v>
      </c>
      <c r="H619" s="118" t="s">
        <v>44</v>
      </c>
      <c r="I619" s="97" t="str">
        <f>IF(H619="","",VLOOKUP(H619,BD!B$2:C$16,2,FALSE))</f>
        <v>E</v>
      </c>
      <c r="J619" s="98">
        <v>43495</v>
      </c>
      <c r="K619" s="135">
        <f t="shared" si="20"/>
        <v>5</v>
      </c>
      <c r="L619" s="99">
        <f t="shared" ca="1" si="21"/>
        <v>210</v>
      </c>
      <c r="M619" s="93">
        <f>IF(E619="","",VLOOKUP(E619,[1]PROJECTES!$C$14:$Z$5000,21,FALSE))</f>
        <v>43830</v>
      </c>
      <c r="N619" s="100"/>
      <c r="O619" s="72" t="s">
        <v>229</v>
      </c>
      <c r="P619" s="101"/>
      <c r="Q619" s="132"/>
      <c r="R619" s="102"/>
      <c r="S619" s="91"/>
    </row>
    <row r="620" spans="1:19" s="104" customFormat="1" ht="12.75" customHeight="1" x14ac:dyDescent="0.25">
      <c r="A620" s="121"/>
      <c r="B620" s="92" t="str">
        <f>IF(E620="","",VLOOKUP(E620,[1]PROJECTES!$C$14:$G$5000,2,FALSE))</f>
        <v>SITEL</v>
      </c>
      <c r="C620" s="121"/>
      <c r="D620" s="93" t="str">
        <f>IF(E620="","",VLOOKUP(E620,[1]PROJECTES!$C$14:$G$5000,5,FALSE))</f>
        <v>PENDENT D'ASSIGNAR</v>
      </c>
      <c r="E620" s="117" t="s">
        <v>278</v>
      </c>
      <c r="F620" s="95"/>
      <c r="G620" s="96" t="str">
        <f>IF(E620="","",VLOOKUP(E620,[1]PROJECTES!$C$14:$G$5000,4,FALSE))</f>
        <v>OB</v>
      </c>
      <c r="H620" s="118" t="s">
        <v>44</v>
      </c>
      <c r="I620" s="97" t="str">
        <f>IF(H620="","",VLOOKUP(H620,BD!B$2:C$16,2,FALSE))</f>
        <v>E</v>
      </c>
      <c r="J620" s="98">
        <v>43495</v>
      </c>
      <c r="K620" s="135">
        <f t="shared" si="20"/>
        <v>5</v>
      </c>
      <c r="L620" s="99">
        <f t="shared" ca="1" si="21"/>
        <v>210</v>
      </c>
      <c r="M620" s="93">
        <f>IF(E620="","",VLOOKUP(E620,[1]PROJECTES!$C$14:$Z$5000,21,FALSE))</f>
        <v>43830</v>
      </c>
      <c r="N620" s="100"/>
      <c r="O620" s="72" t="s">
        <v>229</v>
      </c>
      <c r="P620" s="101"/>
      <c r="Q620" s="132"/>
      <c r="R620" s="102"/>
      <c r="S620" s="91"/>
    </row>
    <row r="621" spans="1:19" s="104" customFormat="1" ht="12.75" customHeight="1" x14ac:dyDescent="0.25">
      <c r="A621" s="121"/>
      <c r="B621" s="92" t="str">
        <f>IF(E621="","",VLOOKUP(E621,[1]PROJECTES!$C$14:$G$5000,2,FALSE))</f>
        <v>SITEL</v>
      </c>
      <c r="C621" s="121"/>
      <c r="D621" s="93" t="str">
        <f>IF(E621="","",VLOOKUP(E621,[1]PROJECTES!$C$14:$G$5000,5,FALSE))</f>
        <v>PENDENT D'ASSIGNAR</v>
      </c>
      <c r="E621" s="117" t="s">
        <v>278</v>
      </c>
      <c r="F621" s="95"/>
      <c r="G621" s="96" t="str">
        <f>IF(E621="","",VLOOKUP(E621,[1]PROJECTES!$C$14:$G$5000,4,FALSE))</f>
        <v>OB</v>
      </c>
      <c r="H621" s="118" t="s">
        <v>44</v>
      </c>
      <c r="I621" s="97" t="str">
        <f>IF(H621="","",VLOOKUP(H621,BD!B$2:C$16,2,FALSE))</f>
        <v>E</v>
      </c>
      <c r="J621" s="98">
        <v>43495</v>
      </c>
      <c r="K621" s="135">
        <f t="shared" si="20"/>
        <v>5</v>
      </c>
      <c r="L621" s="99">
        <f t="shared" ca="1" si="21"/>
        <v>210</v>
      </c>
      <c r="M621" s="93">
        <f>IF(E621="","",VLOOKUP(E621,[1]PROJECTES!$C$14:$Z$5000,21,FALSE))</f>
        <v>43830</v>
      </c>
      <c r="N621" s="100"/>
      <c r="O621" s="72" t="s">
        <v>229</v>
      </c>
      <c r="P621" s="101"/>
      <c r="Q621" s="132"/>
      <c r="R621" s="102"/>
      <c r="S621" s="91"/>
    </row>
    <row r="622" spans="1:19" s="104" customFormat="1" ht="12.75" customHeight="1" x14ac:dyDescent="0.25">
      <c r="A622" s="121"/>
      <c r="B622" s="92" t="str">
        <f>IF(E622="","",VLOOKUP(E622,[1]PROJECTES!$C$14:$G$5000,2,FALSE))</f>
        <v>SITEL</v>
      </c>
      <c r="C622" s="121"/>
      <c r="D622" s="93" t="str">
        <f>IF(E622="","",VLOOKUP(E622,[1]PROJECTES!$C$14:$G$5000,5,FALSE))</f>
        <v>PENDENT D'ASSIGNAR</v>
      </c>
      <c r="E622" s="117" t="s">
        <v>278</v>
      </c>
      <c r="F622" s="95"/>
      <c r="G622" s="96" t="str">
        <f>IF(E622="","",VLOOKUP(E622,[1]PROJECTES!$C$14:$G$5000,4,FALSE))</f>
        <v>OB</v>
      </c>
      <c r="H622" s="118" t="s">
        <v>44</v>
      </c>
      <c r="I622" s="97" t="str">
        <f>IF(H622="","",VLOOKUP(H622,BD!B$2:C$16,2,FALSE))</f>
        <v>E</v>
      </c>
      <c r="J622" s="98">
        <v>43495</v>
      </c>
      <c r="K622" s="135">
        <f t="shared" si="20"/>
        <v>5</v>
      </c>
      <c r="L622" s="99">
        <f t="shared" ca="1" si="21"/>
        <v>210</v>
      </c>
      <c r="M622" s="93">
        <f>IF(E622="","",VLOOKUP(E622,[1]PROJECTES!$C$14:$Z$5000,21,FALSE))</f>
        <v>43830</v>
      </c>
      <c r="N622" s="100"/>
      <c r="O622" s="72" t="s">
        <v>229</v>
      </c>
      <c r="P622" s="101"/>
      <c r="Q622" s="132"/>
      <c r="R622" s="102"/>
      <c r="S622" s="91"/>
    </row>
    <row r="623" spans="1:19" s="104" customFormat="1" ht="12.75" customHeight="1" x14ac:dyDescent="0.25">
      <c r="A623" s="121"/>
      <c r="B623" s="92" t="str">
        <f>IF(E623="","",VLOOKUP(E623,[1]PROJECTES!$C$14:$G$5000,2,FALSE))</f>
        <v>SITEL</v>
      </c>
      <c r="C623" s="121"/>
      <c r="D623" s="93" t="str">
        <f>IF(E623="","",VLOOKUP(E623,[1]PROJECTES!$C$14:$G$5000,5,FALSE))</f>
        <v>PENDENT D'ASSIGNAR</v>
      </c>
      <c r="E623" s="117" t="s">
        <v>278</v>
      </c>
      <c r="F623" s="95"/>
      <c r="G623" s="96" t="str">
        <f>IF(E623="","",VLOOKUP(E623,[1]PROJECTES!$C$14:$G$5000,4,FALSE))</f>
        <v>OB</v>
      </c>
      <c r="H623" s="118" t="s">
        <v>44</v>
      </c>
      <c r="I623" s="97" t="str">
        <f>IF(H623="","",VLOOKUP(H623,BD!B$2:C$16,2,FALSE))</f>
        <v>E</v>
      </c>
      <c r="J623" s="98">
        <v>43495</v>
      </c>
      <c r="K623" s="135">
        <f t="shared" si="20"/>
        <v>5</v>
      </c>
      <c r="L623" s="99">
        <f t="shared" ca="1" si="21"/>
        <v>210</v>
      </c>
      <c r="M623" s="93">
        <f>IF(E623="","",VLOOKUP(E623,[1]PROJECTES!$C$14:$Z$5000,21,FALSE))</f>
        <v>43830</v>
      </c>
      <c r="N623" s="100"/>
      <c r="O623" s="72" t="s">
        <v>229</v>
      </c>
      <c r="P623" s="101"/>
      <c r="Q623" s="132"/>
      <c r="R623" s="102"/>
      <c r="S623" s="91"/>
    </row>
    <row r="624" spans="1:19" s="104" customFormat="1" ht="12.75" customHeight="1" x14ac:dyDescent="0.25">
      <c r="A624" s="121" t="s">
        <v>24</v>
      </c>
      <c r="B624" s="92" t="str">
        <f>IF(E624="","",VLOOKUP(E624,[1]PROJECTES!$C$14:$G$5000,2,FALSE))</f>
        <v>SITEL</v>
      </c>
      <c r="C624" s="121" t="s">
        <v>181</v>
      </c>
      <c r="D624" s="93" t="str">
        <f>IF(E624="","",VLOOKUP(E624,[1]PROJECTES!$C$14:$G$5000,5,FALSE))</f>
        <v>VACANCES</v>
      </c>
      <c r="E624" s="117" t="s">
        <v>273</v>
      </c>
      <c r="F624" s="95"/>
      <c r="G624" s="96" t="str">
        <f>IF(E624="","",VLOOKUP(E624,[1]PROJECTES!$C$14:$G$5000,4,FALSE))</f>
        <v>OB</v>
      </c>
      <c r="H624" s="118" t="s">
        <v>24</v>
      </c>
      <c r="I624" s="97" t="str">
        <f>IF(H624="","",VLOOKUP(H624,BD!B$2:C$16,2,FALSE))</f>
        <v>E</v>
      </c>
      <c r="J624" s="98">
        <v>43495</v>
      </c>
      <c r="K624" s="135">
        <f t="shared" si="20"/>
        <v>5</v>
      </c>
      <c r="L624" s="99">
        <f t="shared" ca="1" si="21"/>
        <v>210</v>
      </c>
      <c r="M624" s="93">
        <f>IF(E624="","",VLOOKUP(E624,[1]PROJECTES!$C$14:$Z$5000,21,FALSE))</f>
        <v>43830</v>
      </c>
      <c r="N624" s="100">
        <v>4</v>
      </c>
      <c r="O624" s="72" t="s">
        <v>229</v>
      </c>
      <c r="P624" s="101">
        <v>0</v>
      </c>
      <c r="Q624" s="132" t="s">
        <v>63</v>
      </c>
      <c r="R624" s="102"/>
      <c r="S624" s="91"/>
    </row>
    <row r="625" spans="1:19" s="104" customFormat="1" ht="12.75" customHeight="1" x14ac:dyDescent="0.25">
      <c r="A625" s="121" t="s">
        <v>24</v>
      </c>
      <c r="B625" s="92" t="str">
        <f>IF(E625="","",VLOOKUP(E625,[1]PROJECTES!$C$14:$G$5000,2,FALSE))</f>
        <v>SITEL</v>
      </c>
      <c r="C625" s="121" t="s">
        <v>106</v>
      </c>
      <c r="D625" s="93" t="str">
        <f>IF(E625="","",VLOOKUP(E625,[1]PROJECTES!$C$14:$G$5000,5,FALSE))</f>
        <v>FW CAP-PRX v7.0 VULNERABILITATS</v>
      </c>
      <c r="E625" s="117">
        <v>4424</v>
      </c>
      <c r="F625" s="95"/>
      <c r="G625" s="96" t="str">
        <f>IF(E625="","",VLOOKUP(E625,[1]PROJECTES!$C$14:$G$5000,4,FALSE))</f>
        <v>OB</v>
      </c>
      <c r="H625" s="118" t="s">
        <v>24</v>
      </c>
      <c r="I625" s="97" t="str">
        <f>IF(H625="","",VLOOKUP(H625,BD!B$2:C$16,2,FALSE))</f>
        <v>E</v>
      </c>
      <c r="J625" s="98">
        <v>43495</v>
      </c>
      <c r="K625" s="135">
        <f t="shared" si="20"/>
        <v>5</v>
      </c>
      <c r="L625" s="99">
        <f t="shared" ca="1" si="21"/>
        <v>-551</v>
      </c>
      <c r="M625" s="93">
        <f>IF(E625="","",VLOOKUP(E625,[1]PROJECTES!$C$14:$Z$5000,21,FALSE))</f>
        <v>43069</v>
      </c>
      <c r="N625" s="153">
        <v>2</v>
      </c>
      <c r="O625" s="72" t="s">
        <v>229</v>
      </c>
      <c r="P625" s="101">
        <v>50</v>
      </c>
      <c r="Q625" s="132" t="s">
        <v>15</v>
      </c>
      <c r="R625" s="131" t="s">
        <v>627</v>
      </c>
      <c r="S625" s="91"/>
    </row>
    <row r="626" spans="1:19" s="104" customFormat="1" ht="12.75" customHeight="1" x14ac:dyDescent="0.25">
      <c r="A626" s="121" t="s">
        <v>24</v>
      </c>
      <c r="B626" s="92" t="str">
        <f>IF(E626="","",VLOOKUP(E626,[1]PROJECTES!$C$14:$G$5000,2,FALSE))</f>
        <v>GASELE</v>
      </c>
      <c r="C626" s="121" t="s">
        <v>112</v>
      </c>
      <c r="D626" s="93" t="str">
        <f>IF(E626="","",VLOOKUP(E626,[1]PROJECTES!$C$14:$G$5000,5,FALSE))</f>
        <v>MANTENIMENT SCADA TEDIS.Net GASELEC 01/05/2.018 - 30/04/2.019</v>
      </c>
      <c r="E626" s="117">
        <v>4715</v>
      </c>
      <c r="F626" s="95"/>
      <c r="G626" s="96" t="str">
        <f>IF(E626="","",VLOOKUP(E626,[1]PROJECTES!$C$14:$G$5000,4,FALSE))</f>
        <v>TA</v>
      </c>
      <c r="H626" s="118" t="s">
        <v>24</v>
      </c>
      <c r="I626" s="97" t="str">
        <f>IF(H626="","",VLOOKUP(H626,BD!B$2:C$16,2,FALSE))</f>
        <v>E</v>
      </c>
      <c r="J626" s="98">
        <v>43495</v>
      </c>
      <c r="K626" s="135">
        <f t="shared" si="20"/>
        <v>5</v>
      </c>
      <c r="L626" s="99" t="str">
        <f t="shared" ca="1" si="21"/>
        <v>-</v>
      </c>
      <c r="M626" s="93">
        <f>IF(E626="","",VLOOKUP(E626,[1]PROJECTES!$C$14:$Z$5000,21,FALSE))</f>
        <v>43585</v>
      </c>
      <c r="N626" s="100">
        <v>1</v>
      </c>
      <c r="O626" s="72" t="s">
        <v>229</v>
      </c>
      <c r="P626" s="101">
        <v>10</v>
      </c>
      <c r="Q626" s="132" t="s">
        <v>59</v>
      </c>
      <c r="R626" s="131" t="s">
        <v>630</v>
      </c>
      <c r="S626" s="91"/>
    </row>
    <row r="627" spans="1:19" s="104" customFormat="1" ht="12.75" customHeight="1" x14ac:dyDescent="0.25">
      <c r="A627" s="121" t="s">
        <v>12</v>
      </c>
      <c r="B627" s="92" t="str">
        <f>IF(E627="","",VLOOKUP(E627,[1]PROJECTES!$C$14:$G$5000,2,FALSE))</f>
        <v>ELECON</v>
      </c>
      <c r="C627" s="121" t="s">
        <v>92</v>
      </c>
      <c r="D627" s="93" t="str">
        <f>IF(E627="","",VLOOKUP(E627,[1]PROJECTES!$C$14:$G$5000,5,FALSE))</f>
        <v>RTU S.E. CONIL v2.0</v>
      </c>
      <c r="E627" s="117">
        <v>4982</v>
      </c>
      <c r="F627" s="95"/>
      <c r="G627" s="96" t="str">
        <f>IF(E627="","",VLOOKUP(E627,[1]PROJECTES!$C$14:$G$5000,4,FALSE))</f>
        <v>OB</v>
      </c>
      <c r="H627" s="118" t="s">
        <v>17</v>
      </c>
      <c r="I627" s="97" t="str">
        <f>IF(H627="","",VLOOKUP(H627,BD!B$2:C$16,2,FALSE))</f>
        <v>E</v>
      </c>
      <c r="J627" s="98">
        <v>43588</v>
      </c>
      <c r="K627" s="135">
        <f t="shared" si="20"/>
        <v>18</v>
      </c>
      <c r="L627" s="99">
        <f t="shared" ca="1" si="21"/>
        <v>-193</v>
      </c>
      <c r="M627" s="93">
        <f>IF(E627="","",VLOOKUP(E627,[1]PROJECTES!$C$14:$Z$5000,21,FALSE))</f>
        <v>43427</v>
      </c>
      <c r="N627" s="100">
        <v>1</v>
      </c>
      <c r="O627" s="72" t="s">
        <v>229</v>
      </c>
      <c r="P627" s="101">
        <v>15</v>
      </c>
      <c r="Q627" s="132" t="s">
        <v>65</v>
      </c>
      <c r="R627" s="168" t="s">
        <v>1692</v>
      </c>
      <c r="S627" s="91"/>
    </row>
    <row r="628" spans="1:19" s="104" customFormat="1" ht="12.75" customHeight="1" x14ac:dyDescent="0.25">
      <c r="A628" s="121"/>
      <c r="B628" s="92" t="str">
        <f>IF(E628="","",VLOOKUP(E628,[1]PROJECTES!$C$14:$G$5000,2,FALSE))</f>
        <v>ELECON</v>
      </c>
      <c r="C628" s="121" t="s">
        <v>92</v>
      </c>
      <c r="D628" s="93" t="str">
        <f>IF(E628="","",VLOOKUP(E628,[1]PROJECTES!$C$14:$G$5000,5,FALSE))</f>
        <v>MANTENIMENT SW SCADA TEDIS.Net CONILENSE 01/01/2.019 - 31/12/2.019</v>
      </c>
      <c r="E628" s="117">
        <v>5073</v>
      </c>
      <c r="F628" s="95"/>
      <c r="G628" s="96" t="str">
        <f>IF(E628="","",VLOOKUP(E628,[1]PROJECTES!$C$14:$G$5000,4,FALSE))</f>
        <v>OB</v>
      </c>
      <c r="H628" s="118" t="s">
        <v>17</v>
      </c>
      <c r="I628" s="97" t="str">
        <f>IF(H628="","",VLOOKUP(H628,BD!B$2:C$16,2,FALSE))</f>
        <v>E</v>
      </c>
      <c r="J628" s="98">
        <v>43591</v>
      </c>
      <c r="K628" s="135">
        <f t="shared" si="20"/>
        <v>19</v>
      </c>
      <c r="L628" s="99">
        <f t="shared" ca="1" si="21"/>
        <v>210</v>
      </c>
      <c r="M628" s="93">
        <f>IF(E628="","",VLOOKUP(E628,[1]PROJECTES!$C$14:$Z$5000,21,FALSE))</f>
        <v>43830</v>
      </c>
      <c r="N628" s="100">
        <v>2</v>
      </c>
      <c r="O628" s="72" t="s">
        <v>229</v>
      </c>
      <c r="P628" s="101">
        <v>15</v>
      </c>
      <c r="Q628" s="132" t="s">
        <v>7</v>
      </c>
      <c r="R628" s="168" t="s">
        <v>1724</v>
      </c>
      <c r="S628" s="91"/>
    </row>
    <row r="629" spans="1:19" s="104" customFormat="1" ht="12.75" customHeight="1" x14ac:dyDescent="0.25">
      <c r="A629" s="121" t="s">
        <v>12</v>
      </c>
      <c r="B629" s="92" t="str">
        <f>IF(E629="","",VLOOKUP(E629,[1]PROJECTES!$C$14:$G$5000,2,FALSE))</f>
        <v>ELECON</v>
      </c>
      <c r="C629" s="121" t="s">
        <v>92</v>
      </c>
      <c r="D629" s="93" t="str">
        <f>IF(E629="","",VLOOKUP(E629,[1]PROJECTES!$C$14:$G$5000,5,FALSE))</f>
        <v>RTU S.E. CONIL v2.0</v>
      </c>
      <c r="E629" s="117">
        <v>4982</v>
      </c>
      <c r="F629" s="95"/>
      <c r="G629" s="96" t="str">
        <f>IF(E629="","",VLOOKUP(E629,[1]PROJECTES!$C$14:$G$5000,4,FALSE))</f>
        <v>OB</v>
      </c>
      <c r="H629" s="118" t="s">
        <v>17</v>
      </c>
      <c r="I629" s="97" t="str">
        <f>IF(H629="","",VLOOKUP(H629,BD!B$2:C$16,2,FALSE))</f>
        <v>E</v>
      </c>
      <c r="J629" s="98">
        <v>43591</v>
      </c>
      <c r="K629" s="135">
        <f t="shared" si="20"/>
        <v>19</v>
      </c>
      <c r="L629" s="99">
        <f t="shared" ca="1" si="21"/>
        <v>-193</v>
      </c>
      <c r="M629" s="93">
        <f>IF(E629="","",VLOOKUP(E629,[1]PROJECTES!$C$14:$Z$5000,21,FALSE))</f>
        <v>43427</v>
      </c>
      <c r="N629" s="100">
        <v>0</v>
      </c>
      <c r="O629" s="72" t="s">
        <v>229</v>
      </c>
      <c r="P629" s="101">
        <v>30</v>
      </c>
      <c r="Q629" s="132" t="s">
        <v>65</v>
      </c>
      <c r="R629" s="168" t="s">
        <v>1726</v>
      </c>
      <c r="S629" s="91"/>
    </row>
    <row r="630" spans="1:19" s="104" customFormat="1" ht="12.75" customHeight="1" x14ac:dyDescent="0.25">
      <c r="A630" s="121" t="s">
        <v>12</v>
      </c>
      <c r="B630" s="92" t="str">
        <f>IF(E630="","",VLOOKUP(E630,[1]PROJECTES!$C$14:$G$5000,2,FALSE))</f>
        <v>ELECON</v>
      </c>
      <c r="C630" s="121" t="s">
        <v>92</v>
      </c>
      <c r="D630" s="93" t="str">
        <f>IF(E630="","",VLOOKUP(E630,[1]PROJECTES!$C$14:$G$5000,5,FALSE))</f>
        <v>RTU S.E. CONIL v2.0</v>
      </c>
      <c r="E630" s="117">
        <v>4982</v>
      </c>
      <c r="F630" s="95"/>
      <c r="G630" s="96" t="str">
        <f>IF(E630="","",VLOOKUP(E630,[1]PROJECTES!$C$14:$G$5000,4,FALSE))</f>
        <v>OB</v>
      </c>
      <c r="H630" s="118" t="s">
        <v>17</v>
      </c>
      <c r="I630" s="97" t="str">
        <f>IF(H630="","",VLOOKUP(H630,BD!B$2:C$16,2,FALSE))</f>
        <v>E</v>
      </c>
      <c r="J630" s="98">
        <v>43595</v>
      </c>
      <c r="K630" s="135">
        <f t="shared" si="20"/>
        <v>19</v>
      </c>
      <c r="L630" s="99">
        <f t="shared" ca="1" si="21"/>
        <v>-193</v>
      </c>
      <c r="M630" s="93">
        <f>IF(E630="","",VLOOKUP(E630,[1]PROJECTES!$C$14:$Z$5000,21,FALSE))</f>
        <v>43427</v>
      </c>
      <c r="N630" s="100"/>
      <c r="O630" s="72" t="s">
        <v>229</v>
      </c>
      <c r="P630" s="101">
        <v>15</v>
      </c>
      <c r="Q630" s="132" t="s">
        <v>65</v>
      </c>
      <c r="R630" s="168" t="s">
        <v>1726</v>
      </c>
      <c r="S630" s="91"/>
    </row>
    <row r="631" spans="1:19" s="104" customFormat="1" ht="12.75" customHeight="1" x14ac:dyDescent="0.25">
      <c r="A631" s="121"/>
      <c r="B631" s="92" t="str">
        <f>IF(E631="","",VLOOKUP(E631,[1]PROJECTES!$C$14:$G$5000,2,FALSE))</f>
        <v>ELECON</v>
      </c>
      <c r="C631" s="121" t="s">
        <v>92</v>
      </c>
      <c r="D631" s="93" t="str">
        <f>IF(E631="","",VLOOKUP(E631,[1]PROJECTES!$C$14:$G$5000,5,FALSE))</f>
        <v>MANTENIMENT SW SCADA TEDIS.Net CONILENSE 01/01/2.019 - 31/12/2.019</v>
      </c>
      <c r="E631" s="117">
        <v>5073</v>
      </c>
      <c r="F631" s="95"/>
      <c r="G631" s="96" t="str">
        <f>IF(E631="","",VLOOKUP(E631,[1]PROJECTES!$C$14:$G$5000,4,FALSE))</f>
        <v>OB</v>
      </c>
      <c r="H631" s="118" t="s">
        <v>17</v>
      </c>
      <c r="I631" s="97" t="str">
        <f>IF(H631="","",VLOOKUP(H631,BD!B$2:C$16,2,FALSE))</f>
        <v>E</v>
      </c>
      <c r="J631" s="98">
        <v>43602</v>
      </c>
      <c r="K631" s="135">
        <f t="shared" si="20"/>
        <v>20</v>
      </c>
      <c r="L631" s="99">
        <f t="shared" ca="1" si="21"/>
        <v>210</v>
      </c>
      <c r="M631" s="93">
        <f>IF(E631="","",VLOOKUP(E631,[1]PROJECTES!$C$14:$Z$5000,21,FALSE))</f>
        <v>43830</v>
      </c>
      <c r="N631" s="100">
        <v>1</v>
      </c>
      <c r="O631" s="72" t="s">
        <v>229</v>
      </c>
      <c r="P631" s="101"/>
      <c r="Q631" s="132" t="s">
        <v>59</v>
      </c>
      <c r="R631" s="168" t="s">
        <v>1860</v>
      </c>
      <c r="S631" s="91"/>
    </row>
    <row r="632" spans="1:19" s="104" customFormat="1" ht="12.75" customHeight="1" x14ac:dyDescent="0.25">
      <c r="A632" s="121" t="s">
        <v>17</v>
      </c>
      <c r="B632" s="92" t="str">
        <f>IF(E632="","",VLOOKUP(E632,[1]PROJECTES!$C$14:$G$5000,2,FALSE))</f>
        <v>ORMAZA</v>
      </c>
      <c r="C632" s="121" t="s">
        <v>94</v>
      </c>
      <c r="D632" s="93" t="str">
        <f>IF(E632="","",VLOOKUP(E632,[1]PROJECTES!$C$14:$G$5000,5,FALSE))</f>
        <v>CC SCADA CREVILLENTE v6.3</v>
      </c>
      <c r="E632" s="117">
        <v>4213</v>
      </c>
      <c r="F632" s="95"/>
      <c r="G632" s="96" t="str">
        <f>IF(E632="","",VLOOKUP(E632,[1]PROJECTES!$C$14:$G$5000,4,FALSE))</f>
        <v>TA</v>
      </c>
      <c r="H632" s="118" t="s">
        <v>17</v>
      </c>
      <c r="I632" s="97" t="str">
        <f>IF(H632="","",VLOOKUP(H632,BD!B$2:C$16,2,FALSE))</f>
        <v>E</v>
      </c>
      <c r="J632" s="98">
        <v>43479</v>
      </c>
      <c r="K632" s="135">
        <f t="shared" si="20"/>
        <v>3</v>
      </c>
      <c r="L632" s="99" t="str">
        <f t="shared" ca="1" si="21"/>
        <v>-</v>
      </c>
      <c r="M632" s="93">
        <f>IF(E632="","",VLOOKUP(E632,[1]PROJECTES!$C$14:$Z$5000,21,FALSE))</f>
        <v>43479</v>
      </c>
      <c r="N632" s="100">
        <v>1</v>
      </c>
      <c r="O632" s="72" t="s">
        <v>229</v>
      </c>
      <c r="P632" s="101">
        <v>15</v>
      </c>
      <c r="Q632" s="132" t="s">
        <v>59</v>
      </c>
      <c r="R632" s="131" t="s">
        <v>457</v>
      </c>
      <c r="S632" s="91"/>
    </row>
    <row r="633" spans="1:19" s="104" customFormat="1" ht="12.75" customHeight="1" x14ac:dyDescent="0.25">
      <c r="A633" s="121" t="s">
        <v>17</v>
      </c>
      <c r="B633" s="92" t="str">
        <f>IF(E633="","",VLOOKUP(E633,[1]PROJECTES!$C$14:$G$5000,2,FALSE))</f>
        <v>ORMAZA</v>
      </c>
      <c r="C633" s="121" t="s">
        <v>94</v>
      </c>
      <c r="D633" s="93" t="str">
        <f>IF(E633="","",VLOOKUP(E633,[1]PROJECTES!$C$14:$G$5000,5,FALSE))</f>
        <v>CC SCADA CREVILLENTE v6.4</v>
      </c>
      <c r="E633" s="117">
        <v>4214</v>
      </c>
      <c r="F633" s="95"/>
      <c r="G633" s="96" t="str">
        <f>IF(E633="","",VLOOKUP(E633,[1]PROJECTES!$C$14:$G$5000,4,FALSE))</f>
        <v>TA</v>
      </c>
      <c r="H633" s="118" t="s">
        <v>17</v>
      </c>
      <c r="I633" s="97" t="str">
        <f>IF(H633="","",VLOOKUP(H633,BD!B$2:C$16,2,FALSE))</f>
        <v>E</v>
      </c>
      <c r="J633" s="98">
        <v>43479</v>
      </c>
      <c r="K633" s="135">
        <f t="shared" si="20"/>
        <v>3</v>
      </c>
      <c r="L633" s="99" t="str">
        <f t="shared" ca="1" si="21"/>
        <v>-</v>
      </c>
      <c r="M633" s="93">
        <f>IF(E633="","",VLOOKUP(E633,[1]PROJECTES!$C$14:$Z$5000,21,FALSE))</f>
        <v>43479</v>
      </c>
      <c r="N633" s="100">
        <v>0</v>
      </c>
      <c r="O633" s="72" t="s">
        <v>229</v>
      </c>
      <c r="P633" s="101">
        <v>30</v>
      </c>
      <c r="Q633" s="132" t="s">
        <v>59</v>
      </c>
      <c r="R633" s="131" t="s">
        <v>458</v>
      </c>
      <c r="S633" s="91"/>
    </row>
    <row r="634" spans="1:19" s="104" customFormat="1" ht="12.75" customHeight="1" x14ac:dyDescent="0.25">
      <c r="A634" s="121" t="s">
        <v>17</v>
      </c>
      <c r="B634" s="92" t="str">
        <f>IF(E634="","",VLOOKUP(E634,[1]PROJECTES!$C$14:$G$5000,2,FALSE))</f>
        <v>ORMAZA</v>
      </c>
      <c r="C634" s="121" t="s">
        <v>94</v>
      </c>
      <c r="D634" s="93" t="str">
        <f>IF(E634="","",VLOOKUP(E634,[1]PROJECTES!$C$14:$G$5000,5,FALSE))</f>
        <v>CC SCADA CREVILLENTE v6.6</v>
      </c>
      <c r="E634" s="117">
        <v>4879</v>
      </c>
      <c r="F634" s="95"/>
      <c r="G634" s="96" t="str">
        <f>IF(E634="","",VLOOKUP(E634,[1]PROJECTES!$C$14:$G$5000,4,FALSE))</f>
        <v>TA</v>
      </c>
      <c r="H634" s="118" t="s">
        <v>17</v>
      </c>
      <c r="I634" s="97" t="str">
        <f>IF(H634="","",VLOOKUP(H634,BD!B$2:C$16,2,FALSE))</f>
        <v>E</v>
      </c>
      <c r="J634" s="98">
        <v>43479</v>
      </c>
      <c r="K634" s="135">
        <f t="shared" si="20"/>
        <v>3</v>
      </c>
      <c r="L634" s="99" t="str">
        <f t="shared" ca="1" si="21"/>
        <v>-</v>
      </c>
      <c r="M634" s="93">
        <f>IF(E634="","",VLOOKUP(E634,[1]PROJECTES!$C$14:$Z$5000,21,FALSE))</f>
        <v>43479</v>
      </c>
      <c r="N634" s="100">
        <v>0</v>
      </c>
      <c r="O634" s="72" t="s">
        <v>229</v>
      </c>
      <c r="P634" s="101">
        <v>15</v>
      </c>
      <c r="Q634" s="132" t="s">
        <v>59</v>
      </c>
      <c r="R634" s="131" t="s">
        <v>460</v>
      </c>
      <c r="S634" s="91"/>
    </row>
    <row r="635" spans="1:19" s="104" customFormat="1" ht="12.75" customHeight="1" x14ac:dyDescent="0.25">
      <c r="A635" s="121" t="s">
        <v>17</v>
      </c>
      <c r="B635" s="92" t="str">
        <f>IF(E635="","",VLOOKUP(E635,[1]PROJECTES!$C$14:$G$5000,2,FALSE))</f>
        <v>ORMAZA</v>
      </c>
      <c r="C635" s="121" t="s">
        <v>94</v>
      </c>
      <c r="D635" s="93" t="str">
        <f>IF(E635="","",VLOOKUP(E635,[1]PROJECTES!$C$14:$G$5000,5,FALSE))</f>
        <v>CC SCADA CREVILLENTE v6.6</v>
      </c>
      <c r="E635" s="117">
        <v>4879</v>
      </c>
      <c r="F635" s="95"/>
      <c r="G635" s="96" t="str">
        <f>IF(E635="","",VLOOKUP(E635,[1]PROJECTES!$C$14:$G$5000,4,FALSE))</f>
        <v>TA</v>
      </c>
      <c r="H635" s="118" t="s">
        <v>17</v>
      </c>
      <c r="I635" s="97" t="str">
        <f>IF(H635="","",VLOOKUP(H635,BD!B$2:C$16,2,FALSE))</f>
        <v>E</v>
      </c>
      <c r="J635" s="98">
        <v>43483</v>
      </c>
      <c r="K635" s="135">
        <f t="shared" si="20"/>
        <v>3</v>
      </c>
      <c r="L635" s="99" t="str">
        <f t="shared" ca="1" si="21"/>
        <v>-</v>
      </c>
      <c r="M635" s="93">
        <f>IF(E635="","",VLOOKUP(E635,[1]PROJECTES!$C$14:$Z$5000,21,FALSE))</f>
        <v>43479</v>
      </c>
      <c r="N635" s="100">
        <v>0</v>
      </c>
      <c r="O635" s="72" t="s">
        <v>229</v>
      </c>
      <c r="P635" s="101">
        <v>45</v>
      </c>
      <c r="Q635" s="132" t="s">
        <v>59</v>
      </c>
      <c r="R635" s="131" t="s">
        <v>495</v>
      </c>
      <c r="S635" s="91"/>
    </row>
    <row r="636" spans="1:19" s="104" customFormat="1" ht="12.75" customHeight="1" x14ac:dyDescent="0.25">
      <c r="A636" s="121" t="s">
        <v>12</v>
      </c>
      <c r="B636" s="92" t="str">
        <f>IF(E636="","",VLOOKUP(E636,[1]PROJECTES!$C$14:$G$5000,2,FALSE))</f>
        <v>ORMAZA</v>
      </c>
      <c r="C636" s="121" t="s">
        <v>94</v>
      </c>
      <c r="D636" s="93" t="str">
        <f>IF(E636="","",VLOOKUP(E636,[1]PROJECTES!$C$14:$G$5000,5,FALSE))</f>
        <v>CC SCADA TEDIS.Net CREVILLENTE v1.0</v>
      </c>
      <c r="E636" s="117">
        <v>4674</v>
      </c>
      <c r="F636" s="95"/>
      <c r="G636" s="96" t="str">
        <f>IF(E636="","",VLOOKUP(E636,[1]PROJECTES!$C$14:$G$5000,4,FALSE))</f>
        <v>TA</v>
      </c>
      <c r="H636" s="118" t="s">
        <v>17</v>
      </c>
      <c r="I636" s="97" t="str">
        <f>IF(H636="","",VLOOKUP(H636,BD!B$2:C$16,2,FALSE))</f>
        <v>E</v>
      </c>
      <c r="J636" s="98">
        <v>43507</v>
      </c>
      <c r="K636" s="135">
        <f t="shared" si="20"/>
        <v>7</v>
      </c>
      <c r="L636" s="99" t="str">
        <f t="shared" ca="1" si="21"/>
        <v>-</v>
      </c>
      <c r="M636" s="93">
        <f>IF(E636="","",VLOOKUP(E636,[1]PROJECTES!$C$14:$Z$5000,21,FALSE))</f>
        <v>43507</v>
      </c>
      <c r="N636" s="100">
        <v>3</v>
      </c>
      <c r="O636" s="72" t="s">
        <v>229</v>
      </c>
      <c r="P636" s="101">
        <v>0</v>
      </c>
      <c r="Q636" s="132" t="s">
        <v>40</v>
      </c>
      <c r="R636" s="131" t="s">
        <v>779</v>
      </c>
      <c r="S636" s="91"/>
    </row>
    <row r="637" spans="1:19" s="104" customFormat="1" ht="12.75" customHeight="1" x14ac:dyDescent="0.25">
      <c r="A637" s="121" t="s">
        <v>12</v>
      </c>
      <c r="B637" s="92" t="str">
        <f>IF(E637="","",VLOOKUP(E637,[1]PROJECTES!$C$14:$G$5000,2,FALSE))</f>
        <v>SITEL</v>
      </c>
      <c r="C637" s="121" t="s">
        <v>181</v>
      </c>
      <c r="D637" s="93" t="str">
        <f>IF(E637="","",VLOOKUP(E637,[1]PROJECTES!$C$14:$G$5000,5,FALSE))</f>
        <v>DESENVOLUPAMENT SW TEDIS.Net, AutomationScriptService v1.49</v>
      </c>
      <c r="E637" s="117" t="s">
        <v>1358</v>
      </c>
      <c r="F637" s="95"/>
      <c r="G637" s="96" t="str">
        <f>IF(E637="","",VLOOKUP(E637,[1]PROJECTES!$C$14:$G$5000,4,FALSE))</f>
        <v>OB</v>
      </c>
      <c r="H637" s="118" t="s">
        <v>12</v>
      </c>
      <c r="I637" s="97" t="str">
        <f>IF(H637="","",VLOOKUP(H637,BD!B$2:C$16,2,FALSE))</f>
        <v>E</v>
      </c>
      <c r="J637" s="98">
        <v>43495</v>
      </c>
      <c r="K637" s="135">
        <f t="shared" si="20"/>
        <v>5</v>
      </c>
      <c r="L637" s="99">
        <f t="shared" ca="1" si="21"/>
        <v>-67</v>
      </c>
      <c r="M637" s="93">
        <f>IF(E637="","",VLOOKUP(E637,[1]PROJECTES!$C$14:$Z$5000,21,FALSE))</f>
        <v>43553</v>
      </c>
      <c r="N637" s="100">
        <v>5</v>
      </c>
      <c r="O637" s="72" t="s">
        <v>229</v>
      </c>
      <c r="P637" s="101">
        <v>30</v>
      </c>
      <c r="Q637" s="132" t="s">
        <v>15</v>
      </c>
      <c r="R637" s="131" t="s">
        <v>656</v>
      </c>
      <c r="S637" s="91"/>
    </row>
    <row r="638" spans="1:19" s="104" customFormat="1" ht="12.75" customHeight="1" x14ac:dyDescent="0.25">
      <c r="A638" s="121" t="s">
        <v>12</v>
      </c>
      <c r="B638" s="92" t="str">
        <f>IF(E638="","",VLOOKUP(E638,[1]PROJECTES!$C$14:$G$5000,2,FALSE))</f>
        <v>GASELE</v>
      </c>
      <c r="C638" s="121" t="s">
        <v>112</v>
      </c>
      <c r="D638" s="93" t="str">
        <f>IF(E638="","",VLOOKUP(E638,[1]PROJECTES!$C$14:$G$5000,5,FALSE))</f>
        <v>MANTENIMENT SCADA TEDIS.Net GASELEC 01/05/2.018 - 30/04/2.019</v>
      </c>
      <c r="E638" s="117">
        <v>4715</v>
      </c>
      <c r="F638" s="95"/>
      <c r="G638" s="96" t="str">
        <f>IF(E638="","",VLOOKUP(E638,[1]PROJECTES!$C$14:$G$5000,4,FALSE))</f>
        <v>TA</v>
      </c>
      <c r="H638" s="118" t="s">
        <v>12</v>
      </c>
      <c r="I638" s="97" t="str">
        <f>IF(H638="","",VLOOKUP(H638,BD!B$2:C$16,2,FALSE))</f>
        <v>E</v>
      </c>
      <c r="J638" s="98">
        <v>43495</v>
      </c>
      <c r="K638" s="135">
        <f t="shared" si="20"/>
        <v>5</v>
      </c>
      <c r="L638" s="99" t="str">
        <f t="shared" ca="1" si="21"/>
        <v>-</v>
      </c>
      <c r="M638" s="93">
        <f>IF(E638="","",VLOOKUP(E638,[1]PROJECTES!$C$14:$Z$5000,21,FALSE))</f>
        <v>43585</v>
      </c>
      <c r="N638" s="100">
        <v>0</v>
      </c>
      <c r="O638" s="72" t="s">
        <v>229</v>
      </c>
      <c r="P638" s="101">
        <v>30</v>
      </c>
      <c r="Q638" s="132" t="s">
        <v>59</v>
      </c>
      <c r="R638" s="131" t="s">
        <v>661</v>
      </c>
      <c r="S638" s="91"/>
    </row>
    <row r="639" spans="1:19" s="104" customFormat="1" ht="12.75" customHeight="1" x14ac:dyDescent="0.25">
      <c r="A639" s="121" t="s">
        <v>12</v>
      </c>
      <c r="B639" s="92" t="str">
        <f>IF(E639="","",VLOOKUP(E639,[1]PROJECTES!$C$14:$G$5000,2,FALSE))</f>
        <v>SITEL</v>
      </c>
      <c r="C639" s="121" t="s">
        <v>181</v>
      </c>
      <c r="D639" s="93" t="str">
        <f>IF(E639="","",VLOOKUP(E639,[1]PROJECTES!$C$14:$G$5000,5,FALSE))</f>
        <v>SOPORT DEPARTAMENT COMERCIAL</v>
      </c>
      <c r="E639" s="117" t="s">
        <v>343</v>
      </c>
      <c r="F639" s="95"/>
      <c r="G639" s="96" t="str">
        <f>IF(E639="","",VLOOKUP(E639,[1]PROJECTES!$C$14:$G$5000,4,FALSE))</f>
        <v>OB</v>
      </c>
      <c r="H639" s="118" t="s">
        <v>12</v>
      </c>
      <c r="I639" s="97" t="str">
        <f>IF(H639="","",VLOOKUP(H639,BD!B$2:C$16,2,FALSE))</f>
        <v>E</v>
      </c>
      <c r="J639" s="98">
        <v>43495</v>
      </c>
      <c r="K639" s="135">
        <f t="shared" si="20"/>
        <v>5</v>
      </c>
      <c r="L639" s="99">
        <f t="shared" ca="1" si="21"/>
        <v>210</v>
      </c>
      <c r="M639" s="93">
        <f>IF(E639="","",VLOOKUP(E639,[1]PROJECTES!$C$14:$Z$5000,21,FALSE))</f>
        <v>43830</v>
      </c>
      <c r="N639" s="100">
        <v>0</v>
      </c>
      <c r="O639" s="72" t="s">
        <v>229</v>
      </c>
      <c r="P639" s="101">
        <v>30</v>
      </c>
      <c r="Q639" s="132" t="s">
        <v>37</v>
      </c>
      <c r="R639" s="131" t="s">
        <v>662</v>
      </c>
      <c r="S639" s="91"/>
    </row>
    <row r="640" spans="1:19" s="104" customFormat="1" ht="12.75" customHeight="1" x14ac:dyDescent="0.25">
      <c r="A640" s="121" t="s">
        <v>12</v>
      </c>
      <c r="B640" s="92" t="str">
        <f>IF(E640="","",VLOOKUP(E640,[1]PROJECTES!$C$14:$G$5000,2,FALSE))</f>
        <v>SITEL</v>
      </c>
      <c r="C640" s="121" t="s">
        <v>197</v>
      </c>
      <c r="D640" s="93" t="str">
        <f>IF(E640="","",VLOOKUP(E640,[1]PROJECTES!$C$14:$G$5000,5,FALSE))</f>
        <v>SOPORT DEPARTAMENT COMERCIAL</v>
      </c>
      <c r="E640" s="117" t="s">
        <v>343</v>
      </c>
      <c r="F640" s="95"/>
      <c r="G640" s="96" t="str">
        <f>IF(E640="","",VLOOKUP(E640,[1]PROJECTES!$C$14:$G$5000,4,FALSE))</f>
        <v>OB</v>
      </c>
      <c r="H640" s="118" t="s">
        <v>12</v>
      </c>
      <c r="I640" s="97" t="str">
        <f>IF(H640="","",VLOOKUP(H640,BD!B$2:C$16,2,FALSE))</f>
        <v>E</v>
      </c>
      <c r="J640" s="98">
        <v>43495</v>
      </c>
      <c r="K640" s="135">
        <f t="shared" si="20"/>
        <v>5</v>
      </c>
      <c r="L640" s="99">
        <f t="shared" ca="1" si="21"/>
        <v>210</v>
      </c>
      <c r="M640" s="93">
        <f>IF(E640="","",VLOOKUP(E640,[1]PROJECTES!$C$14:$Z$5000,21,FALSE))</f>
        <v>43830</v>
      </c>
      <c r="N640" s="100">
        <v>0</v>
      </c>
      <c r="O640" s="72" t="s">
        <v>229</v>
      </c>
      <c r="P640" s="101">
        <v>30</v>
      </c>
      <c r="Q640" s="132" t="s">
        <v>23</v>
      </c>
      <c r="R640" s="131" t="s">
        <v>663</v>
      </c>
      <c r="S640" s="91"/>
    </row>
    <row r="641" spans="1:19" s="104" customFormat="1" ht="12.75" customHeight="1" x14ac:dyDescent="0.25">
      <c r="A641" s="121" t="s">
        <v>12</v>
      </c>
      <c r="B641" s="92" t="str">
        <f>IF(E641="","",VLOOKUP(E641,[1]PROJECTES!$C$14:$G$5000,2,FALSE))</f>
        <v>SITEL</v>
      </c>
      <c r="C641" s="121" t="s">
        <v>181</v>
      </c>
      <c r="D641" s="93" t="str">
        <f>IF(E641="","",VLOOKUP(E641,[1]PROJECTES!$C$14:$G$5000,5,FALSE))</f>
        <v>Manteniment correctiu SW TEDIS.Net SystemTerminal v1.47</v>
      </c>
      <c r="E641" s="117" t="s">
        <v>895</v>
      </c>
      <c r="F641" s="95"/>
      <c r="G641" s="96" t="str">
        <f>IF(E641="","",VLOOKUP(E641,[1]PROJECTES!$C$14:$G$5000,4,FALSE))</f>
        <v>OB</v>
      </c>
      <c r="H641" s="118" t="s">
        <v>12</v>
      </c>
      <c r="I641" s="97" t="str">
        <f>IF(H641="","",VLOOKUP(H641,BD!B$2:C$16,2,FALSE))</f>
        <v>E</v>
      </c>
      <c r="J641" s="98">
        <v>43495</v>
      </c>
      <c r="K641" s="135">
        <f t="shared" si="20"/>
        <v>5</v>
      </c>
      <c r="L641" s="99">
        <f t="shared" ca="1" si="21"/>
        <v>210</v>
      </c>
      <c r="M641" s="93">
        <f>IF(E641="","",VLOOKUP(E641,[1]PROJECTES!$C$14:$Z$5000,21,FALSE))</f>
        <v>43830</v>
      </c>
      <c r="N641" s="100">
        <v>0</v>
      </c>
      <c r="O641" s="72" t="s">
        <v>229</v>
      </c>
      <c r="P641" s="101">
        <v>30</v>
      </c>
      <c r="Q641" s="132" t="s">
        <v>43</v>
      </c>
      <c r="R641" s="131" t="s">
        <v>665</v>
      </c>
      <c r="S641" s="91"/>
    </row>
    <row r="642" spans="1:19" s="104" customFormat="1" ht="12.75" customHeight="1" x14ac:dyDescent="0.25">
      <c r="A642" s="121" t="s">
        <v>17</v>
      </c>
      <c r="B642" s="92" t="str">
        <f>IF(E642="","",VLOOKUP(E642,[1]PROJECTES!$C$14:$G$5000,2,FALSE))</f>
        <v>ORMAZA</v>
      </c>
      <c r="C642" s="121" t="s">
        <v>50</v>
      </c>
      <c r="D642" s="93" t="str">
        <f>IF(E642="","",VLOOKUP(E642,[1]PROJECTES!$C$14:$G$5000,5,FALSE))</f>
        <v>CC SCADA TEDIS.Net ARAMAIO v2.0</v>
      </c>
      <c r="E642" s="117">
        <v>4747</v>
      </c>
      <c r="F642" s="95"/>
      <c r="G642" s="96" t="str">
        <f>IF(E642="","",VLOOKUP(E642,[1]PROJECTES!$C$14:$G$5000,4,FALSE))</f>
        <v>OB</v>
      </c>
      <c r="H642" s="118" t="s">
        <v>12</v>
      </c>
      <c r="I642" s="97" t="str">
        <f>IF(H642="","",VLOOKUP(H642,BD!B$2:C$16,2,FALSE))</f>
        <v>E</v>
      </c>
      <c r="J642" s="98">
        <v>43495</v>
      </c>
      <c r="K642" s="135">
        <f t="shared" si="20"/>
        <v>5</v>
      </c>
      <c r="L642" s="99">
        <f t="shared" ca="1" si="21"/>
        <v>-351</v>
      </c>
      <c r="M642" s="93">
        <f>IF(E642="","",VLOOKUP(E642,[1]PROJECTES!$C$14:$Z$5000,21,FALSE))</f>
        <v>43269</v>
      </c>
      <c r="N642" s="100">
        <v>0</v>
      </c>
      <c r="O642" s="72" t="s">
        <v>229</v>
      </c>
      <c r="P642" s="101">
        <v>30</v>
      </c>
      <c r="Q642" s="132" t="s">
        <v>336</v>
      </c>
      <c r="R642" s="131" t="s">
        <v>664</v>
      </c>
      <c r="S642" s="91"/>
    </row>
    <row r="643" spans="1:19" s="104" customFormat="1" ht="12.75" customHeight="1" x14ac:dyDescent="0.25">
      <c r="A643" s="121" t="s">
        <v>35</v>
      </c>
      <c r="B643" s="92" t="str">
        <f>IF(E643="","",VLOOKUP(E643,[1]PROJECTES!$C$14:$G$5000,2,FALSE))</f>
        <v>SITEL</v>
      </c>
      <c r="C643" s="121" t="s">
        <v>181</v>
      </c>
      <c r="D643" s="93" t="str">
        <f>IF(E643="","",VLOOKUP(E643,[1]PROJECTES!$C$14:$G$5000,5,FALSE))</f>
        <v>INCAPACITAT LABORAL TRANSITORIA</v>
      </c>
      <c r="E643" s="117" t="s">
        <v>362</v>
      </c>
      <c r="F643" s="95"/>
      <c r="G643" s="96" t="str">
        <f>IF(E643="","",VLOOKUP(E643,[1]PROJECTES!$C$14:$G$5000,4,FALSE))</f>
        <v>OB</v>
      </c>
      <c r="H643" s="118" t="s">
        <v>35</v>
      </c>
      <c r="I643" s="97" t="str">
        <f>IF(H643="","",VLOOKUP(H643,BD!B$2:C$16,2,FALSE))</f>
        <v>E</v>
      </c>
      <c r="J643" s="98">
        <v>43496</v>
      </c>
      <c r="K643" s="135">
        <f t="shared" si="20"/>
        <v>5</v>
      </c>
      <c r="L643" s="99">
        <f t="shared" ca="1" si="21"/>
        <v>210</v>
      </c>
      <c r="M643" s="93">
        <f>IF(E643="","",VLOOKUP(E643,[1]PROJECTES!$C$14:$Z$5000,21,FALSE))</f>
        <v>43830</v>
      </c>
      <c r="N643" s="100">
        <v>8</v>
      </c>
      <c r="O643" s="72" t="s">
        <v>229</v>
      </c>
      <c r="P643" s="101">
        <v>0</v>
      </c>
      <c r="Q643" s="132" t="s">
        <v>360</v>
      </c>
      <c r="R643" s="102"/>
      <c r="S643" s="91"/>
    </row>
    <row r="644" spans="1:19" s="104" customFormat="1" ht="12.75" customHeight="1" x14ac:dyDescent="0.25">
      <c r="A644" s="121" t="s">
        <v>47</v>
      </c>
      <c r="B644" s="92" t="str">
        <f>IF(E644="","",VLOOKUP(E644,[1]PROJECTES!$C$14:$G$5000,2,FALSE))</f>
        <v>MOELCU</v>
      </c>
      <c r="C644" s="121" t="s">
        <v>74</v>
      </c>
      <c r="D644" s="93" t="str">
        <f>IF(E644="","",VLOOKUP(E644,[1]PROJECTES!$C$14:$G$5000,5,FALSE))</f>
        <v>CC SCADA TEDIS.Net BERMEJALES v3.0</v>
      </c>
      <c r="E644" s="117">
        <v>5140</v>
      </c>
      <c r="F644" s="95"/>
      <c r="G644" s="96" t="str">
        <f>IF(E644="","",VLOOKUP(E644,[1]PROJECTES!$C$14:$G$5000,4,FALSE))</f>
        <v>OB</v>
      </c>
      <c r="H644" s="118" t="s">
        <v>47</v>
      </c>
      <c r="I644" s="97" t="str">
        <f>IF(H644="","",VLOOKUP(H644,BD!B$2:C$16,2,FALSE))</f>
        <v>E</v>
      </c>
      <c r="J644" s="98">
        <v>43496</v>
      </c>
      <c r="K644" s="135">
        <f t="shared" si="20"/>
        <v>5</v>
      </c>
      <c r="L644" s="99">
        <f t="shared" ca="1" si="21"/>
        <v>-96</v>
      </c>
      <c r="M644" s="93">
        <f>IF(E644="","",VLOOKUP(E644,[1]PROJECTES!$C$14:$Z$5000,21,FALSE))</f>
        <v>43524</v>
      </c>
      <c r="N644" s="100">
        <v>3</v>
      </c>
      <c r="O644" s="72" t="s">
        <v>229</v>
      </c>
      <c r="P644" s="101">
        <v>0</v>
      </c>
      <c r="Q644" s="132" t="s">
        <v>15</v>
      </c>
      <c r="R644" s="131" t="s">
        <v>693</v>
      </c>
      <c r="S644" s="91"/>
    </row>
    <row r="645" spans="1:19" s="104" customFormat="1" ht="12.75" customHeight="1" x14ac:dyDescent="0.25">
      <c r="A645" s="121" t="s">
        <v>21</v>
      </c>
      <c r="B645" s="92" t="str">
        <f>IF(E645="","",VLOOKUP(E645,[1]PROJECTES!$C$14:$G$5000,2,FALSE))</f>
        <v>SITEL</v>
      </c>
      <c r="C645" s="121" t="s">
        <v>337</v>
      </c>
      <c r="D645" s="93" t="str">
        <f>IF(E645="","",VLOOKUP(E645,[1]PROJECTES!$C$14:$G$5000,5,FALSE))</f>
        <v>TD MASTER S.E. PINA v1.0</v>
      </c>
      <c r="E645" s="117">
        <v>5047</v>
      </c>
      <c r="F645" s="95"/>
      <c r="G645" s="96" t="str">
        <f>IF(E645="","",VLOOKUP(E645,[1]PROJECTES!$C$14:$G$5000,4,FALSE))</f>
        <v>OB</v>
      </c>
      <c r="H645" s="118" t="s">
        <v>595</v>
      </c>
      <c r="I645" s="97" t="str">
        <f>IF(H645="","",VLOOKUP(H645,BD!B$2:C$16,2,FALSE))</f>
        <v>E</v>
      </c>
      <c r="J645" s="98">
        <v>43496</v>
      </c>
      <c r="K645" s="135">
        <f t="shared" si="20"/>
        <v>5</v>
      </c>
      <c r="L645" s="99">
        <f t="shared" ca="1" si="21"/>
        <v>-124</v>
      </c>
      <c r="M645" s="93">
        <f>IF(E645="","",VLOOKUP(E645,[1]PROJECTES!$C$14:$Z$5000,21,FALSE))</f>
        <v>43496</v>
      </c>
      <c r="N645" s="100">
        <v>5</v>
      </c>
      <c r="O645" s="72" t="s">
        <v>229</v>
      </c>
      <c r="P645" s="101">
        <v>0</v>
      </c>
      <c r="Q645" s="132" t="s">
        <v>51</v>
      </c>
      <c r="R645" s="131" t="s">
        <v>365</v>
      </c>
      <c r="S645" s="91"/>
    </row>
    <row r="646" spans="1:19" s="104" customFormat="1" ht="12.75" customHeight="1" x14ac:dyDescent="0.25">
      <c r="A646" s="121"/>
      <c r="B646" s="92" t="str">
        <f>IF(E646="","",VLOOKUP(E646,[1]PROJECTES!$C$14:$G$5000,2,FALSE))</f>
        <v>SITEL</v>
      </c>
      <c r="C646" s="121"/>
      <c r="D646" s="93" t="str">
        <f>IF(E646="","",VLOOKUP(E646,[1]PROJECTES!$C$14:$G$5000,5,FALSE))</f>
        <v>PENDENT D'ASSIGNAR</v>
      </c>
      <c r="E646" s="117" t="s">
        <v>278</v>
      </c>
      <c r="F646" s="95"/>
      <c r="G646" s="96" t="str">
        <f>IF(E646="","",VLOOKUP(E646,[1]PROJECTES!$C$14:$G$5000,4,FALSE))</f>
        <v>OB</v>
      </c>
      <c r="H646" s="118" t="s">
        <v>44</v>
      </c>
      <c r="I646" s="97" t="str">
        <f>IF(H646="","",VLOOKUP(H646,BD!B$2:C$16,2,FALSE))</f>
        <v>E</v>
      </c>
      <c r="J646" s="98">
        <v>43496</v>
      </c>
      <c r="K646" s="135">
        <f t="shared" si="20"/>
        <v>5</v>
      </c>
      <c r="L646" s="99">
        <f t="shared" ca="1" si="21"/>
        <v>210</v>
      </c>
      <c r="M646" s="93">
        <f>IF(E646="","",VLOOKUP(E646,[1]PROJECTES!$C$14:$Z$5000,21,FALSE))</f>
        <v>43830</v>
      </c>
      <c r="N646" s="100"/>
      <c r="O646" s="72" t="s">
        <v>229</v>
      </c>
      <c r="P646" s="101"/>
      <c r="Q646" s="132"/>
      <c r="R646" s="102"/>
      <c r="S646" s="91"/>
    </row>
    <row r="647" spans="1:19" s="104" customFormat="1" ht="12.75" customHeight="1" x14ac:dyDescent="0.25">
      <c r="A647" s="121"/>
      <c r="B647" s="92" t="str">
        <f>IF(E647="","",VLOOKUP(E647,[1]PROJECTES!$C$14:$G$5000,2,FALSE))</f>
        <v>SITEL</v>
      </c>
      <c r="C647" s="121"/>
      <c r="D647" s="93" t="str">
        <f>IF(E647="","",VLOOKUP(E647,[1]PROJECTES!$C$14:$G$5000,5,FALSE))</f>
        <v>PENDENT D'ASSIGNAR</v>
      </c>
      <c r="E647" s="117" t="s">
        <v>278</v>
      </c>
      <c r="F647" s="95"/>
      <c r="G647" s="96" t="str">
        <f>IF(E647="","",VLOOKUP(E647,[1]PROJECTES!$C$14:$G$5000,4,FALSE))</f>
        <v>OB</v>
      </c>
      <c r="H647" s="118" t="s">
        <v>44</v>
      </c>
      <c r="I647" s="97" t="str">
        <f>IF(H647="","",VLOOKUP(H647,BD!B$2:C$16,2,FALSE))</f>
        <v>E</v>
      </c>
      <c r="J647" s="98">
        <v>43496</v>
      </c>
      <c r="K647" s="135">
        <f t="shared" si="20"/>
        <v>5</v>
      </c>
      <c r="L647" s="99">
        <f t="shared" ca="1" si="21"/>
        <v>210</v>
      </c>
      <c r="M647" s="93">
        <f>IF(E647="","",VLOOKUP(E647,[1]PROJECTES!$C$14:$Z$5000,21,FALSE))</f>
        <v>43830</v>
      </c>
      <c r="N647" s="100"/>
      <c r="O647" s="72" t="s">
        <v>229</v>
      </c>
      <c r="P647" s="101"/>
      <c r="Q647" s="132"/>
      <c r="R647" s="102"/>
      <c r="S647" s="91"/>
    </row>
    <row r="648" spans="1:19" s="104" customFormat="1" ht="12.75" customHeight="1" x14ac:dyDescent="0.25">
      <c r="A648" s="121"/>
      <c r="B648" s="92" t="str">
        <f>IF(E648="","",VLOOKUP(E648,[1]PROJECTES!$C$14:$G$5000,2,FALSE))</f>
        <v>SITEL</v>
      </c>
      <c r="C648" s="121"/>
      <c r="D648" s="93" t="str">
        <f>IF(E648="","",VLOOKUP(E648,[1]PROJECTES!$C$14:$G$5000,5,FALSE))</f>
        <v>PENDENT D'ASSIGNAR</v>
      </c>
      <c r="E648" s="117" t="s">
        <v>278</v>
      </c>
      <c r="F648" s="95"/>
      <c r="G648" s="96" t="str">
        <f>IF(E648="","",VLOOKUP(E648,[1]PROJECTES!$C$14:$G$5000,4,FALSE))</f>
        <v>OB</v>
      </c>
      <c r="H648" s="118" t="s">
        <v>44</v>
      </c>
      <c r="I648" s="97" t="str">
        <f>IF(H648="","",VLOOKUP(H648,BD!B$2:C$16,2,FALSE))</f>
        <v>E</v>
      </c>
      <c r="J648" s="98">
        <v>43496</v>
      </c>
      <c r="K648" s="135">
        <f t="shared" si="20"/>
        <v>5</v>
      </c>
      <c r="L648" s="99">
        <f t="shared" ca="1" si="21"/>
        <v>210</v>
      </c>
      <c r="M648" s="93">
        <f>IF(E648="","",VLOOKUP(E648,[1]PROJECTES!$C$14:$Z$5000,21,FALSE))</f>
        <v>43830</v>
      </c>
      <c r="N648" s="100"/>
      <c r="O648" s="72" t="s">
        <v>229</v>
      </c>
      <c r="P648" s="101"/>
      <c r="Q648" s="132"/>
      <c r="R648" s="102"/>
      <c r="S648" s="91"/>
    </row>
    <row r="649" spans="1:19" s="104" customFormat="1" ht="12.75" customHeight="1" x14ac:dyDescent="0.25">
      <c r="A649" s="121"/>
      <c r="B649" s="92" t="str">
        <f>IF(E649="","",VLOOKUP(E649,[1]PROJECTES!$C$14:$G$5000,2,FALSE))</f>
        <v>SITEL</v>
      </c>
      <c r="C649" s="121"/>
      <c r="D649" s="93" t="str">
        <f>IF(E649="","",VLOOKUP(E649,[1]PROJECTES!$C$14:$G$5000,5,FALSE))</f>
        <v>PENDENT D'ASSIGNAR</v>
      </c>
      <c r="E649" s="117" t="s">
        <v>278</v>
      </c>
      <c r="F649" s="95"/>
      <c r="G649" s="96" t="str">
        <f>IF(E649="","",VLOOKUP(E649,[1]PROJECTES!$C$14:$G$5000,4,FALSE))</f>
        <v>OB</v>
      </c>
      <c r="H649" s="118" t="s">
        <v>44</v>
      </c>
      <c r="I649" s="97" t="str">
        <f>IF(H649="","",VLOOKUP(H649,BD!B$2:C$16,2,FALSE))</f>
        <v>E</v>
      </c>
      <c r="J649" s="98">
        <v>43496</v>
      </c>
      <c r="K649" s="135">
        <f t="shared" ref="K649:K712" si="22">IF(J649="","",WEEKNUM(J649,2)-0)</f>
        <v>5</v>
      </c>
      <c r="L649" s="99">
        <f t="shared" ref="L649:L712" ca="1" si="23">IF(M649="","-",IF(G649="TA","-",+M649-TODAY()))</f>
        <v>210</v>
      </c>
      <c r="M649" s="93">
        <f>IF(E649="","",VLOOKUP(E649,[1]PROJECTES!$C$14:$Z$5000,21,FALSE))</f>
        <v>43830</v>
      </c>
      <c r="N649" s="100"/>
      <c r="O649" s="72" t="s">
        <v>229</v>
      </c>
      <c r="P649" s="101"/>
      <c r="Q649" s="132"/>
      <c r="R649" s="102"/>
      <c r="S649" s="91"/>
    </row>
    <row r="650" spans="1:19" s="104" customFormat="1" ht="12.75" customHeight="1" x14ac:dyDescent="0.25">
      <c r="A650" s="121" t="s">
        <v>44</v>
      </c>
      <c r="B650" s="92" t="str">
        <f>IF(E650="","",VLOOKUP(E650,[1]PROJECTES!$C$14:$G$5000,2,FALSE))</f>
        <v>SUMTAR</v>
      </c>
      <c r="C650" s="121" t="s">
        <v>187</v>
      </c>
      <c r="D650" s="93" t="str">
        <f>IF(E650="","",VLOOKUP(E650,[1]PROJECTES!$C$14:$G$5000,5,FALSE))</f>
        <v>MANTENIMENT CSSat TARRASENSES 2019-01</v>
      </c>
      <c r="E650" s="117">
        <v>5082</v>
      </c>
      <c r="F650" s="95"/>
      <c r="G650" s="96" t="str">
        <f>IF(E650="","",VLOOKUP(E650,[1]PROJECTES!$C$14:$G$5000,4,FALSE))</f>
        <v>TA</v>
      </c>
      <c r="H650" s="118" t="s">
        <v>44</v>
      </c>
      <c r="I650" s="97" t="str">
        <f>IF(H650="","",VLOOKUP(H650,BD!B$2:C$16,2,FALSE))</f>
        <v>E</v>
      </c>
      <c r="J650" s="98">
        <v>43496</v>
      </c>
      <c r="K650" s="135">
        <f t="shared" si="22"/>
        <v>5</v>
      </c>
      <c r="L650" s="99" t="str">
        <f t="shared" ca="1" si="23"/>
        <v>-</v>
      </c>
      <c r="M650" s="93">
        <f>IF(E650="","",VLOOKUP(E650,[1]PROJECTES!$C$14:$Z$5000,21,FALSE))</f>
        <v>43496</v>
      </c>
      <c r="N650" s="100">
        <v>0</v>
      </c>
      <c r="O650" s="72" t="s">
        <v>229</v>
      </c>
      <c r="P650" s="101">
        <v>30</v>
      </c>
      <c r="Q650" s="132" t="s">
        <v>59</v>
      </c>
      <c r="R650" s="131" t="s">
        <v>862</v>
      </c>
      <c r="S650" s="91"/>
    </row>
    <row r="651" spans="1:19" s="104" customFormat="1" ht="12.75" customHeight="1" x14ac:dyDescent="0.25">
      <c r="A651" s="121" t="s">
        <v>12</v>
      </c>
      <c r="B651" s="92" t="str">
        <f>IF(E651="","",VLOOKUP(E651,[1]PROJECTES!$C$14:$G$5000,2,FALSE))</f>
        <v>EMSA</v>
      </c>
      <c r="C651" s="121" t="s">
        <v>135</v>
      </c>
      <c r="D651" s="93" t="str">
        <f>IF(E651="","",VLOOKUP(E651,[1]PROJECTES!$C$14:$G$5000,5,FALSE))</f>
        <v>CC SCADA TEDIS.Net EMSA v3.0</v>
      </c>
      <c r="E651" s="117">
        <v>4946</v>
      </c>
      <c r="F651" s="95"/>
      <c r="G651" s="96" t="str">
        <f>IF(E651="","",VLOOKUP(E651,[1]PROJECTES!$C$14:$G$5000,4,FALSE))</f>
        <v>TA</v>
      </c>
      <c r="H651" s="118" t="s">
        <v>24</v>
      </c>
      <c r="I651" s="97" t="str">
        <f>IF(H651="","",VLOOKUP(H651,BD!B$2:C$16,2,FALSE))</f>
        <v>E</v>
      </c>
      <c r="J651" s="98">
        <v>43496</v>
      </c>
      <c r="K651" s="135">
        <f t="shared" si="22"/>
        <v>5</v>
      </c>
      <c r="L651" s="99" t="str">
        <f t="shared" ca="1" si="23"/>
        <v>-</v>
      </c>
      <c r="M651" s="93">
        <f>IF(E651="","",VLOOKUP(E651,[1]PROJECTES!$C$14:$Z$5000,21,FALSE))</f>
        <v>43544</v>
      </c>
      <c r="N651" s="100">
        <v>0</v>
      </c>
      <c r="O651" s="72" t="s">
        <v>229</v>
      </c>
      <c r="P651" s="101">
        <v>30</v>
      </c>
      <c r="Q651" s="132" t="s">
        <v>37</v>
      </c>
      <c r="R651" s="131" t="s">
        <v>629</v>
      </c>
      <c r="S651" s="91"/>
    </row>
    <row r="652" spans="1:19" s="104" customFormat="1" ht="12.75" customHeight="1" x14ac:dyDescent="0.25">
      <c r="A652" s="121" t="s">
        <v>24</v>
      </c>
      <c r="B652" s="92" t="str">
        <f>IF(E652="","",VLOOKUP(E652,[1]PROJECTES!$C$14:$G$5000,2,FALSE))</f>
        <v>SITEL</v>
      </c>
      <c r="C652" s="121" t="s">
        <v>106</v>
      </c>
      <c r="D652" s="93" t="str">
        <f>IF(E652="","",VLOOKUP(E652,[1]PROJECTES!$C$14:$G$5000,5,FALSE))</f>
        <v>FW CAP-PRX v7.0 VULNERABILITATS</v>
      </c>
      <c r="E652" s="117">
        <v>4424</v>
      </c>
      <c r="F652" s="95"/>
      <c r="G652" s="96" t="str">
        <f>IF(E652="","",VLOOKUP(E652,[1]PROJECTES!$C$14:$G$5000,4,FALSE))</f>
        <v>OB</v>
      </c>
      <c r="H652" s="118" t="s">
        <v>24</v>
      </c>
      <c r="I652" s="97" t="str">
        <f>IF(H652="","",VLOOKUP(H652,BD!B$2:C$16,2,FALSE))</f>
        <v>E</v>
      </c>
      <c r="J652" s="98">
        <v>43496</v>
      </c>
      <c r="K652" s="135">
        <f t="shared" si="22"/>
        <v>5</v>
      </c>
      <c r="L652" s="99">
        <f t="shared" ca="1" si="23"/>
        <v>-551</v>
      </c>
      <c r="M652" s="93">
        <f>IF(E652="","",VLOOKUP(E652,[1]PROJECTES!$C$14:$Z$5000,21,FALSE))</f>
        <v>43069</v>
      </c>
      <c r="N652" s="153">
        <v>2</v>
      </c>
      <c r="O652" s="72" t="s">
        <v>229</v>
      </c>
      <c r="P652" s="101">
        <v>30</v>
      </c>
      <c r="Q652" s="132" t="s">
        <v>15</v>
      </c>
      <c r="R652" s="131" t="s">
        <v>627</v>
      </c>
      <c r="S652" s="91"/>
    </row>
    <row r="653" spans="1:19" s="104" customFormat="1" ht="12.75" customHeight="1" x14ac:dyDescent="0.25">
      <c r="A653" s="121" t="s">
        <v>44</v>
      </c>
      <c r="B653" s="92" t="str">
        <f>IF(E653="","",VLOOKUP(E653,[1]PROJECTES!$C$14:$G$5000,2,FALSE))</f>
        <v>SITEL</v>
      </c>
      <c r="C653" s="121" t="s">
        <v>181</v>
      </c>
      <c r="D653" s="93" t="str">
        <f>IF(E653="","",VLOOKUP(E653,[1]PROJECTES!$C$14:$G$5000,5,FALSE))</f>
        <v>AFERS EMPRESA</v>
      </c>
      <c r="E653" s="117" t="s">
        <v>283</v>
      </c>
      <c r="F653" s="95"/>
      <c r="G653" s="96" t="str">
        <f>IF(E653="","",VLOOKUP(E653,[1]PROJECTES!$C$14:$G$5000,4,FALSE))</f>
        <v>OB</v>
      </c>
      <c r="H653" s="118" t="s">
        <v>24</v>
      </c>
      <c r="I653" s="97" t="str">
        <f>IF(H653="","",VLOOKUP(H653,BD!B$2:C$16,2,FALSE))</f>
        <v>E</v>
      </c>
      <c r="J653" s="98">
        <v>43496</v>
      </c>
      <c r="K653" s="135">
        <f t="shared" si="22"/>
        <v>5</v>
      </c>
      <c r="L653" s="99">
        <f t="shared" ca="1" si="23"/>
        <v>210</v>
      </c>
      <c r="M653" s="93">
        <f>IF(E653="","",VLOOKUP(E653,[1]PROJECTES!$C$14:$Z$5000,21,FALSE))</f>
        <v>43830</v>
      </c>
      <c r="N653" s="100">
        <v>2</v>
      </c>
      <c r="O653" s="72" t="s">
        <v>229</v>
      </c>
      <c r="P653" s="101">
        <v>0</v>
      </c>
      <c r="Q653" s="132" t="s">
        <v>37</v>
      </c>
      <c r="R653" s="131" t="s">
        <v>624</v>
      </c>
      <c r="S653" s="91"/>
    </row>
    <row r="654" spans="1:19" s="104" customFormat="1" ht="12.75" customHeight="1" x14ac:dyDescent="0.25">
      <c r="A654" s="121" t="s">
        <v>24</v>
      </c>
      <c r="B654" s="92" t="str">
        <f>IF(E654="","",VLOOKUP(E654,[1]PROJECTES!$C$14:$G$5000,2,FALSE))</f>
        <v>CACUCA</v>
      </c>
      <c r="C654" s="121" t="s">
        <v>181</v>
      </c>
      <c r="D654" s="93" t="str">
        <f>IF(E654="","",VLOOKUP(E654,[1]PROJECTES!$C$14:$G$5000,5,FALSE))</f>
        <v>Adaptacio ModBus RTU per a NCU TCU v1.0</v>
      </c>
      <c r="E654" s="117">
        <v>5164</v>
      </c>
      <c r="F654" s="95"/>
      <c r="G654" s="96" t="str">
        <f>IF(E654="","",VLOOKUP(E654,[1]PROJECTES!$C$14:$G$5000,4,FALSE))</f>
        <v>OB</v>
      </c>
      <c r="H654" s="118" t="s">
        <v>24</v>
      </c>
      <c r="I654" s="97" t="str">
        <f>IF(H654="","",VLOOKUP(H654,BD!B$2:C$16,2,FALSE))</f>
        <v>E</v>
      </c>
      <c r="J654" s="98">
        <v>43496</v>
      </c>
      <c r="K654" s="135">
        <f t="shared" si="22"/>
        <v>5</v>
      </c>
      <c r="L654" s="99">
        <f t="shared" ca="1" si="23"/>
        <v>-81</v>
      </c>
      <c r="M654" s="93">
        <f>IF(E654="","",VLOOKUP(E654,[1]PROJECTES!$C$14:$Z$5000,21,FALSE))</f>
        <v>43539</v>
      </c>
      <c r="N654" s="100">
        <v>3</v>
      </c>
      <c r="O654" s="72" t="s">
        <v>229</v>
      </c>
      <c r="P654" s="101">
        <v>0</v>
      </c>
      <c r="Q654" s="132" t="s">
        <v>23</v>
      </c>
      <c r="R654" s="131" t="s">
        <v>631</v>
      </c>
      <c r="S654" s="91"/>
    </row>
    <row r="655" spans="1:19" s="104" customFormat="1" ht="12.75" customHeight="1" x14ac:dyDescent="0.25">
      <c r="A655" s="121" t="s">
        <v>21</v>
      </c>
      <c r="B655" s="92" t="str">
        <f>IF(E655="","",VLOOKUP(E655,[1]PROJECTES!$C$14:$G$5000,2,FALSE))</f>
        <v>SITEL</v>
      </c>
      <c r="C655" s="121" t="s">
        <v>74</v>
      </c>
      <c r="D655" s="93" t="str">
        <f>IF(E655="","",VLOOKUP(E655,[1]PROJECTES!$C$14:$G$5000,5,FALSE))</f>
        <v>40 x RTU CAP32-48 v2.5</v>
      </c>
      <c r="E655" s="117">
        <v>4909</v>
      </c>
      <c r="F655" s="95"/>
      <c r="G655" s="96" t="str">
        <f>IF(E655="","",VLOOKUP(E655,[1]PROJECTES!$C$14:$G$5000,4,FALSE))</f>
        <v>TA</v>
      </c>
      <c r="H655" s="118" t="s">
        <v>21</v>
      </c>
      <c r="I655" s="97" t="str">
        <f>IF(H655="","",VLOOKUP(H655,BD!B$2:C$16,2,FALSE))</f>
        <v>P</v>
      </c>
      <c r="J655" s="98">
        <v>43496</v>
      </c>
      <c r="K655" s="135">
        <f t="shared" si="22"/>
        <v>5</v>
      </c>
      <c r="L655" s="99" t="str">
        <f t="shared" ca="1" si="23"/>
        <v>-</v>
      </c>
      <c r="M655" s="93">
        <f>IF(E655="","",VLOOKUP(E655,[1]PROJECTES!$C$14:$Z$5000,21,FALSE))</f>
        <v>43500</v>
      </c>
      <c r="N655" s="100">
        <v>1</v>
      </c>
      <c r="O655" s="72" t="s">
        <v>229</v>
      </c>
      <c r="P655" s="101">
        <v>50</v>
      </c>
      <c r="Q655" s="132" t="s">
        <v>51</v>
      </c>
      <c r="R655" s="102" t="s">
        <v>632</v>
      </c>
      <c r="S655" s="91"/>
    </row>
    <row r="656" spans="1:19" s="104" customFormat="1" ht="12.75" customHeight="1" x14ac:dyDescent="0.25">
      <c r="A656" s="121" t="s">
        <v>21</v>
      </c>
      <c r="B656" s="92" t="str">
        <f>IF(E656="","",VLOOKUP(E656,[1]PROJECTES!$C$14:$G$5000,2,FALSE))</f>
        <v>SITEL</v>
      </c>
      <c r="C656" s="121" t="s">
        <v>74</v>
      </c>
      <c r="D656" s="93" t="str">
        <f>IF(E656="","",VLOOKUP(E656,[1]PROJECTES!$C$14:$G$5000,5,FALSE))</f>
        <v>75 x CPU CAP32 v2,0</v>
      </c>
      <c r="E656" s="117">
        <v>4910</v>
      </c>
      <c r="F656" s="95"/>
      <c r="G656" s="96" t="str">
        <f>IF(E656="","",VLOOKUP(E656,[1]PROJECTES!$C$14:$G$5000,4,FALSE))</f>
        <v>TA</v>
      </c>
      <c r="H656" s="118" t="s">
        <v>21</v>
      </c>
      <c r="I656" s="97" t="str">
        <f>IF(H656="","",VLOOKUP(H656,BD!B$2:C$16,2,FALSE))</f>
        <v>P</v>
      </c>
      <c r="J656" s="98">
        <v>43496</v>
      </c>
      <c r="K656" s="135">
        <f t="shared" si="22"/>
        <v>5</v>
      </c>
      <c r="L656" s="99" t="str">
        <f t="shared" ca="1" si="23"/>
        <v>-</v>
      </c>
      <c r="M656" s="93">
        <f>IF(E656="","",VLOOKUP(E656,[1]PROJECTES!$C$14:$Z$5000,21,FALSE))</f>
        <v>43500</v>
      </c>
      <c r="N656" s="100">
        <v>2</v>
      </c>
      <c r="O656" s="72" t="s">
        <v>229</v>
      </c>
      <c r="P656" s="101">
        <v>25</v>
      </c>
      <c r="Q656" s="132" t="s">
        <v>65</v>
      </c>
      <c r="R656" s="131" t="s">
        <v>451</v>
      </c>
      <c r="S656" s="91"/>
    </row>
    <row r="657" spans="1:19" s="104" customFormat="1" ht="12.75" customHeight="1" x14ac:dyDescent="0.25">
      <c r="A657" s="121" t="s">
        <v>21</v>
      </c>
      <c r="B657" s="92" t="str">
        <f>IF(E657="","",VLOOKUP(E657,[1]PROJECTES!$C$14:$G$5000,2,FALSE))</f>
        <v>SITEL</v>
      </c>
      <c r="C657" s="121" t="s">
        <v>74</v>
      </c>
      <c r="D657" s="93" t="str">
        <f>IF(E657="","",VLOOKUP(E657,[1]PROJECTES!$C$14:$G$5000,5,FALSE))</f>
        <v>75 x CPU CAP32 v2,0</v>
      </c>
      <c r="E657" s="117">
        <v>4910</v>
      </c>
      <c r="F657" s="95"/>
      <c r="G657" s="96" t="str">
        <f>IF(E657="","",VLOOKUP(E657,[1]PROJECTES!$C$14:$G$5000,4,FALSE))</f>
        <v>TA</v>
      </c>
      <c r="H657" s="118" t="s">
        <v>21</v>
      </c>
      <c r="I657" s="97" t="str">
        <f>IF(H657="","",VLOOKUP(H657,BD!B$2:C$16,2,FALSE))</f>
        <v>P</v>
      </c>
      <c r="J657" s="98">
        <v>43496</v>
      </c>
      <c r="K657" s="135">
        <f t="shared" si="22"/>
        <v>5</v>
      </c>
      <c r="L657" s="99" t="str">
        <f t="shared" ca="1" si="23"/>
        <v>-</v>
      </c>
      <c r="M657" s="93">
        <f>IF(E657="","",VLOOKUP(E657,[1]PROJECTES!$C$14:$Z$5000,21,FALSE))</f>
        <v>43500</v>
      </c>
      <c r="N657" s="100">
        <v>0</v>
      </c>
      <c r="O657" s="72" t="s">
        <v>229</v>
      </c>
      <c r="P657" s="101">
        <v>15</v>
      </c>
      <c r="Q657" s="132" t="s">
        <v>49</v>
      </c>
      <c r="R657" s="131" t="s">
        <v>600</v>
      </c>
      <c r="S657" s="91"/>
    </row>
    <row r="658" spans="1:19" s="104" customFormat="1" ht="12.75" customHeight="1" x14ac:dyDescent="0.25">
      <c r="A658" s="121" t="s">
        <v>21</v>
      </c>
      <c r="B658" s="92" t="str">
        <f>IF(E658="","",VLOOKUP(E658,[1]PROJECTES!$C$14:$G$5000,2,FALSE))</f>
        <v>SITEL</v>
      </c>
      <c r="C658" s="121" t="s">
        <v>181</v>
      </c>
      <c r="D658" s="93" t="str">
        <f>IF(E658="","",VLOOKUP(E658,[1]PROJECTES!$C$14:$G$5000,5,FALSE))</f>
        <v>AFERS EMPRESA</v>
      </c>
      <c r="E658" s="117" t="s">
        <v>315</v>
      </c>
      <c r="F658" s="95"/>
      <c r="G658" s="96" t="str">
        <f>IF(E658="","",VLOOKUP(E658,[1]PROJECTES!$C$14:$G$5000,4,FALSE))</f>
        <v>OB</v>
      </c>
      <c r="H658" s="118" t="s">
        <v>21</v>
      </c>
      <c r="I658" s="97" t="str">
        <f>IF(H658="","",VLOOKUP(H658,BD!B$2:C$16,2,FALSE))</f>
        <v>P</v>
      </c>
      <c r="J658" s="98">
        <v>43496</v>
      </c>
      <c r="K658" s="135">
        <f t="shared" si="22"/>
        <v>5</v>
      </c>
      <c r="L658" s="99">
        <f t="shared" ca="1" si="23"/>
        <v>210</v>
      </c>
      <c r="M658" s="93">
        <f>IF(E658="","",VLOOKUP(E658,[1]PROJECTES!$C$14:$Z$5000,21,FALSE))</f>
        <v>43830</v>
      </c>
      <c r="N658" s="100">
        <v>2</v>
      </c>
      <c r="O658" s="72" t="s">
        <v>229</v>
      </c>
      <c r="P658" s="101">
        <v>0</v>
      </c>
      <c r="Q658" s="132" t="s">
        <v>336</v>
      </c>
      <c r="R658" s="131" t="s">
        <v>555</v>
      </c>
      <c r="S658" s="91"/>
    </row>
    <row r="659" spans="1:19" s="104" customFormat="1" ht="12.75" customHeight="1" x14ac:dyDescent="0.25">
      <c r="A659" s="121" t="s">
        <v>21</v>
      </c>
      <c r="B659" s="92" t="str">
        <f>IF(E659="","",VLOOKUP(E659,[1]PROJECTES!$C$14:$G$5000,2,FALSE))</f>
        <v>SITEL</v>
      </c>
      <c r="C659" s="121" t="s">
        <v>151</v>
      </c>
      <c r="D659" s="93" t="str">
        <f>IF(E659="","",VLOOKUP(E659,[1]PROJECTES!$C$14:$G$5000,5,FALSE))</f>
        <v>30 x MODEM-FSK Generic</v>
      </c>
      <c r="E659" s="117">
        <v>5131</v>
      </c>
      <c r="F659" s="95"/>
      <c r="G659" s="96" t="str">
        <f>IF(E659="","",VLOOKUP(E659,[1]PROJECTES!$C$14:$G$5000,4,FALSE))</f>
        <v>TA</v>
      </c>
      <c r="H659" s="118" t="s">
        <v>21</v>
      </c>
      <c r="I659" s="97" t="str">
        <f>IF(H659="","",VLOOKUP(H659,BD!B$2:C$16,2,FALSE))</f>
        <v>P</v>
      </c>
      <c r="J659" s="98">
        <v>43496</v>
      </c>
      <c r="K659" s="135">
        <f t="shared" si="22"/>
        <v>5</v>
      </c>
      <c r="L659" s="99" t="str">
        <f t="shared" ca="1" si="23"/>
        <v>-</v>
      </c>
      <c r="M659" s="93">
        <f>IF(E659="","",VLOOKUP(E659,[1]PROJECTES!$C$14:$Z$5000,21,FALSE))</f>
        <v>43594</v>
      </c>
      <c r="N659" s="100">
        <v>0</v>
      </c>
      <c r="O659" s="72" t="s">
        <v>229</v>
      </c>
      <c r="P659" s="101">
        <v>45</v>
      </c>
      <c r="Q659" s="132" t="s">
        <v>19</v>
      </c>
      <c r="R659" s="131" t="s">
        <v>633</v>
      </c>
      <c r="S659" s="91"/>
    </row>
    <row r="660" spans="1:19" s="104" customFormat="1" ht="12.75" customHeight="1" x14ac:dyDescent="0.25">
      <c r="A660" s="121" t="s">
        <v>21</v>
      </c>
      <c r="B660" s="92" t="str">
        <f>IF(E660="","",VLOOKUP(E660,[1]PROJECTES!$C$14:$G$5000,2,FALSE))</f>
        <v>SITEL</v>
      </c>
      <c r="C660" s="121" t="s">
        <v>151</v>
      </c>
      <c r="D660" s="93" t="str">
        <f>IF(E660="","",VLOOKUP(E660,[1]PROJECTES!$C$14:$G$5000,5,FALSE))</f>
        <v>30 x MODEM-FSK 12Vdc C/DIN</v>
      </c>
      <c r="E660" s="117">
        <v>5132</v>
      </c>
      <c r="F660" s="95"/>
      <c r="G660" s="96" t="str">
        <f>IF(E660="","",VLOOKUP(E660,[1]PROJECTES!$C$14:$G$5000,4,FALSE))</f>
        <v>TA</v>
      </c>
      <c r="H660" s="118" t="s">
        <v>21</v>
      </c>
      <c r="I660" s="97" t="str">
        <f>IF(H660="","",VLOOKUP(H660,BD!B$2:C$16,2,FALSE))</f>
        <v>P</v>
      </c>
      <c r="J660" s="98">
        <v>43496</v>
      </c>
      <c r="K660" s="135">
        <f t="shared" si="22"/>
        <v>5</v>
      </c>
      <c r="L660" s="99" t="str">
        <f t="shared" ca="1" si="23"/>
        <v>-</v>
      </c>
      <c r="M660" s="93">
        <f>IF(E660="","",VLOOKUP(E660,[1]PROJECTES!$C$14:$Z$5000,21,FALSE))</f>
        <v>43594</v>
      </c>
      <c r="N660" s="100">
        <v>0</v>
      </c>
      <c r="O660" s="72" t="s">
        <v>229</v>
      </c>
      <c r="P660" s="101">
        <v>45</v>
      </c>
      <c r="Q660" s="132" t="s">
        <v>19</v>
      </c>
      <c r="R660" s="131" t="s">
        <v>633</v>
      </c>
      <c r="S660" s="91"/>
    </row>
    <row r="661" spans="1:19" s="104" customFormat="1" ht="12.75" customHeight="1" x14ac:dyDescent="0.25">
      <c r="A661" s="121" t="s">
        <v>24</v>
      </c>
      <c r="B661" s="92" t="str">
        <f>IF(E661="","",VLOOKUP(E661,[1]PROJECTES!$C$14:$G$5000,2,FALSE))</f>
        <v>ORMAZA</v>
      </c>
      <c r="C661" s="121" t="s">
        <v>94</v>
      </c>
      <c r="D661" s="93" t="str">
        <f>IF(E661="","",VLOOKUP(E661,[1]PROJECTES!$C$14:$G$5000,5,FALSE))</f>
        <v>CC SCADA TEDIS.Net CREVILLENTE v2.0</v>
      </c>
      <c r="E661" s="117">
        <v>5182</v>
      </c>
      <c r="F661" s="95"/>
      <c r="G661" s="96" t="str">
        <f>IF(E661="","",VLOOKUP(E661,[1]PROJECTES!$C$14:$G$5000,4,FALSE))</f>
        <v>OB</v>
      </c>
      <c r="H661" s="118" t="s">
        <v>17</v>
      </c>
      <c r="I661" s="97" t="str">
        <f>IF(H661="","",VLOOKUP(H661,BD!B$2:C$16,2,FALSE))</f>
        <v>E</v>
      </c>
      <c r="J661" s="98">
        <v>43579</v>
      </c>
      <c r="K661" s="135">
        <f t="shared" si="22"/>
        <v>17</v>
      </c>
      <c r="L661" s="99">
        <f t="shared" ca="1" si="23"/>
        <v>-81</v>
      </c>
      <c r="M661" s="93">
        <f>IF(E661="","",VLOOKUP(E661,[1]PROJECTES!$C$14:$Z$5000,21,FALSE))</f>
        <v>43539</v>
      </c>
      <c r="N661" s="100">
        <v>1</v>
      </c>
      <c r="O661" s="72" t="s">
        <v>229</v>
      </c>
      <c r="P661" s="101"/>
      <c r="Q661" s="132" t="s">
        <v>40</v>
      </c>
      <c r="R661" s="168" t="s">
        <v>1595</v>
      </c>
      <c r="S661" s="91"/>
    </row>
    <row r="662" spans="1:19" s="104" customFormat="1" ht="12.75" customHeight="1" x14ac:dyDescent="0.25">
      <c r="A662" s="121"/>
      <c r="B662" s="92" t="str">
        <f>IF(E662="","",VLOOKUP(E662,[1]PROJECTES!$C$14:$G$5000,2,FALSE))</f>
        <v>SITEL</v>
      </c>
      <c r="C662" s="121" t="s">
        <v>94</v>
      </c>
      <c r="D662" s="93" t="str">
        <f>IF(E662="","",VLOOKUP(E662,[1]PROJECTES!$C$14:$G$5000,5,FALSE))</f>
        <v>ATENCIÓ TELEFÓNICA</v>
      </c>
      <c r="E662" s="117" t="s">
        <v>548</v>
      </c>
      <c r="F662" s="95"/>
      <c r="G662" s="96" t="str">
        <f>IF(E662="","",VLOOKUP(E662,[1]PROJECTES!$C$14:$G$5000,4,FALSE))</f>
        <v>OB</v>
      </c>
      <c r="H662" s="118" t="s">
        <v>17</v>
      </c>
      <c r="I662" s="97" t="str">
        <f>IF(H662="","",VLOOKUP(H662,BD!B$2:C$16,2,FALSE))</f>
        <v>E</v>
      </c>
      <c r="J662" s="98">
        <v>43579</v>
      </c>
      <c r="K662" s="135">
        <f t="shared" si="22"/>
        <v>17</v>
      </c>
      <c r="L662" s="99">
        <f t="shared" ca="1" si="23"/>
        <v>210</v>
      </c>
      <c r="M662" s="93">
        <f>IF(E662="","",VLOOKUP(E662,[1]PROJECTES!$C$14:$Z$5000,21,FALSE))</f>
        <v>43830</v>
      </c>
      <c r="N662" s="100"/>
      <c r="O662" s="72" t="s">
        <v>229</v>
      </c>
      <c r="P662" s="101">
        <v>20</v>
      </c>
      <c r="Q662" s="132" t="s">
        <v>59</v>
      </c>
      <c r="R662" s="168" t="s">
        <v>1598</v>
      </c>
      <c r="S662" s="91"/>
    </row>
    <row r="663" spans="1:19" s="104" customFormat="1" ht="12.75" customHeight="1" x14ac:dyDescent="0.25">
      <c r="A663" s="121"/>
      <c r="B663" s="92" t="str">
        <f>IF(E663="","",VLOOKUP(E663,[1]PROJECTES!$C$14:$G$5000,2,FALSE))</f>
        <v>SITEL</v>
      </c>
      <c r="C663" s="121" t="s">
        <v>94</v>
      </c>
      <c r="D663" s="93" t="str">
        <f>IF(E663="","",VLOOKUP(E663,[1]PROJECTES!$C$14:$G$5000,5,FALSE))</f>
        <v>PENDENT D'ASSIGNAR</v>
      </c>
      <c r="E663" s="117" t="s">
        <v>278</v>
      </c>
      <c r="F663" s="95"/>
      <c r="G663" s="96" t="str">
        <f>IF(E663="","",VLOOKUP(E663,[1]PROJECTES!$C$14:$G$5000,4,FALSE))</f>
        <v>OB</v>
      </c>
      <c r="H663" s="118" t="s">
        <v>17</v>
      </c>
      <c r="I663" s="97" t="str">
        <f>IF(H663="","",VLOOKUP(H663,BD!B$2:C$16,2,FALSE))</f>
        <v>E</v>
      </c>
      <c r="J663" s="98">
        <v>43595</v>
      </c>
      <c r="K663" s="135">
        <f t="shared" si="22"/>
        <v>19</v>
      </c>
      <c r="L663" s="99">
        <f t="shared" ca="1" si="23"/>
        <v>210</v>
      </c>
      <c r="M663" s="93">
        <f>IF(E663="","",VLOOKUP(E663,[1]PROJECTES!$C$14:$Z$5000,21,FALSE))</f>
        <v>43830</v>
      </c>
      <c r="N663" s="100">
        <v>1</v>
      </c>
      <c r="O663" s="72" t="s">
        <v>229</v>
      </c>
      <c r="P663" s="101">
        <v>15</v>
      </c>
      <c r="Q663" s="132" t="s">
        <v>59</v>
      </c>
      <c r="R663" s="168" t="s">
        <v>1758</v>
      </c>
      <c r="S663" s="91"/>
    </row>
    <row r="664" spans="1:19" s="104" customFormat="1" ht="12.75" customHeight="1" x14ac:dyDescent="0.25">
      <c r="A664" s="121" t="s">
        <v>17</v>
      </c>
      <c r="B664" s="92" t="str">
        <f>IF(E664="","",VLOOKUP(E664,[1]PROJECTES!$C$14:$G$5000,2,FALSE))</f>
        <v>DELGIC</v>
      </c>
      <c r="C664" s="121" t="s">
        <v>341</v>
      </c>
      <c r="D664" s="93" t="str">
        <f>IF(E664="","",VLOOKUP(E664,[1]PROJECTES!$C$14:$G$5000,5,FALSE))</f>
        <v>CC SCADA TEDIS.Net DELGICHI v1.0</v>
      </c>
      <c r="E664" s="117">
        <v>5057</v>
      </c>
      <c r="F664" s="95"/>
      <c r="G664" s="96" t="str">
        <f>IF(E664="","",VLOOKUP(E664,[1]PROJECTES!$C$14:$G$5000,4,FALSE))</f>
        <v>OB</v>
      </c>
      <c r="H664" s="118" t="s">
        <v>17</v>
      </c>
      <c r="I664" s="97" t="str">
        <f>IF(H664="","",VLOOKUP(H664,BD!B$2:C$16,2,FALSE))</f>
        <v>E</v>
      </c>
      <c r="J664" s="98">
        <v>43487</v>
      </c>
      <c r="K664" s="135">
        <f t="shared" si="22"/>
        <v>4</v>
      </c>
      <c r="L664" s="99">
        <f t="shared" ca="1" si="23"/>
        <v>-124</v>
      </c>
      <c r="M664" s="93">
        <f>IF(E664="","",VLOOKUP(E664,[1]PROJECTES!$C$14:$Z$5000,21,FALSE))</f>
        <v>43496</v>
      </c>
      <c r="N664" s="100">
        <v>1</v>
      </c>
      <c r="O664" s="72" t="s">
        <v>229</v>
      </c>
      <c r="P664" s="101">
        <v>30</v>
      </c>
      <c r="Q664" s="132" t="s">
        <v>34</v>
      </c>
      <c r="R664" s="131" t="s">
        <v>533</v>
      </c>
      <c r="S664" s="91"/>
    </row>
    <row r="665" spans="1:19" s="104" customFormat="1" ht="12.75" customHeight="1" x14ac:dyDescent="0.25">
      <c r="A665" s="121" t="s">
        <v>17</v>
      </c>
      <c r="B665" s="92" t="str">
        <f>IF(E665="","",VLOOKUP(E665,[1]PROJECTES!$C$14:$G$5000,2,FALSE))</f>
        <v>DELGIC</v>
      </c>
      <c r="C665" s="121" t="s">
        <v>341</v>
      </c>
      <c r="D665" s="93" t="str">
        <f>IF(E665="","",VLOOKUP(E665,[1]PROJECTES!$C$14:$G$5000,5,FALSE))</f>
        <v>CC SCADA TEDIS.Net DELGICHI v1.0</v>
      </c>
      <c r="E665" s="117">
        <v>5057</v>
      </c>
      <c r="F665" s="95"/>
      <c r="G665" s="96" t="str">
        <f>IF(E665="","",VLOOKUP(E665,[1]PROJECTES!$C$14:$G$5000,4,FALSE))</f>
        <v>OB</v>
      </c>
      <c r="H665" s="118" t="s">
        <v>17</v>
      </c>
      <c r="I665" s="97" t="str">
        <f>IF(H665="","",VLOOKUP(H665,BD!B$2:C$16,2,FALSE))</f>
        <v>E</v>
      </c>
      <c r="J665" s="98">
        <v>43508</v>
      </c>
      <c r="K665" s="135">
        <f t="shared" si="22"/>
        <v>7</v>
      </c>
      <c r="L665" s="99">
        <f t="shared" ca="1" si="23"/>
        <v>-124</v>
      </c>
      <c r="M665" s="93">
        <f>IF(E665="","",VLOOKUP(E665,[1]PROJECTES!$C$14:$Z$5000,21,FALSE))</f>
        <v>43496</v>
      </c>
      <c r="N665" s="100">
        <v>0</v>
      </c>
      <c r="O665" s="72" t="s">
        <v>229</v>
      </c>
      <c r="P665" s="101">
        <v>15</v>
      </c>
      <c r="Q665" s="132" t="s">
        <v>32</v>
      </c>
      <c r="R665" s="131" t="s">
        <v>826</v>
      </c>
      <c r="S665" s="91"/>
    </row>
    <row r="666" spans="1:19" s="104" customFormat="1" ht="12.75" customHeight="1" x14ac:dyDescent="0.25">
      <c r="A666" s="121" t="s">
        <v>17</v>
      </c>
      <c r="B666" s="92" t="str">
        <f>IF(E666="","",VLOOKUP(E666,[1]PROJECTES!$C$14:$G$5000,2,FALSE))</f>
        <v>DELGIC</v>
      </c>
      <c r="C666" s="121" t="s">
        <v>341</v>
      </c>
      <c r="D666" s="93" t="str">
        <f>IF(E666="","",VLOOKUP(E666,[1]PROJECTES!$C$14:$G$5000,5,FALSE))</f>
        <v>CC SCADA TEDIS.Net DELGICHI v1.0</v>
      </c>
      <c r="E666" s="117">
        <v>5057</v>
      </c>
      <c r="F666" s="95"/>
      <c r="G666" s="96" t="str">
        <f>IF(E666="","",VLOOKUP(E666,[1]PROJECTES!$C$14:$G$5000,4,FALSE))</f>
        <v>OB</v>
      </c>
      <c r="H666" s="118" t="s">
        <v>17</v>
      </c>
      <c r="I666" s="97" t="str">
        <f>IF(H666="","",VLOOKUP(H666,BD!B$2:C$16,2,FALSE))</f>
        <v>E</v>
      </c>
      <c r="J666" s="98">
        <v>43529</v>
      </c>
      <c r="K666" s="135">
        <f t="shared" si="22"/>
        <v>10</v>
      </c>
      <c r="L666" s="99">
        <f t="shared" ca="1" si="23"/>
        <v>-124</v>
      </c>
      <c r="M666" s="93">
        <f>IF(E666="","",VLOOKUP(E666,[1]PROJECTES!$C$14:$Z$5000,21,FALSE))</f>
        <v>43496</v>
      </c>
      <c r="N666" s="100">
        <v>2</v>
      </c>
      <c r="O666" s="72" t="s">
        <v>229</v>
      </c>
      <c r="P666" s="101">
        <v>45</v>
      </c>
      <c r="Q666" s="132" t="s">
        <v>32</v>
      </c>
      <c r="R666" s="131" t="s">
        <v>1025</v>
      </c>
      <c r="S666" s="91"/>
    </row>
    <row r="667" spans="1:19" s="104" customFormat="1" ht="12.75" customHeight="1" x14ac:dyDescent="0.25">
      <c r="A667" s="121" t="s">
        <v>12</v>
      </c>
      <c r="B667" s="92" t="str">
        <f>IF(E667="","",VLOOKUP(E667,[1]PROJECTES!$C$14:$G$5000,2,FALSE))</f>
        <v>SITEL</v>
      </c>
      <c r="C667" s="121" t="s">
        <v>181</v>
      </c>
      <c r="D667" s="93" t="str">
        <f>IF(E667="","",VLOOKUP(E667,[1]PROJECTES!$C$14:$G$5000,5,FALSE))</f>
        <v>AFERS EMPRESA</v>
      </c>
      <c r="E667" s="117" t="s">
        <v>283</v>
      </c>
      <c r="F667" s="95"/>
      <c r="G667" s="96" t="str">
        <f>IF(E667="","",VLOOKUP(E667,[1]PROJECTES!$C$14:$G$5000,4,FALSE))</f>
        <v>OB</v>
      </c>
      <c r="H667" s="118" t="s">
        <v>12</v>
      </c>
      <c r="I667" s="97" t="str">
        <f>IF(H667="","",VLOOKUP(H667,BD!B$2:C$16,2,FALSE))</f>
        <v>E</v>
      </c>
      <c r="J667" s="98">
        <v>43496</v>
      </c>
      <c r="K667" s="135">
        <f t="shared" si="22"/>
        <v>5</v>
      </c>
      <c r="L667" s="99">
        <f t="shared" ca="1" si="23"/>
        <v>210</v>
      </c>
      <c r="M667" s="93">
        <f>IF(E667="","",VLOOKUP(E667,[1]PROJECTES!$C$14:$Z$5000,21,FALSE))</f>
        <v>43830</v>
      </c>
      <c r="N667" s="100">
        <v>2</v>
      </c>
      <c r="O667" s="72" t="s">
        <v>229</v>
      </c>
      <c r="P667" s="101">
        <v>0</v>
      </c>
      <c r="Q667" s="132" t="s">
        <v>336</v>
      </c>
      <c r="R667" s="131" t="s">
        <v>320</v>
      </c>
      <c r="S667" s="91"/>
    </row>
    <row r="668" spans="1:19" s="104" customFormat="1" ht="12.75" customHeight="1" x14ac:dyDescent="0.25">
      <c r="A668" s="121" t="s">
        <v>12</v>
      </c>
      <c r="B668" s="92" t="str">
        <f>IF(E668="","",VLOOKUP(E668,[1]PROJECTES!$C$14:$G$5000,2,FALSE))</f>
        <v>SITEL</v>
      </c>
      <c r="C668" s="121" t="s">
        <v>181</v>
      </c>
      <c r="D668" s="93" t="str">
        <f>IF(E668="","",VLOOKUP(E668,[1]PROJECTES!$C$14:$G$5000,5,FALSE))</f>
        <v>DESENVOLUPAMENT SW TEDIS.Net, AutomationScriptService v1.49</v>
      </c>
      <c r="E668" s="117" t="s">
        <v>1358</v>
      </c>
      <c r="F668" s="95"/>
      <c r="G668" s="96" t="str">
        <f>IF(E668="","",VLOOKUP(E668,[1]PROJECTES!$C$14:$G$5000,4,FALSE))</f>
        <v>OB</v>
      </c>
      <c r="H668" s="118" t="s">
        <v>12</v>
      </c>
      <c r="I668" s="97" t="str">
        <f>IF(H668="","",VLOOKUP(H668,BD!B$2:C$16,2,FALSE))</f>
        <v>E</v>
      </c>
      <c r="J668" s="98">
        <v>43496</v>
      </c>
      <c r="K668" s="135">
        <f t="shared" si="22"/>
        <v>5</v>
      </c>
      <c r="L668" s="99">
        <f t="shared" ca="1" si="23"/>
        <v>-67</v>
      </c>
      <c r="M668" s="93">
        <f>IF(E668="","",VLOOKUP(E668,[1]PROJECTES!$C$14:$Z$5000,21,FALSE))</f>
        <v>43553</v>
      </c>
      <c r="N668" s="100">
        <v>4</v>
      </c>
      <c r="O668" s="72" t="s">
        <v>229</v>
      </c>
      <c r="P668" s="101">
        <v>0</v>
      </c>
      <c r="Q668" s="132" t="s">
        <v>15</v>
      </c>
      <c r="R668" s="131" t="s">
        <v>656</v>
      </c>
      <c r="S668" s="91"/>
    </row>
    <row r="669" spans="1:19" s="104" customFormat="1" ht="12.75" customHeight="1" x14ac:dyDescent="0.25">
      <c r="A669" s="121" t="s">
        <v>12</v>
      </c>
      <c r="B669" s="92" t="str">
        <f>IF(E669="","",VLOOKUP(E669,[1]PROJECTES!$C$14:$G$5000,2,FALSE))</f>
        <v>EYPESA</v>
      </c>
      <c r="C669" s="121" t="s">
        <v>106</v>
      </c>
      <c r="D669" s="93" t="str">
        <f>IF(E669="","",VLOOKUP(E669,[1]PROJECTES!$C$14:$G$5000,5,FALSE))</f>
        <v>SITEL Ref.SUPORT TEC. PROJ. INVADE-2018</v>
      </c>
      <c r="E669" s="117">
        <v>4866</v>
      </c>
      <c r="F669" s="95"/>
      <c r="G669" s="96" t="str">
        <f>IF(E669="","",VLOOKUP(E669,[1]PROJECTES!$C$14:$G$5000,4,FALSE))</f>
        <v>TA</v>
      </c>
      <c r="H669" s="118" t="s">
        <v>12</v>
      </c>
      <c r="I669" s="97" t="str">
        <f>IF(H669="","",VLOOKUP(H669,BD!B$2:C$16,2,FALSE))</f>
        <v>E</v>
      </c>
      <c r="J669" s="98">
        <v>43496</v>
      </c>
      <c r="K669" s="135">
        <f t="shared" si="22"/>
        <v>5</v>
      </c>
      <c r="L669" s="99" t="str">
        <f t="shared" ca="1" si="23"/>
        <v>-</v>
      </c>
      <c r="M669" s="93">
        <f>IF(E669="","",VLOOKUP(E669,[1]PROJECTES!$C$14:$Z$5000,21,FALSE))</f>
        <v>43553</v>
      </c>
      <c r="N669" s="100">
        <v>1</v>
      </c>
      <c r="O669" s="72" t="s">
        <v>229</v>
      </c>
      <c r="P669" s="101">
        <v>0</v>
      </c>
      <c r="Q669" s="132" t="s">
        <v>37</v>
      </c>
      <c r="R669" s="131" t="s">
        <v>814</v>
      </c>
      <c r="S669" s="91"/>
    </row>
    <row r="670" spans="1:19" s="104" customFormat="1" ht="12.75" customHeight="1" x14ac:dyDescent="0.25">
      <c r="A670" s="121" t="s">
        <v>12</v>
      </c>
      <c r="B670" s="92" t="str">
        <f>IF(E670="","",VLOOKUP(E670,[1]PROJECTES!$C$14:$G$5000,2,FALSE))</f>
        <v>SITEL</v>
      </c>
      <c r="C670" s="121" t="s">
        <v>197</v>
      </c>
      <c r="D670" s="93" t="str">
        <f>IF(E670="","",VLOOKUP(E670,[1]PROJECTES!$C$14:$G$5000,5,FALSE))</f>
        <v>SOPORT DEPARTAMENT COMERCIAL</v>
      </c>
      <c r="E670" s="117" t="s">
        <v>343</v>
      </c>
      <c r="F670" s="95"/>
      <c r="G670" s="96" t="str">
        <f>IF(E670="","",VLOOKUP(E670,[1]PROJECTES!$C$14:$G$5000,4,FALSE))</f>
        <v>OB</v>
      </c>
      <c r="H670" s="118" t="s">
        <v>12</v>
      </c>
      <c r="I670" s="97" t="str">
        <f>IF(H670="","",VLOOKUP(H670,BD!B$2:C$16,2,FALSE))</f>
        <v>E</v>
      </c>
      <c r="J670" s="98">
        <v>43496</v>
      </c>
      <c r="K670" s="135">
        <f t="shared" si="22"/>
        <v>5</v>
      </c>
      <c r="L670" s="99">
        <f t="shared" ca="1" si="23"/>
        <v>210</v>
      </c>
      <c r="M670" s="93">
        <f>IF(E670="","",VLOOKUP(E670,[1]PROJECTES!$C$14:$Z$5000,21,FALSE))</f>
        <v>43830</v>
      </c>
      <c r="N670" s="100">
        <v>0</v>
      </c>
      <c r="O670" s="72" t="s">
        <v>229</v>
      </c>
      <c r="P670" s="101">
        <v>15</v>
      </c>
      <c r="Q670" s="132" t="s">
        <v>23</v>
      </c>
      <c r="R670" s="131" t="s">
        <v>663</v>
      </c>
      <c r="S670" s="91"/>
    </row>
    <row r="671" spans="1:19" s="104" customFormat="1" ht="12.75" customHeight="1" x14ac:dyDescent="0.25">
      <c r="A671" s="121" t="s">
        <v>12</v>
      </c>
      <c r="B671" s="92" t="str">
        <f>IF(E671="","",VLOOKUP(E671,[1]PROJECTES!$C$14:$G$5000,2,FALSE))</f>
        <v>SITEL</v>
      </c>
      <c r="C671" s="121" t="s">
        <v>181</v>
      </c>
      <c r="D671" s="93" t="str">
        <f>IF(E671="","",VLOOKUP(E671,[1]PROJECTES!$C$14:$G$5000,5,FALSE))</f>
        <v>AFERS EMPRESA</v>
      </c>
      <c r="E671" s="117" t="s">
        <v>283</v>
      </c>
      <c r="F671" s="95"/>
      <c r="G671" s="96" t="str">
        <f>IF(E671="","",VLOOKUP(E671,[1]PROJECTES!$C$14:$G$5000,4,FALSE))</f>
        <v>OB</v>
      </c>
      <c r="H671" s="118" t="s">
        <v>12</v>
      </c>
      <c r="I671" s="97" t="str">
        <f>IF(H671="","",VLOOKUP(H671,BD!B$2:C$16,2,FALSE))</f>
        <v>E</v>
      </c>
      <c r="J671" s="98">
        <v>43496</v>
      </c>
      <c r="K671" s="135">
        <f t="shared" si="22"/>
        <v>5</v>
      </c>
      <c r="L671" s="99">
        <f t="shared" ca="1" si="23"/>
        <v>210</v>
      </c>
      <c r="M671" s="93">
        <f>IF(E671="","",VLOOKUP(E671,[1]PROJECTES!$C$14:$Z$5000,21,FALSE))</f>
        <v>43830</v>
      </c>
      <c r="N671" s="100">
        <v>0</v>
      </c>
      <c r="O671" s="72" t="s">
        <v>229</v>
      </c>
      <c r="P671" s="101">
        <v>30</v>
      </c>
      <c r="Q671" s="132" t="s">
        <v>336</v>
      </c>
      <c r="R671" s="131" t="s">
        <v>285</v>
      </c>
      <c r="S671" s="91"/>
    </row>
    <row r="672" spans="1:19" s="104" customFormat="1" ht="12.75" customHeight="1" x14ac:dyDescent="0.25">
      <c r="A672" s="121" t="s">
        <v>12</v>
      </c>
      <c r="B672" s="92" t="str">
        <f>IF(E672="","",VLOOKUP(E672,[1]PROJECTES!$C$14:$G$5000,2,FALSE))</f>
        <v>SITEL</v>
      </c>
      <c r="C672" s="121" t="s">
        <v>74</v>
      </c>
      <c r="D672" s="93" t="str">
        <f>IF(E672="","",VLOOKUP(E672,[1]PROJECTES!$C$14:$G$5000,5,FALSE))</f>
        <v>SOPORT DEPARTAMENT COMERCIAL</v>
      </c>
      <c r="E672" s="117" t="s">
        <v>343</v>
      </c>
      <c r="F672" s="95"/>
      <c r="G672" s="96" t="str">
        <f>IF(E672="","",VLOOKUP(E672,[1]PROJECTES!$C$14:$G$5000,4,FALSE))</f>
        <v>OB</v>
      </c>
      <c r="H672" s="118" t="s">
        <v>12</v>
      </c>
      <c r="I672" s="97" t="str">
        <f>IF(H672="","",VLOOKUP(H672,BD!B$2:C$16,2,FALSE))</f>
        <v>E</v>
      </c>
      <c r="J672" s="98">
        <v>43496</v>
      </c>
      <c r="K672" s="135">
        <f t="shared" si="22"/>
        <v>5</v>
      </c>
      <c r="L672" s="99">
        <f t="shared" ca="1" si="23"/>
        <v>210</v>
      </c>
      <c r="M672" s="93">
        <f>IF(E672="","",VLOOKUP(E672,[1]PROJECTES!$C$14:$Z$5000,21,FALSE))</f>
        <v>43830</v>
      </c>
      <c r="N672" s="100">
        <v>0</v>
      </c>
      <c r="O672" s="72" t="s">
        <v>229</v>
      </c>
      <c r="P672" s="101">
        <v>15</v>
      </c>
      <c r="Q672" s="132" t="s">
        <v>23</v>
      </c>
      <c r="R672" s="131" t="s">
        <v>666</v>
      </c>
      <c r="S672" s="91"/>
    </row>
    <row r="673" spans="1:19" s="104" customFormat="1" ht="12.75" customHeight="1" x14ac:dyDescent="0.25">
      <c r="A673" s="121" t="s">
        <v>12</v>
      </c>
      <c r="B673" s="92" t="str">
        <f>IF(E673="","",VLOOKUP(E673,[1]PROJECTES!$C$14:$G$5000,2,FALSE))</f>
        <v>SITEL</v>
      </c>
      <c r="C673" s="121" t="s">
        <v>181</v>
      </c>
      <c r="D673" s="93" t="str">
        <f>IF(E673="","",VLOOKUP(E673,[1]PROJECTES!$C$14:$G$5000,5,FALSE))</f>
        <v>Manteniment correctiu SW TEDIS.Net PrimeService v1.47</v>
      </c>
      <c r="E673" s="117" t="s">
        <v>694</v>
      </c>
      <c r="F673" s="95"/>
      <c r="G673" s="96" t="str">
        <f>IF(E673="","",VLOOKUP(E673,[1]PROJECTES!$C$14:$G$5000,4,FALSE))</f>
        <v>OB</v>
      </c>
      <c r="H673" s="118" t="s">
        <v>47</v>
      </c>
      <c r="I673" s="97" t="str">
        <f>IF(H673="","",VLOOKUP(H673,BD!B$2:C$16,2,FALSE))</f>
        <v>E</v>
      </c>
      <c r="J673" s="149">
        <v>43496</v>
      </c>
      <c r="K673" s="135">
        <f t="shared" si="22"/>
        <v>5</v>
      </c>
      <c r="L673" s="99">
        <f t="shared" ca="1" si="23"/>
        <v>210</v>
      </c>
      <c r="M673" s="93">
        <f>IF(E673="","",VLOOKUP(E673,[1]PROJECTES!$C$14:$Z$5000,21,FALSE))</f>
        <v>43830</v>
      </c>
      <c r="N673" s="100">
        <v>3</v>
      </c>
      <c r="O673" s="72" t="s">
        <v>229</v>
      </c>
      <c r="P673" s="101">
        <v>0</v>
      </c>
      <c r="Q673" s="132" t="s">
        <v>43</v>
      </c>
      <c r="R673" s="131" t="s">
        <v>695</v>
      </c>
      <c r="S673" s="91"/>
    </row>
    <row r="674" spans="1:19" s="104" customFormat="1" ht="12.75" customHeight="1" x14ac:dyDescent="0.25">
      <c r="A674" s="121" t="s">
        <v>44</v>
      </c>
      <c r="B674" s="92" t="str">
        <f>IF(E674="","",VLOOKUP(E674,[1]PROJECTES!$C$14:$G$5000,2,FALSE))</f>
        <v>SITEL</v>
      </c>
      <c r="C674" s="121" t="s">
        <v>181</v>
      </c>
      <c r="D674" s="93" t="str">
        <f>IF(E674="","",VLOOKUP(E674,[1]PROJECTES!$C$14:$G$5000,5,FALSE))</f>
        <v>AFERS EMPRESA</v>
      </c>
      <c r="E674" s="117" t="s">
        <v>283</v>
      </c>
      <c r="F674" s="95"/>
      <c r="G674" s="96" t="str">
        <f>IF(E674="","",VLOOKUP(E674,[1]PROJECTES!$C$14:$G$5000,4,FALSE))</f>
        <v>OB</v>
      </c>
      <c r="H674" s="118" t="s">
        <v>47</v>
      </c>
      <c r="I674" s="97" t="str">
        <f>IF(H674="","",VLOOKUP(H674,BD!B$2:C$16,2,FALSE))</f>
        <v>E</v>
      </c>
      <c r="J674" s="98">
        <v>43496</v>
      </c>
      <c r="K674" s="135">
        <f t="shared" si="22"/>
        <v>5</v>
      </c>
      <c r="L674" s="99">
        <f t="shared" ca="1" si="23"/>
        <v>210</v>
      </c>
      <c r="M674" s="93">
        <f>IF(E674="","",VLOOKUP(E674,[1]PROJECTES!$C$14:$Z$5000,21,FALSE))</f>
        <v>43830</v>
      </c>
      <c r="N674" s="100">
        <v>2</v>
      </c>
      <c r="O674" s="72" t="s">
        <v>229</v>
      </c>
      <c r="P674" s="101">
        <v>0</v>
      </c>
      <c r="Q674" s="132" t="s">
        <v>37</v>
      </c>
      <c r="R674" s="131" t="s">
        <v>555</v>
      </c>
      <c r="S674" s="91"/>
    </row>
    <row r="675" spans="1:19" s="104" customFormat="1" ht="12.75" customHeight="1" x14ac:dyDescent="0.25">
      <c r="A675" s="121" t="s">
        <v>21</v>
      </c>
      <c r="B675" s="92" t="str">
        <f>IF(E675="","",VLOOKUP(E675,[1]PROJECTES!$C$14:$G$5000,2,FALSE))</f>
        <v>SITEL</v>
      </c>
      <c r="C675" s="121" t="s">
        <v>181</v>
      </c>
      <c r="D675" s="93" t="str">
        <f>IF(E675="","",VLOOKUP(E675,[1]PROJECTES!$C$14:$G$5000,5,FALSE))</f>
        <v>GESTIO DE MAGATZEM</v>
      </c>
      <c r="E675" s="117" t="s">
        <v>305</v>
      </c>
      <c r="F675" s="95"/>
      <c r="G675" s="96" t="str">
        <f>IF(E675="","",VLOOKUP(E675,[1]PROJECTES!$C$14:$G$5000,4,FALSE))</f>
        <v>OB</v>
      </c>
      <c r="H675" s="118" t="s">
        <v>21</v>
      </c>
      <c r="I675" s="97" t="str">
        <f>IF(H675="","",VLOOKUP(H675,BD!B$2:C$16,2,FALSE))</f>
        <v>P</v>
      </c>
      <c r="J675" s="98">
        <v>43497</v>
      </c>
      <c r="K675" s="135">
        <f t="shared" si="22"/>
        <v>5</v>
      </c>
      <c r="L675" s="99">
        <f t="shared" ca="1" si="23"/>
        <v>210</v>
      </c>
      <c r="M675" s="93">
        <f>IF(E675="","",VLOOKUP(E675,[1]PROJECTES!$C$14:$Z$5000,21,FALSE))</f>
        <v>43830</v>
      </c>
      <c r="N675" s="100">
        <v>0</v>
      </c>
      <c r="O675" s="72" t="s">
        <v>229</v>
      </c>
      <c r="P675" s="101">
        <v>30</v>
      </c>
      <c r="Q675" s="132" t="s">
        <v>49</v>
      </c>
      <c r="R675" s="102" t="s">
        <v>590</v>
      </c>
      <c r="S675" s="91"/>
    </row>
    <row r="676" spans="1:19" s="104" customFormat="1" ht="12.75" customHeight="1" x14ac:dyDescent="0.25">
      <c r="A676" s="121" t="s">
        <v>21</v>
      </c>
      <c r="B676" s="92" t="str">
        <f>IF(E676="","",VLOOKUP(E676,[1]PROJECTES!$C$14:$G$5000,2,FALSE))</f>
        <v>SITEL</v>
      </c>
      <c r="C676" s="121" t="s">
        <v>74</v>
      </c>
      <c r="D676" s="93" t="str">
        <f>IF(E676="","",VLOOKUP(E676,[1]PROJECTES!$C$14:$G$5000,5,FALSE))</f>
        <v>75 x CPU CAP32 v2,0</v>
      </c>
      <c r="E676" s="117">
        <v>4910</v>
      </c>
      <c r="F676" s="95"/>
      <c r="G676" s="96" t="str">
        <f>IF(E676="","",VLOOKUP(E676,[1]PROJECTES!$C$14:$G$5000,4,FALSE))</f>
        <v>TA</v>
      </c>
      <c r="H676" s="118" t="s">
        <v>21</v>
      </c>
      <c r="I676" s="97" t="str">
        <f>IF(H676="","",VLOOKUP(H676,BD!B$2:C$16,2,FALSE))</f>
        <v>P</v>
      </c>
      <c r="J676" s="98">
        <v>43497</v>
      </c>
      <c r="K676" s="135">
        <f t="shared" si="22"/>
        <v>5</v>
      </c>
      <c r="L676" s="99" t="str">
        <f t="shared" ca="1" si="23"/>
        <v>-</v>
      </c>
      <c r="M676" s="93">
        <f>IF(E676="","",VLOOKUP(E676,[1]PROJECTES!$C$14:$Z$5000,21,FALSE))</f>
        <v>43500</v>
      </c>
      <c r="N676" s="100">
        <v>5</v>
      </c>
      <c r="O676" s="72" t="s">
        <v>229</v>
      </c>
      <c r="P676" s="101">
        <v>30</v>
      </c>
      <c r="Q676" s="132" t="s">
        <v>65</v>
      </c>
      <c r="R676" s="131" t="s">
        <v>451</v>
      </c>
      <c r="S676" s="91"/>
    </row>
    <row r="677" spans="1:19" s="104" customFormat="1" ht="12.75" customHeight="1" x14ac:dyDescent="0.25">
      <c r="A677" s="121" t="s">
        <v>17</v>
      </c>
      <c r="B677" s="92" t="str">
        <f>IF(E677="","",VLOOKUP(E677,[1]PROJECTES!$C$14:$G$5000,2,FALSE))</f>
        <v>DELGIC</v>
      </c>
      <c r="C677" s="121" t="s">
        <v>341</v>
      </c>
      <c r="D677" s="93" t="str">
        <f>IF(E677="","",VLOOKUP(E677,[1]PROJECTES!$C$14:$G$5000,5,FALSE))</f>
        <v>CC SCADA TEDIS.Net DELGICHI v1.0</v>
      </c>
      <c r="E677" s="117">
        <v>5057</v>
      </c>
      <c r="F677" s="95"/>
      <c r="G677" s="96" t="str">
        <f>IF(E677="","",VLOOKUP(E677,[1]PROJECTES!$C$14:$G$5000,4,FALSE))</f>
        <v>OB</v>
      </c>
      <c r="H677" s="118" t="s">
        <v>17</v>
      </c>
      <c r="I677" s="97" t="str">
        <f>IF(H677="","",VLOOKUP(H677,BD!B$2:C$16,2,FALSE))</f>
        <v>E</v>
      </c>
      <c r="J677" s="98">
        <v>43531</v>
      </c>
      <c r="K677" s="135">
        <f t="shared" si="22"/>
        <v>10</v>
      </c>
      <c r="L677" s="99">
        <f t="shared" ca="1" si="23"/>
        <v>-124</v>
      </c>
      <c r="M677" s="93">
        <f>IF(E677="","",VLOOKUP(E677,[1]PROJECTES!$C$14:$Z$5000,21,FALSE))</f>
        <v>43496</v>
      </c>
      <c r="N677" s="100">
        <v>1</v>
      </c>
      <c r="O677" s="72" t="s">
        <v>229</v>
      </c>
      <c r="P677" s="101">
        <v>30</v>
      </c>
      <c r="Q677" s="132" t="s">
        <v>40</v>
      </c>
      <c r="R677" s="131" t="s">
        <v>1068</v>
      </c>
      <c r="S677" s="91"/>
    </row>
    <row r="678" spans="1:19" s="104" customFormat="1" ht="12.75" customHeight="1" x14ac:dyDescent="0.25">
      <c r="A678" s="121" t="s">
        <v>17</v>
      </c>
      <c r="B678" s="92" t="str">
        <f>IF(E678="","",VLOOKUP(E678,[1]PROJECTES!$C$14:$G$5000,2,FALSE))</f>
        <v>DELGIC</v>
      </c>
      <c r="C678" s="121" t="s">
        <v>341</v>
      </c>
      <c r="D678" s="93" t="str">
        <f>IF(E678="","",VLOOKUP(E678,[1]PROJECTES!$C$14:$G$5000,5,FALSE))</f>
        <v>CC SCADA TEDIS.Net DELGICHI v1.0</v>
      </c>
      <c r="E678" s="117">
        <v>5057</v>
      </c>
      <c r="F678" s="95"/>
      <c r="G678" s="96" t="str">
        <f>IF(E678="","",VLOOKUP(E678,[1]PROJECTES!$C$14:$G$5000,4,FALSE))</f>
        <v>OB</v>
      </c>
      <c r="H678" s="118" t="s">
        <v>17</v>
      </c>
      <c r="I678" s="97" t="str">
        <f>IF(H678="","",VLOOKUP(H678,BD!B$2:C$16,2,FALSE))</f>
        <v>E</v>
      </c>
      <c r="J678" s="98">
        <v>43532</v>
      </c>
      <c r="K678" s="135">
        <f t="shared" si="22"/>
        <v>10</v>
      </c>
      <c r="L678" s="99">
        <f t="shared" ca="1" si="23"/>
        <v>-124</v>
      </c>
      <c r="M678" s="93">
        <f>IF(E678="","",VLOOKUP(E678,[1]PROJECTES!$C$14:$Z$5000,21,FALSE))</f>
        <v>43496</v>
      </c>
      <c r="N678" s="100">
        <v>3</v>
      </c>
      <c r="O678" s="72" t="s">
        <v>229</v>
      </c>
      <c r="P678" s="101">
        <v>30</v>
      </c>
      <c r="Q678" s="132" t="s">
        <v>40</v>
      </c>
      <c r="R678" s="131" t="s">
        <v>1073</v>
      </c>
      <c r="S678" s="91"/>
    </row>
    <row r="679" spans="1:19" s="104" customFormat="1" ht="12.75" customHeight="1" x14ac:dyDescent="0.25">
      <c r="A679" s="121" t="s">
        <v>21</v>
      </c>
      <c r="B679" s="92" t="str">
        <f>IF(E679="","",VLOOKUP(E679,[1]PROJECTES!$C$14:$G$5000,2,FALSE))</f>
        <v>SITEL</v>
      </c>
      <c r="C679" s="121" t="s">
        <v>151</v>
      </c>
      <c r="D679" s="93" t="str">
        <f>IF(E679="","",VLOOKUP(E679,[1]PROJECTES!$C$14:$G$5000,5,FALSE))</f>
        <v>30 x MODEM-FSK 12Vdc C/DIN</v>
      </c>
      <c r="E679" s="117">
        <v>5132</v>
      </c>
      <c r="F679" s="95"/>
      <c r="G679" s="96" t="str">
        <f>IF(E679="","",VLOOKUP(E679,[1]PROJECTES!$C$14:$G$5000,4,FALSE))</f>
        <v>TA</v>
      </c>
      <c r="H679" s="118" t="s">
        <v>21</v>
      </c>
      <c r="I679" s="97" t="str">
        <f>IF(H679="","",VLOOKUP(H679,BD!B$2:C$16,2,FALSE))</f>
        <v>P</v>
      </c>
      <c r="J679" s="98">
        <v>43497</v>
      </c>
      <c r="K679" s="135">
        <f t="shared" si="22"/>
        <v>5</v>
      </c>
      <c r="L679" s="99" t="str">
        <f t="shared" ca="1" si="23"/>
        <v>-</v>
      </c>
      <c r="M679" s="93">
        <f>IF(E679="","",VLOOKUP(E679,[1]PROJECTES!$C$14:$Z$5000,21,FALSE))</f>
        <v>43594</v>
      </c>
      <c r="N679" s="100">
        <v>1</v>
      </c>
      <c r="O679" s="72" t="s">
        <v>229</v>
      </c>
      <c r="P679" s="101">
        <v>0</v>
      </c>
      <c r="Q679" s="132" t="s">
        <v>65</v>
      </c>
      <c r="R679" s="131" t="s">
        <v>451</v>
      </c>
      <c r="S679" s="91"/>
    </row>
    <row r="680" spans="1:19" s="104" customFormat="1" ht="12.75" customHeight="1" x14ac:dyDescent="0.25">
      <c r="A680" s="121" t="s">
        <v>21</v>
      </c>
      <c r="B680" s="92" t="str">
        <f>IF(E680="","",VLOOKUP(E680,[1]PROJECTES!$C$14:$G$5000,2,FALSE))</f>
        <v>SITEL</v>
      </c>
      <c r="C680" s="121" t="s">
        <v>151</v>
      </c>
      <c r="D680" s="93" t="str">
        <f>IF(E680="","",VLOOKUP(E680,[1]PROJECTES!$C$14:$G$5000,5,FALSE))</f>
        <v>30 x MODEM-FSK 12Vdc C/DIN</v>
      </c>
      <c r="E680" s="117">
        <v>5132</v>
      </c>
      <c r="F680" s="95"/>
      <c r="G680" s="96" t="str">
        <f>IF(E680="","",VLOOKUP(E680,[1]PROJECTES!$C$14:$G$5000,4,FALSE))</f>
        <v>TA</v>
      </c>
      <c r="H680" s="118" t="s">
        <v>21</v>
      </c>
      <c r="I680" s="97" t="str">
        <f>IF(H680="","",VLOOKUP(H680,BD!B$2:C$16,2,FALSE))</f>
        <v>P</v>
      </c>
      <c r="J680" s="98">
        <v>43497</v>
      </c>
      <c r="K680" s="135">
        <f t="shared" si="22"/>
        <v>5</v>
      </c>
      <c r="L680" s="99" t="str">
        <f t="shared" ca="1" si="23"/>
        <v>-</v>
      </c>
      <c r="M680" s="93">
        <f>IF(E680="","",VLOOKUP(E680,[1]PROJECTES!$C$14:$Z$5000,21,FALSE))</f>
        <v>43594</v>
      </c>
      <c r="N680" s="100">
        <v>1</v>
      </c>
      <c r="O680" s="72" t="s">
        <v>229</v>
      </c>
      <c r="P680" s="101">
        <v>0</v>
      </c>
      <c r="Q680" s="132" t="s">
        <v>65</v>
      </c>
      <c r="R680" s="131" t="s">
        <v>451</v>
      </c>
      <c r="S680" s="91"/>
    </row>
    <row r="681" spans="1:19" s="104" customFormat="1" ht="12.75" customHeight="1" x14ac:dyDescent="0.25">
      <c r="A681" s="121" t="s">
        <v>21</v>
      </c>
      <c r="B681" s="92" t="str">
        <f>IF(E681="","",VLOOKUP(E681,[1]PROJECTES!$C$14:$G$5000,2,FALSE))</f>
        <v>SITEL</v>
      </c>
      <c r="C681" s="121" t="s">
        <v>337</v>
      </c>
      <c r="D681" s="93" t="str">
        <f>IF(E681="","",VLOOKUP(E681,[1]PROJECTES!$C$14:$G$5000,5,FALSE))</f>
        <v>TD MASTER S.E. PINA v1.0</v>
      </c>
      <c r="E681" s="117">
        <v>5047</v>
      </c>
      <c r="F681" s="95"/>
      <c r="G681" s="96" t="str">
        <f>IF(E681="","",VLOOKUP(E681,[1]PROJECTES!$C$14:$G$5000,4,FALSE))</f>
        <v>OB</v>
      </c>
      <c r="H681" s="118" t="s">
        <v>595</v>
      </c>
      <c r="I681" s="97" t="str">
        <f>IF(H681="","",VLOOKUP(H681,BD!B$2:C$16,2,FALSE))</f>
        <v>E</v>
      </c>
      <c r="J681" s="98">
        <v>43497</v>
      </c>
      <c r="K681" s="135">
        <f t="shared" si="22"/>
        <v>5</v>
      </c>
      <c r="L681" s="99">
        <f t="shared" ca="1" si="23"/>
        <v>-124</v>
      </c>
      <c r="M681" s="93">
        <f>IF(E681="","",VLOOKUP(E681,[1]PROJECTES!$C$14:$Z$5000,21,FALSE))</f>
        <v>43496</v>
      </c>
      <c r="N681" s="100">
        <v>3</v>
      </c>
      <c r="O681" s="72" t="s">
        <v>229</v>
      </c>
      <c r="P681" s="101">
        <v>15</v>
      </c>
      <c r="Q681" s="132" t="s">
        <v>51</v>
      </c>
      <c r="R681" s="131" t="s">
        <v>51</v>
      </c>
      <c r="S681" s="91"/>
    </row>
    <row r="682" spans="1:19" s="104" customFormat="1" ht="12.75" customHeight="1" x14ac:dyDescent="0.25">
      <c r="A682" s="121" t="s">
        <v>21</v>
      </c>
      <c r="B682" s="92" t="str">
        <f>IF(E682="","",VLOOKUP(E682,[1]PROJECTES!$C$14:$G$5000,2,FALSE))</f>
        <v>SITEL</v>
      </c>
      <c r="C682" s="121" t="s">
        <v>337</v>
      </c>
      <c r="D682" s="93" t="str">
        <f>IF(E682="","",VLOOKUP(E682,[1]PROJECTES!$C$14:$G$5000,5,FALSE))</f>
        <v>1 x CAP8-48 TD 24V/48V</v>
      </c>
      <c r="E682" s="117">
        <v>5053</v>
      </c>
      <c r="F682" s="95"/>
      <c r="G682" s="96" t="str">
        <f>IF(E682="","",VLOOKUP(E682,[1]PROJECTES!$C$14:$G$5000,4,FALSE))</f>
        <v>TA</v>
      </c>
      <c r="H682" s="118" t="s">
        <v>595</v>
      </c>
      <c r="I682" s="97" t="str">
        <f>IF(H682="","",VLOOKUP(H682,BD!B$2:C$16,2,FALSE))</f>
        <v>E</v>
      </c>
      <c r="J682" s="98">
        <v>43497</v>
      </c>
      <c r="K682" s="135">
        <f t="shared" si="22"/>
        <v>5</v>
      </c>
      <c r="L682" s="99" t="str">
        <f t="shared" ca="1" si="23"/>
        <v>-</v>
      </c>
      <c r="M682" s="93">
        <f>IF(E682="","",VLOOKUP(E682,[1]PROJECTES!$C$14:$Z$5000,21,FALSE))</f>
        <v>43496</v>
      </c>
      <c r="N682" s="100">
        <v>1</v>
      </c>
      <c r="O682" s="72" t="s">
        <v>229</v>
      </c>
      <c r="P682" s="101">
        <v>22</v>
      </c>
      <c r="Q682" s="132" t="s">
        <v>51</v>
      </c>
      <c r="R682" s="131" t="s">
        <v>51</v>
      </c>
      <c r="S682" s="91"/>
    </row>
    <row r="683" spans="1:19" s="104" customFormat="1" ht="12.75" customHeight="1" x14ac:dyDescent="0.25">
      <c r="A683" s="121" t="s">
        <v>21</v>
      </c>
      <c r="B683" s="92" t="str">
        <f>IF(E683="","",VLOOKUP(E683,[1]PROJECTES!$C$14:$G$5000,2,FALSE))</f>
        <v>SITEL</v>
      </c>
      <c r="C683" s="121" t="s">
        <v>337</v>
      </c>
      <c r="D683" s="93" t="str">
        <f>IF(E683="","",VLOOKUP(E683,[1]PROJECTES!$C$14:$G$5000,5,FALSE))</f>
        <v>1 x CAP8-125 TEDIS 24V/125V C/DIN</v>
      </c>
      <c r="E683" s="117">
        <v>5054</v>
      </c>
      <c r="F683" s="95"/>
      <c r="G683" s="96" t="str">
        <f>IF(E683="","",VLOOKUP(E683,[1]PROJECTES!$C$14:$G$5000,4,FALSE))</f>
        <v>TA</v>
      </c>
      <c r="H683" s="118" t="s">
        <v>595</v>
      </c>
      <c r="I683" s="97" t="str">
        <f>IF(H683="","",VLOOKUP(H683,BD!B$2:C$16,2,FALSE))</f>
        <v>E</v>
      </c>
      <c r="J683" s="98">
        <v>43497</v>
      </c>
      <c r="K683" s="135">
        <f t="shared" si="22"/>
        <v>5</v>
      </c>
      <c r="L683" s="99" t="str">
        <f t="shared" ca="1" si="23"/>
        <v>-</v>
      </c>
      <c r="M683" s="93">
        <f>IF(E683="","",VLOOKUP(E683,[1]PROJECTES!$C$14:$Z$5000,21,FALSE))</f>
        <v>43496</v>
      </c>
      <c r="N683" s="100">
        <v>0</v>
      </c>
      <c r="O683" s="72" t="s">
        <v>229</v>
      </c>
      <c r="P683" s="101">
        <v>23</v>
      </c>
      <c r="Q683" s="132" t="s">
        <v>51</v>
      </c>
      <c r="R683" s="131" t="s">
        <v>51</v>
      </c>
      <c r="S683" s="91"/>
    </row>
    <row r="684" spans="1:19" s="104" customFormat="1" ht="12.75" customHeight="1" x14ac:dyDescent="0.25">
      <c r="A684" s="121" t="s">
        <v>17</v>
      </c>
      <c r="B684" s="92" t="str">
        <f>IF(E684="","",VLOOKUP(E684,[1]PROJECTES!$C$14:$G$5000,2,FALSE))</f>
        <v>DELGIC</v>
      </c>
      <c r="C684" s="121" t="s">
        <v>341</v>
      </c>
      <c r="D684" s="93" t="str">
        <f>IF(E684="","",VLOOKUP(E684,[1]PROJECTES!$C$14:$G$5000,5,FALSE))</f>
        <v>CC SCADA TEDIS.Net DELGICHI v1.0</v>
      </c>
      <c r="E684" s="117">
        <v>5057</v>
      </c>
      <c r="F684" s="95"/>
      <c r="G684" s="96" t="str">
        <f>IF(E684="","",VLOOKUP(E684,[1]PROJECTES!$C$14:$G$5000,4,FALSE))</f>
        <v>OB</v>
      </c>
      <c r="H684" s="118" t="s">
        <v>17</v>
      </c>
      <c r="I684" s="97" t="str">
        <f>IF(H684="","",VLOOKUP(H684,BD!B$2:C$16,2,FALSE))</f>
        <v>E</v>
      </c>
      <c r="J684" s="98">
        <v>43535</v>
      </c>
      <c r="K684" s="135">
        <f t="shared" si="22"/>
        <v>11</v>
      </c>
      <c r="L684" s="99">
        <f t="shared" ca="1" si="23"/>
        <v>-124</v>
      </c>
      <c r="M684" s="93">
        <f>IF(E684="","",VLOOKUP(E684,[1]PROJECTES!$C$14:$Z$5000,21,FALSE))</f>
        <v>43496</v>
      </c>
      <c r="N684" s="100">
        <v>0</v>
      </c>
      <c r="O684" s="72" t="s">
        <v>229</v>
      </c>
      <c r="P684" s="101">
        <v>15</v>
      </c>
      <c r="Q684" s="132" t="s">
        <v>40</v>
      </c>
      <c r="R684" s="131" t="s">
        <v>1078</v>
      </c>
      <c r="S684" s="91"/>
    </row>
    <row r="685" spans="1:19" s="104" customFormat="1" ht="12.75" customHeight="1" x14ac:dyDescent="0.25">
      <c r="A685" s="121" t="s">
        <v>17</v>
      </c>
      <c r="B685" s="92" t="str">
        <f>IF(E685="","",VLOOKUP(E685,[1]PROJECTES!$C$14:$G$5000,2,FALSE))</f>
        <v>DELGIC</v>
      </c>
      <c r="C685" s="121" t="s">
        <v>341</v>
      </c>
      <c r="D685" s="93" t="str">
        <f>IF(E685="","",VLOOKUP(E685,[1]PROJECTES!$C$14:$G$5000,5,FALSE))</f>
        <v>CC SCADA TEDIS.Net DELGICHI v1.0</v>
      </c>
      <c r="E685" s="117">
        <v>5057</v>
      </c>
      <c r="F685" s="95"/>
      <c r="G685" s="96" t="str">
        <f>IF(E685="","",VLOOKUP(E685,[1]PROJECTES!$C$14:$G$5000,4,FALSE))</f>
        <v>OB</v>
      </c>
      <c r="H685" s="118" t="s">
        <v>17</v>
      </c>
      <c r="I685" s="97" t="str">
        <f>IF(H685="","",VLOOKUP(H685,BD!B$2:C$16,2,FALSE))</f>
        <v>E</v>
      </c>
      <c r="J685" s="98">
        <v>43567</v>
      </c>
      <c r="K685" s="135">
        <f t="shared" si="22"/>
        <v>15</v>
      </c>
      <c r="L685" s="99">
        <f t="shared" ca="1" si="23"/>
        <v>-124</v>
      </c>
      <c r="M685" s="93">
        <f>IF(E685="","",VLOOKUP(E685,[1]PROJECTES!$C$14:$Z$5000,21,FALSE))</f>
        <v>43496</v>
      </c>
      <c r="N685" s="100">
        <v>0</v>
      </c>
      <c r="O685" s="72" t="s">
        <v>229</v>
      </c>
      <c r="P685" s="101">
        <v>30</v>
      </c>
      <c r="Q685" s="132" t="s">
        <v>40</v>
      </c>
      <c r="R685" s="168" t="s">
        <v>1521</v>
      </c>
      <c r="S685" s="91"/>
    </row>
    <row r="686" spans="1:19" s="104" customFormat="1" ht="12.75" customHeight="1" x14ac:dyDescent="0.25">
      <c r="A686" s="121" t="s">
        <v>17</v>
      </c>
      <c r="B686" s="92" t="str">
        <f>IF(E686="","",VLOOKUP(E686,[1]PROJECTES!$C$14:$G$5000,2,FALSE))</f>
        <v>DELGIC</v>
      </c>
      <c r="C686" s="121" t="s">
        <v>341</v>
      </c>
      <c r="D686" s="93" t="str">
        <f>IF(E686="","",VLOOKUP(E686,[1]PROJECTES!$C$14:$G$5000,5,FALSE))</f>
        <v>CC SCADA TEDIS.Net DELGICHI v1.0</v>
      </c>
      <c r="E686" s="117">
        <v>5057</v>
      </c>
      <c r="F686" s="95"/>
      <c r="G686" s="96" t="str">
        <f>IF(E686="","",VLOOKUP(E686,[1]PROJECTES!$C$14:$G$5000,4,FALSE))</f>
        <v>OB</v>
      </c>
      <c r="H686" s="118" t="s">
        <v>17</v>
      </c>
      <c r="I686" s="97" t="str">
        <f>IF(H686="","",VLOOKUP(H686,BD!B$2:C$16,2,FALSE))</f>
        <v>E</v>
      </c>
      <c r="J686" s="98">
        <v>43572</v>
      </c>
      <c r="K686" s="135">
        <f t="shared" si="22"/>
        <v>16</v>
      </c>
      <c r="L686" s="99">
        <f t="shared" ca="1" si="23"/>
        <v>-124</v>
      </c>
      <c r="M686" s="93">
        <f>IF(E686="","",VLOOKUP(E686,[1]PROJECTES!$C$14:$Z$5000,21,FALSE))</f>
        <v>43496</v>
      </c>
      <c r="N686" s="100">
        <v>8</v>
      </c>
      <c r="O686" s="72" t="s">
        <v>229</v>
      </c>
      <c r="P686" s="101">
        <v>0</v>
      </c>
      <c r="Q686" s="132" t="s">
        <v>40</v>
      </c>
      <c r="R686" s="168" t="s">
        <v>1524</v>
      </c>
      <c r="S686" s="91"/>
    </row>
    <row r="687" spans="1:19" s="104" customFormat="1" ht="12.75" customHeight="1" x14ac:dyDescent="0.25">
      <c r="A687" s="121" t="s">
        <v>17</v>
      </c>
      <c r="B687" s="92" t="str">
        <f>IF(E687="","",VLOOKUP(E687,[1]PROJECTES!$C$14:$G$5000,2,FALSE))</f>
        <v>DELGIC</v>
      </c>
      <c r="C687" s="121" t="s">
        <v>341</v>
      </c>
      <c r="D687" s="93" t="str">
        <f>IF(E687="","",VLOOKUP(E687,[1]PROJECTES!$C$14:$G$5000,5,FALSE))</f>
        <v>CC SCADA TEDIS.Net DELGICHI v1.0</v>
      </c>
      <c r="E687" s="117">
        <v>5057</v>
      </c>
      <c r="F687" s="95"/>
      <c r="G687" s="96" t="str">
        <f>IF(E687="","",VLOOKUP(E687,[1]PROJECTES!$C$14:$G$5000,4,FALSE))</f>
        <v>OB</v>
      </c>
      <c r="H687" s="118" t="s">
        <v>17</v>
      </c>
      <c r="I687" s="97" t="str">
        <f>IF(H687="","",VLOOKUP(H687,BD!B$2:C$16,2,FALSE))</f>
        <v>E</v>
      </c>
      <c r="J687" s="98">
        <v>43578</v>
      </c>
      <c r="K687" s="135">
        <f t="shared" si="22"/>
        <v>17</v>
      </c>
      <c r="L687" s="99">
        <f t="shared" ca="1" si="23"/>
        <v>-124</v>
      </c>
      <c r="M687" s="93">
        <f>IF(E687="","",VLOOKUP(E687,[1]PROJECTES!$C$14:$Z$5000,21,FALSE))</f>
        <v>43496</v>
      </c>
      <c r="N687" s="100">
        <v>0</v>
      </c>
      <c r="O687" s="72" t="s">
        <v>229</v>
      </c>
      <c r="P687" s="101">
        <v>30</v>
      </c>
      <c r="Q687" s="132" t="s">
        <v>40</v>
      </c>
      <c r="R687" s="168" t="s">
        <v>1587</v>
      </c>
      <c r="S687" s="91"/>
    </row>
    <row r="688" spans="1:19" s="104" customFormat="1" ht="12.75" customHeight="1" x14ac:dyDescent="0.25">
      <c r="A688" s="121" t="s">
        <v>17</v>
      </c>
      <c r="B688" s="92" t="str">
        <f>IF(E688="","",VLOOKUP(E688,[1]PROJECTES!$C$14:$G$5000,2,FALSE))</f>
        <v>DELGIC</v>
      </c>
      <c r="C688" s="121" t="s">
        <v>341</v>
      </c>
      <c r="D688" s="93" t="str">
        <f>IF(E688="","",VLOOKUP(E688,[1]PROJECTES!$C$14:$G$5000,5,FALSE))</f>
        <v>CC SCADA TEDIS.Net DELGICHI v1.0</v>
      </c>
      <c r="E688" s="117">
        <v>5057</v>
      </c>
      <c r="F688" s="95"/>
      <c r="G688" s="96" t="str">
        <f>IF(E688="","",VLOOKUP(E688,[1]PROJECTES!$C$14:$G$5000,4,FALSE))</f>
        <v>OB</v>
      </c>
      <c r="H688" s="118" t="s">
        <v>17</v>
      </c>
      <c r="I688" s="97" t="str">
        <f>IF(H688="","",VLOOKUP(H688,BD!B$2:C$16,2,FALSE))</f>
        <v>E</v>
      </c>
      <c r="J688" s="98">
        <v>43578</v>
      </c>
      <c r="K688" s="135">
        <f t="shared" si="22"/>
        <v>17</v>
      </c>
      <c r="L688" s="99">
        <f t="shared" ca="1" si="23"/>
        <v>-124</v>
      </c>
      <c r="M688" s="93">
        <f>IF(E688="","",VLOOKUP(E688,[1]PROJECTES!$C$14:$Z$5000,21,FALSE))</f>
        <v>43496</v>
      </c>
      <c r="N688" s="100">
        <v>0</v>
      </c>
      <c r="O688" s="72" t="s">
        <v>229</v>
      </c>
      <c r="P688" s="101">
        <v>45</v>
      </c>
      <c r="Q688" s="132" t="s">
        <v>59</v>
      </c>
      <c r="R688" s="168" t="s">
        <v>1591</v>
      </c>
      <c r="S688" s="91"/>
    </row>
    <row r="689" spans="1:19" s="104" customFormat="1" ht="12.75" customHeight="1" x14ac:dyDescent="0.25">
      <c r="A689" s="121" t="s">
        <v>44</v>
      </c>
      <c r="B689" s="92" t="str">
        <f>IF(E689="","",VLOOKUP(E689,[1]PROJECTES!$C$14:$G$5000,2,FALSE))</f>
        <v>SITEL</v>
      </c>
      <c r="C689" s="121"/>
      <c r="D689" s="93" t="str">
        <f>IF(E689="","",VLOOKUP(E689,[1]PROJECTES!$C$14:$G$5000,5,FALSE))</f>
        <v>PENDENT D'ASSIGNAR</v>
      </c>
      <c r="E689" s="117" t="s">
        <v>278</v>
      </c>
      <c r="F689" s="95"/>
      <c r="G689" s="96" t="str">
        <f>IF(E689="","",VLOOKUP(E689,[1]PROJECTES!$C$14:$G$5000,4,FALSE))</f>
        <v>OB</v>
      </c>
      <c r="H689" s="118" t="s">
        <v>44</v>
      </c>
      <c r="I689" s="97" t="str">
        <f>IF(H689="","",VLOOKUP(H689,BD!B$2:C$16,2,FALSE))</f>
        <v>E</v>
      </c>
      <c r="J689" s="98">
        <v>43497</v>
      </c>
      <c r="K689" s="135">
        <f t="shared" si="22"/>
        <v>5</v>
      </c>
      <c r="L689" s="99">
        <f t="shared" ca="1" si="23"/>
        <v>210</v>
      </c>
      <c r="M689" s="93">
        <f>IF(E689="","",VLOOKUP(E689,[1]PROJECTES!$C$14:$Z$5000,21,FALSE))</f>
        <v>43830</v>
      </c>
      <c r="N689" s="100"/>
      <c r="O689" s="72" t="s">
        <v>229</v>
      </c>
      <c r="P689" s="101"/>
      <c r="Q689" s="132"/>
      <c r="R689" s="131"/>
      <c r="S689" s="91"/>
    </row>
    <row r="690" spans="1:19" s="104" customFormat="1" ht="13.5" customHeight="1" x14ac:dyDescent="0.25">
      <c r="A690" s="121" t="s">
        <v>44</v>
      </c>
      <c r="B690" s="92" t="str">
        <f>IF(E690="","",VLOOKUP(E690,[1]PROJECTES!$C$14:$G$5000,2,FALSE))</f>
        <v>SITEL</v>
      </c>
      <c r="C690" s="121"/>
      <c r="D690" s="93" t="str">
        <f>IF(E690="","",VLOOKUP(E690,[1]PROJECTES!$C$14:$G$5000,5,FALSE))</f>
        <v>PENDENT D'ASSIGNAR</v>
      </c>
      <c r="E690" s="117" t="s">
        <v>278</v>
      </c>
      <c r="F690" s="95"/>
      <c r="G690" s="96" t="str">
        <f>IF(E690="","",VLOOKUP(E690,[1]PROJECTES!$C$14:$G$5000,4,FALSE))</f>
        <v>OB</v>
      </c>
      <c r="H690" s="118" t="s">
        <v>44</v>
      </c>
      <c r="I690" s="97" t="str">
        <f>IF(H690="","",VLOOKUP(H690,BD!B$2:C$16,2,FALSE))</f>
        <v>E</v>
      </c>
      <c r="J690" s="98">
        <v>43497</v>
      </c>
      <c r="K690" s="135">
        <f t="shared" si="22"/>
        <v>5</v>
      </c>
      <c r="L690" s="99">
        <f t="shared" ca="1" si="23"/>
        <v>210</v>
      </c>
      <c r="M690" s="93">
        <f>IF(E690="","",VLOOKUP(E690,[1]PROJECTES!$C$14:$Z$5000,21,FALSE))</f>
        <v>43830</v>
      </c>
      <c r="N690" s="100"/>
      <c r="O690" s="72" t="s">
        <v>229</v>
      </c>
      <c r="P690" s="101"/>
      <c r="Q690" s="132"/>
      <c r="R690" s="131"/>
      <c r="S690" s="91"/>
    </row>
    <row r="691" spans="1:19" s="104" customFormat="1" ht="12.75" customHeight="1" x14ac:dyDescent="0.25">
      <c r="A691" s="121" t="s">
        <v>44</v>
      </c>
      <c r="B691" s="92" t="str">
        <f>IF(E691="","",VLOOKUP(E691,[1]PROJECTES!$C$14:$G$5000,2,FALSE))</f>
        <v>SITEL</v>
      </c>
      <c r="C691" s="121"/>
      <c r="D691" s="93" t="str">
        <f>IF(E691="","",VLOOKUP(E691,[1]PROJECTES!$C$14:$G$5000,5,FALSE))</f>
        <v>PENDENT D'ASSIGNAR</v>
      </c>
      <c r="E691" s="117" t="s">
        <v>278</v>
      </c>
      <c r="F691" s="95"/>
      <c r="G691" s="96" t="str">
        <f>IF(E691="","",VLOOKUP(E691,[1]PROJECTES!$C$14:$G$5000,4,FALSE))</f>
        <v>OB</v>
      </c>
      <c r="H691" s="118" t="s">
        <v>44</v>
      </c>
      <c r="I691" s="97" t="str">
        <f>IF(H691="","",VLOOKUP(H691,BD!B$2:C$16,2,FALSE))</f>
        <v>E</v>
      </c>
      <c r="J691" s="98">
        <v>43497</v>
      </c>
      <c r="K691" s="135">
        <f t="shared" si="22"/>
        <v>5</v>
      </c>
      <c r="L691" s="99">
        <f t="shared" ca="1" si="23"/>
        <v>210</v>
      </c>
      <c r="M691" s="93">
        <f>IF(E691="","",VLOOKUP(E691,[1]PROJECTES!$C$14:$Z$5000,21,FALSE))</f>
        <v>43830</v>
      </c>
      <c r="N691" s="100"/>
      <c r="O691" s="72" t="s">
        <v>229</v>
      </c>
      <c r="P691" s="101"/>
      <c r="Q691" s="132"/>
      <c r="R691" s="131"/>
      <c r="S691" s="91"/>
    </row>
    <row r="692" spans="1:19" s="104" customFormat="1" ht="12.75" customHeight="1" x14ac:dyDescent="0.25">
      <c r="A692" s="121" t="s">
        <v>44</v>
      </c>
      <c r="B692" s="92" t="str">
        <f>IF(E692="","",VLOOKUP(E692,[1]PROJECTES!$C$14:$G$5000,2,FALSE))</f>
        <v>SITEL</v>
      </c>
      <c r="C692" s="121"/>
      <c r="D692" s="93" t="str">
        <f>IF(E692="","",VLOOKUP(E692,[1]PROJECTES!$C$14:$G$5000,5,FALSE))</f>
        <v>PENDENT D'ASSIGNAR</v>
      </c>
      <c r="E692" s="117" t="s">
        <v>278</v>
      </c>
      <c r="F692" s="95"/>
      <c r="G692" s="96" t="str">
        <f>IF(E692="","",VLOOKUP(E692,[1]PROJECTES!$C$14:$G$5000,4,FALSE))</f>
        <v>OB</v>
      </c>
      <c r="H692" s="118" t="s">
        <v>44</v>
      </c>
      <c r="I692" s="97" t="str">
        <f>IF(H692="","",VLOOKUP(H692,BD!B$2:C$16,2,FALSE))</f>
        <v>E</v>
      </c>
      <c r="J692" s="98">
        <v>43497</v>
      </c>
      <c r="K692" s="135">
        <f t="shared" si="22"/>
        <v>5</v>
      </c>
      <c r="L692" s="99">
        <f t="shared" ca="1" si="23"/>
        <v>210</v>
      </c>
      <c r="M692" s="93">
        <f>IF(E692="","",VLOOKUP(E692,[1]PROJECTES!$C$14:$Z$5000,21,FALSE))</f>
        <v>43830</v>
      </c>
      <c r="N692" s="100"/>
      <c r="O692" s="72" t="s">
        <v>229</v>
      </c>
      <c r="P692" s="101"/>
      <c r="Q692" s="132"/>
      <c r="R692" s="131"/>
      <c r="S692" s="91"/>
    </row>
    <row r="693" spans="1:19" s="104" customFormat="1" ht="12.75" customHeight="1" x14ac:dyDescent="0.25">
      <c r="A693" s="121" t="s">
        <v>44</v>
      </c>
      <c r="B693" s="92" t="str">
        <f>IF(E693="","",VLOOKUP(E693,[1]PROJECTES!$C$14:$G$5000,2,FALSE))</f>
        <v>SITEL</v>
      </c>
      <c r="C693" s="121"/>
      <c r="D693" s="93" t="str">
        <f>IF(E693="","",VLOOKUP(E693,[1]PROJECTES!$C$14:$G$5000,5,FALSE))</f>
        <v>PENDENT D'ASSIGNAR</v>
      </c>
      <c r="E693" s="117" t="s">
        <v>278</v>
      </c>
      <c r="F693" s="95"/>
      <c r="G693" s="96" t="str">
        <f>IF(E693="","",VLOOKUP(E693,[1]PROJECTES!$C$14:$G$5000,4,FALSE))</f>
        <v>OB</v>
      </c>
      <c r="H693" s="118" t="s">
        <v>44</v>
      </c>
      <c r="I693" s="97" t="str">
        <f>IF(H693="","",VLOOKUP(H693,BD!B$2:C$16,2,FALSE))</f>
        <v>E</v>
      </c>
      <c r="J693" s="98">
        <v>43497</v>
      </c>
      <c r="K693" s="135">
        <f t="shared" si="22"/>
        <v>5</v>
      </c>
      <c r="L693" s="99">
        <f t="shared" ca="1" si="23"/>
        <v>210</v>
      </c>
      <c r="M693" s="93">
        <f>IF(E693="","",VLOOKUP(E693,[1]PROJECTES!$C$14:$Z$5000,21,FALSE))</f>
        <v>43830</v>
      </c>
      <c r="N693" s="100"/>
      <c r="O693" s="72" t="s">
        <v>229</v>
      </c>
      <c r="P693" s="101"/>
      <c r="Q693" s="132"/>
      <c r="R693" s="131"/>
      <c r="S693" s="91"/>
    </row>
    <row r="694" spans="1:19" s="104" customFormat="1" ht="12.75" customHeight="1" x14ac:dyDescent="0.25">
      <c r="A694" s="121" t="s">
        <v>12</v>
      </c>
      <c r="B694" s="92" t="str">
        <f>IF(E694="","",VLOOKUP(E694,[1]PROJECTES!$C$14:$G$5000,2,FALSE))</f>
        <v>EYPESA</v>
      </c>
      <c r="C694" s="121" t="s">
        <v>106</v>
      </c>
      <c r="D694" s="93" t="str">
        <f>IF(E694="","",VLOOKUP(E694,[1]PROJECTES!$C$14:$G$5000,5,FALSE))</f>
        <v>SITEL Ref.SUPORT TEC. PROJ. INVADE-2018</v>
      </c>
      <c r="E694" s="117">
        <v>4866</v>
      </c>
      <c r="F694" s="95"/>
      <c r="G694" s="96" t="str">
        <f>IF(E694="","",VLOOKUP(E694,[1]PROJECTES!$C$14:$G$5000,4,FALSE))</f>
        <v>TA</v>
      </c>
      <c r="H694" s="118" t="s">
        <v>12</v>
      </c>
      <c r="I694" s="97" t="str">
        <f>IF(H694="","",VLOOKUP(H694,BD!B$2:C$16,2,FALSE))</f>
        <v>E</v>
      </c>
      <c r="J694" s="98">
        <v>43497</v>
      </c>
      <c r="K694" s="135">
        <f t="shared" si="22"/>
        <v>5</v>
      </c>
      <c r="L694" s="99" t="str">
        <f t="shared" ca="1" si="23"/>
        <v>-</v>
      </c>
      <c r="M694" s="93">
        <f>IF(E694="","",VLOOKUP(E694,[1]PROJECTES!$C$14:$Z$5000,21,FALSE))</f>
        <v>43553</v>
      </c>
      <c r="N694" s="100">
        <v>0</v>
      </c>
      <c r="O694" s="72" t="s">
        <v>229</v>
      </c>
      <c r="P694" s="101">
        <v>30</v>
      </c>
      <c r="Q694" s="132" t="s">
        <v>59</v>
      </c>
      <c r="R694" s="131" t="s">
        <v>813</v>
      </c>
      <c r="S694" s="91"/>
    </row>
    <row r="695" spans="1:19" s="104" customFormat="1" ht="12.75" customHeight="1" x14ac:dyDescent="0.25">
      <c r="A695" s="121" t="s">
        <v>12</v>
      </c>
      <c r="B695" s="92" t="str">
        <f>IF(E695="","",VLOOKUP(E695,[1]PROJECTES!$C$14:$G$5000,2,FALSE))</f>
        <v>EYPESA</v>
      </c>
      <c r="C695" s="121" t="s">
        <v>106</v>
      </c>
      <c r="D695" s="93" t="str">
        <f>IF(E695="","",VLOOKUP(E695,[1]PROJECTES!$C$14:$G$5000,5,FALSE))</f>
        <v>SITEL Ref.SUPORT TEC. PROJ. RESOLvD-2018</v>
      </c>
      <c r="E695" s="117">
        <v>4867</v>
      </c>
      <c r="F695" s="95"/>
      <c r="G695" s="96" t="str">
        <f>IF(E695="","",VLOOKUP(E695,[1]PROJECTES!$C$14:$G$5000,4,FALSE))</f>
        <v>OB</v>
      </c>
      <c r="H695" s="118" t="s">
        <v>12</v>
      </c>
      <c r="I695" s="97" t="str">
        <f>IF(H695="","",VLOOKUP(H695,BD!B$2:C$16,2,FALSE))</f>
        <v>E</v>
      </c>
      <c r="J695" s="98">
        <v>43497</v>
      </c>
      <c r="K695" s="135">
        <f t="shared" si="22"/>
        <v>5</v>
      </c>
      <c r="L695" s="99">
        <f t="shared" ca="1" si="23"/>
        <v>-155</v>
      </c>
      <c r="M695" s="93">
        <f>IF(E695="","",VLOOKUP(E695,[1]PROJECTES!$C$14:$Z$5000,21,FALSE))</f>
        <v>43465</v>
      </c>
      <c r="N695" s="100">
        <v>1</v>
      </c>
      <c r="O695" s="72" t="s">
        <v>229</v>
      </c>
      <c r="P695" s="101">
        <v>0</v>
      </c>
      <c r="Q695" s="132" t="s">
        <v>23</v>
      </c>
      <c r="R695" s="131" t="s">
        <v>818</v>
      </c>
      <c r="S695" s="91"/>
    </row>
    <row r="696" spans="1:19" s="104" customFormat="1" ht="12.75" customHeight="1" x14ac:dyDescent="0.25">
      <c r="A696" s="121" t="s">
        <v>12</v>
      </c>
      <c r="B696" s="92" t="str">
        <f>IF(E696="","",VLOOKUP(E696,[1]PROJECTES!$C$14:$G$5000,2,FALSE))</f>
        <v>EOSA</v>
      </c>
      <c r="C696" s="121" t="s">
        <v>151</v>
      </c>
      <c r="D696" s="93" t="str">
        <f>IF(E696="","",VLOOKUP(E696,[1]PROJECTES!$C$14:$G$5000,5,FALSE))</f>
        <v>MANTENIMENT SCADA TEDIS.Net EOSA 01/04/2018 - 31/03/2019</v>
      </c>
      <c r="E696" s="117">
        <v>4650</v>
      </c>
      <c r="F696" s="95"/>
      <c r="G696" s="96" t="str">
        <f>IF(E696="","",VLOOKUP(E696,[1]PROJECTES!$C$14:$G$5000,4,FALSE))</f>
        <v>TA</v>
      </c>
      <c r="H696" s="118" t="s">
        <v>12</v>
      </c>
      <c r="I696" s="97" t="str">
        <f>IF(H696="","",VLOOKUP(H696,BD!B$2:C$16,2,FALSE))</f>
        <v>E</v>
      </c>
      <c r="J696" s="98">
        <v>43497</v>
      </c>
      <c r="K696" s="135">
        <f t="shared" si="22"/>
        <v>5</v>
      </c>
      <c r="L696" s="99" t="str">
        <f t="shared" ca="1" si="23"/>
        <v>-</v>
      </c>
      <c r="M696" s="93">
        <f>IF(E696="","",VLOOKUP(E696,[1]PROJECTES!$C$14:$Z$5000,21,FALSE))</f>
        <v>43555</v>
      </c>
      <c r="N696" s="100">
        <v>0</v>
      </c>
      <c r="O696" s="72" t="s">
        <v>229</v>
      </c>
      <c r="P696" s="101">
        <v>30</v>
      </c>
      <c r="Q696" s="132" t="s">
        <v>59</v>
      </c>
      <c r="R696" s="131" t="s">
        <v>667</v>
      </c>
      <c r="S696" s="91"/>
    </row>
    <row r="697" spans="1:19" s="104" customFormat="1" ht="12.75" customHeight="1" x14ac:dyDescent="0.25">
      <c r="A697" s="121" t="s">
        <v>12</v>
      </c>
      <c r="B697" s="92" t="str">
        <f>IF(E697="","",VLOOKUP(E697,[1]PROJECTES!$C$14:$G$5000,2,FALSE))</f>
        <v>SITEL</v>
      </c>
      <c r="C697" s="121" t="s">
        <v>181</v>
      </c>
      <c r="D697" s="93" t="str">
        <f>IF(E697="","",VLOOKUP(E697,[1]PROJECTES!$C$14:$G$5000,5,FALSE))</f>
        <v>DESENVOLUPAMENT SW TEDIS.Net, AutomationScriptService v1.49</v>
      </c>
      <c r="E697" s="117" t="s">
        <v>1230</v>
      </c>
      <c r="F697" s="95"/>
      <c r="G697" s="96" t="str">
        <f>IF(E697="","",VLOOKUP(E697,[1]PROJECTES!$C$14:$G$5000,4,FALSE))</f>
        <v>OB</v>
      </c>
      <c r="H697" s="118" t="s">
        <v>12</v>
      </c>
      <c r="I697" s="97" t="str">
        <f>IF(H697="","",VLOOKUP(H697,BD!B$2:C$16,2,FALSE))</f>
        <v>E</v>
      </c>
      <c r="J697" s="98">
        <v>43497</v>
      </c>
      <c r="K697" s="135">
        <f t="shared" si="22"/>
        <v>5</v>
      </c>
      <c r="L697" s="99">
        <f t="shared" ca="1" si="23"/>
        <v>-67</v>
      </c>
      <c r="M697" s="93">
        <f>IF(E697="","",VLOOKUP(E697,[1]PROJECTES!$C$14:$Z$5000,21,FALSE))</f>
        <v>43553</v>
      </c>
      <c r="N697" s="100">
        <v>4</v>
      </c>
      <c r="O697" s="72" t="s">
        <v>229</v>
      </c>
      <c r="P697" s="101">
        <v>30</v>
      </c>
      <c r="Q697" s="132" t="s">
        <v>15</v>
      </c>
      <c r="R697" s="131" t="s">
        <v>656</v>
      </c>
      <c r="S697" s="91"/>
    </row>
    <row r="698" spans="1:19" s="104" customFormat="1" ht="12.75" customHeight="1" x14ac:dyDescent="0.25">
      <c r="A698" s="121" t="s">
        <v>12</v>
      </c>
      <c r="B698" s="92" t="str">
        <f>IF(E698="","",VLOOKUP(E698,[1]PROJECTES!$C$14:$G$5000,2,FALSE))</f>
        <v>SITEL</v>
      </c>
      <c r="C698" s="121" t="s">
        <v>181</v>
      </c>
      <c r="D698" s="93" t="str">
        <f>IF(E698="","",VLOOKUP(E698,[1]PROJECTES!$C$14:$G$5000,5,FALSE))</f>
        <v>INFRAESTRUCTURA</v>
      </c>
      <c r="E698" s="117" t="s">
        <v>317</v>
      </c>
      <c r="F698" s="95"/>
      <c r="G698" s="96" t="str">
        <f>IF(E698="","",VLOOKUP(E698,[1]PROJECTES!$C$14:$G$5000,4,FALSE))</f>
        <v>OB</v>
      </c>
      <c r="H698" s="118" t="s">
        <v>12</v>
      </c>
      <c r="I698" s="97" t="str">
        <f>IF(H698="","",VLOOKUP(H698,BD!B$2:C$16,2,FALSE))</f>
        <v>E</v>
      </c>
      <c r="J698" s="98">
        <v>43497</v>
      </c>
      <c r="K698" s="135">
        <f t="shared" si="22"/>
        <v>5</v>
      </c>
      <c r="L698" s="99">
        <f t="shared" ca="1" si="23"/>
        <v>210</v>
      </c>
      <c r="M698" s="93">
        <f>IF(E698="","",VLOOKUP(E698,[1]PROJECTES!$C$14:$Z$5000,21,FALSE))</f>
        <v>43830</v>
      </c>
      <c r="N698" s="100">
        <v>1</v>
      </c>
      <c r="O698" s="72" t="s">
        <v>229</v>
      </c>
      <c r="P698" s="101">
        <v>0</v>
      </c>
      <c r="Q698" s="132"/>
      <c r="R698" s="131" t="s">
        <v>668</v>
      </c>
      <c r="S698" s="91"/>
    </row>
    <row r="699" spans="1:19" s="104" customFormat="1" ht="12.75" customHeight="1" x14ac:dyDescent="0.25">
      <c r="A699" s="121" t="s">
        <v>12</v>
      </c>
      <c r="B699" s="92" t="str">
        <f>IF(E699="","",VLOOKUP(E699,[1]PROJECTES!$C$14:$G$5000,2,FALSE))</f>
        <v>SITEL</v>
      </c>
      <c r="C699" s="121" t="s">
        <v>151</v>
      </c>
      <c r="D699" s="93" t="str">
        <f>IF(E699="","",VLOOKUP(E699,[1]PROJECTES!$C$14:$G$5000,5,FALSE))</f>
        <v>SOPORT DEPARTAMENT COMERCIAL</v>
      </c>
      <c r="E699" s="117" t="s">
        <v>343</v>
      </c>
      <c r="F699" s="95"/>
      <c r="G699" s="96" t="str">
        <f>IF(E699="","",VLOOKUP(E699,[1]PROJECTES!$C$14:$G$5000,4,FALSE))</f>
        <v>OB</v>
      </c>
      <c r="H699" s="118" t="s">
        <v>12</v>
      </c>
      <c r="I699" s="97" t="str">
        <f>IF(H699="","",VLOOKUP(H699,BD!B$2:C$16,2,FALSE))</f>
        <v>E</v>
      </c>
      <c r="J699" s="98">
        <v>43497</v>
      </c>
      <c r="K699" s="135">
        <f t="shared" si="22"/>
        <v>5</v>
      </c>
      <c r="L699" s="99">
        <f t="shared" ca="1" si="23"/>
        <v>210</v>
      </c>
      <c r="M699" s="93">
        <f>IF(E699="","",VLOOKUP(E699,[1]PROJECTES!$C$14:$Z$5000,21,FALSE))</f>
        <v>43830</v>
      </c>
      <c r="N699" s="100">
        <v>0</v>
      </c>
      <c r="O699" s="72" t="s">
        <v>229</v>
      </c>
      <c r="P699" s="101">
        <v>30</v>
      </c>
      <c r="Q699" s="132" t="s">
        <v>37</v>
      </c>
      <c r="R699" s="131" t="s">
        <v>669</v>
      </c>
      <c r="S699" s="91"/>
    </row>
    <row r="700" spans="1:19" s="104" customFormat="1" ht="12.75" customHeight="1" x14ac:dyDescent="0.25">
      <c r="A700" s="121" t="s">
        <v>12</v>
      </c>
      <c r="B700" s="92" t="str">
        <f>IF(E700="","",VLOOKUP(E700,[1]PROJECTES!$C$14:$G$5000,2,FALSE))</f>
        <v>SITEL</v>
      </c>
      <c r="C700" s="121" t="s">
        <v>181</v>
      </c>
      <c r="D700" s="93" t="str">
        <f>IF(E700="","",VLOOKUP(E700,[1]PROJECTES!$C$14:$G$5000,5,FALSE))</f>
        <v>Manteniment correctiu SW TEDIS.Net PrimeService v1.47</v>
      </c>
      <c r="E700" s="117" t="s">
        <v>694</v>
      </c>
      <c r="F700" s="95"/>
      <c r="G700" s="96" t="str">
        <f>IF(E700="","",VLOOKUP(E700,[1]PROJECTES!$C$14:$G$5000,4,FALSE))</f>
        <v>OB</v>
      </c>
      <c r="H700" s="118" t="s">
        <v>47</v>
      </c>
      <c r="I700" s="97" t="str">
        <f>IF(H700="","",VLOOKUP(H700,BD!B$2:C$16,2,FALSE))</f>
        <v>E</v>
      </c>
      <c r="J700" s="98">
        <v>43497</v>
      </c>
      <c r="K700" s="135">
        <f t="shared" si="22"/>
        <v>5</v>
      </c>
      <c r="L700" s="99">
        <f t="shared" ca="1" si="23"/>
        <v>210</v>
      </c>
      <c r="M700" s="93">
        <f>IF(E700="","",VLOOKUP(E700,[1]PROJECTES!$C$14:$Z$5000,21,FALSE))</f>
        <v>43830</v>
      </c>
      <c r="N700" s="100">
        <v>8</v>
      </c>
      <c r="O700" s="72" t="s">
        <v>229</v>
      </c>
      <c r="P700" s="101">
        <v>0</v>
      </c>
      <c r="Q700" s="132" t="s">
        <v>43</v>
      </c>
      <c r="R700" s="131" t="s">
        <v>695</v>
      </c>
      <c r="S700" s="91"/>
    </row>
    <row r="701" spans="1:19" s="104" customFormat="1" ht="12.75" customHeight="1" x14ac:dyDescent="0.25">
      <c r="A701" s="121" t="s">
        <v>24</v>
      </c>
      <c r="B701" s="92" t="str">
        <f>IF(E701="","",VLOOKUP(E701,[1]PROJECTES!$C$14:$G$5000,2,FALSE))</f>
        <v>SITEL</v>
      </c>
      <c r="C701" s="121" t="s">
        <v>106</v>
      </c>
      <c r="D701" s="93" t="str">
        <f>IF(E701="","",VLOOKUP(E701,[1]PROJECTES!$C$14:$G$5000,5,FALSE))</f>
        <v>FW CAP-PRX v7.0 VULNERABILITATS</v>
      </c>
      <c r="E701" s="117">
        <v>4424</v>
      </c>
      <c r="F701" s="95"/>
      <c r="G701" s="96" t="str">
        <f>IF(E701="","",VLOOKUP(E701,[1]PROJECTES!$C$14:$G$5000,4,FALSE))</f>
        <v>OB</v>
      </c>
      <c r="H701" s="118" t="s">
        <v>24</v>
      </c>
      <c r="I701" s="97" t="str">
        <f>IF(H701="","",VLOOKUP(H701,BD!B$2:C$16,2,FALSE))</f>
        <v>E</v>
      </c>
      <c r="J701" s="98">
        <v>43497</v>
      </c>
      <c r="K701" s="135">
        <f t="shared" si="22"/>
        <v>5</v>
      </c>
      <c r="L701" s="99">
        <f t="shared" ca="1" si="23"/>
        <v>-551</v>
      </c>
      <c r="M701" s="93">
        <f>IF(E701="","",VLOOKUP(E701,[1]PROJECTES!$C$14:$Z$5000,21,FALSE))</f>
        <v>43069</v>
      </c>
      <c r="N701" s="100">
        <v>4</v>
      </c>
      <c r="O701" s="72" t="s">
        <v>229</v>
      </c>
      <c r="P701" s="101">
        <v>0</v>
      </c>
      <c r="Q701" s="132" t="s">
        <v>15</v>
      </c>
      <c r="R701" s="131" t="s">
        <v>733</v>
      </c>
      <c r="S701" s="91"/>
    </row>
    <row r="702" spans="1:19" s="104" customFormat="1" ht="12.75" customHeight="1" x14ac:dyDescent="0.25">
      <c r="A702" s="121" t="s">
        <v>24</v>
      </c>
      <c r="B702" s="92" t="str">
        <f>IF(E702="","",VLOOKUP(E702,[1]PROJECTES!$C$14:$G$5000,2,FALSE))</f>
        <v>SITEL</v>
      </c>
      <c r="C702" s="121" t="s">
        <v>181</v>
      </c>
      <c r="D702" s="93" t="str">
        <f>IF(E702="","",VLOOKUP(E702,[1]PROJECTES!$C$14:$G$5000,5,FALSE))</f>
        <v>VACANCES</v>
      </c>
      <c r="E702" s="117" t="s">
        <v>288</v>
      </c>
      <c r="F702" s="95"/>
      <c r="G702" s="96" t="str">
        <f>IF(E702="","",VLOOKUP(E702,[1]PROJECTES!$C$14:$G$5000,4,FALSE))</f>
        <v>OB</v>
      </c>
      <c r="H702" s="118" t="s">
        <v>24</v>
      </c>
      <c r="I702" s="97" t="str">
        <f>IF(H702="","",VLOOKUP(H702,BD!B$2:C$16,2,FALSE))</f>
        <v>E</v>
      </c>
      <c r="J702" s="98">
        <v>43497</v>
      </c>
      <c r="K702" s="135">
        <f t="shared" si="22"/>
        <v>5</v>
      </c>
      <c r="L702" s="99">
        <f t="shared" ca="1" si="23"/>
        <v>210</v>
      </c>
      <c r="M702" s="93">
        <f>IF(E702="","",VLOOKUP(E702,[1]PROJECTES!$C$14:$Z$5000,21,FALSE))</f>
        <v>43830</v>
      </c>
      <c r="N702" s="100">
        <v>4</v>
      </c>
      <c r="O702" s="72" t="s">
        <v>229</v>
      </c>
      <c r="P702" s="101">
        <v>0</v>
      </c>
      <c r="Q702" s="132" t="s">
        <v>63</v>
      </c>
      <c r="R702" s="102"/>
      <c r="S702" s="91"/>
    </row>
    <row r="703" spans="1:19" s="104" customFormat="1" ht="12.75" customHeight="1" x14ac:dyDescent="0.25">
      <c r="A703" s="121" t="s">
        <v>35</v>
      </c>
      <c r="B703" s="92" t="str">
        <f>IF(E703="","",VLOOKUP(E703,[1]PROJECTES!$C$14:$G$5000,2,FALSE))</f>
        <v>SITEL</v>
      </c>
      <c r="C703" s="121" t="s">
        <v>181</v>
      </c>
      <c r="D703" s="93" t="str">
        <f>IF(E703="","",VLOOKUP(E703,[1]PROJECTES!$C$14:$G$5000,5,FALSE))</f>
        <v>INCAPACITAT LABORAL TRANSITORIA</v>
      </c>
      <c r="E703" s="117" t="s">
        <v>794</v>
      </c>
      <c r="F703" s="95"/>
      <c r="G703" s="96" t="str">
        <f>IF(E703="","",VLOOKUP(E703,[1]PROJECTES!$C$14:$G$5000,4,FALSE))</f>
        <v>OB</v>
      </c>
      <c r="H703" s="118" t="s">
        <v>35</v>
      </c>
      <c r="I703" s="97" t="str">
        <f>IF(H703="","",VLOOKUP(H703,BD!B$2:C$16,2,FALSE))</f>
        <v>E</v>
      </c>
      <c r="J703" s="98">
        <v>43497</v>
      </c>
      <c r="K703" s="135">
        <f t="shared" si="22"/>
        <v>5</v>
      </c>
      <c r="L703" s="99">
        <f t="shared" ca="1" si="23"/>
        <v>210</v>
      </c>
      <c r="M703" s="93">
        <f>IF(E703="","",VLOOKUP(E703,[1]PROJECTES!$C$14:$Z$5000,21,FALSE))</f>
        <v>43830</v>
      </c>
      <c r="N703" s="100">
        <v>8</v>
      </c>
      <c r="O703" s="72" t="s">
        <v>229</v>
      </c>
      <c r="P703" s="101">
        <v>0</v>
      </c>
      <c r="Q703" s="132" t="s">
        <v>360</v>
      </c>
      <c r="R703" s="102"/>
      <c r="S703" s="91"/>
    </row>
    <row r="704" spans="1:19" s="104" customFormat="1" ht="12.75" customHeight="1" x14ac:dyDescent="0.25">
      <c r="A704" s="121" t="s">
        <v>21</v>
      </c>
      <c r="B704" s="92" t="str">
        <f>IF(E704="","",VLOOKUP(E704,[1]PROJECTES!$C$14:$G$5000,2,FALSE))</f>
        <v>SITEL</v>
      </c>
      <c r="C704" s="121" t="s">
        <v>337</v>
      </c>
      <c r="D704" s="93" t="str">
        <f>IF(E704="","",VLOOKUP(E704,[1]PROJECTES!$C$14:$G$5000,5,FALSE))</f>
        <v>1 x CAP8-48 TD 24V/48V</v>
      </c>
      <c r="E704" s="117">
        <v>5053</v>
      </c>
      <c r="F704" s="95"/>
      <c r="G704" s="96" t="str">
        <f>IF(E704="","",VLOOKUP(E704,[1]PROJECTES!$C$14:$G$5000,4,FALSE))</f>
        <v>TA</v>
      </c>
      <c r="H704" s="118" t="s">
        <v>21</v>
      </c>
      <c r="I704" s="97" t="str">
        <f>IF(H704="","",VLOOKUP(H704,BD!B$2:C$16,2,FALSE))</f>
        <v>P</v>
      </c>
      <c r="J704" s="98">
        <v>43500</v>
      </c>
      <c r="K704" s="135">
        <f t="shared" si="22"/>
        <v>6</v>
      </c>
      <c r="L704" s="99" t="str">
        <f t="shared" ca="1" si="23"/>
        <v>-</v>
      </c>
      <c r="M704" s="93">
        <f>IF(E704="","",VLOOKUP(E704,[1]PROJECTES!$C$14:$Z$5000,21,FALSE))</f>
        <v>43496</v>
      </c>
      <c r="N704" s="100">
        <v>0</v>
      </c>
      <c r="O704" s="72" t="s">
        <v>229</v>
      </c>
      <c r="P704" s="101">
        <v>20</v>
      </c>
      <c r="Q704" s="132" t="s">
        <v>51</v>
      </c>
      <c r="R704" s="131" t="s">
        <v>653</v>
      </c>
      <c r="S704" s="91"/>
    </row>
    <row r="705" spans="1:19" s="104" customFormat="1" ht="12.75" customHeight="1" x14ac:dyDescent="0.25">
      <c r="A705" s="121" t="s">
        <v>21</v>
      </c>
      <c r="B705" s="92" t="str">
        <f>IF(E705="","",VLOOKUP(E705,[1]PROJECTES!$C$14:$G$5000,2,FALSE))</f>
        <v>SITEL</v>
      </c>
      <c r="C705" s="121" t="s">
        <v>74</v>
      </c>
      <c r="D705" s="93" t="str">
        <f>IF(E705="","",VLOOKUP(E705,[1]PROJECTES!$C$14:$G$5000,5,FALSE))</f>
        <v>75 x CPU CAP32 v2,0</v>
      </c>
      <c r="E705" s="117">
        <v>4910</v>
      </c>
      <c r="F705" s="95"/>
      <c r="G705" s="96" t="str">
        <f>IF(E705="","",VLOOKUP(E705,[1]PROJECTES!$C$14:$G$5000,4,FALSE))</f>
        <v>TA</v>
      </c>
      <c r="H705" s="118" t="s">
        <v>21</v>
      </c>
      <c r="I705" s="97" t="str">
        <f>IF(H705="","",VLOOKUP(H705,BD!B$2:C$16,2,FALSE))</f>
        <v>P</v>
      </c>
      <c r="J705" s="98">
        <v>43500</v>
      </c>
      <c r="K705" s="135">
        <f t="shared" si="22"/>
        <v>6</v>
      </c>
      <c r="L705" s="99" t="str">
        <f t="shared" ca="1" si="23"/>
        <v>-</v>
      </c>
      <c r="M705" s="93">
        <f>IF(E705="","",VLOOKUP(E705,[1]PROJECTES!$C$14:$Z$5000,21,FALSE))</f>
        <v>43500</v>
      </c>
      <c r="N705" s="100">
        <v>0</v>
      </c>
      <c r="O705" s="72" t="s">
        <v>229</v>
      </c>
      <c r="P705" s="101">
        <v>25</v>
      </c>
      <c r="Q705" s="132" t="s">
        <v>49</v>
      </c>
      <c r="R705" s="102" t="s">
        <v>654</v>
      </c>
      <c r="S705" s="91"/>
    </row>
    <row r="706" spans="1:19" s="104" customFormat="1" ht="12.75" customHeight="1" x14ac:dyDescent="0.25">
      <c r="A706" s="121" t="s">
        <v>21</v>
      </c>
      <c r="B706" s="92" t="str">
        <f>IF(E706="","",VLOOKUP(E706,[1]PROJECTES!$C$14:$G$5000,2,FALSE))</f>
        <v>SITEL</v>
      </c>
      <c r="C706" s="121" t="s">
        <v>74</v>
      </c>
      <c r="D706" s="93" t="str">
        <f>IF(E706="","",VLOOKUP(E706,[1]PROJECTES!$C$14:$G$5000,5,FALSE))</f>
        <v>75 x CPU CAP32 v2,0</v>
      </c>
      <c r="E706" s="117">
        <v>4910</v>
      </c>
      <c r="F706" s="95"/>
      <c r="G706" s="96" t="str">
        <f>IF(E706="","",VLOOKUP(E706,[1]PROJECTES!$C$14:$G$5000,4,FALSE))</f>
        <v>TA</v>
      </c>
      <c r="H706" s="118" t="s">
        <v>21</v>
      </c>
      <c r="I706" s="97" t="str">
        <f>IF(H706="","",VLOOKUP(H706,BD!B$2:C$16,2,FALSE))</f>
        <v>P</v>
      </c>
      <c r="J706" s="98">
        <v>43500</v>
      </c>
      <c r="K706" s="135">
        <f t="shared" si="22"/>
        <v>6</v>
      </c>
      <c r="L706" s="99" t="str">
        <f t="shared" ca="1" si="23"/>
        <v>-</v>
      </c>
      <c r="M706" s="93">
        <f>IF(E706="","",VLOOKUP(E706,[1]PROJECTES!$C$14:$Z$5000,21,FALSE))</f>
        <v>43500</v>
      </c>
      <c r="N706" s="100">
        <v>0</v>
      </c>
      <c r="O706" s="72" t="s">
        <v>229</v>
      </c>
      <c r="P706" s="101">
        <v>30</v>
      </c>
      <c r="Q706" s="132" t="s">
        <v>19</v>
      </c>
      <c r="R706" s="131" t="s">
        <v>602</v>
      </c>
      <c r="S706" s="91"/>
    </row>
    <row r="707" spans="1:19" s="104" customFormat="1" ht="12.75" customHeight="1" x14ac:dyDescent="0.25">
      <c r="A707" s="121" t="s">
        <v>21</v>
      </c>
      <c r="B707" s="92" t="str">
        <f>IF(E707="","",VLOOKUP(E707,[1]PROJECTES!$C$14:$G$5000,2,FALSE))</f>
        <v>SITEL</v>
      </c>
      <c r="C707" s="121" t="s">
        <v>74</v>
      </c>
      <c r="D707" s="93" t="str">
        <f>IF(E707="","",VLOOKUP(E707,[1]PROJECTES!$C$14:$G$5000,5,FALSE))</f>
        <v>75 x CPU CAP32 v2,0</v>
      </c>
      <c r="E707" s="117">
        <v>4910</v>
      </c>
      <c r="F707" s="95"/>
      <c r="G707" s="96" t="str">
        <f>IF(E707="","",VLOOKUP(E707,[1]PROJECTES!$C$14:$G$5000,4,FALSE))</f>
        <v>TA</v>
      </c>
      <c r="H707" s="118" t="s">
        <v>21</v>
      </c>
      <c r="I707" s="97" t="str">
        <f>IF(H707="","",VLOOKUP(H707,BD!B$2:C$16,2,FALSE))</f>
        <v>P</v>
      </c>
      <c r="J707" s="98">
        <v>43500</v>
      </c>
      <c r="K707" s="135">
        <f t="shared" si="22"/>
        <v>6</v>
      </c>
      <c r="L707" s="99" t="str">
        <f t="shared" ca="1" si="23"/>
        <v>-</v>
      </c>
      <c r="M707" s="93">
        <f>IF(E707="","",VLOOKUP(E707,[1]PROJECTES!$C$14:$Z$5000,21,FALSE))</f>
        <v>43500</v>
      </c>
      <c r="N707" s="100">
        <v>0</v>
      </c>
      <c r="O707" s="72" t="s">
        <v>229</v>
      </c>
      <c r="P707" s="101">
        <v>35</v>
      </c>
      <c r="Q707" s="132" t="s">
        <v>65</v>
      </c>
      <c r="R707" s="131" t="s">
        <v>655</v>
      </c>
      <c r="S707" s="91"/>
    </row>
    <row r="708" spans="1:19" s="104" customFormat="1" ht="12.75" customHeight="1" x14ac:dyDescent="0.25">
      <c r="A708" s="121" t="s">
        <v>21</v>
      </c>
      <c r="B708" s="92" t="str">
        <f>IF(E708="","",VLOOKUP(E708,[1]PROJECTES!$C$14:$G$5000,2,FALSE))</f>
        <v>SITEL</v>
      </c>
      <c r="C708" s="121" t="s">
        <v>74</v>
      </c>
      <c r="D708" s="93" t="str">
        <f>IF(E708="","",VLOOKUP(E708,[1]PROJECTES!$C$14:$G$5000,5,FALSE))</f>
        <v>40 x RTU CAP32-48 v2.5</v>
      </c>
      <c r="E708" s="117">
        <v>4909</v>
      </c>
      <c r="F708" s="95"/>
      <c r="G708" s="96" t="str">
        <f>IF(E708="","",VLOOKUP(E708,[1]PROJECTES!$C$14:$G$5000,4,FALSE))</f>
        <v>TA</v>
      </c>
      <c r="H708" s="118" t="s">
        <v>21</v>
      </c>
      <c r="I708" s="97" t="str">
        <f>IF(H708="","",VLOOKUP(H708,BD!B$2:C$16,2,FALSE))</f>
        <v>P</v>
      </c>
      <c r="J708" s="98">
        <v>43500</v>
      </c>
      <c r="K708" s="135">
        <f t="shared" si="22"/>
        <v>6</v>
      </c>
      <c r="L708" s="99" t="str">
        <f t="shared" ca="1" si="23"/>
        <v>-</v>
      </c>
      <c r="M708" s="93">
        <f>IF(E708="","",VLOOKUP(E708,[1]PROJECTES!$C$14:$Z$5000,21,FALSE))</f>
        <v>43500</v>
      </c>
      <c r="N708" s="100">
        <v>0</v>
      </c>
      <c r="O708" s="72" t="s">
        <v>229</v>
      </c>
      <c r="P708" s="101">
        <v>30</v>
      </c>
      <c r="Q708" s="132" t="s">
        <v>19</v>
      </c>
      <c r="R708" s="131" t="s">
        <v>602</v>
      </c>
      <c r="S708" s="91"/>
    </row>
    <row r="709" spans="1:19" s="104" customFormat="1" ht="12.75" customHeight="1" x14ac:dyDescent="0.25">
      <c r="A709" s="121" t="s">
        <v>12</v>
      </c>
      <c r="B709" s="92" t="str">
        <f>IF(E709="","",VLOOKUP(E709,[1]PROJECTES!$C$14:$G$5000,2,FALSE))</f>
        <v>EOSA</v>
      </c>
      <c r="C709" s="121" t="s">
        <v>151</v>
      </c>
      <c r="D709" s="93" t="str">
        <f>IF(E709="","",VLOOKUP(E709,[1]PROJECTES!$C$14:$G$5000,5,FALSE))</f>
        <v>MANTENIMENT SCADA TEDIS.Net EOSA 01/04/2018 - 31/03/2019</v>
      </c>
      <c r="E709" s="117">
        <v>4650</v>
      </c>
      <c r="F709" s="95"/>
      <c r="G709" s="96" t="str">
        <f>IF(E709="","",VLOOKUP(E709,[1]PROJECTES!$C$14:$G$5000,4,FALSE))</f>
        <v>TA</v>
      </c>
      <c r="H709" s="118" t="s">
        <v>12</v>
      </c>
      <c r="I709" s="97" t="str">
        <f>IF(H709="","",VLOOKUP(H709,BD!B$2:C$16,2,FALSE))</f>
        <v>E</v>
      </c>
      <c r="J709" s="98">
        <v>43500</v>
      </c>
      <c r="K709" s="135">
        <f t="shared" si="22"/>
        <v>6</v>
      </c>
      <c r="L709" s="99" t="str">
        <f t="shared" ca="1" si="23"/>
        <v>-</v>
      </c>
      <c r="M709" s="93">
        <f>IF(E709="","",VLOOKUP(E709,[1]PROJECTES!$C$14:$Z$5000,21,FALSE))</f>
        <v>43555</v>
      </c>
      <c r="N709" s="100">
        <v>0</v>
      </c>
      <c r="O709" s="72" t="s">
        <v>229</v>
      </c>
      <c r="P709" s="101">
        <v>30</v>
      </c>
      <c r="Q709" s="132" t="s">
        <v>59</v>
      </c>
      <c r="R709" s="131" t="s">
        <v>671</v>
      </c>
      <c r="S709" s="91"/>
    </row>
    <row r="710" spans="1:19" s="104" customFormat="1" ht="12.75" customHeight="1" x14ac:dyDescent="0.25">
      <c r="A710" s="121" t="s">
        <v>12</v>
      </c>
      <c r="B710" s="92" t="str">
        <f>IF(E710="","",VLOOKUP(E710,[1]PROJECTES!$C$14:$G$5000,2,FALSE))</f>
        <v>SITEL</v>
      </c>
      <c r="C710" s="121" t="s">
        <v>181</v>
      </c>
      <c r="D710" s="93" t="str">
        <f>IF(E710="","",VLOOKUP(E710,[1]PROJECTES!$C$14:$G$5000,5,FALSE))</f>
        <v>DESENVOLUPAMENT SW TEDIS.Net, AutomationScriptService v1.49</v>
      </c>
      <c r="E710" s="117" t="s">
        <v>1230</v>
      </c>
      <c r="F710" s="95"/>
      <c r="G710" s="96" t="str">
        <f>IF(E710="","",VLOOKUP(E710,[1]PROJECTES!$C$14:$G$5000,4,FALSE))</f>
        <v>OB</v>
      </c>
      <c r="H710" s="118" t="s">
        <v>12</v>
      </c>
      <c r="I710" s="97" t="str">
        <f>IF(H710="","",VLOOKUP(H710,BD!B$2:C$16,2,FALSE))</f>
        <v>E</v>
      </c>
      <c r="J710" s="98">
        <v>43500</v>
      </c>
      <c r="K710" s="135">
        <f t="shared" si="22"/>
        <v>6</v>
      </c>
      <c r="L710" s="99">
        <f t="shared" ca="1" si="23"/>
        <v>-67</v>
      </c>
      <c r="M710" s="93">
        <f>IF(E710="","",VLOOKUP(E710,[1]PROJECTES!$C$14:$Z$5000,21,FALSE))</f>
        <v>43553</v>
      </c>
      <c r="N710" s="100">
        <v>1</v>
      </c>
      <c r="O710" s="72" t="s">
        <v>229</v>
      </c>
      <c r="P710" s="101">
        <v>30</v>
      </c>
      <c r="Q710" s="132" t="s">
        <v>15</v>
      </c>
      <c r="R710" s="131" t="s">
        <v>676</v>
      </c>
      <c r="S710" s="91"/>
    </row>
    <row r="711" spans="1:19" s="104" customFormat="1" ht="12.75" customHeight="1" x14ac:dyDescent="0.25">
      <c r="A711" s="121" t="s">
        <v>12</v>
      </c>
      <c r="B711" s="92" t="str">
        <f>IF(E711="","",VLOOKUP(E711,[1]PROJECTES!$C$14:$G$5000,2,FALSE))</f>
        <v>SITEL</v>
      </c>
      <c r="C711" s="121" t="s">
        <v>181</v>
      </c>
      <c r="D711" s="93" t="str">
        <f>IF(E711="","",VLOOKUP(E711,[1]PROJECTES!$C$14:$G$5000,5,FALSE))</f>
        <v>INFRAESTRUCTURA</v>
      </c>
      <c r="E711" s="117" t="s">
        <v>317</v>
      </c>
      <c r="F711" s="95"/>
      <c r="G711" s="96" t="str">
        <f>IF(E711="","",VLOOKUP(E711,[1]PROJECTES!$C$14:$G$5000,4,FALSE))</f>
        <v>OB</v>
      </c>
      <c r="H711" s="118" t="s">
        <v>12</v>
      </c>
      <c r="I711" s="97" t="str">
        <f>IF(H711="","",VLOOKUP(H711,BD!B$2:C$16,2,FALSE))</f>
        <v>E</v>
      </c>
      <c r="J711" s="98">
        <v>43500</v>
      </c>
      <c r="K711" s="135">
        <f t="shared" si="22"/>
        <v>6</v>
      </c>
      <c r="L711" s="99">
        <f t="shared" ca="1" si="23"/>
        <v>210</v>
      </c>
      <c r="M711" s="93">
        <f>IF(E711="","",VLOOKUP(E711,[1]PROJECTES!$C$14:$Z$5000,21,FALSE))</f>
        <v>43830</v>
      </c>
      <c r="N711" s="100">
        <v>0</v>
      </c>
      <c r="O711" s="122" t="s">
        <v>229</v>
      </c>
      <c r="P711" s="101">
        <v>30</v>
      </c>
      <c r="Q711" s="132" t="s">
        <v>7</v>
      </c>
      <c r="R711" s="131" t="s">
        <v>674</v>
      </c>
      <c r="S711" s="91"/>
    </row>
    <row r="712" spans="1:19" s="104" customFormat="1" ht="12.75" customHeight="1" x14ac:dyDescent="0.25">
      <c r="A712" s="121" t="s">
        <v>12</v>
      </c>
      <c r="B712" s="92" t="str">
        <f>IF(E712="","",VLOOKUP(E712,[1]PROJECTES!$C$14:$G$5000,2,FALSE))</f>
        <v>ELEARD</v>
      </c>
      <c r="C712" s="121" t="s">
        <v>56</v>
      </c>
      <c r="D712" s="93" t="str">
        <f>IF(E712="","",VLOOKUP(E712,[1]PROJECTES!$C$14:$G$5000,5,FALSE))</f>
        <v>MANTENIMENT SCADA TEDIS.Net ARDALES 01/04/2018 - 31/03/2019</v>
      </c>
      <c r="E712" s="117">
        <v>4651</v>
      </c>
      <c r="F712" s="95"/>
      <c r="G712" s="96" t="str">
        <f>IF(E712="","",VLOOKUP(E712,[1]PROJECTES!$C$14:$G$5000,4,FALSE))</f>
        <v>TA</v>
      </c>
      <c r="H712" s="118" t="s">
        <v>12</v>
      </c>
      <c r="I712" s="97" t="str">
        <f>IF(H712="","",VLOOKUP(H712,BD!B$2:C$16,2,FALSE))</f>
        <v>E</v>
      </c>
      <c r="J712" s="98">
        <v>43500</v>
      </c>
      <c r="K712" s="135">
        <f t="shared" si="22"/>
        <v>6</v>
      </c>
      <c r="L712" s="99" t="str">
        <f t="shared" ca="1" si="23"/>
        <v>-</v>
      </c>
      <c r="M712" s="93">
        <f>IF(E712="","",VLOOKUP(E712,[1]PROJECTES!$C$14:$Z$5000,21,FALSE))</f>
        <v>43555</v>
      </c>
      <c r="N712" s="100">
        <v>0</v>
      </c>
      <c r="O712" s="72" t="s">
        <v>229</v>
      </c>
      <c r="P712" s="101">
        <v>30</v>
      </c>
      <c r="Q712" s="132" t="s">
        <v>32</v>
      </c>
      <c r="R712" s="131" t="s">
        <v>672</v>
      </c>
      <c r="S712" s="91"/>
    </row>
    <row r="713" spans="1:19" s="104" customFormat="1" ht="12.75" customHeight="1" x14ac:dyDescent="0.25">
      <c r="A713" s="121" t="s">
        <v>12</v>
      </c>
      <c r="B713" s="92" t="str">
        <f>IF(E713="","",VLOOKUP(E713,[1]PROJECTES!$C$14:$G$5000,2,FALSE))</f>
        <v>SITEL</v>
      </c>
      <c r="C713" s="121" t="s">
        <v>197</v>
      </c>
      <c r="D713" s="93" t="str">
        <f>IF(E713="","",VLOOKUP(E713,[1]PROJECTES!$C$14:$G$5000,5,FALSE))</f>
        <v>PENDENT D'ASSIGNAR</v>
      </c>
      <c r="E713" s="117" t="s">
        <v>278</v>
      </c>
      <c r="F713" s="95"/>
      <c r="G713" s="96" t="str">
        <f>IF(E713="","",VLOOKUP(E713,[1]PROJECTES!$C$14:$G$5000,4,FALSE))</f>
        <v>OB</v>
      </c>
      <c r="H713" s="118" t="s">
        <v>12</v>
      </c>
      <c r="I713" s="97" t="str">
        <f>IF(H713="","",VLOOKUP(H713,BD!B$2:C$16,2,FALSE))</f>
        <v>E</v>
      </c>
      <c r="J713" s="98">
        <v>43500</v>
      </c>
      <c r="K713" s="135">
        <f t="shared" ref="K713:K776" si="24">IF(J713="","",WEEKNUM(J713,2)-0)</f>
        <v>6</v>
      </c>
      <c r="L713" s="99">
        <f t="shared" ref="L713:L776" ca="1" si="25">IF(M713="","-",IF(G713="TA","-",+M713-TODAY()))</f>
        <v>210</v>
      </c>
      <c r="M713" s="93">
        <f>IF(E713="","",VLOOKUP(E713,[1]PROJECTES!$C$14:$Z$5000,21,FALSE))</f>
        <v>43830</v>
      </c>
      <c r="N713" s="100">
        <v>0</v>
      </c>
      <c r="O713" s="72" t="s">
        <v>229</v>
      </c>
      <c r="P713" s="101">
        <v>15</v>
      </c>
      <c r="Q713" s="132" t="s">
        <v>59</v>
      </c>
      <c r="R713" s="131" t="s">
        <v>673</v>
      </c>
      <c r="S713" s="91"/>
    </row>
    <row r="714" spans="1:19" s="104" customFormat="1" ht="12.75" customHeight="1" x14ac:dyDescent="0.25">
      <c r="A714" s="121" t="s">
        <v>12</v>
      </c>
      <c r="B714" s="92" t="str">
        <f>IF(E714="","",VLOOKUP(E714,[1]PROJECTES!$C$14:$G$5000,2,FALSE))</f>
        <v>SITEL</v>
      </c>
      <c r="C714" s="121" t="s">
        <v>181</v>
      </c>
      <c r="D714" s="93" t="str">
        <f>IF(E714="","",VLOOKUP(E714,[1]PROJECTES!$C$14:$G$5000,5,FALSE))</f>
        <v>VACANCES</v>
      </c>
      <c r="E714" s="117" t="s">
        <v>273</v>
      </c>
      <c r="F714" s="95"/>
      <c r="G714" s="96" t="str">
        <f>IF(E714="","",VLOOKUP(E714,[1]PROJECTES!$C$14:$G$5000,4,FALSE))</f>
        <v>OB</v>
      </c>
      <c r="H714" s="118" t="s">
        <v>12</v>
      </c>
      <c r="I714" s="97" t="str">
        <f>IF(H714="","",VLOOKUP(H714,BD!B$2:C$16,2,FALSE))</f>
        <v>E</v>
      </c>
      <c r="J714" s="98">
        <v>43500</v>
      </c>
      <c r="K714" s="135">
        <f t="shared" si="24"/>
        <v>6</v>
      </c>
      <c r="L714" s="99">
        <f t="shared" ca="1" si="25"/>
        <v>210</v>
      </c>
      <c r="M714" s="93">
        <f>IF(E714="","",VLOOKUP(E714,[1]PROJECTES!$C$14:$Z$5000,21,FALSE))</f>
        <v>43830</v>
      </c>
      <c r="N714" s="100">
        <v>4</v>
      </c>
      <c r="O714" s="72" t="s">
        <v>229</v>
      </c>
      <c r="P714" s="101">
        <v>0</v>
      </c>
      <c r="Q714" s="132" t="s">
        <v>63</v>
      </c>
      <c r="R714" s="131" t="s">
        <v>670</v>
      </c>
      <c r="S714" s="91"/>
    </row>
    <row r="715" spans="1:19" s="104" customFormat="1" ht="12.75" customHeight="1" x14ac:dyDescent="0.25">
      <c r="A715" s="121" t="s">
        <v>12</v>
      </c>
      <c r="B715" s="92" t="str">
        <f>IF(E715="","",VLOOKUP(E715,[1]PROJECTES!$C$14:$G$5000,2,FALSE))</f>
        <v>SITEL</v>
      </c>
      <c r="C715" s="121" t="s">
        <v>151</v>
      </c>
      <c r="D715" s="93" t="str">
        <f>IF(E715="","",VLOOKUP(E715,[1]PROJECTES!$C$14:$G$5000,5,FALSE))</f>
        <v>PENDENT D'ASSIGNAR</v>
      </c>
      <c r="E715" s="117" t="s">
        <v>278</v>
      </c>
      <c r="F715" s="95"/>
      <c r="G715" s="96" t="str">
        <f>IF(E715="","",VLOOKUP(E715,[1]PROJECTES!$C$14:$G$5000,4,FALSE))</f>
        <v>OB</v>
      </c>
      <c r="H715" s="118" t="s">
        <v>12</v>
      </c>
      <c r="I715" s="97" t="str">
        <f>IF(H715="","",VLOOKUP(H715,BD!B$2:C$16,2,FALSE))</f>
        <v>E</v>
      </c>
      <c r="J715" s="98">
        <v>43500</v>
      </c>
      <c r="K715" s="135">
        <f t="shared" si="24"/>
        <v>6</v>
      </c>
      <c r="L715" s="99">
        <f t="shared" ca="1" si="25"/>
        <v>210</v>
      </c>
      <c r="M715" s="93">
        <f>IF(E715="","",VLOOKUP(E715,[1]PROJECTES!$C$14:$Z$5000,21,FALSE))</f>
        <v>43830</v>
      </c>
      <c r="N715" s="100">
        <v>0</v>
      </c>
      <c r="O715" s="72" t="s">
        <v>229</v>
      </c>
      <c r="P715" s="101">
        <v>15</v>
      </c>
      <c r="Q715" s="132" t="s">
        <v>23</v>
      </c>
      <c r="R715" s="131" t="s">
        <v>675</v>
      </c>
      <c r="S715" s="91"/>
    </row>
    <row r="716" spans="1:19" s="104" customFormat="1" ht="12.75" customHeight="1" x14ac:dyDescent="0.25">
      <c r="A716" s="121" t="s">
        <v>12</v>
      </c>
      <c r="B716" s="92" t="str">
        <f>IF(E716="","",VLOOKUP(E716,[1]PROJECTES!$C$14:$G$5000,2,FALSE))</f>
        <v>SITEL</v>
      </c>
      <c r="C716" s="121" t="s">
        <v>181</v>
      </c>
      <c r="D716" s="93" t="str">
        <f>IF(E716="","",VLOOKUP(E716,[1]PROJECTES!$C$14:$G$5000,5,FALSE))</f>
        <v>AFERS EMPRESA</v>
      </c>
      <c r="E716" s="117" t="s">
        <v>283</v>
      </c>
      <c r="F716" s="95"/>
      <c r="G716" s="96" t="str">
        <f>IF(E716="","",VLOOKUP(E716,[1]PROJECTES!$C$14:$G$5000,4,FALSE))</f>
        <v>OB</v>
      </c>
      <c r="H716" s="118" t="s">
        <v>12</v>
      </c>
      <c r="I716" s="97" t="str">
        <f>IF(H716="","",VLOOKUP(H716,BD!B$2:C$16,2,FALSE))</f>
        <v>E</v>
      </c>
      <c r="J716" s="98">
        <v>43500</v>
      </c>
      <c r="K716" s="135">
        <f t="shared" si="24"/>
        <v>6</v>
      </c>
      <c r="L716" s="99">
        <f t="shared" ca="1" si="25"/>
        <v>210</v>
      </c>
      <c r="M716" s="93">
        <f>IF(E716="","",VLOOKUP(E716,[1]PROJECTES!$C$14:$Z$5000,21,FALSE))</f>
        <v>43830</v>
      </c>
      <c r="N716" s="100">
        <v>0</v>
      </c>
      <c r="O716" s="72" t="s">
        <v>229</v>
      </c>
      <c r="P716" s="101">
        <v>30</v>
      </c>
      <c r="Q716" s="132" t="s">
        <v>336</v>
      </c>
      <c r="R716" s="131" t="s">
        <v>677</v>
      </c>
      <c r="S716" s="91"/>
    </row>
    <row r="717" spans="1:19" s="104" customFormat="1" ht="12.75" customHeight="1" x14ac:dyDescent="0.25">
      <c r="A717" s="121" t="s">
        <v>21</v>
      </c>
      <c r="B717" s="92" t="str">
        <f>IF(E717="","",VLOOKUP(E717,[1]PROJECTES!$C$14:$G$5000,2,FALSE))</f>
        <v>SITEL</v>
      </c>
      <c r="C717" s="121" t="s">
        <v>181</v>
      </c>
      <c r="D717" s="93" t="str">
        <f>IF(E717="","",VLOOKUP(E717,[1]PROJECTES!$C$14:$G$5000,5,FALSE))</f>
        <v>GESTIO DE MAGATZEM</v>
      </c>
      <c r="E717" s="117" t="s">
        <v>305</v>
      </c>
      <c r="F717" s="95"/>
      <c r="G717" s="96" t="str">
        <f>IF(E717="","",VLOOKUP(E717,[1]PROJECTES!$C$14:$G$5000,4,FALSE))</f>
        <v>OB</v>
      </c>
      <c r="H717" s="118" t="s">
        <v>21</v>
      </c>
      <c r="I717" s="97" t="str">
        <f>IF(H717="","",VLOOKUP(H717,BD!B$2:C$16,2,FALSE))</f>
        <v>P</v>
      </c>
      <c r="J717" s="98">
        <v>43500</v>
      </c>
      <c r="K717" s="135">
        <f t="shared" si="24"/>
        <v>6</v>
      </c>
      <c r="L717" s="99">
        <f t="shared" ca="1" si="25"/>
        <v>210</v>
      </c>
      <c r="M717" s="93">
        <f>IF(E717="","",VLOOKUP(E717,[1]PROJECTES!$C$14:$Z$5000,21,FALSE))</f>
        <v>43830</v>
      </c>
      <c r="N717" s="100">
        <v>2</v>
      </c>
      <c r="O717" s="72" t="s">
        <v>229</v>
      </c>
      <c r="P717" s="101">
        <v>0</v>
      </c>
      <c r="Q717" s="132" t="s">
        <v>49</v>
      </c>
      <c r="R717" s="102" t="s">
        <v>678</v>
      </c>
      <c r="S717" s="91"/>
    </row>
    <row r="718" spans="1:19" s="104" customFormat="1" ht="12.75" customHeight="1" x14ac:dyDescent="0.25">
      <c r="A718" s="121" t="s">
        <v>21</v>
      </c>
      <c r="B718" s="92" t="str">
        <f>IF(E718="","",VLOOKUP(E718,[1]PROJECTES!$C$14:$G$5000,2,FALSE))</f>
        <v>SITEL</v>
      </c>
      <c r="C718" s="121" t="s">
        <v>181</v>
      </c>
      <c r="D718" s="93" t="str">
        <f>IF(E718="","",VLOOKUP(E718,[1]PROJECTES!$C$14:$G$5000,5,FALSE))</f>
        <v>GESTIO DE MAGATZEM</v>
      </c>
      <c r="E718" s="117" t="s">
        <v>305</v>
      </c>
      <c r="F718" s="95"/>
      <c r="G718" s="96" t="str">
        <f>IF(E718="","",VLOOKUP(E718,[1]PROJECTES!$C$14:$G$5000,4,FALSE))</f>
        <v>OB</v>
      </c>
      <c r="H718" s="118" t="s">
        <v>21</v>
      </c>
      <c r="I718" s="97" t="str">
        <f>IF(H718="","",VLOOKUP(H718,BD!B$2:C$16,2,FALSE))</f>
        <v>P</v>
      </c>
      <c r="J718" s="98">
        <v>43500</v>
      </c>
      <c r="K718" s="135">
        <f t="shared" si="24"/>
        <v>6</v>
      </c>
      <c r="L718" s="99">
        <f t="shared" ca="1" si="25"/>
        <v>210</v>
      </c>
      <c r="M718" s="93">
        <f>IF(E718="","",VLOOKUP(E718,[1]PROJECTES!$C$14:$Z$5000,21,FALSE))</f>
        <v>43830</v>
      </c>
      <c r="N718" s="100">
        <v>0</v>
      </c>
      <c r="O718" s="72" t="s">
        <v>229</v>
      </c>
      <c r="P718" s="101">
        <v>45</v>
      </c>
      <c r="Q718" s="132" t="s">
        <v>19</v>
      </c>
      <c r="R718" s="102" t="s">
        <v>679</v>
      </c>
      <c r="S718" s="91"/>
    </row>
    <row r="719" spans="1:19" s="104" customFormat="1" ht="12.75" customHeight="1" x14ac:dyDescent="0.25">
      <c r="A719" s="121" t="s">
        <v>44</v>
      </c>
      <c r="B719" s="92" t="str">
        <f>IF(E719="","",VLOOKUP(E719,[1]PROJECTES!$C$14:$G$5000,2,FALSE))</f>
        <v>SITEL</v>
      </c>
      <c r="C719" s="121"/>
      <c r="D719" s="93" t="str">
        <f>IF(E719="","",VLOOKUP(E719,[1]PROJECTES!$C$14:$G$5000,5,FALSE))</f>
        <v>PENDENT D'ASSIGNAR</v>
      </c>
      <c r="E719" s="117" t="s">
        <v>278</v>
      </c>
      <c r="F719" s="95"/>
      <c r="G719" s="96" t="str">
        <f>IF(E719="","",VLOOKUP(E719,[1]PROJECTES!$C$14:$G$5000,4,FALSE))</f>
        <v>OB</v>
      </c>
      <c r="H719" s="118" t="s">
        <v>44</v>
      </c>
      <c r="I719" s="97" t="str">
        <f>IF(H719="","",VLOOKUP(H719,BD!B$2:C$16,2,FALSE))</f>
        <v>E</v>
      </c>
      <c r="J719" s="98">
        <v>43500</v>
      </c>
      <c r="K719" s="135">
        <f t="shared" si="24"/>
        <v>6</v>
      </c>
      <c r="L719" s="99">
        <f t="shared" ca="1" si="25"/>
        <v>210</v>
      </c>
      <c r="M719" s="93">
        <f>IF(E719="","",VLOOKUP(E719,[1]PROJECTES!$C$14:$Z$5000,21,FALSE))</f>
        <v>43830</v>
      </c>
      <c r="N719" s="100"/>
      <c r="O719" s="72" t="s">
        <v>229</v>
      </c>
      <c r="P719" s="101"/>
      <c r="Q719" s="132"/>
      <c r="R719" s="131"/>
      <c r="S719" s="91"/>
    </row>
    <row r="720" spans="1:19" s="104" customFormat="1" ht="12.75" customHeight="1" x14ac:dyDescent="0.25">
      <c r="A720" s="121" t="s">
        <v>44</v>
      </c>
      <c r="B720" s="92" t="str">
        <f>IF(E720="","",VLOOKUP(E720,[1]PROJECTES!$C$14:$G$5000,2,FALSE))</f>
        <v>SITEL</v>
      </c>
      <c r="C720" s="121"/>
      <c r="D720" s="93" t="str">
        <f>IF(E720="","",VLOOKUP(E720,[1]PROJECTES!$C$14:$G$5000,5,FALSE))</f>
        <v>PENDENT D'ASSIGNAR</v>
      </c>
      <c r="E720" s="117" t="s">
        <v>278</v>
      </c>
      <c r="F720" s="95"/>
      <c r="G720" s="96" t="str">
        <f>IF(E720="","",VLOOKUP(E720,[1]PROJECTES!$C$14:$G$5000,4,FALSE))</f>
        <v>OB</v>
      </c>
      <c r="H720" s="118" t="s">
        <v>44</v>
      </c>
      <c r="I720" s="97" t="str">
        <f>IF(H720="","",VLOOKUP(H720,BD!B$2:C$16,2,FALSE))</f>
        <v>E</v>
      </c>
      <c r="J720" s="98">
        <v>43500</v>
      </c>
      <c r="K720" s="135">
        <f t="shared" si="24"/>
        <v>6</v>
      </c>
      <c r="L720" s="99">
        <f t="shared" ca="1" si="25"/>
        <v>210</v>
      </c>
      <c r="M720" s="93">
        <f>IF(E720="","",VLOOKUP(E720,[1]PROJECTES!$C$14:$Z$5000,21,FALSE))</f>
        <v>43830</v>
      </c>
      <c r="N720" s="100"/>
      <c r="O720" s="72" t="s">
        <v>229</v>
      </c>
      <c r="P720" s="101"/>
      <c r="Q720" s="132"/>
      <c r="R720" s="131"/>
      <c r="S720" s="91"/>
    </row>
    <row r="721" spans="1:19" s="104" customFormat="1" ht="12.75" customHeight="1" x14ac:dyDescent="0.25">
      <c r="A721" s="121" t="s">
        <v>44</v>
      </c>
      <c r="B721" s="92" t="str">
        <f>IF(E721="","",VLOOKUP(E721,[1]PROJECTES!$C$14:$G$5000,2,FALSE))</f>
        <v>SITEL</v>
      </c>
      <c r="C721" s="121"/>
      <c r="D721" s="93" t="str">
        <f>IF(E721="","",VLOOKUP(E721,[1]PROJECTES!$C$14:$G$5000,5,FALSE))</f>
        <v>PENDENT D'ASSIGNAR</v>
      </c>
      <c r="E721" s="117" t="s">
        <v>278</v>
      </c>
      <c r="F721" s="95"/>
      <c r="G721" s="96" t="str">
        <f>IF(E721="","",VLOOKUP(E721,[1]PROJECTES!$C$14:$G$5000,4,FALSE))</f>
        <v>OB</v>
      </c>
      <c r="H721" s="118" t="s">
        <v>44</v>
      </c>
      <c r="I721" s="97" t="str">
        <f>IF(H721="","",VLOOKUP(H721,BD!B$2:C$16,2,FALSE))</f>
        <v>E</v>
      </c>
      <c r="J721" s="98">
        <v>43500</v>
      </c>
      <c r="K721" s="135">
        <f t="shared" si="24"/>
        <v>6</v>
      </c>
      <c r="L721" s="99">
        <f t="shared" ca="1" si="25"/>
        <v>210</v>
      </c>
      <c r="M721" s="93">
        <f>IF(E721="","",VLOOKUP(E721,[1]PROJECTES!$C$14:$Z$5000,21,FALSE))</f>
        <v>43830</v>
      </c>
      <c r="N721" s="100"/>
      <c r="O721" s="72" t="s">
        <v>229</v>
      </c>
      <c r="P721" s="101"/>
      <c r="Q721" s="132"/>
      <c r="R721" s="131"/>
      <c r="S721" s="91"/>
    </row>
    <row r="722" spans="1:19" s="104" customFormat="1" ht="12.75" customHeight="1" x14ac:dyDescent="0.25">
      <c r="A722" s="121" t="s">
        <v>44</v>
      </c>
      <c r="B722" s="92" t="str">
        <f>IF(E722="","",VLOOKUP(E722,[1]PROJECTES!$C$14:$G$5000,2,FALSE))</f>
        <v>SITEL</v>
      </c>
      <c r="C722" s="121"/>
      <c r="D722" s="93" t="str">
        <f>IF(E722="","",VLOOKUP(E722,[1]PROJECTES!$C$14:$G$5000,5,FALSE))</f>
        <v>PENDENT D'ASSIGNAR</v>
      </c>
      <c r="E722" s="117" t="s">
        <v>278</v>
      </c>
      <c r="F722" s="95"/>
      <c r="G722" s="96" t="str">
        <f>IF(E722="","",VLOOKUP(E722,[1]PROJECTES!$C$14:$G$5000,4,FALSE))</f>
        <v>OB</v>
      </c>
      <c r="H722" s="118" t="s">
        <v>44</v>
      </c>
      <c r="I722" s="97" t="str">
        <f>IF(H722="","",VLOOKUP(H722,BD!B$2:C$16,2,FALSE))</f>
        <v>E</v>
      </c>
      <c r="J722" s="98">
        <v>43500</v>
      </c>
      <c r="K722" s="135">
        <f t="shared" si="24"/>
        <v>6</v>
      </c>
      <c r="L722" s="99">
        <f t="shared" ca="1" si="25"/>
        <v>210</v>
      </c>
      <c r="M722" s="93">
        <f>IF(E722="","",VLOOKUP(E722,[1]PROJECTES!$C$14:$Z$5000,21,FALSE))</f>
        <v>43830</v>
      </c>
      <c r="N722" s="100"/>
      <c r="O722" s="72" t="s">
        <v>229</v>
      </c>
      <c r="P722" s="101"/>
      <c r="Q722" s="132"/>
      <c r="R722" s="131"/>
      <c r="S722" s="91"/>
    </row>
    <row r="723" spans="1:19" s="104" customFormat="1" ht="12.75" customHeight="1" x14ac:dyDescent="0.25">
      <c r="A723" s="121" t="s">
        <v>44</v>
      </c>
      <c r="B723" s="92" t="str">
        <f>IF(E723="","",VLOOKUP(E723,[1]PROJECTES!$C$14:$G$5000,2,FALSE))</f>
        <v>SITEL</v>
      </c>
      <c r="C723" s="121" t="s">
        <v>106</v>
      </c>
      <c r="D723" s="93" t="str">
        <f>IF(E723="","",VLOOKUP(E723,[1]PROJECTES!$C$14:$G$5000,5,FALSE))</f>
        <v>DEDICACIO FACTURABLE PER ADMINISTRACIO</v>
      </c>
      <c r="E723" s="117" t="s">
        <v>925</v>
      </c>
      <c r="F723" s="95"/>
      <c r="G723" s="96" t="str">
        <f>IF(E723="","",VLOOKUP(E723,[1]PROJECTES!$C$14:$G$5000,4,FALSE))</f>
        <v>OB</v>
      </c>
      <c r="H723" s="118" t="s">
        <v>44</v>
      </c>
      <c r="I723" s="97" t="str">
        <f>IF(H723="","",VLOOKUP(H723,BD!B$2:C$16,2,FALSE))</f>
        <v>E</v>
      </c>
      <c r="J723" s="98">
        <v>43500</v>
      </c>
      <c r="K723" s="135">
        <f t="shared" si="24"/>
        <v>6</v>
      </c>
      <c r="L723" s="99">
        <f t="shared" ca="1" si="25"/>
        <v>210</v>
      </c>
      <c r="M723" s="93">
        <f>IF(E723="","",VLOOKUP(E723,[1]PROJECTES!$C$14:$Z$5000,21,FALSE))</f>
        <v>43830</v>
      </c>
      <c r="N723" s="100">
        <v>0</v>
      </c>
      <c r="O723" s="72" t="s">
        <v>229</v>
      </c>
      <c r="P723" s="101">
        <v>30</v>
      </c>
      <c r="Q723" s="132" t="s">
        <v>59</v>
      </c>
      <c r="R723" s="131" t="s">
        <v>1019</v>
      </c>
      <c r="S723" s="161" t="s">
        <v>1020</v>
      </c>
    </row>
    <row r="724" spans="1:19" s="104" customFormat="1" ht="12.75" customHeight="1" x14ac:dyDescent="0.25">
      <c r="A724" s="121" t="s">
        <v>21</v>
      </c>
      <c r="B724" s="92" t="str">
        <f>IF(E724="","",VLOOKUP(E724,[1]PROJECTES!$C$14:$G$5000,2,FALSE))</f>
        <v>DIELES</v>
      </c>
      <c r="C724" s="121" t="s">
        <v>271</v>
      </c>
      <c r="D724" s="93" t="str">
        <f>IF(E724="","",VLOOKUP(E724,[1]PROJECTES!$C$14:$G$5000,5,FALSE))</f>
        <v>RTU CT-7 DIELESUR v1.1</v>
      </c>
      <c r="E724" s="117">
        <v>5061</v>
      </c>
      <c r="F724" s="95"/>
      <c r="G724" s="96" t="str">
        <f>IF(E724="","",VLOOKUP(E724,[1]PROJECTES!$C$14:$G$5000,4,FALSE))</f>
        <v>TA</v>
      </c>
      <c r="H724" s="118" t="s">
        <v>21</v>
      </c>
      <c r="I724" s="97" t="str">
        <f>IF(H724="","",VLOOKUP(H724,BD!B$2:C$16,2,FALSE))</f>
        <v>P</v>
      </c>
      <c r="J724" s="98">
        <v>43500</v>
      </c>
      <c r="K724" s="135">
        <f t="shared" si="24"/>
        <v>6</v>
      </c>
      <c r="L724" s="99" t="str">
        <f t="shared" ca="1" si="25"/>
        <v>-</v>
      </c>
      <c r="M724" s="93">
        <f>IF(E724="","",VLOOKUP(E724,[1]PROJECTES!$C$14:$Z$5000,21,FALSE))</f>
        <v>43524</v>
      </c>
      <c r="N724" s="100">
        <v>0</v>
      </c>
      <c r="O724" s="72" t="s">
        <v>229</v>
      </c>
      <c r="P724" s="101">
        <v>5</v>
      </c>
      <c r="Q724" s="132" t="s">
        <v>49</v>
      </c>
      <c r="R724" s="131" t="s">
        <v>681</v>
      </c>
      <c r="S724" s="91"/>
    </row>
    <row r="725" spans="1:19" s="104" customFormat="1" ht="12.75" customHeight="1" x14ac:dyDescent="0.25">
      <c r="A725" s="121" t="s">
        <v>21</v>
      </c>
      <c r="B725" s="92" t="str">
        <f>IF(E725="","",VLOOKUP(E725,[1]PROJECTES!$C$14:$G$5000,2,FALSE))</f>
        <v>DIELES</v>
      </c>
      <c r="C725" s="121" t="s">
        <v>271</v>
      </c>
      <c r="D725" s="93" t="str">
        <f>IF(E725="","",VLOOKUP(E725,[1]PROJECTES!$C$14:$G$5000,5,FALSE))</f>
        <v>RTU CT-8 DIELESUR v1.1</v>
      </c>
      <c r="E725" s="117">
        <v>5062</v>
      </c>
      <c r="F725" s="95"/>
      <c r="G725" s="96" t="str">
        <f>IF(E725="","",VLOOKUP(E725,[1]PROJECTES!$C$14:$G$5000,4,FALSE))</f>
        <v>TA</v>
      </c>
      <c r="H725" s="118" t="s">
        <v>21</v>
      </c>
      <c r="I725" s="97" t="str">
        <f>IF(H725="","",VLOOKUP(H725,BD!B$2:C$16,2,FALSE))</f>
        <v>P</v>
      </c>
      <c r="J725" s="98">
        <v>43500</v>
      </c>
      <c r="K725" s="135">
        <f t="shared" si="24"/>
        <v>6</v>
      </c>
      <c r="L725" s="99" t="str">
        <f t="shared" ca="1" si="25"/>
        <v>-</v>
      </c>
      <c r="M725" s="93">
        <f>IF(E725="","",VLOOKUP(E725,[1]PROJECTES!$C$14:$Z$5000,21,FALSE))</f>
        <v>43524</v>
      </c>
      <c r="N725" s="100">
        <v>0</v>
      </c>
      <c r="O725" s="72" t="s">
        <v>229</v>
      </c>
      <c r="P725" s="101">
        <v>5</v>
      </c>
      <c r="Q725" s="132" t="s">
        <v>49</v>
      </c>
      <c r="R725" s="131" t="s">
        <v>681</v>
      </c>
      <c r="S725" s="91"/>
    </row>
    <row r="726" spans="1:19" s="104" customFormat="1" ht="12.75" customHeight="1" x14ac:dyDescent="0.25">
      <c r="A726" s="121" t="s">
        <v>21</v>
      </c>
      <c r="B726" s="92" t="str">
        <f>IF(E726="","",VLOOKUP(E726,[1]PROJECTES!$C$14:$G$5000,2,FALSE))</f>
        <v>SITEL</v>
      </c>
      <c r="C726" s="121" t="s">
        <v>337</v>
      </c>
      <c r="D726" s="93" t="str">
        <f>IF(E726="","",VLOOKUP(E726,[1]PROJECTES!$C$14:$G$5000,5,FALSE))</f>
        <v>TD ESCLAVO COG. BIOGAS v1.0</v>
      </c>
      <c r="E726" s="117">
        <v>5048</v>
      </c>
      <c r="F726" s="95"/>
      <c r="G726" s="96" t="str">
        <f>IF(E726="","",VLOOKUP(E726,[1]PROJECTES!$C$14:$G$5000,4,FALSE))</f>
        <v>OB</v>
      </c>
      <c r="H726" s="118" t="s">
        <v>21</v>
      </c>
      <c r="I726" s="97" t="str">
        <f>IF(H726="","",VLOOKUP(H726,BD!B$2:C$16,2,FALSE))</f>
        <v>P</v>
      </c>
      <c r="J726" s="98">
        <v>43500</v>
      </c>
      <c r="K726" s="135">
        <f t="shared" si="24"/>
        <v>6</v>
      </c>
      <c r="L726" s="99">
        <f t="shared" ca="1" si="25"/>
        <v>-124</v>
      </c>
      <c r="M726" s="93">
        <f>IF(E726="","",VLOOKUP(E726,[1]PROJECTES!$C$14:$Z$5000,21,FALSE))</f>
        <v>43496</v>
      </c>
      <c r="N726" s="100">
        <v>0</v>
      </c>
      <c r="O726" s="72" t="s">
        <v>229</v>
      </c>
      <c r="P726" s="101">
        <v>5</v>
      </c>
      <c r="Q726" s="132" t="s">
        <v>49</v>
      </c>
      <c r="R726" s="131" t="s">
        <v>681</v>
      </c>
      <c r="S726" s="91"/>
    </row>
    <row r="727" spans="1:19" s="104" customFormat="1" ht="12.75" customHeight="1" x14ac:dyDescent="0.25">
      <c r="A727" s="121" t="s">
        <v>21</v>
      </c>
      <c r="B727" s="92" t="str">
        <f>IF(E727="","",VLOOKUP(E727,[1]PROJECTES!$C$14:$G$5000,2,FALSE))</f>
        <v>INPPOZ</v>
      </c>
      <c r="C727" s="121" t="s">
        <v>149</v>
      </c>
      <c r="D727" s="93" t="str">
        <f>IF(E727="","",VLOOKUP(E727,[1]PROJECTES!$C$14:$G$5000,5,FALSE))</f>
        <v>RTU C.T. PINTOR GOYA v1.0</v>
      </c>
      <c r="E727" s="117">
        <v>5019</v>
      </c>
      <c r="F727" s="95"/>
      <c r="G727" s="96" t="str">
        <f>IF(E727="","",VLOOKUP(E727,[1]PROJECTES!$C$14:$G$5000,4,FALSE))</f>
        <v>TA</v>
      </c>
      <c r="H727" s="118" t="s">
        <v>21</v>
      </c>
      <c r="I727" s="97" t="str">
        <f>IF(H727="","",VLOOKUP(H727,BD!B$2:C$16,2,FALSE))</f>
        <v>P</v>
      </c>
      <c r="J727" s="98">
        <v>43500</v>
      </c>
      <c r="K727" s="135">
        <f t="shared" si="24"/>
        <v>6</v>
      </c>
      <c r="L727" s="99" t="str">
        <f t="shared" ca="1" si="25"/>
        <v>-</v>
      </c>
      <c r="M727" s="93">
        <f>IF(E727="","",VLOOKUP(E727,[1]PROJECTES!$C$14:$Z$5000,21,FALSE))</f>
        <v>43524</v>
      </c>
      <c r="N727" s="100">
        <v>0</v>
      </c>
      <c r="O727" s="72" t="s">
        <v>229</v>
      </c>
      <c r="P727" s="101">
        <v>5</v>
      </c>
      <c r="Q727" s="132" t="s">
        <v>49</v>
      </c>
      <c r="R727" s="131" t="s">
        <v>681</v>
      </c>
      <c r="S727" s="91"/>
    </row>
    <row r="728" spans="1:19" s="104" customFormat="1" ht="12.75" customHeight="1" x14ac:dyDescent="0.25">
      <c r="A728" s="121" t="s">
        <v>21</v>
      </c>
      <c r="B728" s="92" t="str">
        <f>IF(E728="","",VLOOKUP(E728,[1]PROJECTES!$C$14:$G$5000,2,FALSE))</f>
        <v>INDTOR</v>
      </c>
      <c r="C728" s="121" t="s">
        <v>149</v>
      </c>
      <c r="D728" s="93" t="str">
        <f>IF(E728="","",VLOOKUP(E728,[1]PROJECTES!$C$14:$G$5000,5,FALSE))</f>
        <v>RTU C.T. CALVARIO v1.0</v>
      </c>
      <c r="E728" s="117">
        <v>5104</v>
      </c>
      <c r="F728" s="95"/>
      <c r="G728" s="96" t="str">
        <f>IF(E728="","",VLOOKUP(E728,[1]PROJECTES!$C$14:$G$5000,4,FALSE))</f>
        <v>TA</v>
      </c>
      <c r="H728" s="118" t="s">
        <v>21</v>
      </c>
      <c r="I728" s="97" t="str">
        <f>IF(H728="","",VLOOKUP(H728,BD!B$2:C$16,2,FALSE))</f>
        <v>P</v>
      </c>
      <c r="J728" s="98">
        <v>43500</v>
      </c>
      <c r="K728" s="135">
        <f t="shared" si="24"/>
        <v>6</v>
      </c>
      <c r="L728" s="99" t="str">
        <f t="shared" ca="1" si="25"/>
        <v>-</v>
      </c>
      <c r="M728" s="93">
        <f>IF(E728="","",VLOOKUP(E728,[1]PROJECTES!$C$14:$Z$5000,21,FALSE))</f>
        <v>43514</v>
      </c>
      <c r="N728" s="100">
        <v>0</v>
      </c>
      <c r="O728" s="72" t="s">
        <v>229</v>
      </c>
      <c r="P728" s="101">
        <v>5</v>
      </c>
      <c r="Q728" s="132" t="s">
        <v>49</v>
      </c>
      <c r="R728" s="131" t="s">
        <v>681</v>
      </c>
      <c r="S728" s="91"/>
    </row>
    <row r="729" spans="1:19" s="104" customFormat="1" ht="12.75" customHeight="1" x14ac:dyDescent="0.25">
      <c r="A729" s="121" t="s">
        <v>21</v>
      </c>
      <c r="B729" s="92" t="str">
        <f>IF(E729="","",VLOOKUP(E729,[1]PROJECTES!$C$14:$G$5000,2,FALSE))</f>
        <v>INDVIL</v>
      </c>
      <c r="C729" s="121" t="s">
        <v>149</v>
      </c>
      <c r="D729" s="93" t="str">
        <f>IF(E729="","",VLOOKUP(E729,[1]PROJECTES!$C$14:$G$5000,5,FALSE))</f>
        <v>RTU C.T. PADRE CARMELO v1.0</v>
      </c>
      <c r="E729" s="117">
        <v>5106</v>
      </c>
      <c r="F729" s="95"/>
      <c r="G729" s="96" t="str">
        <f>IF(E729="","",VLOOKUP(E729,[1]PROJECTES!$C$14:$G$5000,4,FALSE))</f>
        <v>TA</v>
      </c>
      <c r="H729" s="118" t="s">
        <v>21</v>
      </c>
      <c r="I729" s="97" t="str">
        <f>IF(H729="","",VLOOKUP(H729,BD!B$2:C$16,2,FALSE))</f>
        <v>P</v>
      </c>
      <c r="J729" s="98">
        <v>43500</v>
      </c>
      <c r="K729" s="135">
        <f t="shared" si="24"/>
        <v>6</v>
      </c>
      <c r="L729" s="99" t="str">
        <f t="shared" ca="1" si="25"/>
        <v>-</v>
      </c>
      <c r="M729" s="93">
        <f>IF(E729="","",VLOOKUP(E729,[1]PROJECTES!$C$14:$Z$5000,21,FALSE))</f>
        <v>43514</v>
      </c>
      <c r="N729" s="100">
        <v>0</v>
      </c>
      <c r="O729" s="72" t="s">
        <v>229</v>
      </c>
      <c r="P729" s="101">
        <v>5</v>
      </c>
      <c r="Q729" s="132" t="s">
        <v>49</v>
      </c>
      <c r="R729" s="131" t="s">
        <v>681</v>
      </c>
      <c r="S729" s="91"/>
    </row>
    <row r="730" spans="1:19" s="104" customFormat="1" ht="12.75" customHeight="1" x14ac:dyDescent="0.25">
      <c r="A730" s="121" t="s">
        <v>21</v>
      </c>
      <c r="B730" s="92" t="str">
        <f>IF(E730="","",VLOOKUP(E730,[1]PROJECTES!$C$14:$G$5000,2,FALSE))</f>
        <v>SITEL</v>
      </c>
      <c r="C730" s="121" t="s">
        <v>181</v>
      </c>
      <c r="D730" s="93" t="str">
        <f>IF(E730="","",VLOOKUP(E730,[1]PROJECTES!$C$14:$G$5000,5,FALSE))</f>
        <v>GESTIO DE MAGATZEM</v>
      </c>
      <c r="E730" s="117" t="s">
        <v>363</v>
      </c>
      <c r="F730" s="95"/>
      <c r="G730" s="96" t="str">
        <f>IF(E730="","",VLOOKUP(E730,[1]PROJECTES!$C$14:$G$5000,4,FALSE))</f>
        <v>OB</v>
      </c>
      <c r="H730" s="118" t="s">
        <v>21</v>
      </c>
      <c r="I730" s="97" t="str">
        <f>IF(H730="","",VLOOKUP(H730,BD!B$2:C$16,2,FALSE))</f>
        <v>P</v>
      </c>
      <c r="J730" s="98">
        <v>43500</v>
      </c>
      <c r="K730" s="135">
        <f t="shared" si="24"/>
        <v>6</v>
      </c>
      <c r="L730" s="99">
        <f t="shared" ca="1" si="25"/>
        <v>210</v>
      </c>
      <c r="M730" s="93">
        <f>IF(E730="","",VLOOKUP(E730,[1]PROJECTES!$C$14:$Z$5000,21,FALSE))</f>
        <v>43830</v>
      </c>
      <c r="N730" s="100">
        <v>0</v>
      </c>
      <c r="O730" s="72" t="s">
        <v>229</v>
      </c>
      <c r="P730" s="101">
        <v>5</v>
      </c>
      <c r="Q730" s="132" t="s">
        <v>49</v>
      </c>
      <c r="R730" s="131" t="s">
        <v>681</v>
      </c>
      <c r="S730" s="91"/>
    </row>
    <row r="731" spans="1:19" s="104" customFormat="1" ht="12.75" customHeight="1" x14ac:dyDescent="0.25">
      <c r="A731" s="121" t="s">
        <v>21</v>
      </c>
      <c r="B731" s="92" t="str">
        <f>IF(E731="","",VLOOKUP(E731,[1]PROJECTES!$C$14:$G$5000,2,FALSE))</f>
        <v>SITEL</v>
      </c>
      <c r="C731" s="121" t="s">
        <v>181</v>
      </c>
      <c r="D731" s="93" t="str">
        <f>IF(E731="","",VLOOKUP(E731,[1]PROJECTES!$C$14:$G$5000,5,FALSE))</f>
        <v>AFERS PROPIS</v>
      </c>
      <c r="E731" s="117" t="s">
        <v>680</v>
      </c>
      <c r="F731" s="95"/>
      <c r="G731" s="96" t="str">
        <f>IF(E731="","",VLOOKUP(E731,[1]PROJECTES!$C$14:$G$5000,4,FALSE))</f>
        <v>OB</v>
      </c>
      <c r="H731" s="118" t="s">
        <v>21</v>
      </c>
      <c r="I731" s="97" t="str">
        <f>IF(H731="","",VLOOKUP(H731,BD!B$2:C$16,2,FALSE))</f>
        <v>P</v>
      </c>
      <c r="J731" s="98">
        <v>43500</v>
      </c>
      <c r="K731" s="135">
        <f t="shared" si="24"/>
        <v>6</v>
      </c>
      <c r="L731" s="99">
        <f t="shared" ca="1" si="25"/>
        <v>210</v>
      </c>
      <c r="M731" s="93">
        <f>IF(E731="","",VLOOKUP(E731,[1]PROJECTES!$C$14:$Z$5000,21,FALSE))</f>
        <v>43830</v>
      </c>
      <c r="N731" s="100">
        <v>1</v>
      </c>
      <c r="O731" s="72" t="s">
        <v>229</v>
      </c>
      <c r="P731" s="101">
        <v>50</v>
      </c>
      <c r="Q731" s="132"/>
      <c r="R731" s="131" t="s">
        <v>682</v>
      </c>
      <c r="S731" s="91"/>
    </row>
    <row r="732" spans="1:19" s="104" customFormat="1" ht="12.75" customHeight="1" x14ac:dyDescent="0.25">
      <c r="A732" s="121" t="s">
        <v>21</v>
      </c>
      <c r="B732" s="92" t="str">
        <f>IF(E732="","",VLOOKUP(E732,[1]PROJECTES!$C$14:$G$5000,2,FALSE))</f>
        <v>SITEL</v>
      </c>
      <c r="C732" s="121" t="s">
        <v>337</v>
      </c>
      <c r="D732" s="93" t="str">
        <f>IF(E732="","",VLOOKUP(E732,[1]PROJECTES!$C$14:$G$5000,5,FALSE))</f>
        <v>TD MASTER S.E. PINA v1.0</v>
      </c>
      <c r="E732" s="117">
        <v>5047</v>
      </c>
      <c r="F732" s="95"/>
      <c r="G732" s="96" t="str">
        <f>IF(E732="","",VLOOKUP(E732,[1]PROJECTES!$C$14:$G$5000,4,FALSE))</f>
        <v>OB</v>
      </c>
      <c r="H732" s="118" t="s">
        <v>595</v>
      </c>
      <c r="I732" s="97" t="str">
        <f>IF(H732="","",VLOOKUP(H732,BD!B$2:C$16,2,FALSE))</f>
        <v>E</v>
      </c>
      <c r="J732" s="98">
        <v>43500</v>
      </c>
      <c r="K732" s="135">
        <f t="shared" si="24"/>
        <v>6</v>
      </c>
      <c r="L732" s="99">
        <f t="shared" ca="1" si="25"/>
        <v>-124</v>
      </c>
      <c r="M732" s="93">
        <f>IF(E732="","",VLOOKUP(E732,[1]PROJECTES!$C$14:$Z$5000,21,FALSE))</f>
        <v>43496</v>
      </c>
      <c r="N732" s="100">
        <v>4</v>
      </c>
      <c r="O732" s="72" t="s">
        <v>229</v>
      </c>
      <c r="P732" s="101">
        <v>0</v>
      </c>
      <c r="Q732" s="132" t="s">
        <v>51</v>
      </c>
      <c r="R732" s="131" t="s">
        <v>51</v>
      </c>
      <c r="S732" s="91"/>
    </row>
    <row r="733" spans="1:19" s="104" customFormat="1" ht="12.75" customHeight="1" x14ac:dyDescent="0.25">
      <c r="A733" s="121" t="s">
        <v>21</v>
      </c>
      <c r="B733" s="92" t="str">
        <f>IF(E733="","",VLOOKUP(E733,[1]PROJECTES!$C$14:$G$5000,2,FALSE))</f>
        <v>MANGRA</v>
      </c>
      <c r="C733" s="121" t="s">
        <v>136</v>
      </c>
      <c r="D733" s="93" t="str">
        <f>IF(E733="","",VLOOKUP(E733,[1]PROJECTES!$C$14:$G$5000,5,FALSE))</f>
        <v>26 x PLACA INTERFACE MIPS-300N v1.2</v>
      </c>
      <c r="E733" s="117">
        <v>4918</v>
      </c>
      <c r="F733" s="95"/>
      <c r="G733" s="96" t="str">
        <f>IF(E733="","",VLOOKUP(E733,[1]PROJECTES!$C$14:$G$5000,4,FALSE))</f>
        <v>TA</v>
      </c>
      <c r="H733" s="118" t="s">
        <v>21</v>
      </c>
      <c r="I733" s="97" t="str">
        <f>IF(H733="","",VLOOKUP(H733,BD!B$2:C$16,2,FALSE))</f>
        <v>P</v>
      </c>
      <c r="J733" s="98">
        <v>43500</v>
      </c>
      <c r="K733" s="135">
        <f t="shared" si="24"/>
        <v>6</v>
      </c>
      <c r="L733" s="99" t="str">
        <f t="shared" ca="1" si="25"/>
        <v>-</v>
      </c>
      <c r="M733" s="93">
        <f>IF(E733="","",VLOOKUP(E733,[1]PROJECTES!$C$14:$Z$5000,21,FALSE))</f>
        <v>43507</v>
      </c>
      <c r="N733" s="100">
        <v>0</v>
      </c>
      <c r="O733" s="72" t="s">
        <v>229</v>
      </c>
      <c r="P733" s="101">
        <v>30</v>
      </c>
      <c r="Q733" s="132" t="s">
        <v>51</v>
      </c>
      <c r="R733" s="102" t="s">
        <v>685</v>
      </c>
      <c r="S733" s="91"/>
    </row>
    <row r="734" spans="1:19" s="104" customFormat="1" ht="12.75" customHeight="1" x14ac:dyDescent="0.25">
      <c r="A734" s="121" t="s">
        <v>47</v>
      </c>
      <c r="B734" s="92" t="str">
        <f>IF(E734="","",VLOOKUP(E734,[1]PROJECTES!$C$14:$G$5000,2,FALSE))</f>
        <v>SERGAR</v>
      </c>
      <c r="C734" s="121" t="s">
        <v>178</v>
      </c>
      <c r="D734" s="93" t="str">
        <f>IF(E734="","",VLOOKUP(E734,[1]PROJECTES!$C$14:$G$5000,5,FALSE))</f>
        <v>CC SCADA TEDIS.Net SERVILIANO v2.0</v>
      </c>
      <c r="E734" s="117">
        <v>5004</v>
      </c>
      <c r="F734" s="95"/>
      <c r="G734" s="96" t="str">
        <f>IF(E734="","",VLOOKUP(E734,[1]PROJECTES!$C$14:$G$5000,4,FALSE))</f>
        <v>TA</v>
      </c>
      <c r="H734" s="118" t="s">
        <v>47</v>
      </c>
      <c r="I734" s="97" t="str">
        <f>IF(H734="","",VLOOKUP(H734,BD!B$2:C$16,2,FALSE))</f>
        <v>E</v>
      </c>
      <c r="J734" s="98">
        <v>43500</v>
      </c>
      <c r="K734" s="135">
        <f t="shared" si="24"/>
        <v>6</v>
      </c>
      <c r="L734" s="99" t="str">
        <f t="shared" ca="1" si="25"/>
        <v>-</v>
      </c>
      <c r="M734" s="93">
        <f>IF(E734="","",VLOOKUP(E734,[1]PROJECTES!$C$14:$Z$5000,21,FALSE))</f>
        <v>43536</v>
      </c>
      <c r="N734" s="100">
        <v>3</v>
      </c>
      <c r="O734" s="72" t="s">
        <v>229</v>
      </c>
      <c r="P734" s="101">
        <v>0</v>
      </c>
      <c r="Q734" s="132" t="s">
        <v>59</v>
      </c>
      <c r="R734" s="131" t="s">
        <v>696</v>
      </c>
      <c r="S734" s="91"/>
    </row>
    <row r="735" spans="1:19" s="104" customFormat="1" ht="12.75" customHeight="1" x14ac:dyDescent="0.25">
      <c r="A735" s="121" t="s">
        <v>47</v>
      </c>
      <c r="B735" s="92" t="str">
        <f>IF(E735="","",VLOOKUP(E735,[1]PROJECTES!$C$14:$G$5000,2,FALSE))</f>
        <v>SITEL</v>
      </c>
      <c r="C735" s="121" t="s">
        <v>181</v>
      </c>
      <c r="D735" s="93" t="str">
        <f>IF(E735="","",VLOOKUP(E735,[1]PROJECTES!$C$14:$G$5000,5,FALSE))</f>
        <v>Manteniment correctiu SW TEDIS.Net PrimeService v1.47</v>
      </c>
      <c r="E735" s="117" t="s">
        <v>694</v>
      </c>
      <c r="F735" s="95"/>
      <c r="G735" s="96" t="str">
        <f>IF(E735="","",VLOOKUP(E735,[1]PROJECTES!$C$14:$G$5000,4,FALSE))</f>
        <v>OB</v>
      </c>
      <c r="H735" s="118" t="s">
        <v>47</v>
      </c>
      <c r="I735" s="97" t="str">
        <f>IF(H735="","",VLOOKUP(H735,BD!B$2:C$16,2,FALSE))</f>
        <v>E</v>
      </c>
      <c r="J735" s="98">
        <v>43500</v>
      </c>
      <c r="K735" s="135">
        <f t="shared" si="24"/>
        <v>6</v>
      </c>
      <c r="L735" s="99">
        <f t="shared" ca="1" si="25"/>
        <v>210</v>
      </c>
      <c r="M735" s="93">
        <f>IF(E735="","",VLOOKUP(E735,[1]PROJECTES!$C$14:$Z$5000,21,FALSE))</f>
        <v>43830</v>
      </c>
      <c r="N735" s="100">
        <v>4</v>
      </c>
      <c r="O735" s="72" t="s">
        <v>229</v>
      </c>
      <c r="P735" s="101">
        <v>30</v>
      </c>
      <c r="Q735" s="132" t="s">
        <v>43</v>
      </c>
      <c r="R735" s="131" t="s">
        <v>695</v>
      </c>
      <c r="S735" s="91"/>
    </row>
    <row r="736" spans="1:19" s="104" customFormat="1" ht="12.75" customHeight="1" x14ac:dyDescent="0.25">
      <c r="A736" s="121" t="s">
        <v>17</v>
      </c>
      <c r="B736" s="92" t="str">
        <f>IF(E736="","",VLOOKUP(E736,[1]PROJECTES!$C$14:$G$5000,2,FALSE))</f>
        <v>DELGIC</v>
      </c>
      <c r="C736" s="121" t="s">
        <v>341</v>
      </c>
      <c r="D736" s="93" t="str">
        <f>IF(E736="","",VLOOKUP(E736,[1]PROJECTES!$C$14:$G$5000,5,FALSE))</f>
        <v>CC SCADA TEDIS.Net DELGICHI v1.0</v>
      </c>
      <c r="E736" s="117">
        <v>5057</v>
      </c>
      <c r="F736" s="95"/>
      <c r="G736" s="96" t="str">
        <f>IF(E736="","",VLOOKUP(E736,[1]PROJECTES!$C$14:$G$5000,4,FALSE))</f>
        <v>OB</v>
      </c>
      <c r="H736" s="118" t="s">
        <v>17</v>
      </c>
      <c r="I736" s="97" t="str">
        <f>IF(H736="","",VLOOKUP(H736,BD!B$2:C$16,2,FALSE))</f>
        <v>E</v>
      </c>
      <c r="J736" s="98">
        <v>43594</v>
      </c>
      <c r="K736" s="135">
        <f t="shared" si="24"/>
        <v>19</v>
      </c>
      <c r="L736" s="99">
        <f t="shared" ca="1" si="25"/>
        <v>-124</v>
      </c>
      <c r="M736" s="93">
        <f>IF(E736="","",VLOOKUP(E736,[1]PROJECTES!$C$14:$Z$5000,21,FALSE))</f>
        <v>43496</v>
      </c>
      <c r="N736" s="100"/>
      <c r="O736" s="72" t="s">
        <v>229</v>
      </c>
      <c r="P736" s="101">
        <v>15</v>
      </c>
      <c r="Q736" s="132" t="s">
        <v>59</v>
      </c>
      <c r="R736" s="168" t="s">
        <v>1753</v>
      </c>
      <c r="S736" s="91"/>
    </row>
    <row r="737" spans="1:19" s="104" customFormat="1" ht="12.75" customHeight="1" x14ac:dyDescent="0.25">
      <c r="A737" s="121" t="s">
        <v>17</v>
      </c>
      <c r="B737" s="92" t="str">
        <f>IF(E737="","",VLOOKUP(E737,[1]PROJECTES!$C$14:$G$5000,2,FALSE))</f>
        <v>DIELES</v>
      </c>
      <c r="C737" s="121" t="s">
        <v>271</v>
      </c>
      <c r="D737" s="93" t="str">
        <f>IF(E737="","",VLOOKUP(E737,[1]PROJECTES!$C$14:$G$5000,5,FALSE))</f>
        <v>RTU CT-2 DIELESUR v1.0</v>
      </c>
      <c r="E737" s="117">
        <v>4494</v>
      </c>
      <c r="F737" s="95"/>
      <c r="G737" s="96" t="str">
        <f>IF(E737="","",VLOOKUP(E737,[1]PROJECTES!$C$14:$G$5000,4,FALSE))</f>
        <v>OB</v>
      </c>
      <c r="H737" s="118" t="s">
        <v>17</v>
      </c>
      <c r="I737" s="97" t="str">
        <f>IF(H737="","",VLOOKUP(H737,BD!B$2:C$16,2,FALSE))</f>
        <v>E</v>
      </c>
      <c r="J737" s="98">
        <v>43468</v>
      </c>
      <c r="K737" s="135">
        <f t="shared" si="24"/>
        <v>1</v>
      </c>
      <c r="L737" s="99">
        <f t="shared" ca="1" si="25"/>
        <v>-431</v>
      </c>
      <c r="M737" s="93">
        <f>IF(E737="","",VLOOKUP(E737,[1]PROJECTES!$C$14:$Z$5000,21,FALSE))</f>
        <v>43189</v>
      </c>
      <c r="N737" s="100">
        <v>2</v>
      </c>
      <c r="O737" s="72" t="s">
        <v>229</v>
      </c>
      <c r="P737" s="101">
        <v>0</v>
      </c>
      <c r="Q737" s="180" t="s">
        <v>32</v>
      </c>
      <c r="R737" s="125" t="s">
        <v>292</v>
      </c>
      <c r="S737" s="108"/>
    </row>
    <row r="738" spans="1:19" s="104" customFormat="1" ht="12.75" customHeight="1" x14ac:dyDescent="0.25">
      <c r="A738" s="121" t="s">
        <v>17</v>
      </c>
      <c r="B738" s="92" t="str">
        <f>IF(E738="","",VLOOKUP(E738,[1]PROJECTES!$C$14:$G$5000,2,FALSE))</f>
        <v>DIELES</v>
      </c>
      <c r="C738" s="121" t="s">
        <v>271</v>
      </c>
      <c r="D738" s="93" t="str">
        <f>IF(E738="","",VLOOKUP(E738,[1]PROJECTES!$C$14:$G$5000,5,FALSE))</f>
        <v>RTU CT-3 DIELESUR v1.0</v>
      </c>
      <c r="E738" s="94">
        <v>4495</v>
      </c>
      <c r="F738" s="95"/>
      <c r="G738" s="96" t="str">
        <f>IF(E738="","",VLOOKUP(E738,[1]PROJECTES!$C$14:$G$5000,4,FALSE))</f>
        <v>OB</v>
      </c>
      <c r="H738" s="118" t="s">
        <v>17</v>
      </c>
      <c r="I738" s="97" t="str">
        <f>IF(H738="","",VLOOKUP(H738,BD!B$2:C$16,2,FALSE))</f>
        <v>E</v>
      </c>
      <c r="J738" s="98">
        <v>43468</v>
      </c>
      <c r="K738" s="135">
        <f t="shared" si="24"/>
        <v>1</v>
      </c>
      <c r="L738" s="99">
        <f t="shared" ca="1" si="25"/>
        <v>-431</v>
      </c>
      <c r="M738" s="93">
        <f>IF(E738="","",VLOOKUP(E738,[1]PROJECTES!$C$14:$Z$5000,21,FALSE))</f>
        <v>43189</v>
      </c>
      <c r="N738" s="100">
        <v>1</v>
      </c>
      <c r="O738" s="72" t="s">
        <v>229</v>
      </c>
      <c r="P738" s="101">
        <v>15</v>
      </c>
      <c r="Q738" s="119" t="s">
        <v>32</v>
      </c>
      <c r="R738" s="120" t="s">
        <v>293</v>
      </c>
      <c r="S738" s="121"/>
    </row>
    <row r="739" spans="1:19" s="104" customFormat="1" ht="12.75" customHeight="1" x14ac:dyDescent="0.25">
      <c r="A739" s="121" t="s">
        <v>17</v>
      </c>
      <c r="B739" s="92" t="str">
        <f>IF(E739="","",VLOOKUP(E739,[1]PROJECTES!$C$14:$G$5000,2,FALSE))</f>
        <v>DIELES</v>
      </c>
      <c r="C739" s="121" t="s">
        <v>271</v>
      </c>
      <c r="D739" s="93" t="str">
        <f>IF(E739="","",VLOOKUP(E739,[1]PROJECTES!$C$14:$G$5000,5,FALSE))</f>
        <v>RTU CT-4 DIELESUR v1.0</v>
      </c>
      <c r="E739" s="94">
        <v>4496</v>
      </c>
      <c r="F739" s="95"/>
      <c r="G739" s="96" t="str">
        <f>IF(E739="","",VLOOKUP(E739,[1]PROJECTES!$C$14:$G$5000,4,FALSE))</f>
        <v>OB</v>
      </c>
      <c r="H739" s="118" t="s">
        <v>17</v>
      </c>
      <c r="I739" s="97" t="str">
        <f>IF(H739="","",VLOOKUP(H739,BD!B$2:C$16,2,FALSE))</f>
        <v>E</v>
      </c>
      <c r="J739" s="98">
        <v>43468</v>
      </c>
      <c r="K739" s="135">
        <f t="shared" si="24"/>
        <v>1</v>
      </c>
      <c r="L739" s="99">
        <f t="shared" ca="1" si="25"/>
        <v>-431</v>
      </c>
      <c r="M739" s="93">
        <f>IF(E739="","",VLOOKUP(E739,[1]PROJECTES!$C$14:$Z$5000,21,FALSE))</f>
        <v>43189</v>
      </c>
      <c r="N739" s="100">
        <v>1</v>
      </c>
      <c r="O739" s="72" t="s">
        <v>229</v>
      </c>
      <c r="P739" s="101">
        <v>15</v>
      </c>
      <c r="Q739" s="132" t="s">
        <v>32</v>
      </c>
      <c r="R739" s="4" t="s">
        <v>294</v>
      </c>
      <c r="S739" s="121"/>
    </row>
    <row r="740" spans="1:19" s="104" customFormat="1" ht="12.75" customHeight="1" x14ac:dyDescent="0.25">
      <c r="A740" s="121" t="s">
        <v>17</v>
      </c>
      <c r="B740" s="92" t="str">
        <f>IF(E740="","",VLOOKUP(E740,[1]PROJECTES!$C$14:$G$5000,2,FALSE))</f>
        <v>DIELES</v>
      </c>
      <c r="C740" s="121" t="s">
        <v>271</v>
      </c>
      <c r="D740" s="93" t="str">
        <f>IF(E740="","",VLOOKUP(E740,[1]PROJECTES!$C$14:$G$5000,5,FALSE))</f>
        <v>RTU CT-3 DIELESUR v1.0</v>
      </c>
      <c r="E740" s="117">
        <v>4495</v>
      </c>
      <c r="F740" s="95"/>
      <c r="G740" s="96" t="str">
        <f>IF(E740="","",VLOOKUP(E740,[1]PROJECTES!$C$14:$G$5000,4,FALSE))</f>
        <v>OB</v>
      </c>
      <c r="H740" s="118" t="s">
        <v>17</v>
      </c>
      <c r="I740" s="97" t="str">
        <f>IF(H740="","",VLOOKUP(H740,BD!B$2:C$16,2,FALSE))</f>
        <v>E</v>
      </c>
      <c r="J740" s="123">
        <v>43469</v>
      </c>
      <c r="K740" s="135">
        <f t="shared" si="24"/>
        <v>1</v>
      </c>
      <c r="L740" s="99">
        <f t="shared" ca="1" si="25"/>
        <v>-431</v>
      </c>
      <c r="M740" s="93">
        <f>IF(E740="","",VLOOKUP(E740,[1]PROJECTES!$C$14:$Z$5000,21,FALSE))</f>
        <v>43189</v>
      </c>
      <c r="N740" s="100">
        <v>0</v>
      </c>
      <c r="O740" s="122" t="s">
        <v>229</v>
      </c>
      <c r="P740" s="101">
        <v>45</v>
      </c>
      <c r="Q740" s="119" t="s">
        <v>32</v>
      </c>
      <c r="R740" s="125" t="s">
        <v>293</v>
      </c>
      <c r="S740" s="108"/>
    </row>
    <row r="741" spans="1:19" s="104" customFormat="1" ht="12.75" customHeight="1" x14ac:dyDescent="0.25">
      <c r="A741" s="121" t="s">
        <v>17</v>
      </c>
      <c r="B741" s="92" t="str">
        <f>IF(E741="","",VLOOKUP(E741,[1]PROJECTES!$C$14:$G$5000,2,FALSE))</f>
        <v>DIELES</v>
      </c>
      <c r="C741" s="121" t="s">
        <v>271</v>
      </c>
      <c r="D741" s="93" t="str">
        <f>IF(E741="","",VLOOKUP(E741,[1]PROJECTES!$C$14:$G$5000,5,FALSE))</f>
        <v>RTU CT-4 DIELESUR v1.0</v>
      </c>
      <c r="E741" s="117">
        <v>4496</v>
      </c>
      <c r="F741" s="95"/>
      <c r="G741" s="96" t="str">
        <f>IF(E741="","",VLOOKUP(E741,[1]PROJECTES!$C$14:$G$5000,4,FALSE))</f>
        <v>OB</v>
      </c>
      <c r="H741" s="118" t="s">
        <v>17</v>
      </c>
      <c r="I741" s="97" t="str">
        <f>IF(H741="","",VLOOKUP(H741,BD!B$2:C$16,2,FALSE))</f>
        <v>E</v>
      </c>
      <c r="J741" s="123">
        <v>43469</v>
      </c>
      <c r="K741" s="135">
        <f t="shared" si="24"/>
        <v>1</v>
      </c>
      <c r="L741" s="99">
        <f t="shared" ca="1" si="25"/>
        <v>-431</v>
      </c>
      <c r="M741" s="93">
        <f>IF(E741="","",VLOOKUP(E741,[1]PROJECTES!$C$14:$Z$5000,21,FALSE))</f>
        <v>43189</v>
      </c>
      <c r="N741" s="100">
        <v>1</v>
      </c>
      <c r="O741" s="72" t="s">
        <v>229</v>
      </c>
      <c r="P741" s="101">
        <v>0</v>
      </c>
      <c r="Q741" s="119" t="s">
        <v>32</v>
      </c>
      <c r="R741" s="125" t="s">
        <v>294</v>
      </c>
      <c r="S741" s="108"/>
    </row>
    <row r="742" spans="1:19" s="104" customFormat="1" ht="12.75" customHeight="1" x14ac:dyDescent="0.25">
      <c r="A742" s="121" t="s">
        <v>17</v>
      </c>
      <c r="B742" s="92" t="str">
        <f>IF(E742="","",VLOOKUP(E742,[1]PROJECTES!$C$14:$G$5000,2,FALSE))</f>
        <v>DIELES</v>
      </c>
      <c r="C742" s="121" t="s">
        <v>271</v>
      </c>
      <c r="D742" s="93" t="str">
        <f>IF(E742="","",VLOOKUP(E742,[1]PROJECTES!$C$14:$G$5000,5,FALSE))</f>
        <v>RTU CT-1 FUENTE NUEVA v1.0</v>
      </c>
      <c r="E742" s="117">
        <v>4493</v>
      </c>
      <c r="F742" s="95"/>
      <c r="G742" s="96" t="str">
        <f>IF(E742="","",VLOOKUP(E742,[1]PROJECTES!$C$14:$G$5000,4,FALSE))</f>
        <v>TA</v>
      </c>
      <c r="H742" s="118" t="s">
        <v>17</v>
      </c>
      <c r="I742" s="97" t="str">
        <f>IF(H742="","",VLOOKUP(H742,BD!B$2:C$16,2,FALSE))</f>
        <v>E</v>
      </c>
      <c r="J742" s="123">
        <v>43469</v>
      </c>
      <c r="K742" s="135">
        <f t="shared" si="24"/>
        <v>1</v>
      </c>
      <c r="L742" s="99" t="str">
        <f t="shared" ca="1" si="25"/>
        <v>-</v>
      </c>
      <c r="M742" s="93">
        <f>IF(E742="","",VLOOKUP(E742,[1]PROJECTES!$C$14:$Z$5000,21,FALSE))</f>
        <v>43453</v>
      </c>
      <c r="N742" s="100">
        <v>0</v>
      </c>
      <c r="O742" s="72" t="s">
        <v>229</v>
      </c>
      <c r="P742" s="101">
        <v>10</v>
      </c>
      <c r="Q742" s="119" t="s">
        <v>19</v>
      </c>
      <c r="R742" s="125" t="s">
        <v>299</v>
      </c>
      <c r="S742" s="108"/>
    </row>
    <row r="743" spans="1:19" s="104" customFormat="1" ht="12.75" customHeight="1" x14ac:dyDescent="0.25">
      <c r="A743" s="121" t="s">
        <v>17</v>
      </c>
      <c r="B743" s="92" t="str">
        <f>IF(E743="","",VLOOKUP(E743,[1]PROJECTES!$C$14:$G$5000,2,FALSE))</f>
        <v>ORMAZA</v>
      </c>
      <c r="C743" s="121" t="s">
        <v>197</v>
      </c>
      <c r="D743" s="93" t="str">
        <f>IF(E743="","",VLOOKUP(E743,[1]PROJECTES!$C$14:$G$5000,5,FALSE))</f>
        <v>CC SCADA TEDIS.Net VALL HEBRON v4,0</v>
      </c>
      <c r="E743" s="117">
        <v>4821</v>
      </c>
      <c r="F743" s="95"/>
      <c r="G743" s="96" t="str">
        <f>IF(E743="","",VLOOKUP(E743,[1]PROJECTES!$C$14:$G$5000,4,FALSE))</f>
        <v>OB</v>
      </c>
      <c r="H743" s="118" t="s">
        <v>24</v>
      </c>
      <c r="I743" s="97" t="str">
        <f>IF(H743="","",VLOOKUP(H743,BD!B$2:C$16,2,FALSE))</f>
        <v>E</v>
      </c>
      <c r="J743" s="98">
        <v>43500</v>
      </c>
      <c r="K743" s="135">
        <f t="shared" si="24"/>
        <v>6</v>
      </c>
      <c r="L743" s="99">
        <f t="shared" ca="1" si="25"/>
        <v>-308</v>
      </c>
      <c r="M743" s="93">
        <f>IF(E743="","",VLOOKUP(E743,[1]PROJECTES!$C$14:$Z$5000,21,FALSE))</f>
        <v>43312</v>
      </c>
      <c r="N743" s="100">
        <v>1</v>
      </c>
      <c r="O743" s="72" t="s">
        <v>229</v>
      </c>
      <c r="P743" s="101">
        <v>30</v>
      </c>
      <c r="Q743" s="132" t="s">
        <v>59</v>
      </c>
      <c r="R743" s="131" t="s">
        <v>734</v>
      </c>
      <c r="S743" s="91"/>
    </row>
    <row r="744" spans="1:19" s="104" customFormat="1" ht="12.75" customHeight="1" x14ac:dyDescent="0.25">
      <c r="A744" s="121" t="s">
        <v>12</v>
      </c>
      <c r="B744" s="92" t="str">
        <f>IF(E744="","",VLOOKUP(E744,[1]PROJECTES!$C$14:$G$5000,2,FALSE))</f>
        <v>SITEL</v>
      </c>
      <c r="C744" s="121" t="s">
        <v>181</v>
      </c>
      <c r="D744" s="93" t="str">
        <f>IF(E744="","",VLOOKUP(E744,[1]PROJECTES!$C$14:$G$5000,5,FALSE))</f>
        <v>Manteniment correctiu SW TEDIS.Net SystemTerminal v1.47</v>
      </c>
      <c r="E744" s="117" t="s">
        <v>895</v>
      </c>
      <c r="F744" s="95"/>
      <c r="G744" s="96" t="str">
        <f>IF(E744="","",VLOOKUP(E744,[1]PROJECTES!$C$14:$G$5000,4,FALSE))</f>
        <v>OB</v>
      </c>
      <c r="H744" s="118" t="s">
        <v>24</v>
      </c>
      <c r="I744" s="97" t="str">
        <f>IF(H744="","",VLOOKUP(H744,BD!B$2:C$16,2,FALSE))</f>
        <v>E</v>
      </c>
      <c r="J744" s="98">
        <v>43500</v>
      </c>
      <c r="K744" s="135">
        <f t="shared" si="24"/>
        <v>6</v>
      </c>
      <c r="L744" s="99">
        <f t="shared" ca="1" si="25"/>
        <v>210</v>
      </c>
      <c r="M744" s="93">
        <f>IF(E744="","",VLOOKUP(E744,[1]PROJECTES!$C$14:$Z$5000,21,FALSE))</f>
        <v>43830</v>
      </c>
      <c r="N744" s="100">
        <v>2</v>
      </c>
      <c r="O744" s="72" t="s">
        <v>229</v>
      </c>
      <c r="P744" s="101">
        <v>30</v>
      </c>
      <c r="Q744" s="132" t="s">
        <v>43</v>
      </c>
      <c r="R744" s="131" t="s">
        <v>735</v>
      </c>
      <c r="S744" s="91"/>
    </row>
    <row r="745" spans="1:19" s="104" customFormat="1" ht="12.75" customHeight="1" x14ac:dyDescent="0.25">
      <c r="A745" s="121" t="s">
        <v>24</v>
      </c>
      <c r="B745" s="92" t="str">
        <f>IF(E745="","",VLOOKUP(E745,[1]PROJECTES!$C$14:$G$5000,2,FALSE))</f>
        <v>SITEL</v>
      </c>
      <c r="C745" s="121" t="s">
        <v>181</v>
      </c>
      <c r="D745" s="93" t="str">
        <f>IF(E745="","",VLOOKUP(E745,[1]PROJECTES!$C$14:$G$5000,5,FALSE))</f>
        <v>DESENVOLUPAMENT FW CAP-PRX v9.0</v>
      </c>
      <c r="E745" s="117" t="s">
        <v>1451</v>
      </c>
      <c r="F745" s="95"/>
      <c r="G745" s="96" t="str">
        <f>IF(E745="","",VLOOKUP(E745,[1]PROJECTES!$C$14:$G$5000,4,FALSE))</f>
        <v>OB</v>
      </c>
      <c r="H745" s="118" t="s">
        <v>24</v>
      </c>
      <c r="I745" s="97" t="str">
        <f>IF(H745="","",VLOOKUP(H745,BD!B$2:C$16,2,FALSE))</f>
        <v>E</v>
      </c>
      <c r="J745" s="98">
        <v>43500</v>
      </c>
      <c r="K745" s="135">
        <f t="shared" si="24"/>
        <v>6</v>
      </c>
      <c r="L745" s="99">
        <f t="shared" ca="1" si="25"/>
        <v>-67</v>
      </c>
      <c r="M745" s="93">
        <f>IF(E745="","",VLOOKUP(E745,[1]PROJECTES!$C$14:$Z$5000,21,FALSE))</f>
        <v>43553</v>
      </c>
      <c r="N745" s="100">
        <v>4</v>
      </c>
      <c r="O745" s="72" t="s">
        <v>229</v>
      </c>
      <c r="P745" s="101">
        <v>0</v>
      </c>
      <c r="Q745" s="132" t="s">
        <v>23</v>
      </c>
      <c r="R745" s="131" t="s">
        <v>736</v>
      </c>
      <c r="S745" s="91"/>
    </row>
    <row r="746" spans="1:19" s="104" customFormat="1" ht="12.75" customHeight="1" x14ac:dyDescent="0.25">
      <c r="A746" s="121" t="s">
        <v>35</v>
      </c>
      <c r="B746" s="92" t="str">
        <f>IF(E746="","",VLOOKUP(E746,[1]PROJECTES!$C$14:$G$5000,2,FALSE))</f>
        <v>SITEL</v>
      </c>
      <c r="C746" s="121" t="s">
        <v>181</v>
      </c>
      <c r="D746" s="93" t="str">
        <f>IF(E746="","",VLOOKUP(E746,[1]PROJECTES!$C$14:$G$5000,5,FALSE))</f>
        <v>INCAPACITAT LABORAL TRANSITORIA</v>
      </c>
      <c r="E746" s="117" t="s">
        <v>794</v>
      </c>
      <c r="F746" s="95"/>
      <c r="G746" s="96" t="str">
        <f>IF(E746="","",VLOOKUP(E746,[1]PROJECTES!$C$14:$G$5000,4,FALSE))</f>
        <v>OB</v>
      </c>
      <c r="H746" s="118" t="s">
        <v>35</v>
      </c>
      <c r="I746" s="97" t="str">
        <f>IF(H746="","",VLOOKUP(H746,BD!B$2:C$16,2,FALSE))</f>
        <v>E</v>
      </c>
      <c r="J746" s="98">
        <v>43500</v>
      </c>
      <c r="K746" s="135">
        <f t="shared" si="24"/>
        <v>6</v>
      </c>
      <c r="L746" s="99">
        <f t="shared" ca="1" si="25"/>
        <v>210</v>
      </c>
      <c r="M746" s="93">
        <f>IF(E746="","",VLOOKUP(E746,[1]PROJECTES!$C$14:$Z$5000,21,FALSE))</f>
        <v>43830</v>
      </c>
      <c r="N746" s="100">
        <v>8</v>
      </c>
      <c r="O746" s="72" t="s">
        <v>229</v>
      </c>
      <c r="P746" s="101">
        <v>0</v>
      </c>
      <c r="Q746" s="132" t="s">
        <v>360</v>
      </c>
      <c r="R746" s="102"/>
      <c r="S746" s="91"/>
    </row>
    <row r="747" spans="1:19" s="104" customFormat="1" ht="12.75" customHeight="1" x14ac:dyDescent="0.25">
      <c r="A747" s="121" t="s">
        <v>47</v>
      </c>
      <c r="B747" s="92" t="str">
        <f>IF(E747="","",VLOOKUP(E747,[1]PROJECTES!$C$14:$G$5000,2,FALSE))</f>
        <v>INPPOZ</v>
      </c>
      <c r="C747" s="121" t="s">
        <v>149</v>
      </c>
      <c r="D747" s="93" t="str">
        <f>IF(E747="","",VLOOKUP(E747,[1]PROJECTES!$C$14:$G$5000,5,FALSE))</f>
        <v>MANTENIMENT SW SCADA TEDIS.Net INPECUARIAS 01/01/2.019 - 31/12/2.019</v>
      </c>
      <c r="E747" s="117">
        <v>5072</v>
      </c>
      <c r="F747" s="95"/>
      <c r="G747" s="96" t="str">
        <f>IF(E747="","",VLOOKUP(E747,[1]PROJECTES!$C$14:$G$5000,4,FALSE))</f>
        <v>OB</v>
      </c>
      <c r="H747" s="118" t="s">
        <v>47</v>
      </c>
      <c r="I747" s="97" t="str">
        <f>IF(H747="","",VLOOKUP(H747,BD!B$2:C$16,2,FALSE))</f>
        <v>E</v>
      </c>
      <c r="J747" s="98">
        <v>43500</v>
      </c>
      <c r="K747" s="135">
        <f t="shared" si="24"/>
        <v>6</v>
      </c>
      <c r="L747" s="99">
        <f t="shared" ca="1" si="25"/>
        <v>210</v>
      </c>
      <c r="M747" s="93">
        <f>IF(E747="","",VLOOKUP(E747,[1]PROJECTES!$C$14:$Z$5000,21,FALSE))</f>
        <v>43830</v>
      </c>
      <c r="N747" s="100">
        <v>0</v>
      </c>
      <c r="O747" s="72" t="s">
        <v>229</v>
      </c>
      <c r="P747" s="101">
        <v>30</v>
      </c>
      <c r="Q747" s="132" t="s">
        <v>59</v>
      </c>
      <c r="R747" s="131" t="s">
        <v>1185</v>
      </c>
      <c r="S747" s="91"/>
    </row>
    <row r="748" spans="1:19" s="104" customFormat="1" ht="12.75" customHeight="1" x14ac:dyDescent="0.25">
      <c r="A748" s="121" t="s">
        <v>21</v>
      </c>
      <c r="B748" s="92" t="str">
        <f>IF(E748="","",VLOOKUP(E748,[1]PROJECTES!$C$14:$G$5000,2,FALSE))</f>
        <v>SITEL</v>
      </c>
      <c r="C748" s="121" t="s">
        <v>337</v>
      </c>
      <c r="D748" s="93" t="str">
        <f>IF(E748="","",VLOOKUP(E748,[1]PROJECTES!$C$14:$G$5000,5,FALSE))</f>
        <v>TD MASTER S.E. PINA v1.0</v>
      </c>
      <c r="E748" s="117">
        <v>5047</v>
      </c>
      <c r="F748" s="95"/>
      <c r="G748" s="96" t="str">
        <f>IF(E748="","",VLOOKUP(E748,[1]PROJECTES!$C$14:$G$5000,4,FALSE))</f>
        <v>OB</v>
      </c>
      <c r="H748" s="118" t="s">
        <v>595</v>
      </c>
      <c r="I748" s="97" t="str">
        <f>IF(H748="","",VLOOKUP(H748,BD!B$2:C$16,2,FALSE))</f>
        <v>E</v>
      </c>
      <c r="J748" s="98">
        <v>43501</v>
      </c>
      <c r="K748" s="135">
        <f t="shared" si="24"/>
        <v>6</v>
      </c>
      <c r="L748" s="99">
        <f t="shared" ca="1" si="25"/>
        <v>-124</v>
      </c>
      <c r="M748" s="93">
        <f>IF(E748="","",VLOOKUP(E748,[1]PROJECTES!$C$14:$Z$5000,21,FALSE))</f>
        <v>43496</v>
      </c>
      <c r="N748" s="100">
        <v>4</v>
      </c>
      <c r="O748" s="72" t="s">
        <v>229</v>
      </c>
      <c r="P748" s="101">
        <v>0</v>
      </c>
      <c r="Q748" s="132" t="s">
        <v>51</v>
      </c>
      <c r="R748" s="131" t="s">
        <v>51</v>
      </c>
      <c r="S748" s="91"/>
    </row>
    <row r="749" spans="1:19" s="104" customFormat="1" ht="12.75" customHeight="1" x14ac:dyDescent="0.25">
      <c r="A749" s="121" t="s">
        <v>21</v>
      </c>
      <c r="B749" s="92" t="str">
        <f>IF(E749="","",VLOOKUP(E749,[1]PROJECTES!$C$14:$G$5000,2,FALSE))</f>
        <v>SITEL</v>
      </c>
      <c r="C749" s="121" t="s">
        <v>181</v>
      </c>
      <c r="D749" s="93" t="str">
        <f>IF(E749="","",VLOOKUP(E749,[1]PROJECTES!$C$14:$G$5000,5,FALSE))</f>
        <v>GESTIO DE MAGATZEM</v>
      </c>
      <c r="E749" s="117" t="s">
        <v>305</v>
      </c>
      <c r="F749" s="95"/>
      <c r="G749" s="96" t="str">
        <f>IF(E749="","",VLOOKUP(E749,[1]PROJECTES!$C$14:$G$5000,4,FALSE))</f>
        <v>OB</v>
      </c>
      <c r="H749" s="118" t="s">
        <v>21</v>
      </c>
      <c r="I749" s="97" t="str">
        <f>IF(H749="","",VLOOKUP(H749,BD!B$2:C$16,2,FALSE))</f>
        <v>P</v>
      </c>
      <c r="J749" s="98">
        <v>43501</v>
      </c>
      <c r="K749" s="135">
        <f t="shared" si="24"/>
        <v>6</v>
      </c>
      <c r="L749" s="99">
        <f t="shared" ca="1" si="25"/>
        <v>210</v>
      </c>
      <c r="M749" s="93">
        <f>IF(E749="","",VLOOKUP(E749,[1]PROJECTES!$C$14:$Z$5000,21,FALSE))</f>
        <v>43830</v>
      </c>
      <c r="N749" s="100">
        <v>0</v>
      </c>
      <c r="O749" s="72" t="s">
        <v>229</v>
      </c>
      <c r="P749" s="101">
        <v>35</v>
      </c>
      <c r="Q749" s="132" t="s">
        <v>49</v>
      </c>
      <c r="R749" s="102" t="s">
        <v>683</v>
      </c>
      <c r="S749" s="91"/>
    </row>
    <row r="750" spans="1:19" s="104" customFormat="1" ht="12.75" customHeight="1" x14ac:dyDescent="0.25">
      <c r="A750" s="121" t="s">
        <v>21</v>
      </c>
      <c r="B750" s="92" t="str">
        <f>IF(E750="","",VLOOKUP(E750,[1]PROJECTES!$C$14:$G$5000,2,FALSE))</f>
        <v>MANGRA</v>
      </c>
      <c r="C750" s="121" t="s">
        <v>136</v>
      </c>
      <c r="D750" s="93" t="str">
        <f>IF(E750="","",VLOOKUP(E750,[1]PROJECTES!$C$14:$G$5000,5,FALSE))</f>
        <v>26 x PLACA INTERFACE MIPS-300N v1.2</v>
      </c>
      <c r="E750" s="117">
        <v>4918</v>
      </c>
      <c r="F750" s="95"/>
      <c r="G750" s="96" t="str">
        <f>IF(E750="","",VLOOKUP(E750,[1]PROJECTES!$C$14:$G$5000,4,FALSE))</f>
        <v>TA</v>
      </c>
      <c r="H750" s="118" t="s">
        <v>21</v>
      </c>
      <c r="I750" s="97" t="str">
        <f>IF(H750="","",VLOOKUP(H750,BD!B$2:C$16,2,FALSE))</f>
        <v>P</v>
      </c>
      <c r="J750" s="98">
        <v>43501</v>
      </c>
      <c r="K750" s="135">
        <f t="shared" si="24"/>
        <v>6</v>
      </c>
      <c r="L750" s="99" t="str">
        <f t="shared" ca="1" si="25"/>
        <v>-</v>
      </c>
      <c r="M750" s="93">
        <f>IF(E750="","",VLOOKUP(E750,[1]PROJECTES!$C$14:$Z$5000,21,FALSE))</f>
        <v>43507</v>
      </c>
      <c r="N750" s="100">
        <v>0</v>
      </c>
      <c r="O750" s="72" t="s">
        <v>229</v>
      </c>
      <c r="P750" s="101">
        <v>15</v>
      </c>
      <c r="Q750" s="132" t="s">
        <v>49</v>
      </c>
      <c r="R750" s="102" t="s">
        <v>506</v>
      </c>
      <c r="S750" s="91"/>
    </row>
    <row r="751" spans="1:19" s="104" customFormat="1" ht="12.75" customHeight="1" x14ac:dyDescent="0.25">
      <c r="A751" s="121" t="s">
        <v>21</v>
      </c>
      <c r="B751" s="92" t="str">
        <f>IF(E751="","",VLOOKUP(E751,[1]PROJECTES!$C$14:$G$5000,2,FALSE))</f>
        <v>MANGRA</v>
      </c>
      <c r="C751" s="121" t="s">
        <v>136</v>
      </c>
      <c r="D751" s="93" t="str">
        <f>IF(E751="","",VLOOKUP(E751,[1]PROJECTES!$C$14:$G$5000,5,FALSE))</f>
        <v>26 x PLACA CPU MIPS-300N v1.2</v>
      </c>
      <c r="E751" s="117">
        <v>4917</v>
      </c>
      <c r="F751" s="95"/>
      <c r="G751" s="96" t="str">
        <f>IF(E751="","",VLOOKUP(E751,[1]PROJECTES!$C$14:$G$5000,4,FALSE))</f>
        <v>OB</v>
      </c>
      <c r="H751" s="118" t="s">
        <v>21</v>
      </c>
      <c r="I751" s="97" t="str">
        <f>IF(H751="","",VLOOKUP(H751,BD!B$2:C$16,2,FALSE))</f>
        <v>P</v>
      </c>
      <c r="J751" s="98">
        <v>43501</v>
      </c>
      <c r="K751" s="135">
        <f t="shared" si="24"/>
        <v>6</v>
      </c>
      <c r="L751" s="99">
        <f t="shared" ca="1" si="25"/>
        <v>-200</v>
      </c>
      <c r="M751" s="93">
        <f>IF(E751="","",VLOOKUP(E751,[1]PROJECTES!$C$14:$Z$5000,21,FALSE))</f>
        <v>43420</v>
      </c>
      <c r="N751" s="100">
        <v>3</v>
      </c>
      <c r="O751" s="72" t="s">
        <v>229</v>
      </c>
      <c r="P751" s="101">
        <v>10</v>
      </c>
      <c r="Q751" s="132" t="s">
        <v>65</v>
      </c>
      <c r="R751" s="131" t="s">
        <v>451</v>
      </c>
      <c r="S751" s="91"/>
    </row>
    <row r="752" spans="1:19" s="104" customFormat="1" ht="12.75" customHeight="1" x14ac:dyDescent="0.25">
      <c r="A752" s="121" t="s">
        <v>21</v>
      </c>
      <c r="B752" s="92" t="str">
        <f>IF(E752="","",VLOOKUP(E752,[1]PROJECTES!$C$14:$G$5000,2,FALSE))</f>
        <v>MANGRA</v>
      </c>
      <c r="C752" s="121" t="s">
        <v>136</v>
      </c>
      <c r="D752" s="93" t="str">
        <f>IF(E752="","",VLOOKUP(E752,[1]PROJECTES!$C$14:$G$5000,5,FALSE))</f>
        <v>26 x PLACA CPU MIPS-300N v1.2</v>
      </c>
      <c r="E752" s="117">
        <v>4917</v>
      </c>
      <c r="F752" s="95"/>
      <c r="G752" s="96" t="str">
        <f>IF(E752="","",VLOOKUP(E752,[1]PROJECTES!$C$14:$G$5000,4,FALSE))</f>
        <v>OB</v>
      </c>
      <c r="H752" s="118" t="s">
        <v>21</v>
      </c>
      <c r="I752" s="97" t="str">
        <f>IF(H752="","",VLOOKUP(H752,BD!B$2:C$16,2,FALSE))</f>
        <v>P</v>
      </c>
      <c r="J752" s="98">
        <v>43501</v>
      </c>
      <c r="K752" s="135">
        <f t="shared" si="24"/>
        <v>6</v>
      </c>
      <c r="L752" s="99">
        <f t="shared" ca="1" si="25"/>
        <v>-200</v>
      </c>
      <c r="M752" s="93">
        <f>IF(E752="","",VLOOKUP(E752,[1]PROJECTES!$C$14:$Z$5000,21,FALSE))</f>
        <v>43420</v>
      </c>
      <c r="N752" s="100">
        <v>1</v>
      </c>
      <c r="O752" s="72" t="s">
        <v>229</v>
      </c>
      <c r="P752" s="101">
        <v>0</v>
      </c>
      <c r="Q752" s="132" t="s">
        <v>65</v>
      </c>
      <c r="R752" s="102" t="s">
        <v>684</v>
      </c>
      <c r="S752" s="91"/>
    </row>
    <row r="753" spans="1:19" s="104" customFormat="1" ht="12.75" customHeight="1" x14ac:dyDescent="0.25">
      <c r="A753" s="121" t="s">
        <v>21</v>
      </c>
      <c r="B753" s="92" t="str">
        <f>IF(E753="","",VLOOKUP(E753,[1]PROJECTES!$C$14:$G$5000,2,FALSE))</f>
        <v>MANGRA</v>
      </c>
      <c r="C753" s="121" t="s">
        <v>136</v>
      </c>
      <c r="D753" s="93" t="str">
        <f>IF(E753="","",VLOOKUP(E753,[1]PROJECTES!$C$14:$G$5000,5,FALSE))</f>
        <v>26 x PLACA INTERFACE MIPS-300N v1.2</v>
      </c>
      <c r="E753" s="117">
        <v>4918</v>
      </c>
      <c r="F753" s="95"/>
      <c r="G753" s="96" t="str">
        <f>IF(E753="","",VLOOKUP(E753,[1]PROJECTES!$C$14:$G$5000,4,FALSE))</f>
        <v>TA</v>
      </c>
      <c r="H753" s="118" t="s">
        <v>21</v>
      </c>
      <c r="I753" s="97" t="str">
        <f>IF(H753="","",VLOOKUP(H753,BD!B$2:C$16,2,FALSE))</f>
        <v>P</v>
      </c>
      <c r="J753" s="98">
        <v>43501</v>
      </c>
      <c r="K753" s="135">
        <f t="shared" si="24"/>
        <v>6</v>
      </c>
      <c r="L753" s="99" t="str">
        <f t="shared" ca="1" si="25"/>
        <v>-</v>
      </c>
      <c r="M753" s="93">
        <f>IF(E753="","",VLOOKUP(E753,[1]PROJECTES!$C$14:$Z$5000,21,FALSE))</f>
        <v>43507</v>
      </c>
      <c r="N753" s="100">
        <v>0</v>
      </c>
      <c r="O753" s="72" t="s">
        <v>229</v>
      </c>
      <c r="P753" s="101">
        <v>30</v>
      </c>
      <c r="Q753" s="132" t="s">
        <v>51</v>
      </c>
      <c r="R753" s="102" t="s">
        <v>685</v>
      </c>
      <c r="S753" s="91"/>
    </row>
    <row r="754" spans="1:19" s="104" customFormat="1" ht="12.75" customHeight="1" x14ac:dyDescent="0.25">
      <c r="A754" s="121" t="s">
        <v>21</v>
      </c>
      <c r="B754" s="92" t="str">
        <f>IF(E754="","",VLOOKUP(E754,[1]PROJECTES!$C$14:$G$5000,2,FALSE))</f>
        <v>MANGRA</v>
      </c>
      <c r="C754" s="121" t="s">
        <v>136</v>
      </c>
      <c r="D754" s="93" t="str">
        <f>IF(E754="","",VLOOKUP(E754,[1]PROJECTES!$C$14:$G$5000,5,FALSE))</f>
        <v>26 x PLACA INTERFACE MIPS-300N v1.2</v>
      </c>
      <c r="E754" s="117">
        <v>4918</v>
      </c>
      <c r="F754" s="95"/>
      <c r="G754" s="96" t="str">
        <f>IF(E754="","",VLOOKUP(E754,[1]PROJECTES!$C$14:$G$5000,4,FALSE))</f>
        <v>TA</v>
      </c>
      <c r="H754" s="118" t="s">
        <v>21</v>
      </c>
      <c r="I754" s="97" t="str">
        <f>IF(H754="","",VLOOKUP(H754,BD!B$2:C$16,2,FALSE))</f>
        <v>P</v>
      </c>
      <c r="J754" s="98">
        <v>43501</v>
      </c>
      <c r="K754" s="135">
        <f t="shared" si="24"/>
        <v>6</v>
      </c>
      <c r="L754" s="99" t="str">
        <f t="shared" ca="1" si="25"/>
        <v>-</v>
      </c>
      <c r="M754" s="93">
        <f>IF(E754="","",VLOOKUP(E754,[1]PROJECTES!$C$14:$Z$5000,21,FALSE))</f>
        <v>43507</v>
      </c>
      <c r="N754" s="100">
        <v>1</v>
      </c>
      <c r="O754" s="72" t="s">
        <v>229</v>
      </c>
      <c r="P754" s="101">
        <v>0</v>
      </c>
      <c r="Q754" s="132" t="s">
        <v>65</v>
      </c>
      <c r="R754" s="131" t="s">
        <v>451</v>
      </c>
      <c r="S754" s="91"/>
    </row>
    <row r="755" spans="1:19" s="104" customFormat="1" ht="12.75" customHeight="1" x14ac:dyDescent="0.25">
      <c r="A755" s="121" t="s">
        <v>21</v>
      </c>
      <c r="B755" s="92" t="str">
        <f>IF(E755="","",VLOOKUP(E755,[1]PROJECTES!$C$14:$G$5000,2,FALSE))</f>
        <v>SITEL</v>
      </c>
      <c r="C755" s="121" t="s">
        <v>106</v>
      </c>
      <c r="D755" s="93" t="str">
        <f>IF(E755="","",VLOOKUP(E755,[1]PROJECTES!$C$14:$G$5000,5,FALSE))</f>
        <v>GESTIO DE MAGATZEM</v>
      </c>
      <c r="E755" s="117" t="s">
        <v>305</v>
      </c>
      <c r="F755" s="95"/>
      <c r="G755" s="96" t="str">
        <f>IF(E755="","",VLOOKUP(E755,[1]PROJECTES!$C$14:$G$5000,4,FALSE))</f>
        <v>OB</v>
      </c>
      <c r="H755" s="118" t="s">
        <v>21</v>
      </c>
      <c r="I755" s="97" t="str">
        <f>IF(H755="","",VLOOKUP(H755,BD!B$2:C$16,2,FALSE))</f>
        <v>P</v>
      </c>
      <c r="J755" s="98">
        <v>43501</v>
      </c>
      <c r="K755" s="135">
        <f t="shared" si="24"/>
        <v>6</v>
      </c>
      <c r="L755" s="99">
        <f t="shared" ca="1" si="25"/>
        <v>210</v>
      </c>
      <c r="M755" s="93">
        <f>IF(E755="","",VLOOKUP(E755,[1]PROJECTES!$C$14:$Z$5000,21,FALSE))</f>
        <v>43830</v>
      </c>
      <c r="N755" s="100">
        <v>0</v>
      </c>
      <c r="O755" s="72" t="s">
        <v>229</v>
      </c>
      <c r="P755" s="101">
        <v>45</v>
      </c>
      <c r="Q755" s="132" t="s">
        <v>49</v>
      </c>
      <c r="R755" s="102" t="s">
        <v>686</v>
      </c>
      <c r="S755" s="91"/>
    </row>
    <row r="756" spans="1:19" s="104" customFormat="1" ht="12.75" customHeight="1" x14ac:dyDescent="0.25">
      <c r="A756" s="121" t="s">
        <v>21</v>
      </c>
      <c r="B756" s="92" t="str">
        <f>IF(E756="","",VLOOKUP(E756,[1]PROJECTES!$C$14:$G$5000,2,FALSE))</f>
        <v>SITEL</v>
      </c>
      <c r="C756" s="121" t="s">
        <v>337</v>
      </c>
      <c r="D756" s="93" t="str">
        <f>IF(E756="","",VLOOKUP(E756,[1]PROJECTES!$C$14:$G$5000,5,FALSE))</f>
        <v>TD MASTER S.E. PINA v1.0</v>
      </c>
      <c r="E756" s="117">
        <v>5047</v>
      </c>
      <c r="F756" s="95"/>
      <c r="G756" s="96" t="str">
        <f>IF(E756="","",VLOOKUP(E756,[1]PROJECTES!$C$14:$G$5000,4,FALSE))</f>
        <v>OB</v>
      </c>
      <c r="H756" s="118" t="s">
        <v>21</v>
      </c>
      <c r="I756" s="97" t="str">
        <f>IF(H756="","",VLOOKUP(H756,BD!B$2:C$16,2,FALSE))</f>
        <v>P</v>
      </c>
      <c r="J756" s="98">
        <v>43501</v>
      </c>
      <c r="K756" s="135">
        <f t="shared" si="24"/>
        <v>6</v>
      </c>
      <c r="L756" s="99">
        <f t="shared" ca="1" si="25"/>
        <v>-124</v>
      </c>
      <c r="M756" s="93">
        <f>IF(E756="","",VLOOKUP(E756,[1]PROJECTES!$C$14:$Z$5000,21,FALSE))</f>
        <v>43496</v>
      </c>
      <c r="N756" s="100">
        <v>0</v>
      </c>
      <c r="O756" s="72" t="s">
        <v>229</v>
      </c>
      <c r="P756" s="101">
        <v>45</v>
      </c>
      <c r="Q756" s="132" t="s">
        <v>51</v>
      </c>
      <c r="R756" s="102" t="s">
        <v>687</v>
      </c>
      <c r="S756" s="91"/>
    </row>
    <row r="757" spans="1:19" s="104" customFormat="1" ht="12.75" customHeight="1" x14ac:dyDescent="0.25">
      <c r="A757" s="121" t="s">
        <v>44</v>
      </c>
      <c r="B757" s="92" t="str">
        <f>IF(E757="","",VLOOKUP(E757,[1]PROJECTES!$C$14:$G$5000,2,FALSE))</f>
        <v>SITEL</v>
      </c>
      <c r="C757" s="121" t="s">
        <v>181</v>
      </c>
      <c r="D757" s="93" t="str">
        <f>IF(E757="","",VLOOKUP(E757,[1]PROJECTES!$C$14:$G$5000,5,FALSE))</f>
        <v>VACANCES</v>
      </c>
      <c r="E757" s="117" t="s">
        <v>288</v>
      </c>
      <c r="F757" s="95"/>
      <c r="G757" s="96" t="str">
        <f>IF(E757="","",VLOOKUP(E757,[1]PROJECTES!$C$14:$G$5000,4,FALSE))</f>
        <v>OB</v>
      </c>
      <c r="H757" s="118" t="s">
        <v>44</v>
      </c>
      <c r="I757" s="97" t="str">
        <f>IF(H757="","",VLOOKUP(H757,BD!B$2:C$16,2,FALSE))</f>
        <v>E</v>
      </c>
      <c r="J757" s="98">
        <v>43501</v>
      </c>
      <c r="K757" s="135">
        <f t="shared" si="24"/>
        <v>6</v>
      </c>
      <c r="L757" s="99">
        <f t="shared" ca="1" si="25"/>
        <v>210</v>
      </c>
      <c r="M757" s="93">
        <f>IF(E757="","",VLOOKUP(E757,[1]PROJECTES!$C$14:$Z$5000,21,FALSE))</f>
        <v>43830</v>
      </c>
      <c r="N757" s="100">
        <v>4</v>
      </c>
      <c r="O757" s="72" t="s">
        <v>229</v>
      </c>
      <c r="P757" s="101">
        <v>0</v>
      </c>
      <c r="Q757" s="132" t="s">
        <v>63</v>
      </c>
      <c r="R757" s="131"/>
      <c r="S757" s="91"/>
    </row>
    <row r="758" spans="1:19" s="104" customFormat="1" ht="12.75" customHeight="1" x14ac:dyDescent="0.25">
      <c r="A758" s="121" t="s">
        <v>44</v>
      </c>
      <c r="B758" s="92" t="str">
        <f>IF(E758="","",VLOOKUP(E758,[1]PROJECTES!$C$14:$G$5000,2,FALSE))</f>
        <v>SITEL</v>
      </c>
      <c r="C758" s="121"/>
      <c r="D758" s="93" t="str">
        <f>IF(E758="","",VLOOKUP(E758,[1]PROJECTES!$C$14:$G$5000,5,FALSE))</f>
        <v>PENDENT D'ASSIGNAR</v>
      </c>
      <c r="E758" s="117" t="s">
        <v>278</v>
      </c>
      <c r="F758" s="95"/>
      <c r="G758" s="96" t="str">
        <f>IF(E758="","",VLOOKUP(E758,[1]PROJECTES!$C$14:$G$5000,4,FALSE))</f>
        <v>OB</v>
      </c>
      <c r="H758" s="118" t="s">
        <v>44</v>
      </c>
      <c r="I758" s="97" t="str">
        <f>IF(H758="","",VLOOKUP(H758,BD!B$2:C$16,2,FALSE))</f>
        <v>E</v>
      </c>
      <c r="J758" s="98">
        <v>43501</v>
      </c>
      <c r="K758" s="135">
        <f t="shared" si="24"/>
        <v>6</v>
      </c>
      <c r="L758" s="99">
        <f t="shared" ca="1" si="25"/>
        <v>210</v>
      </c>
      <c r="M758" s="93">
        <f>IF(E758="","",VLOOKUP(E758,[1]PROJECTES!$C$14:$Z$5000,21,FALSE))</f>
        <v>43830</v>
      </c>
      <c r="N758" s="100"/>
      <c r="O758" s="72" t="s">
        <v>229</v>
      </c>
      <c r="P758" s="101"/>
      <c r="Q758" s="132"/>
      <c r="R758" s="131"/>
      <c r="S758" s="91"/>
    </row>
    <row r="759" spans="1:19" s="104" customFormat="1" ht="12.75" customHeight="1" x14ac:dyDescent="0.25">
      <c r="A759" s="121" t="s">
        <v>44</v>
      </c>
      <c r="B759" s="92" t="str">
        <f>IF(E759="","",VLOOKUP(E759,[1]PROJECTES!$C$14:$G$5000,2,FALSE))</f>
        <v>SITEL</v>
      </c>
      <c r="C759" s="121"/>
      <c r="D759" s="93" t="str">
        <f>IF(E759="","",VLOOKUP(E759,[1]PROJECTES!$C$14:$G$5000,5,FALSE))</f>
        <v>PENDENT D'ASSIGNAR</v>
      </c>
      <c r="E759" s="117" t="s">
        <v>278</v>
      </c>
      <c r="F759" s="95"/>
      <c r="G759" s="96" t="str">
        <f>IF(E759="","",VLOOKUP(E759,[1]PROJECTES!$C$14:$G$5000,4,FALSE))</f>
        <v>OB</v>
      </c>
      <c r="H759" s="118" t="s">
        <v>44</v>
      </c>
      <c r="I759" s="97" t="str">
        <f>IF(H759="","",VLOOKUP(H759,BD!B$2:C$16,2,FALSE))</f>
        <v>E</v>
      </c>
      <c r="J759" s="98">
        <v>43501</v>
      </c>
      <c r="K759" s="135">
        <f t="shared" si="24"/>
        <v>6</v>
      </c>
      <c r="L759" s="99">
        <f t="shared" ca="1" si="25"/>
        <v>210</v>
      </c>
      <c r="M759" s="93">
        <f>IF(E759="","",VLOOKUP(E759,[1]PROJECTES!$C$14:$Z$5000,21,FALSE))</f>
        <v>43830</v>
      </c>
      <c r="N759" s="100"/>
      <c r="O759" s="72" t="s">
        <v>229</v>
      </c>
      <c r="P759" s="101"/>
      <c r="Q759" s="132"/>
      <c r="R759" s="131"/>
      <c r="S759" s="91"/>
    </row>
    <row r="760" spans="1:19" s="104" customFormat="1" ht="12.75" customHeight="1" x14ac:dyDescent="0.25">
      <c r="A760" s="121" t="s">
        <v>44</v>
      </c>
      <c r="B760" s="92" t="str">
        <f>IF(E760="","",VLOOKUP(E760,[1]PROJECTES!$C$14:$G$5000,2,FALSE))</f>
        <v>SITEL</v>
      </c>
      <c r="C760" s="121"/>
      <c r="D760" s="93" t="str">
        <f>IF(E760="","",VLOOKUP(E760,[1]PROJECTES!$C$14:$G$5000,5,FALSE))</f>
        <v>PENDENT D'ASSIGNAR</v>
      </c>
      <c r="E760" s="117" t="s">
        <v>278</v>
      </c>
      <c r="F760" s="95"/>
      <c r="G760" s="96" t="str">
        <f>IF(E760="","",VLOOKUP(E760,[1]PROJECTES!$C$14:$G$5000,4,FALSE))</f>
        <v>OB</v>
      </c>
      <c r="H760" s="118" t="s">
        <v>44</v>
      </c>
      <c r="I760" s="97" t="str">
        <f>IF(H760="","",VLOOKUP(H760,BD!B$2:C$16,2,FALSE))</f>
        <v>E</v>
      </c>
      <c r="J760" s="98">
        <v>43501</v>
      </c>
      <c r="K760" s="135">
        <f t="shared" si="24"/>
        <v>6</v>
      </c>
      <c r="L760" s="99">
        <f t="shared" ca="1" si="25"/>
        <v>210</v>
      </c>
      <c r="M760" s="93">
        <f>IF(E760="","",VLOOKUP(E760,[1]PROJECTES!$C$14:$Z$5000,21,FALSE))</f>
        <v>43830</v>
      </c>
      <c r="N760" s="100"/>
      <c r="O760" s="72" t="s">
        <v>229</v>
      </c>
      <c r="P760" s="101"/>
      <c r="Q760" s="132"/>
      <c r="R760" s="131"/>
      <c r="S760" s="91"/>
    </row>
    <row r="761" spans="1:19" s="104" customFormat="1" ht="12.75" customHeight="1" x14ac:dyDescent="0.25">
      <c r="A761" s="121" t="s">
        <v>44</v>
      </c>
      <c r="B761" s="92" t="str">
        <f>IF(E761="","",VLOOKUP(E761,[1]PROJECTES!$C$14:$G$5000,2,FALSE))</f>
        <v>SITEL</v>
      </c>
      <c r="C761" s="121"/>
      <c r="D761" s="93" t="str">
        <f>IF(E761="","",VLOOKUP(E761,[1]PROJECTES!$C$14:$G$5000,5,FALSE))</f>
        <v>PENDENT D'ASSIGNAR</v>
      </c>
      <c r="E761" s="117" t="s">
        <v>278</v>
      </c>
      <c r="F761" s="95"/>
      <c r="G761" s="96" t="str">
        <f>IF(E761="","",VLOOKUP(E761,[1]PROJECTES!$C$14:$G$5000,4,FALSE))</f>
        <v>OB</v>
      </c>
      <c r="H761" s="118" t="s">
        <v>44</v>
      </c>
      <c r="I761" s="97" t="str">
        <f>IF(H761="","",VLOOKUP(H761,BD!B$2:C$16,2,FALSE))</f>
        <v>E</v>
      </c>
      <c r="J761" s="98">
        <v>43501</v>
      </c>
      <c r="K761" s="135">
        <f t="shared" si="24"/>
        <v>6</v>
      </c>
      <c r="L761" s="99">
        <f t="shared" ca="1" si="25"/>
        <v>210</v>
      </c>
      <c r="M761" s="93">
        <f>IF(E761="","",VLOOKUP(E761,[1]PROJECTES!$C$14:$Z$5000,21,FALSE))</f>
        <v>43830</v>
      </c>
      <c r="N761" s="100"/>
      <c r="O761" s="72" t="s">
        <v>229</v>
      </c>
      <c r="P761" s="101"/>
      <c r="Q761" s="132"/>
      <c r="R761" s="131"/>
      <c r="S761" s="91"/>
    </row>
    <row r="762" spans="1:19" s="104" customFormat="1" ht="12.75" customHeight="1" x14ac:dyDescent="0.25">
      <c r="A762" s="121" t="s">
        <v>12</v>
      </c>
      <c r="B762" s="92" t="str">
        <f>IF(E762="","",VLOOKUP(E762,[1]PROJECTES!$C$14:$G$5000,2,FALSE))</f>
        <v>SITEL</v>
      </c>
      <c r="C762" s="121" t="s">
        <v>151</v>
      </c>
      <c r="D762" s="93" t="str">
        <f>IF(E762="","",VLOOKUP(E762,[1]PROJECTES!$C$14:$G$5000,5,FALSE))</f>
        <v>SOPORT DEPARTAMENT COMERCIAL</v>
      </c>
      <c r="E762" s="117" t="s">
        <v>343</v>
      </c>
      <c r="F762" s="95"/>
      <c r="G762" s="96" t="str">
        <f>IF(E762="","",VLOOKUP(E762,[1]PROJECTES!$C$14:$G$5000,4,FALSE))</f>
        <v>OB</v>
      </c>
      <c r="H762" s="118" t="s">
        <v>12</v>
      </c>
      <c r="I762" s="97" t="str">
        <f>IF(H762="","",VLOOKUP(H762,BD!B$2:C$16,2,FALSE))</f>
        <v>E</v>
      </c>
      <c r="J762" s="98">
        <v>43501</v>
      </c>
      <c r="K762" s="135">
        <f t="shared" si="24"/>
        <v>6</v>
      </c>
      <c r="L762" s="99">
        <f t="shared" ca="1" si="25"/>
        <v>210</v>
      </c>
      <c r="M762" s="93">
        <f>IF(E762="","",VLOOKUP(E762,[1]PROJECTES!$C$14:$Z$5000,21,FALSE))</f>
        <v>43830</v>
      </c>
      <c r="N762" s="100">
        <v>0</v>
      </c>
      <c r="O762" s="72" t="s">
        <v>229</v>
      </c>
      <c r="P762" s="101">
        <v>15</v>
      </c>
      <c r="Q762" s="132" t="s">
        <v>37</v>
      </c>
      <c r="R762" s="131" t="s">
        <v>703</v>
      </c>
      <c r="S762" s="91"/>
    </row>
    <row r="763" spans="1:19" s="104" customFormat="1" ht="12.75" customHeight="1" x14ac:dyDescent="0.25">
      <c r="A763" s="121" t="s">
        <v>12</v>
      </c>
      <c r="B763" s="92" t="str">
        <f>IF(E763="","",VLOOKUP(E763,[1]PROJECTES!$C$14:$G$5000,2,FALSE))</f>
        <v>EOSA</v>
      </c>
      <c r="C763" s="121" t="s">
        <v>151</v>
      </c>
      <c r="D763" s="93" t="str">
        <f>IF(E763="","",VLOOKUP(E763,[1]PROJECTES!$C$14:$G$5000,5,FALSE))</f>
        <v>MANTENIMENT SCADA TEDIS.Net EOSA 01/04/2018 - 31/03/2019</v>
      </c>
      <c r="E763" s="117">
        <v>4650</v>
      </c>
      <c r="F763" s="95"/>
      <c r="G763" s="96" t="str">
        <f>IF(E763="","",VLOOKUP(E763,[1]PROJECTES!$C$14:$G$5000,4,FALSE))</f>
        <v>TA</v>
      </c>
      <c r="H763" s="118" t="s">
        <v>12</v>
      </c>
      <c r="I763" s="97" t="str">
        <f>IF(H763="","",VLOOKUP(H763,BD!B$2:C$16,2,FALSE))</f>
        <v>E</v>
      </c>
      <c r="J763" s="98">
        <v>43501</v>
      </c>
      <c r="K763" s="135">
        <f t="shared" si="24"/>
        <v>6</v>
      </c>
      <c r="L763" s="99" t="str">
        <f t="shared" ca="1" si="25"/>
        <v>-</v>
      </c>
      <c r="M763" s="93">
        <f>IF(E763="","",VLOOKUP(E763,[1]PROJECTES!$C$14:$Z$5000,21,FALSE))</f>
        <v>43555</v>
      </c>
      <c r="N763" s="100">
        <v>0</v>
      </c>
      <c r="O763" s="72" t="s">
        <v>229</v>
      </c>
      <c r="P763" s="101">
        <v>30</v>
      </c>
      <c r="Q763" s="132" t="s">
        <v>59</v>
      </c>
      <c r="R763" s="131" t="s">
        <v>704</v>
      </c>
      <c r="S763" s="91"/>
    </row>
    <row r="764" spans="1:19" s="104" customFormat="1" ht="12.75" customHeight="1" x14ac:dyDescent="0.25">
      <c r="A764" s="121" t="s">
        <v>12</v>
      </c>
      <c r="B764" s="92" t="str">
        <f>IF(E764="","",VLOOKUP(E764,[1]PROJECTES!$C$14:$G$5000,2,FALSE))</f>
        <v>SITEL</v>
      </c>
      <c r="C764" s="121" t="s">
        <v>181</v>
      </c>
      <c r="D764" s="93" t="str">
        <f>IF(E764="","",VLOOKUP(E764,[1]PROJECTES!$C$14:$G$5000,5,FALSE))</f>
        <v>DESENVOLUPAMENT SW TEDIS.Net, AutomationScriptService v1.49</v>
      </c>
      <c r="E764" s="117" t="s">
        <v>1230</v>
      </c>
      <c r="F764" s="95"/>
      <c r="G764" s="96" t="str">
        <f>IF(E764="","",VLOOKUP(E764,[1]PROJECTES!$C$14:$G$5000,4,FALSE))</f>
        <v>OB</v>
      </c>
      <c r="H764" s="118" t="s">
        <v>12</v>
      </c>
      <c r="I764" s="97" t="str">
        <f>IF(H764="","",VLOOKUP(H764,BD!B$2:C$16,2,FALSE))</f>
        <v>E</v>
      </c>
      <c r="J764" s="98">
        <v>43501</v>
      </c>
      <c r="K764" s="135">
        <f t="shared" si="24"/>
        <v>6</v>
      </c>
      <c r="L764" s="99">
        <f t="shared" ca="1" si="25"/>
        <v>-67</v>
      </c>
      <c r="M764" s="93">
        <f>IF(E764="","",VLOOKUP(E764,[1]PROJECTES!$C$14:$Z$5000,21,FALSE))</f>
        <v>43553</v>
      </c>
      <c r="N764" s="100">
        <v>6</v>
      </c>
      <c r="O764" s="72" t="s">
        <v>229</v>
      </c>
      <c r="P764" s="101">
        <v>15</v>
      </c>
      <c r="Q764" s="132" t="s">
        <v>15</v>
      </c>
      <c r="R764" s="131" t="s">
        <v>705</v>
      </c>
      <c r="S764" s="91"/>
    </row>
    <row r="765" spans="1:19" s="104" customFormat="1" ht="12.75" customHeight="1" x14ac:dyDescent="0.25">
      <c r="A765" s="121" t="s">
        <v>12</v>
      </c>
      <c r="B765" s="92" t="str">
        <f>IF(E765="","",VLOOKUP(E765,[1]PROJECTES!$C$14:$G$5000,2,FALSE))</f>
        <v>SITEL</v>
      </c>
      <c r="C765" s="121" t="s">
        <v>94</v>
      </c>
      <c r="D765" s="93" t="str">
        <f>IF(E765="","",VLOOKUP(E765,[1]PROJECTES!$C$14:$G$5000,5,FALSE))</f>
        <v>SOPORT DEPARTAMENT COMERCIAL</v>
      </c>
      <c r="E765" s="117" t="s">
        <v>343</v>
      </c>
      <c r="F765" s="95"/>
      <c r="G765" s="96" t="str">
        <f>IF(E765="","",VLOOKUP(E765,[1]PROJECTES!$C$14:$G$5000,4,FALSE))</f>
        <v>OB</v>
      </c>
      <c r="H765" s="118" t="s">
        <v>12</v>
      </c>
      <c r="I765" s="97" t="str">
        <f>IF(H765="","",VLOOKUP(H765,BD!B$2:C$16,2,FALSE))</f>
        <v>E</v>
      </c>
      <c r="J765" s="98">
        <v>43501</v>
      </c>
      <c r="K765" s="135">
        <f t="shared" si="24"/>
        <v>6</v>
      </c>
      <c r="L765" s="99">
        <f t="shared" ca="1" si="25"/>
        <v>210</v>
      </c>
      <c r="M765" s="93">
        <f>IF(E765="","",VLOOKUP(E765,[1]PROJECTES!$C$14:$Z$5000,21,FALSE))</f>
        <v>43830</v>
      </c>
      <c r="N765" s="100">
        <v>0</v>
      </c>
      <c r="O765" s="72" t="s">
        <v>229</v>
      </c>
      <c r="P765" s="101">
        <v>30</v>
      </c>
      <c r="Q765" s="132" t="s">
        <v>37</v>
      </c>
      <c r="R765" s="131" t="s">
        <v>706</v>
      </c>
      <c r="S765" s="91"/>
    </row>
    <row r="766" spans="1:19" s="104" customFormat="1" ht="12.75" customHeight="1" x14ac:dyDescent="0.25">
      <c r="A766" s="121" t="s">
        <v>12</v>
      </c>
      <c r="B766" s="92" t="str">
        <f>IF(E766="","",VLOOKUP(E766,[1]PROJECTES!$C$14:$G$5000,2,FALSE))</f>
        <v>SITEL</v>
      </c>
      <c r="C766" s="121" t="s">
        <v>181</v>
      </c>
      <c r="D766" s="93" t="str">
        <f>IF(E766="","",VLOOKUP(E766,[1]PROJECTES!$C$14:$G$5000,5,FALSE))</f>
        <v>SOPORT DEPARTAMENT COMERCIAL</v>
      </c>
      <c r="E766" s="117" t="s">
        <v>343</v>
      </c>
      <c r="F766" s="95"/>
      <c r="G766" s="96" t="str">
        <f>IF(E766="","",VLOOKUP(E766,[1]PROJECTES!$C$14:$G$5000,4,FALSE))</f>
        <v>OB</v>
      </c>
      <c r="H766" s="118" t="s">
        <v>12</v>
      </c>
      <c r="I766" s="97" t="str">
        <f>IF(H766="","",VLOOKUP(H766,BD!B$2:C$16,2,FALSE))</f>
        <v>E</v>
      </c>
      <c r="J766" s="98">
        <v>43501</v>
      </c>
      <c r="K766" s="135">
        <f t="shared" si="24"/>
        <v>6</v>
      </c>
      <c r="L766" s="99">
        <f t="shared" ca="1" si="25"/>
        <v>210</v>
      </c>
      <c r="M766" s="93">
        <f>IF(E766="","",VLOOKUP(E766,[1]PROJECTES!$C$14:$Z$5000,21,FALSE))</f>
        <v>43830</v>
      </c>
      <c r="N766" s="100">
        <v>0</v>
      </c>
      <c r="O766" s="72" t="s">
        <v>229</v>
      </c>
      <c r="P766" s="101">
        <v>30</v>
      </c>
      <c r="Q766" s="132" t="s">
        <v>37</v>
      </c>
      <c r="R766" s="131" t="s">
        <v>707</v>
      </c>
      <c r="S766" s="91"/>
    </row>
    <row r="767" spans="1:19" s="104" customFormat="1" ht="12.75" customHeight="1" x14ac:dyDescent="0.25">
      <c r="A767" s="121" t="s">
        <v>35</v>
      </c>
      <c r="B767" s="92" t="str">
        <f>IF(E767="","",VLOOKUP(E767,[1]PROJECTES!$C$14:$G$5000,2,FALSE))</f>
        <v>DIELES</v>
      </c>
      <c r="C767" s="121" t="s">
        <v>271</v>
      </c>
      <c r="D767" s="93" t="str">
        <f>IF(E767="","",VLOOKUP(E767,[1]PROJECTES!$C$14:$G$5000,5,FALSE))</f>
        <v>CC SCADA TEDIS.Net DIELESUR v1.0</v>
      </c>
      <c r="E767" s="117">
        <v>4492</v>
      </c>
      <c r="F767" s="95"/>
      <c r="G767" s="96" t="str">
        <f>IF(E767="","",VLOOKUP(E767,[1]PROJECTES!$C$14:$G$5000,4,FALSE))</f>
        <v>OB</v>
      </c>
      <c r="H767" s="118" t="s">
        <v>17</v>
      </c>
      <c r="I767" s="97" t="str">
        <f>IF(H767="","",VLOOKUP(H767,BD!B$2:C$16,2,FALSE))</f>
        <v>E</v>
      </c>
      <c r="J767" s="98">
        <v>43495</v>
      </c>
      <c r="K767" s="135">
        <f t="shared" si="24"/>
        <v>5</v>
      </c>
      <c r="L767" s="99">
        <f t="shared" ca="1" si="25"/>
        <v>-431</v>
      </c>
      <c r="M767" s="93">
        <f>IF(E767="","",VLOOKUP(E767,[1]PROJECTES!$C$14:$Z$5000,21,FALSE))</f>
        <v>43189</v>
      </c>
      <c r="N767" s="100">
        <v>0</v>
      </c>
      <c r="O767" s="72" t="s">
        <v>229</v>
      </c>
      <c r="P767" s="101">
        <v>45</v>
      </c>
      <c r="Q767" s="132" t="s">
        <v>59</v>
      </c>
      <c r="R767" s="131" t="s">
        <v>637</v>
      </c>
      <c r="S767" s="91"/>
    </row>
    <row r="768" spans="1:19" s="104" customFormat="1" ht="12.75" customHeight="1" x14ac:dyDescent="0.25">
      <c r="A768" s="121" t="s">
        <v>17</v>
      </c>
      <c r="B768" s="92" t="str">
        <f>IF(E768="","",VLOOKUP(E768,[1]PROJECTES!$C$14:$G$5000,2,FALSE))</f>
        <v>DIELES</v>
      </c>
      <c r="C768" s="121" t="s">
        <v>271</v>
      </c>
      <c r="D768" s="93" t="str">
        <f>IF(E768="","",VLOOKUP(E768,[1]PROJECTES!$C$14:$G$5000,5,FALSE))</f>
        <v>RTU CT-8 DIELESUR v1.1</v>
      </c>
      <c r="E768" s="117">
        <v>5062</v>
      </c>
      <c r="F768" s="95"/>
      <c r="G768" s="96" t="str">
        <f>IF(E768="","",VLOOKUP(E768,[1]PROJECTES!$C$14:$G$5000,4,FALSE))</f>
        <v>TA</v>
      </c>
      <c r="H768" s="118" t="s">
        <v>17</v>
      </c>
      <c r="I768" s="97" t="str">
        <f>IF(H768="","",VLOOKUP(H768,BD!B$2:C$16,2,FALSE))</f>
        <v>E</v>
      </c>
      <c r="J768" s="98">
        <v>43528</v>
      </c>
      <c r="K768" s="135">
        <f t="shared" si="24"/>
        <v>10</v>
      </c>
      <c r="L768" s="99" t="str">
        <f t="shared" ca="1" si="25"/>
        <v>-</v>
      </c>
      <c r="M768" s="93">
        <f>IF(E768="","",VLOOKUP(E768,[1]PROJECTES!$C$14:$Z$5000,21,FALSE))</f>
        <v>43524</v>
      </c>
      <c r="N768" s="100">
        <v>0</v>
      </c>
      <c r="O768" s="72" t="s">
        <v>229</v>
      </c>
      <c r="P768" s="101">
        <v>5</v>
      </c>
      <c r="Q768" s="132" t="s">
        <v>51</v>
      </c>
      <c r="R768" s="168" t="s">
        <v>1574</v>
      </c>
      <c r="S768" s="91"/>
    </row>
    <row r="769" spans="1:19" s="104" customFormat="1" ht="12.75" customHeight="1" x14ac:dyDescent="0.25">
      <c r="A769" s="121" t="s">
        <v>17</v>
      </c>
      <c r="B769" s="92" t="str">
        <f>IF(E769="","",VLOOKUP(E769,[1]PROJECTES!$C$14:$G$5000,2,FALSE))</f>
        <v>DIELES</v>
      </c>
      <c r="C769" s="121" t="s">
        <v>271</v>
      </c>
      <c r="D769" s="93" t="str">
        <f>IF(E769="","",VLOOKUP(E769,[1]PROJECTES!$C$14:$G$5000,5,FALSE))</f>
        <v>RTU CT-7 DIELESUR v1.1</v>
      </c>
      <c r="E769" s="117">
        <v>5061</v>
      </c>
      <c r="F769" s="95"/>
      <c r="G769" s="96" t="str">
        <f>IF(E769="","",VLOOKUP(E769,[1]PROJECTES!$C$14:$G$5000,4,FALSE))</f>
        <v>TA</v>
      </c>
      <c r="H769" s="118" t="s">
        <v>17</v>
      </c>
      <c r="I769" s="97" t="str">
        <f>IF(H769="","",VLOOKUP(H769,BD!B$2:C$16,2,FALSE))</f>
        <v>E</v>
      </c>
      <c r="J769" s="98">
        <v>43528</v>
      </c>
      <c r="K769" s="135">
        <f t="shared" si="24"/>
        <v>10</v>
      </c>
      <c r="L769" s="99" t="str">
        <f t="shared" ca="1" si="25"/>
        <v>-</v>
      </c>
      <c r="M769" s="93">
        <f>IF(E769="","",VLOOKUP(E769,[1]PROJECTES!$C$14:$Z$5000,21,FALSE))</f>
        <v>43524</v>
      </c>
      <c r="N769" s="100">
        <v>0</v>
      </c>
      <c r="O769" s="72" t="s">
        <v>229</v>
      </c>
      <c r="P769" s="101">
        <v>5</v>
      </c>
      <c r="Q769" s="132" t="s">
        <v>51</v>
      </c>
      <c r="R769" s="168" t="s">
        <v>1574</v>
      </c>
      <c r="S769" s="91"/>
    </row>
    <row r="770" spans="1:19" s="104" customFormat="1" ht="12.75" customHeight="1" x14ac:dyDescent="0.25">
      <c r="A770" s="121" t="s">
        <v>17</v>
      </c>
      <c r="B770" s="92" t="str">
        <f>IF(E770="","",VLOOKUP(E770,[1]PROJECTES!$C$14:$G$5000,2,FALSE))</f>
        <v>DIELES</v>
      </c>
      <c r="C770" s="121" t="s">
        <v>271</v>
      </c>
      <c r="D770" s="93" t="str">
        <f>IF(E770="","",VLOOKUP(E770,[1]PROJECTES!$C$14:$G$5000,5,FALSE))</f>
        <v>RTU CT-6 DIELESUR v1.1</v>
      </c>
      <c r="E770" s="117">
        <v>5060</v>
      </c>
      <c r="F770" s="95"/>
      <c r="G770" s="96" t="str">
        <f>IF(E770="","",VLOOKUP(E770,[1]PROJECTES!$C$14:$G$5000,4,FALSE))</f>
        <v>TA</v>
      </c>
      <c r="H770" s="118" t="s">
        <v>17</v>
      </c>
      <c r="I770" s="97" t="str">
        <f>IF(H770="","",VLOOKUP(H770,BD!B$2:C$16,2,FALSE))</f>
        <v>E</v>
      </c>
      <c r="J770" s="98">
        <v>43528</v>
      </c>
      <c r="K770" s="135">
        <f t="shared" si="24"/>
        <v>10</v>
      </c>
      <c r="L770" s="99" t="str">
        <f t="shared" ca="1" si="25"/>
        <v>-</v>
      </c>
      <c r="M770" s="93">
        <f>IF(E770="","",VLOOKUP(E770,[1]PROJECTES!$C$14:$Z$5000,21,FALSE))</f>
        <v>43524</v>
      </c>
      <c r="N770" s="100">
        <v>0</v>
      </c>
      <c r="O770" s="72" t="s">
        <v>229</v>
      </c>
      <c r="P770" s="101">
        <v>5</v>
      </c>
      <c r="Q770" s="132" t="s">
        <v>51</v>
      </c>
      <c r="R770" s="168" t="s">
        <v>1574</v>
      </c>
      <c r="S770" s="91"/>
    </row>
    <row r="771" spans="1:19" s="104" customFormat="1" ht="12.75" customHeight="1" x14ac:dyDescent="0.25">
      <c r="A771" s="121" t="s">
        <v>17</v>
      </c>
      <c r="B771" s="92" t="str">
        <f>IF(E771="","",VLOOKUP(E771,[1]PROJECTES!$C$14:$G$5000,2,FALSE))</f>
        <v>DIELES</v>
      </c>
      <c r="C771" s="121" t="s">
        <v>271</v>
      </c>
      <c r="D771" s="93" t="str">
        <f>IF(E771="","",VLOOKUP(E771,[1]PROJECTES!$C$14:$G$5000,5,FALSE))</f>
        <v>RTU CT-5 DIELESUR v1.1</v>
      </c>
      <c r="E771" s="117">
        <v>5059</v>
      </c>
      <c r="F771" s="95"/>
      <c r="G771" s="96" t="str">
        <f>IF(E771="","",VLOOKUP(E771,[1]PROJECTES!$C$14:$G$5000,4,FALSE))</f>
        <v>TA</v>
      </c>
      <c r="H771" s="118" t="s">
        <v>17</v>
      </c>
      <c r="I771" s="97" t="str">
        <f>IF(H771="","",VLOOKUP(H771,BD!B$2:C$16,2,FALSE))</f>
        <v>E</v>
      </c>
      <c r="J771" s="98">
        <v>43528</v>
      </c>
      <c r="K771" s="135">
        <f t="shared" si="24"/>
        <v>10</v>
      </c>
      <c r="L771" s="99" t="str">
        <f t="shared" ca="1" si="25"/>
        <v>-</v>
      </c>
      <c r="M771" s="93">
        <f>IF(E771="","",VLOOKUP(E771,[1]PROJECTES!$C$14:$Z$5000,21,FALSE))</f>
        <v>43524</v>
      </c>
      <c r="N771" s="100">
        <v>0</v>
      </c>
      <c r="O771" s="72" t="s">
        <v>229</v>
      </c>
      <c r="P771" s="101">
        <v>5</v>
      </c>
      <c r="Q771" s="132" t="s">
        <v>51</v>
      </c>
      <c r="R771" s="168" t="s">
        <v>1574</v>
      </c>
      <c r="S771" s="91"/>
    </row>
    <row r="772" spans="1:19" s="104" customFormat="1" ht="12.75" customHeight="1" x14ac:dyDescent="0.25">
      <c r="A772" s="121" t="s">
        <v>35</v>
      </c>
      <c r="B772" s="92" t="str">
        <f>IF(E772="","",VLOOKUP(E772,[1]PROJECTES!$C$14:$G$5000,2,FALSE))</f>
        <v>EYPESA</v>
      </c>
      <c r="C772" s="121" t="s">
        <v>106</v>
      </c>
      <c r="D772" s="93" t="str">
        <f>IF(E772="","",VLOOKUP(E772,[1]PROJECTES!$C$14:$G$5000,5,FALSE))</f>
        <v>MIGRACIO RTU's A IEC-870-5-104 v1.0</v>
      </c>
      <c r="E772" s="117">
        <v>3983</v>
      </c>
      <c r="F772" s="95"/>
      <c r="G772" s="96" t="str">
        <f>IF(E772="","",VLOOKUP(E772,[1]PROJECTES!$C$14:$G$5000,4,FALSE))</f>
        <v>OB</v>
      </c>
      <c r="H772" s="118" t="s">
        <v>17</v>
      </c>
      <c r="I772" s="97" t="str">
        <f>IF(H772="","",VLOOKUP(H772,BD!B$2:C$16,2,FALSE))</f>
        <v>E</v>
      </c>
      <c r="J772" s="98">
        <v>43472</v>
      </c>
      <c r="K772" s="135">
        <f t="shared" si="24"/>
        <v>2</v>
      </c>
      <c r="L772" s="99">
        <f t="shared" ca="1" si="25"/>
        <v>-704</v>
      </c>
      <c r="M772" s="93">
        <f>IF(E772="","",VLOOKUP(E772,[1]PROJECTES!$C$14:$Z$5000,21,FALSE))</f>
        <v>42916</v>
      </c>
      <c r="N772" s="100">
        <v>0</v>
      </c>
      <c r="O772" s="72" t="s">
        <v>229</v>
      </c>
      <c r="P772" s="101">
        <v>30</v>
      </c>
      <c r="Q772" s="132" t="s">
        <v>28</v>
      </c>
      <c r="R772" s="131" t="s">
        <v>406</v>
      </c>
      <c r="S772" s="91"/>
    </row>
    <row r="773" spans="1:19" s="104" customFormat="1" ht="12.75" customHeight="1" x14ac:dyDescent="0.25">
      <c r="A773" s="121" t="s">
        <v>24</v>
      </c>
      <c r="B773" s="92" t="str">
        <f>IF(E773="","",VLOOKUP(E773,[1]PROJECTES!$C$14:$G$5000,2,FALSE))</f>
        <v>SITEL</v>
      </c>
      <c r="C773" s="121" t="s">
        <v>181</v>
      </c>
      <c r="D773" s="93" t="str">
        <f>IF(E773="","",VLOOKUP(E773,[1]PROJECTES!$C$14:$G$5000,5,FALSE))</f>
        <v>DESENVOLUPAMENT FW CAP-PRX v9.0</v>
      </c>
      <c r="E773" s="117" t="s">
        <v>1451</v>
      </c>
      <c r="F773" s="95"/>
      <c r="G773" s="96" t="str">
        <f>IF(E773="","",VLOOKUP(E773,[1]PROJECTES!$C$14:$G$5000,4,FALSE))</f>
        <v>OB</v>
      </c>
      <c r="H773" s="118" t="s">
        <v>24</v>
      </c>
      <c r="I773" s="97" t="str">
        <f>IF(H773="","",VLOOKUP(H773,BD!B$2:C$16,2,FALSE))</f>
        <v>E</v>
      </c>
      <c r="J773" s="98">
        <v>43501</v>
      </c>
      <c r="K773" s="135">
        <f t="shared" si="24"/>
        <v>6</v>
      </c>
      <c r="L773" s="99">
        <f t="shared" ca="1" si="25"/>
        <v>-67</v>
      </c>
      <c r="M773" s="93">
        <f>IF(E773="","",VLOOKUP(E773,[1]PROJECTES!$C$14:$Z$5000,21,FALSE))</f>
        <v>43553</v>
      </c>
      <c r="N773" s="100">
        <v>4</v>
      </c>
      <c r="O773" s="72" t="s">
        <v>229</v>
      </c>
      <c r="P773" s="101">
        <v>0</v>
      </c>
      <c r="Q773" s="132" t="s">
        <v>15</v>
      </c>
      <c r="R773" s="131" t="s">
        <v>737</v>
      </c>
      <c r="S773" s="91"/>
    </row>
    <row r="774" spans="1:19" s="104" customFormat="1" ht="12.75" customHeight="1" x14ac:dyDescent="0.25">
      <c r="A774" s="121" t="s">
        <v>24</v>
      </c>
      <c r="B774" s="92" t="str">
        <f>IF(E774="","",VLOOKUP(E774,[1]PROJECTES!$C$14:$G$5000,2,FALSE))</f>
        <v>SITEL</v>
      </c>
      <c r="C774" s="121" t="s">
        <v>181</v>
      </c>
      <c r="D774" s="93" t="str">
        <f>IF(E774="","",VLOOKUP(E774,[1]PROJECTES!$C$14:$G$5000,5,FALSE))</f>
        <v>VACANCES</v>
      </c>
      <c r="E774" s="117" t="s">
        <v>288</v>
      </c>
      <c r="F774" s="95"/>
      <c r="G774" s="96" t="str">
        <f>IF(E774="","",VLOOKUP(E774,[1]PROJECTES!$C$14:$G$5000,4,FALSE))</f>
        <v>OB</v>
      </c>
      <c r="H774" s="118" t="s">
        <v>24</v>
      </c>
      <c r="I774" s="97" t="str">
        <f>IF(H774="","",VLOOKUP(H774,BD!B$2:C$16,2,FALSE))</f>
        <v>E</v>
      </c>
      <c r="J774" s="98">
        <v>43501</v>
      </c>
      <c r="K774" s="135">
        <f t="shared" si="24"/>
        <v>6</v>
      </c>
      <c r="L774" s="99">
        <f t="shared" ca="1" si="25"/>
        <v>210</v>
      </c>
      <c r="M774" s="93">
        <f>IF(E774="","",VLOOKUP(E774,[1]PROJECTES!$C$14:$Z$5000,21,FALSE))</f>
        <v>43830</v>
      </c>
      <c r="N774" s="100">
        <v>4</v>
      </c>
      <c r="O774" s="72" t="s">
        <v>229</v>
      </c>
      <c r="P774" s="101">
        <v>0</v>
      </c>
      <c r="Q774" s="132" t="s">
        <v>63</v>
      </c>
      <c r="R774" s="102"/>
      <c r="S774" s="91"/>
    </row>
    <row r="775" spans="1:19" s="104" customFormat="1" ht="12.75" customHeight="1" x14ac:dyDescent="0.25">
      <c r="A775" s="121" t="s">
        <v>35</v>
      </c>
      <c r="B775" s="92" t="str">
        <f>IF(E775="","",VLOOKUP(E775,[1]PROJECTES!$C$14:$G$5000,2,FALSE))</f>
        <v>SITEL</v>
      </c>
      <c r="C775" s="121" t="s">
        <v>181</v>
      </c>
      <c r="D775" s="93" t="str">
        <f>IF(E775="","",VLOOKUP(E775,[1]PROJECTES!$C$14:$G$5000,5,FALSE))</f>
        <v>INCAPACITAT LABORAL TRANSITORIA</v>
      </c>
      <c r="E775" s="117" t="s">
        <v>794</v>
      </c>
      <c r="F775" s="95"/>
      <c r="G775" s="96" t="str">
        <f>IF(E775="","",VLOOKUP(E775,[1]PROJECTES!$C$14:$G$5000,4,FALSE))</f>
        <v>OB</v>
      </c>
      <c r="H775" s="118" t="s">
        <v>35</v>
      </c>
      <c r="I775" s="97" t="str">
        <f>IF(H775="","",VLOOKUP(H775,BD!B$2:C$16,2,FALSE))</f>
        <v>E</v>
      </c>
      <c r="J775" s="98">
        <v>43501</v>
      </c>
      <c r="K775" s="135">
        <f t="shared" si="24"/>
        <v>6</v>
      </c>
      <c r="L775" s="99">
        <f t="shared" ca="1" si="25"/>
        <v>210</v>
      </c>
      <c r="M775" s="93">
        <f>IF(E775="","",VLOOKUP(E775,[1]PROJECTES!$C$14:$Z$5000,21,FALSE))</f>
        <v>43830</v>
      </c>
      <c r="N775" s="100">
        <v>8</v>
      </c>
      <c r="O775" s="72" t="s">
        <v>229</v>
      </c>
      <c r="P775" s="101">
        <v>0</v>
      </c>
      <c r="Q775" s="132" t="s">
        <v>360</v>
      </c>
      <c r="R775" s="102"/>
      <c r="S775" s="91"/>
    </row>
    <row r="776" spans="1:19" s="104" customFormat="1" ht="12.75" customHeight="1" x14ac:dyDescent="0.25">
      <c r="A776" s="121" t="s">
        <v>47</v>
      </c>
      <c r="B776" s="92" t="str">
        <f>IF(E776="","",VLOOKUP(E776,[1]PROJECTES!$C$14:$G$5000,2,FALSE))</f>
        <v>DIELBE</v>
      </c>
      <c r="C776" s="121" t="s">
        <v>74</v>
      </c>
      <c r="D776" s="93" t="str">
        <f>IF(E776="","",VLOOKUP(E776,[1]PROJECTES!$C$14:$G$5000,5,FALSE))</f>
        <v>CC SCADA TEDIS.Net BERMEJALES v1.0</v>
      </c>
      <c r="E776" s="117">
        <v>4868</v>
      </c>
      <c r="F776" s="95"/>
      <c r="G776" s="96" t="str">
        <f>IF(E776="","",VLOOKUP(E776,[1]PROJECTES!$C$14:$G$5000,4,FALSE))</f>
        <v>TA</v>
      </c>
      <c r="H776" s="118" t="s">
        <v>47</v>
      </c>
      <c r="I776" s="97" t="str">
        <f>IF(H776="","",VLOOKUP(H776,BD!B$2:C$16,2,FALSE))</f>
        <v>E</v>
      </c>
      <c r="J776" s="98">
        <v>43501</v>
      </c>
      <c r="K776" s="135">
        <f t="shared" si="24"/>
        <v>6</v>
      </c>
      <c r="L776" s="99" t="str">
        <f t="shared" ca="1" si="25"/>
        <v>-</v>
      </c>
      <c r="M776" s="93">
        <f>IF(E776="","",VLOOKUP(E776,[1]PROJECTES!$C$14:$Z$5000,21,FALSE))</f>
        <v>43489</v>
      </c>
      <c r="N776" s="100">
        <v>1</v>
      </c>
      <c r="O776" s="72" t="s">
        <v>229</v>
      </c>
      <c r="P776" s="101">
        <v>30</v>
      </c>
      <c r="Q776" s="132" t="s">
        <v>59</v>
      </c>
      <c r="R776" s="131" t="s">
        <v>1055</v>
      </c>
      <c r="S776" s="91"/>
    </row>
    <row r="777" spans="1:19" s="104" customFormat="1" ht="12.75" customHeight="1" x14ac:dyDescent="0.25">
      <c r="A777" s="121" t="s">
        <v>47</v>
      </c>
      <c r="B777" s="92" t="str">
        <f>IF(E777="","",VLOOKUP(E777,[1]PROJECTES!$C$14:$G$5000,2,FALSE))</f>
        <v>DIELBE</v>
      </c>
      <c r="C777" s="121" t="s">
        <v>74</v>
      </c>
      <c r="D777" s="93" t="str">
        <f>IF(E777="","",VLOOKUP(E777,[1]PROJECTES!$C$14:$G$5000,5,FALSE))</f>
        <v>CC SCADA TEDIS.Net BERMEJALES v1.0</v>
      </c>
      <c r="E777" s="117">
        <v>4868</v>
      </c>
      <c r="F777" s="95"/>
      <c r="G777" s="96" t="str">
        <f>IF(E777="","",VLOOKUP(E777,[1]PROJECTES!$C$14:$G$5000,4,FALSE))</f>
        <v>TA</v>
      </c>
      <c r="H777" s="118" t="s">
        <v>47</v>
      </c>
      <c r="I777" s="97" t="str">
        <f>IF(H777="","",VLOOKUP(H777,BD!B$2:C$16,2,FALSE))</f>
        <v>E</v>
      </c>
      <c r="J777" s="98">
        <v>43501</v>
      </c>
      <c r="K777" s="135">
        <f t="shared" ref="K777:K840" si="26">IF(J777="","",WEEKNUM(J777,2)-0)</f>
        <v>6</v>
      </c>
      <c r="L777" s="99" t="str">
        <f t="shared" ref="L777:L840" ca="1" si="27">IF(M777="","-",IF(G777="TA","-",+M777-TODAY()))</f>
        <v>-</v>
      </c>
      <c r="M777" s="93">
        <f>IF(E777="","",VLOOKUP(E777,[1]PROJECTES!$C$14:$Z$5000,21,FALSE))</f>
        <v>43489</v>
      </c>
      <c r="N777" s="100">
        <v>2</v>
      </c>
      <c r="O777" s="72" t="s">
        <v>229</v>
      </c>
      <c r="P777" s="101">
        <v>30</v>
      </c>
      <c r="Q777" s="132" t="s">
        <v>59</v>
      </c>
      <c r="R777" s="131" t="s">
        <v>1055</v>
      </c>
      <c r="S777" s="91"/>
    </row>
    <row r="778" spans="1:19" s="104" customFormat="1" ht="12.75" customHeight="1" x14ac:dyDescent="0.25">
      <c r="A778" s="121" t="s">
        <v>47</v>
      </c>
      <c r="B778" s="92" t="str">
        <f>IF(E778="","",VLOOKUP(E778,[1]PROJECTES!$C$14:$G$5000,2,FALSE))</f>
        <v>INPPOZ</v>
      </c>
      <c r="C778" s="121" t="s">
        <v>149</v>
      </c>
      <c r="D778" s="93" t="str">
        <f>IF(E778="","",VLOOKUP(E778,[1]PROJECTES!$C$14:$G$5000,5,FALSE))</f>
        <v>MANTENIMENT SW SCADA TEDIS.Net INPECUARIAS 01/01/2.019 - 31/12/2.019</v>
      </c>
      <c r="E778" s="117">
        <v>5072</v>
      </c>
      <c r="F778" s="95"/>
      <c r="G778" s="96" t="str">
        <f>IF(E778="","",VLOOKUP(E778,[1]PROJECTES!$C$14:$G$5000,4,FALSE))</f>
        <v>OB</v>
      </c>
      <c r="H778" s="118" t="s">
        <v>47</v>
      </c>
      <c r="I778" s="97" t="str">
        <f>IF(H778="","",VLOOKUP(H778,BD!B$2:C$16,2,FALSE))</f>
        <v>E</v>
      </c>
      <c r="J778" s="98">
        <v>43501</v>
      </c>
      <c r="K778" s="135">
        <f t="shared" si="26"/>
        <v>6</v>
      </c>
      <c r="L778" s="99">
        <f t="shared" ca="1" si="27"/>
        <v>210</v>
      </c>
      <c r="M778" s="93">
        <f>IF(E778="","",VLOOKUP(E778,[1]PROJECTES!$C$14:$Z$5000,21,FALSE))</f>
        <v>43830</v>
      </c>
      <c r="N778" s="100">
        <v>4</v>
      </c>
      <c r="O778" s="72" t="s">
        <v>229</v>
      </c>
      <c r="P778" s="101">
        <v>0</v>
      </c>
      <c r="Q778" s="132" t="s">
        <v>59</v>
      </c>
      <c r="R778" s="131" t="s">
        <v>1186</v>
      </c>
      <c r="S778" s="91"/>
    </row>
    <row r="779" spans="1:19" s="104" customFormat="1" ht="12.75" customHeight="1" x14ac:dyDescent="0.25">
      <c r="A779" s="121" t="s">
        <v>21</v>
      </c>
      <c r="B779" s="92" t="str">
        <f>IF(E779="","",VLOOKUP(E779,[1]PROJECTES!$C$14:$G$5000,2,FALSE))</f>
        <v>SITEL</v>
      </c>
      <c r="C779" s="121" t="s">
        <v>337</v>
      </c>
      <c r="D779" s="93" t="str">
        <f>IF(E779="","",VLOOKUP(E779,[1]PROJECTES!$C$14:$G$5000,5,FALSE))</f>
        <v>TD MASTER S.E. PINA v1.0</v>
      </c>
      <c r="E779" s="117">
        <v>5047</v>
      </c>
      <c r="F779" s="95"/>
      <c r="G779" s="96" t="str">
        <f>IF(E779="","",VLOOKUP(E779,[1]PROJECTES!$C$14:$G$5000,4,FALSE))</f>
        <v>OB</v>
      </c>
      <c r="H779" s="118" t="s">
        <v>595</v>
      </c>
      <c r="I779" s="97" t="str">
        <f>IF(H779="","",VLOOKUP(H779,BD!B$2:C$16,2,FALSE))</f>
        <v>E</v>
      </c>
      <c r="J779" s="98">
        <v>43502</v>
      </c>
      <c r="K779" s="135">
        <f t="shared" si="26"/>
        <v>6</v>
      </c>
      <c r="L779" s="99">
        <f t="shared" ca="1" si="27"/>
        <v>-124</v>
      </c>
      <c r="M779" s="93">
        <f>IF(E779="","",VLOOKUP(E779,[1]PROJECTES!$C$14:$Z$5000,21,FALSE))</f>
        <v>43496</v>
      </c>
      <c r="N779" s="100">
        <v>4</v>
      </c>
      <c r="O779" s="72" t="s">
        <v>229</v>
      </c>
      <c r="P779" s="101">
        <v>0</v>
      </c>
      <c r="Q779" s="132" t="s">
        <v>51</v>
      </c>
      <c r="R779" s="131" t="s">
        <v>51</v>
      </c>
      <c r="S779" s="91"/>
    </row>
    <row r="780" spans="1:19" s="104" customFormat="1" ht="12.75" customHeight="1" x14ac:dyDescent="0.25">
      <c r="A780" s="121" t="s">
        <v>21</v>
      </c>
      <c r="B780" s="92" t="str">
        <f>IF(E780="","",VLOOKUP(E780,[1]PROJECTES!$C$14:$G$5000,2,FALSE))</f>
        <v>MUNSAF</v>
      </c>
      <c r="C780" s="121" t="s">
        <v>337</v>
      </c>
      <c r="D780" s="93" t="str">
        <f>IF(E780="","",VLOOKUP(E780,[1]PROJECTES!$C$14:$G$5000,5,FALSE))</f>
        <v>SISTEMA TD S.E. PINA - COG. BIOGAS</v>
      </c>
      <c r="E780" s="117">
        <v>5045</v>
      </c>
      <c r="F780" s="95"/>
      <c r="G780" s="96" t="str">
        <f>IF(E780="","",VLOOKUP(E780,[1]PROJECTES!$C$14:$G$5000,4,FALSE))</f>
        <v>OB</v>
      </c>
      <c r="H780" s="118" t="s">
        <v>21</v>
      </c>
      <c r="I780" s="97" t="str">
        <f>IF(H780="","",VLOOKUP(H780,BD!B$2:C$16,2,FALSE))</f>
        <v>P</v>
      </c>
      <c r="J780" s="98">
        <v>43502</v>
      </c>
      <c r="K780" s="135">
        <f t="shared" si="26"/>
        <v>6</v>
      </c>
      <c r="L780" s="99">
        <f t="shared" ca="1" si="27"/>
        <v>-124</v>
      </c>
      <c r="M780" s="93">
        <f>IF(E780="","",VLOOKUP(E780,[1]PROJECTES!$C$14:$Z$5000,21,FALSE))</f>
        <v>43496</v>
      </c>
      <c r="N780" s="100">
        <v>0</v>
      </c>
      <c r="O780" s="72" t="s">
        <v>229</v>
      </c>
      <c r="P780" s="101">
        <v>7</v>
      </c>
      <c r="Q780" s="132" t="s">
        <v>49</v>
      </c>
      <c r="R780" s="131" t="s">
        <v>311</v>
      </c>
      <c r="S780" s="91"/>
    </row>
    <row r="781" spans="1:19" s="104" customFormat="1" ht="12.75" customHeight="1" x14ac:dyDescent="0.25">
      <c r="A781" s="121" t="s">
        <v>21</v>
      </c>
      <c r="B781" s="92" t="str">
        <f>IF(E781="","",VLOOKUP(E781,[1]PROJECTES!$C$14:$G$5000,2,FALSE))</f>
        <v>EOSPIT</v>
      </c>
      <c r="C781" s="121" t="s">
        <v>151</v>
      </c>
      <c r="D781" s="93" t="str">
        <f>IF(E781="","",VLOOKUP(E781,[1]PROJECTES!$C$14:$G$5000,5,FALSE))</f>
        <v>12 x RTU IAT EOSA v2.0</v>
      </c>
      <c r="E781" s="117">
        <v>5130</v>
      </c>
      <c r="F781" s="95"/>
      <c r="G781" s="96" t="str">
        <f>IF(E781="","",VLOOKUP(E781,[1]PROJECTES!$C$14:$G$5000,4,FALSE))</f>
        <v>TA</v>
      </c>
      <c r="H781" s="118" t="s">
        <v>21</v>
      </c>
      <c r="I781" s="97" t="str">
        <f>IF(H781="","",VLOOKUP(H781,BD!B$2:C$16,2,FALSE))</f>
        <v>P</v>
      </c>
      <c r="J781" s="98">
        <v>43502</v>
      </c>
      <c r="K781" s="135">
        <f t="shared" si="26"/>
        <v>6</v>
      </c>
      <c r="L781" s="99" t="str">
        <f t="shared" ca="1" si="27"/>
        <v>-</v>
      </c>
      <c r="M781" s="93">
        <f>IF(E781="","",VLOOKUP(E781,[1]PROJECTES!$C$14:$Z$5000,21,FALSE))</f>
        <v>43594</v>
      </c>
      <c r="N781" s="100">
        <v>0</v>
      </c>
      <c r="O781" s="72" t="s">
        <v>229</v>
      </c>
      <c r="P781" s="101">
        <v>7</v>
      </c>
      <c r="Q781" s="132" t="s">
        <v>49</v>
      </c>
      <c r="R781" s="131" t="s">
        <v>311</v>
      </c>
      <c r="S781" s="91"/>
    </row>
    <row r="782" spans="1:19" s="104" customFormat="1" ht="12.75" customHeight="1" x14ac:dyDescent="0.25">
      <c r="A782" s="121" t="s">
        <v>21</v>
      </c>
      <c r="B782" s="92" t="str">
        <f>IF(E782="","",VLOOKUP(E782,[1]PROJECTES!$C$14:$G$5000,2,FALSE))</f>
        <v>SITEL</v>
      </c>
      <c r="C782" s="121" t="s">
        <v>151</v>
      </c>
      <c r="D782" s="93" t="str">
        <f>IF(E782="","",VLOOKUP(E782,[1]PROJECTES!$C$14:$G$5000,5,FALSE))</f>
        <v>30 x MODEM-FSK Generic</v>
      </c>
      <c r="E782" s="117">
        <v>5131</v>
      </c>
      <c r="F782" s="95"/>
      <c r="G782" s="96" t="str">
        <f>IF(E782="","",VLOOKUP(E782,[1]PROJECTES!$C$14:$G$5000,4,FALSE))</f>
        <v>TA</v>
      </c>
      <c r="H782" s="118" t="s">
        <v>21</v>
      </c>
      <c r="I782" s="97" t="str">
        <f>IF(H782="","",VLOOKUP(H782,BD!B$2:C$16,2,FALSE))</f>
        <v>P</v>
      </c>
      <c r="J782" s="98">
        <v>43502</v>
      </c>
      <c r="K782" s="135">
        <f t="shared" si="26"/>
        <v>6</v>
      </c>
      <c r="L782" s="99" t="str">
        <f t="shared" ca="1" si="27"/>
        <v>-</v>
      </c>
      <c r="M782" s="93">
        <f>IF(E782="","",VLOOKUP(E782,[1]PROJECTES!$C$14:$Z$5000,21,FALSE))</f>
        <v>43594</v>
      </c>
      <c r="N782" s="100">
        <v>0</v>
      </c>
      <c r="O782" s="72" t="s">
        <v>229</v>
      </c>
      <c r="P782" s="101">
        <v>7</v>
      </c>
      <c r="Q782" s="132" t="s">
        <v>49</v>
      </c>
      <c r="R782" s="131" t="s">
        <v>311</v>
      </c>
      <c r="S782" s="91"/>
    </row>
    <row r="783" spans="1:19" s="104" customFormat="1" ht="12.75" customHeight="1" x14ac:dyDescent="0.25">
      <c r="A783" s="121" t="s">
        <v>21</v>
      </c>
      <c r="B783" s="92" t="str">
        <f>IF(E783="","",VLOOKUP(E783,[1]PROJECTES!$C$14:$G$5000,2,FALSE))</f>
        <v>SITEL</v>
      </c>
      <c r="C783" s="121" t="s">
        <v>151</v>
      </c>
      <c r="D783" s="93" t="str">
        <f>IF(E783="","",VLOOKUP(E783,[1]PROJECTES!$C$14:$G$5000,5,FALSE))</f>
        <v>12 x Manguera COM CAP32 - PROTECCION ZiV</v>
      </c>
      <c r="E783" s="117">
        <v>5136</v>
      </c>
      <c r="F783" s="95"/>
      <c r="G783" s="96" t="str">
        <f>IF(E783="","",VLOOKUP(E783,[1]PROJECTES!$C$14:$G$5000,4,FALSE))</f>
        <v>TA</v>
      </c>
      <c r="H783" s="118" t="s">
        <v>21</v>
      </c>
      <c r="I783" s="97" t="str">
        <f>IF(H783="","",VLOOKUP(H783,BD!B$2:C$16,2,FALSE))</f>
        <v>P</v>
      </c>
      <c r="J783" s="98">
        <v>43502</v>
      </c>
      <c r="K783" s="135">
        <f t="shared" si="26"/>
        <v>6</v>
      </c>
      <c r="L783" s="99" t="str">
        <f t="shared" ca="1" si="27"/>
        <v>-</v>
      </c>
      <c r="M783" s="93">
        <f>IF(E783="","",VLOOKUP(E783,[1]PROJECTES!$C$14:$Z$5000,21,FALSE))</f>
        <v>43567</v>
      </c>
      <c r="N783" s="100">
        <v>0</v>
      </c>
      <c r="O783" s="72" t="s">
        <v>229</v>
      </c>
      <c r="P783" s="101">
        <v>7</v>
      </c>
      <c r="Q783" s="132" t="s">
        <v>49</v>
      </c>
      <c r="R783" s="131" t="s">
        <v>311</v>
      </c>
      <c r="S783" s="91"/>
    </row>
    <row r="784" spans="1:19" s="104" customFormat="1" ht="12.75" customHeight="1" x14ac:dyDescent="0.25">
      <c r="A784" s="121" t="s">
        <v>21</v>
      </c>
      <c r="B784" s="92" t="str">
        <f>IF(E784="","",VLOOKUP(E784,[1]PROJECTES!$C$14:$G$5000,2,FALSE))</f>
        <v>SITEL</v>
      </c>
      <c r="C784" s="121" t="s">
        <v>151</v>
      </c>
      <c r="D784" s="93" t="str">
        <f>IF(E784="","",VLOOKUP(E784,[1]PROJECTES!$C$14:$G$5000,5,FALSE))</f>
        <v>12 x Manguera COM CAP32 - MOD.ROBUSTEL</v>
      </c>
      <c r="E784" s="117">
        <v>5133</v>
      </c>
      <c r="F784" s="95"/>
      <c r="G784" s="96" t="str">
        <f>IF(E784="","",VLOOKUP(E784,[1]PROJECTES!$C$14:$G$5000,4,FALSE))</f>
        <v>TA</v>
      </c>
      <c r="H784" s="118" t="s">
        <v>21</v>
      </c>
      <c r="I784" s="97" t="str">
        <f>IF(H784="","",VLOOKUP(H784,BD!B$2:C$16,2,FALSE))</f>
        <v>P</v>
      </c>
      <c r="J784" s="98">
        <v>43502</v>
      </c>
      <c r="K784" s="135">
        <f t="shared" si="26"/>
        <v>6</v>
      </c>
      <c r="L784" s="99" t="str">
        <f t="shared" ca="1" si="27"/>
        <v>-</v>
      </c>
      <c r="M784" s="93">
        <f>IF(E784="","",VLOOKUP(E784,[1]PROJECTES!$C$14:$Z$5000,21,FALSE))</f>
        <v>43567</v>
      </c>
      <c r="N784" s="100">
        <v>0</v>
      </c>
      <c r="O784" s="72" t="s">
        <v>229</v>
      </c>
      <c r="P784" s="101">
        <v>7</v>
      </c>
      <c r="Q784" s="132" t="s">
        <v>49</v>
      </c>
      <c r="R784" s="131" t="s">
        <v>311</v>
      </c>
      <c r="S784" s="91"/>
    </row>
    <row r="785" spans="1:19" s="104" customFormat="1" ht="12.75" customHeight="1" x14ac:dyDescent="0.25">
      <c r="A785" s="121" t="s">
        <v>21</v>
      </c>
      <c r="B785" s="92" t="str">
        <f>IF(E785="","",VLOOKUP(E785,[1]PROJECTES!$C$14:$G$5000,2,FALSE))</f>
        <v>INDTOR</v>
      </c>
      <c r="C785" s="121" t="s">
        <v>149</v>
      </c>
      <c r="D785" s="93" t="str">
        <f>IF(E785="","",VLOOKUP(E785,[1]PROJECTES!$C$14:$G$5000,5,FALSE))</f>
        <v>RTU C.T. CALVARIO v1.0</v>
      </c>
      <c r="E785" s="117">
        <v>5104</v>
      </c>
      <c r="F785" s="95"/>
      <c r="G785" s="96" t="str">
        <f>IF(E785="","",VLOOKUP(E785,[1]PROJECTES!$C$14:$G$5000,4,FALSE))</f>
        <v>TA</v>
      </c>
      <c r="H785" s="118" t="s">
        <v>21</v>
      </c>
      <c r="I785" s="97" t="str">
        <f>IF(H785="","",VLOOKUP(H785,BD!B$2:C$16,2,FALSE))</f>
        <v>P</v>
      </c>
      <c r="J785" s="98">
        <v>43502</v>
      </c>
      <c r="K785" s="135">
        <f t="shared" si="26"/>
        <v>6</v>
      </c>
      <c r="L785" s="99" t="str">
        <f t="shared" ca="1" si="27"/>
        <v>-</v>
      </c>
      <c r="M785" s="93">
        <f>IF(E785="","",VLOOKUP(E785,[1]PROJECTES!$C$14:$Z$5000,21,FALSE))</f>
        <v>43514</v>
      </c>
      <c r="N785" s="100">
        <v>0</v>
      </c>
      <c r="O785" s="72" t="s">
        <v>229</v>
      </c>
      <c r="P785" s="101">
        <v>7</v>
      </c>
      <c r="Q785" s="132" t="s">
        <v>49</v>
      </c>
      <c r="R785" s="131" t="s">
        <v>311</v>
      </c>
      <c r="S785" s="91"/>
    </row>
    <row r="786" spans="1:19" s="104" customFormat="1" ht="12.75" customHeight="1" x14ac:dyDescent="0.25">
      <c r="A786" s="121" t="s">
        <v>21</v>
      </c>
      <c r="B786" s="92" t="str">
        <f>IF(E786="","",VLOOKUP(E786,[1]PROJECTES!$C$14:$G$5000,2,FALSE))</f>
        <v>DIELES</v>
      </c>
      <c r="C786" s="121" t="s">
        <v>271</v>
      </c>
      <c r="D786" s="93" t="str">
        <f>IF(E786="","",VLOOKUP(E786,[1]PROJECTES!$C$14:$G$5000,5,FALSE))</f>
        <v>RTU CT-5 DIELESUR v1.1</v>
      </c>
      <c r="E786" s="117">
        <v>5059</v>
      </c>
      <c r="F786" s="95"/>
      <c r="G786" s="96" t="str">
        <f>IF(E786="","",VLOOKUP(E786,[1]PROJECTES!$C$14:$G$5000,4,FALSE))</f>
        <v>TA</v>
      </c>
      <c r="H786" s="118" t="s">
        <v>21</v>
      </c>
      <c r="I786" s="97" t="str">
        <f>IF(H786="","",VLOOKUP(H786,BD!B$2:C$16,2,FALSE))</f>
        <v>P</v>
      </c>
      <c r="J786" s="98">
        <v>43502</v>
      </c>
      <c r="K786" s="135">
        <f t="shared" si="26"/>
        <v>6</v>
      </c>
      <c r="L786" s="99" t="str">
        <f t="shared" ca="1" si="27"/>
        <v>-</v>
      </c>
      <c r="M786" s="93">
        <f>IF(E786="","",VLOOKUP(E786,[1]PROJECTES!$C$14:$Z$5000,21,FALSE))</f>
        <v>43524</v>
      </c>
      <c r="N786" s="100">
        <v>0</v>
      </c>
      <c r="O786" s="72" t="s">
        <v>229</v>
      </c>
      <c r="P786" s="101">
        <v>7</v>
      </c>
      <c r="Q786" s="132" t="s">
        <v>49</v>
      </c>
      <c r="R786" s="131" t="s">
        <v>311</v>
      </c>
      <c r="S786" s="91"/>
    </row>
    <row r="787" spans="1:19" s="104" customFormat="1" ht="12.75" customHeight="1" x14ac:dyDescent="0.25">
      <c r="A787" s="121" t="s">
        <v>21</v>
      </c>
      <c r="B787" s="92" t="str">
        <f>IF(E787="","",VLOOKUP(E787,[1]PROJECTES!$C$14:$G$5000,2,FALSE))</f>
        <v>DIELES</v>
      </c>
      <c r="C787" s="121" t="s">
        <v>271</v>
      </c>
      <c r="D787" s="93" t="str">
        <f>IF(E787="","",VLOOKUP(E787,[1]PROJECTES!$C$14:$G$5000,5,FALSE))</f>
        <v>RTU CT-6 DIELESUR v1.1</v>
      </c>
      <c r="E787" s="117">
        <v>5060</v>
      </c>
      <c r="F787" s="95"/>
      <c r="G787" s="96" t="str">
        <f>IF(E787="","",VLOOKUP(E787,[1]PROJECTES!$C$14:$G$5000,4,FALSE))</f>
        <v>TA</v>
      </c>
      <c r="H787" s="118" t="s">
        <v>21</v>
      </c>
      <c r="I787" s="97" t="str">
        <f>IF(H787="","",VLOOKUP(H787,BD!B$2:C$16,2,FALSE))</f>
        <v>P</v>
      </c>
      <c r="J787" s="98">
        <v>43502</v>
      </c>
      <c r="K787" s="135">
        <f t="shared" si="26"/>
        <v>6</v>
      </c>
      <c r="L787" s="99" t="str">
        <f t="shared" ca="1" si="27"/>
        <v>-</v>
      </c>
      <c r="M787" s="93">
        <f>IF(E787="","",VLOOKUP(E787,[1]PROJECTES!$C$14:$Z$5000,21,FALSE))</f>
        <v>43524</v>
      </c>
      <c r="N787" s="100">
        <v>0</v>
      </c>
      <c r="O787" s="72" t="s">
        <v>229</v>
      </c>
      <c r="P787" s="101">
        <v>7</v>
      </c>
      <c r="Q787" s="132" t="s">
        <v>49</v>
      </c>
      <c r="R787" s="131" t="s">
        <v>311</v>
      </c>
      <c r="S787" s="91"/>
    </row>
    <row r="788" spans="1:19" s="104" customFormat="1" ht="12.75" customHeight="1" x14ac:dyDescent="0.25">
      <c r="A788" s="121" t="s">
        <v>21</v>
      </c>
      <c r="B788" s="92" t="str">
        <f>IF(E788="","",VLOOKUP(E788,[1]PROJECTES!$C$14:$G$5000,2,FALSE))</f>
        <v>DIELES</v>
      </c>
      <c r="C788" s="121" t="s">
        <v>271</v>
      </c>
      <c r="D788" s="93" t="str">
        <f>IF(E788="","",VLOOKUP(E788,[1]PROJECTES!$C$14:$G$5000,5,FALSE))</f>
        <v>RTU CT-7 DIELESUR v1.1</v>
      </c>
      <c r="E788" s="117">
        <v>5061</v>
      </c>
      <c r="F788" s="95"/>
      <c r="G788" s="96" t="str">
        <f>IF(E788="","",VLOOKUP(E788,[1]PROJECTES!$C$14:$G$5000,4,FALSE))</f>
        <v>TA</v>
      </c>
      <c r="H788" s="118" t="s">
        <v>21</v>
      </c>
      <c r="I788" s="97" t="str">
        <f>IF(H788="","",VLOOKUP(H788,BD!B$2:C$16,2,FALSE))</f>
        <v>P</v>
      </c>
      <c r="J788" s="98">
        <v>43502</v>
      </c>
      <c r="K788" s="135">
        <f t="shared" si="26"/>
        <v>6</v>
      </c>
      <c r="L788" s="99" t="str">
        <f t="shared" ca="1" si="27"/>
        <v>-</v>
      </c>
      <c r="M788" s="93">
        <f>IF(E788="","",VLOOKUP(E788,[1]PROJECTES!$C$14:$Z$5000,21,FALSE))</f>
        <v>43524</v>
      </c>
      <c r="N788" s="100">
        <v>0</v>
      </c>
      <c r="O788" s="72" t="s">
        <v>229</v>
      </c>
      <c r="P788" s="101">
        <v>7</v>
      </c>
      <c r="Q788" s="132" t="s">
        <v>49</v>
      </c>
      <c r="R788" s="131" t="s">
        <v>311</v>
      </c>
      <c r="S788" s="91"/>
    </row>
    <row r="789" spans="1:19" s="104" customFormat="1" ht="12.75" customHeight="1" x14ac:dyDescent="0.25">
      <c r="A789" s="121" t="s">
        <v>21</v>
      </c>
      <c r="B789" s="92" t="str">
        <f>IF(E789="","",VLOOKUP(E789,[1]PROJECTES!$C$14:$G$5000,2,FALSE))</f>
        <v>DIELES</v>
      </c>
      <c r="C789" s="121" t="s">
        <v>271</v>
      </c>
      <c r="D789" s="93" t="str">
        <f>IF(E789="","",VLOOKUP(E789,[1]PROJECTES!$C$14:$G$5000,5,FALSE))</f>
        <v>RTU CT-8 DIELESUR v1.1</v>
      </c>
      <c r="E789" s="117">
        <v>5062</v>
      </c>
      <c r="F789" s="95"/>
      <c r="G789" s="96" t="str">
        <f>IF(E789="","",VLOOKUP(E789,[1]PROJECTES!$C$14:$G$5000,4,FALSE))</f>
        <v>TA</v>
      </c>
      <c r="H789" s="118" t="s">
        <v>21</v>
      </c>
      <c r="I789" s="97" t="str">
        <f>IF(H789="","",VLOOKUP(H789,BD!B$2:C$16,2,FALSE))</f>
        <v>P</v>
      </c>
      <c r="J789" s="98">
        <v>43502</v>
      </c>
      <c r="K789" s="135">
        <f t="shared" si="26"/>
        <v>6</v>
      </c>
      <c r="L789" s="99" t="str">
        <f t="shared" ca="1" si="27"/>
        <v>-</v>
      </c>
      <c r="M789" s="93">
        <f>IF(E789="","",VLOOKUP(E789,[1]PROJECTES!$C$14:$Z$5000,21,FALSE))</f>
        <v>43524</v>
      </c>
      <c r="N789" s="100">
        <v>0</v>
      </c>
      <c r="O789" s="72" t="s">
        <v>229</v>
      </c>
      <c r="P789" s="101">
        <v>7</v>
      </c>
      <c r="Q789" s="132" t="s">
        <v>49</v>
      </c>
      <c r="R789" s="131" t="s">
        <v>311</v>
      </c>
      <c r="S789" s="91"/>
    </row>
    <row r="790" spans="1:19" s="104" customFormat="1" ht="12.75" customHeight="1" x14ac:dyDescent="0.25">
      <c r="A790" s="121" t="s">
        <v>21</v>
      </c>
      <c r="B790" s="92" t="str">
        <f>IF(E790="","",VLOOKUP(E790,[1]PROJECTES!$C$14:$G$5000,2,FALSE))</f>
        <v>SITEL</v>
      </c>
      <c r="C790" s="121" t="s">
        <v>337</v>
      </c>
      <c r="D790" s="93" t="str">
        <f>IF(E790="","",VLOOKUP(E790,[1]PROJECTES!$C$14:$G$5000,5,FALSE))</f>
        <v>TD ESCLAVO COG. BIOGAS v1.0</v>
      </c>
      <c r="E790" s="117">
        <v>5048</v>
      </c>
      <c r="F790" s="95"/>
      <c r="G790" s="96" t="str">
        <f>IF(E790="","",VLOOKUP(E790,[1]PROJECTES!$C$14:$G$5000,4,FALSE))</f>
        <v>OB</v>
      </c>
      <c r="H790" s="118" t="s">
        <v>21</v>
      </c>
      <c r="I790" s="97" t="str">
        <f>IF(H790="","",VLOOKUP(H790,BD!B$2:C$16,2,FALSE))</f>
        <v>P</v>
      </c>
      <c r="J790" s="98">
        <v>43502</v>
      </c>
      <c r="K790" s="135">
        <f t="shared" si="26"/>
        <v>6</v>
      </c>
      <c r="L790" s="99">
        <f t="shared" ca="1" si="27"/>
        <v>-124</v>
      </c>
      <c r="M790" s="93">
        <f>IF(E790="","",VLOOKUP(E790,[1]PROJECTES!$C$14:$Z$5000,21,FALSE))</f>
        <v>43496</v>
      </c>
      <c r="N790" s="100">
        <v>0</v>
      </c>
      <c r="O790" s="72" t="s">
        <v>229</v>
      </c>
      <c r="P790" s="101">
        <v>7</v>
      </c>
      <c r="Q790" s="132" t="s">
        <v>49</v>
      </c>
      <c r="R790" s="131" t="s">
        <v>311</v>
      </c>
      <c r="S790" s="91"/>
    </row>
    <row r="791" spans="1:19" s="104" customFormat="1" ht="12.75" customHeight="1" x14ac:dyDescent="0.25">
      <c r="A791" s="121" t="s">
        <v>21</v>
      </c>
      <c r="B791" s="92" t="str">
        <f>IF(E791="","",VLOOKUP(E791,[1]PROJECTES!$C$14:$G$5000,2,FALSE))</f>
        <v>INPPOZ</v>
      </c>
      <c r="C791" s="121" t="s">
        <v>149</v>
      </c>
      <c r="D791" s="93" t="str">
        <f>IF(E791="","",VLOOKUP(E791,[1]PROJECTES!$C$14:$G$5000,5,FALSE))</f>
        <v>RTU C.T. PINTOR GOYA v1.0</v>
      </c>
      <c r="E791" s="117">
        <v>5019</v>
      </c>
      <c r="F791" s="95"/>
      <c r="G791" s="96" t="str">
        <f>IF(E791="","",VLOOKUP(E791,[1]PROJECTES!$C$14:$G$5000,4,FALSE))</f>
        <v>TA</v>
      </c>
      <c r="H791" s="118" t="s">
        <v>21</v>
      </c>
      <c r="I791" s="97" t="str">
        <f>IF(H791="","",VLOOKUP(H791,BD!B$2:C$16,2,FALSE))</f>
        <v>P</v>
      </c>
      <c r="J791" s="98">
        <v>43502</v>
      </c>
      <c r="K791" s="135">
        <f t="shared" si="26"/>
        <v>6</v>
      </c>
      <c r="L791" s="99" t="str">
        <f t="shared" ca="1" si="27"/>
        <v>-</v>
      </c>
      <c r="M791" s="93">
        <f>IF(E791="","",VLOOKUP(E791,[1]PROJECTES!$C$14:$Z$5000,21,FALSE))</f>
        <v>43524</v>
      </c>
      <c r="N791" s="100">
        <v>0</v>
      </c>
      <c r="O791" s="72" t="s">
        <v>229</v>
      </c>
      <c r="P791" s="101">
        <v>7</v>
      </c>
      <c r="Q791" s="132" t="s">
        <v>49</v>
      </c>
      <c r="R791" s="131" t="s">
        <v>311</v>
      </c>
      <c r="S791" s="91"/>
    </row>
    <row r="792" spans="1:19" s="104" customFormat="1" ht="12.75" customHeight="1" x14ac:dyDescent="0.25">
      <c r="A792" s="121" t="s">
        <v>21</v>
      </c>
      <c r="B792" s="92" t="str">
        <f>IF(E792="","",VLOOKUP(E792,[1]PROJECTES!$C$14:$G$5000,2,FALSE))</f>
        <v>SITEL</v>
      </c>
      <c r="C792" s="121" t="s">
        <v>149</v>
      </c>
      <c r="D792" s="93" t="str">
        <f>IF(E792="","",VLOOKUP(E792,[1]PROJECTES!$C$14:$G$5000,5,FALSE))</f>
        <v>1 x Manguera COM CAP32 - MODEM RADIO</v>
      </c>
      <c r="E792" s="117">
        <v>5101</v>
      </c>
      <c r="F792" s="95"/>
      <c r="G792" s="96" t="str">
        <f>IF(E792="","",VLOOKUP(E792,[1]PROJECTES!$C$14:$G$5000,4,FALSE))</f>
        <v>TA</v>
      </c>
      <c r="H792" s="118" t="s">
        <v>21</v>
      </c>
      <c r="I792" s="97" t="str">
        <f>IF(H792="","",VLOOKUP(H792,BD!B$2:C$16,2,FALSE))</f>
        <v>P</v>
      </c>
      <c r="J792" s="98">
        <v>43502</v>
      </c>
      <c r="K792" s="135">
        <f t="shared" si="26"/>
        <v>6</v>
      </c>
      <c r="L792" s="99" t="str">
        <f t="shared" ca="1" si="27"/>
        <v>-</v>
      </c>
      <c r="M792" s="93">
        <f>IF(E792="","",VLOOKUP(E792,[1]PROJECTES!$C$14:$Z$5000,21,FALSE))</f>
        <v>43511</v>
      </c>
      <c r="N792" s="100">
        <v>0</v>
      </c>
      <c r="O792" s="72" t="s">
        <v>229</v>
      </c>
      <c r="P792" s="101">
        <v>15</v>
      </c>
      <c r="Q792" s="132" t="s">
        <v>51</v>
      </c>
      <c r="R792" s="131" t="s">
        <v>365</v>
      </c>
      <c r="S792" s="91"/>
    </row>
    <row r="793" spans="1:19" s="104" customFormat="1" ht="12.75" customHeight="1" x14ac:dyDescent="0.25">
      <c r="A793" s="121" t="s">
        <v>21</v>
      </c>
      <c r="B793" s="92" t="str">
        <f>IF(E793="","",VLOOKUP(E793,[1]PROJECTES!$C$14:$G$5000,2,FALSE))</f>
        <v>MANGRA</v>
      </c>
      <c r="C793" s="121" t="s">
        <v>136</v>
      </c>
      <c r="D793" s="93" t="str">
        <f>IF(E793="","",VLOOKUP(E793,[1]PROJECTES!$C$14:$G$5000,5,FALSE))</f>
        <v>26 x PLACA INTERFACE MIPS-300N v1.2</v>
      </c>
      <c r="E793" s="117">
        <v>4918</v>
      </c>
      <c r="F793" s="95"/>
      <c r="G793" s="96" t="str">
        <f>IF(E793="","",VLOOKUP(E793,[1]PROJECTES!$C$14:$G$5000,4,FALSE))</f>
        <v>TA</v>
      </c>
      <c r="H793" s="118" t="s">
        <v>21</v>
      </c>
      <c r="I793" s="97" t="str">
        <f>IF(H793="","",VLOOKUP(H793,BD!B$2:C$16,2,FALSE))</f>
        <v>P</v>
      </c>
      <c r="J793" s="98">
        <v>43502</v>
      </c>
      <c r="K793" s="135">
        <f t="shared" si="26"/>
        <v>6</v>
      </c>
      <c r="L793" s="99" t="str">
        <f t="shared" ca="1" si="27"/>
        <v>-</v>
      </c>
      <c r="M793" s="93">
        <f>IF(E793="","",VLOOKUP(E793,[1]PROJECTES!$C$14:$Z$5000,21,FALSE))</f>
        <v>43507</v>
      </c>
      <c r="N793" s="100">
        <v>1</v>
      </c>
      <c r="O793" s="72" t="s">
        <v>229</v>
      </c>
      <c r="P793" s="101">
        <v>50</v>
      </c>
      <c r="Q793" s="132" t="s">
        <v>65</v>
      </c>
      <c r="R793" s="131" t="s">
        <v>451</v>
      </c>
      <c r="S793" s="91"/>
    </row>
    <row r="794" spans="1:19" s="104" customFormat="1" ht="12.75" customHeight="1" x14ac:dyDescent="0.25">
      <c r="A794" s="121" t="s">
        <v>21</v>
      </c>
      <c r="B794" s="92" t="str">
        <f>IF(E794="","",VLOOKUP(E794,[1]PROJECTES!$C$14:$G$5000,2,FALSE))</f>
        <v>MANGRA</v>
      </c>
      <c r="C794" s="121" t="s">
        <v>136</v>
      </c>
      <c r="D794" s="93" t="str">
        <f>IF(E794="","",VLOOKUP(E794,[1]PROJECTES!$C$14:$G$5000,5,FALSE))</f>
        <v>26 x PLACA CPU MIPS-300N v1.2</v>
      </c>
      <c r="E794" s="117">
        <v>4917</v>
      </c>
      <c r="F794" s="95"/>
      <c r="G794" s="96" t="str">
        <f>IF(E794="","",VLOOKUP(E794,[1]PROJECTES!$C$14:$G$5000,4,FALSE))</f>
        <v>OB</v>
      </c>
      <c r="H794" s="118" t="s">
        <v>21</v>
      </c>
      <c r="I794" s="97" t="str">
        <f>IF(H794="","",VLOOKUP(H794,BD!B$2:C$16,2,FALSE))</f>
        <v>P</v>
      </c>
      <c r="J794" s="98">
        <v>43502</v>
      </c>
      <c r="K794" s="135">
        <f t="shared" si="26"/>
        <v>6</v>
      </c>
      <c r="L794" s="99">
        <f t="shared" ca="1" si="27"/>
        <v>-200</v>
      </c>
      <c r="M794" s="93">
        <f>IF(E794="","",VLOOKUP(E794,[1]PROJECTES!$C$14:$Z$5000,21,FALSE))</f>
        <v>43420</v>
      </c>
      <c r="N794" s="100">
        <v>1</v>
      </c>
      <c r="O794" s="72" t="s">
        <v>229</v>
      </c>
      <c r="P794" s="101">
        <v>15</v>
      </c>
      <c r="Q794" s="132" t="s">
        <v>51</v>
      </c>
      <c r="R794" s="102" t="s">
        <v>688</v>
      </c>
      <c r="S794" s="91"/>
    </row>
    <row r="795" spans="1:19" s="104" customFormat="1" ht="12.75" customHeight="1" x14ac:dyDescent="0.25">
      <c r="A795" s="121" t="s">
        <v>21</v>
      </c>
      <c r="B795" s="92" t="str">
        <f>IF(E795="","",VLOOKUP(E795,[1]PROJECTES!$C$14:$G$5000,2,FALSE))</f>
        <v>MANGRA</v>
      </c>
      <c r="C795" s="121" t="s">
        <v>136</v>
      </c>
      <c r="D795" s="93" t="str">
        <f>IF(E795="","",VLOOKUP(E795,[1]PROJECTES!$C$14:$G$5000,5,FALSE))</f>
        <v>26 x PLACA CPU MIPS-300N v1.2</v>
      </c>
      <c r="E795" s="117">
        <v>4917</v>
      </c>
      <c r="F795" s="95"/>
      <c r="G795" s="96" t="str">
        <f>IF(E795="","",VLOOKUP(E795,[1]PROJECTES!$C$14:$G$5000,4,FALSE))</f>
        <v>OB</v>
      </c>
      <c r="H795" s="118" t="s">
        <v>21</v>
      </c>
      <c r="I795" s="97" t="str">
        <f>IF(H795="","",VLOOKUP(H795,BD!B$2:C$16,2,FALSE))</f>
        <v>P</v>
      </c>
      <c r="J795" s="98">
        <v>43502</v>
      </c>
      <c r="K795" s="135">
        <f t="shared" si="26"/>
        <v>6</v>
      </c>
      <c r="L795" s="99">
        <f t="shared" ca="1" si="27"/>
        <v>-200</v>
      </c>
      <c r="M795" s="93">
        <f>IF(E795="","",VLOOKUP(E795,[1]PROJECTES!$C$14:$Z$5000,21,FALSE))</f>
        <v>43420</v>
      </c>
      <c r="N795" s="100">
        <v>0</v>
      </c>
      <c r="O795" s="72" t="s">
        <v>229</v>
      </c>
      <c r="P795" s="101">
        <v>30</v>
      </c>
      <c r="Q795" s="132" t="s">
        <v>51</v>
      </c>
      <c r="R795" s="102" t="s">
        <v>689</v>
      </c>
      <c r="S795" s="91"/>
    </row>
    <row r="796" spans="1:19" s="104" customFormat="1" ht="12.75" customHeight="1" x14ac:dyDescent="0.25">
      <c r="A796" s="121" t="s">
        <v>21</v>
      </c>
      <c r="B796" s="92" t="str">
        <f>IF(E796="","",VLOOKUP(E796,[1]PROJECTES!$C$14:$G$5000,2,FALSE))</f>
        <v>MANGRA</v>
      </c>
      <c r="C796" s="121" t="s">
        <v>136</v>
      </c>
      <c r="D796" s="93" t="str">
        <f>IF(E796="","",VLOOKUP(E796,[1]PROJECTES!$C$14:$G$5000,5,FALSE))</f>
        <v>26 x PLACA INTERFACE MIPS-300N v1.2</v>
      </c>
      <c r="E796" s="117">
        <v>4918</v>
      </c>
      <c r="F796" s="95"/>
      <c r="G796" s="96" t="str">
        <f>IF(E796="","",VLOOKUP(E796,[1]PROJECTES!$C$14:$G$5000,4,FALSE))</f>
        <v>TA</v>
      </c>
      <c r="H796" s="118" t="s">
        <v>21</v>
      </c>
      <c r="I796" s="97" t="str">
        <f>IF(H796="","",VLOOKUP(H796,BD!B$2:C$16,2,FALSE))</f>
        <v>P</v>
      </c>
      <c r="J796" s="98">
        <v>43502</v>
      </c>
      <c r="K796" s="135">
        <f t="shared" si="26"/>
        <v>6</v>
      </c>
      <c r="L796" s="99" t="str">
        <f t="shared" ca="1" si="27"/>
        <v>-</v>
      </c>
      <c r="M796" s="93">
        <f>IF(E796="","",VLOOKUP(E796,[1]PROJECTES!$C$14:$Z$5000,21,FALSE))</f>
        <v>43507</v>
      </c>
      <c r="N796" s="100">
        <v>0</v>
      </c>
      <c r="O796" s="72" t="s">
        <v>229</v>
      </c>
      <c r="P796" s="101">
        <v>30</v>
      </c>
      <c r="Q796" s="132" t="s">
        <v>51</v>
      </c>
      <c r="R796" s="102" t="s">
        <v>689</v>
      </c>
      <c r="S796" s="91"/>
    </row>
    <row r="797" spans="1:19" s="104" customFormat="1" ht="12.75" customHeight="1" x14ac:dyDescent="0.25">
      <c r="A797" s="121" t="s">
        <v>21</v>
      </c>
      <c r="B797" s="92" t="str">
        <f>IF(E797="","",VLOOKUP(E797,[1]PROJECTES!$C$14:$G$5000,2,FALSE))</f>
        <v>SITEL</v>
      </c>
      <c r="C797" s="121" t="s">
        <v>106</v>
      </c>
      <c r="D797" s="93" t="str">
        <f>IF(E797="","",VLOOKUP(E797,[1]PROJECTES!$C$14:$G$5000,5,FALSE))</f>
        <v>GESTIO DE MAGATZEM</v>
      </c>
      <c r="E797" s="117" t="s">
        <v>305</v>
      </c>
      <c r="F797" s="95"/>
      <c r="G797" s="96" t="str">
        <f>IF(E797="","",VLOOKUP(E797,[1]PROJECTES!$C$14:$G$5000,4,FALSE))</f>
        <v>OB</v>
      </c>
      <c r="H797" s="118" t="s">
        <v>21</v>
      </c>
      <c r="I797" s="97" t="str">
        <f>IF(H797="","",VLOOKUP(H797,BD!B$2:C$16,2,FALSE))</f>
        <v>P</v>
      </c>
      <c r="J797" s="98">
        <v>43502</v>
      </c>
      <c r="K797" s="135">
        <f t="shared" si="26"/>
        <v>6</v>
      </c>
      <c r="L797" s="99">
        <f t="shared" ca="1" si="27"/>
        <v>210</v>
      </c>
      <c r="M797" s="93">
        <f>IF(E797="","",VLOOKUP(E797,[1]PROJECTES!$C$14:$Z$5000,21,FALSE))</f>
        <v>43830</v>
      </c>
      <c r="N797" s="100">
        <v>0</v>
      </c>
      <c r="O797" s="72" t="s">
        <v>229</v>
      </c>
      <c r="P797" s="101">
        <v>30</v>
      </c>
      <c r="Q797" s="132" t="s">
        <v>49</v>
      </c>
      <c r="R797" s="102" t="s">
        <v>691</v>
      </c>
      <c r="S797" s="91"/>
    </row>
    <row r="798" spans="1:19" s="104" customFormat="1" ht="12.75" customHeight="1" x14ac:dyDescent="0.25">
      <c r="A798" s="121" t="s">
        <v>21</v>
      </c>
      <c r="B798" s="92" t="str">
        <f>IF(E798="","",VLOOKUP(E798,[1]PROJECTES!$C$14:$G$5000,2,FALSE))</f>
        <v>MANGRA</v>
      </c>
      <c r="C798" s="121" t="s">
        <v>136</v>
      </c>
      <c r="D798" s="93" t="str">
        <f>IF(E798="","",VLOOKUP(E798,[1]PROJECTES!$C$14:$G$5000,5,FALSE))</f>
        <v>26 x PLACA INTERFACE MIPS-300N v1.2</v>
      </c>
      <c r="E798" s="117">
        <v>4918</v>
      </c>
      <c r="F798" s="95"/>
      <c r="G798" s="96" t="str">
        <f>IF(E798="","",VLOOKUP(E798,[1]PROJECTES!$C$14:$G$5000,4,FALSE))</f>
        <v>TA</v>
      </c>
      <c r="H798" s="118" t="s">
        <v>21</v>
      </c>
      <c r="I798" s="97" t="str">
        <f>IF(H798="","",VLOOKUP(H798,BD!B$2:C$16,2,FALSE))</f>
        <v>P</v>
      </c>
      <c r="J798" s="98">
        <v>43502</v>
      </c>
      <c r="K798" s="135">
        <f t="shared" si="26"/>
        <v>6</v>
      </c>
      <c r="L798" s="99" t="str">
        <f t="shared" ca="1" si="27"/>
        <v>-</v>
      </c>
      <c r="M798" s="93">
        <f>IF(E798="","",VLOOKUP(E798,[1]PROJECTES!$C$14:$Z$5000,21,FALSE))</f>
        <v>43507</v>
      </c>
      <c r="N798" s="100">
        <v>0</v>
      </c>
      <c r="O798" s="72" t="s">
        <v>229</v>
      </c>
      <c r="P798" s="101">
        <v>20</v>
      </c>
      <c r="Q798" s="132" t="s">
        <v>51</v>
      </c>
      <c r="R798" s="131" t="s">
        <v>692</v>
      </c>
      <c r="S798" s="91"/>
    </row>
    <row r="799" spans="1:19" s="104" customFormat="1" ht="12.75" customHeight="1" x14ac:dyDescent="0.25">
      <c r="A799" s="121" t="s">
        <v>21</v>
      </c>
      <c r="B799" s="92" t="str">
        <f>IF(E799="","",VLOOKUP(E799,[1]PROJECTES!$C$14:$G$5000,2,FALSE))</f>
        <v>MANGRA</v>
      </c>
      <c r="C799" s="121" t="s">
        <v>136</v>
      </c>
      <c r="D799" s="93" t="str">
        <f>IF(E799="","",VLOOKUP(E799,[1]PROJECTES!$C$14:$G$5000,5,FALSE))</f>
        <v>26 x PLACA CPU MIPS-300N v1.2</v>
      </c>
      <c r="E799" s="117">
        <v>4917</v>
      </c>
      <c r="F799" s="95"/>
      <c r="G799" s="96" t="str">
        <f>IF(E799="","",VLOOKUP(E799,[1]PROJECTES!$C$14:$G$5000,4,FALSE))</f>
        <v>OB</v>
      </c>
      <c r="H799" s="118" t="s">
        <v>21</v>
      </c>
      <c r="I799" s="97" t="str">
        <f>IF(H799="","",VLOOKUP(H799,BD!B$2:C$16,2,FALSE))</f>
        <v>P</v>
      </c>
      <c r="J799" s="98">
        <v>43502</v>
      </c>
      <c r="K799" s="135">
        <f t="shared" si="26"/>
        <v>6</v>
      </c>
      <c r="L799" s="99">
        <f t="shared" ca="1" si="27"/>
        <v>-200</v>
      </c>
      <c r="M799" s="93">
        <f>IF(E799="","",VLOOKUP(E799,[1]PROJECTES!$C$14:$Z$5000,21,FALSE))</f>
        <v>43420</v>
      </c>
      <c r="N799" s="100">
        <v>0</v>
      </c>
      <c r="O799" s="72" t="s">
        <v>229</v>
      </c>
      <c r="P799" s="101">
        <v>20</v>
      </c>
      <c r="Q799" s="132" t="s">
        <v>51</v>
      </c>
      <c r="R799" s="131" t="s">
        <v>692</v>
      </c>
      <c r="S799" s="91"/>
    </row>
    <row r="800" spans="1:19" s="104" customFormat="1" ht="12.75" customHeight="1" x14ac:dyDescent="0.25">
      <c r="A800" s="121" t="s">
        <v>44</v>
      </c>
      <c r="B800" s="92" t="str">
        <f>IF(E800="","",VLOOKUP(E800,[1]PROJECTES!$C$14:$G$5000,2,FALSE))</f>
        <v>SITEL</v>
      </c>
      <c r="C800" s="121" t="s">
        <v>181</v>
      </c>
      <c r="D800" s="93" t="str">
        <f>IF(E800="","",VLOOKUP(E800,[1]PROJECTES!$C$14:$G$5000,5,FALSE))</f>
        <v>VACANCES</v>
      </c>
      <c r="E800" s="117" t="s">
        <v>273</v>
      </c>
      <c r="F800" s="95"/>
      <c r="G800" s="96" t="str">
        <f>IF(E800="","",VLOOKUP(E800,[1]PROJECTES!$C$14:$G$5000,4,FALSE))</f>
        <v>OB</v>
      </c>
      <c r="H800" s="118" t="s">
        <v>44</v>
      </c>
      <c r="I800" s="97" t="str">
        <f>IF(H800="","",VLOOKUP(H800,BD!B$2:C$16,2,FALSE))</f>
        <v>E</v>
      </c>
      <c r="J800" s="98">
        <v>43502</v>
      </c>
      <c r="K800" s="135">
        <f t="shared" si="26"/>
        <v>6</v>
      </c>
      <c r="L800" s="99">
        <f t="shared" ca="1" si="27"/>
        <v>210</v>
      </c>
      <c r="M800" s="93">
        <f>IF(E800="","",VLOOKUP(E800,[1]PROJECTES!$C$14:$Z$5000,21,FALSE))</f>
        <v>43830</v>
      </c>
      <c r="N800" s="100">
        <v>4</v>
      </c>
      <c r="O800" s="72" t="s">
        <v>229</v>
      </c>
      <c r="P800" s="101">
        <v>0</v>
      </c>
      <c r="Q800" s="132" t="s">
        <v>63</v>
      </c>
      <c r="R800" s="131"/>
      <c r="S800" s="91"/>
    </row>
    <row r="801" spans="1:19" s="104" customFormat="1" ht="12.75" customHeight="1" x14ac:dyDescent="0.25">
      <c r="A801" s="121" t="s">
        <v>44</v>
      </c>
      <c r="B801" s="92" t="str">
        <f>IF(E801="","",VLOOKUP(E801,[1]PROJECTES!$C$14:$G$5000,2,FALSE))</f>
        <v>SITEL</v>
      </c>
      <c r="C801" s="121"/>
      <c r="D801" s="93" t="str">
        <f>IF(E801="","",VLOOKUP(E801,[1]PROJECTES!$C$14:$G$5000,5,FALSE))</f>
        <v>PENDENT D'ASSIGNAR</v>
      </c>
      <c r="E801" s="117" t="s">
        <v>278</v>
      </c>
      <c r="F801" s="95"/>
      <c r="G801" s="96" t="str">
        <f>IF(E801="","",VLOOKUP(E801,[1]PROJECTES!$C$14:$G$5000,4,FALSE))</f>
        <v>OB</v>
      </c>
      <c r="H801" s="118" t="s">
        <v>44</v>
      </c>
      <c r="I801" s="97" t="str">
        <f>IF(H801="","",VLOOKUP(H801,BD!B$2:C$16,2,FALSE))</f>
        <v>E</v>
      </c>
      <c r="J801" s="98">
        <v>43502</v>
      </c>
      <c r="K801" s="135">
        <f t="shared" si="26"/>
        <v>6</v>
      </c>
      <c r="L801" s="99">
        <f t="shared" ca="1" si="27"/>
        <v>210</v>
      </c>
      <c r="M801" s="93">
        <f>IF(E801="","",VLOOKUP(E801,[1]PROJECTES!$C$14:$Z$5000,21,FALSE))</f>
        <v>43830</v>
      </c>
      <c r="N801" s="100"/>
      <c r="O801" s="72" t="s">
        <v>229</v>
      </c>
      <c r="P801" s="101"/>
      <c r="Q801" s="132"/>
      <c r="R801" s="131"/>
      <c r="S801" s="91"/>
    </row>
    <row r="802" spans="1:19" s="104" customFormat="1" ht="12.75" customHeight="1" x14ac:dyDescent="0.25">
      <c r="A802" s="121" t="s">
        <v>44</v>
      </c>
      <c r="B802" s="92" t="str">
        <f>IF(E802="","",VLOOKUP(E802,[1]PROJECTES!$C$14:$G$5000,2,FALSE))</f>
        <v>SITEL</v>
      </c>
      <c r="C802" s="121"/>
      <c r="D802" s="93" t="str">
        <f>IF(E802="","",VLOOKUP(E802,[1]PROJECTES!$C$14:$G$5000,5,FALSE))</f>
        <v>PENDENT D'ASSIGNAR</v>
      </c>
      <c r="E802" s="117" t="s">
        <v>278</v>
      </c>
      <c r="F802" s="95"/>
      <c r="G802" s="96" t="str">
        <f>IF(E802="","",VLOOKUP(E802,[1]PROJECTES!$C$14:$G$5000,4,FALSE))</f>
        <v>OB</v>
      </c>
      <c r="H802" s="118" t="s">
        <v>44</v>
      </c>
      <c r="I802" s="97" t="str">
        <f>IF(H802="","",VLOOKUP(H802,BD!B$2:C$16,2,FALSE))</f>
        <v>E</v>
      </c>
      <c r="J802" s="98">
        <v>43502</v>
      </c>
      <c r="K802" s="135">
        <f t="shared" si="26"/>
        <v>6</v>
      </c>
      <c r="L802" s="99">
        <f t="shared" ca="1" si="27"/>
        <v>210</v>
      </c>
      <c r="M802" s="93">
        <f>IF(E802="","",VLOOKUP(E802,[1]PROJECTES!$C$14:$Z$5000,21,FALSE))</f>
        <v>43830</v>
      </c>
      <c r="N802" s="100"/>
      <c r="O802" s="72" t="s">
        <v>229</v>
      </c>
      <c r="P802" s="101"/>
      <c r="Q802" s="132"/>
      <c r="R802" s="131"/>
      <c r="S802" s="91"/>
    </row>
    <row r="803" spans="1:19" s="104" customFormat="1" ht="12.75" customHeight="1" x14ac:dyDescent="0.25">
      <c r="A803" s="121" t="s">
        <v>44</v>
      </c>
      <c r="B803" s="92" t="str">
        <f>IF(E803="","",VLOOKUP(E803,[1]PROJECTES!$C$14:$G$5000,2,FALSE))</f>
        <v>SITEL</v>
      </c>
      <c r="C803" s="121"/>
      <c r="D803" s="93" t="str">
        <f>IF(E803="","",VLOOKUP(E803,[1]PROJECTES!$C$14:$G$5000,5,FALSE))</f>
        <v>PENDENT D'ASSIGNAR</v>
      </c>
      <c r="E803" s="117" t="s">
        <v>278</v>
      </c>
      <c r="F803" s="95"/>
      <c r="G803" s="96" t="str">
        <f>IF(E803="","",VLOOKUP(E803,[1]PROJECTES!$C$14:$G$5000,4,FALSE))</f>
        <v>OB</v>
      </c>
      <c r="H803" s="118" t="s">
        <v>44</v>
      </c>
      <c r="I803" s="97" t="str">
        <f>IF(H803="","",VLOOKUP(H803,BD!B$2:C$16,2,FALSE))</f>
        <v>E</v>
      </c>
      <c r="J803" s="98">
        <v>43502</v>
      </c>
      <c r="K803" s="135">
        <f t="shared" si="26"/>
        <v>6</v>
      </c>
      <c r="L803" s="99">
        <f t="shared" ca="1" si="27"/>
        <v>210</v>
      </c>
      <c r="M803" s="93">
        <f>IF(E803="","",VLOOKUP(E803,[1]PROJECTES!$C$14:$Z$5000,21,FALSE))</f>
        <v>43830</v>
      </c>
      <c r="N803" s="100"/>
      <c r="O803" s="72" t="s">
        <v>229</v>
      </c>
      <c r="P803" s="101"/>
      <c r="Q803" s="132"/>
      <c r="R803" s="131"/>
      <c r="S803" s="91"/>
    </row>
    <row r="804" spans="1:19" s="104" customFormat="1" ht="12.75" customHeight="1" x14ac:dyDescent="0.25">
      <c r="A804" s="121" t="s">
        <v>44</v>
      </c>
      <c r="B804" s="92" t="str">
        <f>IF(E804="","",VLOOKUP(E804,[1]PROJECTES!$C$14:$G$5000,2,FALSE))</f>
        <v>SITEL</v>
      </c>
      <c r="C804" s="121"/>
      <c r="D804" s="93" t="str">
        <f>IF(E804="","",VLOOKUP(E804,[1]PROJECTES!$C$14:$G$5000,5,FALSE))</f>
        <v>PENDENT D'ASSIGNAR</v>
      </c>
      <c r="E804" s="117" t="s">
        <v>278</v>
      </c>
      <c r="F804" s="95"/>
      <c r="G804" s="96" t="str">
        <f>IF(E804="","",VLOOKUP(E804,[1]PROJECTES!$C$14:$G$5000,4,FALSE))</f>
        <v>OB</v>
      </c>
      <c r="H804" s="118" t="s">
        <v>44</v>
      </c>
      <c r="I804" s="97" t="str">
        <f>IF(H804="","",VLOOKUP(H804,BD!B$2:C$16,2,FALSE))</f>
        <v>E</v>
      </c>
      <c r="J804" s="98">
        <v>43502</v>
      </c>
      <c r="K804" s="135">
        <f t="shared" si="26"/>
        <v>6</v>
      </c>
      <c r="L804" s="99">
        <f t="shared" ca="1" si="27"/>
        <v>210</v>
      </c>
      <c r="M804" s="93">
        <f>IF(E804="","",VLOOKUP(E804,[1]PROJECTES!$C$14:$Z$5000,21,FALSE))</f>
        <v>43830</v>
      </c>
      <c r="N804" s="100"/>
      <c r="O804" s="72" t="s">
        <v>229</v>
      </c>
      <c r="P804" s="101"/>
      <c r="Q804" s="132"/>
      <c r="R804" s="131"/>
      <c r="S804" s="91"/>
    </row>
    <row r="805" spans="1:19" s="104" customFormat="1" ht="12.75" customHeight="1" x14ac:dyDescent="0.25">
      <c r="A805" s="121" t="s">
        <v>21</v>
      </c>
      <c r="B805" s="92" t="str">
        <f>IF(E805="","",VLOOKUP(E805,[1]PROJECTES!$C$14:$G$5000,2,FALSE))</f>
        <v>INPPOZ</v>
      </c>
      <c r="C805" s="121" t="s">
        <v>149</v>
      </c>
      <c r="D805" s="93" t="str">
        <f>IF(E805="","",VLOOKUP(E805,[1]PROJECTES!$C$14:$G$5000,5,FALSE))</f>
        <v>RTU IAT NOVA-27 v1.0,Linea MT SUB.DT-VIRGEN DE LUNA (Nomes material)</v>
      </c>
      <c r="E805" s="117">
        <v>5097</v>
      </c>
      <c r="F805" s="95"/>
      <c r="G805" s="96" t="str">
        <f>IF(E805="","",VLOOKUP(E805,[1]PROJECTES!$C$14:$G$5000,4,FALSE))</f>
        <v>OB</v>
      </c>
      <c r="H805" s="118" t="s">
        <v>21</v>
      </c>
      <c r="I805" s="97" t="str">
        <f>IF(H805="","",VLOOKUP(H805,BD!B$2:C$16,2,FALSE))</f>
        <v>P</v>
      </c>
      <c r="J805" s="98">
        <v>43502</v>
      </c>
      <c r="K805" s="135">
        <f t="shared" si="26"/>
        <v>6</v>
      </c>
      <c r="L805" s="99">
        <f t="shared" ca="1" si="27"/>
        <v>-109</v>
      </c>
      <c r="M805" s="93">
        <f>IF(E805="","",VLOOKUP(E805,[1]PROJECTES!$C$14:$Z$5000,21,FALSE))</f>
        <v>43511</v>
      </c>
      <c r="N805" s="100">
        <v>1</v>
      </c>
      <c r="O805" s="72" t="s">
        <v>229</v>
      </c>
      <c r="P805" s="101">
        <v>6</v>
      </c>
      <c r="Q805" s="132" t="s">
        <v>65</v>
      </c>
      <c r="R805" s="131" t="s">
        <v>451</v>
      </c>
      <c r="S805" s="91"/>
    </row>
    <row r="806" spans="1:19" s="104" customFormat="1" ht="12.75" customHeight="1" x14ac:dyDescent="0.25">
      <c r="A806" s="121" t="s">
        <v>12</v>
      </c>
      <c r="B806" s="92" t="str">
        <f>IF(E806="","",VLOOKUP(E806,[1]PROJECTES!$C$14:$G$5000,2,FALSE))</f>
        <v>SITEL</v>
      </c>
      <c r="C806" s="121" t="s">
        <v>181</v>
      </c>
      <c r="D806" s="93" t="str">
        <f>IF(E806="","",VLOOKUP(E806,[1]PROJECTES!$C$14:$G$5000,5,FALSE))</f>
        <v>DESENVOLUPAMENT SW TEDIS.Net, AutomationScriptService v1.49</v>
      </c>
      <c r="E806" s="117" t="s">
        <v>1230</v>
      </c>
      <c r="F806" s="95"/>
      <c r="G806" s="96" t="str">
        <f>IF(E806="","",VLOOKUP(E806,[1]PROJECTES!$C$14:$G$5000,4,FALSE))</f>
        <v>OB</v>
      </c>
      <c r="H806" s="118" t="s">
        <v>12</v>
      </c>
      <c r="I806" s="97" t="str">
        <f>IF(H806="","",VLOOKUP(H806,BD!B$2:C$16,2,FALSE))</f>
        <v>E</v>
      </c>
      <c r="J806" s="98">
        <v>43502</v>
      </c>
      <c r="K806" s="135">
        <f t="shared" si="26"/>
        <v>6</v>
      </c>
      <c r="L806" s="99">
        <f t="shared" ca="1" si="27"/>
        <v>-67</v>
      </c>
      <c r="M806" s="93">
        <f>IF(E806="","",VLOOKUP(E806,[1]PROJECTES!$C$14:$Z$5000,21,FALSE))</f>
        <v>43553</v>
      </c>
      <c r="N806" s="100">
        <v>4</v>
      </c>
      <c r="O806" s="72" t="s">
        <v>229</v>
      </c>
      <c r="P806" s="101">
        <v>0</v>
      </c>
      <c r="Q806" s="132" t="s">
        <v>15</v>
      </c>
      <c r="R806" s="131" t="s">
        <v>705</v>
      </c>
      <c r="S806" s="91"/>
    </row>
    <row r="807" spans="1:19" s="104" customFormat="1" ht="12.75" customHeight="1" x14ac:dyDescent="0.25">
      <c r="A807" s="121" t="s">
        <v>12</v>
      </c>
      <c r="B807" s="92" t="str">
        <f>IF(E807="","",VLOOKUP(E807,[1]PROJECTES!$C$14:$G$5000,2,FALSE))</f>
        <v>SITEL</v>
      </c>
      <c r="C807" s="121" t="s">
        <v>74</v>
      </c>
      <c r="D807" s="93" t="str">
        <f>IF(E807="","",VLOOKUP(E807,[1]PROJECTES!$C$14:$G$5000,5,FALSE))</f>
        <v>SOPORT DEPARTAMENT COMERCIAL</v>
      </c>
      <c r="E807" s="117" t="s">
        <v>343</v>
      </c>
      <c r="F807" s="95"/>
      <c r="G807" s="96" t="str">
        <f>IF(E807="","",VLOOKUP(E807,[1]PROJECTES!$C$14:$G$5000,4,FALSE))</f>
        <v>OB</v>
      </c>
      <c r="H807" s="118" t="s">
        <v>12</v>
      </c>
      <c r="I807" s="97" t="str">
        <f>IF(H807="","",VLOOKUP(H807,BD!B$2:C$16,2,FALSE))</f>
        <v>E</v>
      </c>
      <c r="J807" s="98">
        <v>43502</v>
      </c>
      <c r="K807" s="135">
        <f t="shared" si="26"/>
        <v>6</v>
      </c>
      <c r="L807" s="99">
        <f t="shared" ca="1" si="27"/>
        <v>210</v>
      </c>
      <c r="M807" s="93">
        <f>IF(E807="","",VLOOKUP(E807,[1]PROJECTES!$C$14:$Z$5000,21,FALSE))</f>
        <v>43830</v>
      </c>
      <c r="N807" s="100">
        <v>1</v>
      </c>
      <c r="O807" s="72" t="s">
        <v>229</v>
      </c>
      <c r="P807" s="101">
        <v>0</v>
      </c>
      <c r="Q807" s="132" t="s">
        <v>37</v>
      </c>
      <c r="R807" s="131" t="s">
        <v>708</v>
      </c>
      <c r="S807" s="91"/>
    </row>
    <row r="808" spans="1:19" s="104" customFormat="1" ht="12.75" customHeight="1" x14ac:dyDescent="0.25">
      <c r="A808" s="121" t="s">
        <v>12</v>
      </c>
      <c r="B808" s="92" t="str">
        <f>IF(E808="","",VLOOKUP(E808,[1]PROJECTES!$C$14:$G$5000,2,FALSE))</f>
        <v>SITEL</v>
      </c>
      <c r="C808" s="121" t="s">
        <v>74</v>
      </c>
      <c r="D808" s="93" t="str">
        <f>IF(E808="","",VLOOKUP(E808,[1]PROJECTES!$C$14:$G$5000,5,FALSE))</f>
        <v>PENDENT D'ASSIGNAR</v>
      </c>
      <c r="E808" s="117" t="s">
        <v>278</v>
      </c>
      <c r="F808" s="95"/>
      <c r="G808" s="96" t="str">
        <f>IF(E808="","",VLOOKUP(E808,[1]PROJECTES!$C$14:$G$5000,4,FALSE))</f>
        <v>OB</v>
      </c>
      <c r="H808" s="118" t="s">
        <v>12</v>
      </c>
      <c r="I808" s="97" t="str">
        <f>IF(H808="","",VLOOKUP(H808,BD!B$2:C$16,2,FALSE))</f>
        <v>E</v>
      </c>
      <c r="J808" s="98">
        <v>43502</v>
      </c>
      <c r="K808" s="135">
        <f t="shared" si="26"/>
        <v>6</v>
      </c>
      <c r="L808" s="99">
        <f t="shared" ca="1" si="27"/>
        <v>210</v>
      </c>
      <c r="M808" s="93">
        <f>IF(E808="","",VLOOKUP(E808,[1]PROJECTES!$C$14:$Z$5000,21,FALSE))</f>
        <v>43830</v>
      </c>
      <c r="N808" s="100">
        <v>0</v>
      </c>
      <c r="O808" s="72" t="s">
        <v>229</v>
      </c>
      <c r="P808" s="101">
        <v>30</v>
      </c>
      <c r="Q808" s="132" t="s">
        <v>336</v>
      </c>
      <c r="R808" s="131" t="s">
        <v>709</v>
      </c>
      <c r="S808" s="91"/>
    </row>
    <row r="809" spans="1:19" s="104" customFormat="1" ht="12.75" customHeight="1" x14ac:dyDescent="0.25">
      <c r="A809" s="121" t="s">
        <v>12</v>
      </c>
      <c r="B809" s="92" t="str">
        <f>IF(E809="","",VLOOKUP(E809,[1]PROJECTES!$C$14:$G$5000,2,FALSE))</f>
        <v>EOSA</v>
      </c>
      <c r="C809" s="121" t="s">
        <v>151</v>
      </c>
      <c r="D809" s="93" t="str">
        <f>IF(E809="","",VLOOKUP(E809,[1]PROJECTES!$C$14:$G$5000,5,FALSE))</f>
        <v>MANTENIMENT SCADA TEDIS.Net EOSA 01/04/2018 - 31/03/2019</v>
      </c>
      <c r="E809" s="117">
        <v>4650</v>
      </c>
      <c r="F809" s="95"/>
      <c r="G809" s="96" t="str">
        <f>IF(E809="","",VLOOKUP(E809,[1]PROJECTES!$C$14:$G$5000,4,FALSE))</f>
        <v>TA</v>
      </c>
      <c r="H809" s="118" t="s">
        <v>12</v>
      </c>
      <c r="I809" s="97" t="str">
        <f>IF(H809="","",VLOOKUP(H809,BD!B$2:C$16,2,FALSE))</f>
        <v>E</v>
      </c>
      <c r="J809" s="98">
        <v>43502</v>
      </c>
      <c r="K809" s="135">
        <f t="shared" si="26"/>
        <v>6</v>
      </c>
      <c r="L809" s="99" t="str">
        <f t="shared" ca="1" si="27"/>
        <v>-</v>
      </c>
      <c r="M809" s="93">
        <f>IF(E809="","",VLOOKUP(E809,[1]PROJECTES!$C$14:$Z$5000,21,FALSE))</f>
        <v>43555</v>
      </c>
      <c r="N809" s="100">
        <v>1</v>
      </c>
      <c r="O809" s="72" t="s">
        <v>229</v>
      </c>
      <c r="P809" s="101">
        <v>0</v>
      </c>
      <c r="Q809" s="132" t="s">
        <v>59</v>
      </c>
      <c r="R809" s="131" t="s">
        <v>704</v>
      </c>
      <c r="S809" s="91"/>
    </row>
    <row r="810" spans="1:19" s="104" customFormat="1" ht="12.75" customHeight="1" x14ac:dyDescent="0.25">
      <c r="A810" s="121" t="s">
        <v>12</v>
      </c>
      <c r="B810" s="92" t="str">
        <f>IF(E810="","",VLOOKUP(E810,[1]PROJECTES!$C$14:$G$5000,2,FALSE))</f>
        <v>SITEL</v>
      </c>
      <c r="C810" s="121" t="s">
        <v>181</v>
      </c>
      <c r="D810" s="93" t="str">
        <f>IF(E810="","",VLOOKUP(E810,[1]PROJECTES!$C$14:$G$5000,5,FALSE))</f>
        <v>Manteniment correctiu SW TEDIS.Net MasterService v1.47</v>
      </c>
      <c r="E810" s="117" t="s">
        <v>746</v>
      </c>
      <c r="F810" s="95"/>
      <c r="G810" s="96" t="str">
        <f>IF(E810="","",VLOOKUP(E810,[1]PROJECTES!$C$14:$G$5000,4,FALSE))</f>
        <v>OB</v>
      </c>
      <c r="H810" s="118" t="s">
        <v>12</v>
      </c>
      <c r="I810" s="97" t="str">
        <f>IF(H810="","",VLOOKUP(H810,BD!B$2:C$16,2,FALSE))</f>
        <v>E</v>
      </c>
      <c r="J810" s="98">
        <v>43502</v>
      </c>
      <c r="K810" s="135">
        <f t="shared" si="26"/>
        <v>6</v>
      </c>
      <c r="L810" s="99">
        <f t="shared" ca="1" si="27"/>
        <v>210</v>
      </c>
      <c r="M810" s="93">
        <f>IF(E810="","",VLOOKUP(E810,[1]PROJECTES!$C$14:$Z$5000,21,FALSE))</f>
        <v>43830</v>
      </c>
      <c r="N810" s="100">
        <v>1</v>
      </c>
      <c r="O810" s="72" t="s">
        <v>229</v>
      </c>
      <c r="P810" s="101">
        <v>30</v>
      </c>
      <c r="Q810" s="132" t="s">
        <v>43</v>
      </c>
      <c r="R810" s="131" t="s">
        <v>710</v>
      </c>
      <c r="S810" s="91"/>
    </row>
    <row r="811" spans="1:19" s="104" customFormat="1" ht="12.75" customHeight="1" x14ac:dyDescent="0.25">
      <c r="A811" s="121" t="s">
        <v>44</v>
      </c>
      <c r="B811" s="92" t="str">
        <f>IF(E811="","",VLOOKUP(E811,[1]PROJECTES!$C$14:$G$5000,2,FALSE))</f>
        <v>SITEL</v>
      </c>
      <c r="C811" s="121" t="s">
        <v>106</v>
      </c>
      <c r="D811" s="93" t="str">
        <f>IF(E811="","",VLOOKUP(E811,[1]PROJECTES!$C$14:$G$5000,5,FALSE))</f>
        <v>RTU S.E. ROQUET v2,0</v>
      </c>
      <c r="E811" s="117">
        <v>4042</v>
      </c>
      <c r="F811" s="95"/>
      <c r="G811" s="96" t="str">
        <f>IF(E811="","",VLOOKUP(E811,[1]PROJECTES!$C$14:$G$5000,4,FALSE))</f>
        <v>OB</v>
      </c>
      <c r="H811" s="118" t="s">
        <v>17</v>
      </c>
      <c r="I811" s="97" t="str">
        <f>IF(H811="","",VLOOKUP(H811,BD!B$2:C$16,2,FALSE))</f>
        <v>E</v>
      </c>
      <c r="J811" s="98">
        <v>43493</v>
      </c>
      <c r="K811" s="135">
        <f t="shared" si="26"/>
        <v>5</v>
      </c>
      <c r="L811" s="99">
        <f t="shared" ca="1" si="27"/>
        <v>-704</v>
      </c>
      <c r="M811" s="93">
        <f>IF(E811="","",VLOOKUP(E811,[1]PROJECTES!$C$14:$Z$5000,21,FALSE))</f>
        <v>42916</v>
      </c>
      <c r="N811" s="100">
        <v>2</v>
      </c>
      <c r="O811" s="72" t="s">
        <v>229</v>
      </c>
      <c r="P811" s="101">
        <v>0</v>
      </c>
      <c r="Q811" s="132" t="s">
        <v>65</v>
      </c>
      <c r="R811" s="131" t="s">
        <v>610</v>
      </c>
      <c r="S811" s="91"/>
    </row>
    <row r="812" spans="1:19" s="104" customFormat="1" ht="12.75" customHeight="1" x14ac:dyDescent="0.25">
      <c r="A812" s="121" t="s">
        <v>44</v>
      </c>
      <c r="B812" s="92" t="str">
        <f>IF(E812="","",VLOOKUP(E812,[1]PROJECTES!$C$14:$G$5000,2,FALSE))</f>
        <v>SITEL</v>
      </c>
      <c r="C812" s="121" t="s">
        <v>106</v>
      </c>
      <c r="D812" s="93" t="str">
        <f>IF(E812="","",VLOOKUP(E812,[1]PROJECTES!$C$14:$G$5000,5,FALSE))</f>
        <v>RTU S.E. ROQUET v2,0</v>
      </c>
      <c r="E812" s="117">
        <v>4042</v>
      </c>
      <c r="F812" s="95"/>
      <c r="G812" s="96" t="str">
        <f>IF(E812="","",VLOOKUP(E812,[1]PROJECTES!$C$14:$G$5000,4,FALSE))</f>
        <v>OB</v>
      </c>
      <c r="H812" s="118" t="s">
        <v>17</v>
      </c>
      <c r="I812" s="97" t="str">
        <f>IF(H812="","",VLOOKUP(H812,BD!B$2:C$16,2,FALSE))</f>
        <v>E</v>
      </c>
      <c r="J812" s="98">
        <v>43494</v>
      </c>
      <c r="K812" s="135">
        <f t="shared" si="26"/>
        <v>5</v>
      </c>
      <c r="L812" s="99">
        <f t="shared" ca="1" si="27"/>
        <v>-704</v>
      </c>
      <c r="M812" s="93">
        <f>IF(E812="","",VLOOKUP(E812,[1]PROJECTES!$C$14:$Z$5000,21,FALSE))</f>
        <v>42916</v>
      </c>
      <c r="N812" s="100">
        <v>6</v>
      </c>
      <c r="O812" s="72" t="s">
        <v>229</v>
      </c>
      <c r="P812" s="101">
        <v>0</v>
      </c>
      <c r="Q812" s="132" t="s">
        <v>65</v>
      </c>
      <c r="R812" s="131" t="s">
        <v>614</v>
      </c>
      <c r="S812" s="91"/>
    </row>
    <row r="813" spans="1:19" s="104" customFormat="1" ht="12.75" customHeight="1" x14ac:dyDescent="0.25">
      <c r="A813" s="121" t="s">
        <v>44</v>
      </c>
      <c r="B813" s="92" t="str">
        <f>IF(E813="","",VLOOKUP(E813,[1]PROJECTES!$C$14:$G$5000,2,FALSE))</f>
        <v>SITEL</v>
      </c>
      <c r="C813" s="121" t="s">
        <v>106</v>
      </c>
      <c r="D813" s="93" t="str">
        <f>IF(E813="","",VLOOKUP(E813,[1]PROJECTES!$C$14:$G$5000,5,FALSE))</f>
        <v>RTU S.E. ROQUET v2,0</v>
      </c>
      <c r="E813" s="117">
        <v>4042</v>
      </c>
      <c r="F813" s="95"/>
      <c r="G813" s="96" t="str">
        <f>IF(E813="","",VLOOKUP(E813,[1]PROJECTES!$C$14:$G$5000,4,FALSE))</f>
        <v>OB</v>
      </c>
      <c r="H813" s="118" t="s">
        <v>17</v>
      </c>
      <c r="I813" s="97" t="str">
        <f>IF(H813="","",VLOOKUP(H813,BD!B$2:C$16,2,FALSE))</f>
        <v>E</v>
      </c>
      <c r="J813" s="98">
        <v>43495</v>
      </c>
      <c r="K813" s="135">
        <f t="shared" si="26"/>
        <v>5</v>
      </c>
      <c r="L813" s="99">
        <f t="shared" ca="1" si="27"/>
        <v>-704</v>
      </c>
      <c r="M813" s="93">
        <f>IF(E813="","",VLOOKUP(E813,[1]PROJECTES!$C$14:$Z$5000,21,FALSE))</f>
        <v>42916</v>
      </c>
      <c r="N813" s="100">
        <v>1</v>
      </c>
      <c r="O813" s="72" t="s">
        <v>229</v>
      </c>
      <c r="P813" s="101">
        <v>0</v>
      </c>
      <c r="Q813" s="132" t="s">
        <v>65</v>
      </c>
      <c r="R813" s="131" t="s">
        <v>641</v>
      </c>
      <c r="S813" s="91"/>
    </row>
    <row r="814" spans="1:19" s="104" customFormat="1" ht="12.75" customHeight="1" x14ac:dyDescent="0.25">
      <c r="A814" s="121" t="s">
        <v>44</v>
      </c>
      <c r="B814" s="92" t="str">
        <f>IF(E814="","",VLOOKUP(E814,[1]PROJECTES!$C$14:$G$5000,2,FALSE))</f>
        <v>SITEL</v>
      </c>
      <c r="C814" s="121" t="s">
        <v>106</v>
      </c>
      <c r="D814" s="93" t="str">
        <f>IF(E814="","",VLOOKUP(E814,[1]PROJECTES!$C$14:$G$5000,5,FALSE))</f>
        <v>RTU S.E. ROQUET v2,0</v>
      </c>
      <c r="E814" s="117">
        <v>4042</v>
      </c>
      <c r="F814" s="95"/>
      <c r="G814" s="96" t="str">
        <f>IF(E814="","",VLOOKUP(E814,[1]PROJECTES!$C$14:$G$5000,4,FALSE))</f>
        <v>OB</v>
      </c>
      <c r="H814" s="118" t="s">
        <v>17</v>
      </c>
      <c r="I814" s="97" t="str">
        <f>IF(H814="","",VLOOKUP(H814,BD!B$2:C$16,2,FALSE))</f>
        <v>E</v>
      </c>
      <c r="J814" s="98">
        <v>43495</v>
      </c>
      <c r="K814" s="135">
        <f t="shared" si="26"/>
        <v>5</v>
      </c>
      <c r="L814" s="99">
        <f t="shared" ca="1" si="27"/>
        <v>-704</v>
      </c>
      <c r="M814" s="93">
        <f>IF(E814="","",VLOOKUP(E814,[1]PROJECTES!$C$14:$Z$5000,21,FALSE))</f>
        <v>42916</v>
      </c>
      <c r="N814" s="100">
        <v>0</v>
      </c>
      <c r="O814" s="72" t="s">
        <v>229</v>
      </c>
      <c r="P814" s="101">
        <v>30</v>
      </c>
      <c r="Q814" s="132" t="s">
        <v>65</v>
      </c>
      <c r="R814" s="131" t="s">
        <v>642</v>
      </c>
      <c r="S814" s="91"/>
    </row>
    <row r="815" spans="1:19" s="104" customFormat="1" ht="12.75" customHeight="1" x14ac:dyDescent="0.25">
      <c r="A815" s="121" t="s">
        <v>44</v>
      </c>
      <c r="B815" s="92" t="str">
        <f>IF(E815="","",VLOOKUP(E815,[1]PROJECTES!$C$14:$G$5000,2,FALSE))</f>
        <v>SITEL</v>
      </c>
      <c r="C815" s="121" t="s">
        <v>106</v>
      </c>
      <c r="D815" s="93" t="str">
        <f>IF(E815="","",VLOOKUP(E815,[1]PROJECTES!$C$14:$G$5000,5,FALSE))</f>
        <v>PENDENT D'ASSIGNAR</v>
      </c>
      <c r="E815" s="117" t="s">
        <v>278</v>
      </c>
      <c r="F815" s="95"/>
      <c r="G815" s="96" t="str">
        <f>IF(E815="","",VLOOKUP(E815,[1]PROJECTES!$C$14:$G$5000,4,FALSE))</f>
        <v>OB</v>
      </c>
      <c r="H815" s="118" t="s">
        <v>17</v>
      </c>
      <c r="I815" s="97" t="str">
        <f>IF(H815="","",VLOOKUP(H815,BD!B$2:C$16,2,FALSE))</f>
        <v>E</v>
      </c>
      <c r="J815" s="98">
        <v>43496</v>
      </c>
      <c r="K815" s="135">
        <f t="shared" si="26"/>
        <v>5</v>
      </c>
      <c r="L815" s="99">
        <f t="shared" ca="1" si="27"/>
        <v>210</v>
      </c>
      <c r="M815" s="93">
        <f>IF(E815="","",VLOOKUP(E815,[1]PROJECTES!$C$14:$Z$5000,21,FALSE))</f>
        <v>43830</v>
      </c>
      <c r="N815" s="100">
        <v>0</v>
      </c>
      <c r="O815" s="72" t="s">
        <v>229</v>
      </c>
      <c r="P815" s="101">
        <v>30</v>
      </c>
      <c r="Q815" s="132" t="s">
        <v>59</v>
      </c>
      <c r="R815" s="131" t="s">
        <v>647</v>
      </c>
      <c r="S815" s="91"/>
    </row>
    <row r="816" spans="1:19" s="104" customFormat="1" ht="12.75" customHeight="1" x14ac:dyDescent="0.25">
      <c r="A816" s="121" t="s">
        <v>44</v>
      </c>
      <c r="B816" s="92" t="str">
        <f>IF(E816="","",VLOOKUP(E816,[1]PROJECTES!$C$14:$G$5000,2,FALSE))</f>
        <v>SITEL</v>
      </c>
      <c r="C816" s="121" t="s">
        <v>106</v>
      </c>
      <c r="D816" s="93" t="str">
        <f>IF(E816="","",VLOOKUP(E816,[1]PROJECTES!$C$14:$G$5000,5,FALSE))</f>
        <v>RTU S.E. ROQUET v2,0</v>
      </c>
      <c r="E816" s="117">
        <v>4042</v>
      </c>
      <c r="F816" s="95"/>
      <c r="G816" s="96" t="str">
        <f>IF(E816="","",VLOOKUP(E816,[1]PROJECTES!$C$14:$G$5000,4,FALSE))</f>
        <v>OB</v>
      </c>
      <c r="H816" s="118" t="s">
        <v>17</v>
      </c>
      <c r="I816" s="97" t="str">
        <f>IF(H816="","",VLOOKUP(H816,BD!B$2:C$16,2,FALSE))</f>
        <v>E</v>
      </c>
      <c r="J816" s="98">
        <v>43500</v>
      </c>
      <c r="K816" s="135">
        <f t="shared" si="26"/>
        <v>6</v>
      </c>
      <c r="L816" s="99">
        <f t="shared" ca="1" si="27"/>
        <v>-704</v>
      </c>
      <c r="M816" s="93">
        <f>IF(E816="","",VLOOKUP(E816,[1]PROJECTES!$C$14:$Z$5000,21,FALSE))</f>
        <v>42916</v>
      </c>
      <c r="N816" s="100">
        <v>0</v>
      </c>
      <c r="O816" s="72" t="s">
        <v>229</v>
      </c>
      <c r="P816" s="101">
        <v>15</v>
      </c>
      <c r="Q816" s="132" t="s">
        <v>65</v>
      </c>
      <c r="R816" s="131" t="s">
        <v>700</v>
      </c>
      <c r="S816" s="91"/>
    </row>
    <row r="817" spans="1:19" s="104" customFormat="1" ht="12.75" customHeight="1" x14ac:dyDescent="0.25">
      <c r="A817" s="121" t="s">
        <v>44</v>
      </c>
      <c r="B817" s="92" t="str">
        <f>IF(E817="","",VLOOKUP(E817,[1]PROJECTES!$C$14:$G$5000,2,FALSE))</f>
        <v>SITEL</v>
      </c>
      <c r="C817" s="121" t="s">
        <v>106</v>
      </c>
      <c r="D817" s="93" t="str">
        <f>IF(E817="","",VLOOKUP(E817,[1]PROJECTES!$C$14:$G$5000,5,FALSE))</f>
        <v>RTU S.E. ROQUET v2,0</v>
      </c>
      <c r="E817" s="117">
        <v>4042</v>
      </c>
      <c r="F817" s="95"/>
      <c r="G817" s="96" t="str">
        <f>IF(E817="","",VLOOKUP(E817,[1]PROJECTES!$C$14:$G$5000,4,FALSE))</f>
        <v>OB</v>
      </c>
      <c r="H817" s="118" t="s">
        <v>17</v>
      </c>
      <c r="I817" s="97" t="str">
        <f>IF(H817="","",VLOOKUP(H817,BD!B$2:C$16,2,FALSE))</f>
        <v>E</v>
      </c>
      <c r="J817" s="98">
        <v>43501</v>
      </c>
      <c r="K817" s="135">
        <f t="shared" si="26"/>
        <v>6</v>
      </c>
      <c r="L817" s="99">
        <f t="shared" ca="1" si="27"/>
        <v>-704</v>
      </c>
      <c r="M817" s="93">
        <f>IF(E817="","",VLOOKUP(E817,[1]PROJECTES!$C$14:$Z$5000,21,FALSE))</f>
        <v>42916</v>
      </c>
      <c r="N817" s="100">
        <v>0</v>
      </c>
      <c r="O817" s="72" t="s">
        <v>229</v>
      </c>
      <c r="P817" s="101">
        <v>15</v>
      </c>
      <c r="Q817" s="132" t="s">
        <v>65</v>
      </c>
      <c r="R817" s="131" t="s">
        <v>721</v>
      </c>
      <c r="S817" s="91"/>
    </row>
    <row r="818" spans="1:19" s="104" customFormat="1" ht="12.75" customHeight="1" x14ac:dyDescent="0.25">
      <c r="A818" s="121" t="s">
        <v>44</v>
      </c>
      <c r="B818" s="92" t="str">
        <f>IF(E818="","",VLOOKUP(E818,[1]PROJECTES!$C$14:$G$5000,2,FALSE))</f>
        <v>SITEL</v>
      </c>
      <c r="C818" s="121" t="s">
        <v>106</v>
      </c>
      <c r="D818" s="93" t="str">
        <f>IF(E818="","",VLOOKUP(E818,[1]PROJECTES!$C$14:$G$5000,5,FALSE))</f>
        <v>RTU S.E. ROQUET v2,0</v>
      </c>
      <c r="E818" s="117">
        <v>4042</v>
      </c>
      <c r="F818" s="95"/>
      <c r="G818" s="96" t="str">
        <f>IF(E818="","",VLOOKUP(E818,[1]PROJECTES!$C$14:$G$5000,4,FALSE))</f>
        <v>OB</v>
      </c>
      <c r="H818" s="118" t="s">
        <v>17</v>
      </c>
      <c r="I818" s="97" t="str">
        <f>IF(H818="","",VLOOKUP(H818,BD!B$2:C$16,2,FALSE))</f>
        <v>E</v>
      </c>
      <c r="J818" s="98">
        <v>43502</v>
      </c>
      <c r="K818" s="135">
        <f t="shared" si="26"/>
        <v>6</v>
      </c>
      <c r="L818" s="99">
        <f t="shared" ca="1" si="27"/>
        <v>-704</v>
      </c>
      <c r="M818" s="93">
        <f>IF(E818="","",VLOOKUP(E818,[1]PROJECTES!$C$14:$Z$5000,21,FALSE))</f>
        <v>42916</v>
      </c>
      <c r="N818" s="100">
        <v>0</v>
      </c>
      <c r="O818" s="72" t="s">
        <v>229</v>
      </c>
      <c r="P818" s="101">
        <v>45</v>
      </c>
      <c r="Q818" s="132" t="s">
        <v>65</v>
      </c>
      <c r="R818" s="131" t="s">
        <v>726</v>
      </c>
      <c r="S818" s="91"/>
    </row>
    <row r="819" spans="1:19" s="104" customFormat="1" ht="12.75" customHeight="1" x14ac:dyDescent="0.25">
      <c r="A819" s="121"/>
      <c r="B819" s="92" t="str">
        <f>IF(E819="","",VLOOKUP(E819,[1]PROJECTES!$C$14:$G$5000,2,FALSE))</f>
        <v>SITEL</v>
      </c>
      <c r="C819" s="121" t="s">
        <v>106</v>
      </c>
      <c r="D819" s="93" t="str">
        <f>IF(E819="","",VLOOKUP(E819,[1]PROJECTES!$C$14:$G$5000,5,FALSE))</f>
        <v>PENDENT D'ASSIGNAR</v>
      </c>
      <c r="E819" s="117" t="s">
        <v>396</v>
      </c>
      <c r="F819" s="95"/>
      <c r="G819" s="96" t="str">
        <f>IF(E819="","",VLOOKUP(E819,[1]PROJECTES!$C$14:$G$5000,4,FALSE))</f>
        <v>OB</v>
      </c>
      <c r="H819" s="118" t="s">
        <v>17</v>
      </c>
      <c r="I819" s="97" t="str">
        <f>IF(H819="","",VLOOKUP(H819,BD!B$2:C$16,2,FALSE))</f>
        <v>E</v>
      </c>
      <c r="J819" s="149">
        <v>43517</v>
      </c>
      <c r="K819" s="135">
        <f t="shared" si="26"/>
        <v>8</v>
      </c>
      <c r="L819" s="99">
        <f t="shared" ca="1" si="27"/>
        <v>210</v>
      </c>
      <c r="M819" s="93">
        <f>IF(E819="","",VLOOKUP(E819,[1]PROJECTES!$C$14:$Z$5000,21,FALSE))</f>
        <v>43830</v>
      </c>
      <c r="N819" s="100">
        <v>0</v>
      </c>
      <c r="O819" s="72" t="s">
        <v>229</v>
      </c>
      <c r="P819" s="101">
        <v>15</v>
      </c>
      <c r="Q819" s="132" t="s">
        <v>65</v>
      </c>
      <c r="R819" s="131" t="s">
        <v>907</v>
      </c>
      <c r="S819" s="91"/>
    </row>
    <row r="820" spans="1:19" s="104" customFormat="1" ht="12.75" customHeight="1" x14ac:dyDescent="0.25">
      <c r="A820" s="121" t="s">
        <v>12</v>
      </c>
      <c r="B820" s="92" t="str">
        <f>IF(E820="","",VLOOKUP(E820,[1]PROJECTES!$C$14:$G$5000,2,FALSE))</f>
        <v>EYPESA</v>
      </c>
      <c r="C820" s="121" t="s">
        <v>106</v>
      </c>
      <c r="D820" s="93" t="str">
        <f>IF(E820="","",VLOOKUP(E820,[1]PROJECTES!$C$14:$G$5000,5,FALSE))</f>
        <v>SITEL Ref.SUPORT TEC. PROJ. INVADE-2018</v>
      </c>
      <c r="E820" s="117">
        <v>4866</v>
      </c>
      <c r="F820" s="95"/>
      <c r="G820" s="96" t="str">
        <f>IF(E820="","",VLOOKUP(E820,[1]PROJECTES!$C$14:$G$5000,4,FALSE))</f>
        <v>TA</v>
      </c>
      <c r="H820" s="118" t="s">
        <v>17</v>
      </c>
      <c r="I820" s="97" t="str">
        <f>IF(H820="","",VLOOKUP(H820,BD!B$2:C$16,2,FALSE))</f>
        <v>E</v>
      </c>
      <c r="J820" s="98">
        <v>43529</v>
      </c>
      <c r="K820" s="135">
        <f t="shared" si="26"/>
        <v>10</v>
      </c>
      <c r="L820" s="99" t="str">
        <f t="shared" ca="1" si="27"/>
        <v>-</v>
      </c>
      <c r="M820" s="93">
        <f>IF(E820="","",VLOOKUP(E820,[1]PROJECTES!$C$14:$Z$5000,21,FALSE))</f>
        <v>43553</v>
      </c>
      <c r="N820" s="100">
        <v>4</v>
      </c>
      <c r="O820" s="72" t="s">
        <v>229</v>
      </c>
      <c r="P820" s="101">
        <v>15</v>
      </c>
      <c r="Q820" s="132" t="s">
        <v>32</v>
      </c>
      <c r="R820" s="131" t="s">
        <v>1029</v>
      </c>
      <c r="S820" s="91"/>
    </row>
    <row r="821" spans="1:19" s="104" customFormat="1" ht="12.75" customHeight="1" x14ac:dyDescent="0.25">
      <c r="A821" s="121" t="s">
        <v>12</v>
      </c>
      <c r="B821" s="92" t="str">
        <f>IF(E821="","",VLOOKUP(E821,[1]PROJECTES!$C$14:$G$5000,2,FALSE))</f>
        <v>EYPESA</v>
      </c>
      <c r="C821" s="121" t="s">
        <v>106</v>
      </c>
      <c r="D821" s="93" t="str">
        <f>IF(E821="","",VLOOKUP(E821,[1]PROJECTES!$C$14:$G$5000,5,FALSE))</f>
        <v>SITEL Ref.SUPORT TEC. PROJ. INVADE-2018</v>
      </c>
      <c r="E821" s="117">
        <v>4866</v>
      </c>
      <c r="F821" s="95"/>
      <c r="G821" s="96" t="str">
        <f>IF(E821="","",VLOOKUP(E821,[1]PROJECTES!$C$14:$G$5000,4,FALSE))</f>
        <v>TA</v>
      </c>
      <c r="H821" s="118" t="s">
        <v>17</v>
      </c>
      <c r="I821" s="97" t="str">
        <f>IF(H821="","",VLOOKUP(H821,BD!B$2:C$16,2,FALSE))</f>
        <v>E</v>
      </c>
      <c r="J821" s="98">
        <v>43530</v>
      </c>
      <c r="K821" s="135">
        <f t="shared" si="26"/>
        <v>10</v>
      </c>
      <c r="L821" s="99" t="str">
        <f t="shared" ca="1" si="27"/>
        <v>-</v>
      </c>
      <c r="M821" s="93">
        <f>IF(E821="","",VLOOKUP(E821,[1]PROJECTES!$C$14:$Z$5000,21,FALSE))</f>
        <v>43553</v>
      </c>
      <c r="N821" s="100">
        <v>7</v>
      </c>
      <c r="O821" s="72" t="s">
        <v>229</v>
      </c>
      <c r="P821" s="101"/>
      <c r="Q821" s="132" t="s">
        <v>32</v>
      </c>
      <c r="R821" s="102" t="s">
        <v>1029</v>
      </c>
      <c r="S821" s="91"/>
    </row>
    <row r="822" spans="1:19" s="104" customFormat="1" ht="12.75" customHeight="1" x14ac:dyDescent="0.25">
      <c r="A822" s="121" t="s">
        <v>12</v>
      </c>
      <c r="B822" s="92" t="str">
        <f>IF(E822="","",VLOOKUP(E822,[1]PROJECTES!$C$14:$G$5000,2,FALSE))</f>
        <v>EYPESA</v>
      </c>
      <c r="C822" s="121" t="s">
        <v>106</v>
      </c>
      <c r="D822" s="93" t="str">
        <f>IF(E822="","",VLOOKUP(E822,[1]PROJECTES!$C$14:$G$5000,5,FALSE))</f>
        <v>SITEL Ref.SUPORT TEC. PROJ. INVADE-2018</v>
      </c>
      <c r="E822" s="117">
        <v>4866</v>
      </c>
      <c r="F822" s="95"/>
      <c r="G822" s="96" t="str">
        <f>IF(E822="","",VLOOKUP(E822,[1]PROJECTES!$C$14:$G$5000,4,FALSE))</f>
        <v>TA</v>
      </c>
      <c r="H822" s="118" t="s">
        <v>17</v>
      </c>
      <c r="I822" s="97" t="str">
        <f>IF(H822="","",VLOOKUP(H822,BD!B$2:C$16,2,FALSE))</f>
        <v>E</v>
      </c>
      <c r="J822" s="98">
        <v>43531</v>
      </c>
      <c r="K822" s="135">
        <f t="shared" si="26"/>
        <v>10</v>
      </c>
      <c r="L822" s="99" t="str">
        <f t="shared" ca="1" si="27"/>
        <v>-</v>
      </c>
      <c r="M822" s="93">
        <f>IF(E822="","",VLOOKUP(E822,[1]PROJECTES!$C$14:$Z$5000,21,FALSE))</f>
        <v>43553</v>
      </c>
      <c r="N822" s="100">
        <v>1</v>
      </c>
      <c r="O822" s="72" t="s">
        <v>229</v>
      </c>
      <c r="P822" s="101">
        <v>15</v>
      </c>
      <c r="Q822" s="132" t="s">
        <v>32</v>
      </c>
      <c r="R822" s="131" t="s">
        <v>1066</v>
      </c>
      <c r="S822" s="91"/>
    </row>
    <row r="823" spans="1:19" s="104" customFormat="1" ht="12.75" customHeight="1" x14ac:dyDescent="0.25">
      <c r="A823" s="121" t="s">
        <v>24</v>
      </c>
      <c r="B823" s="92" t="str">
        <f>IF(E823="","",VLOOKUP(E823,[1]PROJECTES!$C$14:$G$5000,2,FALSE))</f>
        <v>SITEL</v>
      </c>
      <c r="C823" s="121" t="s">
        <v>181</v>
      </c>
      <c r="D823" s="93" t="str">
        <f>IF(E823="","",VLOOKUP(E823,[1]PROJECTES!$C$14:$G$5000,5,FALSE))</f>
        <v>VACANCES</v>
      </c>
      <c r="E823" s="117" t="s">
        <v>288</v>
      </c>
      <c r="F823" s="95"/>
      <c r="G823" s="96" t="str">
        <f>IF(E823="","",VLOOKUP(E823,[1]PROJECTES!$C$14:$G$5000,4,FALSE))</f>
        <v>OB</v>
      </c>
      <c r="H823" s="118" t="s">
        <v>24</v>
      </c>
      <c r="I823" s="97" t="str">
        <f>IF(H823="","",VLOOKUP(H823,BD!B$2:C$16,2,FALSE))</f>
        <v>E</v>
      </c>
      <c r="J823" s="98">
        <v>43502</v>
      </c>
      <c r="K823" s="135">
        <f t="shared" si="26"/>
        <v>6</v>
      </c>
      <c r="L823" s="99">
        <f t="shared" ca="1" si="27"/>
        <v>210</v>
      </c>
      <c r="M823" s="93">
        <f>IF(E823="","",VLOOKUP(E823,[1]PROJECTES!$C$14:$Z$5000,21,FALSE))</f>
        <v>43830</v>
      </c>
      <c r="N823" s="100">
        <v>4</v>
      </c>
      <c r="O823" s="72" t="s">
        <v>229</v>
      </c>
      <c r="P823" s="101">
        <v>0</v>
      </c>
      <c r="Q823" s="132" t="s">
        <v>63</v>
      </c>
      <c r="R823" s="102"/>
      <c r="S823" s="91"/>
    </row>
    <row r="824" spans="1:19" s="104" customFormat="1" ht="12.75" customHeight="1" x14ac:dyDescent="0.25">
      <c r="A824" s="121" t="s">
        <v>12</v>
      </c>
      <c r="B824" s="92" t="str">
        <f>IF(E824="","",VLOOKUP(E824,[1]PROJECTES!$C$14:$G$5000,2,FALSE))</f>
        <v>SITEL</v>
      </c>
      <c r="C824" s="121" t="s">
        <v>181</v>
      </c>
      <c r="D824" s="93" t="str">
        <f>IF(E824="","",VLOOKUP(E824,[1]PROJECTES!$C$14:$G$5000,5,FALSE))</f>
        <v>Manteniment correctiu SW TEDIS.Net SystemTerminal v1.47</v>
      </c>
      <c r="E824" s="117" t="s">
        <v>895</v>
      </c>
      <c r="F824" s="95"/>
      <c r="G824" s="96" t="str">
        <f>IF(E824="","",VLOOKUP(E824,[1]PROJECTES!$C$14:$G$5000,4,FALSE))</f>
        <v>OB</v>
      </c>
      <c r="H824" s="118" t="s">
        <v>24</v>
      </c>
      <c r="I824" s="97" t="str">
        <f>IF(H824="","",VLOOKUP(H824,BD!B$2:C$16,2,FALSE))</f>
        <v>E</v>
      </c>
      <c r="J824" s="98">
        <v>43502</v>
      </c>
      <c r="K824" s="135">
        <f t="shared" si="26"/>
        <v>6</v>
      </c>
      <c r="L824" s="99">
        <f t="shared" ca="1" si="27"/>
        <v>210</v>
      </c>
      <c r="M824" s="93">
        <f>IF(E824="","",VLOOKUP(E824,[1]PROJECTES!$C$14:$Z$5000,21,FALSE))</f>
        <v>43830</v>
      </c>
      <c r="N824" s="100">
        <v>2</v>
      </c>
      <c r="O824" s="72" t="s">
        <v>229</v>
      </c>
      <c r="P824" s="101">
        <v>30</v>
      </c>
      <c r="Q824" s="132" t="s">
        <v>43</v>
      </c>
      <c r="R824" s="131" t="s">
        <v>735</v>
      </c>
      <c r="S824" s="91"/>
    </row>
    <row r="825" spans="1:19" s="104" customFormat="1" ht="12.75" customHeight="1" x14ac:dyDescent="0.25">
      <c r="A825" s="121" t="s">
        <v>24</v>
      </c>
      <c r="B825" s="92" t="str">
        <f>IF(E825="","",VLOOKUP(E825,[1]PROJECTES!$C$14:$G$5000,2,FALSE))</f>
        <v>SITEL</v>
      </c>
      <c r="C825" s="121" t="s">
        <v>106</v>
      </c>
      <c r="D825" s="93" t="str">
        <f>IF(E825="","",VLOOKUP(E825,[1]PROJECTES!$C$14:$G$5000,5,FALSE))</f>
        <v>FW CAP-PRX v7.0 VULNERABILITATS</v>
      </c>
      <c r="E825" s="117">
        <v>4424</v>
      </c>
      <c r="F825" s="95"/>
      <c r="G825" s="96" t="str">
        <f>IF(E825="","",VLOOKUP(E825,[1]PROJECTES!$C$14:$G$5000,4,FALSE))</f>
        <v>OB</v>
      </c>
      <c r="H825" s="118" t="s">
        <v>24</v>
      </c>
      <c r="I825" s="97" t="str">
        <f>IF(H825="","",VLOOKUP(H825,BD!B$2:C$16,2,FALSE))</f>
        <v>E</v>
      </c>
      <c r="J825" s="98">
        <v>43502</v>
      </c>
      <c r="K825" s="135">
        <f t="shared" si="26"/>
        <v>6</v>
      </c>
      <c r="L825" s="99">
        <f t="shared" ca="1" si="27"/>
        <v>-551</v>
      </c>
      <c r="M825" s="93">
        <f>IF(E825="","",VLOOKUP(E825,[1]PROJECTES!$C$14:$Z$5000,21,FALSE))</f>
        <v>43069</v>
      </c>
      <c r="N825" s="100">
        <v>1</v>
      </c>
      <c r="O825" s="72" t="s">
        <v>229</v>
      </c>
      <c r="P825" s="101">
        <v>30</v>
      </c>
      <c r="Q825" s="132" t="s">
        <v>15</v>
      </c>
      <c r="R825" s="131" t="s">
        <v>738</v>
      </c>
      <c r="S825" s="91"/>
    </row>
    <row r="826" spans="1:19" s="104" customFormat="1" ht="12.75" customHeight="1" x14ac:dyDescent="0.25">
      <c r="A826" s="121" t="s">
        <v>35</v>
      </c>
      <c r="B826" s="92" t="str">
        <f>IF(E826="","",VLOOKUP(E826,[1]PROJECTES!$C$14:$G$5000,2,FALSE))</f>
        <v>SITEL</v>
      </c>
      <c r="C826" s="121" t="s">
        <v>181</v>
      </c>
      <c r="D826" s="93" t="str">
        <f>IF(E826="","",VLOOKUP(E826,[1]PROJECTES!$C$14:$G$5000,5,FALSE))</f>
        <v>INCAPACITAT LABORAL TRANSITORIA</v>
      </c>
      <c r="E826" s="117" t="s">
        <v>794</v>
      </c>
      <c r="F826" s="95"/>
      <c r="G826" s="96" t="str">
        <f>IF(E826="","",VLOOKUP(E826,[1]PROJECTES!$C$14:$G$5000,4,FALSE))</f>
        <v>OB</v>
      </c>
      <c r="H826" s="118" t="s">
        <v>35</v>
      </c>
      <c r="I826" s="97" t="str">
        <f>IF(H826="","",VLOOKUP(H826,BD!B$2:C$16,2,FALSE))</f>
        <v>E</v>
      </c>
      <c r="J826" s="98">
        <v>43502</v>
      </c>
      <c r="K826" s="135">
        <f t="shared" si="26"/>
        <v>6</v>
      </c>
      <c r="L826" s="99">
        <f t="shared" ca="1" si="27"/>
        <v>210</v>
      </c>
      <c r="M826" s="93">
        <f>IF(E826="","",VLOOKUP(E826,[1]PROJECTES!$C$14:$Z$5000,21,FALSE))</f>
        <v>43830</v>
      </c>
      <c r="N826" s="100">
        <v>8</v>
      </c>
      <c r="O826" s="72" t="s">
        <v>229</v>
      </c>
      <c r="P826" s="101">
        <v>0</v>
      </c>
      <c r="Q826" s="132" t="s">
        <v>360</v>
      </c>
      <c r="R826" s="102"/>
      <c r="S826" s="91"/>
    </row>
    <row r="827" spans="1:19" s="104" customFormat="1" ht="12.75" customHeight="1" x14ac:dyDescent="0.25">
      <c r="A827" s="121" t="s">
        <v>47</v>
      </c>
      <c r="B827" s="92" t="str">
        <f>IF(E827="","",VLOOKUP(E827,[1]PROJECTES!$C$14:$G$5000,2,FALSE))</f>
        <v>DIELBE</v>
      </c>
      <c r="C827" s="121" t="s">
        <v>74</v>
      </c>
      <c r="D827" s="93" t="str">
        <f>IF(E827="","",VLOOKUP(E827,[1]PROJECTES!$C$14:$G$5000,5,FALSE))</f>
        <v>CC SCADA TEDIS.Net BERMEJALES v1.0</v>
      </c>
      <c r="E827" s="117">
        <v>4868</v>
      </c>
      <c r="F827" s="95"/>
      <c r="G827" s="96" t="str">
        <f>IF(E827="","",VLOOKUP(E827,[1]PROJECTES!$C$14:$G$5000,4,FALSE))</f>
        <v>TA</v>
      </c>
      <c r="H827" s="118" t="s">
        <v>47</v>
      </c>
      <c r="I827" s="97" t="str">
        <f>IF(H827="","",VLOOKUP(H827,BD!B$2:C$16,2,FALSE))</f>
        <v>E</v>
      </c>
      <c r="J827" s="98">
        <v>43502</v>
      </c>
      <c r="K827" s="135">
        <f t="shared" si="26"/>
        <v>6</v>
      </c>
      <c r="L827" s="99" t="str">
        <f t="shared" ca="1" si="27"/>
        <v>-</v>
      </c>
      <c r="M827" s="93">
        <f>IF(E827="","",VLOOKUP(E827,[1]PROJECTES!$C$14:$Z$5000,21,FALSE))</f>
        <v>43489</v>
      </c>
      <c r="N827" s="100">
        <v>6</v>
      </c>
      <c r="O827" s="72" t="s">
        <v>229</v>
      </c>
      <c r="P827" s="101">
        <v>0</v>
      </c>
      <c r="Q827" s="132" t="s">
        <v>59</v>
      </c>
      <c r="R827" s="131" t="s">
        <v>973</v>
      </c>
      <c r="S827" s="91"/>
    </row>
    <row r="828" spans="1:19" s="104" customFormat="1" ht="12.75" customHeight="1" x14ac:dyDescent="0.25">
      <c r="A828" s="121" t="s">
        <v>47</v>
      </c>
      <c r="B828" s="92" t="str">
        <f>IF(E828="","",VLOOKUP(E828,[1]PROJECTES!$C$14:$G$5000,2,FALSE))</f>
        <v>INPPOZ</v>
      </c>
      <c r="C828" s="121" t="s">
        <v>149</v>
      </c>
      <c r="D828" s="93" t="str">
        <f>IF(E828="","",VLOOKUP(E828,[1]PROJECTES!$C$14:$G$5000,5,FALSE))</f>
        <v>MANTENIMENT SW SCADA TEDIS.Net INPECUARIAS 01/01/2.019 - 31/12/2.019</v>
      </c>
      <c r="E828" s="117">
        <v>5072</v>
      </c>
      <c r="F828" s="95"/>
      <c r="G828" s="96" t="str">
        <f>IF(E828="","",VLOOKUP(E828,[1]PROJECTES!$C$14:$G$5000,4,FALSE))</f>
        <v>OB</v>
      </c>
      <c r="H828" s="118" t="s">
        <v>47</v>
      </c>
      <c r="I828" s="97" t="str">
        <f>IF(H828="","",VLOOKUP(H828,BD!B$2:C$16,2,FALSE))</f>
        <v>E</v>
      </c>
      <c r="J828" s="98">
        <v>43502</v>
      </c>
      <c r="K828" s="135">
        <f t="shared" si="26"/>
        <v>6</v>
      </c>
      <c r="L828" s="99">
        <f t="shared" ca="1" si="27"/>
        <v>210</v>
      </c>
      <c r="M828" s="93">
        <f>IF(E828="","",VLOOKUP(E828,[1]PROJECTES!$C$14:$Z$5000,21,FALSE))</f>
        <v>43830</v>
      </c>
      <c r="N828" s="100">
        <v>2</v>
      </c>
      <c r="O828" s="72" t="s">
        <v>229</v>
      </c>
      <c r="P828" s="101">
        <v>0</v>
      </c>
      <c r="Q828" s="132" t="s">
        <v>59</v>
      </c>
      <c r="R828" s="131" t="s">
        <v>1187</v>
      </c>
      <c r="S828" s="91"/>
    </row>
    <row r="829" spans="1:19" s="104" customFormat="1" ht="12.75" customHeight="1" x14ac:dyDescent="0.25">
      <c r="A829" s="121" t="s">
        <v>21</v>
      </c>
      <c r="B829" s="92" t="str">
        <f>IF(E829="","",VLOOKUP(E829,[1]PROJECTES!$C$14:$G$5000,2,FALSE))</f>
        <v>SITEL</v>
      </c>
      <c r="C829" s="121" t="s">
        <v>149</v>
      </c>
      <c r="D829" s="93" t="str">
        <f>IF(E829="","",VLOOKUP(E829,[1]PROJECTES!$C$14:$G$5000,5,FALSE))</f>
        <v>GESTIO DE MAGATZEM</v>
      </c>
      <c r="E829" s="117" t="s">
        <v>305</v>
      </c>
      <c r="F829" s="95"/>
      <c r="G829" s="96" t="str">
        <f>IF(E829="","",VLOOKUP(E829,[1]PROJECTES!$C$14:$G$5000,4,FALSE))</f>
        <v>OB</v>
      </c>
      <c r="H829" s="118" t="s">
        <v>21</v>
      </c>
      <c r="I829" s="97" t="str">
        <f>IF(H829="","",VLOOKUP(H829,BD!B$2:C$16,2,FALSE))</f>
        <v>P</v>
      </c>
      <c r="J829" s="98">
        <v>43503</v>
      </c>
      <c r="K829" s="135">
        <f t="shared" si="26"/>
        <v>6</v>
      </c>
      <c r="L829" s="99">
        <f t="shared" ca="1" si="27"/>
        <v>210</v>
      </c>
      <c r="M829" s="93">
        <f>IF(E829="","",VLOOKUP(E829,[1]PROJECTES!$C$14:$Z$5000,21,FALSE))</f>
        <v>43830</v>
      </c>
      <c r="N829" s="100">
        <v>1</v>
      </c>
      <c r="O829" s="72" t="s">
        <v>229</v>
      </c>
      <c r="P829" s="101">
        <v>20</v>
      </c>
      <c r="Q829" s="132" t="s">
        <v>49</v>
      </c>
      <c r="R829" s="131" t="s">
        <v>711</v>
      </c>
      <c r="S829" s="91"/>
    </row>
    <row r="830" spans="1:19" s="104" customFormat="1" ht="12.75" customHeight="1" x14ac:dyDescent="0.25">
      <c r="A830" s="121" t="s">
        <v>21</v>
      </c>
      <c r="B830" s="92" t="str">
        <f>IF(E830="","",VLOOKUP(E830,[1]PROJECTES!$C$14:$G$5000,2,FALSE))</f>
        <v>INPPOZ</v>
      </c>
      <c r="C830" s="121" t="s">
        <v>149</v>
      </c>
      <c r="D830" s="93" t="str">
        <f>IF(E830="","",VLOOKUP(E830,[1]PROJECTES!$C$14:$G$5000,5,FALSE))</f>
        <v>RTU IAT NOVA-27 v1.0,Linea MT SUB.DT-VIRGEN DE LUNA (Nomes material)</v>
      </c>
      <c r="E830" s="117">
        <v>5097</v>
      </c>
      <c r="F830" s="95"/>
      <c r="G830" s="96" t="str">
        <f>IF(E830="","",VLOOKUP(E830,[1]PROJECTES!$C$14:$G$5000,4,FALSE))</f>
        <v>OB</v>
      </c>
      <c r="H830" s="118" t="s">
        <v>21</v>
      </c>
      <c r="I830" s="97" t="str">
        <f>IF(H830="","",VLOOKUP(H830,BD!B$2:C$16,2,FALSE))</f>
        <v>P</v>
      </c>
      <c r="J830" s="98">
        <v>43503</v>
      </c>
      <c r="K830" s="135">
        <f t="shared" si="26"/>
        <v>6</v>
      </c>
      <c r="L830" s="99">
        <f t="shared" ca="1" si="27"/>
        <v>-109</v>
      </c>
      <c r="M830" s="93">
        <f>IF(E830="","",VLOOKUP(E830,[1]PROJECTES!$C$14:$Z$5000,21,FALSE))</f>
        <v>43511</v>
      </c>
      <c r="N830" s="100">
        <v>1</v>
      </c>
      <c r="O830" s="72" t="s">
        <v>229</v>
      </c>
      <c r="P830" s="101">
        <v>45</v>
      </c>
      <c r="Q830" s="132" t="s">
        <v>65</v>
      </c>
      <c r="R830" s="102" t="s">
        <v>713</v>
      </c>
      <c r="S830" s="91"/>
    </row>
    <row r="831" spans="1:19" s="104" customFormat="1" ht="12.75" customHeight="1" x14ac:dyDescent="0.25">
      <c r="A831" s="121" t="s">
        <v>21</v>
      </c>
      <c r="B831" s="92" t="str">
        <f>IF(E831="","",VLOOKUP(E831,[1]PROJECTES!$C$14:$G$5000,2,FALSE))</f>
        <v>INPPOZ</v>
      </c>
      <c r="C831" s="121" t="s">
        <v>149</v>
      </c>
      <c r="D831" s="93" t="str">
        <f>IF(E831="","",VLOOKUP(E831,[1]PROJECTES!$C$14:$G$5000,5,FALSE))</f>
        <v>RTU IAT NOVA-27 v1.0,Linea MT SUB.DT-VIRGEN DE LUNA (Nomes material)</v>
      </c>
      <c r="E831" s="117">
        <v>5097</v>
      </c>
      <c r="F831" s="95"/>
      <c r="G831" s="96" t="str">
        <f>IF(E831="","",VLOOKUP(E831,[1]PROJECTES!$C$14:$G$5000,4,FALSE))</f>
        <v>OB</v>
      </c>
      <c r="H831" s="118" t="s">
        <v>21</v>
      </c>
      <c r="I831" s="97" t="str">
        <f>IF(H831="","",VLOOKUP(H831,BD!B$2:C$16,2,FALSE))</f>
        <v>P</v>
      </c>
      <c r="J831" s="98">
        <v>43503</v>
      </c>
      <c r="K831" s="135">
        <f t="shared" si="26"/>
        <v>6</v>
      </c>
      <c r="L831" s="99">
        <f t="shared" ca="1" si="27"/>
        <v>-109</v>
      </c>
      <c r="M831" s="93">
        <f>IF(E831="","",VLOOKUP(E831,[1]PROJECTES!$C$14:$Z$5000,21,FALSE))</f>
        <v>43511</v>
      </c>
      <c r="N831" s="100">
        <v>0</v>
      </c>
      <c r="O831" s="72" t="s">
        <v>229</v>
      </c>
      <c r="P831" s="101">
        <v>30</v>
      </c>
      <c r="Q831" s="132" t="s">
        <v>49</v>
      </c>
      <c r="R831" s="102" t="s">
        <v>714</v>
      </c>
      <c r="S831" s="91"/>
    </row>
    <row r="832" spans="1:19" s="104" customFormat="1" ht="12.75" customHeight="1" x14ac:dyDescent="0.25">
      <c r="A832" s="121" t="s">
        <v>44</v>
      </c>
      <c r="B832" s="92" t="str">
        <f>IF(E832="","",VLOOKUP(E832,[1]PROJECTES!$C$14:$G$5000,2,FALSE))</f>
        <v>SITEL</v>
      </c>
      <c r="C832" s="121" t="s">
        <v>106</v>
      </c>
      <c r="D832" s="93" t="str">
        <f>IF(E832="","",VLOOKUP(E832,[1]PROJECTES!$C$14:$G$5000,5,FALSE))</f>
        <v>DEDICACIO FACTURABLE PER ADMINISTRACIO</v>
      </c>
      <c r="E832" s="117" t="s">
        <v>925</v>
      </c>
      <c r="F832" s="95"/>
      <c r="G832" s="96" t="str">
        <f>IF(E832="","",VLOOKUP(E832,[1]PROJECTES!$C$14:$G$5000,4,FALSE))</f>
        <v>OB</v>
      </c>
      <c r="H832" s="118" t="s">
        <v>44</v>
      </c>
      <c r="I832" s="97" t="str">
        <f>IF(H832="","",VLOOKUP(H832,BD!B$2:C$16,2,FALSE))</f>
        <v>E</v>
      </c>
      <c r="J832" s="98">
        <v>43503</v>
      </c>
      <c r="K832" s="135">
        <f t="shared" si="26"/>
        <v>6</v>
      </c>
      <c r="L832" s="99">
        <f t="shared" ca="1" si="27"/>
        <v>210</v>
      </c>
      <c r="M832" s="93">
        <f>IF(E832="","",VLOOKUP(E832,[1]PROJECTES!$C$14:$Z$5000,21,FALSE))</f>
        <v>43830</v>
      </c>
      <c r="N832" s="100">
        <v>2</v>
      </c>
      <c r="O832" s="72" t="s">
        <v>229</v>
      </c>
      <c r="P832" s="101">
        <v>30</v>
      </c>
      <c r="Q832" s="132" t="s">
        <v>59</v>
      </c>
      <c r="R832" s="131" t="s">
        <v>1018</v>
      </c>
      <c r="S832" s="161" t="s">
        <v>1020</v>
      </c>
    </row>
    <row r="833" spans="1:19" s="104" customFormat="1" ht="12.75" customHeight="1" x14ac:dyDescent="0.25">
      <c r="A833" s="121" t="s">
        <v>44</v>
      </c>
      <c r="B833" s="92" t="str">
        <f>IF(E833="","",VLOOKUP(E833,[1]PROJECTES!$C$14:$G$5000,2,FALSE))</f>
        <v>SITEL</v>
      </c>
      <c r="C833" s="121"/>
      <c r="D833" s="93" t="str">
        <f>IF(E833="","",VLOOKUP(E833,[1]PROJECTES!$C$14:$G$5000,5,FALSE))</f>
        <v>PENDENT D'ASSIGNAR</v>
      </c>
      <c r="E833" s="117" t="s">
        <v>278</v>
      </c>
      <c r="F833" s="95"/>
      <c r="G833" s="96" t="str">
        <f>IF(E833="","",VLOOKUP(E833,[1]PROJECTES!$C$14:$G$5000,4,FALSE))</f>
        <v>OB</v>
      </c>
      <c r="H833" s="118" t="s">
        <v>44</v>
      </c>
      <c r="I833" s="97" t="str">
        <f>IF(H833="","",VLOOKUP(H833,BD!B$2:C$16,2,FALSE))</f>
        <v>E</v>
      </c>
      <c r="J833" s="98">
        <v>43503</v>
      </c>
      <c r="K833" s="135">
        <f t="shared" si="26"/>
        <v>6</v>
      </c>
      <c r="L833" s="99">
        <f t="shared" ca="1" si="27"/>
        <v>210</v>
      </c>
      <c r="M833" s="93">
        <f>IF(E833="","",VLOOKUP(E833,[1]PROJECTES!$C$14:$Z$5000,21,FALSE))</f>
        <v>43830</v>
      </c>
      <c r="N833" s="100"/>
      <c r="O833" s="72" t="s">
        <v>229</v>
      </c>
      <c r="P833" s="101"/>
      <c r="Q833" s="132"/>
      <c r="R833" s="131"/>
      <c r="S833" s="91"/>
    </row>
    <row r="834" spans="1:19" s="104" customFormat="1" ht="12.75" customHeight="1" x14ac:dyDescent="0.25">
      <c r="A834" s="121" t="s">
        <v>44</v>
      </c>
      <c r="B834" s="92" t="str">
        <f>IF(E834="","",VLOOKUP(E834,[1]PROJECTES!$C$14:$G$5000,2,FALSE))</f>
        <v>SITEL</v>
      </c>
      <c r="C834" s="121"/>
      <c r="D834" s="93" t="str">
        <f>IF(E834="","",VLOOKUP(E834,[1]PROJECTES!$C$14:$G$5000,5,FALSE))</f>
        <v>PENDENT D'ASSIGNAR</v>
      </c>
      <c r="E834" s="117" t="s">
        <v>278</v>
      </c>
      <c r="F834" s="95"/>
      <c r="G834" s="96" t="str">
        <f>IF(E834="","",VLOOKUP(E834,[1]PROJECTES!$C$14:$G$5000,4,FALSE))</f>
        <v>OB</v>
      </c>
      <c r="H834" s="118" t="s">
        <v>44</v>
      </c>
      <c r="I834" s="97" t="str">
        <f>IF(H834="","",VLOOKUP(H834,BD!B$2:C$16,2,FALSE))</f>
        <v>E</v>
      </c>
      <c r="J834" s="98">
        <v>43503</v>
      </c>
      <c r="K834" s="135">
        <f t="shared" si="26"/>
        <v>6</v>
      </c>
      <c r="L834" s="99">
        <f t="shared" ca="1" si="27"/>
        <v>210</v>
      </c>
      <c r="M834" s="93">
        <f>IF(E834="","",VLOOKUP(E834,[1]PROJECTES!$C$14:$Z$5000,21,FALSE))</f>
        <v>43830</v>
      </c>
      <c r="N834" s="100"/>
      <c r="O834" s="72" t="s">
        <v>229</v>
      </c>
      <c r="P834" s="101"/>
      <c r="Q834" s="132"/>
      <c r="R834" s="131"/>
      <c r="S834" s="91"/>
    </row>
    <row r="835" spans="1:19" s="104" customFormat="1" ht="12.75" customHeight="1" x14ac:dyDescent="0.25">
      <c r="A835" s="121" t="s">
        <v>44</v>
      </c>
      <c r="B835" s="92" t="str">
        <f>IF(E835="","",VLOOKUP(E835,[1]PROJECTES!$C$14:$G$5000,2,FALSE))</f>
        <v>SITEL</v>
      </c>
      <c r="C835" s="121"/>
      <c r="D835" s="93" t="str">
        <f>IF(E835="","",VLOOKUP(E835,[1]PROJECTES!$C$14:$G$5000,5,FALSE))</f>
        <v>PENDENT D'ASSIGNAR</v>
      </c>
      <c r="E835" s="117" t="s">
        <v>278</v>
      </c>
      <c r="F835" s="95"/>
      <c r="G835" s="96" t="str">
        <f>IF(E835="","",VLOOKUP(E835,[1]PROJECTES!$C$14:$G$5000,4,FALSE))</f>
        <v>OB</v>
      </c>
      <c r="H835" s="118" t="s">
        <v>44</v>
      </c>
      <c r="I835" s="97" t="str">
        <f>IF(H835="","",VLOOKUP(H835,BD!B$2:C$16,2,FALSE))</f>
        <v>E</v>
      </c>
      <c r="J835" s="98">
        <v>43503</v>
      </c>
      <c r="K835" s="135">
        <f t="shared" si="26"/>
        <v>6</v>
      </c>
      <c r="L835" s="99">
        <f t="shared" ca="1" si="27"/>
        <v>210</v>
      </c>
      <c r="M835" s="93">
        <f>IF(E835="","",VLOOKUP(E835,[1]PROJECTES!$C$14:$Z$5000,21,FALSE))</f>
        <v>43830</v>
      </c>
      <c r="N835" s="100"/>
      <c r="O835" s="72" t="s">
        <v>229</v>
      </c>
      <c r="P835" s="101"/>
      <c r="Q835" s="132"/>
      <c r="R835" s="131"/>
      <c r="S835" s="91"/>
    </row>
    <row r="836" spans="1:19" s="104" customFormat="1" ht="12.75" customHeight="1" x14ac:dyDescent="0.25">
      <c r="A836" s="121" t="s">
        <v>44</v>
      </c>
      <c r="B836" s="92" t="str">
        <f>IF(E836="","",VLOOKUP(E836,[1]PROJECTES!$C$14:$G$5000,2,FALSE))</f>
        <v>INPPOZ</v>
      </c>
      <c r="C836" s="121" t="s">
        <v>149</v>
      </c>
      <c r="D836" s="93" t="str">
        <f>IF(E836="","",VLOOKUP(E836,[1]PROJECTES!$C$14:$G$5000,5,FALSE))</f>
        <v>CC SCADA TEDIS.Net PECUARIAS v2.1</v>
      </c>
      <c r="E836" s="117">
        <v>4976</v>
      </c>
      <c r="F836" s="95"/>
      <c r="G836" s="96" t="str">
        <f>IF(E836="","",VLOOKUP(E836,[1]PROJECTES!$C$14:$G$5000,4,FALSE))</f>
        <v>TA</v>
      </c>
      <c r="H836" s="118" t="s">
        <v>44</v>
      </c>
      <c r="I836" s="97" t="str">
        <f>IF(H836="","",VLOOKUP(H836,BD!B$2:C$16,2,FALSE))</f>
        <v>E</v>
      </c>
      <c r="J836" s="98">
        <v>43503</v>
      </c>
      <c r="K836" s="135">
        <f t="shared" si="26"/>
        <v>6</v>
      </c>
      <c r="L836" s="99" t="str">
        <f t="shared" ca="1" si="27"/>
        <v>-</v>
      </c>
      <c r="M836" s="93">
        <f>IF(E836="","",VLOOKUP(E836,[1]PROJECTES!$C$14:$Z$5000,21,FALSE))</f>
        <v>43518</v>
      </c>
      <c r="N836" s="100">
        <v>4</v>
      </c>
      <c r="O836" s="72" t="s">
        <v>229</v>
      </c>
      <c r="P836" s="101">
        <v>0</v>
      </c>
      <c r="Q836" s="132" t="s">
        <v>59</v>
      </c>
      <c r="R836" s="131" t="s">
        <v>867</v>
      </c>
      <c r="S836" s="91"/>
    </row>
    <row r="837" spans="1:19" s="104" customFormat="1" ht="12.75" customHeight="1" x14ac:dyDescent="0.25">
      <c r="A837" s="121" t="s">
        <v>21</v>
      </c>
      <c r="B837" s="92" t="str">
        <f>IF(E837="","",VLOOKUP(E837,[1]PROJECTES!$C$14:$G$5000,2,FALSE))</f>
        <v>SITEL</v>
      </c>
      <c r="C837" s="121" t="s">
        <v>136</v>
      </c>
      <c r="D837" s="93" t="str">
        <f>IF(E837="","",VLOOKUP(E837,[1]PROJECTES!$C$14:$G$5000,5,FALSE))</f>
        <v>GESTIO DE MAGATZEM</v>
      </c>
      <c r="E837" s="117" t="s">
        <v>305</v>
      </c>
      <c r="F837" s="95"/>
      <c r="G837" s="96" t="str">
        <f>IF(E837="","",VLOOKUP(E837,[1]PROJECTES!$C$14:$G$5000,4,FALSE))</f>
        <v>OB</v>
      </c>
      <c r="H837" s="118" t="s">
        <v>21</v>
      </c>
      <c r="I837" s="97" t="str">
        <f>IF(H837="","",VLOOKUP(H837,BD!B$2:C$16,2,FALSE))</f>
        <v>P</v>
      </c>
      <c r="J837" s="98">
        <v>43503</v>
      </c>
      <c r="K837" s="135">
        <f t="shared" si="26"/>
        <v>6</v>
      </c>
      <c r="L837" s="99">
        <f t="shared" ca="1" si="27"/>
        <v>210</v>
      </c>
      <c r="M837" s="93">
        <f>IF(E837="","",VLOOKUP(E837,[1]PROJECTES!$C$14:$Z$5000,21,FALSE))</f>
        <v>43830</v>
      </c>
      <c r="N837" s="100">
        <v>0</v>
      </c>
      <c r="O837" s="72" t="s">
        <v>229</v>
      </c>
      <c r="P837" s="101">
        <v>30</v>
      </c>
      <c r="Q837" s="132" t="s">
        <v>49</v>
      </c>
      <c r="R837" s="102" t="s">
        <v>731</v>
      </c>
      <c r="S837" s="91"/>
    </row>
    <row r="838" spans="1:19" s="104" customFormat="1" ht="12.75" customHeight="1" x14ac:dyDescent="0.25">
      <c r="A838" s="121" t="s">
        <v>21</v>
      </c>
      <c r="B838" s="92" t="str">
        <f>IF(E838="","",VLOOKUP(E838,[1]PROJECTES!$C$14:$G$5000,2,FALSE))</f>
        <v>SITEL</v>
      </c>
      <c r="C838" s="121" t="s">
        <v>181</v>
      </c>
      <c r="D838" s="93" t="str">
        <f>IF(E838="","",VLOOKUP(E838,[1]PROJECTES!$C$14:$G$5000,5,FALSE))</f>
        <v>GESTIO DE MAGATZEM</v>
      </c>
      <c r="E838" s="117" t="s">
        <v>305</v>
      </c>
      <c r="F838" s="95"/>
      <c r="G838" s="96" t="str">
        <f>IF(E838="","",VLOOKUP(E838,[1]PROJECTES!$C$14:$G$5000,4,FALSE))</f>
        <v>OB</v>
      </c>
      <c r="H838" s="118" t="s">
        <v>21</v>
      </c>
      <c r="I838" s="97" t="str">
        <f>IF(H838="","",VLOOKUP(H838,BD!B$2:C$16,2,FALSE))</f>
        <v>P</v>
      </c>
      <c r="J838" s="98">
        <v>43503</v>
      </c>
      <c r="K838" s="135">
        <f t="shared" si="26"/>
        <v>6</v>
      </c>
      <c r="L838" s="99">
        <f t="shared" ca="1" si="27"/>
        <v>210</v>
      </c>
      <c r="M838" s="93">
        <f>IF(E838="","",VLOOKUP(E838,[1]PROJECTES!$C$14:$Z$5000,21,FALSE))</f>
        <v>43830</v>
      </c>
      <c r="N838" s="100">
        <v>0</v>
      </c>
      <c r="O838" s="72" t="s">
        <v>229</v>
      </c>
      <c r="P838" s="101">
        <v>30</v>
      </c>
      <c r="Q838" s="132" t="s">
        <v>49</v>
      </c>
      <c r="R838" s="102" t="s">
        <v>732</v>
      </c>
      <c r="S838" s="91"/>
    </row>
    <row r="839" spans="1:19" s="104" customFormat="1" ht="12.75" customHeight="1" x14ac:dyDescent="0.25">
      <c r="A839" s="121" t="s">
        <v>21</v>
      </c>
      <c r="B839" s="92" t="str">
        <f>IF(E839="","",VLOOKUP(E839,[1]PROJECTES!$C$14:$G$5000,2,FALSE))</f>
        <v>SITEL</v>
      </c>
      <c r="C839" s="121" t="s">
        <v>181</v>
      </c>
      <c r="D839" s="93" t="str">
        <f>IF(E839="","",VLOOKUP(E839,[1]PROJECTES!$C$14:$G$5000,5,FALSE))</f>
        <v>AFERS EMPRESA</v>
      </c>
      <c r="E839" s="117" t="s">
        <v>315</v>
      </c>
      <c r="F839" s="95"/>
      <c r="G839" s="96" t="str">
        <f>IF(E839="","",VLOOKUP(E839,[1]PROJECTES!$C$14:$G$5000,4,FALSE))</f>
        <v>OB</v>
      </c>
      <c r="H839" s="118" t="s">
        <v>21</v>
      </c>
      <c r="I839" s="97" t="str">
        <f>IF(H839="","",VLOOKUP(H839,BD!B$2:C$16,2,FALSE))</f>
        <v>P</v>
      </c>
      <c r="J839" s="98">
        <v>43503</v>
      </c>
      <c r="K839" s="135">
        <f t="shared" si="26"/>
        <v>6</v>
      </c>
      <c r="L839" s="99">
        <f t="shared" ca="1" si="27"/>
        <v>210</v>
      </c>
      <c r="M839" s="93">
        <f>IF(E839="","",VLOOKUP(E839,[1]PROJECTES!$C$14:$Z$5000,21,FALSE))</f>
        <v>43830</v>
      </c>
      <c r="N839" s="100">
        <v>1</v>
      </c>
      <c r="O839" s="72" t="s">
        <v>229</v>
      </c>
      <c r="P839" s="101">
        <v>30</v>
      </c>
      <c r="Q839" s="132" t="s">
        <v>336</v>
      </c>
      <c r="R839" s="131" t="s">
        <v>555</v>
      </c>
      <c r="S839" s="91"/>
    </row>
    <row r="840" spans="1:19" s="104" customFormat="1" ht="12.75" customHeight="1" x14ac:dyDescent="0.25">
      <c r="A840" s="121" t="s">
        <v>21</v>
      </c>
      <c r="B840" s="92" t="str">
        <f>IF(E840="","",VLOOKUP(E840,[1]PROJECTES!$C$14:$G$5000,2,FALSE))</f>
        <v>SITEL</v>
      </c>
      <c r="C840" s="121" t="s">
        <v>337</v>
      </c>
      <c r="D840" s="93" t="str">
        <f>IF(E840="","",VLOOKUP(E840,[1]PROJECTES!$C$14:$G$5000,5,FALSE))</f>
        <v>TD MASTER S.E. PINA v1.0</v>
      </c>
      <c r="E840" s="117">
        <v>5047</v>
      </c>
      <c r="F840" s="95"/>
      <c r="G840" s="96" t="str">
        <f>IF(E840="","",VLOOKUP(E840,[1]PROJECTES!$C$14:$G$5000,4,FALSE))</f>
        <v>OB</v>
      </c>
      <c r="H840" s="118" t="s">
        <v>595</v>
      </c>
      <c r="I840" s="97" t="str">
        <f>IF(H840="","",VLOOKUP(H840,BD!B$2:C$16,2,FALSE))</f>
        <v>E</v>
      </c>
      <c r="J840" s="98">
        <v>43503</v>
      </c>
      <c r="K840" s="135">
        <f t="shared" si="26"/>
        <v>6</v>
      </c>
      <c r="L840" s="99">
        <f t="shared" ca="1" si="27"/>
        <v>-124</v>
      </c>
      <c r="M840" s="93">
        <f>IF(E840="","",VLOOKUP(E840,[1]PROJECTES!$C$14:$Z$5000,21,FALSE))</f>
        <v>43496</v>
      </c>
      <c r="N840" s="100">
        <v>3</v>
      </c>
      <c r="O840" s="72" t="s">
        <v>229</v>
      </c>
      <c r="P840" s="101">
        <v>35</v>
      </c>
      <c r="Q840" s="132" t="s">
        <v>51</v>
      </c>
      <c r="R840" s="131" t="s">
        <v>51</v>
      </c>
      <c r="S840" s="91"/>
    </row>
    <row r="841" spans="1:19" s="104" customFormat="1" ht="12.75" customHeight="1" x14ac:dyDescent="0.25">
      <c r="A841" s="121" t="s">
        <v>21</v>
      </c>
      <c r="B841" s="92" t="str">
        <f>IF(E841="","",VLOOKUP(E841,[1]PROJECTES!$C$14:$G$5000,2,FALSE))</f>
        <v>SITEL</v>
      </c>
      <c r="C841" s="121" t="s">
        <v>337</v>
      </c>
      <c r="D841" s="93" t="str">
        <f>IF(E841="","",VLOOKUP(E841,[1]PROJECTES!$C$14:$G$5000,5,FALSE))</f>
        <v>TD ESCLAVO COG. BIOGAS v1.0</v>
      </c>
      <c r="E841" s="117">
        <v>5048</v>
      </c>
      <c r="F841" s="95"/>
      <c r="G841" s="96" t="str">
        <f>IF(E841="","",VLOOKUP(E841,[1]PROJECTES!$C$14:$G$5000,4,FALSE))</f>
        <v>OB</v>
      </c>
      <c r="H841" s="118" t="s">
        <v>595</v>
      </c>
      <c r="I841" s="97" t="str">
        <f>IF(H841="","",VLOOKUP(H841,BD!B$2:C$16,2,FALSE))</f>
        <v>E</v>
      </c>
      <c r="J841" s="98">
        <v>43503</v>
      </c>
      <c r="K841" s="135">
        <f t="shared" ref="K841:K904" si="28">IF(J841="","",WEEKNUM(J841,2)-0)</f>
        <v>6</v>
      </c>
      <c r="L841" s="99">
        <f t="shared" ref="L841:L904" ca="1" si="29">IF(M841="","-",IF(G841="TA","-",+M841-TODAY()))</f>
        <v>-124</v>
      </c>
      <c r="M841" s="93">
        <f>IF(E841="","",VLOOKUP(E841,[1]PROJECTES!$C$14:$Z$5000,21,FALSE))</f>
        <v>43496</v>
      </c>
      <c r="N841" s="100">
        <v>0</v>
      </c>
      <c r="O841" s="72" t="s">
        <v>229</v>
      </c>
      <c r="P841" s="101">
        <v>25</v>
      </c>
      <c r="Q841" s="132" t="s">
        <v>51</v>
      </c>
      <c r="R841" s="131" t="s">
        <v>729</v>
      </c>
      <c r="S841" s="91"/>
    </row>
    <row r="842" spans="1:19" s="104" customFormat="1" ht="12.75" customHeight="1" x14ac:dyDescent="0.25">
      <c r="A842" s="121" t="s">
        <v>44</v>
      </c>
      <c r="B842" s="92" t="str">
        <f>IF(E842="","",VLOOKUP(E842,[1]PROJECTES!$C$14:$G$5000,2,FALSE))</f>
        <v>SITEL</v>
      </c>
      <c r="C842" s="121" t="s">
        <v>181</v>
      </c>
      <c r="D842" s="93" t="str">
        <f>IF(E842="","",VLOOKUP(E842,[1]PROJECTES!$C$14:$G$5000,5,FALSE))</f>
        <v>AFERS EMPRESA</v>
      </c>
      <c r="E842" s="117" t="s">
        <v>283</v>
      </c>
      <c r="F842" s="95"/>
      <c r="G842" s="96" t="str">
        <f>IF(E842="","",VLOOKUP(E842,[1]PROJECTES!$C$14:$G$5000,4,FALSE))</f>
        <v>OB</v>
      </c>
      <c r="H842" s="118" t="s">
        <v>24</v>
      </c>
      <c r="I842" s="97" t="str">
        <f>IF(H842="","",VLOOKUP(H842,BD!B$2:C$16,2,FALSE))</f>
        <v>E</v>
      </c>
      <c r="J842" s="98">
        <v>43503</v>
      </c>
      <c r="K842" s="135">
        <f t="shared" si="28"/>
        <v>6</v>
      </c>
      <c r="L842" s="99">
        <f t="shared" ca="1" si="29"/>
        <v>210</v>
      </c>
      <c r="M842" s="93">
        <f>IF(E842="","",VLOOKUP(E842,[1]PROJECTES!$C$14:$Z$5000,21,FALSE))</f>
        <v>43830</v>
      </c>
      <c r="N842" s="100">
        <v>1</v>
      </c>
      <c r="O842" s="72" t="s">
        <v>229</v>
      </c>
      <c r="P842" s="101">
        <v>15</v>
      </c>
      <c r="Q842" s="132" t="s">
        <v>37</v>
      </c>
      <c r="R842" s="131" t="s">
        <v>624</v>
      </c>
      <c r="S842" s="91"/>
    </row>
    <row r="843" spans="1:19" s="104" customFormat="1" ht="12.75" customHeight="1" x14ac:dyDescent="0.25">
      <c r="A843" s="121" t="s">
        <v>12</v>
      </c>
      <c r="B843" s="92" t="str">
        <f>IF(E843="","",VLOOKUP(E843,[1]PROJECTES!$C$14:$G$5000,2,FALSE))</f>
        <v>SITEL</v>
      </c>
      <c r="C843" s="121" t="s">
        <v>181</v>
      </c>
      <c r="D843" s="93" t="str">
        <f>IF(E843="","",VLOOKUP(E843,[1]PROJECTES!$C$14:$G$5000,5,FALSE))</f>
        <v>INFRAESTRUCTURA</v>
      </c>
      <c r="E843" s="117" t="s">
        <v>317</v>
      </c>
      <c r="F843" s="95"/>
      <c r="G843" s="96" t="str">
        <f>IF(E843="","",VLOOKUP(E843,[1]PROJECTES!$C$14:$G$5000,4,FALSE))</f>
        <v>OB</v>
      </c>
      <c r="H843" s="118" t="s">
        <v>24</v>
      </c>
      <c r="I843" s="97" t="str">
        <f>IF(H843="","",VLOOKUP(H843,BD!B$2:C$16,2,FALSE))</f>
        <v>E</v>
      </c>
      <c r="J843" s="98">
        <v>43503</v>
      </c>
      <c r="K843" s="135">
        <f t="shared" si="28"/>
        <v>6</v>
      </c>
      <c r="L843" s="99">
        <f t="shared" ca="1" si="29"/>
        <v>210</v>
      </c>
      <c r="M843" s="93">
        <f>IF(E843="","",VLOOKUP(E843,[1]PROJECTES!$C$14:$Z$5000,21,FALSE))</f>
        <v>43830</v>
      </c>
      <c r="N843" s="100">
        <v>1</v>
      </c>
      <c r="O843" s="72" t="s">
        <v>229</v>
      </c>
      <c r="P843" s="101">
        <v>15</v>
      </c>
      <c r="Q843" s="132" t="s">
        <v>59</v>
      </c>
      <c r="R843" s="131" t="s">
        <v>739</v>
      </c>
      <c r="S843" s="91"/>
    </row>
    <row r="844" spans="1:19" s="104" customFormat="1" ht="12.75" customHeight="1" x14ac:dyDescent="0.25">
      <c r="A844" s="121" t="s">
        <v>24</v>
      </c>
      <c r="B844" s="92" t="str">
        <f>IF(E844="","",VLOOKUP(E844,[1]PROJECTES!$C$14:$G$5000,2,FALSE))</f>
        <v>SITEL</v>
      </c>
      <c r="C844" s="121" t="s">
        <v>106</v>
      </c>
      <c r="D844" s="93" t="str">
        <f>IF(E844="","",VLOOKUP(E844,[1]PROJECTES!$C$14:$G$5000,5,FALSE))</f>
        <v>FW CAP-PRX v7.0 VULNERABILITATS</v>
      </c>
      <c r="E844" s="117">
        <v>4424</v>
      </c>
      <c r="F844" s="95"/>
      <c r="G844" s="96" t="str">
        <f>IF(E844="","",VLOOKUP(E844,[1]PROJECTES!$C$14:$G$5000,4,FALSE))</f>
        <v>OB</v>
      </c>
      <c r="H844" s="118" t="s">
        <v>24</v>
      </c>
      <c r="I844" s="97" t="str">
        <f>IF(H844="","",VLOOKUP(H844,BD!B$2:C$16,2,FALSE))</f>
        <v>E</v>
      </c>
      <c r="J844" s="98">
        <v>43503</v>
      </c>
      <c r="K844" s="135">
        <f t="shared" si="28"/>
        <v>6</v>
      </c>
      <c r="L844" s="99">
        <f t="shared" ca="1" si="29"/>
        <v>-551</v>
      </c>
      <c r="M844" s="93">
        <f>IF(E844="","",VLOOKUP(E844,[1]PROJECTES!$C$14:$Z$5000,21,FALSE))</f>
        <v>43069</v>
      </c>
      <c r="N844" s="100">
        <v>4</v>
      </c>
      <c r="O844" s="72" t="s">
        <v>229</v>
      </c>
      <c r="P844" s="101">
        <v>30</v>
      </c>
      <c r="Q844" s="132" t="s">
        <v>15</v>
      </c>
      <c r="R844" s="131" t="s">
        <v>740</v>
      </c>
      <c r="S844" s="91"/>
    </row>
    <row r="845" spans="1:19" s="104" customFormat="1" ht="12.75" customHeight="1" x14ac:dyDescent="0.25">
      <c r="A845" s="121" t="s">
        <v>12</v>
      </c>
      <c r="B845" s="92" t="str">
        <f>IF(E845="","",VLOOKUP(E845,[1]PROJECTES!$C$14:$G$5000,2,FALSE))</f>
        <v>SITEL</v>
      </c>
      <c r="C845" s="121" t="s">
        <v>181</v>
      </c>
      <c r="D845" s="93" t="str">
        <f>IF(E845="","",VLOOKUP(E845,[1]PROJECTES!$C$14:$G$5000,5,FALSE))</f>
        <v>Manteniment correctiu SW TEDIS.Net SystemTerminal v1.47</v>
      </c>
      <c r="E845" s="117" t="s">
        <v>895</v>
      </c>
      <c r="F845" s="95"/>
      <c r="G845" s="96" t="str">
        <f>IF(E845="","",VLOOKUP(E845,[1]PROJECTES!$C$14:$G$5000,4,FALSE))</f>
        <v>OB</v>
      </c>
      <c r="H845" s="118" t="s">
        <v>24</v>
      </c>
      <c r="I845" s="97" t="str">
        <f>IF(H845="","",VLOOKUP(H845,BD!B$2:C$16,2,FALSE))</f>
        <v>E</v>
      </c>
      <c r="J845" s="98">
        <v>43503</v>
      </c>
      <c r="K845" s="135">
        <f t="shared" si="28"/>
        <v>6</v>
      </c>
      <c r="L845" s="99">
        <f t="shared" ca="1" si="29"/>
        <v>210</v>
      </c>
      <c r="M845" s="93">
        <f>IF(E845="","",VLOOKUP(E845,[1]PROJECTES!$C$14:$Z$5000,21,FALSE))</f>
        <v>43830</v>
      </c>
      <c r="N845" s="100">
        <v>1</v>
      </c>
      <c r="O845" s="72" t="s">
        <v>229</v>
      </c>
      <c r="P845" s="101">
        <v>0</v>
      </c>
      <c r="Q845" s="132" t="s">
        <v>43</v>
      </c>
      <c r="R845" s="131" t="s">
        <v>735</v>
      </c>
      <c r="S845" s="91"/>
    </row>
    <row r="846" spans="1:19" s="104" customFormat="1" ht="12.75" customHeight="1" x14ac:dyDescent="0.25">
      <c r="A846" s="121" t="s">
        <v>21</v>
      </c>
      <c r="B846" s="92" t="str">
        <f>IF(E846="","",VLOOKUP(E846,[1]PROJECTES!$C$14:$G$5000,2,FALSE))</f>
        <v>MANGRA</v>
      </c>
      <c r="C846" s="121" t="s">
        <v>136</v>
      </c>
      <c r="D846" s="93" t="str">
        <f>IF(E846="","",VLOOKUP(E846,[1]PROJECTES!$C$14:$G$5000,5,FALSE))</f>
        <v>26 x PLACA CPU MIPS-300N v1.2</v>
      </c>
      <c r="E846" s="117">
        <v>4917</v>
      </c>
      <c r="F846" s="95"/>
      <c r="G846" s="96" t="str">
        <f>IF(E846="","",VLOOKUP(E846,[1]PROJECTES!$C$14:$G$5000,4,FALSE))</f>
        <v>OB</v>
      </c>
      <c r="H846" s="118" t="s">
        <v>21</v>
      </c>
      <c r="I846" s="97" t="str">
        <f>IF(H846="","",VLOOKUP(H846,BD!B$2:C$16,2,FALSE))</f>
        <v>P</v>
      </c>
      <c r="J846" s="98">
        <v>43503</v>
      </c>
      <c r="K846" s="135">
        <f t="shared" si="28"/>
        <v>6</v>
      </c>
      <c r="L846" s="99">
        <f t="shared" ca="1" si="29"/>
        <v>-200</v>
      </c>
      <c r="M846" s="93">
        <f>IF(E846="","",VLOOKUP(E846,[1]PROJECTES!$C$14:$Z$5000,21,FALSE))</f>
        <v>43420</v>
      </c>
      <c r="N846" s="100">
        <v>0</v>
      </c>
      <c r="O846" s="72" t="s">
        <v>229</v>
      </c>
      <c r="P846" s="101">
        <v>35</v>
      </c>
      <c r="Q846" s="132" t="s">
        <v>51</v>
      </c>
      <c r="R846" s="102" t="s">
        <v>689</v>
      </c>
      <c r="S846" s="91"/>
    </row>
    <row r="847" spans="1:19" s="104" customFormat="1" ht="12.75" customHeight="1" x14ac:dyDescent="0.25">
      <c r="A847" s="121" t="s">
        <v>21</v>
      </c>
      <c r="B847" s="92" t="str">
        <f>IF(E847="","",VLOOKUP(E847,[1]PROJECTES!$C$14:$G$5000,2,FALSE))</f>
        <v>MANGRA</v>
      </c>
      <c r="C847" s="121" t="s">
        <v>136</v>
      </c>
      <c r="D847" s="93" t="str">
        <f>IF(E847="","",VLOOKUP(E847,[1]PROJECTES!$C$14:$G$5000,5,FALSE))</f>
        <v>26 x PLACA INTERFACE MIPS-300N v1.2</v>
      </c>
      <c r="E847" s="117">
        <v>4918</v>
      </c>
      <c r="F847" s="95"/>
      <c r="G847" s="96" t="str">
        <f>IF(E847="","",VLOOKUP(E847,[1]PROJECTES!$C$14:$G$5000,4,FALSE))</f>
        <v>TA</v>
      </c>
      <c r="H847" s="118" t="s">
        <v>21</v>
      </c>
      <c r="I847" s="97" t="str">
        <f>IF(H847="","",VLOOKUP(H847,BD!B$2:C$16,2,FALSE))</f>
        <v>P</v>
      </c>
      <c r="J847" s="98">
        <v>43503</v>
      </c>
      <c r="K847" s="135">
        <f t="shared" si="28"/>
        <v>6</v>
      </c>
      <c r="L847" s="99" t="str">
        <f t="shared" ca="1" si="29"/>
        <v>-</v>
      </c>
      <c r="M847" s="93">
        <f>IF(E847="","",VLOOKUP(E847,[1]PROJECTES!$C$14:$Z$5000,21,FALSE))</f>
        <v>43507</v>
      </c>
      <c r="N847" s="100">
        <v>0</v>
      </c>
      <c r="O847" s="72" t="s">
        <v>229</v>
      </c>
      <c r="P847" s="101">
        <v>35</v>
      </c>
      <c r="Q847" s="132" t="s">
        <v>51</v>
      </c>
      <c r="R847" s="102" t="s">
        <v>689</v>
      </c>
      <c r="S847" s="91"/>
    </row>
    <row r="848" spans="1:19" s="104" customFormat="1" ht="12.75" customHeight="1" x14ac:dyDescent="0.25">
      <c r="A848" s="121" t="s">
        <v>21</v>
      </c>
      <c r="B848" s="92" t="str">
        <f>IF(E848="","",VLOOKUP(E848,[1]PROJECTES!$C$14:$G$5000,2,FALSE))</f>
        <v>MANGRA</v>
      </c>
      <c r="C848" s="121" t="s">
        <v>136</v>
      </c>
      <c r="D848" s="93" t="str">
        <f>IF(E848="","",VLOOKUP(E848,[1]PROJECTES!$C$14:$G$5000,5,FALSE))</f>
        <v>26 x PLACA CPU MIPS-300N v1.2</v>
      </c>
      <c r="E848" s="117">
        <v>4917</v>
      </c>
      <c r="F848" s="95"/>
      <c r="G848" s="96" t="str">
        <f>IF(E848="","",VLOOKUP(E848,[1]PROJECTES!$C$14:$G$5000,4,FALSE))</f>
        <v>OB</v>
      </c>
      <c r="H848" s="118" t="s">
        <v>21</v>
      </c>
      <c r="I848" s="97" t="str">
        <f>IF(H848="","",VLOOKUP(H848,BD!B$2:C$16,2,FALSE))</f>
        <v>P</v>
      </c>
      <c r="J848" s="98">
        <v>43503</v>
      </c>
      <c r="K848" s="135">
        <f t="shared" si="28"/>
        <v>6</v>
      </c>
      <c r="L848" s="99">
        <f t="shared" ca="1" si="29"/>
        <v>-200</v>
      </c>
      <c r="M848" s="93">
        <f>IF(E848="","",VLOOKUP(E848,[1]PROJECTES!$C$14:$Z$5000,21,FALSE))</f>
        <v>43420</v>
      </c>
      <c r="N848" s="100">
        <v>0</v>
      </c>
      <c r="O848" s="72" t="s">
        <v>229</v>
      </c>
      <c r="P848" s="101">
        <v>10</v>
      </c>
      <c r="Q848" s="132" t="s">
        <v>49</v>
      </c>
      <c r="R848" s="102" t="s">
        <v>714</v>
      </c>
      <c r="S848" s="91"/>
    </row>
    <row r="849" spans="1:19" s="104" customFormat="1" ht="12.75" customHeight="1" x14ac:dyDescent="0.25">
      <c r="A849" s="121" t="s">
        <v>21</v>
      </c>
      <c r="B849" s="92" t="str">
        <f>IF(E849="","",VLOOKUP(E849,[1]PROJECTES!$C$14:$G$5000,2,FALSE))</f>
        <v>MANGRA</v>
      </c>
      <c r="C849" s="121" t="s">
        <v>136</v>
      </c>
      <c r="D849" s="93" t="str">
        <f>IF(E849="","",VLOOKUP(E849,[1]PROJECTES!$C$14:$G$5000,5,FALSE))</f>
        <v>26 x PLACA INTERFACE MIPS-300N v1.2</v>
      </c>
      <c r="E849" s="117">
        <v>4918</v>
      </c>
      <c r="F849" s="95"/>
      <c r="G849" s="96" t="str">
        <f>IF(E849="","",VLOOKUP(E849,[1]PROJECTES!$C$14:$G$5000,4,FALSE))</f>
        <v>TA</v>
      </c>
      <c r="H849" s="118" t="s">
        <v>21</v>
      </c>
      <c r="I849" s="97" t="str">
        <f>IF(H849="","",VLOOKUP(H849,BD!B$2:C$16,2,FALSE))</f>
        <v>P</v>
      </c>
      <c r="J849" s="98">
        <v>43503</v>
      </c>
      <c r="K849" s="135">
        <f t="shared" si="28"/>
        <v>6</v>
      </c>
      <c r="L849" s="99" t="str">
        <f t="shared" ca="1" si="29"/>
        <v>-</v>
      </c>
      <c r="M849" s="93">
        <f>IF(E849="","",VLOOKUP(E849,[1]PROJECTES!$C$14:$Z$5000,21,FALSE))</f>
        <v>43507</v>
      </c>
      <c r="N849" s="100">
        <v>0</v>
      </c>
      <c r="O849" s="72" t="s">
        <v>229</v>
      </c>
      <c r="P849" s="101">
        <v>10</v>
      </c>
      <c r="Q849" s="132" t="s">
        <v>49</v>
      </c>
      <c r="R849" s="102" t="s">
        <v>714</v>
      </c>
      <c r="S849" s="91"/>
    </row>
    <row r="850" spans="1:19" s="104" customFormat="1" ht="12.75" customHeight="1" x14ac:dyDescent="0.25">
      <c r="A850" s="121" t="s">
        <v>21</v>
      </c>
      <c r="B850" s="92" t="str">
        <f>IF(E850="","",VLOOKUP(E850,[1]PROJECTES!$C$14:$G$5000,2,FALSE))</f>
        <v>SITEL</v>
      </c>
      <c r="C850" s="121" t="s">
        <v>337</v>
      </c>
      <c r="D850" s="93" t="str">
        <f>IF(E850="","",VLOOKUP(E850,[1]PROJECTES!$C$14:$G$5000,5,FALSE))</f>
        <v>TD ESCLAVO COG. BIOGAS v1.0</v>
      </c>
      <c r="E850" s="117">
        <v>5048</v>
      </c>
      <c r="F850" s="95"/>
      <c r="G850" s="96" t="str">
        <f>IF(E850="","",VLOOKUP(E850,[1]PROJECTES!$C$14:$G$5000,4,FALSE))</f>
        <v>OB</v>
      </c>
      <c r="H850" s="118" t="s">
        <v>21</v>
      </c>
      <c r="I850" s="97" t="str">
        <f>IF(H850="","",VLOOKUP(H850,BD!B$2:C$16,2,FALSE))</f>
        <v>P</v>
      </c>
      <c r="J850" s="98">
        <v>43503</v>
      </c>
      <c r="K850" s="135">
        <f t="shared" si="28"/>
        <v>6</v>
      </c>
      <c r="L850" s="99">
        <f t="shared" ca="1" si="29"/>
        <v>-124</v>
      </c>
      <c r="M850" s="93">
        <f>IF(E850="","",VLOOKUP(E850,[1]PROJECTES!$C$14:$Z$5000,21,FALSE))</f>
        <v>43496</v>
      </c>
      <c r="N850" s="100">
        <v>0</v>
      </c>
      <c r="O850" s="72" t="s">
        <v>229</v>
      </c>
      <c r="P850" s="101">
        <v>25</v>
      </c>
      <c r="Q850" s="132" t="s">
        <v>51</v>
      </c>
      <c r="R850" s="131" t="s">
        <v>741</v>
      </c>
      <c r="S850" s="91"/>
    </row>
    <row r="851" spans="1:19" s="104" customFormat="1" ht="12.75" customHeight="1" x14ac:dyDescent="0.25">
      <c r="A851" s="121" t="s">
        <v>12</v>
      </c>
      <c r="B851" s="92" t="str">
        <f>IF(E851="","",VLOOKUP(E851,[1]PROJECTES!$C$14:$G$5000,2,FALSE))</f>
        <v>SITEL</v>
      </c>
      <c r="C851" s="121" t="s">
        <v>181</v>
      </c>
      <c r="D851" s="93" t="str">
        <f>IF(E851="","",VLOOKUP(E851,[1]PROJECTES!$C$14:$G$5000,5,FALSE))</f>
        <v>AFERS EMPRESA</v>
      </c>
      <c r="E851" s="117" t="s">
        <v>283</v>
      </c>
      <c r="F851" s="95"/>
      <c r="G851" s="96" t="str">
        <f>IF(E851="","",VLOOKUP(E851,[1]PROJECTES!$C$14:$G$5000,4,FALSE))</f>
        <v>OB</v>
      </c>
      <c r="H851" s="118" t="s">
        <v>12</v>
      </c>
      <c r="I851" s="97" t="str">
        <f>IF(H851="","",VLOOKUP(H851,BD!B$2:C$16,2,FALSE))</f>
        <v>E</v>
      </c>
      <c r="J851" s="98">
        <v>43503</v>
      </c>
      <c r="K851" s="135">
        <f t="shared" si="28"/>
        <v>6</v>
      </c>
      <c r="L851" s="99">
        <f t="shared" ca="1" si="29"/>
        <v>210</v>
      </c>
      <c r="M851" s="93">
        <f>IF(E851="","",VLOOKUP(E851,[1]PROJECTES!$C$14:$Z$5000,21,FALSE))</f>
        <v>43830</v>
      </c>
      <c r="N851" s="100">
        <v>0</v>
      </c>
      <c r="O851" s="72" t="s">
        <v>229</v>
      </c>
      <c r="P851" s="101">
        <v>30</v>
      </c>
      <c r="Q851" s="132" t="s">
        <v>336</v>
      </c>
      <c r="R851" s="131" t="s">
        <v>745</v>
      </c>
      <c r="S851" s="91"/>
    </row>
    <row r="852" spans="1:19" s="104" customFormat="1" ht="12.75" customHeight="1" x14ac:dyDescent="0.25">
      <c r="A852" s="121" t="s">
        <v>12</v>
      </c>
      <c r="B852" s="92" t="str">
        <f>IF(E852="","",VLOOKUP(E852,[1]PROJECTES!$C$14:$G$5000,2,FALSE))</f>
        <v>SITEL</v>
      </c>
      <c r="C852" s="121" t="s">
        <v>181</v>
      </c>
      <c r="D852" s="93" t="str">
        <f>IF(E852="","",VLOOKUP(E852,[1]PROJECTES!$C$14:$G$5000,5,FALSE))</f>
        <v>DESENVOLUPAMENT SW TEDIS.Net, AutomationScriptService v1.49</v>
      </c>
      <c r="E852" s="117" t="s">
        <v>1230</v>
      </c>
      <c r="F852" s="95"/>
      <c r="G852" s="96" t="str">
        <f>IF(E852="","",VLOOKUP(E852,[1]PROJECTES!$C$14:$G$5000,4,FALSE))</f>
        <v>OB</v>
      </c>
      <c r="H852" s="118" t="s">
        <v>12</v>
      </c>
      <c r="I852" s="97" t="str">
        <f>IF(H852="","",VLOOKUP(H852,BD!B$2:C$16,2,FALSE))</f>
        <v>E</v>
      </c>
      <c r="J852" s="98">
        <v>43503</v>
      </c>
      <c r="K852" s="135">
        <f t="shared" si="28"/>
        <v>6</v>
      </c>
      <c r="L852" s="99">
        <f t="shared" ca="1" si="29"/>
        <v>-67</v>
      </c>
      <c r="M852" s="93">
        <f>IF(E852="","",VLOOKUP(E852,[1]PROJECTES!$C$14:$Z$5000,21,FALSE))</f>
        <v>43553</v>
      </c>
      <c r="N852" s="100">
        <v>1</v>
      </c>
      <c r="O852" s="72" t="s">
        <v>229</v>
      </c>
      <c r="P852" s="101">
        <v>15</v>
      </c>
      <c r="Q852" s="132" t="s">
        <v>15</v>
      </c>
      <c r="R852" s="131" t="s">
        <v>747</v>
      </c>
      <c r="S852" s="91"/>
    </row>
    <row r="853" spans="1:19" s="104" customFormat="1" ht="12.75" customHeight="1" x14ac:dyDescent="0.25">
      <c r="A853" s="121" t="s">
        <v>12</v>
      </c>
      <c r="B853" s="92" t="str">
        <f>IF(E853="","",VLOOKUP(E853,[1]PROJECTES!$C$14:$G$5000,2,FALSE))</f>
        <v>SITEL</v>
      </c>
      <c r="C853" s="121" t="s">
        <v>181</v>
      </c>
      <c r="D853" s="93" t="str">
        <f>IF(E853="","",VLOOKUP(E853,[1]PROJECTES!$C$14:$G$5000,5,FALSE))</f>
        <v>Desenvolupament SW TEDIS.Net IsotrolMeteringService v1.48</v>
      </c>
      <c r="E853" s="117">
        <v>5161</v>
      </c>
      <c r="F853" s="95"/>
      <c r="G853" s="96" t="str">
        <f>IF(E853="","",VLOOKUP(E853,[1]PROJECTES!$C$14:$G$5000,4,FALSE))</f>
        <v>OB</v>
      </c>
      <c r="H853" s="118" t="s">
        <v>12</v>
      </c>
      <c r="I853" s="97" t="str">
        <f>IF(H853="","",VLOOKUP(H853,BD!B$2:C$16,2,FALSE))</f>
        <v>E</v>
      </c>
      <c r="J853" s="98">
        <v>43503</v>
      </c>
      <c r="K853" s="135">
        <f t="shared" si="28"/>
        <v>6</v>
      </c>
      <c r="L853" s="99">
        <f t="shared" ca="1" si="29"/>
        <v>-67</v>
      </c>
      <c r="M853" s="93">
        <f>IF(E853="","",VLOOKUP(E853,[1]PROJECTES!$C$14:$Z$5000,21,FALSE))</f>
        <v>43553</v>
      </c>
      <c r="N853" s="100">
        <v>2</v>
      </c>
      <c r="O853" s="72" t="s">
        <v>229</v>
      </c>
      <c r="P853" s="101">
        <v>45</v>
      </c>
      <c r="Q853" s="132" t="s">
        <v>15</v>
      </c>
      <c r="R853" s="131" t="s">
        <v>748</v>
      </c>
      <c r="S853" s="91"/>
    </row>
    <row r="854" spans="1:19" s="104" customFormat="1" ht="12.75" customHeight="1" x14ac:dyDescent="0.25">
      <c r="A854" s="121" t="s">
        <v>12</v>
      </c>
      <c r="B854" s="92" t="str">
        <f>IF(E854="","",VLOOKUP(E854,[1]PROJECTES!$C$14:$G$5000,2,FALSE))</f>
        <v>EOSA</v>
      </c>
      <c r="C854" s="121" t="s">
        <v>151</v>
      </c>
      <c r="D854" s="93" t="str">
        <f>IF(E854="","",VLOOKUP(E854,[1]PROJECTES!$C$14:$G$5000,5,FALSE))</f>
        <v>MANTENIMENT SCADA TEDIS.Net EOSA 01/04/2018 - 31/03/2019</v>
      </c>
      <c r="E854" s="117">
        <v>4650</v>
      </c>
      <c r="F854" s="95"/>
      <c r="G854" s="96" t="str">
        <f>IF(E854="","",VLOOKUP(E854,[1]PROJECTES!$C$14:$G$5000,4,FALSE))</f>
        <v>TA</v>
      </c>
      <c r="H854" s="118" t="s">
        <v>12</v>
      </c>
      <c r="I854" s="97" t="str">
        <f>IF(H854="","",VLOOKUP(H854,BD!B$2:C$16,2,FALSE))</f>
        <v>E</v>
      </c>
      <c r="J854" s="98">
        <v>43503</v>
      </c>
      <c r="K854" s="135">
        <f t="shared" si="28"/>
        <v>6</v>
      </c>
      <c r="L854" s="99" t="str">
        <f t="shared" ca="1" si="29"/>
        <v>-</v>
      </c>
      <c r="M854" s="93">
        <f>IF(E854="","",VLOOKUP(E854,[1]PROJECTES!$C$14:$Z$5000,21,FALSE))</f>
        <v>43555</v>
      </c>
      <c r="N854" s="100">
        <v>1</v>
      </c>
      <c r="O854" s="72" t="s">
        <v>229</v>
      </c>
      <c r="P854" s="101">
        <v>0</v>
      </c>
      <c r="Q854" s="132" t="s">
        <v>59</v>
      </c>
      <c r="R854" s="131" t="s">
        <v>749</v>
      </c>
      <c r="S854" s="91"/>
    </row>
    <row r="855" spans="1:19" s="104" customFormat="1" ht="12.75" customHeight="1" x14ac:dyDescent="0.25">
      <c r="A855" s="121" t="s">
        <v>12</v>
      </c>
      <c r="B855" s="92" t="str">
        <f>IF(E855="","",VLOOKUP(E855,[1]PROJECTES!$C$14:$G$5000,2,FALSE))</f>
        <v>SITEL</v>
      </c>
      <c r="C855" s="121" t="s">
        <v>181</v>
      </c>
      <c r="D855" s="93" t="str">
        <f>IF(E855="","",VLOOKUP(E855,[1]PROJECTES!$C$14:$G$5000,5,FALSE))</f>
        <v>Manteniment correctiu SW TEDIS.Net IEC104Service v1.47</v>
      </c>
      <c r="E855" s="117" t="s">
        <v>750</v>
      </c>
      <c r="F855" s="95"/>
      <c r="G855" s="96" t="str">
        <f>IF(E855="","",VLOOKUP(E855,[1]PROJECTES!$C$14:$G$5000,4,FALSE))</f>
        <v>OB</v>
      </c>
      <c r="H855" s="118" t="s">
        <v>12</v>
      </c>
      <c r="I855" s="97" t="str">
        <f>IF(H855="","",VLOOKUP(H855,BD!B$2:C$16,2,FALSE))</f>
        <v>E</v>
      </c>
      <c r="J855" s="98">
        <v>43503</v>
      </c>
      <c r="K855" s="135">
        <f t="shared" si="28"/>
        <v>6</v>
      </c>
      <c r="L855" s="99">
        <f t="shared" ca="1" si="29"/>
        <v>210</v>
      </c>
      <c r="M855" s="93">
        <f>IF(E855="","",VLOOKUP(E855,[1]PROJECTES!$C$14:$Z$5000,21,FALSE))</f>
        <v>43830</v>
      </c>
      <c r="N855" s="100">
        <v>1</v>
      </c>
      <c r="O855" s="72" t="s">
        <v>229</v>
      </c>
      <c r="P855" s="101">
        <v>30</v>
      </c>
      <c r="Q855" s="132" t="s">
        <v>43</v>
      </c>
      <c r="R855" s="131" t="s">
        <v>751</v>
      </c>
      <c r="S855" s="91"/>
    </row>
    <row r="856" spans="1:19" s="104" customFormat="1" ht="12.75" customHeight="1" x14ac:dyDescent="0.25">
      <c r="A856" s="121" t="s">
        <v>12</v>
      </c>
      <c r="B856" s="92" t="str">
        <f>IF(E856="","",VLOOKUP(E856,[1]PROJECTES!$C$14:$G$5000,2,FALSE))</f>
        <v>SITEL</v>
      </c>
      <c r="C856" s="121" t="s">
        <v>181</v>
      </c>
      <c r="D856" s="93" t="str">
        <f>IF(E856="","",VLOOKUP(E856,[1]PROJECTES!$C$14:$G$5000,5,FALSE))</f>
        <v>AFERS EMPRESA</v>
      </c>
      <c r="E856" s="117" t="s">
        <v>283</v>
      </c>
      <c r="F856" s="95"/>
      <c r="G856" s="96" t="str">
        <f>IF(E856="","",VLOOKUP(E856,[1]PROJECTES!$C$14:$G$5000,4,FALSE))</f>
        <v>OB</v>
      </c>
      <c r="H856" s="118" t="s">
        <v>12</v>
      </c>
      <c r="I856" s="97" t="str">
        <f>IF(H856="","",VLOOKUP(H856,BD!B$2:C$16,2,FALSE))</f>
        <v>E</v>
      </c>
      <c r="J856" s="98">
        <v>43503</v>
      </c>
      <c r="K856" s="135">
        <f t="shared" si="28"/>
        <v>6</v>
      </c>
      <c r="L856" s="99">
        <f t="shared" ca="1" si="29"/>
        <v>210</v>
      </c>
      <c r="M856" s="93">
        <f>IF(E856="","",VLOOKUP(E856,[1]PROJECTES!$C$14:$Z$5000,21,FALSE))</f>
        <v>43830</v>
      </c>
      <c r="N856" s="100">
        <v>1</v>
      </c>
      <c r="O856" s="72" t="s">
        <v>229</v>
      </c>
      <c r="P856" s="101">
        <v>0</v>
      </c>
      <c r="Q856" s="132" t="s">
        <v>336</v>
      </c>
      <c r="R856" s="131" t="s">
        <v>320</v>
      </c>
      <c r="S856" s="91"/>
    </row>
    <row r="857" spans="1:19" s="104" customFormat="1" ht="12.75" customHeight="1" x14ac:dyDescent="0.25">
      <c r="A857" s="121" t="s">
        <v>12</v>
      </c>
      <c r="B857" s="92" t="str">
        <f>IF(E857="","",VLOOKUP(E857,[1]PROJECTES!$C$14:$G$5000,2,FALSE))</f>
        <v>EYPESA</v>
      </c>
      <c r="C857" s="121" t="s">
        <v>106</v>
      </c>
      <c r="D857" s="93" t="str">
        <f>IF(E857="","",VLOOKUP(E857,[1]PROJECTES!$C$14:$G$5000,5,FALSE))</f>
        <v>SITEL Ref.SUPORT TEC. PROJ. INVADE-2018</v>
      </c>
      <c r="E857" s="117">
        <v>4866</v>
      </c>
      <c r="F857" s="95"/>
      <c r="G857" s="96" t="str">
        <f>IF(E857="","",VLOOKUP(E857,[1]PROJECTES!$C$14:$G$5000,4,FALSE))</f>
        <v>TA</v>
      </c>
      <c r="H857" s="118" t="s">
        <v>17</v>
      </c>
      <c r="I857" s="97" t="str">
        <f>IF(H857="","",VLOOKUP(H857,BD!B$2:C$16,2,FALSE))</f>
        <v>E</v>
      </c>
      <c r="J857" s="98">
        <v>43532</v>
      </c>
      <c r="K857" s="135">
        <f t="shared" si="28"/>
        <v>10</v>
      </c>
      <c r="L857" s="99" t="str">
        <f t="shared" ca="1" si="29"/>
        <v>-</v>
      </c>
      <c r="M857" s="93">
        <f>IF(E857="","",VLOOKUP(E857,[1]PROJECTES!$C$14:$Z$5000,21,FALSE))</f>
        <v>43553</v>
      </c>
      <c r="N857" s="100"/>
      <c r="O857" s="72" t="s">
        <v>229</v>
      </c>
      <c r="P857" s="101">
        <v>15</v>
      </c>
      <c r="Q857" s="132" t="s">
        <v>32</v>
      </c>
      <c r="R857" s="131" t="s">
        <v>1066</v>
      </c>
      <c r="S857" s="91"/>
    </row>
    <row r="858" spans="1:19" s="104" customFormat="1" ht="12.75" customHeight="1" x14ac:dyDescent="0.25">
      <c r="A858" s="121" t="s">
        <v>12</v>
      </c>
      <c r="B858" s="92" t="str">
        <f>IF(E858="","",VLOOKUP(E858,[1]PROJECTES!$C$14:$G$5000,2,FALSE))</f>
        <v>EYPESA</v>
      </c>
      <c r="C858" s="121" t="s">
        <v>106</v>
      </c>
      <c r="D858" s="93" t="str">
        <f>IF(E858="","",VLOOKUP(E858,[1]PROJECTES!$C$14:$G$5000,5,FALSE))</f>
        <v>SITEL Ref.SUPORT TEC. PROJ. INVADE-2019</v>
      </c>
      <c r="E858" s="117">
        <v>5204</v>
      </c>
      <c r="F858" s="95"/>
      <c r="G858" s="96" t="str">
        <f>IF(E858="","",VLOOKUP(E858,[1]PROJECTES!$C$14:$G$5000,4,FALSE))</f>
        <v>OB</v>
      </c>
      <c r="H858" s="118" t="s">
        <v>17</v>
      </c>
      <c r="I858" s="97" t="str">
        <f>IF(H858="","",VLOOKUP(H858,BD!B$2:C$16,2,FALSE))</f>
        <v>E</v>
      </c>
      <c r="J858" s="98">
        <v>43539</v>
      </c>
      <c r="K858" s="135">
        <f t="shared" si="28"/>
        <v>11</v>
      </c>
      <c r="L858" s="99">
        <f t="shared" ca="1" si="29"/>
        <v>-35</v>
      </c>
      <c r="M858" s="93">
        <f>IF(E858="","",VLOOKUP(E858,[1]PROJECTES!$C$14:$Z$5000,21,FALSE))</f>
        <v>43585</v>
      </c>
      <c r="N858" s="100">
        <v>2</v>
      </c>
      <c r="O858" s="72" t="s">
        <v>229</v>
      </c>
      <c r="P858" s="101">
        <v>30</v>
      </c>
      <c r="Q858" s="132" t="s">
        <v>32</v>
      </c>
      <c r="R858" s="168" t="s">
        <v>1884</v>
      </c>
      <c r="S858" s="121"/>
    </row>
    <row r="859" spans="1:19" s="104" customFormat="1" ht="12.75" customHeight="1" x14ac:dyDescent="0.25">
      <c r="A859" s="121" t="s">
        <v>12</v>
      </c>
      <c r="B859" s="92" t="str">
        <f>IF(E859="","",VLOOKUP(E859,[1]PROJECTES!$C$14:$G$5000,2,FALSE))</f>
        <v>EYPESA</v>
      </c>
      <c r="C859" s="121" t="s">
        <v>106</v>
      </c>
      <c r="D859" s="93" t="str">
        <f>IF(E859="","",VLOOKUP(E859,[1]PROJECTES!$C$14:$G$5000,5,FALSE))</f>
        <v>SITEL Ref.SUPORT TEC. PROJ. INVADE-2019</v>
      </c>
      <c r="E859" s="117">
        <v>5204</v>
      </c>
      <c r="F859" s="95"/>
      <c r="G859" s="96" t="str">
        <f>IF(E859="","",VLOOKUP(E859,[1]PROJECTES!$C$14:$G$5000,4,FALSE))</f>
        <v>OB</v>
      </c>
      <c r="H859" s="118" t="s">
        <v>17</v>
      </c>
      <c r="I859" s="97" t="str">
        <f>IF(H859="","",VLOOKUP(H859,BD!B$2:C$16,2,FALSE))</f>
        <v>E</v>
      </c>
      <c r="J859" s="98">
        <v>43542</v>
      </c>
      <c r="K859" s="135">
        <f t="shared" si="28"/>
        <v>12</v>
      </c>
      <c r="L859" s="99">
        <f t="shared" ca="1" si="29"/>
        <v>-35</v>
      </c>
      <c r="M859" s="93">
        <f>IF(E859="","",VLOOKUP(E859,[1]PROJECTES!$C$14:$Z$5000,21,FALSE))</f>
        <v>43585</v>
      </c>
      <c r="N859" s="100">
        <v>3</v>
      </c>
      <c r="O859" s="72" t="s">
        <v>229</v>
      </c>
      <c r="P859" s="101"/>
      <c r="Q859" s="132" t="s">
        <v>32</v>
      </c>
      <c r="R859" s="168" t="s">
        <v>1884</v>
      </c>
      <c r="S859" s="121"/>
    </row>
    <row r="860" spans="1:19" s="104" customFormat="1" ht="12.75" customHeight="1" x14ac:dyDescent="0.25">
      <c r="A860" s="121" t="s">
        <v>12</v>
      </c>
      <c r="B860" s="92" t="str">
        <f>IF(E860="","",VLOOKUP(E860,[1]PROJECTES!$C$14:$G$5000,2,FALSE))</f>
        <v>EYPESA</v>
      </c>
      <c r="C860" s="121" t="s">
        <v>106</v>
      </c>
      <c r="D860" s="93" t="str">
        <f>IF(E860="","",VLOOKUP(E860,[1]PROJECTES!$C$14:$G$5000,5,FALSE))</f>
        <v>SITEL Ref.SUPORT TEC. PROJ. INVADE-2019</v>
      </c>
      <c r="E860" s="117">
        <v>5204</v>
      </c>
      <c r="F860" s="95"/>
      <c r="G860" s="96" t="str">
        <f>IF(E860="","",VLOOKUP(E860,[1]PROJECTES!$C$14:$G$5000,4,FALSE))</f>
        <v>OB</v>
      </c>
      <c r="H860" s="118" t="s">
        <v>17</v>
      </c>
      <c r="I860" s="97" t="str">
        <f>IF(H860="","",VLOOKUP(H860,BD!B$2:C$16,2,FALSE))</f>
        <v>E</v>
      </c>
      <c r="J860" s="98">
        <v>43543</v>
      </c>
      <c r="K860" s="135">
        <f t="shared" si="28"/>
        <v>12</v>
      </c>
      <c r="L860" s="99">
        <f t="shared" ca="1" si="29"/>
        <v>-35</v>
      </c>
      <c r="M860" s="93">
        <f>IF(E860="","",VLOOKUP(E860,[1]PROJECTES!$C$14:$Z$5000,21,FALSE))</f>
        <v>43585</v>
      </c>
      <c r="N860" s="100"/>
      <c r="O860" s="72" t="s">
        <v>229</v>
      </c>
      <c r="P860" s="101">
        <v>30</v>
      </c>
      <c r="Q860" s="132" t="s">
        <v>32</v>
      </c>
      <c r="R860" s="168" t="s">
        <v>1884</v>
      </c>
      <c r="S860" s="121"/>
    </row>
    <row r="861" spans="1:19" s="104" customFormat="1" ht="12.75" customHeight="1" x14ac:dyDescent="0.25">
      <c r="A861" s="121" t="s">
        <v>12</v>
      </c>
      <c r="B861" s="92" t="str">
        <f>IF(E861="","",VLOOKUP(E861,[1]PROJECTES!$C$14:$G$5000,2,FALSE))</f>
        <v>EYPESA</v>
      </c>
      <c r="C861" s="121" t="s">
        <v>106</v>
      </c>
      <c r="D861" s="93" t="str">
        <f>IF(E861="","",VLOOKUP(E861,[1]PROJECTES!$C$14:$G$5000,5,FALSE))</f>
        <v>SITEL Ref.SUPORT TEC. PROJ. INVADE-2018</v>
      </c>
      <c r="E861" s="117">
        <v>4866</v>
      </c>
      <c r="F861" s="95"/>
      <c r="G861" s="96" t="str">
        <f>IF(E861="","",VLOOKUP(E861,[1]PROJECTES!$C$14:$G$5000,4,FALSE))</f>
        <v>TA</v>
      </c>
      <c r="H861" s="118" t="s">
        <v>17</v>
      </c>
      <c r="I861" s="97" t="str">
        <f>IF(H861="","",VLOOKUP(H861,BD!B$2:C$16,2,FALSE))</f>
        <v>E</v>
      </c>
      <c r="J861" s="98">
        <v>43545</v>
      </c>
      <c r="K861" s="135">
        <f t="shared" si="28"/>
        <v>12</v>
      </c>
      <c r="L861" s="99" t="str">
        <f t="shared" ca="1" si="29"/>
        <v>-</v>
      </c>
      <c r="M861" s="93">
        <f>IF(E861="","",VLOOKUP(E861,[1]PROJECTES!$C$14:$Z$5000,21,FALSE))</f>
        <v>43553</v>
      </c>
      <c r="N861" s="100">
        <v>4</v>
      </c>
      <c r="O861" s="72" t="s">
        <v>229</v>
      </c>
      <c r="P861" s="101"/>
      <c r="Q861" s="132" t="s">
        <v>32</v>
      </c>
      <c r="R861" s="131" t="s">
        <v>1275</v>
      </c>
      <c r="S861" s="91"/>
    </row>
    <row r="862" spans="1:19" s="104" customFormat="1" ht="12.75" customHeight="1" x14ac:dyDescent="0.25">
      <c r="A862" s="121" t="s">
        <v>12</v>
      </c>
      <c r="B862" s="92" t="str">
        <f>IF(E862="","",VLOOKUP(E862,[1]PROJECTES!$C$14:$G$5000,2,FALSE))</f>
        <v>EYPESA</v>
      </c>
      <c r="C862" s="121" t="s">
        <v>106</v>
      </c>
      <c r="D862" s="93" t="str">
        <f>IF(E862="","",VLOOKUP(E862,[1]PROJECTES!$C$14:$G$5000,5,FALSE))</f>
        <v>SITEL Ref.SUPORT TEC. PROJ. INVADE-2019</v>
      </c>
      <c r="E862" s="117">
        <v>5204</v>
      </c>
      <c r="F862" s="95"/>
      <c r="G862" s="96" t="str">
        <f>IF(E862="","",VLOOKUP(E862,[1]PROJECTES!$C$14:$G$5000,4,FALSE))</f>
        <v>OB</v>
      </c>
      <c r="H862" s="118" t="s">
        <v>17</v>
      </c>
      <c r="I862" s="97" t="str">
        <f>IF(H862="","",VLOOKUP(H862,BD!B$2:C$16,2,FALSE))</f>
        <v>E</v>
      </c>
      <c r="J862" s="98">
        <v>43546</v>
      </c>
      <c r="K862" s="135">
        <f t="shared" si="28"/>
        <v>12</v>
      </c>
      <c r="L862" s="99">
        <f t="shared" ca="1" si="29"/>
        <v>-35</v>
      </c>
      <c r="M862" s="93">
        <f>IF(E862="","",VLOOKUP(E862,[1]PROJECTES!$C$14:$Z$5000,21,FALSE))</f>
        <v>43585</v>
      </c>
      <c r="N862" s="100"/>
      <c r="O862" s="72" t="s">
        <v>229</v>
      </c>
      <c r="P862" s="101">
        <v>30</v>
      </c>
      <c r="Q862" s="132" t="s">
        <v>32</v>
      </c>
      <c r="R862" s="168" t="s">
        <v>1884</v>
      </c>
      <c r="S862" s="121"/>
    </row>
    <row r="863" spans="1:19" s="104" customFormat="1" ht="12.75" customHeight="1" x14ac:dyDescent="0.25">
      <c r="A863" s="121" t="s">
        <v>12</v>
      </c>
      <c r="B863" s="92" t="str">
        <f>IF(E863="","",VLOOKUP(E863,[1]PROJECTES!$C$14:$G$5000,2,FALSE))</f>
        <v>EYPESA</v>
      </c>
      <c r="C863" s="121" t="s">
        <v>106</v>
      </c>
      <c r="D863" s="93" t="str">
        <f>IF(E863="","",VLOOKUP(E863,[1]PROJECTES!$C$14:$G$5000,5,FALSE))</f>
        <v>SITEL Ref.SUPORT TEC. PROJ. INVADE-2018</v>
      </c>
      <c r="E863" s="117">
        <v>4866</v>
      </c>
      <c r="F863" s="95"/>
      <c r="G863" s="96" t="str">
        <f>IF(E863="","",VLOOKUP(E863,[1]PROJECTES!$C$14:$G$5000,4,FALSE))</f>
        <v>TA</v>
      </c>
      <c r="H863" s="118" t="s">
        <v>17</v>
      </c>
      <c r="I863" s="97" t="str">
        <f>IF(H863="","",VLOOKUP(H863,BD!B$2:C$16,2,FALSE))</f>
        <v>E</v>
      </c>
      <c r="J863" s="98">
        <v>43546</v>
      </c>
      <c r="K863" s="135">
        <f t="shared" si="28"/>
        <v>12</v>
      </c>
      <c r="L863" s="99" t="str">
        <f t="shared" ca="1" si="29"/>
        <v>-</v>
      </c>
      <c r="M863" s="93">
        <f>IF(E863="","",VLOOKUP(E863,[1]PROJECTES!$C$14:$Z$5000,21,FALSE))</f>
        <v>43553</v>
      </c>
      <c r="N863" s="100">
        <v>4</v>
      </c>
      <c r="O863" s="72" t="s">
        <v>229</v>
      </c>
      <c r="P863" s="101">
        <v>0</v>
      </c>
      <c r="Q863" s="132" t="s">
        <v>65</v>
      </c>
      <c r="R863" s="131" t="s">
        <v>1421</v>
      </c>
      <c r="S863" s="91"/>
    </row>
    <row r="864" spans="1:19" s="104" customFormat="1" ht="12.75" customHeight="1" x14ac:dyDescent="0.25">
      <c r="A864" s="121" t="s">
        <v>35</v>
      </c>
      <c r="B864" s="92" t="str">
        <f>IF(E864="","",VLOOKUP(E864,[1]PROJECTES!$C$14:$G$5000,2,FALSE))</f>
        <v>SITEL</v>
      </c>
      <c r="C864" s="121" t="s">
        <v>181</v>
      </c>
      <c r="D864" s="93" t="str">
        <f>IF(E864="","",VLOOKUP(E864,[1]PROJECTES!$C$14:$G$5000,5,FALSE))</f>
        <v>INCAPACITAT LABORAL TRANSITORIA</v>
      </c>
      <c r="E864" s="117" t="s">
        <v>794</v>
      </c>
      <c r="F864" s="95"/>
      <c r="G864" s="96" t="str">
        <f>IF(E864="","",VLOOKUP(E864,[1]PROJECTES!$C$14:$G$5000,4,FALSE))</f>
        <v>OB</v>
      </c>
      <c r="H864" s="118" t="s">
        <v>35</v>
      </c>
      <c r="I864" s="97" t="str">
        <f>IF(H864="","",VLOOKUP(H864,BD!B$2:C$16,2,FALSE))</f>
        <v>E</v>
      </c>
      <c r="J864" s="98">
        <v>43503</v>
      </c>
      <c r="K864" s="135">
        <f t="shared" si="28"/>
        <v>6</v>
      </c>
      <c r="L864" s="99">
        <f t="shared" ca="1" si="29"/>
        <v>210</v>
      </c>
      <c r="M864" s="93">
        <f>IF(E864="","",VLOOKUP(E864,[1]PROJECTES!$C$14:$Z$5000,21,FALSE))</f>
        <v>43830</v>
      </c>
      <c r="N864" s="100">
        <v>8</v>
      </c>
      <c r="O864" s="72" t="s">
        <v>229</v>
      </c>
      <c r="P864" s="101">
        <v>0</v>
      </c>
      <c r="Q864" s="132" t="s">
        <v>360</v>
      </c>
      <c r="R864" s="102"/>
      <c r="S864" s="91"/>
    </row>
    <row r="865" spans="1:19" s="104" customFormat="1" ht="12.75" customHeight="1" x14ac:dyDescent="0.25">
      <c r="A865" s="121" t="s">
        <v>44</v>
      </c>
      <c r="B865" s="92" t="str">
        <f>IF(E865="","",VLOOKUP(E865,[1]PROJECTES!$C$14:$G$5000,2,FALSE))</f>
        <v>SITEL</v>
      </c>
      <c r="C865" s="121" t="s">
        <v>181</v>
      </c>
      <c r="D865" s="93" t="str">
        <f>IF(E865="","",VLOOKUP(E865,[1]PROJECTES!$C$14:$G$5000,5,FALSE))</f>
        <v>AFERS EMPRESA</v>
      </c>
      <c r="E865" s="117" t="s">
        <v>283</v>
      </c>
      <c r="F865" s="95"/>
      <c r="G865" s="96" t="str">
        <f>IF(E865="","",VLOOKUP(E865,[1]PROJECTES!$C$14:$G$5000,4,FALSE))</f>
        <v>OB</v>
      </c>
      <c r="H865" s="118" t="s">
        <v>47</v>
      </c>
      <c r="I865" s="97" t="str">
        <f>IF(H865="","",VLOOKUP(H865,BD!B$2:C$16,2,FALSE))</f>
        <v>E</v>
      </c>
      <c r="J865" s="98">
        <v>43503</v>
      </c>
      <c r="K865" s="135">
        <f t="shared" si="28"/>
        <v>6</v>
      </c>
      <c r="L865" s="99">
        <f t="shared" ca="1" si="29"/>
        <v>210</v>
      </c>
      <c r="M865" s="93">
        <f>IF(E865="","",VLOOKUP(E865,[1]PROJECTES!$C$14:$Z$5000,21,FALSE))</f>
        <v>43830</v>
      </c>
      <c r="N865" s="100">
        <v>2</v>
      </c>
      <c r="O865" s="72" t="s">
        <v>229</v>
      </c>
      <c r="P865" s="101">
        <v>0</v>
      </c>
      <c r="Q865" s="132" t="s">
        <v>37</v>
      </c>
      <c r="R865" s="131" t="s">
        <v>968</v>
      </c>
      <c r="S865" s="91"/>
    </row>
    <row r="866" spans="1:19" s="104" customFormat="1" ht="12.75" customHeight="1" x14ac:dyDescent="0.25">
      <c r="A866" s="121" t="s">
        <v>47</v>
      </c>
      <c r="B866" s="92" t="str">
        <f>IF(E866="","",VLOOKUP(E866,[1]PROJECTES!$C$14:$G$5000,2,FALSE))</f>
        <v>INPPOZ</v>
      </c>
      <c r="C866" s="121" t="s">
        <v>149</v>
      </c>
      <c r="D866" s="93" t="str">
        <f>IF(E866="","",VLOOKUP(E866,[1]PROJECTES!$C$14:$G$5000,5,FALSE))</f>
        <v>MANTENIMENT SW SCADA TEDIS.Net INPECUARIAS 01/01/2.019 - 31/12/2.019</v>
      </c>
      <c r="E866" s="117">
        <v>5072</v>
      </c>
      <c r="F866" s="95"/>
      <c r="G866" s="96" t="str">
        <f>IF(E866="","",VLOOKUP(E866,[1]PROJECTES!$C$14:$G$5000,4,FALSE))</f>
        <v>OB</v>
      </c>
      <c r="H866" s="118" t="s">
        <v>47</v>
      </c>
      <c r="I866" s="97" t="str">
        <f>IF(H866="","",VLOOKUP(H866,BD!B$2:C$16,2,FALSE))</f>
        <v>E</v>
      </c>
      <c r="J866" s="98">
        <v>43503</v>
      </c>
      <c r="K866" s="135">
        <f t="shared" si="28"/>
        <v>6</v>
      </c>
      <c r="L866" s="99">
        <f t="shared" ca="1" si="29"/>
        <v>210</v>
      </c>
      <c r="M866" s="93">
        <f>IF(E866="","",VLOOKUP(E866,[1]PROJECTES!$C$14:$Z$5000,21,FALSE))</f>
        <v>43830</v>
      </c>
      <c r="N866" s="100">
        <v>6</v>
      </c>
      <c r="O866" s="72" t="s">
        <v>229</v>
      </c>
      <c r="P866" s="101">
        <v>0</v>
      </c>
      <c r="Q866" s="132" t="s">
        <v>59</v>
      </c>
      <c r="R866" s="131" t="s">
        <v>1185</v>
      </c>
      <c r="S866" s="91"/>
    </row>
    <row r="867" spans="1:19" s="104" customFormat="1" ht="12.75" customHeight="1" x14ac:dyDescent="0.25">
      <c r="A867" s="121" t="s">
        <v>21</v>
      </c>
      <c r="B867" s="92" t="str">
        <f>IF(E867="","",VLOOKUP(E867,[1]PROJECTES!$C$14:$G$5000,2,FALSE))</f>
        <v>EOSPIT</v>
      </c>
      <c r="C867" s="121" t="s">
        <v>151</v>
      </c>
      <c r="D867" s="93" t="str">
        <f>IF(E867="","",VLOOKUP(E867,[1]PROJECTES!$C$14:$G$5000,5,FALSE))</f>
        <v>12 x RTU IAT EOSA v2.0</v>
      </c>
      <c r="E867" s="117">
        <v>5130</v>
      </c>
      <c r="F867" s="95"/>
      <c r="G867" s="96" t="str">
        <f>IF(E867="","",VLOOKUP(E867,[1]PROJECTES!$C$14:$G$5000,4,FALSE))</f>
        <v>TA</v>
      </c>
      <c r="H867" s="118" t="s">
        <v>21</v>
      </c>
      <c r="I867" s="97" t="str">
        <f>IF(H867="","",VLOOKUP(H867,BD!B$2:C$16,2,FALSE))</f>
        <v>P</v>
      </c>
      <c r="J867" s="98">
        <v>43504</v>
      </c>
      <c r="K867" s="135">
        <f t="shared" si="28"/>
        <v>6</v>
      </c>
      <c r="L867" s="99" t="str">
        <f t="shared" ca="1" si="29"/>
        <v>-</v>
      </c>
      <c r="M867" s="93">
        <f>IF(E867="","",VLOOKUP(E867,[1]PROJECTES!$C$14:$Z$5000,21,FALSE))</f>
        <v>43594</v>
      </c>
      <c r="N867" s="100">
        <v>0</v>
      </c>
      <c r="O867" s="72" t="s">
        <v>229</v>
      </c>
      <c r="P867" s="101">
        <v>10</v>
      </c>
      <c r="Q867" s="132" t="s">
        <v>49</v>
      </c>
      <c r="R867" s="131" t="s">
        <v>681</v>
      </c>
      <c r="S867" s="91"/>
    </row>
    <row r="868" spans="1:19" s="104" customFormat="1" ht="12.75" customHeight="1" x14ac:dyDescent="0.25">
      <c r="A868" s="121" t="s">
        <v>21</v>
      </c>
      <c r="B868" s="92" t="str">
        <f>IF(E868="","",VLOOKUP(E868,[1]PROJECTES!$C$14:$G$5000,2,FALSE))</f>
        <v>DIELES</v>
      </c>
      <c r="C868" s="121" t="s">
        <v>271</v>
      </c>
      <c r="D868" s="93" t="str">
        <f>IF(E868="","",VLOOKUP(E868,[1]PROJECTES!$C$14:$G$5000,5,FALSE))</f>
        <v>RTU CT-5 DIELESUR v1.1</v>
      </c>
      <c r="E868" s="117">
        <v>5059</v>
      </c>
      <c r="F868" s="95"/>
      <c r="G868" s="96" t="str">
        <f>IF(E868="","",VLOOKUP(E868,[1]PROJECTES!$C$14:$G$5000,4,FALSE))</f>
        <v>TA</v>
      </c>
      <c r="H868" s="118" t="s">
        <v>21</v>
      </c>
      <c r="I868" s="97" t="str">
        <f>IF(H868="","",VLOOKUP(H868,BD!B$2:C$16,2,FALSE))</f>
        <v>P</v>
      </c>
      <c r="J868" s="98">
        <v>43504</v>
      </c>
      <c r="K868" s="135">
        <f t="shared" si="28"/>
        <v>6</v>
      </c>
      <c r="L868" s="99" t="str">
        <f t="shared" ca="1" si="29"/>
        <v>-</v>
      </c>
      <c r="M868" s="93">
        <f>IF(E868="","",VLOOKUP(E868,[1]PROJECTES!$C$14:$Z$5000,21,FALSE))</f>
        <v>43524</v>
      </c>
      <c r="N868" s="100">
        <v>0</v>
      </c>
      <c r="O868" s="72" t="s">
        <v>229</v>
      </c>
      <c r="P868" s="101">
        <v>10</v>
      </c>
      <c r="Q868" s="132" t="s">
        <v>49</v>
      </c>
      <c r="R868" s="131" t="s">
        <v>681</v>
      </c>
      <c r="S868" s="91"/>
    </row>
    <row r="869" spans="1:19" s="104" customFormat="1" ht="12.75" customHeight="1" x14ac:dyDescent="0.25">
      <c r="A869" s="121" t="s">
        <v>21</v>
      </c>
      <c r="B869" s="92" t="str">
        <f>IF(E869="","",VLOOKUP(E869,[1]PROJECTES!$C$14:$G$5000,2,FALSE))</f>
        <v>DIELES</v>
      </c>
      <c r="C869" s="121" t="s">
        <v>271</v>
      </c>
      <c r="D869" s="93" t="str">
        <f>IF(E869="","",VLOOKUP(E869,[1]PROJECTES!$C$14:$G$5000,5,FALSE))</f>
        <v>RTU CT-6 DIELESUR v1.1</v>
      </c>
      <c r="E869" s="117">
        <v>5060</v>
      </c>
      <c r="F869" s="95"/>
      <c r="G869" s="96" t="str">
        <f>IF(E869="","",VLOOKUP(E869,[1]PROJECTES!$C$14:$G$5000,4,FALSE))</f>
        <v>TA</v>
      </c>
      <c r="H869" s="118" t="s">
        <v>21</v>
      </c>
      <c r="I869" s="97" t="str">
        <f>IF(H869="","",VLOOKUP(H869,BD!B$2:C$16,2,FALSE))</f>
        <v>P</v>
      </c>
      <c r="J869" s="98">
        <v>43504</v>
      </c>
      <c r="K869" s="135">
        <f t="shared" si="28"/>
        <v>6</v>
      </c>
      <c r="L869" s="99" t="str">
        <f t="shared" ca="1" si="29"/>
        <v>-</v>
      </c>
      <c r="M869" s="93">
        <f>IF(E869="","",VLOOKUP(E869,[1]PROJECTES!$C$14:$Z$5000,21,FALSE))</f>
        <v>43524</v>
      </c>
      <c r="N869" s="100">
        <v>0</v>
      </c>
      <c r="O869" s="72" t="s">
        <v>229</v>
      </c>
      <c r="P869" s="101">
        <v>10</v>
      </c>
      <c r="Q869" s="132" t="s">
        <v>49</v>
      </c>
      <c r="R869" s="131" t="s">
        <v>681</v>
      </c>
      <c r="S869" s="91"/>
    </row>
    <row r="870" spans="1:19" s="104" customFormat="1" ht="12.75" customHeight="1" x14ac:dyDescent="0.25">
      <c r="A870" s="121" t="s">
        <v>21</v>
      </c>
      <c r="B870" s="92" t="str">
        <f>IF(E870="","",VLOOKUP(E870,[1]PROJECTES!$C$14:$G$5000,2,FALSE))</f>
        <v>MANGRA</v>
      </c>
      <c r="C870" s="121" t="s">
        <v>136</v>
      </c>
      <c r="D870" s="93" t="str">
        <f>IF(E870="","",VLOOKUP(E870,[1]PROJECTES!$C$14:$G$5000,5,FALSE))</f>
        <v>26 x PLACA CPU MIPS-300N v1.2</v>
      </c>
      <c r="E870" s="117">
        <v>4917</v>
      </c>
      <c r="F870" s="95"/>
      <c r="G870" s="96" t="str">
        <f>IF(E870="","",VLOOKUP(E870,[1]PROJECTES!$C$14:$G$5000,4,FALSE))</f>
        <v>OB</v>
      </c>
      <c r="H870" s="118" t="s">
        <v>21</v>
      </c>
      <c r="I870" s="97" t="str">
        <f>IF(H870="","",VLOOKUP(H870,BD!B$2:C$16,2,FALSE))</f>
        <v>P</v>
      </c>
      <c r="J870" s="98">
        <v>43504</v>
      </c>
      <c r="K870" s="135">
        <f t="shared" si="28"/>
        <v>6</v>
      </c>
      <c r="L870" s="99">
        <f t="shared" ca="1" si="29"/>
        <v>-200</v>
      </c>
      <c r="M870" s="93">
        <f>IF(E870="","",VLOOKUP(E870,[1]PROJECTES!$C$14:$Z$5000,21,FALSE))</f>
        <v>43420</v>
      </c>
      <c r="N870" s="100">
        <v>0</v>
      </c>
      <c r="O870" s="72" t="s">
        <v>229</v>
      </c>
      <c r="P870" s="101">
        <v>20</v>
      </c>
      <c r="Q870" s="132" t="s">
        <v>49</v>
      </c>
      <c r="R870" s="102" t="s">
        <v>506</v>
      </c>
      <c r="S870" s="91"/>
    </row>
    <row r="871" spans="1:19" s="104" customFormat="1" ht="12.75" customHeight="1" x14ac:dyDescent="0.25">
      <c r="A871" s="121" t="s">
        <v>21</v>
      </c>
      <c r="B871" s="92" t="str">
        <f>IF(E871="","",VLOOKUP(E871,[1]PROJECTES!$C$14:$G$5000,2,FALSE))</f>
        <v>SITEL</v>
      </c>
      <c r="C871" s="121" t="s">
        <v>181</v>
      </c>
      <c r="D871" s="93" t="str">
        <f>IF(E871="","",VLOOKUP(E871,[1]PROJECTES!$C$14:$G$5000,5,FALSE))</f>
        <v>GESTIO DE MAGATZEM</v>
      </c>
      <c r="E871" s="117" t="s">
        <v>305</v>
      </c>
      <c r="F871" s="95"/>
      <c r="G871" s="96" t="str">
        <f>IF(E871="","",VLOOKUP(E871,[1]PROJECTES!$C$14:$G$5000,4,FALSE))</f>
        <v>OB</v>
      </c>
      <c r="H871" s="118" t="s">
        <v>21</v>
      </c>
      <c r="I871" s="97" t="str">
        <f>IF(H871="","",VLOOKUP(H871,BD!B$2:C$16,2,FALSE))</f>
        <v>P</v>
      </c>
      <c r="J871" s="98">
        <v>43504</v>
      </c>
      <c r="K871" s="135">
        <f t="shared" si="28"/>
        <v>6</v>
      </c>
      <c r="L871" s="99">
        <f t="shared" ca="1" si="29"/>
        <v>210</v>
      </c>
      <c r="M871" s="93">
        <f>IF(E871="","",VLOOKUP(E871,[1]PROJECTES!$C$14:$Z$5000,21,FALSE))</f>
        <v>43830</v>
      </c>
      <c r="N871" s="100">
        <v>0</v>
      </c>
      <c r="O871" s="72" t="s">
        <v>229</v>
      </c>
      <c r="P871" s="101">
        <v>20</v>
      </c>
      <c r="Q871" s="132" t="s">
        <v>19</v>
      </c>
      <c r="R871" s="102" t="s">
        <v>690</v>
      </c>
      <c r="S871" s="91"/>
    </row>
    <row r="872" spans="1:19" s="104" customFormat="1" ht="12.75" customHeight="1" x14ac:dyDescent="0.25">
      <c r="A872" s="121" t="s">
        <v>12</v>
      </c>
      <c r="B872" s="92" t="str">
        <f>IF(E872="","",VLOOKUP(E872,[1]PROJECTES!$C$14:$G$5000,2,FALSE))</f>
        <v>EYPESA</v>
      </c>
      <c r="C872" s="121" t="s">
        <v>106</v>
      </c>
      <c r="D872" s="93" t="str">
        <f>IF(E872="","",VLOOKUP(E872,[1]PROJECTES!$C$14:$G$5000,5,FALSE))</f>
        <v>SITEL Ref.SUPORT TEC. PROJ. INVADE-2019</v>
      </c>
      <c r="E872" s="117">
        <v>5204</v>
      </c>
      <c r="F872" s="95"/>
      <c r="G872" s="96" t="str">
        <f>IF(E872="","",VLOOKUP(E872,[1]PROJECTES!$C$14:$G$5000,4,FALSE))</f>
        <v>OB</v>
      </c>
      <c r="H872" s="118" t="s">
        <v>17</v>
      </c>
      <c r="I872" s="97" t="str">
        <f>IF(H872="","",VLOOKUP(H872,BD!B$2:C$16,2,FALSE))</f>
        <v>E</v>
      </c>
      <c r="J872" s="98">
        <v>43591</v>
      </c>
      <c r="K872" s="135">
        <f t="shared" si="28"/>
        <v>19</v>
      </c>
      <c r="L872" s="99">
        <f t="shared" ca="1" si="29"/>
        <v>-35</v>
      </c>
      <c r="M872" s="93">
        <f>IF(E872="","",VLOOKUP(E872,[1]PROJECTES!$C$14:$Z$5000,21,FALSE))</f>
        <v>43585</v>
      </c>
      <c r="N872" s="100">
        <v>4</v>
      </c>
      <c r="O872" s="72" t="s">
        <v>229</v>
      </c>
      <c r="P872" s="101">
        <v>30</v>
      </c>
      <c r="Q872" s="132" t="s">
        <v>32</v>
      </c>
      <c r="R872" s="168" t="s">
        <v>1884</v>
      </c>
      <c r="S872" s="91"/>
    </row>
    <row r="873" spans="1:19" s="104" customFormat="1" ht="12.75" customHeight="1" x14ac:dyDescent="0.25">
      <c r="A873" s="121" t="s">
        <v>21</v>
      </c>
      <c r="B873" s="92" t="str">
        <f>IF(E873="","",VLOOKUP(E873,[1]PROJECTES!$C$14:$G$5000,2,FALSE))</f>
        <v>SITEL</v>
      </c>
      <c r="C873" s="121" t="s">
        <v>148</v>
      </c>
      <c r="D873" s="93" t="str">
        <f>IF(E873="","",VLOOKUP(E873,[1]PROJECTES!$C$14:$G$5000,5,FALSE))</f>
        <v>GESTIO DE MAGATZEM</v>
      </c>
      <c r="E873" s="117" t="s">
        <v>305</v>
      </c>
      <c r="F873" s="95"/>
      <c r="G873" s="96" t="str">
        <f>IF(E873="","",VLOOKUP(E873,[1]PROJECTES!$C$14:$G$5000,4,FALSE))</f>
        <v>OB</v>
      </c>
      <c r="H873" s="118" t="s">
        <v>21</v>
      </c>
      <c r="I873" s="97" t="str">
        <f>IF(H873="","",VLOOKUP(H873,BD!B$2:C$16,2,FALSE))</f>
        <v>P</v>
      </c>
      <c r="J873" s="98">
        <v>43504</v>
      </c>
      <c r="K873" s="135">
        <f t="shared" si="28"/>
        <v>6</v>
      </c>
      <c r="L873" s="99">
        <f t="shared" ca="1" si="29"/>
        <v>210</v>
      </c>
      <c r="M873" s="93">
        <f>IF(E873="","",VLOOKUP(E873,[1]PROJECTES!$C$14:$Z$5000,21,FALSE))</f>
        <v>43830</v>
      </c>
      <c r="N873" s="100">
        <v>0</v>
      </c>
      <c r="O873" s="72" t="s">
        <v>229</v>
      </c>
      <c r="P873" s="101">
        <v>20</v>
      </c>
      <c r="Q873" s="132" t="s">
        <v>49</v>
      </c>
      <c r="R873" s="102" t="s">
        <v>712</v>
      </c>
      <c r="S873" s="91"/>
    </row>
    <row r="874" spans="1:19" s="104" customFormat="1" ht="12.75" customHeight="1" x14ac:dyDescent="0.25">
      <c r="A874" s="121" t="s">
        <v>44</v>
      </c>
      <c r="B874" s="92" t="str">
        <f>IF(E874="","",VLOOKUP(E874,[1]PROJECTES!$C$14:$G$5000,2,FALSE))</f>
        <v>SITEL</v>
      </c>
      <c r="C874" s="121" t="s">
        <v>149</v>
      </c>
      <c r="D874" s="93" t="str">
        <f>IF(E874="","",VLOOKUP(E874,[1]PROJECTES!$C$14:$G$5000,5,FALSE))</f>
        <v>DEDICACIO FACTURABLE PER ADMINISTRACIO</v>
      </c>
      <c r="E874" s="117" t="s">
        <v>925</v>
      </c>
      <c r="F874" s="95"/>
      <c r="G874" s="96" t="str">
        <f>IF(E874="","",VLOOKUP(E874,[1]PROJECTES!$C$14:$G$5000,4,FALSE))</f>
        <v>OB</v>
      </c>
      <c r="H874" s="118" t="s">
        <v>44</v>
      </c>
      <c r="I874" s="97" t="str">
        <f>IF(H874="","",VLOOKUP(H874,BD!B$2:C$16,2,FALSE))</f>
        <v>E</v>
      </c>
      <c r="J874" s="98">
        <v>43504</v>
      </c>
      <c r="K874" s="135">
        <f t="shared" si="28"/>
        <v>6</v>
      </c>
      <c r="L874" s="99">
        <f t="shared" ca="1" si="29"/>
        <v>210</v>
      </c>
      <c r="M874" s="93">
        <f>IF(E874="","",VLOOKUP(E874,[1]PROJECTES!$C$14:$Z$5000,21,FALSE))</f>
        <v>43830</v>
      </c>
      <c r="N874" s="100">
        <v>8</v>
      </c>
      <c r="O874" s="72" t="s">
        <v>229</v>
      </c>
      <c r="P874" s="101">
        <v>0</v>
      </c>
      <c r="Q874" s="132" t="s">
        <v>59</v>
      </c>
      <c r="R874" s="131" t="s">
        <v>866</v>
      </c>
      <c r="S874" s="162" t="s">
        <v>926</v>
      </c>
    </row>
    <row r="875" spans="1:19" s="104" customFormat="1" ht="12.75" customHeight="1" x14ac:dyDescent="0.25">
      <c r="A875" s="121" t="s">
        <v>44</v>
      </c>
      <c r="B875" s="92" t="str">
        <f>IF(E875="","",VLOOKUP(E875,[1]PROJECTES!$C$14:$G$5000,2,FALSE))</f>
        <v>SITEL</v>
      </c>
      <c r="C875" s="121"/>
      <c r="D875" s="93" t="str">
        <f>IF(E875="","",VLOOKUP(E875,[1]PROJECTES!$C$14:$G$5000,5,FALSE))</f>
        <v>PENDENT D'ASSIGNAR</v>
      </c>
      <c r="E875" s="117" t="s">
        <v>278</v>
      </c>
      <c r="F875" s="95"/>
      <c r="G875" s="96" t="str">
        <f>IF(E875="","",VLOOKUP(E875,[1]PROJECTES!$C$14:$G$5000,4,FALSE))</f>
        <v>OB</v>
      </c>
      <c r="H875" s="118" t="s">
        <v>44</v>
      </c>
      <c r="I875" s="97" t="str">
        <f>IF(H875="","",VLOOKUP(H875,BD!B$2:C$16,2,FALSE))</f>
        <v>E</v>
      </c>
      <c r="J875" s="98">
        <v>43504</v>
      </c>
      <c r="K875" s="135">
        <f t="shared" si="28"/>
        <v>6</v>
      </c>
      <c r="L875" s="99">
        <f t="shared" ca="1" si="29"/>
        <v>210</v>
      </c>
      <c r="M875" s="93">
        <f>IF(E875="","",VLOOKUP(E875,[1]PROJECTES!$C$14:$Z$5000,21,FALSE))</f>
        <v>43830</v>
      </c>
      <c r="N875" s="100"/>
      <c r="O875" s="72" t="s">
        <v>229</v>
      </c>
      <c r="P875" s="101"/>
      <c r="Q875" s="132"/>
      <c r="R875" s="131"/>
      <c r="S875" s="91"/>
    </row>
    <row r="876" spans="1:19" s="104" customFormat="1" ht="12.75" customHeight="1" x14ac:dyDescent="0.25">
      <c r="A876" s="121" t="s">
        <v>44</v>
      </c>
      <c r="B876" s="92" t="str">
        <f>IF(E876="","",VLOOKUP(E876,[1]PROJECTES!$C$14:$G$5000,2,FALSE))</f>
        <v>SITEL</v>
      </c>
      <c r="C876" s="121"/>
      <c r="D876" s="93" t="str">
        <f>IF(E876="","",VLOOKUP(E876,[1]PROJECTES!$C$14:$G$5000,5,FALSE))</f>
        <v>PENDENT D'ASSIGNAR</v>
      </c>
      <c r="E876" s="117" t="s">
        <v>278</v>
      </c>
      <c r="F876" s="95"/>
      <c r="G876" s="96" t="str">
        <f>IF(E876="","",VLOOKUP(E876,[1]PROJECTES!$C$14:$G$5000,4,FALSE))</f>
        <v>OB</v>
      </c>
      <c r="H876" s="118" t="s">
        <v>44</v>
      </c>
      <c r="I876" s="97" t="str">
        <f>IF(H876="","",VLOOKUP(H876,BD!B$2:C$16,2,FALSE))</f>
        <v>E</v>
      </c>
      <c r="J876" s="98">
        <v>43504</v>
      </c>
      <c r="K876" s="135">
        <f t="shared" si="28"/>
        <v>6</v>
      </c>
      <c r="L876" s="99">
        <f t="shared" ca="1" si="29"/>
        <v>210</v>
      </c>
      <c r="M876" s="93">
        <f>IF(E876="","",VLOOKUP(E876,[1]PROJECTES!$C$14:$Z$5000,21,FALSE))</f>
        <v>43830</v>
      </c>
      <c r="N876" s="100"/>
      <c r="O876" s="72" t="s">
        <v>229</v>
      </c>
      <c r="P876" s="101"/>
      <c r="Q876" s="132"/>
      <c r="R876" s="131"/>
      <c r="S876" s="91"/>
    </row>
    <row r="877" spans="1:19" s="104" customFormat="1" ht="12.75" customHeight="1" x14ac:dyDescent="0.25">
      <c r="A877" s="121" t="s">
        <v>44</v>
      </c>
      <c r="B877" s="92" t="str">
        <f>IF(E877="","",VLOOKUP(E877,[1]PROJECTES!$C$14:$G$5000,2,FALSE))</f>
        <v>SITEL</v>
      </c>
      <c r="C877" s="121"/>
      <c r="D877" s="93" t="str">
        <f>IF(E877="","",VLOOKUP(E877,[1]PROJECTES!$C$14:$G$5000,5,FALSE))</f>
        <v>PENDENT D'ASSIGNAR</v>
      </c>
      <c r="E877" s="117" t="s">
        <v>278</v>
      </c>
      <c r="F877" s="95"/>
      <c r="G877" s="96" t="str">
        <f>IF(E877="","",VLOOKUP(E877,[1]PROJECTES!$C$14:$G$5000,4,FALSE))</f>
        <v>OB</v>
      </c>
      <c r="H877" s="118" t="s">
        <v>44</v>
      </c>
      <c r="I877" s="97" t="str">
        <f>IF(H877="","",VLOOKUP(H877,BD!B$2:C$16,2,FALSE))</f>
        <v>E</v>
      </c>
      <c r="J877" s="98">
        <v>43504</v>
      </c>
      <c r="K877" s="135">
        <f t="shared" si="28"/>
        <v>6</v>
      </c>
      <c r="L877" s="99">
        <f t="shared" ca="1" si="29"/>
        <v>210</v>
      </c>
      <c r="M877" s="93">
        <f>IF(E877="","",VLOOKUP(E877,[1]PROJECTES!$C$14:$Z$5000,21,FALSE))</f>
        <v>43830</v>
      </c>
      <c r="N877" s="100"/>
      <c r="O877" s="72" t="s">
        <v>229</v>
      </c>
      <c r="P877" s="101"/>
      <c r="Q877" s="132"/>
      <c r="R877" s="131"/>
      <c r="S877" s="91"/>
    </row>
    <row r="878" spans="1:19" s="104" customFormat="1" ht="12.75" customHeight="1" x14ac:dyDescent="0.25">
      <c r="A878" s="121" t="s">
        <v>24</v>
      </c>
      <c r="B878" s="92" t="str">
        <f>IF(E878="","",VLOOKUP(E878,[1]PROJECTES!$C$14:$G$5000,2,FALSE))</f>
        <v>CACUCA</v>
      </c>
      <c r="C878" s="121" t="s">
        <v>181</v>
      </c>
      <c r="D878" s="93" t="str">
        <f>IF(E878="","",VLOOKUP(E878,[1]PROJECTES!$C$14:$G$5000,5,FALSE))</f>
        <v>Adaptacio ModBus RTU per a NCU TCU v1.0</v>
      </c>
      <c r="E878" s="117">
        <v>5164</v>
      </c>
      <c r="F878" s="95"/>
      <c r="G878" s="96" t="str">
        <f>IF(E878="","",VLOOKUP(E878,[1]PROJECTES!$C$14:$G$5000,4,FALSE))</f>
        <v>OB</v>
      </c>
      <c r="H878" s="118" t="s">
        <v>24</v>
      </c>
      <c r="I878" s="97" t="str">
        <f>IF(H878="","",VLOOKUP(H878,BD!B$2:C$16,2,FALSE))</f>
        <v>E</v>
      </c>
      <c r="J878" s="98">
        <v>43504</v>
      </c>
      <c r="K878" s="135">
        <f t="shared" si="28"/>
        <v>6</v>
      </c>
      <c r="L878" s="99">
        <f t="shared" ca="1" si="29"/>
        <v>-81</v>
      </c>
      <c r="M878" s="93">
        <f>IF(E878="","",VLOOKUP(E878,[1]PROJECTES!$C$14:$Z$5000,21,FALSE))</f>
        <v>43539</v>
      </c>
      <c r="N878" s="170">
        <v>2</v>
      </c>
      <c r="O878" s="171" t="s">
        <v>229</v>
      </c>
      <c r="P878" s="172">
        <v>0</v>
      </c>
      <c r="Q878" s="132" t="s">
        <v>23</v>
      </c>
      <c r="R878" s="131" t="s">
        <v>631</v>
      </c>
      <c r="S878" s="91"/>
    </row>
    <row r="879" spans="1:19" s="104" customFormat="1" ht="12.75" customHeight="1" x14ac:dyDescent="0.25">
      <c r="A879" s="121" t="s">
        <v>21</v>
      </c>
      <c r="B879" s="92" t="str">
        <f>IF(E879="","",VLOOKUP(E879,[1]PROJECTES!$C$14:$G$5000,2,FALSE))</f>
        <v>SITEL</v>
      </c>
      <c r="C879" s="121" t="s">
        <v>337</v>
      </c>
      <c r="D879" s="93" t="str">
        <f>IF(E879="","",VLOOKUP(E879,[1]PROJECTES!$C$14:$G$5000,5,FALSE))</f>
        <v>TD ESCLAVO COG. BIOGAS v1.0</v>
      </c>
      <c r="E879" s="117">
        <v>5048</v>
      </c>
      <c r="F879" s="95"/>
      <c r="G879" s="96" t="str">
        <f>IF(E879="","",VLOOKUP(E879,[1]PROJECTES!$C$14:$G$5000,4,FALSE))</f>
        <v>OB</v>
      </c>
      <c r="H879" s="118" t="s">
        <v>595</v>
      </c>
      <c r="I879" s="97" t="str">
        <f>IF(H879="","",VLOOKUP(H879,BD!B$2:C$16,2,FALSE))</f>
        <v>E</v>
      </c>
      <c r="J879" s="98">
        <v>43504</v>
      </c>
      <c r="K879" s="135">
        <f t="shared" si="28"/>
        <v>6</v>
      </c>
      <c r="L879" s="99">
        <f t="shared" ca="1" si="29"/>
        <v>-124</v>
      </c>
      <c r="M879" s="93">
        <f>IF(E879="","",VLOOKUP(E879,[1]PROJECTES!$C$14:$Z$5000,21,FALSE))</f>
        <v>43496</v>
      </c>
      <c r="N879" s="100">
        <v>4</v>
      </c>
      <c r="O879" s="72" t="s">
        <v>229</v>
      </c>
      <c r="P879" s="101">
        <v>0</v>
      </c>
      <c r="Q879" s="132" t="s">
        <v>51</v>
      </c>
      <c r="R879" s="131" t="s">
        <v>51</v>
      </c>
      <c r="S879" s="91"/>
    </row>
    <row r="880" spans="1:19" s="104" customFormat="1" ht="12.75" customHeight="1" x14ac:dyDescent="0.25">
      <c r="A880" s="121" t="s">
        <v>21</v>
      </c>
      <c r="B880" s="92" t="str">
        <f>IF(E880="","",VLOOKUP(E880,[1]PROJECTES!$C$14:$G$5000,2,FALSE))</f>
        <v>MANGRA</v>
      </c>
      <c r="C880" s="121" t="s">
        <v>136</v>
      </c>
      <c r="D880" s="93" t="str">
        <f>IF(E880="","",VLOOKUP(E880,[1]PROJECTES!$C$14:$G$5000,5,FALSE))</f>
        <v>26 x PLACA CPU MIPS-300N v1.2</v>
      </c>
      <c r="E880" s="117">
        <v>4917</v>
      </c>
      <c r="F880" s="95"/>
      <c r="G880" s="96" t="str">
        <f>IF(E880="","",VLOOKUP(E880,[1]PROJECTES!$C$14:$G$5000,4,FALSE))</f>
        <v>OB</v>
      </c>
      <c r="H880" s="118" t="s">
        <v>21</v>
      </c>
      <c r="I880" s="97" t="str">
        <f>IF(H880="","",VLOOKUP(H880,BD!B$2:C$16,2,FALSE))</f>
        <v>P</v>
      </c>
      <c r="J880" s="98">
        <v>43504</v>
      </c>
      <c r="K880" s="135">
        <f t="shared" si="28"/>
        <v>6</v>
      </c>
      <c r="L880" s="99">
        <f t="shared" ca="1" si="29"/>
        <v>-200</v>
      </c>
      <c r="M880" s="93">
        <f>IF(E880="","",VLOOKUP(E880,[1]PROJECTES!$C$14:$Z$5000,21,FALSE))</f>
        <v>43420</v>
      </c>
      <c r="N880" s="100">
        <v>0</v>
      </c>
      <c r="O880" s="72" t="s">
        <v>229</v>
      </c>
      <c r="P880" s="101">
        <v>15</v>
      </c>
      <c r="Q880" s="132" t="s">
        <v>51</v>
      </c>
      <c r="R880" s="131" t="s">
        <v>689</v>
      </c>
      <c r="S880" s="91"/>
    </row>
    <row r="881" spans="1:19" s="104" customFormat="1" ht="12.75" customHeight="1" x14ac:dyDescent="0.25">
      <c r="A881" s="121" t="s">
        <v>21</v>
      </c>
      <c r="B881" s="92" t="str">
        <f>IF(E881="","",VLOOKUP(E881,[1]PROJECTES!$C$14:$G$5000,2,FALSE))</f>
        <v>MANGRA</v>
      </c>
      <c r="C881" s="121" t="s">
        <v>136</v>
      </c>
      <c r="D881" s="93" t="str">
        <f>IF(E881="","",VLOOKUP(E881,[1]PROJECTES!$C$14:$G$5000,5,FALSE))</f>
        <v>26 x PLACA INTERFACE MIPS-300N v1.2</v>
      </c>
      <c r="E881" s="117">
        <v>4918</v>
      </c>
      <c r="F881" s="95"/>
      <c r="G881" s="96" t="str">
        <f>IF(E881="","",VLOOKUP(E881,[1]PROJECTES!$C$14:$G$5000,4,FALSE))</f>
        <v>TA</v>
      </c>
      <c r="H881" s="118" t="s">
        <v>21</v>
      </c>
      <c r="I881" s="97" t="str">
        <f>IF(H881="","",VLOOKUP(H881,BD!B$2:C$16,2,FALSE))</f>
        <v>P</v>
      </c>
      <c r="J881" s="98">
        <v>43504</v>
      </c>
      <c r="K881" s="135">
        <f t="shared" si="28"/>
        <v>6</v>
      </c>
      <c r="L881" s="99" t="str">
        <f t="shared" ca="1" si="29"/>
        <v>-</v>
      </c>
      <c r="M881" s="93">
        <f>IF(E881="","",VLOOKUP(E881,[1]PROJECTES!$C$14:$Z$5000,21,FALSE))</f>
        <v>43507</v>
      </c>
      <c r="N881" s="100">
        <v>0</v>
      </c>
      <c r="O881" s="72" t="s">
        <v>229</v>
      </c>
      <c r="P881" s="101">
        <v>15</v>
      </c>
      <c r="Q881" s="132" t="s">
        <v>51</v>
      </c>
      <c r="R881" s="131" t="s">
        <v>689</v>
      </c>
      <c r="S881" s="91"/>
    </row>
    <row r="882" spans="1:19" s="104" customFormat="1" ht="12.75" customHeight="1" x14ac:dyDescent="0.25">
      <c r="A882" s="121" t="s">
        <v>21</v>
      </c>
      <c r="B882" s="92" t="str">
        <f>IF(E882="","",VLOOKUP(E882,[1]PROJECTES!$C$14:$G$5000,2,FALSE))</f>
        <v>MANGRA</v>
      </c>
      <c r="C882" s="121" t="s">
        <v>136</v>
      </c>
      <c r="D882" s="93" t="str">
        <f>IF(E882="","",VLOOKUP(E882,[1]PROJECTES!$C$14:$G$5000,5,FALSE))</f>
        <v>26 x PLACA CPU MIPS-300N v1.2</v>
      </c>
      <c r="E882" s="117">
        <v>4917</v>
      </c>
      <c r="F882" s="95"/>
      <c r="G882" s="96" t="str">
        <f>IF(E882="","",VLOOKUP(E882,[1]PROJECTES!$C$14:$G$5000,4,FALSE))</f>
        <v>OB</v>
      </c>
      <c r="H882" s="118" t="s">
        <v>21</v>
      </c>
      <c r="I882" s="97" t="str">
        <f>IF(H882="","",VLOOKUP(H882,BD!B$2:C$16,2,FALSE))</f>
        <v>P</v>
      </c>
      <c r="J882" s="98">
        <v>43504</v>
      </c>
      <c r="K882" s="135">
        <f t="shared" si="28"/>
        <v>6</v>
      </c>
      <c r="L882" s="99">
        <f t="shared" ca="1" si="29"/>
        <v>-200</v>
      </c>
      <c r="M882" s="93">
        <f>IF(E882="","",VLOOKUP(E882,[1]PROJECTES!$C$14:$Z$5000,21,FALSE))</f>
        <v>43420</v>
      </c>
      <c r="N882" s="100">
        <v>0</v>
      </c>
      <c r="O882" s="72" t="s">
        <v>229</v>
      </c>
      <c r="P882" s="101">
        <v>35</v>
      </c>
      <c r="Q882" s="132" t="s">
        <v>49</v>
      </c>
      <c r="R882" s="102" t="s">
        <v>714</v>
      </c>
      <c r="S882" s="91"/>
    </row>
    <row r="883" spans="1:19" s="104" customFormat="1" ht="12.75" customHeight="1" x14ac:dyDescent="0.25">
      <c r="A883" s="121" t="s">
        <v>21</v>
      </c>
      <c r="B883" s="92" t="str">
        <f>IF(E883="","",VLOOKUP(E883,[1]PROJECTES!$C$14:$G$5000,2,FALSE))</f>
        <v>MANGRA</v>
      </c>
      <c r="C883" s="121" t="s">
        <v>136</v>
      </c>
      <c r="D883" s="93" t="str">
        <f>IF(E883="","",VLOOKUP(E883,[1]PROJECTES!$C$14:$G$5000,5,FALSE))</f>
        <v>26 x PLACA INTERFACE MIPS-300N v1.2</v>
      </c>
      <c r="E883" s="117">
        <v>4918</v>
      </c>
      <c r="F883" s="95"/>
      <c r="G883" s="96" t="str">
        <f>IF(E883="","",VLOOKUP(E883,[1]PROJECTES!$C$14:$G$5000,4,FALSE))</f>
        <v>TA</v>
      </c>
      <c r="H883" s="118" t="s">
        <v>21</v>
      </c>
      <c r="I883" s="97" t="str">
        <f>IF(H883="","",VLOOKUP(H883,BD!B$2:C$16,2,FALSE))</f>
        <v>P</v>
      </c>
      <c r="J883" s="98">
        <v>43504</v>
      </c>
      <c r="K883" s="135">
        <f t="shared" si="28"/>
        <v>6</v>
      </c>
      <c r="L883" s="99" t="str">
        <f t="shared" ca="1" si="29"/>
        <v>-</v>
      </c>
      <c r="M883" s="93">
        <f>IF(E883="","",VLOOKUP(E883,[1]PROJECTES!$C$14:$Z$5000,21,FALSE))</f>
        <v>43507</v>
      </c>
      <c r="N883" s="100">
        <v>0</v>
      </c>
      <c r="O883" s="72" t="s">
        <v>229</v>
      </c>
      <c r="P883" s="101">
        <v>35</v>
      </c>
      <c r="Q883" s="132" t="s">
        <v>49</v>
      </c>
      <c r="R883" s="102" t="s">
        <v>714</v>
      </c>
      <c r="S883" s="91"/>
    </row>
    <row r="884" spans="1:19" s="104" customFormat="1" ht="12.75" customHeight="1" x14ac:dyDescent="0.25">
      <c r="A884" s="121" t="s">
        <v>21</v>
      </c>
      <c r="B884" s="92" t="str">
        <f>IF(E884="","",VLOOKUP(E884,[1]PROJECTES!$C$14:$G$5000,2,FALSE))</f>
        <v>INPPOZ</v>
      </c>
      <c r="C884" s="121" t="s">
        <v>149</v>
      </c>
      <c r="D884" s="93" t="str">
        <f>IF(E884="","",VLOOKUP(E884,[1]PROJECTES!$C$14:$G$5000,5,FALSE))</f>
        <v>RTU IAT NOVA-27 v1.0,Linea MT SUB.DT-VIRGEN DE LUNA (Nomes material)</v>
      </c>
      <c r="E884" s="117">
        <v>5097</v>
      </c>
      <c r="F884" s="95"/>
      <c r="G884" s="96" t="str">
        <f>IF(E884="","",VLOOKUP(E884,[1]PROJECTES!$C$14:$G$5000,4,FALSE))</f>
        <v>OB</v>
      </c>
      <c r="H884" s="118" t="s">
        <v>21</v>
      </c>
      <c r="I884" s="97" t="str">
        <f>IF(H884="","",VLOOKUP(H884,BD!B$2:C$16,2,FALSE))</f>
        <v>P</v>
      </c>
      <c r="J884" s="98">
        <v>43504</v>
      </c>
      <c r="K884" s="135">
        <f t="shared" si="28"/>
        <v>6</v>
      </c>
      <c r="L884" s="99">
        <f t="shared" ca="1" si="29"/>
        <v>-109</v>
      </c>
      <c r="M884" s="93">
        <f>IF(E884="","",VLOOKUP(E884,[1]PROJECTES!$C$14:$Z$5000,21,FALSE))</f>
        <v>43511</v>
      </c>
      <c r="N884" s="100">
        <v>0</v>
      </c>
      <c r="O884" s="72" t="s">
        <v>229</v>
      </c>
      <c r="P884" s="101">
        <v>25</v>
      </c>
      <c r="Q884" s="132" t="s">
        <v>51</v>
      </c>
      <c r="R884" s="102" t="s">
        <v>742</v>
      </c>
      <c r="S884" s="91"/>
    </row>
    <row r="885" spans="1:19" s="104" customFormat="1" ht="12.75" customHeight="1" x14ac:dyDescent="0.25">
      <c r="A885" s="121" t="s">
        <v>21</v>
      </c>
      <c r="B885" s="92" t="str">
        <f>IF(E885="","",VLOOKUP(E885,[1]PROJECTES!$C$14:$G$5000,2,FALSE))</f>
        <v>SITEL</v>
      </c>
      <c r="C885" s="121" t="s">
        <v>181</v>
      </c>
      <c r="D885" s="93" t="str">
        <f>IF(E885="","",VLOOKUP(E885,[1]PROJECTES!$C$14:$G$5000,5,FALSE))</f>
        <v>GESTIO DE MAGATZEM</v>
      </c>
      <c r="E885" s="117" t="s">
        <v>363</v>
      </c>
      <c r="F885" s="95"/>
      <c r="G885" s="96" t="str">
        <f>IF(E885="","",VLOOKUP(E885,[1]PROJECTES!$C$14:$G$5000,4,FALSE))</f>
        <v>OB</v>
      </c>
      <c r="H885" s="118" t="s">
        <v>21</v>
      </c>
      <c r="I885" s="97" t="str">
        <f>IF(H885="","",VLOOKUP(H885,BD!B$2:C$16,2,FALSE))</f>
        <v>P</v>
      </c>
      <c r="J885" s="98">
        <v>43504</v>
      </c>
      <c r="K885" s="135">
        <f t="shared" si="28"/>
        <v>6</v>
      </c>
      <c r="L885" s="99">
        <f t="shared" ca="1" si="29"/>
        <v>210</v>
      </c>
      <c r="M885" s="93">
        <f>IF(E885="","",VLOOKUP(E885,[1]PROJECTES!$C$14:$Z$5000,21,FALSE))</f>
        <v>43830</v>
      </c>
      <c r="N885" s="100">
        <v>1</v>
      </c>
      <c r="O885" s="72" t="s">
        <v>229</v>
      </c>
      <c r="P885" s="101">
        <v>50</v>
      </c>
      <c r="Q885" s="132" t="s">
        <v>19</v>
      </c>
      <c r="R885" s="102" t="s">
        <v>743</v>
      </c>
      <c r="S885" s="91"/>
    </row>
    <row r="886" spans="1:19" s="104" customFormat="1" ht="12.75" customHeight="1" x14ac:dyDescent="0.25">
      <c r="A886" s="121" t="s">
        <v>21</v>
      </c>
      <c r="B886" s="92" t="str">
        <f>IF(E886="","",VLOOKUP(E886,[1]PROJECTES!$C$14:$G$5000,2,FALSE))</f>
        <v>SITEL</v>
      </c>
      <c r="C886" s="121" t="s">
        <v>337</v>
      </c>
      <c r="D886" s="93" t="str">
        <f>IF(E886="","",VLOOKUP(E886,[1]PROJECTES!$C$14:$G$5000,5,FALSE))</f>
        <v>TD ESCLAVO COG. BIOGAS v1.0</v>
      </c>
      <c r="E886" s="117">
        <v>5048</v>
      </c>
      <c r="F886" s="95"/>
      <c r="G886" s="96" t="str">
        <f>IF(E886="","",VLOOKUP(E886,[1]PROJECTES!$C$14:$G$5000,4,FALSE))</f>
        <v>OB</v>
      </c>
      <c r="H886" s="118" t="s">
        <v>21</v>
      </c>
      <c r="I886" s="97" t="str">
        <f>IF(H886="","",VLOOKUP(H886,BD!B$2:C$16,2,FALSE))</f>
        <v>P</v>
      </c>
      <c r="J886" s="98">
        <v>43504</v>
      </c>
      <c r="K886" s="135">
        <f t="shared" si="28"/>
        <v>6</v>
      </c>
      <c r="L886" s="99">
        <f t="shared" ca="1" si="29"/>
        <v>-124</v>
      </c>
      <c r="M886" s="93">
        <f>IF(E886="","",VLOOKUP(E886,[1]PROJECTES!$C$14:$Z$5000,21,FALSE))</f>
        <v>43496</v>
      </c>
      <c r="N886" s="100">
        <v>0</v>
      </c>
      <c r="O886" s="72" t="s">
        <v>229</v>
      </c>
      <c r="P886" s="101">
        <v>35</v>
      </c>
      <c r="Q886" s="132" t="s">
        <v>51</v>
      </c>
      <c r="R886" s="131" t="s">
        <v>744</v>
      </c>
      <c r="S886" s="91"/>
    </row>
    <row r="887" spans="1:19" s="104" customFormat="1" ht="12.75" customHeight="1" x14ac:dyDescent="0.25">
      <c r="A887" s="121" t="s">
        <v>12</v>
      </c>
      <c r="B887" s="92" t="str">
        <f>IF(E887="","",VLOOKUP(E887,[1]PROJECTES!$C$14:$G$5000,2,FALSE))</f>
        <v>SITEL</v>
      </c>
      <c r="C887" s="121" t="s">
        <v>181</v>
      </c>
      <c r="D887" s="93" t="str">
        <f>IF(E887="","",VLOOKUP(E887,[1]PROJECTES!$C$14:$G$5000,5,FALSE))</f>
        <v>AFERS EMPRESA</v>
      </c>
      <c r="E887" s="117" t="s">
        <v>283</v>
      </c>
      <c r="F887" s="95"/>
      <c r="G887" s="96" t="str">
        <f>IF(E887="","",VLOOKUP(E887,[1]PROJECTES!$C$14:$G$5000,4,FALSE))</f>
        <v>OB</v>
      </c>
      <c r="H887" s="118" t="s">
        <v>12</v>
      </c>
      <c r="I887" s="97" t="str">
        <f>IF(H887="","",VLOOKUP(H887,BD!B$2:C$16,2,FALSE))</f>
        <v>E</v>
      </c>
      <c r="J887" s="98">
        <v>43504</v>
      </c>
      <c r="K887" s="135">
        <f t="shared" si="28"/>
        <v>6</v>
      </c>
      <c r="L887" s="99">
        <f t="shared" ca="1" si="29"/>
        <v>210</v>
      </c>
      <c r="M887" s="93">
        <f>IF(E887="","",VLOOKUP(E887,[1]PROJECTES!$C$14:$Z$5000,21,FALSE))</f>
        <v>43830</v>
      </c>
      <c r="N887" s="100">
        <v>2</v>
      </c>
      <c r="O887" s="72" t="s">
        <v>229</v>
      </c>
      <c r="P887" s="101">
        <v>0</v>
      </c>
      <c r="Q887" s="132" t="s">
        <v>19</v>
      </c>
      <c r="R887" s="131" t="s">
        <v>753</v>
      </c>
      <c r="S887" s="91"/>
    </row>
    <row r="888" spans="1:19" s="104" customFormat="1" ht="12.75" customHeight="1" x14ac:dyDescent="0.25">
      <c r="A888" s="121" t="s">
        <v>12</v>
      </c>
      <c r="B888" s="92" t="str">
        <f>IF(E888="","",VLOOKUP(E888,[1]PROJECTES!$C$14:$G$5000,2,FALSE))</f>
        <v>ELEBER</v>
      </c>
      <c r="C888" s="121" t="s">
        <v>74</v>
      </c>
      <c r="D888" s="93" t="str">
        <f>IF(E888="","",VLOOKUP(E888,[1]PROJECTES!$C$14:$G$5000,5,FALSE))</f>
        <v>MANTENIMENT SCADA BERMEJALES 01/07/2.018 - 30/06/2.019</v>
      </c>
      <c r="E888" s="117">
        <v>4803</v>
      </c>
      <c r="F888" s="95"/>
      <c r="G888" s="96" t="str">
        <f>IF(E888="","",VLOOKUP(E888,[1]PROJECTES!$C$14:$G$5000,4,FALSE))</f>
        <v>OB</v>
      </c>
      <c r="H888" s="118" t="s">
        <v>12</v>
      </c>
      <c r="I888" s="97" t="str">
        <f>IF(H888="","",VLOOKUP(H888,BD!B$2:C$16,2,FALSE))</f>
        <v>E</v>
      </c>
      <c r="J888" s="98">
        <v>43504</v>
      </c>
      <c r="K888" s="135">
        <f t="shared" si="28"/>
        <v>6</v>
      </c>
      <c r="L888" s="99">
        <f t="shared" ca="1" si="29"/>
        <v>26</v>
      </c>
      <c r="M888" s="93">
        <f>IF(E888="","",VLOOKUP(E888,[1]PROJECTES!$C$14:$Z$5000,21,FALSE))</f>
        <v>43646</v>
      </c>
      <c r="N888" s="100">
        <v>0</v>
      </c>
      <c r="O888" s="72" t="s">
        <v>229</v>
      </c>
      <c r="P888" s="101">
        <v>45</v>
      </c>
      <c r="Q888" s="132" t="s">
        <v>65</v>
      </c>
      <c r="R888" s="131" t="s">
        <v>752</v>
      </c>
      <c r="S888" s="91"/>
    </row>
    <row r="889" spans="1:19" s="104" customFormat="1" ht="12.75" customHeight="1" x14ac:dyDescent="0.25">
      <c r="A889" s="121" t="s">
        <v>12</v>
      </c>
      <c r="B889" s="92" t="str">
        <f>IF(E889="","",VLOOKUP(E889,[1]PROJECTES!$C$14:$G$5000,2,FALSE))</f>
        <v>SITEL</v>
      </c>
      <c r="C889" s="121" t="s">
        <v>181</v>
      </c>
      <c r="D889" s="93" t="str">
        <f>IF(E889="","",VLOOKUP(E889,[1]PROJECTES!$C$14:$G$5000,5,FALSE))</f>
        <v>Desenvolupament SW TEDIS.Net IsotrolMeteringService v1.48</v>
      </c>
      <c r="E889" s="117">
        <v>5161</v>
      </c>
      <c r="F889" s="95"/>
      <c r="G889" s="96" t="str">
        <f>IF(E889="","",VLOOKUP(E889,[1]PROJECTES!$C$14:$G$5000,4,FALSE))</f>
        <v>OB</v>
      </c>
      <c r="H889" s="118" t="s">
        <v>12</v>
      </c>
      <c r="I889" s="97" t="str">
        <f>IF(H889="","",VLOOKUP(H889,BD!B$2:C$16,2,FALSE))</f>
        <v>E</v>
      </c>
      <c r="J889" s="98">
        <v>43504</v>
      </c>
      <c r="K889" s="135">
        <f t="shared" si="28"/>
        <v>6</v>
      </c>
      <c r="L889" s="99">
        <f t="shared" ca="1" si="29"/>
        <v>-67</v>
      </c>
      <c r="M889" s="93">
        <f>IF(E889="","",VLOOKUP(E889,[1]PROJECTES!$C$14:$Z$5000,21,FALSE))</f>
        <v>43553</v>
      </c>
      <c r="N889" s="100">
        <v>5</v>
      </c>
      <c r="O889" s="72" t="s">
        <v>229</v>
      </c>
      <c r="P889" s="101">
        <v>15</v>
      </c>
      <c r="Q889" s="132" t="s">
        <v>15</v>
      </c>
      <c r="R889" s="131" t="s">
        <v>748</v>
      </c>
      <c r="S889" s="91"/>
    </row>
    <row r="890" spans="1:19" s="104" customFormat="1" ht="12.75" customHeight="1" x14ac:dyDescent="0.25">
      <c r="A890" s="121" t="s">
        <v>21</v>
      </c>
      <c r="B890" s="92" t="str">
        <f>IF(E890="","",VLOOKUP(E890,[1]PROJECTES!$C$14:$G$5000,2,FALSE))</f>
        <v>SITEL</v>
      </c>
      <c r="C890" s="121" t="s">
        <v>337</v>
      </c>
      <c r="D890" s="93" t="str">
        <f>IF(E890="","",VLOOKUP(E890,[1]PROJECTES!$C$14:$G$5000,5,FALSE))</f>
        <v>TD MASTER S.E. PINA v1.0</v>
      </c>
      <c r="E890" s="117">
        <v>5047</v>
      </c>
      <c r="F890" s="95"/>
      <c r="G890" s="96" t="str">
        <f>IF(E890="","",VLOOKUP(E890,[1]PROJECTES!$C$14:$G$5000,4,FALSE))</f>
        <v>OB</v>
      </c>
      <c r="H890" s="118" t="s">
        <v>21</v>
      </c>
      <c r="I890" s="97" t="str">
        <f>IF(H890="","",VLOOKUP(H890,BD!B$2:C$16,2,FALSE))</f>
        <v>P</v>
      </c>
      <c r="J890" s="98">
        <v>43504</v>
      </c>
      <c r="K890" s="135">
        <f t="shared" si="28"/>
        <v>6</v>
      </c>
      <c r="L890" s="99">
        <f t="shared" ca="1" si="29"/>
        <v>-124</v>
      </c>
      <c r="M890" s="93">
        <f>IF(E890="","",VLOOKUP(E890,[1]PROJECTES!$C$14:$Z$5000,21,FALSE))</f>
        <v>43496</v>
      </c>
      <c r="N890" s="100">
        <v>0</v>
      </c>
      <c r="O890" s="72" t="s">
        <v>229</v>
      </c>
      <c r="P890" s="101">
        <v>30</v>
      </c>
      <c r="Q890" s="132" t="s">
        <v>51</v>
      </c>
      <c r="R890" s="102" t="s">
        <v>754</v>
      </c>
      <c r="S890" s="91"/>
    </row>
    <row r="891" spans="1:19" s="104" customFormat="1" ht="12.75" customHeight="1" x14ac:dyDescent="0.25">
      <c r="A891" s="121" t="s">
        <v>21</v>
      </c>
      <c r="B891" s="92" t="str">
        <f>IF(E891="","",VLOOKUP(E891,[1]PROJECTES!$C$14:$G$5000,2,FALSE))</f>
        <v>SITEL</v>
      </c>
      <c r="C891" s="121" t="s">
        <v>181</v>
      </c>
      <c r="D891" s="93" t="str">
        <f>IF(E891="","",VLOOKUP(E891,[1]PROJECTES!$C$14:$G$5000,5,FALSE))</f>
        <v>HW DE SITEL</v>
      </c>
      <c r="E891" s="117" t="s">
        <v>570</v>
      </c>
      <c r="F891" s="95"/>
      <c r="G891" s="96" t="str">
        <f>IF(E891="","",VLOOKUP(E891,[1]PROJECTES!$C$14:$G$5000,4,FALSE))</f>
        <v>OB</v>
      </c>
      <c r="H891" s="118" t="s">
        <v>21</v>
      </c>
      <c r="I891" s="97" t="str">
        <f>IF(H891="","",VLOOKUP(H891,BD!B$2:C$16,2,FALSE))</f>
        <v>P</v>
      </c>
      <c r="J891" s="98">
        <v>43504</v>
      </c>
      <c r="K891" s="135">
        <f t="shared" si="28"/>
        <v>6</v>
      </c>
      <c r="L891" s="99">
        <f t="shared" ca="1" si="29"/>
        <v>210</v>
      </c>
      <c r="M891" s="93">
        <f>IF(E891="","",VLOOKUP(E891,[1]PROJECTES!$C$14:$Z$5000,21,FALSE))</f>
        <v>43830</v>
      </c>
      <c r="N891" s="100">
        <v>1</v>
      </c>
      <c r="O891" s="72" t="s">
        <v>229</v>
      </c>
      <c r="P891" s="101">
        <v>30</v>
      </c>
      <c r="Q891" s="132" t="s">
        <v>57</v>
      </c>
      <c r="R891" s="102" t="s">
        <v>755</v>
      </c>
      <c r="S891" s="91"/>
    </row>
    <row r="892" spans="1:19" s="104" customFormat="1" ht="12.75" customHeight="1" x14ac:dyDescent="0.25">
      <c r="A892" s="121" t="s">
        <v>12</v>
      </c>
      <c r="B892" s="92" t="str">
        <f>IF(E892="","",VLOOKUP(E892,[1]PROJECTES!$C$14:$G$5000,2,FALSE))</f>
        <v>EYPESA</v>
      </c>
      <c r="C892" s="121" t="s">
        <v>106</v>
      </c>
      <c r="D892" s="93" t="str">
        <f>IF(E892="","",VLOOKUP(E892,[1]PROJECTES!$C$14:$G$5000,5,FALSE))</f>
        <v>SITEL Ref.SUPORT TEC. PROJ. INVADE-2019</v>
      </c>
      <c r="E892" s="117">
        <v>5204</v>
      </c>
      <c r="F892" s="95"/>
      <c r="G892" s="96" t="str">
        <f>IF(E892="","",VLOOKUP(E892,[1]PROJECTES!$C$14:$G$5000,4,FALSE))</f>
        <v>OB</v>
      </c>
      <c r="H892" s="118" t="s">
        <v>17</v>
      </c>
      <c r="I892" s="97" t="str">
        <f>IF(H892="","",VLOOKUP(H892,BD!B$2:C$16,2,FALSE))</f>
        <v>E</v>
      </c>
      <c r="J892" s="98">
        <v>43592</v>
      </c>
      <c r="K892" s="135">
        <f t="shared" si="28"/>
        <v>19</v>
      </c>
      <c r="L892" s="99">
        <f t="shared" ca="1" si="29"/>
        <v>-35</v>
      </c>
      <c r="M892" s="93">
        <f>IF(E892="","",VLOOKUP(E892,[1]PROJECTES!$C$14:$Z$5000,21,FALSE))</f>
        <v>43585</v>
      </c>
      <c r="N892" s="100">
        <v>2</v>
      </c>
      <c r="O892" s="72" t="s">
        <v>229</v>
      </c>
      <c r="P892" s="101">
        <v>0</v>
      </c>
      <c r="Q892" s="132" t="s">
        <v>32</v>
      </c>
      <c r="R892" s="168" t="s">
        <v>1884</v>
      </c>
      <c r="S892" s="91"/>
    </row>
    <row r="893" spans="1:19" s="104" customFormat="1" ht="12.75" customHeight="1" x14ac:dyDescent="0.25">
      <c r="A893" s="121" t="s">
        <v>12</v>
      </c>
      <c r="B893" s="92" t="str">
        <f>IF(E893="","",VLOOKUP(E893,[1]PROJECTES!$C$14:$G$5000,2,FALSE))</f>
        <v>EYPESA</v>
      </c>
      <c r="C893" s="121" t="s">
        <v>106</v>
      </c>
      <c r="D893" s="93" t="str">
        <f>IF(E893="","",VLOOKUP(E893,[1]PROJECTES!$C$14:$G$5000,5,FALSE))</f>
        <v>SITEL Ref.SUPORT TEC. PROJ. INVADE-2019</v>
      </c>
      <c r="E893" s="117">
        <v>5204</v>
      </c>
      <c r="F893" s="95"/>
      <c r="G893" s="96" t="str">
        <f>IF(E893="","",VLOOKUP(E893,[1]PROJECTES!$C$14:$G$5000,4,FALSE))</f>
        <v>OB</v>
      </c>
      <c r="H893" s="118" t="s">
        <v>17</v>
      </c>
      <c r="I893" s="97" t="str">
        <f>IF(H893="","",VLOOKUP(H893,BD!B$2:C$16,2,FALSE))</f>
        <v>E</v>
      </c>
      <c r="J893" s="98">
        <v>43594</v>
      </c>
      <c r="K893" s="135">
        <f t="shared" si="28"/>
        <v>19</v>
      </c>
      <c r="L893" s="99">
        <f t="shared" ca="1" si="29"/>
        <v>-35</v>
      </c>
      <c r="M893" s="93">
        <f>IF(E893="","",VLOOKUP(E893,[1]PROJECTES!$C$14:$Z$5000,21,FALSE))</f>
        <v>43585</v>
      </c>
      <c r="N893" s="100">
        <v>1</v>
      </c>
      <c r="O893" s="72" t="s">
        <v>229</v>
      </c>
      <c r="P893" s="101"/>
      <c r="Q893" s="132" t="s">
        <v>32</v>
      </c>
      <c r="R893" s="168" t="s">
        <v>1884</v>
      </c>
      <c r="S893" s="91"/>
    </row>
    <row r="894" spans="1:19" s="104" customFormat="1" ht="12.75" customHeight="1" x14ac:dyDescent="0.25">
      <c r="A894" s="121" t="s">
        <v>12</v>
      </c>
      <c r="B894" s="92" t="str">
        <f>IF(E894="","",VLOOKUP(E894,[1]PROJECTES!$C$14:$G$5000,2,FALSE))</f>
        <v>EYPESA</v>
      </c>
      <c r="C894" s="121" t="s">
        <v>106</v>
      </c>
      <c r="D894" s="93" t="str">
        <f>IF(E894="","",VLOOKUP(E894,[1]PROJECTES!$C$14:$G$5000,5,FALSE))</f>
        <v>SITEL Ref.SUPORT TEC. PROJ. INVADE-2019</v>
      </c>
      <c r="E894" s="117">
        <v>5204</v>
      </c>
      <c r="F894" s="95"/>
      <c r="G894" s="96" t="str">
        <f>IF(E894="","",VLOOKUP(E894,[1]PROJECTES!$C$14:$G$5000,4,FALSE))</f>
        <v>OB</v>
      </c>
      <c r="H894" s="118" t="s">
        <v>17</v>
      </c>
      <c r="I894" s="97" t="str">
        <f>IF(H894="","",VLOOKUP(H894,BD!B$2:C$16,2,FALSE))</f>
        <v>E</v>
      </c>
      <c r="J894" s="98">
        <v>43595</v>
      </c>
      <c r="K894" s="135">
        <f t="shared" si="28"/>
        <v>19</v>
      </c>
      <c r="L894" s="99">
        <f t="shared" ca="1" si="29"/>
        <v>-35</v>
      </c>
      <c r="M894" s="93">
        <f>IF(E894="","",VLOOKUP(E894,[1]PROJECTES!$C$14:$Z$5000,21,FALSE))</f>
        <v>43585</v>
      </c>
      <c r="N894" s="100"/>
      <c r="O894" s="72" t="s">
        <v>229</v>
      </c>
      <c r="P894" s="101">
        <v>30</v>
      </c>
      <c r="Q894" s="132" t="s">
        <v>32</v>
      </c>
      <c r="R894" s="168" t="s">
        <v>1884</v>
      </c>
      <c r="S894" s="91"/>
    </row>
    <row r="895" spans="1:19" s="104" customFormat="1" ht="12.75" customHeight="1" x14ac:dyDescent="0.25">
      <c r="A895" s="121" t="s">
        <v>35</v>
      </c>
      <c r="B895" s="92" t="str">
        <f>IF(E895="","",VLOOKUP(E895,[1]PROJECTES!$C$14:$G$5000,2,FALSE))</f>
        <v>SITEL</v>
      </c>
      <c r="C895" s="121" t="s">
        <v>181</v>
      </c>
      <c r="D895" s="93" t="str">
        <f>IF(E895="","",VLOOKUP(E895,[1]PROJECTES!$C$14:$G$5000,5,FALSE))</f>
        <v>INCAPACITAT LABORAL TRANSITORIA</v>
      </c>
      <c r="E895" s="117" t="s">
        <v>794</v>
      </c>
      <c r="F895" s="95"/>
      <c r="G895" s="96" t="str">
        <f>IF(E895="","",VLOOKUP(E895,[1]PROJECTES!$C$14:$G$5000,4,FALSE))</f>
        <v>OB</v>
      </c>
      <c r="H895" s="118" t="s">
        <v>35</v>
      </c>
      <c r="I895" s="97" t="str">
        <f>IF(H895="","",VLOOKUP(H895,BD!B$2:C$16,2,FALSE))</f>
        <v>E</v>
      </c>
      <c r="J895" s="98">
        <v>43504</v>
      </c>
      <c r="K895" s="135">
        <f t="shared" si="28"/>
        <v>6</v>
      </c>
      <c r="L895" s="99">
        <f t="shared" ca="1" si="29"/>
        <v>210</v>
      </c>
      <c r="M895" s="93">
        <f>IF(E895="","",VLOOKUP(E895,[1]PROJECTES!$C$14:$Z$5000,21,FALSE))</f>
        <v>43830</v>
      </c>
      <c r="N895" s="100">
        <v>8</v>
      </c>
      <c r="O895" s="72" t="s">
        <v>229</v>
      </c>
      <c r="P895" s="101">
        <v>0</v>
      </c>
      <c r="Q895" s="132" t="s">
        <v>360</v>
      </c>
      <c r="R895" s="102"/>
      <c r="S895" s="91"/>
    </row>
    <row r="896" spans="1:19" s="104" customFormat="1" ht="12.75" customHeight="1" x14ac:dyDescent="0.25">
      <c r="A896" s="121" t="s">
        <v>24</v>
      </c>
      <c r="B896" s="92" t="str">
        <f>IF(E896="","",VLOOKUP(E896,[1]PROJECTES!$C$14:$G$5000,2,FALSE))</f>
        <v>SITEL</v>
      </c>
      <c r="C896" s="121" t="s">
        <v>106</v>
      </c>
      <c r="D896" s="93" t="str">
        <f>IF(E896="","",VLOOKUP(E896,[1]PROJECTES!$C$14:$G$5000,5,FALSE))</f>
        <v>FW CAP-PRX v7.0 VULNERABILITATS</v>
      </c>
      <c r="E896" s="117">
        <v>4424</v>
      </c>
      <c r="F896" s="159"/>
      <c r="G896" s="96" t="str">
        <f>IF(E896="","",VLOOKUP(E896,[1]PROJECTES!$C$14:$G$5000,4,FALSE))</f>
        <v>OB</v>
      </c>
      <c r="H896" s="118" t="s">
        <v>24</v>
      </c>
      <c r="I896" s="97" t="str">
        <f>IF(H896="","",VLOOKUP(H896,BD!B$2:C$16,2,FALSE))</f>
        <v>E</v>
      </c>
      <c r="J896" s="149">
        <v>43504</v>
      </c>
      <c r="K896" s="135">
        <f t="shared" si="28"/>
        <v>6</v>
      </c>
      <c r="L896" s="99">
        <f t="shared" ca="1" si="29"/>
        <v>-551</v>
      </c>
      <c r="M896" s="93">
        <f>IF(E896="","",VLOOKUP(E896,[1]PROJECTES!$C$14:$Z$5000,21,FALSE))</f>
        <v>43069</v>
      </c>
      <c r="N896" s="153">
        <v>2</v>
      </c>
      <c r="O896" s="122" t="s">
        <v>229</v>
      </c>
      <c r="P896" s="160">
        <v>0</v>
      </c>
      <c r="Q896" s="132" t="s">
        <v>15</v>
      </c>
      <c r="R896" s="131"/>
      <c r="S896" s="121"/>
    </row>
    <row r="897" spans="1:19" s="104" customFormat="1" ht="12.75" customHeight="1" x14ac:dyDescent="0.25">
      <c r="A897" s="121" t="s">
        <v>24</v>
      </c>
      <c r="B897" s="92" t="str">
        <f>IF(E897="","",VLOOKUP(E897,[1]PROJECTES!$C$14:$G$5000,2,FALSE))</f>
        <v>SITEL</v>
      </c>
      <c r="C897" s="121" t="s">
        <v>181</v>
      </c>
      <c r="D897" s="93" t="str">
        <f>IF(E897="","",VLOOKUP(E897,[1]PROJECTES!$C$14:$G$5000,5,FALSE))</f>
        <v>VACANCES</v>
      </c>
      <c r="E897" s="117" t="s">
        <v>288</v>
      </c>
      <c r="F897" s="159"/>
      <c r="G897" s="96" t="str">
        <f>IF(E897="","",VLOOKUP(E897,[1]PROJECTES!$C$14:$G$5000,4,FALSE))</f>
        <v>OB</v>
      </c>
      <c r="H897" s="118" t="s">
        <v>24</v>
      </c>
      <c r="I897" s="97" t="str">
        <f>IF(H897="","",VLOOKUP(H897,BD!B$2:C$16,2,FALSE))</f>
        <v>E</v>
      </c>
      <c r="J897" s="149">
        <v>43504</v>
      </c>
      <c r="K897" s="135">
        <f t="shared" si="28"/>
        <v>6</v>
      </c>
      <c r="L897" s="99">
        <f t="shared" ca="1" si="29"/>
        <v>210</v>
      </c>
      <c r="M897" s="93">
        <f>IF(E897="","",VLOOKUP(E897,[1]PROJECTES!$C$14:$Z$5000,21,FALSE))</f>
        <v>43830</v>
      </c>
      <c r="N897" s="153">
        <v>4</v>
      </c>
      <c r="O897" s="122" t="s">
        <v>229</v>
      </c>
      <c r="P897" s="160">
        <v>0</v>
      </c>
      <c r="Q897" s="132" t="s">
        <v>63</v>
      </c>
      <c r="R897" s="131"/>
      <c r="S897" s="121"/>
    </row>
    <row r="898" spans="1:19" s="104" customFormat="1" ht="12.75" customHeight="1" x14ac:dyDescent="0.25">
      <c r="A898" s="121" t="s">
        <v>47</v>
      </c>
      <c r="B898" s="92" t="str">
        <f>IF(E898="","",VLOOKUP(E898,[1]PROJECTES!$C$14:$G$5000,2,FALSE))</f>
        <v>DIELBE</v>
      </c>
      <c r="C898" s="121" t="s">
        <v>74</v>
      </c>
      <c r="D898" s="93" t="str">
        <f>IF(E898="","",VLOOKUP(E898,[1]PROJECTES!$C$14:$G$5000,5,FALSE))</f>
        <v>CC SCADA TEDIS.Net BERMEJALES v1.0</v>
      </c>
      <c r="E898" s="117">
        <v>4868</v>
      </c>
      <c r="F898" s="95"/>
      <c r="G898" s="96" t="str">
        <f>IF(E898="","",VLOOKUP(E898,[1]PROJECTES!$C$14:$G$5000,4,FALSE))</f>
        <v>TA</v>
      </c>
      <c r="H898" s="118" t="s">
        <v>47</v>
      </c>
      <c r="I898" s="97" t="str">
        <f>IF(H898="","",VLOOKUP(H898,BD!B$2:C$16,2,FALSE))</f>
        <v>E</v>
      </c>
      <c r="J898" s="98">
        <v>43504</v>
      </c>
      <c r="K898" s="135">
        <f t="shared" si="28"/>
        <v>6</v>
      </c>
      <c r="L898" s="99" t="str">
        <f t="shared" ca="1" si="29"/>
        <v>-</v>
      </c>
      <c r="M898" s="93">
        <f>IF(E898="","",VLOOKUP(E898,[1]PROJECTES!$C$14:$Z$5000,21,FALSE))</f>
        <v>43489</v>
      </c>
      <c r="N898" s="100">
        <v>1</v>
      </c>
      <c r="O898" s="72" t="s">
        <v>229</v>
      </c>
      <c r="P898" s="101">
        <v>30</v>
      </c>
      <c r="Q898" s="132" t="s">
        <v>65</v>
      </c>
      <c r="R898" s="131" t="s">
        <v>950</v>
      </c>
      <c r="S898" s="91"/>
    </row>
    <row r="899" spans="1:19" s="104" customFormat="1" ht="12.75" customHeight="1" x14ac:dyDescent="0.25">
      <c r="A899" s="121" t="s">
        <v>47</v>
      </c>
      <c r="B899" s="92" t="str">
        <f>IF(E899="","",VLOOKUP(E899,[1]PROJECTES!$C$14:$G$5000,2,FALSE))</f>
        <v>DIELBE</v>
      </c>
      <c r="C899" s="121" t="s">
        <v>74</v>
      </c>
      <c r="D899" s="93" t="str">
        <f>IF(E899="","",VLOOKUP(E899,[1]PROJECTES!$C$14:$G$5000,5,FALSE))</f>
        <v>CC SCADA TEDIS.Net BERMEJALES v1.0</v>
      </c>
      <c r="E899" s="117">
        <v>4868</v>
      </c>
      <c r="F899" s="95"/>
      <c r="G899" s="96" t="str">
        <f>IF(E899="","",VLOOKUP(E899,[1]PROJECTES!$C$14:$G$5000,4,FALSE))</f>
        <v>TA</v>
      </c>
      <c r="H899" s="118" t="s">
        <v>47</v>
      </c>
      <c r="I899" s="97" t="str">
        <f>IF(H899="","",VLOOKUP(H899,BD!B$2:C$16,2,FALSE))</f>
        <v>E</v>
      </c>
      <c r="J899" s="98">
        <v>43504</v>
      </c>
      <c r="K899" s="135">
        <f t="shared" si="28"/>
        <v>6</v>
      </c>
      <c r="L899" s="99" t="str">
        <f t="shared" ca="1" si="29"/>
        <v>-</v>
      </c>
      <c r="M899" s="93">
        <f>IF(E899="","",VLOOKUP(E899,[1]PROJECTES!$C$14:$Z$5000,21,FALSE))</f>
        <v>43489</v>
      </c>
      <c r="N899" s="100">
        <v>2</v>
      </c>
      <c r="O899" s="72" t="s">
        <v>229</v>
      </c>
      <c r="P899" s="101">
        <v>0</v>
      </c>
      <c r="Q899" s="132" t="s">
        <v>59</v>
      </c>
      <c r="R899" s="131" t="s">
        <v>974</v>
      </c>
      <c r="S899" s="91"/>
    </row>
    <row r="900" spans="1:19" s="104" customFormat="1" ht="12.75" customHeight="1" x14ac:dyDescent="0.25">
      <c r="A900" s="121" t="s">
        <v>47</v>
      </c>
      <c r="B900" s="92" t="str">
        <f>IF(E900="","",VLOOKUP(E900,[1]PROJECTES!$C$14:$G$5000,2,FALSE))</f>
        <v>DIELBE</v>
      </c>
      <c r="C900" s="121" t="s">
        <v>74</v>
      </c>
      <c r="D900" s="93" t="str">
        <f>IF(E900="","",VLOOKUP(E900,[1]PROJECTES!$C$14:$G$5000,5,FALSE))</f>
        <v>CC SCADA TEDIS.Net BERMEJALES v1.0</v>
      </c>
      <c r="E900" s="117">
        <v>4868</v>
      </c>
      <c r="F900" s="95"/>
      <c r="G900" s="96" t="str">
        <f>IF(E900="","",VLOOKUP(E900,[1]PROJECTES!$C$14:$G$5000,4,FALSE))</f>
        <v>TA</v>
      </c>
      <c r="H900" s="118" t="s">
        <v>47</v>
      </c>
      <c r="I900" s="97" t="str">
        <f>IF(H900="","",VLOOKUP(H900,BD!B$2:C$16,2,FALSE))</f>
        <v>E</v>
      </c>
      <c r="J900" s="98">
        <v>43504</v>
      </c>
      <c r="K900" s="135">
        <f t="shared" si="28"/>
        <v>6</v>
      </c>
      <c r="L900" s="99" t="str">
        <f t="shared" ca="1" si="29"/>
        <v>-</v>
      </c>
      <c r="M900" s="93">
        <f>IF(E900="","",VLOOKUP(E900,[1]PROJECTES!$C$14:$Z$5000,21,FALSE))</f>
        <v>43489</v>
      </c>
      <c r="N900" s="100">
        <v>4</v>
      </c>
      <c r="O900" s="72" t="s">
        <v>229</v>
      </c>
      <c r="P900" s="101">
        <v>30</v>
      </c>
      <c r="Q900" s="132" t="s">
        <v>65</v>
      </c>
      <c r="R900" s="131" t="s">
        <v>1271</v>
      </c>
      <c r="S900" s="91"/>
    </row>
    <row r="901" spans="1:19" s="104" customFormat="1" ht="12.75" customHeight="1" x14ac:dyDescent="0.25">
      <c r="A901" s="121" t="s">
        <v>44</v>
      </c>
      <c r="B901" s="92" t="str">
        <f>IF(E901="","",VLOOKUP(E901,[1]PROJECTES!$C$14:$G$5000,2,FALSE))</f>
        <v>SITEL</v>
      </c>
      <c r="C901" s="121" t="s">
        <v>149</v>
      </c>
      <c r="D901" s="93" t="str">
        <f>IF(E901="","",VLOOKUP(E901,[1]PROJECTES!$C$14:$G$5000,5,FALSE))</f>
        <v>DEDICACIO FACTURABLE PER ADMINISTRACIO</v>
      </c>
      <c r="E901" s="117" t="s">
        <v>925</v>
      </c>
      <c r="F901" s="95"/>
      <c r="G901" s="96" t="str">
        <f>IF(E901="","",VLOOKUP(E901,[1]PROJECTES!$C$14:$G$5000,4,FALSE))</f>
        <v>OB</v>
      </c>
      <c r="H901" s="118" t="s">
        <v>44</v>
      </c>
      <c r="I901" s="97" t="str">
        <f>IF(H901="","",VLOOKUP(H901,BD!B$2:C$16,2,FALSE))</f>
        <v>E</v>
      </c>
      <c r="J901" s="98">
        <v>43505</v>
      </c>
      <c r="K901" s="135">
        <f t="shared" si="28"/>
        <v>6</v>
      </c>
      <c r="L901" s="99">
        <f t="shared" ca="1" si="29"/>
        <v>210</v>
      </c>
      <c r="M901" s="93">
        <f>IF(E901="","",VLOOKUP(E901,[1]PROJECTES!$C$14:$Z$5000,21,FALSE))</f>
        <v>43830</v>
      </c>
      <c r="N901" s="100">
        <v>2</v>
      </c>
      <c r="O901" s="72" t="s">
        <v>229</v>
      </c>
      <c r="P901" s="101">
        <v>0</v>
      </c>
      <c r="Q901" s="132" t="s">
        <v>59</v>
      </c>
      <c r="R901" s="131" t="s">
        <v>868</v>
      </c>
      <c r="S901" s="162" t="s">
        <v>926</v>
      </c>
    </row>
    <row r="902" spans="1:19" s="104" customFormat="1" ht="12.75" customHeight="1" x14ac:dyDescent="0.25">
      <c r="A902" s="121" t="s">
        <v>21</v>
      </c>
      <c r="B902" s="92" t="str">
        <f>IF(E902="","",VLOOKUP(E902,[1]PROJECTES!$C$14:$G$5000,2,FALSE))</f>
        <v>MANGRA</v>
      </c>
      <c r="C902" s="121" t="s">
        <v>136</v>
      </c>
      <c r="D902" s="93" t="str">
        <f>IF(E902="","",VLOOKUP(E902,[1]PROJECTES!$C$14:$G$5000,5,FALSE))</f>
        <v>26 x PLACA CPU MIPS-300N v1.2</v>
      </c>
      <c r="E902" s="117">
        <v>4917</v>
      </c>
      <c r="F902" s="95"/>
      <c r="G902" s="96" t="str">
        <f>IF(E902="","",VLOOKUP(E902,[1]PROJECTES!$C$14:$G$5000,4,FALSE))</f>
        <v>OB</v>
      </c>
      <c r="H902" s="118" t="s">
        <v>21</v>
      </c>
      <c r="I902" s="97" t="str">
        <f>IF(H902="","",VLOOKUP(H902,BD!B$2:C$16,2,FALSE))</f>
        <v>P</v>
      </c>
      <c r="J902" s="98">
        <v>43507</v>
      </c>
      <c r="K902" s="135">
        <f t="shared" si="28"/>
        <v>7</v>
      </c>
      <c r="L902" s="99">
        <f t="shared" ca="1" si="29"/>
        <v>-200</v>
      </c>
      <c r="M902" s="93">
        <f>IF(E902="","",VLOOKUP(E902,[1]PROJECTES!$C$14:$Z$5000,21,FALSE))</f>
        <v>43420</v>
      </c>
      <c r="N902" s="100">
        <v>1</v>
      </c>
      <c r="O902" s="72" t="s">
        <v>229</v>
      </c>
      <c r="P902" s="101">
        <v>50</v>
      </c>
      <c r="Q902" s="132" t="s">
        <v>65</v>
      </c>
      <c r="R902" s="102" t="s">
        <v>756</v>
      </c>
      <c r="S902" s="91"/>
    </row>
    <row r="903" spans="1:19" s="104" customFormat="1" ht="12.75" customHeight="1" x14ac:dyDescent="0.25">
      <c r="A903" s="121" t="s">
        <v>21</v>
      </c>
      <c r="B903" s="92" t="str">
        <f>IF(E903="","",VLOOKUP(E903,[1]PROJECTES!$C$14:$G$5000,2,FALSE))</f>
        <v>MANGRA</v>
      </c>
      <c r="C903" s="121" t="s">
        <v>136</v>
      </c>
      <c r="D903" s="93" t="str">
        <f>IF(E903="","",VLOOKUP(E903,[1]PROJECTES!$C$14:$G$5000,5,FALSE))</f>
        <v>26 x PLACA CPU MIPS-300N v1.2</v>
      </c>
      <c r="E903" s="117">
        <v>4917</v>
      </c>
      <c r="F903" s="95"/>
      <c r="G903" s="96" t="str">
        <f>IF(E903="","",VLOOKUP(E903,[1]PROJECTES!$C$14:$G$5000,4,FALSE))</f>
        <v>OB</v>
      </c>
      <c r="H903" s="118" t="s">
        <v>21</v>
      </c>
      <c r="I903" s="97" t="str">
        <f>IF(H903="","",VLOOKUP(H903,BD!B$2:C$16,2,FALSE))</f>
        <v>P</v>
      </c>
      <c r="J903" s="98">
        <v>43507</v>
      </c>
      <c r="K903" s="135">
        <f t="shared" si="28"/>
        <v>7</v>
      </c>
      <c r="L903" s="99">
        <f t="shared" ca="1" si="29"/>
        <v>-200</v>
      </c>
      <c r="M903" s="93">
        <f>IF(E903="","",VLOOKUP(E903,[1]PROJECTES!$C$14:$Z$5000,21,FALSE))</f>
        <v>43420</v>
      </c>
      <c r="N903" s="100">
        <v>0</v>
      </c>
      <c r="O903" s="72" t="s">
        <v>229</v>
      </c>
      <c r="P903" s="101">
        <v>45</v>
      </c>
      <c r="Q903" s="132" t="s">
        <v>51</v>
      </c>
      <c r="R903" s="131" t="s">
        <v>689</v>
      </c>
      <c r="S903" s="91"/>
    </row>
    <row r="904" spans="1:19" s="104" customFormat="1" ht="12.75" customHeight="1" x14ac:dyDescent="0.25">
      <c r="A904" s="121" t="s">
        <v>21</v>
      </c>
      <c r="B904" s="92" t="str">
        <f>IF(E904="","",VLOOKUP(E904,[1]PROJECTES!$C$14:$G$5000,2,FALSE))</f>
        <v>MANGRA</v>
      </c>
      <c r="C904" s="121" t="s">
        <v>136</v>
      </c>
      <c r="D904" s="93" t="str">
        <f>IF(E904="","",VLOOKUP(E904,[1]PROJECTES!$C$14:$G$5000,5,FALSE))</f>
        <v>26 x PLACA INTERFACE MIPS-300N v1.2</v>
      </c>
      <c r="E904" s="117">
        <v>4918</v>
      </c>
      <c r="F904" s="95"/>
      <c r="G904" s="96" t="str">
        <f>IF(E904="","",VLOOKUP(E904,[1]PROJECTES!$C$14:$G$5000,4,FALSE))</f>
        <v>TA</v>
      </c>
      <c r="H904" s="118" t="s">
        <v>21</v>
      </c>
      <c r="I904" s="97" t="str">
        <f>IF(H904="","",VLOOKUP(H904,BD!B$2:C$16,2,FALSE))</f>
        <v>P</v>
      </c>
      <c r="J904" s="98">
        <v>43507</v>
      </c>
      <c r="K904" s="135">
        <f t="shared" si="28"/>
        <v>7</v>
      </c>
      <c r="L904" s="99" t="str">
        <f t="shared" ca="1" si="29"/>
        <v>-</v>
      </c>
      <c r="M904" s="93">
        <f>IF(E904="","",VLOOKUP(E904,[1]PROJECTES!$C$14:$Z$5000,21,FALSE))</f>
        <v>43507</v>
      </c>
      <c r="N904" s="100">
        <v>0</v>
      </c>
      <c r="O904" s="72" t="s">
        <v>229</v>
      </c>
      <c r="P904" s="101">
        <v>30</v>
      </c>
      <c r="Q904" s="132" t="s">
        <v>51</v>
      </c>
      <c r="R904" s="131" t="s">
        <v>689</v>
      </c>
      <c r="S904" s="91"/>
    </row>
    <row r="905" spans="1:19" s="104" customFormat="1" ht="12.75" customHeight="1" x14ac:dyDescent="0.25">
      <c r="A905" s="121" t="s">
        <v>21</v>
      </c>
      <c r="B905" s="92" t="str">
        <f>IF(E905="","",VLOOKUP(E905,[1]PROJECTES!$C$14:$G$5000,2,FALSE))</f>
        <v>MANGRA</v>
      </c>
      <c r="C905" s="121" t="s">
        <v>136</v>
      </c>
      <c r="D905" s="93" t="str">
        <f>IF(E905="","",VLOOKUP(E905,[1]PROJECTES!$C$14:$G$5000,5,FALSE))</f>
        <v>26 x PLACA CPU MIPS-300N v1.2</v>
      </c>
      <c r="E905" s="117">
        <v>4917</v>
      </c>
      <c r="F905" s="95"/>
      <c r="G905" s="96" t="str">
        <f>IF(E905="","",VLOOKUP(E905,[1]PROJECTES!$C$14:$G$5000,4,FALSE))</f>
        <v>OB</v>
      </c>
      <c r="H905" s="118" t="s">
        <v>21</v>
      </c>
      <c r="I905" s="97" t="str">
        <f>IF(H905="","",VLOOKUP(H905,BD!B$2:C$16,2,FALSE))</f>
        <v>P</v>
      </c>
      <c r="J905" s="98">
        <v>43507</v>
      </c>
      <c r="K905" s="135">
        <f t="shared" ref="K905:K968" si="30">IF(J905="","",WEEKNUM(J905,2)-0)</f>
        <v>7</v>
      </c>
      <c r="L905" s="99">
        <f t="shared" ref="L905:L968" ca="1" si="31">IF(M905="","-",IF(G905="TA","-",+M905-TODAY()))</f>
        <v>-200</v>
      </c>
      <c r="M905" s="93">
        <f>IF(E905="","",VLOOKUP(E905,[1]PROJECTES!$C$14:$Z$5000,21,FALSE))</f>
        <v>43420</v>
      </c>
      <c r="N905" s="100">
        <v>0</v>
      </c>
      <c r="O905" s="72" t="s">
        <v>229</v>
      </c>
      <c r="P905" s="101">
        <v>20</v>
      </c>
      <c r="Q905" s="132" t="s">
        <v>49</v>
      </c>
      <c r="R905" s="102" t="s">
        <v>757</v>
      </c>
      <c r="S905" s="91"/>
    </row>
    <row r="906" spans="1:19" s="104" customFormat="1" ht="12.75" customHeight="1" x14ac:dyDescent="0.25">
      <c r="A906" s="121" t="s">
        <v>21</v>
      </c>
      <c r="B906" s="92" t="str">
        <f>IF(E906="","",VLOOKUP(E906,[1]PROJECTES!$C$14:$G$5000,2,FALSE))</f>
        <v>MANGRA</v>
      </c>
      <c r="C906" s="121" t="s">
        <v>136</v>
      </c>
      <c r="D906" s="93" t="str">
        <f>IF(E906="","",VLOOKUP(E906,[1]PROJECTES!$C$14:$G$5000,5,FALSE))</f>
        <v>26 x PLACA INTERFACE MIPS-300N v1.2</v>
      </c>
      <c r="E906" s="117">
        <v>4918</v>
      </c>
      <c r="F906" s="95"/>
      <c r="G906" s="96" t="str">
        <f>IF(E906="","",VLOOKUP(E906,[1]PROJECTES!$C$14:$G$5000,4,FALSE))</f>
        <v>TA</v>
      </c>
      <c r="H906" s="118" t="s">
        <v>21</v>
      </c>
      <c r="I906" s="97" t="str">
        <f>IF(H906="","",VLOOKUP(H906,BD!B$2:C$16,2,FALSE))</f>
        <v>P</v>
      </c>
      <c r="J906" s="98">
        <v>43507</v>
      </c>
      <c r="K906" s="135">
        <f t="shared" si="30"/>
        <v>7</v>
      </c>
      <c r="L906" s="99" t="str">
        <f t="shared" ca="1" si="31"/>
        <v>-</v>
      </c>
      <c r="M906" s="93">
        <f>IF(E906="","",VLOOKUP(E906,[1]PROJECTES!$C$14:$Z$5000,21,FALSE))</f>
        <v>43507</v>
      </c>
      <c r="N906" s="100">
        <v>0</v>
      </c>
      <c r="O906" s="72" t="s">
        <v>229</v>
      </c>
      <c r="P906" s="101">
        <v>20</v>
      </c>
      <c r="Q906" s="132" t="s">
        <v>49</v>
      </c>
      <c r="R906" s="102" t="s">
        <v>757</v>
      </c>
      <c r="S906" s="91"/>
    </row>
    <row r="907" spans="1:19" s="104" customFormat="1" ht="12.75" customHeight="1" x14ac:dyDescent="0.25">
      <c r="A907" s="121" t="s">
        <v>21</v>
      </c>
      <c r="B907" s="92" t="str">
        <f>IF(E907="","",VLOOKUP(E907,[1]PROJECTES!$C$14:$G$5000,2,FALSE))</f>
        <v>MANGRA</v>
      </c>
      <c r="C907" s="121" t="s">
        <v>136</v>
      </c>
      <c r="D907" s="93" t="str">
        <f>IF(E907="","",VLOOKUP(E907,[1]PROJECTES!$C$14:$G$5000,5,FALSE))</f>
        <v>26 x PLACA CPU MIPS-300N v1.2</v>
      </c>
      <c r="E907" s="117">
        <v>4917</v>
      </c>
      <c r="F907" s="95"/>
      <c r="G907" s="96" t="str">
        <f>IF(E907="","",VLOOKUP(E907,[1]PROJECTES!$C$14:$G$5000,4,FALSE))</f>
        <v>OB</v>
      </c>
      <c r="H907" s="118" t="s">
        <v>21</v>
      </c>
      <c r="I907" s="97" t="str">
        <f>IF(H907="","",VLOOKUP(H907,BD!B$2:C$16,2,FALSE))</f>
        <v>P</v>
      </c>
      <c r="J907" s="98">
        <v>43507</v>
      </c>
      <c r="K907" s="135">
        <f t="shared" si="30"/>
        <v>7</v>
      </c>
      <c r="L907" s="99">
        <f t="shared" ca="1" si="31"/>
        <v>-200</v>
      </c>
      <c r="M907" s="93">
        <f>IF(E907="","",VLOOKUP(E907,[1]PROJECTES!$C$14:$Z$5000,21,FALSE))</f>
        <v>43420</v>
      </c>
      <c r="N907" s="100">
        <v>0</v>
      </c>
      <c r="O907" s="72" t="s">
        <v>229</v>
      </c>
      <c r="P907" s="101">
        <v>20</v>
      </c>
      <c r="Q907" s="132" t="s">
        <v>65</v>
      </c>
      <c r="R907" s="102" t="s">
        <v>758</v>
      </c>
      <c r="S907" s="91"/>
    </row>
    <row r="908" spans="1:19" s="104" customFormat="1" ht="12.75" customHeight="1" x14ac:dyDescent="0.25">
      <c r="A908" s="121" t="s">
        <v>21</v>
      </c>
      <c r="B908" s="92" t="str">
        <f>IF(E908="","",VLOOKUP(E908,[1]PROJECTES!$C$14:$G$5000,2,FALSE))</f>
        <v>MANGRA</v>
      </c>
      <c r="C908" s="121" t="s">
        <v>136</v>
      </c>
      <c r="D908" s="93" t="str">
        <f>IF(E908="","",VLOOKUP(E908,[1]PROJECTES!$C$14:$G$5000,5,FALSE))</f>
        <v>26 x PLACA INTERFACE MIPS-300N v1.2</v>
      </c>
      <c r="E908" s="117">
        <v>4918</v>
      </c>
      <c r="F908" s="95"/>
      <c r="G908" s="96" t="str">
        <f>IF(E908="","",VLOOKUP(E908,[1]PROJECTES!$C$14:$G$5000,4,FALSE))</f>
        <v>TA</v>
      </c>
      <c r="H908" s="118" t="s">
        <v>21</v>
      </c>
      <c r="I908" s="97" t="str">
        <f>IF(H908="","",VLOOKUP(H908,BD!B$2:C$16,2,FALSE))</f>
        <v>P</v>
      </c>
      <c r="J908" s="98">
        <v>43507</v>
      </c>
      <c r="K908" s="135">
        <f t="shared" si="30"/>
        <v>7</v>
      </c>
      <c r="L908" s="99" t="str">
        <f t="shared" ca="1" si="31"/>
        <v>-</v>
      </c>
      <c r="M908" s="93">
        <f>IF(E908="","",VLOOKUP(E908,[1]PROJECTES!$C$14:$Z$5000,21,FALSE))</f>
        <v>43507</v>
      </c>
      <c r="N908" s="100">
        <v>0</v>
      </c>
      <c r="O908" s="72" t="s">
        <v>229</v>
      </c>
      <c r="P908" s="101">
        <v>45</v>
      </c>
      <c r="Q908" s="132" t="s">
        <v>65</v>
      </c>
      <c r="R908" s="102" t="s">
        <v>759</v>
      </c>
      <c r="S908" s="91"/>
    </row>
    <row r="909" spans="1:19" s="104" customFormat="1" ht="12.75" customHeight="1" x14ac:dyDescent="0.25">
      <c r="A909" s="121" t="s">
        <v>21</v>
      </c>
      <c r="B909" s="92" t="str">
        <f>IF(E909="","",VLOOKUP(E909,[1]PROJECTES!$C$14:$G$5000,2,FALSE))</f>
        <v>SITEL</v>
      </c>
      <c r="C909" s="121" t="s">
        <v>181</v>
      </c>
      <c r="D909" s="93" t="str">
        <f>IF(E909="","",VLOOKUP(E909,[1]PROJECTES!$C$14:$G$5000,5,FALSE))</f>
        <v>GESTIO DE MAGATZEM</v>
      </c>
      <c r="E909" s="117" t="s">
        <v>305</v>
      </c>
      <c r="F909" s="95"/>
      <c r="G909" s="96" t="str">
        <f>IF(E909="","",VLOOKUP(E909,[1]PROJECTES!$C$14:$G$5000,4,FALSE))</f>
        <v>OB</v>
      </c>
      <c r="H909" s="118" t="s">
        <v>21</v>
      </c>
      <c r="I909" s="97" t="str">
        <f>IF(H909="","",VLOOKUP(H909,BD!B$2:C$16,2,FALSE))</f>
        <v>P</v>
      </c>
      <c r="J909" s="98">
        <v>43507</v>
      </c>
      <c r="K909" s="135">
        <f t="shared" si="30"/>
        <v>7</v>
      </c>
      <c r="L909" s="99">
        <f t="shared" ca="1" si="31"/>
        <v>210</v>
      </c>
      <c r="M909" s="93">
        <f>IF(E909="","",VLOOKUP(E909,[1]PROJECTES!$C$14:$Z$5000,21,FALSE))</f>
        <v>43830</v>
      </c>
      <c r="N909" s="100">
        <v>0</v>
      </c>
      <c r="O909" s="72" t="s">
        <v>229</v>
      </c>
      <c r="P909" s="101">
        <v>50</v>
      </c>
      <c r="Q909" s="132" t="s">
        <v>49</v>
      </c>
      <c r="R909" s="102" t="s">
        <v>760</v>
      </c>
      <c r="S909" s="91"/>
    </row>
    <row r="910" spans="1:19" s="104" customFormat="1" ht="12.75" customHeight="1" x14ac:dyDescent="0.25">
      <c r="A910" s="121" t="s">
        <v>21</v>
      </c>
      <c r="B910" s="92" t="str">
        <f>IF(E910="","",VLOOKUP(E910,[1]PROJECTES!$C$14:$G$5000,2,FALSE))</f>
        <v>SITEL</v>
      </c>
      <c r="C910" s="121" t="s">
        <v>151</v>
      </c>
      <c r="D910" s="93" t="str">
        <f>IF(E910="","",VLOOKUP(E910,[1]PROJECTES!$C$14:$G$5000,5,FALSE))</f>
        <v>GESTIO DE MAGATZEM</v>
      </c>
      <c r="E910" s="117" t="s">
        <v>305</v>
      </c>
      <c r="F910" s="95"/>
      <c r="G910" s="96" t="str">
        <f>IF(E910="","",VLOOKUP(E910,[1]PROJECTES!$C$14:$G$5000,4,FALSE))</f>
        <v>OB</v>
      </c>
      <c r="H910" s="118" t="s">
        <v>21</v>
      </c>
      <c r="I910" s="97" t="str">
        <f>IF(H910="","",VLOOKUP(H910,BD!B$2:C$16,2,FALSE))</f>
        <v>P</v>
      </c>
      <c r="J910" s="98">
        <v>43507</v>
      </c>
      <c r="K910" s="135">
        <f t="shared" si="30"/>
        <v>7</v>
      </c>
      <c r="L910" s="99">
        <f t="shared" ca="1" si="31"/>
        <v>210</v>
      </c>
      <c r="M910" s="93">
        <f>IF(E910="","",VLOOKUP(E910,[1]PROJECTES!$C$14:$Z$5000,21,FALSE))</f>
        <v>43830</v>
      </c>
      <c r="N910" s="100">
        <v>0</v>
      </c>
      <c r="O910" s="72" t="s">
        <v>229</v>
      </c>
      <c r="P910" s="101">
        <v>35</v>
      </c>
      <c r="Q910" s="132" t="s">
        <v>49</v>
      </c>
      <c r="R910" s="131" t="s">
        <v>761</v>
      </c>
      <c r="S910" s="91"/>
    </row>
    <row r="911" spans="1:19" s="104" customFormat="1" ht="12.75" customHeight="1" x14ac:dyDescent="0.25">
      <c r="A911" s="121" t="s">
        <v>21</v>
      </c>
      <c r="B911" s="92" t="str">
        <f>IF(E911="","",VLOOKUP(E911,[1]PROJECTES!$C$14:$G$5000,2,FALSE))</f>
        <v>SITEL</v>
      </c>
      <c r="C911" s="121" t="s">
        <v>181</v>
      </c>
      <c r="D911" s="93" t="str">
        <f>IF(E911="","",VLOOKUP(E911,[1]PROJECTES!$C$14:$G$5000,5,FALSE))</f>
        <v>GESTIO DE MAGATZEM</v>
      </c>
      <c r="E911" s="117" t="s">
        <v>363</v>
      </c>
      <c r="F911" s="95"/>
      <c r="G911" s="96" t="str">
        <f>IF(E911="","",VLOOKUP(E911,[1]PROJECTES!$C$14:$G$5000,4,FALSE))</f>
        <v>OB</v>
      </c>
      <c r="H911" s="118" t="s">
        <v>21</v>
      </c>
      <c r="I911" s="97" t="str">
        <f>IF(H911="","",VLOOKUP(H911,BD!B$2:C$16,2,FALSE))</f>
        <v>P</v>
      </c>
      <c r="J911" s="98">
        <v>43507</v>
      </c>
      <c r="K911" s="135">
        <f t="shared" si="30"/>
        <v>7</v>
      </c>
      <c r="L911" s="99">
        <f t="shared" ca="1" si="31"/>
        <v>210</v>
      </c>
      <c r="M911" s="93">
        <f>IF(E911="","",VLOOKUP(E911,[1]PROJECTES!$C$14:$Z$5000,21,FALSE))</f>
        <v>43830</v>
      </c>
      <c r="N911" s="100">
        <v>0</v>
      </c>
      <c r="O911" s="72" t="s">
        <v>229</v>
      </c>
      <c r="P911" s="101">
        <v>30</v>
      </c>
      <c r="Q911" s="132" t="s">
        <v>49</v>
      </c>
      <c r="R911" s="102" t="s">
        <v>762</v>
      </c>
      <c r="S911" s="91"/>
    </row>
    <row r="912" spans="1:19" s="104" customFormat="1" ht="12.75" customHeight="1" x14ac:dyDescent="0.25">
      <c r="A912" s="121" t="s">
        <v>21</v>
      </c>
      <c r="B912" s="92" t="str">
        <f>IF(E912="","",VLOOKUP(E912,[1]PROJECTES!$C$14:$G$5000,2,FALSE))</f>
        <v>MANGRA</v>
      </c>
      <c r="C912" s="121" t="s">
        <v>136</v>
      </c>
      <c r="D912" s="93" t="str">
        <f>IF(E912="","",VLOOKUP(E912,[1]PROJECTES!$C$14:$G$5000,5,FALSE))</f>
        <v>26 x PLACA INTERFACE MIPS-300N v1.2</v>
      </c>
      <c r="E912" s="117">
        <v>4918</v>
      </c>
      <c r="F912" s="95"/>
      <c r="G912" s="96" t="str">
        <f>IF(E912="","",VLOOKUP(E912,[1]PROJECTES!$C$14:$G$5000,4,FALSE))</f>
        <v>TA</v>
      </c>
      <c r="H912" s="118" t="s">
        <v>21</v>
      </c>
      <c r="I912" s="97" t="str">
        <f>IF(H912="","",VLOOKUP(H912,BD!B$2:C$16,2,FALSE))</f>
        <v>P</v>
      </c>
      <c r="J912" s="98">
        <v>43507</v>
      </c>
      <c r="K912" s="135">
        <f t="shared" si="30"/>
        <v>7</v>
      </c>
      <c r="L912" s="99" t="str">
        <f t="shared" ca="1" si="31"/>
        <v>-</v>
      </c>
      <c r="M912" s="93">
        <f>IF(E912="","",VLOOKUP(E912,[1]PROJECTES!$C$14:$Z$5000,21,FALSE))</f>
        <v>43507</v>
      </c>
      <c r="N912" s="100">
        <v>0</v>
      </c>
      <c r="O912" s="72" t="s">
        <v>229</v>
      </c>
      <c r="P912" s="101">
        <v>40</v>
      </c>
      <c r="Q912" s="132" t="s">
        <v>65</v>
      </c>
      <c r="R912" s="131" t="s">
        <v>451</v>
      </c>
      <c r="S912" s="91"/>
    </row>
    <row r="913" spans="1:19" s="104" customFormat="1" ht="12.75" customHeight="1" x14ac:dyDescent="0.25">
      <c r="A913" s="121" t="s">
        <v>21</v>
      </c>
      <c r="B913" s="92" t="str">
        <f>IF(E913="","",VLOOKUP(E913,[1]PROJECTES!$C$14:$G$5000,2,FALSE))</f>
        <v>SITEL</v>
      </c>
      <c r="C913" s="121" t="s">
        <v>337</v>
      </c>
      <c r="D913" s="93" t="str">
        <f>IF(E913="","",VLOOKUP(E913,[1]PROJECTES!$C$14:$G$5000,5,FALSE))</f>
        <v>TD MASTER S.E. PINA v1.0</v>
      </c>
      <c r="E913" s="117">
        <v>5047</v>
      </c>
      <c r="F913" s="95"/>
      <c r="G913" s="96" t="str">
        <f>IF(E913="","",VLOOKUP(E913,[1]PROJECTES!$C$14:$G$5000,4,FALSE))</f>
        <v>OB</v>
      </c>
      <c r="H913" s="118" t="s">
        <v>21</v>
      </c>
      <c r="I913" s="97" t="str">
        <f>IF(H913="","",VLOOKUP(H913,BD!B$2:C$16,2,FALSE))</f>
        <v>P</v>
      </c>
      <c r="J913" s="98">
        <v>43507</v>
      </c>
      <c r="K913" s="135">
        <f t="shared" si="30"/>
        <v>7</v>
      </c>
      <c r="L913" s="99">
        <f t="shared" ca="1" si="31"/>
        <v>-124</v>
      </c>
      <c r="M913" s="93">
        <f>IF(E913="","",VLOOKUP(E913,[1]PROJECTES!$C$14:$Z$5000,21,FALSE))</f>
        <v>43496</v>
      </c>
      <c r="N913" s="100">
        <v>0</v>
      </c>
      <c r="O913" s="72" t="s">
        <v>229</v>
      </c>
      <c r="P913" s="101">
        <v>25</v>
      </c>
      <c r="Q913" s="132" t="s">
        <v>51</v>
      </c>
      <c r="R913" s="102" t="s">
        <v>763</v>
      </c>
      <c r="S913" s="91"/>
    </row>
    <row r="914" spans="1:19" s="104" customFormat="1" ht="12.75" customHeight="1" x14ac:dyDescent="0.25">
      <c r="A914" s="121" t="s">
        <v>12</v>
      </c>
      <c r="B914" s="92" t="str">
        <f>IF(E914="","",VLOOKUP(E914,[1]PROJECTES!$C$14:$G$5000,2,FALSE))</f>
        <v>SITEL</v>
      </c>
      <c r="C914" s="121" t="s">
        <v>181</v>
      </c>
      <c r="D914" s="93" t="str">
        <f>IF(E914="","",VLOOKUP(E914,[1]PROJECTES!$C$14:$G$5000,5,FALSE))</f>
        <v>Desenvolupament SW TEDIS.Net IsotrolMeteringService v1.48</v>
      </c>
      <c r="E914" s="117">
        <v>5161</v>
      </c>
      <c r="F914" s="95"/>
      <c r="G914" s="96" t="str">
        <f>IF(E914="","",VLOOKUP(E914,[1]PROJECTES!$C$14:$G$5000,4,FALSE))</f>
        <v>OB</v>
      </c>
      <c r="H914" s="118" t="s">
        <v>12</v>
      </c>
      <c r="I914" s="97" t="str">
        <f>IF(H914="","",VLOOKUP(H914,BD!B$2:C$16,2,FALSE))</f>
        <v>E</v>
      </c>
      <c r="J914" s="98">
        <v>43507</v>
      </c>
      <c r="K914" s="135">
        <f t="shared" si="30"/>
        <v>7</v>
      </c>
      <c r="L914" s="99">
        <f t="shared" ca="1" si="31"/>
        <v>-67</v>
      </c>
      <c r="M914" s="93">
        <f>IF(E914="","",VLOOKUP(E914,[1]PROJECTES!$C$14:$Z$5000,21,FALSE))</f>
        <v>43553</v>
      </c>
      <c r="N914" s="100">
        <v>5</v>
      </c>
      <c r="O914" s="72" t="s">
        <v>229</v>
      </c>
      <c r="P914" s="101">
        <v>45</v>
      </c>
      <c r="Q914" s="132" t="s">
        <v>15</v>
      </c>
      <c r="R914" s="131" t="s">
        <v>748</v>
      </c>
      <c r="S914" s="91"/>
    </row>
    <row r="915" spans="1:19" s="104" customFormat="1" ht="12.75" customHeight="1" x14ac:dyDescent="0.25">
      <c r="A915" s="121" t="s">
        <v>12</v>
      </c>
      <c r="B915" s="92" t="str">
        <f>IF(E915="","",VLOOKUP(E915,[1]PROJECTES!$C$14:$G$5000,2,FALSE))</f>
        <v>SITEL</v>
      </c>
      <c r="C915" s="121" t="s">
        <v>74</v>
      </c>
      <c r="D915" s="93" t="str">
        <f>IF(E915="","",VLOOKUP(E915,[1]PROJECTES!$C$14:$G$5000,5,FALSE))</f>
        <v>SOPORT DEPARTAMENT COMERCIAL</v>
      </c>
      <c r="E915" s="117" t="s">
        <v>343</v>
      </c>
      <c r="F915" s="95"/>
      <c r="G915" s="96" t="str">
        <f>IF(E915="","",VLOOKUP(E915,[1]PROJECTES!$C$14:$G$5000,4,FALSE))</f>
        <v>OB</v>
      </c>
      <c r="H915" s="118" t="s">
        <v>12</v>
      </c>
      <c r="I915" s="97" t="str">
        <f>IF(H915="","",VLOOKUP(H915,BD!B$2:C$16,2,FALSE))</f>
        <v>E</v>
      </c>
      <c r="J915" s="98">
        <v>43507</v>
      </c>
      <c r="K915" s="135">
        <f t="shared" si="30"/>
        <v>7</v>
      </c>
      <c r="L915" s="99">
        <f t="shared" ca="1" si="31"/>
        <v>210</v>
      </c>
      <c r="M915" s="93">
        <f>IF(E915="","",VLOOKUP(E915,[1]PROJECTES!$C$14:$Z$5000,21,FALSE))</f>
        <v>43830</v>
      </c>
      <c r="N915" s="100">
        <v>0</v>
      </c>
      <c r="O915" s="72" t="s">
        <v>229</v>
      </c>
      <c r="P915" s="101">
        <v>15</v>
      </c>
      <c r="Q915" s="132" t="s">
        <v>37</v>
      </c>
      <c r="R915" s="131" t="s">
        <v>764</v>
      </c>
      <c r="S915" s="91"/>
    </row>
    <row r="916" spans="1:19" s="104" customFormat="1" ht="12.75" customHeight="1" x14ac:dyDescent="0.25">
      <c r="A916" s="121" t="s">
        <v>12</v>
      </c>
      <c r="B916" s="92" t="str">
        <f>IF(E916="","",VLOOKUP(E916,[1]PROJECTES!$C$14:$G$5000,2,FALSE))</f>
        <v>SITEL</v>
      </c>
      <c r="C916" s="121" t="s">
        <v>181</v>
      </c>
      <c r="D916" s="93" t="str">
        <f>IF(E916="","",VLOOKUP(E916,[1]PROJECTES!$C$14:$G$5000,5,FALSE))</f>
        <v>INFRAESTRUCTURA</v>
      </c>
      <c r="E916" s="117" t="s">
        <v>317</v>
      </c>
      <c r="F916" s="95"/>
      <c r="G916" s="96" t="str">
        <f>IF(E916="","",VLOOKUP(E916,[1]PROJECTES!$C$14:$G$5000,4,FALSE))</f>
        <v>OB</v>
      </c>
      <c r="H916" s="118" t="s">
        <v>12</v>
      </c>
      <c r="I916" s="97" t="str">
        <f>IF(H916="","",VLOOKUP(H916,BD!B$2:C$16,2,FALSE))</f>
        <v>E</v>
      </c>
      <c r="J916" s="98">
        <v>43507</v>
      </c>
      <c r="K916" s="135">
        <f t="shared" si="30"/>
        <v>7</v>
      </c>
      <c r="L916" s="99">
        <f t="shared" ca="1" si="31"/>
        <v>210</v>
      </c>
      <c r="M916" s="93">
        <f>IF(E916="","",VLOOKUP(E916,[1]PROJECTES!$C$14:$Z$5000,21,FALSE))</f>
        <v>43830</v>
      </c>
      <c r="N916" s="100">
        <v>0</v>
      </c>
      <c r="O916" s="72" t="s">
        <v>229</v>
      </c>
      <c r="P916" s="101">
        <v>30</v>
      </c>
      <c r="Q916" s="132" t="s">
        <v>7</v>
      </c>
      <c r="R916" s="131" t="s">
        <v>674</v>
      </c>
      <c r="S916" s="91"/>
    </row>
    <row r="917" spans="1:19" s="104" customFormat="1" ht="12.75" customHeight="1" x14ac:dyDescent="0.25">
      <c r="A917" s="121" t="s">
        <v>12</v>
      </c>
      <c r="B917" s="92" t="str">
        <f>IF(E917="","",VLOOKUP(E917,[1]PROJECTES!$C$14:$G$5000,2,FALSE))</f>
        <v>SITEL</v>
      </c>
      <c r="C917" s="121" t="s">
        <v>181</v>
      </c>
      <c r="D917" s="93" t="str">
        <f>IF(E917="","",VLOOKUP(E917,[1]PROJECTES!$C$14:$G$5000,5,FALSE))</f>
        <v>Manteniment correctiu SW TEDIS.Net IEC104Service v1.47</v>
      </c>
      <c r="E917" s="117" t="s">
        <v>750</v>
      </c>
      <c r="F917" s="95"/>
      <c r="G917" s="96" t="str">
        <f>IF(E917="","",VLOOKUP(E917,[1]PROJECTES!$C$14:$G$5000,4,FALSE))</f>
        <v>OB</v>
      </c>
      <c r="H917" s="118" t="s">
        <v>12</v>
      </c>
      <c r="I917" s="97" t="str">
        <f>IF(H917="","",VLOOKUP(H917,BD!B$2:C$16,2,FALSE))</f>
        <v>E</v>
      </c>
      <c r="J917" s="98">
        <v>43507</v>
      </c>
      <c r="K917" s="135">
        <f t="shared" si="30"/>
        <v>7</v>
      </c>
      <c r="L917" s="99">
        <f t="shared" ca="1" si="31"/>
        <v>210</v>
      </c>
      <c r="M917" s="93">
        <f>IF(E917="","",VLOOKUP(E917,[1]PROJECTES!$C$14:$Z$5000,21,FALSE))</f>
        <v>43830</v>
      </c>
      <c r="N917" s="100">
        <v>0</v>
      </c>
      <c r="O917" s="72" t="s">
        <v>229</v>
      </c>
      <c r="P917" s="101">
        <v>45</v>
      </c>
      <c r="Q917" s="132" t="s">
        <v>43</v>
      </c>
      <c r="R917" s="131" t="s">
        <v>765</v>
      </c>
      <c r="S917" s="91"/>
    </row>
    <row r="918" spans="1:19" s="104" customFormat="1" ht="12.75" customHeight="1" x14ac:dyDescent="0.25">
      <c r="A918" s="121" t="s">
        <v>12</v>
      </c>
      <c r="B918" s="92" t="str">
        <f>IF(E918="","",VLOOKUP(E918,[1]PROJECTES!$C$14:$G$5000,2,FALSE))</f>
        <v>AGRENE</v>
      </c>
      <c r="C918" s="121" t="s">
        <v>14</v>
      </c>
      <c r="D918" s="93" t="str">
        <f>IF(E918="","",VLOOKUP(E918,[1]PROJECTES!$C$14:$G$5000,5,FALSE))</f>
        <v>CC SCADA TEDIS.Net AGRIENERGIA v1.0</v>
      </c>
      <c r="E918" s="117">
        <v>4935</v>
      </c>
      <c r="F918" s="95"/>
      <c r="G918" s="96" t="str">
        <f>IF(E918="","",VLOOKUP(E918,[1]PROJECTES!$C$14:$G$5000,4,FALSE))</f>
        <v>OB</v>
      </c>
      <c r="H918" s="118" t="s">
        <v>12</v>
      </c>
      <c r="I918" s="97" t="str">
        <f>IF(H918="","",VLOOKUP(H918,BD!B$2:C$16,2,FALSE))</f>
        <v>E</v>
      </c>
      <c r="J918" s="98">
        <v>43507</v>
      </c>
      <c r="K918" s="135">
        <f t="shared" si="30"/>
        <v>7</v>
      </c>
      <c r="L918" s="99">
        <f t="shared" ca="1" si="31"/>
        <v>-186</v>
      </c>
      <c r="M918" s="93">
        <f>IF(E918="","",VLOOKUP(E918,[1]PROJECTES!$C$14:$Z$5000,21,FALSE))</f>
        <v>43434</v>
      </c>
      <c r="N918" s="100">
        <v>0</v>
      </c>
      <c r="O918" s="72" t="s">
        <v>229</v>
      </c>
      <c r="P918" s="101">
        <v>5</v>
      </c>
      <c r="Q918" s="132" t="s">
        <v>59</v>
      </c>
      <c r="R918" s="131" t="s">
        <v>768</v>
      </c>
      <c r="S918" s="91"/>
    </row>
    <row r="919" spans="1:19" s="104" customFormat="1" ht="12.75" customHeight="1" x14ac:dyDescent="0.25">
      <c r="A919" s="121" t="s">
        <v>12</v>
      </c>
      <c r="B919" s="92" t="str">
        <f>IF(E919="","",VLOOKUP(E919,[1]PROJECTES!$C$14:$G$5000,2,FALSE))</f>
        <v>ELEBER</v>
      </c>
      <c r="C919" s="121" t="s">
        <v>74</v>
      </c>
      <c r="D919" s="93" t="str">
        <f>IF(E919="","",VLOOKUP(E919,[1]PROJECTES!$C$14:$G$5000,5,FALSE))</f>
        <v>MANTENIMENT SCADA BERMEJALES 01/07/2.018 - 30/06/2.019</v>
      </c>
      <c r="E919" s="117">
        <v>4803</v>
      </c>
      <c r="F919" s="95"/>
      <c r="G919" s="96" t="str">
        <f>IF(E919="","",VLOOKUP(E919,[1]PROJECTES!$C$14:$G$5000,4,FALSE))</f>
        <v>OB</v>
      </c>
      <c r="H919" s="118" t="s">
        <v>12</v>
      </c>
      <c r="I919" s="97" t="str">
        <f>IF(H919="","",VLOOKUP(H919,BD!B$2:C$16,2,FALSE))</f>
        <v>E</v>
      </c>
      <c r="J919" s="98">
        <v>43507</v>
      </c>
      <c r="K919" s="135">
        <f t="shared" si="30"/>
        <v>7</v>
      </c>
      <c r="L919" s="99">
        <f t="shared" ca="1" si="31"/>
        <v>26</v>
      </c>
      <c r="M919" s="93">
        <f>IF(E919="","",VLOOKUP(E919,[1]PROJECTES!$C$14:$Z$5000,21,FALSE))</f>
        <v>43646</v>
      </c>
      <c r="N919" s="100">
        <v>0</v>
      </c>
      <c r="O919" s="72" t="s">
        <v>229</v>
      </c>
      <c r="P919" s="101">
        <v>15</v>
      </c>
      <c r="Q919" s="132" t="s">
        <v>336</v>
      </c>
      <c r="R919" s="131" t="s">
        <v>766</v>
      </c>
      <c r="S919" s="91"/>
    </row>
    <row r="920" spans="1:19" s="104" customFormat="1" ht="12.75" customHeight="1" x14ac:dyDescent="0.25">
      <c r="A920" s="121" t="s">
        <v>12</v>
      </c>
      <c r="B920" s="92" t="str">
        <f>IF(E920="","",VLOOKUP(E920,[1]PROJECTES!$C$14:$G$5000,2,FALSE))</f>
        <v>ELEBER</v>
      </c>
      <c r="C920" s="121" t="s">
        <v>135</v>
      </c>
      <c r="D920" s="93" t="str">
        <f>IF(E920="","",VLOOKUP(E920,[1]PROJECTES!$C$14:$G$5000,5,FALSE))</f>
        <v>MANTENIMENT SCADA BERMEJALES 01/07/2.018 - 30/06/2.019</v>
      </c>
      <c r="E920" s="117">
        <v>4803</v>
      </c>
      <c r="F920" s="95"/>
      <c r="G920" s="96" t="str">
        <f>IF(E920="","",VLOOKUP(E920,[1]PROJECTES!$C$14:$G$5000,4,FALSE))</f>
        <v>OB</v>
      </c>
      <c r="H920" s="118" t="s">
        <v>12</v>
      </c>
      <c r="I920" s="97" t="str">
        <f>IF(H920="","",VLOOKUP(H920,BD!B$2:C$16,2,FALSE))</f>
        <v>E</v>
      </c>
      <c r="J920" s="98">
        <v>43507</v>
      </c>
      <c r="K920" s="135">
        <f t="shared" si="30"/>
        <v>7</v>
      </c>
      <c r="L920" s="99">
        <f t="shared" ca="1" si="31"/>
        <v>26</v>
      </c>
      <c r="M920" s="93">
        <f>IF(E920="","",VLOOKUP(E920,[1]PROJECTES!$C$14:$Z$5000,21,FALSE))</f>
        <v>43646</v>
      </c>
      <c r="N920" s="100">
        <v>0</v>
      </c>
      <c r="O920" s="72" t="s">
        <v>229</v>
      </c>
      <c r="P920" s="101">
        <v>15</v>
      </c>
      <c r="Q920" s="132" t="s">
        <v>336</v>
      </c>
      <c r="R920" s="131" t="s">
        <v>767</v>
      </c>
      <c r="S920" s="91"/>
    </row>
    <row r="921" spans="1:19" s="104" customFormat="1" ht="12.75" customHeight="1" x14ac:dyDescent="0.25">
      <c r="A921" s="121" t="s">
        <v>12</v>
      </c>
      <c r="B921" s="92" t="str">
        <f>IF(E921="","",VLOOKUP(E921,[1]PROJECTES!$C$14:$G$5000,2,FALSE))</f>
        <v>ORMAZA</v>
      </c>
      <c r="C921" s="121" t="s">
        <v>94</v>
      </c>
      <c r="D921" s="93" t="str">
        <f>IF(E921="","",VLOOKUP(E921,[1]PROJECTES!$C$14:$G$5000,5,FALSE))</f>
        <v>CC SCADA TEDIS.Net CREVILLENTE v1.0</v>
      </c>
      <c r="E921" s="117">
        <v>4674</v>
      </c>
      <c r="F921" s="95"/>
      <c r="G921" s="96" t="str">
        <f>IF(E921="","",VLOOKUP(E921,[1]PROJECTES!$C$14:$G$5000,4,FALSE))</f>
        <v>TA</v>
      </c>
      <c r="H921" s="118" t="s">
        <v>12</v>
      </c>
      <c r="I921" s="97" t="str">
        <f>IF(H921="","",VLOOKUP(H921,BD!B$2:C$16,2,FALSE))</f>
        <v>E</v>
      </c>
      <c r="J921" s="98">
        <v>43507</v>
      </c>
      <c r="K921" s="135">
        <f t="shared" si="30"/>
        <v>7</v>
      </c>
      <c r="L921" s="99" t="str">
        <f t="shared" ca="1" si="31"/>
        <v>-</v>
      </c>
      <c r="M921" s="93">
        <f>IF(E921="","",VLOOKUP(E921,[1]PROJECTES!$C$14:$Z$5000,21,FALSE))</f>
        <v>43507</v>
      </c>
      <c r="N921" s="100">
        <v>0</v>
      </c>
      <c r="O921" s="72" t="s">
        <v>229</v>
      </c>
      <c r="P921" s="101">
        <v>10</v>
      </c>
      <c r="Q921" s="132" t="s">
        <v>59</v>
      </c>
      <c r="R921" s="131" t="s">
        <v>768</v>
      </c>
      <c r="S921" s="91"/>
    </row>
    <row r="922" spans="1:19" s="104" customFormat="1" ht="12.75" customHeight="1" x14ac:dyDescent="0.25">
      <c r="A922" s="121" t="s">
        <v>21</v>
      </c>
      <c r="B922" s="92" t="str">
        <f>IF(E922="","",VLOOKUP(E922,[1]PROJECTES!$C$14:$G$5000,2,FALSE))</f>
        <v>ELEBER</v>
      </c>
      <c r="C922" s="121" t="s">
        <v>74</v>
      </c>
      <c r="D922" s="93" t="str">
        <f>IF(E922="","",VLOOKUP(E922,[1]PROJECTES!$C$14:$G$5000,5,FALSE))</f>
        <v>Reparacio RTU CRINOR n/s 2755-2008</v>
      </c>
      <c r="E922" s="117">
        <v>5146</v>
      </c>
      <c r="F922" s="95"/>
      <c r="G922" s="96" t="str">
        <f>IF(E922="","",VLOOKUP(E922,[1]PROJECTES!$C$14:$G$5000,4,FALSE))</f>
        <v>TA</v>
      </c>
      <c r="H922" s="118" t="s">
        <v>21</v>
      </c>
      <c r="I922" s="97" t="str">
        <f>IF(H922="","",VLOOKUP(H922,BD!B$2:C$16,2,FALSE))</f>
        <v>P</v>
      </c>
      <c r="J922" s="98">
        <v>43507</v>
      </c>
      <c r="K922" s="135">
        <f t="shared" si="30"/>
        <v>7</v>
      </c>
      <c r="L922" s="99" t="str">
        <f t="shared" ca="1" si="31"/>
        <v>-</v>
      </c>
      <c r="M922" s="93">
        <f>IF(E922="","",VLOOKUP(E922,[1]PROJECTES!$C$14:$Z$5000,21,FALSE))</f>
        <v>43524</v>
      </c>
      <c r="N922" s="100">
        <v>0</v>
      </c>
      <c r="O922" s="72" t="s">
        <v>229</v>
      </c>
      <c r="P922" s="101">
        <v>10</v>
      </c>
      <c r="Q922" s="132" t="s">
        <v>57</v>
      </c>
      <c r="R922" s="102" t="s">
        <v>769</v>
      </c>
      <c r="S922" s="91"/>
    </row>
    <row r="923" spans="1:19" s="104" customFormat="1" ht="12.75" customHeight="1" x14ac:dyDescent="0.25">
      <c r="A923" s="121" t="s">
        <v>44</v>
      </c>
      <c r="B923" s="92" t="str">
        <f>IF(E923="","",VLOOKUP(E923,[1]PROJECTES!$C$14:$G$5000,2,FALSE))</f>
        <v>SOELTU</v>
      </c>
      <c r="C923" s="121" t="s">
        <v>179</v>
      </c>
      <c r="D923" s="93" t="str">
        <f>IF(E923="","",VLOOKUP(E923,[1]PROJECTES!$C$14:$G$5000,5,FALSE))</f>
        <v>Inst. y PEM SW CSSat SETA v12.0</v>
      </c>
      <c r="E923" s="117">
        <v>5148</v>
      </c>
      <c r="F923" s="95"/>
      <c r="G923" s="96" t="str">
        <f>IF(E923="","",VLOOKUP(E923,[1]PROJECTES!$C$14:$G$5000,4,FALSE))</f>
        <v>TA</v>
      </c>
      <c r="H923" s="118" t="s">
        <v>44</v>
      </c>
      <c r="I923" s="97" t="str">
        <f>IF(H923="","",VLOOKUP(H923,BD!B$2:C$16,2,FALSE))</f>
        <v>E</v>
      </c>
      <c r="J923" s="98">
        <v>43507</v>
      </c>
      <c r="K923" s="135">
        <f t="shared" si="30"/>
        <v>7</v>
      </c>
      <c r="L923" s="99" t="str">
        <f t="shared" ca="1" si="31"/>
        <v>-</v>
      </c>
      <c r="M923" s="93">
        <f>IF(E923="","",VLOOKUP(E923,[1]PROJECTES!$C$14:$Z$5000,21,FALSE))</f>
        <v>43524</v>
      </c>
      <c r="N923" s="100">
        <v>3</v>
      </c>
      <c r="O923" s="72" t="s">
        <v>229</v>
      </c>
      <c r="P923" s="101">
        <v>0</v>
      </c>
      <c r="Q923" s="132" t="s">
        <v>40</v>
      </c>
      <c r="R923" s="131" t="s">
        <v>854</v>
      </c>
      <c r="S923" s="91"/>
    </row>
    <row r="924" spans="1:19" s="104" customFormat="1" ht="12.75" customHeight="1" x14ac:dyDescent="0.25">
      <c r="A924" s="121" t="s">
        <v>44</v>
      </c>
      <c r="B924" s="92" t="str">
        <f>IF(E924="","",VLOOKUP(E924,[1]PROJECTES!$C$14:$G$5000,2,FALSE))</f>
        <v>INPPOZ</v>
      </c>
      <c r="C924" s="121" t="s">
        <v>149</v>
      </c>
      <c r="D924" s="93" t="str">
        <f>IF(E924="","",VLOOKUP(E924,[1]PROJECTES!$C$14:$G$5000,5,FALSE))</f>
        <v>CC SCADA TEDIS.Net PECUARIAS v2.1</v>
      </c>
      <c r="E924" s="117">
        <v>4976</v>
      </c>
      <c r="F924" s="95"/>
      <c r="G924" s="96" t="str">
        <f>IF(E924="","",VLOOKUP(E924,[1]PROJECTES!$C$14:$G$5000,4,FALSE))</f>
        <v>TA</v>
      </c>
      <c r="H924" s="118" t="s">
        <v>44</v>
      </c>
      <c r="I924" s="97" t="str">
        <f>IF(H924="","",VLOOKUP(H924,BD!B$2:C$16,2,FALSE))</f>
        <v>E</v>
      </c>
      <c r="J924" s="98">
        <v>43507</v>
      </c>
      <c r="K924" s="135">
        <f t="shared" si="30"/>
        <v>7</v>
      </c>
      <c r="L924" s="99" t="str">
        <f t="shared" ca="1" si="31"/>
        <v>-</v>
      </c>
      <c r="M924" s="93">
        <f>IF(E924="","",VLOOKUP(E924,[1]PROJECTES!$C$14:$Z$5000,21,FALSE))</f>
        <v>43518</v>
      </c>
      <c r="N924" s="100">
        <v>4</v>
      </c>
      <c r="O924" s="72" t="s">
        <v>229</v>
      </c>
      <c r="P924" s="101">
        <v>0</v>
      </c>
      <c r="Q924" s="132" t="s">
        <v>59</v>
      </c>
      <c r="R924" s="131" t="s">
        <v>869</v>
      </c>
      <c r="S924" s="91"/>
    </row>
    <row r="925" spans="1:19" s="104" customFormat="1" ht="12.75" customHeight="1" x14ac:dyDescent="0.25">
      <c r="A925" s="121" t="s">
        <v>44</v>
      </c>
      <c r="B925" s="92" t="str">
        <f>IF(E925="","",VLOOKUP(E925,[1]PROJECTES!$C$14:$G$5000,2,FALSE))</f>
        <v>SITEL</v>
      </c>
      <c r="C925" s="121"/>
      <c r="D925" s="93" t="str">
        <f>IF(E925="","",VLOOKUP(E925,[1]PROJECTES!$C$14:$G$5000,5,FALSE))</f>
        <v>PENDENT D'ASSIGNAR</v>
      </c>
      <c r="E925" s="117" t="s">
        <v>278</v>
      </c>
      <c r="F925" s="95"/>
      <c r="G925" s="96" t="str">
        <f>IF(E925="","",VLOOKUP(E925,[1]PROJECTES!$C$14:$G$5000,4,FALSE))</f>
        <v>OB</v>
      </c>
      <c r="H925" s="118" t="s">
        <v>44</v>
      </c>
      <c r="I925" s="97" t="str">
        <f>IF(H925="","",VLOOKUP(H925,BD!B$2:C$16,2,FALSE))</f>
        <v>E</v>
      </c>
      <c r="J925" s="98">
        <v>43507</v>
      </c>
      <c r="K925" s="135">
        <f t="shared" si="30"/>
        <v>7</v>
      </c>
      <c r="L925" s="99">
        <f t="shared" ca="1" si="31"/>
        <v>210</v>
      </c>
      <c r="M925" s="93">
        <f>IF(E925="","",VLOOKUP(E925,[1]PROJECTES!$C$14:$Z$5000,21,FALSE))</f>
        <v>43830</v>
      </c>
      <c r="N925" s="100"/>
      <c r="O925" s="72" t="s">
        <v>229</v>
      </c>
      <c r="P925" s="101"/>
      <c r="Q925" s="132"/>
      <c r="R925" s="131"/>
      <c r="S925" s="91"/>
    </row>
    <row r="926" spans="1:19" s="104" customFormat="1" ht="12.75" customHeight="1" x14ac:dyDescent="0.25">
      <c r="A926" s="121" t="s">
        <v>44</v>
      </c>
      <c r="B926" s="92" t="str">
        <f>IF(E926="","",VLOOKUP(E926,[1]PROJECTES!$C$14:$G$5000,2,FALSE))</f>
        <v>SITEL</v>
      </c>
      <c r="C926" s="121"/>
      <c r="D926" s="93" t="str">
        <f>IF(E926="","",VLOOKUP(E926,[1]PROJECTES!$C$14:$G$5000,5,FALSE))</f>
        <v>PENDENT D'ASSIGNAR</v>
      </c>
      <c r="E926" s="117" t="s">
        <v>278</v>
      </c>
      <c r="F926" s="95"/>
      <c r="G926" s="96" t="str">
        <f>IF(E926="","",VLOOKUP(E926,[1]PROJECTES!$C$14:$G$5000,4,FALSE))</f>
        <v>OB</v>
      </c>
      <c r="H926" s="118" t="s">
        <v>44</v>
      </c>
      <c r="I926" s="97" t="str">
        <f>IF(H926="","",VLOOKUP(H926,BD!B$2:C$16,2,FALSE))</f>
        <v>E</v>
      </c>
      <c r="J926" s="98">
        <v>43507</v>
      </c>
      <c r="K926" s="135">
        <f t="shared" si="30"/>
        <v>7</v>
      </c>
      <c r="L926" s="99">
        <f t="shared" ca="1" si="31"/>
        <v>210</v>
      </c>
      <c r="M926" s="93">
        <f>IF(E926="","",VLOOKUP(E926,[1]PROJECTES!$C$14:$Z$5000,21,FALSE))</f>
        <v>43830</v>
      </c>
      <c r="N926" s="100"/>
      <c r="O926" s="72" t="s">
        <v>229</v>
      </c>
      <c r="P926" s="101"/>
      <c r="Q926" s="132"/>
      <c r="R926" s="131"/>
      <c r="S926" s="91"/>
    </row>
    <row r="927" spans="1:19" s="104" customFormat="1" ht="12.75" customHeight="1" x14ac:dyDescent="0.25">
      <c r="A927" s="121" t="s">
        <v>44</v>
      </c>
      <c r="B927" s="92" t="str">
        <f>IF(E927="","",VLOOKUP(E927,[1]PROJECTES!$C$14:$G$5000,2,FALSE))</f>
        <v>SITEL</v>
      </c>
      <c r="C927" s="121"/>
      <c r="D927" s="93" t="str">
        <f>IF(E927="","",VLOOKUP(E927,[1]PROJECTES!$C$14:$G$5000,5,FALSE))</f>
        <v>PENDENT D'ASSIGNAR</v>
      </c>
      <c r="E927" s="117" t="s">
        <v>278</v>
      </c>
      <c r="F927" s="95"/>
      <c r="G927" s="96" t="str">
        <f>IF(E927="","",VLOOKUP(E927,[1]PROJECTES!$C$14:$G$5000,4,FALSE))</f>
        <v>OB</v>
      </c>
      <c r="H927" s="118" t="s">
        <v>44</v>
      </c>
      <c r="I927" s="97" t="str">
        <f>IF(H927="","",VLOOKUP(H927,BD!B$2:C$16,2,FALSE))</f>
        <v>E</v>
      </c>
      <c r="J927" s="98">
        <v>43507</v>
      </c>
      <c r="K927" s="135">
        <f t="shared" si="30"/>
        <v>7</v>
      </c>
      <c r="L927" s="99">
        <f t="shared" ca="1" si="31"/>
        <v>210</v>
      </c>
      <c r="M927" s="93">
        <f>IF(E927="","",VLOOKUP(E927,[1]PROJECTES!$C$14:$Z$5000,21,FALSE))</f>
        <v>43830</v>
      </c>
      <c r="N927" s="100"/>
      <c r="O927" s="72" t="s">
        <v>229</v>
      </c>
      <c r="P927" s="101"/>
      <c r="Q927" s="132"/>
      <c r="R927" s="131"/>
      <c r="S927" s="91"/>
    </row>
    <row r="928" spans="1:19" s="104" customFormat="1" ht="12.75" customHeight="1" x14ac:dyDescent="0.25">
      <c r="A928" s="121" t="s">
        <v>21</v>
      </c>
      <c r="B928" s="92" t="str">
        <f>IF(E928="","",VLOOKUP(E928,[1]PROJECTES!$C$14:$G$5000,2,FALSE))</f>
        <v>SITEL</v>
      </c>
      <c r="C928" s="121" t="s">
        <v>337</v>
      </c>
      <c r="D928" s="93" t="str">
        <f>IF(E928="","",VLOOKUP(E928,[1]PROJECTES!$C$14:$G$5000,5,FALSE))</f>
        <v>TD ESCLAVO COG. BIOGAS v1.0</v>
      </c>
      <c r="E928" s="117">
        <v>5048</v>
      </c>
      <c r="F928" s="95"/>
      <c r="G928" s="96" t="str">
        <f>IF(E928="","",VLOOKUP(E928,[1]PROJECTES!$C$14:$G$5000,4,FALSE))</f>
        <v>OB</v>
      </c>
      <c r="H928" s="118" t="s">
        <v>595</v>
      </c>
      <c r="I928" s="97" t="str">
        <f>IF(H928="","",VLOOKUP(H928,BD!B$2:C$16,2,FALSE))</f>
        <v>E</v>
      </c>
      <c r="J928" s="98">
        <v>43507</v>
      </c>
      <c r="K928" s="135">
        <f t="shared" si="30"/>
        <v>7</v>
      </c>
      <c r="L928" s="99">
        <f t="shared" ca="1" si="31"/>
        <v>-124</v>
      </c>
      <c r="M928" s="93">
        <f>IF(E928="","",VLOOKUP(E928,[1]PROJECTES!$C$14:$Z$5000,21,FALSE))</f>
        <v>43496</v>
      </c>
      <c r="N928" s="100">
        <v>3</v>
      </c>
      <c r="O928" s="72" t="s">
        <v>229</v>
      </c>
      <c r="P928" s="101">
        <v>0</v>
      </c>
      <c r="Q928" s="132" t="s">
        <v>51</v>
      </c>
      <c r="R928" s="131" t="s">
        <v>365</v>
      </c>
      <c r="S928" s="91"/>
    </row>
    <row r="929" spans="1:19" s="104" customFormat="1" ht="12.75" customHeight="1" x14ac:dyDescent="0.25">
      <c r="A929" s="121" t="s">
        <v>12</v>
      </c>
      <c r="B929" s="92" t="str">
        <f>IF(E929="","",VLOOKUP(E929,[1]PROJECTES!$C$14:$G$5000,2,FALSE))</f>
        <v>EYPESA</v>
      </c>
      <c r="C929" s="121" t="s">
        <v>106</v>
      </c>
      <c r="D929" s="93" t="str">
        <f>IF(E929="","",VLOOKUP(E929,[1]PROJECTES!$C$14:$G$5000,5,FALSE))</f>
        <v>SITEL Ref.SUPORT TEC. PROJ. INVADE-2019</v>
      </c>
      <c r="E929" s="117">
        <v>5204</v>
      </c>
      <c r="F929" s="95"/>
      <c r="G929" s="96" t="str">
        <f>IF(E929="","",VLOOKUP(E929,[1]PROJECTES!$C$14:$G$5000,4,FALSE))</f>
        <v>OB</v>
      </c>
      <c r="H929" s="118" t="s">
        <v>17</v>
      </c>
      <c r="I929" s="97" t="str">
        <f>IF(H929="","",VLOOKUP(H929,BD!B$2:C$16,2,FALSE))</f>
        <v>E</v>
      </c>
      <c r="J929" s="98">
        <v>43595</v>
      </c>
      <c r="K929" s="135">
        <f t="shared" si="30"/>
        <v>19</v>
      </c>
      <c r="L929" s="99">
        <f t="shared" ca="1" si="31"/>
        <v>-35</v>
      </c>
      <c r="M929" s="93">
        <f>IF(E929="","",VLOOKUP(E929,[1]PROJECTES!$C$14:$Z$5000,21,FALSE))</f>
        <v>43585</v>
      </c>
      <c r="N929" s="100"/>
      <c r="O929" s="72" t="s">
        <v>229</v>
      </c>
      <c r="P929" s="101">
        <v>15</v>
      </c>
      <c r="Q929" s="132" t="s">
        <v>32</v>
      </c>
      <c r="R929" s="168" t="s">
        <v>1884</v>
      </c>
      <c r="S929" s="91"/>
    </row>
    <row r="930" spans="1:19" s="104" customFormat="1" ht="12.75" customHeight="1" x14ac:dyDescent="0.25">
      <c r="A930" s="121" t="s">
        <v>12</v>
      </c>
      <c r="B930" s="92" t="str">
        <f>IF(E930="","",VLOOKUP(E930,[1]PROJECTES!$C$14:$G$5000,2,FALSE))</f>
        <v>ORMAZA</v>
      </c>
      <c r="C930" s="4" t="s">
        <v>267</v>
      </c>
      <c r="D930" s="93" t="str">
        <f>IF(E930="","",VLOOKUP(E930,[1]PROJECTES!$C$14:$G$5000,5,FALSE))</f>
        <v>CC SCADA TEDIS.Net FB MEXICO v1.0</v>
      </c>
      <c r="E930" s="117">
        <v>3871</v>
      </c>
      <c r="F930" s="95"/>
      <c r="G930" s="96" t="str">
        <f>IF(E930="","",VLOOKUP(E930,[1]PROJECTES!$C$14:$G$5000,4,FALSE))</f>
        <v>TA</v>
      </c>
      <c r="H930" s="118" t="s">
        <v>17</v>
      </c>
      <c r="I930" s="97" t="str">
        <f>IF(H930="","",VLOOKUP(H930,BD!B$2:C$16,2,FALSE))</f>
        <v>E</v>
      </c>
      <c r="J930" s="98">
        <v>43476</v>
      </c>
      <c r="K930" s="135">
        <f t="shared" si="30"/>
        <v>2</v>
      </c>
      <c r="L930" s="99" t="str">
        <f t="shared" ca="1" si="31"/>
        <v>-</v>
      </c>
      <c r="M930" s="93">
        <f>IF(E930="","",VLOOKUP(E930,[1]PROJECTES!$C$14:$Z$5000,21,FALSE))</f>
        <v>42737</v>
      </c>
      <c r="N930" s="100">
        <v>0</v>
      </c>
      <c r="O930" s="72" t="s">
        <v>229</v>
      </c>
      <c r="P930" s="101">
        <v>15</v>
      </c>
      <c r="Q930" s="132" t="s">
        <v>19</v>
      </c>
      <c r="R930" s="131" t="s">
        <v>299</v>
      </c>
      <c r="S930" s="91"/>
    </row>
    <row r="931" spans="1:19" s="104" customFormat="1" ht="12.75" customHeight="1" x14ac:dyDescent="0.25">
      <c r="A931" s="121" t="s">
        <v>12</v>
      </c>
      <c r="B931" s="92" t="str">
        <f>IF(E931="","",VLOOKUP(E931,[1]PROJECTES!$C$14:$G$5000,2,FALSE))</f>
        <v>INVAEX</v>
      </c>
      <c r="C931" s="121" t="s">
        <v>108</v>
      </c>
      <c r="D931" s="93" t="str">
        <f>IF(E931="","",VLOOKUP(E931,[1]PROJECTES!$C$14:$G$5000,5,FALSE))</f>
        <v>CC SCADA TEDIS.Net F.GONZALEZ v3.0 (Invaex)</v>
      </c>
      <c r="E931" s="117">
        <v>4844</v>
      </c>
      <c r="F931" s="95"/>
      <c r="G931" s="96" t="str">
        <f>IF(E931="","",VLOOKUP(E931,[1]PROJECTES!$C$14:$G$5000,4,FALSE))</f>
        <v>TA</v>
      </c>
      <c r="H931" s="118" t="s">
        <v>17</v>
      </c>
      <c r="I931" s="97" t="str">
        <f>IF(H931="","",VLOOKUP(H931,BD!B$2:C$16,2,FALSE))</f>
        <v>E</v>
      </c>
      <c r="J931" s="98">
        <v>43472</v>
      </c>
      <c r="K931" s="135">
        <f t="shared" si="30"/>
        <v>2</v>
      </c>
      <c r="L931" s="99" t="str">
        <f t="shared" ca="1" si="31"/>
        <v>-</v>
      </c>
      <c r="M931" s="93">
        <f>IF(E931="","",VLOOKUP(E931,[1]PROJECTES!$C$14:$Z$5000,21,FALSE))</f>
        <v>43312</v>
      </c>
      <c r="N931" s="100">
        <v>0</v>
      </c>
      <c r="O931" s="72" t="s">
        <v>229</v>
      </c>
      <c r="P931" s="101">
        <v>15</v>
      </c>
      <c r="Q931" s="132" t="s">
        <v>19</v>
      </c>
      <c r="R931" s="131" t="s">
        <v>299</v>
      </c>
      <c r="S931" s="91"/>
    </row>
    <row r="932" spans="1:19" s="104" customFormat="1" ht="12.75" customHeight="1" x14ac:dyDescent="0.25">
      <c r="A932" s="121" t="s">
        <v>17</v>
      </c>
      <c r="B932" s="92" t="str">
        <f>IF(E932="","",VLOOKUP(E932,[1]PROJECTES!$C$14:$G$5000,2,FALSE))</f>
        <v>SITEL</v>
      </c>
      <c r="C932" s="121" t="s">
        <v>111</v>
      </c>
      <c r="D932" s="93" t="str">
        <f>IF(E932="","",VLOOKUP(E932,[1]PROJECTES!$C$14:$G$5000,5,FALSE))</f>
        <v>PENDENT D'ASSIGNAR</v>
      </c>
      <c r="E932" s="117" t="s">
        <v>396</v>
      </c>
      <c r="F932" s="95"/>
      <c r="G932" s="96" t="str">
        <f>IF(E932="","",VLOOKUP(E932,[1]PROJECTES!$C$14:$G$5000,4,FALSE))</f>
        <v>OB</v>
      </c>
      <c r="H932" s="118" t="s">
        <v>17</v>
      </c>
      <c r="I932" s="97" t="str">
        <f>IF(H932="","",VLOOKUP(H932,BD!B$2:C$16,2,FALSE))</f>
        <v>E</v>
      </c>
      <c r="J932" s="98">
        <v>43486</v>
      </c>
      <c r="K932" s="135">
        <f t="shared" si="30"/>
        <v>4</v>
      </c>
      <c r="L932" s="99">
        <f t="shared" ca="1" si="31"/>
        <v>210</v>
      </c>
      <c r="M932" s="93">
        <f>IF(E932="","",VLOOKUP(E932,[1]PROJECTES!$C$14:$Z$5000,21,FALSE))</f>
        <v>43830</v>
      </c>
      <c r="N932" s="100">
        <v>0</v>
      </c>
      <c r="O932" s="72" t="s">
        <v>229</v>
      </c>
      <c r="P932" s="101">
        <v>15</v>
      </c>
      <c r="Q932" s="132" t="s">
        <v>59</v>
      </c>
      <c r="R932" s="131" t="s">
        <v>501</v>
      </c>
      <c r="S932" s="91"/>
    </row>
    <row r="933" spans="1:19" s="104" customFormat="1" ht="12.75" customHeight="1" x14ac:dyDescent="0.25">
      <c r="A933" s="121" t="s">
        <v>17</v>
      </c>
      <c r="B933" s="92" t="str">
        <f>IF(E933="","",VLOOKUP(E933,[1]PROJECTES!$C$14:$G$5000,2,FALSE))</f>
        <v>SITEL</v>
      </c>
      <c r="C933" s="121" t="s">
        <v>111</v>
      </c>
      <c r="D933" s="93" t="str">
        <f>IF(E933="","",VLOOKUP(E933,[1]PROJECTES!$C$14:$G$5000,5,FALSE))</f>
        <v>PENDENT D'ASSIGNAR</v>
      </c>
      <c r="E933" s="117" t="s">
        <v>278</v>
      </c>
      <c r="F933" s="95"/>
      <c r="G933" s="96" t="str">
        <f>IF(E933="","",VLOOKUP(E933,[1]PROJECTES!$C$14:$G$5000,4,FALSE))</f>
        <v>OB</v>
      </c>
      <c r="H933" s="118" t="s">
        <v>17</v>
      </c>
      <c r="I933" s="97" t="str">
        <f>IF(H933="","",VLOOKUP(H933,BD!B$2:C$16,2,FALSE))</f>
        <v>E</v>
      </c>
      <c r="J933" s="98">
        <v>43488</v>
      </c>
      <c r="K933" s="135">
        <f t="shared" si="30"/>
        <v>4</v>
      </c>
      <c r="L933" s="99">
        <f t="shared" ca="1" si="31"/>
        <v>210</v>
      </c>
      <c r="M933" s="93">
        <f>IF(E933="","",VLOOKUP(E933,[1]PROJECTES!$C$14:$Z$5000,21,FALSE))</f>
        <v>43830</v>
      </c>
      <c r="N933" s="100">
        <v>1</v>
      </c>
      <c r="O933" s="72" t="s">
        <v>229</v>
      </c>
      <c r="P933" s="101">
        <v>0</v>
      </c>
      <c r="Q933" s="132" t="s">
        <v>59</v>
      </c>
      <c r="R933" s="131" t="s">
        <v>541</v>
      </c>
      <c r="S933" s="91"/>
    </row>
    <row r="934" spans="1:19" s="104" customFormat="1" ht="12.75" customHeight="1" x14ac:dyDescent="0.25">
      <c r="A934" s="121" t="s">
        <v>17</v>
      </c>
      <c r="B934" s="92" t="str">
        <f>IF(E934="","",VLOOKUP(E934,[1]PROJECTES!$C$14:$G$5000,2,FALSE))</f>
        <v>SITEL</v>
      </c>
      <c r="C934" s="121" t="s">
        <v>111</v>
      </c>
      <c r="D934" s="93" t="str">
        <f>IF(E934="","",VLOOKUP(E934,[1]PROJECTES!$C$14:$G$5000,5,FALSE))</f>
        <v>PENDENT D'ASSIGNAR</v>
      </c>
      <c r="E934" s="117" t="s">
        <v>278</v>
      </c>
      <c r="F934" s="95"/>
      <c r="G934" s="96" t="str">
        <f>IF(E934="","",VLOOKUP(E934,[1]PROJECTES!$C$14:$G$5000,4,FALSE))</f>
        <v>OB</v>
      </c>
      <c r="H934" s="118" t="s">
        <v>17</v>
      </c>
      <c r="I934" s="97" t="str">
        <f>IF(H934="","",VLOOKUP(H934,BD!B$2:C$16,2,FALSE))</f>
        <v>E</v>
      </c>
      <c r="J934" s="98">
        <v>43490</v>
      </c>
      <c r="K934" s="135">
        <f t="shared" si="30"/>
        <v>4</v>
      </c>
      <c r="L934" s="99">
        <f t="shared" ca="1" si="31"/>
        <v>210</v>
      </c>
      <c r="M934" s="93">
        <f>IF(E934="","",VLOOKUP(E934,[1]PROJECTES!$C$14:$Z$5000,21,FALSE))</f>
        <v>43830</v>
      </c>
      <c r="N934" s="100">
        <v>0</v>
      </c>
      <c r="O934" s="72" t="s">
        <v>229</v>
      </c>
      <c r="P934" s="101">
        <v>15</v>
      </c>
      <c r="Q934" s="132" t="s">
        <v>59</v>
      </c>
      <c r="R934" s="131" t="s">
        <v>541</v>
      </c>
      <c r="S934" s="91"/>
    </row>
    <row r="935" spans="1:19" s="104" customFormat="1" ht="12.75" customHeight="1" x14ac:dyDescent="0.25">
      <c r="A935" s="121" t="s">
        <v>17</v>
      </c>
      <c r="B935" s="92" t="str">
        <f>IF(E935="","",VLOOKUP(E935,[1]PROJECTES!$C$14:$G$5000,2,FALSE))</f>
        <v>SITEL</v>
      </c>
      <c r="C935" s="121" t="s">
        <v>111</v>
      </c>
      <c r="D935" s="93" t="str">
        <f>IF(E935="","",VLOOKUP(E935,[1]PROJECTES!$C$14:$G$5000,5,FALSE))</f>
        <v>PENDENT D'ASSIGNAR</v>
      </c>
      <c r="E935" s="117" t="s">
        <v>396</v>
      </c>
      <c r="F935" s="95"/>
      <c r="G935" s="96" t="str">
        <f>IF(E935="","",VLOOKUP(E935,[1]PROJECTES!$C$14:$G$5000,4,FALSE))</f>
        <v>OB</v>
      </c>
      <c r="H935" s="118" t="s">
        <v>17</v>
      </c>
      <c r="I935" s="97" t="str">
        <f>IF(H935="","",VLOOKUP(H935,BD!B$2:C$16,2,FALSE))</f>
        <v>E</v>
      </c>
      <c r="J935" s="98">
        <v>43500</v>
      </c>
      <c r="K935" s="135">
        <f t="shared" si="30"/>
        <v>6</v>
      </c>
      <c r="L935" s="99">
        <f t="shared" ca="1" si="31"/>
        <v>210</v>
      </c>
      <c r="M935" s="93">
        <f>IF(E935="","",VLOOKUP(E935,[1]PROJECTES!$C$14:$Z$5000,21,FALSE))</f>
        <v>43830</v>
      </c>
      <c r="N935" s="100">
        <v>0</v>
      </c>
      <c r="O935" s="72" t="s">
        <v>229</v>
      </c>
      <c r="P935" s="101">
        <v>15</v>
      </c>
      <c r="Q935" s="132" t="s">
        <v>59</v>
      </c>
      <c r="R935" s="131" t="s">
        <v>716</v>
      </c>
      <c r="S935" s="91"/>
    </row>
    <row r="936" spans="1:19" s="104" customFormat="1" ht="12.75" customHeight="1" x14ac:dyDescent="0.25">
      <c r="A936" s="121" t="s">
        <v>35</v>
      </c>
      <c r="B936" s="92" t="str">
        <f>IF(E936="","",VLOOKUP(E936,[1]PROJECTES!$C$14:$G$5000,2,FALSE))</f>
        <v>SITEL</v>
      </c>
      <c r="C936" s="121" t="s">
        <v>181</v>
      </c>
      <c r="D936" s="93" t="str">
        <f>IF(E936="","",VLOOKUP(E936,[1]PROJECTES!$C$14:$G$5000,5,FALSE))</f>
        <v>INCAPACITAT LABORAL TRANSITORIA</v>
      </c>
      <c r="E936" s="117" t="s">
        <v>794</v>
      </c>
      <c r="F936" s="95"/>
      <c r="G936" s="96" t="str">
        <f>IF(E936="","",VLOOKUP(E936,[1]PROJECTES!$C$14:$G$5000,4,FALSE))</f>
        <v>OB</v>
      </c>
      <c r="H936" s="118" t="s">
        <v>35</v>
      </c>
      <c r="I936" s="97" t="str">
        <f>IF(H936="","",VLOOKUP(H936,BD!B$2:C$16,2,FALSE))</f>
        <v>E</v>
      </c>
      <c r="J936" s="98">
        <v>43507</v>
      </c>
      <c r="K936" s="135">
        <f t="shared" si="30"/>
        <v>7</v>
      </c>
      <c r="L936" s="99">
        <f t="shared" ca="1" si="31"/>
        <v>210</v>
      </c>
      <c r="M936" s="93">
        <f>IF(E936="","",VLOOKUP(E936,[1]PROJECTES!$C$14:$Z$5000,21,FALSE))</f>
        <v>43830</v>
      </c>
      <c r="N936" s="100">
        <v>8</v>
      </c>
      <c r="O936" s="72" t="s">
        <v>229</v>
      </c>
      <c r="P936" s="101">
        <v>0</v>
      </c>
      <c r="Q936" s="132" t="s">
        <v>360</v>
      </c>
      <c r="R936" s="102"/>
      <c r="S936" s="91"/>
    </row>
    <row r="937" spans="1:19" s="104" customFormat="1" ht="12.75" customHeight="1" x14ac:dyDescent="0.25">
      <c r="A937" s="121" t="s">
        <v>47</v>
      </c>
      <c r="B937" s="92" t="str">
        <f>IF(E937="","",VLOOKUP(E937,[1]PROJECTES!$C$14:$G$5000,2,FALSE))</f>
        <v>SAMENE</v>
      </c>
      <c r="C937" s="121" t="s">
        <v>166</v>
      </c>
      <c r="D937" s="93" t="str">
        <f>IF(E937="","",VLOOKUP(E937,[1]PROJECTES!$C$14:$G$5000,5,FALSE))</f>
        <v>RTU C.T. ORIZONIA v1.0</v>
      </c>
      <c r="E937" s="117">
        <v>4992</v>
      </c>
      <c r="F937" s="159"/>
      <c r="G937" s="96" t="str">
        <f>IF(E937="","",VLOOKUP(E937,[1]PROJECTES!$C$14:$G$5000,4,FALSE))</f>
        <v>TA</v>
      </c>
      <c r="H937" s="118" t="s">
        <v>24</v>
      </c>
      <c r="I937" s="97" t="str">
        <f>IF(H937="","",VLOOKUP(H937,BD!B$2:C$16,2,FALSE))</f>
        <v>E</v>
      </c>
      <c r="J937" s="149">
        <v>43507</v>
      </c>
      <c r="K937" s="135">
        <f t="shared" si="30"/>
        <v>7</v>
      </c>
      <c r="L937" s="99" t="str">
        <f t="shared" ca="1" si="31"/>
        <v>-</v>
      </c>
      <c r="M937" s="93">
        <f>IF(E937="","",VLOOKUP(E937,[1]PROJECTES!$C$14:$Z$5000,21,FALSE))</f>
        <v>43543</v>
      </c>
      <c r="N937" s="153">
        <v>1</v>
      </c>
      <c r="O937" s="122" t="s">
        <v>229</v>
      </c>
      <c r="P937" s="160">
        <v>0</v>
      </c>
      <c r="Q937" s="132" t="s">
        <v>59</v>
      </c>
      <c r="R937" s="131" t="s">
        <v>873</v>
      </c>
      <c r="S937" s="121"/>
    </row>
    <row r="938" spans="1:19" s="104" customFormat="1" ht="12.75" customHeight="1" x14ac:dyDescent="0.25">
      <c r="A938" s="121" t="s">
        <v>12</v>
      </c>
      <c r="B938" s="92" t="str">
        <f>IF(E938="","",VLOOKUP(E938,[1]PROJECTES!$C$14:$G$5000,2,FALSE))</f>
        <v>SITEL</v>
      </c>
      <c r="C938" s="121" t="s">
        <v>181</v>
      </c>
      <c r="D938" s="93" t="str">
        <f>IF(E938="","",VLOOKUP(E938,[1]PROJECTES!$C$14:$G$5000,5,FALSE))</f>
        <v>Manteniment correctiu SW TEDIS.Net SystemTerminal v1.47</v>
      </c>
      <c r="E938" s="117" t="s">
        <v>895</v>
      </c>
      <c r="F938" s="159"/>
      <c r="G938" s="96" t="str">
        <f>IF(E938="","",VLOOKUP(E938,[1]PROJECTES!$C$14:$G$5000,4,FALSE))</f>
        <v>OB</v>
      </c>
      <c r="H938" s="118" t="s">
        <v>24</v>
      </c>
      <c r="I938" s="97" t="str">
        <f>IF(H938="","",VLOOKUP(H938,BD!B$2:C$16,2,FALSE))</f>
        <v>E</v>
      </c>
      <c r="J938" s="149">
        <v>43507</v>
      </c>
      <c r="K938" s="135">
        <f t="shared" si="30"/>
        <v>7</v>
      </c>
      <c r="L938" s="99">
        <f t="shared" ca="1" si="31"/>
        <v>210</v>
      </c>
      <c r="M938" s="93">
        <f>IF(E938="","",VLOOKUP(E938,[1]PROJECTES!$C$14:$Z$5000,21,FALSE))</f>
        <v>43830</v>
      </c>
      <c r="N938" s="153">
        <v>2</v>
      </c>
      <c r="O938" s="122" t="s">
        <v>229</v>
      </c>
      <c r="P938" s="160">
        <v>45</v>
      </c>
      <c r="Q938" s="132" t="s">
        <v>43</v>
      </c>
      <c r="R938" s="131" t="s">
        <v>735</v>
      </c>
      <c r="S938" s="121"/>
    </row>
    <row r="939" spans="1:19" s="104" customFormat="1" ht="12.75" customHeight="1" x14ac:dyDescent="0.25">
      <c r="A939" s="121" t="s">
        <v>24</v>
      </c>
      <c r="B939" s="92" t="str">
        <f>IF(E939="","",VLOOKUP(E939,[1]PROJECTES!$C$14:$G$5000,2,FALSE))</f>
        <v>CACUCA</v>
      </c>
      <c r="C939" s="121" t="s">
        <v>181</v>
      </c>
      <c r="D939" s="93" t="str">
        <f>IF(E939="","",VLOOKUP(E939,[1]PROJECTES!$C$14:$G$5000,5,FALSE))</f>
        <v>Adaptacio ModBus RTU per a NCU TCU v1.0</v>
      </c>
      <c r="E939" s="117">
        <v>5164</v>
      </c>
      <c r="F939" s="159"/>
      <c r="G939" s="96" t="str">
        <f>IF(E939="","",VLOOKUP(E939,[1]PROJECTES!$C$14:$G$5000,4,FALSE))</f>
        <v>OB</v>
      </c>
      <c r="H939" s="118" t="s">
        <v>24</v>
      </c>
      <c r="I939" s="97" t="str">
        <f>IF(H939="","",VLOOKUP(H939,BD!B$2:C$16,2,FALSE))</f>
        <v>E</v>
      </c>
      <c r="J939" s="149">
        <v>43507</v>
      </c>
      <c r="K939" s="135">
        <f t="shared" si="30"/>
        <v>7</v>
      </c>
      <c r="L939" s="99">
        <f t="shared" ca="1" si="31"/>
        <v>-81</v>
      </c>
      <c r="M939" s="93">
        <f>IF(E939="","",VLOOKUP(E939,[1]PROJECTES!$C$14:$Z$5000,21,FALSE))</f>
        <v>43539</v>
      </c>
      <c r="N939" s="153">
        <v>0</v>
      </c>
      <c r="O939" s="122" t="s">
        <v>229</v>
      </c>
      <c r="P939" s="160">
        <v>15</v>
      </c>
      <c r="Q939" s="132" t="s">
        <v>23</v>
      </c>
      <c r="R939" s="131" t="s">
        <v>874</v>
      </c>
      <c r="S939" s="121"/>
    </row>
    <row r="940" spans="1:19" s="104" customFormat="1" ht="12.75" customHeight="1" x14ac:dyDescent="0.25">
      <c r="A940" s="121" t="s">
        <v>24</v>
      </c>
      <c r="B940" s="92" t="str">
        <f>IF(E940="","",VLOOKUP(E940,[1]PROJECTES!$C$14:$G$5000,2,FALSE))</f>
        <v>SITEL</v>
      </c>
      <c r="C940" s="121" t="s">
        <v>181</v>
      </c>
      <c r="D940" s="93" t="str">
        <f>IF(E940="","",VLOOKUP(E940,[1]PROJECTES!$C$14:$G$5000,5,FALSE))</f>
        <v>VACANCES</v>
      </c>
      <c r="E940" s="117" t="s">
        <v>288</v>
      </c>
      <c r="F940" s="159"/>
      <c r="G940" s="96" t="str">
        <f>IF(E940="","",VLOOKUP(E940,[1]PROJECTES!$C$14:$G$5000,4,FALSE))</f>
        <v>OB</v>
      </c>
      <c r="H940" s="118" t="s">
        <v>24</v>
      </c>
      <c r="I940" s="97" t="str">
        <f>IF(H940="","",VLOOKUP(H940,BD!B$2:C$16,2,FALSE))</f>
        <v>E</v>
      </c>
      <c r="J940" s="149">
        <v>43507</v>
      </c>
      <c r="K940" s="135">
        <f t="shared" si="30"/>
        <v>7</v>
      </c>
      <c r="L940" s="99">
        <f t="shared" ca="1" si="31"/>
        <v>210</v>
      </c>
      <c r="M940" s="93">
        <f>IF(E940="","",VLOOKUP(E940,[1]PROJECTES!$C$14:$Z$5000,21,FALSE))</f>
        <v>43830</v>
      </c>
      <c r="N940" s="153">
        <v>4</v>
      </c>
      <c r="O940" s="122" t="s">
        <v>229</v>
      </c>
      <c r="P940" s="160">
        <v>0</v>
      </c>
      <c r="Q940" s="132" t="s">
        <v>63</v>
      </c>
      <c r="R940" s="131"/>
      <c r="S940" s="121"/>
    </row>
    <row r="941" spans="1:19" s="104" customFormat="1" ht="12.75" customHeight="1" x14ac:dyDescent="0.25">
      <c r="A941" s="121" t="s">
        <v>47</v>
      </c>
      <c r="B941" s="92" t="str">
        <f>IF(E941="","",VLOOKUP(E941,[1]PROJECTES!$C$14:$G$5000,2,FALSE))</f>
        <v>DIELBE</v>
      </c>
      <c r="C941" s="121" t="s">
        <v>74</v>
      </c>
      <c r="D941" s="93" t="str">
        <f>IF(E941="","",VLOOKUP(E941,[1]PROJECTES!$C$14:$G$5000,5,FALSE))</f>
        <v>CC SCADA TEDIS.Net BERMEJALES v1.0</v>
      </c>
      <c r="E941" s="117">
        <v>4868</v>
      </c>
      <c r="F941" s="95"/>
      <c r="G941" s="96" t="str">
        <f>IF(E941="","",VLOOKUP(E941,[1]PROJECTES!$C$14:$G$5000,4,FALSE))</f>
        <v>TA</v>
      </c>
      <c r="H941" s="118" t="s">
        <v>47</v>
      </c>
      <c r="I941" s="97" t="str">
        <f>IF(H941="","",VLOOKUP(H941,BD!B$2:C$16,2,FALSE))</f>
        <v>E</v>
      </c>
      <c r="J941" s="98">
        <v>43507</v>
      </c>
      <c r="K941" s="135">
        <f t="shared" si="30"/>
        <v>7</v>
      </c>
      <c r="L941" s="99" t="str">
        <f t="shared" ca="1" si="31"/>
        <v>-</v>
      </c>
      <c r="M941" s="93">
        <f>IF(E941="","",VLOOKUP(E941,[1]PROJECTES!$C$14:$Z$5000,21,FALSE))</f>
        <v>43489</v>
      </c>
      <c r="N941" s="100">
        <v>1</v>
      </c>
      <c r="O941" s="72" t="s">
        <v>229</v>
      </c>
      <c r="P941" s="101">
        <v>0</v>
      </c>
      <c r="Q941" s="132" t="s">
        <v>59</v>
      </c>
      <c r="R941" s="131" t="s">
        <v>951</v>
      </c>
      <c r="S941" s="91"/>
    </row>
    <row r="942" spans="1:19" s="104" customFormat="1" ht="12.75" customHeight="1" x14ac:dyDescent="0.25">
      <c r="A942" s="121" t="s">
        <v>47</v>
      </c>
      <c r="B942" s="92" t="str">
        <f>IF(E942="","",VLOOKUP(E942,[1]PROJECTES!$C$14:$G$5000,2,FALSE))</f>
        <v>DIELBE</v>
      </c>
      <c r="C942" s="121" t="s">
        <v>74</v>
      </c>
      <c r="D942" s="93" t="str">
        <f>IF(E942="","",VLOOKUP(E942,[1]PROJECTES!$C$14:$G$5000,5,FALSE))</f>
        <v>CC SCADA TEDIS.Net BERMEJALES v1.0</v>
      </c>
      <c r="E942" s="117">
        <v>4868</v>
      </c>
      <c r="F942" s="95"/>
      <c r="G942" s="96" t="str">
        <f>IF(E942="","",VLOOKUP(E942,[1]PROJECTES!$C$14:$G$5000,4,FALSE))</f>
        <v>TA</v>
      </c>
      <c r="H942" s="118" t="s">
        <v>47</v>
      </c>
      <c r="I942" s="97" t="str">
        <f>IF(H942="","",VLOOKUP(H942,BD!B$2:C$16,2,FALSE))</f>
        <v>E</v>
      </c>
      <c r="J942" s="98">
        <v>43507</v>
      </c>
      <c r="K942" s="135">
        <f t="shared" si="30"/>
        <v>7</v>
      </c>
      <c r="L942" s="99" t="str">
        <f t="shared" ca="1" si="31"/>
        <v>-</v>
      </c>
      <c r="M942" s="93">
        <f>IF(E942="","",VLOOKUP(E942,[1]PROJECTES!$C$14:$Z$5000,21,FALSE))</f>
        <v>43489</v>
      </c>
      <c r="N942" s="100">
        <v>1</v>
      </c>
      <c r="O942" s="72" t="s">
        <v>229</v>
      </c>
      <c r="P942" s="101">
        <v>0</v>
      </c>
      <c r="Q942" s="132" t="s">
        <v>59</v>
      </c>
      <c r="R942" s="131" t="s">
        <v>975</v>
      </c>
      <c r="S942" s="91"/>
    </row>
    <row r="943" spans="1:19" s="104" customFormat="1" ht="12.75" customHeight="1" x14ac:dyDescent="0.25">
      <c r="A943" s="121"/>
      <c r="B943" s="92" t="str">
        <f>IF(E943="","",VLOOKUP(E943,[1]PROJECTES!$C$14:$G$5000,2,FALSE))</f>
        <v>ELECON</v>
      </c>
      <c r="C943" s="121" t="s">
        <v>91</v>
      </c>
      <c r="D943" s="93" t="str">
        <f>IF(E943="","",VLOOKUP(E943,[1]PROJECTES!$C$14:$G$5000,5,FALSE))</f>
        <v>MANTENIMENT CALSER CONDADO 01/01/2.019-31/12/2.019</v>
      </c>
      <c r="E943" s="117">
        <v>5180</v>
      </c>
      <c r="F943" s="95"/>
      <c r="G943" s="96" t="str">
        <f>IF(E943="","",VLOOKUP(E943,[1]PROJECTES!$C$14:$G$5000,4,FALSE))</f>
        <v>OB</v>
      </c>
      <c r="H943" s="118" t="s">
        <v>47</v>
      </c>
      <c r="I943" s="97" t="str">
        <f>IF(H943="","",VLOOKUP(H943,BD!B$2:C$16,2,FALSE))</f>
        <v>E</v>
      </c>
      <c r="J943" s="98">
        <v>43507</v>
      </c>
      <c r="K943" s="135">
        <f t="shared" si="30"/>
        <v>7</v>
      </c>
      <c r="L943" s="99">
        <f t="shared" ca="1" si="31"/>
        <v>210</v>
      </c>
      <c r="M943" s="93">
        <f>IF(E943="","",VLOOKUP(E943,[1]PROJECTES!$C$14:$Z$5000,21,FALSE))</f>
        <v>43830</v>
      </c>
      <c r="N943" s="100">
        <v>2</v>
      </c>
      <c r="O943" s="72" t="s">
        <v>229</v>
      </c>
      <c r="P943" s="101">
        <v>0</v>
      </c>
      <c r="Q943" s="132" t="s">
        <v>43</v>
      </c>
      <c r="R943" s="131" t="s">
        <v>1176</v>
      </c>
      <c r="S943" s="91"/>
    </row>
    <row r="944" spans="1:19" s="104" customFormat="1" ht="12.75" customHeight="1" x14ac:dyDescent="0.25">
      <c r="A944" s="121" t="s">
        <v>47</v>
      </c>
      <c r="B944" s="92" t="str">
        <f>IF(E944="","",VLOOKUP(E944,[1]PROJECTES!$C$14:$G$5000,2,FALSE))</f>
        <v>DIELBE</v>
      </c>
      <c r="C944" s="121" t="s">
        <v>74</v>
      </c>
      <c r="D944" s="93" t="str">
        <f>IF(E944="","",VLOOKUP(E944,[1]PROJECTES!$C$14:$G$5000,5,FALSE))</f>
        <v>CC SCADA TEDIS.Net BERMEJALES v1.0</v>
      </c>
      <c r="E944" s="117">
        <v>4868</v>
      </c>
      <c r="F944" s="95"/>
      <c r="G944" s="96" t="str">
        <f>IF(E944="","",VLOOKUP(E944,[1]PROJECTES!$C$14:$G$5000,4,FALSE))</f>
        <v>TA</v>
      </c>
      <c r="H944" s="118" t="s">
        <v>47</v>
      </c>
      <c r="I944" s="97" t="str">
        <f>IF(H944="","",VLOOKUP(H944,BD!B$2:C$16,2,FALSE))</f>
        <v>E</v>
      </c>
      <c r="J944" s="98">
        <v>43507</v>
      </c>
      <c r="K944" s="135">
        <f t="shared" si="30"/>
        <v>7</v>
      </c>
      <c r="L944" s="99" t="str">
        <f t="shared" ca="1" si="31"/>
        <v>-</v>
      </c>
      <c r="M944" s="93">
        <f>IF(E944="","",VLOOKUP(E944,[1]PROJECTES!$C$14:$Z$5000,21,FALSE))</f>
        <v>43489</v>
      </c>
      <c r="N944" s="100">
        <v>2</v>
      </c>
      <c r="O944" s="72" t="s">
        <v>229</v>
      </c>
      <c r="P944" s="101">
        <v>0</v>
      </c>
      <c r="Q944" s="132" t="s">
        <v>43</v>
      </c>
      <c r="R944" s="131" t="s">
        <v>1231</v>
      </c>
      <c r="S944" s="91"/>
    </row>
    <row r="945" spans="1:19" s="104" customFormat="1" ht="12.75" customHeight="1" x14ac:dyDescent="0.25">
      <c r="A945" s="121" t="s">
        <v>47</v>
      </c>
      <c r="B945" s="92" t="str">
        <f>IF(E945="","",VLOOKUP(E945,[1]PROJECTES!$C$14:$G$5000,2,FALSE))</f>
        <v>DIELBE</v>
      </c>
      <c r="C945" s="121" t="s">
        <v>74</v>
      </c>
      <c r="D945" s="93" t="str">
        <f>IF(E945="","",VLOOKUP(E945,[1]PROJECTES!$C$14:$G$5000,5,FALSE))</f>
        <v>CC SCADA TEDIS.Net BERMEJALES v1.0</v>
      </c>
      <c r="E945" s="117">
        <v>4868</v>
      </c>
      <c r="F945" s="95"/>
      <c r="G945" s="96" t="str">
        <f>IF(E945="","",VLOOKUP(E945,[1]PROJECTES!$C$14:$G$5000,4,FALSE))</f>
        <v>TA</v>
      </c>
      <c r="H945" s="118" t="s">
        <v>47</v>
      </c>
      <c r="I945" s="97" t="str">
        <f>IF(H945="","",VLOOKUP(H945,BD!B$2:C$16,2,FALSE))</f>
        <v>E</v>
      </c>
      <c r="J945" s="98">
        <v>43507</v>
      </c>
      <c r="K945" s="135">
        <f t="shared" si="30"/>
        <v>7</v>
      </c>
      <c r="L945" s="99" t="str">
        <f t="shared" ca="1" si="31"/>
        <v>-</v>
      </c>
      <c r="M945" s="93">
        <f>IF(E945="","",VLOOKUP(E945,[1]PROJECTES!$C$14:$Z$5000,21,FALSE))</f>
        <v>43489</v>
      </c>
      <c r="N945" s="100">
        <v>1</v>
      </c>
      <c r="O945" s="72" t="s">
        <v>229</v>
      </c>
      <c r="P945" s="101">
        <v>0</v>
      </c>
      <c r="Q945" s="132" t="s">
        <v>59</v>
      </c>
      <c r="R945" s="131" t="s">
        <v>1232</v>
      </c>
      <c r="S945" s="91"/>
    </row>
    <row r="946" spans="1:19" s="104" customFormat="1" ht="12.75" customHeight="1" x14ac:dyDescent="0.25">
      <c r="A946" s="121" t="s">
        <v>47</v>
      </c>
      <c r="B946" s="92" t="str">
        <f>IF(E946="","",VLOOKUP(E946,[1]PROJECTES!$C$14:$G$5000,2,FALSE))</f>
        <v>HIJOFE</v>
      </c>
      <c r="C946" s="121" t="s">
        <v>122</v>
      </c>
      <c r="D946" s="93" t="str">
        <f>IF(E946="","",VLOOKUP(E946,[1]PROJECTES!$C$14:$G$5000,5,FALSE))</f>
        <v>MANTENIMENT SW SCADA TEDIS.Net J.FERRE 01/01/2.019 - 31/12/2.019</v>
      </c>
      <c r="E946" s="117">
        <v>5071</v>
      </c>
      <c r="F946" s="95"/>
      <c r="G946" s="96" t="str">
        <f>IF(E946="","",VLOOKUP(E946,[1]PROJECTES!$C$14:$G$5000,4,FALSE))</f>
        <v>OB</v>
      </c>
      <c r="H946" s="118" t="s">
        <v>47</v>
      </c>
      <c r="I946" s="97" t="str">
        <f>IF(H946="","",VLOOKUP(H946,BD!B$2:C$16,2,FALSE))</f>
        <v>E</v>
      </c>
      <c r="J946" s="98">
        <v>43507</v>
      </c>
      <c r="K946" s="135">
        <f t="shared" si="30"/>
        <v>7</v>
      </c>
      <c r="L946" s="99">
        <f t="shared" ca="1" si="31"/>
        <v>210</v>
      </c>
      <c r="M946" s="93">
        <f>IF(E946="","",VLOOKUP(E946,[1]PROJECTES!$C$14:$Z$5000,21,FALSE))</f>
        <v>43830</v>
      </c>
      <c r="N946" s="100">
        <v>1</v>
      </c>
      <c r="O946" s="72" t="s">
        <v>229</v>
      </c>
      <c r="P946" s="101">
        <v>0</v>
      </c>
      <c r="Q946" s="132" t="s">
        <v>43</v>
      </c>
      <c r="R946" s="131" t="s">
        <v>1233</v>
      </c>
      <c r="S946" s="91"/>
    </row>
    <row r="947" spans="1:19" s="104" customFormat="1" ht="12.75" customHeight="1" x14ac:dyDescent="0.25">
      <c r="A947" s="121" t="s">
        <v>21</v>
      </c>
      <c r="B947" s="92" t="str">
        <f>IF(E947="","",VLOOKUP(E947,[1]PROJECTES!$C$14:$G$5000,2,FALSE))</f>
        <v>ELEBER</v>
      </c>
      <c r="C947" s="121" t="s">
        <v>74</v>
      </c>
      <c r="D947" s="93" t="str">
        <f>IF(E947="","",VLOOKUP(E947,[1]PROJECTES!$C$14:$G$5000,5,FALSE))</f>
        <v>Reparacio RTU CRINOR n/s 2755-2008</v>
      </c>
      <c r="E947" s="117">
        <v>5146</v>
      </c>
      <c r="F947" s="95"/>
      <c r="G947" s="96" t="str">
        <f>IF(E947="","",VLOOKUP(E947,[1]PROJECTES!$C$14:$G$5000,4,FALSE))</f>
        <v>TA</v>
      </c>
      <c r="H947" s="118" t="s">
        <v>21</v>
      </c>
      <c r="I947" s="97" t="str">
        <f>IF(H947="","",VLOOKUP(H947,BD!B$2:C$16,2,FALSE))</f>
        <v>P</v>
      </c>
      <c r="J947" s="98">
        <v>43508</v>
      </c>
      <c r="K947" s="135">
        <f t="shared" si="30"/>
        <v>7</v>
      </c>
      <c r="L947" s="99" t="str">
        <f t="shared" ca="1" si="31"/>
        <v>-</v>
      </c>
      <c r="M947" s="93">
        <f>IF(E947="","",VLOOKUP(E947,[1]PROJECTES!$C$14:$Z$5000,21,FALSE))</f>
        <v>43524</v>
      </c>
      <c r="N947" s="100">
        <v>1</v>
      </c>
      <c r="O947" s="72" t="s">
        <v>229</v>
      </c>
      <c r="P947" s="101">
        <v>20</v>
      </c>
      <c r="Q947" s="132" t="s">
        <v>57</v>
      </c>
      <c r="R947" s="102" t="s">
        <v>770</v>
      </c>
      <c r="S947" s="91"/>
    </row>
    <row r="948" spans="1:19" s="104" customFormat="1" ht="12.75" customHeight="1" x14ac:dyDescent="0.25">
      <c r="A948" s="121" t="s">
        <v>21</v>
      </c>
      <c r="B948" s="92" t="str">
        <f>IF(E948="","",VLOOKUP(E948,[1]PROJECTES!$C$14:$G$5000,2,FALSE))</f>
        <v>SITEL</v>
      </c>
      <c r="C948" s="121" t="s">
        <v>337</v>
      </c>
      <c r="D948" s="93" t="str">
        <f>IF(E948="","",VLOOKUP(E948,[1]PROJECTES!$C$14:$G$5000,5,FALSE))</f>
        <v>1 x IMG-48</v>
      </c>
      <c r="E948" s="117">
        <v>5051</v>
      </c>
      <c r="F948" s="95"/>
      <c r="G948" s="96" t="str">
        <f>IF(E948="","",VLOOKUP(E948,[1]PROJECTES!$C$14:$G$5000,4,FALSE))</f>
        <v>TA</v>
      </c>
      <c r="H948" s="118" t="s">
        <v>21</v>
      </c>
      <c r="I948" s="97" t="str">
        <f>IF(H948="","",VLOOKUP(H948,BD!B$2:C$16,2,FALSE))</f>
        <v>P</v>
      </c>
      <c r="J948" s="98">
        <v>43508</v>
      </c>
      <c r="K948" s="135">
        <f t="shared" si="30"/>
        <v>7</v>
      </c>
      <c r="L948" s="99" t="str">
        <f t="shared" ca="1" si="31"/>
        <v>-</v>
      </c>
      <c r="M948" s="93">
        <f>IF(E948="","",VLOOKUP(E948,[1]PROJECTES!$C$14:$Z$5000,21,FALSE))</f>
        <v>43496</v>
      </c>
      <c r="N948" s="100">
        <v>0</v>
      </c>
      <c r="O948" s="72" t="s">
        <v>229</v>
      </c>
      <c r="P948" s="101">
        <v>45</v>
      </c>
      <c r="Q948" s="132" t="s">
        <v>51</v>
      </c>
      <c r="R948" s="131" t="s">
        <v>365</v>
      </c>
      <c r="S948" s="91"/>
    </row>
    <row r="949" spans="1:19" s="104" customFormat="1" ht="12.75" customHeight="1" x14ac:dyDescent="0.25">
      <c r="A949" s="121" t="s">
        <v>21</v>
      </c>
      <c r="B949" s="92" t="str">
        <f>IF(E949="","",VLOOKUP(E949,[1]PROJECTES!$C$14:$G$5000,2,FALSE))</f>
        <v>SITEL</v>
      </c>
      <c r="C949" s="121" t="s">
        <v>337</v>
      </c>
      <c r="D949" s="93" t="str">
        <f>IF(E949="","",VLOOKUP(E949,[1]PROJECTES!$C$14:$G$5000,5,FALSE))</f>
        <v>TD ESCLAVO COG. BIOGAS v1.0</v>
      </c>
      <c r="E949" s="117">
        <v>5048</v>
      </c>
      <c r="F949" s="95"/>
      <c r="G949" s="96" t="str">
        <f>IF(E949="","",VLOOKUP(E949,[1]PROJECTES!$C$14:$G$5000,4,FALSE))</f>
        <v>OB</v>
      </c>
      <c r="H949" s="118" t="s">
        <v>595</v>
      </c>
      <c r="I949" s="97" t="str">
        <f>IF(H949="","",VLOOKUP(H949,BD!B$2:C$16,2,FALSE))</f>
        <v>E</v>
      </c>
      <c r="J949" s="98">
        <v>43508</v>
      </c>
      <c r="K949" s="135">
        <f t="shared" si="30"/>
        <v>7</v>
      </c>
      <c r="L949" s="99">
        <f t="shared" ca="1" si="31"/>
        <v>-124</v>
      </c>
      <c r="M949" s="93">
        <f>IF(E949="","",VLOOKUP(E949,[1]PROJECTES!$C$14:$Z$5000,21,FALSE))</f>
        <v>43496</v>
      </c>
      <c r="N949" s="100">
        <v>5</v>
      </c>
      <c r="O949" s="72" t="s">
        <v>229</v>
      </c>
      <c r="P949" s="101">
        <v>0</v>
      </c>
      <c r="Q949" s="132" t="s">
        <v>51</v>
      </c>
      <c r="R949" s="131" t="s">
        <v>365</v>
      </c>
      <c r="S949" s="91"/>
    </row>
    <row r="950" spans="1:19" s="104" customFormat="1" ht="12.75" customHeight="1" x14ac:dyDescent="0.25">
      <c r="A950" s="121" t="s">
        <v>44</v>
      </c>
      <c r="B950" s="92" t="str">
        <f>IF(E950="","",VLOOKUP(E950,[1]PROJECTES!$C$14:$G$5000,2,FALSE))</f>
        <v>SOELTU</v>
      </c>
      <c r="C950" s="121" t="s">
        <v>179</v>
      </c>
      <c r="D950" s="93" t="str">
        <f>IF(E950="","",VLOOKUP(E950,[1]PROJECTES!$C$14:$G$5000,5,FALSE))</f>
        <v>Inst. y PEM SW CSSat SETA v12.0</v>
      </c>
      <c r="E950" s="117">
        <v>5148</v>
      </c>
      <c r="F950" s="95"/>
      <c r="G950" s="96" t="str">
        <f>IF(E950="","",VLOOKUP(E950,[1]PROJECTES!$C$14:$G$5000,4,FALSE))</f>
        <v>TA</v>
      </c>
      <c r="H950" s="118" t="s">
        <v>44</v>
      </c>
      <c r="I950" s="97" t="str">
        <f>IF(H950="","",VLOOKUP(H950,BD!B$2:C$16,2,FALSE))</f>
        <v>E</v>
      </c>
      <c r="J950" s="98">
        <v>43508</v>
      </c>
      <c r="K950" s="135">
        <f t="shared" si="30"/>
        <v>7</v>
      </c>
      <c r="L950" s="99" t="str">
        <f t="shared" ca="1" si="31"/>
        <v>-</v>
      </c>
      <c r="M950" s="93">
        <f>IF(E950="","",VLOOKUP(E950,[1]PROJECTES!$C$14:$Z$5000,21,FALSE))</f>
        <v>43524</v>
      </c>
      <c r="N950" s="100">
        <v>1</v>
      </c>
      <c r="O950" s="72" t="s">
        <v>229</v>
      </c>
      <c r="P950" s="101">
        <v>0</v>
      </c>
      <c r="Q950" s="132" t="s">
        <v>40</v>
      </c>
      <c r="R950" s="131" t="s">
        <v>854</v>
      </c>
      <c r="S950" s="91"/>
    </row>
    <row r="951" spans="1:19" s="104" customFormat="1" ht="12.75" customHeight="1" x14ac:dyDescent="0.25">
      <c r="A951" s="121" t="s">
        <v>44</v>
      </c>
      <c r="B951" s="92" t="str">
        <f>IF(E951="","",VLOOKUP(E951,[1]PROJECTES!$C$14:$G$5000,2,FALSE))</f>
        <v>SITEL</v>
      </c>
      <c r="C951" s="121"/>
      <c r="D951" s="93" t="str">
        <f>IF(E951="","",VLOOKUP(E951,[1]PROJECTES!$C$14:$G$5000,5,FALSE))</f>
        <v>PENDENT D'ASSIGNAR</v>
      </c>
      <c r="E951" s="117" t="s">
        <v>278</v>
      </c>
      <c r="F951" s="95"/>
      <c r="G951" s="96" t="str">
        <f>IF(E951="","",VLOOKUP(E951,[1]PROJECTES!$C$14:$G$5000,4,FALSE))</f>
        <v>OB</v>
      </c>
      <c r="H951" s="118" t="s">
        <v>44</v>
      </c>
      <c r="I951" s="97" t="str">
        <f>IF(H951="","",VLOOKUP(H951,BD!B$2:C$16,2,FALSE))</f>
        <v>E</v>
      </c>
      <c r="J951" s="98">
        <v>43508</v>
      </c>
      <c r="K951" s="135">
        <f t="shared" si="30"/>
        <v>7</v>
      </c>
      <c r="L951" s="99">
        <f t="shared" ca="1" si="31"/>
        <v>210</v>
      </c>
      <c r="M951" s="93">
        <f>IF(E951="","",VLOOKUP(E951,[1]PROJECTES!$C$14:$Z$5000,21,FALSE))</f>
        <v>43830</v>
      </c>
      <c r="N951" s="100"/>
      <c r="O951" s="72" t="s">
        <v>229</v>
      </c>
      <c r="P951" s="101"/>
      <c r="Q951" s="132"/>
      <c r="R951" s="131"/>
      <c r="S951" s="91"/>
    </row>
    <row r="952" spans="1:19" s="104" customFormat="1" ht="12.75" customHeight="1" x14ac:dyDescent="0.25">
      <c r="A952" s="121" t="s">
        <v>44</v>
      </c>
      <c r="B952" s="92" t="str">
        <f>IF(E952="","",VLOOKUP(E952,[1]PROJECTES!$C$14:$G$5000,2,FALSE))</f>
        <v>SITEL</v>
      </c>
      <c r="C952" s="121"/>
      <c r="D952" s="93" t="str">
        <f>IF(E952="","",VLOOKUP(E952,[1]PROJECTES!$C$14:$G$5000,5,FALSE))</f>
        <v>PENDENT D'ASSIGNAR</v>
      </c>
      <c r="E952" s="117" t="s">
        <v>278</v>
      </c>
      <c r="F952" s="95"/>
      <c r="G952" s="96" t="str">
        <f>IF(E952="","",VLOOKUP(E952,[1]PROJECTES!$C$14:$G$5000,4,FALSE))</f>
        <v>OB</v>
      </c>
      <c r="H952" s="118" t="s">
        <v>44</v>
      </c>
      <c r="I952" s="97" t="str">
        <f>IF(H952="","",VLOOKUP(H952,BD!B$2:C$16,2,FALSE))</f>
        <v>E</v>
      </c>
      <c r="J952" s="98">
        <v>43508</v>
      </c>
      <c r="K952" s="135">
        <f t="shared" si="30"/>
        <v>7</v>
      </c>
      <c r="L952" s="99">
        <f t="shared" ca="1" si="31"/>
        <v>210</v>
      </c>
      <c r="M952" s="93">
        <f>IF(E952="","",VLOOKUP(E952,[1]PROJECTES!$C$14:$Z$5000,21,FALSE))</f>
        <v>43830</v>
      </c>
      <c r="N952" s="100"/>
      <c r="O952" s="72" t="s">
        <v>229</v>
      </c>
      <c r="P952" s="101"/>
      <c r="Q952" s="132"/>
      <c r="R952" s="131"/>
      <c r="S952" s="91"/>
    </row>
    <row r="953" spans="1:19" s="104" customFormat="1" ht="12.75" customHeight="1" x14ac:dyDescent="0.25">
      <c r="A953" s="121" t="s">
        <v>44</v>
      </c>
      <c r="B953" s="92" t="str">
        <f>IF(E953="","",VLOOKUP(E953,[1]PROJECTES!$C$14:$G$5000,2,FALSE))</f>
        <v>SITEL</v>
      </c>
      <c r="C953" s="121"/>
      <c r="D953" s="93" t="str">
        <f>IF(E953="","",VLOOKUP(E953,[1]PROJECTES!$C$14:$G$5000,5,FALSE))</f>
        <v>PENDENT D'ASSIGNAR</v>
      </c>
      <c r="E953" s="117" t="s">
        <v>278</v>
      </c>
      <c r="F953" s="95"/>
      <c r="G953" s="96" t="str">
        <f>IF(E953="","",VLOOKUP(E953,[1]PROJECTES!$C$14:$G$5000,4,FALSE))</f>
        <v>OB</v>
      </c>
      <c r="H953" s="118" t="s">
        <v>44</v>
      </c>
      <c r="I953" s="97" t="str">
        <f>IF(H953="","",VLOOKUP(H953,BD!B$2:C$16,2,FALSE))</f>
        <v>E</v>
      </c>
      <c r="J953" s="98">
        <v>43508</v>
      </c>
      <c r="K953" s="135">
        <f t="shared" si="30"/>
        <v>7</v>
      </c>
      <c r="L953" s="99">
        <f t="shared" ca="1" si="31"/>
        <v>210</v>
      </c>
      <c r="M953" s="93">
        <f>IF(E953="","",VLOOKUP(E953,[1]PROJECTES!$C$14:$Z$5000,21,FALSE))</f>
        <v>43830</v>
      </c>
      <c r="N953" s="100"/>
      <c r="O953" s="72" t="s">
        <v>229</v>
      </c>
      <c r="P953" s="101"/>
      <c r="Q953" s="132"/>
      <c r="R953" s="131"/>
      <c r="S953" s="91"/>
    </row>
    <row r="954" spans="1:19" s="104" customFormat="1" ht="12.75" customHeight="1" x14ac:dyDescent="0.25">
      <c r="A954" s="121" t="s">
        <v>44</v>
      </c>
      <c r="B954" s="92" t="str">
        <f>IF(E954="","",VLOOKUP(E954,[1]PROJECTES!$C$14:$G$5000,2,FALSE))</f>
        <v>INPPOZ</v>
      </c>
      <c r="C954" s="121" t="s">
        <v>149</v>
      </c>
      <c r="D954" s="93" t="str">
        <f>IF(E954="","",VLOOKUP(E954,[1]PROJECTES!$C$14:$G$5000,5,FALSE))</f>
        <v>CC SCADA TEDIS.Net PECUARIAS v2.1</v>
      </c>
      <c r="E954" s="117">
        <v>4976</v>
      </c>
      <c r="F954" s="95"/>
      <c r="G954" s="96" t="str">
        <f>IF(E954="","",VLOOKUP(E954,[1]PROJECTES!$C$14:$G$5000,4,FALSE))</f>
        <v>TA</v>
      </c>
      <c r="H954" s="118" t="s">
        <v>44</v>
      </c>
      <c r="I954" s="97" t="str">
        <f>IF(H954="","",VLOOKUP(H954,BD!B$2:C$16,2,FALSE))</f>
        <v>E</v>
      </c>
      <c r="J954" s="98">
        <v>43508</v>
      </c>
      <c r="K954" s="135">
        <f t="shared" si="30"/>
        <v>7</v>
      </c>
      <c r="L954" s="99" t="str">
        <f t="shared" ca="1" si="31"/>
        <v>-</v>
      </c>
      <c r="M954" s="93">
        <f>IF(E954="","",VLOOKUP(E954,[1]PROJECTES!$C$14:$Z$5000,21,FALSE))</f>
        <v>43518</v>
      </c>
      <c r="N954" s="100">
        <v>4</v>
      </c>
      <c r="O954" s="72" t="s">
        <v>229</v>
      </c>
      <c r="P954" s="101">
        <v>0</v>
      </c>
      <c r="Q954" s="132" t="s">
        <v>65</v>
      </c>
      <c r="R954" s="131" t="s">
        <v>871</v>
      </c>
      <c r="S954" s="91"/>
    </row>
    <row r="955" spans="1:19" s="104" customFormat="1" ht="12.75" customHeight="1" x14ac:dyDescent="0.25">
      <c r="A955" s="121" t="s">
        <v>21</v>
      </c>
      <c r="B955" s="92" t="str">
        <f>IF(E955="","",VLOOKUP(E955,[1]PROJECTES!$C$14:$G$5000,2,FALSE))</f>
        <v>SITEL</v>
      </c>
      <c r="C955" s="121" t="s">
        <v>181</v>
      </c>
      <c r="D955" s="93" t="str">
        <f>IF(E955="","",VLOOKUP(E955,[1]PROJECTES!$C$14:$G$5000,5,FALSE))</f>
        <v>INFRAESTRUCTURA</v>
      </c>
      <c r="E955" s="117" t="s">
        <v>289</v>
      </c>
      <c r="F955" s="95"/>
      <c r="G955" s="96" t="str">
        <f>IF(E955="","",VLOOKUP(E955,[1]PROJECTES!$C$14:$G$5000,4,FALSE))</f>
        <v>OB</v>
      </c>
      <c r="H955" s="118" t="s">
        <v>21</v>
      </c>
      <c r="I955" s="97" t="str">
        <f>IF(H955="","",VLOOKUP(H955,BD!B$2:C$16,2,FALSE))</f>
        <v>P</v>
      </c>
      <c r="J955" s="98">
        <v>43508</v>
      </c>
      <c r="K955" s="135">
        <f t="shared" si="30"/>
        <v>7</v>
      </c>
      <c r="L955" s="99">
        <f t="shared" ca="1" si="31"/>
        <v>210</v>
      </c>
      <c r="M955" s="93">
        <f>IF(E955="","",VLOOKUP(E955,[1]PROJECTES!$C$14:$Z$5000,21,FALSE))</f>
        <v>43830</v>
      </c>
      <c r="N955" s="100">
        <v>0</v>
      </c>
      <c r="O955" s="72" t="s">
        <v>229</v>
      </c>
      <c r="P955" s="101">
        <v>30</v>
      </c>
      <c r="Q955" s="132" t="s">
        <v>57</v>
      </c>
      <c r="R955" s="102" t="s">
        <v>783</v>
      </c>
      <c r="S955" s="91"/>
    </row>
    <row r="956" spans="1:19" s="104" customFormat="1" ht="12.75" customHeight="1" x14ac:dyDescent="0.25">
      <c r="A956" s="121" t="s">
        <v>21</v>
      </c>
      <c r="B956" s="92" t="str">
        <f>IF(E956="","",VLOOKUP(E956,[1]PROJECTES!$C$14:$G$5000,2,FALSE))</f>
        <v>SITEL</v>
      </c>
      <c r="C956" s="121" t="s">
        <v>181</v>
      </c>
      <c r="D956" s="93" t="str">
        <f>IF(E956="","",VLOOKUP(E956,[1]PROJECTES!$C$14:$G$5000,5,FALSE))</f>
        <v>GESTIO DE MAGATZEM</v>
      </c>
      <c r="E956" s="117" t="s">
        <v>305</v>
      </c>
      <c r="F956" s="95"/>
      <c r="G956" s="96" t="str">
        <f>IF(E956="","",VLOOKUP(E956,[1]PROJECTES!$C$14:$G$5000,4,FALSE))</f>
        <v>OB</v>
      </c>
      <c r="H956" s="118" t="s">
        <v>21</v>
      </c>
      <c r="I956" s="97" t="str">
        <f>IF(H956="","",VLOOKUP(H956,BD!B$2:C$16,2,FALSE))</f>
        <v>P</v>
      </c>
      <c r="J956" s="98">
        <v>43508</v>
      </c>
      <c r="K956" s="135">
        <f t="shared" si="30"/>
        <v>7</v>
      </c>
      <c r="L956" s="99">
        <f t="shared" ca="1" si="31"/>
        <v>210</v>
      </c>
      <c r="M956" s="93">
        <f>IF(E956="","",VLOOKUP(E956,[1]PROJECTES!$C$14:$Z$5000,21,FALSE))</f>
        <v>43830</v>
      </c>
      <c r="N956" s="100">
        <v>0</v>
      </c>
      <c r="O956" s="72" t="s">
        <v>229</v>
      </c>
      <c r="P956" s="101">
        <v>20</v>
      </c>
      <c r="Q956" s="132" t="s">
        <v>49</v>
      </c>
      <c r="R956" s="102" t="s">
        <v>784</v>
      </c>
      <c r="S956" s="91"/>
    </row>
    <row r="957" spans="1:19" s="104" customFormat="1" ht="12.75" customHeight="1" x14ac:dyDescent="0.25">
      <c r="A957" s="121" t="s">
        <v>21</v>
      </c>
      <c r="B957" s="92" t="str">
        <f>IF(E957="","",VLOOKUP(E957,[1]PROJECTES!$C$14:$G$5000,2,FALSE))</f>
        <v>SITEL</v>
      </c>
      <c r="C957" s="121" t="s">
        <v>181</v>
      </c>
      <c r="D957" s="93" t="str">
        <f>IF(E957="","",VLOOKUP(E957,[1]PROJECTES!$C$14:$G$5000,5,FALSE))</f>
        <v>GESTIO DE MAGATZEM</v>
      </c>
      <c r="E957" s="117" t="s">
        <v>305</v>
      </c>
      <c r="F957" s="95"/>
      <c r="G957" s="96" t="str">
        <f>IF(E957="","",VLOOKUP(E957,[1]PROJECTES!$C$14:$G$5000,4,FALSE))</f>
        <v>OB</v>
      </c>
      <c r="H957" s="118" t="s">
        <v>21</v>
      </c>
      <c r="I957" s="97" t="str">
        <f>IF(H957="","",VLOOKUP(H957,BD!B$2:C$16,2,FALSE))</f>
        <v>P</v>
      </c>
      <c r="J957" s="98">
        <v>43508</v>
      </c>
      <c r="K957" s="135">
        <f t="shared" si="30"/>
        <v>7</v>
      </c>
      <c r="L957" s="99">
        <f t="shared" ca="1" si="31"/>
        <v>210</v>
      </c>
      <c r="M957" s="93">
        <f>IF(E957="","",VLOOKUP(E957,[1]PROJECTES!$C$14:$Z$5000,21,FALSE))</f>
        <v>43830</v>
      </c>
      <c r="N957" s="100">
        <v>0</v>
      </c>
      <c r="O957" s="72" t="s">
        <v>229</v>
      </c>
      <c r="P957" s="101">
        <v>35</v>
      </c>
      <c r="Q957" s="132" t="s">
        <v>49</v>
      </c>
      <c r="R957" s="102" t="s">
        <v>785</v>
      </c>
      <c r="S957" s="91"/>
    </row>
    <row r="958" spans="1:19" s="104" customFormat="1" ht="12.75" customHeight="1" x14ac:dyDescent="0.25">
      <c r="A958" s="121" t="s">
        <v>21</v>
      </c>
      <c r="B958" s="92" t="str">
        <f>IF(E958="","",VLOOKUP(E958,[1]PROJECTES!$C$14:$G$5000,2,FALSE))</f>
        <v>SITEL</v>
      </c>
      <c r="C958" s="121" t="s">
        <v>181</v>
      </c>
      <c r="D958" s="93" t="str">
        <f>IF(E958="","",VLOOKUP(E958,[1]PROJECTES!$C$14:$G$5000,5,FALSE))</f>
        <v>GESTIO DE MAGATZEM</v>
      </c>
      <c r="E958" s="117" t="s">
        <v>305</v>
      </c>
      <c r="F958" s="95"/>
      <c r="G958" s="96" t="str">
        <f>IF(E958="","",VLOOKUP(E958,[1]PROJECTES!$C$14:$G$5000,4,FALSE))</f>
        <v>OB</v>
      </c>
      <c r="H958" s="118" t="s">
        <v>21</v>
      </c>
      <c r="I958" s="97" t="str">
        <f>IF(H958="","",VLOOKUP(H958,BD!B$2:C$16,2,FALSE))</f>
        <v>P</v>
      </c>
      <c r="J958" s="98">
        <v>43508</v>
      </c>
      <c r="K958" s="135">
        <f t="shared" si="30"/>
        <v>7</v>
      </c>
      <c r="L958" s="99">
        <f t="shared" ca="1" si="31"/>
        <v>210</v>
      </c>
      <c r="M958" s="93">
        <f>IF(E958="","",VLOOKUP(E958,[1]PROJECTES!$C$14:$Z$5000,21,FALSE))</f>
        <v>43830</v>
      </c>
      <c r="N958" s="100">
        <v>0</v>
      </c>
      <c r="O958" s="72" t="s">
        <v>229</v>
      </c>
      <c r="P958" s="101">
        <v>10</v>
      </c>
      <c r="Q958" s="132" t="s">
        <v>49</v>
      </c>
      <c r="R958" s="102" t="s">
        <v>786</v>
      </c>
      <c r="S958" s="91"/>
    </row>
    <row r="959" spans="1:19" s="104" customFormat="1" ht="12.75" customHeight="1" x14ac:dyDescent="0.25">
      <c r="A959" s="121" t="s">
        <v>21</v>
      </c>
      <c r="B959" s="92" t="str">
        <f>IF(E959="","",VLOOKUP(E959,[1]PROJECTES!$C$14:$G$5000,2,FALSE))</f>
        <v>NCLAVE</v>
      </c>
      <c r="C959" s="121"/>
      <c r="D959" s="93" t="str">
        <f>IF(E959="","",VLOOKUP(E959,[1]PROJECTES!$C$14:$G$5000,5,FALSE))</f>
        <v>6 x Armari TrinaPRP NCU V1.0</v>
      </c>
      <c r="E959" s="117">
        <v>5118</v>
      </c>
      <c r="F959" s="95"/>
      <c r="G959" s="96" t="str">
        <f>IF(E959="","",VLOOKUP(E959,[1]PROJECTES!$C$14:$G$5000,4,FALSE))</f>
        <v>TA</v>
      </c>
      <c r="H959" s="118" t="s">
        <v>21</v>
      </c>
      <c r="I959" s="97" t="str">
        <f>IF(H959="","",VLOOKUP(H959,BD!B$2:C$16,2,FALSE))</f>
        <v>P</v>
      </c>
      <c r="J959" s="98">
        <v>43508</v>
      </c>
      <c r="K959" s="135">
        <f t="shared" si="30"/>
        <v>7</v>
      </c>
      <c r="L959" s="99" t="str">
        <f t="shared" ca="1" si="31"/>
        <v>-</v>
      </c>
      <c r="M959" s="93">
        <f>IF(E959="","",VLOOKUP(E959,[1]PROJECTES!$C$14:$Z$5000,21,FALSE))</f>
        <v>43555</v>
      </c>
      <c r="N959" s="100">
        <v>0</v>
      </c>
      <c r="O959" s="72" t="s">
        <v>229</v>
      </c>
      <c r="P959" s="101">
        <v>35</v>
      </c>
      <c r="Q959" s="132" t="s">
        <v>49</v>
      </c>
      <c r="R959" s="131" t="s">
        <v>335</v>
      </c>
      <c r="S959" s="91"/>
    </row>
    <row r="960" spans="1:19" s="104" customFormat="1" ht="12.75" customHeight="1" x14ac:dyDescent="0.25">
      <c r="A960" s="121" t="s">
        <v>21</v>
      </c>
      <c r="B960" s="92" t="str">
        <f>IF(E960="","",VLOOKUP(E960,[1]PROJECTES!$C$14:$G$5000,2,FALSE))</f>
        <v>SITEL</v>
      </c>
      <c r="C960" s="121" t="s">
        <v>337</v>
      </c>
      <c r="D960" s="93" t="str">
        <f>IF(E960="","",VLOOKUP(E960,[1]PROJECTES!$C$14:$G$5000,5,FALSE))</f>
        <v>TD ESCLAVO COG. BIOGAS v1.0</v>
      </c>
      <c r="E960" s="117">
        <v>5048</v>
      </c>
      <c r="F960" s="95"/>
      <c r="G960" s="96" t="str">
        <f>IF(E960="","",VLOOKUP(E960,[1]PROJECTES!$C$14:$G$5000,4,FALSE))</f>
        <v>OB</v>
      </c>
      <c r="H960" s="118" t="s">
        <v>21</v>
      </c>
      <c r="I960" s="97" t="str">
        <f>IF(H960="","",VLOOKUP(H960,BD!B$2:C$16,2,FALSE))</f>
        <v>P</v>
      </c>
      <c r="J960" s="98">
        <v>43508</v>
      </c>
      <c r="K960" s="135">
        <f t="shared" si="30"/>
        <v>7</v>
      </c>
      <c r="L960" s="99">
        <f t="shared" ca="1" si="31"/>
        <v>-124</v>
      </c>
      <c r="M960" s="93">
        <f>IF(E960="","",VLOOKUP(E960,[1]PROJECTES!$C$14:$Z$5000,21,FALSE))</f>
        <v>43496</v>
      </c>
      <c r="N960" s="100">
        <v>0</v>
      </c>
      <c r="O960" s="72" t="s">
        <v>229</v>
      </c>
      <c r="P960" s="101">
        <v>45</v>
      </c>
      <c r="Q960" s="132" t="s">
        <v>51</v>
      </c>
      <c r="R960" s="102" t="s">
        <v>787</v>
      </c>
      <c r="S960" s="91"/>
    </row>
    <row r="961" spans="1:19" s="104" customFormat="1" ht="12.75" customHeight="1" x14ac:dyDescent="0.25">
      <c r="A961" s="121" t="s">
        <v>21</v>
      </c>
      <c r="B961" s="92" t="str">
        <f>IF(E961="","",VLOOKUP(E961,[1]PROJECTES!$C$14:$G$5000,2,FALSE))</f>
        <v>NCLAVE</v>
      </c>
      <c r="C961" s="121"/>
      <c r="D961" s="93" t="str">
        <f>IF(E961="","",VLOOKUP(E961,[1]PROJECTES!$C$14:$G$5000,5,FALSE))</f>
        <v>6 x Armari TrinaPRP NCU V1.0</v>
      </c>
      <c r="E961" s="117">
        <v>5118</v>
      </c>
      <c r="F961" s="95"/>
      <c r="G961" s="96" t="str">
        <f>IF(E961="","",VLOOKUP(E961,[1]PROJECTES!$C$14:$G$5000,4,FALSE))</f>
        <v>TA</v>
      </c>
      <c r="H961" s="118" t="s">
        <v>21</v>
      </c>
      <c r="I961" s="97" t="str">
        <f>IF(H961="","",VLOOKUP(H961,BD!B$2:C$16,2,FALSE))</f>
        <v>P</v>
      </c>
      <c r="J961" s="98">
        <v>43508</v>
      </c>
      <c r="K961" s="135">
        <f t="shared" si="30"/>
        <v>7</v>
      </c>
      <c r="L961" s="99" t="str">
        <f t="shared" ca="1" si="31"/>
        <v>-</v>
      </c>
      <c r="M961" s="93">
        <f>IF(E961="","",VLOOKUP(E961,[1]PROJECTES!$C$14:$Z$5000,21,FALSE))</f>
        <v>43555</v>
      </c>
      <c r="N961" s="100">
        <v>3</v>
      </c>
      <c r="O961" s="72" t="s">
        <v>229</v>
      </c>
      <c r="P961" s="101">
        <v>0</v>
      </c>
      <c r="Q961" s="132" t="s">
        <v>51</v>
      </c>
      <c r="R961" s="131" t="s">
        <v>365</v>
      </c>
      <c r="S961" s="91"/>
    </row>
    <row r="962" spans="1:19" s="104" customFormat="1" ht="12.75" customHeight="1" x14ac:dyDescent="0.25">
      <c r="A962" s="121" t="s">
        <v>12</v>
      </c>
      <c r="B962" s="92" t="str">
        <f>IF(E962="","",VLOOKUP(E962,[1]PROJECTES!$C$14:$G$5000,2,FALSE))</f>
        <v>SITEL</v>
      </c>
      <c r="C962" s="121" t="s">
        <v>181</v>
      </c>
      <c r="D962" s="93" t="str">
        <f>IF(E962="","",VLOOKUP(E962,[1]PROJECTES!$C$14:$G$5000,5,FALSE))</f>
        <v>Desenvolupament SW TEDIS.Net ExportService v1.48</v>
      </c>
      <c r="E962" s="117">
        <v>5183</v>
      </c>
      <c r="F962" s="95"/>
      <c r="G962" s="96" t="str">
        <f>IF(E962="","",VLOOKUP(E962,[1]PROJECTES!$C$14:$G$5000,4,FALSE))</f>
        <v>OB</v>
      </c>
      <c r="H962" s="118" t="s">
        <v>12</v>
      </c>
      <c r="I962" s="97" t="str">
        <f>IF(H962="","",VLOOKUP(H962,BD!B$2:C$16,2,FALSE))</f>
        <v>E</v>
      </c>
      <c r="J962" s="98">
        <v>43508</v>
      </c>
      <c r="K962" s="135">
        <f t="shared" si="30"/>
        <v>7</v>
      </c>
      <c r="L962" s="99">
        <f t="shared" ca="1" si="31"/>
        <v>-81</v>
      </c>
      <c r="M962" s="93">
        <f>IF(E962="","",VLOOKUP(E962,[1]PROJECTES!$C$14:$Z$5000,21,FALSE))</f>
        <v>43539</v>
      </c>
      <c r="N962" s="100">
        <v>5</v>
      </c>
      <c r="O962" s="72" t="s">
        <v>229</v>
      </c>
      <c r="P962" s="101">
        <v>0</v>
      </c>
      <c r="Q962" s="132" t="s">
        <v>15</v>
      </c>
      <c r="R962" s="131" t="s">
        <v>788</v>
      </c>
      <c r="S962" s="91"/>
    </row>
    <row r="963" spans="1:19" s="104" customFormat="1" ht="12.75" customHeight="1" x14ac:dyDescent="0.25">
      <c r="A963" s="121" t="s">
        <v>12</v>
      </c>
      <c r="B963" s="92" t="str">
        <f>IF(E963="","",VLOOKUP(E963,[1]PROJECTES!$C$14:$G$5000,2,FALSE))</f>
        <v>SITEL</v>
      </c>
      <c r="C963" s="121" t="s">
        <v>74</v>
      </c>
      <c r="D963" s="93" t="str">
        <f>IF(E963="","",VLOOKUP(E963,[1]PROJECTES!$C$14:$G$5000,5,FALSE))</f>
        <v>AFERS EMPRESA</v>
      </c>
      <c r="E963" s="117" t="s">
        <v>283</v>
      </c>
      <c r="F963" s="95"/>
      <c r="G963" s="96" t="str">
        <f>IF(E963="","",VLOOKUP(E963,[1]PROJECTES!$C$14:$G$5000,4,FALSE))</f>
        <v>OB</v>
      </c>
      <c r="H963" s="118" t="s">
        <v>12</v>
      </c>
      <c r="I963" s="97" t="str">
        <f>IF(H963="","",VLOOKUP(H963,BD!B$2:C$16,2,FALSE))</f>
        <v>E</v>
      </c>
      <c r="J963" s="98">
        <v>43508</v>
      </c>
      <c r="K963" s="135">
        <f t="shared" si="30"/>
        <v>7</v>
      </c>
      <c r="L963" s="99">
        <f t="shared" ca="1" si="31"/>
        <v>210</v>
      </c>
      <c r="M963" s="93">
        <f>IF(E963="","",VLOOKUP(E963,[1]PROJECTES!$C$14:$Z$5000,21,FALSE))</f>
        <v>43830</v>
      </c>
      <c r="N963" s="100">
        <v>0</v>
      </c>
      <c r="O963" s="72" t="s">
        <v>229</v>
      </c>
      <c r="P963" s="101">
        <v>30</v>
      </c>
      <c r="Q963" s="132" t="s">
        <v>336</v>
      </c>
      <c r="R963" s="131" t="s">
        <v>789</v>
      </c>
      <c r="S963" s="91"/>
    </row>
    <row r="964" spans="1:19" s="104" customFormat="1" ht="12.75" customHeight="1" x14ac:dyDescent="0.25">
      <c r="A964" s="121" t="s">
        <v>12</v>
      </c>
      <c r="B964" s="92" t="str">
        <f>IF(E964="","",VLOOKUP(E964,[1]PROJECTES!$C$14:$G$5000,2,FALSE))</f>
        <v>SITEL</v>
      </c>
      <c r="C964" s="121" t="s">
        <v>181</v>
      </c>
      <c r="D964" s="93" t="str">
        <f>IF(E964="","",VLOOKUP(E964,[1]PROJECTES!$C$14:$G$5000,5,FALSE))</f>
        <v>Manteniment correctiu SW TEDIS.Net AlertEditor v1.47</v>
      </c>
      <c r="E964" s="117" t="s">
        <v>1359</v>
      </c>
      <c r="F964" s="95"/>
      <c r="G964" s="96" t="str">
        <f>IF(E964="","",VLOOKUP(E964,[1]PROJECTES!$C$14:$G$5000,4,FALSE))</f>
        <v>OB</v>
      </c>
      <c r="H964" s="118" t="s">
        <v>12</v>
      </c>
      <c r="I964" s="97" t="str">
        <f>IF(H964="","",VLOOKUP(H964,BD!B$2:C$16,2,FALSE))</f>
        <v>E</v>
      </c>
      <c r="J964" s="98">
        <v>43508</v>
      </c>
      <c r="K964" s="135">
        <f t="shared" si="30"/>
        <v>7</v>
      </c>
      <c r="L964" s="99">
        <f t="shared" ca="1" si="31"/>
        <v>210</v>
      </c>
      <c r="M964" s="93">
        <f>IF(E964="","",VLOOKUP(E964,[1]PROJECTES!$C$14:$Z$5000,21,FALSE))</f>
        <v>43830</v>
      </c>
      <c r="N964" s="100">
        <v>1</v>
      </c>
      <c r="O964" s="72" t="s">
        <v>229</v>
      </c>
      <c r="P964" s="101">
        <v>15</v>
      </c>
      <c r="Q964" s="132" t="s">
        <v>43</v>
      </c>
      <c r="R964" s="131" t="s">
        <v>790</v>
      </c>
      <c r="S964" s="91"/>
    </row>
    <row r="965" spans="1:19" s="104" customFormat="1" ht="12.75" customHeight="1" x14ac:dyDescent="0.25">
      <c r="A965" s="121" t="s">
        <v>12</v>
      </c>
      <c r="B965" s="92" t="str">
        <f>IF(E965="","",VLOOKUP(E965,[1]PROJECTES!$C$14:$G$5000,2,FALSE))</f>
        <v>SITEL</v>
      </c>
      <c r="C965" s="121" t="s">
        <v>165</v>
      </c>
      <c r="D965" s="93" t="str">
        <f>IF(E965="","",VLOOKUP(E965,[1]PROJECTES!$C$14:$G$5000,5,FALSE))</f>
        <v>PENDENT D'ASSIGNAR</v>
      </c>
      <c r="E965" s="117" t="s">
        <v>278</v>
      </c>
      <c r="F965" s="95"/>
      <c r="G965" s="96" t="str">
        <f>IF(E965="","",VLOOKUP(E965,[1]PROJECTES!$C$14:$G$5000,4,FALSE))</f>
        <v>OB</v>
      </c>
      <c r="H965" s="118" t="s">
        <v>12</v>
      </c>
      <c r="I965" s="97" t="str">
        <f>IF(H965="","",VLOOKUP(H965,BD!B$2:C$16,2,FALSE))</f>
        <v>E</v>
      </c>
      <c r="J965" s="98">
        <v>43508</v>
      </c>
      <c r="K965" s="135">
        <f t="shared" si="30"/>
        <v>7</v>
      </c>
      <c r="L965" s="99">
        <f t="shared" ca="1" si="31"/>
        <v>210</v>
      </c>
      <c r="M965" s="93">
        <f>IF(E965="","",VLOOKUP(E965,[1]PROJECTES!$C$14:$Z$5000,21,FALSE))</f>
        <v>43830</v>
      </c>
      <c r="N965" s="100">
        <v>0</v>
      </c>
      <c r="O965" s="72" t="s">
        <v>229</v>
      </c>
      <c r="P965" s="101">
        <v>30</v>
      </c>
      <c r="Q965" s="132" t="s">
        <v>59</v>
      </c>
      <c r="R965" s="131" t="s">
        <v>791</v>
      </c>
      <c r="S965" s="91"/>
    </row>
    <row r="966" spans="1:19" s="104" customFormat="1" ht="12.75" customHeight="1" x14ac:dyDescent="0.25">
      <c r="A966" s="121" t="s">
        <v>12</v>
      </c>
      <c r="B966" s="92" t="str">
        <f>IF(E966="","",VLOOKUP(E966,[1]PROJECTES!$C$14:$G$5000,2,FALSE))</f>
        <v>ELLALO</v>
      </c>
      <c r="C966" s="121" t="s">
        <v>125</v>
      </c>
      <c r="D966" s="93" t="str">
        <f>IF(E966="","",VLOOKUP(E966,[1]PROJECTES!$C$14:$G$5000,5,FALSE))</f>
        <v>MANTENIMENT SCADA TEDIS.Net LA LOMA 01/08/2018 - 31/07/2019</v>
      </c>
      <c r="E966" s="117">
        <v>4869</v>
      </c>
      <c r="F966" s="95"/>
      <c r="G966" s="96" t="str">
        <f>IF(E966="","",VLOOKUP(E966,[1]PROJECTES!$C$14:$G$5000,4,FALSE))</f>
        <v>OB</v>
      </c>
      <c r="H966" s="118" t="s">
        <v>12</v>
      </c>
      <c r="I966" s="97" t="str">
        <f>IF(H966="","",VLOOKUP(H966,BD!B$2:C$16,2,FALSE))</f>
        <v>E</v>
      </c>
      <c r="J966" s="98">
        <v>43508</v>
      </c>
      <c r="K966" s="135">
        <f t="shared" si="30"/>
        <v>7</v>
      </c>
      <c r="L966" s="99">
        <f t="shared" ca="1" si="31"/>
        <v>57</v>
      </c>
      <c r="M966" s="93">
        <f>IF(E966="","",VLOOKUP(E966,[1]PROJECTES!$C$14:$Z$5000,21,FALSE))</f>
        <v>43677</v>
      </c>
      <c r="N966" s="100">
        <v>0</v>
      </c>
      <c r="O966" s="72" t="s">
        <v>229</v>
      </c>
      <c r="P966" s="101">
        <v>15</v>
      </c>
      <c r="Q966" s="132" t="s">
        <v>59</v>
      </c>
      <c r="R966" s="131" t="s">
        <v>792</v>
      </c>
      <c r="S966" s="91"/>
    </row>
    <row r="967" spans="1:19" s="104" customFormat="1" ht="12.75" customHeight="1" x14ac:dyDescent="0.25">
      <c r="A967" s="121" t="s">
        <v>12</v>
      </c>
      <c r="B967" s="92" t="str">
        <f>IF(E967="","",VLOOKUP(E967,[1]PROJECTES!$C$14:$G$5000,2,FALSE))</f>
        <v>SITEL</v>
      </c>
      <c r="C967" s="121" t="s">
        <v>181</v>
      </c>
      <c r="D967" s="93" t="str">
        <f>IF(E967="","",VLOOKUP(E967,[1]PROJECTES!$C$14:$G$5000,5,FALSE))</f>
        <v>INFRAESTRUCTURA</v>
      </c>
      <c r="E967" s="117" t="s">
        <v>317</v>
      </c>
      <c r="F967" s="95"/>
      <c r="G967" s="96" t="str">
        <f>IF(E967="","",VLOOKUP(E967,[1]PROJECTES!$C$14:$G$5000,4,FALSE))</f>
        <v>OB</v>
      </c>
      <c r="H967" s="118" t="s">
        <v>12</v>
      </c>
      <c r="I967" s="97" t="str">
        <f>IF(H967="","",VLOOKUP(H967,BD!B$2:C$16,2,FALSE))</f>
        <v>E</v>
      </c>
      <c r="J967" s="98">
        <v>43508</v>
      </c>
      <c r="K967" s="135">
        <f t="shared" si="30"/>
        <v>7</v>
      </c>
      <c r="L967" s="99">
        <f t="shared" ca="1" si="31"/>
        <v>210</v>
      </c>
      <c r="M967" s="93">
        <f>IF(E967="","",VLOOKUP(E967,[1]PROJECTES!$C$14:$Z$5000,21,FALSE))</f>
        <v>43830</v>
      </c>
      <c r="N967" s="100">
        <v>0</v>
      </c>
      <c r="O967" s="72" t="s">
        <v>229</v>
      </c>
      <c r="P967" s="101">
        <v>30</v>
      </c>
      <c r="Q967" s="132" t="s">
        <v>7</v>
      </c>
      <c r="R967" s="131" t="s">
        <v>793</v>
      </c>
      <c r="S967" s="91"/>
    </row>
    <row r="968" spans="1:19" s="104" customFormat="1" ht="12.75" customHeight="1" x14ac:dyDescent="0.25">
      <c r="A968" s="121" t="s">
        <v>35</v>
      </c>
      <c r="B968" s="92" t="str">
        <f>IF(E968="","",VLOOKUP(E968,[1]PROJECTES!$C$14:$G$5000,2,FALSE))</f>
        <v>SITEL</v>
      </c>
      <c r="C968" s="121" t="s">
        <v>181</v>
      </c>
      <c r="D968" s="93" t="str">
        <f>IF(E968="","",VLOOKUP(E968,[1]PROJECTES!$C$14:$G$5000,5,FALSE))</f>
        <v>INCAPACITAT LABORAL TRANSITORIA</v>
      </c>
      <c r="E968" s="117" t="s">
        <v>794</v>
      </c>
      <c r="F968" s="95"/>
      <c r="G968" s="96" t="str">
        <f>IF(E968="","",VLOOKUP(E968,[1]PROJECTES!$C$14:$G$5000,4,FALSE))</f>
        <v>OB</v>
      </c>
      <c r="H968" s="118" t="s">
        <v>35</v>
      </c>
      <c r="I968" s="97" t="str">
        <f>IF(H968="","",VLOOKUP(H968,BD!B$2:C$16,2,FALSE))</f>
        <v>E</v>
      </c>
      <c r="J968" s="98">
        <v>43508</v>
      </c>
      <c r="K968" s="135">
        <f t="shared" si="30"/>
        <v>7</v>
      </c>
      <c r="L968" s="99">
        <f t="shared" ca="1" si="31"/>
        <v>210</v>
      </c>
      <c r="M968" s="93">
        <f>IF(E968="","",VLOOKUP(E968,[1]PROJECTES!$C$14:$Z$5000,21,FALSE))</f>
        <v>43830</v>
      </c>
      <c r="N968" s="100">
        <v>8</v>
      </c>
      <c r="O968" s="72" t="s">
        <v>229</v>
      </c>
      <c r="P968" s="101">
        <v>0</v>
      </c>
      <c r="Q968" s="132" t="s">
        <v>360</v>
      </c>
      <c r="R968" s="102"/>
      <c r="S968" s="91"/>
    </row>
    <row r="969" spans="1:19" s="104" customFormat="1" ht="12.75" customHeight="1" x14ac:dyDescent="0.25">
      <c r="A969" s="121" t="s">
        <v>17</v>
      </c>
      <c r="B969" s="92" t="str">
        <f>IF(E969="","",VLOOKUP(E969,[1]PROJECTES!$C$14:$G$5000,2,FALSE))</f>
        <v>SITEL</v>
      </c>
      <c r="C969" s="121" t="s">
        <v>111</v>
      </c>
      <c r="D969" s="93" t="str">
        <f>IF(E969="","",VLOOKUP(E969,[1]PROJECTES!$C$14:$G$5000,5,FALSE))</f>
        <v>PENDENT D'ASSIGNAR</v>
      </c>
      <c r="E969" s="117" t="s">
        <v>396</v>
      </c>
      <c r="F969" s="95"/>
      <c r="G969" s="96" t="str">
        <f>IF(E969="","",VLOOKUP(E969,[1]PROJECTES!$C$14:$G$5000,4,FALSE))</f>
        <v>OB</v>
      </c>
      <c r="H969" s="118" t="s">
        <v>17</v>
      </c>
      <c r="I969" s="97" t="str">
        <f>IF(H969="","",VLOOKUP(H969,BD!B$2:C$16,2,FALSE))</f>
        <v>E</v>
      </c>
      <c r="J969" s="98">
        <v>43501</v>
      </c>
      <c r="K969" s="135">
        <f t="shared" ref="K969:K1032" si="32">IF(J969="","",WEEKNUM(J969,2)-0)</f>
        <v>6</v>
      </c>
      <c r="L969" s="99">
        <f t="shared" ref="L969:L1032" ca="1" si="33">IF(M969="","-",IF(G969="TA","-",+M969-TODAY()))</f>
        <v>210</v>
      </c>
      <c r="M969" s="93">
        <f>IF(E969="","",VLOOKUP(E969,[1]PROJECTES!$C$14:$Z$5000,21,FALSE))</f>
        <v>43830</v>
      </c>
      <c r="N969" s="100">
        <v>1</v>
      </c>
      <c r="O969" s="72" t="s">
        <v>229</v>
      </c>
      <c r="P969" s="101">
        <v>0</v>
      </c>
      <c r="Q969" s="132" t="s">
        <v>59</v>
      </c>
      <c r="R969" s="131" t="s">
        <v>720</v>
      </c>
      <c r="S969" s="91"/>
    </row>
    <row r="970" spans="1:19" s="104" customFormat="1" ht="12.75" customHeight="1" x14ac:dyDescent="0.25">
      <c r="A970" s="121" t="s">
        <v>17</v>
      </c>
      <c r="B970" s="92" t="str">
        <f>IF(E970="","",VLOOKUP(E970,[1]PROJECTES!$C$14:$G$5000,2,FALSE))</f>
        <v>SITEL</v>
      </c>
      <c r="C970" s="121" t="s">
        <v>111</v>
      </c>
      <c r="D970" s="93" t="str">
        <f>IF(E970="","",VLOOKUP(E970,[1]PROJECTES!$C$14:$G$5000,5,FALSE))</f>
        <v>PENDENT D'ASSIGNAR</v>
      </c>
      <c r="E970" s="117" t="s">
        <v>278</v>
      </c>
      <c r="F970" s="95"/>
      <c r="G970" s="96" t="str">
        <f>IF(E970="","",VLOOKUP(E970,[1]PROJECTES!$C$14:$G$5000,4,FALSE))</f>
        <v>OB</v>
      </c>
      <c r="H970" s="118" t="s">
        <v>17</v>
      </c>
      <c r="I970" s="97" t="str">
        <f>IF(H970="","",VLOOKUP(H970,BD!B$2:C$16,2,FALSE))</f>
        <v>E</v>
      </c>
      <c r="J970" s="98">
        <v>43509</v>
      </c>
      <c r="K970" s="135">
        <f t="shared" si="32"/>
        <v>7</v>
      </c>
      <c r="L970" s="99">
        <f t="shared" ca="1" si="33"/>
        <v>210</v>
      </c>
      <c r="M970" s="93">
        <f>IF(E970="","",VLOOKUP(E970,[1]PROJECTES!$C$14:$Z$5000,21,FALSE))</f>
        <v>43830</v>
      </c>
      <c r="N970" s="100">
        <v>0</v>
      </c>
      <c r="O970" s="72" t="s">
        <v>229</v>
      </c>
      <c r="P970" s="101">
        <v>30</v>
      </c>
      <c r="Q970" s="132" t="s">
        <v>59</v>
      </c>
      <c r="R970" s="131" t="s">
        <v>830</v>
      </c>
      <c r="S970" s="91"/>
    </row>
    <row r="971" spans="1:19" s="104" customFormat="1" ht="12.75" customHeight="1" x14ac:dyDescent="0.25">
      <c r="A971" s="121" t="s">
        <v>17</v>
      </c>
      <c r="B971" s="92" t="str">
        <f>IF(E971="","",VLOOKUP(E971,[1]PROJECTES!$C$14:$G$5000,2,FALSE))</f>
        <v>SITEL</v>
      </c>
      <c r="C971" s="121" t="s">
        <v>111</v>
      </c>
      <c r="D971" s="93" t="str">
        <f>IF(E971="","",VLOOKUP(E971,[1]PROJECTES!$C$14:$G$5000,5,FALSE))</f>
        <v>PENDENT D'ASSIGNAR</v>
      </c>
      <c r="E971" s="117" t="s">
        <v>396</v>
      </c>
      <c r="F971" s="95"/>
      <c r="G971" s="96" t="str">
        <f>IF(E971="","",VLOOKUP(E971,[1]PROJECTES!$C$14:$G$5000,4,FALSE))</f>
        <v>OB</v>
      </c>
      <c r="H971" s="118" t="s">
        <v>17</v>
      </c>
      <c r="I971" s="97" t="str">
        <f>IF(H971="","",VLOOKUP(H971,BD!B$2:C$16,2,FALSE))</f>
        <v>E</v>
      </c>
      <c r="J971" s="98">
        <v>43514</v>
      </c>
      <c r="K971" s="135">
        <f t="shared" si="32"/>
        <v>8</v>
      </c>
      <c r="L971" s="99">
        <f t="shared" ca="1" si="33"/>
        <v>210</v>
      </c>
      <c r="M971" s="93">
        <f>IF(E971="","",VLOOKUP(E971,[1]PROJECTES!$C$14:$Z$5000,21,FALSE))</f>
        <v>43830</v>
      </c>
      <c r="N971" s="100">
        <v>1</v>
      </c>
      <c r="O971" s="72" t="s">
        <v>229</v>
      </c>
      <c r="P971" s="101">
        <v>0</v>
      </c>
      <c r="Q971" s="132" t="s">
        <v>59</v>
      </c>
      <c r="R971" s="131" t="s">
        <v>836</v>
      </c>
      <c r="S971" s="91"/>
    </row>
    <row r="972" spans="1:19" s="104" customFormat="1" ht="12.75" customHeight="1" x14ac:dyDescent="0.25">
      <c r="A972" s="121" t="s">
        <v>17</v>
      </c>
      <c r="B972" s="92" t="str">
        <f>IF(E972="","",VLOOKUP(E972,[1]PROJECTES!$C$14:$G$5000,2,FALSE))</f>
        <v>SITEL</v>
      </c>
      <c r="C972" s="121" t="s">
        <v>111</v>
      </c>
      <c r="D972" s="93" t="str">
        <f>IF(E972="","",VLOOKUP(E972,[1]PROJECTES!$C$14:$G$5000,5,FALSE))</f>
        <v>PENDENT D'ASSIGNAR</v>
      </c>
      <c r="E972" s="117" t="s">
        <v>278</v>
      </c>
      <c r="F972" s="95"/>
      <c r="G972" s="96" t="str">
        <f>IF(E972="","",VLOOKUP(E972,[1]PROJECTES!$C$14:$G$5000,4,FALSE))</f>
        <v>OB</v>
      </c>
      <c r="H972" s="118" t="s">
        <v>17</v>
      </c>
      <c r="I972" s="97" t="str">
        <f>IF(H972="","",VLOOKUP(H972,BD!B$2:C$16,2,FALSE))</f>
        <v>E</v>
      </c>
      <c r="J972" s="98">
        <v>43536</v>
      </c>
      <c r="K972" s="135">
        <f t="shared" si="32"/>
        <v>11</v>
      </c>
      <c r="L972" s="99">
        <f t="shared" ca="1" si="33"/>
        <v>210</v>
      </c>
      <c r="M972" s="93">
        <f>IF(E972="","",VLOOKUP(E972,[1]PROJECTES!$C$14:$Z$5000,21,FALSE))</f>
        <v>43830</v>
      </c>
      <c r="N972" s="100">
        <v>0</v>
      </c>
      <c r="O972" s="72" t="s">
        <v>229</v>
      </c>
      <c r="P972" s="101">
        <v>45</v>
      </c>
      <c r="Q972" s="132" t="s">
        <v>59</v>
      </c>
      <c r="R972" s="131" t="s">
        <v>1083</v>
      </c>
      <c r="S972" s="91"/>
    </row>
    <row r="973" spans="1:19" s="104" customFormat="1" ht="12.75" customHeight="1" x14ac:dyDescent="0.25">
      <c r="A973" s="121" t="s">
        <v>17</v>
      </c>
      <c r="B973" s="92" t="str">
        <f>IF(E973="","",VLOOKUP(E973,[1]PROJECTES!$C$14:$G$5000,2,FALSE))</f>
        <v>SITEL</v>
      </c>
      <c r="C973" s="121" t="s">
        <v>111</v>
      </c>
      <c r="D973" s="93" t="str">
        <f>IF(E973="","",VLOOKUP(E973,[1]PROJECTES!$C$14:$G$5000,5,FALSE))</f>
        <v>PENDENT D'ASSIGNAR</v>
      </c>
      <c r="E973" s="117" t="s">
        <v>396</v>
      </c>
      <c r="F973" s="95"/>
      <c r="G973" s="96" t="str">
        <f>IF(E973="","",VLOOKUP(E973,[1]PROJECTES!$C$14:$G$5000,4,FALSE))</f>
        <v>OB</v>
      </c>
      <c r="H973" s="118" t="s">
        <v>17</v>
      </c>
      <c r="I973" s="97" t="str">
        <f>IF(H973="","",VLOOKUP(H973,BD!B$2:C$16,2,FALSE))</f>
        <v>E</v>
      </c>
      <c r="J973" s="98">
        <v>43546</v>
      </c>
      <c r="K973" s="135">
        <f t="shared" si="32"/>
        <v>12</v>
      </c>
      <c r="L973" s="99">
        <f t="shared" ca="1" si="33"/>
        <v>210</v>
      </c>
      <c r="M973" s="93">
        <f>IF(E973="","",VLOOKUP(E973,[1]PROJECTES!$C$14:$Z$5000,21,FALSE))</f>
        <v>43830</v>
      </c>
      <c r="N973" s="100">
        <v>0</v>
      </c>
      <c r="O973" s="72" t="s">
        <v>229</v>
      </c>
      <c r="P973" s="101">
        <v>15</v>
      </c>
      <c r="Q973" s="132" t="s">
        <v>59</v>
      </c>
      <c r="R973" s="131" t="s">
        <v>1424</v>
      </c>
      <c r="S973" s="91"/>
    </row>
    <row r="974" spans="1:19" s="104" customFormat="1" ht="12.75" customHeight="1" x14ac:dyDescent="0.25">
      <c r="A974" s="121" t="s">
        <v>12</v>
      </c>
      <c r="B974" s="92" t="str">
        <f>IF(E974="","",VLOOKUP(E974,[1]PROJECTES!$C$14:$G$5000,2,FALSE))</f>
        <v>SITEL</v>
      </c>
      <c r="C974" s="121" t="s">
        <v>181</v>
      </c>
      <c r="D974" s="93" t="str">
        <f>IF(E974="","",VLOOKUP(E974,[1]PROJECTES!$C$14:$G$5000,5,FALSE))</f>
        <v>Manteniment correctiu SW TEDIS.Net SystemTerminal v1.47</v>
      </c>
      <c r="E974" s="117" t="s">
        <v>895</v>
      </c>
      <c r="F974" s="159"/>
      <c r="G974" s="96" t="str">
        <f>IF(E974="","",VLOOKUP(E974,[1]PROJECTES!$C$14:$G$5000,4,FALSE))</f>
        <v>OB</v>
      </c>
      <c r="H974" s="118" t="s">
        <v>24</v>
      </c>
      <c r="I974" s="97" t="str">
        <f>IF(H974="","",VLOOKUP(H974,BD!B$2:C$16,2,FALSE))</f>
        <v>E</v>
      </c>
      <c r="J974" s="149">
        <v>43508</v>
      </c>
      <c r="K974" s="135">
        <f t="shared" si="32"/>
        <v>7</v>
      </c>
      <c r="L974" s="99">
        <f t="shared" ca="1" si="33"/>
        <v>210</v>
      </c>
      <c r="M974" s="93">
        <f>IF(E974="","",VLOOKUP(E974,[1]PROJECTES!$C$14:$Z$5000,21,FALSE))</f>
        <v>43830</v>
      </c>
      <c r="N974" s="153">
        <v>8</v>
      </c>
      <c r="O974" s="122" t="s">
        <v>229</v>
      </c>
      <c r="P974" s="160">
        <v>0</v>
      </c>
      <c r="Q974" s="132" t="s">
        <v>43</v>
      </c>
      <c r="R974" s="131" t="s">
        <v>735</v>
      </c>
      <c r="S974" s="121"/>
    </row>
    <row r="975" spans="1:19" s="104" customFormat="1" ht="12.75" customHeight="1" x14ac:dyDescent="0.25">
      <c r="A975" s="121" t="s">
        <v>47</v>
      </c>
      <c r="B975" s="92" t="str">
        <f>IF(E975="","",VLOOKUP(E975,[1]PROJECTES!$C$14:$G$5000,2,FALSE))</f>
        <v>DIELBE</v>
      </c>
      <c r="C975" s="121" t="s">
        <v>74</v>
      </c>
      <c r="D975" s="93" t="str">
        <f>IF(E975="","",VLOOKUP(E975,[1]PROJECTES!$C$14:$G$5000,5,FALSE))</f>
        <v>CC SCADA TEDIS.Net BERMEJALES v1.0</v>
      </c>
      <c r="E975" s="117">
        <v>4868</v>
      </c>
      <c r="F975" s="95"/>
      <c r="G975" s="96" t="str">
        <f>IF(E975="","",VLOOKUP(E975,[1]PROJECTES!$C$14:$G$5000,4,FALSE))</f>
        <v>TA</v>
      </c>
      <c r="H975" s="118" t="s">
        <v>47</v>
      </c>
      <c r="I975" s="97" t="str">
        <f>IF(H975="","",VLOOKUP(H975,BD!B$2:C$16,2,FALSE))</f>
        <v>E</v>
      </c>
      <c r="J975" s="98">
        <v>43508</v>
      </c>
      <c r="K975" s="135">
        <f t="shared" si="32"/>
        <v>7</v>
      </c>
      <c r="L975" s="99" t="str">
        <f t="shared" ca="1" si="33"/>
        <v>-</v>
      </c>
      <c r="M975" s="93">
        <f>IF(E975="","",VLOOKUP(E975,[1]PROJECTES!$C$14:$Z$5000,21,FALSE))</f>
        <v>43489</v>
      </c>
      <c r="N975" s="100">
        <v>1</v>
      </c>
      <c r="O975" s="72" t="s">
        <v>229</v>
      </c>
      <c r="P975" s="101">
        <v>0</v>
      </c>
      <c r="Q975" s="132" t="s">
        <v>37</v>
      </c>
      <c r="R975" s="131" t="s">
        <v>952</v>
      </c>
      <c r="S975" s="91"/>
    </row>
    <row r="976" spans="1:19" s="104" customFormat="1" ht="12.75" customHeight="1" x14ac:dyDescent="0.25">
      <c r="A976" s="121" t="s">
        <v>47</v>
      </c>
      <c r="B976" s="92" t="str">
        <f>IF(E976="","",VLOOKUP(E976,[1]PROJECTES!$C$14:$G$5000,2,FALSE))</f>
        <v>HIJOFE</v>
      </c>
      <c r="C976" s="121" t="s">
        <v>122</v>
      </c>
      <c r="D976" s="93" t="str">
        <f>IF(E976="","",VLOOKUP(E976,[1]PROJECTES!$C$14:$G$5000,5,FALSE))</f>
        <v>MANTENIMENT SW SCADA TEDIS.Net J.FERRE 01/01/2.019 - 31/12/2.019</v>
      </c>
      <c r="E976" s="117">
        <v>5071</v>
      </c>
      <c r="F976" s="95"/>
      <c r="G976" s="96" t="str">
        <f>IF(E976="","",VLOOKUP(E976,[1]PROJECTES!$C$14:$G$5000,4,FALSE))</f>
        <v>OB</v>
      </c>
      <c r="H976" s="118" t="s">
        <v>47</v>
      </c>
      <c r="I976" s="97" t="str">
        <f>IF(H976="","",VLOOKUP(H976,BD!B$2:C$16,2,FALSE))</f>
        <v>E</v>
      </c>
      <c r="J976" s="98">
        <v>43508</v>
      </c>
      <c r="K976" s="135">
        <f t="shared" si="32"/>
        <v>7</v>
      </c>
      <c r="L976" s="99">
        <f t="shared" ca="1" si="33"/>
        <v>210</v>
      </c>
      <c r="M976" s="93">
        <f>IF(E976="","",VLOOKUP(E976,[1]PROJECTES!$C$14:$Z$5000,21,FALSE))</f>
        <v>43830</v>
      </c>
      <c r="N976" s="100">
        <v>1</v>
      </c>
      <c r="O976" s="72" t="s">
        <v>229</v>
      </c>
      <c r="P976" s="101">
        <v>0</v>
      </c>
      <c r="Q976" s="132" t="s">
        <v>59</v>
      </c>
      <c r="R976" s="131" t="s">
        <v>953</v>
      </c>
      <c r="S976" s="91"/>
    </row>
    <row r="977" spans="1:19" s="104" customFormat="1" ht="12.75" customHeight="1" x14ac:dyDescent="0.25">
      <c r="A977" s="121" t="s">
        <v>47</v>
      </c>
      <c r="B977" s="92" t="str">
        <f>IF(E977="","",VLOOKUP(E977,[1]PROJECTES!$C$14:$G$5000,2,FALSE))</f>
        <v>ELECON</v>
      </c>
      <c r="C977" s="121" t="s">
        <v>91</v>
      </c>
      <c r="D977" s="93" t="str">
        <f>IF(E977="","",VLOOKUP(E977,[1]PROJECTES!$C$14:$G$5000,5,FALSE))</f>
        <v>MANTENIMENT CALSER CONDADO 01/01/2.019-31/12/2.019</v>
      </c>
      <c r="E977" s="117">
        <v>5180</v>
      </c>
      <c r="F977" s="95"/>
      <c r="G977" s="96" t="str">
        <f>IF(E977="","",VLOOKUP(E977,[1]PROJECTES!$C$14:$G$5000,4,FALSE))</f>
        <v>OB</v>
      </c>
      <c r="H977" s="118" t="s">
        <v>47</v>
      </c>
      <c r="I977" s="97" t="str">
        <f>IF(H977="","",VLOOKUP(H977,BD!B$2:C$16,2,FALSE))</f>
        <v>E</v>
      </c>
      <c r="J977" s="98">
        <v>43508</v>
      </c>
      <c r="K977" s="135">
        <f t="shared" si="32"/>
        <v>7</v>
      </c>
      <c r="L977" s="99">
        <f t="shared" ca="1" si="33"/>
        <v>210</v>
      </c>
      <c r="M977" s="93">
        <f>IF(E977="","",VLOOKUP(E977,[1]PROJECTES!$C$14:$Z$5000,21,FALSE))</f>
        <v>43830</v>
      </c>
      <c r="N977" s="100">
        <v>1</v>
      </c>
      <c r="O977" s="72" t="s">
        <v>229</v>
      </c>
      <c r="P977" s="101">
        <v>0</v>
      </c>
      <c r="Q977" s="132" t="s">
        <v>59</v>
      </c>
      <c r="R977" s="131" t="s">
        <v>954</v>
      </c>
      <c r="S977" s="91"/>
    </row>
    <row r="978" spans="1:19" s="104" customFormat="1" ht="12.75" customHeight="1" x14ac:dyDescent="0.25">
      <c r="A978" s="121" t="s">
        <v>47</v>
      </c>
      <c r="B978" s="92" t="str">
        <f>IF(E978="","",VLOOKUP(E978,[1]PROJECTES!$C$14:$G$5000,2,FALSE))</f>
        <v>EOSPIT</v>
      </c>
      <c r="C978" s="121" t="s">
        <v>151</v>
      </c>
      <c r="D978" s="93" t="str">
        <f>IF(E978="","",VLOOKUP(E978,[1]PROJECTES!$C$14:$G$5000,5,FALSE))</f>
        <v>UNION CC EOSA-PITARCH - COI IBERDROLA v2.0</v>
      </c>
      <c r="E978" s="117">
        <v>5190</v>
      </c>
      <c r="F978" s="95"/>
      <c r="G978" s="96" t="str">
        <f>IF(E978="","",VLOOKUP(E978,[1]PROJECTES!$C$14:$G$5000,4,FALSE))</f>
        <v>TA</v>
      </c>
      <c r="H978" s="118" t="s">
        <v>47</v>
      </c>
      <c r="I978" s="97" t="str">
        <f>IF(H978="","",VLOOKUP(H978,BD!B$2:C$16,2,FALSE))</f>
        <v>E</v>
      </c>
      <c r="J978" s="98">
        <v>43508</v>
      </c>
      <c r="K978" s="135">
        <f t="shared" si="32"/>
        <v>7</v>
      </c>
      <c r="L978" s="99" t="str">
        <f t="shared" ca="1" si="33"/>
        <v>-</v>
      </c>
      <c r="M978" s="93">
        <f>IF(E978="","",VLOOKUP(E978,[1]PROJECTES!$C$14:$Z$5000,21,FALSE))</f>
        <v>43546</v>
      </c>
      <c r="N978" s="100">
        <v>1</v>
      </c>
      <c r="O978" s="72" t="s">
        <v>229</v>
      </c>
      <c r="P978" s="101">
        <v>0</v>
      </c>
      <c r="Q978" s="132" t="s">
        <v>37</v>
      </c>
      <c r="R978" s="131" t="s">
        <v>965</v>
      </c>
      <c r="S978" s="91"/>
    </row>
    <row r="979" spans="1:19" s="104" customFormat="1" ht="12.75" customHeight="1" x14ac:dyDescent="0.25">
      <c r="A979" s="121" t="s">
        <v>47</v>
      </c>
      <c r="B979" s="92" t="str">
        <f>IF(E979="","",VLOOKUP(E979,[1]PROJECTES!$C$14:$G$5000,2,FALSE))</f>
        <v>DIELBE</v>
      </c>
      <c r="C979" s="121" t="s">
        <v>74</v>
      </c>
      <c r="D979" s="93" t="str">
        <f>IF(E979="","",VLOOKUP(E979,[1]PROJECTES!$C$14:$G$5000,5,FALSE))</f>
        <v>CC SCADA TEDIS.Net BERMEJALES v1.0</v>
      </c>
      <c r="E979" s="117">
        <v>4868</v>
      </c>
      <c r="F979" s="95"/>
      <c r="G979" s="96" t="str">
        <f>IF(E979="","",VLOOKUP(E979,[1]PROJECTES!$C$14:$G$5000,4,FALSE))</f>
        <v>TA</v>
      </c>
      <c r="H979" s="118" t="s">
        <v>47</v>
      </c>
      <c r="I979" s="97" t="str">
        <f>IF(H979="","",VLOOKUP(H979,BD!B$2:C$16,2,FALSE))</f>
        <v>E</v>
      </c>
      <c r="J979" s="98">
        <v>43508</v>
      </c>
      <c r="K979" s="135">
        <f t="shared" si="32"/>
        <v>7</v>
      </c>
      <c r="L979" s="99" t="str">
        <f t="shared" ca="1" si="33"/>
        <v>-</v>
      </c>
      <c r="M979" s="93">
        <f>IF(E979="","",VLOOKUP(E979,[1]PROJECTES!$C$14:$Z$5000,21,FALSE))</f>
        <v>43489</v>
      </c>
      <c r="N979" s="100">
        <v>1</v>
      </c>
      <c r="O979" s="72" t="s">
        <v>229</v>
      </c>
      <c r="P979" s="101">
        <v>0</v>
      </c>
      <c r="Q979" s="132" t="s">
        <v>59</v>
      </c>
      <c r="R979" s="131" t="s">
        <v>976</v>
      </c>
      <c r="S979" s="91"/>
    </row>
    <row r="980" spans="1:19" s="104" customFormat="1" ht="12.75" customHeight="1" x14ac:dyDescent="0.25">
      <c r="A980" s="121" t="s">
        <v>47</v>
      </c>
      <c r="B980" s="92" t="str">
        <f>IF(E980="","",VLOOKUP(E980,[1]PROJECTES!$C$14:$G$5000,2,FALSE))</f>
        <v>ELECON</v>
      </c>
      <c r="C980" s="121" t="s">
        <v>91</v>
      </c>
      <c r="D980" s="93" t="str">
        <f>IF(E980="","",VLOOKUP(E980,[1]PROJECTES!$C$14:$G$5000,5,FALSE))</f>
        <v>MANTENIMENT SCADA CONDADO 01/01/2.019-31/12/2.019</v>
      </c>
      <c r="E980" s="117">
        <v>3885</v>
      </c>
      <c r="F980" s="95"/>
      <c r="G980" s="96" t="str">
        <f>IF(E980="","",VLOOKUP(E980,[1]PROJECTES!$C$14:$G$5000,4,FALSE))</f>
        <v>OB</v>
      </c>
      <c r="H980" s="118" t="s">
        <v>47</v>
      </c>
      <c r="I980" s="97" t="str">
        <f>IF(H980="","",VLOOKUP(H980,BD!B$2:C$16,2,FALSE))</f>
        <v>E</v>
      </c>
      <c r="J980" s="98">
        <v>43508</v>
      </c>
      <c r="K980" s="135">
        <f t="shared" si="32"/>
        <v>7</v>
      </c>
      <c r="L980" s="99">
        <f t="shared" ca="1" si="33"/>
        <v>-155</v>
      </c>
      <c r="M980" s="93">
        <f>IF(E980="","",VLOOKUP(E980,[1]PROJECTES!$C$14:$Z$5000,21,FALSE))</f>
        <v>43465</v>
      </c>
      <c r="N980" s="100">
        <v>1</v>
      </c>
      <c r="O980" s="72" t="s">
        <v>229</v>
      </c>
      <c r="P980" s="101">
        <v>0</v>
      </c>
      <c r="Q980" s="132" t="s">
        <v>59</v>
      </c>
      <c r="R980" s="102" t="s">
        <v>977</v>
      </c>
      <c r="S980" s="91"/>
    </row>
    <row r="981" spans="1:19" s="104" customFormat="1" ht="12.75" customHeight="1" x14ac:dyDescent="0.25">
      <c r="A981" s="121"/>
      <c r="B981" s="92" t="str">
        <f>IF(E981="","",VLOOKUP(E981,[1]PROJECTES!$C$14:$G$5000,2,FALSE))</f>
        <v>ELECON</v>
      </c>
      <c r="C981" s="121" t="s">
        <v>91</v>
      </c>
      <c r="D981" s="93" t="str">
        <f>IF(E981="","",VLOOKUP(E981,[1]PROJECTES!$C$14:$G$5000,5,FALSE))</f>
        <v>MANTENIMENT CALSER CONDADO 01/01/2.019-31/12/2.019</v>
      </c>
      <c r="E981" s="117">
        <v>5180</v>
      </c>
      <c r="F981" s="95"/>
      <c r="G981" s="96" t="str">
        <f>IF(E981="","",VLOOKUP(E981,[1]PROJECTES!$C$14:$G$5000,4,FALSE))</f>
        <v>OB</v>
      </c>
      <c r="H981" s="118" t="s">
        <v>47</v>
      </c>
      <c r="I981" s="97" t="str">
        <f>IF(H981="","",VLOOKUP(H981,BD!B$2:C$16,2,FALSE))</f>
        <v>E</v>
      </c>
      <c r="J981" s="98">
        <v>43508</v>
      </c>
      <c r="K981" s="135">
        <f t="shared" si="32"/>
        <v>7</v>
      </c>
      <c r="L981" s="99">
        <f t="shared" ca="1" si="33"/>
        <v>210</v>
      </c>
      <c r="M981" s="93">
        <f>IF(E981="","",VLOOKUP(E981,[1]PROJECTES!$C$14:$Z$5000,21,FALSE))</f>
        <v>43830</v>
      </c>
      <c r="N981" s="100">
        <v>1</v>
      </c>
      <c r="O981" s="72" t="s">
        <v>229</v>
      </c>
      <c r="P981" s="101">
        <v>0</v>
      </c>
      <c r="Q981" s="132" t="s">
        <v>43</v>
      </c>
      <c r="R981" s="131" t="s">
        <v>1176</v>
      </c>
      <c r="S981" s="91"/>
    </row>
    <row r="982" spans="1:19" s="104" customFormat="1" ht="12.75" customHeight="1" x14ac:dyDescent="0.25">
      <c r="A982" s="121" t="s">
        <v>47</v>
      </c>
      <c r="B982" s="92" t="str">
        <f>IF(E982="","",VLOOKUP(E982,[1]PROJECTES!$C$14:$G$5000,2,FALSE))</f>
        <v>INPPOZ</v>
      </c>
      <c r="C982" s="121" t="s">
        <v>149</v>
      </c>
      <c r="D982" s="93" t="str">
        <f>IF(E982="","",VLOOKUP(E982,[1]PROJECTES!$C$14:$G$5000,5,FALSE))</f>
        <v>MANTENIMENT SW SCADA TEDIS.Net INPECUARIAS 01/01/2.019 - 31/12/2.019</v>
      </c>
      <c r="E982" s="117">
        <v>5072</v>
      </c>
      <c r="F982" s="95"/>
      <c r="G982" s="96" t="str">
        <f>IF(E982="","",VLOOKUP(E982,[1]PROJECTES!$C$14:$G$5000,4,FALSE))</f>
        <v>OB</v>
      </c>
      <c r="H982" s="118" t="s">
        <v>47</v>
      </c>
      <c r="I982" s="97" t="str">
        <f>IF(H982="","",VLOOKUP(H982,BD!B$2:C$16,2,FALSE))</f>
        <v>E</v>
      </c>
      <c r="J982" s="98">
        <v>43508</v>
      </c>
      <c r="K982" s="135">
        <f t="shared" si="32"/>
        <v>7</v>
      </c>
      <c r="L982" s="99">
        <f t="shared" ca="1" si="33"/>
        <v>210</v>
      </c>
      <c r="M982" s="93">
        <f>IF(E982="","",VLOOKUP(E982,[1]PROJECTES!$C$14:$Z$5000,21,FALSE))</f>
        <v>43830</v>
      </c>
      <c r="N982" s="100">
        <v>1</v>
      </c>
      <c r="O982" s="72" t="s">
        <v>229</v>
      </c>
      <c r="P982" s="101">
        <v>0</v>
      </c>
      <c r="Q982" s="132" t="s">
        <v>59</v>
      </c>
      <c r="R982" s="131" t="s">
        <v>1187</v>
      </c>
      <c r="S982" s="91"/>
    </row>
    <row r="983" spans="1:19" s="104" customFormat="1" ht="12.75" customHeight="1" x14ac:dyDescent="0.25">
      <c r="A983" s="121" t="s">
        <v>47</v>
      </c>
      <c r="B983" s="92" t="str">
        <f>IF(E983="","",VLOOKUP(E983,[1]PROJECTES!$C$14:$G$5000,2,FALSE))</f>
        <v>ELECON</v>
      </c>
      <c r="C983" s="121" t="s">
        <v>91</v>
      </c>
      <c r="D983" s="93" t="str">
        <f>IF(E983="","",VLOOKUP(E983,[1]PROJECTES!$C$14:$G$5000,5,FALSE))</f>
        <v>MANTENIMENT CALSER CONDADO 01/01/2.019-31/12/2.019</v>
      </c>
      <c r="E983" s="117">
        <v>5180</v>
      </c>
      <c r="F983" s="95"/>
      <c r="G983" s="96" t="str">
        <f>IF(E983="","",VLOOKUP(E983,[1]PROJECTES!$C$14:$G$5000,4,FALSE))</f>
        <v>OB</v>
      </c>
      <c r="H983" s="118" t="s">
        <v>47</v>
      </c>
      <c r="I983" s="97" t="str">
        <f>IF(H983="","",VLOOKUP(H983,BD!B$2:C$16,2,FALSE))</f>
        <v>E</v>
      </c>
      <c r="J983" s="98">
        <v>43508</v>
      </c>
      <c r="K983" s="135">
        <f t="shared" si="32"/>
        <v>7</v>
      </c>
      <c r="L983" s="99">
        <f t="shared" ca="1" si="33"/>
        <v>210</v>
      </c>
      <c r="M983" s="93">
        <f>IF(E983="","",VLOOKUP(E983,[1]PROJECTES!$C$14:$Z$5000,21,FALSE))</f>
        <v>43830</v>
      </c>
      <c r="N983" s="100">
        <v>0</v>
      </c>
      <c r="O983" s="72" t="s">
        <v>229</v>
      </c>
      <c r="P983" s="101">
        <v>0</v>
      </c>
      <c r="Q983" s="132" t="s">
        <v>43</v>
      </c>
      <c r="R983" s="131" t="s">
        <v>1234</v>
      </c>
      <c r="S983" s="91"/>
    </row>
    <row r="984" spans="1:19" s="104" customFormat="1" ht="12.75" customHeight="1" x14ac:dyDescent="0.25">
      <c r="A984" s="121" t="s">
        <v>21</v>
      </c>
      <c r="B984" s="92" t="str">
        <f>IF(E984="","",VLOOKUP(E984,[1]PROJECTES!$C$14:$G$5000,2,FALSE))</f>
        <v>SITEL</v>
      </c>
      <c r="C984" s="121" t="s">
        <v>337</v>
      </c>
      <c r="D984" s="93" t="str">
        <f>IF(E984="","",VLOOKUP(E984,[1]PROJECTES!$C$14:$G$5000,5,FALSE))</f>
        <v>TD ESCLAVO COG. BIOGAS v1.0</v>
      </c>
      <c r="E984" s="117">
        <v>5048</v>
      </c>
      <c r="F984" s="95"/>
      <c r="G984" s="96" t="str">
        <f>IF(E984="","",VLOOKUP(E984,[1]PROJECTES!$C$14:$G$5000,4,FALSE))</f>
        <v>OB</v>
      </c>
      <c r="H984" s="118" t="s">
        <v>595</v>
      </c>
      <c r="I984" s="97" t="str">
        <f>IF(H984="","",VLOOKUP(H984,BD!B$2:C$16,2,FALSE))</f>
        <v>E</v>
      </c>
      <c r="J984" s="98">
        <v>43509</v>
      </c>
      <c r="K984" s="135">
        <f t="shared" si="32"/>
        <v>7</v>
      </c>
      <c r="L984" s="99">
        <f t="shared" ca="1" si="33"/>
        <v>-124</v>
      </c>
      <c r="M984" s="93">
        <f>IF(E984="","",VLOOKUP(E984,[1]PROJECTES!$C$14:$Z$5000,21,FALSE))</f>
        <v>43496</v>
      </c>
      <c r="N984" s="100">
        <v>4</v>
      </c>
      <c r="O984" s="72" t="s">
        <v>229</v>
      </c>
      <c r="P984" s="101">
        <v>0</v>
      </c>
      <c r="Q984" s="132" t="s">
        <v>51</v>
      </c>
      <c r="R984" s="131" t="s">
        <v>365</v>
      </c>
      <c r="S984" s="91"/>
    </row>
    <row r="985" spans="1:19" s="104" customFormat="1" ht="12.75" customHeight="1" x14ac:dyDescent="0.25">
      <c r="A985" s="121" t="s">
        <v>35</v>
      </c>
      <c r="B985" s="92" t="str">
        <f>IF(E985="","",VLOOKUP(E985,[1]PROJECTES!$C$14:$G$5000,2,FALSE))</f>
        <v>SITEL</v>
      </c>
      <c r="C985" s="121" t="s">
        <v>181</v>
      </c>
      <c r="D985" s="93" t="str">
        <f>IF(E985="","",VLOOKUP(E985,[1]PROJECTES!$C$14:$G$5000,5,FALSE))</f>
        <v>INCAPACITAT LABORAL TRANSITORIA</v>
      </c>
      <c r="E985" s="117" t="s">
        <v>794</v>
      </c>
      <c r="F985" s="95"/>
      <c r="G985" s="96" t="str">
        <f>IF(E985="","",VLOOKUP(E985,[1]PROJECTES!$C$14:$G$5000,4,FALSE))</f>
        <v>OB</v>
      </c>
      <c r="H985" s="118" t="s">
        <v>35</v>
      </c>
      <c r="I985" s="97" t="str">
        <f>IF(H985="","",VLOOKUP(H985,BD!B$2:C$16,2,FALSE))</f>
        <v>E</v>
      </c>
      <c r="J985" s="98">
        <v>43509</v>
      </c>
      <c r="K985" s="135">
        <f t="shared" si="32"/>
        <v>7</v>
      </c>
      <c r="L985" s="99">
        <f t="shared" ca="1" si="33"/>
        <v>210</v>
      </c>
      <c r="M985" s="93">
        <f>IF(E985="","",VLOOKUP(E985,[1]PROJECTES!$C$14:$Z$5000,21,FALSE))</f>
        <v>43830</v>
      </c>
      <c r="N985" s="100">
        <v>8</v>
      </c>
      <c r="O985" s="72" t="s">
        <v>229</v>
      </c>
      <c r="P985" s="101">
        <v>0</v>
      </c>
      <c r="Q985" s="132" t="s">
        <v>360</v>
      </c>
      <c r="R985" s="102"/>
      <c r="S985" s="91"/>
    </row>
    <row r="986" spans="1:19" s="104" customFormat="1" ht="12.75" customHeight="1" x14ac:dyDescent="0.25">
      <c r="A986" s="121" t="s">
        <v>21</v>
      </c>
      <c r="B986" s="92" t="str">
        <f>IF(E986="","",VLOOKUP(E986,[1]PROJECTES!$C$14:$G$5000,2,FALSE))</f>
        <v>NCLAVE</v>
      </c>
      <c r="C986" s="121"/>
      <c r="D986" s="93" t="str">
        <f>IF(E986="","",VLOOKUP(E986,[1]PROJECTES!$C$14:$G$5000,5,FALSE))</f>
        <v>6 x Armari TrinaPRP NCU V1.0</v>
      </c>
      <c r="E986" s="117">
        <v>5118</v>
      </c>
      <c r="F986" s="95"/>
      <c r="G986" s="96" t="str">
        <f>IF(E986="","",VLOOKUP(E986,[1]PROJECTES!$C$14:$G$5000,4,FALSE))</f>
        <v>TA</v>
      </c>
      <c r="H986" s="118" t="s">
        <v>21</v>
      </c>
      <c r="I986" s="97" t="str">
        <f>IF(H986="","",VLOOKUP(H986,BD!B$2:C$16,2,FALSE))</f>
        <v>P</v>
      </c>
      <c r="J986" s="98">
        <v>43509</v>
      </c>
      <c r="K986" s="135">
        <f t="shared" si="32"/>
        <v>7</v>
      </c>
      <c r="L986" s="99" t="str">
        <f t="shared" ca="1" si="33"/>
        <v>-</v>
      </c>
      <c r="M986" s="93">
        <f>IF(E986="","",VLOOKUP(E986,[1]PROJECTES!$C$14:$Z$5000,21,FALSE))</f>
        <v>43555</v>
      </c>
      <c r="N986" s="100">
        <v>8</v>
      </c>
      <c r="O986" s="72" t="s">
        <v>229</v>
      </c>
      <c r="P986" s="101">
        <v>0</v>
      </c>
      <c r="Q986" s="132" t="s">
        <v>51</v>
      </c>
      <c r="R986" s="131" t="s">
        <v>365</v>
      </c>
      <c r="S986" s="91"/>
    </row>
    <row r="987" spans="1:19" s="104" customFormat="1" ht="12.75" customHeight="1" x14ac:dyDescent="0.25">
      <c r="A987" s="121" t="s">
        <v>44</v>
      </c>
      <c r="B987" s="92" t="str">
        <f>IF(E987="","",VLOOKUP(E987,[1]PROJECTES!$C$14:$G$5000,2,FALSE))</f>
        <v>SITEL</v>
      </c>
      <c r="C987" s="121"/>
      <c r="D987" s="93" t="str">
        <f>IF(E987="","",VLOOKUP(E987,[1]PROJECTES!$C$14:$G$5000,5,FALSE))</f>
        <v>PENDENT D'ASSIGNAR</v>
      </c>
      <c r="E987" s="117" t="s">
        <v>278</v>
      </c>
      <c r="F987" s="95"/>
      <c r="G987" s="96" t="str">
        <f>IF(E987="","",VLOOKUP(E987,[1]PROJECTES!$C$14:$G$5000,4,FALSE))</f>
        <v>OB</v>
      </c>
      <c r="H987" s="118" t="s">
        <v>44</v>
      </c>
      <c r="I987" s="97" t="str">
        <f>IF(H987="","",VLOOKUP(H987,BD!B$2:C$16,2,FALSE))</f>
        <v>E</v>
      </c>
      <c r="J987" s="98">
        <v>43509</v>
      </c>
      <c r="K987" s="135">
        <f t="shared" si="32"/>
        <v>7</v>
      </c>
      <c r="L987" s="99">
        <f t="shared" ca="1" si="33"/>
        <v>210</v>
      </c>
      <c r="M987" s="93">
        <f>IF(E987="","",VLOOKUP(E987,[1]PROJECTES!$C$14:$Z$5000,21,FALSE))</f>
        <v>43830</v>
      </c>
      <c r="N987" s="100"/>
      <c r="O987" s="72" t="s">
        <v>229</v>
      </c>
      <c r="P987" s="101"/>
      <c r="Q987" s="132"/>
      <c r="R987" s="131"/>
      <c r="S987" s="91"/>
    </row>
    <row r="988" spans="1:19" s="104" customFormat="1" ht="12.75" customHeight="1" x14ac:dyDescent="0.25">
      <c r="A988" s="121" t="s">
        <v>44</v>
      </c>
      <c r="B988" s="92" t="str">
        <f>IF(E988="","",VLOOKUP(E988,[1]PROJECTES!$C$14:$G$5000,2,FALSE))</f>
        <v>SITEL</v>
      </c>
      <c r="C988" s="121"/>
      <c r="D988" s="93" t="str">
        <f>IF(E988="","",VLOOKUP(E988,[1]PROJECTES!$C$14:$G$5000,5,FALSE))</f>
        <v>PENDENT D'ASSIGNAR</v>
      </c>
      <c r="E988" s="117" t="s">
        <v>278</v>
      </c>
      <c r="F988" s="95"/>
      <c r="G988" s="96" t="str">
        <f>IF(E988="","",VLOOKUP(E988,[1]PROJECTES!$C$14:$G$5000,4,FALSE))</f>
        <v>OB</v>
      </c>
      <c r="H988" s="118" t="s">
        <v>44</v>
      </c>
      <c r="I988" s="97" t="str">
        <f>IF(H988="","",VLOOKUP(H988,BD!B$2:C$16,2,FALSE))</f>
        <v>E</v>
      </c>
      <c r="J988" s="98">
        <v>43509</v>
      </c>
      <c r="K988" s="135">
        <f t="shared" si="32"/>
        <v>7</v>
      </c>
      <c r="L988" s="99">
        <f t="shared" ca="1" si="33"/>
        <v>210</v>
      </c>
      <c r="M988" s="93">
        <f>IF(E988="","",VLOOKUP(E988,[1]PROJECTES!$C$14:$Z$5000,21,FALSE))</f>
        <v>43830</v>
      </c>
      <c r="N988" s="100"/>
      <c r="O988" s="72" t="s">
        <v>229</v>
      </c>
      <c r="P988" s="101"/>
      <c r="Q988" s="132"/>
      <c r="R988" s="131"/>
      <c r="S988" s="91"/>
    </row>
    <row r="989" spans="1:19" s="104" customFormat="1" ht="12.75" customHeight="1" x14ac:dyDescent="0.25">
      <c r="A989" s="121" t="s">
        <v>44</v>
      </c>
      <c r="B989" s="92" t="str">
        <f>IF(E989="","",VLOOKUP(E989,[1]PROJECTES!$C$14:$G$5000,2,FALSE))</f>
        <v>SITEL</v>
      </c>
      <c r="C989" s="121"/>
      <c r="D989" s="93" t="str">
        <f>IF(E989="","",VLOOKUP(E989,[1]PROJECTES!$C$14:$G$5000,5,FALSE))</f>
        <v>PENDENT D'ASSIGNAR</v>
      </c>
      <c r="E989" s="117" t="s">
        <v>278</v>
      </c>
      <c r="F989" s="95"/>
      <c r="G989" s="96" t="str">
        <f>IF(E989="","",VLOOKUP(E989,[1]PROJECTES!$C$14:$G$5000,4,FALSE))</f>
        <v>OB</v>
      </c>
      <c r="H989" s="118" t="s">
        <v>44</v>
      </c>
      <c r="I989" s="97" t="str">
        <f>IF(H989="","",VLOOKUP(H989,BD!B$2:C$16,2,FALSE))</f>
        <v>E</v>
      </c>
      <c r="J989" s="98">
        <v>43509</v>
      </c>
      <c r="K989" s="135">
        <f t="shared" si="32"/>
        <v>7</v>
      </c>
      <c r="L989" s="99">
        <f t="shared" ca="1" si="33"/>
        <v>210</v>
      </c>
      <c r="M989" s="93">
        <f>IF(E989="","",VLOOKUP(E989,[1]PROJECTES!$C$14:$Z$5000,21,FALSE))</f>
        <v>43830</v>
      </c>
      <c r="N989" s="100"/>
      <c r="O989" s="72" t="s">
        <v>229</v>
      </c>
      <c r="P989" s="101"/>
      <c r="Q989" s="132"/>
      <c r="R989" s="131"/>
      <c r="S989" s="91"/>
    </row>
    <row r="990" spans="1:19" s="104" customFormat="1" ht="12.75" customHeight="1" x14ac:dyDescent="0.25">
      <c r="A990" s="121" t="s">
        <v>44</v>
      </c>
      <c r="B990" s="92" t="str">
        <f>IF(E990="","",VLOOKUP(E990,[1]PROJECTES!$C$14:$G$5000,2,FALSE))</f>
        <v>SITEL</v>
      </c>
      <c r="C990" s="121"/>
      <c r="D990" s="93" t="str">
        <f>IF(E990="","",VLOOKUP(E990,[1]PROJECTES!$C$14:$G$5000,5,FALSE))</f>
        <v>PENDENT D'ASSIGNAR</v>
      </c>
      <c r="E990" s="117" t="s">
        <v>278</v>
      </c>
      <c r="F990" s="95"/>
      <c r="G990" s="96" t="str">
        <f>IF(E990="","",VLOOKUP(E990,[1]PROJECTES!$C$14:$G$5000,4,FALSE))</f>
        <v>OB</v>
      </c>
      <c r="H990" s="118" t="s">
        <v>44</v>
      </c>
      <c r="I990" s="97" t="str">
        <f>IF(H990="","",VLOOKUP(H990,BD!B$2:C$16,2,FALSE))</f>
        <v>E</v>
      </c>
      <c r="J990" s="98">
        <v>43509</v>
      </c>
      <c r="K990" s="135">
        <f t="shared" si="32"/>
        <v>7</v>
      </c>
      <c r="L990" s="99">
        <f t="shared" ca="1" si="33"/>
        <v>210</v>
      </c>
      <c r="M990" s="93">
        <f>IF(E990="","",VLOOKUP(E990,[1]PROJECTES!$C$14:$Z$5000,21,FALSE))</f>
        <v>43830</v>
      </c>
      <c r="N990" s="100"/>
      <c r="O990" s="72" t="s">
        <v>229</v>
      </c>
      <c r="P990" s="101"/>
      <c r="Q990" s="132"/>
      <c r="R990" s="131"/>
      <c r="S990" s="91"/>
    </row>
    <row r="991" spans="1:19" s="104" customFormat="1" ht="12.75" customHeight="1" x14ac:dyDescent="0.25">
      <c r="A991" s="121" t="s">
        <v>44</v>
      </c>
      <c r="B991" s="92" t="str">
        <f>IF(E991="","",VLOOKUP(E991,[1]PROJECTES!$C$14:$G$5000,2,FALSE))</f>
        <v>SITEL</v>
      </c>
      <c r="C991" s="121"/>
      <c r="D991" s="93" t="str">
        <f>IF(E991="","",VLOOKUP(E991,[1]PROJECTES!$C$14:$G$5000,5,FALSE))</f>
        <v>PENDENT D'ASSIGNAR</v>
      </c>
      <c r="E991" s="117" t="s">
        <v>278</v>
      </c>
      <c r="F991" s="95"/>
      <c r="G991" s="96" t="str">
        <f>IF(E991="","",VLOOKUP(E991,[1]PROJECTES!$C$14:$G$5000,4,FALSE))</f>
        <v>OB</v>
      </c>
      <c r="H991" s="118" t="s">
        <v>44</v>
      </c>
      <c r="I991" s="97" t="str">
        <f>IF(H991="","",VLOOKUP(H991,BD!B$2:C$16,2,FALSE))</f>
        <v>E</v>
      </c>
      <c r="J991" s="98">
        <v>43509</v>
      </c>
      <c r="K991" s="135">
        <f t="shared" si="32"/>
        <v>7</v>
      </c>
      <c r="L991" s="99">
        <f t="shared" ca="1" si="33"/>
        <v>210</v>
      </c>
      <c r="M991" s="93">
        <f>IF(E991="","",VLOOKUP(E991,[1]PROJECTES!$C$14:$Z$5000,21,FALSE))</f>
        <v>43830</v>
      </c>
      <c r="N991" s="100"/>
      <c r="O991" s="72" t="s">
        <v>229</v>
      </c>
      <c r="P991" s="101"/>
      <c r="Q991" s="132"/>
      <c r="R991" s="131"/>
      <c r="S991" s="91"/>
    </row>
    <row r="992" spans="1:19" s="104" customFormat="1" ht="12.75" customHeight="1" x14ac:dyDescent="0.25">
      <c r="A992" s="121" t="s">
        <v>12</v>
      </c>
      <c r="B992" s="92" t="str">
        <f>IF(E992="","",VLOOKUP(E992,[1]PROJECTES!$C$14:$G$5000,2,FALSE))</f>
        <v>SITEL</v>
      </c>
      <c r="C992" s="121" t="s">
        <v>181</v>
      </c>
      <c r="D992" s="93" t="str">
        <f>IF(E992="","",VLOOKUP(E992,[1]PROJECTES!$C$14:$G$5000,5,FALSE))</f>
        <v>INFRAESTRUCTURA</v>
      </c>
      <c r="E992" s="117" t="s">
        <v>317</v>
      </c>
      <c r="F992" s="95"/>
      <c r="G992" s="96" t="str">
        <f>IF(E992="","",VLOOKUP(E992,[1]PROJECTES!$C$14:$G$5000,4,FALSE))</f>
        <v>OB</v>
      </c>
      <c r="H992" s="118" t="s">
        <v>12</v>
      </c>
      <c r="I992" s="97" t="str">
        <f>IF(H992="","",VLOOKUP(H992,BD!B$2:C$16,2,FALSE))</f>
        <v>E</v>
      </c>
      <c r="J992" s="98">
        <v>43509</v>
      </c>
      <c r="K992" s="135">
        <f t="shared" si="32"/>
        <v>7</v>
      </c>
      <c r="L992" s="99">
        <f t="shared" ca="1" si="33"/>
        <v>210</v>
      </c>
      <c r="M992" s="93">
        <f>IF(E992="","",VLOOKUP(E992,[1]PROJECTES!$C$14:$Z$5000,21,FALSE))</f>
        <v>43830</v>
      </c>
      <c r="N992" s="100">
        <v>0</v>
      </c>
      <c r="O992" s="72" t="s">
        <v>229</v>
      </c>
      <c r="P992" s="101">
        <v>30</v>
      </c>
      <c r="Q992" s="132"/>
      <c r="R992" s="131" t="s">
        <v>793</v>
      </c>
      <c r="S992" s="91"/>
    </row>
    <row r="993" spans="1:19" s="104" customFormat="1" ht="12.75" customHeight="1" x14ac:dyDescent="0.25">
      <c r="A993" s="121" t="s">
        <v>12</v>
      </c>
      <c r="B993" s="92" t="str">
        <f>IF(E993="","",VLOOKUP(E993,[1]PROJECTES!$C$14:$G$5000,2,FALSE))</f>
        <v>SITEL</v>
      </c>
      <c r="C993" s="121" t="s">
        <v>181</v>
      </c>
      <c r="D993" s="93" t="str">
        <f>IF(E993="","",VLOOKUP(E993,[1]PROJECTES!$C$14:$G$5000,5,FALSE))</f>
        <v>Desenvolupament SW TEDIS.Net ExportService v1.48</v>
      </c>
      <c r="E993" s="117">
        <v>5183</v>
      </c>
      <c r="F993" s="95"/>
      <c r="G993" s="96" t="str">
        <f>IF(E993="","",VLOOKUP(E993,[1]PROJECTES!$C$14:$G$5000,4,FALSE))</f>
        <v>OB</v>
      </c>
      <c r="H993" s="118" t="s">
        <v>12</v>
      </c>
      <c r="I993" s="97" t="str">
        <f>IF(H993="","",VLOOKUP(H993,BD!B$2:C$16,2,FALSE))</f>
        <v>E</v>
      </c>
      <c r="J993" s="98">
        <v>43509</v>
      </c>
      <c r="K993" s="135">
        <f t="shared" si="32"/>
        <v>7</v>
      </c>
      <c r="L993" s="99">
        <f t="shared" ca="1" si="33"/>
        <v>-81</v>
      </c>
      <c r="M993" s="93">
        <f>IF(E993="","",VLOOKUP(E993,[1]PROJECTES!$C$14:$Z$5000,21,FALSE))</f>
        <v>43539</v>
      </c>
      <c r="N993" s="100">
        <v>2</v>
      </c>
      <c r="O993" s="72" t="s">
        <v>229</v>
      </c>
      <c r="P993" s="101">
        <v>15</v>
      </c>
      <c r="Q993" s="132" t="s">
        <v>15</v>
      </c>
      <c r="R993" s="131" t="s">
        <v>800</v>
      </c>
      <c r="S993" s="91"/>
    </row>
    <row r="994" spans="1:19" s="104" customFormat="1" ht="12.75" customHeight="1" x14ac:dyDescent="0.25">
      <c r="A994" s="121" t="s">
        <v>12</v>
      </c>
      <c r="B994" s="92" t="str">
        <f>IF(E994="","",VLOOKUP(E994,[1]PROJECTES!$C$14:$G$5000,2,FALSE))</f>
        <v>SITEL</v>
      </c>
      <c r="C994" s="121" t="s">
        <v>74</v>
      </c>
      <c r="D994" s="93" t="str">
        <f>IF(E994="","",VLOOKUP(E994,[1]PROJECTES!$C$14:$G$5000,5,FALSE))</f>
        <v>SOPORT DEPARTAMENT COMERCIAL</v>
      </c>
      <c r="E994" s="117" t="s">
        <v>343</v>
      </c>
      <c r="F994" s="95"/>
      <c r="G994" s="96" t="str">
        <f>IF(E994="","",VLOOKUP(E994,[1]PROJECTES!$C$14:$G$5000,4,FALSE))</f>
        <v>OB</v>
      </c>
      <c r="H994" s="118" t="s">
        <v>12</v>
      </c>
      <c r="I994" s="97" t="str">
        <f>IF(H994="","",VLOOKUP(H994,BD!B$2:C$16,2,FALSE))</f>
        <v>E</v>
      </c>
      <c r="J994" s="98">
        <v>43509</v>
      </c>
      <c r="K994" s="135">
        <f t="shared" si="32"/>
        <v>7</v>
      </c>
      <c r="L994" s="99">
        <f t="shared" ca="1" si="33"/>
        <v>210</v>
      </c>
      <c r="M994" s="93">
        <f>IF(E994="","",VLOOKUP(E994,[1]PROJECTES!$C$14:$Z$5000,21,FALSE))</f>
        <v>43830</v>
      </c>
      <c r="N994" s="100">
        <v>0</v>
      </c>
      <c r="O994" s="72" t="s">
        <v>229</v>
      </c>
      <c r="P994" s="101">
        <v>30</v>
      </c>
      <c r="Q994" s="132" t="s">
        <v>37</v>
      </c>
      <c r="R994" s="131" t="s">
        <v>801</v>
      </c>
      <c r="S994" s="91"/>
    </row>
    <row r="995" spans="1:19" s="104" customFormat="1" ht="12.75" customHeight="1" x14ac:dyDescent="0.25">
      <c r="A995" s="121" t="s">
        <v>12</v>
      </c>
      <c r="B995" s="92" t="str">
        <f>IF(E995="","",VLOOKUP(E995,[1]PROJECTES!$C$14:$G$5000,2,FALSE))</f>
        <v>SITEL</v>
      </c>
      <c r="C995" s="121" t="s">
        <v>181</v>
      </c>
      <c r="D995" s="93" t="str">
        <f>IF(E995="","",VLOOKUP(E995,[1]PROJECTES!$C$14:$G$5000,5,FALSE))</f>
        <v>AFERS EMPRESA</v>
      </c>
      <c r="E995" s="117" t="s">
        <v>283</v>
      </c>
      <c r="F995" s="95"/>
      <c r="G995" s="96" t="str">
        <f>IF(E995="","",VLOOKUP(E995,[1]PROJECTES!$C$14:$G$5000,4,FALSE))</f>
        <v>OB</v>
      </c>
      <c r="H995" s="118" t="s">
        <v>12</v>
      </c>
      <c r="I995" s="97" t="str">
        <f>IF(H995="","",VLOOKUP(H995,BD!B$2:C$16,2,FALSE))</f>
        <v>E</v>
      </c>
      <c r="J995" s="98">
        <v>43509</v>
      </c>
      <c r="K995" s="135">
        <f t="shared" si="32"/>
        <v>7</v>
      </c>
      <c r="L995" s="99">
        <f t="shared" ca="1" si="33"/>
        <v>210</v>
      </c>
      <c r="M995" s="93">
        <f>IF(E995="","",VLOOKUP(E995,[1]PROJECTES!$C$14:$Z$5000,21,FALSE))</f>
        <v>43830</v>
      </c>
      <c r="N995" s="100">
        <v>0</v>
      </c>
      <c r="O995" s="72" t="s">
        <v>229</v>
      </c>
      <c r="P995" s="101">
        <v>30</v>
      </c>
      <c r="Q995" s="132" t="s">
        <v>336</v>
      </c>
      <c r="R995" s="131" t="s">
        <v>802</v>
      </c>
      <c r="S995" s="91"/>
    </row>
    <row r="996" spans="1:19" s="104" customFormat="1" ht="12.75" customHeight="1" x14ac:dyDescent="0.25">
      <c r="A996" s="121" t="s">
        <v>12</v>
      </c>
      <c r="B996" s="92" t="str">
        <f>IF(E996="","",VLOOKUP(E996,[1]PROJECTES!$C$14:$G$5000,2,FALSE))</f>
        <v>EMSA</v>
      </c>
      <c r="C996" s="121" t="s">
        <v>135</v>
      </c>
      <c r="D996" s="93" t="str">
        <f>IF(E996="","",VLOOKUP(E996,[1]PROJECTES!$C$14:$G$5000,5,FALSE))</f>
        <v>RTU S.E. MAS DE LAS MATAS v4.0</v>
      </c>
      <c r="E996" s="117">
        <v>5069</v>
      </c>
      <c r="F996" s="95"/>
      <c r="G996" s="96" t="str">
        <f>IF(E996="","",VLOOKUP(E996,[1]PROJECTES!$C$14:$G$5000,4,FALSE))</f>
        <v>OB</v>
      </c>
      <c r="H996" s="118" t="s">
        <v>12</v>
      </c>
      <c r="I996" s="97" t="str">
        <f>IF(H996="","",VLOOKUP(H996,BD!B$2:C$16,2,FALSE))</f>
        <v>E</v>
      </c>
      <c r="J996" s="98">
        <v>43509</v>
      </c>
      <c r="K996" s="135">
        <f t="shared" si="32"/>
        <v>7</v>
      </c>
      <c r="L996" s="99">
        <f t="shared" ca="1" si="33"/>
        <v>-124</v>
      </c>
      <c r="M996" s="93">
        <f>IF(E996="","",VLOOKUP(E996,[1]PROJECTES!$C$14:$Z$5000,21,FALSE))</f>
        <v>43496</v>
      </c>
      <c r="N996" s="100">
        <v>1</v>
      </c>
      <c r="O996" s="72" t="s">
        <v>229</v>
      </c>
      <c r="P996" s="101">
        <v>15</v>
      </c>
      <c r="Q996" s="132" t="s">
        <v>32</v>
      </c>
      <c r="R996" s="131" t="s">
        <v>803</v>
      </c>
      <c r="S996" s="91"/>
    </row>
    <row r="997" spans="1:19" s="104" customFormat="1" ht="12.75" customHeight="1" x14ac:dyDescent="0.25">
      <c r="A997" s="121" t="s">
        <v>12</v>
      </c>
      <c r="B997" s="92" t="str">
        <f>IF(E997="","",VLOOKUP(E997,[1]PROJECTES!$C$14:$G$5000,2,FALSE))</f>
        <v>SITEL</v>
      </c>
      <c r="C997" s="121" t="s">
        <v>181</v>
      </c>
      <c r="D997" s="93" t="str">
        <f>IF(E997="","",VLOOKUP(E997,[1]PROJECTES!$C$14:$G$5000,5,FALSE))</f>
        <v>SOPORT DEPARTAMENT COMERCIAL</v>
      </c>
      <c r="E997" s="117" t="s">
        <v>343</v>
      </c>
      <c r="F997" s="95"/>
      <c r="G997" s="96" t="str">
        <f>IF(E997="","",VLOOKUP(E997,[1]PROJECTES!$C$14:$G$5000,4,FALSE))</f>
        <v>OB</v>
      </c>
      <c r="H997" s="118" t="s">
        <v>12</v>
      </c>
      <c r="I997" s="97" t="str">
        <f>IF(H997="","",VLOOKUP(H997,BD!B$2:C$16,2,FALSE))</f>
        <v>E</v>
      </c>
      <c r="J997" s="98">
        <v>43509</v>
      </c>
      <c r="K997" s="135">
        <f t="shared" si="32"/>
        <v>7</v>
      </c>
      <c r="L997" s="99">
        <f t="shared" ca="1" si="33"/>
        <v>210</v>
      </c>
      <c r="M997" s="93">
        <f>IF(E997="","",VLOOKUP(E997,[1]PROJECTES!$C$14:$Z$5000,21,FALSE))</f>
        <v>43830</v>
      </c>
      <c r="N997" s="100">
        <v>2</v>
      </c>
      <c r="O997" s="72" t="s">
        <v>229</v>
      </c>
      <c r="P997" s="101">
        <v>30</v>
      </c>
      <c r="Q997" s="132" t="s">
        <v>11</v>
      </c>
      <c r="R997" s="131" t="s">
        <v>804</v>
      </c>
      <c r="S997" s="91"/>
    </row>
    <row r="998" spans="1:19" s="104" customFormat="1" ht="12.75" customHeight="1" x14ac:dyDescent="0.25">
      <c r="A998" s="121" t="s">
        <v>12</v>
      </c>
      <c r="B998" s="92" t="str">
        <f>IF(E998="","",VLOOKUP(E998,[1]PROJECTES!$C$14:$G$5000,2,FALSE))</f>
        <v>SITEL</v>
      </c>
      <c r="C998" s="121" t="s">
        <v>181</v>
      </c>
      <c r="D998" s="93" t="str">
        <f>IF(E998="","",VLOOKUP(E998,[1]PROJECTES!$C$14:$G$5000,5,FALSE))</f>
        <v>FORMACIO</v>
      </c>
      <c r="E998" s="117" t="s">
        <v>519</v>
      </c>
      <c r="F998" s="95"/>
      <c r="G998" s="96" t="str">
        <f>IF(E998="","",VLOOKUP(E998,[1]PROJECTES!$C$14:$G$5000,4,FALSE))</f>
        <v>OB</v>
      </c>
      <c r="H998" s="118" t="s">
        <v>12</v>
      </c>
      <c r="I998" s="97" t="str">
        <f>IF(H998="","",VLOOKUP(H998,BD!B$2:C$16,2,FALSE))</f>
        <v>E</v>
      </c>
      <c r="J998" s="98">
        <v>43509</v>
      </c>
      <c r="K998" s="135">
        <f t="shared" si="32"/>
        <v>7</v>
      </c>
      <c r="L998" s="99">
        <f t="shared" ca="1" si="33"/>
        <v>210</v>
      </c>
      <c r="M998" s="93">
        <f>IF(E998="","",VLOOKUP(E998,[1]PROJECTES!$C$14:$Z$5000,21,FALSE))</f>
        <v>43830</v>
      </c>
      <c r="N998" s="100">
        <v>0</v>
      </c>
      <c r="O998" s="72" t="s">
        <v>229</v>
      </c>
      <c r="P998" s="101">
        <v>30</v>
      </c>
      <c r="Q998" s="132" t="s">
        <v>28</v>
      </c>
      <c r="R998" s="131" t="s">
        <v>805</v>
      </c>
      <c r="S998" s="91"/>
    </row>
    <row r="999" spans="1:19" s="104" customFormat="1" ht="12.75" customHeight="1" x14ac:dyDescent="0.25">
      <c r="A999" s="121" t="s">
        <v>17</v>
      </c>
      <c r="B999" s="92" t="str">
        <f>IF(E999="","",VLOOKUP(E999,[1]PROJECTES!$C$14:$G$5000,2,FALSE))</f>
        <v>ORMAZA</v>
      </c>
      <c r="C999" s="121" t="s">
        <v>429</v>
      </c>
      <c r="D999" s="93" t="str">
        <f>IF(E999="","",VLOOKUP(E999,[1]PROJECTES!$C$14:$G$5000,5,FALSE))</f>
        <v>CC SCADA TEDIS.Net FUERTEVENTURA v1.0</v>
      </c>
      <c r="E999" s="94">
        <v>4478</v>
      </c>
      <c r="F999" s="95"/>
      <c r="G999" s="96" t="str">
        <f>IF(E999="","",VLOOKUP(E999,[1]PROJECTES!$C$14:$G$5000,4,FALSE))</f>
        <v>TA</v>
      </c>
      <c r="H999" s="118" t="s">
        <v>17</v>
      </c>
      <c r="I999" s="97" t="str">
        <f>IF(H999="","",VLOOKUP(H999,BD!B$2:C$16,2,FALSE))</f>
        <v>E</v>
      </c>
      <c r="J999" s="98">
        <v>43469</v>
      </c>
      <c r="K999" s="135">
        <f t="shared" si="32"/>
        <v>1</v>
      </c>
      <c r="L999" s="99" t="str">
        <f t="shared" ca="1" si="33"/>
        <v>-</v>
      </c>
      <c r="M999" s="93">
        <f>IF(E999="","",VLOOKUP(E999,[1]PROJECTES!$C$14:$Z$5000,21,FALSE))</f>
        <v>43112</v>
      </c>
      <c r="N999" s="100">
        <v>0</v>
      </c>
      <c r="O999" s="72" t="s">
        <v>229</v>
      </c>
      <c r="P999" s="101">
        <v>10</v>
      </c>
      <c r="Q999" s="119" t="s">
        <v>19</v>
      </c>
      <c r="R999" s="120" t="s">
        <v>299</v>
      </c>
      <c r="S999" s="91"/>
    </row>
    <row r="1000" spans="1:19" s="104" customFormat="1" ht="12.75" customHeight="1" x14ac:dyDescent="0.25">
      <c r="A1000" s="121" t="s">
        <v>12</v>
      </c>
      <c r="B1000" s="92" t="str">
        <f>IF(E1000="","",VLOOKUP(E1000,[1]PROJECTES!$C$14:$G$5000,2,FALSE))</f>
        <v>GRTOHE</v>
      </c>
      <c r="C1000" s="121" t="s">
        <v>115</v>
      </c>
      <c r="D1000" s="93" t="str">
        <f>IF(E1000="","",VLOOKUP(E1000,[1]PROJECTES!$C$14:$G$5000,5,FALSE))</f>
        <v>CC SCADA TEDIS.Net TORREHERMOSA v1.0</v>
      </c>
      <c r="E1000" s="117">
        <v>3713</v>
      </c>
      <c r="F1000" s="95"/>
      <c r="G1000" s="96" t="str">
        <f>IF(E1000="","",VLOOKUP(E1000,[1]PROJECTES!$C$14:$G$5000,4,FALSE))</f>
        <v>TA</v>
      </c>
      <c r="H1000" s="118" t="s">
        <v>17</v>
      </c>
      <c r="I1000" s="97" t="str">
        <f>IF(H1000="","",VLOOKUP(H1000,BD!B$2:C$16,2,FALSE))</f>
        <v>E</v>
      </c>
      <c r="J1000" s="98">
        <v>43535</v>
      </c>
      <c r="K1000" s="135">
        <f t="shared" si="32"/>
        <v>11</v>
      </c>
      <c r="L1000" s="99" t="str">
        <f t="shared" ca="1" si="33"/>
        <v>-</v>
      </c>
      <c r="M1000" s="93">
        <f>IF(E1000="","",VLOOKUP(E1000,[1]PROJECTES!$C$14:$Z$5000,21,FALSE))</f>
        <v>43553</v>
      </c>
      <c r="N1000" s="100">
        <v>1</v>
      </c>
      <c r="O1000" s="72" t="s">
        <v>229</v>
      </c>
      <c r="P1000" s="101">
        <v>0</v>
      </c>
      <c r="Q1000" s="132" t="s">
        <v>40</v>
      </c>
      <c r="R1000" s="131" t="s">
        <v>1079</v>
      </c>
      <c r="S1000" s="91"/>
    </row>
    <row r="1001" spans="1:19" s="104" customFormat="1" ht="12.75" customHeight="1" x14ac:dyDescent="0.25">
      <c r="A1001" s="121" t="s">
        <v>12</v>
      </c>
      <c r="B1001" s="92" t="str">
        <f>IF(E1001="","",VLOOKUP(E1001,[1]PROJECTES!$C$14:$G$5000,2,FALSE))</f>
        <v>GRTOHE</v>
      </c>
      <c r="C1001" s="121" t="s">
        <v>115</v>
      </c>
      <c r="D1001" s="93" t="str">
        <f>IF(E1001="","",VLOOKUP(E1001,[1]PROJECTES!$C$14:$G$5000,5,FALSE))</f>
        <v>CC SCADA TEDIS.Net TORREHERMOSA v1.0</v>
      </c>
      <c r="E1001" s="117">
        <v>3713</v>
      </c>
      <c r="F1001" s="95"/>
      <c r="G1001" s="96" t="str">
        <f>IF(E1001="","",VLOOKUP(E1001,[1]PROJECTES!$C$14:$G$5000,4,FALSE))</f>
        <v>TA</v>
      </c>
      <c r="H1001" s="118" t="s">
        <v>17</v>
      </c>
      <c r="I1001" s="97" t="str">
        <f>IF(H1001="","",VLOOKUP(H1001,BD!B$2:C$16,2,FALSE))</f>
        <v>E</v>
      </c>
      <c r="J1001" s="98">
        <v>43536</v>
      </c>
      <c r="K1001" s="135">
        <f t="shared" si="32"/>
        <v>11</v>
      </c>
      <c r="L1001" s="99" t="str">
        <f t="shared" ca="1" si="33"/>
        <v>-</v>
      </c>
      <c r="M1001" s="93">
        <f>IF(E1001="","",VLOOKUP(E1001,[1]PROJECTES!$C$14:$Z$5000,21,FALSE))</f>
        <v>43553</v>
      </c>
      <c r="N1001" s="100">
        <v>4</v>
      </c>
      <c r="O1001" s="72" t="s">
        <v>229</v>
      </c>
      <c r="P1001" s="101">
        <v>30</v>
      </c>
      <c r="Q1001" s="132" t="s">
        <v>40</v>
      </c>
      <c r="R1001" s="131" t="s">
        <v>1082</v>
      </c>
      <c r="S1001" s="91"/>
    </row>
    <row r="1002" spans="1:19" s="104" customFormat="1" ht="12.75" customHeight="1" x14ac:dyDescent="0.25">
      <c r="A1002" s="121" t="s">
        <v>52</v>
      </c>
      <c r="B1002" s="92" t="str">
        <f>IF(E1002="","",VLOOKUP(E1002,[1]PROJECTES!$C$14:$G$5000,2,FALSE))</f>
        <v>SITEL</v>
      </c>
      <c r="C1002" s="121"/>
      <c r="D1002" s="93" t="str">
        <f>IF(E1002="","",VLOOKUP(E1002,[1]PROJECTES!$C$14:$G$5000,5,FALSE))</f>
        <v>SOPORT DEPARTAMENT COMERCIAL</v>
      </c>
      <c r="E1002" s="117" t="s">
        <v>343</v>
      </c>
      <c r="F1002" s="159"/>
      <c r="G1002" s="96" t="str">
        <f>IF(E1002="","",VLOOKUP(E1002,[1]PROJECTES!$C$14:$G$5000,4,FALSE))</f>
        <v>OB</v>
      </c>
      <c r="H1002" s="118" t="s">
        <v>24</v>
      </c>
      <c r="I1002" s="97" t="str">
        <f>IF(H1002="","",VLOOKUP(H1002,BD!B$2:C$16,2,FALSE))</f>
        <v>E</v>
      </c>
      <c r="J1002" s="149">
        <v>43509</v>
      </c>
      <c r="K1002" s="135">
        <f t="shared" si="32"/>
        <v>7</v>
      </c>
      <c r="L1002" s="99">
        <f t="shared" ca="1" si="33"/>
        <v>210</v>
      </c>
      <c r="M1002" s="93">
        <f>IF(E1002="","",VLOOKUP(E1002,[1]PROJECTES!$C$14:$Z$5000,21,FALSE))</f>
        <v>43830</v>
      </c>
      <c r="N1002" s="153">
        <v>0</v>
      </c>
      <c r="O1002" s="122" t="s">
        <v>229</v>
      </c>
      <c r="P1002" s="160">
        <v>20</v>
      </c>
      <c r="Q1002" s="132" t="s">
        <v>59</v>
      </c>
      <c r="R1002" s="131" t="s">
        <v>875</v>
      </c>
      <c r="S1002" s="121"/>
    </row>
    <row r="1003" spans="1:19" s="104" customFormat="1" ht="12.75" customHeight="1" x14ac:dyDescent="0.25">
      <c r="A1003" s="121" t="s">
        <v>24</v>
      </c>
      <c r="B1003" s="92" t="str">
        <f>IF(E1003="","",VLOOKUP(E1003,[1]PROJECTES!$C$14:$G$5000,2,FALSE))</f>
        <v>SITEL</v>
      </c>
      <c r="C1003" s="121" t="s">
        <v>181</v>
      </c>
      <c r="D1003" s="93" t="str">
        <f>IF(E1003="","",VLOOKUP(E1003,[1]PROJECTES!$C$14:$G$5000,5,FALSE))</f>
        <v>DESENVOLUPAMENT FW CAP-PRX v9.0</v>
      </c>
      <c r="E1003" s="117" t="s">
        <v>1451</v>
      </c>
      <c r="F1003" s="159"/>
      <c r="G1003" s="96" t="str">
        <f>IF(E1003="","",VLOOKUP(E1003,[1]PROJECTES!$C$14:$G$5000,4,FALSE))</f>
        <v>OB</v>
      </c>
      <c r="H1003" s="118" t="s">
        <v>24</v>
      </c>
      <c r="I1003" s="97" t="str">
        <f>IF(H1003="","",VLOOKUP(H1003,BD!B$2:C$16,2,FALSE))</f>
        <v>E</v>
      </c>
      <c r="J1003" s="149">
        <v>43509</v>
      </c>
      <c r="K1003" s="135">
        <f t="shared" si="32"/>
        <v>7</v>
      </c>
      <c r="L1003" s="99">
        <f t="shared" ca="1" si="33"/>
        <v>-67</v>
      </c>
      <c r="M1003" s="93">
        <f>IF(E1003="","",VLOOKUP(E1003,[1]PROJECTES!$C$14:$Z$5000,21,FALSE))</f>
        <v>43553</v>
      </c>
      <c r="N1003" s="153">
        <v>3</v>
      </c>
      <c r="O1003" s="122" t="s">
        <v>229</v>
      </c>
      <c r="P1003" s="160">
        <v>40</v>
      </c>
      <c r="Q1003" s="132" t="s">
        <v>15</v>
      </c>
      <c r="R1003" s="131" t="s">
        <v>737</v>
      </c>
      <c r="S1003" s="121"/>
    </row>
    <row r="1004" spans="1:19" s="104" customFormat="1" ht="12.75" customHeight="1" x14ac:dyDescent="0.25">
      <c r="A1004" s="121" t="s">
        <v>24</v>
      </c>
      <c r="B1004" s="92" t="str">
        <f>IF(E1004="","",VLOOKUP(E1004,[1]PROJECTES!$C$14:$G$5000,2,FALSE))</f>
        <v>SITEL</v>
      </c>
      <c r="C1004" s="121" t="s">
        <v>181</v>
      </c>
      <c r="D1004" s="93" t="str">
        <f>IF(E1004="","",VLOOKUP(E1004,[1]PROJECTES!$C$14:$G$5000,5,FALSE))</f>
        <v>VACANCES</v>
      </c>
      <c r="E1004" s="117" t="s">
        <v>288</v>
      </c>
      <c r="F1004" s="159"/>
      <c r="G1004" s="96" t="str">
        <f>IF(E1004="","",VLOOKUP(E1004,[1]PROJECTES!$C$14:$G$5000,4,FALSE))</f>
        <v>OB</v>
      </c>
      <c r="H1004" s="118" t="s">
        <v>24</v>
      </c>
      <c r="I1004" s="97" t="str">
        <f>IF(H1004="","",VLOOKUP(H1004,BD!B$2:C$16,2,FALSE))</f>
        <v>E</v>
      </c>
      <c r="J1004" s="149">
        <v>43509</v>
      </c>
      <c r="K1004" s="135">
        <f t="shared" si="32"/>
        <v>7</v>
      </c>
      <c r="L1004" s="99">
        <f t="shared" ca="1" si="33"/>
        <v>210</v>
      </c>
      <c r="M1004" s="93">
        <f>IF(E1004="","",VLOOKUP(E1004,[1]PROJECTES!$C$14:$Z$5000,21,FALSE))</f>
        <v>43830</v>
      </c>
      <c r="N1004" s="153">
        <v>4</v>
      </c>
      <c r="O1004" s="122" t="s">
        <v>229</v>
      </c>
      <c r="P1004" s="160">
        <v>0</v>
      </c>
      <c r="Q1004" s="132" t="s">
        <v>63</v>
      </c>
      <c r="R1004" s="131"/>
      <c r="S1004" s="121"/>
    </row>
    <row r="1005" spans="1:19" s="104" customFormat="1" ht="12.75" customHeight="1" x14ac:dyDescent="0.25">
      <c r="A1005" s="121" t="s">
        <v>47</v>
      </c>
      <c r="B1005" s="92" t="str">
        <f>IF(E1005="","",VLOOKUP(E1005,[1]PROJECTES!$C$14:$G$5000,2,FALSE))</f>
        <v>DIELBE</v>
      </c>
      <c r="C1005" s="121" t="s">
        <v>74</v>
      </c>
      <c r="D1005" s="93" t="str">
        <f>IF(E1005="","",VLOOKUP(E1005,[1]PROJECTES!$C$14:$G$5000,5,FALSE))</f>
        <v>CC SCADA TEDIS.Net BERMEJALES v1.0</v>
      </c>
      <c r="E1005" s="117">
        <v>4868</v>
      </c>
      <c r="F1005" s="95"/>
      <c r="G1005" s="96" t="str">
        <f>IF(E1005="","",VLOOKUP(E1005,[1]PROJECTES!$C$14:$G$5000,4,FALSE))</f>
        <v>TA</v>
      </c>
      <c r="H1005" s="118" t="s">
        <v>47</v>
      </c>
      <c r="I1005" s="97" t="str">
        <f>IF(H1005="","",VLOOKUP(H1005,BD!B$2:C$16,2,FALSE))</f>
        <v>E</v>
      </c>
      <c r="J1005" s="98">
        <v>43509</v>
      </c>
      <c r="K1005" s="135">
        <f t="shared" si="32"/>
        <v>7</v>
      </c>
      <c r="L1005" s="99" t="str">
        <f t="shared" ca="1" si="33"/>
        <v>-</v>
      </c>
      <c r="M1005" s="93">
        <f>IF(E1005="","",VLOOKUP(E1005,[1]PROJECTES!$C$14:$Z$5000,21,FALSE))</f>
        <v>43489</v>
      </c>
      <c r="N1005" s="100">
        <v>1</v>
      </c>
      <c r="O1005" s="72" t="s">
        <v>229</v>
      </c>
      <c r="P1005" s="101">
        <v>0</v>
      </c>
      <c r="Q1005" s="132" t="s">
        <v>37</v>
      </c>
      <c r="R1005" s="131" t="s">
        <v>955</v>
      </c>
      <c r="S1005" s="91"/>
    </row>
    <row r="1006" spans="1:19" s="104" customFormat="1" ht="12.75" customHeight="1" x14ac:dyDescent="0.25">
      <c r="A1006" s="121" t="s">
        <v>47</v>
      </c>
      <c r="B1006" s="92" t="str">
        <f>IF(E1006="","",VLOOKUP(E1006,[1]PROJECTES!$C$14:$G$5000,2,FALSE))</f>
        <v>INPPOZ</v>
      </c>
      <c r="C1006" s="121" t="s">
        <v>149</v>
      </c>
      <c r="D1006" s="93" t="str">
        <f>IF(E1006="","",VLOOKUP(E1006,[1]PROJECTES!$C$14:$G$5000,5,FALSE))</f>
        <v>MANTENIMENT SW SCADA TEDIS.Net INPECUARIAS 01/01/2.019 - 31/12/2.019</v>
      </c>
      <c r="E1006" s="117">
        <v>5072</v>
      </c>
      <c r="F1006" s="95"/>
      <c r="G1006" s="96" t="str">
        <f>IF(E1006="","",VLOOKUP(E1006,[1]PROJECTES!$C$14:$G$5000,4,FALSE))</f>
        <v>OB</v>
      </c>
      <c r="H1006" s="118" t="s">
        <v>47</v>
      </c>
      <c r="I1006" s="97" t="str">
        <f>IF(H1006="","",VLOOKUP(H1006,BD!B$2:C$16,2,FALSE))</f>
        <v>E</v>
      </c>
      <c r="J1006" s="98">
        <v>43509</v>
      </c>
      <c r="K1006" s="135">
        <f t="shared" si="32"/>
        <v>7</v>
      </c>
      <c r="L1006" s="99">
        <f t="shared" ca="1" si="33"/>
        <v>210</v>
      </c>
      <c r="M1006" s="93">
        <f>IF(E1006="","",VLOOKUP(E1006,[1]PROJECTES!$C$14:$Z$5000,21,FALSE))</f>
        <v>43830</v>
      </c>
      <c r="N1006" s="100">
        <v>5</v>
      </c>
      <c r="O1006" s="72" t="s">
        <v>229</v>
      </c>
      <c r="P1006" s="101">
        <v>30</v>
      </c>
      <c r="Q1006" s="132" t="s">
        <v>59</v>
      </c>
      <c r="R1006" s="131" t="s">
        <v>957</v>
      </c>
      <c r="S1006" s="91"/>
    </row>
    <row r="1007" spans="1:19" s="104" customFormat="1" ht="12.75" customHeight="1" x14ac:dyDescent="0.25">
      <c r="A1007" s="121" t="s">
        <v>47</v>
      </c>
      <c r="B1007" s="92" t="str">
        <f>IF(E1007="","",VLOOKUP(E1007,[1]PROJECTES!$C$14:$G$5000,2,FALSE))</f>
        <v>DIELBE</v>
      </c>
      <c r="C1007" s="121" t="s">
        <v>74</v>
      </c>
      <c r="D1007" s="93" t="str">
        <f>IF(E1007="","",VLOOKUP(E1007,[1]PROJECTES!$C$14:$G$5000,5,FALSE))</f>
        <v>CC SCADA TEDIS.Net BERMEJALES v1.0</v>
      </c>
      <c r="E1007" s="117">
        <v>4868</v>
      </c>
      <c r="F1007" s="95"/>
      <c r="G1007" s="96" t="str">
        <f>IF(E1007="","",VLOOKUP(E1007,[1]PROJECTES!$C$14:$G$5000,4,FALSE))</f>
        <v>TA</v>
      </c>
      <c r="H1007" s="118" t="s">
        <v>47</v>
      </c>
      <c r="I1007" s="97" t="str">
        <f>IF(H1007="","",VLOOKUP(H1007,BD!B$2:C$16,2,FALSE))</f>
        <v>E</v>
      </c>
      <c r="J1007" s="98">
        <v>43509</v>
      </c>
      <c r="K1007" s="135">
        <f t="shared" si="32"/>
        <v>7</v>
      </c>
      <c r="L1007" s="99" t="str">
        <f t="shared" ca="1" si="33"/>
        <v>-</v>
      </c>
      <c r="M1007" s="93">
        <f>IF(E1007="","",VLOOKUP(E1007,[1]PROJECTES!$C$14:$Z$5000,21,FALSE))</f>
        <v>43489</v>
      </c>
      <c r="N1007" s="100">
        <v>1</v>
      </c>
      <c r="O1007" s="72" t="s">
        <v>229</v>
      </c>
      <c r="P1007" s="101">
        <v>30</v>
      </c>
      <c r="Q1007" s="132" t="s">
        <v>37</v>
      </c>
      <c r="R1007" s="131" t="s">
        <v>1235</v>
      </c>
      <c r="S1007" s="91"/>
    </row>
    <row r="1008" spans="1:19" s="104" customFormat="1" ht="12.75" customHeight="1" x14ac:dyDescent="0.25">
      <c r="A1008" s="121" t="s">
        <v>35</v>
      </c>
      <c r="B1008" s="92" t="str">
        <f>IF(E1008="","",VLOOKUP(E1008,[1]PROJECTES!$C$14:$G$5000,2,FALSE))</f>
        <v>SITEL</v>
      </c>
      <c r="C1008" s="121" t="s">
        <v>181</v>
      </c>
      <c r="D1008" s="93" t="str">
        <f>IF(E1008="","",VLOOKUP(E1008,[1]PROJECTES!$C$14:$G$5000,5,FALSE))</f>
        <v>INCAPACITAT LABORAL TRANSITORIA</v>
      </c>
      <c r="E1008" s="117" t="s">
        <v>794</v>
      </c>
      <c r="F1008" s="95"/>
      <c r="G1008" s="96" t="str">
        <f>IF(E1008="","",VLOOKUP(E1008,[1]PROJECTES!$C$14:$G$5000,4,FALSE))</f>
        <v>OB</v>
      </c>
      <c r="H1008" s="118" t="s">
        <v>35</v>
      </c>
      <c r="I1008" s="97" t="str">
        <f>IF(H1008="","",VLOOKUP(H1008,BD!B$2:C$16,2,FALSE))</f>
        <v>E</v>
      </c>
      <c r="J1008" s="98">
        <v>43510</v>
      </c>
      <c r="K1008" s="135">
        <f t="shared" si="32"/>
        <v>7</v>
      </c>
      <c r="L1008" s="99">
        <f t="shared" ca="1" si="33"/>
        <v>210</v>
      </c>
      <c r="M1008" s="93">
        <f>IF(E1008="","",VLOOKUP(E1008,[1]PROJECTES!$C$14:$Z$5000,21,FALSE))</f>
        <v>43830</v>
      </c>
      <c r="N1008" s="100">
        <v>8</v>
      </c>
      <c r="O1008" s="72" t="s">
        <v>229</v>
      </c>
      <c r="P1008" s="101">
        <v>0</v>
      </c>
      <c r="Q1008" s="132" t="s">
        <v>360</v>
      </c>
      <c r="R1008" s="102"/>
      <c r="S1008" s="91"/>
    </row>
    <row r="1009" spans="1:19" s="104" customFormat="1" ht="12.75" customHeight="1" x14ac:dyDescent="0.25">
      <c r="A1009" s="121" t="s">
        <v>21</v>
      </c>
      <c r="B1009" s="92" t="str">
        <f>IF(E1009="","",VLOOKUP(E1009,[1]PROJECTES!$C$14:$G$5000,2,FALSE))</f>
        <v>INPPOZ</v>
      </c>
      <c r="C1009" s="121" t="s">
        <v>149</v>
      </c>
      <c r="D1009" s="93" t="str">
        <f>IF(E1009="","",VLOOKUP(E1009,[1]PROJECTES!$C$14:$G$5000,5,FALSE))</f>
        <v>RTU C.T. PINTOR GOYA v1.0</v>
      </c>
      <c r="E1009" s="117">
        <v>5019</v>
      </c>
      <c r="F1009" s="95"/>
      <c r="G1009" s="96" t="str">
        <f>IF(E1009="","",VLOOKUP(E1009,[1]PROJECTES!$C$14:$G$5000,4,FALSE))</f>
        <v>TA</v>
      </c>
      <c r="H1009" s="118" t="s">
        <v>21</v>
      </c>
      <c r="I1009" s="97" t="str">
        <f>IF(H1009="","",VLOOKUP(H1009,BD!B$2:C$16,2,FALSE))</f>
        <v>P</v>
      </c>
      <c r="J1009" s="98">
        <v>43510</v>
      </c>
      <c r="K1009" s="135">
        <f t="shared" si="32"/>
        <v>7</v>
      </c>
      <c r="L1009" s="99" t="str">
        <f t="shared" ca="1" si="33"/>
        <v>-</v>
      </c>
      <c r="M1009" s="93">
        <f>IF(E1009="","",VLOOKUP(E1009,[1]PROJECTES!$C$14:$Z$5000,21,FALSE))</f>
        <v>43524</v>
      </c>
      <c r="N1009" s="100">
        <v>0</v>
      </c>
      <c r="O1009" s="72" t="s">
        <v>229</v>
      </c>
      <c r="P1009" s="101">
        <v>15</v>
      </c>
      <c r="Q1009" s="132" t="s">
        <v>51</v>
      </c>
      <c r="R1009" s="131" t="s">
        <v>692</v>
      </c>
      <c r="S1009" s="91"/>
    </row>
    <row r="1010" spans="1:19" s="104" customFormat="1" ht="12.75" customHeight="1" x14ac:dyDescent="0.25">
      <c r="A1010" s="121" t="s">
        <v>21</v>
      </c>
      <c r="B1010" s="92" t="str">
        <f>IF(E1010="","",VLOOKUP(E1010,[1]PROJECTES!$C$14:$G$5000,2,FALSE))</f>
        <v>DIELES</v>
      </c>
      <c r="C1010" s="121" t="s">
        <v>271</v>
      </c>
      <c r="D1010" s="93" t="str">
        <f>IF(E1010="","",VLOOKUP(E1010,[1]PROJECTES!$C$14:$G$5000,5,FALSE))</f>
        <v>RTU CT-5 DIELESUR v1.1</v>
      </c>
      <c r="E1010" s="117">
        <v>5059</v>
      </c>
      <c r="F1010" s="95"/>
      <c r="G1010" s="96" t="str">
        <f>IF(E1010="","",VLOOKUP(E1010,[1]PROJECTES!$C$14:$G$5000,4,FALSE))</f>
        <v>TA</v>
      </c>
      <c r="H1010" s="118" t="s">
        <v>21</v>
      </c>
      <c r="I1010" s="97" t="str">
        <f>IF(H1010="","",VLOOKUP(H1010,BD!B$2:C$16,2,FALSE))</f>
        <v>P</v>
      </c>
      <c r="J1010" s="98">
        <v>43510</v>
      </c>
      <c r="K1010" s="135">
        <f t="shared" si="32"/>
        <v>7</v>
      </c>
      <c r="L1010" s="99" t="str">
        <f t="shared" ca="1" si="33"/>
        <v>-</v>
      </c>
      <c r="M1010" s="93">
        <f>IF(E1010="","",VLOOKUP(E1010,[1]PROJECTES!$C$14:$Z$5000,21,FALSE))</f>
        <v>43524</v>
      </c>
      <c r="N1010" s="100">
        <v>0</v>
      </c>
      <c r="O1010" s="72" t="s">
        <v>229</v>
      </c>
      <c r="P1010" s="101">
        <v>15</v>
      </c>
      <c r="Q1010" s="132" t="s">
        <v>51</v>
      </c>
      <c r="R1010" s="131" t="s">
        <v>692</v>
      </c>
      <c r="S1010" s="91"/>
    </row>
    <row r="1011" spans="1:19" s="104" customFormat="1" ht="12.75" customHeight="1" x14ac:dyDescent="0.25">
      <c r="A1011" s="121" t="s">
        <v>21</v>
      </c>
      <c r="B1011" s="92" t="str">
        <f>IF(E1011="","",VLOOKUP(E1011,[1]PROJECTES!$C$14:$G$5000,2,FALSE))</f>
        <v>DIELES</v>
      </c>
      <c r="C1011" s="121" t="s">
        <v>271</v>
      </c>
      <c r="D1011" s="93" t="str">
        <f>IF(E1011="","",VLOOKUP(E1011,[1]PROJECTES!$C$14:$G$5000,5,FALSE))</f>
        <v>RTU CT-6 DIELESUR v1.1</v>
      </c>
      <c r="E1011" s="117">
        <v>5060</v>
      </c>
      <c r="F1011" s="95"/>
      <c r="G1011" s="96" t="str">
        <f>IF(E1011="","",VLOOKUP(E1011,[1]PROJECTES!$C$14:$G$5000,4,FALSE))</f>
        <v>TA</v>
      </c>
      <c r="H1011" s="118" t="s">
        <v>21</v>
      </c>
      <c r="I1011" s="97" t="str">
        <f>IF(H1011="","",VLOOKUP(H1011,BD!B$2:C$16,2,FALSE))</f>
        <v>P</v>
      </c>
      <c r="J1011" s="98">
        <v>43510</v>
      </c>
      <c r="K1011" s="135">
        <f t="shared" si="32"/>
        <v>7</v>
      </c>
      <c r="L1011" s="99" t="str">
        <f t="shared" ca="1" si="33"/>
        <v>-</v>
      </c>
      <c r="M1011" s="93">
        <f>IF(E1011="","",VLOOKUP(E1011,[1]PROJECTES!$C$14:$Z$5000,21,FALSE))</f>
        <v>43524</v>
      </c>
      <c r="N1011" s="100">
        <v>0</v>
      </c>
      <c r="O1011" s="72" t="s">
        <v>229</v>
      </c>
      <c r="P1011" s="101">
        <v>15</v>
      </c>
      <c r="Q1011" s="132" t="s">
        <v>51</v>
      </c>
      <c r="R1011" s="131" t="s">
        <v>692</v>
      </c>
      <c r="S1011" s="91"/>
    </row>
    <row r="1012" spans="1:19" s="104" customFormat="1" ht="12.75" customHeight="1" x14ac:dyDescent="0.25">
      <c r="A1012" s="121" t="s">
        <v>21</v>
      </c>
      <c r="B1012" s="92" t="str">
        <f>IF(E1012="","",VLOOKUP(E1012,[1]PROJECTES!$C$14:$G$5000,2,FALSE))</f>
        <v>DIELES</v>
      </c>
      <c r="C1012" s="121" t="s">
        <v>271</v>
      </c>
      <c r="D1012" s="93" t="str">
        <f>IF(E1012="","",VLOOKUP(E1012,[1]PROJECTES!$C$14:$G$5000,5,FALSE))</f>
        <v>RTU CT-7 DIELESUR v1.1</v>
      </c>
      <c r="E1012" s="117">
        <v>5061</v>
      </c>
      <c r="F1012" s="95"/>
      <c r="G1012" s="96" t="str">
        <f>IF(E1012="","",VLOOKUP(E1012,[1]PROJECTES!$C$14:$G$5000,4,FALSE))</f>
        <v>TA</v>
      </c>
      <c r="H1012" s="118" t="s">
        <v>21</v>
      </c>
      <c r="I1012" s="97" t="str">
        <f>IF(H1012="","",VLOOKUP(H1012,BD!B$2:C$16,2,FALSE))</f>
        <v>P</v>
      </c>
      <c r="J1012" s="98">
        <v>43510</v>
      </c>
      <c r="K1012" s="135">
        <f t="shared" si="32"/>
        <v>7</v>
      </c>
      <c r="L1012" s="99" t="str">
        <f t="shared" ca="1" si="33"/>
        <v>-</v>
      </c>
      <c r="M1012" s="93">
        <f>IF(E1012="","",VLOOKUP(E1012,[1]PROJECTES!$C$14:$Z$5000,21,FALSE))</f>
        <v>43524</v>
      </c>
      <c r="N1012" s="100">
        <v>0</v>
      </c>
      <c r="O1012" s="72" t="s">
        <v>229</v>
      </c>
      <c r="P1012" s="101">
        <v>15</v>
      </c>
      <c r="Q1012" s="132" t="s">
        <v>51</v>
      </c>
      <c r="R1012" s="131" t="s">
        <v>692</v>
      </c>
      <c r="S1012" s="91"/>
    </row>
    <row r="1013" spans="1:19" s="104" customFormat="1" ht="12.75" customHeight="1" x14ac:dyDescent="0.25">
      <c r="A1013" s="121" t="s">
        <v>21</v>
      </c>
      <c r="B1013" s="92" t="str">
        <f>IF(E1013="","",VLOOKUP(E1013,[1]PROJECTES!$C$14:$G$5000,2,FALSE))</f>
        <v>DIELES</v>
      </c>
      <c r="C1013" s="121" t="s">
        <v>271</v>
      </c>
      <c r="D1013" s="93" t="str">
        <f>IF(E1013="","",VLOOKUP(E1013,[1]PROJECTES!$C$14:$G$5000,5,FALSE))</f>
        <v>RTU CT-8 DIELESUR v1.1</v>
      </c>
      <c r="E1013" s="117">
        <v>5062</v>
      </c>
      <c r="F1013" s="95"/>
      <c r="G1013" s="96" t="str">
        <f>IF(E1013="","",VLOOKUP(E1013,[1]PROJECTES!$C$14:$G$5000,4,FALSE))</f>
        <v>TA</v>
      </c>
      <c r="H1013" s="118" t="s">
        <v>21</v>
      </c>
      <c r="I1013" s="97" t="str">
        <f>IF(H1013="","",VLOOKUP(H1013,BD!B$2:C$16,2,FALSE))</f>
        <v>P</v>
      </c>
      <c r="J1013" s="98">
        <v>43510</v>
      </c>
      <c r="K1013" s="135">
        <f t="shared" si="32"/>
        <v>7</v>
      </c>
      <c r="L1013" s="99" t="str">
        <f t="shared" ca="1" si="33"/>
        <v>-</v>
      </c>
      <c r="M1013" s="93">
        <f>IF(E1013="","",VLOOKUP(E1013,[1]PROJECTES!$C$14:$Z$5000,21,FALSE))</f>
        <v>43524</v>
      </c>
      <c r="N1013" s="100">
        <v>0</v>
      </c>
      <c r="O1013" s="72" t="s">
        <v>229</v>
      </c>
      <c r="P1013" s="101">
        <v>15</v>
      </c>
      <c r="Q1013" s="132" t="s">
        <v>51</v>
      </c>
      <c r="R1013" s="131" t="s">
        <v>692</v>
      </c>
      <c r="S1013" s="91"/>
    </row>
    <row r="1014" spans="1:19" s="104" customFormat="1" ht="12.75" customHeight="1" x14ac:dyDescent="0.25">
      <c r="A1014" s="121" t="s">
        <v>21</v>
      </c>
      <c r="B1014" s="92" t="str">
        <f>IF(E1014="","",VLOOKUP(E1014,[1]PROJECTES!$C$14:$G$5000,2,FALSE))</f>
        <v>INDTOR</v>
      </c>
      <c r="C1014" s="121" t="s">
        <v>149</v>
      </c>
      <c r="D1014" s="93" t="str">
        <f>IF(E1014="","",VLOOKUP(E1014,[1]PROJECTES!$C$14:$G$5000,5,FALSE))</f>
        <v>RTU C.T. CALVARIO v1.0</v>
      </c>
      <c r="E1014" s="117">
        <v>5104</v>
      </c>
      <c r="F1014" s="95"/>
      <c r="G1014" s="96" t="str">
        <f>IF(E1014="","",VLOOKUP(E1014,[1]PROJECTES!$C$14:$G$5000,4,FALSE))</f>
        <v>TA</v>
      </c>
      <c r="H1014" s="118" t="s">
        <v>21</v>
      </c>
      <c r="I1014" s="97" t="str">
        <f>IF(H1014="","",VLOOKUP(H1014,BD!B$2:C$16,2,FALSE))</f>
        <v>P</v>
      </c>
      <c r="J1014" s="98">
        <v>43510</v>
      </c>
      <c r="K1014" s="135">
        <f t="shared" si="32"/>
        <v>7</v>
      </c>
      <c r="L1014" s="99" t="str">
        <f t="shared" ca="1" si="33"/>
        <v>-</v>
      </c>
      <c r="M1014" s="93">
        <f>IF(E1014="","",VLOOKUP(E1014,[1]PROJECTES!$C$14:$Z$5000,21,FALSE))</f>
        <v>43514</v>
      </c>
      <c r="N1014" s="100">
        <v>0</v>
      </c>
      <c r="O1014" s="72" t="s">
        <v>229</v>
      </c>
      <c r="P1014" s="101">
        <v>15</v>
      </c>
      <c r="Q1014" s="132" t="s">
        <v>51</v>
      </c>
      <c r="R1014" s="131" t="s">
        <v>692</v>
      </c>
      <c r="S1014" s="91"/>
    </row>
    <row r="1015" spans="1:19" s="104" customFormat="1" ht="12.75" customHeight="1" x14ac:dyDescent="0.25">
      <c r="A1015" s="121" t="s">
        <v>21</v>
      </c>
      <c r="B1015" s="92" t="str">
        <f>IF(E1015="","",VLOOKUP(E1015,[1]PROJECTES!$C$14:$G$5000,2,FALSE))</f>
        <v>INDVIL</v>
      </c>
      <c r="C1015" s="121" t="s">
        <v>149</v>
      </c>
      <c r="D1015" s="93" t="str">
        <f>IF(E1015="","",VLOOKUP(E1015,[1]PROJECTES!$C$14:$G$5000,5,FALSE))</f>
        <v>RTU C.T. PADRE CARMELO v1.0</v>
      </c>
      <c r="E1015" s="117">
        <v>5106</v>
      </c>
      <c r="F1015" s="95"/>
      <c r="G1015" s="96" t="str">
        <f>IF(E1015="","",VLOOKUP(E1015,[1]PROJECTES!$C$14:$G$5000,4,FALSE))</f>
        <v>TA</v>
      </c>
      <c r="H1015" s="118" t="s">
        <v>21</v>
      </c>
      <c r="I1015" s="97" t="str">
        <f>IF(H1015="","",VLOOKUP(H1015,BD!B$2:C$16,2,FALSE))</f>
        <v>P</v>
      </c>
      <c r="J1015" s="98">
        <v>43510</v>
      </c>
      <c r="K1015" s="135">
        <f t="shared" si="32"/>
        <v>7</v>
      </c>
      <c r="L1015" s="99" t="str">
        <f t="shared" ca="1" si="33"/>
        <v>-</v>
      </c>
      <c r="M1015" s="93">
        <f>IF(E1015="","",VLOOKUP(E1015,[1]PROJECTES!$C$14:$Z$5000,21,FALSE))</f>
        <v>43514</v>
      </c>
      <c r="N1015" s="100">
        <v>0</v>
      </c>
      <c r="O1015" s="72" t="s">
        <v>229</v>
      </c>
      <c r="P1015" s="101">
        <v>15</v>
      </c>
      <c r="Q1015" s="132" t="s">
        <v>51</v>
      </c>
      <c r="R1015" s="131" t="s">
        <v>692</v>
      </c>
      <c r="S1015" s="91"/>
    </row>
    <row r="1016" spans="1:19" s="104" customFormat="1" ht="12.75" customHeight="1" x14ac:dyDescent="0.25">
      <c r="A1016" s="121" t="s">
        <v>21</v>
      </c>
      <c r="B1016" s="92" t="str">
        <f>IF(E1016="","",VLOOKUP(E1016,[1]PROJECTES!$C$14:$G$5000,2,FALSE))</f>
        <v>NCLAVE</v>
      </c>
      <c r="C1016" s="121"/>
      <c r="D1016" s="93" t="str">
        <f>IF(E1016="","",VLOOKUP(E1016,[1]PROJECTES!$C$14:$G$5000,5,FALSE))</f>
        <v>6 x Armari TrinaPRP NCU V1.0</v>
      </c>
      <c r="E1016" s="117">
        <v>5118</v>
      </c>
      <c r="F1016" s="95"/>
      <c r="G1016" s="96" t="str">
        <f>IF(E1016="","",VLOOKUP(E1016,[1]PROJECTES!$C$14:$G$5000,4,FALSE))</f>
        <v>TA</v>
      </c>
      <c r="H1016" s="118" t="s">
        <v>21</v>
      </c>
      <c r="I1016" s="97" t="str">
        <f>IF(H1016="","",VLOOKUP(H1016,BD!B$2:C$16,2,FALSE))</f>
        <v>P</v>
      </c>
      <c r="J1016" s="98">
        <v>43510</v>
      </c>
      <c r="K1016" s="135">
        <f t="shared" si="32"/>
        <v>7</v>
      </c>
      <c r="L1016" s="99" t="str">
        <f t="shared" ca="1" si="33"/>
        <v>-</v>
      </c>
      <c r="M1016" s="93">
        <f>IF(E1016="","",VLOOKUP(E1016,[1]PROJECTES!$C$14:$Z$5000,21,FALSE))</f>
        <v>43555</v>
      </c>
      <c r="N1016" s="100">
        <v>5</v>
      </c>
      <c r="O1016" s="72" t="s">
        <v>229</v>
      </c>
      <c r="P1016" s="101">
        <v>0</v>
      </c>
      <c r="Q1016" s="132" t="s">
        <v>51</v>
      </c>
      <c r="R1016" s="131" t="s">
        <v>365</v>
      </c>
      <c r="S1016" s="91"/>
    </row>
    <row r="1017" spans="1:19" s="104" customFormat="1" ht="12.75" customHeight="1" x14ac:dyDescent="0.25">
      <c r="A1017" s="121" t="s">
        <v>21</v>
      </c>
      <c r="B1017" s="92" t="str">
        <f>IF(E1017="","",VLOOKUP(E1017,[1]PROJECTES!$C$14:$G$5000,2,FALSE))</f>
        <v>SITEL</v>
      </c>
      <c r="C1017" s="121" t="s">
        <v>148</v>
      </c>
      <c r="D1017" s="93" t="str">
        <f>IF(E1017="","",VLOOKUP(E1017,[1]PROJECTES!$C$14:$G$5000,5,FALSE))</f>
        <v>GESTIO DE MAGATZEM</v>
      </c>
      <c r="E1017" s="117" t="s">
        <v>305</v>
      </c>
      <c r="F1017" s="95"/>
      <c r="G1017" s="96" t="str">
        <f>IF(E1017="","",VLOOKUP(E1017,[1]PROJECTES!$C$14:$G$5000,4,FALSE))</f>
        <v>OB</v>
      </c>
      <c r="H1017" s="118" t="s">
        <v>21</v>
      </c>
      <c r="I1017" s="97" t="str">
        <f>IF(H1017="","",VLOOKUP(H1017,BD!B$2:C$16,2,FALSE))</f>
        <v>P</v>
      </c>
      <c r="J1017" s="98">
        <v>43510</v>
      </c>
      <c r="K1017" s="135">
        <f t="shared" si="32"/>
        <v>7</v>
      </c>
      <c r="L1017" s="99">
        <f t="shared" ca="1" si="33"/>
        <v>210</v>
      </c>
      <c r="M1017" s="93">
        <f>IF(E1017="","",VLOOKUP(E1017,[1]PROJECTES!$C$14:$Z$5000,21,FALSE))</f>
        <v>43830</v>
      </c>
      <c r="N1017" s="100">
        <v>0</v>
      </c>
      <c r="O1017" s="72" t="s">
        <v>229</v>
      </c>
      <c r="P1017" s="101">
        <v>30</v>
      </c>
      <c r="Q1017" s="132" t="s">
        <v>49</v>
      </c>
      <c r="R1017" s="131" t="s">
        <v>795</v>
      </c>
      <c r="S1017" s="91"/>
    </row>
    <row r="1018" spans="1:19" s="104" customFormat="1" ht="12.75" customHeight="1" x14ac:dyDescent="0.25">
      <c r="A1018" s="121" t="s">
        <v>21</v>
      </c>
      <c r="B1018" s="92" t="str">
        <f>IF(E1018="","",VLOOKUP(E1018,[1]PROJECTES!$C$14:$G$5000,2,FALSE))</f>
        <v>NCLAVE</v>
      </c>
      <c r="C1018" s="121"/>
      <c r="D1018" s="93" t="str">
        <f>IF(E1018="","",VLOOKUP(E1018,[1]PROJECTES!$C$14:$G$5000,5,FALSE))</f>
        <v>6 x Armari TrinaPRP NCU V1.0</v>
      </c>
      <c r="E1018" s="117">
        <v>5118</v>
      </c>
      <c r="F1018" s="95"/>
      <c r="G1018" s="96" t="str">
        <f>IF(E1018="","",VLOOKUP(E1018,[1]PROJECTES!$C$14:$G$5000,4,FALSE))</f>
        <v>TA</v>
      </c>
      <c r="H1018" s="118" t="s">
        <v>21</v>
      </c>
      <c r="I1018" s="97" t="str">
        <f>IF(H1018="","",VLOOKUP(H1018,BD!B$2:C$16,2,FALSE))</f>
        <v>P</v>
      </c>
      <c r="J1018" s="98">
        <v>43510</v>
      </c>
      <c r="K1018" s="135">
        <f t="shared" si="32"/>
        <v>7</v>
      </c>
      <c r="L1018" s="99" t="str">
        <f t="shared" ca="1" si="33"/>
        <v>-</v>
      </c>
      <c r="M1018" s="93">
        <f>IF(E1018="","",VLOOKUP(E1018,[1]PROJECTES!$C$14:$Z$5000,21,FALSE))</f>
        <v>43555</v>
      </c>
      <c r="N1018" s="100">
        <v>0</v>
      </c>
      <c r="O1018" s="72" t="s">
        <v>229</v>
      </c>
      <c r="P1018" s="101">
        <v>15</v>
      </c>
      <c r="Q1018" s="132" t="s">
        <v>49</v>
      </c>
      <c r="R1018" s="131" t="s">
        <v>311</v>
      </c>
      <c r="S1018" s="91"/>
    </row>
    <row r="1019" spans="1:19" s="104" customFormat="1" ht="12.75" customHeight="1" x14ac:dyDescent="0.25">
      <c r="A1019" s="121" t="s">
        <v>21</v>
      </c>
      <c r="B1019" s="92" t="str">
        <f>IF(E1019="","",VLOOKUP(E1019,[1]PROJECTES!$C$14:$G$5000,2,FALSE))</f>
        <v>SITEL</v>
      </c>
      <c r="C1019" s="121" t="s">
        <v>151</v>
      </c>
      <c r="D1019" s="93" t="str">
        <f>IF(E1019="","",VLOOKUP(E1019,[1]PROJECTES!$C$14:$G$5000,5,FALSE))</f>
        <v>30 x MODEM-FSK Generic</v>
      </c>
      <c r="E1019" s="117">
        <v>5131</v>
      </c>
      <c r="F1019" s="95"/>
      <c r="G1019" s="96" t="str">
        <f>IF(E1019="","",VLOOKUP(E1019,[1]PROJECTES!$C$14:$G$5000,4,FALSE))</f>
        <v>TA</v>
      </c>
      <c r="H1019" s="118" t="s">
        <v>21</v>
      </c>
      <c r="I1019" s="97" t="str">
        <f>IF(H1019="","",VLOOKUP(H1019,BD!B$2:C$16,2,FALSE))</f>
        <v>P</v>
      </c>
      <c r="J1019" s="98">
        <v>43510</v>
      </c>
      <c r="K1019" s="135">
        <f t="shared" si="32"/>
        <v>7</v>
      </c>
      <c r="L1019" s="99" t="str">
        <f t="shared" ca="1" si="33"/>
        <v>-</v>
      </c>
      <c r="M1019" s="93">
        <f>IF(E1019="","",VLOOKUP(E1019,[1]PROJECTES!$C$14:$Z$5000,21,FALSE))</f>
        <v>43594</v>
      </c>
      <c r="N1019" s="100">
        <v>0</v>
      </c>
      <c r="O1019" s="72" t="s">
        <v>229</v>
      </c>
      <c r="P1019" s="101">
        <v>15</v>
      </c>
      <c r="Q1019" s="132" t="s">
        <v>49</v>
      </c>
      <c r="R1019" s="131" t="s">
        <v>311</v>
      </c>
      <c r="S1019" s="91"/>
    </row>
    <row r="1020" spans="1:19" s="104" customFormat="1" ht="12.75" customHeight="1" x14ac:dyDescent="0.25">
      <c r="A1020" s="121" t="s">
        <v>21</v>
      </c>
      <c r="B1020" s="92" t="str">
        <f>IF(E1020="","",VLOOKUP(E1020,[1]PROJECTES!$C$14:$G$5000,2,FALSE))</f>
        <v>SITEL</v>
      </c>
      <c r="C1020" s="121"/>
      <c r="D1020" s="93" t="str">
        <f>IF(E1020="","",VLOOKUP(E1020,[1]PROJECTES!$C$14:$G$5000,5,FALSE))</f>
        <v>GESTIO DE MAGATZEM</v>
      </c>
      <c r="E1020" s="117" t="s">
        <v>305</v>
      </c>
      <c r="F1020" s="95"/>
      <c r="G1020" s="96" t="str">
        <f>IF(E1020="","",VLOOKUP(E1020,[1]PROJECTES!$C$14:$G$5000,4,FALSE))</f>
        <v>OB</v>
      </c>
      <c r="H1020" s="118" t="s">
        <v>21</v>
      </c>
      <c r="I1020" s="97" t="str">
        <f>IF(H1020="","",VLOOKUP(H1020,BD!B$2:C$16,2,FALSE))</f>
        <v>P</v>
      </c>
      <c r="J1020" s="98">
        <v>43510</v>
      </c>
      <c r="K1020" s="135">
        <f t="shared" si="32"/>
        <v>7</v>
      </c>
      <c r="L1020" s="99">
        <f t="shared" ca="1" si="33"/>
        <v>210</v>
      </c>
      <c r="M1020" s="93">
        <f>IF(E1020="","",VLOOKUP(E1020,[1]PROJECTES!$C$14:$Z$5000,21,FALSE))</f>
        <v>43830</v>
      </c>
      <c r="N1020" s="100">
        <v>0</v>
      </c>
      <c r="O1020" s="72" t="s">
        <v>229</v>
      </c>
      <c r="P1020" s="101">
        <v>15</v>
      </c>
      <c r="Q1020" s="132" t="s">
        <v>49</v>
      </c>
      <c r="R1020" s="131" t="s">
        <v>796</v>
      </c>
      <c r="S1020" s="91"/>
    </row>
    <row r="1021" spans="1:19" s="104" customFormat="1" ht="12.75" customHeight="1" x14ac:dyDescent="0.25">
      <c r="A1021" s="121" t="s">
        <v>21</v>
      </c>
      <c r="B1021" s="92" t="str">
        <f>IF(E1021="","",VLOOKUP(E1021,[1]PROJECTES!$C$14:$G$5000,2,FALSE))</f>
        <v>SITEL</v>
      </c>
      <c r="C1021" s="121"/>
      <c r="D1021" s="93" t="str">
        <f>IF(E1021="","",VLOOKUP(E1021,[1]PROJECTES!$C$14:$G$5000,5,FALSE))</f>
        <v>TD ESCLAVO COG. BIOGAS v1.0</v>
      </c>
      <c r="E1021" s="117">
        <v>5048</v>
      </c>
      <c r="F1021" s="95"/>
      <c r="G1021" s="96" t="str">
        <f>IF(E1021="","",VLOOKUP(E1021,[1]PROJECTES!$C$14:$G$5000,4,FALSE))</f>
        <v>OB</v>
      </c>
      <c r="H1021" s="118" t="s">
        <v>595</v>
      </c>
      <c r="I1021" s="97" t="str">
        <f>IF(H1021="","",VLOOKUP(H1021,BD!B$2:C$16,2,FALSE))</f>
        <v>E</v>
      </c>
      <c r="J1021" s="98">
        <v>43510</v>
      </c>
      <c r="K1021" s="135">
        <f t="shared" si="32"/>
        <v>7</v>
      </c>
      <c r="L1021" s="99">
        <f t="shared" ca="1" si="33"/>
        <v>-124</v>
      </c>
      <c r="M1021" s="93">
        <f>IF(E1021="","",VLOOKUP(E1021,[1]PROJECTES!$C$14:$Z$5000,21,FALSE))</f>
        <v>43496</v>
      </c>
      <c r="N1021" s="100">
        <v>4</v>
      </c>
      <c r="O1021" s="72" t="s">
        <v>229</v>
      </c>
      <c r="P1021" s="101">
        <v>0</v>
      </c>
      <c r="Q1021" s="132" t="s">
        <v>51</v>
      </c>
      <c r="R1021" s="131" t="s">
        <v>365</v>
      </c>
      <c r="S1021" s="91"/>
    </row>
    <row r="1022" spans="1:19" s="104" customFormat="1" ht="12.75" customHeight="1" x14ac:dyDescent="0.25">
      <c r="A1022" s="121" t="s">
        <v>44</v>
      </c>
      <c r="B1022" s="92" t="str">
        <f>IF(E1022="","",VLOOKUP(E1022,[1]PROJECTES!$C$14:$G$5000,2,FALSE))</f>
        <v>PEUSA</v>
      </c>
      <c r="C1022" s="121" t="s">
        <v>1049</v>
      </c>
      <c r="D1022" s="93" t="str">
        <f>IF(E1022="","",VLOOKUP(E1022,[1]PROJECTES!$C$14:$G$5000,5,FALSE))</f>
        <v>Inst. i PEM RTU IAT SOLA D'ALAS v2.0</v>
      </c>
      <c r="E1022" s="117">
        <v>4924</v>
      </c>
      <c r="F1022" s="95"/>
      <c r="G1022" s="96" t="str">
        <f>IF(E1022="","",VLOOKUP(E1022,[1]PROJECTES!$C$14:$G$5000,4,FALSE))</f>
        <v>TA</v>
      </c>
      <c r="H1022" s="118" t="s">
        <v>44</v>
      </c>
      <c r="I1022" s="97" t="str">
        <f>IF(H1022="","",VLOOKUP(H1022,BD!B$2:C$16,2,FALSE))</f>
        <v>E</v>
      </c>
      <c r="J1022" s="98">
        <v>43510</v>
      </c>
      <c r="K1022" s="135">
        <f t="shared" si="32"/>
        <v>7</v>
      </c>
      <c r="L1022" s="99" t="str">
        <f t="shared" ca="1" si="33"/>
        <v>-</v>
      </c>
      <c r="M1022" s="93">
        <f>IF(E1022="","",VLOOKUP(E1022,[1]PROJECTES!$C$14:$Z$5000,21,FALSE))</f>
        <v>43544</v>
      </c>
      <c r="N1022" s="100">
        <v>1</v>
      </c>
      <c r="O1022" s="72" t="s">
        <v>229</v>
      </c>
      <c r="P1022" s="101">
        <v>30</v>
      </c>
      <c r="Q1022" s="132" t="s">
        <v>55</v>
      </c>
      <c r="R1022" s="131"/>
      <c r="S1022" s="91"/>
    </row>
    <row r="1023" spans="1:19" s="104" customFormat="1" ht="12.75" customHeight="1" x14ac:dyDescent="0.25">
      <c r="A1023" s="121" t="s">
        <v>44</v>
      </c>
      <c r="B1023" s="92" t="str">
        <f>IF(E1023="","",VLOOKUP(E1023,[1]PROJECTES!$C$14:$G$5000,2,FALSE))</f>
        <v>PEUSA</v>
      </c>
      <c r="C1023" s="121" t="s">
        <v>1049</v>
      </c>
      <c r="D1023" s="93" t="str">
        <f>IF(E1023="","",VLOOKUP(E1023,[1]PROJECTES!$C$14:$G$5000,5,FALSE))</f>
        <v>Inst. i PEM RTU IAT ARRANCADA D'ESTAMARIU v1.0</v>
      </c>
      <c r="E1023" s="117">
        <v>4930</v>
      </c>
      <c r="F1023" s="95"/>
      <c r="G1023" s="96" t="str">
        <f>IF(E1023="","",VLOOKUP(E1023,[1]PROJECTES!$C$14:$G$5000,4,FALSE))</f>
        <v>TA</v>
      </c>
      <c r="H1023" s="118" t="s">
        <v>44</v>
      </c>
      <c r="I1023" s="97" t="str">
        <f>IF(H1023="","",VLOOKUP(H1023,BD!B$2:C$16,2,FALSE))</f>
        <v>E</v>
      </c>
      <c r="J1023" s="98">
        <v>43510</v>
      </c>
      <c r="K1023" s="135">
        <f t="shared" si="32"/>
        <v>7</v>
      </c>
      <c r="L1023" s="99" t="str">
        <f t="shared" ca="1" si="33"/>
        <v>-</v>
      </c>
      <c r="M1023" s="93">
        <f>IF(E1023="","",VLOOKUP(E1023,[1]PROJECTES!$C$14:$Z$5000,21,FALSE))</f>
        <v>43544</v>
      </c>
      <c r="N1023" s="100">
        <v>1</v>
      </c>
      <c r="O1023" s="72" t="s">
        <v>229</v>
      </c>
      <c r="P1023" s="101">
        <v>30</v>
      </c>
      <c r="Q1023" s="132" t="s">
        <v>55</v>
      </c>
      <c r="R1023" s="131"/>
      <c r="S1023" s="91"/>
    </row>
    <row r="1024" spans="1:19" s="104" customFormat="1" ht="12.75" customHeight="1" x14ac:dyDescent="0.25">
      <c r="A1024" s="121" t="s">
        <v>44</v>
      </c>
      <c r="B1024" s="92" t="str">
        <f>IF(E1024="","",VLOOKUP(E1024,[1]PROJECTES!$C$14:$G$5000,2,FALSE))</f>
        <v>SITEL</v>
      </c>
      <c r="C1024" s="121"/>
      <c r="D1024" s="93" t="str">
        <f>IF(E1024="","",VLOOKUP(E1024,[1]PROJECTES!$C$14:$G$5000,5,FALSE))</f>
        <v>PENDENT D'ASSIGNAR</v>
      </c>
      <c r="E1024" s="117" t="s">
        <v>278</v>
      </c>
      <c r="F1024" s="95"/>
      <c r="G1024" s="96" t="str">
        <f>IF(E1024="","",VLOOKUP(E1024,[1]PROJECTES!$C$14:$G$5000,4,FALSE))</f>
        <v>OB</v>
      </c>
      <c r="H1024" s="118" t="s">
        <v>44</v>
      </c>
      <c r="I1024" s="97" t="str">
        <f>IF(H1024="","",VLOOKUP(H1024,BD!B$2:C$16,2,FALSE))</f>
        <v>E</v>
      </c>
      <c r="J1024" s="98">
        <v>43510</v>
      </c>
      <c r="K1024" s="135">
        <f t="shared" si="32"/>
        <v>7</v>
      </c>
      <c r="L1024" s="99">
        <f t="shared" ca="1" si="33"/>
        <v>210</v>
      </c>
      <c r="M1024" s="93">
        <f>IF(E1024="","",VLOOKUP(E1024,[1]PROJECTES!$C$14:$Z$5000,21,FALSE))</f>
        <v>43830</v>
      </c>
      <c r="N1024" s="100"/>
      <c r="O1024" s="72" t="s">
        <v>229</v>
      </c>
      <c r="P1024" s="101"/>
      <c r="Q1024" s="132"/>
      <c r="R1024" s="131"/>
      <c r="S1024" s="91"/>
    </row>
    <row r="1025" spans="1:19" s="104" customFormat="1" ht="12.75" customHeight="1" x14ac:dyDescent="0.25">
      <c r="A1025" s="121" t="s">
        <v>44</v>
      </c>
      <c r="B1025" s="92" t="str">
        <f>IF(E1025="","",VLOOKUP(E1025,[1]PROJECTES!$C$14:$G$5000,2,FALSE))</f>
        <v>SITEL</v>
      </c>
      <c r="C1025" s="121"/>
      <c r="D1025" s="93" t="str">
        <f>IF(E1025="","",VLOOKUP(E1025,[1]PROJECTES!$C$14:$G$5000,5,FALSE))</f>
        <v>PENDENT D'ASSIGNAR</v>
      </c>
      <c r="E1025" s="117" t="s">
        <v>278</v>
      </c>
      <c r="F1025" s="95"/>
      <c r="G1025" s="96" t="str">
        <f>IF(E1025="","",VLOOKUP(E1025,[1]PROJECTES!$C$14:$G$5000,4,FALSE))</f>
        <v>OB</v>
      </c>
      <c r="H1025" s="118" t="s">
        <v>44</v>
      </c>
      <c r="I1025" s="97" t="str">
        <f>IF(H1025="","",VLOOKUP(H1025,BD!B$2:C$16,2,FALSE))</f>
        <v>E</v>
      </c>
      <c r="J1025" s="98">
        <v>43510</v>
      </c>
      <c r="K1025" s="135">
        <f t="shared" si="32"/>
        <v>7</v>
      </c>
      <c r="L1025" s="99">
        <f t="shared" ca="1" si="33"/>
        <v>210</v>
      </c>
      <c r="M1025" s="93">
        <f>IF(E1025="","",VLOOKUP(E1025,[1]PROJECTES!$C$14:$Z$5000,21,FALSE))</f>
        <v>43830</v>
      </c>
      <c r="N1025" s="100"/>
      <c r="O1025" s="72" t="s">
        <v>229</v>
      </c>
      <c r="P1025" s="101"/>
      <c r="Q1025" s="132"/>
      <c r="R1025" s="131"/>
      <c r="S1025" s="91"/>
    </row>
    <row r="1026" spans="1:19" s="104" customFormat="1" ht="12.75" customHeight="1" x14ac:dyDescent="0.25">
      <c r="A1026" s="121" t="s">
        <v>44</v>
      </c>
      <c r="B1026" s="92" t="str">
        <f>IF(E1026="","",VLOOKUP(E1026,[1]PROJECTES!$C$14:$G$5000,2,FALSE))</f>
        <v>SITEL</v>
      </c>
      <c r="C1026" s="121"/>
      <c r="D1026" s="93" t="str">
        <f>IF(E1026="","",VLOOKUP(E1026,[1]PROJECTES!$C$14:$G$5000,5,FALSE))</f>
        <v>PENDENT D'ASSIGNAR</v>
      </c>
      <c r="E1026" s="117" t="s">
        <v>278</v>
      </c>
      <c r="F1026" s="95"/>
      <c r="G1026" s="96" t="str">
        <f>IF(E1026="","",VLOOKUP(E1026,[1]PROJECTES!$C$14:$G$5000,4,FALSE))</f>
        <v>OB</v>
      </c>
      <c r="H1026" s="118" t="s">
        <v>44</v>
      </c>
      <c r="I1026" s="97" t="str">
        <f>IF(H1026="","",VLOOKUP(H1026,BD!B$2:C$16,2,FALSE))</f>
        <v>E</v>
      </c>
      <c r="J1026" s="98">
        <v>43510</v>
      </c>
      <c r="K1026" s="135">
        <f t="shared" si="32"/>
        <v>7</v>
      </c>
      <c r="L1026" s="99">
        <f t="shared" ca="1" si="33"/>
        <v>210</v>
      </c>
      <c r="M1026" s="93">
        <f>IF(E1026="","",VLOOKUP(E1026,[1]PROJECTES!$C$14:$Z$5000,21,FALSE))</f>
        <v>43830</v>
      </c>
      <c r="N1026" s="100"/>
      <c r="O1026" s="72" t="s">
        <v>229</v>
      </c>
      <c r="P1026" s="101"/>
      <c r="Q1026" s="132"/>
      <c r="R1026" s="131"/>
      <c r="S1026" s="91"/>
    </row>
    <row r="1027" spans="1:19" s="104" customFormat="1" ht="12.75" customHeight="1" x14ac:dyDescent="0.25">
      <c r="A1027" s="121" t="s">
        <v>12</v>
      </c>
      <c r="B1027" s="92" t="str">
        <f>IF(E1027="","",VLOOKUP(E1027,[1]PROJECTES!$C$14:$G$5000,2,FALSE))</f>
        <v>SITEL</v>
      </c>
      <c r="C1027" s="121" t="s">
        <v>181</v>
      </c>
      <c r="D1027" s="93" t="str">
        <f>IF(E1027="","",VLOOKUP(E1027,[1]PROJECTES!$C$14:$G$5000,5,FALSE))</f>
        <v>SOPORT DEPARTAMENT COMERCIAL</v>
      </c>
      <c r="E1027" s="117" t="s">
        <v>343</v>
      </c>
      <c r="F1027" s="95"/>
      <c r="G1027" s="96" t="str">
        <f>IF(E1027="","",VLOOKUP(E1027,[1]PROJECTES!$C$14:$G$5000,4,FALSE))</f>
        <v>OB</v>
      </c>
      <c r="H1027" s="118" t="s">
        <v>12</v>
      </c>
      <c r="I1027" s="97" t="str">
        <f>IF(H1027="","",VLOOKUP(H1027,BD!B$2:C$16,2,FALSE))</f>
        <v>E</v>
      </c>
      <c r="J1027" s="98">
        <v>43510</v>
      </c>
      <c r="K1027" s="135">
        <f t="shared" si="32"/>
        <v>7</v>
      </c>
      <c r="L1027" s="99">
        <f t="shared" ca="1" si="33"/>
        <v>210</v>
      </c>
      <c r="M1027" s="93">
        <f>IF(E1027="","",VLOOKUP(E1027,[1]PROJECTES!$C$14:$Z$5000,21,FALSE))</f>
        <v>43830</v>
      </c>
      <c r="N1027" s="100">
        <v>4</v>
      </c>
      <c r="O1027" s="72" t="s">
        <v>229</v>
      </c>
      <c r="P1027" s="101">
        <v>0</v>
      </c>
      <c r="Q1027" s="132" t="s">
        <v>11</v>
      </c>
      <c r="R1027" s="131" t="s">
        <v>806</v>
      </c>
      <c r="S1027" s="91"/>
    </row>
    <row r="1028" spans="1:19" s="104" customFormat="1" ht="12.75" customHeight="1" x14ac:dyDescent="0.25">
      <c r="A1028" s="121" t="s">
        <v>12</v>
      </c>
      <c r="B1028" s="92" t="str">
        <f>IF(E1028="","",VLOOKUP(E1028,[1]PROJECTES!$C$14:$G$5000,2,FALSE))</f>
        <v>SITEL</v>
      </c>
      <c r="C1028" s="121" t="s">
        <v>181</v>
      </c>
      <c r="D1028" s="93" t="str">
        <f>IF(E1028="","",VLOOKUP(E1028,[1]PROJECTES!$C$14:$G$5000,5,FALSE))</f>
        <v>Desenvolupament SW TEDIS.Net ExportService v1.48</v>
      </c>
      <c r="E1028" s="117">
        <v>5183</v>
      </c>
      <c r="F1028" s="95"/>
      <c r="G1028" s="96" t="str">
        <f>IF(E1028="","",VLOOKUP(E1028,[1]PROJECTES!$C$14:$G$5000,4,FALSE))</f>
        <v>OB</v>
      </c>
      <c r="H1028" s="118" t="s">
        <v>12</v>
      </c>
      <c r="I1028" s="97" t="str">
        <f>IF(H1028="","",VLOOKUP(H1028,BD!B$2:C$16,2,FALSE))</f>
        <v>E</v>
      </c>
      <c r="J1028" s="98">
        <v>43510</v>
      </c>
      <c r="K1028" s="135">
        <f t="shared" si="32"/>
        <v>7</v>
      </c>
      <c r="L1028" s="99">
        <f t="shared" ca="1" si="33"/>
        <v>-81</v>
      </c>
      <c r="M1028" s="93">
        <f>IF(E1028="","",VLOOKUP(E1028,[1]PROJECTES!$C$14:$Z$5000,21,FALSE))</f>
        <v>43539</v>
      </c>
      <c r="N1028" s="100">
        <v>3</v>
      </c>
      <c r="O1028" s="72" t="s">
        <v>229</v>
      </c>
      <c r="P1028" s="101">
        <v>30</v>
      </c>
      <c r="Q1028" s="132" t="s">
        <v>15</v>
      </c>
      <c r="R1028" s="131" t="s">
        <v>800</v>
      </c>
      <c r="S1028" s="91"/>
    </row>
    <row r="1029" spans="1:19" s="104" customFormat="1" ht="12.75" customHeight="1" x14ac:dyDescent="0.25">
      <c r="A1029" s="121" t="s">
        <v>12</v>
      </c>
      <c r="B1029" s="92" t="str">
        <f>IF(E1029="","",VLOOKUP(E1029,[1]PROJECTES!$C$14:$G$5000,2,FALSE))</f>
        <v>SITEL</v>
      </c>
      <c r="C1029" s="121" t="s">
        <v>181</v>
      </c>
      <c r="D1029" s="93" t="str">
        <f>IF(E1029="","",VLOOKUP(E1029,[1]PROJECTES!$C$14:$G$5000,5,FALSE))</f>
        <v>SOPORT DEPARTAMENT COMERCIAL</v>
      </c>
      <c r="E1029" s="117" t="s">
        <v>343</v>
      </c>
      <c r="F1029" s="95"/>
      <c r="G1029" s="96" t="str">
        <f>IF(E1029="","",VLOOKUP(E1029,[1]PROJECTES!$C$14:$G$5000,4,FALSE))</f>
        <v>OB</v>
      </c>
      <c r="H1029" s="118" t="s">
        <v>12</v>
      </c>
      <c r="I1029" s="97" t="str">
        <f>IF(H1029="","",VLOOKUP(H1029,BD!B$2:C$16,2,FALSE))</f>
        <v>E</v>
      </c>
      <c r="J1029" s="98">
        <v>43510</v>
      </c>
      <c r="K1029" s="135">
        <f t="shared" si="32"/>
        <v>7</v>
      </c>
      <c r="L1029" s="99">
        <f t="shared" ca="1" si="33"/>
        <v>210</v>
      </c>
      <c r="M1029" s="93">
        <f>IF(E1029="","",VLOOKUP(E1029,[1]PROJECTES!$C$14:$Z$5000,21,FALSE))</f>
        <v>43830</v>
      </c>
      <c r="N1029" s="100">
        <v>0</v>
      </c>
      <c r="O1029" s="72" t="s">
        <v>229</v>
      </c>
      <c r="P1029" s="101">
        <v>30</v>
      </c>
      <c r="Q1029" s="132" t="s">
        <v>11</v>
      </c>
      <c r="R1029" s="131" t="s">
        <v>807</v>
      </c>
      <c r="S1029" s="91"/>
    </row>
    <row r="1030" spans="1:19" s="104" customFormat="1" ht="12.75" customHeight="1" x14ac:dyDescent="0.25">
      <c r="A1030" s="121" t="s">
        <v>12</v>
      </c>
      <c r="B1030" s="92" t="str">
        <f>IF(E1030="","",VLOOKUP(E1030,[1]PROJECTES!$C$14:$G$5000,2,FALSE))</f>
        <v>GRTOHE</v>
      </c>
      <c r="C1030" s="121" t="s">
        <v>115</v>
      </c>
      <c r="D1030" s="93" t="str">
        <f>IF(E1030="","",VLOOKUP(E1030,[1]PROJECTES!$C$14:$G$5000,5,FALSE))</f>
        <v>CC SCADA TEDIS.Net TORREHERMOSA v1.0</v>
      </c>
      <c r="E1030" s="117">
        <v>3713</v>
      </c>
      <c r="F1030" s="95"/>
      <c r="G1030" s="96" t="str">
        <f>IF(E1030="","",VLOOKUP(E1030,[1]PROJECTES!$C$14:$G$5000,4,FALSE))</f>
        <v>TA</v>
      </c>
      <c r="H1030" s="118" t="s">
        <v>17</v>
      </c>
      <c r="I1030" s="97" t="str">
        <f>IF(H1030="","",VLOOKUP(H1030,BD!B$2:C$16,2,FALSE))</f>
        <v>E</v>
      </c>
      <c r="J1030" s="98">
        <v>43537</v>
      </c>
      <c r="K1030" s="135">
        <f t="shared" si="32"/>
        <v>11</v>
      </c>
      <c r="L1030" s="99" t="str">
        <f t="shared" ca="1" si="33"/>
        <v>-</v>
      </c>
      <c r="M1030" s="93">
        <f>IF(E1030="","",VLOOKUP(E1030,[1]PROJECTES!$C$14:$Z$5000,21,FALSE))</f>
        <v>43553</v>
      </c>
      <c r="N1030" s="100">
        <v>0</v>
      </c>
      <c r="O1030" s="72" t="s">
        <v>229</v>
      </c>
      <c r="P1030" s="101">
        <v>15</v>
      </c>
      <c r="Q1030" s="132" t="s">
        <v>40</v>
      </c>
      <c r="R1030" s="131" t="s">
        <v>1147</v>
      </c>
      <c r="S1030" s="91"/>
    </row>
    <row r="1031" spans="1:19" s="104" customFormat="1" ht="12.75" customHeight="1" x14ac:dyDescent="0.25">
      <c r="A1031" s="121" t="s">
        <v>24</v>
      </c>
      <c r="B1031" s="92" t="str">
        <f>IF(E1031="","",VLOOKUP(E1031,[1]PROJECTES!$C$14:$G$5000,2,FALSE))</f>
        <v>SITEL</v>
      </c>
      <c r="C1031" s="121" t="s">
        <v>181</v>
      </c>
      <c r="D1031" s="93" t="str">
        <f>IF(E1031="","",VLOOKUP(E1031,[1]PROJECTES!$C$14:$G$5000,5,FALSE))</f>
        <v>DESENVOLUPAMENT FW CAP-PRX v9.0</v>
      </c>
      <c r="E1031" s="117" t="s">
        <v>1451</v>
      </c>
      <c r="F1031" s="159"/>
      <c r="G1031" s="96" t="str">
        <f>IF(E1031="","",VLOOKUP(E1031,[1]PROJECTES!$C$14:$G$5000,4,FALSE))</f>
        <v>OB</v>
      </c>
      <c r="H1031" s="118" t="s">
        <v>24</v>
      </c>
      <c r="I1031" s="97" t="str">
        <f>IF(H1031="","",VLOOKUP(H1031,BD!B$2:C$16,2,FALSE))</f>
        <v>E</v>
      </c>
      <c r="J1031" s="149">
        <v>43510</v>
      </c>
      <c r="K1031" s="135">
        <f t="shared" si="32"/>
        <v>7</v>
      </c>
      <c r="L1031" s="99">
        <f t="shared" ca="1" si="33"/>
        <v>-67</v>
      </c>
      <c r="M1031" s="93">
        <f>IF(E1031="","",VLOOKUP(E1031,[1]PROJECTES!$C$14:$Z$5000,21,FALSE))</f>
        <v>43553</v>
      </c>
      <c r="N1031" s="153">
        <v>5</v>
      </c>
      <c r="O1031" s="122" t="s">
        <v>229</v>
      </c>
      <c r="P1031" s="160">
        <v>0</v>
      </c>
      <c r="Q1031" s="132" t="s">
        <v>15</v>
      </c>
      <c r="R1031" s="131" t="s">
        <v>737</v>
      </c>
      <c r="S1031" s="121"/>
    </row>
    <row r="1032" spans="1:19" s="104" customFormat="1" ht="12.75" customHeight="1" x14ac:dyDescent="0.25">
      <c r="A1032" s="121" t="s">
        <v>24</v>
      </c>
      <c r="B1032" s="92" t="str">
        <f>IF(E1032="","",VLOOKUP(E1032,[1]PROJECTES!$C$14:$G$5000,2,FALSE))</f>
        <v>CACUCA</v>
      </c>
      <c r="C1032" s="121" t="s">
        <v>181</v>
      </c>
      <c r="D1032" s="93" t="str">
        <f>IF(E1032="","",VLOOKUP(E1032,[1]PROJECTES!$C$14:$G$5000,5,FALSE))</f>
        <v>Adaptacio ModBus RTU per a NCU TCU v1.0</v>
      </c>
      <c r="E1032" s="117">
        <v>5164</v>
      </c>
      <c r="F1032" s="159"/>
      <c r="G1032" s="96" t="str">
        <f>IF(E1032="","",VLOOKUP(E1032,[1]PROJECTES!$C$14:$G$5000,4,FALSE))</f>
        <v>OB</v>
      </c>
      <c r="H1032" s="118" t="s">
        <v>24</v>
      </c>
      <c r="I1032" s="97" t="str">
        <f>IF(H1032="","",VLOOKUP(H1032,BD!B$2:C$16,2,FALSE))</f>
        <v>E</v>
      </c>
      <c r="J1032" s="149">
        <v>43510</v>
      </c>
      <c r="K1032" s="135">
        <f t="shared" si="32"/>
        <v>7</v>
      </c>
      <c r="L1032" s="99">
        <f t="shared" ca="1" si="33"/>
        <v>-81</v>
      </c>
      <c r="M1032" s="93">
        <f>IF(E1032="","",VLOOKUP(E1032,[1]PROJECTES!$C$14:$Z$5000,21,FALSE))</f>
        <v>43539</v>
      </c>
      <c r="N1032" s="153">
        <v>3</v>
      </c>
      <c r="O1032" s="122" t="s">
        <v>229</v>
      </c>
      <c r="P1032" s="160">
        <v>0</v>
      </c>
      <c r="Q1032" s="132" t="s">
        <v>23</v>
      </c>
      <c r="R1032" s="131" t="s">
        <v>876</v>
      </c>
      <c r="S1032" s="121"/>
    </row>
    <row r="1033" spans="1:19" s="104" customFormat="1" ht="12.75" customHeight="1" x14ac:dyDescent="0.25">
      <c r="A1033" s="121" t="s">
        <v>47</v>
      </c>
      <c r="B1033" s="92" t="str">
        <f>IF(E1033="","",VLOOKUP(E1033,[1]PROJECTES!$C$14:$G$5000,2,FALSE))</f>
        <v>DIELBE</v>
      </c>
      <c r="C1033" s="121" t="s">
        <v>74</v>
      </c>
      <c r="D1033" s="93" t="str">
        <f>IF(E1033="","",VLOOKUP(E1033,[1]PROJECTES!$C$14:$G$5000,5,FALSE))</f>
        <v>CC SCADA TEDIS.Net BERMEJALES v1.0</v>
      </c>
      <c r="E1033" s="117">
        <v>4868</v>
      </c>
      <c r="F1033" s="95"/>
      <c r="G1033" s="96" t="str">
        <f>IF(E1033="","",VLOOKUP(E1033,[1]PROJECTES!$C$14:$G$5000,4,FALSE))</f>
        <v>TA</v>
      </c>
      <c r="H1033" s="118" t="s">
        <v>47</v>
      </c>
      <c r="I1033" s="97" t="str">
        <f>IF(H1033="","",VLOOKUP(H1033,BD!B$2:C$16,2,FALSE))</f>
        <v>E</v>
      </c>
      <c r="J1033" s="98">
        <v>43510</v>
      </c>
      <c r="K1033" s="135">
        <f t="shared" ref="K1033:K1096" si="34">IF(J1033="","",WEEKNUM(J1033,2)-0)</f>
        <v>7</v>
      </c>
      <c r="L1033" s="99" t="str">
        <f t="shared" ref="L1033:L1096" ca="1" si="35">IF(M1033="","-",IF(G1033="TA","-",+M1033-TODAY()))</f>
        <v>-</v>
      </c>
      <c r="M1033" s="93">
        <f>IF(E1033="","",VLOOKUP(E1033,[1]PROJECTES!$C$14:$Z$5000,21,FALSE))</f>
        <v>43489</v>
      </c>
      <c r="N1033" s="100">
        <v>6</v>
      </c>
      <c r="O1033" s="72" t="s">
        <v>229</v>
      </c>
      <c r="P1033" s="101">
        <v>0</v>
      </c>
      <c r="Q1033" s="132" t="s">
        <v>59</v>
      </c>
      <c r="R1033" s="102" t="s">
        <v>978</v>
      </c>
      <c r="S1033" s="91"/>
    </row>
    <row r="1034" spans="1:19" s="104" customFormat="1" ht="12.75" customHeight="1" x14ac:dyDescent="0.25">
      <c r="A1034" s="121" t="s">
        <v>44</v>
      </c>
      <c r="B1034" s="92" t="str">
        <f>IF(E1034="","",VLOOKUP(E1034,[1]PROJECTES!$C$14:$G$5000,2,FALSE))</f>
        <v>SITEL</v>
      </c>
      <c r="C1034" s="121" t="s">
        <v>181</v>
      </c>
      <c r="D1034" s="93" t="str">
        <f>IF(E1034="","",VLOOKUP(E1034,[1]PROJECTES!$C$14:$G$5000,5,FALSE))</f>
        <v>AFERS EMPRESA</v>
      </c>
      <c r="E1034" s="117" t="s">
        <v>283</v>
      </c>
      <c r="F1034" s="95"/>
      <c r="G1034" s="96" t="str">
        <f>IF(E1034="","",VLOOKUP(E1034,[1]PROJECTES!$C$14:$G$5000,4,FALSE))</f>
        <v>OB</v>
      </c>
      <c r="H1034" s="118" t="s">
        <v>47</v>
      </c>
      <c r="I1034" s="97" t="str">
        <f>IF(H1034="","",VLOOKUP(H1034,BD!B$2:C$16,2,FALSE))</f>
        <v>E</v>
      </c>
      <c r="J1034" s="98">
        <v>43510</v>
      </c>
      <c r="K1034" s="135">
        <f t="shared" si="34"/>
        <v>7</v>
      </c>
      <c r="L1034" s="99">
        <f t="shared" ca="1" si="35"/>
        <v>210</v>
      </c>
      <c r="M1034" s="93">
        <f>IF(E1034="","",VLOOKUP(E1034,[1]PROJECTES!$C$14:$Z$5000,21,FALSE))</f>
        <v>43830</v>
      </c>
      <c r="N1034" s="100">
        <v>2</v>
      </c>
      <c r="O1034" s="72" t="s">
        <v>229</v>
      </c>
      <c r="P1034" s="101">
        <v>0</v>
      </c>
      <c r="Q1034" s="132" t="s">
        <v>37</v>
      </c>
      <c r="R1034" s="131" t="s">
        <v>1236</v>
      </c>
      <c r="S1034" s="91"/>
    </row>
    <row r="1035" spans="1:19" s="104" customFormat="1" ht="12.75" customHeight="1" x14ac:dyDescent="0.25">
      <c r="A1035" s="121" t="s">
        <v>21</v>
      </c>
      <c r="B1035" s="92" t="str">
        <f>IF(E1035="","",VLOOKUP(E1035,[1]PROJECTES!$C$14:$G$5000,2,FALSE))</f>
        <v>MANGRA</v>
      </c>
      <c r="C1035" s="121" t="s">
        <v>136</v>
      </c>
      <c r="D1035" s="93" t="str">
        <f>IF(E1035="","",VLOOKUP(E1035,[1]PROJECTES!$C$14:$G$5000,5,FALSE))</f>
        <v>26 x PLACA INTERFACE MIPS-300N v1.2</v>
      </c>
      <c r="E1035" s="117">
        <v>4918</v>
      </c>
      <c r="F1035" s="95"/>
      <c r="G1035" s="96" t="str">
        <f>IF(E1035="","",VLOOKUP(E1035,[1]PROJECTES!$C$14:$G$5000,4,FALSE))</f>
        <v>TA</v>
      </c>
      <c r="H1035" s="118" t="s">
        <v>21</v>
      </c>
      <c r="I1035" s="97" t="str">
        <f>IF(H1035="","",VLOOKUP(H1035,BD!B$2:C$16,2,FALSE))</f>
        <v>P</v>
      </c>
      <c r="J1035" s="98">
        <v>43511</v>
      </c>
      <c r="K1035" s="135">
        <f t="shared" si="34"/>
        <v>7</v>
      </c>
      <c r="L1035" s="99" t="str">
        <f t="shared" ca="1" si="35"/>
        <v>-</v>
      </c>
      <c r="M1035" s="93">
        <f>IF(E1035="","",VLOOKUP(E1035,[1]PROJECTES!$C$14:$Z$5000,21,FALSE))</f>
        <v>43507</v>
      </c>
      <c r="N1035" s="100">
        <v>0</v>
      </c>
      <c r="O1035" s="72" t="s">
        <v>229</v>
      </c>
      <c r="P1035" s="101">
        <v>15</v>
      </c>
      <c r="Q1035" s="132" t="s">
        <v>51</v>
      </c>
      <c r="R1035" s="131" t="s">
        <v>689</v>
      </c>
      <c r="S1035" s="91"/>
    </row>
    <row r="1036" spans="1:19" s="104" customFormat="1" ht="12.75" customHeight="1" x14ac:dyDescent="0.25">
      <c r="A1036" s="121" t="s">
        <v>21</v>
      </c>
      <c r="B1036" s="92" t="str">
        <f>IF(E1036="","",VLOOKUP(E1036,[1]PROJECTES!$C$14:$G$5000,2,FALSE))</f>
        <v>NCLAVE</v>
      </c>
      <c r="C1036" s="121"/>
      <c r="D1036" s="93" t="str">
        <f>IF(E1036="","",VLOOKUP(E1036,[1]PROJECTES!$C$14:$G$5000,5,FALSE))</f>
        <v>6 x Armari TrinaPRP NCU V1.0</v>
      </c>
      <c r="E1036" s="117">
        <v>5118</v>
      </c>
      <c r="F1036" s="95"/>
      <c r="G1036" s="96" t="str">
        <f>IF(E1036="","",VLOOKUP(E1036,[1]PROJECTES!$C$14:$G$5000,4,FALSE))</f>
        <v>TA</v>
      </c>
      <c r="H1036" s="118" t="s">
        <v>21</v>
      </c>
      <c r="I1036" s="97" t="str">
        <f>IF(H1036="","",VLOOKUP(H1036,BD!B$2:C$16,2,FALSE))</f>
        <v>P</v>
      </c>
      <c r="J1036" s="98">
        <v>43511</v>
      </c>
      <c r="K1036" s="135">
        <f t="shared" si="34"/>
        <v>7</v>
      </c>
      <c r="L1036" s="99" t="str">
        <f t="shared" ca="1" si="35"/>
        <v>-</v>
      </c>
      <c r="M1036" s="93">
        <f>IF(E1036="","",VLOOKUP(E1036,[1]PROJECTES!$C$14:$Z$5000,21,FALSE))</f>
        <v>43555</v>
      </c>
      <c r="N1036" s="100">
        <v>4</v>
      </c>
      <c r="O1036" s="72" t="s">
        <v>229</v>
      </c>
      <c r="P1036" s="101">
        <v>45</v>
      </c>
      <c r="Q1036" s="132" t="s">
        <v>51</v>
      </c>
      <c r="R1036" s="131" t="s">
        <v>365</v>
      </c>
      <c r="S1036" s="91"/>
    </row>
    <row r="1037" spans="1:19" s="104" customFormat="1" ht="12.75" customHeight="1" x14ac:dyDescent="0.25">
      <c r="A1037" s="121" t="s">
        <v>35</v>
      </c>
      <c r="B1037" s="92" t="str">
        <f>IF(E1037="","",VLOOKUP(E1037,[1]PROJECTES!$C$14:$G$5000,2,FALSE))</f>
        <v>SITEL</v>
      </c>
      <c r="C1037" s="121" t="s">
        <v>181</v>
      </c>
      <c r="D1037" s="93" t="str">
        <f>IF(E1037="","",VLOOKUP(E1037,[1]PROJECTES!$C$14:$G$5000,5,FALSE))</f>
        <v>INCAPACITAT LABORAL TRANSITORIA</v>
      </c>
      <c r="E1037" s="117" t="s">
        <v>794</v>
      </c>
      <c r="F1037" s="95"/>
      <c r="G1037" s="96" t="str">
        <f>IF(E1037="","",VLOOKUP(E1037,[1]PROJECTES!$C$14:$G$5000,4,FALSE))</f>
        <v>OB</v>
      </c>
      <c r="H1037" s="118" t="s">
        <v>35</v>
      </c>
      <c r="I1037" s="97" t="str">
        <f>IF(H1037="","",VLOOKUP(H1037,BD!B$2:C$16,2,FALSE))</f>
        <v>E</v>
      </c>
      <c r="J1037" s="98">
        <v>43511</v>
      </c>
      <c r="K1037" s="135">
        <f t="shared" si="34"/>
        <v>7</v>
      </c>
      <c r="L1037" s="99">
        <f t="shared" ca="1" si="35"/>
        <v>210</v>
      </c>
      <c r="M1037" s="93">
        <f>IF(E1037="","",VLOOKUP(E1037,[1]PROJECTES!$C$14:$Z$5000,21,FALSE))</f>
        <v>43830</v>
      </c>
      <c r="N1037" s="100">
        <v>8</v>
      </c>
      <c r="O1037" s="72" t="s">
        <v>229</v>
      </c>
      <c r="P1037" s="101">
        <v>0</v>
      </c>
      <c r="Q1037" s="132" t="s">
        <v>360</v>
      </c>
      <c r="R1037" s="102"/>
      <c r="S1037" s="91"/>
    </row>
    <row r="1038" spans="1:19" s="104" customFormat="1" ht="12.75" customHeight="1" x14ac:dyDescent="0.25">
      <c r="A1038" s="121" t="s">
        <v>47</v>
      </c>
      <c r="B1038" s="92" t="str">
        <f>IF(E1038="","",VLOOKUP(E1038,[1]PROJECTES!$C$14:$G$5000,2,FALSE))</f>
        <v>SAMENE</v>
      </c>
      <c r="C1038" s="121" t="s">
        <v>649</v>
      </c>
      <c r="D1038" s="93" t="str">
        <f>IF(E1038="","",VLOOKUP(E1038,[1]PROJECTES!$C$14:$G$5000,5,FALSE))</f>
        <v>RTU C.T. ESTEL v1.1</v>
      </c>
      <c r="E1038" s="117">
        <v>5149</v>
      </c>
      <c r="F1038" s="95"/>
      <c r="G1038" s="96" t="str">
        <f>IF(E1038="","",VLOOKUP(E1038,[1]PROJECTES!$C$14:$G$5000,4,FALSE))</f>
        <v>TA</v>
      </c>
      <c r="H1038" s="118" t="s">
        <v>21</v>
      </c>
      <c r="I1038" s="97" t="str">
        <f>IF(H1038="","",VLOOKUP(H1038,BD!B$2:C$16,2,FALSE))</f>
        <v>P</v>
      </c>
      <c r="J1038" s="98">
        <v>43511</v>
      </c>
      <c r="K1038" s="135">
        <f t="shared" si="34"/>
        <v>7</v>
      </c>
      <c r="L1038" s="99" t="str">
        <f t="shared" ca="1" si="35"/>
        <v>-</v>
      </c>
      <c r="M1038" s="93">
        <f>IF(E1038="","",VLOOKUP(E1038,[1]PROJECTES!$C$14:$Z$5000,21,FALSE))</f>
        <v>43511</v>
      </c>
      <c r="N1038" s="100">
        <v>1</v>
      </c>
      <c r="O1038" s="72" t="s">
        <v>229</v>
      </c>
      <c r="P1038" s="101">
        <v>15</v>
      </c>
      <c r="Q1038" s="132" t="s">
        <v>51</v>
      </c>
      <c r="R1038" s="131" t="s">
        <v>744</v>
      </c>
      <c r="S1038" s="91"/>
    </row>
    <row r="1039" spans="1:19" s="104" customFormat="1" ht="12.75" customHeight="1" x14ac:dyDescent="0.25">
      <c r="A1039" s="121" t="s">
        <v>47</v>
      </c>
      <c r="B1039" s="92" t="str">
        <f>IF(E1039="","",VLOOKUP(E1039,[1]PROJECTES!$C$14:$G$5000,2,FALSE))</f>
        <v>SAMENE</v>
      </c>
      <c r="C1039" s="121" t="s">
        <v>649</v>
      </c>
      <c r="D1039" s="93" t="str">
        <f>IF(E1039="","",VLOOKUP(E1039,[1]PROJECTES!$C$14:$G$5000,5,FALSE))</f>
        <v>RTU C.T. ESTEL v1.1</v>
      </c>
      <c r="E1039" s="117">
        <v>5149</v>
      </c>
      <c r="F1039" s="95"/>
      <c r="G1039" s="96" t="str">
        <f>IF(E1039="","",VLOOKUP(E1039,[1]PROJECTES!$C$14:$G$5000,4,FALSE))</f>
        <v>TA</v>
      </c>
      <c r="H1039" s="118" t="s">
        <v>21</v>
      </c>
      <c r="I1039" s="97" t="str">
        <f>IF(H1039="","",VLOOKUP(H1039,BD!B$2:C$16,2,FALSE))</f>
        <v>P</v>
      </c>
      <c r="J1039" s="98">
        <v>43511</v>
      </c>
      <c r="K1039" s="135">
        <f t="shared" si="34"/>
        <v>7</v>
      </c>
      <c r="L1039" s="99" t="str">
        <f t="shared" ca="1" si="35"/>
        <v>-</v>
      </c>
      <c r="M1039" s="93">
        <f>IF(E1039="","",VLOOKUP(E1039,[1]PROJECTES!$C$14:$Z$5000,21,FALSE))</f>
        <v>43511</v>
      </c>
      <c r="N1039" s="100">
        <v>0</v>
      </c>
      <c r="O1039" s="72" t="s">
        <v>229</v>
      </c>
      <c r="P1039" s="101">
        <v>15</v>
      </c>
      <c r="Q1039" s="132" t="s">
        <v>49</v>
      </c>
      <c r="R1039" s="131" t="s">
        <v>797</v>
      </c>
      <c r="S1039" s="91"/>
    </row>
    <row r="1040" spans="1:19" s="104" customFormat="1" ht="12.75" customHeight="1" x14ac:dyDescent="0.25">
      <c r="A1040" s="121" t="s">
        <v>47</v>
      </c>
      <c r="B1040" s="92" t="str">
        <f>IF(E1040="","",VLOOKUP(E1040,[1]PROJECTES!$C$14:$G$5000,2,FALSE))</f>
        <v>SAMENE</v>
      </c>
      <c r="C1040" s="121" t="s">
        <v>649</v>
      </c>
      <c r="D1040" s="93" t="str">
        <f>IF(E1040="","",VLOOKUP(E1040,[1]PROJECTES!$C$14:$G$5000,5,FALSE))</f>
        <v>RTU C.T. ESTEL v1.1</v>
      </c>
      <c r="E1040" s="117">
        <v>5149</v>
      </c>
      <c r="F1040" s="95"/>
      <c r="G1040" s="96" t="str">
        <f>IF(E1040="","",VLOOKUP(E1040,[1]PROJECTES!$C$14:$G$5000,4,FALSE))</f>
        <v>TA</v>
      </c>
      <c r="H1040" s="118" t="s">
        <v>21</v>
      </c>
      <c r="I1040" s="97" t="str">
        <f>IF(H1040="","",VLOOKUP(H1040,BD!B$2:C$16,2,FALSE))</f>
        <v>P</v>
      </c>
      <c r="J1040" s="98">
        <v>43511</v>
      </c>
      <c r="K1040" s="135">
        <f t="shared" si="34"/>
        <v>7</v>
      </c>
      <c r="L1040" s="99" t="str">
        <f t="shared" ca="1" si="35"/>
        <v>-</v>
      </c>
      <c r="M1040" s="93">
        <f>IF(E1040="","",VLOOKUP(E1040,[1]PROJECTES!$C$14:$Z$5000,21,FALSE))</f>
        <v>43511</v>
      </c>
      <c r="N1040" s="100">
        <v>0</v>
      </c>
      <c r="O1040" s="72" t="s">
        <v>229</v>
      </c>
      <c r="P1040" s="101">
        <v>20</v>
      </c>
      <c r="Q1040" s="132" t="s">
        <v>19</v>
      </c>
      <c r="R1040" s="131" t="s">
        <v>798</v>
      </c>
      <c r="S1040" s="91"/>
    </row>
    <row r="1041" spans="1:19" s="104" customFormat="1" ht="12.75" customHeight="1" x14ac:dyDescent="0.25">
      <c r="A1041" s="121" t="s">
        <v>21</v>
      </c>
      <c r="B1041" s="92" t="str">
        <f>IF(E1041="","",VLOOKUP(E1041,[1]PROJECTES!$C$14:$G$5000,2,FALSE))</f>
        <v>SITEL</v>
      </c>
      <c r="C1041" s="121"/>
      <c r="D1041" s="93" t="str">
        <f>IF(E1041="","",VLOOKUP(E1041,[1]PROJECTES!$C$14:$G$5000,5,FALSE))</f>
        <v>TD ESCLAVO COG. BIOGAS v1.0</v>
      </c>
      <c r="E1041" s="117">
        <v>5048</v>
      </c>
      <c r="F1041" s="95"/>
      <c r="G1041" s="96" t="str">
        <f>IF(E1041="","",VLOOKUP(E1041,[1]PROJECTES!$C$14:$G$5000,4,FALSE))</f>
        <v>OB</v>
      </c>
      <c r="H1041" s="118" t="s">
        <v>595</v>
      </c>
      <c r="I1041" s="97" t="str">
        <f>IF(H1041="","",VLOOKUP(H1041,BD!B$2:C$16,2,FALSE))</f>
        <v>E</v>
      </c>
      <c r="J1041" s="98">
        <v>43511</v>
      </c>
      <c r="K1041" s="135">
        <f t="shared" si="34"/>
        <v>7</v>
      </c>
      <c r="L1041" s="99">
        <f t="shared" ca="1" si="35"/>
        <v>-124</v>
      </c>
      <c r="M1041" s="93">
        <f>IF(E1041="","",VLOOKUP(E1041,[1]PROJECTES!$C$14:$Z$5000,21,FALSE))</f>
        <v>43496</v>
      </c>
      <c r="N1041" s="100">
        <v>4</v>
      </c>
      <c r="O1041" s="72" t="s">
        <v>229</v>
      </c>
      <c r="P1041" s="101">
        <v>0</v>
      </c>
      <c r="Q1041" s="132" t="s">
        <v>51</v>
      </c>
      <c r="R1041" s="131" t="s">
        <v>365</v>
      </c>
      <c r="S1041" s="91"/>
    </row>
    <row r="1042" spans="1:19" s="104" customFormat="1" ht="12.75" customHeight="1" x14ac:dyDescent="0.25">
      <c r="A1042" s="121" t="s">
        <v>21</v>
      </c>
      <c r="B1042" s="92" t="str">
        <f>IF(E1042="","",VLOOKUP(E1042,[1]PROJECTES!$C$14:$G$5000,2,FALSE))</f>
        <v>DIELES</v>
      </c>
      <c r="C1042" s="121" t="s">
        <v>271</v>
      </c>
      <c r="D1042" s="93" t="str">
        <f>IF(E1042="","",VLOOKUP(E1042,[1]PROJECTES!$C$14:$G$5000,5,FALSE))</f>
        <v>RTU CT-5 DIELESUR v1.1</v>
      </c>
      <c r="E1042" s="117">
        <v>5059</v>
      </c>
      <c r="F1042" s="95"/>
      <c r="G1042" s="96" t="str">
        <f>IF(E1042="","",VLOOKUP(E1042,[1]PROJECTES!$C$14:$G$5000,4,FALSE))</f>
        <v>TA</v>
      </c>
      <c r="H1042" s="118" t="s">
        <v>21</v>
      </c>
      <c r="I1042" s="97" t="str">
        <f>IF(H1042="","",VLOOKUP(H1042,BD!B$2:C$16,2,FALSE))</f>
        <v>P</v>
      </c>
      <c r="J1042" s="98">
        <v>43511</v>
      </c>
      <c r="K1042" s="135">
        <f t="shared" si="34"/>
        <v>7</v>
      </c>
      <c r="L1042" s="99" t="str">
        <f t="shared" ca="1" si="35"/>
        <v>-</v>
      </c>
      <c r="M1042" s="93">
        <f>IF(E1042="","",VLOOKUP(E1042,[1]PROJECTES!$C$14:$Z$5000,21,FALSE))</f>
        <v>43524</v>
      </c>
      <c r="N1042" s="100">
        <v>0</v>
      </c>
      <c r="O1042" s="72" t="s">
        <v>229</v>
      </c>
      <c r="P1042" s="101">
        <v>10</v>
      </c>
      <c r="Q1042" s="132" t="s">
        <v>51</v>
      </c>
      <c r="R1042" s="131" t="s">
        <v>799</v>
      </c>
      <c r="S1042" s="91"/>
    </row>
    <row r="1043" spans="1:19" s="104" customFormat="1" ht="12.75" customHeight="1" x14ac:dyDescent="0.25">
      <c r="A1043" s="121" t="s">
        <v>21</v>
      </c>
      <c r="B1043" s="92" t="str">
        <f>IF(E1043="","",VLOOKUP(E1043,[1]PROJECTES!$C$14:$G$5000,2,FALSE))</f>
        <v>DIELES</v>
      </c>
      <c r="C1043" s="121" t="s">
        <v>271</v>
      </c>
      <c r="D1043" s="93" t="str">
        <f>IF(E1043="","",VLOOKUP(E1043,[1]PROJECTES!$C$14:$G$5000,5,FALSE))</f>
        <v>RTU CT-6 DIELESUR v1.1</v>
      </c>
      <c r="E1043" s="117">
        <v>5060</v>
      </c>
      <c r="F1043" s="95"/>
      <c r="G1043" s="96" t="str">
        <f>IF(E1043="","",VLOOKUP(E1043,[1]PROJECTES!$C$14:$G$5000,4,FALSE))</f>
        <v>TA</v>
      </c>
      <c r="H1043" s="118" t="s">
        <v>21</v>
      </c>
      <c r="I1043" s="97" t="str">
        <f>IF(H1043="","",VLOOKUP(H1043,BD!B$2:C$16,2,FALSE))</f>
        <v>P</v>
      </c>
      <c r="J1043" s="98">
        <v>43511</v>
      </c>
      <c r="K1043" s="135">
        <f t="shared" si="34"/>
        <v>7</v>
      </c>
      <c r="L1043" s="99" t="str">
        <f t="shared" ca="1" si="35"/>
        <v>-</v>
      </c>
      <c r="M1043" s="93">
        <f>IF(E1043="","",VLOOKUP(E1043,[1]PROJECTES!$C$14:$Z$5000,21,FALSE))</f>
        <v>43524</v>
      </c>
      <c r="N1043" s="100">
        <v>0</v>
      </c>
      <c r="O1043" s="72" t="s">
        <v>229</v>
      </c>
      <c r="P1043" s="101">
        <v>10</v>
      </c>
      <c r="Q1043" s="132" t="s">
        <v>51</v>
      </c>
      <c r="R1043" s="152" t="s">
        <v>799</v>
      </c>
      <c r="S1043" s="91"/>
    </row>
    <row r="1044" spans="1:19" s="104" customFormat="1" ht="12.75" customHeight="1" x14ac:dyDescent="0.25">
      <c r="A1044" s="121" t="s">
        <v>21</v>
      </c>
      <c r="B1044" s="92" t="str">
        <f>IF(E1044="","",VLOOKUP(E1044,[1]PROJECTES!$C$14:$G$5000,2,FALSE))</f>
        <v>DIELES</v>
      </c>
      <c r="C1044" s="121" t="s">
        <v>271</v>
      </c>
      <c r="D1044" s="93" t="str">
        <f>IF(E1044="","",VLOOKUP(E1044,[1]PROJECTES!$C$14:$G$5000,5,FALSE))</f>
        <v>RTU CT-7 DIELESUR v1.1</v>
      </c>
      <c r="E1044" s="117">
        <v>5061</v>
      </c>
      <c r="F1044" s="95"/>
      <c r="G1044" s="96" t="str">
        <f>IF(E1044="","",VLOOKUP(E1044,[1]PROJECTES!$C$14:$G$5000,4,FALSE))</f>
        <v>TA</v>
      </c>
      <c r="H1044" s="118" t="s">
        <v>21</v>
      </c>
      <c r="I1044" s="97" t="str">
        <f>IF(H1044="","",VLOOKUP(H1044,BD!B$2:C$16,2,FALSE))</f>
        <v>P</v>
      </c>
      <c r="J1044" s="98">
        <v>43511</v>
      </c>
      <c r="K1044" s="135">
        <f t="shared" si="34"/>
        <v>7</v>
      </c>
      <c r="L1044" s="99" t="str">
        <f t="shared" ca="1" si="35"/>
        <v>-</v>
      </c>
      <c r="M1044" s="93">
        <f>IF(E1044="","",VLOOKUP(E1044,[1]PROJECTES!$C$14:$Z$5000,21,FALSE))</f>
        <v>43524</v>
      </c>
      <c r="N1044" s="100">
        <v>0</v>
      </c>
      <c r="O1044" s="72" t="s">
        <v>229</v>
      </c>
      <c r="P1044" s="101">
        <v>10</v>
      </c>
      <c r="Q1044" s="132" t="s">
        <v>51</v>
      </c>
      <c r="R1044" s="131" t="s">
        <v>799</v>
      </c>
      <c r="S1044" s="91"/>
    </row>
    <row r="1045" spans="1:19" s="104" customFormat="1" ht="12.75" customHeight="1" x14ac:dyDescent="0.25">
      <c r="A1045" s="121" t="s">
        <v>21</v>
      </c>
      <c r="B1045" s="92" t="str">
        <f>IF(E1045="","",VLOOKUP(E1045,[1]PROJECTES!$C$14:$G$5000,2,FALSE))</f>
        <v>DIELES</v>
      </c>
      <c r="C1045" s="121" t="s">
        <v>271</v>
      </c>
      <c r="D1045" s="93" t="str">
        <f>IF(E1045="","",VLOOKUP(E1045,[1]PROJECTES!$C$14:$G$5000,5,FALSE))</f>
        <v>RTU CT-8 DIELESUR v1.1</v>
      </c>
      <c r="E1045" s="117">
        <v>5062</v>
      </c>
      <c r="F1045" s="95"/>
      <c r="G1045" s="96" t="str">
        <f>IF(E1045="","",VLOOKUP(E1045,[1]PROJECTES!$C$14:$G$5000,4,FALSE))</f>
        <v>TA</v>
      </c>
      <c r="H1045" s="118" t="s">
        <v>21</v>
      </c>
      <c r="I1045" s="97" t="str">
        <f>IF(H1045="","",VLOOKUP(H1045,BD!B$2:C$16,2,FALSE))</f>
        <v>P</v>
      </c>
      <c r="J1045" s="98">
        <v>43511</v>
      </c>
      <c r="K1045" s="135">
        <f t="shared" si="34"/>
        <v>7</v>
      </c>
      <c r="L1045" s="99" t="str">
        <f t="shared" ca="1" si="35"/>
        <v>-</v>
      </c>
      <c r="M1045" s="93">
        <f>IF(E1045="","",VLOOKUP(E1045,[1]PROJECTES!$C$14:$Z$5000,21,FALSE))</f>
        <v>43524</v>
      </c>
      <c r="N1045" s="100">
        <v>0</v>
      </c>
      <c r="O1045" s="72" t="s">
        <v>229</v>
      </c>
      <c r="P1045" s="101">
        <v>10</v>
      </c>
      <c r="Q1045" s="132" t="s">
        <v>51</v>
      </c>
      <c r="R1045" s="131" t="s">
        <v>799</v>
      </c>
      <c r="S1045" s="91"/>
    </row>
    <row r="1046" spans="1:19" s="104" customFormat="1" ht="12.75" customHeight="1" x14ac:dyDescent="0.25">
      <c r="A1046" s="121" t="s">
        <v>21</v>
      </c>
      <c r="B1046" s="92" t="str">
        <f>IF(E1046="","",VLOOKUP(E1046,[1]PROJECTES!$C$14:$G$5000,2,FALSE))</f>
        <v>INPPOZ</v>
      </c>
      <c r="C1046" s="121" t="s">
        <v>149</v>
      </c>
      <c r="D1046" s="93" t="str">
        <f>IF(E1046="","",VLOOKUP(E1046,[1]PROJECTES!$C$14:$G$5000,5,FALSE))</f>
        <v>RTU C.T. PINTOR GOYA v1.0</v>
      </c>
      <c r="E1046" s="117">
        <v>5019</v>
      </c>
      <c r="F1046" s="95"/>
      <c r="G1046" s="96" t="str">
        <f>IF(E1046="","",VLOOKUP(E1046,[1]PROJECTES!$C$14:$G$5000,4,FALSE))</f>
        <v>TA</v>
      </c>
      <c r="H1046" s="118" t="s">
        <v>21</v>
      </c>
      <c r="I1046" s="97" t="str">
        <f>IF(H1046="","",VLOOKUP(H1046,BD!B$2:C$16,2,FALSE))</f>
        <v>P</v>
      </c>
      <c r="J1046" s="98">
        <v>43511</v>
      </c>
      <c r="K1046" s="135">
        <f t="shared" si="34"/>
        <v>7</v>
      </c>
      <c r="L1046" s="99" t="str">
        <f t="shared" ca="1" si="35"/>
        <v>-</v>
      </c>
      <c r="M1046" s="93">
        <f>IF(E1046="","",VLOOKUP(E1046,[1]PROJECTES!$C$14:$Z$5000,21,FALSE))</f>
        <v>43524</v>
      </c>
      <c r="N1046" s="100">
        <v>0</v>
      </c>
      <c r="O1046" s="72" t="s">
        <v>229</v>
      </c>
      <c r="P1046" s="101">
        <v>10</v>
      </c>
      <c r="Q1046" s="132" t="s">
        <v>51</v>
      </c>
      <c r="R1046" s="131" t="s">
        <v>799</v>
      </c>
      <c r="S1046" s="91"/>
    </row>
    <row r="1047" spans="1:19" s="104" customFormat="1" ht="12.75" customHeight="1" x14ac:dyDescent="0.25">
      <c r="A1047" s="121" t="s">
        <v>21</v>
      </c>
      <c r="B1047" s="92" t="str">
        <f>IF(E1047="","",VLOOKUP(E1047,[1]PROJECTES!$C$14:$G$5000,2,FALSE))</f>
        <v>INDTOR</v>
      </c>
      <c r="C1047" s="121" t="s">
        <v>149</v>
      </c>
      <c r="D1047" s="93" t="str">
        <f>IF(E1047="","",VLOOKUP(E1047,[1]PROJECTES!$C$14:$G$5000,5,FALSE))</f>
        <v>RTU C.T. CALVARIO v1.0</v>
      </c>
      <c r="E1047" s="117">
        <v>5104</v>
      </c>
      <c r="F1047" s="95"/>
      <c r="G1047" s="96" t="str">
        <f>IF(E1047="","",VLOOKUP(E1047,[1]PROJECTES!$C$14:$G$5000,4,FALSE))</f>
        <v>TA</v>
      </c>
      <c r="H1047" s="118" t="s">
        <v>21</v>
      </c>
      <c r="I1047" s="97" t="str">
        <f>IF(H1047="","",VLOOKUP(H1047,BD!B$2:C$16,2,FALSE))</f>
        <v>P</v>
      </c>
      <c r="J1047" s="98">
        <v>43511</v>
      </c>
      <c r="K1047" s="135">
        <f t="shared" si="34"/>
        <v>7</v>
      </c>
      <c r="L1047" s="99" t="str">
        <f t="shared" ca="1" si="35"/>
        <v>-</v>
      </c>
      <c r="M1047" s="93">
        <f>IF(E1047="","",VLOOKUP(E1047,[1]PROJECTES!$C$14:$Z$5000,21,FALSE))</f>
        <v>43514</v>
      </c>
      <c r="N1047" s="100">
        <v>0</v>
      </c>
      <c r="O1047" s="72" t="s">
        <v>229</v>
      </c>
      <c r="P1047" s="101">
        <v>10</v>
      </c>
      <c r="Q1047" s="132" t="s">
        <v>51</v>
      </c>
      <c r="R1047" s="131" t="s">
        <v>799</v>
      </c>
      <c r="S1047" s="91"/>
    </row>
    <row r="1048" spans="1:19" s="104" customFormat="1" ht="12.75" customHeight="1" x14ac:dyDescent="0.25">
      <c r="A1048" s="121" t="s">
        <v>21</v>
      </c>
      <c r="B1048" s="92" t="str">
        <f>IF(E1048="","",VLOOKUP(E1048,[1]PROJECTES!$C$14:$G$5000,2,FALSE))</f>
        <v>INDVIL</v>
      </c>
      <c r="C1048" s="121" t="s">
        <v>149</v>
      </c>
      <c r="D1048" s="93" t="str">
        <f>IF(E1048="","",VLOOKUP(E1048,[1]PROJECTES!$C$14:$G$5000,5,FALSE))</f>
        <v>RTU C.T. PADRE CARMELO v1.0</v>
      </c>
      <c r="E1048" s="117">
        <v>5106</v>
      </c>
      <c r="F1048" s="95"/>
      <c r="G1048" s="96" t="str">
        <f>IF(E1048="","",VLOOKUP(E1048,[1]PROJECTES!$C$14:$G$5000,4,FALSE))</f>
        <v>TA</v>
      </c>
      <c r="H1048" s="118" t="s">
        <v>21</v>
      </c>
      <c r="I1048" s="97" t="str">
        <f>IF(H1048="","",VLOOKUP(H1048,BD!B$2:C$16,2,FALSE))</f>
        <v>P</v>
      </c>
      <c r="J1048" s="98">
        <v>43511</v>
      </c>
      <c r="K1048" s="135">
        <f t="shared" si="34"/>
        <v>7</v>
      </c>
      <c r="L1048" s="99" t="str">
        <f t="shared" ca="1" si="35"/>
        <v>-</v>
      </c>
      <c r="M1048" s="93">
        <f>IF(E1048="","",VLOOKUP(E1048,[1]PROJECTES!$C$14:$Z$5000,21,FALSE))</f>
        <v>43514</v>
      </c>
      <c r="N1048" s="100">
        <v>0</v>
      </c>
      <c r="O1048" s="72" t="s">
        <v>229</v>
      </c>
      <c r="P1048" s="101">
        <v>10</v>
      </c>
      <c r="Q1048" s="132" t="s">
        <v>51</v>
      </c>
      <c r="R1048" s="131" t="s">
        <v>799</v>
      </c>
      <c r="S1048" s="91"/>
    </row>
    <row r="1049" spans="1:19" s="104" customFormat="1" ht="12.75" customHeight="1" x14ac:dyDescent="0.25">
      <c r="A1049" s="121" t="s">
        <v>44</v>
      </c>
      <c r="B1049" s="92" t="str">
        <f>IF(E1049="","",VLOOKUP(E1049,[1]PROJECTES!$C$14:$G$5000,2,FALSE))</f>
        <v>ASESER</v>
      </c>
      <c r="C1049" s="121" t="s">
        <v>60</v>
      </c>
      <c r="D1049" s="93" t="str">
        <f>IF(E1049="","",VLOOKUP(E1049,[1]PROJECTES!$C$14:$G$5000,5,FALSE))</f>
        <v>SW CS ASEME v12.0</v>
      </c>
      <c r="E1049" s="117">
        <v>4796</v>
      </c>
      <c r="F1049" s="95"/>
      <c r="G1049" s="96" t="str">
        <f>IF(E1049="","",VLOOKUP(E1049,[1]PROJECTES!$C$14:$G$5000,4,FALSE))</f>
        <v>TA</v>
      </c>
      <c r="H1049" s="118" t="s">
        <v>44</v>
      </c>
      <c r="I1049" s="97" t="str">
        <f>IF(H1049="","",VLOOKUP(H1049,BD!B$2:C$16,2,FALSE))</f>
        <v>E</v>
      </c>
      <c r="J1049" s="98">
        <v>43511</v>
      </c>
      <c r="K1049" s="135">
        <f t="shared" si="34"/>
        <v>7</v>
      </c>
      <c r="L1049" s="99" t="str">
        <f t="shared" ca="1" si="35"/>
        <v>-</v>
      </c>
      <c r="M1049" s="93">
        <f>IF(E1049="","",VLOOKUP(E1049,[1]PROJECTES!$C$14:$Z$5000,21,FALSE))</f>
        <v>43511</v>
      </c>
      <c r="N1049" s="100">
        <v>2</v>
      </c>
      <c r="O1049" s="72" t="s">
        <v>229</v>
      </c>
      <c r="P1049" s="101">
        <v>0</v>
      </c>
      <c r="Q1049" s="132" t="s">
        <v>59</v>
      </c>
      <c r="R1049" s="131" t="s">
        <v>853</v>
      </c>
      <c r="S1049" s="91"/>
    </row>
    <row r="1050" spans="1:19" s="104" customFormat="1" ht="12.75" customHeight="1" x14ac:dyDescent="0.25">
      <c r="A1050" s="121" t="s">
        <v>44</v>
      </c>
      <c r="B1050" s="92" t="str">
        <f>IF(E1050="","",VLOOKUP(E1050,[1]PROJECTES!$C$14:$G$5000,2,FALSE))</f>
        <v>SITEL</v>
      </c>
      <c r="C1050" s="121"/>
      <c r="D1050" s="93" t="str">
        <f>IF(E1050="","",VLOOKUP(E1050,[1]PROJECTES!$C$14:$G$5000,5,FALSE))</f>
        <v>PENDENT D'ASSIGNAR</v>
      </c>
      <c r="E1050" s="117" t="s">
        <v>278</v>
      </c>
      <c r="F1050" s="95"/>
      <c r="G1050" s="96" t="str">
        <f>IF(E1050="","",VLOOKUP(E1050,[1]PROJECTES!$C$14:$G$5000,4,FALSE))</f>
        <v>OB</v>
      </c>
      <c r="H1050" s="118" t="s">
        <v>44</v>
      </c>
      <c r="I1050" s="97" t="str">
        <f>IF(H1050="","",VLOOKUP(H1050,BD!B$2:C$16,2,FALSE))</f>
        <v>E</v>
      </c>
      <c r="J1050" s="98">
        <v>43511</v>
      </c>
      <c r="K1050" s="135">
        <f t="shared" si="34"/>
        <v>7</v>
      </c>
      <c r="L1050" s="99">
        <f t="shared" ca="1" si="35"/>
        <v>210</v>
      </c>
      <c r="M1050" s="93">
        <f>IF(E1050="","",VLOOKUP(E1050,[1]PROJECTES!$C$14:$Z$5000,21,FALSE))</f>
        <v>43830</v>
      </c>
      <c r="N1050" s="100"/>
      <c r="O1050" s="72" t="s">
        <v>229</v>
      </c>
      <c r="P1050" s="101"/>
      <c r="Q1050" s="132"/>
      <c r="R1050" s="131"/>
      <c r="S1050" s="91"/>
    </row>
    <row r="1051" spans="1:19" s="104" customFormat="1" ht="12.75" customHeight="1" x14ac:dyDescent="0.25">
      <c r="A1051" s="121" t="s">
        <v>44</v>
      </c>
      <c r="B1051" s="92" t="str">
        <f>IF(E1051="","",VLOOKUP(E1051,[1]PROJECTES!$C$14:$G$5000,2,FALSE))</f>
        <v>SITEL</v>
      </c>
      <c r="C1051" s="121"/>
      <c r="D1051" s="93" t="str">
        <f>IF(E1051="","",VLOOKUP(E1051,[1]PROJECTES!$C$14:$G$5000,5,FALSE))</f>
        <v>PENDENT D'ASSIGNAR</v>
      </c>
      <c r="E1051" s="117" t="s">
        <v>278</v>
      </c>
      <c r="F1051" s="95"/>
      <c r="G1051" s="96" t="str">
        <f>IF(E1051="","",VLOOKUP(E1051,[1]PROJECTES!$C$14:$G$5000,4,FALSE))</f>
        <v>OB</v>
      </c>
      <c r="H1051" s="118" t="s">
        <v>44</v>
      </c>
      <c r="I1051" s="97" t="str">
        <f>IF(H1051="","",VLOOKUP(H1051,BD!B$2:C$16,2,FALSE))</f>
        <v>E</v>
      </c>
      <c r="J1051" s="98">
        <v>43511</v>
      </c>
      <c r="K1051" s="135">
        <f t="shared" si="34"/>
        <v>7</v>
      </c>
      <c r="L1051" s="99">
        <f t="shared" ca="1" si="35"/>
        <v>210</v>
      </c>
      <c r="M1051" s="93">
        <f>IF(E1051="","",VLOOKUP(E1051,[1]PROJECTES!$C$14:$Z$5000,21,FALSE))</f>
        <v>43830</v>
      </c>
      <c r="N1051" s="100"/>
      <c r="O1051" s="72" t="s">
        <v>229</v>
      </c>
      <c r="P1051" s="101"/>
      <c r="Q1051" s="132"/>
      <c r="R1051" s="131"/>
      <c r="S1051" s="91"/>
    </row>
    <row r="1052" spans="1:19" s="104" customFormat="1" ht="12.75" customHeight="1" x14ac:dyDescent="0.25">
      <c r="A1052" s="121" t="s">
        <v>44</v>
      </c>
      <c r="B1052" s="92" t="str">
        <f>IF(E1052="","",VLOOKUP(E1052,[1]PROJECTES!$C$14:$G$5000,2,FALSE))</f>
        <v>SITEL</v>
      </c>
      <c r="C1052" s="121"/>
      <c r="D1052" s="93" t="str">
        <f>IF(E1052="","",VLOOKUP(E1052,[1]PROJECTES!$C$14:$G$5000,5,FALSE))</f>
        <v>PENDENT D'ASSIGNAR</v>
      </c>
      <c r="E1052" s="117" t="s">
        <v>278</v>
      </c>
      <c r="F1052" s="95"/>
      <c r="G1052" s="96" t="str">
        <f>IF(E1052="","",VLOOKUP(E1052,[1]PROJECTES!$C$14:$G$5000,4,FALSE))</f>
        <v>OB</v>
      </c>
      <c r="H1052" s="118" t="s">
        <v>44</v>
      </c>
      <c r="I1052" s="97" t="str">
        <f>IF(H1052="","",VLOOKUP(H1052,BD!B$2:C$16,2,FALSE))</f>
        <v>E</v>
      </c>
      <c r="J1052" s="98">
        <v>43511</v>
      </c>
      <c r="K1052" s="135">
        <f t="shared" si="34"/>
        <v>7</v>
      </c>
      <c r="L1052" s="99">
        <f t="shared" ca="1" si="35"/>
        <v>210</v>
      </c>
      <c r="M1052" s="93">
        <f>IF(E1052="","",VLOOKUP(E1052,[1]PROJECTES!$C$14:$Z$5000,21,FALSE))</f>
        <v>43830</v>
      </c>
      <c r="N1052" s="100"/>
      <c r="O1052" s="72" t="s">
        <v>229</v>
      </c>
      <c r="P1052" s="101"/>
      <c r="Q1052" s="132"/>
      <c r="R1052" s="131"/>
      <c r="S1052" s="91"/>
    </row>
    <row r="1053" spans="1:19" s="104" customFormat="1" ht="12.75" customHeight="1" x14ac:dyDescent="0.25">
      <c r="A1053" s="121" t="s">
        <v>44</v>
      </c>
      <c r="B1053" s="92" t="str">
        <f>IF(E1053="","",VLOOKUP(E1053,[1]PROJECTES!$C$14:$G$5000,2,FALSE))</f>
        <v>SITEL</v>
      </c>
      <c r="C1053" s="121"/>
      <c r="D1053" s="93" t="str">
        <f>IF(E1053="","",VLOOKUP(E1053,[1]PROJECTES!$C$14:$G$5000,5,FALSE))</f>
        <v>PENDENT D'ASSIGNAR</v>
      </c>
      <c r="E1053" s="117" t="s">
        <v>278</v>
      </c>
      <c r="F1053" s="95"/>
      <c r="G1053" s="96" t="str">
        <f>IF(E1053="","",VLOOKUP(E1053,[1]PROJECTES!$C$14:$G$5000,4,FALSE))</f>
        <v>OB</v>
      </c>
      <c r="H1053" s="118" t="s">
        <v>44</v>
      </c>
      <c r="I1053" s="97" t="str">
        <f>IF(H1053="","",VLOOKUP(H1053,BD!B$2:C$16,2,FALSE))</f>
        <v>E</v>
      </c>
      <c r="J1053" s="98">
        <v>43511</v>
      </c>
      <c r="K1053" s="135">
        <f t="shared" si="34"/>
        <v>7</v>
      </c>
      <c r="L1053" s="99">
        <f t="shared" ca="1" si="35"/>
        <v>210</v>
      </c>
      <c r="M1053" s="93">
        <f>IF(E1053="","",VLOOKUP(E1053,[1]PROJECTES!$C$14:$Z$5000,21,FALSE))</f>
        <v>43830</v>
      </c>
      <c r="N1053" s="100"/>
      <c r="O1053" s="72" t="s">
        <v>229</v>
      </c>
      <c r="P1053" s="101"/>
      <c r="Q1053" s="132"/>
      <c r="R1053" s="131"/>
      <c r="S1053" s="91"/>
    </row>
    <row r="1054" spans="1:19" s="104" customFormat="1" ht="12.75" customHeight="1" x14ac:dyDescent="0.25">
      <c r="A1054" s="121" t="s">
        <v>12</v>
      </c>
      <c r="B1054" s="92" t="str">
        <f>IF(E1054="","",VLOOKUP(E1054,[1]PROJECTES!$C$14:$G$5000,2,FALSE))</f>
        <v>SITEL</v>
      </c>
      <c r="C1054" s="121" t="s">
        <v>181</v>
      </c>
      <c r="D1054" s="93" t="str">
        <f>IF(E1054="","",VLOOKUP(E1054,[1]PROJECTES!$C$14:$G$5000,5,FALSE))</f>
        <v>Desenvolupament SW TEDIS.Net ExportService v1.48</v>
      </c>
      <c r="E1054" s="117">
        <v>5183</v>
      </c>
      <c r="F1054" s="95"/>
      <c r="G1054" s="96" t="str">
        <f>IF(E1054="","",VLOOKUP(E1054,[1]PROJECTES!$C$14:$G$5000,4,FALSE))</f>
        <v>OB</v>
      </c>
      <c r="H1054" s="118" t="s">
        <v>12</v>
      </c>
      <c r="I1054" s="97" t="str">
        <f>IF(H1054="","",VLOOKUP(H1054,BD!B$2:C$16,2,FALSE))</f>
        <v>E</v>
      </c>
      <c r="J1054" s="98">
        <v>43511</v>
      </c>
      <c r="K1054" s="135">
        <f t="shared" si="34"/>
        <v>7</v>
      </c>
      <c r="L1054" s="99">
        <f t="shared" ca="1" si="35"/>
        <v>-81</v>
      </c>
      <c r="M1054" s="93">
        <f>IF(E1054="","",VLOOKUP(E1054,[1]PROJECTES!$C$14:$Z$5000,21,FALSE))</f>
        <v>43539</v>
      </c>
      <c r="N1054" s="100">
        <v>4</v>
      </c>
      <c r="O1054" s="72" t="s">
        <v>229</v>
      </c>
      <c r="P1054" s="101">
        <v>0</v>
      </c>
      <c r="Q1054" s="132" t="s">
        <v>15</v>
      </c>
      <c r="R1054" s="131" t="s">
        <v>800</v>
      </c>
      <c r="S1054" s="91"/>
    </row>
    <row r="1055" spans="1:19" s="104" customFormat="1" ht="12.75" customHeight="1" x14ac:dyDescent="0.25">
      <c r="A1055" s="121" t="s">
        <v>12</v>
      </c>
      <c r="B1055" s="92" t="str">
        <f>IF(E1055="","",VLOOKUP(E1055,[1]PROJECTES!$C$14:$G$5000,2,FALSE))</f>
        <v>SITEL</v>
      </c>
      <c r="C1055" s="121" t="s">
        <v>74</v>
      </c>
      <c r="D1055" s="93" t="str">
        <f>IF(E1055="","",VLOOKUP(E1055,[1]PROJECTES!$C$14:$G$5000,5,FALSE))</f>
        <v>SOPORT DEPARTAMENT COMERCIAL</v>
      </c>
      <c r="E1055" s="117" t="s">
        <v>343</v>
      </c>
      <c r="F1055" s="95"/>
      <c r="G1055" s="96" t="str">
        <f>IF(E1055="","",VLOOKUP(E1055,[1]PROJECTES!$C$14:$G$5000,4,FALSE))</f>
        <v>OB</v>
      </c>
      <c r="H1055" s="118" t="s">
        <v>12</v>
      </c>
      <c r="I1055" s="97" t="str">
        <f>IF(H1055="","",VLOOKUP(H1055,BD!B$2:C$16,2,FALSE))</f>
        <v>E</v>
      </c>
      <c r="J1055" s="98">
        <v>43511</v>
      </c>
      <c r="K1055" s="135">
        <f t="shared" si="34"/>
        <v>7</v>
      </c>
      <c r="L1055" s="99">
        <f t="shared" ca="1" si="35"/>
        <v>210</v>
      </c>
      <c r="M1055" s="93">
        <f>IF(E1055="","",VLOOKUP(E1055,[1]PROJECTES!$C$14:$Z$5000,21,FALSE))</f>
        <v>43830</v>
      </c>
      <c r="N1055" s="100">
        <v>1</v>
      </c>
      <c r="O1055" s="72" t="s">
        <v>229</v>
      </c>
      <c r="P1055" s="101">
        <v>0</v>
      </c>
      <c r="Q1055" s="132" t="s">
        <v>19</v>
      </c>
      <c r="R1055" s="131" t="s">
        <v>808</v>
      </c>
      <c r="S1055" s="91"/>
    </row>
    <row r="1056" spans="1:19" s="104" customFormat="1" ht="12.75" customHeight="1" x14ac:dyDescent="0.25">
      <c r="A1056" s="121" t="s">
        <v>12</v>
      </c>
      <c r="B1056" s="92" t="str">
        <f>IF(E1056="","",VLOOKUP(E1056,[1]PROJECTES!$C$14:$G$5000,2,FALSE))</f>
        <v>EYPESA</v>
      </c>
      <c r="C1056" s="121" t="s">
        <v>106</v>
      </c>
      <c r="D1056" s="93" t="str">
        <f>IF(E1056="","",VLOOKUP(E1056,[1]PROJECTES!$C$14:$G$5000,5,FALSE))</f>
        <v>SITEL Ref.SUPORT TEC. PROJ. INVADE-2018</v>
      </c>
      <c r="E1056" s="117">
        <v>4866</v>
      </c>
      <c r="F1056" s="95"/>
      <c r="G1056" s="96" t="str">
        <f>IF(E1056="","",VLOOKUP(E1056,[1]PROJECTES!$C$14:$G$5000,4,FALSE))</f>
        <v>TA</v>
      </c>
      <c r="H1056" s="118" t="s">
        <v>12</v>
      </c>
      <c r="I1056" s="97" t="str">
        <f>IF(H1056="","",VLOOKUP(H1056,BD!B$2:C$16,2,FALSE))</f>
        <v>E</v>
      </c>
      <c r="J1056" s="98">
        <v>43511</v>
      </c>
      <c r="K1056" s="135">
        <f t="shared" si="34"/>
        <v>7</v>
      </c>
      <c r="L1056" s="99" t="str">
        <f t="shared" ca="1" si="35"/>
        <v>-</v>
      </c>
      <c r="M1056" s="93">
        <f>IF(E1056="","",VLOOKUP(E1056,[1]PROJECTES!$C$14:$Z$5000,21,FALSE))</f>
        <v>43553</v>
      </c>
      <c r="N1056" s="100">
        <v>1</v>
      </c>
      <c r="O1056" s="72" t="s">
        <v>229</v>
      </c>
      <c r="P1056" s="101">
        <v>0</v>
      </c>
      <c r="Q1056" s="132" t="s">
        <v>19</v>
      </c>
      <c r="R1056" s="131" t="s">
        <v>809</v>
      </c>
      <c r="S1056" s="91"/>
    </row>
    <row r="1057" spans="1:19" s="104" customFormat="1" ht="12.75" customHeight="1" x14ac:dyDescent="0.25">
      <c r="A1057" s="121" t="s">
        <v>12</v>
      </c>
      <c r="B1057" s="92" t="str">
        <f>IF(E1057="","",VLOOKUP(E1057,[1]PROJECTES!$C$14:$G$5000,2,FALSE))</f>
        <v>EYPESA</v>
      </c>
      <c r="C1057" s="121" t="s">
        <v>106</v>
      </c>
      <c r="D1057" s="93" t="str">
        <f>IF(E1057="","",VLOOKUP(E1057,[1]PROJECTES!$C$14:$G$5000,5,FALSE))</f>
        <v>SITEL Ref.SUPORT TEC. PROJ. RESOLvD-2018</v>
      </c>
      <c r="E1057" s="117">
        <v>4867</v>
      </c>
      <c r="F1057" s="95"/>
      <c r="G1057" s="96" t="str">
        <f>IF(E1057="","",VLOOKUP(E1057,[1]PROJECTES!$C$14:$G$5000,4,FALSE))</f>
        <v>OB</v>
      </c>
      <c r="H1057" s="118" t="s">
        <v>12</v>
      </c>
      <c r="I1057" s="97" t="str">
        <f>IF(H1057="","",VLOOKUP(H1057,BD!B$2:C$16,2,FALSE))</f>
        <v>E</v>
      </c>
      <c r="J1057" s="98">
        <v>43511</v>
      </c>
      <c r="K1057" s="135">
        <f t="shared" si="34"/>
        <v>7</v>
      </c>
      <c r="L1057" s="99">
        <f t="shared" ca="1" si="35"/>
        <v>-155</v>
      </c>
      <c r="M1057" s="93">
        <f>IF(E1057="","",VLOOKUP(E1057,[1]PROJECTES!$C$14:$Z$5000,21,FALSE))</f>
        <v>43465</v>
      </c>
      <c r="N1057" s="100">
        <v>1</v>
      </c>
      <c r="O1057" s="72" t="s">
        <v>229</v>
      </c>
      <c r="P1057" s="101">
        <v>0</v>
      </c>
      <c r="Q1057" s="132" t="s">
        <v>19</v>
      </c>
      <c r="R1057" s="131" t="s">
        <v>810</v>
      </c>
      <c r="S1057" s="91"/>
    </row>
    <row r="1058" spans="1:19" s="104" customFormat="1" ht="12.75" customHeight="1" x14ac:dyDescent="0.25">
      <c r="A1058" s="121" t="s">
        <v>12</v>
      </c>
      <c r="B1058" s="92" t="str">
        <f>IF(E1058="","",VLOOKUP(E1058,[1]PROJECTES!$C$14:$G$5000,2,FALSE))</f>
        <v>SITEL</v>
      </c>
      <c r="C1058" s="121" t="s">
        <v>181</v>
      </c>
      <c r="D1058" s="93" t="str">
        <f>IF(E1058="","",VLOOKUP(E1058,[1]PROJECTES!$C$14:$G$5000,5,FALSE))</f>
        <v>FORMACIO</v>
      </c>
      <c r="E1058" s="117" t="s">
        <v>519</v>
      </c>
      <c r="F1058" s="95"/>
      <c r="G1058" s="96" t="str">
        <f>IF(E1058="","",VLOOKUP(E1058,[1]PROJECTES!$C$14:$G$5000,4,FALSE))</f>
        <v>OB</v>
      </c>
      <c r="H1058" s="118" t="s">
        <v>12</v>
      </c>
      <c r="I1058" s="97" t="str">
        <f>IF(H1058="","",VLOOKUP(H1058,BD!B$2:C$16,2,FALSE))</f>
        <v>E</v>
      </c>
      <c r="J1058" s="98">
        <v>43511</v>
      </c>
      <c r="K1058" s="135">
        <f t="shared" si="34"/>
        <v>7</v>
      </c>
      <c r="L1058" s="99">
        <f t="shared" ca="1" si="35"/>
        <v>210</v>
      </c>
      <c r="M1058" s="93">
        <f>IF(E1058="","",VLOOKUP(E1058,[1]PROJECTES!$C$14:$Z$5000,21,FALSE))</f>
        <v>43830</v>
      </c>
      <c r="N1058" s="100">
        <v>1</v>
      </c>
      <c r="O1058" s="72" t="s">
        <v>229</v>
      </c>
      <c r="P1058" s="101">
        <v>0</v>
      </c>
      <c r="Q1058" s="132" t="s">
        <v>28</v>
      </c>
      <c r="R1058" s="131" t="s">
        <v>819</v>
      </c>
      <c r="S1058" s="91"/>
    </row>
    <row r="1059" spans="1:19" s="104" customFormat="1" ht="12.75" customHeight="1" x14ac:dyDescent="0.25">
      <c r="A1059" s="121" t="s">
        <v>12</v>
      </c>
      <c r="B1059" s="92" t="str">
        <f>IF(E1059="","",VLOOKUP(E1059,[1]PROJECTES!$C$14:$G$5000,2,FALSE))</f>
        <v>GRTOHE</v>
      </c>
      <c r="C1059" s="121" t="s">
        <v>115</v>
      </c>
      <c r="D1059" s="93" t="str">
        <f>IF(E1059="","",VLOOKUP(E1059,[1]PROJECTES!$C$14:$G$5000,5,FALSE))</f>
        <v>CC SCADA TEDIS.Net TORREHERMOSA v1.0</v>
      </c>
      <c r="E1059" s="117">
        <v>3713</v>
      </c>
      <c r="F1059" s="95"/>
      <c r="G1059" s="96" t="str">
        <f>IF(E1059="","",VLOOKUP(E1059,[1]PROJECTES!$C$14:$G$5000,4,FALSE))</f>
        <v>TA</v>
      </c>
      <c r="H1059" s="118" t="s">
        <v>17</v>
      </c>
      <c r="I1059" s="97" t="str">
        <f>IF(H1059="","",VLOOKUP(H1059,BD!B$2:C$16,2,FALSE))</f>
        <v>E</v>
      </c>
      <c r="J1059" s="98">
        <v>43542</v>
      </c>
      <c r="K1059" s="135">
        <f t="shared" si="34"/>
        <v>12</v>
      </c>
      <c r="L1059" s="99" t="str">
        <f t="shared" ca="1" si="35"/>
        <v>-</v>
      </c>
      <c r="M1059" s="93">
        <f>IF(E1059="","",VLOOKUP(E1059,[1]PROJECTES!$C$14:$Z$5000,21,FALSE))</f>
        <v>43553</v>
      </c>
      <c r="N1059" s="100">
        <v>2</v>
      </c>
      <c r="O1059" s="72" t="s">
        <v>229</v>
      </c>
      <c r="P1059" s="101">
        <v>30</v>
      </c>
      <c r="Q1059" s="132" t="s">
        <v>40</v>
      </c>
      <c r="R1059" s="131" t="s">
        <v>1276</v>
      </c>
      <c r="S1059" s="91"/>
    </row>
    <row r="1060" spans="1:19" s="104" customFormat="1" ht="12.75" customHeight="1" x14ac:dyDescent="0.25">
      <c r="A1060" s="121" t="s">
        <v>12</v>
      </c>
      <c r="B1060" s="92" t="str">
        <f>IF(E1060="","",VLOOKUP(E1060,[1]PROJECTES!$C$14:$G$5000,2,FALSE))</f>
        <v>SITEL</v>
      </c>
      <c r="C1060" s="121" t="s">
        <v>181</v>
      </c>
      <c r="D1060" s="93" t="str">
        <f>IF(E1060="","",VLOOKUP(E1060,[1]PROJECTES!$C$14:$G$5000,5,FALSE))</f>
        <v>Manteniment correctiu SW TEDIS.Net SystemTerminal v1.47</v>
      </c>
      <c r="E1060" s="117" t="s">
        <v>895</v>
      </c>
      <c r="F1060" s="159"/>
      <c r="G1060" s="96" t="str">
        <f>IF(E1060="","",VLOOKUP(E1060,[1]PROJECTES!$C$14:$G$5000,4,FALSE))</f>
        <v>OB</v>
      </c>
      <c r="H1060" s="118" t="s">
        <v>24</v>
      </c>
      <c r="I1060" s="97" t="str">
        <f>IF(H1060="","",VLOOKUP(H1060,BD!B$2:C$16,2,FALSE))</f>
        <v>E</v>
      </c>
      <c r="J1060" s="149">
        <v>43511</v>
      </c>
      <c r="K1060" s="135">
        <f t="shared" si="34"/>
        <v>7</v>
      </c>
      <c r="L1060" s="99">
        <f t="shared" ca="1" si="35"/>
        <v>210</v>
      </c>
      <c r="M1060" s="93">
        <f>IF(E1060="","",VLOOKUP(E1060,[1]PROJECTES!$C$14:$Z$5000,21,FALSE))</f>
        <v>43830</v>
      </c>
      <c r="N1060" s="153">
        <v>1</v>
      </c>
      <c r="O1060" s="122" t="s">
        <v>229</v>
      </c>
      <c r="P1060" s="160">
        <v>0</v>
      </c>
      <c r="Q1060" s="132" t="s">
        <v>43</v>
      </c>
      <c r="R1060" s="131" t="s">
        <v>735</v>
      </c>
      <c r="S1060" s="121"/>
    </row>
    <row r="1061" spans="1:19" s="104" customFormat="1" ht="12.75" customHeight="1" x14ac:dyDescent="0.25">
      <c r="A1061" s="121" t="s">
        <v>24</v>
      </c>
      <c r="B1061" s="92" t="str">
        <f>IF(E1061="","",VLOOKUP(E1061,[1]PROJECTES!$C$14:$G$5000,2,FALSE))</f>
        <v>SITEL</v>
      </c>
      <c r="C1061" s="121" t="s">
        <v>181</v>
      </c>
      <c r="D1061" s="93" t="str">
        <f>IF(E1061="","",VLOOKUP(E1061,[1]PROJECTES!$C$14:$G$5000,5,FALSE))</f>
        <v>DESENVOLUPAMENT FW CAP-PRX v9.0</v>
      </c>
      <c r="E1061" s="117" t="s">
        <v>1451</v>
      </c>
      <c r="F1061" s="159"/>
      <c r="G1061" s="96" t="str">
        <f>IF(E1061="","",VLOOKUP(E1061,[1]PROJECTES!$C$14:$G$5000,4,FALSE))</f>
        <v>OB</v>
      </c>
      <c r="H1061" s="118" t="s">
        <v>24</v>
      </c>
      <c r="I1061" s="97" t="str">
        <f>IF(H1061="","",VLOOKUP(H1061,BD!B$2:C$16,2,FALSE))</f>
        <v>E</v>
      </c>
      <c r="J1061" s="149">
        <v>43511</v>
      </c>
      <c r="K1061" s="135">
        <f t="shared" si="34"/>
        <v>7</v>
      </c>
      <c r="L1061" s="99">
        <f t="shared" ca="1" si="35"/>
        <v>-67</v>
      </c>
      <c r="M1061" s="93">
        <f>IF(E1061="","",VLOOKUP(E1061,[1]PROJECTES!$C$14:$Z$5000,21,FALSE))</f>
        <v>43553</v>
      </c>
      <c r="N1061" s="153">
        <v>3</v>
      </c>
      <c r="O1061" s="122" t="s">
        <v>229</v>
      </c>
      <c r="P1061" s="160">
        <v>0</v>
      </c>
      <c r="Q1061" s="132" t="s">
        <v>15</v>
      </c>
      <c r="R1061" s="131" t="s">
        <v>737</v>
      </c>
      <c r="S1061" s="121"/>
    </row>
    <row r="1062" spans="1:19" s="104" customFormat="1" ht="12.75" customHeight="1" x14ac:dyDescent="0.25">
      <c r="A1062" s="121" t="s">
        <v>24</v>
      </c>
      <c r="B1062" s="92" t="str">
        <f>IF(E1062="","",VLOOKUP(E1062,[1]PROJECTES!$C$14:$G$5000,2,FALSE))</f>
        <v>SITEL</v>
      </c>
      <c r="C1062" s="121" t="s">
        <v>181</v>
      </c>
      <c r="D1062" s="93" t="str">
        <f>IF(E1062="","",VLOOKUP(E1062,[1]PROJECTES!$C$14:$G$5000,5,FALSE))</f>
        <v>VACANCES</v>
      </c>
      <c r="E1062" s="117" t="s">
        <v>288</v>
      </c>
      <c r="F1062" s="159"/>
      <c r="G1062" s="96" t="str">
        <f>IF(E1062="","",VLOOKUP(E1062,[1]PROJECTES!$C$14:$G$5000,4,FALSE))</f>
        <v>OB</v>
      </c>
      <c r="H1062" s="118" t="s">
        <v>24</v>
      </c>
      <c r="I1062" s="97" t="str">
        <f>IF(H1062="","",VLOOKUP(H1062,BD!B$2:C$16,2,FALSE))</f>
        <v>E</v>
      </c>
      <c r="J1062" s="149">
        <v>43511</v>
      </c>
      <c r="K1062" s="135">
        <f t="shared" si="34"/>
        <v>7</v>
      </c>
      <c r="L1062" s="99">
        <f t="shared" ca="1" si="35"/>
        <v>210</v>
      </c>
      <c r="M1062" s="93">
        <f>IF(E1062="","",VLOOKUP(E1062,[1]PROJECTES!$C$14:$Z$5000,21,FALSE))</f>
        <v>43830</v>
      </c>
      <c r="N1062" s="153">
        <v>4</v>
      </c>
      <c r="O1062" s="122" t="s">
        <v>229</v>
      </c>
      <c r="P1062" s="160">
        <v>0</v>
      </c>
      <c r="Q1062" s="132" t="s">
        <v>63</v>
      </c>
      <c r="R1062" s="131"/>
      <c r="S1062" s="121"/>
    </row>
    <row r="1063" spans="1:19" s="104" customFormat="1" ht="12.75" customHeight="1" x14ac:dyDescent="0.25">
      <c r="A1063" s="121" t="s">
        <v>47</v>
      </c>
      <c r="B1063" s="92" t="str">
        <f>IF(E1063="","",VLOOKUP(E1063,[1]PROJECTES!$C$14:$G$5000,2,FALSE))</f>
        <v>DIELBE</v>
      </c>
      <c r="C1063" s="121" t="s">
        <v>74</v>
      </c>
      <c r="D1063" s="93" t="str">
        <f>IF(E1063="","",VLOOKUP(E1063,[1]PROJECTES!$C$14:$G$5000,5,FALSE))</f>
        <v>CC SCADA TEDIS.Net BERMEJALES v1.0</v>
      </c>
      <c r="E1063" s="117">
        <v>4868</v>
      </c>
      <c r="F1063" s="95"/>
      <c r="G1063" s="96" t="str">
        <f>IF(E1063="","",VLOOKUP(E1063,[1]PROJECTES!$C$14:$G$5000,4,FALSE))</f>
        <v>TA</v>
      </c>
      <c r="H1063" s="118" t="s">
        <v>47</v>
      </c>
      <c r="I1063" s="97" t="str">
        <f>IF(H1063="","",VLOOKUP(H1063,BD!B$2:C$16,2,FALSE))</f>
        <v>E</v>
      </c>
      <c r="J1063" s="98">
        <v>43511</v>
      </c>
      <c r="K1063" s="135">
        <f t="shared" si="34"/>
        <v>7</v>
      </c>
      <c r="L1063" s="99" t="str">
        <f t="shared" ca="1" si="35"/>
        <v>-</v>
      </c>
      <c r="M1063" s="93">
        <f>IF(E1063="","",VLOOKUP(E1063,[1]PROJECTES!$C$14:$Z$5000,21,FALSE))</f>
        <v>43489</v>
      </c>
      <c r="N1063" s="100">
        <v>2</v>
      </c>
      <c r="O1063" s="72" t="s">
        <v>229</v>
      </c>
      <c r="P1063" s="101">
        <v>0</v>
      </c>
      <c r="Q1063" s="132" t="s">
        <v>59</v>
      </c>
      <c r="R1063" s="102" t="s">
        <v>979</v>
      </c>
      <c r="S1063" s="91"/>
    </row>
    <row r="1064" spans="1:19" s="104" customFormat="1" ht="12.75" customHeight="1" x14ac:dyDescent="0.25">
      <c r="A1064" s="121" t="s">
        <v>47</v>
      </c>
      <c r="B1064" s="92" t="str">
        <f>IF(E1064="","",VLOOKUP(E1064,[1]PROJECTES!$C$14:$G$5000,2,FALSE))</f>
        <v>SITEL</v>
      </c>
      <c r="C1064" s="121" t="s">
        <v>149</v>
      </c>
      <c r="D1064" s="93" t="str">
        <f>IF(E1064="","",VLOOKUP(E1064,[1]PROJECTES!$C$14:$G$5000,5,FALSE))</f>
        <v>PENDENT D'ASSIGNAR</v>
      </c>
      <c r="E1064" s="117" t="s">
        <v>278</v>
      </c>
      <c r="F1064" s="95"/>
      <c r="G1064" s="96" t="str">
        <f>IF(E1064="","",VLOOKUP(E1064,[1]PROJECTES!$C$14:$G$5000,4,FALSE))</f>
        <v>OB</v>
      </c>
      <c r="H1064" s="118" t="s">
        <v>47</v>
      </c>
      <c r="I1064" s="97" t="str">
        <f>IF(H1064="","",VLOOKUP(H1064,BD!B$2:C$16,2,FALSE))</f>
        <v>E</v>
      </c>
      <c r="J1064" s="149">
        <v>43511</v>
      </c>
      <c r="K1064" s="135">
        <f t="shared" si="34"/>
        <v>7</v>
      </c>
      <c r="L1064" s="99">
        <f t="shared" ca="1" si="35"/>
        <v>210</v>
      </c>
      <c r="M1064" s="93">
        <f>IF(E1064="","",VLOOKUP(E1064,[1]PROJECTES!$C$14:$Z$5000,21,FALSE))</f>
        <v>43830</v>
      </c>
      <c r="N1064" s="100">
        <v>4</v>
      </c>
      <c r="O1064" s="72" t="s">
        <v>229</v>
      </c>
      <c r="P1064" s="101">
        <v>0</v>
      </c>
      <c r="Q1064" s="132" t="s">
        <v>15</v>
      </c>
      <c r="R1064" s="131" t="s">
        <v>1237</v>
      </c>
      <c r="S1064" s="91"/>
    </row>
    <row r="1065" spans="1:19" s="104" customFormat="1" ht="12.75" customHeight="1" x14ac:dyDescent="0.25">
      <c r="A1065" s="121" t="s">
        <v>47</v>
      </c>
      <c r="B1065" s="92" t="str">
        <f>IF(E1065="","",VLOOKUP(E1065,[1]PROJECTES!$C$14:$G$5000,2,FALSE))</f>
        <v>COAUEU</v>
      </c>
      <c r="C1065" s="121"/>
      <c r="D1065" s="93" t="str">
        <f>IF(E1065="","",VLOOKUP(E1065,[1]PROJECTES!$C$14:$G$5000,5,FALSE))</f>
        <v>EUROTRONIC Desenvolupament SW App Movil v1.0</v>
      </c>
      <c r="E1065" s="117">
        <v>5067</v>
      </c>
      <c r="F1065" s="95"/>
      <c r="G1065" s="96" t="str">
        <f>IF(E1065="","",VLOOKUP(E1065,[1]PROJECTES!$C$14:$G$5000,4,FALSE))</f>
        <v>OB</v>
      </c>
      <c r="H1065" s="118" t="s">
        <v>47</v>
      </c>
      <c r="I1065" s="97" t="str">
        <f>IF(H1065="","",VLOOKUP(H1065,BD!B$2:C$16,2,FALSE))</f>
        <v>E</v>
      </c>
      <c r="J1065" s="98">
        <v>43511</v>
      </c>
      <c r="K1065" s="135">
        <f t="shared" si="34"/>
        <v>7</v>
      </c>
      <c r="L1065" s="99">
        <f t="shared" ca="1" si="35"/>
        <v>139</v>
      </c>
      <c r="M1065" s="93">
        <f>IF(E1065="","",VLOOKUP(E1065,[1]PROJECTES!$C$14:$Z$5000,21,FALSE))</f>
        <v>43759</v>
      </c>
      <c r="N1065" s="100">
        <v>2</v>
      </c>
      <c r="O1065" s="72" t="s">
        <v>229</v>
      </c>
      <c r="P1065" s="101">
        <v>0</v>
      </c>
      <c r="Q1065" s="132" t="s">
        <v>15</v>
      </c>
      <c r="R1065" s="131" t="s">
        <v>1238</v>
      </c>
      <c r="S1065" s="91"/>
    </row>
    <row r="1066" spans="1:19" s="104" customFormat="1" ht="12.75" customHeight="1" x14ac:dyDescent="0.25">
      <c r="A1066" s="121" t="s">
        <v>44</v>
      </c>
      <c r="B1066" s="92" t="str">
        <f>IF(E1066="","",VLOOKUP(E1066,[1]PROJECTES!$C$14:$G$5000,2,FALSE))</f>
        <v>SITEL</v>
      </c>
      <c r="C1066" s="121"/>
      <c r="D1066" s="93" t="str">
        <f>IF(E1066="","",VLOOKUP(E1066,[1]PROJECTES!$C$14:$G$5000,5,FALSE))</f>
        <v>PENDENT D'ASSIGNAR</v>
      </c>
      <c r="E1066" s="117" t="s">
        <v>278</v>
      </c>
      <c r="F1066" s="95"/>
      <c r="G1066" s="96" t="str">
        <f>IF(E1066="","",VLOOKUP(E1066,[1]PROJECTES!$C$14:$G$5000,4,FALSE))</f>
        <v>OB</v>
      </c>
      <c r="H1066" s="118" t="s">
        <v>44</v>
      </c>
      <c r="I1066" s="97" t="str">
        <f>IF(H1066="","",VLOOKUP(H1066,BD!B$2:C$16,2,FALSE))</f>
        <v>E</v>
      </c>
      <c r="J1066" s="98">
        <v>43512</v>
      </c>
      <c r="K1066" s="135">
        <f t="shared" si="34"/>
        <v>7</v>
      </c>
      <c r="L1066" s="99">
        <f t="shared" ca="1" si="35"/>
        <v>210</v>
      </c>
      <c r="M1066" s="93">
        <f>IF(E1066="","",VLOOKUP(E1066,[1]PROJECTES!$C$14:$Z$5000,21,FALSE))</f>
        <v>43830</v>
      </c>
      <c r="N1066" s="100"/>
      <c r="O1066" s="72" t="s">
        <v>229</v>
      </c>
      <c r="P1066" s="101"/>
      <c r="Q1066" s="132"/>
      <c r="R1066" s="131"/>
      <c r="S1066" s="91"/>
    </row>
    <row r="1067" spans="1:19" s="104" customFormat="1" ht="12.75" customHeight="1" x14ac:dyDescent="0.25">
      <c r="A1067" s="121" t="s">
        <v>44</v>
      </c>
      <c r="B1067" s="92" t="str">
        <f>IF(E1067="","",VLOOKUP(E1067,[1]PROJECTES!$C$14:$G$5000,2,FALSE))</f>
        <v>SITEL</v>
      </c>
      <c r="C1067" s="121"/>
      <c r="D1067" s="93" t="str">
        <f>IF(E1067="","",VLOOKUP(E1067,[1]PROJECTES!$C$14:$G$5000,5,FALSE))</f>
        <v>PENDENT D'ASSIGNAR</v>
      </c>
      <c r="E1067" s="117" t="s">
        <v>278</v>
      </c>
      <c r="F1067" s="95"/>
      <c r="G1067" s="96" t="str">
        <f>IF(E1067="","",VLOOKUP(E1067,[1]PROJECTES!$C$14:$G$5000,4,FALSE))</f>
        <v>OB</v>
      </c>
      <c r="H1067" s="118" t="s">
        <v>44</v>
      </c>
      <c r="I1067" s="97" t="str">
        <f>IF(H1067="","",VLOOKUP(H1067,BD!B$2:C$16,2,FALSE))</f>
        <v>E</v>
      </c>
      <c r="J1067" s="98">
        <v>43512</v>
      </c>
      <c r="K1067" s="135">
        <f t="shared" si="34"/>
        <v>7</v>
      </c>
      <c r="L1067" s="99">
        <f t="shared" ca="1" si="35"/>
        <v>210</v>
      </c>
      <c r="M1067" s="93">
        <f>IF(E1067="","",VLOOKUP(E1067,[1]PROJECTES!$C$14:$Z$5000,21,FALSE))</f>
        <v>43830</v>
      </c>
      <c r="N1067" s="100"/>
      <c r="O1067" s="72" t="s">
        <v>229</v>
      </c>
      <c r="P1067" s="101"/>
      <c r="Q1067" s="132"/>
      <c r="R1067" s="131"/>
      <c r="S1067" s="91"/>
    </row>
    <row r="1068" spans="1:19" s="104" customFormat="1" ht="12.75" customHeight="1" x14ac:dyDescent="0.25">
      <c r="A1068" s="121" t="s">
        <v>44</v>
      </c>
      <c r="B1068" s="92" t="str">
        <f>IF(E1068="","",VLOOKUP(E1068,[1]PROJECTES!$C$14:$G$5000,2,FALSE))</f>
        <v>SITEL</v>
      </c>
      <c r="C1068" s="121"/>
      <c r="D1068" s="93" t="str">
        <f>IF(E1068="","",VLOOKUP(E1068,[1]PROJECTES!$C$14:$G$5000,5,FALSE))</f>
        <v>PENDENT D'ASSIGNAR</v>
      </c>
      <c r="E1068" s="117" t="s">
        <v>278</v>
      </c>
      <c r="F1068" s="95"/>
      <c r="G1068" s="96" t="str">
        <f>IF(E1068="","",VLOOKUP(E1068,[1]PROJECTES!$C$14:$G$5000,4,FALSE))</f>
        <v>OB</v>
      </c>
      <c r="H1068" s="118" t="s">
        <v>44</v>
      </c>
      <c r="I1068" s="97" t="str">
        <f>IF(H1068="","",VLOOKUP(H1068,BD!B$2:C$16,2,FALSE))</f>
        <v>E</v>
      </c>
      <c r="J1068" s="98">
        <v>43512</v>
      </c>
      <c r="K1068" s="135">
        <f t="shared" si="34"/>
        <v>7</v>
      </c>
      <c r="L1068" s="99">
        <f t="shared" ca="1" si="35"/>
        <v>210</v>
      </c>
      <c r="M1068" s="93">
        <f>IF(E1068="","",VLOOKUP(E1068,[1]PROJECTES!$C$14:$Z$5000,21,FALSE))</f>
        <v>43830</v>
      </c>
      <c r="N1068" s="100"/>
      <c r="O1068" s="72" t="s">
        <v>229</v>
      </c>
      <c r="P1068" s="101"/>
      <c r="Q1068" s="132"/>
      <c r="R1068" s="131"/>
      <c r="S1068" s="91"/>
    </row>
    <row r="1069" spans="1:19" s="104" customFormat="1" ht="12.75" customHeight="1" x14ac:dyDescent="0.25">
      <c r="A1069" s="121" t="s">
        <v>44</v>
      </c>
      <c r="B1069" s="92" t="str">
        <f>IF(E1069="","",VLOOKUP(E1069,[1]PROJECTES!$C$14:$G$5000,2,FALSE))</f>
        <v>SITEL</v>
      </c>
      <c r="C1069" s="121"/>
      <c r="D1069" s="93" t="str">
        <f>IF(E1069="","",VLOOKUP(E1069,[1]PROJECTES!$C$14:$G$5000,5,FALSE))</f>
        <v>PENDENT D'ASSIGNAR</v>
      </c>
      <c r="E1069" s="117" t="s">
        <v>278</v>
      </c>
      <c r="F1069" s="95"/>
      <c r="G1069" s="96" t="str">
        <f>IF(E1069="","",VLOOKUP(E1069,[1]PROJECTES!$C$14:$G$5000,4,FALSE))</f>
        <v>OB</v>
      </c>
      <c r="H1069" s="118" t="s">
        <v>44</v>
      </c>
      <c r="I1069" s="97" t="str">
        <f>IF(H1069="","",VLOOKUP(H1069,BD!B$2:C$16,2,FALSE))</f>
        <v>E</v>
      </c>
      <c r="J1069" s="98">
        <v>43512</v>
      </c>
      <c r="K1069" s="135">
        <f t="shared" si="34"/>
        <v>7</v>
      </c>
      <c r="L1069" s="99">
        <f t="shared" ca="1" si="35"/>
        <v>210</v>
      </c>
      <c r="M1069" s="93">
        <f>IF(E1069="","",VLOOKUP(E1069,[1]PROJECTES!$C$14:$Z$5000,21,FALSE))</f>
        <v>43830</v>
      </c>
      <c r="N1069" s="100"/>
      <c r="O1069" s="72" t="s">
        <v>229</v>
      </c>
      <c r="P1069" s="101"/>
      <c r="Q1069" s="132"/>
      <c r="R1069" s="131"/>
      <c r="S1069" s="91"/>
    </row>
    <row r="1070" spans="1:19" s="104" customFormat="1" ht="12.75" customHeight="1" x14ac:dyDescent="0.25">
      <c r="A1070" s="121" t="s">
        <v>44</v>
      </c>
      <c r="B1070" s="92" t="str">
        <f>IF(E1070="","",VLOOKUP(E1070,[1]PROJECTES!$C$14:$G$5000,2,FALSE))</f>
        <v>SITEL</v>
      </c>
      <c r="C1070" s="121"/>
      <c r="D1070" s="93" t="str">
        <f>IF(E1070="","",VLOOKUP(E1070,[1]PROJECTES!$C$14:$G$5000,5,FALSE))</f>
        <v>PENDENT D'ASSIGNAR</v>
      </c>
      <c r="E1070" s="117" t="s">
        <v>278</v>
      </c>
      <c r="F1070" s="95"/>
      <c r="G1070" s="96" t="str">
        <f>IF(E1070="","",VLOOKUP(E1070,[1]PROJECTES!$C$14:$G$5000,4,FALSE))</f>
        <v>OB</v>
      </c>
      <c r="H1070" s="118" t="s">
        <v>44</v>
      </c>
      <c r="I1070" s="97" t="str">
        <f>IF(H1070="","",VLOOKUP(H1070,BD!B$2:C$16,2,FALSE))</f>
        <v>E</v>
      </c>
      <c r="J1070" s="98">
        <v>43512</v>
      </c>
      <c r="K1070" s="135">
        <f t="shared" si="34"/>
        <v>7</v>
      </c>
      <c r="L1070" s="99">
        <f t="shared" ca="1" si="35"/>
        <v>210</v>
      </c>
      <c r="M1070" s="93">
        <f>IF(E1070="","",VLOOKUP(E1070,[1]PROJECTES!$C$14:$Z$5000,21,FALSE))</f>
        <v>43830</v>
      </c>
      <c r="N1070" s="100"/>
      <c r="O1070" s="72" t="s">
        <v>229</v>
      </c>
      <c r="P1070" s="101"/>
      <c r="Q1070" s="132"/>
      <c r="R1070" s="131"/>
      <c r="S1070" s="91"/>
    </row>
    <row r="1071" spans="1:19" s="104" customFormat="1" ht="12.75" customHeight="1" x14ac:dyDescent="0.25">
      <c r="A1071" s="121" t="s">
        <v>35</v>
      </c>
      <c r="B1071" s="92" t="str">
        <f>IF(E1071="","",VLOOKUP(E1071,[1]PROJECTES!$C$14:$G$5000,2,FALSE))</f>
        <v>SITEL</v>
      </c>
      <c r="C1071" s="121" t="s">
        <v>181</v>
      </c>
      <c r="D1071" s="93" t="str">
        <f>IF(E1071="","",VLOOKUP(E1071,[1]PROJECTES!$C$14:$G$5000,5,FALSE))</f>
        <v>INCAPACITAT LABORAL TRANSITORIA</v>
      </c>
      <c r="E1071" s="117" t="s">
        <v>794</v>
      </c>
      <c r="F1071" s="95"/>
      <c r="G1071" s="96" t="str">
        <f>IF(E1071="","",VLOOKUP(E1071,[1]PROJECTES!$C$14:$G$5000,4,FALSE))</f>
        <v>OB</v>
      </c>
      <c r="H1071" s="118" t="s">
        <v>35</v>
      </c>
      <c r="I1071" s="97" t="str">
        <f>IF(H1071="","",VLOOKUP(H1071,BD!B$2:C$16,2,FALSE))</f>
        <v>E</v>
      </c>
      <c r="J1071" s="98">
        <v>43514</v>
      </c>
      <c r="K1071" s="135">
        <f t="shared" si="34"/>
        <v>8</v>
      </c>
      <c r="L1071" s="99">
        <f t="shared" ca="1" si="35"/>
        <v>210</v>
      </c>
      <c r="M1071" s="93">
        <f>IF(E1071="","",VLOOKUP(E1071,[1]PROJECTES!$C$14:$Z$5000,21,FALSE))</f>
        <v>43830</v>
      </c>
      <c r="N1071" s="100">
        <v>8</v>
      </c>
      <c r="O1071" s="72" t="s">
        <v>229</v>
      </c>
      <c r="P1071" s="101">
        <v>0</v>
      </c>
      <c r="Q1071" s="132" t="s">
        <v>360</v>
      </c>
      <c r="R1071" s="102"/>
      <c r="S1071" s="91"/>
    </row>
    <row r="1072" spans="1:19" s="104" customFormat="1" ht="12.75" customHeight="1" x14ac:dyDescent="0.25">
      <c r="A1072" s="121" t="s">
        <v>21</v>
      </c>
      <c r="B1072" s="92" t="str">
        <f>IF(E1072="","",VLOOKUP(E1072,[1]PROJECTES!$C$14:$G$5000,2,FALSE))</f>
        <v>SITEL</v>
      </c>
      <c r="C1072" s="121" t="s">
        <v>149</v>
      </c>
      <c r="D1072" s="93" t="str">
        <f>IF(E1072="","",VLOOKUP(E1072,[1]PROJECTES!$C$14:$G$5000,5,FALSE))</f>
        <v>HW DE SITEL</v>
      </c>
      <c r="E1072" s="117" t="s">
        <v>570</v>
      </c>
      <c r="F1072" s="95"/>
      <c r="G1072" s="96" t="str">
        <f>IF(E1072="","",VLOOKUP(E1072,[1]PROJECTES!$C$14:$G$5000,4,FALSE))</f>
        <v>OB</v>
      </c>
      <c r="H1072" s="118" t="s">
        <v>21</v>
      </c>
      <c r="I1072" s="97" t="str">
        <f>IF(H1072="","",VLOOKUP(H1072,BD!B$2:C$16,2,FALSE))</f>
        <v>P</v>
      </c>
      <c r="J1072" s="98">
        <v>43514</v>
      </c>
      <c r="K1072" s="135">
        <f t="shared" si="34"/>
        <v>8</v>
      </c>
      <c r="L1072" s="99">
        <f t="shared" ca="1" si="35"/>
        <v>210</v>
      </c>
      <c r="M1072" s="93">
        <f>IF(E1072="","",VLOOKUP(E1072,[1]PROJECTES!$C$14:$Z$5000,21,FALSE))</f>
        <v>43830</v>
      </c>
      <c r="N1072" s="100">
        <v>2</v>
      </c>
      <c r="O1072" s="72" t="s">
        <v>229</v>
      </c>
      <c r="P1072" s="101">
        <v>10</v>
      </c>
      <c r="Q1072" s="132" t="s">
        <v>51</v>
      </c>
      <c r="R1072" s="131" t="s">
        <v>821</v>
      </c>
      <c r="S1072" s="91"/>
    </row>
    <row r="1073" spans="1:19" s="104" customFormat="1" ht="12.75" customHeight="1" x14ac:dyDescent="0.25">
      <c r="A1073" s="121" t="s">
        <v>21</v>
      </c>
      <c r="B1073" s="92" t="str">
        <f>IF(E1073="","",VLOOKUP(E1073,[1]PROJECTES!$C$14:$G$5000,2,FALSE))</f>
        <v>SITEL</v>
      </c>
      <c r="C1073" s="121"/>
      <c r="D1073" s="93" t="str">
        <f>IF(E1073="","",VLOOKUP(E1073,[1]PROJECTES!$C$14:$G$5000,5,FALSE))</f>
        <v>TD ESCLAVO COG. BIOGAS v1.0</v>
      </c>
      <c r="E1073" s="117">
        <v>5048</v>
      </c>
      <c r="F1073" s="95"/>
      <c r="G1073" s="96" t="str">
        <f>IF(E1073="","",VLOOKUP(E1073,[1]PROJECTES!$C$14:$G$5000,4,FALSE))</f>
        <v>OB</v>
      </c>
      <c r="H1073" s="118" t="s">
        <v>595</v>
      </c>
      <c r="I1073" s="97" t="str">
        <f>IF(H1073="","",VLOOKUP(H1073,BD!B$2:C$16,2,FALSE))</f>
        <v>E</v>
      </c>
      <c r="J1073" s="98">
        <v>43514</v>
      </c>
      <c r="K1073" s="135">
        <f t="shared" si="34"/>
        <v>8</v>
      </c>
      <c r="L1073" s="99">
        <f t="shared" ca="1" si="35"/>
        <v>-124</v>
      </c>
      <c r="M1073" s="93">
        <f>IF(E1073="","",VLOOKUP(E1073,[1]PROJECTES!$C$14:$Z$5000,21,FALSE))</f>
        <v>43496</v>
      </c>
      <c r="N1073" s="100">
        <v>4</v>
      </c>
      <c r="O1073" s="72" t="s">
        <v>229</v>
      </c>
      <c r="P1073" s="101">
        <v>0</v>
      </c>
      <c r="Q1073" s="132" t="s">
        <v>51</v>
      </c>
      <c r="R1073" s="131" t="s">
        <v>365</v>
      </c>
      <c r="S1073" s="91"/>
    </row>
    <row r="1074" spans="1:19" s="104" customFormat="1" ht="12.75" customHeight="1" x14ac:dyDescent="0.25">
      <c r="A1074" s="121" t="s">
        <v>21</v>
      </c>
      <c r="B1074" s="92" t="str">
        <f>IF(E1074="","",VLOOKUP(E1074,[1]PROJECTES!$C$14:$G$5000,2,FALSE))</f>
        <v>NCLAVE</v>
      </c>
      <c r="C1074" s="121"/>
      <c r="D1074" s="93" t="str">
        <f>IF(E1074="","",VLOOKUP(E1074,[1]PROJECTES!$C$14:$G$5000,5,FALSE))</f>
        <v>6 x Armari TrinaPRP NCU V1.0</v>
      </c>
      <c r="E1074" s="117">
        <v>5118</v>
      </c>
      <c r="F1074" s="95"/>
      <c r="G1074" s="96" t="str">
        <f>IF(E1074="","",VLOOKUP(E1074,[1]PROJECTES!$C$14:$G$5000,4,FALSE))</f>
        <v>TA</v>
      </c>
      <c r="H1074" s="118" t="s">
        <v>21</v>
      </c>
      <c r="I1074" s="97" t="str">
        <f>IF(H1074="","",VLOOKUP(H1074,BD!B$2:C$16,2,FALSE))</f>
        <v>P</v>
      </c>
      <c r="J1074" s="98">
        <v>43514</v>
      </c>
      <c r="K1074" s="135">
        <f t="shared" si="34"/>
        <v>8</v>
      </c>
      <c r="L1074" s="99" t="str">
        <f t="shared" ca="1" si="35"/>
        <v>-</v>
      </c>
      <c r="M1074" s="93">
        <f>IF(E1074="","",VLOOKUP(E1074,[1]PROJECTES!$C$14:$Z$5000,21,FALSE))</f>
        <v>43555</v>
      </c>
      <c r="N1074" s="100">
        <v>2</v>
      </c>
      <c r="O1074" s="72" t="s">
        <v>229</v>
      </c>
      <c r="P1074" s="101">
        <v>15</v>
      </c>
      <c r="Q1074" s="132" t="s">
        <v>51</v>
      </c>
      <c r="R1074" s="131" t="s">
        <v>365</v>
      </c>
      <c r="S1074" s="91"/>
    </row>
    <row r="1075" spans="1:19" s="104" customFormat="1" ht="12.75" customHeight="1" x14ac:dyDescent="0.25">
      <c r="A1075" s="121" t="s">
        <v>21</v>
      </c>
      <c r="B1075" s="92" t="str">
        <f>IF(E1075="","",VLOOKUP(E1075,[1]PROJECTES!$C$14:$G$5000,2,FALSE))</f>
        <v>EYPESA</v>
      </c>
      <c r="C1075" s="121" t="s">
        <v>106</v>
      </c>
      <c r="D1075" s="93" t="str">
        <f>IF(E1075="","",VLOOKUP(E1075,[1]PROJECTES!$C$14:$G$5000,5,FALSE))</f>
        <v>62 x Modul COM CAP-CYB v1.0</v>
      </c>
      <c r="E1075" s="117">
        <v>5147</v>
      </c>
      <c r="F1075" s="95"/>
      <c r="G1075" s="96" t="str">
        <f>IF(E1075="","",VLOOKUP(E1075,[1]PROJECTES!$C$14:$G$5000,4,FALSE))</f>
        <v>OB</v>
      </c>
      <c r="H1075" s="118" t="s">
        <v>21</v>
      </c>
      <c r="I1075" s="97" t="str">
        <f>IF(H1075="","",VLOOKUP(H1075,BD!B$2:C$16,2,FALSE))</f>
        <v>P</v>
      </c>
      <c r="J1075" s="98">
        <v>43514</v>
      </c>
      <c r="K1075" s="135">
        <f t="shared" si="34"/>
        <v>8</v>
      </c>
      <c r="L1075" s="99">
        <f t="shared" ca="1" si="35"/>
        <v>-81</v>
      </c>
      <c r="M1075" s="93">
        <f>IF(E1075="","",VLOOKUP(E1075,[1]PROJECTES!$C$14:$Z$5000,21,FALSE))</f>
        <v>43539</v>
      </c>
      <c r="N1075" s="100">
        <v>1</v>
      </c>
      <c r="O1075" s="72" t="s">
        <v>229</v>
      </c>
      <c r="P1075" s="101">
        <v>15</v>
      </c>
      <c r="Q1075" s="132" t="s">
        <v>59</v>
      </c>
      <c r="R1075" s="102" t="s">
        <v>820</v>
      </c>
      <c r="S1075" s="91"/>
    </row>
    <row r="1076" spans="1:19" s="104" customFormat="1" ht="12.75" customHeight="1" x14ac:dyDescent="0.25">
      <c r="A1076" s="121" t="s">
        <v>21</v>
      </c>
      <c r="B1076" s="92" t="str">
        <f>IF(E1076="","",VLOOKUP(E1076,[1]PROJECTES!$C$14:$G$5000,2,FALSE))</f>
        <v>SITEL</v>
      </c>
      <c r="C1076" s="121" t="s">
        <v>337</v>
      </c>
      <c r="D1076" s="93" t="str">
        <f>IF(E1076="","",VLOOKUP(E1076,[1]PROJECTES!$C$14:$G$5000,5,FALSE))</f>
        <v>TD ESCLAVO COG. BIOGAS v1.0</v>
      </c>
      <c r="E1076" s="117">
        <v>5048</v>
      </c>
      <c r="F1076" s="95"/>
      <c r="G1076" s="96" t="str">
        <f>IF(E1076="","",VLOOKUP(E1076,[1]PROJECTES!$C$14:$G$5000,4,FALSE))</f>
        <v>OB</v>
      </c>
      <c r="H1076" s="118" t="s">
        <v>21</v>
      </c>
      <c r="I1076" s="97" t="str">
        <f>IF(H1076="","",VLOOKUP(H1076,BD!B$2:C$16,2,FALSE))</f>
        <v>P</v>
      </c>
      <c r="J1076" s="98">
        <v>43514</v>
      </c>
      <c r="K1076" s="135">
        <f t="shared" si="34"/>
        <v>8</v>
      </c>
      <c r="L1076" s="99">
        <f t="shared" ca="1" si="35"/>
        <v>-124</v>
      </c>
      <c r="M1076" s="93">
        <f>IF(E1076="","",VLOOKUP(E1076,[1]PROJECTES!$C$14:$Z$5000,21,FALSE))</f>
        <v>43496</v>
      </c>
      <c r="N1076" s="100">
        <v>0</v>
      </c>
      <c r="O1076" s="72" t="s">
        <v>229</v>
      </c>
      <c r="P1076" s="101">
        <v>20</v>
      </c>
      <c r="Q1076" s="132" t="s">
        <v>51</v>
      </c>
      <c r="R1076" s="131" t="s">
        <v>365</v>
      </c>
      <c r="S1076" s="91"/>
    </row>
    <row r="1077" spans="1:19" s="104" customFormat="1" ht="12.75" customHeight="1" x14ac:dyDescent="0.25">
      <c r="A1077" s="121" t="s">
        <v>21</v>
      </c>
      <c r="B1077" s="92" t="str">
        <f>IF(E1077="","",VLOOKUP(E1077,[1]PROJECTES!$C$14:$G$5000,2,FALSE))</f>
        <v>EOSPIT</v>
      </c>
      <c r="C1077" s="121" t="s">
        <v>151</v>
      </c>
      <c r="D1077" s="93" t="str">
        <f>IF(E1077="","",VLOOKUP(E1077,[1]PROJECTES!$C$14:$G$5000,5,FALSE))</f>
        <v>12 x RTU IAT EOSA v2.0</v>
      </c>
      <c r="E1077" s="117">
        <v>5130</v>
      </c>
      <c r="F1077" s="95"/>
      <c r="G1077" s="96" t="str">
        <f>IF(E1077="","",VLOOKUP(E1077,[1]PROJECTES!$C$14:$G$5000,4,FALSE))</f>
        <v>TA</v>
      </c>
      <c r="H1077" s="118" t="s">
        <v>21</v>
      </c>
      <c r="I1077" s="97" t="str">
        <f>IF(H1077="","",VLOOKUP(H1077,BD!B$2:C$16,2,FALSE))</f>
        <v>P</v>
      </c>
      <c r="J1077" s="98">
        <v>43514</v>
      </c>
      <c r="K1077" s="135">
        <f t="shared" si="34"/>
        <v>8</v>
      </c>
      <c r="L1077" s="99" t="str">
        <f t="shared" ca="1" si="35"/>
        <v>-</v>
      </c>
      <c r="M1077" s="93">
        <f>IF(E1077="","",VLOOKUP(E1077,[1]PROJECTES!$C$14:$Z$5000,21,FALSE))</f>
        <v>43594</v>
      </c>
      <c r="N1077" s="100">
        <v>1</v>
      </c>
      <c r="O1077" s="72" t="s">
        <v>229</v>
      </c>
      <c r="P1077" s="101">
        <v>35</v>
      </c>
      <c r="Q1077" s="132" t="s">
        <v>49</v>
      </c>
      <c r="R1077" s="131" t="s">
        <v>311</v>
      </c>
      <c r="S1077" s="91"/>
    </row>
    <row r="1078" spans="1:19" s="104" customFormat="1" ht="12.75" customHeight="1" x14ac:dyDescent="0.25">
      <c r="A1078" s="121" t="s">
        <v>21</v>
      </c>
      <c r="B1078" s="92" t="str">
        <f>IF(E1078="","",VLOOKUP(E1078,[1]PROJECTES!$C$14:$G$5000,2,FALSE))</f>
        <v>SITEL</v>
      </c>
      <c r="C1078" s="121" t="s">
        <v>181</v>
      </c>
      <c r="D1078" s="93" t="str">
        <f>IF(E1078="","",VLOOKUP(E1078,[1]PROJECTES!$C$14:$G$5000,5,FALSE))</f>
        <v>GESTIO DE MAGATZEM</v>
      </c>
      <c r="E1078" s="117" t="s">
        <v>305</v>
      </c>
      <c r="F1078" s="95"/>
      <c r="G1078" s="96" t="str">
        <f>IF(E1078="","",VLOOKUP(E1078,[1]PROJECTES!$C$14:$G$5000,4,FALSE))</f>
        <v>OB</v>
      </c>
      <c r="H1078" s="118" t="s">
        <v>21</v>
      </c>
      <c r="I1078" s="97" t="str">
        <f>IF(H1078="","",VLOOKUP(H1078,BD!B$2:C$16,2,FALSE))</f>
        <v>P</v>
      </c>
      <c r="J1078" s="98">
        <v>43514</v>
      </c>
      <c r="K1078" s="135">
        <f t="shared" si="34"/>
        <v>8</v>
      </c>
      <c r="L1078" s="99">
        <f t="shared" ca="1" si="35"/>
        <v>210</v>
      </c>
      <c r="M1078" s="93">
        <f>IF(E1078="","",VLOOKUP(E1078,[1]PROJECTES!$C$14:$Z$5000,21,FALSE))</f>
        <v>43830</v>
      </c>
      <c r="N1078" s="100">
        <v>0</v>
      </c>
      <c r="O1078" s="72" t="s">
        <v>229</v>
      </c>
      <c r="P1078" s="101">
        <v>25</v>
      </c>
      <c r="Q1078" s="132" t="s">
        <v>49</v>
      </c>
      <c r="R1078" s="131" t="s">
        <v>823</v>
      </c>
      <c r="S1078" s="91"/>
    </row>
    <row r="1079" spans="1:19" s="104" customFormat="1" ht="12.75" customHeight="1" x14ac:dyDescent="0.25">
      <c r="A1079" s="121" t="s">
        <v>12</v>
      </c>
      <c r="B1079" s="92" t="str">
        <f>IF(E1079="","",VLOOKUP(E1079,[1]PROJECTES!$C$14:$G$5000,2,FALSE))</f>
        <v>GRTOHE</v>
      </c>
      <c r="C1079" s="121" t="s">
        <v>115</v>
      </c>
      <c r="D1079" s="93" t="str">
        <f>IF(E1079="","",VLOOKUP(E1079,[1]PROJECTES!$C$14:$G$5000,5,FALSE))</f>
        <v>CC SCADA TEDIS.Net TORREHERMOSA v1.0</v>
      </c>
      <c r="E1079" s="117">
        <v>3713</v>
      </c>
      <c r="F1079" s="95"/>
      <c r="G1079" s="96" t="str">
        <f>IF(E1079="","",VLOOKUP(E1079,[1]PROJECTES!$C$14:$G$5000,4,FALSE))</f>
        <v>TA</v>
      </c>
      <c r="H1079" s="118" t="s">
        <v>17</v>
      </c>
      <c r="I1079" s="97" t="str">
        <f>IF(H1079="","",VLOOKUP(H1079,BD!B$2:C$16,2,FALSE))</f>
        <v>E</v>
      </c>
      <c r="J1079" s="98">
        <v>43543</v>
      </c>
      <c r="K1079" s="135">
        <f t="shared" si="34"/>
        <v>12</v>
      </c>
      <c r="L1079" s="99" t="str">
        <f t="shared" ca="1" si="35"/>
        <v>-</v>
      </c>
      <c r="M1079" s="93">
        <f>IF(E1079="","",VLOOKUP(E1079,[1]PROJECTES!$C$14:$Z$5000,21,FALSE))</f>
        <v>43553</v>
      </c>
      <c r="N1079" s="100">
        <v>3</v>
      </c>
      <c r="O1079" s="72" t="s">
        <v>229</v>
      </c>
      <c r="P1079" s="101">
        <v>0</v>
      </c>
      <c r="Q1079" s="132" t="s">
        <v>40</v>
      </c>
      <c r="R1079" s="131" t="s">
        <v>1276</v>
      </c>
      <c r="S1079" s="91"/>
    </row>
    <row r="1080" spans="1:19" s="104" customFormat="1" ht="12.75" customHeight="1" x14ac:dyDescent="0.25">
      <c r="A1080" s="121" t="s">
        <v>12</v>
      </c>
      <c r="B1080" s="92" t="str">
        <f>IF(E1080="","",VLOOKUP(E1080,[1]PROJECTES!$C$14:$G$5000,2,FALSE))</f>
        <v>GRTOHE</v>
      </c>
      <c r="C1080" s="121" t="s">
        <v>115</v>
      </c>
      <c r="D1080" s="93" t="str">
        <f>IF(E1080="","",VLOOKUP(E1080,[1]PROJECTES!$C$14:$G$5000,5,FALSE))</f>
        <v>CC SCADA TEDIS.Net TORREHERMOSA v1.0</v>
      </c>
      <c r="E1080" s="117">
        <v>3713</v>
      </c>
      <c r="F1080" s="95"/>
      <c r="G1080" s="96" t="str">
        <f>IF(E1080="","",VLOOKUP(E1080,[1]PROJECTES!$C$14:$G$5000,4,FALSE))</f>
        <v>TA</v>
      </c>
      <c r="H1080" s="118" t="s">
        <v>17</v>
      </c>
      <c r="I1080" s="97" t="str">
        <f>IF(H1080="","",VLOOKUP(H1080,BD!B$2:C$16,2,FALSE))</f>
        <v>E</v>
      </c>
      <c r="J1080" s="98">
        <v>43544</v>
      </c>
      <c r="K1080" s="135">
        <f t="shared" si="34"/>
        <v>12</v>
      </c>
      <c r="L1080" s="99" t="str">
        <f t="shared" ca="1" si="35"/>
        <v>-</v>
      </c>
      <c r="M1080" s="93">
        <f>IF(E1080="","",VLOOKUP(E1080,[1]PROJECTES!$C$14:$Z$5000,21,FALSE))</f>
        <v>43553</v>
      </c>
      <c r="N1080" s="100">
        <v>0</v>
      </c>
      <c r="O1080" s="72" t="s">
        <v>229</v>
      </c>
      <c r="P1080" s="101">
        <v>15</v>
      </c>
      <c r="Q1080" s="132" t="s">
        <v>40</v>
      </c>
      <c r="R1080" s="131" t="s">
        <v>1287</v>
      </c>
      <c r="S1080" s="91"/>
    </row>
    <row r="1081" spans="1:19" s="104" customFormat="1" ht="12.75" customHeight="1" x14ac:dyDescent="0.25">
      <c r="A1081" s="121" t="s">
        <v>12</v>
      </c>
      <c r="B1081" s="92" t="str">
        <f>IF(E1081="","",VLOOKUP(E1081,[1]PROJECTES!$C$14:$G$5000,2,FALSE))</f>
        <v>GRTOHE</v>
      </c>
      <c r="C1081" s="121" t="s">
        <v>115</v>
      </c>
      <c r="D1081" s="93" t="str">
        <f>IF(E1081="","",VLOOKUP(E1081,[1]PROJECTES!$C$14:$G$5000,5,FALSE))</f>
        <v>CC SCADA TEDIS.Net TORREHERMOSA v1.0</v>
      </c>
      <c r="E1081" s="117">
        <v>3713</v>
      </c>
      <c r="F1081" s="95"/>
      <c r="G1081" s="96" t="str">
        <f>IF(E1081="","",VLOOKUP(E1081,[1]PROJECTES!$C$14:$G$5000,4,FALSE))</f>
        <v>TA</v>
      </c>
      <c r="H1081" s="118" t="s">
        <v>17</v>
      </c>
      <c r="I1081" s="97" t="str">
        <f>IF(H1081="","",VLOOKUP(H1081,BD!B$2:C$16,2,FALSE))</f>
        <v>E</v>
      </c>
      <c r="J1081" s="98">
        <v>43549</v>
      </c>
      <c r="K1081" s="135">
        <f t="shared" si="34"/>
        <v>13</v>
      </c>
      <c r="L1081" s="99" t="str">
        <f t="shared" ca="1" si="35"/>
        <v>-</v>
      </c>
      <c r="M1081" s="93">
        <f>IF(E1081="","",VLOOKUP(E1081,[1]PROJECTES!$C$14:$Z$5000,21,FALSE))</f>
        <v>43553</v>
      </c>
      <c r="N1081" s="100">
        <v>8</v>
      </c>
      <c r="O1081" s="72" t="s">
        <v>229</v>
      </c>
      <c r="P1081" s="101">
        <v>0</v>
      </c>
      <c r="Q1081" s="132" t="s">
        <v>1426</v>
      </c>
      <c r="R1081" s="131" t="s">
        <v>1427</v>
      </c>
      <c r="S1081" s="91"/>
    </row>
    <row r="1082" spans="1:19" s="104" customFormat="1" ht="12.75" customHeight="1" x14ac:dyDescent="0.25">
      <c r="A1082" s="121" t="s">
        <v>12</v>
      </c>
      <c r="B1082" s="92" t="str">
        <f>IF(E1082="","",VLOOKUP(E1082,[1]PROJECTES!$C$14:$G$5000,2,FALSE))</f>
        <v>GRTOHE</v>
      </c>
      <c r="C1082" s="121" t="s">
        <v>115</v>
      </c>
      <c r="D1082" s="93" t="str">
        <f>IF(E1082="","",VLOOKUP(E1082,[1]PROJECTES!$C$14:$G$5000,5,FALSE))</f>
        <v>CC SCADA TEDIS.Net TORREHERMOSA v1.0</v>
      </c>
      <c r="E1082" s="117">
        <v>3713</v>
      </c>
      <c r="F1082" s="95"/>
      <c r="G1082" s="96" t="str">
        <f>IF(E1082="","",VLOOKUP(E1082,[1]PROJECTES!$C$14:$G$5000,4,FALSE))</f>
        <v>TA</v>
      </c>
      <c r="H1082" s="118" t="s">
        <v>17</v>
      </c>
      <c r="I1082" s="97" t="str">
        <f>IF(H1082="","",VLOOKUP(H1082,BD!B$2:C$16,2,FALSE))</f>
        <v>E</v>
      </c>
      <c r="J1082" s="98">
        <v>43550</v>
      </c>
      <c r="K1082" s="135">
        <f t="shared" si="34"/>
        <v>13</v>
      </c>
      <c r="L1082" s="99" t="str">
        <f t="shared" ca="1" si="35"/>
        <v>-</v>
      </c>
      <c r="M1082" s="93">
        <f>IF(E1082="","",VLOOKUP(E1082,[1]PROJECTES!$C$14:$Z$5000,21,FALSE))</f>
        <v>43553</v>
      </c>
      <c r="N1082" s="100">
        <v>8</v>
      </c>
      <c r="O1082" s="72" t="s">
        <v>229</v>
      </c>
      <c r="P1082" s="101">
        <v>0</v>
      </c>
      <c r="Q1082" s="132" t="s">
        <v>1426</v>
      </c>
      <c r="R1082" s="131" t="s">
        <v>1427</v>
      </c>
      <c r="S1082" s="91"/>
    </row>
    <row r="1083" spans="1:19" s="104" customFormat="1" ht="12.75" customHeight="1" x14ac:dyDescent="0.25">
      <c r="A1083" s="121" t="s">
        <v>12</v>
      </c>
      <c r="B1083" s="92" t="str">
        <f>IF(E1083="","",VLOOKUP(E1083,[1]PROJECTES!$C$14:$G$5000,2,FALSE))</f>
        <v>GRTOHE</v>
      </c>
      <c r="C1083" s="121" t="s">
        <v>115</v>
      </c>
      <c r="D1083" s="93" t="str">
        <f>IF(E1083="","",VLOOKUP(E1083,[1]PROJECTES!$C$14:$G$5000,5,FALSE))</f>
        <v>CC SCADA TEDIS.Net TORREHERMOSA v1.0</v>
      </c>
      <c r="E1083" s="117">
        <v>3713</v>
      </c>
      <c r="F1083" s="95"/>
      <c r="G1083" s="96" t="str">
        <f>IF(E1083="","",VLOOKUP(E1083,[1]PROJECTES!$C$14:$G$5000,4,FALSE))</f>
        <v>TA</v>
      </c>
      <c r="H1083" s="118" t="s">
        <v>17</v>
      </c>
      <c r="I1083" s="97" t="str">
        <f>IF(H1083="","",VLOOKUP(H1083,BD!B$2:C$16,2,FALSE))</f>
        <v>E</v>
      </c>
      <c r="J1083" s="98">
        <v>43553</v>
      </c>
      <c r="K1083" s="135">
        <f t="shared" si="34"/>
        <v>13</v>
      </c>
      <c r="L1083" s="99" t="str">
        <f t="shared" ca="1" si="35"/>
        <v>-</v>
      </c>
      <c r="M1083" s="93">
        <f>IF(E1083="","",VLOOKUP(E1083,[1]PROJECTES!$C$14:$Z$5000,21,FALSE))</f>
        <v>43553</v>
      </c>
      <c r="N1083" s="100">
        <v>4</v>
      </c>
      <c r="O1083" s="72" t="s">
        <v>229</v>
      </c>
      <c r="P1083" s="101">
        <v>0</v>
      </c>
      <c r="Q1083" s="132" t="s">
        <v>40</v>
      </c>
      <c r="R1083" s="102" t="s">
        <v>1427</v>
      </c>
      <c r="S1083" s="91"/>
    </row>
    <row r="1084" spans="1:19" s="104" customFormat="1" ht="12.75" customHeight="1" x14ac:dyDescent="0.25">
      <c r="A1084" s="121" t="s">
        <v>44</v>
      </c>
      <c r="B1084" s="92" t="str">
        <f>IF(E1084="","",VLOOKUP(E1084,[1]PROJECTES!$C$14:$G$5000,2,FALSE))</f>
        <v>SITEL</v>
      </c>
      <c r="C1084" s="121"/>
      <c r="D1084" s="93" t="str">
        <f>IF(E1084="","",VLOOKUP(E1084,[1]PROJECTES!$C$14:$G$5000,5,FALSE))</f>
        <v>PENDENT D'ASSIGNAR</v>
      </c>
      <c r="E1084" s="117" t="s">
        <v>278</v>
      </c>
      <c r="F1084" s="95"/>
      <c r="G1084" s="96" t="str">
        <f>IF(E1084="","",VLOOKUP(E1084,[1]PROJECTES!$C$14:$G$5000,4,FALSE))</f>
        <v>OB</v>
      </c>
      <c r="H1084" s="118" t="s">
        <v>44</v>
      </c>
      <c r="I1084" s="97" t="str">
        <f>IF(H1084="","",VLOOKUP(H1084,BD!B$2:C$16,2,FALSE))</f>
        <v>E</v>
      </c>
      <c r="J1084" s="98">
        <v>43514</v>
      </c>
      <c r="K1084" s="135">
        <f t="shared" si="34"/>
        <v>8</v>
      </c>
      <c r="L1084" s="99">
        <f t="shared" ca="1" si="35"/>
        <v>210</v>
      </c>
      <c r="M1084" s="93">
        <f>IF(E1084="","",VLOOKUP(E1084,[1]PROJECTES!$C$14:$Z$5000,21,FALSE))</f>
        <v>43830</v>
      </c>
      <c r="N1084" s="100"/>
      <c r="O1084" s="72" t="s">
        <v>229</v>
      </c>
      <c r="P1084" s="101"/>
      <c r="Q1084" s="132"/>
      <c r="R1084" s="131"/>
      <c r="S1084" s="91"/>
    </row>
    <row r="1085" spans="1:19" s="104" customFormat="1" ht="12.75" customHeight="1" x14ac:dyDescent="0.25">
      <c r="A1085" s="121" t="s">
        <v>44</v>
      </c>
      <c r="B1085" s="92" t="str">
        <f>IF(E1085="","",VLOOKUP(E1085,[1]PROJECTES!$C$14:$G$5000,2,FALSE))</f>
        <v>SITEL</v>
      </c>
      <c r="C1085" s="121"/>
      <c r="D1085" s="93" t="str">
        <f>IF(E1085="","",VLOOKUP(E1085,[1]PROJECTES!$C$14:$G$5000,5,FALSE))</f>
        <v>PENDENT D'ASSIGNAR</v>
      </c>
      <c r="E1085" s="117" t="s">
        <v>278</v>
      </c>
      <c r="F1085" s="95"/>
      <c r="G1085" s="96" t="str">
        <f>IF(E1085="","",VLOOKUP(E1085,[1]PROJECTES!$C$14:$G$5000,4,FALSE))</f>
        <v>OB</v>
      </c>
      <c r="H1085" s="118" t="s">
        <v>44</v>
      </c>
      <c r="I1085" s="97" t="str">
        <f>IF(H1085="","",VLOOKUP(H1085,BD!B$2:C$16,2,FALSE))</f>
        <v>E</v>
      </c>
      <c r="J1085" s="98">
        <v>43514</v>
      </c>
      <c r="K1085" s="135">
        <f t="shared" si="34"/>
        <v>8</v>
      </c>
      <c r="L1085" s="99">
        <f t="shared" ca="1" si="35"/>
        <v>210</v>
      </c>
      <c r="M1085" s="93">
        <f>IF(E1085="","",VLOOKUP(E1085,[1]PROJECTES!$C$14:$Z$5000,21,FALSE))</f>
        <v>43830</v>
      </c>
      <c r="N1085" s="100"/>
      <c r="O1085" s="72" t="s">
        <v>229</v>
      </c>
      <c r="P1085" s="101"/>
      <c r="Q1085" s="132"/>
      <c r="R1085" s="131"/>
      <c r="S1085" s="91"/>
    </row>
    <row r="1086" spans="1:19" s="104" customFormat="1" ht="12.75" customHeight="1" x14ac:dyDescent="0.25">
      <c r="A1086" s="121" t="s">
        <v>44</v>
      </c>
      <c r="B1086" s="92" t="str">
        <f>IF(E1086="","",VLOOKUP(E1086,[1]PROJECTES!$C$14:$G$5000,2,FALSE))</f>
        <v>SITEL</v>
      </c>
      <c r="C1086" s="121"/>
      <c r="D1086" s="93" t="str">
        <f>IF(E1086="","",VLOOKUP(E1086,[1]PROJECTES!$C$14:$G$5000,5,FALSE))</f>
        <v>PENDENT D'ASSIGNAR</v>
      </c>
      <c r="E1086" s="117" t="s">
        <v>278</v>
      </c>
      <c r="F1086" s="95"/>
      <c r="G1086" s="96" t="str">
        <f>IF(E1086="","",VLOOKUP(E1086,[1]PROJECTES!$C$14:$G$5000,4,FALSE))</f>
        <v>OB</v>
      </c>
      <c r="H1086" s="118" t="s">
        <v>44</v>
      </c>
      <c r="I1086" s="97" t="str">
        <f>IF(H1086="","",VLOOKUP(H1086,BD!B$2:C$16,2,FALSE))</f>
        <v>E</v>
      </c>
      <c r="J1086" s="98">
        <v>43514</v>
      </c>
      <c r="K1086" s="135">
        <f t="shared" si="34"/>
        <v>8</v>
      </c>
      <c r="L1086" s="99">
        <f t="shared" ca="1" si="35"/>
        <v>210</v>
      </c>
      <c r="M1086" s="93">
        <f>IF(E1086="","",VLOOKUP(E1086,[1]PROJECTES!$C$14:$Z$5000,21,FALSE))</f>
        <v>43830</v>
      </c>
      <c r="N1086" s="100"/>
      <c r="O1086" s="72" t="s">
        <v>229</v>
      </c>
      <c r="P1086" s="101"/>
      <c r="Q1086" s="132"/>
      <c r="R1086" s="131"/>
      <c r="S1086" s="91"/>
    </row>
    <row r="1087" spans="1:19" s="104" customFormat="1" ht="12.75" customHeight="1" x14ac:dyDescent="0.25">
      <c r="A1087" s="121" t="s">
        <v>44</v>
      </c>
      <c r="B1087" s="92" t="str">
        <f>IF(E1087="","",VLOOKUP(E1087,[1]PROJECTES!$C$14:$G$5000,2,FALSE))</f>
        <v>INPPOZ</v>
      </c>
      <c r="C1087" s="121" t="s">
        <v>149</v>
      </c>
      <c r="D1087" s="93" t="str">
        <f>IF(E1087="","",VLOOKUP(E1087,[1]PROJECTES!$C$14:$G$5000,5,FALSE))</f>
        <v>CC SCADA TEDIS.Net PECUARIAS v2.1</v>
      </c>
      <c r="E1087" s="117">
        <v>4976</v>
      </c>
      <c r="F1087" s="95"/>
      <c r="G1087" s="96" t="str">
        <f>IF(E1087="","",VLOOKUP(E1087,[1]PROJECTES!$C$14:$G$5000,4,FALSE))</f>
        <v>TA</v>
      </c>
      <c r="H1087" s="118" t="s">
        <v>44</v>
      </c>
      <c r="I1087" s="97" t="str">
        <f>IF(H1087="","",VLOOKUP(H1087,BD!B$2:C$16,2,FALSE))</f>
        <v>E</v>
      </c>
      <c r="J1087" s="98">
        <v>43514</v>
      </c>
      <c r="K1087" s="135">
        <f t="shared" si="34"/>
        <v>8</v>
      </c>
      <c r="L1087" s="99" t="str">
        <f t="shared" ca="1" si="35"/>
        <v>-</v>
      </c>
      <c r="M1087" s="93">
        <f>IF(E1087="","",VLOOKUP(E1087,[1]PROJECTES!$C$14:$Z$5000,21,FALSE))</f>
        <v>43518</v>
      </c>
      <c r="N1087" s="100">
        <v>2</v>
      </c>
      <c r="O1087" s="72" t="s">
        <v>229</v>
      </c>
      <c r="P1087" s="101">
        <v>0</v>
      </c>
      <c r="Q1087" s="132" t="s">
        <v>65</v>
      </c>
      <c r="R1087" s="131" t="s">
        <v>870</v>
      </c>
      <c r="S1087" s="91"/>
    </row>
    <row r="1088" spans="1:19" s="104" customFormat="1" ht="12.75" customHeight="1" x14ac:dyDescent="0.25">
      <c r="A1088" s="121" t="s">
        <v>44</v>
      </c>
      <c r="B1088" s="92" t="str">
        <f>IF(E1088="","",VLOOKUP(E1088,[1]PROJECTES!$C$14:$G$5000,2,FALSE))</f>
        <v>SITEL</v>
      </c>
      <c r="C1088" s="121"/>
      <c r="D1088" s="93" t="str">
        <f>IF(E1088="","",VLOOKUP(E1088,[1]PROJECTES!$C$14:$G$5000,5,FALSE))</f>
        <v>PENDENT D'ASSIGNAR</v>
      </c>
      <c r="E1088" s="117" t="s">
        <v>278</v>
      </c>
      <c r="F1088" s="95"/>
      <c r="G1088" s="96" t="str">
        <f>IF(E1088="","",VLOOKUP(E1088,[1]PROJECTES!$C$14:$G$5000,4,FALSE))</f>
        <v>OB</v>
      </c>
      <c r="H1088" s="118" t="s">
        <v>44</v>
      </c>
      <c r="I1088" s="97" t="str">
        <f>IF(H1088="","",VLOOKUP(H1088,BD!B$2:C$16,2,FALSE))</f>
        <v>E</v>
      </c>
      <c r="J1088" s="98">
        <v>43514</v>
      </c>
      <c r="K1088" s="135">
        <f t="shared" si="34"/>
        <v>8</v>
      </c>
      <c r="L1088" s="99">
        <f t="shared" ca="1" si="35"/>
        <v>210</v>
      </c>
      <c r="M1088" s="93">
        <f>IF(E1088="","",VLOOKUP(E1088,[1]PROJECTES!$C$14:$Z$5000,21,FALSE))</f>
        <v>43830</v>
      </c>
      <c r="N1088" s="100">
        <v>0</v>
      </c>
      <c r="O1088" s="72" t="s">
        <v>229</v>
      </c>
      <c r="P1088" s="101">
        <v>0</v>
      </c>
      <c r="Q1088" s="132"/>
      <c r="R1088" s="131"/>
      <c r="S1088" s="91"/>
    </row>
    <row r="1089" spans="1:19" s="104" customFormat="1" ht="12.75" customHeight="1" x14ac:dyDescent="0.25">
      <c r="A1089" s="121" t="s">
        <v>17</v>
      </c>
      <c r="B1089" s="92" t="str">
        <f>IF(E1089="","",VLOOKUP(E1089,[1]PROJECTES!$C$14:$G$5000,2,FALSE))</f>
        <v>GRTOHE</v>
      </c>
      <c r="C1089" s="121" t="s">
        <v>115</v>
      </c>
      <c r="D1089" s="93" t="str">
        <f>IF(E1089="","",VLOOKUP(E1089,[1]PROJECTES!$C$14:$G$5000,5,FALSE))</f>
        <v>CC SCADA TEDIS.Net TORREHERMOSA v1.0</v>
      </c>
      <c r="E1089" s="117">
        <v>3713</v>
      </c>
      <c r="F1089" s="95"/>
      <c r="G1089" s="96" t="str">
        <f>IF(E1089="","",VLOOKUP(E1089,[1]PROJECTES!$C$14:$G$5000,4,FALSE))</f>
        <v>TA</v>
      </c>
      <c r="H1089" s="118" t="s">
        <v>17</v>
      </c>
      <c r="I1089" s="97" t="str">
        <f>IF(H1089="","",VLOOKUP(H1089,BD!B$2:C$16,2,FALSE))</f>
        <v>E</v>
      </c>
      <c r="J1089" s="98">
        <v>43578</v>
      </c>
      <c r="K1089" s="135">
        <f t="shared" si="34"/>
        <v>17</v>
      </c>
      <c r="L1089" s="99" t="str">
        <f t="shared" ca="1" si="35"/>
        <v>-</v>
      </c>
      <c r="M1089" s="93">
        <f>IF(E1089="","",VLOOKUP(E1089,[1]PROJECTES!$C$14:$Z$5000,21,FALSE))</f>
        <v>43553</v>
      </c>
      <c r="N1089" s="100">
        <v>2</v>
      </c>
      <c r="O1089" s="72" t="s">
        <v>229</v>
      </c>
      <c r="P1089" s="101"/>
      <c r="Q1089" s="132" t="s">
        <v>59</v>
      </c>
      <c r="R1089" s="168" t="s">
        <v>1588</v>
      </c>
      <c r="S1089" s="91"/>
    </row>
    <row r="1090" spans="1:19" s="104" customFormat="1" ht="12.75" customHeight="1" x14ac:dyDescent="0.25">
      <c r="A1090" s="121" t="s">
        <v>17</v>
      </c>
      <c r="B1090" s="92" t="str">
        <f>IF(E1090="","",VLOOKUP(E1090,[1]PROJECTES!$C$14:$G$5000,2,FALSE))</f>
        <v>GRTOHE</v>
      </c>
      <c r="C1090" s="121" t="s">
        <v>115</v>
      </c>
      <c r="D1090" s="93" t="str">
        <f>IF(E1090="","",VLOOKUP(E1090,[1]PROJECTES!$C$14:$G$5000,5,FALSE))</f>
        <v>CC SCADA TEDIS.Net TORREHERMOSA v1.0</v>
      </c>
      <c r="E1090" s="117">
        <v>3713</v>
      </c>
      <c r="F1090" s="95"/>
      <c r="G1090" s="96" t="str">
        <f>IF(E1090="","",VLOOKUP(E1090,[1]PROJECTES!$C$14:$G$5000,4,FALSE))</f>
        <v>TA</v>
      </c>
      <c r="H1090" s="118" t="s">
        <v>17</v>
      </c>
      <c r="I1090" s="97" t="str">
        <f>IF(H1090="","",VLOOKUP(H1090,BD!B$2:C$16,2,FALSE))</f>
        <v>E</v>
      </c>
      <c r="J1090" s="98">
        <v>43581</v>
      </c>
      <c r="K1090" s="135">
        <f t="shared" si="34"/>
        <v>17</v>
      </c>
      <c r="L1090" s="99" t="str">
        <f t="shared" ca="1" si="35"/>
        <v>-</v>
      </c>
      <c r="M1090" s="93">
        <f>IF(E1090="","",VLOOKUP(E1090,[1]PROJECTES!$C$14:$Z$5000,21,FALSE))</f>
        <v>43553</v>
      </c>
      <c r="N1090" s="100"/>
      <c r="O1090" s="72" t="s">
        <v>229</v>
      </c>
      <c r="P1090" s="101">
        <v>15</v>
      </c>
      <c r="Q1090" s="132" t="s">
        <v>59</v>
      </c>
      <c r="R1090" s="168" t="s">
        <v>1588</v>
      </c>
      <c r="S1090" s="91"/>
    </row>
    <row r="1091" spans="1:19" s="104" customFormat="1" ht="12.75" customHeight="1" x14ac:dyDescent="0.25">
      <c r="A1091" s="121" t="s">
        <v>17</v>
      </c>
      <c r="B1091" s="92" t="str">
        <f>IF(E1091="","",VLOOKUP(E1091,[1]PROJECTES!$C$14:$G$5000,2,FALSE))</f>
        <v>ORMAZA</v>
      </c>
      <c r="C1091" s="121" t="s">
        <v>427</v>
      </c>
      <c r="D1091" s="93" t="str">
        <f>IF(E1091="","",VLOOKUP(E1091,[1]PROJECTES!$C$14:$G$5000,5,FALSE))</f>
        <v>CC SCADA TEDIS.Net HAIZEA WIND v2.0</v>
      </c>
      <c r="E1091" s="117">
        <v>4716</v>
      </c>
      <c r="F1091" s="95"/>
      <c r="G1091" s="96" t="str">
        <f>IF(E1091="","",VLOOKUP(E1091,[1]PROJECTES!$C$14:$G$5000,4,FALSE))</f>
        <v>TA</v>
      </c>
      <c r="H1091" s="118" t="s">
        <v>17</v>
      </c>
      <c r="I1091" s="97" t="str">
        <f>IF(H1091="","",VLOOKUP(H1091,BD!B$2:C$16,2,FALSE))</f>
        <v>E</v>
      </c>
      <c r="J1091" s="98">
        <v>43472</v>
      </c>
      <c r="K1091" s="135">
        <f t="shared" si="34"/>
        <v>2</v>
      </c>
      <c r="L1091" s="99" t="str">
        <f t="shared" ca="1" si="35"/>
        <v>-</v>
      </c>
      <c r="M1091" s="93">
        <f>IF(E1091="","",VLOOKUP(E1091,[1]PROJECTES!$C$14:$Z$5000,21,FALSE))</f>
        <v>43353</v>
      </c>
      <c r="N1091" s="100">
        <v>0</v>
      </c>
      <c r="O1091" s="72" t="s">
        <v>229</v>
      </c>
      <c r="P1091" s="101">
        <v>15</v>
      </c>
      <c r="Q1091" s="132" t="s">
        <v>19</v>
      </c>
      <c r="R1091" s="131" t="s">
        <v>299</v>
      </c>
      <c r="S1091" s="91"/>
    </row>
    <row r="1092" spans="1:19" s="104" customFormat="1" ht="12.75" customHeight="1" x14ac:dyDescent="0.25">
      <c r="A1092" s="121" t="s">
        <v>12</v>
      </c>
      <c r="B1092" s="92" t="str">
        <f>IF(E1092="","",VLOOKUP(E1092,[1]PROJECTES!$C$14:$G$5000,2,FALSE))</f>
        <v>EYPESA</v>
      </c>
      <c r="C1092" s="121" t="s">
        <v>106</v>
      </c>
      <c r="D1092" s="93" t="str">
        <f>IF(E1092="","",VLOOKUP(E1092,[1]PROJECTES!$C$14:$G$5000,5,FALSE))</f>
        <v>SITEL Ref.SUPORT TEC. PROJ. INVADE-2018</v>
      </c>
      <c r="E1092" s="117">
        <v>4866</v>
      </c>
      <c r="F1092" s="95"/>
      <c r="G1092" s="96" t="str">
        <f>IF(E1092="","",VLOOKUP(E1092,[1]PROJECTES!$C$14:$G$5000,4,FALSE))</f>
        <v>TA</v>
      </c>
      <c r="H1092" s="118" t="s">
        <v>12</v>
      </c>
      <c r="I1092" s="97" t="str">
        <f>IF(H1092="","",VLOOKUP(H1092,BD!B$2:C$16,2,FALSE))</f>
        <v>E</v>
      </c>
      <c r="J1092" s="98">
        <v>43514</v>
      </c>
      <c r="K1092" s="135">
        <f t="shared" si="34"/>
        <v>8</v>
      </c>
      <c r="L1092" s="99" t="str">
        <f t="shared" ca="1" si="35"/>
        <v>-</v>
      </c>
      <c r="M1092" s="93">
        <f>IF(E1092="","",VLOOKUP(E1092,[1]PROJECTES!$C$14:$Z$5000,21,FALSE))</f>
        <v>43553</v>
      </c>
      <c r="N1092" s="100">
        <v>3</v>
      </c>
      <c r="O1092" s="72" t="s">
        <v>229</v>
      </c>
      <c r="P1092" s="101">
        <v>0</v>
      </c>
      <c r="Q1092" s="132" t="s">
        <v>15</v>
      </c>
      <c r="R1092" s="131" t="s">
        <v>841</v>
      </c>
      <c r="S1092" s="91"/>
    </row>
    <row r="1093" spans="1:19" s="104" customFormat="1" ht="12.75" customHeight="1" x14ac:dyDescent="0.25">
      <c r="A1093" s="121" t="s">
        <v>12</v>
      </c>
      <c r="B1093" s="92" t="str">
        <f>IF(E1093="","",VLOOKUP(E1093,[1]PROJECTES!$C$14:$G$5000,2,FALSE))</f>
        <v>EYPESA</v>
      </c>
      <c r="C1093" s="121" t="s">
        <v>106</v>
      </c>
      <c r="D1093" s="93" t="str">
        <f>IF(E1093="","",VLOOKUP(E1093,[1]PROJECTES!$C$14:$G$5000,5,FALSE))</f>
        <v>SITEL Ref.SUPORT TEC. PROJ. INVADE-2018</v>
      </c>
      <c r="E1093" s="117">
        <v>4866</v>
      </c>
      <c r="F1093" s="95"/>
      <c r="G1093" s="96" t="str">
        <f>IF(E1093="","",VLOOKUP(E1093,[1]PROJECTES!$C$14:$G$5000,4,FALSE))</f>
        <v>TA</v>
      </c>
      <c r="H1093" s="118" t="s">
        <v>12</v>
      </c>
      <c r="I1093" s="97" t="str">
        <f>IF(H1093="","",VLOOKUP(H1093,BD!B$2:C$16,2,FALSE))</f>
        <v>E</v>
      </c>
      <c r="J1093" s="98">
        <v>43514</v>
      </c>
      <c r="K1093" s="135">
        <f t="shared" si="34"/>
        <v>8</v>
      </c>
      <c r="L1093" s="99" t="str">
        <f t="shared" ca="1" si="35"/>
        <v>-</v>
      </c>
      <c r="M1093" s="93">
        <f>IF(E1093="","",VLOOKUP(E1093,[1]PROJECTES!$C$14:$Z$5000,21,FALSE))</f>
        <v>43553</v>
      </c>
      <c r="N1093" s="100">
        <v>1</v>
      </c>
      <c r="O1093" s="72" t="s">
        <v>229</v>
      </c>
      <c r="P1093" s="101">
        <v>0</v>
      </c>
      <c r="Q1093" s="132" t="s">
        <v>19</v>
      </c>
      <c r="R1093" s="131" t="s">
        <v>842</v>
      </c>
      <c r="S1093" s="91"/>
    </row>
    <row r="1094" spans="1:19" s="104" customFormat="1" ht="12.75" customHeight="1" x14ac:dyDescent="0.25">
      <c r="A1094" s="121" t="s">
        <v>12</v>
      </c>
      <c r="B1094" s="92" t="str">
        <f>IF(E1094="","",VLOOKUP(E1094,[1]PROJECTES!$C$14:$G$5000,2,FALSE))</f>
        <v>SITEL</v>
      </c>
      <c r="C1094" s="121" t="s">
        <v>74</v>
      </c>
      <c r="D1094" s="93" t="str">
        <f>IF(E1094="","",VLOOKUP(E1094,[1]PROJECTES!$C$14:$G$5000,5,FALSE))</f>
        <v>SOPORT DEPARTAMENT COMERCIAL</v>
      </c>
      <c r="E1094" s="117" t="s">
        <v>343</v>
      </c>
      <c r="F1094" s="95"/>
      <c r="G1094" s="96" t="str">
        <f>IF(E1094="","",VLOOKUP(E1094,[1]PROJECTES!$C$14:$G$5000,4,FALSE))</f>
        <v>OB</v>
      </c>
      <c r="H1094" s="118" t="s">
        <v>12</v>
      </c>
      <c r="I1094" s="97" t="str">
        <f>IF(H1094="","",VLOOKUP(H1094,BD!B$2:C$16,2,FALSE))</f>
        <v>E</v>
      </c>
      <c r="J1094" s="98">
        <v>43514</v>
      </c>
      <c r="K1094" s="135">
        <f t="shared" si="34"/>
        <v>8</v>
      </c>
      <c r="L1094" s="99">
        <f t="shared" ca="1" si="35"/>
        <v>210</v>
      </c>
      <c r="M1094" s="93">
        <f>IF(E1094="","",VLOOKUP(E1094,[1]PROJECTES!$C$14:$Z$5000,21,FALSE))</f>
        <v>43830</v>
      </c>
      <c r="N1094" s="100">
        <v>2</v>
      </c>
      <c r="O1094" s="72" t="s">
        <v>229</v>
      </c>
      <c r="P1094" s="101">
        <v>0</v>
      </c>
      <c r="Q1094" s="132" t="s">
        <v>19</v>
      </c>
      <c r="R1094" s="131" t="s">
        <v>808</v>
      </c>
      <c r="S1094" s="91"/>
    </row>
    <row r="1095" spans="1:19" s="104" customFormat="1" ht="12.75" customHeight="1" x14ac:dyDescent="0.25">
      <c r="A1095" s="121" t="s">
        <v>12</v>
      </c>
      <c r="B1095" s="92" t="str">
        <f>IF(E1095="","",VLOOKUP(E1095,[1]PROJECTES!$C$14:$G$5000,2,FALSE))</f>
        <v>SITEL</v>
      </c>
      <c r="C1095" s="121" t="s">
        <v>181</v>
      </c>
      <c r="D1095" s="93" t="str">
        <f>IF(E1095="","",VLOOKUP(E1095,[1]PROJECTES!$C$14:$G$5000,5,FALSE))</f>
        <v>Desenvolupament SW TEDIS.Net ExportService v1.48</v>
      </c>
      <c r="E1095" s="117">
        <v>5183</v>
      </c>
      <c r="F1095" s="95"/>
      <c r="G1095" s="96" t="str">
        <f>IF(E1095="","",VLOOKUP(E1095,[1]PROJECTES!$C$14:$G$5000,4,FALSE))</f>
        <v>OB</v>
      </c>
      <c r="H1095" s="118" t="s">
        <v>12</v>
      </c>
      <c r="I1095" s="97" t="str">
        <f>IF(H1095="","",VLOOKUP(H1095,BD!B$2:C$16,2,FALSE))</f>
        <v>E</v>
      </c>
      <c r="J1095" s="98">
        <v>43514</v>
      </c>
      <c r="K1095" s="135">
        <f t="shared" si="34"/>
        <v>8</v>
      </c>
      <c r="L1095" s="99">
        <f t="shared" ca="1" si="35"/>
        <v>-81</v>
      </c>
      <c r="M1095" s="93">
        <f>IF(E1095="","",VLOOKUP(E1095,[1]PROJECTES!$C$14:$Z$5000,21,FALSE))</f>
        <v>43539</v>
      </c>
      <c r="N1095" s="100">
        <v>1</v>
      </c>
      <c r="O1095" s="72" t="s">
        <v>229</v>
      </c>
      <c r="P1095" s="101">
        <v>45</v>
      </c>
      <c r="Q1095" s="132" t="s">
        <v>15</v>
      </c>
      <c r="R1095" s="131" t="s">
        <v>843</v>
      </c>
      <c r="S1095" s="91"/>
    </row>
    <row r="1096" spans="1:19" s="104" customFormat="1" ht="12.75" customHeight="1" x14ac:dyDescent="0.25">
      <c r="A1096" s="121" t="s">
        <v>12</v>
      </c>
      <c r="B1096" s="92" t="str">
        <f>IF(E1096="","",VLOOKUP(E1096,[1]PROJECTES!$C$14:$G$5000,2,FALSE))</f>
        <v>EMSA</v>
      </c>
      <c r="C1096" s="121" t="s">
        <v>135</v>
      </c>
      <c r="D1096" s="93" t="str">
        <f>IF(E1096="","",VLOOKUP(E1096,[1]PROJECTES!$C$14:$G$5000,5,FALSE))</f>
        <v>RTU S.E. MAS DE LAS MATAS v4.0</v>
      </c>
      <c r="E1096" s="117">
        <v>5069</v>
      </c>
      <c r="F1096" s="95"/>
      <c r="G1096" s="96" t="str">
        <f>IF(E1096="","",VLOOKUP(E1096,[1]PROJECTES!$C$14:$G$5000,4,FALSE))</f>
        <v>OB</v>
      </c>
      <c r="H1096" s="118" t="s">
        <v>12</v>
      </c>
      <c r="I1096" s="97" t="str">
        <f>IF(H1096="","",VLOOKUP(H1096,BD!B$2:C$16,2,FALSE))</f>
        <v>E</v>
      </c>
      <c r="J1096" s="98">
        <v>43514</v>
      </c>
      <c r="K1096" s="135">
        <f t="shared" si="34"/>
        <v>8</v>
      </c>
      <c r="L1096" s="99">
        <f t="shared" ca="1" si="35"/>
        <v>-124</v>
      </c>
      <c r="M1096" s="93">
        <f>IF(E1096="","",VLOOKUP(E1096,[1]PROJECTES!$C$14:$Z$5000,21,FALSE))</f>
        <v>43496</v>
      </c>
      <c r="N1096" s="100">
        <v>0</v>
      </c>
      <c r="O1096" s="72" t="s">
        <v>229</v>
      </c>
      <c r="P1096" s="101">
        <v>15</v>
      </c>
      <c r="Q1096" s="132" t="s">
        <v>59</v>
      </c>
      <c r="R1096" s="131" t="s">
        <v>844</v>
      </c>
      <c r="S1096" s="91"/>
    </row>
    <row r="1097" spans="1:19" s="104" customFormat="1" ht="12.75" customHeight="1" x14ac:dyDescent="0.25">
      <c r="A1097" s="121" t="s">
        <v>12</v>
      </c>
      <c r="B1097" s="92" t="str">
        <f>IF(E1097="","",VLOOKUP(E1097,[1]PROJECTES!$C$14:$G$5000,2,FALSE))</f>
        <v>SITEL</v>
      </c>
      <c r="C1097" s="121" t="s">
        <v>181</v>
      </c>
      <c r="D1097" s="93" t="str">
        <f>IF(E1097="","",VLOOKUP(E1097,[1]PROJECTES!$C$14:$G$5000,5,FALSE))</f>
        <v xml:space="preserve"> TEDIS.Net, SystemTerminal v1.45</v>
      </c>
      <c r="E1097" s="117">
        <v>4597</v>
      </c>
      <c r="F1097" s="159"/>
      <c r="G1097" s="96" t="str">
        <f>IF(E1097="","",VLOOKUP(E1097,[1]PROJECTES!$C$14:$G$5000,4,FALSE))</f>
        <v>OB</v>
      </c>
      <c r="H1097" s="118" t="s">
        <v>24</v>
      </c>
      <c r="I1097" s="97" t="str">
        <f>IF(H1097="","",VLOOKUP(H1097,BD!B$2:C$16,2,FALSE))</f>
        <v>E</v>
      </c>
      <c r="J1097" s="149">
        <v>43514</v>
      </c>
      <c r="K1097" s="135">
        <f t="shared" ref="K1097:K1160" si="36">IF(J1097="","",WEEKNUM(J1097,2)-0)</f>
        <v>8</v>
      </c>
      <c r="L1097" s="99">
        <f t="shared" ref="L1097:L1160" ca="1" si="37">IF(M1097="","-",IF(G1097="TA","-",+M1097-TODAY()))</f>
        <v>-400</v>
      </c>
      <c r="M1097" s="93">
        <f>IF(E1097="","",VLOOKUP(E1097,[1]PROJECTES!$C$14:$Z$5000,21,FALSE))</f>
        <v>43220</v>
      </c>
      <c r="N1097" s="153">
        <v>0</v>
      </c>
      <c r="O1097" s="122" t="s">
        <v>229</v>
      </c>
      <c r="P1097" s="160">
        <v>30</v>
      </c>
      <c r="Q1097" s="132" t="s">
        <v>15</v>
      </c>
      <c r="R1097" s="131" t="s">
        <v>877</v>
      </c>
      <c r="S1097" s="121"/>
    </row>
    <row r="1098" spans="1:19" s="104" customFormat="1" ht="12.75" customHeight="1" x14ac:dyDescent="0.25">
      <c r="A1098" s="121" t="s">
        <v>24</v>
      </c>
      <c r="B1098" s="92" t="str">
        <f>IF(E1098="","",VLOOKUP(E1098,[1]PROJECTES!$C$14:$G$5000,2,FALSE))</f>
        <v>SITEL</v>
      </c>
      <c r="C1098" s="121" t="s">
        <v>181</v>
      </c>
      <c r="D1098" s="93" t="str">
        <f>IF(E1098="","",VLOOKUP(E1098,[1]PROJECTES!$C$14:$G$5000,5,FALSE))</f>
        <v>DESENVOLUPAMENT FW CAP-PRX v9.0</v>
      </c>
      <c r="E1098" s="117" t="s">
        <v>1451</v>
      </c>
      <c r="F1098" s="159"/>
      <c r="G1098" s="96" t="str">
        <f>IF(E1098="","",VLOOKUP(E1098,[1]PROJECTES!$C$14:$G$5000,4,FALSE))</f>
        <v>OB</v>
      </c>
      <c r="H1098" s="118" t="s">
        <v>24</v>
      </c>
      <c r="I1098" s="97" t="str">
        <f>IF(H1098="","",VLOOKUP(H1098,BD!B$2:C$16,2,FALSE))</f>
        <v>E</v>
      </c>
      <c r="J1098" s="149">
        <v>43514</v>
      </c>
      <c r="K1098" s="135">
        <f t="shared" si="36"/>
        <v>8</v>
      </c>
      <c r="L1098" s="99">
        <f t="shared" ca="1" si="37"/>
        <v>-67</v>
      </c>
      <c r="M1098" s="93">
        <f>IF(E1098="","",VLOOKUP(E1098,[1]PROJECTES!$C$14:$Z$5000,21,FALSE))</f>
        <v>43553</v>
      </c>
      <c r="N1098" s="153">
        <v>3</v>
      </c>
      <c r="O1098" s="122" t="s">
        <v>229</v>
      </c>
      <c r="P1098" s="160">
        <v>30</v>
      </c>
      <c r="Q1098" s="132" t="s">
        <v>15</v>
      </c>
      <c r="R1098" s="131" t="s">
        <v>737</v>
      </c>
      <c r="S1098" s="121"/>
    </row>
    <row r="1099" spans="1:19" s="104" customFormat="1" ht="12.75" customHeight="1" x14ac:dyDescent="0.25">
      <c r="A1099" s="121" t="s">
        <v>24</v>
      </c>
      <c r="B1099" s="92" t="str">
        <f>IF(E1099="","",VLOOKUP(E1099,[1]PROJECTES!$C$14:$G$5000,2,FALSE))</f>
        <v>SITEL</v>
      </c>
      <c r="C1099" s="121" t="s">
        <v>181</v>
      </c>
      <c r="D1099" s="93" t="str">
        <f>IF(E1099="","",VLOOKUP(E1099,[1]PROJECTES!$C$14:$G$5000,5,FALSE))</f>
        <v>VACANCES</v>
      </c>
      <c r="E1099" s="117" t="s">
        <v>288</v>
      </c>
      <c r="F1099" s="159"/>
      <c r="G1099" s="96" t="str">
        <f>IF(E1099="","",VLOOKUP(E1099,[1]PROJECTES!$C$14:$G$5000,4,FALSE))</f>
        <v>OB</v>
      </c>
      <c r="H1099" s="118" t="s">
        <v>24</v>
      </c>
      <c r="I1099" s="97" t="str">
        <f>IF(H1099="","",VLOOKUP(H1099,BD!B$2:C$16,2,FALSE))</f>
        <v>E</v>
      </c>
      <c r="J1099" s="149">
        <v>43514</v>
      </c>
      <c r="K1099" s="135">
        <f t="shared" si="36"/>
        <v>8</v>
      </c>
      <c r="L1099" s="99">
        <f t="shared" ca="1" si="37"/>
        <v>210</v>
      </c>
      <c r="M1099" s="93">
        <f>IF(E1099="","",VLOOKUP(E1099,[1]PROJECTES!$C$14:$Z$5000,21,FALSE))</f>
        <v>43830</v>
      </c>
      <c r="N1099" s="153">
        <v>4</v>
      </c>
      <c r="O1099" s="122" t="s">
        <v>229</v>
      </c>
      <c r="P1099" s="160">
        <v>0</v>
      </c>
      <c r="Q1099" s="132" t="s">
        <v>63</v>
      </c>
      <c r="R1099" s="131"/>
      <c r="S1099" s="121"/>
    </row>
    <row r="1100" spans="1:19" s="104" customFormat="1" ht="12.75" customHeight="1" x14ac:dyDescent="0.25">
      <c r="A1100" s="121" t="s">
        <v>47</v>
      </c>
      <c r="B1100" s="92" t="str">
        <f>IF(E1100="","",VLOOKUP(E1100,[1]PROJECTES!$C$14:$G$5000,2,FALSE))</f>
        <v>DIELBE</v>
      </c>
      <c r="C1100" s="121" t="s">
        <v>74</v>
      </c>
      <c r="D1100" s="93" t="str">
        <f>IF(E1100="","",VLOOKUP(E1100,[1]PROJECTES!$C$14:$G$5000,5,FALSE))</f>
        <v>CC SCADA TEDIS.Net BERMEJALES v1.0</v>
      </c>
      <c r="E1100" s="117">
        <v>4868</v>
      </c>
      <c r="F1100" s="95"/>
      <c r="G1100" s="96" t="str">
        <f>IF(E1100="","",VLOOKUP(E1100,[1]PROJECTES!$C$14:$G$5000,4,FALSE))</f>
        <v>TA</v>
      </c>
      <c r="H1100" s="118" t="s">
        <v>47</v>
      </c>
      <c r="I1100" s="97" t="str">
        <f>IF(H1100="","",VLOOKUP(H1100,BD!B$2:C$16,2,FALSE))</f>
        <v>E</v>
      </c>
      <c r="J1100" s="98">
        <v>43514</v>
      </c>
      <c r="K1100" s="135">
        <f t="shared" si="36"/>
        <v>8</v>
      </c>
      <c r="L1100" s="99" t="str">
        <f t="shared" ca="1" si="37"/>
        <v>-</v>
      </c>
      <c r="M1100" s="93">
        <f>IF(E1100="","",VLOOKUP(E1100,[1]PROJECTES!$C$14:$Z$5000,21,FALSE))</f>
        <v>43489</v>
      </c>
      <c r="N1100" s="100">
        <v>1</v>
      </c>
      <c r="O1100" s="72" t="s">
        <v>229</v>
      </c>
      <c r="P1100" s="101">
        <v>0</v>
      </c>
      <c r="Q1100" s="132" t="s">
        <v>59</v>
      </c>
      <c r="R1100" s="102" t="s">
        <v>980</v>
      </c>
      <c r="S1100" s="91"/>
    </row>
    <row r="1101" spans="1:19" s="104" customFormat="1" ht="12.75" customHeight="1" x14ac:dyDescent="0.25">
      <c r="A1101" s="121"/>
      <c r="B1101" s="92" t="str">
        <f>IF(E1101="","",VLOOKUP(E1101,[1]PROJECTES!$C$14:$G$5000,2,FALSE))</f>
        <v>ELECON</v>
      </c>
      <c r="C1101" s="121" t="s">
        <v>91</v>
      </c>
      <c r="D1101" s="93" t="str">
        <f>IF(E1101="","",VLOOKUP(E1101,[1]PROJECTES!$C$14:$G$5000,5,FALSE))</f>
        <v>MANTENIMENT CALSER CONDADO 01/01/2.019-31/12/2.019</v>
      </c>
      <c r="E1101" s="117">
        <v>5180</v>
      </c>
      <c r="F1101" s="95"/>
      <c r="G1101" s="96" t="str">
        <f>IF(E1101="","",VLOOKUP(E1101,[1]PROJECTES!$C$14:$G$5000,4,FALSE))</f>
        <v>OB</v>
      </c>
      <c r="H1101" s="118" t="s">
        <v>47</v>
      </c>
      <c r="I1101" s="97" t="str">
        <f>IF(H1101="","",VLOOKUP(H1101,BD!B$2:C$16,2,FALSE))</f>
        <v>E</v>
      </c>
      <c r="J1101" s="98">
        <v>43514</v>
      </c>
      <c r="K1101" s="135">
        <f t="shared" si="36"/>
        <v>8</v>
      </c>
      <c r="L1101" s="99">
        <f t="shared" ca="1" si="37"/>
        <v>210</v>
      </c>
      <c r="M1101" s="93">
        <f>IF(E1101="","",VLOOKUP(E1101,[1]PROJECTES!$C$14:$Z$5000,21,FALSE))</f>
        <v>43830</v>
      </c>
      <c r="N1101" s="100">
        <v>1</v>
      </c>
      <c r="O1101" s="72" t="s">
        <v>229</v>
      </c>
      <c r="P1101" s="101">
        <v>0</v>
      </c>
      <c r="Q1101" s="132" t="s">
        <v>7</v>
      </c>
      <c r="R1101" s="131" t="s">
        <v>1177</v>
      </c>
      <c r="S1101" s="91"/>
    </row>
    <row r="1102" spans="1:19" s="104" customFormat="1" ht="12.75" customHeight="1" x14ac:dyDescent="0.25">
      <c r="A1102" s="121"/>
      <c r="B1102" s="92" t="str">
        <f>IF(E1102="","",VLOOKUP(E1102,[1]PROJECTES!$C$14:$G$5000,2,FALSE))</f>
        <v>SITEL</v>
      </c>
      <c r="C1102" s="121" t="s">
        <v>106</v>
      </c>
      <c r="D1102" s="93" t="str">
        <f>IF(E1102="","",VLOOKUP(E1102,[1]PROJECTES!$C$14:$G$5000,5,FALSE))</f>
        <v>PENDENT D'ASSIGNAR</v>
      </c>
      <c r="E1102" s="117" t="s">
        <v>278</v>
      </c>
      <c r="F1102" s="95"/>
      <c r="G1102" s="96" t="str">
        <f>IF(E1102="","",VLOOKUP(E1102,[1]PROJECTES!$C$14:$G$5000,4,FALSE))</f>
        <v>OB</v>
      </c>
      <c r="H1102" s="118" t="s">
        <v>47</v>
      </c>
      <c r="I1102" s="97" t="str">
        <f>IF(H1102="","",VLOOKUP(H1102,BD!B$2:C$16,2,FALSE))</f>
        <v>E</v>
      </c>
      <c r="J1102" s="98">
        <v>43514</v>
      </c>
      <c r="K1102" s="135">
        <f t="shared" si="36"/>
        <v>8</v>
      </c>
      <c r="L1102" s="99">
        <f t="shared" ca="1" si="37"/>
        <v>210</v>
      </c>
      <c r="M1102" s="93">
        <f>IF(E1102="","",VLOOKUP(E1102,[1]PROJECTES!$C$14:$Z$5000,21,FALSE))</f>
        <v>43830</v>
      </c>
      <c r="N1102" s="100">
        <v>2</v>
      </c>
      <c r="O1102" s="72" t="s">
        <v>229</v>
      </c>
      <c r="P1102" s="101">
        <v>0</v>
      </c>
      <c r="Q1102" s="132" t="s">
        <v>59</v>
      </c>
      <c r="R1102" s="131" t="s">
        <v>1181</v>
      </c>
      <c r="S1102" s="91"/>
    </row>
    <row r="1103" spans="1:19" s="104" customFormat="1" ht="12.75" customHeight="1" x14ac:dyDescent="0.25">
      <c r="A1103" s="121" t="s">
        <v>47</v>
      </c>
      <c r="B1103" s="92" t="str">
        <f>IF(E1103="","",VLOOKUP(E1103,[1]PROJECTES!$C$14:$G$5000,2,FALSE))</f>
        <v>SITEL</v>
      </c>
      <c r="C1103" s="121" t="s">
        <v>149</v>
      </c>
      <c r="D1103" s="93" t="str">
        <f>IF(E1103="","",VLOOKUP(E1103,[1]PROJECTES!$C$14:$G$5000,5,FALSE))</f>
        <v>PENDENT D'ASSIGNAR</v>
      </c>
      <c r="E1103" s="117" t="s">
        <v>278</v>
      </c>
      <c r="F1103" s="95"/>
      <c r="G1103" s="96" t="str">
        <f>IF(E1103="","",VLOOKUP(E1103,[1]PROJECTES!$C$14:$G$5000,4,FALSE))</f>
        <v>OB</v>
      </c>
      <c r="H1103" s="118" t="s">
        <v>47</v>
      </c>
      <c r="I1103" s="97" t="str">
        <f>IF(H1103="","",VLOOKUP(H1103,BD!B$2:C$16,2,FALSE))</f>
        <v>E</v>
      </c>
      <c r="J1103" s="98">
        <v>43514</v>
      </c>
      <c r="K1103" s="135">
        <f t="shared" si="36"/>
        <v>8</v>
      </c>
      <c r="L1103" s="99">
        <f t="shared" ca="1" si="37"/>
        <v>210</v>
      </c>
      <c r="M1103" s="93">
        <f>IF(E1103="","",VLOOKUP(E1103,[1]PROJECTES!$C$14:$Z$5000,21,FALSE))</f>
        <v>43830</v>
      </c>
      <c r="N1103" s="100">
        <v>4</v>
      </c>
      <c r="O1103" s="72" t="s">
        <v>229</v>
      </c>
      <c r="P1103" s="101">
        <v>0</v>
      </c>
      <c r="Q1103" s="132" t="s">
        <v>59</v>
      </c>
      <c r="R1103" s="131" t="s">
        <v>1239</v>
      </c>
      <c r="S1103" s="91"/>
    </row>
    <row r="1104" spans="1:19" s="104" customFormat="1" ht="12.75" customHeight="1" x14ac:dyDescent="0.25">
      <c r="A1104" s="121" t="s">
        <v>35</v>
      </c>
      <c r="B1104" s="92" t="str">
        <f>IF(E1104="","",VLOOKUP(E1104,[1]PROJECTES!$C$14:$G$5000,2,FALSE))</f>
        <v>SITEL</v>
      </c>
      <c r="C1104" s="121" t="s">
        <v>181</v>
      </c>
      <c r="D1104" s="93" t="str">
        <f>IF(E1104="","",VLOOKUP(E1104,[1]PROJECTES!$C$14:$G$5000,5,FALSE))</f>
        <v>INCAPACITAT LABORAL TRANSITORIA</v>
      </c>
      <c r="E1104" s="117" t="s">
        <v>794</v>
      </c>
      <c r="F1104" s="95"/>
      <c r="G1104" s="96" t="str">
        <f>IF(E1104="","",VLOOKUP(E1104,[1]PROJECTES!$C$14:$G$5000,4,FALSE))</f>
        <v>OB</v>
      </c>
      <c r="H1104" s="118" t="s">
        <v>35</v>
      </c>
      <c r="I1104" s="97" t="str">
        <f>IF(H1104="","",VLOOKUP(H1104,BD!B$2:C$16,2,FALSE))</f>
        <v>E</v>
      </c>
      <c r="J1104" s="98">
        <v>43515</v>
      </c>
      <c r="K1104" s="135">
        <f t="shared" si="36"/>
        <v>8</v>
      </c>
      <c r="L1104" s="99">
        <f t="shared" ca="1" si="37"/>
        <v>210</v>
      </c>
      <c r="M1104" s="93">
        <f>IF(E1104="","",VLOOKUP(E1104,[1]PROJECTES!$C$14:$Z$5000,21,FALSE))</f>
        <v>43830</v>
      </c>
      <c r="N1104" s="100">
        <v>8</v>
      </c>
      <c r="O1104" s="72" t="s">
        <v>229</v>
      </c>
      <c r="P1104" s="101">
        <v>0</v>
      </c>
      <c r="Q1104" s="132" t="s">
        <v>360</v>
      </c>
      <c r="R1104" s="102"/>
      <c r="S1104" s="91"/>
    </row>
    <row r="1105" spans="1:19" s="104" customFormat="1" ht="12.75" customHeight="1" x14ac:dyDescent="0.25">
      <c r="A1105" s="121" t="s">
        <v>44</v>
      </c>
      <c r="B1105" s="92" t="str">
        <f>IF(E1105="","",VLOOKUP(E1105,[1]PROJECTES!$C$14:$G$5000,2,FALSE))</f>
        <v>SITEL</v>
      </c>
      <c r="C1105" s="121"/>
      <c r="D1105" s="93" t="str">
        <f>IF(E1105="","",VLOOKUP(E1105,[1]PROJECTES!$C$14:$G$5000,5,FALSE))</f>
        <v>PENDENT D'ASSIGNAR</v>
      </c>
      <c r="E1105" s="117" t="s">
        <v>278</v>
      </c>
      <c r="F1105" s="95"/>
      <c r="G1105" s="96" t="str">
        <f>IF(E1105="","",VLOOKUP(E1105,[1]PROJECTES!$C$14:$G$5000,4,FALSE))</f>
        <v>OB</v>
      </c>
      <c r="H1105" s="118" t="s">
        <v>44</v>
      </c>
      <c r="I1105" s="97" t="str">
        <f>IF(H1105="","",VLOOKUP(H1105,BD!B$2:C$16,2,FALSE))</f>
        <v>E</v>
      </c>
      <c r="J1105" s="98">
        <v>43515</v>
      </c>
      <c r="K1105" s="135">
        <f t="shared" si="36"/>
        <v>8</v>
      </c>
      <c r="L1105" s="99">
        <f t="shared" ca="1" si="37"/>
        <v>210</v>
      </c>
      <c r="M1105" s="93">
        <f>IF(E1105="","",VLOOKUP(E1105,[1]PROJECTES!$C$14:$Z$5000,21,FALSE))</f>
        <v>43830</v>
      </c>
      <c r="N1105" s="100"/>
      <c r="O1105" s="72" t="s">
        <v>229</v>
      </c>
      <c r="P1105" s="101"/>
      <c r="Q1105" s="132"/>
      <c r="R1105" s="131"/>
      <c r="S1105" s="91"/>
    </row>
    <row r="1106" spans="1:19" s="104" customFormat="1" ht="12.75" customHeight="1" x14ac:dyDescent="0.25">
      <c r="A1106" s="121" t="s">
        <v>44</v>
      </c>
      <c r="B1106" s="92" t="str">
        <f>IF(E1106="","",VLOOKUP(E1106,[1]PROJECTES!$C$14:$G$5000,2,FALSE))</f>
        <v>SITEL</v>
      </c>
      <c r="C1106" s="121"/>
      <c r="D1106" s="93" t="str">
        <f>IF(E1106="","",VLOOKUP(E1106,[1]PROJECTES!$C$14:$G$5000,5,FALSE))</f>
        <v>PENDENT D'ASSIGNAR</v>
      </c>
      <c r="E1106" s="117" t="s">
        <v>278</v>
      </c>
      <c r="F1106" s="95"/>
      <c r="G1106" s="96" t="str">
        <f>IF(E1106="","",VLOOKUP(E1106,[1]PROJECTES!$C$14:$G$5000,4,FALSE))</f>
        <v>OB</v>
      </c>
      <c r="H1106" s="118" t="s">
        <v>44</v>
      </c>
      <c r="I1106" s="97" t="str">
        <f>IF(H1106="","",VLOOKUP(H1106,BD!B$2:C$16,2,FALSE))</f>
        <v>E</v>
      </c>
      <c r="J1106" s="98">
        <v>43515</v>
      </c>
      <c r="K1106" s="135">
        <f t="shared" si="36"/>
        <v>8</v>
      </c>
      <c r="L1106" s="99">
        <f t="shared" ca="1" si="37"/>
        <v>210</v>
      </c>
      <c r="M1106" s="93">
        <f>IF(E1106="","",VLOOKUP(E1106,[1]PROJECTES!$C$14:$Z$5000,21,FALSE))</f>
        <v>43830</v>
      </c>
      <c r="N1106" s="100"/>
      <c r="O1106" s="72" t="s">
        <v>229</v>
      </c>
      <c r="P1106" s="101"/>
      <c r="Q1106" s="132"/>
      <c r="R1106" s="131"/>
      <c r="S1106" s="91"/>
    </row>
    <row r="1107" spans="1:19" s="104" customFormat="1" ht="12.75" customHeight="1" x14ac:dyDescent="0.25">
      <c r="A1107" s="121" t="s">
        <v>44</v>
      </c>
      <c r="B1107" s="92" t="str">
        <f>IF(E1107="","",VLOOKUP(E1107,[1]PROJECTES!$C$14:$G$5000,2,FALSE))</f>
        <v>SITEL</v>
      </c>
      <c r="C1107" s="121"/>
      <c r="D1107" s="93" t="str">
        <f>IF(E1107="","",VLOOKUP(E1107,[1]PROJECTES!$C$14:$G$5000,5,FALSE))</f>
        <v>PENDENT D'ASSIGNAR</v>
      </c>
      <c r="E1107" s="117" t="s">
        <v>278</v>
      </c>
      <c r="F1107" s="95"/>
      <c r="G1107" s="96" t="str">
        <f>IF(E1107="","",VLOOKUP(E1107,[1]PROJECTES!$C$14:$G$5000,4,FALSE))</f>
        <v>OB</v>
      </c>
      <c r="H1107" s="118" t="s">
        <v>44</v>
      </c>
      <c r="I1107" s="97" t="str">
        <f>IF(H1107="","",VLOOKUP(H1107,BD!B$2:C$16,2,FALSE))</f>
        <v>E</v>
      </c>
      <c r="J1107" s="98">
        <v>43515</v>
      </c>
      <c r="K1107" s="135">
        <f t="shared" si="36"/>
        <v>8</v>
      </c>
      <c r="L1107" s="99">
        <f t="shared" ca="1" si="37"/>
        <v>210</v>
      </c>
      <c r="M1107" s="93">
        <f>IF(E1107="","",VLOOKUP(E1107,[1]PROJECTES!$C$14:$Z$5000,21,FALSE))</f>
        <v>43830</v>
      </c>
      <c r="N1107" s="100"/>
      <c r="O1107" s="72" t="s">
        <v>229</v>
      </c>
      <c r="P1107" s="101"/>
      <c r="Q1107" s="132"/>
      <c r="R1107" s="131"/>
      <c r="S1107" s="91"/>
    </row>
    <row r="1108" spans="1:19" s="104" customFormat="1" ht="12.75" customHeight="1" x14ac:dyDescent="0.25">
      <c r="A1108" s="121" t="s">
        <v>44</v>
      </c>
      <c r="B1108" s="92" t="str">
        <f>IF(E1108="","",VLOOKUP(E1108,[1]PROJECTES!$C$14:$G$5000,2,FALSE))</f>
        <v>SITEL</v>
      </c>
      <c r="C1108" s="121"/>
      <c r="D1108" s="93" t="str">
        <f>IF(E1108="","",VLOOKUP(E1108,[1]PROJECTES!$C$14:$G$5000,5,FALSE))</f>
        <v>PENDENT D'ASSIGNAR</v>
      </c>
      <c r="E1108" s="117" t="s">
        <v>278</v>
      </c>
      <c r="F1108" s="95"/>
      <c r="G1108" s="96" t="str">
        <f>IF(E1108="","",VLOOKUP(E1108,[1]PROJECTES!$C$14:$G$5000,4,FALSE))</f>
        <v>OB</v>
      </c>
      <c r="H1108" s="118" t="s">
        <v>44</v>
      </c>
      <c r="I1108" s="97" t="str">
        <f>IF(H1108="","",VLOOKUP(H1108,BD!B$2:C$16,2,FALSE))</f>
        <v>E</v>
      </c>
      <c r="J1108" s="98">
        <v>43515</v>
      </c>
      <c r="K1108" s="135">
        <f t="shared" si="36"/>
        <v>8</v>
      </c>
      <c r="L1108" s="99">
        <f t="shared" ca="1" si="37"/>
        <v>210</v>
      </c>
      <c r="M1108" s="93">
        <f>IF(E1108="","",VLOOKUP(E1108,[1]PROJECTES!$C$14:$Z$5000,21,FALSE))</f>
        <v>43830</v>
      </c>
      <c r="N1108" s="100"/>
      <c r="O1108" s="72" t="s">
        <v>229</v>
      </c>
      <c r="P1108" s="101"/>
      <c r="Q1108" s="132"/>
      <c r="R1108" s="131"/>
      <c r="S1108" s="91"/>
    </row>
    <row r="1109" spans="1:19" s="104" customFormat="1" ht="12.75" customHeight="1" x14ac:dyDescent="0.25">
      <c r="A1109" s="121" t="s">
        <v>44</v>
      </c>
      <c r="B1109" s="92" t="str">
        <f>IF(E1109="","",VLOOKUP(E1109,[1]PROJECTES!$C$14:$G$5000,2,FALSE))</f>
        <v>SITEL</v>
      </c>
      <c r="C1109" s="121"/>
      <c r="D1109" s="93" t="str">
        <f>IF(E1109="","",VLOOKUP(E1109,[1]PROJECTES!$C$14:$G$5000,5,FALSE))</f>
        <v>PENDENT D'ASSIGNAR</v>
      </c>
      <c r="E1109" s="117" t="s">
        <v>278</v>
      </c>
      <c r="F1109" s="95"/>
      <c r="G1109" s="96" t="str">
        <f>IF(E1109="","",VLOOKUP(E1109,[1]PROJECTES!$C$14:$G$5000,4,FALSE))</f>
        <v>OB</v>
      </c>
      <c r="H1109" s="118" t="s">
        <v>44</v>
      </c>
      <c r="I1109" s="97" t="str">
        <f>IF(H1109="","",VLOOKUP(H1109,BD!B$2:C$16,2,FALSE))</f>
        <v>E</v>
      </c>
      <c r="J1109" s="98">
        <v>43515</v>
      </c>
      <c r="K1109" s="135">
        <f t="shared" si="36"/>
        <v>8</v>
      </c>
      <c r="L1109" s="99">
        <f t="shared" ca="1" si="37"/>
        <v>210</v>
      </c>
      <c r="M1109" s="93">
        <f>IF(E1109="","",VLOOKUP(E1109,[1]PROJECTES!$C$14:$Z$5000,21,FALSE))</f>
        <v>43830</v>
      </c>
      <c r="N1109" s="100"/>
      <c r="O1109" s="72" t="s">
        <v>229</v>
      </c>
      <c r="P1109" s="101"/>
      <c r="Q1109" s="132"/>
      <c r="R1109" s="131"/>
      <c r="S1109" s="91"/>
    </row>
    <row r="1110" spans="1:19" s="104" customFormat="1" ht="12.75" customHeight="1" x14ac:dyDescent="0.25">
      <c r="A1110" s="121" t="s">
        <v>21</v>
      </c>
      <c r="B1110" s="92" t="str">
        <f>IF(E1110="","",VLOOKUP(E1110,[1]PROJECTES!$C$14:$G$5000,2,FALSE))</f>
        <v>SITEL</v>
      </c>
      <c r="C1110" s="121"/>
      <c r="D1110" s="93" t="str">
        <f>IF(E1110="","",VLOOKUP(E1110,[1]PROJECTES!$C$14:$G$5000,5,FALSE))</f>
        <v>TD ESCLAVO COG. BIOGAS v1.0</v>
      </c>
      <c r="E1110" s="117">
        <v>5048</v>
      </c>
      <c r="F1110" s="95"/>
      <c r="G1110" s="96" t="str">
        <f>IF(E1110="","",VLOOKUP(E1110,[1]PROJECTES!$C$14:$G$5000,4,FALSE))</f>
        <v>OB</v>
      </c>
      <c r="H1110" s="118" t="s">
        <v>595</v>
      </c>
      <c r="I1110" s="97" t="str">
        <f>IF(H1110="","",VLOOKUP(H1110,BD!B$2:C$16,2,FALSE))</f>
        <v>E</v>
      </c>
      <c r="J1110" s="98">
        <v>43515</v>
      </c>
      <c r="K1110" s="135">
        <f t="shared" si="36"/>
        <v>8</v>
      </c>
      <c r="L1110" s="99">
        <f t="shared" ca="1" si="37"/>
        <v>-124</v>
      </c>
      <c r="M1110" s="93">
        <f>IF(E1110="","",VLOOKUP(E1110,[1]PROJECTES!$C$14:$Z$5000,21,FALSE))</f>
        <v>43496</v>
      </c>
      <c r="N1110" s="100">
        <v>3</v>
      </c>
      <c r="O1110" s="72" t="s">
        <v>229</v>
      </c>
      <c r="P1110" s="101">
        <v>30</v>
      </c>
      <c r="Q1110" s="132" t="s">
        <v>51</v>
      </c>
      <c r="R1110" s="131" t="s">
        <v>365</v>
      </c>
      <c r="S1110" s="91"/>
    </row>
    <row r="1111" spans="1:19" s="104" customFormat="1" ht="12.75" customHeight="1" x14ac:dyDescent="0.25">
      <c r="A1111" s="121" t="s">
        <v>21</v>
      </c>
      <c r="B1111" s="92" t="str">
        <f>IF(E1111="","",VLOOKUP(E1111,[1]PROJECTES!$C$14:$G$5000,2,FALSE))</f>
        <v>INPPOZ</v>
      </c>
      <c r="C1111" s="121" t="s">
        <v>149</v>
      </c>
      <c r="D1111" s="93" t="str">
        <f>IF(E1111="","",VLOOKUP(E1111,[1]PROJECTES!$C$14:$G$5000,5,FALSE))</f>
        <v>RTU C.T. PINTOR GOYA v1.0</v>
      </c>
      <c r="E1111" s="117">
        <v>5019</v>
      </c>
      <c r="F1111" s="95"/>
      <c r="G1111" s="96" t="str">
        <f>IF(E1111="","",VLOOKUP(E1111,[1]PROJECTES!$C$14:$G$5000,4,FALSE))</f>
        <v>TA</v>
      </c>
      <c r="H1111" s="118" t="s">
        <v>595</v>
      </c>
      <c r="I1111" s="97" t="str">
        <f>IF(H1111="","",VLOOKUP(H1111,BD!B$2:C$16,2,FALSE))</f>
        <v>E</v>
      </c>
      <c r="J1111" s="98">
        <v>43515</v>
      </c>
      <c r="K1111" s="135">
        <f t="shared" si="36"/>
        <v>8</v>
      </c>
      <c r="L1111" s="99" t="str">
        <f t="shared" ca="1" si="37"/>
        <v>-</v>
      </c>
      <c r="M1111" s="93">
        <f>IF(E1111="","",VLOOKUP(E1111,[1]PROJECTES!$C$14:$Z$5000,21,FALSE))</f>
        <v>43524</v>
      </c>
      <c r="N1111" s="100">
        <v>0</v>
      </c>
      <c r="O1111" s="72" t="s">
        <v>229</v>
      </c>
      <c r="P1111" s="101">
        <v>30</v>
      </c>
      <c r="Q1111" s="132" t="s">
        <v>51</v>
      </c>
      <c r="R1111" s="131" t="s">
        <v>365</v>
      </c>
      <c r="S1111" s="91"/>
    </row>
    <row r="1112" spans="1:19" s="104" customFormat="1" ht="12.75" customHeight="1" x14ac:dyDescent="0.25">
      <c r="A1112" s="121" t="s">
        <v>17</v>
      </c>
      <c r="B1112" s="92" t="str">
        <f>IF(E1112="","",VLOOKUP(E1112,[1]PROJECTES!$C$14:$G$5000,2,FALSE))</f>
        <v>ORMAZA</v>
      </c>
      <c r="C1112" s="121" t="s">
        <v>272</v>
      </c>
      <c r="D1112" s="93" t="str">
        <f>IF(E1112="","",VLOOKUP(E1112,[1]PROJECTES!$C$14:$G$5000,5,FALSE))</f>
        <v>CC SCADA TEDOS.Net FTE.PALMERA v1.3</v>
      </c>
      <c r="E1112" s="94">
        <v>5108</v>
      </c>
      <c r="F1112" s="95"/>
      <c r="G1112" s="96" t="str">
        <f>IF(E1112="","",VLOOKUP(E1112,[1]PROJECTES!$C$14:$G$5000,4,FALSE))</f>
        <v>TA</v>
      </c>
      <c r="H1112" s="118" t="s">
        <v>17</v>
      </c>
      <c r="I1112" s="97" t="str">
        <f>IF(H1112="","",VLOOKUP(H1112,BD!B$2:C$16,2,FALSE))</f>
        <v>E</v>
      </c>
      <c r="J1112" s="98">
        <v>43468</v>
      </c>
      <c r="K1112" s="135">
        <f t="shared" si="36"/>
        <v>1</v>
      </c>
      <c r="L1112" s="99" t="str">
        <f t="shared" ca="1" si="37"/>
        <v>-</v>
      </c>
      <c r="M1112" s="93">
        <f>IF(E1112="","",VLOOKUP(E1112,[1]PROJECTES!$C$14:$Z$5000,21,FALSE))</f>
        <v>43496</v>
      </c>
      <c r="N1112" s="100">
        <v>1</v>
      </c>
      <c r="O1112" s="72" t="s">
        <v>229</v>
      </c>
      <c r="P1112" s="101">
        <v>15</v>
      </c>
      <c r="Q1112" s="132" t="s">
        <v>32</v>
      </c>
      <c r="R1112" s="120" t="s">
        <v>295</v>
      </c>
      <c r="S1112" s="121"/>
    </row>
    <row r="1113" spans="1:19" s="104" customFormat="1" ht="12.75" customHeight="1" x14ac:dyDescent="0.25">
      <c r="A1113" s="121" t="s">
        <v>21</v>
      </c>
      <c r="B1113" s="92" t="str">
        <f>IF(E1113="","",VLOOKUP(E1113,[1]PROJECTES!$C$14:$G$5000,2,FALSE))</f>
        <v>INPPOZ</v>
      </c>
      <c r="C1113" s="121" t="s">
        <v>149</v>
      </c>
      <c r="D1113" s="93" t="str">
        <f>IF(E1113="","",VLOOKUP(E1113,[1]PROJECTES!$C$14:$G$5000,5,FALSE))</f>
        <v>RTU C.T. PINTOR GOYA v1.0</v>
      </c>
      <c r="E1113" s="117">
        <v>5019</v>
      </c>
      <c r="F1113" s="95"/>
      <c r="G1113" s="96" t="str">
        <f>IF(E1113="","",VLOOKUP(E1113,[1]PROJECTES!$C$14:$G$5000,4,FALSE))</f>
        <v>TA</v>
      </c>
      <c r="H1113" s="118" t="s">
        <v>21</v>
      </c>
      <c r="I1113" s="97" t="str">
        <f>IF(H1113="","",VLOOKUP(H1113,BD!B$2:C$16,2,FALSE))</f>
        <v>P</v>
      </c>
      <c r="J1113" s="98">
        <v>43515</v>
      </c>
      <c r="K1113" s="135">
        <f t="shared" si="36"/>
        <v>8</v>
      </c>
      <c r="L1113" s="99" t="str">
        <f t="shared" ca="1" si="37"/>
        <v>-</v>
      </c>
      <c r="M1113" s="93">
        <f>IF(E1113="","",VLOOKUP(E1113,[1]PROJECTES!$C$14:$Z$5000,21,FALSE))</f>
        <v>43524</v>
      </c>
      <c r="N1113" s="100">
        <v>2</v>
      </c>
      <c r="O1113" s="72" t="s">
        <v>229</v>
      </c>
      <c r="P1113" s="101">
        <v>35</v>
      </c>
      <c r="Q1113" s="132" t="s">
        <v>51</v>
      </c>
      <c r="R1113" s="131" t="s">
        <v>365</v>
      </c>
      <c r="S1113" s="91"/>
    </row>
    <row r="1114" spans="1:19" s="104" customFormat="1" ht="12.75" customHeight="1" x14ac:dyDescent="0.25">
      <c r="A1114" s="121" t="s">
        <v>21</v>
      </c>
      <c r="B1114" s="92" t="str">
        <f>IF(E1114="","",VLOOKUP(E1114,[1]PROJECTES!$C$14:$G$5000,2,FALSE))</f>
        <v>SITEL</v>
      </c>
      <c r="C1114" s="121" t="s">
        <v>337</v>
      </c>
      <c r="D1114" s="93" t="str">
        <f>IF(E1114="","",VLOOKUP(E1114,[1]PROJECTES!$C$14:$G$5000,5,FALSE))</f>
        <v>TD ESCLAVO COG. BIOGAS v1.0</v>
      </c>
      <c r="E1114" s="117">
        <v>5048</v>
      </c>
      <c r="F1114" s="95"/>
      <c r="G1114" s="96" t="str">
        <f>IF(E1114="","",VLOOKUP(E1114,[1]PROJECTES!$C$14:$G$5000,4,FALSE))</f>
        <v>OB</v>
      </c>
      <c r="H1114" s="118" t="s">
        <v>21</v>
      </c>
      <c r="I1114" s="97" t="str">
        <f>IF(H1114="","",VLOOKUP(H1114,BD!B$2:C$16,2,FALSE))</f>
        <v>P</v>
      </c>
      <c r="J1114" s="98">
        <v>43515</v>
      </c>
      <c r="K1114" s="135">
        <f t="shared" si="36"/>
        <v>8</v>
      </c>
      <c r="L1114" s="99">
        <f t="shared" ca="1" si="37"/>
        <v>-124</v>
      </c>
      <c r="M1114" s="93">
        <f>IF(E1114="","",VLOOKUP(E1114,[1]PROJECTES!$C$14:$Z$5000,21,FALSE))</f>
        <v>43496</v>
      </c>
      <c r="N1114" s="100">
        <v>0</v>
      </c>
      <c r="O1114" s="72" t="s">
        <v>229</v>
      </c>
      <c r="P1114" s="101">
        <v>25</v>
      </c>
      <c r="Q1114" s="132" t="s">
        <v>51</v>
      </c>
      <c r="R1114" s="102" t="s">
        <v>846</v>
      </c>
      <c r="S1114" s="91"/>
    </row>
    <row r="1115" spans="1:19" s="104" customFormat="1" ht="12.75" customHeight="1" x14ac:dyDescent="0.25">
      <c r="A1115" s="121" t="s">
        <v>21</v>
      </c>
      <c r="B1115" s="92" t="str">
        <f>IF(E1115="","",VLOOKUP(E1115,[1]PROJECTES!$C$14:$G$5000,2,FALSE))</f>
        <v>MUNSAF</v>
      </c>
      <c r="C1115" s="121" t="s">
        <v>337</v>
      </c>
      <c r="D1115" s="93" t="str">
        <f>IF(E1115="","",VLOOKUP(E1115,[1]PROJECTES!$C$14:$G$5000,5,FALSE))</f>
        <v>SISTEMA TD S.E. PINA - COG. BIOGAS</v>
      </c>
      <c r="E1115" s="117">
        <v>5045</v>
      </c>
      <c r="F1115" s="95"/>
      <c r="G1115" s="96" t="str">
        <f>IF(E1115="","",VLOOKUP(E1115,[1]PROJECTES!$C$14:$G$5000,4,FALSE))</f>
        <v>OB</v>
      </c>
      <c r="H1115" s="118" t="s">
        <v>21</v>
      </c>
      <c r="I1115" s="97" t="str">
        <f>IF(H1115="","",VLOOKUP(H1115,BD!B$2:C$16,2,FALSE))</f>
        <v>P</v>
      </c>
      <c r="J1115" s="98">
        <v>43515</v>
      </c>
      <c r="K1115" s="135">
        <f t="shared" si="36"/>
        <v>8</v>
      </c>
      <c r="L1115" s="99">
        <f t="shared" ca="1" si="37"/>
        <v>-124</v>
      </c>
      <c r="M1115" s="93">
        <f>IF(E1115="","",VLOOKUP(E1115,[1]PROJECTES!$C$14:$Z$5000,21,FALSE))</f>
        <v>43496</v>
      </c>
      <c r="N1115" s="100">
        <v>1</v>
      </c>
      <c r="O1115" s="72" t="s">
        <v>229</v>
      </c>
      <c r="P1115" s="101">
        <v>45</v>
      </c>
      <c r="Q1115" s="132" t="s">
        <v>65</v>
      </c>
      <c r="R1115" s="131" t="s">
        <v>451</v>
      </c>
      <c r="S1115" s="91"/>
    </row>
    <row r="1116" spans="1:19" s="104" customFormat="1" ht="12.75" customHeight="1" x14ac:dyDescent="0.25">
      <c r="A1116" s="121" t="s">
        <v>21</v>
      </c>
      <c r="B1116" s="92" t="str">
        <f>IF(E1116="","",VLOOKUP(E1116,[1]PROJECTES!$C$14:$G$5000,2,FALSE))</f>
        <v>SITEL</v>
      </c>
      <c r="C1116" s="121" t="s">
        <v>337</v>
      </c>
      <c r="D1116" s="93" t="str">
        <f>IF(E1116="","",VLOOKUP(E1116,[1]PROJECTES!$C$14:$G$5000,5,FALSE))</f>
        <v>TD MASTER S.E. PINA v1.0</v>
      </c>
      <c r="E1116" s="117">
        <v>5047</v>
      </c>
      <c r="F1116" s="95"/>
      <c r="G1116" s="96" t="str">
        <f>IF(E1116="","",VLOOKUP(E1116,[1]PROJECTES!$C$14:$G$5000,4,FALSE))</f>
        <v>OB</v>
      </c>
      <c r="H1116" s="118" t="s">
        <v>21</v>
      </c>
      <c r="I1116" s="97" t="str">
        <f>IF(H1116="","",VLOOKUP(H1116,BD!B$2:C$16,2,FALSE))</f>
        <v>P</v>
      </c>
      <c r="J1116" s="98">
        <v>43515</v>
      </c>
      <c r="K1116" s="135">
        <f t="shared" si="36"/>
        <v>8</v>
      </c>
      <c r="L1116" s="99">
        <f t="shared" ca="1" si="37"/>
        <v>-124</v>
      </c>
      <c r="M1116" s="93">
        <f>IF(E1116="","",VLOOKUP(E1116,[1]PROJECTES!$C$14:$Z$5000,21,FALSE))</f>
        <v>43496</v>
      </c>
      <c r="N1116" s="100">
        <v>1</v>
      </c>
      <c r="O1116" s="72" t="s">
        <v>229</v>
      </c>
      <c r="P1116" s="101">
        <v>45</v>
      </c>
      <c r="Q1116" s="132" t="s">
        <v>65</v>
      </c>
      <c r="R1116" s="131" t="s">
        <v>451</v>
      </c>
      <c r="S1116" s="91"/>
    </row>
    <row r="1117" spans="1:19" s="104" customFormat="1" ht="12.75" customHeight="1" x14ac:dyDescent="0.25">
      <c r="A1117" s="121" t="s">
        <v>21</v>
      </c>
      <c r="B1117" s="92" t="str">
        <f>IF(E1117="","",VLOOKUP(E1117,[1]PROJECTES!$C$14:$G$5000,2,FALSE))</f>
        <v>SITEL</v>
      </c>
      <c r="C1117" s="121" t="s">
        <v>337</v>
      </c>
      <c r="D1117" s="93" t="str">
        <f>IF(E1117="","",VLOOKUP(E1117,[1]PROJECTES!$C$14:$G$5000,5,FALSE))</f>
        <v>TD ESCLAVO COG. BIOGAS v1.0</v>
      </c>
      <c r="E1117" s="117">
        <v>5048</v>
      </c>
      <c r="F1117" s="95"/>
      <c r="G1117" s="96" t="str">
        <f>IF(E1117="","",VLOOKUP(E1117,[1]PROJECTES!$C$14:$G$5000,4,FALSE))</f>
        <v>OB</v>
      </c>
      <c r="H1117" s="118" t="s">
        <v>21</v>
      </c>
      <c r="I1117" s="97" t="str">
        <f>IF(H1117="","",VLOOKUP(H1117,BD!B$2:C$16,2,FALSE))</f>
        <v>P</v>
      </c>
      <c r="J1117" s="98">
        <v>43515</v>
      </c>
      <c r="K1117" s="135">
        <f t="shared" si="36"/>
        <v>8</v>
      </c>
      <c r="L1117" s="99">
        <f t="shared" ca="1" si="37"/>
        <v>-124</v>
      </c>
      <c r="M1117" s="93">
        <f>IF(E1117="","",VLOOKUP(E1117,[1]PROJECTES!$C$14:$Z$5000,21,FALSE))</f>
        <v>43496</v>
      </c>
      <c r="N1117" s="100">
        <v>1</v>
      </c>
      <c r="O1117" s="72" t="s">
        <v>229</v>
      </c>
      <c r="P1117" s="101">
        <v>30</v>
      </c>
      <c r="Q1117" s="132" t="s">
        <v>65</v>
      </c>
      <c r="R1117" s="131" t="s">
        <v>451</v>
      </c>
      <c r="S1117" s="91"/>
    </row>
    <row r="1118" spans="1:19" s="104" customFormat="1" ht="12.75" customHeight="1" x14ac:dyDescent="0.25">
      <c r="A1118" s="121" t="s">
        <v>12</v>
      </c>
      <c r="B1118" s="92" t="str">
        <f>IF(E1118="","",VLOOKUP(E1118,[1]PROJECTES!$C$14:$G$5000,2,FALSE))</f>
        <v>SITEL</v>
      </c>
      <c r="C1118" s="121" t="s">
        <v>181</v>
      </c>
      <c r="D1118" s="93" t="str">
        <f>IF(E1118="","",VLOOKUP(E1118,[1]PROJECTES!$C$14:$G$5000,5,FALSE))</f>
        <v>Manteniment correctiu SW TEDIS.Net SystemTerminal v1.47</v>
      </c>
      <c r="E1118" s="117" t="s">
        <v>895</v>
      </c>
      <c r="F1118" s="159"/>
      <c r="G1118" s="96" t="str">
        <f>IF(E1118="","",VLOOKUP(E1118,[1]PROJECTES!$C$14:$G$5000,4,FALSE))</f>
        <v>OB</v>
      </c>
      <c r="H1118" s="118" t="s">
        <v>24</v>
      </c>
      <c r="I1118" s="97" t="str">
        <f>IF(H1118="","",VLOOKUP(H1118,BD!B$2:C$16,2,FALSE))</f>
        <v>E</v>
      </c>
      <c r="J1118" s="149">
        <v>43515</v>
      </c>
      <c r="K1118" s="135">
        <f t="shared" si="36"/>
        <v>8</v>
      </c>
      <c r="L1118" s="99">
        <f t="shared" ca="1" si="37"/>
        <v>210</v>
      </c>
      <c r="M1118" s="93">
        <f>IF(E1118="","",VLOOKUP(E1118,[1]PROJECTES!$C$14:$Z$5000,21,FALSE))</f>
        <v>43830</v>
      </c>
      <c r="N1118" s="153">
        <v>1</v>
      </c>
      <c r="O1118" s="122" t="s">
        <v>229</v>
      </c>
      <c r="P1118" s="160">
        <v>0</v>
      </c>
      <c r="Q1118" s="132" t="s">
        <v>43</v>
      </c>
      <c r="R1118" s="131" t="s">
        <v>735</v>
      </c>
      <c r="S1118" s="121"/>
    </row>
    <row r="1119" spans="1:19" s="104" customFormat="1" ht="12.75" customHeight="1" x14ac:dyDescent="0.25">
      <c r="A1119" s="121" t="s">
        <v>24</v>
      </c>
      <c r="B1119" s="92" t="str">
        <f>IF(E1119="","",VLOOKUP(E1119,[1]PROJECTES!$C$14:$G$5000,2,FALSE))</f>
        <v>SITEL</v>
      </c>
      <c r="C1119" s="121" t="s">
        <v>181</v>
      </c>
      <c r="D1119" s="93" t="str">
        <f>IF(E1119="","",VLOOKUP(E1119,[1]PROJECTES!$C$14:$G$5000,5,FALSE))</f>
        <v>DESENVOLUPAMENT FW CAP-PRX v9.0</v>
      </c>
      <c r="E1119" s="117" t="s">
        <v>1451</v>
      </c>
      <c r="F1119" s="159"/>
      <c r="G1119" s="96" t="str">
        <f>IF(E1119="","",VLOOKUP(E1119,[1]PROJECTES!$C$14:$G$5000,4,FALSE))</f>
        <v>OB</v>
      </c>
      <c r="H1119" s="118" t="s">
        <v>24</v>
      </c>
      <c r="I1119" s="97" t="str">
        <f>IF(H1119="","",VLOOKUP(H1119,BD!B$2:C$16,2,FALSE))</f>
        <v>E</v>
      </c>
      <c r="J1119" s="149">
        <v>43515</v>
      </c>
      <c r="K1119" s="135">
        <f t="shared" si="36"/>
        <v>8</v>
      </c>
      <c r="L1119" s="99">
        <f t="shared" ca="1" si="37"/>
        <v>-67</v>
      </c>
      <c r="M1119" s="93">
        <f>IF(E1119="","",VLOOKUP(E1119,[1]PROJECTES!$C$14:$Z$5000,21,FALSE))</f>
        <v>43553</v>
      </c>
      <c r="N1119" s="153">
        <v>1</v>
      </c>
      <c r="O1119" s="122" t="s">
        <v>229</v>
      </c>
      <c r="P1119" s="160">
        <v>30</v>
      </c>
      <c r="Q1119" s="132" t="s">
        <v>15</v>
      </c>
      <c r="R1119" s="131" t="s">
        <v>737</v>
      </c>
      <c r="S1119" s="121"/>
    </row>
    <row r="1120" spans="1:19" s="104" customFormat="1" ht="12.75" customHeight="1" x14ac:dyDescent="0.25">
      <c r="A1120" s="121" t="s">
        <v>12</v>
      </c>
      <c r="B1120" s="92" t="str">
        <f>IF(E1120="","",VLOOKUP(E1120,[1]PROJECTES!$C$14:$G$5000,2,FALSE))</f>
        <v>SITEL</v>
      </c>
      <c r="C1120" s="121" t="s">
        <v>181</v>
      </c>
      <c r="D1120" s="93" t="str">
        <f>IF(E1120="","",VLOOKUP(E1120,[1]PROJECTES!$C$14:$G$5000,5,FALSE))</f>
        <v xml:space="preserve"> TEDIS.Net, SystemTerminal v1.45</v>
      </c>
      <c r="E1120" s="117">
        <v>4597</v>
      </c>
      <c r="F1120" s="159"/>
      <c r="G1120" s="96" t="str">
        <f>IF(E1120="","",VLOOKUP(E1120,[1]PROJECTES!$C$14:$G$5000,4,FALSE))</f>
        <v>OB</v>
      </c>
      <c r="H1120" s="118" t="s">
        <v>24</v>
      </c>
      <c r="I1120" s="97" t="str">
        <f>IF(H1120="","",VLOOKUP(H1120,BD!B$2:C$16,2,FALSE))</f>
        <v>E</v>
      </c>
      <c r="J1120" s="149">
        <v>43515</v>
      </c>
      <c r="K1120" s="135">
        <f t="shared" si="36"/>
        <v>8</v>
      </c>
      <c r="L1120" s="99">
        <f t="shared" ca="1" si="37"/>
        <v>-400</v>
      </c>
      <c r="M1120" s="93">
        <f>IF(E1120="","",VLOOKUP(E1120,[1]PROJECTES!$C$14:$Z$5000,21,FALSE))</f>
        <v>43220</v>
      </c>
      <c r="N1120" s="153">
        <v>5</v>
      </c>
      <c r="O1120" s="122" t="s">
        <v>229</v>
      </c>
      <c r="P1120" s="160">
        <v>30</v>
      </c>
      <c r="Q1120" s="132" t="s">
        <v>15</v>
      </c>
      <c r="R1120" s="131" t="s">
        <v>878</v>
      </c>
      <c r="S1120" s="121"/>
    </row>
    <row r="1121" spans="1:19" s="104" customFormat="1" ht="12.75" customHeight="1" x14ac:dyDescent="0.25">
      <c r="A1121" s="121" t="s">
        <v>12</v>
      </c>
      <c r="B1121" s="92" t="str">
        <f>IF(E1121="","",VLOOKUP(E1121,[1]PROJECTES!$C$14:$G$5000,2,FALSE))</f>
        <v>SITEL</v>
      </c>
      <c r="C1121" s="121" t="s">
        <v>181</v>
      </c>
      <c r="D1121" s="93" t="str">
        <f>IF(E1121="","",VLOOKUP(E1121,[1]PROJECTES!$C$14:$G$5000,5,FALSE))</f>
        <v>AFERS EMPRESA</v>
      </c>
      <c r="E1121" s="117" t="s">
        <v>283</v>
      </c>
      <c r="F1121" s="95"/>
      <c r="G1121" s="96" t="str">
        <f>IF(E1121="","",VLOOKUP(E1121,[1]PROJECTES!$C$14:$G$5000,4,FALSE))</f>
        <v>OB</v>
      </c>
      <c r="H1121" s="118" t="s">
        <v>12</v>
      </c>
      <c r="I1121" s="97" t="str">
        <f>IF(H1121="","",VLOOKUP(H1121,BD!B$2:C$16,2,FALSE))</f>
        <v>E</v>
      </c>
      <c r="J1121" s="98">
        <v>43515</v>
      </c>
      <c r="K1121" s="135">
        <f t="shared" si="36"/>
        <v>8</v>
      </c>
      <c r="L1121" s="99">
        <f t="shared" ca="1" si="37"/>
        <v>210</v>
      </c>
      <c r="M1121" s="93">
        <f>IF(E1121="","",VLOOKUP(E1121,[1]PROJECTES!$C$14:$Z$5000,21,FALSE))</f>
        <v>43830</v>
      </c>
      <c r="N1121" s="100">
        <v>0</v>
      </c>
      <c r="O1121" s="72" t="s">
        <v>229</v>
      </c>
      <c r="P1121" s="101">
        <v>45</v>
      </c>
      <c r="Q1121" s="132" t="s">
        <v>336</v>
      </c>
      <c r="R1121" s="131" t="s">
        <v>888</v>
      </c>
      <c r="S1121" s="91"/>
    </row>
    <row r="1122" spans="1:19" s="104" customFormat="1" ht="12.75" customHeight="1" x14ac:dyDescent="0.25">
      <c r="A1122" s="121" t="s">
        <v>12</v>
      </c>
      <c r="B1122" s="92" t="str">
        <f>IF(E1122="","",VLOOKUP(E1122,[1]PROJECTES!$C$14:$G$5000,2,FALSE))</f>
        <v>SITEL</v>
      </c>
      <c r="C1122" s="121" t="s">
        <v>74</v>
      </c>
      <c r="D1122" s="93" t="str">
        <f>IF(E1122="","",VLOOKUP(E1122,[1]PROJECTES!$C$14:$G$5000,5,FALSE))</f>
        <v>SOPORT DEPARTAMENT COMERCIAL</v>
      </c>
      <c r="E1122" s="117" t="s">
        <v>343</v>
      </c>
      <c r="F1122" s="95"/>
      <c r="G1122" s="96" t="str">
        <f>IF(E1122="","",VLOOKUP(E1122,[1]PROJECTES!$C$14:$G$5000,4,FALSE))</f>
        <v>OB</v>
      </c>
      <c r="H1122" s="118" t="s">
        <v>12</v>
      </c>
      <c r="I1122" s="97" t="str">
        <f>IF(H1122="","",VLOOKUP(H1122,BD!B$2:C$16,2,FALSE))</f>
        <v>E</v>
      </c>
      <c r="J1122" s="98">
        <v>43515</v>
      </c>
      <c r="K1122" s="135">
        <f t="shared" si="36"/>
        <v>8</v>
      </c>
      <c r="L1122" s="99">
        <f t="shared" ca="1" si="37"/>
        <v>210</v>
      </c>
      <c r="M1122" s="93">
        <f>IF(E1122="","",VLOOKUP(E1122,[1]PROJECTES!$C$14:$Z$5000,21,FALSE))</f>
        <v>43830</v>
      </c>
      <c r="N1122" s="100">
        <v>1</v>
      </c>
      <c r="O1122" s="72" t="s">
        <v>229</v>
      </c>
      <c r="P1122" s="101">
        <v>15</v>
      </c>
      <c r="Q1122" s="132" t="s">
        <v>19</v>
      </c>
      <c r="R1122" s="131" t="s">
        <v>808</v>
      </c>
      <c r="S1122" s="91"/>
    </row>
    <row r="1123" spans="1:19" s="104" customFormat="1" ht="12.75" customHeight="1" x14ac:dyDescent="0.25">
      <c r="A1123" s="121" t="s">
        <v>12</v>
      </c>
      <c r="B1123" s="92" t="str">
        <f>IF(E1123="","",VLOOKUP(E1123,[1]PROJECTES!$C$14:$G$5000,2,FALSE))</f>
        <v>ELEBER</v>
      </c>
      <c r="C1123" s="121" t="s">
        <v>74</v>
      </c>
      <c r="D1123" s="93" t="str">
        <f>IF(E1123="","",VLOOKUP(E1123,[1]PROJECTES!$C$14:$G$5000,5,FALSE))</f>
        <v>MANTENIMENT SCADA BERMEJALES 01/07/2.018 - 30/06/2.019</v>
      </c>
      <c r="E1123" s="117">
        <v>4803</v>
      </c>
      <c r="F1123" s="95"/>
      <c r="G1123" s="96" t="str">
        <f>IF(E1123="","",VLOOKUP(E1123,[1]PROJECTES!$C$14:$G$5000,4,FALSE))</f>
        <v>OB</v>
      </c>
      <c r="H1123" s="118" t="s">
        <v>12</v>
      </c>
      <c r="I1123" s="97" t="str">
        <f>IF(H1123="","",VLOOKUP(H1123,BD!B$2:C$16,2,FALSE))</f>
        <v>E</v>
      </c>
      <c r="J1123" s="98">
        <v>43515</v>
      </c>
      <c r="K1123" s="135">
        <f t="shared" si="36"/>
        <v>8</v>
      </c>
      <c r="L1123" s="99">
        <f t="shared" ca="1" si="37"/>
        <v>26</v>
      </c>
      <c r="M1123" s="93">
        <f>IF(E1123="","",VLOOKUP(E1123,[1]PROJECTES!$C$14:$Z$5000,21,FALSE))</f>
        <v>43646</v>
      </c>
      <c r="N1123" s="100">
        <v>3</v>
      </c>
      <c r="O1123" s="72" t="s">
        <v>229</v>
      </c>
      <c r="P1123" s="101">
        <v>0</v>
      </c>
      <c r="Q1123" s="132" t="s">
        <v>15</v>
      </c>
      <c r="R1123" s="131" t="s">
        <v>890</v>
      </c>
      <c r="S1123" s="91"/>
    </row>
    <row r="1124" spans="1:19" s="104" customFormat="1" ht="12.75" customHeight="1" x14ac:dyDescent="0.25">
      <c r="A1124" s="121" t="s">
        <v>12</v>
      </c>
      <c r="B1124" s="92" t="str">
        <f>IF(E1124="","",VLOOKUP(E1124,[1]PROJECTES!$C$14:$G$5000,2,FALSE))</f>
        <v>SITEL</v>
      </c>
      <c r="C1124" s="121" t="s">
        <v>181</v>
      </c>
      <c r="D1124" s="93" t="str">
        <f>IF(E1124="","",VLOOKUP(E1124,[1]PROJECTES!$C$14:$G$5000,5,FALSE))</f>
        <v>SOPORT DEPARTAMENT COMERCIAL</v>
      </c>
      <c r="E1124" s="117" t="s">
        <v>343</v>
      </c>
      <c r="F1124" s="95"/>
      <c r="G1124" s="96" t="str">
        <f>IF(E1124="","",VLOOKUP(E1124,[1]PROJECTES!$C$14:$G$5000,4,FALSE))</f>
        <v>OB</v>
      </c>
      <c r="H1124" s="118" t="s">
        <v>12</v>
      </c>
      <c r="I1124" s="97" t="str">
        <f>IF(H1124="","",VLOOKUP(H1124,BD!B$2:C$16,2,FALSE))</f>
        <v>E</v>
      </c>
      <c r="J1124" s="98">
        <v>43515</v>
      </c>
      <c r="K1124" s="135">
        <f t="shared" si="36"/>
        <v>8</v>
      </c>
      <c r="L1124" s="99">
        <f t="shared" ca="1" si="37"/>
        <v>210</v>
      </c>
      <c r="M1124" s="93">
        <f>IF(E1124="","",VLOOKUP(E1124,[1]PROJECTES!$C$14:$Z$5000,21,FALSE))</f>
        <v>43830</v>
      </c>
      <c r="N1124" s="100">
        <v>2</v>
      </c>
      <c r="O1124" s="72" t="s">
        <v>229</v>
      </c>
      <c r="P1124" s="101">
        <v>0</v>
      </c>
      <c r="Q1124" s="132" t="s">
        <v>11</v>
      </c>
      <c r="R1124" s="131" t="s">
        <v>889</v>
      </c>
      <c r="S1124" s="91"/>
    </row>
    <row r="1125" spans="1:19" s="104" customFormat="1" ht="12.75" customHeight="1" x14ac:dyDescent="0.25">
      <c r="A1125" s="121" t="s">
        <v>12</v>
      </c>
      <c r="B1125" s="92" t="str">
        <f>IF(E1125="","",VLOOKUP(E1125,[1]PROJECTES!$C$14:$G$5000,2,FALSE))</f>
        <v>EYPESA</v>
      </c>
      <c r="C1125" s="121" t="s">
        <v>106</v>
      </c>
      <c r="D1125" s="93" t="str">
        <f>IF(E1125="","",VLOOKUP(E1125,[1]PROJECTES!$C$14:$G$5000,5,FALSE))</f>
        <v>SITEL Ref.SUPORT TEC. PROJ. INVADE-2018</v>
      </c>
      <c r="E1125" s="117">
        <v>4866</v>
      </c>
      <c r="F1125" s="95"/>
      <c r="G1125" s="96" t="str">
        <f>IF(E1125="","",VLOOKUP(E1125,[1]PROJECTES!$C$14:$G$5000,4,FALSE))</f>
        <v>TA</v>
      </c>
      <c r="H1125" s="118" t="s">
        <v>12</v>
      </c>
      <c r="I1125" s="97" t="str">
        <f>IF(H1125="","",VLOOKUP(H1125,BD!B$2:C$16,2,FALSE))</f>
        <v>E</v>
      </c>
      <c r="J1125" s="98">
        <v>43515</v>
      </c>
      <c r="K1125" s="135">
        <f t="shared" si="36"/>
        <v>8</v>
      </c>
      <c r="L1125" s="99" t="str">
        <f t="shared" ca="1" si="37"/>
        <v>-</v>
      </c>
      <c r="M1125" s="93">
        <f>IF(E1125="","",VLOOKUP(E1125,[1]PROJECTES!$C$14:$Z$5000,21,FALSE))</f>
        <v>43553</v>
      </c>
      <c r="N1125" s="100">
        <v>1</v>
      </c>
      <c r="O1125" s="72" t="s">
        <v>229</v>
      </c>
      <c r="P1125" s="101">
        <v>0</v>
      </c>
      <c r="Q1125" s="132" t="s">
        <v>15</v>
      </c>
      <c r="R1125" s="131" t="s">
        <v>841</v>
      </c>
      <c r="S1125" s="91"/>
    </row>
    <row r="1126" spans="1:19" s="104" customFormat="1" ht="12.75" customHeight="1" x14ac:dyDescent="0.25">
      <c r="A1126" s="121" t="s">
        <v>17</v>
      </c>
      <c r="B1126" s="92" t="str">
        <f>IF(E1126="","",VLOOKUP(E1126,[1]PROJECTES!$C$14:$G$5000,2,FALSE))</f>
        <v>ORMAZA</v>
      </c>
      <c r="C1126" s="121" t="s">
        <v>272</v>
      </c>
      <c r="D1126" s="93" t="str">
        <f>IF(E1126="","",VLOOKUP(E1126,[1]PROJECTES!$C$14:$G$5000,5,FALSE))</f>
        <v>CC SCADA TEDOS.Net FTE.PALMERA v1.3</v>
      </c>
      <c r="E1126" s="117">
        <v>5108</v>
      </c>
      <c r="F1126" s="95"/>
      <c r="G1126" s="96" t="str">
        <f>IF(E1126="","",VLOOKUP(E1126,[1]PROJECTES!$C$14:$G$5000,4,FALSE))</f>
        <v>TA</v>
      </c>
      <c r="H1126" s="118" t="s">
        <v>17</v>
      </c>
      <c r="I1126" s="97" t="str">
        <f>IF(H1126="","",VLOOKUP(H1126,BD!B$2:C$16,2,FALSE))</f>
        <v>E</v>
      </c>
      <c r="J1126" s="98">
        <v>43487</v>
      </c>
      <c r="K1126" s="135">
        <f t="shared" si="36"/>
        <v>4</v>
      </c>
      <c r="L1126" s="99" t="str">
        <f t="shared" ca="1" si="37"/>
        <v>-</v>
      </c>
      <c r="M1126" s="93">
        <f>IF(E1126="","",VLOOKUP(E1126,[1]PROJECTES!$C$14:$Z$5000,21,FALSE))</f>
        <v>43496</v>
      </c>
      <c r="N1126" s="100">
        <v>1</v>
      </c>
      <c r="O1126" s="72" t="s">
        <v>229</v>
      </c>
      <c r="P1126" s="101">
        <v>15</v>
      </c>
      <c r="Q1126" s="132" t="s">
        <v>59</v>
      </c>
      <c r="R1126" s="131" t="s">
        <v>530</v>
      </c>
      <c r="S1126" s="91"/>
    </row>
    <row r="1127" spans="1:19" s="104" customFormat="1" ht="12.75" customHeight="1" x14ac:dyDescent="0.25">
      <c r="A1127" s="121" t="s">
        <v>24</v>
      </c>
      <c r="B1127" s="92" t="str">
        <f>IF(E1127="","",VLOOKUP(E1127,[1]PROJECTES!$C$14:$G$5000,2,FALSE))</f>
        <v>JOFESE</v>
      </c>
      <c r="C1127" s="121" t="s">
        <v>122</v>
      </c>
      <c r="D1127" s="93" t="str">
        <f>IF(E1127="","",VLOOKUP(E1127,[1]PROJECTES!$C$14:$G$5000,5,FALSE))</f>
        <v>CC SCADA TEDIS.Net J.FERRE v1.0</v>
      </c>
      <c r="E1127" s="117">
        <v>4596</v>
      </c>
      <c r="F1127" s="95"/>
      <c r="G1127" s="96" t="str">
        <f>IF(E1127="","",VLOOKUP(E1127,[1]PROJECTES!$C$14:$G$5000,4,FALSE))</f>
        <v>TA</v>
      </c>
      <c r="H1127" s="118" t="s">
        <v>17</v>
      </c>
      <c r="I1127" s="97" t="str">
        <f>IF(H1127="","",VLOOKUP(H1127,BD!B$2:C$16,2,FALSE))</f>
        <v>E</v>
      </c>
      <c r="J1127" s="98">
        <v>43472</v>
      </c>
      <c r="K1127" s="135">
        <f t="shared" si="36"/>
        <v>2</v>
      </c>
      <c r="L1127" s="99" t="str">
        <f t="shared" ca="1" si="37"/>
        <v>-</v>
      </c>
      <c r="M1127" s="93">
        <f>IF(E1127="","",VLOOKUP(E1127,[1]PROJECTES!$C$14:$Z$5000,21,FALSE))</f>
        <v>43406</v>
      </c>
      <c r="N1127" s="100">
        <v>0</v>
      </c>
      <c r="O1127" s="72" t="s">
        <v>229</v>
      </c>
      <c r="P1127" s="101">
        <v>15</v>
      </c>
      <c r="Q1127" s="132" t="s">
        <v>19</v>
      </c>
      <c r="R1127" s="131" t="s">
        <v>299</v>
      </c>
      <c r="S1127" s="91"/>
    </row>
    <row r="1128" spans="1:19" s="104" customFormat="1" ht="12.75" customHeight="1" x14ac:dyDescent="0.25">
      <c r="A1128" s="121" t="s">
        <v>17</v>
      </c>
      <c r="B1128" s="92" t="str">
        <f>IF(E1128="","",VLOOKUP(E1128,[1]PROJECTES!$C$14:$G$5000,2,FALSE))</f>
        <v>JOSFER</v>
      </c>
      <c r="C1128" s="121" t="s">
        <v>122</v>
      </c>
      <c r="D1128" s="93" t="str">
        <f>IF(E1128="","",VLOOKUP(E1128,[1]PROJECTES!$C$14:$G$5000,5,FALSE))</f>
        <v>CC SCADA TEDIS.Net J.FERRE v1.1</v>
      </c>
      <c r="E1128" s="117">
        <v>5270</v>
      </c>
      <c r="F1128" s="95"/>
      <c r="G1128" s="96" t="str">
        <f>IF(E1128="","",VLOOKUP(E1128,[1]PROJECTES!$C$14:$G$5000,4,FALSE))</f>
        <v>OB</v>
      </c>
      <c r="H1128" s="118" t="s">
        <v>17</v>
      </c>
      <c r="I1128" s="97" t="str">
        <f>IF(H1128="","",VLOOKUP(H1128,BD!B$2:C$16,2,FALSE))</f>
        <v>E</v>
      </c>
      <c r="J1128" s="98">
        <v>43601</v>
      </c>
      <c r="K1128" s="135">
        <f t="shared" si="36"/>
        <v>20</v>
      </c>
      <c r="L1128" s="99">
        <f t="shared" ca="1" si="37"/>
        <v>-4</v>
      </c>
      <c r="M1128" s="93">
        <f>IF(E1128="","",VLOOKUP(E1128,[1]PROJECTES!$C$14:$Z$5000,21,FALSE))</f>
        <v>43616</v>
      </c>
      <c r="N1128" s="100"/>
      <c r="O1128" s="72" t="s">
        <v>229</v>
      </c>
      <c r="P1128" s="101">
        <v>15</v>
      </c>
      <c r="Q1128" s="132" t="s">
        <v>32</v>
      </c>
      <c r="R1128" s="168" t="s">
        <v>1821</v>
      </c>
      <c r="S1128" s="91"/>
    </row>
    <row r="1129" spans="1:19" s="104" customFormat="1" ht="12.75" customHeight="1" x14ac:dyDescent="0.25">
      <c r="A1129" s="121" t="s">
        <v>17</v>
      </c>
      <c r="B1129" s="92" t="str">
        <f>IF(E1129="","",VLOOKUP(E1129,[1]PROJECTES!$C$14:$G$5000,2,FALSE))</f>
        <v>JOSFER</v>
      </c>
      <c r="C1129" s="121" t="s">
        <v>122</v>
      </c>
      <c r="D1129" s="93" t="str">
        <f>IF(E1129="","",VLOOKUP(E1129,[1]PROJECTES!$C$14:$G$5000,5,FALSE))</f>
        <v>CC SCADA TEDIS.Net J.FERRE v1.1</v>
      </c>
      <c r="E1129" s="117">
        <v>5270</v>
      </c>
      <c r="F1129" s="95"/>
      <c r="G1129" s="96" t="str">
        <f>IF(E1129="","",VLOOKUP(E1129,[1]PROJECTES!$C$14:$G$5000,4,FALSE))</f>
        <v>OB</v>
      </c>
      <c r="H1129" s="118" t="s">
        <v>17</v>
      </c>
      <c r="I1129" s="97" t="str">
        <f>IF(H1129="","",VLOOKUP(H1129,BD!B$2:C$16,2,FALSE))</f>
        <v>E</v>
      </c>
      <c r="J1129" s="98">
        <v>43602</v>
      </c>
      <c r="K1129" s="135">
        <f t="shared" si="36"/>
        <v>20</v>
      </c>
      <c r="L1129" s="99">
        <f t="shared" ca="1" si="37"/>
        <v>-4</v>
      </c>
      <c r="M1129" s="93">
        <f>IF(E1129="","",VLOOKUP(E1129,[1]PROJECTES!$C$14:$Z$5000,21,FALSE))</f>
        <v>43616</v>
      </c>
      <c r="N1129" s="100">
        <v>2</v>
      </c>
      <c r="O1129" s="72" t="s">
        <v>229</v>
      </c>
      <c r="P1129" s="101">
        <v>30</v>
      </c>
      <c r="Q1129" s="132" t="s">
        <v>32</v>
      </c>
      <c r="R1129" s="168" t="s">
        <v>1863</v>
      </c>
      <c r="S1129" s="91"/>
    </row>
    <row r="1130" spans="1:19" s="104" customFormat="1" ht="12.75" customHeight="1" x14ac:dyDescent="0.25">
      <c r="A1130" s="121" t="s">
        <v>17</v>
      </c>
      <c r="B1130" s="92" t="str">
        <f>IF(E1130="","",VLOOKUP(E1130,[1]PROJECTES!$C$14:$G$5000,2,FALSE))</f>
        <v>ELLALO</v>
      </c>
      <c r="C1130" s="121" t="s">
        <v>125</v>
      </c>
      <c r="D1130" s="93" t="str">
        <f>IF(E1130="","",VLOOKUP(E1130,[1]PROJECTES!$C$14:$G$5000,5,FALSE))</f>
        <v>CC SCADA TEDIS.Net LA LOMA v1.0</v>
      </c>
      <c r="E1130" s="117">
        <v>3793</v>
      </c>
      <c r="F1130" s="95"/>
      <c r="G1130" s="96" t="str">
        <f>IF(E1130="","",VLOOKUP(E1130,[1]PROJECTES!$C$14:$G$5000,4,FALSE))</f>
        <v>TA</v>
      </c>
      <c r="H1130" s="118" t="s">
        <v>17</v>
      </c>
      <c r="I1130" s="97" t="str">
        <f>IF(H1130="","",VLOOKUP(H1130,BD!B$2:C$16,2,FALSE))</f>
        <v>E</v>
      </c>
      <c r="J1130" s="98">
        <v>43469</v>
      </c>
      <c r="K1130" s="135">
        <f t="shared" si="36"/>
        <v>1</v>
      </c>
      <c r="L1130" s="99" t="str">
        <f t="shared" ca="1" si="37"/>
        <v>-</v>
      </c>
      <c r="M1130" s="93">
        <f>IF(E1130="","",VLOOKUP(E1130,[1]PROJECTES!$C$14:$Z$5000,21,FALSE))</f>
        <v>42825</v>
      </c>
      <c r="N1130" s="100">
        <v>0</v>
      </c>
      <c r="O1130" s="72" t="s">
        <v>229</v>
      </c>
      <c r="P1130" s="101">
        <v>5</v>
      </c>
      <c r="Q1130" s="119" t="s">
        <v>19</v>
      </c>
      <c r="R1130" s="131" t="s">
        <v>299</v>
      </c>
      <c r="S1130" s="91"/>
    </row>
    <row r="1131" spans="1:19" s="104" customFormat="1" ht="12.75" customHeight="1" x14ac:dyDescent="0.25">
      <c r="A1131" s="121" t="s">
        <v>17</v>
      </c>
      <c r="B1131" s="92" t="str">
        <f>IF(E1131="","",VLOOKUP(E1131,[1]PROJECTES!$C$14:$G$5000,2,FALSE))</f>
        <v>ELLALO</v>
      </c>
      <c r="C1131" s="121" t="s">
        <v>125</v>
      </c>
      <c r="D1131" s="93" t="str">
        <f>IF(E1131="","",VLOOKUP(E1131,[1]PROJECTES!$C$14:$G$5000,5,FALSE))</f>
        <v>MANTENIMENT SCADA TEDIS.Net LA LOMA 01/08/2018 - 31/07/2019</v>
      </c>
      <c r="E1131" s="117">
        <v>4869</v>
      </c>
      <c r="F1131" s="95"/>
      <c r="G1131" s="96" t="str">
        <f>IF(E1131="","",VLOOKUP(E1131,[1]PROJECTES!$C$14:$G$5000,4,FALSE))</f>
        <v>OB</v>
      </c>
      <c r="H1131" s="118" t="s">
        <v>17</v>
      </c>
      <c r="I1131" s="97" t="str">
        <f>IF(H1131="","",VLOOKUP(H1131,BD!B$2:C$16,2,FALSE))</f>
        <v>E</v>
      </c>
      <c r="J1131" s="98">
        <v>43508</v>
      </c>
      <c r="K1131" s="135">
        <f t="shared" si="36"/>
        <v>7</v>
      </c>
      <c r="L1131" s="99">
        <f t="shared" ca="1" si="37"/>
        <v>57</v>
      </c>
      <c r="M1131" s="93">
        <f>IF(E1131="","",VLOOKUP(E1131,[1]PROJECTES!$C$14:$Z$5000,21,FALSE))</f>
        <v>43677</v>
      </c>
      <c r="N1131" s="100">
        <v>2</v>
      </c>
      <c r="O1131" s="72" t="s">
        <v>229</v>
      </c>
      <c r="P1131" s="101">
        <v>30</v>
      </c>
      <c r="Q1131" s="132" t="s">
        <v>7</v>
      </c>
      <c r="R1131" s="131" t="s">
        <v>825</v>
      </c>
      <c r="S1131" s="91"/>
    </row>
    <row r="1132" spans="1:19" s="104" customFormat="1" ht="12.75" customHeight="1" x14ac:dyDescent="0.25">
      <c r="A1132" s="121" t="s">
        <v>17</v>
      </c>
      <c r="B1132" s="92" t="str">
        <f>IF(E1132="","",VLOOKUP(E1132,[1]PROJECTES!$C$14:$G$5000,2,FALSE))</f>
        <v>ELLALO</v>
      </c>
      <c r="C1132" s="121" t="s">
        <v>125</v>
      </c>
      <c r="D1132" s="93" t="str">
        <f>IF(E1132="","",VLOOKUP(E1132,[1]PROJECTES!$C$14:$G$5000,5,FALSE))</f>
        <v>CC SCADA TEDIS.Net LA LOMA v1.1</v>
      </c>
      <c r="E1132" s="117">
        <v>5195</v>
      </c>
      <c r="F1132" s="95"/>
      <c r="G1132" s="96" t="str">
        <f>IF(E1132="","",VLOOKUP(E1132,[1]PROJECTES!$C$14:$G$5000,4,FALSE))</f>
        <v>TA</v>
      </c>
      <c r="H1132" s="118" t="s">
        <v>17</v>
      </c>
      <c r="I1132" s="97" t="str">
        <f>IF(H1132="","",VLOOKUP(H1132,BD!B$2:C$16,2,FALSE))</f>
        <v>E</v>
      </c>
      <c r="J1132" s="98">
        <v>43539</v>
      </c>
      <c r="K1132" s="135">
        <f t="shared" si="36"/>
        <v>11</v>
      </c>
      <c r="L1132" s="99" t="str">
        <f t="shared" ca="1" si="37"/>
        <v>-</v>
      </c>
      <c r="M1132" s="93">
        <f>IF(E1132="","",VLOOKUP(E1132,[1]PROJECTES!$C$14:$Z$5000,21,FALSE))</f>
        <v>43543</v>
      </c>
      <c r="N1132" s="100">
        <v>0</v>
      </c>
      <c r="O1132" s="72" t="s">
        <v>229</v>
      </c>
      <c r="P1132" s="101">
        <v>30</v>
      </c>
      <c r="Q1132" s="132" t="s">
        <v>34</v>
      </c>
      <c r="R1132" s="131" t="s">
        <v>1152</v>
      </c>
      <c r="S1132" s="91"/>
    </row>
    <row r="1133" spans="1:19" s="104" customFormat="1" ht="12.75" customHeight="1" x14ac:dyDescent="0.25">
      <c r="A1133" s="121" t="s">
        <v>12</v>
      </c>
      <c r="B1133" s="92" t="str">
        <f>IF(E1133="","",VLOOKUP(E1133,[1]PROJECTES!$C$14:$G$5000,2,FALSE))</f>
        <v>ELLATO</v>
      </c>
      <c r="C1133" s="121" t="s">
        <v>127</v>
      </c>
      <c r="D1133" s="93" t="str">
        <f>IF(E1133="","",VLOOKUP(E1133,[1]PROJECTES!$C$14:$G$5000,5,FALSE))</f>
        <v>CC SCADA TEDIS.Net LATORRE v1.0</v>
      </c>
      <c r="E1133" s="117">
        <v>3863</v>
      </c>
      <c r="F1133" s="95"/>
      <c r="G1133" s="96" t="str">
        <f>IF(E1133="","",VLOOKUP(E1133,[1]PROJECTES!$C$14:$G$5000,4,FALSE))</f>
        <v>OB</v>
      </c>
      <c r="H1133" s="118" t="s">
        <v>17</v>
      </c>
      <c r="I1133" s="97" t="str">
        <f>IF(H1133="","",VLOOKUP(H1133,BD!B$2:C$16,2,FALSE))</f>
        <v>E</v>
      </c>
      <c r="J1133" s="98">
        <v>43594</v>
      </c>
      <c r="K1133" s="135">
        <f t="shared" si="36"/>
        <v>19</v>
      </c>
      <c r="L1133" s="99">
        <f t="shared" ca="1" si="37"/>
        <v>-854</v>
      </c>
      <c r="M1133" s="93">
        <f>IF(E1133="","",VLOOKUP(E1133,[1]PROJECTES!$C$14:$Z$5000,21,FALSE))</f>
        <v>42766</v>
      </c>
      <c r="N1133" s="100"/>
      <c r="O1133" s="72" t="s">
        <v>229</v>
      </c>
      <c r="P1133" s="101">
        <v>30</v>
      </c>
      <c r="Q1133" s="132" t="s">
        <v>19</v>
      </c>
      <c r="R1133" s="168" t="s">
        <v>1750</v>
      </c>
      <c r="S1133" s="91"/>
    </row>
    <row r="1134" spans="1:19" s="104" customFormat="1" ht="12.75" customHeight="1" x14ac:dyDescent="0.25">
      <c r="A1134" s="121" t="s">
        <v>12</v>
      </c>
      <c r="B1134" s="92" t="str">
        <f>IF(E1134="","",VLOOKUP(E1134,[1]PROJECTES!$C$14:$G$5000,2,FALSE))</f>
        <v>ELLATO</v>
      </c>
      <c r="C1134" s="121" t="s">
        <v>127</v>
      </c>
      <c r="D1134" s="93" t="str">
        <f>IF(E1134="","",VLOOKUP(E1134,[1]PROJECTES!$C$14:$G$5000,5,FALSE))</f>
        <v>CC SCADA TEDIS.Net LATORRE v1.0</v>
      </c>
      <c r="E1134" s="117">
        <v>3863</v>
      </c>
      <c r="F1134" s="95"/>
      <c r="G1134" s="96" t="str">
        <f>IF(E1134="","",VLOOKUP(E1134,[1]PROJECTES!$C$14:$G$5000,4,FALSE))</f>
        <v>OB</v>
      </c>
      <c r="H1134" s="118" t="s">
        <v>17</v>
      </c>
      <c r="I1134" s="97" t="str">
        <f>IF(H1134="","",VLOOKUP(H1134,BD!B$2:C$16,2,FALSE))</f>
        <v>E</v>
      </c>
      <c r="J1134" s="98">
        <v>43598</v>
      </c>
      <c r="K1134" s="135">
        <f t="shared" si="36"/>
        <v>20</v>
      </c>
      <c r="L1134" s="99">
        <f t="shared" ca="1" si="37"/>
        <v>-854</v>
      </c>
      <c r="M1134" s="93">
        <f>IF(E1134="","",VLOOKUP(E1134,[1]PROJECTES!$C$14:$Z$5000,21,FALSE))</f>
        <v>42766</v>
      </c>
      <c r="N1134" s="100">
        <v>1</v>
      </c>
      <c r="O1134" s="72" t="s">
        <v>229</v>
      </c>
      <c r="P1134" s="101"/>
      <c r="Q1134" s="132" t="s">
        <v>19</v>
      </c>
      <c r="R1134" s="168" t="s">
        <v>1784</v>
      </c>
      <c r="S1134" s="91"/>
    </row>
    <row r="1135" spans="1:19" s="104" customFormat="1" ht="12.75" customHeight="1" x14ac:dyDescent="0.25">
      <c r="A1135" s="121" t="s">
        <v>47</v>
      </c>
      <c r="B1135" s="92" t="str">
        <f>IF(E1135="","",VLOOKUP(E1135,[1]PROJECTES!$C$14:$G$5000,2,FALSE))</f>
        <v>EALCEU</v>
      </c>
      <c r="C1135" s="121" t="s">
        <v>88</v>
      </c>
      <c r="D1135" s="93" t="str">
        <f>IF(E1135="","",VLOOKUP(E1135,[1]PROJECTES!$C$14:$G$5000,5,FALSE))</f>
        <v>SUPORT SCADA CEUTA 01/01/2.019 - 31/12/2.019</v>
      </c>
      <c r="E1135" s="117">
        <v>5092</v>
      </c>
      <c r="F1135" s="95"/>
      <c r="G1135" s="96" t="str">
        <f>IF(E1135="","",VLOOKUP(E1135,[1]PROJECTES!$C$14:$G$5000,4,FALSE))</f>
        <v>OB</v>
      </c>
      <c r="H1135" s="118" t="s">
        <v>47</v>
      </c>
      <c r="I1135" s="97" t="str">
        <f>IF(H1135="","",VLOOKUP(H1135,BD!B$2:C$16,2,FALSE))</f>
        <v>E</v>
      </c>
      <c r="J1135" s="98">
        <v>43515</v>
      </c>
      <c r="K1135" s="135">
        <f t="shared" si="36"/>
        <v>8</v>
      </c>
      <c r="L1135" s="99">
        <f t="shared" ca="1" si="37"/>
        <v>210</v>
      </c>
      <c r="M1135" s="93">
        <f>IF(E1135="","",VLOOKUP(E1135,[1]PROJECTES!$C$14:$Z$5000,21,FALSE))</f>
        <v>43830</v>
      </c>
      <c r="N1135" s="100">
        <v>1</v>
      </c>
      <c r="O1135" s="72" t="s">
        <v>229</v>
      </c>
      <c r="P1135" s="101">
        <v>30</v>
      </c>
      <c r="Q1135" s="132" t="s">
        <v>59</v>
      </c>
      <c r="R1135" s="131" t="s">
        <v>956</v>
      </c>
      <c r="S1135" s="91"/>
    </row>
    <row r="1136" spans="1:19" s="104" customFormat="1" ht="12.75" customHeight="1" x14ac:dyDescent="0.25">
      <c r="A1136" s="121" t="s">
        <v>47</v>
      </c>
      <c r="B1136" s="92" t="str">
        <f>IF(E1136="","",VLOOKUP(E1136,[1]PROJECTES!$C$14:$G$5000,2,FALSE))</f>
        <v>INPPOZ</v>
      </c>
      <c r="C1136" s="121" t="s">
        <v>149</v>
      </c>
      <c r="D1136" s="93" t="str">
        <f>IF(E1136="","",VLOOKUP(E1136,[1]PROJECTES!$C$14:$G$5000,5,FALSE))</f>
        <v>MANTENIMENT SW SCADA TEDIS.Net INPECUARIAS 01/01/2.019 - 31/12/2.019</v>
      </c>
      <c r="E1136" s="117">
        <v>5072</v>
      </c>
      <c r="F1136" s="95"/>
      <c r="G1136" s="96" t="str">
        <f>IF(E1136="","",VLOOKUP(E1136,[1]PROJECTES!$C$14:$G$5000,4,FALSE))</f>
        <v>OB</v>
      </c>
      <c r="H1136" s="118" t="s">
        <v>47</v>
      </c>
      <c r="I1136" s="97" t="str">
        <f>IF(H1136="","",VLOOKUP(H1136,BD!B$2:C$16,2,FALSE))</f>
        <v>E</v>
      </c>
      <c r="J1136" s="98">
        <v>43515</v>
      </c>
      <c r="K1136" s="135">
        <f t="shared" si="36"/>
        <v>8</v>
      </c>
      <c r="L1136" s="99">
        <f t="shared" ca="1" si="37"/>
        <v>210</v>
      </c>
      <c r="M1136" s="93">
        <f>IF(E1136="","",VLOOKUP(E1136,[1]PROJECTES!$C$14:$Z$5000,21,FALSE))</f>
        <v>43830</v>
      </c>
      <c r="N1136" s="100">
        <v>3</v>
      </c>
      <c r="O1136" s="72" t="s">
        <v>229</v>
      </c>
      <c r="P1136" s="101">
        <v>30</v>
      </c>
      <c r="Q1136" s="132" t="s">
        <v>59</v>
      </c>
      <c r="R1136" s="131" t="s">
        <v>958</v>
      </c>
      <c r="S1136" s="91"/>
    </row>
    <row r="1137" spans="1:19" s="104" customFormat="1" ht="12.75" customHeight="1" x14ac:dyDescent="0.25">
      <c r="A1137" s="121"/>
      <c r="B1137" s="92" t="str">
        <f>IF(E1137="","",VLOOKUP(E1137,[1]PROJECTES!$C$14:$G$5000,2,FALSE))</f>
        <v>ELECON</v>
      </c>
      <c r="C1137" s="121" t="s">
        <v>91</v>
      </c>
      <c r="D1137" s="93" t="str">
        <f>IF(E1137="","",VLOOKUP(E1137,[1]PROJECTES!$C$14:$G$5000,5,FALSE))</f>
        <v>MANTENIMENT CALSER CONDADO 01/01/2.019-31/12/2.019</v>
      </c>
      <c r="E1137" s="117">
        <v>5180</v>
      </c>
      <c r="F1137" s="95"/>
      <c r="G1137" s="96" t="str">
        <f>IF(E1137="","",VLOOKUP(E1137,[1]PROJECTES!$C$14:$G$5000,4,FALSE))</f>
        <v>OB</v>
      </c>
      <c r="H1137" s="118" t="s">
        <v>47</v>
      </c>
      <c r="I1137" s="97" t="str">
        <f>IF(H1137="","",VLOOKUP(H1137,BD!B$2:C$16,2,FALSE))</f>
        <v>E</v>
      </c>
      <c r="J1137" s="98">
        <v>43515</v>
      </c>
      <c r="K1137" s="135">
        <f t="shared" si="36"/>
        <v>8</v>
      </c>
      <c r="L1137" s="99">
        <f t="shared" ca="1" si="37"/>
        <v>210</v>
      </c>
      <c r="M1137" s="93">
        <f>IF(E1137="","",VLOOKUP(E1137,[1]PROJECTES!$C$14:$Z$5000,21,FALSE))</f>
        <v>43830</v>
      </c>
      <c r="N1137" s="100">
        <v>3</v>
      </c>
      <c r="O1137" s="72" t="s">
        <v>229</v>
      </c>
      <c r="P1137" s="101">
        <v>0</v>
      </c>
      <c r="Q1137" s="132" t="s">
        <v>43</v>
      </c>
      <c r="R1137" s="131" t="s">
        <v>1178</v>
      </c>
      <c r="S1137" s="91"/>
    </row>
    <row r="1138" spans="1:19" s="104" customFormat="1" ht="12.75" customHeight="1" x14ac:dyDescent="0.25">
      <c r="A1138" s="121" t="s">
        <v>35</v>
      </c>
      <c r="B1138" s="92" t="str">
        <f>IF(E1138="","",VLOOKUP(E1138,[1]PROJECTES!$C$14:$G$5000,2,FALSE))</f>
        <v>SITEL</v>
      </c>
      <c r="C1138" s="121" t="s">
        <v>181</v>
      </c>
      <c r="D1138" s="93" t="str">
        <f>IF(E1138="","",VLOOKUP(E1138,[1]PROJECTES!$C$14:$G$5000,5,FALSE))</f>
        <v>INCAPACITAT LABORAL TRANSITORIA</v>
      </c>
      <c r="E1138" s="117" t="s">
        <v>794</v>
      </c>
      <c r="F1138" s="95"/>
      <c r="G1138" s="96" t="str">
        <f>IF(E1138="","",VLOOKUP(E1138,[1]PROJECTES!$C$14:$G$5000,4,FALSE))</f>
        <v>OB</v>
      </c>
      <c r="H1138" s="118" t="s">
        <v>35</v>
      </c>
      <c r="I1138" s="97" t="str">
        <f>IF(H1138="","",VLOOKUP(H1138,BD!B$2:C$16,2,FALSE))</f>
        <v>E</v>
      </c>
      <c r="J1138" s="98">
        <v>43516</v>
      </c>
      <c r="K1138" s="135">
        <f t="shared" si="36"/>
        <v>8</v>
      </c>
      <c r="L1138" s="99">
        <f t="shared" ca="1" si="37"/>
        <v>210</v>
      </c>
      <c r="M1138" s="93">
        <f>IF(E1138="","",VLOOKUP(E1138,[1]PROJECTES!$C$14:$Z$5000,21,FALSE))</f>
        <v>43830</v>
      </c>
      <c r="N1138" s="100">
        <v>8</v>
      </c>
      <c r="O1138" s="72" t="s">
        <v>229</v>
      </c>
      <c r="P1138" s="101">
        <v>0</v>
      </c>
      <c r="Q1138" s="132" t="s">
        <v>360</v>
      </c>
      <c r="R1138" s="102"/>
      <c r="S1138" s="91"/>
    </row>
    <row r="1139" spans="1:19" s="104" customFormat="1" ht="12.75" customHeight="1" x14ac:dyDescent="0.25">
      <c r="A1139" s="121" t="s">
        <v>44</v>
      </c>
      <c r="B1139" s="92" t="str">
        <f>IF(E1139="","",VLOOKUP(E1139,[1]PROJECTES!$C$14:$G$5000,2,FALSE))</f>
        <v>SITEL</v>
      </c>
      <c r="C1139" s="121"/>
      <c r="D1139" s="93" t="str">
        <f>IF(E1139="","",VLOOKUP(E1139,[1]PROJECTES!$C$14:$G$5000,5,FALSE))</f>
        <v>PENDENT D'ASSIGNAR</v>
      </c>
      <c r="E1139" s="117" t="s">
        <v>278</v>
      </c>
      <c r="F1139" s="95"/>
      <c r="G1139" s="96" t="str">
        <f>IF(E1139="","",VLOOKUP(E1139,[1]PROJECTES!$C$14:$G$5000,4,FALSE))</f>
        <v>OB</v>
      </c>
      <c r="H1139" s="118" t="s">
        <v>44</v>
      </c>
      <c r="I1139" s="97" t="str">
        <f>IF(H1139="","",VLOOKUP(H1139,BD!B$2:C$16,2,FALSE))</f>
        <v>E</v>
      </c>
      <c r="J1139" s="98">
        <v>43516</v>
      </c>
      <c r="K1139" s="135">
        <f t="shared" si="36"/>
        <v>8</v>
      </c>
      <c r="L1139" s="99">
        <f t="shared" ca="1" si="37"/>
        <v>210</v>
      </c>
      <c r="M1139" s="93">
        <f>IF(E1139="","",VLOOKUP(E1139,[1]PROJECTES!$C$14:$Z$5000,21,FALSE))</f>
        <v>43830</v>
      </c>
      <c r="N1139" s="100"/>
      <c r="O1139" s="72" t="s">
        <v>229</v>
      </c>
      <c r="P1139" s="101"/>
      <c r="Q1139" s="132"/>
      <c r="R1139" s="131"/>
      <c r="S1139" s="91"/>
    </row>
    <row r="1140" spans="1:19" s="104" customFormat="1" ht="12.75" customHeight="1" x14ac:dyDescent="0.25">
      <c r="A1140" s="121" t="s">
        <v>44</v>
      </c>
      <c r="B1140" s="92" t="str">
        <f>IF(E1140="","",VLOOKUP(E1140,[1]PROJECTES!$C$14:$G$5000,2,FALSE))</f>
        <v>SITEL</v>
      </c>
      <c r="C1140" s="121"/>
      <c r="D1140" s="93" t="str">
        <f>IF(E1140="","",VLOOKUP(E1140,[1]PROJECTES!$C$14:$G$5000,5,FALSE))</f>
        <v>PENDENT D'ASSIGNAR</v>
      </c>
      <c r="E1140" s="117" t="s">
        <v>278</v>
      </c>
      <c r="F1140" s="95"/>
      <c r="G1140" s="96" t="str">
        <f>IF(E1140="","",VLOOKUP(E1140,[1]PROJECTES!$C$14:$G$5000,4,FALSE))</f>
        <v>OB</v>
      </c>
      <c r="H1140" s="118" t="s">
        <v>44</v>
      </c>
      <c r="I1140" s="97" t="str">
        <f>IF(H1140="","",VLOOKUP(H1140,BD!B$2:C$16,2,FALSE))</f>
        <v>E</v>
      </c>
      <c r="J1140" s="98">
        <v>43516</v>
      </c>
      <c r="K1140" s="135">
        <f t="shared" si="36"/>
        <v>8</v>
      </c>
      <c r="L1140" s="99">
        <f t="shared" ca="1" si="37"/>
        <v>210</v>
      </c>
      <c r="M1140" s="93">
        <f>IF(E1140="","",VLOOKUP(E1140,[1]PROJECTES!$C$14:$Z$5000,21,FALSE))</f>
        <v>43830</v>
      </c>
      <c r="N1140" s="100"/>
      <c r="O1140" s="72" t="s">
        <v>229</v>
      </c>
      <c r="P1140" s="101"/>
      <c r="Q1140" s="132"/>
      <c r="R1140" s="131"/>
      <c r="S1140" s="91"/>
    </row>
    <row r="1141" spans="1:19" s="104" customFormat="1" ht="12.75" customHeight="1" x14ac:dyDescent="0.25">
      <c r="A1141" s="121" t="s">
        <v>44</v>
      </c>
      <c r="B1141" s="92" t="str">
        <f>IF(E1141="","",VLOOKUP(E1141,[1]PROJECTES!$C$14:$G$5000,2,FALSE))</f>
        <v>SITEL</v>
      </c>
      <c r="C1141" s="121"/>
      <c r="D1141" s="93" t="str">
        <f>IF(E1141="","",VLOOKUP(E1141,[1]PROJECTES!$C$14:$G$5000,5,FALSE))</f>
        <v>PENDENT D'ASSIGNAR</v>
      </c>
      <c r="E1141" s="117" t="s">
        <v>278</v>
      </c>
      <c r="F1141" s="95"/>
      <c r="G1141" s="96" t="str">
        <f>IF(E1141="","",VLOOKUP(E1141,[1]PROJECTES!$C$14:$G$5000,4,FALSE))</f>
        <v>OB</v>
      </c>
      <c r="H1141" s="118" t="s">
        <v>44</v>
      </c>
      <c r="I1141" s="97" t="str">
        <f>IF(H1141="","",VLOOKUP(H1141,BD!B$2:C$16,2,FALSE))</f>
        <v>E</v>
      </c>
      <c r="J1141" s="98">
        <v>43516</v>
      </c>
      <c r="K1141" s="135">
        <f t="shared" si="36"/>
        <v>8</v>
      </c>
      <c r="L1141" s="99">
        <f t="shared" ca="1" si="37"/>
        <v>210</v>
      </c>
      <c r="M1141" s="93">
        <f>IF(E1141="","",VLOOKUP(E1141,[1]PROJECTES!$C$14:$Z$5000,21,FALSE))</f>
        <v>43830</v>
      </c>
      <c r="N1141" s="100"/>
      <c r="O1141" s="72" t="s">
        <v>229</v>
      </c>
      <c r="P1141" s="101"/>
      <c r="Q1141" s="132"/>
      <c r="R1141" s="131"/>
      <c r="S1141" s="91"/>
    </row>
    <row r="1142" spans="1:19" s="104" customFormat="1" ht="12.75" customHeight="1" x14ac:dyDescent="0.25">
      <c r="A1142" s="121" t="s">
        <v>44</v>
      </c>
      <c r="B1142" s="92" t="str">
        <f>IF(E1142="","",VLOOKUP(E1142,[1]PROJECTES!$C$14:$G$5000,2,FALSE))</f>
        <v>SITEL</v>
      </c>
      <c r="C1142" s="121"/>
      <c r="D1142" s="93" t="str">
        <f>IF(E1142="","",VLOOKUP(E1142,[1]PROJECTES!$C$14:$G$5000,5,FALSE))</f>
        <v>PENDENT D'ASSIGNAR</v>
      </c>
      <c r="E1142" s="117" t="s">
        <v>278</v>
      </c>
      <c r="F1142" s="95"/>
      <c r="G1142" s="96" t="str">
        <f>IF(E1142="","",VLOOKUP(E1142,[1]PROJECTES!$C$14:$G$5000,4,FALSE))</f>
        <v>OB</v>
      </c>
      <c r="H1142" s="118" t="s">
        <v>44</v>
      </c>
      <c r="I1142" s="97" t="str">
        <f>IF(H1142="","",VLOOKUP(H1142,BD!B$2:C$16,2,FALSE))</f>
        <v>E</v>
      </c>
      <c r="J1142" s="98">
        <v>43516</v>
      </c>
      <c r="K1142" s="135">
        <f t="shared" si="36"/>
        <v>8</v>
      </c>
      <c r="L1142" s="99">
        <f t="shared" ca="1" si="37"/>
        <v>210</v>
      </c>
      <c r="M1142" s="93">
        <f>IF(E1142="","",VLOOKUP(E1142,[1]PROJECTES!$C$14:$Z$5000,21,FALSE))</f>
        <v>43830</v>
      </c>
      <c r="N1142" s="100"/>
      <c r="O1142" s="72" t="s">
        <v>229</v>
      </c>
      <c r="P1142" s="101"/>
      <c r="Q1142" s="132"/>
      <c r="R1142" s="131"/>
      <c r="S1142" s="91"/>
    </row>
    <row r="1143" spans="1:19" s="104" customFormat="1" ht="12.75" customHeight="1" x14ac:dyDescent="0.25">
      <c r="A1143" s="121" t="s">
        <v>44</v>
      </c>
      <c r="B1143" s="92" t="str">
        <f>IF(E1143="","",VLOOKUP(E1143,[1]PROJECTES!$C$14:$G$5000,2,FALSE))</f>
        <v>SITEL</v>
      </c>
      <c r="C1143" s="121"/>
      <c r="D1143" s="93" t="str">
        <f>IF(E1143="","",VLOOKUP(E1143,[1]PROJECTES!$C$14:$G$5000,5,FALSE))</f>
        <v>PENDENT D'ASSIGNAR</v>
      </c>
      <c r="E1143" s="117" t="s">
        <v>278</v>
      </c>
      <c r="F1143" s="95"/>
      <c r="G1143" s="96" t="str">
        <f>IF(E1143="","",VLOOKUP(E1143,[1]PROJECTES!$C$14:$G$5000,4,FALSE))</f>
        <v>OB</v>
      </c>
      <c r="H1143" s="118" t="s">
        <v>44</v>
      </c>
      <c r="I1143" s="97" t="str">
        <f>IF(H1143="","",VLOOKUP(H1143,BD!B$2:C$16,2,FALSE))</f>
        <v>E</v>
      </c>
      <c r="J1143" s="98">
        <v>43516</v>
      </c>
      <c r="K1143" s="135">
        <f t="shared" si="36"/>
        <v>8</v>
      </c>
      <c r="L1143" s="99">
        <f t="shared" ca="1" si="37"/>
        <v>210</v>
      </c>
      <c r="M1143" s="93">
        <f>IF(E1143="","",VLOOKUP(E1143,[1]PROJECTES!$C$14:$Z$5000,21,FALSE))</f>
        <v>43830</v>
      </c>
      <c r="N1143" s="100"/>
      <c r="O1143" s="72" t="s">
        <v>229</v>
      </c>
      <c r="P1143" s="101"/>
      <c r="Q1143" s="132"/>
      <c r="R1143" s="131"/>
      <c r="S1143" s="91"/>
    </row>
    <row r="1144" spans="1:19" s="104" customFormat="1" ht="12.75" customHeight="1" x14ac:dyDescent="0.25">
      <c r="A1144" s="121" t="s">
        <v>21</v>
      </c>
      <c r="B1144" s="92" t="str">
        <f>IF(E1144="","",VLOOKUP(E1144,[1]PROJECTES!$C$14:$G$5000,2,FALSE))</f>
        <v>SAGMUN</v>
      </c>
      <c r="C1144" s="121" t="s">
        <v>337</v>
      </c>
      <c r="D1144" s="93" t="str">
        <f>IF(E1144="","",VLOOKUP(E1144,[1]PROJECTES!$C$14:$G$5000,5,FALSE))</f>
        <v>1 x PLACA M8SA ±5mA</v>
      </c>
      <c r="E1144" s="117">
        <v>5150</v>
      </c>
      <c r="F1144" s="95"/>
      <c r="G1144" s="96" t="str">
        <f>IF(E1144="","",VLOOKUP(E1144,[1]PROJECTES!$C$14:$G$5000,4,FALSE))</f>
        <v>TA</v>
      </c>
      <c r="H1144" s="118" t="s">
        <v>21</v>
      </c>
      <c r="I1144" s="97" t="str">
        <f>IF(H1144="","",VLOOKUP(H1144,BD!B$2:C$16,2,FALSE))</f>
        <v>P</v>
      </c>
      <c r="J1144" s="98">
        <v>43516</v>
      </c>
      <c r="K1144" s="135">
        <f t="shared" si="36"/>
        <v>8</v>
      </c>
      <c r="L1144" s="99" t="str">
        <f t="shared" ca="1" si="37"/>
        <v>-</v>
      </c>
      <c r="M1144" s="93">
        <f>IF(E1144="","",VLOOKUP(E1144,[1]PROJECTES!$C$14:$Z$5000,21,FALSE))</f>
        <v>43516</v>
      </c>
      <c r="N1144" s="100">
        <v>0</v>
      </c>
      <c r="O1144" s="72" t="s">
        <v>229</v>
      </c>
      <c r="P1144" s="101">
        <v>5</v>
      </c>
      <c r="Q1144" s="132" t="s">
        <v>49</v>
      </c>
      <c r="R1144" s="131" t="s">
        <v>847</v>
      </c>
      <c r="S1144" s="91"/>
    </row>
    <row r="1145" spans="1:19" s="104" customFormat="1" ht="12.75" customHeight="1" x14ac:dyDescent="0.25">
      <c r="A1145" s="121" t="s">
        <v>21</v>
      </c>
      <c r="B1145" s="92" t="str">
        <f>IF(E1145="","",VLOOKUP(E1145,[1]PROJECTES!$C$14:$G$5000,2,FALSE))</f>
        <v>SAGMUN</v>
      </c>
      <c r="C1145" s="121" t="s">
        <v>337</v>
      </c>
      <c r="D1145" s="93" t="str">
        <f>IF(E1145="","",VLOOKUP(E1145,[1]PROJECTES!$C$14:$G$5000,5,FALSE))</f>
        <v>1 x PLACA M8SA ±5mA</v>
      </c>
      <c r="E1145" s="117">
        <v>5150</v>
      </c>
      <c r="F1145" s="95"/>
      <c r="G1145" s="96" t="str">
        <f>IF(E1145="","",VLOOKUP(E1145,[1]PROJECTES!$C$14:$G$5000,4,FALSE))</f>
        <v>TA</v>
      </c>
      <c r="H1145" s="118" t="s">
        <v>21</v>
      </c>
      <c r="I1145" s="97" t="str">
        <f>IF(H1145="","",VLOOKUP(H1145,BD!B$2:C$16,2,FALSE))</f>
        <v>P</v>
      </c>
      <c r="J1145" s="98">
        <v>43516</v>
      </c>
      <c r="K1145" s="135">
        <f t="shared" si="36"/>
        <v>8</v>
      </c>
      <c r="L1145" s="99" t="str">
        <f t="shared" ca="1" si="37"/>
        <v>-</v>
      </c>
      <c r="M1145" s="93">
        <f>IF(E1145="","",VLOOKUP(E1145,[1]PROJECTES!$C$14:$Z$5000,21,FALSE))</f>
        <v>43516</v>
      </c>
      <c r="N1145" s="100">
        <v>0</v>
      </c>
      <c r="O1145" s="72" t="s">
        <v>229</v>
      </c>
      <c r="P1145" s="101">
        <v>40</v>
      </c>
      <c r="Q1145" s="132" t="s">
        <v>51</v>
      </c>
      <c r="R1145" s="102" t="s">
        <v>848</v>
      </c>
      <c r="S1145" s="91"/>
    </row>
    <row r="1146" spans="1:19" s="104" customFormat="1" ht="12.75" customHeight="1" x14ac:dyDescent="0.25">
      <c r="A1146" s="121" t="s">
        <v>21</v>
      </c>
      <c r="B1146" s="92" t="str">
        <f>IF(E1146="","",VLOOKUP(E1146,[1]PROJECTES!$C$14:$G$5000,2,FALSE))</f>
        <v>MUNSAF</v>
      </c>
      <c r="C1146" s="121" t="s">
        <v>337</v>
      </c>
      <c r="D1146" s="93" t="str">
        <f>IF(E1146="","",VLOOKUP(E1146,[1]PROJECTES!$C$14:$G$5000,5,FALSE))</f>
        <v>SISTEMA TD S.E. PINA - COG. BIOGAS</v>
      </c>
      <c r="E1146" s="117">
        <v>5045</v>
      </c>
      <c r="F1146" s="95"/>
      <c r="G1146" s="96" t="str">
        <f>IF(E1146="","",VLOOKUP(E1146,[1]PROJECTES!$C$14:$G$5000,4,FALSE))</f>
        <v>OB</v>
      </c>
      <c r="H1146" s="118" t="s">
        <v>21</v>
      </c>
      <c r="I1146" s="97" t="str">
        <f>IF(H1146="","",VLOOKUP(H1146,BD!B$2:C$16,2,FALSE))</f>
        <v>P</v>
      </c>
      <c r="J1146" s="98">
        <v>43516</v>
      </c>
      <c r="K1146" s="135">
        <f t="shared" si="36"/>
        <v>8</v>
      </c>
      <c r="L1146" s="99">
        <f t="shared" ca="1" si="37"/>
        <v>-124</v>
      </c>
      <c r="M1146" s="93">
        <f>IF(E1146="","",VLOOKUP(E1146,[1]PROJECTES!$C$14:$Z$5000,21,FALSE))</f>
        <v>43496</v>
      </c>
      <c r="N1146" s="100">
        <v>1</v>
      </c>
      <c r="O1146" s="72" t="s">
        <v>229</v>
      </c>
      <c r="P1146" s="101">
        <v>55</v>
      </c>
      <c r="Q1146" s="132" t="s">
        <v>65</v>
      </c>
      <c r="R1146" s="131" t="s">
        <v>451</v>
      </c>
      <c r="S1146" s="91"/>
    </row>
    <row r="1147" spans="1:19" s="104" customFormat="1" ht="12.75" customHeight="1" x14ac:dyDescent="0.25">
      <c r="A1147" s="121" t="s">
        <v>21</v>
      </c>
      <c r="B1147" s="92" t="str">
        <f>IF(E1147="","",VLOOKUP(E1147,[1]PROJECTES!$C$14:$G$5000,2,FALSE))</f>
        <v>SITEL</v>
      </c>
      <c r="C1147" s="121" t="s">
        <v>337</v>
      </c>
      <c r="D1147" s="93" t="str">
        <f>IF(E1147="","",VLOOKUP(E1147,[1]PROJECTES!$C$14:$G$5000,5,FALSE))</f>
        <v>TD MASTER S.E. PINA v1.0</v>
      </c>
      <c r="E1147" s="117">
        <v>5047</v>
      </c>
      <c r="F1147" s="95"/>
      <c r="G1147" s="96" t="str">
        <f>IF(E1147="","",VLOOKUP(E1147,[1]PROJECTES!$C$14:$G$5000,4,FALSE))</f>
        <v>OB</v>
      </c>
      <c r="H1147" s="118" t="s">
        <v>21</v>
      </c>
      <c r="I1147" s="97" t="str">
        <f>IF(H1147="","",VLOOKUP(H1147,BD!B$2:C$16,2,FALSE))</f>
        <v>P</v>
      </c>
      <c r="J1147" s="98">
        <v>43516</v>
      </c>
      <c r="K1147" s="135">
        <f t="shared" si="36"/>
        <v>8</v>
      </c>
      <c r="L1147" s="99">
        <f t="shared" ca="1" si="37"/>
        <v>-124</v>
      </c>
      <c r="M1147" s="93">
        <f>IF(E1147="","",VLOOKUP(E1147,[1]PROJECTES!$C$14:$Z$5000,21,FALSE))</f>
        <v>43496</v>
      </c>
      <c r="N1147" s="100">
        <v>1</v>
      </c>
      <c r="O1147" s="72" t="s">
        <v>229</v>
      </c>
      <c r="P1147" s="101">
        <v>55</v>
      </c>
      <c r="Q1147" s="132" t="s">
        <v>65</v>
      </c>
      <c r="R1147" s="131" t="s">
        <v>451</v>
      </c>
      <c r="S1147" s="91"/>
    </row>
    <row r="1148" spans="1:19" s="104" customFormat="1" ht="12.75" customHeight="1" x14ac:dyDescent="0.25">
      <c r="A1148" s="121" t="s">
        <v>21</v>
      </c>
      <c r="B1148" s="92" t="str">
        <f>IF(E1148="","",VLOOKUP(E1148,[1]PROJECTES!$C$14:$G$5000,2,FALSE))</f>
        <v>SITEL</v>
      </c>
      <c r="C1148" s="121" t="s">
        <v>337</v>
      </c>
      <c r="D1148" s="93" t="str">
        <f>IF(E1148="","",VLOOKUP(E1148,[1]PROJECTES!$C$14:$G$5000,5,FALSE))</f>
        <v>TD ESCLAVO COG. BIOGAS v1.0</v>
      </c>
      <c r="E1148" s="117">
        <v>5048</v>
      </c>
      <c r="F1148" s="95"/>
      <c r="G1148" s="96" t="str">
        <f>IF(E1148="","",VLOOKUP(E1148,[1]PROJECTES!$C$14:$G$5000,4,FALSE))</f>
        <v>OB</v>
      </c>
      <c r="H1148" s="118" t="s">
        <v>21</v>
      </c>
      <c r="I1148" s="97" t="str">
        <f>IF(H1148="","",VLOOKUP(H1148,BD!B$2:C$16,2,FALSE))</f>
        <v>P</v>
      </c>
      <c r="J1148" s="98">
        <v>43516</v>
      </c>
      <c r="K1148" s="135">
        <f t="shared" si="36"/>
        <v>8</v>
      </c>
      <c r="L1148" s="99">
        <f t="shared" ca="1" si="37"/>
        <v>-124</v>
      </c>
      <c r="M1148" s="93">
        <f>IF(E1148="","",VLOOKUP(E1148,[1]PROJECTES!$C$14:$Z$5000,21,FALSE))</f>
        <v>43496</v>
      </c>
      <c r="N1148" s="100">
        <v>1</v>
      </c>
      <c r="O1148" s="72" t="s">
        <v>229</v>
      </c>
      <c r="P1148" s="101">
        <v>55</v>
      </c>
      <c r="Q1148" s="132" t="s">
        <v>65</v>
      </c>
      <c r="R1148" s="131" t="s">
        <v>451</v>
      </c>
      <c r="S1148" s="91"/>
    </row>
    <row r="1149" spans="1:19" s="104" customFormat="1" ht="12.75" customHeight="1" x14ac:dyDescent="0.25">
      <c r="A1149" s="121" t="s">
        <v>21</v>
      </c>
      <c r="B1149" s="92" t="str">
        <f>IF(E1149="","",VLOOKUP(E1149,[1]PROJECTES!$C$14:$G$5000,2,FALSE))</f>
        <v>MUNSAF</v>
      </c>
      <c r="C1149" s="121" t="s">
        <v>337</v>
      </c>
      <c r="D1149" s="93" t="str">
        <f>IF(E1149="","",VLOOKUP(E1149,[1]PROJECTES!$C$14:$G$5000,5,FALSE))</f>
        <v>SISTEMA TD S.E. PINA - COG. BIOGAS</v>
      </c>
      <c r="E1149" s="117">
        <v>5045</v>
      </c>
      <c r="F1149" s="95"/>
      <c r="G1149" s="96" t="str">
        <f>IF(E1149="","",VLOOKUP(E1149,[1]PROJECTES!$C$14:$G$5000,4,FALSE))</f>
        <v>OB</v>
      </c>
      <c r="H1149" s="118" t="s">
        <v>21</v>
      </c>
      <c r="I1149" s="97" t="str">
        <f>IF(H1149="","",VLOOKUP(H1149,BD!B$2:C$16,2,FALSE))</f>
        <v>P</v>
      </c>
      <c r="J1149" s="98">
        <v>43516</v>
      </c>
      <c r="K1149" s="135">
        <f t="shared" si="36"/>
        <v>8</v>
      </c>
      <c r="L1149" s="99">
        <f t="shared" ca="1" si="37"/>
        <v>-124</v>
      </c>
      <c r="M1149" s="93">
        <f>IF(E1149="","",VLOOKUP(E1149,[1]PROJECTES!$C$14:$Z$5000,21,FALSE))</f>
        <v>43496</v>
      </c>
      <c r="N1149" s="100">
        <v>0</v>
      </c>
      <c r="O1149" s="72" t="s">
        <v>229</v>
      </c>
      <c r="P1149" s="101">
        <v>35</v>
      </c>
      <c r="Q1149" s="132" t="s">
        <v>51</v>
      </c>
      <c r="R1149" s="102" t="s">
        <v>849</v>
      </c>
      <c r="S1149" s="91"/>
    </row>
    <row r="1150" spans="1:19" s="104" customFormat="1" ht="12.75" customHeight="1" x14ac:dyDescent="0.25">
      <c r="A1150" s="121" t="s">
        <v>21</v>
      </c>
      <c r="B1150" s="92" t="str">
        <f>IF(E1150="","",VLOOKUP(E1150,[1]PROJECTES!$C$14:$G$5000,2,FALSE))</f>
        <v>SITEL</v>
      </c>
      <c r="C1150" s="121" t="s">
        <v>337</v>
      </c>
      <c r="D1150" s="93" t="str">
        <f>IF(E1150="","",VLOOKUP(E1150,[1]PROJECTES!$C$14:$G$5000,5,FALSE))</f>
        <v>TD MASTER S.E. PINA v1.0</v>
      </c>
      <c r="E1150" s="117">
        <v>5047</v>
      </c>
      <c r="F1150" s="95"/>
      <c r="G1150" s="96" t="str">
        <f>IF(E1150="","",VLOOKUP(E1150,[1]PROJECTES!$C$14:$G$5000,4,FALSE))</f>
        <v>OB</v>
      </c>
      <c r="H1150" s="118" t="s">
        <v>21</v>
      </c>
      <c r="I1150" s="97" t="str">
        <f>IF(H1150="","",VLOOKUP(H1150,BD!B$2:C$16,2,FALSE))</f>
        <v>P</v>
      </c>
      <c r="J1150" s="98">
        <v>43516</v>
      </c>
      <c r="K1150" s="135">
        <f t="shared" si="36"/>
        <v>8</v>
      </c>
      <c r="L1150" s="99">
        <f t="shared" ca="1" si="37"/>
        <v>-124</v>
      </c>
      <c r="M1150" s="93">
        <f>IF(E1150="","",VLOOKUP(E1150,[1]PROJECTES!$C$14:$Z$5000,21,FALSE))</f>
        <v>43496</v>
      </c>
      <c r="N1150" s="100">
        <v>0</v>
      </c>
      <c r="O1150" s="72" t="s">
        <v>229</v>
      </c>
      <c r="P1150" s="101">
        <v>35</v>
      </c>
      <c r="Q1150" s="132" t="s">
        <v>51</v>
      </c>
      <c r="R1150" s="102" t="s">
        <v>849</v>
      </c>
      <c r="S1150" s="91"/>
    </row>
    <row r="1151" spans="1:19" s="104" customFormat="1" ht="12.75" customHeight="1" x14ac:dyDescent="0.25">
      <c r="A1151" s="121" t="s">
        <v>21</v>
      </c>
      <c r="B1151" s="92" t="str">
        <f>IF(E1151="","",VLOOKUP(E1151,[1]PROJECTES!$C$14:$G$5000,2,FALSE))</f>
        <v>SITEL</v>
      </c>
      <c r="C1151" s="121" t="s">
        <v>337</v>
      </c>
      <c r="D1151" s="93" t="str">
        <f>IF(E1151="","",VLOOKUP(E1151,[1]PROJECTES!$C$14:$G$5000,5,FALSE))</f>
        <v>TD ESCLAVO COG. BIOGAS v1.0</v>
      </c>
      <c r="E1151" s="117">
        <v>5048</v>
      </c>
      <c r="F1151" s="95"/>
      <c r="G1151" s="96" t="str">
        <f>IF(E1151="","",VLOOKUP(E1151,[1]PROJECTES!$C$14:$G$5000,4,FALSE))</f>
        <v>OB</v>
      </c>
      <c r="H1151" s="118" t="s">
        <v>21</v>
      </c>
      <c r="I1151" s="97" t="str">
        <f>IF(H1151="","",VLOOKUP(H1151,BD!B$2:C$16,2,FALSE))</f>
        <v>P</v>
      </c>
      <c r="J1151" s="98">
        <v>43516</v>
      </c>
      <c r="K1151" s="135">
        <f t="shared" si="36"/>
        <v>8</v>
      </c>
      <c r="L1151" s="99">
        <f t="shared" ca="1" si="37"/>
        <v>-124</v>
      </c>
      <c r="M1151" s="93">
        <f>IF(E1151="","",VLOOKUP(E1151,[1]PROJECTES!$C$14:$Z$5000,21,FALSE))</f>
        <v>43496</v>
      </c>
      <c r="N1151" s="100">
        <v>0</v>
      </c>
      <c r="O1151" s="72" t="s">
        <v>229</v>
      </c>
      <c r="P1151" s="101">
        <v>20</v>
      </c>
      <c r="Q1151" s="132" t="s">
        <v>51</v>
      </c>
      <c r="R1151" s="102" t="s">
        <v>849</v>
      </c>
      <c r="S1151" s="91"/>
    </row>
    <row r="1152" spans="1:19" s="104" customFormat="1" ht="12.75" customHeight="1" x14ac:dyDescent="0.25">
      <c r="A1152" s="121" t="s">
        <v>12</v>
      </c>
      <c r="B1152" s="92" t="str">
        <f>IF(E1152="","",VLOOKUP(E1152,[1]PROJECTES!$C$14:$G$5000,2,FALSE))</f>
        <v>SITEL</v>
      </c>
      <c r="C1152" s="121" t="s">
        <v>181</v>
      </c>
      <c r="D1152" s="93" t="str">
        <f>IF(E1152="","",VLOOKUP(E1152,[1]PROJECTES!$C$14:$G$5000,5,FALSE))</f>
        <v xml:space="preserve"> TEDIS.Net, SystemTerminal v1.45</v>
      </c>
      <c r="E1152" s="117">
        <v>4597</v>
      </c>
      <c r="F1152" s="159"/>
      <c r="G1152" s="96" t="str">
        <f>IF(E1152="","",VLOOKUP(E1152,[1]PROJECTES!$C$14:$G$5000,4,FALSE))</f>
        <v>OB</v>
      </c>
      <c r="H1152" s="118" t="s">
        <v>24</v>
      </c>
      <c r="I1152" s="97" t="str">
        <f>IF(H1152="","",VLOOKUP(H1152,BD!B$2:C$16,2,FALSE))</f>
        <v>E</v>
      </c>
      <c r="J1152" s="149">
        <v>43516</v>
      </c>
      <c r="K1152" s="135">
        <f t="shared" si="36"/>
        <v>8</v>
      </c>
      <c r="L1152" s="99">
        <f t="shared" ca="1" si="37"/>
        <v>-400</v>
      </c>
      <c r="M1152" s="93">
        <f>IF(E1152="","",VLOOKUP(E1152,[1]PROJECTES!$C$14:$Z$5000,21,FALSE))</f>
        <v>43220</v>
      </c>
      <c r="N1152" s="153">
        <v>4</v>
      </c>
      <c r="O1152" s="122" t="s">
        <v>229</v>
      </c>
      <c r="P1152" s="160">
        <v>0</v>
      </c>
      <c r="Q1152" s="132" t="s">
        <v>15</v>
      </c>
      <c r="R1152" s="131" t="s">
        <v>878</v>
      </c>
      <c r="S1152" s="121"/>
    </row>
    <row r="1153" spans="1:19" s="104" customFormat="1" ht="12.75" customHeight="1" x14ac:dyDescent="0.25">
      <c r="A1153" s="121" t="s">
        <v>24</v>
      </c>
      <c r="B1153" s="92" t="str">
        <f>IF(E1153="","",VLOOKUP(E1153,[1]PROJECTES!$C$14:$G$5000,2,FALSE))</f>
        <v>SITEL</v>
      </c>
      <c r="C1153" s="121" t="s">
        <v>181</v>
      </c>
      <c r="D1153" s="93" t="str">
        <f>IF(E1153="","",VLOOKUP(E1153,[1]PROJECTES!$C$14:$G$5000,5,FALSE))</f>
        <v>VACANCES</v>
      </c>
      <c r="E1153" s="117" t="s">
        <v>288</v>
      </c>
      <c r="F1153" s="159"/>
      <c r="G1153" s="96" t="str">
        <f>IF(E1153="","",VLOOKUP(E1153,[1]PROJECTES!$C$14:$G$5000,4,FALSE))</f>
        <v>OB</v>
      </c>
      <c r="H1153" s="118" t="s">
        <v>24</v>
      </c>
      <c r="I1153" s="97" t="str">
        <f>IF(H1153="","",VLOOKUP(H1153,BD!B$2:C$16,2,FALSE))</f>
        <v>E</v>
      </c>
      <c r="J1153" s="149">
        <v>43516</v>
      </c>
      <c r="K1153" s="135">
        <f t="shared" si="36"/>
        <v>8</v>
      </c>
      <c r="L1153" s="99">
        <f t="shared" ca="1" si="37"/>
        <v>210</v>
      </c>
      <c r="M1153" s="93">
        <f>IF(E1153="","",VLOOKUP(E1153,[1]PROJECTES!$C$14:$Z$5000,21,FALSE))</f>
        <v>43830</v>
      </c>
      <c r="N1153" s="153">
        <v>4</v>
      </c>
      <c r="O1153" s="122" t="s">
        <v>229</v>
      </c>
      <c r="P1153" s="160">
        <v>0</v>
      </c>
      <c r="Q1153" s="132" t="s">
        <v>63</v>
      </c>
      <c r="R1153" s="131"/>
      <c r="S1153" s="121"/>
    </row>
    <row r="1154" spans="1:19" s="104" customFormat="1" ht="12.75" customHeight="1" x14ac:dyDescent="0.25">
      <c r="A1154" s="121" t="s">
        <v>12</v>
      </c>
      <c r="B1154" s="92" t="str">
        <f>IF(E1154="","",VLOOKUP(E1154,[1]PROJECTES!$C$14:$G$5000,2,FALSE))</f>
        <v>SITEL</v>
      </c>
      <c r="C1154" s="121" t="s">
        <v>181</v>
      </c>
      <c r="D1154" s="93" t="str">
        <f>IF(E1154="","",VLOOKUP(E1154,[1]PROJECTES!$C$14:$G$5000,5,FALSE))</f>
        <v>SOPORT DEPARTAMENT COMERCIAL</v>
      </c>
      <c r="E1154" s="117" t="s">
        <v>343</v>
      </c>
      <c r="F1154" s="95"/>
      <c r="G1154" s="96" t="str">
        <f>IF(E1154="","",VLOOKUP(E1154,[1]PROJECTES!$C$14:$G$5000,4,FALSE))</f>
        <v>OB</v>
      </c>
      <c r="H1154" s="118" t="s">
        <v>12</v>
      </c>
      <c r="I1154" s="97" t="str">
        <f>IF(H1154="","",VLOOKUP(H1154,BD!B$2:C$16,2,FALSE))</f>
        <v>E</v>
      </c>
      <c r="J1154" s="98">
        <v>43516</v>
      </c>
      <c r="K1154" s="135">
        <f t="shared" si="36"/>
        <v>8</v>
      </c>
      <c r="L1154" s="99">
        <f t="shared" ca="1" si="37"/>
        <v>210</v>
      </c>
      <c r="M1154" s="93">
        <f>IF(E1154="","",VLOOKUP(E1154,[1]PROJECTES!$C$14:$Z$5000,21,FALSE))</f>
        <v>43830</v>
      </c>
      <c r="N1154" s="100">
        <v>8</v>
      </c>
      <c r="O1154" s="72" t="s">
        <v>229</v>
      </c>
      <c r="P1154" s="101">
        <v>0</v>
      </c>
      <c r="Q1154" s="132" t="s">
        <v>11</v>
      </c>
      <c r="R1154" s="131" t="s">
        <v>883</v>
      </c>
      <c r="S1154" s="91"/>
    </row>
    <row r="1155" spans="1:19" s="104" customFormat="1" ht="12.75" customHeight="1" x14ac:dyDescent="0.25">
      <c r="A1155" s="121" t="s">
        <v>17</v>
      </c>
      <c r="B1155" s="92" t="str">
        <f>IF(E1155="","",VLOOKUP(E1155,[1]PROJECTES!$C$14:$G$5000,2,FALSE))</f>
        <v>LERSA</v>
      </c>
      <c r="C1155" s="121" t="s">
        <v>300</v>
      </c>
      <c r="D1155" s="93" t="str">
        <f>IF(E1155="","",VLOOKUP(E1155,[1]PROJECTES!$C$14:$G$5000,5,FALSE))</f>
        <v>Inst. i PEM RTU CT-051 SERRADORA v1.0</v>
      </c>
      <c r="E1155" s="117">
        <v>4996</v>
      </c>
      <c r="F1155" s="95"/>
      <c r="G1155" s="96" t="str">
        <f>IF(E1155="","",VLOOKUP(E1155,[1]PROJECTES!$C$14:$G$5000,4,FALSE))</f>
        <v>TA</v>
      </c>
      <c r="H1155" s="118" t="s">
        <v>17</v>
      </c>
      <c r="I1155" s="97" t="str">
        <f>IF(H1155="","",VLOOKUP(H1155,BD!B$2:C$16,2,FALSE))</f>
        <v>E</v>
      </c>
      <c r="J1155" s="98">
        <v>43469</v>
      </c>
      <c r="K1155" s="135">
        <f t="shared" si="36"/>
        <v>1</v>
      </c>
      <c r="L1155" s="99" t="str">
        <f t="shared" ca="1" si="37"/>
        <v>-</v>
      </c>
      <c r="M1155" s="93">
        <f>IF(E1155="","",VLOOKUP(E1155,[1]PROJECTES!$C$14:$Z$5000,21,FALSE))</f>
        <v>43465</v>
      </c>
      <c r="N1155" s="100">
        <v>0</v>
      </c>
      <c r="O1155" s="72" t="s">
        <v>229</v>
      </c>
      <c r="P1155" s="101">
        <v>10</v>
      </c>
      <c r="Q1155" s="119" t="s">
        <v>19</v>
      </c>
      <c r="R1155" s="125" t="s">
        <v>299</v>
      </c>
      <c r="S1155" s="91"/>
    </row>
    <row r="1156" spans="1:19" s="104" customFormat="1" ht="12.75" customHeight="1" x14ac:dyDescent="0.25">
      <c r="A1156" s="121" t="s">
        <v>47</v>
      </c>
      <c r="B1156" s="92" t="str">
        <f>IF(E1156="","",VLOOKUP(E1156,[1]PROJECTES!$C$14:$G$5000,2,FALSE))</f>
        <v>SITEL</v>
      </c>
      <c r="C1156" s="121" t="s">
        <v>1049</v>
      </c>
      <c r="D1156" s="93" t="str">
        <f>IF(E1156="","",VLOOKUP(E1156,[1]PROJECTES!$C$14:$G$5000,5,FALSE))</f>
        <v>PENDENT D'ASSIGNAR</v>
      </c>
      <c r="E1156" s="117" t="s">
        <v>278</v>
      </c>
      <c r="F1156" s="95"/>
      <c r="G1156" s="96" t="str">
        <f>IF(E1156="","",VLOOKUP(E1156,[1]PROJECTES!$C$14:$G$5000,4,FALSE))</f>
        <v>OB</v>
      </c>
      <c r="H1156" s="118" t="s">
        <v>47</v>
      </c>
      <c r="I1156" s="97" t="str">
        <f>IF(H1156="","",VLOOKUP(H1156,BD!B$2:C$16,2,FALSE))</f>
        <v>E</v>
      </c>
      <c r="J1156" s="98">
        <v>43516</v>
      </c>
      <c r="K1156" s="135">
        <f t="shared" si="36"/>
        <v>8</v>
      </c>
      <c r="L1156" s="99">
        <f t="shared" ca="1" si="37"/>
        <v>210</v>
      </c>
      <c r="M1156" s="93">
        <f>IF(E1156="","",VLOOKUP(E1156,[1]PROJECTES!$C$14:$Z$5000,21,FALSE))</f>
        <v>43830</v>
      </c>
      <c r="N1156" s="100">
        <v>1</v>
      </c>
      <c r="O1156" s="72" t="s">
        <v>229</v>
      </c>
      <c r="P1156" s="101">
        <v>30</v>
      </c>
      <c r="Q1156" s="132" t="s">
        <v>59</v>
      </c>
      <c r="R1156" s="131" t="s">
        <v>1050</v>
      </c>
      <c r="S1156" s="91"/>
    </row>
    <row r="1157" spans="1:19" s="104" customFormat="1" ht="12.75" customHeight="1" x14ac:dyDescent="0.25">
      <c r="A1157" s="121" t="s">
        <v>47</v>
      </c>
      <c r="B1157" s="92" t="str">
        <f>IF(E1157="","",VLOOKUP(E1157,[1]PROJECTES!$C$14:$G$5000,2,FALSE))</f>
        <v>COAUEU</v>
      </c>
      <c r="C1157" s="121"/>
      <c r="D1157" s="93" t="str">
        <f>IF(E1157="","",VLOOKUP(E1157,[1]PROJECTES!$C$14:$G$5000,5,FALSE))</f>
        <v>EUROTRONIC Desenvolupament SW App Movil v1.0</v>
      </c>
      <c r="E1157" s="117">
        <v>5067</v>
      </c>
      <c r="F1157" s="95"/>
      <c r="G1157" s="96" t="str">
        <f>IF(E1157="","",VLOOKUP(E1157,[1]PROJECTES!$C$14:$G$5000,4,FALSE))</f>
        <v>OB</v>
      </c>
      <c r="H1157" s="118" t="s">
        <v>47</v>
      </c>
      <c r="I1157" s="97" t="str">
        <f>IF(H1157="","",VLOOKUP(H1157,BD!B$2:C$16,2,FALSE))</f>
        <v>E</v>
      </c>
      <c r="J1157" s="98">
        <v>43516</v>
      </c>
      <c r="K1157" s="135">
        <f t="shared" si="36"/>
        <v>8</v>
      </c>
      <c r="L1157" s="99">
        <f t="shared" ca="1" si="37"/>
        <v>139</v>
      </c>
      <c r="M1157" s="93">
        <f>IF(E1157="","",VLOOKUP(E1157,[1]PROJECTES!$C$14:$Z$5000,21,FALSE))</f>
        <v>43759</v>
      </c>
      <c r="N1157" s="100">
        <v>5</v>
      </c>
      <c r="O1157" s="72" t="s">
        <v>229</v>
      </c>
      <c r="P1157" s="101">
        <v>0</v>
      </c>
      <c r="Q1157" s="132" t="s">
        <v>40</v>
      </c>
      <c r="R1157" s="131" t="s">
        <v>1184</v>
      </c>
      <c r="S1157" s="91"/>
    </row>
    <row r="1158" spans="1:19" s="104" customFormat="1" ht="12.75" customHeight="1" x14ac:dyDescent="0.25">
      <c r="A1158" s="121" t="s">
        <v>47</v>
      </c>
      <c r="B1158" s="92" t="str">
        <f>IF(E1158="","",VLOOKUP(E1158,[1]PROJECTES!$C$14:$G$5000,2,FALSE))</f>
        <v>EOSPIT</v>
      </c>
      <c r="C1158" s="121" t="s">
        <v>151</v>
      </c>
      <c r="D1158" s="93" t="str">
        <f>IF(E1158="","",VLOOKUP(E1158,[1]PROJECTES!$C$14:$G$5000,5,FALSE))</f>
        <v>UNION CC EOSA-PITARCH - COI IBERDROLA v2.0</v>
      </c>
      <c r="E1158" s="117">
        <v>5190</v>
      </c>
      <c r="F1158" s="95"/>
      <c r="G1158" s="96" t="str">
        <f>IF(E1158="","",VLOOKUP(E1158,[1]PROJECTES!$C$14:$G$5000,4,FALSE))</f>
        <v>TA</v>
      </c>
      <c r="H1158" s="118" t="s">
        <v>47</v>
      </c>
      <c r="I1158" s="97" t="str">
        <f>IF(H1158="","",VLOOKUP(H1158,BD!B$2:C$16,2,FALSE))</f>
        <v>E</v>
      </c>
      <c r="J1158" s="98">
        <v>43516</v>
      </c>
      <c r="K1158" s="135">
        <f t="shared" si="36"/>
        <v>8</v>
      </c>
      <c r="L1158" s="99" t="str">
        <f t="shared" ca="1" si="37"/>
        <v>-</v>
      </c>
      <c r="M1158" s="93">
        <f>IF(E1158="","",VLOOKUP(E1158,[1]PROJECTES!$C$14:$Z$5000,21,FALSE))</f>
        <v>43546</v>
      </c>
      <c r="N1158" s="100">
        <v>1</v>
      </c>
      <c r="O1158" s="72" t="s">
        <v>229</v>
      </c>
      <c r="P1158" s="101">
        <v>30</v>
      </c>
      <c r="Q1158" s="132" t="s">
        <v>40</v>
      </c>
      <c r="R1158" s="131" t="s">
        <v>1193</v>
      </c>
      <c r="S1158" s="91"/>
    </row>
    <row r="1159" spans="1:19" s="104" customFormat="1" ht="12.75" customHeight="1" x14ac:dyDescent="0.25">
      <c r="A1159" s="121" t="s">
        <v>35</v>
      </c>
      <c r="B1159" s="92" t="str">
        <f>IF(E1159="","",VLOOKUP(E1159,[1]PROJECTES!$C$14:$G$5000,2,FALSE))</f>
        <v>SITEL</v>
      </c>
      <c r="C1159" s="121" t="s">
        <v>181</v>
      </c>
      <c r="D1159" s="93" t="str">
        <f>IF(E1159="","",VLOOKUP(E1159,[1]PROJECTES!$C$14:$G$5000,5,FALSE))</f>
        <v>INCAPACITAT LABORAL TRANSITORIA</v>
      </c>
      <c r="E1159" s="117" t="s">
        <v>794</v>
      </c>
      <c r="F1159" s="95"/>
      <c r="G1159" s="96" t="str">
        <f>IF(E1159="","",VLOOKUP(E1159,[1]PROJECTES!$C$14:$G$5000,4,FALSE))</f>
        <v>OB</v>
      </c>
      <c r="H1159" s="118" t="s">
        <v>35</v>
      </c>
      <c r="I1159" s="97" t="str">
        <f>IF(H1159="","",VLOOKUP(H1159,BD!B$2:C$16,2,FALSE))</f>
        <v>E</v>
      </c>
      <c r="J1159" s="98">
        <v>43517</v>
      </c>
      <c r="K1159" s="135">
        <f t="shared" si="36"/>
        <v>8</v>
      </c>
      <c r="L1159" s="99">
        <f t="shared" ca="1" si="37"/>
        <v>210</v>
      </c>
      <c r="M1159" s="93">
        <f>IF(E1159="","",VLOOKUP(E1159,[1]PROJECTES!$C$14:$Z$5000,21,FALSE))</f>
        <v>43830</v>
      </c>
      <c r="N1159" s="100">
        <v>8</v>
      </c>
      <c r="O1159" s="72" t="s">
        <v>229</v>
      </c>
      <c r="P1159" s="101">
        <v>0</v>
      </c>
      <c r="Q1159" s="132" t="s">
        <v>360</v>
      </c>
      <c r="R1159" s="102"/>
      <c r="S1159" s="91"/>
    </row>
    <row r="1160" spans="1:19" s="104" customFormat="1" ht="12.75" customHeight="1" x14ac:dyDescent="0.25">
      <c r="A1160" s="121" t="s">
        <v>44</v>
      </c>
      <c r="B1160" s="92" t="str">
        <f>IF(E1160="","",VLOOKUP(E1160,[1]PROJECTES!$C$14:$G$5000,2,FALSE))</f>
        <v>SITEL</v>
      </c>
      <c r="C1160" s="121" t="s">
        <v>106</v>
      </c>
      <c r="D1160" s="93" t="str">
        <f>IF(E1160="","",VLOOKUP(E1160,[1]PROJECTES!$C$14:$G$5000,5,FALSE))</f>
        <v>DEDICACIO FACTURABLE PER ADMINISTRACIO</v>
      </c>
      <c r="E1160" s="117" t="s">
        <v>925</v>
      </c>
      <c r="F1160" s="95"/>
      <c r="G1160" s="96" t="str">
        <f>IF(E1160="","",VLOOKUP(E1160,[1]PROJECTES!$C$14:$G$5000,4,FALSE))</f>
        <v>OB</v>
      </c>
      <c r="H1160" s="118" t="s">
        <v>44</v>
      </c>
      <c r="I1160" s="97" t="str">
        <f>IF(H1160="","",VLOOKUP(H1160,BD!B$2:C$16,2,FALSE))</f>
        <v>E</v>
      </c>
      <c r="J1160" s="98">
        <v>43517</v>
      </c>
      <c r="K1160" s="135">
        <f t="shared" si="36"/>
        <v>8</v>
      </c>
      <c r="L1160" s="99">
        <f t="shared" ca="1" si="37"/>
        <v>210</v>
      </c>
      <c r="M1160" s="93">
        <f>IF(E1160="","",VLOOKUP(E1160,[1]PROJECTES!$C$14:$Z$5000,21,FALSE))</f>
        <v>43830</v>
      </c>
      <c r="N1160" s="100">
        <v>2</v>
      </c>
      <c r="O1160" s="72" t="s">
        <v>229</v>
      </c>
      <c r="P1160" s="101">
        <v>0</v>
      </c>
      <c r="Q1160" s="132" t="s">
        <v>59</v>
      </c>
      <c r="R1160" s="131" t="s">
        <v>872</v>
      </c>
      <c r="S1160" s="161" t="s">
        <v>1017</v>
      </c>
    </row>
    <row r="1161" spans="1:19" s="104" customFormat="1" ht="12.75" customHeight="1" x14ac:dyDescent="0.25">
      <c r="A1161" s="121" t="s">
        <v>44</v>
      </c>
      <c r="B1161" s="92" t="str">
        <f>IF(E1161="","",VLOOKUP(E1161,[1]PROJECTES!$C$14:$G$5000,2,FALSE))</f>
        <v>SITEL</v>
      </c>
      <c r="C1161" s="121"/>
      <c r="D1161" s="93" t="str">
        <f>IF(E1161="","",VLOOKUP(E1161,[1]PROJECTES!$C$14:$G$5000,5,FALSE))</f>
        <v>PENDENT D'ASSIGNAR</v>
      </c>
      <c r="E1161" s="117" t="s">
        <v>278</v>
      </c>
      <c r="F1161" s="95"/>
      <c r="G1161" s="96" t="str">
        <f>IF(E1161="","",VLOOKUP(E1161,[1]PROJECTES!$C$14:$G$5000,4,FALSE))</f>
        <v>OB</v>
      </c>
      <c r="H1161" s="118" t="s">
        <v>44</v>
      </c>
      <c r="I1161" s="97" t="str">
        <f>IF(H1161="","",VLOOKUP(H1161,BD!B$2:C$16,2,FALSE))</f>
        <v>E</v>
      </c>
      <c r="J1161" s="98">
        <v>43517</v>
      </c>
      <c r="K1161" s="135">
        <f t="shared" ref="K1161:K1224" si="38">IF(J1161="","",WEEKNUM(J1161,2)-0)</f>
        <v>8</v>
      </c>
      <c r="L1161" s="99">
        <f t="shared" ref="L1161:L1224" ca="1" si="39">IF(M1161="","-",IF(G1161="TA","-",+M1161-TODAY()))</f>
        <v>210</v>
      </c>
      <c r="M1161" s="93">
        <f>IF(E1161="","",VLOOKUP(E1161,[1]PROJECTES!$C$14:$Z$5000,21,FALSE))</f>
        <v>43830</v>
      </c>
      <c r="N1161" s="100"/>
      <c r="O1161" s="72" t="s">
        <v>229</v>
      </c>
      <c r="P1161" s="101"/>
      <c r="Q1161" s="132"/>
      <c r="R1161" s="131"/>
      <c r="S1161" s="91"/>
    </row>
    <row r="1162" spans="1:19" s="104" customFormat="1" ht="12.75" customHeight="1" x14ac:dyDescent="0.25">
      <c r="A1162" s="121" t="s">
        <v>44</v>
      </c>
      <c r="B1162" s="92" t="str">
        <f>IF(E1162="","",VLOOKUP(E1162,[1]PROJECTES!$C$14:$G$5000,2,FALSE))</f>
        <v>SITEL</v>
      </c>
      <c r="C1162" s="121"/>
      <c r="D1162" s="93" t="str">
        <f>IF(E1162="","",VLOOKUP(E1162,[1]PROJECTES!$C$14:$G$5000,5,FALSE))</f>
        <v>PENDENT D'ASSIGNAR</v>
      </c>
      <c r="E1162" s="117" t="s">
        <v>278</v>
      </c>
      <c r="F1162" s="95"/>
      <c r="G1162" s="96" t="str">
        <f>IF(E1162="","",VLOOKUP(E1162,[1]PROJECTES!$C$14:$G$5000,4,FALSE))</f>
        <v>OB</v>
      </c>
      <c r="H1162" s="118" t="s">
        <v>44</v>
      </c>
      <c r="I1162" s="97" t="str">
        <f>IF(H1162="","",VLOOKUP(H1162,BD!B$2:C$16,2,FALSE))</f>
        <v>E</v>
      </c>
      <c r="J1162" s="98">
        <v>43517</v>
      </c>
      <c r="K1162" s="135">
        <f t="shared" si="38"/>
        <v>8</v>
      </c>
      <c r="L1162" s="99">
        <f t="shared" ca="1" si="39"/>
        <v>210</v>
      </c>
      <c r="M1162" s="93">
        <f>IF(E1162="","",VLOOKUP(E1162,[1]PROJECTES!$C$14:$Z$5000,21,FALSE))</f>
        <v>43830</v>
      </c>
      <c r="N1162" s="100"/>
      <c r="O1162" s="72" t="s">
        <v>229</v>
      </c>
      <c r="P1162" s="101"/>
      <c r="Q1162" s="132"/>
      <c r="R1162" s="131"/>
      <c r="S1162" s="91"/>
    </row>
    <row r="1163" spans="1:19" s="104" customFormat="1" ht="12.75" customHeight="1" x14ac:dyDescent="0.25">
      <c r="A1163" s="121" t="s">
        <v>44</v>
      </c>
      <c r="B1163" s="92" t="str">
        <f>IF(E1163="","",VLOOKUP(E1163,[1]PROJECTES!$C$14:$G$5000,2,FALSE))</f>
        <v>SITEL</v>
      </c>
      <c r="C1163" s="121"/>
      <c r="D1163" s="93" t="str">
        <f>IF(E1163="","",VLOOKUP(E1163,[1]PROJECTES!$C$14:$G$5000,5,FALSE))</f>
        <v>PENDENT D'ASSIGNAR</v>
      </c>
      <c r="E1163" s="117" t="s">
        <v>278</v>
      </c>
      <c r="F1163" s="95"/>
      <c r="G1163" s="96" t="str">
        <f>IF(E1163="","",VLOOKUP(E1163,[1]PROJECTES!$C$14:$G$5000,4,FALSE))</f>
        <v>OB</v>
      </c>
      <c r="H1163" s="118" t="s">
        <v>44</v>
      </c>
      <c r="I1163" s="97" t="str">
        <f>IF(H1163="","",VLOOKUP(H1163,BD!B$2:C$16,2,FALSE))</f>
        <v>E</v>
      </c>
      <c r="J1163" s="98">
        <v>43517</v>
      </c>
      <c r="K1163" s="135">
        <f t="shared" si="38"/>
        <v>8</v>
      </c>
      <c r="L1163" s="99">
        <f t="shared" ca="1" si="39"/>
        <v>210</v>
      </c>
      <c r="M1163" s="93">
        <f>IF(E1163="","",VLOOKUP(E1163,[1]PROJECTES!$C$14:$Z$5000,21,FALSE))</f>
        <v>43830</v>
      </c>
      <c r="N1163" s="100"/>
      <c r="O1163" s="72" t="s">
        <v>229</v>
      </c>
      <c r="P1163" s="101"/>
      <c r="Q1163" s="132"/>
      <c r="R1163" s="131"/>
      <c r="S1163" s="91"/>
    </row>
    <row r="1164" spans="1:19" s="104" customFormat="1" ht="12.75" customHeight="1" x14ac:dyDescent="0.25">
      <c r="A1164" s="121" t="s">
        <v>44</v>
      </c>
      <c r="B1164" s="92" t="str">
        <f>IF(E1164="","",VLOOKUP(E1164,[1]PROJECTES!$C$14:$G$5000,2,FALSE))</f>
        <v>SITEL</v>
      </c>
      <c r="C1164" s="121"/>
      <c r="D1164" s="93" t="str">
        <f>IF(E1164="","",VLOOKUP(E1164,[1]PROJECTES!$C$14:$G$5000,5,FALSE))</f>
        <v>PENDENT D'ASSIGNAR</v>
      </c>
      <c r="E1164" s="117" t="s">
        <v>278</v>
      </c>
      <c r="F1164" s="95"/>
      <c r="G1164" s="96" t="str">
        <f>IF(E1164="","",VLOOKUP(E1164,[1]PROJECTES!$C$14:$G$5000,4,FALSE))</f>
        <v>OB</v>
      </c>
      <c r="H1164" s="118" t="s">
        <v>44</v>
      </c>
      <c r="I1164" s="97" t="str">
        <f>IF(H1164="","",VLOOKUP(H1164,BD!B$2:C$16,2,FALSE))</f>
        <v>E</v>
      </c>
      <c r="J1164" s="98">
        <v>43517</v>
      </c>
      <c r="K1164" s="135">
        <f t="shared" si="38"/>
        <v>8</v>
      </c>
      <c r="L1164" s="99">
        <f t="shared" ca="1" si="39"/>
        <v>210</v>
      </c>
      <c r="M1164" s="93">
        <f>IF(E1164="","",VLOOKUP(E1164,[1]PROJECTES!$C$14:$Z$5000,21,FALSE))</f>
        <v>43830</v>
      </c>
      <c r="N1164" s="100"/>
      <c r="O1164" s="72" t="s">
        <v>229</v>
      </c>
      <c r="P1164" s="101"/>
      <c r="Q1164" s="132"/>
      <c r="R1164" s="131"/>
      <c r="S1164" s="91"/>
    </row>
    <row r="1165" spans="1:19" s="104" customFormat="1" ht="12.75" customHeight="1" x14ac:dyDescent="0.25">
      <c r="A1165" s="121" t="s">
        <v>21</v>
      </c>
      <c r="B1165" s="92" t="str">
        <f>IF(E1165="","",VLOOKUP(E1165,[1]PROJECTES!$C$14:$G$5000,2,FALSE))</f>
        <v>MUNSAF</v>
      </c>
      <c r="C1165" s="121" t="s">
        <v>337</v>
      </c>
      <c r="D1165" s="93" t="str">
        <f>IF(E1165="","",VLOOKUP(E1165,[1]PROJECTES!$C$14:$G$5000,5,FALSE))</f>
        <v>SISTEMA TD S.E. PINA - COG. BIOGAS</v>
      </c>
      <c r="E1165" s="117">
        <v>5045</v>
      </c>
      <c r="F1165" s="95"/>
      <c r="G1165" s="96" t="str">
        <f>IF(E1165="","",VLOOKUP(E1165,[1]PROJECTES!$C$14:$G$5000,4,FALSE))</f>
        <v>OB</v>
      </c>
      <c r="H1165" s="118" t="s">
        <v>21</v>
      </c>
      <c r="I1165" s="97" t="str">
        <f>IF(H1165="","",VLOOKUP(H1165,BD!B$2:C$16,2,FALSE))</f>
        <v>P</v>
      </c>
      <c r="J1165" s="98">
        <v>43517</v>
      </c>
      <c r="K1165" s="135">
        <f t="shared" si="38"/>
        <v>8</v>
      </c>
      <c r="L1165" s="99">
        <f t="shared" ca="1" si="39"/>
        <v>-124</v>
      </c>
      <c r="M1165" s="93">
        <f>IF(E1165="","",VLOOKUP(E1165,[1]PROJECTES!$C$14:$Z$5000,21,FALSE))</f>
        <v>43496</v>
      </c>
      <c r="N1165" s="100">
        <v>0</v>
      </c>
      <c r="O1165" s="72" t="s">
        <v>229</v>
      </c>
      <c r="P1165" s="101">
        <v>35</v>
      </c>
      <c r="Q1165" s="132" t="s">
        <v>65</v>
      </c>
      <c r="R1165" s="131" t="s">
        <v>451</v>
      </c>
      <c r="S1165" s="91"/>
    </row>
    <row r="1166" spans="1:19" s="104" customFormat="1" ht="12.75" customHeight="1" x14ac:dyDescent="0.25">
      <c r="A1166" s="121" t="s">
        <v>21</v>
      </c>
      <c r="B1166" s="92" t="str">
        <f>IF(E1166="","",VLOOKUP(E1166,[1]PROJECTES!$C$14:$G$5000,2,FALSE))</f>
        <v>SITEL</v>
      </c>
      <c r="C1166" s="121" t="s">
        <v>337</v>
      </c>
      <c r="D1166" s="93" t="str">
        <f>IF(E1166="","",VLOOKUP(E1166,[1]PROJECTES!$C$14:$G$5000,5,FALSE))</f>
        <v>TD MASTER S.E. PINA v1.0</v>
      </c>
      <c r="E1166" s="117">
        <v>5047</v>
      </c>
      <c r="F1166" s="95"/>
      <c r="G1166" s="96" t="str">
        <f>IF(E1166="","",VLOOKUP(E1166,[1]PROJECTES!$C$14:$G$5000,4,FALSE))</f>
        <v>OB</v>
      </c>
      <c r="H1166" s="118" t="s">
        <v>21</v>
      </c>
      <c r="I1166" s="97" t="str">
        <f>IF(H1166="","",VLOOKUP(H1166,BD!B$2:C$16,2,FALSE))</f>
        <v>P</v>
      </c>
      <c r="J1166" s="98">
        <v>43517</v>
      </c>
      <c r="K1166" s="135">
        <f t="shared" si="38"/>
        <v>8</v>
      </c>
      <c r="L1166" s="99">
        <f t="shared" ca="1" si="39"/>
        <v>-124</v>
      </c>
      <c r="M1166" s="93">
        <f>IF(E1166="","",VLOOKUP(E1166,[1]PROJECTES!$C$14:$Z$5000,21,FALSE))</f>
        <v>43496</v>
      </c>
      <c r="N1166" s="100">
        <v>0</v>
      </c>
      <c r="O1166" s="72" t="s">
        <v>229</v>
      </c>
      <c r="P1166" s="101">
        <v>35</v>
      </c>
      <c r="Q1166" s="132" t="s">
        <v>65</v>
      </c>
      <c r="R1166" s="131" t="s">
        <v>451</v>
      </c>
      <c r="S1166" s="91"/>
    </row>
    <row r="1167" spans="1:19" s="104" customFormat="1" ht="12.75" customHeight="1" x14ac:dyDescent="0.25">
      <c r="A1167" s="121" t="s">
        <v>21</v>
      </c>
      <c r="B1167" s="92" t="str">
        <f>IF(E1167="","",VLOOKUP(E1167,[1]PROJECTES!$C$14:$G$5000,2,FALSE))</f>
        <v>SITEL</v>
      </c>
      <c r="C1167" s="121" t="s">
        <v>337</v>
      </c>
      <c r="D1167" s="93" t="str">
        <f>IF(E1167="","",VLOOKUP(E1167,[1]PROJECTES!$C$14:$G$5000,5,FALSE))</f>
        <v>TD ESCLAVO COG. BIOGAS v1.0</v>
      </c>
      <c r="E1167" s="117">
        <v>5048</v>
      </c>
      <c r="F1167" s="95"/>
      <c r="G1167" s="96" t="str">
        <f>IF(E1167="","",VLOOKUP(E1167,[1]PROJECTES!$C$14:$G$5000,4,FALSE))</f>
        <v>OB</v>
      </c>
      <c r="H1167" s="118" t="s">
        <v>21</v>
      </c>
      <c r="I1167" s="97" t="str">
        <f>IF(H1167="","",VLOOKUP(H1167,BD!B$2:C$16,2,FALSE))</f>
        <v>P</v>
      </c>
      <c r="J1167" s="98">
        <v>43517</v>
      </c>
      <c r="K1167" s="135">
        <f t="shared" si="38"/>
        <v>8</v>
      </c>
      <c r="L1167" s="99">
        <f t="shared" ca="1" si="39"/>
        <v>-124</v>
      </c>
      <c r="M1167" s="93">
        <f>IF(E1167="","",VLOOKUP(E1167,[1]PROJECTES!$C$14:$Z$5000,21,FALSE))</f>
        <v>43496</v>
      </c>
      <c r="N1167" s="100">
        <v>0</v>
      </c>
      <c r="O1167" s="72" t="s">
        <v>229</v>
      </c>
      <c r="P1167" s="101">
        <v>35</v>
      </c>
      <c r="Q1167" s="132" t="s">
        <v>65</v>
      </c>
      <c r="R1167" s="131" t="s">
        <v>451</v>
      </c>
      <c r="S1167" s="91"/>
    </row>
    <row r="1168" spans="1:19" s="104" customFormat="1" ht="12.75" customHeight="1" x14ac:dyDescent="0.25">
      <c r="A1168" s="121" t="s">
        <v>21</v>
      </c>
      <c r="B1168" s="92" t="str">
        <f>IF(E1168="","",VLOOKUP(E1168,[1]PROJECTES!$C$14:$G$5000,2,FALSE))</f>
        <v>MUNSAF</v>
      </c>
      <c r="C1168" s="121" t="s">
        <v>337</v>
      </c>
      <c r="D1168" s="93" t="str">
        <f>IF(E1168="","",VLOOKUP(E1168,[1]PROJECTES!$C$14:$G$5000,5,FALSE))</f>
        <v>SISTEMA TD S.E. PINA - COG. BIOGAS</v>
      </c>
      <c r="E1168" s="117">
        <v>5045</v>
      </c>
      <c r="F1168" s="95"/>
      <c r="G1168" s="96" t="str">
        <f>IF(E1168="","",VLOOKUP(E1168,[1]PROJECTES!$C$14:$G$5000,4,FALSE))</f>
        <v>OB</v>
      </c>
      <c r="H1168" s="118" t="s">
        <v>21</v>
      </c>
      <c r="I1168" s="97" t="str">
        <f>IF(H1168="","",VLOOKUP(H1168,BD!B$2:C$16,2,FALSE))</f>
        <v>P</v>
      </c>
      <c r="J1168" s="98">
        <v>43517</v>
      </c>
      <c r="K1168" s="135">
        <f t="shared" si="38"/>
        <v>8</v>
      </c>
      <c r="L1168" s="99">
        <f t="shared" ca="1" si="39"/>
        <v>-124</v>
      </c>
      <c r="M1168" s="93">
        <f>IF(E1168="","",VLOOKUP(E1168,[1]PROJECTES!$C$14:$Z$5000,21,FALSE))</f>
        <v>43496</v>
      </c>
      <c r="N1168" s="100">
        <v>1</v>
      </c>
      <c r="O1168" s="72" t="s">
        <v>229</v>
      </c>
      <c r="P1168" s="101">
        <v>5</v>
      </c>
      <c r="Q1168" s="132" t="s">
        <v>51</v>
      </c>
      <c r="R1168" s="131" t="s">
        <v>850</v>
      </c>
      <c r="S1168" s="91"/>
    </row>
    <row r="1169" spans="1:19" s="104" customFormat="1" ht="12.75" customHeight="1" x14ac:dyDescent="0.25">
      <c r="A1169" s="121" t="s">
        <v>21</v>
      </c>
      <c r="B1169" s="92" t="str">
        <f>IF(E1169="","",VLOOKUP(E1169,[1]PROJECTES!$C$14:$G$5000,2,FALSE))</f>
        <v>SITEL</v>
      </c>
      <c r="C1169" s="121" t="s">
        <v>337</v>
      </c>
      <c r="D1169" s="93" t="str">
        <f>IF(E1169="","",VLOOKUP(E1169,[1]PROJECTES!$C$14:$G$5000,5,FALSE))</f>
        <v>TD MASTER S.E. PINA v1.0</v>
      </c>
      <c r="E1169" s="117">
        <v>5047</v>
      </c>
      <c r="F1169" s="95"/>
      <c r="G1169" s="96" t="str">
        <f>IF(E1169="","",VLOOKUP(E1169,[1]PROJECTES!$C$14:$G$5000,4,FALSE))</f>
        <v>OB</v>
      </c>
      <c r="H1169" s="118" t="s">
        <v>21</v>
      </c>
      <c r="I1169" s="97" t="str">
        <f>IF(H1169="","",VLOOKUP(H1169,BD!B$2:C$16,2,FALSE))</f>
        <v>P</v>
      </c>
      <c r="J1169" s="98">
        <v>43517</v>
      </c>
      <c r="K1169" s="135">
        <f t="shared" si="38"/>
        <v>8</v>
      </c>
      <c r="L1169" s="99">
        <f t="shared" ca="1" si="39"/>
        <v>-124</v>
      </c>
      <c r="M1169" s="93">
        <f>IF(E1169="","",VLOOKUP(E1169,[1]PROJECTES!$C$14:$Z$5000,21,FALSE))</f>
        <v>43496</v>
      </c>
      <c r="N1169" s="100">
        <v>1</v>
      </c>
      <c r="O1169" s="72" t="s">
        <v>229</v>
      </c>
      <c r="P1169" s="101">
        <v>5</v>
      </c>
      <c r="Q1169" s="132" t="s">
        <v>51</v>
      </c>
      <c r="R1169" s="102" t="s">
        <v>850</v>
      </c>
      <c r="S1169" s="91"/>
    </row>
    <row r="1170" spans="1:19" s="104" customFormat="1" ht="12.75" customHeight="1" x14ac:dyDescent="0.25">
      <c r="A1170" s="121" t="s">
        <v>21</v>
      </c>
      <c r="B1170" s="92" t="str">
        <f>IF(E1170="","",VLOOKUP(E1170,[1]PROJECTES!$C$14:$G$5000,2,FALSE))</f>
        <v>SITEL</v>
      </c>
      <c r="C1170" s="121" t="s">
        <v>337</v>
      </c>
      <c r="D1170" s="93" t="str">
        <f>IF(E1170="","",VLOOKUP(E1170,[1]PROJECTES!$C$14:$G$5000,5,FALSE))</f>
        <v>TD ESCLAVO COG. BIOGAS v1.0</v>
      </c>
      <c r="E1170" s="117">
        <v>5048</v>
      </c>
      <c r="F1170" s="95"/>
      <c r="G1170" s="96" t="str">
        <f>IF(E1170="","",VLOOKUP(E1170,[1]PROJECTES!$C$14:$G$5000,4,FALSE))</f>
        <v>OB</v>
      </c>
      <c r="H1170" s="118" t="s">
        <v>21</v>
      </c>
      <c r="I1170" s="97" t="str">
        <f>IF(H1170="","",VLOOKUP(H1170,BD!B$2:C$16,2,FALSE))</f>
        <v>P</v>
      </c>
      <c r="J1170" s="98">
        <v>43517</v>
      </c>
      <c r="K1170" s="135">
        <f t="shared" si="38"/>
        <v>8</v>
      </c>
      <c r="L1170" s="99">
        <f t="shared" ca="1" si="39"/>
        <v>-124</v>
      </c>
      <c r="M1170" s="93">
        <f>IF(E1170="","",VLOOKUP(E1170,[1]PROJECTES!$C$14:$Z$5000,21,FALSE))</f>
        <v>43496</v>
      </c>
      <c r="N1170" s="100">
        <v>1</v>
      </c>
      <c r="O1170" s="72" t="s">
        <v>229</v>
      </c>
      <c r="P1170" s="101">
        <v>5</v>
      </c>
      <c r="Q1170" s="132" t="s">
        <v>51</v>
      </c>
      <c r="R1170" s="102" t="s">
        <v>850</v>
      </c>
      <c r="S1170" s="91"/>
    </row>
    <row r="1171" spans="1:19" s="104" customFormat="1" ht="12.75" customHeight="1" x14ac:dyDescent="0.25">
      <c r="A1171" s="121" t="s">
        <v>21</v>
      </c>
      <c r="B1171" s="92" t="str">
        <f>IF(E1171="","",VLOOKUP(E1171,[1]PROJECTES!$C$14:$G$5000,2,FALSE))</f>
        <v>SITEL</v>
      </c>
      <c r="C1171" s="121" t="s">
        <v>181</v>
      </c>
      <c r="D1171" s="93" t="str">
        <f>IF(E1171="","",VLOOKUP(E1171,[1]PROJECTES!$C$14:$G$5000,5,FALSE))</f>
        <v>FORMACIO</v>
      </c>
      <c r="E1171" s="117" t="s">
        <v>851</v>
      </c>
      <c r="F1171" s="95"/>
      <c r="G1171" s="96" t="str">
        <f>IF(E1171="","",VLOOKUP(E1171,[1]PROJECTES!$C$14:$G$5000,4,FALSE))</f>
        <v>OB</v>
      </c>
      <c r="H1171" s="118" t="s">
        <v>21</v>
      </c>
      <c r="I1171" s="97" t="str">
        <f>IF(H1171="","",VLOOKUP(H1171,BD!B$2:C$16,2,FALSE))</f>
        <v>P</v>
      </c>
      <c r="J1171" s="98">
        <v>43517</v>
      </c>
      <c r="K1171" s="135">
        <f t="shared" si="38"/>
        <v>8</v>
      </c>
      <c r="L1171" s="99">
        <f t="shared" ca="1" si="39"/>
        <v>210</v>
      </c>
      <c r="M1171" s="93">
        <f>IF(E1171="","",VLOOKUP(E1171,[1]PROJECTES!$C$14:$Z$5000,21,FALSE))</f>
        <v>43830</v>
      </c>
      <c r="N1171" s="100">
        <v>0</v>
      </c>
      <c r="O1171" s="72" t="s">
        <v>229</v>
      </c>
      <c r="P1171" s="101">
        <v>45</v>
      </c>
      <c r="Q1171" s="132" t="s">
        <v>28</v>
      </c>
      <c r="R1171" s="102" t="s">
        <v>852</v>
      </c>
      <c r="S1171" s="91"/>
    </row>
    <row r="1172" spans="1:19" s="104" customFormat="1" ht="12.75" customHeight="1" x14ac:dyDescent="0.25">
      <c r="A1172" s="121" t="s">
        <v>21</v>
      </c>
      <c r="B1172" s="92" t="str">
        <f>IF(E1172="","",VLOOKUP(E1172,[1]PROJECTES!$C$14:$G$5000,2,FALSE))</f>
        <v>INPPOZ</v>
      </c>
      <c r="C1172" s="121" t="s">
        <v>149</v>
      </c>
      <c r="D1172" s="93" t="str">
        <f>IF(E1172="","",VLOOKUP(E1172,[1]PROJECTES!$C$14:$G$5000,5,FALSE))</f>
        <v>RTU C.T. PINTOR GOYA v1.0</v>
      </c>
      <c r="E1172" s="117">
        <v>5019</v>
      </c>
      <c r="F1172" s="95"/>
      <c r="G1172" s="96" t="str">
        <f>IF(E1172="","",VLOOKUP(E1172,[1]PROJECTES!$C$14:$G$5000,4,FALSE))</f>
        <v>TA</v>
      </c>
      <c r="H1172" s="118" t="s">
        <v>21</v>
      </c>
      <c r="I1172" s="97" t="str">
        <f>IF(H1172="","",VLOOKUP(H1172,BD!B$2:C$16,2,FALSE))</f>
        <v>P</v>
      </c>
      <c r="J1172" s="98">
        <v>43517</v>
      </c>
      <c r="K1172" s="135">
        <f t="shared" si="38"/>
        <v>8</v>
      </c>
      <c r="L1172" s="99" t="str">
        <f t="shared" ca="1" si="39"/>
        <v>-</v>
      </c>
      <c r="M1172" s="93">
        <f>IF(E1172="","",VLOOKUP(E1172,[1]PROJECTES!$C$14:$Z$5000,21,FALSE))</f>
        <v>43524</v>
      </c>
      <c r="N1172" s="100">
        <v>2</v>
      </c>
      <c r="O1172" s="72" t="s">
        <v>229</v>
      </c>
      <c r="P1172" s="101">
        <v>15</v>
      </c>
      <c r="Q1172" s="132" t="s">
        <v>51</v>
      </c>
      <c r="R1172" s="131" t="s">
        <v>365</v>
      </c>
      <c r="S1172" s="91"/>
    </row>
    <row r="1173" spans="1:19" s="104" customFormat="1" ht="12.75" customHeight="1" x14ac:dyDescent="0.25">
      <c r="A1173" s="121" t="s">
        <v>24</v>
      </c>
      <c r="B1173" s="92" t="str">
        <f>IF(E1173="","",VLOOKUP(E1173,[1]PROJECTES!$C$14:$G$5000,2,FALSE))</f>
        <v>GASELE</v>
      </c>
      <c r="C1173" s="121" t="s">
        <v>112</v>
      </c>
      <c r="D1173" s="93" t="str">
        <f>IF(E1173="","",VLOOKUP(E1173,[1]PROJECTES!$C$14:$G$5000,5,FALSE))</f>
        <v>MANTENIMENT SCADA TEDIS.Net GASELEC 01/05/2.018 - 30/04/2.019</v>
      </c>
      <c r="E1173" s="117">
        <v>4715</v>
      </c>
      <c r="F1173" s="159"/>
      <c r="G1173" s="96" t="str">
        <f>IF(E1173="","",VLOOKUP(E1173,[1]PROJECTES!$C$14:$G$5000,4,FALSE))</f>
        <v>TA</v>
      </c>
      <c r="H1173" s="118" t="s">
        <v>24</v>
      </c>
      <c r="I1173" s="97" t="str">
        <f>IF(H1173="","",VLOOKUP(H1173,BD!B$2:C$16,2,FALSE))</f>
        <v>E</v>
      </c>
      <c r="J1173" s="149">
        <v>43517</v>
      </c>
      <c r="K1173" s="135">
        <f t="shared" si="38"/>
        <v>8</v>
      </c>
      <c r="L1173" s="99" t="str">
        <f t="shared" ca="1" si="39"/>
        <v>-</v>
      </c>
      <c r="M1173" s="93">
        <f>IF(E1173="","",VLOOKUP(E1173,[1]PROJECTES!$C$14:$Z$5000,21,FALSE))</f>
        <v>43585</v>
      </c>
      <c r="N1173" s="153">
        <v>0</v>
      </c>
      <c r="O1173" s="122" t="s">
        <v>229</v>
      </c>
      <c r="P1173" s="160">
        <v>20</v>
      </c>
      <c r="Q1173" s="132" t="s">
        <v>59</v>
      </c>
      <c r="R1173" s="131" t="s">
        <v>879</v>
      </c>
      <c r="S1173" s="121"/>
    </row>
    <row r="1174" spans="1:19" s="104" customFormat="1" ht="12.75" customHeight="1" x14ac:dyDescent="0.25">
      <c r="A1174" s="121" t="s">
        <v>24</v>
      </c>
      <c r="B1174" s="92" t="str">
        <f>IF(E1174="","",VLOOKUP(E1174,[1]PROJECTES!$C$14:$G$5000,2,FALSE))</f>
        <v>SITEL</v>
      </c>
      <c r="C1174" s="121" t="s">
        <v>181</v>
      </c>
      <c r="D1174" s="93" t="str">
        <f>IF(E1174="","",VLOOKUP(E1174,[1]PROJECTES!$C$14:$G$5000,5,FALSE))</f>
        <v>VISITA METGE</v>
      </c>
      <c r="E1174" s="117" t="s">
        <v>880</v>
      </c>
      <c r="F1174" s="159"/>
      <c r="G1174" s="96" t="str">
        <f>IF(E1174="","",VLOOKUP(E1174,[1]PROJECTES!$C$14:$G$5000,4,FALSE))</f>
        <v>OB</v>
      </c>
      <c r="H1174" s="118" t="s">
        <v>24</v>
      </c>
      <c r="I1174" s="97" t="str">
        <f>IF(H1174="","",VLOOKUP(H1174,BD!B$2:C$16,2,FALSE))</f>
        <v>E</v>
      </c>
      <c r="J1174" s="149">
        <v>43517</v>
      </c>
      <c r="K1174" s="135">
        <f t="shared" si="38"/>
        <v>8</v>
      </c>
      <c r="L1174" s="99">
        <f t="shared" ca="1" si="39"/>
        <v>210</v>
      </c>
      <c r="M1174" s="93">
        <f>IF(E1174="","",VLOOKUP(E1174,[1]PROJECTES!$C$14:$Z$5000,21,FALSE))</f>
        <v>43830</v>
      </c>
      <c r="N1174" s="153">
        <v>1</v>
      </c>
      <c r="O1174" s="122" t="s">
        <v>229</v>
      </c>
      <c r="P1174" s="160">
        <v>0</v>
      </c>
      <c r="Q1174" s="132"/>
      <c r="R1174" s="131"/>
      <c r="S1174" s="121"/>
    </row>
    <row r="1175" spans="1:19" s="104" customFormat="1" ht="12.75" customHeight="1" x14ac:dyDescent="0.25">
      <c r="A1175" s="121" t="s">
        <v>12</v>
      </c>
      <c r="B1175" s="92" t="str">
        <f>IF(E1175="","",VLOOKUP(E1175,[1]PROJECTES!$C$14:$G$5000,2,FALSE))</f>
        <v>SITEL</v>
      </c>
      <c r="C1175" s="121" t="s">
        <v>181</v>
      </c>
      <c r="D1175" s="93" t="str">
        <f>IF(E1175="","",VLOOKUP(E1175,[1]PROJECTES!$C$14:$G$5000,5,FALSE))</f>
        <v xml:space="preserve"> TEDIS.Net, SystemTerminal v1.45</v>
      </c>
      <c r="E1175" s="117">
        <v>4597</v>
      </c>
      <c r="F1175" s="159"/>
      <c r="G1175" s="96" t="str">
        <f>IF(E1175="","",VLOOKUP(E1175,[1]PROJECTES!$C$14:$G$5000,4,FALSE))</f>
        <v>OB</v>
      </c>
      <c r="H1175" s="118" t="s">
        <v>24</v>
      </c>
      <c r="I1175" s="97" t="str">
        <f>IF(H1175="","",VLOOKUP(H1175,BD!B$2:C$16,2,FALSE))</f>
        <v>E</v>
      </c>
      <c r="J1175" s="149">
        <v>43517</v>
      </c>
      <c r="K1175" s="135">
        <f t="shared" si="38"/>
        <v>8</v>
      </c>
      <c r="L1175" s="99">
        <f t="shared" ca="1" si="39"/>
        <v>-400</v>
      </c>
      <c r="M1175" s="93">
        <f>IF(E1175="","",VLOOKUP(E1175,[1]PROJECTES!$C$14:$Z$5000,21,FALSE))</f>
        <v>43220</v>
      </c>
      <c r="N1175" s="153">
        <v>2</v>
      </c>
      <c r="O1175" s="122" t="s">
        <v>229</v>
      </c>
      <c r="P1175" s="160">
        <v>40</v>
      </c>
      <c r="Q1175" s="132" t="s">
        <v>15</v>
      </c>
      <c r="R1175" s="131" t="s">
        <v>878</v>
      </c>
      <c r="S1175" s="121"/>
    </row>
    <row r="1176" spans="1:19" s="104" customFormat="1" ht="12.75" customHeight="1" x14ac:dyDescent="0.25">
      <c r="A1176" s="121" t="s">
        <v>24</v>
      </c>
      <c r="B1176" s="92" t="str">
        <f>IF(E1176="","",VLOOKUP(E1176,[1]PROJECTES!$C$14:$G$5000,2,FALSE))</f>
        <v>SITEL</v>
      </c>
      <c r="C1176" s="121" t="s">
        <v>181</v>
      </c>
      <c r="D1176" s="93" t="str">
        <f>IF(E1176="","",VLOOKUP(E1176,[1]PROJECTES!$C$14:$G$5000,5,FALSE))</f>
        <v>VACANCES</v>
      </c>
      <c r="E1176" s="117" t="s">
        <v>288</v>
      </c>
      <c r="F1176" s="159"/>
      <c r="G1176" s="96" t="str">
        <f>IF(E1176="","",VLOOKUP(E1176,[1]PROJECTES!$C$14:$G$5000,4,FALSE))</f>
        <v>OB</v>
      </c>
      <c r="H1176" s="118" t="s">
        <v>24</v>
      </c>
      <c r="I1176" s="97" t="str">
        <f>IF(H1176="","",VLOOKUP(H1176,BD!B$2:C$16,2,FALSE))</f>
        <v>E</v>
      </c>
      <c r="J1176" s="149">
        <v>43517</v>
      </c>
      <c r="K1176" s="135">
        <f t="shared" si="38"/>
        <v>8</v>
      </c>
      <c r="L1176" s="99">
        <f t="shared" ca="1" si="39"/>
        <v>210</v>
      </c>
      <c r="M1176" s="93">
        <f>IF(E1176="","",VLOOKUP(E1176,[1]PROJECTES!$C$14:$Z$5000,21,FALSE))</f>
        <v>43830</v>
      </c>
      <c r="N1176" s="153">
        <v>4</v>
      </c>
      <c r="O1176" s="122" t="s">
        <v>229</v>
      </c>
      <c r="P1176" s="160">
        <v>0</v>
      </c>
      <c r="Q1176" s="132" t="s">
        <v>63</v>
      </c>
      <c r="R1176" s="131"/>
      <c r="S1176" s="121"/>
    </row>
    <row r="1177" spans="1:19" s="104" customFormat="1" ht="12.75" customHeight="1" x14ac:dyDescent="0.25">
      <c r="A1177" s="121" t="s">
        <v>21</v>
      </c>
      <c r="B1177" s="92" t="str">
        <f>IF(E1177="","",VLOOKUP(E1177,[1]PROJECTES!$C$14:$G$5000,2,FALSE))</f>
        <v>INDTOR</v>
      </c>
      <c r="C1177" s="121" t="s">
        <v>149</v>
      </c>
      <c r="D1177" s="93" t="str">
        <f>IF(E1177="","",VLOOKUP(E1177,[1]PROJECTES!$C$14:$G$5000,5,FALSE))</f>
        <v>RTU C.T. CALVARIO v1.0</v>
      </c>
      <c r="E1177" s="117">
        <v>5104</v>
      </c>
      <c r="F1177" s="95"/>
      <c r="G1177" s="96" t="str">
        <f>IF(E1177="","",VLOOKUP(E1177,[1]PROJECTES!$C$14:$G$5000,4,FALSE))</f>
        <v>TA</v>
      </c>
      <c r="H1177" s="118" t="s">
        <v>595</v>
      </c>
      <c r="I1177" s="97" t="str">
        <f>IF(H1177="","",VLOOKUP(H1177,BD!B$2:C$16,2,FALSE))</f>
        <v>E</v>
      </c>
      <c r="J1177" s="98">
        <v>43517</v>
      </c>
      <c r="K1177" s="135">
        <f t="shared" si="38"/>
        <v>8</v>
      </c>
      <c r="L1177" s="99" t="str">
        <f t="shared" ca="1" si="39"/>
        <v>-</v>
      </c>
      <c r="M1177" s="93">
        <f>IF(E1177="","",VLOOKUP(E1177,[1]PROJECTES!$C$14:$Z$5000,21,FALSE))</f>
        <v>43514</v>
      </c>
      <c r="N1177" s="100">
        <v>0</v>
      </c>
      <c r="O1177" s="72" t="s">
        <v>229</v>
      </c>
      <c r="P1177" s="101">
        <v>40</v>
      </c>
      <c r="Q1177" s="132" t="s">
        <v>51</v>
      </c>
      <c r="R1177" s="131" t="s">
        <v>365</v>
      </c>
      <c r="S1177" s="91"/>
    </row>
    <row r="1178" spans="1:19" s="104" customFormat="1" ht="12.75" customHeight="1" x14ac:dyDescent="0.25">
      <c r="A1178" s="121" t="s">
        <v>21</v>
      </c>
      <c r="B1178" s="92" t="str">
        <f>IF(E1178="","",VLOOKUP(E1178,[1]PROJECTES!$C$14:$G$5000,2,FALSE))</f>
        <v>INDVIL</v>
      </c>
      <c r="C1178" s="121" t="s">
        <v>149</v>
      </c>
      <c r="D1178" s="93" t="str">
        <f>IF(E1178="","",VLOOKUP(E1178,[1]PROJECTES!$C$14:$G$5000,5,FALSE))</f>
        <v>RTU C.T. PADRE CARMELO v1.0</v>
      </c>
      <c r="E1178" s="117">
        <v>5106</v>
      </c>
      <c r="F1178" s="95"/>
      <c r="G1178" s="96" t="str">
        <f>IF(E1178="","",VLOOKUP(E1178,[1]PROJECTES!$C$14:$G$5000,4,FALSE))</f>
        <v>TA</v>
      </c>
      <c r="H1178" s="118" t="s">
        <v>595</v>
      </c>
      <c r="I1178" s="97" t="str">
        <f>IF(H1178="","",VLOOKUP(H1178,BD!B$2:C$16,2,FALSE))</f>
        <v>E</v>
      </c>
      <c r="J1178" s="98">
        <v>43517</v>
      </c>
      <c r="K1178" s="135">
        <f t="shared" si="38"/>
        <v>8</v>
      </c>
      <c r="L1178" s="99" t="str">
        <f t="shared" ca="1" si="39"/>
        <v>-</v>
      </c>
      <c r="M1178" s="93">
        <f>IF(E1178="","",VLOOKUP(E1178,[1]PROJECTES!$C$14:$Z$5000,21,FALSE))</f>
        <v>43514</v>
      </c>
      <c r="N1178" s="100">
        <v>0</v>
      </c>
      <c r="O1178" s="72" t="s">
        <v>229</v>
      </c>
      <c r="P1178" s="101">
        <v>40</v>
      </c>
      <c r="Q1178" s="132" t="s">
        <v>51</v>
      </c>
      <c r="R1178" s="131" t="s">
        <v>365</v>
      </c>
      <c r="S1178" s="91"/>
    </row>
    <row r="1179" spans="1:19" s="104" customFormat="1" ht="12.75" customHeight="1" x14ac:dyDescent="0.25">
      <c r="A1179" s="121" t="s">
        <v>21</v>
      </c>
      <c r="B1179" s="92" t="str">
        <f>IF(E1179="","",VLOOKUP(E1179,[1]PROJECTES!$C$14:$G$5000,2,FALSE))</f>
        <v>DIELES</v>
      </c>
      <c r="C1179" s="121" t="s">
        <v>271</v>
      </c>
      <c r="D1179" s="93" t="str">
        <f>IF(E1179="","",VLOOKUP(E1179,[1]PROJECTES!$C$14:$G$5000,5,FALSE))</f>
        <v>RTU CT-5 DIELESUR v1.1</v>
      </c>
      <c r="E1179" s="117">
        <v>5059</v>
      </c>
      <c r="F1179" s="95"/>
      <c r="G1179" s="96" t="str">
        <f>IF(E1179="","",VLOOKUP(E1179,[1]PROJECTES!$C$14:$G$5000,4,FALSE))</f>
        <v>TA</v>
      </c>
      <c r="H1179" s="118" t="s">
        <v>595</v>
      </c>
      <c r="I1179" s="97" t="str">
        <f>IF(H1179="","",VLOOKUP(H1179,BD!B$2:C$16,2,FALSE))</f>
        <v>E</v>
      </c>
      <c r="J1179" s="98">
        <v>43517</v>
      </c>
      <c r="K1179" s="135">
        <f t="shared" si="38"/>
        <v>8</v>
      </c>
      <c r="L1179" s="99" t="str">
        <f t="shared" ca="1" si="39"/>
        <v>-</v>
      </c>
      <c r="M1179" s="93">
        <f>IF(E1179="","",VLOOKUP(E1179,[1]PROJECTES!$C$14:$Z$5000,21,FALSE))</f>
        <v>43524</v>
      </c>
      <c r="N1179" s="100">
        <v>0</v>
      </c>
      <c r="O1179" s="72" t="s">
        <v>229</v>
      </c>
      <c r="P1179" s="101">
        <v>40</v>
      </c>
      <c r="Q1179" s="132" t="s">
        <v>51</v>
      </c>
      <c r="R1179" s="131" t="s">
        <v>365</v>
      </c>
      <c r="S1179" s="91"/>
    </row>
    <row r="1180" spans="1:19" s="104" customFormat="1" ht="12.75" customHeight="1" x14ac:dyDescent="0.25">
      <c r="A1180" s="121" t="s">
        <v>21</v>
      </c>
      <c r="B1180" s="92" t="str">
        <f>IF(E1180="","",VLOOKUP(E1180,[1]PROJECTES!$C$14:$G$5000,2,FALSE))</f>
        <v>DIELES</v>
      </c>
      <c r="C1180" s="121" t="s">
        <v>271</v>
      </c>
      <c r="D1180" s="93" t="str">
        <f>IF(E1180="","",VLOOKUP(E1180,[1]PROJECTES!$C$14:$G$5000,5,FALSE))</f>
        <v>RTU CT-6 DIELESUR v1.1</v>
      </c>
      <c r="E1180" s="117">
        <v>5060</v>
      </c>
      <c r="F1180" s="95"/>
      <c r="G1180" s="96" t="str">
        <f>IF(E1180="","",VLOOKUP(E1180,[1]PROJECTES!$C$14:$G$5000,4,FALSE))</f>
        <v>TA</v>
      </c>
      <c r="H1180" s="118" t="s">
        <v>595</v>
      </c>
      <c r="I1180" s="97" t="str">
        <f>IF(H1180="","",VLOOKUP(H1180,BD!B$2:C$16,2,FALSE))</f>
        <v>E</v>
      </c>
      <c r="J1180" s="98">
        <v>43517</v>
      </c>
      <c r="K1180" s="135">
        <f t="shared" si="38"/>
        <v>8</v>
      </c>
      <c r="L1180" s="99" t="str">
        <f t="shared" ca="1" si="39"/>
        <v>-</v>
      </c>
      <c r="M1180" s="93">
        <f>IF(E1180="","",VLOOKUP(E1180,[1]PROJECTES!$C$14:$Z$5000,21,FALSE))</f>
        <v>43524</v>
      </c>
      <c r="N1180" s="100">
        <v>0</v>
      </c>
      <c r="O1180" s="72" t="s">
        <v>229</v>
      </c>
      <c r="P1180" s="101">
        <v>40</v>
      </c>
      <c r="Q1180" s="132" t="s">
        <v>51</v>
      </c>
      <c r="R1180" s="131" t="s">
        <v>365</v>
      </c>
      <c r="S1180" s="91"/>
    </row>
    <row r="1181" spans="1:19" s="104" customFormat="1" ht="12.75" customHeight="1" x14ac:dyDescent="0.25">
      <c r="A1181" s="121" t="s">
        <v>21</v>
      </c>
      <c r="B1181" s="92" t="str">
        <f>IF(E1181="","",VLOOKUP(E1181,[1]PROJECTES!$C$14:$G$5000,2,FALSE))</f>
        <v>DIELES</v>
      </c>
      <c r="C1181" s="121" t="s">
        <v>271</v>
      </c>
      <c r="D1181" s="93" t="str">
        <f>IF(E1181="","",VLOOKUP(E1181,[1]PROJECTES!$C$14:$G$5000,5,FALSE))</f>
        <v>RTU CT-7 DIELESUR v1.1</v>
      </c>
      <c r="E1181" s="117">
        <v>5061</v>
      </c>
      <c r="F1181" s="95"/>
      <c r="G1181" s="96" t="str">
        <f>IF(E1181="","",VLOOKUP(E1181,[1]PROJECTES!$C$14:$G$5000,4,FALSE))</f>
        <v>TA</v>
      </c>
      <c r="H1181" s="118" t="s">
        <v>595</v>
      </c>
      <c r="I1181" s="97" t="str">
        <f>IF(H1181="","",VLOOKUP(H1181,BD!B$2:C$16,2,FALSE))</f>
        <v>E</v>
      </c>
      <c r="J1181" s="98">
        <v>43517</v>
      </c>
      <c r="K1181" s="135">
        <f t="shared" si="38"/>
        <v>8</v>
      </c>
      <c r="L1181" s="99" t="str">
        <f t="shared" ca="1" si="39"/>
        <v>-</v>
      </c>
      <c r="M1181" s="93">
        <f>IF(E1181="","",VLOOKUP(E1181,[1]PROJECTES!$C$14:$Z$5000,21,FALSE))</f>
        <v>43524</v>
      </c>
      <c r="N1181" s="100">
        <v>0</v>
      </c>
      <c r="O1181" s="72" t="s">
        <v>229</v>
      </c>
      <c r="P1181" s="101">
        <v>40</v>
      </c>
      <c r="Q1181" s="132" t="s">
        <v>51</v>
      </c>
      <c r="R1181" s="131" t="s">
        <v>365</v>
      </c>
      <c r="S1181" s="91"/>
    </row>
    <row r="1182" spans="1:19" s="104" customFormat="1" ht="12.75" customHeight="1" x14ac:dyDescent="0.25">
      <c r="A1182" s="121" t="s">
        <v>21</v>
      </c>
      <c r="B1182" s="92" t="str">
        <f>IF(E1182="","",VLOOKUP(E1182,[1]PROJECTES!$C$14:$G$5000,2,FALSE))</f>
        <v>DIELES</v>
      </c>
      <c r="C1182" s="121" t="s">
        <v>271</v>
      </c>
      <c r="D1182" s="93" t="str">
        <f>IF(E1182="","",VLOOKUP(E1182,[1]PROJECTES!$C$14:$G$5000,5,FALSE))</f>
        <v>RTU CT-8 DIELESUR v1.1</v>
      </c>
      <c r="E1182" s="117">
        <v>5062</v>
      </c>
      <c r="F1182" s="95"/>
      <c r="G1182" s="96" t="str">
        <f>IF(E1182="","",VLOOKUP(E1182,[1]PROJECTES!$C$14:$G$5000,4,FALSE))</f>
        <v>TA</v>
      </c>
      <c r="H1182" s="118" t="s">
        <v>595</v>
      </c>
      <c r="I1182" s="97" t="str">
        <f>IF(H1182="","",VLOOKUP(H1182,BD!B$2:C$16,2,FALSE))</f>
        <v>E</v>
      </c>
      <c r="J1182" s="98">
        <v>43517</v>
      </c>
      <c r="K1182" s="135">
        <f t="shared" si="38"/>
        <v>8</v>
      </c>
      <c r="L1182" s="99" t="str">
        <f t="shared" ca="1" si="39"/>
        <v>-</v>
      </c>
      <c r="M1182" s="93">
        <f>IF(E1182="","",VLOOKUP(E1182,[1]PROJECTES!$C$14:$Z$5000,21,FALSE))</f>
        <v>43524</v>
      </c>
      <c r="N1182" s="100">
        <v>0</v>
      </c>
      <c r="O1182" s="72" t="s">
        <v>229</v>
      </c>
      <c r="P1182" s="101">
        <v>40</v>
      </c>
      <c r="Q1182" s="132" t="s">
        <v>51</v>
      </c>
      <c r="R1182" s="131" t="s">
        <v>365</v>
      </c>
      <c r="S1182" s="91"/>
    </row>
    <row r="1183" spans="1:19" s="104" customFormat="1" ht="12.75" customHeight="1" x14ac:dyDescent="0.25">
      <c r="A1183" s="121" t="s">
        <v>12</v>
      </c>
      <c r="B1183" s="92" t="str">
        <f>IF(E1183="","",VLOOKUP(E1183,[1]PROJECTES!$C$14:$G$5000,2,FALSE))</f>
        <v>SITEL</v>
      </c>
      <c r="C1183" s="121" t="s">
        <v>181</v>
      </c>
      <c r="D1183" s="93" t="str">
        <f>IF(E1183="","",VLOOKUP(E1183,[1]PROJECTES!$C$14:$G$5000,5,FALSE))</f>
        <v>AFERS PROPIS</v>
      </c>
      <c r="E1183" s="117" t="s">
        <v>884</v>
      </c>
      <c r="F1183" s="95"/>
      <c r="G1183" s="96" t="str">
        <f>IF(E1183="","",VLOOKUP(E1183,[1]PROJECTES!$C$14:$G$5000,4,FALSE))</f>
        <v>OB</v>
      </c>
      <c r="H1183" s="118" t="s">
        <v>12</v>
      </c>
      <c r="I1183" s="97" t="str">
        <f>IF(H1183="","",VLOOKUP(H1183,BD!B$2:C$16,2,FALSE))</f>
        <v>E</v>
      </c>
      <c r="J1183" s="98">
        <v>43517</v>
      </c>
      <c r="K1183" s="135">
        <f t="shared" si="38"/>
        <v>8</v>
      </c>
      <c r="L1183" s="99">
        <f t="shared" ca="1" si="39"/>
        <v>210</v>
      </c>
      <c r="M1183" s="93">
        <f>IF(E1183="","",VLOOKUP(E1183,[1]PROJECTES!$C$14:$Z$5000,21,FALSE))</f>
        <v>43830</v>
      </c>
      <c r="N1183" s="100">
        <v>8</v>
      </c>
      <c r="O1183" s="72" t="s">
        <v>229</v>
      </c>
      <c r="P1183" s="101">
        <v>0</v>
      </c>
      <c r="Q1183" s="132"/>
      <c r="R1183" s="131" t="s">
        <v>885</v>
      </c>
      <c r="S1183" s="91"/>
    </row>
    <row r="1184" spans="1:19" s="104" customFormat="1" ht="12.75" customHeight="1" x14ac:dyDescent="0.25">
      <c r="A1184" s="121" t="s">
        <v>17</v>
      </c>
      <c r="B1184" s="92" t="str">
        <f>IF(E1184="","",VLOOKUP(E1184,[1]PROJECTES!$C$14:$G$5000,2,FALSE))</f>
        <v>LERSA</v>
      </c>
      <c r="C1184" s="121" t="s">
        <v>300</v>
      </c>
      <c r="D1184" s="93" t="str">
        <f>IF(E1184="","",VLOOKUP(E1184,[1]PROJECTES!$C$14:$G$5000,5,FALSE))</f>
        <v>RTU C.M.SODECA v1.0</v>
      </c>
      <c r="E1184" s="117">
        <v>4823</v>
      </c>
      <c r="F1184" s="95"/>
      <c r="G1184" s="96" t="str">
        <f>IF(E1184="","",VLOOKUP(E1184,[1]PROJECTES!$C$14:$G$5000,4,FALSE))</f>
        <v>TA</v>
      </c>
      <c r="H1184" s="118" t="s">
        <v>17</v>
      </c>
      <c r="I1184" s="97" t="str">
        <f>IF(H1184="","",VLOOKUP(H1184,BD!B$2:C$16,2,FALSE))</f>
        <v>E</v>
      </c>
      <c r="J1184" s="98">
        <v>43469</v>
      </c>
      <c r="K1184" s="135">
        <f t="shared" si="38"/>
        <v>1</v>
      </c>
      <c r="L1184" s="99" t="str">
        <f t="shared" ca="1" si="39"/>
        <v>-</v>
      </c>
      <c r="M1184" s="93">
        <f>IF(E1184="","",VLOOKUP(E1184,[1]PROJECTES!$C$14:$Z$5000,21,FALSE))</f>
        <v>43398</v>
      </c>
      <c r="N1184" s="100">
        <v>0</v>
      </c>
      <c r="O1184" s="72" t="s">
        <v>229</v>
      </c>
      <c r="P1184" s="101">
        <v>10</v>
      </c>
      <c r="Q1184" s="132" t="s">
        <v>19</v>
      </c>
      <c r="R1184" s="120" t="s">
        <v>299</v>
      </c>
      <c r="S1184" s="91"/>
    </row>
    <row r="1185" spans="1:19" s="104" customFormat="1" ht="12.75" customHeight="1" x14ac:dyDescent="0.25">
      <c r="A1185" s="121" t="s">
        <v>17</v>
      </c>
      <c r="B1185" s="92" t="str">
        <f>IF(E1185="","",VLOOKUP(E1185,[1]PROJECTES!$C$14:$G$5000,2,FALSE))</f>
        <v>PEUSA</v>
      </c>
      <c r="C1185" s="121" t="s">
        <v>300</v>
      </c>
      <c r="D1185" s="93" t="str">
        <f>IF(E1185="","",VLOOKUP(E1185,[1]PROJECTES!$C$14:$G$5000,5,FALSE))</f>
        <v>RTU CT-112 CARRER MAJOR v1.0</v>
      </c>
      <c r="E1185" s="117">
        <v>5006</v>
      </c>
      <c r="F1185" s="95"/>
      <c r="G1185" s="96" t="str">
        <f>IF(E1185="","",VLOOKUP(E1185,[1]PROJECTES!$C$14:$G$5000,4,FALSE))</f>
        <v>TA</v>
      </c>
      <c r="H1185" s="118" t="s">
        <v>17</v>
      </c>
      <c r="I1185" s="97" t="str">
        <f>IF(H1185="","",VLOOKUP(H1185,BD!B$2:C$16,2,FALSE))</f>
        <v>E</v>
      </c>
      <c r="J1185" s="98">
        <v>43469</v>
      </c>
      <c r="K1185" s="135">
        <f t="shared" si="38"/>
        <v>1</v>
      </c>
      <c r="L1185" s="99" t="str">
        <f t="shared" ca="1" si="39"/>
        <v>-</v>
      </c>
      <c r="M1185" s="93">
        <f>IF(E1185="","",VLOOKUP(E1185,[1]PROJECTES!$C$14:$Z$5000,21,FALSE))</f>
        <v>43444</v>
      </c>
      <c r="N1185" s="100">
        <v>0</v>
      </c>
      <c r="O1185" s="72" t="s">
        <v>229</v>
      </c>
      <c r="P1185" s="101">
        <v>10</v>
      </c>
      <c r="Q1185" s="119" t="s">
        <v>19</v>
      </c>
      <c r="R1185" s="120" t="s">
        <v>299</v>
      </c>
      <c r="S1185" s="121"/>
    </row>
    <row r="1186" spans="1:19" s="104" customFormat="1" ht="12.75" customHeight="1" x14ac:dyDescent="0.25">
      <c r="A1186" s="121" t="s">
        <v>17</v>
      </c>
      <c r="B1186" s="92" t="str">
        <f>IF(E1186="","",VLOOKUP(E1186,[1]PROJECTES!$C$14:$G$5000,2,FALSE))</f>
        <v>LERELE</v>
      </c>
      <c r="C1186" s="121" t="s">
        <v>128</v>
      </c>
      <c r="D1186" s="93" t="str">
        <f>IF(E1186="","",VLOOKUP(E1186,[1]PROJECTES!$C$14:$G$5000,5,FALSE))</f>
        <v>RTU IAT SAGNARI v2.0</v>
      </c>
      <c r="E1186" s="117">
        <v>5226</v>
      </c>
      <c r="F1186" s="95"/>
      <c r="G1186" s="96" t="str">
        <f>IF(E1186="","",VLOOKUP(E1186,[1]PROJECTES!$C$14:$G$5000,4,FALSE))</f>
        <v>OB</v>
      </c>
      <c r="H1186" s="118" t="s">
        <v>17</v>
      </c>
      <c r="I1186" s="97" t="str">
        <f>IF(H1186="","",VLOOKUP(H1186,BD!B$2:C$16,2,FALSE))</f>
        <v>E</v>
      </c>
      <c r="J1186" s="98">
        <v>43587</v>
      </c>
      <c r="K1186" s="135">
        <f t="shared" si="38"/>
        <v>18</v>
      </c>
      <c r="L1186" s="99">
        <f t="shared" ca="1" si="39"/>
        <v>-35</v>
      </c>
      <c r="M1186" s="93">
        <f>IF(E1186="","",VLOOKUP(E1186,[1]PROJECTES!$C$14:$Z$5000,21,FALSE))</f>
        <v>43585</v>
      </c>
      <c r="N1186" s="100">
        <v>2</v>
      </c>
      <c r="O1186" s="72" t="s">
        <v>229</v>
      </c>
      <c r="P1186" s="101">
        <v>15</v>
      </c>
      <c r="Q1186" s="132" t="s">
        <v>32</v>
      </c>
      <c r="R1186" s="168" t="s">
        <v>1688</v>
      </c>
      <c r="S1186" s="91"/>
    </row>
    <row r="1187" spans="1:19" s="104" customFormat="1" ht="12.75" customHeight="1" x14ac:dyDescent="0.25">
      <c r="A1187" s="121" t="s">
        <v>17</v>
      </c>
      <c r="B1187" s="92" t="str">
        <f>IF(E1187="","",VLOOKUP(E1187,[1]PROJECTES!$C$14:$G$5000,2,FALSE))</f>
        <v>LERELE</v>
      </c>
      <c r="C1187" s="121" t="s">
        <v>128</v>
      </c>
      <c r="D1187" s="93" t="str">
        <f>IF(E1187="","",VLOOKUP(E1187,[1]PROJECTES!$C$14:$G$5000,5,FALSE))</f>
        <v>RTU IAT SAGNARI v2.0</v>
      </c>
      <c r="E1187" s="117">
        <v>5226</v>
      </c>
      <c r="F1187" s="95"/>
      <c r="G1187" s="96" t="str">
        <f>IF(E1187="","",VLOOKUP(E1187,[1]PROJECTES!$C$14:$G$5000,4,FALSE))</f>
        <v>OB</v>
      </c>
      <c r="H1187" s="118" t="s">
        <v>17</v>
      </c>
      <c r="I1187" s="97" t="str">
        <f>IF(H1187="","",VLOOKUP(H1187,BD!B$2:C$16,2,FALSE))</f>
        <v>E</v>
      </c>
      <c r="J1187" s="98">
        <v>43588</v>
      </c>
      <c r="K1187" s="135">
        <f t="shared" si="38"/>
        <v>18</v>
      </c>
      <c r="L1187" s="99">
        <f t="shared" ca="1" si="39"/>
        <v>-35</v>
      </c>
      <c r="M1187" s="93">
        <f>IF(E1187="","",VLOOKUP(E1187,[1]PROJECTES!$C$14:$Z$5000,21,FALSE))</f>
        <v>43585</v>
      </c>
      <c r="N1187" s="100"/>
      <c r="O1187" s="72" t="s">
        <v>229</v>
      </c>
      <c r="P1187" s="101">
        <v>15</v>
      </c>
      <c r="Q1187" s="132" t="s">
        <v>32</v>
      </c>
      <c r="R1187" s="168" t="s">
        <v>1688</v>
      </c>
      <c r="S1187" s="91"/>
    </row>
    <row r="1188" spans="1:19" s="104" customFormat="1" ht="12.75" customHeight="1" x14ac:dyDescent="0.25">
      <c r="A1188" s="121" t="s">
        <v>17</v>
      </c>
      <c r="B1188" s="92" t="str">
        <f>IF(E1188="","",VLOOKUP(E1188,[1]PROJECTES!$C$14:$G$5000,2,FALSE))</f>
        <v>LERELE</v>
      </c>
      <c r="C1188" s="121" t="s">
        <v>128</v>
      </c>
      <c r="D1188" s="93" t="str">
        <f>IF(E1188="","",VLOOKUP(E1188,[1]PROJECTES!$C$14:$G$5000,5,FALSE))</f>
        <v>RTU IAT SAGNARI v2.0</v>
      </c>
      <c r="E1188" s="117">
        <v>5226</v>
      </c>
      <c r="F1188" s="95"/>
      <c r="G1188" s="96" t="str">
        <f>IF(E1188="","",VLOOKUP(E1188,[1]PROJECTES!$C$14:$G$5000,4,FALSE))</f>
        <v>OB</v>
      </c>
      <c r="H1188" s="118" t="s">
        <v>17</v>
      </c>
      <c r="I1188" s="97" t="str">
        <f>IF(H1188="","",VLOOKUP(H1188,BD!B$2:C$16,2,FALSE))</f>
        <v>E</v>
      </c>
      <c r="J1188" s="98">
        <v>43588</v>
      </c>
      <c r="K1188" s="135">
        <f t="shared" si="38"/>
        <v>18</v>
      </c>
      <c r="L1188" s="99">
        <f t="shared" ca="1" si="39"/>
        <v>-35</v>
      </c>
      <c r="M1188" s="93">
        <f>IF(E1188="","",VLOOKUP(E1188,[1]PROJECTES!$C$14:$Z$5000,21,FALSE))</f>
        <v>43585</v>
      </c>
      <c r="N1188" s="100"/>
      <c r="O1188" s="72" t="s">
        <v>229</v>
      </c>
      <c r="P1188" s="101">
        <v>15</v>
      </c>
      <c r="Q1188" s="132" t="s">
        <v>32</v>
      </c>
      <c r="R1188" s="168" t="s">
        <v>1691</v>
      </c>
      <c r="S1188" s="91"/>
    </row>
    <row r="1189" spans="1:19" s="104" customFormat="1" ht="12.75" customHeight="1" x14ac:dyDescent="0.25">
      <c r="A1189" s="121" t="s">
        <v>17</v>
      </c>
      <c r="B1189" s="92" t="str">
        <f>IF(E1189="","",VLOOKUP(E1189,[1]PROJECTES!$C$14:$G$5000,2,FALSE))</f>
        <v>LERELE</v>
      </c>
      <c r="C1189" s="121" t="s">
        <v>128</v>
      </c>
      <c r="D1189" s="93" t="str">
        <f>IF(E1189="","",VLOOKUP(E1189,[1]PROJECTES!$C$14:$G$5000,5,FALSE))</f>
        <v>RTU C.M. COMFORSA v2.0</v>
      </c>
      <c r="E1189" s="117">
        <v>5225</v>
      </c>
      <c r="F1189" s="95"/>
      <c r="G1189" s="96" t="str">
        <f>IF(E1189="","",VLOOKUP(E1189,[1]PROJECTES!$C$14:$G$5000,4,FALSE))</f>
        <v>OB</v>
      </c>
      <c r="H1189" s="118" t="s">
        <v>17</v>
      </c>
      <c r="I1189" s="97" t="str">
        <f>IF(H1189="","",VLOOKUP(H1189,BD!B$2:C$16,2,FALSE))</f>
        <v>E</v>
      </c>
      <c r="J1189" s="98">
        <v>43594</v>
      </c>
      <c r="K1189" s="135">
        <f t="shared" si="38"/>
        <v>19</v>
      </c>
      <c r="L1189" s="99">
        <f t="shared" ca="1" si="39"/>
        <v>-35</v>
      </c>
      <c r="M1189" s="93">
        <f>IF(E1189="","",VLOOKUP(E1189,[1]PROJECTES!$C$14:$Z$5000,21,FALSE))</f>
        <v>43585</v>
      </c>
      <c r="N1189" s="100"/>
      <c r="O1189" s="72" t="s">
        <v>229</v>
      </c>
      <c r="P1189" s="101">
        <v>15</v>
      </c>
      <c r="Q1189" s="132" t="s">
        <v>65</v>
      </c>
      <c r="R1189" s="168" t="s">
        <v>1756</v>
      </c>
      <c r="S1189" s="91"/>
    </row>
    <row r="1190" spans="1:19" s="104" customFormat="1" ht="12.75" customHeight="1" x14ac:dyDescent="0.25">
      <c r="A1190" s="121" t="s">
        <v>17</v>
      </c>
      <c r="B1190" s="92" t="str">
        <f>IF(E1190="","",VLOOKUP(E1190,[1]PROJECTES!$C$14:$G$5000,2,FALSE))</f>
        <v>LERELE</v>
      </c>
      <c r="C1190" s="121" t="s">
        <v>128</v>
      </c>
      <c r="D1190" s="93" t="str">
        <f>IF(E1190="","",VLOOKUP(E1190,[1]PROJECTES!$C$14:$G$5000,5,FALSE))</f>
        <v>RTU IAT SAGNARI v2.0</v>
      </c>
      <c r="E1190" s="117">
        <v>5226</v>
      </c>
      <c r="F1190" s="95"/>
      <c r="G1190" s="96" t="str">
        <f>IF(E1190="","",VLOOKUP(E1190,[1]PROJECTES!$C$14:$G$5000,4,FALSE))</f>
        <v>OB</v>
      </c>
      <c r="H1190" s="118" t="s">
        <v>17</v>
      </c>
      <c r="I1190" s="97" t="str">
        <f>IF(H1190="","",VLOOKUP(H1190,BD!B$2:C$16,2,FALSE))</f>
        <v>E</v>
      </c>
      <c r="J1190" s="98">
        <v>43594</v>
      </c>
      <c r="K1190" s="135">
        <f t="shared" si="38"/>
        <v>19</v>
      </c>
      <c r="L1190" s="99">
        <f t="shared" ca="1" si="39"/>
        <v>-35</v>
      </c>
      <c r="M1190" s="93">
        <f>IF(E1190="","",VLOOKUP(E1190,[1]PROJECTES!$C$14:$Z$5000,21,FALSE))</f>
        <v>43585</v>
      </c>
      <c r="N1190" s="100"/>
      <c r="O1190" s="72" t="s">
        <v>229</v>
      </c>
      <c r="P1190" s="101">
        <v>15</v>
      </c>
      <c r="Q1190" s="132" t="s">
        <v>65</v>
      </c>
      <c r="R1190" s="168" t="s">
        <v>1756</v>
      </c>
      <c r="S1190" s="91"/>
    </row>
    <row r="1191" spans="1:19" s="104" customFormat="1" ht="12.75" customHeight="1" x14ac:dyDescent="0.25">
      <c r="A1191" s="121" t="s">
        <v>17</v>
      </c>
      <c r="B1191" s="92" t="str">
        <f>IF(E1191="","",VLOOKUP(E1191,[1]PROJECTES!$C$14:$G$5000,2,FALSE))</f>
        <v>LERELE</v>
      </c>
      <c r="C1191" s="121" t="s">
        <v>128</v>
      </c>
      <c r="D1191" s="93" t="str">
        <f>IF(E1191="","",VLOOKUP(E1191,[1]PROJECTES!$C$14:$G$5000,5,FALSE))</f>
        <v>RTU IAT SAGNARI v2.0</v>
      </c>
      <c r="E1191" s="117">
        <v>5226</v>
      </c>
      <c r="F1191" s="95"/>
      <c r="G1191" s="96" t="str">
        <f>IF(E1191="","",VLOOKUP(E1191,[1]PROJECTES!$C$14:$G$5000,4,FALSE))</f>
        <v>OB</v>
      </c>
      <c r="H1191" s="118" t="s">
        <v>17</v>
      </c>
      <c r="I1191" s="97" t="str">
        <f>IF(H1191="","",VLOOKUP(H1191,BD!B$2:C$16,2,FALSE))</f>
        <v>E</v>
      </c>
      <c r="J1191" s="98">
        <v>43600</v>
      </c>
      <c r="K1191" s="135">
        <f t="shared" si="38"/>
        <v>20</v>
      </c>
      <c r="L1191" s="99">
        <f t="shared" ca="1" si="39"/>
        <v>-35</v>
      </c>
      <c r="M1191" s="93">
        <f>IF(E1191="","",VLOOKUP(E1191,[1]PROJECTES!$C$14:$Z$5000,21,FALSE))</f>
        <v>43585</v>
      </c>
      <c r="N1191" s="100"/>
      <c r="O1191" s="72" t="s">
        <v>229</v>
      </c>
      <c r="P1191" s="101">
        <v>15</v>
      </c>
      <c r="Q1191" s="132" t="s">
        <v>19</v>
      </c>
      <c r="R1191" s="168" t="s">
        <v>1815</v>
      </c>
      <c r="S1191" s="91"/>
    </row>
    <row r="1192" spans="1:19" s="104" customFormat="1" ht="12.75" customHeight="1" x14ac:dyDescent="0.25">
      <c r="A1192" s="121" t="s">
        <v>47</v>
      </c>
      <c r="B1192" s="92" t="str">
        <f>IF(E1192="","",VLOOKUP(E1192,[1]PROJECTES!$C$14:$G$5000,2,FALSE))</f>
        <v>MOELCU</v>
      </c>
      <c r="C1192" s="121" t="s">
        <v>74</v>
      </c>
      <c r="D1192" s="93" t="str">
        <f>IF(E1192="","",VLOOKUP(E1192,[1]PROJECTES!$C$14:$G$5000,5,FALSE))</f>
        <v>CC SCADA TEDIS.Net BERMEJALES v2.0</v>
      </c>
      <c r="E1192" s="117">
        <v>5058</v>
      </c>
      <c r="F1192" s="95"/>
      <c r="G1192" s="96" t="str">
        <f>IF(E1192="","",VLOOKUP(E1192,[1]PROJECTES!$C$14:$G$5000,4,FALSE))</f>
        <v>OB</v>
      </c>
      <c r="H1192" s="118" t="s">
        <v>47</v>
      </c>
      <c r="I1192" s="97" t="str">
        <f>IF(H1192="","",VLOOKUP(H1192,BD!B$2:C$16,2,FALSE))</f>
        <v>E</v>
      </c>
      <c r="J1192" s="98">
        <v>43517</v>
      </c>
      <c r="K1192" s="135">
        <f t="shared" si="38"/>
        <v>8</v>
      </c>
      <c r="L1192" s="99">
        <f t="shared" ca="1" si="39"/>
        <v>-158</v>
      </c>
      <c r="M1192" s="93">
        <f>IF(E1192="","",VLOOKUP(E1192,[1]PROJECTES!$C$14:$Z$5000,21,FALSE))</f>
        <v>43462</v>
      </c>
      <c r="N1192" s="100">
        <v>1</v>
      </c>
      <c r="O1192" s="72" t="s">
        <v>229</v>
      </c>
      <c r="P1192" s="101">
        <v>0</v>
      </c>
      <c r="Q1192" s="132" t="s">
        <v>19</v>
      </c>
      <c r="R1192" s="131" t="s">
        <v>959</v>
      </c>
      <c r="S1192" s="91"/>
    </row>
    <row r="1193" spans="1:19" s="104" customFormat="1" ht="12.75" customHeight="1" x14ac:dyDescent="0.25">
      <c r="A1193" s="121" t="s">
        <v>47</v>
      </c>
      <c r="B1193" s="92" t="str">
        <f>IF(E1193="","",VLOOKUP(E1193,[1]PROJECTES!$C$14:$G$5000,2,FALSE))</f>
        <v>EOSPIT</v>
      </c>
      <c r="C1193" s="121" t="s">
        <v>151</v>
      </c>
      <c r="D1193" s="93" t="str">
        <f>IF(E1193="","",VLOOKUP(E1193,[1]PROJECTES!$C$14:$G$5000,5,FALSE))</f>
        <v>CC SCADA TEDIS.Net EOSA-PITARCH v1.2</v>
      </c>
      <c r="E1193" s="117">
        <v>5016</v>
      </c>
      <c r="F1193" s="95"/>
      <c r="G1193" s="96" t="str">
        <f>IF(E1193="","",VLOOKUP(E1193,[1]PROJECTES!$C$14:$G$5000,4,FALSE))</f>
        <v>OB</v>
      </c>
      <c r="H1193" s="118" t="s">
        <v>47</v>
      </c>
      <c r="I1193" s="97" t="str">
        <f>IF(H1193="","",VLOOKUP(H1193,BD!B$2:C$16,2,FALSE))</f>
        <v>E</v>
      </c>
      <c r="J1193" s="98">
        <v>43517</v>
      </c>
      <c r="K1193" s="135">
        <f t="shared" si="38"/>
        <v>8</v>
      </c>
      <c r="L1193" s="99">
        <f t="shared" ca="1" si="39"/>
        <v>-156</v>
      </c>
      <c r="M1193" s="93">
        <f>IF(E1193="","",VLOOKUP(E1193,[1]PROJECTES!$C$14:$Z$5000,21,FALSE))</f>
        <v>43464</v>
      </c>
      <c r="N1193" s="100">
        <v>1</v>
      </c>
      <c r="O1193" s="72" t="s">
        <v>229</v>
      </c>
      <c r="P1193" s="101">
        <v>0</v>
      </c>
      <c r="Q1193" s="132" t="s">
        <v>19</v>
      </c>
      <c r="R1193" s="131" t="s">
        <v>960</v>
      </c>
      <c r="S1193" s="91"/>
    </row>
    <row r="1194" spans="1:19" s="104" customFormat="1" ht="12.75" customHeight="1" x14ac:dyDescent="0.25">
      <c r="A1194" s="121" t="s">
        <v>47</v>
      </c>
      <c r="B1194" s="92" t="str">
        <f>IF(E1194="","",VLOOKUP(E1194,[1]PROJECTES!$C$14:$G$5000,2,FALSE))</f>
        <v>EOSPIT</v>
      </c>
      <c r="C1194" s="121" t="s">
        <v>151</v>
      </c>
      <c r="D1194" s="93" t="str">
        <f>IF(E1194="","",VLOOKUP(E1194,[1]PROJECTES!$C$14:$G$5000,5,FALSE))</f>
        <v>UNION CC EOSA-PITARCH - COI IBERDROLA v2.0</v>
      </c>
      <c r="E1194" s="117">
        <v>5190</v>
      </c>
      <c r="F1194" s="95"/>
      <c r="G1194" s="96" t="str">
        <f>IF(E1194="","",VLOOKUP(E1194,[1]PROJECTES!$C$14:$G$5000,4,FALSE))</f>
        <v>TA</v>
      </c>
      <c r="H1194" s="118" t="s">
        <v>47</v>
      </c>
      <c r="I1194" s="97" t="str">
        <f>IF(H1194="","",VLOOKUP(H1194,BD!B$2:C$16,2,FALSE))</f>
        <v>E</v>
      </c>
      <c r="J1194" s="98">
        <v>43517</v>
      </c>
      <c r="K1194" s="135">
        <f t="shared" si="38"/>
        <v>8</v>
      </c>
      <c r="L1194" s="99" t="str">
        <f t="shared" ca="1" si="39"/>
        <v>-</v>
      </c>
      <c r="M1194" s="93">
        <f>IF(E1194="","",VLOOKUP(E1194,[1]PROJECTES!$C$14:$Z$5000,21,FALSE))</f>
        <v>43546</v>
      </c>
      <c r="N1194" s="100">
        <v>0</v>
      </c>
      <c r="O1194" s="72" t="s">
        <v>229</v>
      </c>
      <c r="P1194" s="101">
        <v>15</v>
      </c>
      <c r="Q1194" s="132" t="s">
        <v>37</v>
      </c>
      <c r="R1194" s="102" t="s">
        <v>964</v>
      </c>
      <c r="S1194" s="91"/>
    </row>
    <row r="1195" spans="1:19" s="104" customFormat="1" ht="12.75" customHeight="1" x14ac:dyDescent="0.25">
      <c r="A1195" s="121" t="s">
        <v>47</v>
      </c>
      <c r="B1195" s="92" t="str">
        <f>IF(E1195="","",VLOOKUP(E1195,[1]PROJECTES!$C$14:$G$5000,2,FALSE))</f>
        <v>DIELBE</v>
      </c>
      <c r="C1195" s="121" t="s">
        <v>74</v>
      </c>
      <c r="D1195" s="93" t="str">
        <f>IF(E1195="","",VLOOKUP(E1195,[1]PROJECTES!$C$14:$G$5000,5,FALSE))</f>
        <v>CC SCADA TEDIS.Net BERMEJALES v1.0</v>
      </c>
      <c r="E1195" s="117">
        <v>4868</v>
      </c>
      <c r="F1195" s="95"/>
      <c r="G1195" s="96" t="str">
        <f>IF(E1195="","",VLOOKUP(E1195,[1]PROJECTES!$C$14:$G$5000,4,FALSE))</f>
        <v>TA</v>
      </c>
      <c r="H1195" s="118" t="s">
        <v>47</v>
      </c>
      <c r="I1195" s="97" t="str">
        <f>IF(H1195="","",VLOOKUP(H1195,BD!B$2:C$16,2,FALSE))</f>
        <v>E</v>
      </c>
      <c r="J1195" s="98">
        <v>43517</v>
      </c>
      <c r="K1195" s="135">
        <f t="shared" si="38"/>
        <v>8</v>
      </c>
      <c r="L1195" s="99" t="str">
        <f t="shared" ca="1" si="39"/>
        <v>-</v>
      </c>
      <c r="M1195" s="93">
        <f>IF(E1195="","",VLOOKUP(E1195,[1]PROJECTES!$C$14:$Z$5000,21,FALSE))</f>
        <v>43489</v>
      </c>
      <c r="N1195" s="100">
        <v>1</v>
      </c>
      <c r="O1195" s="72" t="s">
        <v>229</v>
      </c>
      <c r="P1195" s="101">
        <v>0</v>
      </c>
      <c r="Q1195" s="132" t="s">
        <v>59</v>
      </c>
      <c r="R1195" s="102" t="s">
        <v>981</v>
      </c>
      <c r="S1195" s="91"/>
    </row>
    <row r="1196" spans="1:19" s="104" customFormat="1" ht="12.75" customHeight="1" x14ac:dyDescent="0.25">
      <c r="A1196" s="121" t="s">
        <v>47</v>
      </c>
      <c r="B1196" s="92" t="str">
        <f>IF(E1196="","",VLOOKUP(E1196,[1]PROJECTES!$C$14:$G$5000,2,FALSE))</f>
        <v>INPPOZ</v>
      </c>
      <c r="C1196" s="121" t="s">
        <v>149</v>
      </c>
      <c r="D1196" s="93" t="str">
        <f>IF(E1196="","",VLOOKUP(E1196,[1]PROJECTES!$C$14:$G$5000,5,FALSE))</f>
        <v>MANTENIMENT SW SCADA TEDIS.Net INPECUARIAS 01/01/2.019 - 31/12/2.019</v>
      </c>
      <c r="E1196" s="117">
        <v>5072</v>
      </c>
      <c r="F1196" s="95"/>
      <c r="G1196" s="96" t="str">
        <f>IF(E1196="","",VLOOKUP(E1196,[1]PROJECTES!$C$14:$G$5000,4,FALSE))</f>
        <v>OB</v>
      </c>
      <c r="H1196" s="118" t="s">
        <v>47</v>
      </c>
      <c r="I1196" s="97" t="str">
        <f>IF(H1196="","",VLOOKUP(H1196,BD!B$2:C$16,2,FALSE))</f>
        <v>E</v>
      </c>
      <c r="J1196" s="98">
        <v>43517</v>
      </c>
      <c r="K1196" s="135">
        <f t="shared" si="38"/>
        <v>8</v>
      </c>
      <c r="L1196" s="99">
        <f t="shared" ca="1" si="39"/>
        <v>210</v>
      </c>
      <c r="M1196" s="93">
        <f>IF(E1196="","",VLOOKUP(E1196,[1]PROJECTES!$C$14:$Z$5000,21,FALSE))</f>
        <v>43830</v>
      </c>
      <c r="N1196" s="100">
        <v>2</v>
      </c>
      <c r="O1196" s="72" t="s">
        <v>229</v>
      </c>
      <c r="P1196" s="101">
        <v>45</v>
      </c>
      <c r="Q1196" s="132" t="s">
        <v>59</v>
      </c>
      <c r="R1196" s="131" t="s">
        <v>1188</v>
      </c>
      <c r="S1196" s="91"/>
    </row>
    <row r="1197" spans="1:19" s="104" customFormat="1" ht="12.75" customHeight="1" x14ac:dyDescent="0.25">
      <c r="A1197" s="121" t="s">
        <v>47</v>
      </c>
      <c r="B1197" s="92" t="str">
        <f>IF(E1197="","",VLOOKUP(E1197,[1]PROJECTES!$C$14:$G$5000,2,FALSE))</f>
        <v>EOSPIT</v>
      </c>
      <c r="C1197" s="121" t="s">
        <v>151</v>
      </c>
      <c r="D1197" s="93" t="str">
        <f>IF(E1197="","",VLOOKUP(E1197,[1]PROJECTES!$C$14:$G$5000,5,FALSE))</f>
        <v>UNION CC EOSA-PITARCH - COI IBERDROLA v2.0</v>
      </c>
      <c r="E1197" s="117">
        <v>5190</v>
      </c>
      <c r="F1197" s="95"/>
      <c r="G1197" s="96" t="str">
        <f>IF(E1197="","",VLOOKUP(E1197,[1]PROJECTES!$C$14:$G$5000,4,FALSE))</f>
        <v>TA</v>
      </c>
      <c r="H1197" s="118" t="s">
        <v>47</v>
      </c>
      <c r="I1197" s="97" t="str">
        <f>IF(H1197="","",VLOOKUP(H1197,BD!B$2:C$16,2,FALSE))</f>
        <v>E</v>
      </c>
      <c r="J1197" s="98">
        <v>43517</v>
      </c>
      <c r="K1197" s="135">
        <f t="shared" si="38"/>
        <v>8</v>
      </c>
      <c r="L1197" s="99" t="str">
        <f t="shared" ca="1" si="39"/>
        <v>-</v>
      </c>
      <c r="M1197" s="93">
        <f>IF(E1197="","",VLOOKUP(E1197,[1]PROJECTES!$C$14:$Z$5000,21,FALSE))</f>
        <v>43546</v>
      </c>
      <c r="N1197" s="100">
        <v>1</v>
      </c>
      <c r="O1197" s="72" t="s">
        <v>229</v>
      </c>
      <c r="P1197" s="101">
        <v>0</v>
      </c>
      <c r="Q1197" s="132" t="s">
        <v>40</v>
      </c>
      <c r="R1197" s="131" t="s">
        <v>1193</v>
      </c>
      <c r="S1197" s="91"/>
    </row>
    <row r="1198" spans="1:19" s="104" customFormat="1" ht="12.75" customHeight="1" x14ac:dyDescent="0.25">
      <c r="A1198" s="121" t="s">
        <v>47</v>
      </c>
      <c r="B1198" s="92" t="str">
        <f>IF(E1198="","",VLOOKUP(E1198,[1]PROJECTES!$C$14:$G$5000,2,FALSE))</f>
        <v>SITEL</v>
      </c>
      <c r="C1198" s="121" t="s">
        <v>181</v>
      </c>
      <c r="D1198" s="93" t="str">
        <f>IF(E1198="","",VLOOKUP(E1198,[1]PROJECTES!$C$14:$G$5000,5,FALSE))</f>
        <v>PENDENT D'ASSIGNAR</v>
      </c>
      <c r="E1198" s="117" t="s">
        <v>278</v>
      </c>
      <c r="F1198" s="95"/>
      <c r="G1198" s="96" t="str">
        <f>IF(E1198="","",VLOOKUP(E1198,[1]PROJECTES!$C$14:$G$5000,4,FALSE))</f>
        <v>OB</v>
      </c>
      <c r="H1198" s="118" t="s">
        <v>47</v>
      </c>
      <c r="I1198" s="97" t="str">
        <f>IF(H1198="","",VLOOKUP(H1198,BD!B$2:C$16,2,FALSE))</f>
        <v>E</v>
      </c>
      <c r="J1198" s="98">
        <v>43517</v>
      </c>
      <c r="K1198" s="135">
        <f t="shared" si="38"/>
        <v>8</v>
      </c>
      <c r="L1198" s="99">
        <f t="shared" ca="1" si="39"/>
        <v>210</v>
      </c>
      <c r="M1198" s="93">
        <f>IF(E1198="","",VLOOKUP(E1198,[1]PROJECTES!$C$14:$Z$5000,21,FALSE))</f>
        <v>43830</v>
      </c>
      <c r="N1198" s="100">
        <v>1</v>
      </c>
      <c r="O1198" s="72" t="s">
        <v>229</v>
      </c>
      <c r="P1198" s="101">
        <v>0</v>
      </c>
      <c r="Q1198" s="132" t="s">
        <v>19</v>
      </c>
      <c r="R1198" s="131" t="s">
        <v>1240</v>
      </c>
      <c r="S1198" s="91"/>
    </row>
    <row r="1199" spans="1:19" s="104" customFormat="1" ht="12.75" customHeight="1" x14ac:dyDescent="0.25">
      <c r="A1199" s="121" t="s">
        <v>35</v>
      </c>
      <c r="B1199" s="92" t="str">
        <f>IF(E1199="","",VLOOKUP(E1199,[1]PROJECTES!$C$14:$G$5000,2,FALSE))</f>
        <v>SITEL</v>
      </c>
      <c r="C1199" s="121" t="s">
        <v>181</v>
      </c>
      <c r="D1199" s="93" t="str">
        <f>IF(E1199="","",VLOOKUP(E1199,[1]PROJECTES!$C$14:$G$5000,5,FALSE))</f>
        <v>INCAPACITAT LABORAL TRANSITORIA</v>
      </c>
      <c r="E1199" s="117" t="s">
        <v>794</v>
      </c>
      <c r="F1199" s="95"/>
      <c r="G1199" s="96" t="str">
        <f>IF(E1199="","",VLOOKUP(E1199,[1]PROJECTES!$C$14:$G$5000,4,FALSE))</f>
        <v>OB</v>
      </c>
      <c r="H1199" s="118" t="s">
        <v>35</v>
      </c>
      <c r="I1199" s="97" t="str">
        <f>IF(H1199="","",VLOOKUP(H1199,BD!B$2:C$16,2,FALSE))</f>
        <v>E</v>
      </c>
      <c r="J1199" s="98">
        <v>43518</v>
      </c>
      <c r="K1199" s="135">
        <f t="shared" si="38"/>
        <v>8</v>
      </c>
      <c r="L1199" s="99">
        <f t="shared" ca="1" si="39"/>
        <v>210</v>
      </c>
      <c r="M1199" s="93">
        <f>IF(E1199="","",VLOOKUP(E1199,[1]PROJECTES!$C$14:$Z$5000,21,FALSE))</f>
        <v>43830</v>
      </c>
      <c r="N1199" s="100">
        <v>8</v>
      </c>
      <c r="O1199" s="72" t="s">
        <v>229</v>
      </c>
      <c r="P1199" s="101">
        <v>0</v>
      </c>
      <c r="Q1199" s="132" t="s">
        <v>360</v>
      </c>
      <c r="R1199" s="102"/>
      <c r="S1199" s="91"/>
    </row>
    <row r="1200" spans="1:19" s="104" customFormat="1" ht="12.75" customHeight="1" x14ac:dyDescent="0.25">
      <c r="A1200" s="121" t="s">
        <v>21</v>
      </c>
      <c r="B1200" s="92" t="str">
        <f>IF(E1200="","",VLOOKUP(E1200,[1]PROJECTES!$C$14:$G$5000,2,FALSE))</f>
        <v>INPPOZ</v>
      </c>
      <c r="C1200" s="121" t="s">
        <v>149</v>
      </c>
      <c r="D1200" s="93" t="str">
        <f>IF(E1200="","",VLOOKUP(E1200,[1]PROJECTES!$C$14:$G$5000,5,FALSE))</f>
        <v>RTU IAT NOVA-27 v1.0,Linea MT SUB.DT-VIRGEN DE LUNA (Nomes material)</v>
      </c>
      <c r="E1200" s="117">
        <v>5097</v>
      </c>
      <c r="F1200" s="95"/>
      <c r="G1200" s="96" t="str">
        <f>IF(E1200="","",VLOOKUP(E1200,[1]PROJECTES!$C$14:$G$5000,4,FALSE))</f>
        <v>OB</v>
      </c>
      <c r="H1200" s="118" t="s">
        <v>21</v>
      </c>
      <c r="I1200" s="97" t="str">
        <f>IF(H1200="","",VLOOKUP(H1200,BD!B$2:C$16,2,FALSE))</f>
        <v>P</v>
      </c>
      <c r="J1200" s="98">
        <v>43518</v>
      </c>
      <c r="K1200" s="135">
        <f t="shared" si="38"/>
        <v>8</v>
      </c>
      <c r="L1200" s="99">
        <f t="shared" ca="1" si="39"/>
        <v>-109</v>
      </c>
      <c r="M1200" s="93">
        <f>IF(E1200="","",VLOOKUP(E1200,[1]PROJECTES!$C$14:$Z$5000,21,FALSE))</f>
        <v>43511</v>
      </c>
      <c r="N1200" s="100">
        <v>0</v>
      </c>
      <c r="O1200" s="72" t="s">
        <v>229</v>
      </c>
      <c r="P1200" s="101">
        <v>15</v>
      </c>
      <c r="Q1200" s="132" t="s">
        <v>49</v>
      </c>
      <c r="R1200" s="131" t="s">
        <v>822</v>
      </c>
      <c r="S1200" s="91"/>
    </row>
    <row r="1201" spans="1:19" s="104" customFormat="1" ht="12.75" customHeight="1" x14ac:dyDescent="0.25">
      <c r="A1201" s="121" t="s">
        <v>17</v>
      </c>
      <c r="B1201" s="92" t="str">
        <f>IF(E1201="","",VLOOKUP(E1201,[1]PROJECTES!$C$14:$G$5000,2,FALSE))</f>
        <v>ORMAZA</v>
      </c>
      <c r="C1201" s="121" t="s">
        <v>425</v>
      </c>
      <c r="D1201" s="93" t="str">
        <f>IF(E1201="","",VLOOKUP(E1201,[1]PROJECTES!$C$14:$G$5000,5,FALSE))</f>
        <v>Inst. y PEM CC SCADA TEDIS.Net MUSEO LOUVRE v1.0</v>
      </c>
      <c r="E1201" s="117">
        <v>4974</v>
      </c>
      <c r="F1201" s="95"/>
      <c r="G1201" s="96" t="str">
        <f>IF(E1201="","",VLOOKUP(E1201,[1]PROJECTES!$C$14:$G$5000,4,FALSE))</f>
        <v>OB</v>
      </c>
      <c r="H1201" s="118" t="s">
        <v>17</v>
      </c>
      <c r="I1201" s="97" t="str">
        <f>IF(H1201="","",VLOOKUP(H1201,BD!B$2:C$16,2,FALSE))</f>
        <v>E</v>
      </c>
      <c r="J1201" s="98">
        <v>43472</v>
      </c>
      <c r="K1201" s="135">
        <f t="shared" si="38"/>
        <v>2</v>
      </c>
      <c r="L1201" s="99">
        <f t="shared" ca="1" si="39"/>
        <v>-197</v>
      </c>
      <c r="M1201" s="93">
        <f>IF(E1201="","",VLOOKUP(E1201,[1]PROJECTES!$C$14:$Z$5000,21,FALSE))</f>
        <v>43423</v>
      </c>
      <c r="N1201" s="100">
        <v>2</v>
      </c>
      <c r="O1201" s="72" t="s">
        <v>229</v>
      </c>
      <c r="P1201" s="101">
        <v>30</v>
      </c>
      <c r="Q1201" s="132" t="s">
        <v>40</v>
      </c>
      <c r="R1201" s="131" t="s">
        <v>411</v>
      </c>
      <c r="S1201" s="91"/>
    </row>
    <row r="1202" spans="1:19" s="104" customFormat="1" ht="12.75" customHeight="1" x14ac:dyDescent="0.25">
      <c r="A1202" s="121" t="s">
        <v>21</v>
      </c>
      <c r="B1202" s="92" t="str">
        <f>IF(E1202="","",VLOOKUP(E1202,[1]PROJECTES!$C$14:$G$5000,2,FALSE))</f>
        <v>SITEL</v>
      </c>
      <c r="C1202" s="121" t="s">
        <v>337</v>
      </c>
      <c r="D1202" s="93" t="str">
        <f>IF(E1202="","",VLOOKUP(E1202,[1]PROJECTES!$C$14:$G$5000,5,FALSE))</f>
        <v>TD ESCLAVO COG. BIOGAS v1.0</v>
      </c>
      <c r="E1202" s="117">
        <v>5048</v>
      </c>
      <c r="F1202" s="95"/>
      <c r="G1202" s="96" t="str">
        <f>IF(E1202="","",VLOOKUP(E1202,[1]PROJECTES!$C$14:$G$5000,4,FALSE))</f>
        <v>OB</v>
      </c>
      <c r="H1202" s="118" t="s">
        <v>21</v>
      </c>
      <c r="I1202" s="97" t="str">
        <f>IF(H1202="","",VLOOKUP(H1202,BD!B$2:C$16,2,FALSE))</f>
        <v>P</v>
      </c>
      <c r="J1202" s="98">
        <v>43518</v>
      </c>
      <c r="K1202" s="135">
        <f t="shared" si="38"/>
        <v>8</v>
      </c>
      <c r="L1202" s="99">
        <f t="shared" ca="1" si="39"/>
        <v>-124</v>
      </c>
      <c r="M1202" s="93">
        <f>IF(E1202="","",VLOOKUP(E1202,[1]PROJECTES!$C$14:$Z$5000,21,FALSE))</f>
        <v>43496</v>
      </c>
      <c r="N1202" s="100">
        <v>0</v>
      </c>
      <c r="O1202" s="72" t="s">
        <v>229</v>
      </c>
      <c r="P1202" s="101">
        <v>15</v>
      </c>
      <c r="Q1202" s="132" t="s">
        <v>65</v>
      </c>
      <c r="R1202" s="131" t="s">
        <v>451</v>
      </c>
      <c r="S1202" s="91"/>
    </row>
    <row r="1203" spans="1:19" s="104" customFormat="1" ht="12.75" customHeight="1" x14ac:dyDescent="0.25">
      <c r="A1203" s="121" t="s">
        <v>21</v>
      </c>
      <c r="B1203" s="92" t="str">
        <f>IF(E1203="","",VLOOKUP(E1203,[1]PROJECTES!$C$14:$G$5000,2,FALSE))</f>
        <v>SITEL</v>
      </c>
      <c r="C1203" s="121" t="s">
        <v>337</v>
      </c>
      <c r="D1203" s="93" t="str">
        <f>IF(E1203="","",VLOOKUP(E1203,[1]PROJECTES!$C$14:$G$5000,5,FALSE))</f>
        <v>TD ESCLAVO COG. BIOGAS v1.0</v>
      </c>
      <c r="E1203" s="117">
        <v>5048</v>
      </c>
      <c r="F1203" s="95"/>
      <c r="G1203" s="96" t="str">
        <f>IF(E1203="","",VLOOKUP(E1203,[1]PROJECTES!$C$14:$G$5000,4,FALSE))</f>
        <v>OB</v>
      </c>
      <c r="H1203" s="118" t="s">
        <v>21</v>
      </c>
      <c r="I1203" s="97" t="str">
        <f>IF(H1203="","",VLOOKUP(H1203,BD!B$2:C$16,2,FALSE))</f>
        <v>P</v>
      </c>
      <c r="J1203" s="98">
        <v>43518</v>
      </c>
      <c r="K1203" s="135">
        <f t="shared" si="38"/>
        <v>8</v>
      </c>
      <c r="L1203" s="99">
        <f t="shared" ca="1" si="39"/>
        <v>-124</v>
      </c>
      <c r="M1203" s="93">
        <f>IF(E1203="","",VLOOKUP(E1203,[1]PROJECTES!$C$14:$Z$5000,21,FALSE))</f>
        <v>43496</v>
      </c>
      <c r="N1203" s="100">
        <v>0</v>
      </c>
      <c r="O1203" s="72" t="s">
        <v>229</v>
      </c>
      <c r="P1203" s="101">
        <v>15</v>
      </c>
      <c r="Q1203" s="132" t="s">
        <v>51</v>
      </c>
      <c r="R1203" s="131" t="s">
        <v>849</v>
      </c>
      <c r="S1203" s="91"/>
    </row>
    <row r="1204" spans="1:19" s="104" customFormat="1" ht="12.75" customHeight="1" x14ac:dyDescent="0.25">
      <c r="A1204" s="121" t="s">
        <v>21</v>
      </c>
      <c r="B1204" s="92" t="str">
        <f>IF(E1204="","",VLOOKUP(E1204,[1]PROJECTES!$C$14:$G$5000,2,FALSE))</f>
        <v>INPPOZ</v>
      </c>
      <c r="C1204" s="121" t="s">
        <v>149</v>
      </c>
      <c r="D1204" s="93" t="str">
        <f>IF(E1204="","",VLOOKUP(E1204,[1]PROJECTES!$C$14:$G$5000,5,FALSE))</f>
        <v>RTU C.T. PINTOR GOYA v1.0</v>
      </c>
      <c r="E1204" s="117">
        <v>5019</v>
      </c>
      <c r="F1204" s="95"/>
      <c r="G1204" s="96" t="str">
        <f>IF(E1204="","",VLOOKUP(E1204,[1]PROJECTES!$C$14:$G$5000,4,FALSE))</f>
        <v>TA</v>
      </c>
      <c r="H1204" s="118" t="s">
        <v>21</v>
      </c>
      <c r="I1204" s="97" t="str">
        <f>IF(H1204="","",VLOOKUP(H1204,BD!B$2:C$16,2,FALSE))</f>
        <v>P</v>
      </c>
      <c r="J1204" s="98">
        <v>43518</v>
      </c>
      <c r="K1204" s="135">
        <f t="shared" si="38"/>
        <v>8</v>
      </c>
      <c r="L1204" s="99" t="str">
        <f t="shared" ca="1" si="39"/>
        <v>-</v>
      </c>
      <c r="M1204" s="93">
        <f>IF(E1204="","",VLOOKUP(E1204,[1]PROJECTES!$C$14:$Z$5000,21,FALSE))</f>
        <v>43524</v>
      </c>
      <c r="N1204" s="100">
        <v>0</v>
      </c>
      <c r="O1204" s="72" t="s">
        <v>229</v>
      </c>
      <c r="P1204" s="101">
        <v>15</v>
      </c>
      <c r="Q1204" s="132" t="s">
        <v>51</v>
      </c>
      <c r="R1204" s="131" t="s">
        <v>365</v>
      </c>
      <c r="S1204" s="91"/>
    </row>
    <row r="1205" spans="1:19" s="104" customFormat="1" ht="12.75" customHeight="1" x14ac:dyDescent="0.25">
      <c r="A1205" s="121" t="s">
        <v>44</v>
      </c>
      <c r="B1205" s="92" t="str">
        <f>IF(E1205="","",VLOOKUP(E1205,[1]PROJECTES!$C$14:$G$5000,2,FALSE))</f>
        <v>SITEL</v>
      </c>
      <c r="C1205" s="121"/>
      <c r="D1205" s="93" t="str">
        <f>IF(E1205="","",VLOOKUP(E1205,[1]PROJECTES!$C$14:$G$5000,5,FALSE))</f>
        <v>PENDENT D'ASSIGNAR</v>
      </c>
      <c r="E1205" s="117" t="s">
        <v>278</v>
      </c>
      <c r="F1205" s="95"/>
      <c r="G1205" s="96" t="str">
        <f>IF(E1205="","",VLOOKUP(E1205,[1]PROJECTES!$C$14:$G$5000,4,FALSE))</f>
        <v>OB</v>
      </c>
      <c r="H1205" s="118" t="s">
        <v>44</v>
      </c>
      <c r="I1205" s="97" t="str">
        <f>IF(H1205="","",VLOOKUP(H1205,BD!B$2:C$16,2,FALSE))</f>
        <v>E</v>
      </c>
      <c r="J1205" s="98">
        <v>43518</v>
      </c>
      <c r="K1205" s="135">
        <f t="shared" si="38"/>
        <v>8</v>
      </c>
      <c r="L1205" s="99">
        <f t="shared" ca="1" si="39"/>
        <v>210</v>
      </c>
      <c r="M1205" s="93">
        <f>IF(E1205="","",VLOOKUP(E1205,[1]PROJECTES!$C$14:$Z$5000,21,FALSE))</f>
        <v>43830</v>
      </c>
      <c r="N1205" s="100"/>
      <c r="O1205" s="72" t="s">
        <v>229</v>
      </c>
      <c r="P1205" s="101"/>
      <c r="Q1205" s="132"/>
      <c r="R1205" s="131"/>
      <c r="S1205" s="91"/>
    </row>
    <row r="1206" spans="1:19" s="104" customFormat="1" ht="12.75" customHeight="1" x14ac:dyDescent="0.25">
      <c r="A1206" s="121" t="s">
        <v>44</v>
      </c>
      <c r="B1206" s="92" t="str">
        <f>IF(E1206="","",VLOOKUP(E1206,[1]PROJECTES!$C$14:$G$5000,2,FALSE))</f>
        <v>SITEL</v>
      </c>
      <c r="C1206" s="121"/>
      <c r="D1206" s="93" t="str">
        <f>IF(E1206="","",VLOOKUP(E1206,[1]PROJECTES!$C$14:$G$5000,5,FALSE))</f>
        <v>PENDENT D'ASSIGNAR</v>
      </c>
      <c r="E1206" s="117" t="s">
        <v>278</v>
      </c>
      <c r="F1206" s="95"/>
      <c r="G1206" s="96" t="str">
        <f>IF(E1206="","",VLOOKUP(E1206,[1]PROJECTES!$C$14:$G$5000,4,FALSE))</f>
        <v>OB</v>
      </c>
      <c r="H1206" s="118" t="s">
        <v>44</v>
      </c>
      <c r="I1206" s="97" t="str">
        <f>IF(H1206="","",VLOOKUP(H1206,BD!B$2:C$16,2,FALSE))</f>
        <v>E</v>
      </c>
      <c r="J1206" s="98">
        <v>43518</v>
      </c>
      <c r="K1206" s="135">
        <f t="shared" si="38"/>
        <v>8</v>
      </c>
      <c r="L1206" s="99">
        <f t="shared" ca="1" si="39"/>
        <v>210</v>
      </c>
      <c r="M1206" s="93">
        <f>IF(E1206="","",VLOOKUP(E1206,[1]PROJECTES!$C$14:$Z$5000,21,FALSE))</f>
        <v>43830</v>
      </c>
      <c r="N1206" s="100"/>
      <c r="O1206" s="72" t="s">
        <v>229</v>
      </c>
      <c r="P1206" s="101"/>
      <c r="Q1206" s="132"/>
      <c r="R1206" s="131"/>
      <c r="S1206" s="91"/>
    </row>
    <row r="1207" spans="1:19" s="104" customFormat="1" ht="12.75" customHeight="1" x14ac:dyDescent="0.25">
      <c r="A1207" s="121" t="s">
        <v>44</v>
      </c>
      <c r="B1207" s="92" t="str">
        <f>IF(E1207="","",VLOOKUP(E1207,[1]PROJECTES!$C$14:$G$5000,2,FALSE))</f>
        <v>SITEL</v>
      </c>
      <c r="C1207" s="121"/>
      <c r="D1207" s="93" t="str">
        <f>IF(E1207="","",VLOOKUP(E1207,[1]PROJECTES!$C$14:$G$5000,5,FALSE))</f>
        <v>PENDENT D'ASSIGNAR</v>
      </c>
      <c r="E1207" s="117" t="s">
        <v>278</v>
      </c>
      <c r="F1207" s="95"/>
      <c r="G1207" s="96" t="str">
        <f>IF(E1207="","",VLOOKUP(E1207,[1]PROJECTES!$C$14:$G$5000,4,FALSE))</f>
        <v>OB</v>
      </c>
      <c r="H1207" s="118" t="s">
        <v>44</v>
      </c>
      <c r="I1207" s="97" t="str">
        <f>IF(H1207="","",VLOOKUP(H1207,BD!B$2:C$16,2,FALSE))</f>
        <v>E</v>
      </c>
      <c r="J1207" s="98">
        <v>43518</v>
      </c>
      <c r="K1207" s="135">
        <f t="shared" si="38"/>
        <v>8</v>
      </c>
      <c r="L1207" s="99">
        <f t="shared" ca="1" si="39"/>
        <v>210</v>
      </c>
      <c r="M1207" s="93">
        <f>IF(E1207="","",VLOOKUP(E1207,[1]PROJECTES!$C$14:$Z$5000,21,FALSE))</f>
        <v>43830</v>
      </c>
      <c r="N1207" s="100"/>
      <c r="O1207" s="72" t="s">
        <v>229</v>
      </c>
      <c r="P1207" s="101"/>
      <c r="Q1207" s="132"/>
      <c r="R1207" s="131"/>
      <c r="S1207" s="91"/>
    </row>
    <row r="1208" spans="1:19" s="104" customFormat="1" ht="12.75" customHeight="1" x14ac:dyDescent="0.25">
      <c r="A1208" s="121" t="s">
        <v>44</v>
      </c>
      <c r="B1208" s="92" t="str">
        <f>IF(E1208="","",VLOOKUP(E1208,[1]PROJECTES!$C$14:$G$5000,2,FALSE))</f>
        <v>SITEL</v>
      </c>
      <c r="C1208" s="121"/>
      <c r="D1208" s="93" t="str">
        <f>IF(E1208="","",VLOOKUP(E1208,[1]PROJECTES!$C$14:$G$5000,5,FALSE))</f>
        <v>PENDENT D'ASSIGNAR</v>
      </c>
      <c r="E1208" s="117" t="s">
        <v>278</v>
      </c>
      <c r="F1208" s="95"/>
      <c r="G1208" s="96" t="str">
        <f>IF(E1208="","",VLOOKUP(E1208,[1]PROJECTES!$C$14:$G$5000,4,FALSE))</f>
        <v>OB</v>
      </c>
      <c r="H1208" s="118" t="s">
        <v>44</v>
      </c>
      <c r="I1208" s="97" t="str">
        <f>IF(H1208="","",VLOOKUP(H1208,BD!B$2:C$16,2,FALSE))</f>
        <v>E</v>
      </c>
      <c r="J1208" s="98">
        <v>43518</v>
      </c>
      <c r="K1208" s="135">
        <f t="shared" si="38"/>
        <v>8</v>
      </c>
      <c r="L1208" s="99">
        <f t="shared" ca="1" si="39"/>
        <v>210</v>
      </c>
      <c r="M1208" s="93">
        <f>IF(E1208="","",VLOOKUP(E1208,[1]PROJECTES!$C$14:$Z$5000,21,FALSE))</f>
        <v>43830</v>
      </c>
      <c r="N1208" s="100"/>
      <c r="O1208" s="72" t="s">
        <v>229</v>
      </c>
      <c r="P1208" s="101"/>
      <c r="Q1208" s="132"/>
      <c r="R1208" s="131"/>
      <c r="S1208" s="91"/>
    </row>
    <row r="1209" spans="1:19" s="104" customFormat="1" ht="12.75" customHeight="1" x14ac:dyDescent="0.25">
      <c r="A1209" s="121" t="s">
        <v>44</v>
      </c>
      <c r="B1209" s="92" t="str">
        <f>IF(E1209="","",VLOOKUP(E1209,[1]PROJECTES!$C$14:$G$5000,2,FALSE))</f>
        <v>SITEL</v>
      </c>
      <c r="C1209" s="121"/>
      <c r="D1209" s="93" t="str">
        <f>IF(E1209="","",VLOOKUP(E1209,[1]PROJECTES!$C$14:$G$5000,5,FALSE))</f>
        <v>PENDENT D'ASSIGNAR</v>
      </c>
      <c r="E1209" s="117" t="s">
        <v>396</v>
      </c>
      <c r="F1209" s="95"/>
      <c r="G1209" s="96" t="str">
        <f>IF(E1209="","",VLOOKUP(E1209,[1]PROJECTES!$C$14:$G$5000,4,FALSE))</f>
        <v>OB</v>
      </c>
      <c r="H1209" s="118" t="s">
        <v>44</v>
      </c>
      <c r="I1209" s="97" t="str">
        <f>IF(H1209="","",VLOOKUP(H1209,BD!B$2:C$16,2,FALSE))</f>
        <v>E</v>
      </c>
      <c r="J1209" s="98">
        <v>43518</v>
      </c>
      <c r="K1209" s="135">
        <f t="shared" si="38"/>
        <v>8</v>
      </c>
      <c r="L1209" s="99">
        <f t="shared" ca="1" si="39"/>
        <v>210</v>
      </c>
      <c r="M1209" s="93">
        <f>IF(E1209="","",VLOOKUP(E1209,[1]PROJECTES!$C$14:$Z$5000,21,FALSE))</f>
        <v>43830</v>
      </c>
      <c r="N1209" s="100"/>
      <c r="O1209" s="72" t="s">
        <v>229</v>
      </c>
      <c r="P1209" s="101"/>
      <c r="Q1209" s="132"/>
      <c r="R1209" s="131"/>
      <c r="S1209" s="91"/>
    </row>
    <row r="1210" spans="1:19" s="104" customFormat="1" ht="12.75" customHeight="1" x14ac:dyDescent="0.25">
      <c r="A1210" s="121" t="s">
        <v>21</v>
      </c>
      <c r="B1210" s="92" t="str">
        <f>IF(E1210="","",VLOOKUP(E1210,[1]PROJECTES!$C$14:$G$5000,2,FALSE))</f>
        <v>INDTOR</v>
      </c>
      <c r="C1210" s="121" t="s">
        <v>149</v>
      </c>
      <c r="D1210" s="93" t="str">
        <f>IF(E1210="","",VLOOKUP(E1210,[1]PROJECTES!$C$14:$G$5000,5,FALSE))</f>
        <v>RTU C.T. CALVARIO v1.0</v>
      </c>
      <c r="E1210" s="117">
        <v>5104</v>
      </c>
      <c r="F1210" s="95"/>
      <c r="G1210" s="96" t="str">
        <f>IF(E1210="","",VLOOKUP(E1210,[1]PROJECTES!$C$14:$G$5000,4,FALSE))</f>
        <v>TA</v>
      </c>
      <c r="H1210" s="118" t="s">
        <v>595</v>
      </c>
      <c r="I1210" s="97" t="str">
        <f>IF(H1210="","",VLOOKUP(H1210,BD!B$2:C$16,2,FALSE))</f>
        <v>E</v>
      </c>
      <c r="J1210" s="98">
        <v>43518</v>
      </c>
      <c r="K1210" s="135">
        <f t="shared" si="38"/>
        <v>8</v>
      </c>
      <c r="L1210" s="99" t="str">
        <f t="shared" ca="1" si="39"/>
        <v>-</v>
      </c>
      <c r="M1210" s="93">
        <f>IF(E1210="","",VLOOKUP(E1210,[1]PROJECTES!$C$14:$Z$5000,21,FALSE))</f>
        <v>43514</v>
      </c>
      <c r="N1210" s="100">
        <v>0</v>
      </c>
      <c r="O1210" s="72" t="s">
        <v>229</v>
      </c>
      <c r="P1210" s="101">
        <v>40</v>
      </c>
      <c r="Q1210" s="132" t="s">
        <v>51</v>
      </c>
      <c r="R1210" s="131" t="s">
        <v>365</v>
      </c>
      <c r="S1210" s="91"/>
    </row>
    <row r="1211" spans="1:19" s="104" customFormat="1" ht="12.75" customHeight="1" x14ac:dyDescent="0.25">
      <c r="A1211" s="121" t="s">
        <v>21</v>
      </c>
      <c r="B1211" s="92" t="str">
        <f>IF(E1211="","",VLOOKUP(E1211,[1]PROJECTES!$C$14:$G$5000,2,FALSE))</f>
        <v>INDVIL</v>
      </c>
      <c r="C1211" s="121" t="s">
        <v>149</v>
      </c>
      <c r="D1211" s="93" t="str">
        <f>IF(E1211="","",VLOOKUP(E1211,[1]PROJECTES!$C$14:$G$5000,5,FALSE))</f>
        <v>RTU C.T. PADRE CARMELO v1.0</v>
      </c>
      <c r="E1211" s="117">
        <v>5106</v>
      </c>
      <c r="F1211" s="95"/>
      <c r="G1211" s="96" t="str">
        <f>IF(E1211="","",VLOOKUP(E1211,[1]PROJECTES!$C$14:$G$5000,4,FALSE))</f>
        <v>TA</v>
      </c>
      <c r="H1211" s="118" t="s">
        <v>595</v>
      </c>
      <c r="I1211" s="97" t="str">
        <f>IF(H1211="","",VLOOKUP(H1211,BD!B$2:C$16,2,FALSE))</f>
        <v>E</v>
      </c>
      <c r="J1211" s="98">
        <v>43518</v>
      </c>
      <c r="K1211" s="135">
        <f t="shared" si="38"/>
        <v>8</v>
      </c>
      <c r="L1211" s="99" t="str">
        <f t="shared" ca="1" si="39"/>
        <v>-</v>
      </c>
      <c r="M1211" s="93">
        <f>IF(E1211="","",VLOOKUP(E1211,[1]PROJECTES!$C$14:$Z$5000,21,FALSE))</f>
        <v>43514</v>
      </c>
      <c r="N1211" s="100">
        <v>0</v>
      </c>
      <c r="O1211" s="72" t="s">
        <v>229</v>
      </c>
      <c r="P1211" s="101">
        <v>40</v>
      </c>
      <c r="Q1211" s="132" t="s">
        <v>51</v>
      </c>
      <c r="R1211" s="131" t="s">
        <v>365</v>
      </c>
      <c r="S1211" s="91"/>
    </row>
    <row r="1212" spans="1:19" s="104" customFormat="1" ht="12.75" customHeight="1" x14ac:dyDescent="0.25">
      <c r="A1212" s="121" t="s">
        <v>21</v>
      </c>
      <c r="B1212" s="92" t="str">
        <f>IF(E1212="","",VLOOKUP(E1212,[1]PROJECTES!$C$14:$G$5000,2,FALSE))</f>
        <v>DIELES</v>
      </c>
      <c r="C1212" s="121" t="s">
        <v>271</v>
      </c>
      <c r="D1212" s="93" t="str">
        <f>IF(E1212="","",VLOOKUP(E1212,[1]PROJECTES!$C$14:$G$5000,5,FALSE))</f>
        <v>RTU CT-5 DIELESUR v1.1</v>
      </c>
      <c r="E1212" s="117">
        <v>5059</v>
      </c>
      <c r="F1212" s="95"/>
      <c r="G1212" s="96" t="str">
        <f>IF(E1212="","",VLOOKUP(E1212,[1]PROJECTES!$C$14:$G$5000,4,FALSE))</f>
        <v>TA</v>
      </c>
      <c r="H1212" s="118" t="s">
        <v>595</v>
      </c>
      <c r="I1212" s="97" t="str">
        <f>IF(H1212="","",VLOOKUP(H1212,BD!B$2:C$16,2,FALSE))</f>
        <v>E</v>
      </c>
      <c r="J1212" s="98">
        <v>43518</v>
      </c>
      <c r="K1212" s="135">
        <f t="shared" si="38"/>
        <v>8</v>
      </c>
      <c r="L1212" s="99" t="str">
        <f t="shared" ca="1" si="39"/>
        <v>-</v>
      </c>
      <c r="M1212" s="93">
        <f>IF(E1212="","",VLOOKUP(E1212,[1]PROJECTES!$C$14:$Z$5000,21,FALSE))</f>
        <v>43524</v>
      </c>
      <c r="N1212" s="100">
        <v>0</v>
      </c>
      <c r="O1212" s="72" t="s">
        <v>229</v>
      </c>
      <c r="P1212" s="101">
        <v>40</v>
      </c>
      <c r="Q1212" s="132" t="s">
        <v>51</v>
      </c>
      <c r="R1212" s="131" t="s">
        <v>365</v>
      </c>
      <c r="S1212" s="91"/>
    </row>
    <row r="1213" spans="1:19" s="104" customFormat="1" ht="12.75" customHeight="1" x14ac:dyDescent="0.25">
      <c r="A1213" s="121" t="s">
        <v>21</v>
      </c>
      <c r="B1213" s="92" t="str">
        <f>IF(E1213="","",VLOOKUP(E1213,[1]PROJECTES!$C$14:$G$5000,2,FALSE))</f>
        <v>DIELES</v>
      </c>
      <c r="C1213" s="121" t="s">
        <v>271</v>
      </c>
      <c r="D1213" s="93" t="str">
        <f>IF(E1213="","",VLOOKUP(E1213,[1]PROJECTES!$C$14:$G$5000,5,FALSE))</f>
        <v>RTU CT-6 DIELESUR v1.1</v>
      </c>
      <c r="E1213" s="117">
        <v>5060</v>
      </c>
      <c r="F1213" s="95"/>
      <c r="G1213" s="96" t="str">
        <f>IF(E1213="","",VLOOKUP(E1213,[1]PROJECTES!$C$14:$G$5000,4,FALSE))</f>
        <v>TA</v>
      </c>
      <c r="H1213" s="118" t="s">
        <v>595</v>
      </c>
      <c r="I1213" s="97" t="str">
        <f>IF(H1213="","",VLOOKUP(H1213,BD!B$2:C$16,2,FALSE))</f>
        <v>E</v>
      </c>
      <c r="J1213" s="98">
        <v>43518</v>
      </c>
      <c r="K1213" s="135">
        <f t="shared" si="38"/>
        <v>8</v>
      </c>
      <c r="L1213" s="99" t="str">
        <f t="shared" ca="1" si="39"/>
        <v>-</v>
      </c>
      <c r="M1213" s="93">
        <f>IF(E1213="","",VLOOKUP(E1213,[1]PROJECTES!$C$14:$Z$5000,21,FALSE))</f>
        <v>43524</v>
      </c>
      <c r="N1213" s="100">
        <v>0</v>
      </c>
      <c r="O1213" s="72" t="s">
        <v>229</v>
      </c>
      <c r="P1213" s="101">
        <v>40</v>
      </c>
      <c r="Q1213" s="132" t="s">
        <v>51</v>
      </c>
      <c r="R1213" s="131" t="s">
        <v>365</v>
      </c>
      <c r="S1213" s="91"/>
    </row>
    <row r="1214" spans="1:19" s="104" customFormat="1" ht="12.75" customHeight="1" x14ac:dyDescent="0.25">
      <c r="A1214" s="121" t="s">
        <v>21</v>
      </c>
      <c r="B1214" s="92" t="str">
        <f>IF(E1214="","",VLOOKUP(E1214,[1]PROJECTES!$C$14:$G$5000,2,FALSE))</f>
        <v>DIELES</v>
      </c>
      <c r="C1214" s="121" t="s">
        <v>271</v>
      </c>
      <c r="D1214" s="93" t="str">
        <f>IF(E1214="","",VLOOKUP(E1214,[1]PROJECTES!$C$14:$G$5000,5,FALSE))</f>
        <v>RTU CT-7 DIELESUR v1.1</v>
      </c>
      <c r="E1214" s="117">
        <v>5061</v>
      </c>
      <c r="F1214" s="95"/>
      <c r="G1214" s="96" t="str">
        <f>IF(E1214="","",VLOOKUP(E1214,[1]PROJECTES!$C$14:$G$5000,4,FALSE))</f>
        <v>TA</v>
      </c>
      <c r="H1214" s="118" t="s">
        <v>595</v>
      </c>
      <c r="I1214" s="97" t="str">
        <f>IF(H1214="","",VLOOKUP(H1214,BD!B$2:C$16,2,FALSE))</f>
        <v>E</v>
      </c>
      <c r="J1214" s="98">
        <v>43518</v>
      </c>
      <c r="K1214" s="135">
        <f t="shared" si="38"/>
        <v>8</v>
      </c>
      <c r="L1214" s="99" t="str">
        <f t="shared" ca="1" si="39"/>
        <v>-</v>
      </c>
      <c r="M1214" s="93">
        <f>IF(E1214="","",VLOOKUP(E1214,[1]PROJECTES!$C$14:$Z$5000,21,FALSE))</f>
        <v>43524</v>
      </c>
      <c r="N1214" s="100">
        <v>0</v>
      </c>
      <c r="O1214" s="72" t="s">
        <v>229</v>
      </c>
      <c r="P1214" s="101">
        <v>40</v>
      </c>
      <c r="Q1214" s="132" t="s">
        <v>51</v>
      </c>
      <c r="R1214" s="131" t="s">
        <v>365</v>
      </c>
      <c r="S1214" s="91"/>
    </row>
    <row r="1215" spans="1:19" s="104" customFormat="1" ht="12.75" customHeight="1" x14ac:dyDescent="0.25">
      <c r="A1215" s="121" t="s">
        <v>21</v>
      </c>
      <c r="B1215" s="92" t="str">
        <f>IF(E1215="","",VLOOKUP(E1215,[1]PROJECTES!$C$14:$G$5000,2,FALSE))</f>
        <v>DIELES</v>
      </c>
      <c r="C1215" s="121" t="s">
        <v>271</v>
      </c>
      <c r="D1215" s="93" t="str">
        <f>IF(E1215="","",VLOOKUP(E1215,[1]PROJECTES!$C$14:$G$5000,5,FALSE))</f>
        <v>RTU CT-8 DIELESUR v1.1</v>
      </c>
      <c r="E1215" s="117">
        <v>5062</v>
      </c>
      <c r="F1215" s="95"/>
      <c r="G1215" s="96" t="str">
        <f>IF(E1215="","",VLOOKUP(E1215,[1]PROJECTES!$C$14:$G$5000,4,FALSE))</f>
        <v>TA</v>
      </c>
      <c r="H1215" s="118" t="s">
        <v>595</v>
      </c>
      <c r="I1215" s="97" t="str">
        <f>IF(H1215="","",VLOOKUP(H1215,BD!B$2:C$16,2,FALSE))</f>
        <v>E</v>
      </c>
      <c r="J1215" s="98">
        <v>43518</v>
      </c>
      <c r="K1215" s="135">
        <f t="shared" si="38"/>
        <v>8</v>
      </c>
      <c r="L1215" s="99" t="str">
        <f t="shared" ca="1" si="39"/>
        <v>-</v>
      </c>
      <c r="M1215" s="93">
        <f>IF(E1215="","",VLOOKUP(E1215,[1]PROJECTES!$C$14:$Z$5000,21,FALSE))</f>
        <v>43524</v>
      </c>
      <c r="N1215" s="100">
        <v>0</v>
      </c>
      <c r="O1215" s="72" t="s">
        <v>229</v>
      </c>
      <c r="P1215" s="101">
        <v>40</v>
      </c>
      <c r="Q1215" s="132" t="s">
        <v>51</v>
      </c>
      <c r="R1215" s="131" t="s">
        <v>365</v>
      </c>
      <c r="S1215" s="91"/>
    </row>
    <row r="1216" spans="1:19" s="104" customFormat="1" ht="12.75" customHeight="1" x14ac:dyDescent="0.25">
      <c r="A1216" s="121" t="s">
        <v>21</v>
      </c>
      <c r="B1216" s="92" t="str">
        <f>IF(E1216="","",VLOOKUP(E1216,[1]PROJECTES!$C$14:$G$5000,2,FALSE))</f>
        <v>SITEL</v>
      </c>
      <c r="C1216" s="121" t="s">
        <v>181</v>
      </c>
      <c r="D1216" s="93" t="str">
        <f>IF(E1216="","",VLOOKUP(E1216,[1]PROJECTES!$C$14:$G$5000,5,FALSE))</f>
        <v>GESTIO DE MAGATZEM</v>
      </c>
      <c r="E1216" s="117" t="s">
        <v>363</v>
      </c>
      <c r="F1216" s="95"/>
      <c r="G1216" s="96" t="str">
        <f>IF(E1216="","",VLOOKUP(E1216,[1]PROJECTES!$C$14:$G$5000,4,FALSE))</f>
        <v>OB</v>
      </c>
      <c r="H1216" s="118" t="s">
        <v>21</v>
      </c>
      <c r="I1216" s="97" t="str">
        <f>IF(H1216="","",VLOOKUP(H1216,BD!B$2:C$16,2,FALSE))</f>
        <v>P</v>
      </c>
      <c r="J1216" s="98">
        <v>43518</v>
      </c>
      <c r="K1216" s="135">
        <f t="shared" si="38"/>
        <v>8</v>
      </c>
      <c r="L1216" s="99">
        <f t="shared" ca="1" si="39"/>
        <v>210</v>
      </c>
      <c r="M1216" s="93">
        <f>IF(E1216="","",VLOOKUP(E1216,[1]PROJECTES!$C$14:$Z$5000,21,FALSE))</f>
        <v>43830</v>
      </c>
      <c r="N1216" s="100">
        <v>0</v>
      </c>
      <c r="O1216" s="72" t="s">
        <v>229</v>
      </c>
      <c r="P1216" s="101">
        <v>30</v>
      </c>
      <c r="Q1216" s="132" t="s">
        <v>49</v>
      </c>
      <c r="R1216" s="102" t="s">
        <v>881</v>
      </c>
      <c r="S1216" s="91"/>
    </row>
    <row r="1217" spans="1:19" s="104" customFormat="1" ht="12.75" customHeight="1" x14ac:dyDescent="0.25">
      <c r="A1217" s="121" t="s">
        <v>21</v>
      </c>
      <c r="B1217" s="92" t="str">
        <f>IF(E1217="","",VLOOKUP(E1217,[1]PROJECTES!$C$14:$G$5000,2,FALSE))</f>
        <v>SITEL</v>
      </c>
      <c r="C1217" s="121" t="s">
        <v>151</v>
      </c>
      <c r="D1217" s="93" t="str">
        <f>IF(E1217="","",VLOOKUP(E1217,[1]PROJECTES!$C$14:$G$5000,5,FALSE))</f>
        <v>30 x MODEM-FSK 12Vdc C/DIN</v>
      </c>
      <c r="E1217" s="117">
        <v>5132</v>
      </c>
      <c r="F1217" s="95"/>
      <c r="G1217" s="96" t="str">
        <f>IF(E1217="","",VLOOKUP(E1217,[1]PROJECTES!$C$14:$G$5000,4,FALSE))</f>
        <v>TA</v>
      </c>
      <c r="H1217" s="118" t="s">
        <v>21</v>
      </c>
      <c r="I1217" s="97" t="str">
        <f>IF(H1217="","",VLOOKUP(H1217,BD!B$2:C$16,2,FALSE))</f>
        <v>P</v>
      </c>
      <c r="J1217" s="98">
        <v>43518</v>
      </c>
      <c r="K1217" s="135">
        <f t="shared" si="38"/>
        <v>8</v>
      </c>
      <c r="L1217" s="99" t="str">
        <f t="shared" ca="1" si="39"/>
        <v>-</v>
      </c>
      <c r="M1217" s="93">
        <f>IF(E1217="","",VLOOKUP(E1217,[1]PROJECTES!$C$14:$Z$5000,21,FALSE))</f>
        <v>43594</v>
      </c>
      <c r="N1217" s="100">
        <v>0</v>
      </c>
      <c r="O1217" s="72" t="s">
        <v>229</v>
      </c>
      <c r="P1217" s="101">
        <v>35</v>
      </c>
      <c r="Q1217" s="132" t="s">
        <v>51</v>
      </c>
      <c r="R1217" s="131" t="s">
        <v>335</v>
      </c>
      <c r="S1217" s="91"/>
    </row>
    <row r="1218" spans="1:19" s="104" customFormat="1" ht="12.75" customHeight="1" x14ac:dyDescent="0.25">
      <c r="A1218" s="121" t="s">
        <v>21</v>
      </c>
      <c r="B1218" s="92" t="str">
        <f>IF(E1218="","",VLOOKUP(E1218,[1]PROJECTES!$C$14:$G$5000,2,FALSE))</f>
        <v>SITEL</v>
      </c>
      <c r="C1218" s="121" t="s">
        <v>181</v>
      </c>
      <c r="D1218" s="93" t="str">
        <f>IF(E1218="","",VLOOKUP(E1218,[1]PROJECTES!$C$14:$G$5000,5,FALSE))</f>
        <v>GESTIO DE MAGATZEM</v>
      </c>
      <c r="E1218" s="117" t="s">
        <v>305</v>
      </c>
      <c r="F1218" s="95"/>
      <c r="G1218" s="96" t="str">
        <f>IF(E1218="","",VLOOKUP(E1218,[1]PROJECTES!$C$14:$G$5000,4,FALSE))</f>
        <v>OB</v>
      </c>
      <c r="H1218" s="118" t="s">
        <v>21</v>
      </c>
      <c r="I1218" s="97" t="str">
        <f>IF(H1218="","",VLOOKUP(H1218,BD!B$2:C$16,2,FALSE))</f>
        <v>P</v>
      </c>
      <c r="J1218" s="98">
        <v>43518</v>
      </c>
      <c r="K1218" s="135">
        <f t="shared" si="38"/>
        <v>8</v>
      </c>
      <c r="L1218" s="99">
        <f t="shared" ca="1" si="39"/>
        <v>210</v>
      </c>
      <c r="M1218" s="93">
        <f>IF(E1218="","",VLOOKUP(E1218,[1]PROJECTES!$C$14:$Z$5000,21,FALSE))</f>
        <v>43830</v>
      </c>
      <c r="N1218" s="100">
        <v>0</v>
      </c>
      <c r="O1218" s="72" t="s">
        <v>229</v>
      </c>
      <c r="P1218" s="101">
        <v>15</v>
      </c>
      <c r="Q1218" s="132" t="s">
        <v>49</v>
      </c>
      <c r="R1218" s="102" t="s">
        <v>882</v>
      </c>
      <c r="S1218" s="91"/>
    </row>
    <row r="1219" spans="1:19" s="104" customFormat="1" ht="12.75" customHeight="1" x14ac:dyDescent="0.25">
      <c r="A1219" s="121" t="s">
        <v>21</v>
      </c>
      <c r="B1219" s="92" t="str">
        <f>IF(E1219="","",VLOOKUP(E1219,[1]PROJECTES!$C$14:$G$5000,2,FALSE))</f>
        <v>SITEL</v>
      </c>
      <c r="C1219" s="121" t="s">
        <v>181</v>
      </c>
      <c r="D1219" s="93" t="str">
        <f>IF(E1219="","",VLOOKUP(E1219,[1]PROJECTES!$C$14:$G$5000,5,FALSE))</f>
        <v>AFERS EMPRESA</v>
      </c>
      <c r="E1219" s="117" t="s">
        <v>315</v>
      </c>
      <c r="F1219" s="95"/>
      <c r="G1219" s="96" t="str">
        <f>IF(E1219="","",VLOOKUP(E1219,[1]PROJECTES!$C$14:$G$5000,4,FALSE))</f>
        <v>OB</v>
      </c>
      <c r="H1219" s="118" t="s">
        <v>21</v>
      </c>
      <c r="I1219" s="97" t="str">
        <f>IF(H1219="","",VLOOKUP(H1219,BD!B$2:C$16,2,FALSE))</f>
        <v>P</v>
      </c>
      <c r="J1219" s="98">
        <v>43518</v>
      </c>
      <c r="K1219" s="135">
        <f t="shared" si="38"/>
        <v>8</v>
      </c>
      <c r="L1219" s="99">
        <f t="shared" ca="1" si="39"/>
        <v>210</v>
      </c>
      <c r="M1219" s="93">
        <f>IF(E1219="","",VLOOKUP(E1219,[1]PROJECTES!$C$14:$Z$5000,21,FALSE))</f>
        <v>43830</v>
      </c>
      <c r="N1219" s="100">
        <v>1</v>
      </c>
      <c r="O1219" s="72" t="s">
        <v>229</v>
      </c>
      <c r="P1219" s="101">
        <v>50</v>
      </c>
      <c r="Q1219" s="132" t="s">
        <v>336</v>
      </c>
      <c r="R1219" s="131" t="s">
        <v>537</v>
      </c>
      <c r="S1219" s="91"/>
    </row>
    <row r="1220" spans="1:19" s="104" customFormat="1" ht="12.75" customHeight="1" x14ac:dyDescent="0.25">
      <c r="A1220" s="121" t="s">
        <v>21</v>
      </c>
      <c r="B1220" s="92" t="str">
        <f>IF(E1220="","",VLOOKUP(E1220,[1]PROJECTES!$C$14:$G$5000,2,FALSE))</f>
        <v>INPPOZ</v>
      </c>
      <c r="C1220" s="121" t="s">
        <v>149</v>
      </c>
      <c r="D1220" s="93" t="str">
        <f>IF(E1220="","",VLOOKUP(E1220,[1]PROJECTES!$C$14:$G$5000,5,FALSE))</f>
        <v>RTU C.T. PINTOR GOYA v1.0</v>
      </c>
      <c r="E1220" s="117">
        <v>5019</v>
      </c>
      <c r="F1220" s="95"/>
      <c r="G1220" s="96" t="str">
        <f>IF(E1220="","",VLOOKUP(E1220,[1]PROJECTES!$C$14:$G$5000,4,FALSE))</f>
        <v>TA</v>
      </c>
      <c r="H1220" s="118" t="s">
        <v>21</v>
      </c>
      <c r="I1220" s="97" t="str">
        <f>IF(H1220="","",VLOOKUP(H1220,BD!B$2:C$16,2,FALSE))</f>
        <v>P</v>
      </c>
      <c r="J1220" s="98">
        <v>43518</v>
      </c>
      <c r="K1220" s="135">
        <f t="shared" si="38"/>
        <v>8</v>
      </c>
      <c r="L1220" s="99" t="str">
        <f t="shared" ca="1" si="39"/>
        <v>-</v>
      </c>
      <c r="M1220" s="93">
        <f>IF(E1220="","",VLOOKUP(E1220,[1]PROJECTES!$C$14:$Z$5000,21,FALSE))</f>
        <v>43524</v>
      </c>
      <c r="N1220" s="100">
        <v>3</v>
      </c>
      <c r="O1220" s="72" t="s">
        <v>229</v>
      </c>
      <c r="P1220" s="101">
        <v>20</v>
      </c>
      <c r="Q1220" s="132" t="s">
        <v>51</v>
      </c>
      <c r="R1220" s="131" t="s">
        <v>365</v>
      </c>
      <c r="S1220" s="91"/>
    </row>
    <row r="1221" spans="1:19" s="104" customFormat="1" ht="12.75" customHeight="1" x14ac:dyDescent="0.25">
      <c r="A1221" s="121" t="s">
        <v>21</v>
      </c>
      <c r="B1221" s="92" t="str">
        <f>IF(E1221="","",VLOOKUP(E1221,[1]PROJECTES!$C$14:$G$5000,2,FALSE))</f>
        <v>INDTOR</v>
      </c>
      <c r="C1221" s="121" t="s">
        <v>149</v>
      </c>
      <c r="D1221" s="93" t="str">
        <f>IF(E1221="","",VLOOKUP(E1221,[1]PROJECTES!$C$14:$G$5000,5,FALSE))</f>
        <v>RTU C.T. CALVARIO v1.0</v>
      </c>
      <c r="E1221" s="117">
        <v>5104</v>
      </c>
      <c r="F1221" s="95"/>
      <c r="G1221" s="96" t="str">
        <f>IF(E1221="","",VLOOKUP(E1221,[1]PROJECTES!$C$14:$G$5000,4,FALSE))</f>
        <v>TA</v>
      </c>
      <c r="H1221" s="118" t="s">
        <v>21</v>
      </c>
      <c r="I1221" s="97" t="str">
        <f>IF(H1221="","",VLOOKUP(H1221,BD!B$2:C$16,2,FALSE))</f>
        <v>P</v>
      </c>
      <c r="J1221" s="98">
        <v>43518</v>
      </c>
      <c r="K1221" s="135">
        <f t="shared" si="38"/>
        <v>8</v>
      </c>
      <c r="L1221" s="99" t="str">
        <f t="shared" ca="1" si="39"/>
        <v>-</v>
      </c>
      <c r="M1221" s="93">
        <f>IF(E1221="","",VLOOKUP(E1221,[1]PROJECTES!$C$14:$Z$5000,21,FALSE))</f>
        <v>43514</v>
      </c>
      <c r="N1221" s="100">
        <v>0</v>
      </c>
      <c r="O1221" s="72" t="s">
        <v>229</v>
      </c>
      <c r="P1221" s="101">
        <v>5</v>
      </c>
      <c r="Q1221" s="132" t="s">
        <v>51</v>
      </c>
      <c r="R1221" s="131" t="s">
        <v>365</v>
      </c>
      <c r="S1221" s="91"/>
    </row>
    <row r="1222" spans="1:19" s="104" customFormat="1" ht="12.75" customHeight="1" x14ac:dyDescent="0.25">
      <c r="A1222" s="121" t="s">
        <v>21</v>
      </c>
      <c r="B1222" s="92" t="str">
        <f>IF(E1222="","",VLOOKUP(E1222,[1]PROJECTES!$C$14:$G$5000,2,FALSE))</f>
        <v>INDVIL</v>
      </c>
      <c r="C1222" s="121" t="s">
        <v>149</v>
      </c>
      <c r="D1222" s="93" t="str">
        <f>IF(E1222="","",VLOOKUP(E1222,[1]PROJECTES!$C$14:$G$5000,5,FALSE))</f>
        <v>RTU C.T. PADRE CARMELO v1.0</v>
      </c>
      <c r="E1222" s="117">
        <v>5106</v>
      </c>
      <c r="F1222" s="95"/>
      <c r="G1222" s="96" t="str">
        <f>IF(E1222="","",VLOOKUP(E1222,[1]PROJECTES!$C$14:$G$5000,4,FALSE))</f>
        <v>TA</v>
      </c>
      <c r="H1222" s="118" t="s">
        <v>21</v>
      </c>
      <c r="I1222" s="97" t="str">
        <f>IF(H1222="","",VLOOKUP(H1222,BD!B$2:C$16,2,FALSE))</f>
        <v>P</v>
      </c>
      <c r="J1222" s="98">
        <v>43518</v>
      </c>
      <c r="K1222" s="135">
        <f t="shared" si="38"/>
        <v>8</v>
      </c>
      <c r="L1222" s="99" t="str">
        <f t="shared" ca="1" si="39"/>
        <v>-</v>
      </c>
      <c r="M1222" s="93">
        <f>IF(E1222="","",VLOOKUP(E1222,[1]PROJECTES!$C$14:$Z$5000,21,FALSE))</f>
        <v>43514</v>
      </c>
      <c r="N1222" s="100">
        <v>0</v>
      </c>
      <c r="O1222" s="72" t="s">
        <v>229</v>
      </c>
      <c r="P1222" s="101">
        <v>5</v>
      </c>
      <c r="Q1222" s="132" t="s">
        <v>51</v>
      </c>
      <c r="R1222" s="131" t="s">
        <v>365</v>
      </c>
      <c r="S1222" s="91"/>
    </row>
    <row r="1223" spans="1:19" s="104" customFormat="1" ht="12.75" customHeight="1" x14ac:dyDescent="0.25">
      <c r="A1223" s="121" t="s">
        <v>21</v>
      </c>
      <c r="B1223" s="92" t="str">
        <f>IF(E1223="","",VLOOKUP(E1223,[1]PROJECTES!$C$14:$G$5000,2,FALSE))</f>
        <v>DIELES</v>
      </c>
      <c r="C1223" s="121" t="s">
        <v>271</v>
      </c>
      <c r="D1223" s="93" t="str">
        <f>IF(E1223="","",VLOOKUP(E1223,[1]PROJECTES!$C$14:$G$5000,5,FALSE))</f>
        <v>RTU CT-5 DIELESUR v1.1</v>
      </c>
      <c r="E1223" s="117">
        <v>5059</v>
      </c>
      <c r="F1223" s="95"/>
      <c r="G1223" s="96" t="str">
        <f>IF(E1223="","",VLOOKUP(E1223,[1]PROJECTES!$C$14:$G$5000,4,FALSE))</f>
        <v>TA</v>
      </c>
      <c r="H1223" s="118" t="s">
        <v>21</v>
      </c>
      <c r="I1223" s="97" t="str">
        <f>IF(H1223="","",VLOOKUP(H1223,BD!B$2:C$16,2,FALSE))</f>
        <v>P</v>
      </c>
      <c r="J1223" s="98">
        <v>43518</v>
      </c>
      <c r="K1223" s="135">
        <f t="shared" si="38"/>
        <v>8</v>
      </c>
      <c r="L1223" s="99" t="str">
        <f t="shared" ca="1" si="39"/>
        <v>-</v>
      </c>
      <c r="M1223" s="93">
        <f>IF(E1223="","",VLOOKUP(E1223,[1]PROJECTES!$C$14:$Z$5000,21,FALSE))</f>
        <v>43524</v>
      </c>
      <c r="N1223" s="100">
        <v>0</v>
      </c>
      <c r="O1223" s="72" t="s">
        <v>229</v>
      </c>
      <c r="P1223" s="101">
        <v>5</v>
      </c>
      <c r="Q1223" s="132" t="s">
        <v>51</v>
      </c>
      <c r="R1223" s="131" t="s">
        <v>365</v>
      </c>
      <c r="S1223" s="91"/>
    </row>
    <row r="1224" spans="1:19" s="104" customFormat="1" ht="12.75" customHeight="1" x14ac:dyDescent="0.25">
      <c r="A1224" s="121" t="s">
        <v>21</v>
      </c>
      <c r="B1224" s="92" t="str">
        <f>IF(E1224="","",VLOOKUP(E1224,[1]PROJECTES!$C$14:$G$5000,2,FALSE))</f>
        <v>DIELES</v>
      </c>
      <c r="C1224" s="121" t="s">
        <v>271</v>
      </c>
      <c r="D1224" s="93" t="str">
        <f>IF(E1224="","",VLOOKUP(E1224,[1]PROJECTES!$C$14:$G$5000,5,FALSE))</f>
        <v>RTU CT-6 DIELESUR v1.1</v>
      </c>
      <c r="E1224" s="117">
        <v>5060</v>
      </c>
      <c r="F1224" s="95"/>
      <c r="G1224" s="96" t="str">
        <f>IF(E1224="","",VLOOKUP(E1224,[1]PROJECTES!$C$14:$G$5000,4,FALSE))</f>
        <v>TA</v>
      </c>
      <c r="H1224" s="118" t="s">
        <v>21</v>
      </c>
      <c r="I1224" s="97" t="str">
        <f>IF(H1224="","",VLOOKUP(H1224,BD!B$2:C$16,2,FALSE))</f>
        <v>P</v>
      </c>
      <c r="J1224" s="98">
        <v>43518</v>
      </c>
      <c r="K1224" s="135">
        <f t="shared" si="38"/>
        <v>8</v>
      </c>
      <c r="L1224" s="99" t="str">
        <f t="shared" ca="1" si="39"/>
        <v>-</v>
      </c>
      <c r="M1224" s="93">
        <f>IF(E1224="","",VLOOKUP(E1224,[1]PROJECTES!$C$14:$Z$5000,21,FALSE))</f>
        <v>43524</v>
      </c>
      <c r="N1224" s="100">
        <v>0</v>
      </c>
      <c r="O1224" s="72" t="s">
        <v>229</v>
      </c>
      <c r="P1224" s="101">
        <v>5</v>
      </c>
      <c r="Q1224" s="132" t="s">
        <v>51</v>
      </c>
      <c r="R1224" s="131" t="s">
        <v>365</v>
      </c>
      <c r="S1224" s="91"/>
    </row>
    <row r="1225" spans="1:19" s="104" customFormat="1" ht="12.75" customHeight="1" x14ac:dyDescent="0.25">
      <c r="A1225" s="121" t="s">
        <v>21</v>
      </c>
      <c r="B1225" s="92" t="str">
        <f>IF(E1225="","",VLOOKUP(E1225,[1]PROJECTES!$C$14:$G$5000,2,FALSE))</f>
        <v>DIELES</v>
      </c>
      <c r="C1225" s="121" t="s">
        <v>271</v>
      </c>
      <c r="D1225" s="93" t="str">
        <f>IF(E1225="","",VLOOKUP(E1225,[1]PROJECTES!$C$14:$G$5000,5,FALSE))</f>
        <v>RTU CT-7 DIELESUR v1.1</v>
      </c>
      <c r="E1225" s="117">
        <v>5061</v>
      </c>
      <c r="F1225" s="95"/>
      <c r="G1225" s="96" t="str">
        <f>IF(E1225="","",VLOOKUP(E1225,[1]PROJECTES!$C$14:$G$5000,4,FALSE))</f>
        <v>TA</v>
      </c>
      <c r="H1225" s="118" t="s">
        <v>21</v>
      </c>
      <c r="I1225" s="97" t="str">
        <f>IF(H1225="","",VLOOKUP(H1225,BD!B$2:C$16,2,FALSE))</f>
        <v>P</v>
      </c>
      <c r="J1225" s="98">
        <v>43518</v>
      </c>
      <c r="K1225" s="135">
        <f t="shared" ref="K1225:K1288" si="40">IF(J1225="","",WEEKNUM(J1225,2)-0)</f>
        <v>8</v>
      </c>
      <c r="L1225" s="99" t="str">
        <f t="shared" ref="L1225:L1288" ca="1" si="41">IF(M1225="","-",IF(G1225="TA","-",+M1225-TODAY()))</f>
        <v>-</v>
      </c>
      <c r="M1225" s="93">
        <f>IF(E1225="","",VLOOKUP(E1225,[1]PROJECTES!$C$14:$Z$5000,21,FALSE))</f>
        <v>43524</v>
      </c>
      <c r="N1225" s="100">
        <v>0</v>
      </c>
      <c r="O1225" s="72" t="s">
        <v>229</v>
      </c>
      <c r="P1225" s="101">
        <v>5</v>
      </c>
      <c r="Q1225" s="132" t="s">
        <v>51</v>
      </c>
      <c r="R1225" s="131" t="s">
        <v>365</v>
      </c>
      <c r="S1225" s="91"/>
    </row>
    <row r="1226" spans="1:19" s="104" customFormat="1" ht="12.75" customHeight="1" x14ac:dyDescent="0.25">
      <c r="A1226" s="121" t="s">
        <v>21</v>
      </c>
      <c r="B1226" s="92" t="str">
        <f>IF(E1226="","",VLOOKUP(E1226,[1]PROJECTES!$C$14:$G$5000,2,FALSE))</f>
        <v>DIELES</v>
      </c>
      <c r="C1226" s="121" t="s">
        <v>271</v>
      </c>
      <c r="D1226" s="93" t="str">
        <f>IF(E1226="","",VLOOKUP(E1226,[1]PROJECTES!$C$14:$G$5000,5,FALSE))</f>
        <v>RTU CT-8 DIELESUR v1.1</v>
      </c>
      <c r="E1226" s="117">
        <v>5062</v>
      </c>
      <c r="F1226" s="95"/>
      <c r="G1226" s="96" t="str">
        <f>IF(E1226="","",VLOOKUP(E1226,[1]PROJECTES!$C$14:$G$5000,4,FALSE))</f>
        <v>TA</v>
      </c>
      <c r="H1226" s="118" t="s">
        <v>21</v>
      </c>
      <c r="I1226" s="97" t="str">
        <f>IF(H1226="","",VLOOKUP(H1226,BD!B$2:C$16,2,FALSE))</f>
        <v>P</v>
      </c>
      <c r="J1226" s="98">
        <v>43518</v>
      </c>
      <c r="K1226" s="135">
        <f t="shared" si="40"/>
        <v>8</v>
      </c>
      <c r="L1226" s="99" t="str">
        <f t="shared" ca="1" si="41"/>
        <v>-</v>
      </c>
      <c r="M1226" s="93">
        <f>IF(E1226="","",VLOOKUP(E1226,[1]PROJECTES!$C$14:$Z$5000,21,FALSE))</f>
        <v>43524</v>
      </c>
      <c r="N1226" s="100">
        <v>0</v>
      </c>
      <c r="O1226" s="72" t="s">
        <v>229</v>
      </c>
      <c r="P1226" s="101">
        <v>5</v>
      </c>
      <c r="Q1226" s="132" t="s">
        <v>51</v>
      </c>
      <c r="R1226" s="131" t="s">
        <v>365</v>
      </c>
      <c r="S1226" s="91"/>
    </row>
    <row r="1227" spans="1:19" s="104" customFormat="1" ht="12.75" customHeight="1" x14ac:dyDescent="0.25">
      <c r="A1227" s="121" t="s">
        <v>12</v>
      </c>
      <c r="B1227" s="92" t="str">
        <f>IF(E1227="","",VLOOKUP(E1227,[1]PROJECTES!$C$14:$G$5000,2,FALSE))</f>
        <v>SITEL</v>
      </c>
      <c r="C1227" s="121" t="s">
        <v>181</v>
      </c>
      <c r="D1227" s="93" t="str">
        <f>IF(E1227="","",VLOOKUP(E1227,[1]PROJECTES!$C$14:$G$5000,5,FALSE))</f>
        <v>FORMACIO</v>
      </c>
      <c r="E1227" s="117" t="s">
        <v>519</v>
      </c>
      <c r="F1227" s="95"/>
      <c r="G1227" s="96" t="str">
        <f>IF(E1227="","",VLOOKUP(E1227,[1]PROJECTES!$C$14:$G$5000,4,FALSE))</f>
        <v>OB</v>
      </c>
      <c r="H1227" s="118" t="s">
        <v>12</v>
      </c>
      <c r="I1227" s="97" t="str">
        <f>IF(H1227="","",VLOOKUP(H1227,BD!B$2:C$16,2,FALSE))</f>
        <v>E</v>
      </c>
      <c r="J1227" s="98">
        <v>43518</v>
      </c>
      <c r="K1227" s="135">
        <f t="shared" si="40"/>
        <v>8</v>
      </c>
      <c r="L1227" s="99">
        <f t="shared" ca="1" si="41"/>
        <v>210</v>
      </c>
      <c r="M1227" s="93">
        <f>IF(E1227="","",VLOOKUP(E1227,[1]PROJECTES!$C$14:$Z$5000,21,FALSE))</f>
        <v>43830</v>
      </c>
      <c r="N1227" s="100">
        <v>0</v>
      </c>
      <c r="O1227" s="72" t="s">
        <v>229</v>
      </c>
      <c r="P1227" s="101">
        <v>15</v>
      </c>
      <c r="Q1227" s="132" t="s">
        <v>336</v>
      </c>
      <c r="R1227" s="131" t="s">
        <v>891</v>
      </c>
      <c r="S1227" s="91"/>
    </row>
    <row r="1228" spans="1:19" s="104" customFormat="1" ht="12.75" customHeight="1" x14ac:dyDescent="0.25">
      <c r="A1228" s="121" t="s">
        <v>12</v>
      </c>
      <c r="B1228" s="92" t="str">
        <f>IF(E1228="","",VLOOKUP(E1228,[1]PROJECTES!$C$14:$G$5000,2,FALSE))</f>
        <v>EMSA</v>
      </c>
      <c r="C1228" s="121" t="s">
        <v>135</v>
      </c>
      <c r="D1228" s="93" t="str">
        <f>IF(E1228="","",VLOOKUP(E1228,[1]PROJECTES!$C$14:$G$5000,5,FALSE))</f>
        <v>RTU S.E. MAS DE LAS MATAS v4.0</v>
      </c>
      <c r="E1228" s="117">
        <v>5069</v>
      </c>
      <c r="F1228" s="95"/>
      <c r="G1228" s="96" t="str">
        <f>IF(E1228="","",VLOOKUP(E1228,[1]PROJECTES!$C$14:$G$5000,4,FALSE))</f>
        <v>OB</v>
      </c>
      <c r="H1228" s="118" t="s">
        <v>12</v>
      </c>
      <c r="I1228" s="97" t="str">
        <f>IF(H1228="","",VLOOKUP(H1228,BD!B$2:C$16,2,FALSE))</f>
        <v>E</v>
      </c>
      <c r="J1228" s="98">
        <v>43518</v>
      </c>
      <c r="K1228" s="135">
        <f t="shared" si="40"/>
        <v>8</v>
      </c>
      <c r="L1228" s="99">
        <f t="shared" ca="1" si="41"/>
        <v>-124</v>
      </c>
      <c r="M1228" s="93">
        <f>IF(E1228="","",VLOOKUP(E1228,[1]PROJECTES!$C$14:$Z$5000,21,FALSE))</f>
        <v>43496</v>
      </c>
      <c r="N1228" s="100">
        <v>0</v>
      </c>
      <c r="O1228" s="72" t="s">
        <v>229</v>
      </c>
      <c r="P1228" s="101">
        <v>30</v>
      </c>
      <c r="Q1228" s="132" t="s">
        <v>59</v>
      </c>
      <c r="R1228" s="131" t="s">
        <v>892</v>
      </c>
      <c r="S1228" s="91"/>
    </row>
    <row r="1229" spans="1:19" s="104" customFormat="1" ht="12.75" customHeight="1" x14ac:dyDescent="0.25">
      <c r="A1229" s="121" t="s">
        <v>12</v>
      </c>
      <c r="B1229" s="92" t="str">
        <f>IF(E1229="","",VLOOKUP(E1229,[1]PROJECTES!$C$14:$G$5000,2,FALSE))</f>
        <v>SITEL</v>
      </c>
      <c r="C1229" s="121" t="s">
        <v>181</v>
      </c>
      <c r="D1229" s="93" t="str">
        <f>IF(E1229="","",VLOOKUP(E1229,[1]PROJECTES!$C$14:$G$5000,5,FALSE))</f>
        <v>AFERS EMPRESA</v>
      </c>
      <c r="E1229" s="117" t="s">
        <v>283</v>
      </c>
      <c r="F1229" s="95"/>
      <c r="G1229" s="96" t="str">
        <f>IF(E1229="","",VLOOKUP(E1229,[1]PROJECTES!$C$14:$G$5000,4,FALSE))</f>
        <v>OB</v>
      </c>
      <c r="H1229" s="118" t="s">
        <v>12</v>
      </c>
      <c r="I1229" s="97" t="str">
        <f>IF(H1229="","",VLOOKUP(H1229,BD!B$2:C$16,2,FALSE))</f>
        <v>E</v>
      </c>
      <c r="J1229" s="98">
        <v>43518</v>
      </c>
      <c r="K1229" s="135">
        <f t="shared" si="40"/>
        <v>8</v>
      </c>
      <c r="L1229" s="99">
        <f t="shared" ca="1" si="41"/>
        <v>210</v>
      </c>
      <c r="M1229" s="93">
        <f>IF(E1229="","",VLOOKUP(E1229,[1]PROJECTES!$C$14:$Z$5000,21,FALSE))</f>
        <v>43830</v>
      </c>
      <c r="N1229" s="100">
        <v>1</v>
      </c>
      <c r="O1229" s="72" t="s">
        <v>229</v>
      </c>
      <c r="P1229" s="101">
        <v>30</v>
      </c>
      <c r="Q1229" s="132" t="s">
        <v>336</v>
      </c>
      <c r="R1229" s="131" t="s">
        <v>886</v>
      </c>
      <c r="S1229" s="91"/>
    </row>
    <row r="1230" spans="1:19" s="104" customFormat="1" ht="12.75" customHeight="1" x14ac:dyDescent="0.25">
      <c r="A1230" s="121" t="s">
        <v>24</v>
      </c>
      <c r="B1230" s="92" t="str">
        <f>IF(E1230="","",VLOOKUP(E1230,[1]PROJECTES!$C$14:$G$5000,2,FALSE))</f>
        <v>SITEL</v>
      </c>
      <c r="C1230" s="121" t="s">
        <v>94</v>
      </c>
      <c r="D1230" s="93" t="str">
        <f>IF(E1230="","",VLOOKUP(E1230,[1]PROJECTES!$C$14:$G$5000,5,FALSE))</f>
        <v>Desenvolupament SW TEDIS.Net ExportService v1.48</v>
      </c>
      <c r="E1230" s="117">
        <v>5183</v>
      </c>
      <c r="F1230" s="95"/>
      <c r="G1230" s="96" t="str">
        <f>IF(E1230="","",VLOOKUP(E1230,[1]PROJECTES!$C$14:$G$5000,4,FALSE))</f>
        <v>OB</v>
      </c>
      <c r="H1230" s="118" t="s">
        <v>12</v>
      </c>
      <c r="I1230" s="97" t="str">
        <f>IF(H1230="","",VLOOKUP(H1230,BD!B$2:C$16,2,FALSE))</f>
        <v>E</v>
      </c>
      <c r="J1230" s="98">
        <v>43518</v>
      </c>
      <c r="K1230" s="135">
        <f t="shared" si="40"/>
        <v>8</v>
      </c>
      <c r="L1230" s="99">
        <f t="shared" ca="1" si="41"/>
        <v>-81</v>
      </c>
      <c r="M1230" s="93">
        <f>IF(E1230="","",VLOOKUP(E1230,[1]PROJECTES!$C$14:$Z$5000,21,FALSE))</f>
        <v>43539</v>
      </c>
      <c r="N1230" s="100">
        <v>2</v>
      </c>
      <c r="O1230" s="72" t="s">
        <v>229</v>
      </c>
      <c r="P1230" s="101">
        <v>45</v>
      </c>
      <c r="Q1230" s="132" t="s">
        <v>15</v>
      </c>
      <c r="R1230" s="131" t="s">
        <v>893</v>
      </c>
      <c r="S1230" s="91"/>
    </row>
    <row r="1231" spans="1:19" s="104" customFormat="1" ht="12.75" customHeight="1" x14ac:dyDescent="0.25">
      <c r="A1231" s="121" t="s">
        <v>12</v>
      </c>
      <c r="B1231" s="92" t="str">
        <f>IF(E1231="","",VLOOKUP(E1231,[1]PROJECTES!$C$14:$G$5000,2,FALSE))</f>
        <v>ELEBER</v>
      </c>
      <c r="C1231" s="121" t="s">
        <v>74</v>
      </c>
      <c r="D1231" s="93" t="str">
        <f>IF(E1231="","",VLOOKUP(E1231,[1]PROJECTES!$C$14:$G$5000,5,FALSE))</f>
        <v>MANTENIMENT SCADA BERMEJALES 01/07/2.018 - 30/06/2.019</v>
      </c>
      <c r="E1231" s="117">
        <v>4803</v>
      </c>
      <c r="F1231" s="95"/>
      <c r="G1231" s="96" t="str">
        <f>IF(E1231="","",VLOOKUP(E1231,[1]PROJECTES!$C$14:$G$5000,4,FALSE))</f>
        <v>OB</v>
      </c>
      <c r="H1231" s="118" t="s">
        <v>12</v>
      </c>
      <c r="I1231" s="97" t="str">
        <f>IF(H1231="","",VLOOKUP(H1231,BD!B$2:C$16,2,FALSE))</f>
        <v>E</v>
      </c>
      <c r="J1231" s="98">
        <v>43518</v>
      </c>
      <c r="K1231" s="135">
        <f t="shared" si="40"/>
        <v>8</v>
      </c>
      <c r="L1231" s="99">
        <f t="shared" ca="1" si="41"/>
        <v>26</v>
      </c>
      <c r="M1231" s="93">
        <f>IF(E1231="","",VLOOKUP(E1231,[1]PROJECTES!$C$14:$Z$5000,21,FALSE))</f>
        <v>43646</v>
      </c>
      <c r="N1231" s="100">
        <v>2</v>
      </c>
      <c r="O1231" s="72" t="s">
        <v>229</v>
      </c>
      <c r="P1231" s="101">
        <v>15</v>
      </c>
      <c r="Q1231" s="132" t="s">
        <v>15</v>
      </c>
      <c r="R1231" s="131" t="s">
        <v>897</v>
      </c>
      <c r="S1231" s="91"/>
    </row>
    <row r="1232" spans="1:19" s="104" customFormat="1" ht="12.75" customHeight="1" x14ac:dyDescent="0.25">
      <c r="A1232" s="121" t="s">
        <v>12</v>
      </c>
      <c r="B1232" s="92" t="str">
        <f>IF(E1232="","",VLOOKUP(E1232,[1]PROJECTES!$C$14:$G$5000,2,FALSE))</f>
        <v>SITEL</v>
      </c>
      <c r="C1232" s="121" t="s">
        <v>181</v>
      </c>
      <c r="D1232" s="93" t="str">
        <f>IF(E1232="","",VLOOKUP(E1232,[1]PROJECTES!$C$14:$G$5000,5,FALSE))</f>
        <v>SOPORT DEPARTAMENT COMERCIAL</v>
      </c>
      <c r="E1232" s="117" t="s">
        <v>343</v>
      </c>
      <c r="F1232" s="95"/>
      <c r="G1232" s="96" t="str">
        <f>IF(E1232="","",VLOOKUP(E1232,[1]PROJECTES!$C$14:$G$5000,4,FALSE))</f>
        <v>OB</v>
      </c>
      <c r="H1232" s="118" t="s">
        <v>12</v>
      </c>
      <c r="I1232" s="97" t="str">
        <f>IF(H1232="","",VLOOKUP(H1232,BD!B$2:C$16,2,FALSE))</f>
        <v>E</v>
      </c>
      <c r="J1232" s="98">
        <v>43518</v>
      </c>
      <c r="K1232" s="135">
        <f t="shared" si="40"/>
        <v>8</v>
      </c>
      <c r="L1232" s="99">
        <f t="shared" ca="1" si="41"/>
        <v>210</v>
      </c>
      <c r="M1232" s="93">
        <f>IF(E1232="","",VLOOKUP(E1232,[1]PROJECTES!$C$14:$Z$5000,21,FALSE))</f>
        <v>43830</v>
      </c>
      <c r="N1232" s="100">
        <v>0</v>
      </c>
      <c r="O1232" s="72" t="s">
        <v>229</v>
      </c>
      <c r="P1232" s="101">
        <v>30</v>
      </c>
      <c r="Q1232" s="132" t="s">
        <v>11</v>
      </c>
      <c r="R1232" s="131" t="s">
        <v>894</v>
      </c>
      <c r="S1232" s="91"/>
    </row>
    <row r="1233" spans="1:19" s="104" customFormat="1" ht="12.75" customHeight="1" x14ac:dyDescent="0.25">
      <c r="A1233" s="121" t="s">
        <v>12</v>
      </c>
      <c r="B1233" s="92" t="str">
        <f>IF(E1233="","",VLOOKUP(E1233,[1]PROJECTES!$C$14:$G$5000,2,FALSE))</f>
        <v>SITEL</v>
      </c>
      <c r="C1233" s="121" t="s">
        <v>181</v>
      </c>
      <c r="D1233" s="93" t="str">
        <f>IF(E1233="","",VLOOKUP(E1233,[1]PROJECTES!$C$14:$G$5000,5,FALSE))</f>
        <v>Manteniment correctiu SW TEDIS.Net SystemTerminal v1.47</v>
      </c>
      <c r="E1233" s="117" t="s">
        <v>895</v>
      </c>
      <c r="F1233" s="95"/>
      <c r="G1233" s="96" t="str">
        <f>IF(E1233="","",VLOOKUP(E1233,[1]PROJECTES!$C$14:$G$5000,4,FALSE))</f>
        <v>OB</v>
      </c>
      <c r="H1233" s="118" t="s">
        <v>12</v>
      </c>
      <c r="I1233" s="97" t="str">
        <f>IF(H1233="","",VLOOKUP(H1233,BD!B$2:C$16,2,FALSE))</f>
        <v>E</v>
      </c>
      <c r="J1233" s="98">
        <v>43518</v>
      </c>
      <c r="K1233" s="135">
        <f t="shared" si="40"/>
        <v>8</v>
      </c>
      <c r="L1233" s="99">
        <f t="shared" ca="1" si="41"/>
        <v>210</v>
      </c>
      <c r="M1233" s="93">
        <f>IF(E1233="","",VLOOKUP(E1233,[1]PROJECTES!$C$14:$Z$5000,21,FALSE))</f>
        <v>43830</v>
      </c>
      <c r="N1233" s="100">
        <v>0</v>
      </c>
      <c r="O1233" s="72" t="s">
        <v>229</v>
      </c>
      <c r="P1233" s="101">
        <v>15</v>
      </c>
      <c r="Q1233" s="132" t="s">
        <v>43</v>
      </c>
      <c r="R1233" s="131" t="s">
        <v>896</v>
      </c>
      <c r="S1233" s="91"/>
    </row>
    <row r="1234" spans="1:19" s="104" customFormat="1" ht="12.75" customHeight="1" x14ac:dyDescent="0.25">
      <c r="A1234" s="121" t="s">
        <v>17</v>
      </c>
      <c r="B1234" s="92" t="str">
        <f>IF(E1234="","",VLOOKUP(E1234,[1]PROJECTES!$C$14:$G$5000,2,FALSE))</f>
        <v>ORMAZA</v>
      </c>
      <c r="C1234" s="121" t="s">
        <v>425</v>
      </c>
      <c r="D1234" s="93" t="str">
        <f>IF(E1234="","",VLOOKUP(E1234,[1]PROJECTES!$C$14:$G$5000,5,FALSE))</f>
        <v>Inst. y PEM CC SCADA TEDIS.Net MUSEO LOUVRE v1.0</v>
      </c>
      <c r="E1234" s="117">
        <v>4974</v>
      </c>
      <c r="F1234" s="95"/>
      <c r="G1234" s="96" t="str">
        <f>IF(E1234="","",VLOOKUP(E1234,[1]PROJECTES!$C$14:$G$5000,4,FALSE))</f>
        <v>OB</v>
      </c>
      <c r="H1234" s="118" t="s">
        <v>17</v>
      </c>
      <c r="I1234" s="97" t="str">
        <f>IF(H1234="","",VLOOKUP(H1234,BD!B$2:C$16,2,FALSE))</f>
        <v>E</v>
      </c>
      <c r="J1234" s="98">
        <v>43473</v>
      </c>
      <c r="K1234" s="135">
        <f t="shared" si="40"/>
        <v>2</v>
      </c>
      <c r="L1234" s="99">
        <f t="shared" ca="1" si="41"/>
        <v>-197</v>
      </c>
      <c r="M1234" s="93">
        <f>IF(E1234="","",VLOOKUP(E1234,[1]PROJECTES!$C$14:$Z$5000,21,FALSE))</f>
        <v>43423</v>
      </c>
      <c r="N1234" s="100">
        <v>1</v>
      </c>
      <c r="O1234" s="72" t="s">
        <v>229</v>
      </c>
      <c r="P1234" s="101">
        <v>0</v>
      </c>
      <c r="Q1234" s="132" t="s">
        <v>40</v>
      </c>
      <c r="R1234" s="131" t="s">
        <v>412</v>
      </c>
      <c r="S1234" s="91"/>
    </row>
    <row r="1235" spans="1:19" s="104" customFormat="1" ht="12.75" customHeight="1" x14ac:dyDescent="0.25">
      <c r="A1235" s="121" t="s">
        <v>17</v>
      </c>
      <c r="B1235" s="92" t="str">
        <f>IF(E1235="","",VLOOKUP(E1235,[1]PROJECTES!$C$14:$G$5000,2,FALSE))</f>
        <v>ORMAZA</v>
      </c>
      <c r="C1235" s="121" t="s">
        <v>425</v>
      </c>
      <c r="D1235" s="93" t="str">
        <f>IF(E1235="","",VLOOKUP(E1235,[1]PROJECTES!$C$14:$G$5000,5,FALSE))</f>
        <v>Inst. y PEM CC SCADA TEDIS.Net MUSEO LOUVRE v1.0</v>
      </c>
      <c r="E1235" s="117">
        <v>4974</v>
      </c>
      <c r="F1235" s="95"/>
      <c r="G1235" s="96" t="str">
        <f>IF(E1235="","",VLOOKUP(E1235,[1]PROJECTES!$C$14:$G$5000,4,FALSE))</f>
        <v>OB</v>
      </c>
      <c r="H1235" s="118" t="s">
        <v>17</v>
      </c>
      <c r="I1235" s="97" t="str">
        <f>IF(H1235="","",VLOOKUP(H1235,BD!B$2:C$16,2,FALSE))</f>
        <v>E</v>
      </c>
      <c r="J1235" s="98">
        <v>43476</v>
      </c>
      <c r="K1235" s="135">
        <f t="shared" si="40"/>
        <v>2</v>
      </c>
      <c r="L1235" s="99">
        <f t="shared" ca="1" si="41"/>
        <v>-197</v>
      </c>
      <c r="M1235" s="93">
        <f>IF(E1235="","",VLOOKUP(E1235,[1]PROJECTES!$C$14:$Z$5000,21,FALSE))</f>
        <v>43423</v>
      </c>
      <c r="N1235" s="100">
        <v>0</v>
      </c>
      <c r="O1235" s="72" t="s">
        <v>229</v>
      </c>
      <c r="P1235" s="101">
        <v>15</v>
      </c>
      <c r="Q1235" s="132" t="s">
        <v>40</v>
      </c>
      <c r="R1235" s="131" t="s">
        <v>412</v>
      </c>
      <c r="S1235" s="91"/>
    </row>
    <row r="1236" spans="1:19" s="104" customFormat="1" ht="12.75" customHeight="1" x14ac:dyDescent="0.25">
      <c r="A1236" s="121" t="s">
        <v>12</v>
      </c>
      <c r="B1236" s="92" t="str">
        <f>IF(E1236="","",VLOOKUP(E1236,[1]PROJECTES!$C$14:$G$5000,2,FALSE))</f>
        <v>EMSA</v>
      </c>
      <c r="C1236" s="121" t="s">
        <v>135</v>
      </c>
      <c r="D1236" s="93" t="str">
        <f>IF(E1236="","",VLOOKUP(E1236,[1]PROJECTES!$C$14:$G$5000,5,FALSE))</f>
        <v>CC SCADA TEDIS.Net EMSA v3.0</v>
      </c>
      <c r="E1236" s="117">
        <v>4946</v>
      </c>
      <c r="F1236" s="95"/>
      <c r="G1236" s="96" t="str">
        <f>IF(E1236="","",VLOOKUP(E1236,[1]PROJECTES!$C$14:$G$5000,4,FALSE))</f>
        <v>TA</v>
      </c>
      <c r="H1236" s="118" t="s">
        <v>17</v>
      </c>
      <c r="I1236" s="97" t="str">
        <f>IF(H1236="","",VLOOKUP(H1236,BD!B$2:C$16,2,FALSE))</f>
        <v>E</v>
      </c>
      <c r="J1236" s="98">
        <v>43475</v>
      </c>
      <c r="K1236" s="135">
        <f t="shared" si="40"/>
        <v>2</v>
      </c>
      <c r="L1236" s="99" t="str">
        <f t="shared" ca="1" si="41"/>
        <v>-</v>
      </c>
      <c r="M1236" s="93">
        <f>IF(E1236="","",VLOOKUP(E1236,[1]PROJECTES!$C$14:$Z$5000,21,FALSE))</f>
        <v>43544</v>
      </c>
      <c r="N1236" s="100">
        <v>3</v>
      </c>
      <c r="O1236" s="72" t="s">
        <v>229</v>
      </c>
      <c r="P1236" s="101">
        <v>30</v>
      </c>
      <c r="Q1236" s="132" t="s">
        <v>32</v>
      </c>
      <c r="R1236" s="131" t="s">
        <v>415</v>
      </c>
      <c r="S1236" s="91"/>
    </row>
    <row r="1237" spans="1:19" s="104" customFormat="1" ht="12.75" customHeight="1" x14ac:dyDescent="0.25">
      <c r="A1237" s="121" t="s">
        <v>12</v>
      </c>
      <c r="B1237" s="92" t="str">
        <f>IF(E1237="","",VLOOKUP(E1237,[1]PROJECTES!$C$14:$G$5000,2,FALSE))</f>
        <v>EMSA</v>
      </c>
      <c r="C1237" s="121" t="s">
        <v>135</v>
      </c>
      <c r="D1237" s="93" t="str">
        <f>IF(E1237="","",VLOOKUP(E1237,[1]PROJECTES!$C$14:$G$5000,5,FALSE))</f>
        <v>CC SCADA TEDIS.Net EMSA v3.0</v>
      </c>
      <c r="E1237" s="117">
        <v>4946</v>
      </c>
      <c r="F1237" s="95"/>
      <c r="G1237" s="96" t="str">
        <f>IF(E1237="","",VLOOKUP(E1237,[1]PROJECTES!$C$14:$G$5000,4,FALSE))</f>
        <v>TA</v>
      </c>
      <c r="H1237" s="118" t="s">
        <v>17</v>
      </c>
      <c r="I1237" s="97" t="str">
        <f>IF(H1237="","",VLOOKUP(H1237,BD!B$2:C$16,2,FALSE))</f>
        <v>E</v>
      </c>
      <c r="J1237" s="98">
        <v>43479</v>
      </c>
      <c r="K1237" s="135">
        <f t="shared" si="40"/>
        <v>3</v>
      </c>
      <c r="L1237" s="99" t="str">
        <f t="shared" ca="1" si="41"/>
        <v>-</v>
      </c>
      <c r="M1237" s="93">
        <f>IF(E1237="","",VLOOKUP(E1237,[1]PROJECTES!$C$14:$Z$5000,21,FALSE))</f>
        <v>43544</v>
      </c>
      <c r="N1237" s="100">
        <v>0</v>
      </c>
      <c r="O1237" s="72" t="s">
        <v>229</v>
      </c>
      <c r="P1237" s="101">
        <v>45</v>
      </c>
      <c r="Q1237" s="132" t="s">
        <v>32</v>
      </c>
      <c r="R1237" s="131" t="s">
        <v>461</v>
      </c>
      <c r="S1237" s="91"/>
    </row>
    <row r="1238" spans="1:19" s="104" customFormat="1" ht="12.75" customHeight="1" x14ac:dyDescent="0.25">
      <c r="A1238" s="121" t="s">
        <v>12</v>
      </c>
      <c r="B1238" s="92" t="str">
        <f>IF(E1238="","",VLOOKUP(E1238,[1]PROJECTES!$C$14:$G$5000,2,FALSE))</f>
        <v>EMSA</v>
      </c>
      <c r="C1238" s="121" t="s">
        <v>135</v>
      </c>
      <c r="D1238" s="93" t="str">
        <f>IF(E1238="","",VLOOKUP(E1238,[1]PROJECTES!$C$14:$G$5000,5,FALSE))</f>
        <v>CC SCADA TEDIS.Net EMSA v3.0</v>
      </c>
      <c r="E1238" s="117">
        <v>4946</v>
      </c>
      <c r="F1238" s="95"/>
      <c r="G1238" s="96" t="str">
        <f>IF(E1238="","",VLOOKUP(E1238,[1]PROJECTES!$C$14:$G$5000,4,FALSE))</f>
        <v>TA</v>
      </c>
      <c r="H1238" s="118" t="s">
        <v>17</v>
      </c>
      <c r="I1238" s="97" t="str">
        <f>IF(H1238="","",VLOOKUP(H1238,BD!B$2:C$16,2,FALSE))</f>
        <v>E</v>
      </c>
      <c r="J1238" s="98">
        <v>43486</v>
      </c>
      <c r="K1238" s="135">
        <f t="shared" si="40"/>
        <v>4</v>
      </c>
      <c r="L1238" s="99" t="str">
        <f t="shared" ca="1" si="41"/>
        <v>-</v>
      </c>
      <c r="M1238" s="93">
        <f>IF(E1238="","",VLOOKUP(E1238,[1]PROJECTES!$C$14:$Z$5000,21,FALSE))</f>
        <v>43544</v>
      </c>
      <c r="N1238" s="100">
        <v>3</v>
      </c>
      <c r="O1238" s="72" t="s">
        <v>229</v>
      </c>
      <c r="P1238" s="101">
        <v>30</v>
      </c>
      <c r="Q1238" s="132" t="s">
        <v>59</v>
      </c>
      <c r="R1238" s="131" t="s">
        <v>499</v>
      </c>
      <c r="S1238" s="91"/>
    </row>
    <row r="1239" spans="1:19" s="104" customFormat="1" ht="12.75" customHeight="1" x14ac:dyDescent="0.25">
      <c r="A1239" s="121" t="s">
        <v>12</v>
      </c>
      <c r="B1239" s="92" t="str">
        <f>IF(E1239="","",VLOOKUP(E1239,[1]PROJECTES!$C$14:$G$5000,2,FALSE))</f>
        <v>EMSA</v>
      </c>
      <c r="C1239" s="121" t="s">
        <v>135</v>
      </c>
      <c r="D1239" s="93" t="str">
        <f>IF(E1239="","",VLOOKUP(E1239,[1]PROJECTES!$C$14:$G$5000,5,FALSE))</f>
        <v>CC SCADA TEDIS.Net EMSA v3.0</v>
      </c>
      <c r="E1239" s="117">
        <v>4946</v>
      </c>
      <c r="F1239" s="95"/>
      <c r="G1239" s="96" t="str">
        <f>IF(E1239="","",VLOOKUP(E1239,[1]PROJECTES!$C$14:$G$5000,4,FALSE))</f>
        <v>TA</v>
      </c>
      <c r="H1239" s="118" t="s">
        <v>17</v>
      </c>
      <c r="I1239" s="97" t="str">
        <f>IF(H1239="","",VLOOKUP(H1239,BD!B$2:C$16,2,FALSE))</f>
        <v>E</v>
      </c>
      <c r="J1239" s="98">
        <v>43487</v>
      </c>
      <c r="K1239" s="135">
        <f t="shared" si="40"/>
        <v>4</v>
      </c>
      <c r="L1239" s="99" t="str">
        <f t="shared" ca="1" si="41"/>
        <v>-</v>
      </c>
      <c r="M1239" s="93">
        <f>IF(E1239="","",VLOOKUP(E1239,[1]PROJECTES!$C$14:$Z$5000,21,FALSE))</f>
        <v>43544</v>
      </c>
      <c r="N1239" s="100">
        <v>0</v>
      </c>
      <c r="O1239" s="72" t="s">
        <v>229</v>
      </c>
      <c r="P1239" s="101">
        <v>45</v>
      </c>
      <c r="Q1239" s="132" t="s">
        <v>32</v>
      </c>
      <c r="R1239" s="131" t="s">
        <v>528</v>
      </c>
      <c r="S1239" s="91"/>
    </row>
    <row r="1240" spans="1:19" s="104" customFormat="1" ht="12.75" customHeight="1" x14ac:dyDescent="0.25">
      <c r="A1240" s="121" t="s">
        <v>12</v>
      </c>
      <c r="B1240" s="92" t="str">
        <f>IF(E1240="","",VLOOKUP(E1240,[1]PROJECTES!$C$14:$G$5000,2,FALSE))</f>
        <v>EMSA</v>
      </c>
      <c r="C1240" s="121" t="s">
        <v>135</v>
      </c>
      <c r="D1240" s="93" t="str">
        <f>IF(E1240="","",VLOOKUP(E1240,[1]PROJECTES!$C$14:$G$5000,5,FALSE))</f>
        <v>CC SCADA TEDIS.Net EMSA v3.0</v>
      </c>
      <c r="E1240" s="117">
        <v>4946</v>
      </c>
      <c r="F1240" s="95"/>
      <c r="G1240" s="96" t="str">
        <f>IF(E1240="","",VLOOKUP(E1240,[1]PROJECTES!$C$14:$G$5000,4,FALSE))</f>
        <v>TA</v>
      </c>
      <c r="H1240" s="118" t="s">
        <v>17</v>
      </c>
      <c r="I1240" s="97" t="str">
        <f>IF(H1240="","",VLOOKUP(H1240,BD!B$2:C$16,2,FALSE))</f>
        <v>E</v>
      </c>
      <c r="J1240" s="98">
        <v>43488</v>
      </c>
      <c r="K1240" s="135">
        <f t="shared" si="40"/>
        <v>4</v>
      </c>
      <c r="L1240" s="99" t="str">
        <f t="shared" ca="1" si="41"/>
        <v>-</v>
      </c>
      <c r="M1240" s="93">
        <f>IF(E1240="","",VLOOKUP(E1240,[1]PROJECTES!$C$14:$Z$5000,21,FALSE))</f>
        <v>43544</v>
      </c>
      <c r="N1240" s="100">
        <v>0</v>
      </c>
      <c r="O1240" s="72" t="s">
        <v>229</v>
      </c>
      <c r="P1240" s="101">
        <v>30</v>
      </c>
      <c r="Q1240" s="132" t="s">
        <v>32</v>
      </c>
      <c r="R1240" s="131" t="s">
        <v>547</v>
      </c>
      <c r="S1240" s="91"/>
    </row>
    <row r="1241" spans="1:19" s="104" customFormat="1" ht="12.75" customHeight="1" x14ac:dyDescent="0.25">
      <c r="A1241" s="121" t="s">
        <v>12</v>
      </c>
      <c r="B1241" s="92" t="str">
        <f>IF(E1241="","",VLOOKUP(E1241,[1]PROJECTES!$C$14:$G$5000,2,FALSE))</f>
        <v>EMSA</v>
      </c>
      <c r="C1241" s="121" t="s">
        <v>135</v>
      </c>
      <c r="D1241" s="93" t="str">
        <f>IF(E1241="","",VLOOKUP(E1241,[1]PROJECTES!$C$14:$G$5000,5,FALSE))</f>
        <v>RTU S.E.COLLET v3.1</v>
      </c>
      <c r="E1241" s="117">
        <v>5139</v>
      </c>
      <c r="F1241" s="95"/>
      <c r="G1241" s="96" t="str">
        <f>IF(E1241="","",VLOOKUP(E1241,[1]PROJECTES!$C$14:$G$5000,4,FALSE))</f>
        <v>TA</v>
      </c>
      <c r="H1241" s="118" t="s">
        <v>17</v>
      </c>
      <c r="I1241" s="97" t="str">
        <f>IF(H1241="","",VLOOKUP(H1241,BD!B$2:C$16,2,FALSE))</f>
        <v>E</v>
      </c>
      <c r="J1241" s="98">
        <v>43489</v>
      </c>
      <c r="K1241" s="135">
        <f t="shared" si="40"/>
        <v>4</v>
      </c>
      <c r="L1241" s="99" t="str">
        <f t="shared" ca="1" si="41"/>
        <v>-</v>
      </c>
      <c r="M1241" s="93">
        <f>IF(E1241="","",VLOOKUP(E1241,[1]PROJECTES!$C$14:$Z$5000,21,FALSE))</f>
        <v>43524</v>
      </c>
      <c r="N1241" s="100">
        <v>0</v>
      </c>
      <c r="O1241" s="72" t="s">
        <v>229</v>
      </c>
      <c r="P1241" s="101">
        <v>15</v>
      </c>
      <c r="Q1241" s="132" t="s">
        <v>19</v>
      </c>
      <c r="R1241" s="131" t="s">
        <v>556</v>
      </c>
      <c r="S1241" s="91"/>
    </row>
    <row r="1242" spans="1:19" s="104" customFormat="1" ht="12.75" customHeight="1" x14ac:dyDescent="0.25">
      <c r="A1242" s="121" t="s">
        <v>24</v>
      </c>
      <c r="B1242" s="92" t="str">
        <f>IF(E1242="","",VLOOKUP(E1242,[1]PROJECTES!$C$14:$G$5000,2,FALSE))</f>
        <v>SITEL</v>
      </c>
      <c r="C1242" s="121" t="s">
        <v>94</v>
      </c>
      <c r="D1242" s="93" t="str">
        <f>IF(E1242="","",VLOOKUP(E1242,[1]PROJECTES!$C$14:$G$5000,5,FALSE))</f>
        <v>Desenvolupament SW TEDIS.Net ExportService v1.48</v>
      </c>
      <c r="E1242" s="117">
        <v>5183</v>
      </c>
      <c r="F1242" s="95"/>
      <c r="G1242" s="96" t="str">
        <f>IF(E1242="","",VLOOKUP(E1242,[1]PROJECTES!$C$14:$G$5000,4,FALSE))</f>
        <v>OB</v>
      </c>
      <c r="H1242" s="118" t="s">
        <v>24</v>
      </c>
      <c r="I1242" s="97" t="str">
        <f>IF(H1242="","",VLOOKUP(H1242,BD!B$2:C$16,2,FALSE))</f>
        <v>E</v>
      </c>
      <c r="J1242" s="98">
        <v>43518</v>
      </c>
      <c r="K1242" s="135">
        <f t="shared" si="40"/>
        <v>8</v>
      </c>
      <c r="L1242" s="99">
        <f t="shared" ca="1" si="41"/>
        <v>-81</v>
      </c>
      <c r="M1242" s="93">
        <f>IF(E1242="","",VLOOKUP(E1242,[1]PROJECTES!$C$14:$Z$5000,21,FALSE))</f>
        <v>43539</v>
      </c>
      <c r="N1242" s="100">
        <v>1</v>
      </c>
      <c r="O1242" s="72" t="s">
        <v>229</v>
      </c>
      <c r="P1242" s="101">
        <v>0</v>
      </c>
      <c r="Q1242" s="132" t="s">
        <v>23</v>
      </c>
      <c r="R1242" s="131" t="s">
        <v>919</v>
      </c>
      <c r="S1242" s="91"/>
    </row>
    <row r="1243" spans="1:19" s="104" customFormat="1" ht="12.75" customHeight="1" x14ac:dyDescent="0.25">
      <c r="A1243" s="121" t="s">
        <v>52</v>
      </c>
      <c r="B1243" s="92" t="str">
        <f>IF(E1243="","",VLOOKUP(E1243,[1]PROJECTES!$C$14:$G$5000,2,FALSE))</f>
        <v>SITEL</v>
      </c>
      <c r="C1243" s="121" t="s">
        <v>181</v>
      </c>
      <c r="D1243" s="93" t="str">
        <f>IF(E1243="","",VLOOKUP(E1243,[1]PROJECTES!$C$14:$G$5000,5,FALSE))</f>
        <v>SOPORT DEPARTAMENT COMERCIAL</v>
      </c>
      <c r="E1243" s="117" t="s">
        <v>343</v>
      </c>
      <c r="F1243" s="95"/>
      <c r="G1243" s="96" t="str">
        <f>IF(E1243="","",VLOOKUP(E1243,[1]PROJECTES!$C$14:$G$5000,4,FALSE))</f>
        <v>OB</v>
      </c>
      <c r="H1243" s="118" t="s">
        <v>24</v>
      </c>
      <c r="I1243" s="97" t="str">
        <f>IF(H1243="","",VLOOKUP(H1243,BD!B$2:C$16,2,FALSE))</f>
        <v>E</v>
      </c>
      <c r="J1243" s="98">
        <v>43518</v>
      </c>
      <c r="K1243" s="135">
        <f t="shared" si="40"/>
        <v>8</v>
      </c>
      <c r="L1243" s="99">
        <f t="shared" ca="1" si="41"/>
        <v>210</v>
      </c>
      <c r="M1243" s="93">
        <f>IF(E1243="","",VLOOKUP(E1243,[1]PROJECTES!$C$14:$Z$5000,21,FALSE))</f>
        <v>43830</v>
      </c>
      <c r="N1243" s="100">
        <v>0</v>
      </c>
      <c r="O1243" s="72" t="s">
        <v>229</v>
      </c>
      <c r="P1243" s="101">
        <v>30</v>
      </c>
      <c r="Q1243" s="132" t="s">
        <v>59</v>
      </c>
      <c r="R1243" s="131" t="s">
        <v>920</v>
      </c>
      <c r="S1243" s="91"/>
    </row>
    <row r="1244" spans="1:19" s="104" customFormat="1" ht="12.75" customHeight="1" x14ac:dyDescent="0.25">
      <c r="A1244" s="121" t="s">
        <v>44</v>
      </c>
      <c r="B1244" s="92" t="str">
        <f>IF(E1244="","",VLOOKUP(E1244,[1]PROJECTES!$C$14:$G$5000,2,FALSE))</f>
        <v>SITEL</v>
      </c>
      <c r="C1244" s="121" t="s">
        <v>181</v>
      </c>
      <c r="D1244" s="93" t="str">
        <f>IF(E1244="","",VLOOKUP(E1244,[1]PROJECTES!$C$14:$G$5000,5,FALSE))</f>
        <v>AFERS EMPRESA</v>
      </c>
      <c r="E1244" s="117" t="s">
        <v>283</v>
      </c>
      <c r="F1244" s="95"/>
      <c r="G1244" s="96" t="str">
        <f>IF(E1244="","",VLOOKUP(E1244,[1]PROJECTES!$C$14:$G$5000,4,FALSE))</f>
        <v>OB</v>
      </c>
      <c r="H1244" s="118" t="s">
        <v>24</v>
      </c>
      <c r="I1244" s="97" t="str">
        <f>IF(H1244="","",VLOOKUP(H1244,BD!B$2:C$16,2,FALSE))</f>
        <v>E</v>
      </c>
      <c r="J1244" s="98">
        <v>43518</v>
      </c>
      <c r="K1244" s="135">
        <f t="shared" si="40"/>
        <v>8</v>
      </c>
      <c r="L1244" s="99">
        <f t="shared" ca="1" si="41"/>
        <v>210</v>
      </c>
      <c r="M1244" s="93">
        <f>IF(E1244="","",VLOOKUP(E1244,[1]PROJECTES!$C$14:$Z$5000,21,FALSE))</f>
        <v>43830</v>
      </c>
      <c r="N1244" s="100">
        <v>1</v>
      </c>
      <c r="O1244" s="72" t="s">
        <v>229</v>
      </c>
      <c r="P1244" s="101">
        <v>40</v>
      </c>
      <c r="Q1244" s="132" t="s">
        <v>37</v>
      </c>
      <c r="R1244" s="131" t="s">
        <v>624</v>
      </c>
      <c r="S1244" s="91"/>
    </row>
    <row r="1245" spans="1:19" s="104" customFormat="1" ht="12.75" customHeight="1" x14ac:dyDescent="0.25">
      <c r="A1245" s="121" t="s">
        <v>12</v>
      </c>
      <c r="B1245" s="92" t="str">
        <f>IF(E1245="","",VLOOKUP(E1245,[1]PROJECTES!$C$14:$G$5000,2,FALSE))</f>
        <v>SITEL</v>
      </c>
      <c r="C1245" s="121" t="s">
        <v>181</v>
      </c>
      <c r="D1245" s="93" t="str">
        <f>IF(E1245="","",VLOOKUP(E1245,[1]PROJECTES!$C$14:$G$5000,5,FALSE))</f>
        <v>Manteniment correctiu SW TEDIS.Net SystemTerminal v1.47</v>
      </c>
      <c r="E1245" s="117" t="s">
        <v>895</v>
      </c>
      <c r="F1245" s="159"/>
      <c r="G1245" s="96" t="str">
        <f>IF(E1245="","",VLOOKUP(E1245,[1]PROJECTES!$C$14:$G$5000,4,FALSE))</f>
        <v>OB</v>
      </c>
      <c r="H1245" s="118" t="s">
        <v>24</v>
      </c>
      <c r="I1245" s="97" t="str">
        <f>IF(H1245="","",VLOOKUP(H1245,BD!B$2:C$16,2,FALSE))</f>
        <v>E</v>
      </c>
      <c r="J1245" s="98">
        <v>43518</v>
      </c>
      <c r="K1245" s="135">
        <f t="shared" si="40"/>
        <v>8</v>
      </c>
      <c r="L1245" s="99">
        <f t="shared" ca="1" si="41"/>
        <v>210</v>
      </c>
      <c r="M1245" s="93">
        <f>IF(E1245="","",VLOOKUP(E1245,[1]PROJECTES!$C$14:$Z$5000,21,FALSE))</f>
        <v>43830</v>
      </c>
      <c r="N1245" s="153">
        <v>0</v>
      </c>
      <c r="O1245" s="122" t="s">
        <v>229</v>
      </c>
      <c r="P1245" s="160">
        <v>50</v>
      </c>
      <c r="Q1245" s="132" t="s">
        <v>43</v>
      </c>
      <c r="R1245" s="131" t="s">
        <v>735</v>
      </c>
      <c r="S1245" s="91"/>
    </row>
    <row r="1246" spans="1:19" s="104" customFormat="1" ht="12.75" customHeight="1" x14ac:dyDescent="0.25">
      <c r="A1246" s="121" t="s">
        <v>24</v>
      </c>
      <c r="B1246" s="92" t="str">
        <f>IF(E1246="","",VLOOKUP(E1246,[1]PROJECTES!$C$14:$G$5000,2,FALSE))</f>
        <v>SITEL</v>
      </c>
      <c r="C1246" s="121" t="s">
        <v>181</v>
      </c>
      <c r="D1246" s="93" t="str">
        <f>IF(E1246="","",VLOOKUP(E1246,[1]PROJECTES!$C$14:$G$5000,5,FALSE))</f>
        <v>VACANCES</v>
      </c>
      <c r="E1246" s="117" t="s">
        <v>288</v>
      </c>
      <c r="F1246" s="159"/>
      <c r="G1246" s="96" t="str">
        <f>IF(E1246="","",VLOOKUP(E1246,[1]PROJECTES!$C$14:$G$5000,4,FALSE))</f>
        <v>OB</v>
      </c>
      <c r="H1246" s="118" t="s">
        <v>24</v>
      </c>
      <c r="I1246" s="97" t="str">
        <f>IF(H1246="","",VLOOKUP(H1246,BD!B$2:C$16,2,FALSE))</f>
        <v>E</v>
      </c>
      <c r="J1246" s="98">
        <v>43518</v>
      </c>
      <c r="K1246" s="135">
        <f t="shared" si="40"/>
        <v>8</v>
      </c>
      <c r="L1246" s="99">
        <f t="shared" ca="1" si="41"/>
        <v>210</v>
      </c>
      <c r="M1246" s="93">
        <f>IF(E1246="","",VLOOKUP(E1246,[1]PROJECTES!$C$14:$Z$5000,21,FALSE))</f>
        <v>43830</v>
      </c>
      <c r="N1246" s="153">
        <v>4</v>
      </c>
      <c r="O1246" s="122" t="s">
        <v>229</v>
      </c>
      <c r="P1246" s="160">
        <v>0</v>
      </c>
      <c r="Q1246" s="132" t="s">
        <v>63</v>
      </c>
      <c r="R1246" s="102"/>
      <c r="S1246" s="91"/>
    </row>
    <row r="1247" spans="1:19" s="104" customFormat="1" ht="12.75" customHeight="1" x14ac:dyDescent="0.25">
      <c r="A1247" s="121" t="s">
        <v>47</v>
      </c>
      <c r="B1247" s="92" t="str">
        <f>IF(E1247="","",VLOOKUP(E1247,[1]PROJECTES!$C$14:$G$5000,2,FALSE))</f>
        <v>MOELCU</v>
      </c>
      <c r="C1247" s="121" t="s">
        <v>74</v>
      </c>
      <c r="D1247" s="93" t="str">
        <f>IF(E1247="","",VLOOKUP(E1247,[1]PROJECTES!$C$14:$G$5000,5,FALSE))</f>
        <v>CC SCADA TEDIS.Net BERMEJALES v2.0</v>
      </c>
      <c r="E1247" s="117">
        <v>5058</v>
      </c>
      <c r="F1247" s="95"/>
      <c r="G1247" s="96" t="str">
        <f>IF(E1247="","",VLOOKUP(E1247,[1]PROJECTES!$C$14:$G$5000,4,FALSE))</f>
        <v>OB</v>
      </c>
      <c r="H1247" s="118" t="s">
        <v>47</v>
      </c>
      <c r="I1247" s="97" t="str">
        <f>IF(H1247="","",VLOOKUP(H1247,BD!B$2:C$16,2,FALSE))</f>
        <v>E</v>
      </c>
      <c r="J1247" s="98">
        <v>43518</v>
      </c>
      <c r="K1247" s="135">
        <f t="shared" si="40"/>
        <v>8</v>
      </c>
      <c r="L1247" s="99">
        <f t="shared" ca="1" si="41"/>
        <v>-158</v>
      </c>
      <c r="M1247" s="93">
        <f>IF(E1247="","",VLOOKUP(E1247,[1]PROJECTES!$C$14:$Z$5000,21,FALSE))</f>
        <v>43462</v>
      </c>
      <c r="N1247" s="100">
        <v>0</v>
      </c>
      <c r="O1247" s="72" t="s">
        <v>229</v>
      </c>
      <c r="P1247" s="101">
        <v>30</v>
      </c>
      <c r="Q1247" s="132" t="s">
        <v>19</v>
      </c>
      <c r="R1247" s="131" t="s">
        <v>959</v>
      </c>
      <c r="S1247" s="91"/>
    </row>
    <row r="1248" spans="1:19" s="104" customFormat="1" ht="12.75" customHeight="1" x14ac:dyDescent="0.25">
      <c r="A1248" s="121" t="s">
        <v>47</v>
      </c>
      <c r="B1248" s="92" t="str">
        <f>IF(E1248="","",VLOOKUP(E1248,[1]PROJECTES!$C$14:$G$5000,2,FALSE))</f>
        <v>EOSPIT</v>
      </c>
      <c r="C1248" s="121" t="s">
        <v>151</v>
      </c>
      <c r="D1248" s="93" t="str">
        <f>IF(E1248="","",VLOOKUP(E1248,[1]PROJECTES!$C$14:$G$5000,5,FALSE))</f>
        <v>CC SCADA TEDIS.Net EOSA-PITARCH v1.2</v>
      </c>
      <c r="E1248" s="117">
        <v>5016</v>
      </c>
      <c r="F1248" s="95"/>
      <c r="G1248" s="96" t="str">
        <f>IF(E1248="","",VLOOKUP(E1248,[1]PROJECTES!$C$14:$G$5000,4,FALSE))</f>
        <v>OB</v>
      </c>
      <c r="H1248" s="118" t="s">
        <v>47</v>
      </c>
      <c r="I1248" s="97" t="str">
        <f>IF(H1248="","",VLOOKUP(H1248,BD!B$2:C$16,2,FALSE))</f>
        <v>E</v>
      </c>
      <c r="J1248" s="98">
        <v>43518</v>
      </c>
      <c r="K1248" s="135">
        <f t="shared" si="40"/>
        <v>8</v>
      </c>
      <c r="L1248" s="99">
        <f t="shared" ca="1" si="41"/>
        <v>-156</v>
      </c>
      <c r="M1248" s="93">
        <f>IF(E1248="","",VLOOKUP(E1248,[1]PROJECTES!$C$14:$Z$5000,21,FALSE))</f>
        <v>43464</v>
      </c>
      <c r="N1248" s="100">
        <v>0</v>
      </c>
      <c r="O1248" s="72" t="s">
        <v>229</v>
      </c>
      <c r="P1248" s="101">
        <v>45</v>
      </c>
      <c r="Q1248" s="132" t="s">
        <v>19</v>
      </c>
      <c r="R1248" s="131" t="s">
        <v>960</v>
      </c>
      <c r="S1248" s="91"/>
    </row>
    <row r="1249" spans="1:19" s="104" customFormat="1" ht="12.75" customHeight="1" x14ac:dyDescent="0.25">
      <c r="A1249" s="121" t="s">
        <v>47</v>
      </c>
      <c r="B1249" s="92" t="str">
        <f>IF(E1249="","",VLOOKUP(E1249,[1]PROJECTES!$C$14:$G$5000,2,FALSE))</f>
        <v>SITEL</v>
      </c>
      <c r="C1249" s="121" t="s">
        <v>181</v>
      </c>
      <c r="D1249" s="93" t="str">
        <f>IF(E1249="","",VLOOKUP(E1249,[1]PROJECTES!$C$14:$G$5000,5,FALSE))</f>
        <v>AFERS EMPRESA</v>
      </c>
      <c r="E1249" s="117" t="s">
        <v>283</v>
      </c>
      <c r="F1249" s="95"/>
      <c r="G1249" s="96" t="str">
        <f>IF(E1249="","",VLOOKUP(E1249,[1]PROJECTES!$C$14:$G$5000,4,FALSE))</f>
        <v>OB</v>
      </c>
      <c r="H1249" s="118" t="s">
        <v>47</v>
      </c>
      <c r="I1249" s="97" t="str">
        <f>IF(H1249="","",VLOOKUP(H1249,BD!B$2:C$16,2,FALSE))</f>
        <v>E</v>
      </c>
      <c r="J1249" s="149">
        <v>43518</v>
      </c>
      <c r="K1249" s="135">
        <f t="shared" si="40"/>
        <v>8</v>
      </c>
      <c r="L1249" s="99">
        <f t="shared" ca="1" si="41"/>
        <v>210</v>
      </c>
      <c r="M1249" s="93">
        <f>IF(E1249="","",VLOOKUP(E1249,[1]PROJECTES!$C$14:$Z$5000,21,FALSE))</f>
        <v>43830</v>
      </c>
      <c r="N1249" s="100">
        <v>1</v>
      </c>
      <c r="O1249" s="72" t="s">
        <v>229</v>
      </c>
      <c r="P1249" s="101">
        <v>30</v>
      </c>
      <c r="Q1249" s="132" t="s">
        <v>37</v>
      </c>
      <c r="R1249" s="131" t="s">
        <v>961</v>
      </c>
      <c r="S1249" s="91"/>
    </row>
    <row r="1250" spans="1:19" s="104" customFormat="1" ht="12.75" customHeight="1" x14ac:dyDescent="0.25">
      <c r="A1250" s="121" t="s">
        <v>47</v>
      </c>
      <c r="B1250" s="92" t="str">
        <f>IF(E1250="","",VLOOKUP(E1250,[1]PROJECTES!$C$14:$G$5000,2,FALSE))</f>
        <v>ELDICE</v>
      </c>
      <c r="C1250" s="121" t="s">
        <v>86</v>
      </c>
      <c r="D1250" s="93" t="str">
        <f>IF(E1250="","",VLOOKUP(E1250,[1]PROJECTES!$C$14:$G$5000,5,FALSE))</f>
        <v>MANTENIMENT SCADA TEDIS.Net CENTELLES 01/03/2018 - 28/02/2019</v>
      </c>
      <c r="E1250" s="117">
        <v>4619</v>
      </c>
      <c r="F1250" s="95"/>
      <c r="G1250" s="96" t="str">
        <f>IF(E1250="","",VLOOKUP(E1250,[1]PROJECTES!$C$14:$G$5000,4,FALSE))</f>
        <v>TA</v>
      </c>
      <c r="H1250" s="118" t="s">
        <v>47</v>
      </c>
      <c r="I1250" s="97" t="str">
        <f>IF(H1250="","",VLOOKUP(H1250,BD!B$2:C$16,2,FALSE))</f>
        <v>E</v>
      </c>
      <c r="J1250" s="149">
        <v>43518</v>
      </c>
      <c r="K1250" s="135">
        <f t="shared" si="40"/>
        <v>8</v>
      </c>
      <c r="L1250" s="99" t="str">
        <f t="shared" ca="1" si="41"/>
        <v>-</v>
      </c>
      <c r="M1250" s="93">
        <f>IF(E1250="","",VLOOKUP(E1250,[1]PROJECTES!$C$14:$Z$5000,21,FALSE))</f>
        <v>43524</v>
      </c>
      <c r="N1250" s="100">
        <v>1</v>
      </c>
      <c r="O1250" s="72" t="s">
        <v>229</v>
      </c>
      <c r="P1250" s="101">
        <v>45</v>
      </c>
      <c r="Q1250" s="132" t="s">
        <v>59</v>
      </c>
      <c r="R1250" s="102" t="s">
        <v>982</v>
      </c>
      <c r="S1250" s="91"/>
    </row>
    <row r="1251" spans="1:19" s="104" customFormat="1" ht="12.75" customHeight="1" x14ac:dyDescent="0.25">
      <c r="A1251" s="121" t="s">
        <v>47</v>
      </c>
      <c r="B1251" s="92" t="str">
        <f>IF(E1251="","",VLOOKUP(E1251,[1]PROJECTES!$C$14:$G$5000,2,FALSE))</f>
        <v>INPPOZ</v>
      </c>
      <c r="C1251" s="121" t="s">
        <v>149</v>
      </c>
      <c r="D1251" s="93" t="str">
        <f>IF(E1251="","",VLOOKUP(E1251,[1]PROJECTES!$C$14:$G$5000,5,FALSE))</f>
        <v>MANTENIMENT SW SCADA TEDIS.Net INPECUARIAS 01/01/2.019 - 31/12/2.019</v>
      </c>
      <c r="E1251" s="117">
        <v>5072</v>
      </c>
      <c r="F1251" s="95"/>
      <c r="G1251" s="96" t="str">
        <f>IF(E1251="","",VLOOKUP(E1251,[1]PROJECTES!$C$14:$G$5000,4,FALSE))</f>
        <v>OB</v>
      </c>
      <c r="H1251" s="118" t="s">
        <v>47</v>
      </c>
      <c r="I1251" s="97" t="str">
        <f>IF(H1251="","",VLOOKUP(H1251,BD!B$2:C$16,2,FALSE))</f>
        <v>E</v>
      </c>
      <c r="J1251" s="98">
        <v>43518</v>
      </c>
      <c r="K1251" s="135">
        <f t="shared" si="40"/>
        <v>8</v>
      </c>
      <c r="L1251" s="99">
        <f t="shared" ca="1" si="41"/>
        <v>210</v>
      </c>
      <c r="M1251" s="93">
        <f>IF(E1251="","",VLOOKUP(E1251,[1]PROJECTES!$C$14:$Z$5000,21,FALSE))</f>
        <v>43830</v>
      </c>
      <c r="N1251" s="100">
        <v>1</v>
      </c>
      <c r="O1251" s="72" t="s">
        <v>229</v>
      </c>
      <c r="P1251" s="101">
        <v>0</v>
      </c>
      <c r="Q1251" s="132" t="s">
        <v>59</v>
      </c>
      <c r="R1251" s="131" t="s">
        <v>1185</v>
      </c>
      <c r="S1251" s="91"/>
    </row>
    <row r="1252" spans="1:19" s="104" customFormat="1" ht="12.75" customHeight="1" x14ac:dyDescent="0.25">
      <c r="A1252" s="121" t="s">
        <v>47</v>
      </c>
      <c r="B1252" s="92" t="str">
        <f>IF(E1252="","",VLOOKUP(E1252,[1]PROJECTES!$C$14:$G$5000,2,FALSE))</f>
        <v>SITEL</v>
      </c>
      <c r="C1252" s="121" t="s">
        <v>181</v>
      </c>
      <c r="D1252" s="93" t="str">
        <f>IF(E1252="","",VLOOKUP(E1252,[1]PROJECTES!$C$14:$G$5000,5,FALSE))</f>
        <v>PENDENT D'ASSIGNAR</v>
      </c>
      <c r="E1252" s="117" t="s">
        <v>278</v>
      </c>
      <c r="F1252" s="95"/>
      <c r="G1252" s="96" t="str">
        <f>IF(E1252="","",VLOOKUP(E1252,[1]PROJECTES!$C$14:$G$5000,4,FALSE))</f>
        <v>OB</v>
      </c>
      <c r="H1252" s="118" t="s">
        <v>47</v>
      </c>
      <c r="I1252" s="97" t="str">
        <f>IF(H1252="","",VLOOKUP(H1252,BD!B$2:C$16,2,FALSE))</f>
        <v>E</v>
      </c>
      <c r="J1252" s="98">
        <v>43518</v>
      </c>
      <c r="K1252" s="135">
        <f t="shared" si="40"/>
        <v>8</v>
      </c>
      <c r="L1252" s="99">
        <f t="shared" ca="1" si="41"/>
        <v>210</v>
      </c>
      <c r="M1252" s="93">
        <f>IF(E1252="","",VLOOKUP(E1252,[1]PROJECTES!$C$14:$Z$5000,21,FALSE))</f>
        <v>43830</v>
      </c>
      <c r="N1252" s="100">
        <v>0</v>
      </c>
      <c r="O1252" s="72" t="s">
        <v>229</v>
      </c>
      <c r="P1252" s="101">
        <v>30</v>
      </c>
      <c r="Q1252" s="132" t="s">
        <v>19</v>
      </c>
      <c r="R1252" s="131" t="s">
        <v>1241</v>
      </c>
      <c r="S1252" s="91"/>
    </row>
    <row r="1253" spans="1:19" s="104" customFormat="1" ht="12.75" customHeight="1" x14ac:dyDescent="0.25">
      <c r="A1253" s="121" t="s">
        <v>47</v>
      </c>
      <c r="B1253" s="92" t="str">
        <f>IF(E1253="","",VLOOKUP(E1253,[1]PROJECTES!$C$14:$G$5000,2,FALSE))</f>
        <v>SITEL</v>
      </c>
      <c r="C1253" s="121" t="s">
        <v>181</v>
      </c>
      <c r="D1253" s="93" t="str">
        <f>IF(E1253="","",VLOOKUP(E1253,[1]PROJECTES!$C$14:$G$5000,5,FALSE))</f>
        <v>PENDENT D'ASSIGNAR</v>
      </c>
      <c r="E1253" s="117" t="s">
        <v>278</v>
      </c>
      <c r="F1253" s="95"/>
      <c r="G1253" s="96" t="str">
        <f>IF(E1253="","",VLOOKUP(E1253,[1]PROJECTES!$C$14:$G$5000,4,FALSE))</f>
        <v>OB</v>
      </c>
      <c r="H1253" s="118" t="s">
        <v>47</v>
      </c>
      <c r="I1253" s="97" t="str">
        <f>IF(H1253="","",VLOOKUP(H1253,BD!B$2:C$16,2,FALSE))</f>
        <v>E</v>
      </c>
      <c r="J1253" s="98">
        <v>43518</v>
      </c>
      <c r="K1253" s="135">
        <f t="shared" si="40"/>
        <v>8</v>
      </c>
      <c r="L1253" s="99">
        <f t="shared" ca="1" si="41"/>
        <v>210</v>
      </c>
      <c r="M1253" s="93">
        <f>IF(E1253="","",VLOOKUP(E1253,[1]PROJECTES!$C$14:$Z$5000,21,FALSE))</f>
        <v>43830</v>
      </c>
      <c r="N1253" s="100">
        <v>0</v>
      </c>
      <c r="O1253" s="72" t="s">
        <v>229</v>
      </c>
      <c r="P1253" s="101">
        <v>30</v>
      </c>
      <c r="Q1253" s="132" t="s">
        <v>19</v>
      </c>
      <c r="R1253" s="131" t="s">
        <v>1240</v>
      </c>
      <c r="S1253" s="91"/>
    </row>
    <row r="1254" spans="1:19" s="104" customFormat="1" ht="12.75" customHeight="1" x14ac:dyDescent="0.25">
      <c r="A1254" s="121" t="s">
        <v>44</v>
      </c>
      <c r="B1254" s="92" t="str">
        <f>IF(E1254="","",VLOOKUP(E1254,[1]PROJECTES!$C$14:$G$5000,2,FALSE))</f>
        <v>SITEL</v>
      </c>
      <c r="C1254" s="121" t="s">
        <v>181</v>
      </c>
      <c r="D1254" s="93" t="str">
        <f>IF(E1254="","",VLOOKUP(E1254,[1]PROJECTES!$C$14:$G$5000,5,FALSE))</f>
        <v>AFERS EMPRESA</v>
      </c>
      <c r="E1254" s="117" t="s">
        <v>283</v>
      </c>
      <c r="F1254" s="95"/>
      <c r="G1254" s="96" t="str">
        <f>IF(E1254="","",VLOOKUP(E1254,[1]PROJECTES!$C$14:$G$5000,4,FALSE))</f>
        <v>OB</v>
      </c>
      <c r="H1254" s="118" t="s">
        <v>47</v>
      </c>
      <c r="I1254" s="97" t="str">
        <f>IF(H1254="","",VLOOKUP(H1254,BD!B$2:C$16,2,FALSE))</f>
        <v>E</v>
      </c>
      <c r="J1254" s="98">
        <v>43518</v>
      </c>
      <c r="K1254" s="135">
        <f t="shared" si="40"/>
        <v>8</v>
      </c>
      <c r="L1254" s="99">
        <f t="shared" ca="1" si="41"/>
        <v>210</v>
      </c>
      <c r="M1254" s="93">
        <f>IF(E1254="","",VLOOKUP(E1254,[1]PROJECTES!$C$14:$Z$5000,21,FALSE))</f>
        <v>43830</v>
      </c>
      <c r="N1254" s="100">
        <v>1</v>
      </c>
      <c r="O1254" s="72" t="s">
        <v>229</v>
      </c>
      <c r="P1254" s="101">
        <v>30</v>
      </c>
      <c r="Q1254" s="132" t="s">
        <v>37</v>
      </c>
      <c r="R1254" s="131" t="s">
        <v>1242</v>
      </c>
      <c r="S1254" s="91"/>
    </row>
    <row r="1255" spans="1:19" s="104" customFormat="1" ht="12.75" customHeight="1" x14ac:dyDescent="0.25">
      <c r="A1255" s="121" t="s">
        <v>35</v>
      </c>
      <c r="B1255" s="92" t="str">
        <f>IF(E1255="","",VLOOKUP(E1255,[1]PROJECTES!$C$14:$G$5000,2,FALSE))</f>
        <v>SITEL</v>
      </c>
      <c r="C1255" s="121" t="s">
        <v>181</v>
      </c>
      <c r="D1255" s="93" t="str">
        <f>IF(E1255="","",VLOOKUP(E1255,[1]PROJECTES!$C$14:$G$5000,5,FALSE))</f>
        <v>INCAPACITAT LABORAL TRANSITORIA</v>
      </c>
      <c r="E1255" s="117" t="s">
        <v>794</v>
      </c>
      <c r="F1255" s="95"/>
      <c r="G1255" s="96" t="str">
        <f>IF(E1255="","",VLOOKUP(E1255,[1]PROJECTES!$C$14:$G$5000,4,FALSE))</f>
        <v>OB</v>
      </c>
      <c r="H1255" s="118" t="s">
        <v>35</v>
      </c>
      <c r="I1255" s="97" t="str">
        <f>IF(H1255="","",VLOOKUP(H1255,BD!B$2:C$16,2,FALSE))</f>
        <v>E</v>
      </c>
      <c r="J1255" s="98">
        <v>43521</v>
      </c>
      <c r="K1255" s="135">
        <f t="shared" si="40"/>
        <v>9</v>
      </c>
      <c r="L1255" s="99">
        <f t="shared" ca="1" si="41"/>
        <v>210</v>
      </c>
      <c r="M1255" s="93">
        <f>IF(E1255="","",VLOOKUP(E1255,[1]PROJECTES!$C$14:$Z$5000,21,FALSE))</f>
        <v>43830</v>
      </c>
      <c r="N1255" s="100">
        <v>8</v>
      </c>
      <c r="O1255" s="72" t="s">
        <v>229</v>
      </c>
      <c r="P1255" s="101">
        <v>0</v>
      </c>
      <c r="Q1255" s="132" t="s">
        <v>360</v>
      </c>
      <c r="R1255" s="102"/>
      <c r="S1255" s="91"/>
    </row>
    <row r="1256" spans="1:19" s="104" customFormat="1" ht="12.75" customHeight="1" x14ac:dyDescent="0.25">
      <c r="A1256" s="121" t="s">
        <v>44</v>
      </c>
      <c r="B1256" s="92" t="str">
        <f>IF(E1256="","",VLOOKUP(E1256,[1]PROJECTES!$C$14:$G$5000,2,FALSE))</f>
        <v>SITEL</v>
      </c>
      <c r="C1256" s="121"/>
      <c r="D1256" s="93" t="str">
        <f>IF(E1256="","",VLOOKUP(E1256,[1]PROJECTES!$C$14:$G$5000,5,FALSE))</f>
        <v>PENDENT D'ASSIGNAR</v>
      </c>
      <c r="E1256" s="117" t="s">
        <v>278</v>
      </c>
      <c r="F1256" s="95"/>
      <c r="G1256" s="96" t="str">
        <f>IF(E1256="","",VLOOKUP(E1256,[1]PROJECTES!$C$14:$G$5000,4,FALSE))</f>
        <v>OB</v>
      </c>
      <c r="H1256" s="118" t="s">
        <v>44</v>
      </c>
      <c r="I1256" s="97" t="str">
        <f>IF(H1256="","",VLOOKUP(H1256,BD!B$2:C$16,2,FALSE))</f>
        <v>E</v>
      </c>
      <c r="J1256" s="98">
        <v>43521</v>
      </c>
      <c r="K1256" s="135">
        <f t="shared" si="40"/>
        <v>9</v>
      </c>
      <c r="L1256" s="99">
        <f t="shared" ca="1" si="41"/>
        <v>210</v>
      </c>
      <c r="M1256" s="93">
        <f>IF(E1256="","",VLOOKUP(E1256,[1]PROJECTES!$C$14:$Z$5000,21,FALSE))</f>
        <v>43830</v>
      </c>
      <c r="N1256" s="100"/>
      <c r="O1256" s="72" t="s">
        <v>229</v>
      </c>
      <c r="P1256" s="101"/>
      <c r="Q1256" s="132"/>
      <c r="R1256" s="131"/>
      <c r="S1256" s="91"/>
    </row>
    <row r="1257" spans="1:19" s="104" customFormat="1" ht="12.75" customHeight="1" x14ac:dyDescent="0.25">
      <c r="A1257" s="121" t="s">
        <v>44</v>
      </c>
      <c r="B1257" s="92" t="str">
        <f>IF(E1257="","",VLOOKUP(E1257,[1]PROJECTES!$C$14:$G$5000,2,FALSE))</f>
        <v>SITEL</v>
      </c>
      <c r="C1257" s="121"/>
      <c r="D1257" s="93" t="str">
        <f>IF(E1257="","",VLOOKUP(E1257,[1]PROJECTES!$C$14:$G$5000,5,FALSE))</f>
        <v>PENDENT D'ASSIGNAR</v>
      </c>
      <c r="E1257" s="117" t="s">
        <v>278</v>
      </c>
      <c r="F1257" s="95"/>
      <c r="G1257" s="96" t="str">
        <f>IF(E1257="","",VLOOKUP(E1257,[1]PROJECTES!$C$14:$G$5000,4,FALSE))</f>
        <v>OB</v>
      </c>
      <c r="H1257" s="118" t="s">
        <v>44</v>
      </c>
      <c r="I1257" s="97" t="str">
        <f>IF(H1257="","",VLOOKUP(H1257,BD!B$2:C$16,2,FALSE))</f>
        <v>E</v>
      </c>
      <c r="J1257" s="98">
        <v>43521</v>
      </c>
      <c r="K1257" s="135">
        <f t="shared" si="40"/>
        <v>9</v>
      </c>
      <c r="L1257" s="99">
        <f t="shared" ca="1" si="41"/>
        <v>210</v>
      </c>
      <c r="M1257" s="93">
        <f>IF(E1257="","",VLOOKUP(E1257,[1]PROJECTES!$C$14:$Z$5000,21,FALSE))</f>
        <v>43830</v>
      </c>
      <c r="N1257" s="100"/>
      <c r="O1257" s="72" t="s">
        <v>229</v>
      </c>
      <c r="P1257" s="101"/>
      <c r="Q1257" s="132"/>
      <c r="R1257" s="131"/>
      <c r="S1257" s="91"/>
    </row>
    <row r="1258" spans="1:19" s="104" customFormat="1" ht="12.75" customHeight="1" x14ac:dyDescent="0.25">
      <c r="A1258" s="121" t="s">
        <v>44</v>
      </c>
      <c r="B1258" s="92" t="str">
        <f>IF(E1258="","",VLOOKUP(E1258,[1]PROJECTES!$C$14:$G$5000,2,FALSE))</f>
        <v>SITEL</v>
      </c>
      <c r="C1258" s="121"/>
      <c r="D1258" s="93" t="str">
        <f>IF(E1258="","",VLOOKUP(E1258,[1]PROJECTES!$C$14:$G$5000,5,FALSE))</f>
        <v>PENDENT D'ASSIGNAR</v>
      </c>
      <c r="E1258" s="117" t="s">
        <v>278</v>
      </c>
      <c r="F1258" s="95"/>
      <c r="G1258" s="96" t="str">
        <f>IF(E1258="","",VLOOKUP(E1258,[1]PROJECTES!$C$14:$G$5000,4,FALSE))</f>
        <v>OB</v>
      </c>
      <c r="H1258" s="118" t="s">
        <v>44</v>
      </c>
      <c r="I1258" s="97" t="str">
        <f>IF(H1258="","",VLOOKUP(H1258,BD!B$2:C$16,2,FALSE))</f>
        <v>E</v>
      </c>
      <c r="J1258" s="98">
        <v>43521</v>
      </c>
      <c r="K1258" s="135">
        <f t="shared" si="40"/>
        <v>9</v>
      </c>
      <c r="L1258" s="99">
        <f t="shared" ca="1" si="41"/>
        <v>210</v>
      </c>
      <c r="M1258" s="93">
        <f>IF(E1258="","",VLOOKUP(E1258,[1]PROJECTES!$C$14:$Z$5000,21,FALSE))</f>
        <v>43830</v>
      </c>
      <c r="N1258" s="100"/>
      <c r="O1258" s="72" t="s">
        <v>229</v>
      </c>
      <c r="P1258" s="101"/>
      <c r="Q1258" s="132"/>
      <c r="R1258" s="131"/>
      <c r="S1258" s="91"/>
    </row>
    <row r="1259" spans="1:19" s="104" customFormat="1" ht="12.75" customHeight="1" x14ac:dyDescent="0.25">
      <c r="A1259" s="121" t="s">
        <v>44</v>
      </c>
      <c r="B1259" s="92" t="str">
        <f>IF(E1259="","",VLOOKUP(E1259,[1]PROJECTES!$C$14:$G$5000,2,FALSE))</f>
        <v>SITEL</v>
      </c>
      <c r="C1259" s="121"/>
      <c r="D1259" s="93" t="str">
        <f>IF(E1259="","",VLOOKUP(E1259,[1]PROJECTES!$C$14:$G$5000,5,FALSE))</f>
        <v>PENDENT D'ASSIGNAR</v>
      </c>
      <c r="E1259" s="117" t="s">
        <v>278</v>
      </c>
      <c r="F1259" s="95"/>
      <c r="G1259" s="96" t="str">
        <f>IF(E1259="","",VLOOKUP(E1259,[1]PROJECTES!$C$14:$G$5000,4,FALSE))</f>
        <v>OB</v>
      </c>
      <c r="H1259" s="118" t="s">
        <v>44</v>
      </c>
      <c r="I1259" s="97" t="str">
        <f>IF(H1259="","",VLOOKUP(H1259,BD!B$2:C$16,2,FALSE))</f>
        <v>E</v>
      </c>
      <c r="J1259" s="98">
        <v>43521</v>
      </c>
      <c r="K1259" s="135">
        <f t="shared" si="40"/>
        <v>9</v>
      </c>
      <c r="L1259" s="99">
        <f t="shared" ca="1" si="41"/>
        <v>210</v>
      </c>
      <c r="M1259" s="93">
        <f>IF(E1259="","",VLOOKUP(E1259,[1]PROJECTES!$C$14:$Z$5000,21,FALSE))</f>
        <v>43830</v>
      </c>
      <c r="N1259" s="100"/>
      <c r="O1259" s="72" t="s">
        <v>229</v>
      </c>
      <c r="P1259" s="101"/>
      <c r="Q1259" s="132"/>
      <c r="R1259" s="131"/>
      <c r="S1259" s="91"/>
    </row>
    <row r="1260" spans="1:19" s="104" customFormat="1" ht="12.75" customHeight="1" x14ac:dyDescent="0.25">
      <c r="A1260" s="121" t="s">
        <v>44</v>
      </c>
      <c r="B1260" s="92" t="str">
        <f>IF(E1260="","",VLOOKUP(E1260,[1]PROJECTES!$C$14:$G$5000,2,FALSE))</f>
        <v>SITEL</v>
      </c>
      <c r="C1260" s="121"/>
      <c r="D1260" s="93" t="str">
        <f>IF(E1260="","",VLOOKUP(E1260,[1]PROJECTES!$C$14:$G$5000,5,FALSE))</f>
        <v>PENDENT D'ASSIGNAR</v>
      </c>
      <c r="E1260" s="117" t="s">
        <v>278</v>
      </c>
      <c r="F1260" s="95"/>
      <c r="G1260" s="96" t="str">
        <f>IF(E1260="","",VLOOKUP(E1260,[1]PROJECTES!$C$14:$G$5000,4,FALSE))</f>
        <v>OB</v>
      </c>
      <c r="H1260" s="118" t="s">
        <v>44</v>
      </c>
      <c r="I1260" s="97" t="str">
        <f>IF(H1260="","",VLOOKUP(H1260,BD!B$2:C$16,2,FALSE))</f>
        <v>E</v>
      </c>
      <c r="J1260" s="98">
        <v>43521</v>
      </c>
      <c r="K1260" s="135">
        <f t="shared" si="40"/>
        <v>9</v>
      </c>
      <c r="L1260" s="99">
        <f t="shared" ca="1" si="41"/>
        <v>210</v>
      </c>
      <c r="M1260" s="93">
        <f>IF(E1260="","",VLOOKUP(E1260,[1]PROJECTES!$C$14:$Z$5000,21,FALSE))</f>
        <v>43830</v>
      </c>
      <c r="N1260" s="100"/>
      <c r="O1260" s="72" t="s">
        <v>229</v>
      </c>
      <c r="P1260" s="101"/>
      <c r="Q1260" s="132"/>
      <c r="R1260" s="131"/>
      <c r="S1260" s="91"/>
    </row>
    <row r="1261" spans="1:19" s="104" customFormat="1" ht="12.75" customHeight="1" x14ac:dyDescent="0.25">
      <c r="A1261" s="121" t="s">
        <v>21</v>
      </c>
      <c r="B1261" s="92" t="str">
        <f>IF(E1261="","",VLOOKUP(E1261,[1]PROJECTES!$C$14:$G$5000,2,FALSE))</f>
        <v>INDTOR</v>
      </c>
      <c r="C1261" s="121" t="s">
        <v>149</v>
      </c>
      <c r="D1261" s="93" t="str">
        <f>IF(E1261="","",VLOOKUP(E1261,[1]PROJECTES!$C$14:$G$5000,5,FALSE))</f>
        <v>RTU C.T. CALVARIO v1.0</v>
      </c>
      <c r="E1261" s="117">
        <v>5104</v>
      </c>
      <c r="F1261" s="95"/>
      <c r="G1261" s="96" t="str">
        <f>IF(E1261="","",VLOOKUP(E1261,[1]PROJECTES!$C$14:$G$5000,4,FALSE))</f>
        <v>TA</v>
      </c>
      <c r="H1261" s="118" t="s">
        <v>595</v>
      </c>
      <c r="I1261" s="97" t="str">
        <f>IF(H1261="","",VLOOKUP(H1261,BD!B$2:C$16,2,FALSE))</f>
        <v>E</v>
      </c>
      <c r="J1261" s="149">
        <v>43521</v>
      </c>
      <c r="K1261" s="135">
        <f t="shared" si="40"/>
        <v>9</v>
      </c>
      <c r="L1261" s="99" t="str">
        <f t="shared" ca="1" si="41"/>
        <v>-</v>
      </c>
      <c r="M1261" s="93">
        <f>IF(E1261="","",VLOOKUP(E1261,[1]PROJECTES!$C$14:$Z$5000,21,FALSE))</f>
        <v>43514</v>
      </c>
      <c r="N1261" s="100">
        <v>0</v>
      </c>
      <c r="O1261" s="72" t="s">
        <v>229</v>
      </c>
      <c r="P1261" s="101">
        <v>50</v>
      </c>
      <c r="Q1261" s="132" t="s">
        <v>51</v>
      </c>
      <c r="R1261" s="131" t="s">
        <v>365</v>
      </c>
      <c r="S1261" s="91"/>
    </row>
    <row r="1262" spans="1:19" s="104" customFormat="1" ht="12.75" customHeight="1" x14ac:dyDescent="0.25">
      <c r="A1262" s="121" t="s">
        <v>21</v>
      </c>
      <c r="B1262" s="92" t="str">
        <f>IF(E1262="","",VLOOKUP(E1262,[1]PROJECTES!$C$14:$G$5000,2,FALSE))</f>
        <v>INDVIL</v>
      </c>
      <c r="C1262" s="121" t="s">
        <v>149</v>
      </c>
      <c r="D1262" s="93" t="str">
        <f>IF(E1262="","",VLOOKUP(E1262,[1]PROJECTES!$C$14:$G$5000,5,FALSE))</f>
        <v>RTU C.T. PADRE CARMELO v1.0</v>
      </c>
      <c r="E1262" s="117">
        <v>5106</v>
      </c>
      <c r="F1262" s="95"/>
      <c r="G1262" s="96" t="str">
        <f>IF(E1262="","",VLOOKUP(E1262,[1]PROJECTES!$C$14:$G$5000,4,FALSE))</f>
        <v>TA</v>
      </c>
      <c r="H1262" s="118" t="s">
        <v>595</v>
      </c>
      <c r="I1262" s="97" t="str">
        <f>IF(H1262="","",VLOOKUP(H1262,BD!B$2:C$16,2,FALSE))</f>
        <v>E</v>
      </c>
      <c r="J1262" s="149">
        <v>43521</v>
      </c>
      <c r="K1262" s="135">
        <f t="shared" si="40"/>
        <v>9</v>
      </c>
      <c r="L1262" s="99" t="str">
        <f t="shared" ca="1" si="41"/>
        <v>-</v>
      </c>
      <c r="M1262" s="93">
        <f>IF(E1262="","",VLOOKUP(E1262,[1]PROJECTES!$C$14:$Z$5000,21,FALSE))</f>
        <v>43514</v>
      </c>
      <c r="N1262" s="100">
        <v>0</v>
      </c>
      <c r="O1262" s="72" t="s">
        <v>229</v>
      </c>
      <c r="P1262" s="101">
        <v>50</v>
      </c>
      <c r="Q1262" s="132" t="s">
        <v>51</v>
      </c>
      <c r="R1262" s="131" t="s">
        <v>365</v>
      </c>
      <c r="S1262" s="91"/>
    </row>
    <row r="1263" spans="1:19" s="104" customFormat="1" ht="12.75" customHeight="1" x14ac:dyDescent="0.25">
      <c r="A1263" s="121" t="s">
        <v>21</v>
      </c>
      <c r="B1263" s="92" t="str">
        <f>IF(E1263="","",VLOOKUP(E1263,[1]PROJECTES!$C$14:$G$5000,2,FALSE))</f>
        <v>DIELES</v>
      </c>
      <c r="C1263" s="121" t="s">
        <v>271</v>
      </c>
      <c r="D1263" s="93" t="str">
        <f>IF(E1263="","",VLOOKUP(E1263,[1]PROJECTES!$C$14:$G$5000,5,FALSE))</f>
        <v>RTU CT-5 DIELESUR v1.1</v>
      </c>
      <c r="E1263" s="117">
        <v>5059</v>
      </c>
      <c r="F1263" s="95"/>
      <c r="G1263" s="96" t="str">
        <f>IF(E1263="","",VLOOKUP(E1263,[1]PROJECTES!$C$14:$G$5000,4,FALSE))</f>
        <v>TA</v>
      </c>
      <c r="H1263" s="118" t="s">
        <v>595</v>
      </c>
      <c r="I1263" s="97" t="str">
        <f>IF(H1263="","",VLOOKUP(H1263,BD!B$2:C$16,2,FALSE))</f>
        <v>E</v>
      </c>
      <c r="J1263" s="149">
        <v>43521</v>
      </c>
      <c r="K1263" s="135">
        <f t="shared" si="40"/>
        <v>9</v>
      </c>
      <c r="L1263" s="99" t="str">
        <f t="shared" ca="1" si="41"/>
        <v>-</v>
      </c>
      <c r="M1263" s="93">
        <f>IF(E1263="","",VLOOKUP(E1263,[1]PROJECTES!$C$14:$Z$5000,21,FALSE))</f>
        <v>43524</v>
      </c>
      <c r="N1263" s="100">
        <v>0</v>
      </c>
      <c r="O1263" s="72" t="s">
        <v>229</v>
      </c>
      <c r="P1263" s="101">
        <v>50</v>
      </c>
      <c r="Q1263" s="132" t="s">
        <v>51</v>
      </c>
      <c r="R1263" s="131" t="s">
        <v>365</v>
      </c>
      <c r="S1263" s="91"/>
    </row>
    <row r="1264" spans="1:19" s="104" customFormat="1" ht="12.75" customHeight="1" x14ac:dyDescent="0.25">
      <c r="A1264" s="121" t="s">
        <v>21</v>
      </c>
      <c r="B1264" s="92" t="str">
        <f>IF(E1264="","",VLOOKUP(E1264,[1]PROJECTES!$C$14:$G$5000,2,FALSE))</f>
        <v>DIELES</v>
      </c>
      <c r="C1264" s="121" t="s">
        <v>271</v>
      </c>
      <c r="D1264" s="93" t="str">
        <f>IF(E1264="","",VLOOKUP(E1264,[1]PROJECTES!$C$14:$G$5000,5,FALSE))</f>
        <v>RTU CT-6 DIELESUR v1.1</v>
      </c>
      <c r="E1264" s="117">
        <v>5060</v>
      </c>
      <c r="F1264" s="95"/>
      <c r="G1264" s="96" t="str">
        <f>IF(E1264="","",VLOOKUP(E1264,[1]PROJECTES!$C$14:$G$5000,4,FALSE))</f>
        <v>TA</v>
      </c>
      <c r="H1264" s="118" t="s">
        <v>595</v>
      </c>
      <c r="I1264" s="97" t="str">
        <f>IF(H1264="","",VLOOKUP(H1264,BD!B$2:C$16,2,FALSE))</f>
        <v>E</v>
      </c>
      <c r="J1264" s="149">
        <v>43521</v>
      </c>
      <c r="K1264" s="135">
        <f t="shared" si="40"/>
        <v>9</v>
      </c>
      <c r="L1264" s="99" t="str">
        <f t="shared" ca="1" si="41"/>
        <v>-</v>
      </c>
      <c r="M1264" s="93">
        <f>IF(E1264="","",VLOOKUP(E1264,[1]PROJECTES!$C$14:$Z$5000,21,FALSE))</f>
        <v>43524</v>
      </c>
      <c r="N1264" s="100">
        <v>0</v>
      </c>
      <c r="O1264" s="72" t="s">
        <v>229</v>
      </c>
      <c r="P1264" s="101">
        <v>50</v>
      </c>
      <c r="Q1264" s="132" t="s">
        <v>51</v>
      </c>
      <c r="R1264" s="131" t="s">
        <v>365</v>
      </c>
      <c r="S1264" s="91"/>
    </row>
    <row r="1265" spans="1:19" s="104" customFormat="1" ht="12.75" customHeight="1" x14ac:dyDescent="0.25">
      <c r="A1265" s="121" t="s">
        <v>21</v>
      </c>
      <c r="B1265" s="92" t="str">
        <f>IF(E1265="","",VLOOKUP(E1265,[1]PROJECTES!$C$14:$G$5000,2,FALSE))</f>
        <v>DIELES</v>
      </c>
      <c r="C1265" s="121" t="s">
        <v>271</v>
      </c>
      <c r="D1265" s="93" t="str">
        <f>IF(E1265="","",VLOOKUP(E1265,[1]PROJECTES!$C$14:$G$5000,5,FALSE))</f>
        <v>RTU CT-7 DIELESUR v1.1</v>
      </c>
      <c r="E1265" s="117">
        <v>5061</v>
      </c>
      <c r="F1265" s="95"/>
      <c r="G1265" s="96" t="str">
        <f>IF(E1265="","",VLOOKUP(E1265,[1]PROJECTES!$C$14:$G$5000,4,FALSE))</f>
        <v>TA</v>
      </c>
      <c r="H1265" s="118" t="s">
        <v>595</v>
      </c>
      <c r="I1265" s="97" t="str">
        <f>IF(H1265="","",VLOOKUP(H1265,BD!B$2:C$16,2,FALSE))</f>
        <v>E</v>
      </c>
      <c r="J1265" s="149">
        <v>43521</v>
      </c>
      <c r="K1265" s="135">
        <f t="shared" si="40"/>
        <v>9</v>
      </c>
      <c r="L1265" s="99" t="str">
        <f t="shared" ca="1" si="41"/>
        <v>-</v>
      </c>
      <c r="M1265" s="93">
        <f>IF(E1265="","",VLOOKUP(E1265,[1]PROJECTES!$C$14:$Z$5000,21,FALSE))</f>
        <v>43524</v>
      </c>
      <c r="N1265" s="100">
        <v>0</v>
      </c>
      <c r="O1265" s="72" t="s">
        <v>229</v>
      </c>
      <c r="P1265" s="101">
        <v>50</v>
      </c>
      <c r="Q1265" s="132" t="s">
        <v>51</v>
      </c>
      <c r="R1265" s="131" t="s">
        <v>365</v>
      </c>
      <c r="S1265" s="91"/>
    </row>
    <row r="1266" spans="1:19" s="104" customFormat="1" ht="12.75" customHeight="1" x14ac:dyDescent="0.25">
      <c r="A1266" s="121" t="s">
        <v>21</v>
      </c>
      <c r="B1266" s="92" t="str">
        <f>IF(E1266="","",VLOOKUP(E1266,[1]PROJECTES!$C$14:$G$5000,2,FALSE))</f>
        <v>DIELES</v>
      </c>
      <c r="C1266" s="121" t="s">
        <v>271</v>
      </c>
      <c r="D1266" s="93" t="str">
        <f>IF(E1266="","",VLOOKUP(E1266,[1]PROJECTES!$C$14:$G$5000,5,FALSE))</f>
        <v>RTU CT-8 DIELESUR v1.1</v>
      </c>
      <c r="E1266" s="117">
        <v>5062</v>
      </c>
      <c r="F1266" s="95"/>
      <c r="G1266" s="96" t="str">
        <f>IF(E1266="","",VLOOKUP(E1266,[1]PROJECTES!$C$14:$G$5000,4,FALSE))</f>
        <v>TA</v>
      </c>
      <c r="H1266" s="118" t="s">
        <v>595</v>
      </c>
      <c r="I1266" s="97" t="str">
        <f>IF(H1266="","",VLOOKUP(H1266,BD!B$2:C$16,2,FALSE))</f>
        <v>E</v>
      </c>
      <c r="J1266" s="149">
        <v>43521</v>
      </c>
      <c r="K1266" s="135">
        <f t="shared" si="40"/>
        <v>9</v>
      </c>
      <c r="L1266" s="99" t="str">
        <f t="shared" ca="1" si="41"/>
        <v>-</v>
      </c>
      <c r="M1266" s="93">
        <f>IF(E1266="","",VLOOKUP(E1266,[1]PROJECTES!$C$14:$Z$5000,21,FALSE))</f>
        <v>43524</v>
      </c>
      <c r="N1266" s="100">
        <v>0</v>
      </c>
      <c r="O1266" s="72" t="s">
        <v>229</v>
      </c>
      <c r="P1266" s="101">
        <v>50</v>
      </c>
      <c r="Q1266" s="132" t="s">
        <v>51</v>
      </c>
      <c r="R1266" s="131" t="s">
        <v>365</v>
      </c>
      <c r="S1266" s="91"/>
    </row>
    <row r="1267" spans="1:19" s="104" customFormat="1" ht="12.75" customHeight="1" x14ac:dyDescent="0.25">
      <c r="A1267" s="121" t="s">
        <v>21</v>
      </c>
      <c r="B1267" s="92" t="str">
        <f>IF(E1267="","",VLOOKUP(E1267,[1]PROJECTES!$C$14:$G$5000,2,FALSE))</f>
        <v>INPPOZ</v>
      </c>
      <c r="C1267" s="121" t="s">
        <v>149</v>
      </c>
      <c r="D1267" s="93" t="str">
        <f>IF(E1267="","",VLOOKUP(E1267,[1]PROJECTES!$C$14:$G$5000,5,FALSE))</f>
        <v>RTU C.T. PINTOR GOYA v1.0</v>
      </c>
      <c r="E1267" s="117">
        <v>5019</v>
      </c>
      <c r="F1267" s="95"/>
      <c r="G1267" s="96" t="str">
        <f>IF(E1267="","",VLOOKUP(E1267,[1]PROJECTES!$C$14:$G$5000,4,FALSE))</f>
        <v>TA</v>
      </c>
      <c r="H1267" s="118" t="s">
        <v>21</v>
      </c>
      <c r="I1267" s="97" t="str">
        <f>IF(H1267="","",VLOOKUP(H1267,BD!B$2:C$16,2,FALSE))</f>
        <v>P</v>
      </c>
      <c r="J1267" s="123">
        <v>43521</v>
      </c>
      <c r="K1267" s="135">
        <f t="shared" si="40"/>
        <v>9</v>
      </c>
      <c r="L1267" s="99" t="str">
        <f t="shared" ca="1" si="41"/>
        <v>-</v>
      </c>
      <c r="M1267" s="93">
        <f>IF(E1267="","",VLOOKUP(E1267,[1]PROJECTES!$C$14:$Z$5000,21,FALSE))</f>
        <v>43524</v>
      </c>
      <c r="N1267" s="100">
        <v>7</v>
      </c>
      <c r="O1267" s="72" t="s">
        <v>229</v>
      </c>
      <c r="P1267" s="101">
        <v>45</v>
      </c>
      <c r="Q1267" s="132" t="s">
        <v>51</v>
      </c>
      <c r="R1267" s="131" t="s">
        <v>365</v>
      </c>
      <c r="S1267" s="91"/>
    </row>
    <row r="1268" spans="1:19" s="104" customFormat="1" ht="12.75" customHeight="1" x14ac:dyDescent="0.25">
      <c r="A1268" s="121" t="s">
        <v>21</v>
      </c>
      <c r="B1268" s="92" t="str">
        <f>IF(E1268="","",VLOOKUP(E1268,[1]PROJECTES!$C$14:$G$5000,2,FALSE))</f>
        <v>SITEL</v>
      </c>
      <c r="C1268" s="121" t="s">
        <v>181</v>
      </c>
      <c r="D1268" s="93" t="str">
        <f>IF(E1268="","",VLOOKUP(E1268,[1]PROJECTES!$C$14:$G$5000,5,FALSE))</f>
        <v>GESTIO DE MAGATZEM</v>
      </c>
      <c r="E1268" s="117" t="s">
        <v>305</v>
      </c>
      <c r="F1268" s="95"/>
      <c r="G1268" s="96" t="str">
        <f>IF(E1268="","",VLOOKUP(E1268,[1]PROJECTES!$C$14:$G$5000,4,FALSE))</f>
        <v>OB</v>
      </c>
      <c r="H1268" s="118" t="s">
        <v>21</v>
      </c>
      <c r="I1268" s="97" t="str">
        <f>IF(H1268="","",VLOOKUP(H1268,BD!B$2:C$16,2,FALSE))</f>
        <v>P</v>
      </c>
      <c r="J1268" s="98">
        <v>43521</v>
      </c>
      <c r="K1268" s="135">
        <f t="shared" si="40"/>
        <v>9</v>
      </c>
      <c r="L1268" s="99">
        <f t="shared" ca="1" si="41"/>
        <v>210</v>
      </c>
      <c r="M1268" s="93">
        <f>IF(E1268="","",VLOOKUP(E1268,[1]PROJECTES!$C$14:$Z$5000,21,FALSE))</f>
        <v>43830</v>
      </c>
      <c r="N1268" s="100">
        <v>0</v>
      </c>
      <c r="O1268" s="72" t="s">
        <v>229</v>
      </c>
      <c r="P1268" s="101">
        <v>15</v>
      </c>
      <c r="Q1268" s="132" t="s">
        <v>49</v>
      </c>
      <c r="R1268" s="102" t="s">
        <v>887</v>
      </c>
      <c r="S1268" s="91"/>
    </row>
    <row r="1269" spans="1:19" s="104" customFormat="1" ht="12.75" customHeight="1" x14ac:dyDescent="0.25">
      <c r="A1269" s="121" t="s">
        <v>24</v>
      </c>
      <c r="B1269" s="92" t="str">
        <f>IF(E1269="","",VLOOKUP(E1269,[1]PROJECTES!$C$14:$G$5000,2,FALSE))</f>
        <v>GASELE</v>
      </c>
      <c r="C1269" s="121" t="s">
        <v>112</v>
      </c>
      <c r="D1269" s="93" t="str">
        <f>IF(E1269="","",VLOOKUP(E1269,[1]PROJECTES!$C$14:$G$5000,5,FALSE))</f>
        <v>MANTENIMENT SCADA TEDIS.Net GASELEC 01/05/2.018 - 30/04/2.019</v>
      </c>
      <c r="E1269" s="117">
        <v>4715</v>
      </c>
      <c r="F1269" s="95"/>
      <c r="G1269" s="96" t="str">
        <f>IF(E1269="","",VLOOKUP(E1269,[1]PROJECTES!$C$14:$G$5000,4,FALSE))</f>
        <v>TA</v>
      </c>
      <c r="H1269" s="118" t="s">
        <v>24</v>
      </c>
      <c r="I1269" s="97" t="str">
        <f>IF(H1269="","",VLOOKUP(H1269,BD!B$2:C$16,2,FALSE))</f>
        <v>E</v>
      </c>
      <c r="J1269" s="98">
        <v>43521</v>
      </c>
      <c r="K1269" s="135">
        <f t="shared" si="40"/>
        <v>9</v>
      </c>
      <c r="L1269" s="99" t="str">
        <f t="shared" ca="1" si="41"/>
        <v>-</v>
      </c>
      <c r="M1269" s="93">
        <f>IF(E1269="","",VLOOKUP(E1269,[1]PROJECTES!$C$14:$Z$5000,21,FALSE))</f>
        <v>43585</v>
      </c>
      <c r="N1269" s="100">
        <v>0</v>
      </c>
      <c r="O1269" s="72" t="s">
        <v>229</v>
      </c>
      <c r="P1269" s="101">
        <v>20</v>
      </c>
      <c r="Q1269" s="132" t="s">
        <v>37</v>
      </c>
      <c r="R1269" s="131" t="s">
        <v>921</v>
      </c>
      <c r="S1269" s="91"/>
    </row>
    <row r="1270" spans="1:19" s="104" customFormat="1" ht="12.75" customHeight="1" x14ac:dyDescent="0.25">
      <c r="A1270" s="121" t="s">
        <v>12</v>
      </c>
      <c r="B1270" s="92" t="str">
        <f>IF(E1270="","",VLOOKUP(E1270,[1]PROJECTES!$C$14:$G$5000,2,FALSE))</f>
        <v>ORMAZA</v>
      </c>
      <c r="C1270" s="121" t="s">
        <v>202</v>
      </c>
      <c r="D1270" s="93" t="str">
        <f>IF(E1270="","",VLOOKUP(E1270,[1]PROJECTES!$C$14:$G$5000,5,FALSE))</f>
        <v>CC SCADA TEDIS.Net H.VEGA v2.0</v>
      </c>
      <c r="E1270" s="117">
        <v>5194</v>
      </c>
      <c r="F1270" s="95"/>
      <c r="G1270" s="96" t="str">
        <f>IF(E1270="","",VLOOKUP(E1270,[1]PROJECTES!$C$14:$G$5000,4,FALSE))</f>
        <v>TA</v>
      </c>
      <c r="H1270" s="118" t="s">
        <v>24</v>
      </c>
      <c r="I1270" s="97" t="str">
        <f>IF(H1270="","",VLOOKUP(H1270,BD!B$2:C$16,2,FALSE))</f>
        <v>E</v>
      </c>
      <c r="J1270" s="98">
        <v>43521</v>
      </c>
      <c r="K1270" s="135">
        <f t="shared" si="40"/>
        <v>9</v>
      </c>
      <c r="L1270" s="99" t="str">
        <f t="shared" ca="1" si="41"/>
        <v>-</v>
      </c>
      <c r="M1270" s="93">
        <f>IF(E1270="","",VLOOKUP(E1270,[1]PROJECTES!$C$14:$Z$5000,21,FALSE))</f>
        <v>43560</v>
      </c>
      <c r="N1270" s="100">
        <v>2</v>
      </c>
      <c r="O1270" s="72" t="s">
        <v>229</v>
      </c>
      <c r="P1270" s="101">
        <v>30</v>
      </c>
      <c r="Q1270" s="132" t="s">
        <v>15</v>
      </c>
      <c r="R1270" s="131" t="s">
        <v>922</v>
      </c>
      <c r="S1270" s="91"/>
    </row>
    <row r="1271" spans="1:19" s="104" customFormat="1" ht="12.75" customHeight="1" x14ac:dyDescent="0.25">
      <c r="A1271" s="121" t="s">
        <v>12</v>
      </c>
      <c r="B1271" s="92" t="str">
        <f>IF(E1271="","",VLOOKUP(E1271,[1]PROJECTES!$C$14:$G$5000,2,FALSE))</f>
        <v>EMSA</v>
      </c>
      <c r="C1271" s="121" t="s">
        <v>135</v>
      </c>
      <c r="D1271" s="93" t="str">
        <f>IF(E1271="","",VLOOKUP(E1271,[1]PROJECTES!$C$14:$G$5000,5,FALSE))</f>
        <v>CC SCADA TEDIS.Net EMSA v3.0</v>
      </c>
      <c r="E1271" s="117">
        <v>4946</v>
      </c>
      <c r="F1271" s="95"/>
      <c r="G1271" s="96" t="str">
        <f>IF(E1271="","",VLOOKUP(E1271,[1]PROJECTES!$C$14:$G$5000,4,FALSE))</f>
        <v>TA</v>
      </c>
      <c r="H1271" s="118" t="s">
        <v>24</v>
      </c>
      <c r="I1271" s="97" t="str">
        <f>IF(H1271="","",VLOOKUP(H1271,BD!B$2:C$16,2,FALSE))</f>
        <v>E</v>
      </c>
      <c r="J1271" s="98">
        <v>43521</v>
      </c>
      <c r="K1271" s="135">
        <f t="shared" si="40"/>
        <v>9</v>
      </c>
      <c r="L1271" s="99" t="str">
        <f t="shared" ca="1" si="41"/>
        <v>-</v>
      </c>
      <c r="M1271" s="93">
        <f>IF(E1271="","",VLOOKUP(E1271,[1]PROJECTES!$C$14:$Z$5000,21,FALSE))</f>
        <v>43544</v>
      </c>
      <c r="N1271" s="100">
        <v>0</v>
      </c>
      <c r="O1271" s="72" t="s">
        <v>229</v>
      </c>
      <c r="P1271" s="101">
        <v>30</v>
      </c>
      <c r="Q1271" s="132" t="s">
        <v>37</v>
      </c>
      <c r="R1271" s="131" t="s">
        <v>923</v>
      </c>
      <c r="S1271" s="91"/>
    </row>
    <row r="1272" spans="1:19" s="104" customFormat="1" ht="12.75" customHeight="1" x14ac:dyDescent="0.25">
      <c r="A1272" s="121" t="s">
        <v>12</v>
      </c>
      <c r="B1272" s="92" t="str">
        <f>IF(E1272="","",VLOOKUP(E1272,[1]PROJECTES!$C$14:$G$5000,2,FALSE))</f>
        <v>SITEL</v>
      </c>
      <c r="C1272" s="121" t="s">
        <v>181</v>
      </c>
      <c r="D1272" s="93" t="str">
        <f>IF(E1272="","",VLOOKUP(E1272,[1]PROJECTES!$C$14:$G$5000,5,FALSE))</f>
        <v>Manteniment correctiu SW TEDIS.Net SystemTerminal v1.47</v>
      </c>
      <c r="E1272" s="117" t="s">
        <v>895</v>
      </c>
      <c r="F1272" s="159"/>
      <c r="G1272" s="96" t="str">
        <f>IF(E1272="","",VLOOKUP(E1272,[1]PROJECTES!$C$14:$G$5000,4,FALSE))</f>
        <v>OB</v>
      </c>
      <c r="H1272" s="118" t="s">
        <v>24</v>
      </c>
      <c r="I1272" s="97" t="str">
        <f>IF(H1272="","",VLOOKUP(H1272,BD!B$2:C$16,2,FALSE))</f>
        <v>E</v>
      </c>
      <c r="J1272" s="98">
        <v>43521</v>
      </c>
      <c r="K1272" s="135">
        <f t="shared" si="40"/>
        <v>9</v>
      </c>
      <c r="L1272" s="99">
        <f t="shared" ca="1" si="41"/>
        <v>210</v>
      </c>
      <c r="M1272" s="93">
        <f>IF(E1272="","",VLOOKUP(E1272,[1]PROJECTES!$C$14:$Z$5000,21,FALSE))</f>
        <v>43830</v>
      </c>
      <c r="N1272" s="153">
        <v>0</v>
      </c>
      <c r="O1272" s="122" t="s">
        <v>229</v>
      </c>
      <c r="P1272" s="160">
        <v>40</v>
      </c>
      <c r="Q1272" s="132" t="s">
        <v>43</v>
      </c>
      <c r="R1272" s="131" t="s">
        <v>735</v>
      </c>
      <c r="S1272" s="91"/>
    </row>
    <row r="1273" spans="1:19" s="104" customFormat="1" ht="12.75" customHeight="1" x14ac:dyDescent="0.25">
      <c r="A1273" s="121" t="s">
        <v>24</v>
      </c>
      <c r="B1273" s="92" t="str">
        <f>IF(E1273="","",VLOOKUP(E1273,[1]PROJECTES!$C$14:$G$5000,2,FALSE))</f>
        <v>SITEL</v>
      </c>
      <c r="C1273" s="121" t="s">
        <v>181</v>
      </c>
      <c r="D1273" s="93" t="str">
        <f>IF(E1273="","",VLOOKUP(E1273,[1]PROJECTES!$C$14:$G$5000,5,FALSE))</f>
        <v>VACANCES</v>
      </c>
      <c r="E1273" s="117" t="s">
        <v>288</v>
      </c>
      <c r="F1273" s="159"/>
      <c r="G1273" s="96" t="str">
        <f>IF(E1273="","",VLOOKUP(E1273,[1]PROJECTES!$C$14:$G$5000,4,FALSE))</f>
        <v>OB</v>
      </c>
      <c r="H1273" s="118" t="s">
        <v>24</v>
      </c>
      <c r="I1273" s="97" t="str">
        <f>IF(H1273="","",VLOOKUP(H1273,BD!B$2:C$16,2,FALSE))</f>
        <v>E</v>
      </c>
      <c r="J1273" s="98">
        <v>43521</v>
      </c>
      <c r="K1273" s="135">
        <f t="shared" si="40"/>
        <v>9</v>
      </c>
      <c r="L1273" s="99">
        <f t="shared" ca="1" si="41"/>
        <v>210</v>
      </c>
      <c r="M1273" s="93">
        <f>IF(E1273="","",VLOOKUP(E1273,[1]PROJECTES!$C$14:$Z$5000,21,FALSE))</f>
        <v>43830</v>
      </c>
      <c r="N1273" s="153">
        <v>4</v>
      </c>
      <c r="O1273" s="122" t="s">
        <v>229</v>
      </c>
      <c r="P1273" s="160">
        <v>0</v>
      </c>
      <c r="Q1273" s="132" t="s">
        <v>63</v>
      </c>
      <c r="R1273" s="102"/>
      <c r="S1273" s="91"/>
    </row>
    <row r="1274" spans="1:19" s="104" customFormat="1" ht="12.75" customHeight="1" x14ac:dyDescent="0.25">
      <c r="A1274" s="121" t="s">
        <v>12</v>
      </c>
      <c r="B1274" s="92" t="str">
        <f>IF(E1274="","",VLOOKUP(E1274,[1]PROJECTES!$C$14:$G$5000,2,FALSE))</f>
        <v>SITEL</v>
      </c>
      <c r="C1274" s="121" t="s">
        <v>106</v>
      </c>
      <c r="D1274" s="93" t="str">
        <f>IF(E1274="","",VLOOKUP(E1274,[1]PROJECTES!$C$14:$G$5000,5,FALSE))</f>
        <v>SOPORT DEPARTAMENT COMERCIAL</v>
      </c>
      <c r="E1274" s="117" t="s">
        <v>343</v>
      </c>
      <c r="F1274" s="95"/>
      <c r="G1274" s="96" t="str">
        <f>IF(E1274="","",VLOOKUP(E1274,[1]PROJECTES!$C$14:$G$5000,4,FALSE))</f>
        <v>OB</v>
      </c>
      <c r="H1274" s="118" t="s">
        <v>12</v>
      </c>
      <c r="I1274" s="97" t="str">
        <f>IF(H1274="","",VLOOKUP(H1274,BD!B$2:C$16,2,FALSE))</f>
        <v>E</v>
      </c>
      <c r="J1274" s="98">
        <v>43521</v>
      </c>
      <c r="K1274" s="135">
        <f t="shared" si="40"/>
        <v>9</v>
      </c>
      <c r="L1274" s="99">
        <f t="shared" ca="1" si="41"/>
        <v>210</v>
      </c>
      <c r="M1274" s="93">
        <f>IF(E1274="","",VLOOKUP(E1274,[1]PROJECTES!$C$14:$Z$5000,21,FALSE))</f>
        <v>43830</v>
      </c>
      <c r="N1274" s="100">
        <v>5</v>
      </c>
      <c r="O1274" s="72" t="s">
        <v>229</v>
      </c>
      <c r="P1274" s="101">
        <v>30</v>
      </c>
      <c r="Q1274" s="132" t="s">
        <v>11</v>
      </c>
      <c r="R1274" s="131" t="s">
        <v>934</v>
      </c>
      <c r="S1274" s="91"/>
    </row>
    <row r="1275" spans="1:19" s="104" customFormat="1" ht="12.75" customHeight="1" x14ac:dyDescent="0.25">
      <c r="A1275" s="121" t="s">
        <v>12</v>
      </c>
      <c r="B1275" s="92" t="str">
        <f>IF(E1275="","",VLOOKUP(E1275,[1]PROJECTES!$C$14:$G$5000,2,FALSE))</f>
        <v>EYPESA</v>
      </c>
      <c r="C1275" s="121" t="s">
        <v>106</v>
      </c>
      <c r="D1275" s="93" t="str">
        <f>IF(E1275="","",VLOOKUP(E1275,[1]PROJECTES!$C$14:$G$5000,5,FALSE))</f>
        <v>SITEL Ref.SUPORT TEC. PROJ. INVADE-2018</v>
      </c>
      <c r="E1275" s="117">
        <v>4866</v>
      </c>
      <c r="F1275" s="95"/>
      <c r="G1275" s="96" t="str">
        <f>IF(E1275="","",VLOOKUP(E1275,[1]PROJECTES!$C$14:$G$5000,4,FALSE))</f>
        <v>TA</v>
      </c>
      <c r="H1275" s="118" t="s">
        <v>12</v>
      </c>
      <c r="I1275" s="97" t="str">
        <f>IF(H1275="","",VLOOKUP(H1275,BD!B$2:C$16,2,FALSE))</f>
        <v>E</v>
      </c>
      <c r="J1275" s="98">
        <v>43521</v>
      </c>
      <c r="K1275" s="135">
        <f t="shared" si="40"/>
        <v>9</v>
      </c>
      <c r="L1275" s="99" t="str">
        <f t="shared" ca="1" si="41"/>
        <v>-</v>
      </c>
      <c r="M1275" s="93">
        <f>IF(E1275="","",VLOOKUP(E1275,[1]PROJECTES!$C$14:$Z$5000,21,FALSE))</f>
        <v>43553</v>
      </c>
      <c r="N1275" s="100">
        <v>1</v>
      </c>
      <c r="O1275" s="72" t="s">
        <v>229</v>
      </c>
      <c r="P1275" s="101">
        <v>0</v>
      </c>
      <c r="Q1275" s="132" t="s">
        <v>15</v>
      </c>
      <c r="R1275" s="131" t="s">
        <v>935</v>
      </c>
      <c r="S1275" s="91"/>
    </row>
    <row r="1276" spans="1:19" s="104" customFormat="1" ht="12.75" customHeight="1" x14ac:dyDescent="0.25">
      <c r="A1276" s="121" t="s">
        <v>12</v>
      </c>
      <c r="B1276" s="92" t="str">
        <f>IF(E1276="","",VLOOKUP(E1276,[1]PROJECTES!$C$14:$G$5000,2,FALSE))</f>
        <v>SITEL</v>
      </c>
      <c r="C1276" s="121" t="s">
        <v>74</v>
      </c>
      <c r="D1276" s="93" t="str">
        <f>IF(E1276="","",VLOOKUP(E1276,[1]PROJECTES!$C$14:$G$5000,5,FALSE))</f>
        <v>SOPORT DEPARTAMENT COMERCIAL</v>
      </c>
      <c r="E1276" s="117" t="s">
        <v>343</v>
      </c>
      <c r="F1276" s="95"/>
      <c r="G1276" s="96" t="str">
        <f>IF(E1276="","",VLOOKUP(E1276,[1]PROJECTES!$C$14:$G$5000,4,FALSE))</f>
        <v>OB</v>
      </c>
      <c r="H1276" s="118" t="s">
        <v>12</v>
      </c>
      <c r="I1276" s="97" t="str">
        <f>IF(H1276="","",VLOOKUP(H1276,BD!B$2:C$16,2,FALSE))</f>
        <v>E</v>
      </c>
      <c r="J1276" s="98">
        <v>43521</v>
      </c>
      <c r="K1276" s="135">
        <f t="shared" si="40"/>
        <v>9</v>
      </c>
      <c r="L1276" s="99">
        <f t="shared" ca="1" si="41"/>
        <v>210</v>
      </c>
      <c r="M1276" s="93">
        <f>IF(E1276="","",VLOOKUP(E1276,[1]PROJECTES!$C$14:$Z$5000,21,FALSE))</f>
        <v>43830</v>
      </c>
      <c r="N1276" s="100">
        <v>1</v>
      </c>
      <c r="O1276" s="72" t="s">
        <v>229</v>
      </c>
      <c r="P1276" s="101">
        <v>0</v>
      </c>
      <c r="Q1276" s="132" t="s">
        <v>37</v>
      </c>
      <c r="R1276" s="131" t="s">
        <v>936</v>
      </c>
      <c r="S1276" s="91"/>
    </row>
    <row r="1277" spans="1:19" s="104" customFormat="1" ht="12.75" customHeight="1" x14ac:dyDescent="0.25">
      <c r="A1277" s="121" t="s">
        <v>12</v>
      </c>
      <c r="B1277" s="92" t="str">
        <f>IF(E1277="","",VLOOKUP(E1277,[1]PROJECTES!$C$14:$G$5000,2,FALSE))</f>
        <v>ELECON</v>
      </c>
      <c r="C1277" s="121" t="s">
        <v>92</v>
      </c>
      <c r="D1277" s="93" t="str">
        <f>IF(E1277="","",VLOOKUP(E1277,[1]PROJECTES!$C$14:$G$5000,5,FALSE))</f>
        <v>RTU S.E. CONIL v2.0</v>
      </c>
      <c r="E1277" s="117">
        <v>4982</v>
      </c>
      <c r="F1277" s="95"/>
      <c r="G1277" s="96" t="str">
        <f>IF(E1277="","",VLOOKUP(E1277,[1]PROJECTES!$C$14:$G$5000,4,FALSE))</f>
        <v>OB</v>
      </c>
      <c r="H1277" s="118" t="s">
        <v>12</v>
      </c>
      <c r="I1277" s="97" t="str">
        <f>IF(H1277="","",VLOOKUP(H1277,BD!B$2:C$16,2,FALSE))</f>
        <v>E</v>
      </c>
      <c r="J1277" s="98">
        <v>43521</v>
      </c>
      <c r="K1277" s="135">
        <f t="shared" si="40"/>
        <v>9</v>
      </c>
      <c r="L1277" s="99">
        <f t="shared" ca="1" si="41"/>
        <v>-193</v>
      </c>
      <c r="M1277" s="93">
        <f>IF(E1277="","",VLOOKUP(E1277,[1]PROJECTES!$C$14:$Z$5000,21,FALSE))</f>
        <v>43427</v>
      </c>
      <c r="N1277" s="100">
        <v>0</v>
      </c>
      <c r="O1277" s="72" t="s">
        <v>229</v>
      </c>
      <c r="P1277" s="101">
        <v>30</v>
      </c>
      <c r="Q1277" s="132" t="s">
        <v>336</v>
      </c>
      <c r="R1277" s="131" t="s">
        <v>937</v>
      </c>
      <c r="S1277" s="91"/>
    </row>
    <row r="1278" spans="1:19" s="104" customFormat="1" ht="12.75" customHeight="1" x14ac:dyDescent="0.25">
      <c r="A1278" s="121" t="s">
        <v>12</v>
      </c>
      <c r="B1278" s="92" t="str">
        <f>IF(E1278="","",VLOOKUP(E1278,[1]PROJECTES!$C$14:$G$5000,2,FALSE))</f>
        <v>EMSA</v>
      </c>
      <c r="C1278" s="121" t="s">
        <v>135</v>
      </c>
      <c r="D1278" s="93" t="str">
        <f>IF(E1278="","",VLOOKUP(E1278,[1]PROJECTES!$C$14:$G$5000,5,FALSE))</f>
        <v>CC SCADA TEDIS.Net EMSA v3.0</v>
      </c>
      <c r="E1278" s="117">
        <v>4946</v>
      </c>
      <c r="F1278" s="95"/>
      <c r="G1278" s="96" t="str">
        <f>IF(E1278="","",VLOOKUP(E1278,[1]PROJECTES!$C$14:$G$5000,4,FALSE))</f>
        <v>TA</v>
      </c>
      <c r="H1278" s="118" t="s">
        <v>17</v>
      </c>
      <c r="I1278" s="97" t="str">
        <f>IF(H1278="","",VLOOKUP(H1278,BD!B$2:C$16,2,FALSE))</f>
        <v>E</v>
      </c>
      <c r="J1278" s="98">
        <v>43489</v>
      </c>
      <c r="K1278" s="135">
        <f t="shared" si="40"/>
        <v>4</v>
      </c>
      <c r="L1278" s="99" t="str">
        <f t="shared" ca="1" si="41"/>
        <v>-</v>
      </c>
      <c r="M1278" s="93">
        <f>IF(E1278="","",VLOOKUP(E1278,[1]PROJECTES!$C$14:$Z$5000,21,FALSE))</f>
        <v>43544</v>
      </c>
      <c r="N1278" s="100">
        <v>0</v>
      </c>
      <c r="O1278" s="72" t="s">
        <v>229</v>
      </c>
      <c r="P1278" s="101">
        <v>15</v>
      </c>
      <c r="Q1278" s="132" t="s">
        <v>59</v>
      </c>
      <c r="R1278" s="131" t="s">
        <v>557</v>
      </c>
      <c r="S1278" s="91"/>
    </row>
    <row r="1279" spans="1:19" s="104" customFormat="1" ht="12.75" customHeight="1" x14ac:dyDescent="0.25">
      <c r="A1279" s="121" t="s">
        <v>12</v>
      </c>
      <c r="B1279" s="92" t="str">
        <f>IF(E1279="","",VLOOKUP(E1279,[1]PROJECTES!$C$14:$G$5000,2,FALSE))</f>
        <v>EMSA</v>
      </c>
      <c r="C1279" s="121" t="s">
        <v>135</v>
      </c>
      <c r="D1279" s="93" t="str">
        <f>IF(E1279="","",VLOOKUP(E1279,[1]PROJECTES!$C$14:$G$5000,5,FALSE))</f>
        <v>CC SCADA TEDIS.Net EMSA v3.0</v>
      </c>
      <c r="E1279" s="117">
        <v>4946</v>
      </c>
      <c r="F1279" s="95"/>
      <c r="G1279" s="96" t="str">
        <f>IF(E1279="","",VLOOKUP(E1279,[1]PROJECTES!$C$14:$G$5000,4,FALSE))</f>
        <v>TA</v>
      </c>
      <c r="H1279" s="118" t="s">
        <v>17</v>
      </c>
      <c r="I1279" s="97" t="str">
        <f>IF(H1279="","",VLOOKUP(H1279,BD!B$2:C$16,2,FALSE))</f>
        <v>E</v>
      </c>
      <c r="J1279" s="98">
        <v>43490</v>
      </c>
      <c r="K1279" s="135">
        <f t="shared" si="40"/>
        <v>4</v>
      </c>
      <c r="L1279" s="99" t="str">
        <f t="shared" ca="1" si="41"/>
        <v>-</v>
      </c>
      <c r="M1279" s="93">
        <f>IF(E1279="","",VLOOKUP(E1279,[1]PROJECTES!$C$14:$Z$5000,21,FALSE))</f>
        <v>43544</v>
      </c>
      <c r="N1279" s="100">
        <v>1</v>
      </c>
      <c r="O1279" s="72" t="s">
        <v>229</v>
      </c>
      <c r="P1279" s="101">
        <v>0</v>
      </c>
      <c r="Q1279" s="132" t="s">
        <v>59</v>
      </c>
      <c r="R1279" s="131" t="s">
        <v>559</v>
      </c>
      <c r="S1279" s="91"/>
    </row>
    <row r="1280" spans="1:19" s="104" customFormat="1" ht="12.75" customHeight="1" x14ac:dyDescent="0.25">
      <c r="A1280" s="121" t="s">
        <v>17</v>
      </c>
      <c r="B1280" s="92" t="str">
        <f>IF(E1280="","",VLOOKUP(E1280,[1]PROJECTES!$C$14:$G$5000,2,FALSE))</f>
        <v>EMSA</v>
      </c>
      <c r="C1280" s="121" t="s">
        <v>135</v>
      </c>
      <c r="D1280" s="93" t="str">
        <f>IF(E1280="","",VLOOKUP(E1280,[1]PROJECTES!$C$14:$G$5000,5,FALSE))</f>
        <v>MANTENIMENT SCADA TEDIS.Net EMSA 01/03/2018 - 28/02/2019</v>
      </c>
      <c r="E1280" s="117">
        <v>4617</v>
      </c>
      <c r="F1280" s="95"/>
      <c r="G1280" s="96" t="str">
        <f>IF(E1280="","",VLOOKUP(E1280,[1]PROJECTES!$C$14:$G$5000,4,FALSE))</f>
        <v>TA</v>
      </c>
      <c r="H1280" s="118" t="s">
        <v>17</v>
      </c>
      <c r="I1280" s="97" t="str">
        <f>IF(H1280="","",VLOOKUP(H1280,BD!B$2:C$16,2,FALSE))</f>
        <v>E</v>
      </c>
      <c r="J1280" s="98">
        <v>43490</v>
      </c>
      <c r="K1280" s="135">
        <f t="shared" si="40"/>
        <v>4</v>
      </c>
      <c r="L1280" s="99" t="str">
        <f t="shared" ca="1" si="41"/>
        <v>-</v>
      </c>
      <c r="M1280" s="93">
        <f>IF(E1280="","",VLOOKUP(E1280,[1]PROJECTES!$C$14:$Z$5000,21,FALSE))</f>
        <v>43524</v>
      </c>
      <c r="N1280" s="100">
        <v>0</v>
      </c>
      <c r="O1280" s="72" t="s">
        <v>229</v>
      </c>
      <c r="P1280" s="101">
        <v>15</v>
      </c>
      <c r="Q1280" s="132" t="s">
        <v>59</v>
      </c>
      <c r="R1280" s="131" t="s">
        <v>560</v>
      </c>
      <c r="S1280" s="91"/>
    </row>
    <row r="1281" spans="1:19" s="104" customFormat="1" ht="12.75" customHeight="1" x14ac:dyDescent="0.25">
      <c r="A1281" s="121" t="s">
        <v>12</v>
      </c>
      <c r="B1281" s="92" t="str">
        <f>IF(E1281="","",VLOOKUP(E1281,[1]PROJECTES!$C$14:$G$5000,2,FALSE))</f>
        <v>EMSA</v>
      </c>
      <c r="C1281" s="121" t="s">
        <v>135</v>
      </c>
      <c r="D1281" s="93" t="str">
        <f>IF(E1281="","",VLOOKUP(E1281,[1]PROJECTES!$C$14:$G$5000,5,FALSE))</f>
        <v>RTU S.E.COLLET v3.1</v>
      </c>
      <c r="E1281" s="117">
        <v>5139</v>
      </c>
      <c r="F1281" s="95"/>
      <c r="G1281" s="96" t="str">
        <f>IF(E1281="","",VLOOKUP(E1281,[1]PROJECTES!$C$14:$G$5000,4,FALSE))</f>
        <v>TA</v>
      </c>
      <c r="H1281" s="118" t="s">
        <v>17</v>
      </c>
      <c r="I1281" s="97" t="str">
        <f>IF(H1281="","",VLOOKUP(H1281,BD!B$2:C$16,2,FALSE))</f>
        <v>E</v>
      </c>
      <c r="J1281" s="98">
        <v>43496</v>
      </c>
      <c r="K1281" s="135">
        <f t="shared" si="40"/>
        <v>5</v>
      </c>
      <c r="L1281" s="99" t="str">
        <f t="shared" ca="1" si="41"/>
        <v>-</v>
      </c>
      <c r="M1281" s="93">
        <f>IF(E1281="","",VLOOKUP(E1281,[1]PROJECTES!$C$14:$Z$5000,21,FALSE))</f>
        <v>43524</v>
      </c>
      <c r="N1281" s="100">
        <v>1</v>
      </c>
      <c r="O1281" s="72" t="s">
        <v>229</v>
      </c>
      <c r="P1281" s="101">
        <v>0</v>
      </c>
      <c r="Q1281" s="132" t="s">
        <v>32</v>
      </c>
      <c r="R1281" s="131" t="s">
        <v>648</v>
      </c>
      <c r="S1281" s="91"/>
    </row>
    <row r="1282" spans="1:19" s="104" customFormat="1" ht="12.75" customHeight="1" x14ac:dyDescent="0.25">
      <c r="A1282" s="121" t="s">
        <v>17</v>
      </c>
      <c r="B1282" s="92" t="str">
        <f>IF(E1282="","",VLOOKUP(E1282,[1]PROJECTES!$C$14:$G$5000,2,FALSE))</f>
        <v>EMSA</v>
      </c>
      <c r="C1282" s="121" t="s">
        <v>135</v>
      </c>
      <c r="D1282" s="93" t="str">
        <f>IF(E1282="","",VLOOKUP(E1282,[1]PROJECTES!$C$14:$G$5000,5,FALSE))</f>
        <v>MANTENIMENT SCADA TEDIS.Net EMSA 01/03/2018 - 28/02/2019</v>
      </c>
      <c r="E1282" s="117">
        <v>4617</v>
      </c>
      <c r="F1282" s="95"/>
      <c r="G1282" s="96" t="str">
        <f>IF(E1282="","",VLOOKUP(E1282,[1]PROJECTES!$C$14:$G$5000,4,FALSE))</f>
        <v>TA</v>
      </c>
      <c r="H1282" s="118" t="s">
        <v>17</v>
      </c>
      <c r="I1282" s="97" t="str">
        <f>IF(H1282="","",VLOOKUP(H1282,BD!B$2:C$16,2,FALSE))</f>
        <v>E</v>
      </c>
      <c r="J1282" s="98">
        <v>43507</v>
      </c>
      <c r="K1282" s="135">
        <f t="shared" si="40"/>
        <v>7</v>
      </c>
      <c r="L1282" s="99" t="str">
        <f t="shared" ca="1" si="41"/>
        <v>-</v>
      </c>
      <c r="M1282" s="93">
        <f>IF(E1282="","",VLOOKUP(E1282,[1]PROJECTES!$C$14:$Z$5000,21,FALSE))</f>
        <v>43524</v>
      </c>
      <c r="N1282" s="100">
        <v>0</v>
      </c>
      <c r="O1282" s="72" t="s">
        <v>229</v>
      </c>
      <c r="P1282" s="101">
        <v>45</v>
      </c>
      <c r="Q1282" s="132" t="s">
        <v>7</v>
      </c>
      <c r="R1282" s="131" t="s">
        <v>777</v>
      </c>
      <c r="S1282" s="91"/>
    </row>
    <row r="1283" spans="1:19" s="104" customFormat="1" ht="12.75" customHeight="1" x14ac:dyDescent="0.25">
      <c r="A1283" s="121" t="s">
        <v>47</v>
      </c>
      <c r="B1283" s="92" t="str">
        <f>IF(E1283="","",VLOOKUP(E1283,[1]PROJECTES!$C$14:$G$5000,2,FALSE))</f>
        <v>ELDICE</v>
      </c>
      <c r="C1283" s="121" t="s">
        <v>86</v>
      </c>
      <c r="D1283" s="93" t="str">
        <f>IF(E1283="","",VLOOKUP(E1283,[1]PROJECTES!$C$14:$G$5000,5,FALSE))</f>
        <v>MANTENIMENT SCADA TEDIS.Net CENTELLES 01/03/2019 - 28/02/2020</v>
      </c>
      <c r="E1283" s="117">
        <v>5178</v>
      </c>
      <c r="F1283" s="95"/>
      <c r="G1283" s="96" t="str">
        <f>IF(E1283="","",VLOOKUP(E1283,[1]PROJECTES!$C$14:$G$5000,4,FALSE))</f>
        <v>OB</v>
      </c>
      <c r="H1283" s="118" t="s">
        <v>47</v>
      </c>
      <c r="I1283" s="97" t="str">
        <f>IF(H1283="","",VLOOKUP(H1283,BD!B$2:C$16,2,FALSE))</f>
        <v>E</v>
      </c>
      <c r="J1283" s="98">
        <v>43521</v>
      </c>
      <c r="K1283" s="135">
        <f t="shared" si="40"/>
        <v>9</v>
      </c>
      <c r="L1283" s="99">
        <f t="shared" ca="1" si="41"/>
        <v>269</v>
      </c>
      <c r="M1283" s="93">
        <f>IF(E1283="","",VLOOKUP(E1283,[1]PROJECTES!$C$14:$Z$5000,21,FALSE))</f>
        <v>43889</v>
      </c>
      <c r="N1283" s="100">
        <v>4</v>
      </c>
      <c r="O1283" s="72" t="s">
        <v>229</v>
      </c>
      <c r="P1283" s="101">
        <v>0</v>
      </c>
      <c r="Q1283" s="132" t="s">
        <v>59</v>
      </c>
      <c r="R1283" s="131" t="s">
        <v>1051</v>
      </c>
      <c r="S1283" s="91"/>
    </row>
    <row r="1284" spans="1:19" s="104" customFormat="1" ht="12.75" customHeight="1" x14ac:dyDescent="0.25">
      <c r="A1284" s="121"/>
      <c r="B1284" s="92" t="str">
        <f>IF(E1284="","",VLOOKUP(E1284,[1]PROJECTES!$C$14:$G$5000,2,FALSE))</f>
        <v>ELECON</v>
      </c>
      <c r="C1284" s="121" t="s">
        <v>91</v>
      </c>
      <c r="D1284" s="93" t="str">
        <f>IF(E1284="","",VLOOKUP(E1284,[1]PROJECTES!$C$14:$G$5000,5,FALSE))</f>
        <v>MANTENIMENT CALSER CONDADO 01/01/2.019-31/12/2.019</v>
      </c>
      <c r="E1284" s="117">
        <v>5180</v>
      </c>
      <c r="F1284" s="95"/>
      <c r="G1284" s="96" t="str">
        <f>IF(E1284="","",VLOOKUP(E1284,[1]PROJECTES!$C$14:$G$5000,4,FALSE))</f>
        <v>OB</v>
      </c>
      <c r="H1284" s="118" t="s">
        <v>47</v>
      </c>
      <c r="I1284" s="97" t="str">
        <f>IF(H1284="","",VLOOKUP(H1284,BD!B$2:C$16,2,FALSE))</f>
        <v>E</v>
      </c>
      <c r="J1284" s="98">
        <v>43521</v>
      </c>
      <c r="K1284" s="135">
        <f t="shared" si="40"/>
        <v>9</v>
      </c>
      <c r="L1284" s="99">
        <f t="shared" ca="1" si="41"/>
        <v>210</v>
      </c>
      <c r="M1284" s="93">
        <f>IF(E1284="","",VLOOKUP(E1284,[1]PROJECTES!$C$14:$Z$5000,21,FALSE))</f>
        <v>43830</v>
      </c>
      <c r="N1284" s="100">
        <v>2</v>
      </c>
      <c r="O1284" s="72" t="s">
        <v>229</v>
      </c>
      <c r="P1284" s="101">
        <v>0</v>
      </c>
      <c r="Q1284" s="132" t="s">
        <v>7</v>
      </c>
      <c r="R1284" s="131" t="s">
        <v>1052</v>
      </c>
      <c r="S1284" s="91"/>
    </row>
    <row r="1285" spans="1:19" s="104" customFormat="1" ht="12.75" customHeight="1" x14ac:dyDescent="0.25">
      <c r="A1285" s="121"/>
      <c r="B1285" s="92" t="str">
        <f>IF(E1285="","",VLOOKUP(E1285,[1]PROJECTES!$C$14:$G$5000,2,FALSE))</f>
        <v>SITEL</v>
      </c>
      <c r="C1285" s="121" t="s">
        <v>106</v>
      </c>
      <c r="D1285" s="93" t="str">
        <f>IF(E1285="","",VLOOKUP(E1285,[1]PROJECTES!$C$14:$G$5000,5,FALSE))</f>
        <v>PENDENT D'ASSIGNAR</v>
      </c>
      <c r="E1285" s="117" t="s">
        <v>278</v>
      </c>
      <c r="F1285" s="95"/>
      <c r="G1285" s="96" t="str">
        <f>IF(E1285="","",VLOOKUP(E1285,[1]PROJECTES!$C$14:$G$5000,4,FALSE))</f>
        <v>OB</v>
      </c>
      <c r="H1285" s="118" t="s">
        <v>47</v>
      </c>
      <c r="I1285" s="97" t="str">
        <f>IF(H1285="","",VLOOKUP(H1285,BD!B$2:C$16,2,FALSE))</f>
        <v>E</v>
      </c>
      <c r="J1285" s="98">
        <v>43521</v>
      </c>
      <c r="K1285" s="135">
        <f t="shared" si="40"/>
        <v>9</v>
      </c>
      <c r="L1285" s="99">
        <f t="shared" ca="1" si="41"/>
        <v>210</v>
      </c>
      <c r="M1285" s="93">
        <f>IF(E1285="","",VLOOKUP(E1285,[1]PROJECTES!$C$14:$Z$5000,21,FALSE))</f>
        <v>43830</v>
      </c>
      <c r="N1285" s="100">
        <v>0</v>
      </c>
      <c r="O1285" s="72" t="s">
        <v>229</v>
      </c>
      <c r="P1285" s="101">
        <v>30</v>
      </c>
      <c r="Q1285" s="132" t="s">
        <v>59</v>
      </c>
      <c r="R1285" s="131" t="s">
        <v>1182</v>
      </c>
      <c r="S1285" s="91"/>
    </row>
    <row r="1286" spans="1:19" s="104" customFormat="1" ht="12.75" customHeight="1" x14ac:dyDescent="0.25">
      <c r="A1286" s="121" t="s">
        <v>47</v>
      </c>
      <c r="B1286" s="92" t="str">
        <f>IF(E1286="","",VLOOKUP(E1286,[1]PROJECTES!$C$14:$G$5000,2,FALSE))</f>
        <v>EOSPIT</v>
      </c>
      <c r="C1286" s="121" t="s">
        <v>151</v>
      </c>
      <c r="D1286" s="93" t="str">
        <f>IF(E1286="","",VLOOKUP(E1286,[1]PROJECTES!$C$14:$G$5000,5,FALSE))</f>
        <v>UNION CC EOSA-PITARCH - COI IBERDROLA v2.0</v>
      </c>
      <c r="E1286" s="117">
        <v>5190</v>
      </c>
      <c r="F1286" s="95"/>
      <c r="G1286" s="96" t="str">
        <f>IF(E1286="","",VLOOKUP(E1286,[1]PROJECTES!$C$14:$G$5000,4,FALSE))</f>
        <v>TA</v>
      </c>
      <c r="H1286" s="118" t="s">
        <v>47</v>
      </c>
      <c r="I1286" s="97" t="str">
        <f>IF(H1286="","",VLOOKUP(H1286,BD!B$2:C$16,2,FALSE))</f>
        <v>E</v>
      </c>
      <c r="J1286" s="98">
        <v>43521</v>
      </c>
      <c r="K1286" s="135">
        <f t="shared" si="40"/>
        <v>9</v>
      </c>
      <c r="L1286" s="99" t="str">
        <f t="shared" ca="1" si="41"/>
        <v>-</v>
      </c>
      <c r="M1286" s="93">
        <f>IF(E1286="","",VLOOKUP(E1286,[1]PROJECTES!$C$14:$Z$5000,21,FALSE))</f>
        <v>43546</v>
      </c>
      <c r="N1286" s="100">
        <v>1</v>
      </c>
      <c r="O1286" s="72" t="s">
        <v>229</v>
      </c>
      <c r="P1286" s="101">
        <v>30</v>
      </c>
      <c r="Q1286" s="132" t="s">
        <v>40</v>
      </c>
      <c r="R1286" s="131" t="s">
        <v>1193</v>
      </c>
      <c r="S1286" s="91"/>
    </row>
    <row r="1287" spans="1:19" s="104" customFormat="1" ht="12.75" customHeight="1" x14ac:dyDescent="0.25">
      <c r="A1287" s="121" t="s">
        <v>35</v>
      </c>
      <c r="B1287" s="92" t="str">
        <f>IF(E1287="","",VLOOKUP(E1287,[1]PROJECTES!$C$14:$G$5000,2,FALSE))</f>
        <v>SITEL</v>
      </c>
      <c r="C1287" s="121" t="s">
        <v>181</v>
      </c>
      <c r="D1287" s="93" t="str">
        <f>IF(E1287="","",VLOOKUP(E1287,[1]PROJECTES!$C$14:$G$5000,5,FALSE))</f>
        <v>INCAPACITAT LABORAL TRANSITORIA</v>
      </c>
      <c r="E1287" s="117" t="s">
        <v>794</v>
      </c>
      <c r="F1287" s="95"/>
      <c r="G1287" s="96" t="str">
        <f>IF(E1287="","",VLOOKUP(E1287,[1]PROJECTES!$C$14:$G$5000,4,FALSE))</f>
        <v>OB</v>
      </c>
      <c r="H1287" s="118" t="s">
        <v>35</v>
      </c>
      <c r="I1287" s="97" t="str">
        <f>IF(H1287="","",VLOOKUP(H1287,BD!B$2:C$16,2,FALSE))</f>
        <v>E</v>
      </c>
      <c r="J1287" s="98">
        <v>43522</v>
      </c>
      <c r="K1287" s="135">
        <f t="shared" si="40"/>
        <v>9</v>
      </c>
      <c r="L1287" s="99">
        <f t="shared" ca="1" si="41"/>
        <v>210</v>
      </c>
      <c r="M1287" s="93">
        <f>IF(E1287="","",VLOOKUP(E1287,[1]PROJECTES!$C$14:$Z$5000,21,FALSE))</f>
        <v>43830</v>
      </c>
      <c r="N1287" s="100">
        <v>8</v>
      </c>
      <c r="O1287" s="72" t="s">
        <v>229</v>
      </c>
      <c r="P1287" s="101">
        <v>0</v>
      </c>
      <c r="Q1287" s="132" t="s">
        <v>360</v>
      </c>
      <c r="R1287" s="102"/>
      <c r="S1287" s="91"/>
    </row>
    <row r="1288" spans="1:19" s="104" customFormat="1" ht="12.75" customHeight="1" x14ac:dyDescent="0.25">
      <c r="A1288" s="121" t="s">
        <v>44</v>
      </c>
      <c r="B1288" s="92" t="str">
        <f>IF(E1288="","",VLOOKUP(E1288,[1]PROJECTES!$C$14:$G$5000,2,FALSE))</f>
        <v>ELARGA</v>
      </c>
      <c r="C1288" s="121" t="s">
        <v>48</v>
      </c>
      <c r="D1288" s="93" t="str">
        <f>IF(E1288="","",VLOOKUP(E1288,[1]PROJECTES!$C$14:$G$5000,5,FALSE))</f>
        <v>SUPORT CSSat ARANGARONA 2019</v>
      </c>
      <c r="E1288" s="117">
        <v>5155</v>
      </c>
      <c r="F1288" s="95"/>
      <c r="G1288" s="96" t="str">
        <f>IF(E1288="","",VLOOKUP(E1288,[1]PROJECTES!$C$14:$G$5000,4,FALSE))</f>
        <v>OB</v>
      </c>
      <c r="H1288" s="118" t="s">
        <v>44</v>
      </c>
      <c r="I1288" s="97" t="str">
        <f>IF(H1288="","",VLOOKUP(H1288,BD!B$2:C$16,2,FALSE))</f>
        <v>E</v>
      </c>
      <c r="J1288" s="98">
        <v>43522</v>
      </c>
      <c r="K1288" s="135">
        <f t="shared" si="40"/>
        <v>9</v>
      </c>
      <c r="L1288" s="99">
        <f t="shared" ca="1" si="41"/>
        <v>-95</v>
      </c>
      <c r="M1288" s="93">
        <f>IF(E1288="","",VLOOKUP(E1288,[1]PROJECTES!$C$14:$Z$5000,21,FALSE))</f>
        <v>43525</v>
      </c>
      <c r="N1288" s="100">
        <v>0</v>
      </c>
      <c r="O1288" s="72" t="s">
        <v>229</v>
      </c>
      <c r="P1288" s="101">
        <v>30</v>
      </c>
      <c r="Q1288" s="132" t="s">
        <v>59</v>
      </c>
      <c r="R1288" s="131" t="s">
        <v>1014</v>
      </c>
      <c r="S1288" s="91"/>
    </row>
    <row r="1289" spans="1:19" s="104" customFormat="1" ht="12.75" customHeight="1" x14ac:dyDescent="0.25">
      <c r="A1289" s="121" t="s">
        <v>44</v>
      </c>
      <c r="B1289" s="92" t="str">
        <f>IF(E1289="","",VLOOKUP(E1289,[1]PROJECTES!$C$14:$G$5000,2,FALSE))</f>
        <v>SITEL</v>
      </c>
      <c r="C1289" s="121"/>
      <c r="D1289" s="93" t="str">
        <f>IF(E1289="","",VLOOKUP(E1289,[1]PROJECTES!$C$14:$G$5000,5,FALSE))</f>
        <v>PENDENT D'ASSIGNAR</v>
      </c>
      <c r="E1289" s="117" t="s">
        <v>278</v>
      </c>
      <c r="F1289" s="95"/>
      <c r="G1289" s="96" t="str">
        <f>IF(E1289="","",VLOOKUP(E1289,[1]PROJECTES!$C$14:$G$5000,4,FALSE))</f>
        <v>OB</v>
      </c>
      <c r="H1289" s="118" t="s">
        <v>44</v>
      </c>
      <c r="I1289" s="97" t="str">
        <f>IF(H1289="","",VLOOKUP(H1289,BD!B$2:C$16,2,FALSE))</f>
        <v>E</v>
      </c>
      <c r="J1289" s="98">
        <v>43522</v>
      </c>
      <c r="K1289" s="135">
        <f t="shared" ref="K1289:K1352" si="42">IF(J1289="","",WEEKNUM(J1289,2)-0)</f>
        <v>9</v>
      </c>
      <c r="L1289" s="99">
        <f t="shared" ref="L1289:L1352" ca="1" si="43">IF(M1289="","-",IF(G1289="TA","-",+M1289-TODAY()))</f>
        <v>210</v>
      </c>
      <c r="M1289" s="93">
        <f>IF(E1289="","",VLOOKUP(E1289,[1]PROJECTES!$C$14:$Z$5000,21,FALSE))</f>
        <v>43830</v>
      </c>
      <c r="N1289" s="100"/>
      <c r="O1289" s="72" t="s">
        <v>229</v>
      </c>
      <c r="P1289" s="101"/>
      <c r="Q1289" s="132"/>
      <c r="R1289" s="131"/>
      <c r="S1289" s="91"/>
    </row>
    <row r="1290" spans="1:19" s="104" customFormat="1" ht="12.75" customHeight="1" x14ac:dyDescent="0.25">
      <c r="A1290" s="121" t="s">
        <v>44</v>
      </c>
      <c r="B1290" s="92" t="str">
        <f>IF(E1290="","",VLOOKUP(E1290,[1]PROJECTES!$C$14:$G$5000,2,FALSE))</f>
        <v>SITEL</v>
      </c>
      <c r="C1290" s="121"/>
      <c r="D1290" s="93" t="str">
        <f>IF(E1290="","",VLOOKUP(E1290,[1]PROJECTES!$C$14:$G$5000,5,FALSE))</f>
        <v>PENDENT D'ASSIGNAR</v>
      </c>
      <c r="E1290" s="117" t="s">
        <v>278</v>
      </c>
      <c r="F1290" s="95"/>
      <c r="G1290" s="96" t="str">
        <f>IF(E1290="","",VLOOKUP(E1290,[1]PROJECTES!$C$14:$G$5000,4,FALSE))</f>
        <v>OB</v>
      </c>
      <c r="H1290" s="118" t="s">
        <v>44</v>
      </c>
      <c r="I1290" s="97" t="str">
        <f>IF(H1290="","",VLOOKUP(H1290,BD!B$2:C$16,2,FALSE))</f>
        <v>E</v>
      </c>
      <c r="J1290" s="98">
        <v>43522</v>
      </c>
      <c r="K1290" s="135">
        <f t="shared" si="42"/>
        <v>9</v>
      </c>
      <c r="L1290" s="99">
        <f t="shared" ca="1" si="43"/>
        <v>210</v>
      </c>
      <c r="M1290" s="93">
        <f>IF(E1290="","",VLOOKUP(E1290,[1]PROJECTES!$C$14:$Z$5000,21,FALSE))</f>
        <v>43830</v>
      </c>
      <c r="N1290" s="100"/>
      <c r="O1290" s="72" t="s">
        <v>229</v>
      </c>
      <c r="P1290" s="101"/>
      <c r="Q1290" s="132"/>
      <c r="R1290" s="131"/>
      <c r="S1290" s="91"/>
    </row>
    <row r="1291" spans="1:19" s="104" customFormat="1" ht="12.75" customHeight="1" x14ac:dyDescent="0.25">
      <c r="A1291" s="121" t="s">
        <v>44</v>
      </c>
      <c r="B1291" s="92" t="str">
        <f>IF(E1291="","",VLOOKUP(E1291,[1]PROJECTES!$C$14:$G$5000,2,FALSE))</f>
        <v>SITEL</v>
      </c>
      <c r="C1291" s="121"/>
      <c r="D1291" s="93" t="str">
        <f>IF(E1291="","",VLOOKUP(E1291,[1]PROJECTES!$C$14:$G$5000,5,FALSE))</f>
        <v>PENDENT D'ASSIGNAR</v>
      </c>
      <c r="E1291" s="117" t="s">
        <v>278</v>
      </c>
      <c r="F1291" s="95"/>
      <c r="G1291" s="96" t="str">
        <f>IF(E1291="","",VLOOKUP(E1291,[1]PROJECTES!$C$14:$G$5000,4,FALSE))</f>
        <v>OB</v>
      </c>
      <c r="H1291" s="118" t="s">
        <v>44</v>
      </c>
      <c r="I1291" s="97" t="str">
        <f>IF(H1291="","",VLOOKUP(H1291,BD!B$2:C$16,2,FALSE))</f>
        <v>E</v>
      </c>
      <c r="J1291" s="98">
        <v>43522</v>
      </c>
      <c r="K1291" s="135">
        <f t="shared" si="42"/>
        <v>9</v>
      </c>
      <c r="L1291" s="99">
        <f t="shared" ca="1" si="43"/>
        <v>210</v>
      </c>
      <c r="M1291" s="93">
        <f>IF(E1291="","",VLOOKUP(E1291,[1]PROJECTES!$C$14:$Z$5000,21,FALSE))</f>
        <v>43830</v>
      </c>
      <c r="N1291" s="100"/>
      <c r="O1291" s="72" t="s">
        <v>229</v>
      </c>
      <c r="P1291" s="101"/>
      <c r="Q1291" s="132"/>
      <c r="R1291" s="131"/>
      <c r="S1291" s="91"/>
    </row>
    <row r="1292" spans="1:19" s="104" customFormat="1" ht="12.75" customHeight="1" x14ac:dyDescent="0.25">
      <c r="A1292" s="121" t="s">
        <v>44</v>
      </c>
      <c r="B1292" s="92" t="str">
        <f>IF(E1292="","",VLOOKUP(E1292,[1]PROJECTES!$C$14:$G$5000,2,FALSE))</f>
        <v>SITEL</v>
      </c>
      <c r="C1292" s="121"/>
      <c r="D1292" s="93" t="str">
        <f>IF(E1292="","",VLOOKUP(E1292,[1]PROJECTES!$C$14:$G$5000,5,FALSE))</f>
        <v>PENDENT D'ASSIGNAR</v>
      </c>
      <c r="E1292" s="117" t="s">
        <v>278</v>
      </c>
      <c r="F1292" s="95"/>
      <c r="G1292" s="96" t="str">
        <f>IF(E1292="","",VLOOKUP(E1292,[1]PROJECTES!$C$14:$G$5000,4,FALSE))</f>
        <v>OB</v>
      </c>
      <c r="H1292" s="118" t="s">
        <v>44</v>
      </c>
      <c r="I1292" s="97" t="str">
        <f>IF(H1292="","",VLOOKUP(H1292,BD!B$2:C$16,2,FALSE))</f>
        <v>E</v>
      </c>
      <c r="J1292" s="98">
        <v>43522</v>
      </c>
      <c r="K1292" s="135">
        <f t="shared" si="42"/>
        <v>9</v>
      </c>
      <c r="L1292" s="99">
        <f t="shared" ca="1" si="43"/>
        <v>210</v>
      </c>
      <c r="M1292" s="93">
        <f>IF(E1292="","",VLOOKUP(E1292,[1]PROJECTES!$C$14:$Z$5000,21,FALSE))</f>
        <v>43830</v>
      </c>
      <c r="N1292" s="100"/>
      <c r="O1292" s="72" t="s">
        <v>229</v>
      </c>
      <c r="P1292" s="101"/>
      <c r="Q1292" s="132"/>
      <c r="R1292" s="131"/>
      <c r="S1292" s="91"/>
    </row>
    <row r="1293" spans="1:19" s="104" customFormat="1" ht="12.75" customHeight="1" x14ac:dyDescent="0.25">
      <c r="A1293" s="121" t="s">
        <v>21</v>
      </c>
      <c r="B1293" s="92" t="str">
        <f>IF(E1293="","",VLOOKUP(E1293,[1]PROJECTES!$C$14:$G$5000,2,FALSE))</f>
        <v>SITEL</v>
      </c>
      <c r="C1293" s="121" t="s">
        <v>151</v>
      </c>
      <c r="D1293" s="93" t="str">
        <f>IF(E1293="","",VLOOKUP(E1293,[1]PROJECTES!$C$14:$G$5000,5,FALSE))</f>
        <v>30 x MODEM-FSK 12Vdc C/DIN</v>
      </c>
      <c r="E1293" s="117">
        <v>5132</v>
      </c>
      <c r="F1293" s="95"/>
      <c r="G1293" s="96" t="str">
        <f>IF(E1293="","",VLOOKUP(E1293,[1]PROJECTES!$C$14:$G$5000,4,FALSE))</f>
        <v>TA</v>
      </c>
      <c r="H1293" s="118" t="s">
        <v>21</v>
      </c>
      <c r="I1293" s="97" t="str">
        <f>IF(H1293="","",VLOOKUP(H1293,BD!B$2:C$16,2,FALSE))</f>
        <v>P</v>
      </c>
      <c r="J1293" s="98">
        <v>43522</v>
      </c>
      <c r="K1293" s="135">
        <f t="shared" si="42"/>
        <v>9</v>
      </c>
      <c r="L1293" s="99" t="str">
        <f t="shared" ca="1" si="43"/>
        <v>-</v>
      </c>
      <c r="M1293" s="93">
        <f>IF(E1293="","",VLOOKUP(E1293,[1]PROJECTES!$C$14:$Z$5000,21,FALSE))</f>
        <v>43594</v>
      </c>
      <c r="N1293" s="100">
        <v>0</v>
      </c>
      <c r="O1293" s="72" t="s">
        <v>229</v>
      </c>
      <c r="P1293" s="101">
        <v>14</v>
      </c>
      <c r="Q1293" s="132" t="s">
        <v>49</v>
      </c>
      <c r="R1293" s="131" t="s">
        <v>311</v>
      </c>
      <c r="S1293" s="91"/>
    </row>
    <row r="1294" spans="1:19" s="104" customFormat="1" ht="12.75" customHeight="1" x14ac:dyDescent="0.25">
      <c r="A1294" s="121" t="s">
        <v>21</v>
      </c>
      <c r="B1294" s="92" t="str">
        <f>IF(E1294="","",VLOOKUP(E1294,[1]PROJECTES!$C$14:$G$5000,2,FALSE))</f>
        <v>SITEL</v>
      </c>
      <c r="C1294" s="121" t="s">
        <v>151</v>
      </c>
      <c r="D1294" s="93" t="str">
        <f>IF(E1294="","",VLOOKUP(E1294,[1]PROJECTES!$C$14:$G$5000,5,FALSE))</f>
        <v>25 x CAP8-48 TD, 24Vdc/48Vdc</v>
      </c>
      <c r="E1294" s="117">
        <v>5142</v>
      </c>
      <c r="F1294" s="95"/>
      <c r="G1294" s="96" t="str">
        <f>IF(E1294="","",VLOOKUP(E1294,[1]PROJECTES!$C$14:$G$5000,4,FALSE))</f>
        <v>OB</v>
      </c>
      <c r="H1294" s="118" t="s">
        <v>21</v>
      </c>
      <c r="I1294" s="97" t="str">
        <f>IF(H1294="","",VLOOKUP(H1294,BD!B$2:C$16,2,FALSE))</f>
        <v>P</v>
      </c>
      <c r="J1294" s="98">
        <v>43522</v>
      </c>
      <c r="K1294" s="135">
        <f t="shared" si="42"/>
        <v>9</v>
      </c>
      <c r="L1294" s="99">
        <f t="shared" ca="1" si="43"/>
        <v>-67</v>
      </c>
      <c r="M1294" s="93">
        <f>IF(E1294="","",VLOOKUP(E1294,[1]PROJECTES!$C$14:$Z$5000,21,FALSE))</f>
        <v>43553</v>
      </c>
      <c r="N1294" s="100">
        <v>0</v>
      </c>
      <c r="O1294" s="72" t="s">
        <v>229</v>
      </c>
      <c r="P1294" s="101">
        <v>13</v>
      </c>
      <c r="Q1294" s="132" t="s">
        <v>49</v>
      </c>
      <c r="R1294" s="131" t="s">
        <v>311</v>
      </c>
      <c r="S1294" s="91"/>
    </row>
    <row r="1295" spans="1:19" s="104" customFormat="1" ht="12.75" customHeight="1" x14ac:dyDescent="0.25">
      <c r="A1295" s="121" t="s">
        <v>21</v>
      </c>
      <c r="B1295" s="92" t="str">
        <f>IF(E1295="","",VLOOKUP(E1295,[1]PROJECTES!$C$14:$G$5000,2,FALSE))</f>
        <v>SITEL</v>
      </c>
      <c r="C1295" s="121" t="s">
        <v>337</v>
      </c>
      <c r="D1295" s="93" t="str">
        <f>IF(E1295="","",VLOOKUP(E1295,[1]PROJECTES!$C$14:$G$5000,5,FALSE))</f>
        <v>25 x CAP8-125 TD, 24Vdc/125Vdc</v>
      </c>
      <c r="E1295" s="117">
        <v>5143</v>
      </c>
      <c r="F1295" s="95"/>
      <c r="G1295" s="96" t="str">
        <f>IF(E1295="","",VLOOKUP(E1295,[1]PROJECTES!$C$14:$G$5000,4,FALSE))</f>
        <v>OB</v>
      </c>
      <c r="H1295" s="118" t="s">
        <v>21</v>
      </c>
      <c r="I1295" s="97" t="str">
        <f>IF(H1295="","",VLOOKUP(H1295,BD!B$2:C$16,2,FALSE))</f>
        <v>P</v>
      </c>
      <c r="J1295" s="98">
        <v>43522</v>
      </c>
      <c r="K1295" s="135">
        <f t="shared" si="42"/>
        <v>9</v>
      </c>
      <c r="L1295" s="99">
        <f t="shared" ca="1" si="43"/>
        <v>-67</v>
      </c>
      <c r="M1295" s="93">
        <f>IF(E1295="","",VLOOKUP(E1295,[1]PROJECTES!$C$14:$Z$5000,21,FALSE))</f>
        <v>43553</v>
      </c>
      <c r="N1295" s="100">
        <v>0</v>
      </c>
      <c r="O1295" s="72" t="s">
        <v>229</v>
      </c>
      <c r="P1295" s="101">
        <v>13</v>
      </c>
      <c r="Q1295" s="132" t="s">
        <v>49</v>
      </c>
      <c r="R1295" s="131" t="s">
        <v>311</v>
      </c>
      <c r="S1295" s="91"/>
    </row>
    <row r="1296" spans="1:19" s="104" customFormat="1" ht="12.75" customHeight="1" x14ac:dyDescent="0.25">
      <c r="A1296" s="121" t="s">
        <v>21</v>
      </c>
      <c r="B1296" s="92" t="str">
        <f>IF(E1296="","",VLOOKUP(E1296,[1]PROJECTES!$C$14:$G$5000,2,FALSE))</f>
        <v>EOSPIT</v>
      </c>
      <c r="C1296" s="121" t="s">
        <v>151</v>
      </c>
      <c r="D1296" s="93" t="str">
        <f>IF(E1296="","",VLOOKUP(E1296,[1]PROJECTES!$C$14:$G$5000,5,FALSE))</f>
        <v>12 x RTU IAT EOSA v2.0</v>
      </c>
      <c r="E1296" s="117">
        <v>5130</v>
      </c>
      <c r="F1296" s="95"/>
      <c r="G1296" s="96" t="str">
        <f>IF(E1296="","",VLOOKUP(E1296,[1]PROJECTES!$C$14:$G$5000,4,FALSE))</f>
        <v>TA</v>
      </c>
      <c r="H1296" s="118" t="s">
        <v>21</v>
      </c>
      <c r="I1296" s="97" t="str">
        <f>IF(H1296="","",VLOOKUP(H1296,BD!B$2:C$16,2,FALSE))</f>
        <v>P</v>
      </c>
      <c r="J1296" s="98">
        <v>43522</v>
      </c>
      <c r="K1296" s="135">
        <f t="shared" si="42"/>
        <v>9</v>
      </c>
      <c r="L1296" s="99" t="str">
        <f t="shared" ca="1" si="43"/>
        <v>-</v>
      </c>
      <c r="M1296" s="93">
        <f>IF(E1296="","",VLOOKUP(E1296,[1]PROJECTES!$C$14:$Z$5000,21,FALSE))</f>
        <v>43594</v>
      </c>
      <c r="N1296" s="100">
        <v>0</v>
      </c>
      <c r="O1296" s="72" t="s">
        <v>229</v>
      </c>
      <c r="P1296" s="101">
        <v>15</v>
      </c>
      <c r="Q1296" s="132" t="s">
        <v>49</v>
      </c>
      <c r="R1296" s="131" t="s">
        <v>311</v>
      </c>
      <c r="S1296" s="91"/>
    </row>
    <row r="1297" spans="1:19" s="104" customFormat="1" ht="12.75" customHeight="1" x14ac:dyDescent="0.25">
      <c r="A1297" s="121" t="s">
        <v>21</v>
      </c>
      <c r="B1297" s="92" t="str">
        <f>IF(E1297="","",VLOOKUP(E1297,[1]PROJECTES!$C$14:$G$5000,2,FALSE))</f>
        <v>NCLAVE</v>
      </c>
      <c r="C1297" s="121"/>
      <c r="D1297" s="93" t="str">
        <f>IF(E1297="","",VLOOKUP(E1297,[1]PROJECTES!$C$14:$G$5000,5,FALSE))</f>
        <v>6 x Armari TrinaPRP NCU V1.0</v>
      </c>
      <c r="E1297" s="117">
        <v>5118</v>
      </c>
      <c r="F1297" s="95"/>
      <c r="G1297" s="96" t="str">
        <f>IF(E1297="","",VLOOKUP(E1297,[1]PROJECTES!$C$14:$G$5000,4,FALSE))</f>
        <v>TA</v>
      </c>
      <c r="H1297" s="118" t="s">
        <v>21</v>
      </c>
      <c r="I1297" s="97" t="str">
        <f>IF(H1297="","",VLOOKUP(H1297,BD!B$2:C$16,2,FALSE))</f>
        <v>P</v>
      </c>
      <c r="J1297" s="98">
        <v>43522</v>
      </c>
      <c r="K1297" s="135">
        <f t="shared" si="42"/>
        <v>9</v>
      </c>
      <c r="L1297" s="99" t="str">
        <f t="shared" ca="1" si="43"/>
        <v>-</v>
      </c>
      <c r="M1297" s="93">
        <f>IF(E1297="","",VLOOKUP(E1297,[1]PROJECTES!$C$14:$Z$5000,21,FALSE))</f>
        <v>43555</v>
      </c>
      <c r="N1297" s="100">
        <v>0</v>
      </c>
      <c r="O1297" s="72" t="s">
        <v>229</v>
      </c>
      <c r="P1297" s="101">
        <v>14</v>
      </c>
      <c r="Q1297" s="132" t="s">
        <v>49</v>
      </c>
      <c r="R1297" s="131" t="s">
        <v>311</v>
      </c>
      <c r="S1297" s="91"/>
    </row>
    <row r="1298" spans="1:19" s="104" customFormat="1" ht="12.75" customHeight="1" x14ac:dyDescent="0.25">
      <c r="A1298" s="121" t="s">
        <v>21</v>
      </c>
      <c r="B1298" s="92" t="str">
        <f>IF(E1298="","",VLOOKUP(E1298,[1]PROJECTES!$C$14:$G$5000,2,FALSE))</f>
        <v>SITEL</v>
      </c>
      <c r="C1298" s="121" t="s">
        <v>151</v>
      </c>
      <c r="D1298" s="93" t="str">
        <f>IF(E1298="","",VLOOKUP(E1298,[1]PROJECTES!$C$14:$G$5000,5,FALSE))</f>
        <v>12 x Manguera COM CAP32 - MOD.ROBUSTEL</v>
      </c>
      <c r="E1298" s="117">
        <v>5133</v>
      </c>
      <c r="F1298" s="95"/>
      <c r="G1298" s="96" t="str">
        <f>IF(E1298="","",VLOOKUP(E1298,[1]PROJECTES!$C$14:$G$5000,4,FALSE))</f>
        <v>TA</v>
      </c>
      <c r="H1298" s="118" t="s">
        <v>21</v>
      </c>
      <c r="I1298" s="97" t="str">
        <f>IF(H1298="","",VLOOKUP(H1298,BD!B$2:C$16,2,FALSE))</f>
        <v>P</v>
      </c>
      <c r="J1298" s="98">
        <v>43522</v>
      </c>
      <c r="K1298" s="135">
        <f t="shared" si="42"/>
        <v>9</v>
      </c>
      <c r="L1298" s="99" t="str">
        <f t="shared" ca="1" si="43"/>
        <v>-</v>
      </c>
      <c r="M1298" s="93">
        <f>IF(E1298="","",VLOOKUP(E1298,[1]PROJECTES!$C$14:$Z$5000,21,FALSE))</f>
        <v>43567</v>
      </c>
      <c r="N1298" s="100">
        <v>0</v>
      </c>
      <c r="O1298" s="72" t="s">
        <v>229</v>
      </c>
      <c r="P1298" s="101">
        <v>13</v>
      </c>
      <c r="Q1298" s="132" t="s">
        <v>49</v>
      </c>
      <c r="R1298" s="131" t="s">
        <v>311</v>
      </c>
      <c r="S1298" s="91"/>
    </row>
    <row r="1299" spans="1:19" s="104" customFormat="1" ht="12.75" customHeight="1" x14ac:dyDescent="0.25">
      <c r="A1299" s="121" t="s">
        <v>21</v>
      </c>
      <c r="B1299" s="92" t="str">
        <f>IF(E1299="","",VLOOKUP(E1299,[1]PROJECTES!$C$14:$G$5000,2,FALSE))</f>
        <v>SITEL</v>
      </c>
      <c r="C1299" s="121" t="s">
        <v>151</v>
      </c>
      <c r="D1299" s="93" t="str">
        <f>IF(E1299="","",VLOOKUP(E1299,[1]PROJECTES!$C$14:$G$5000,5,FALSE))</f>
        <v>12 x Manguera COM CAP32 - MODEM-FSK</v>
      </c>
      <c r="E1299" s="117">
        <v>5135</v>
      </c>
      <c r="F1299" s="95"/>
      <c r="G1299" s="96" t="str">
        <f>IF(E1299="","",VLOOKUP(E1299,[1]PROJECTES!$C$14:$G$5000,4,FALSE))</f>
        <v>TA</v>
      </c>
      <c r="H1299" s="118" t="s">
        <v>21</v>
      </c>
      <c r="I1299" s="97" t="str">
        <f>IF(H1299="","",VLOOKUP(H1299,BD!B$2:C$16,2,FALSE))</f>
        <v>P</v>
      </c>
      <c r="J1299" s="98">
        <v>43522</v>
      </c>
      <c r="K1299" s="135">
        <f t="shared" si="42"/>
        <v>9</v>
      </c>
      <c r="L1299" s="99" t="str">
        <f t="shared" ca="1" si="43"/>
        <v>-</v>
      </c>
      <c r="M1299" s="93">
        <f>IF(E1299="","",VLOOKUP(E1299,[1]PROJECTES!$C$14:$Z$5000,21,FALSE))</f>
        <v>43567</v>
      </c>
      <c r="N1299" s="100">
        <v>0</v>
      </c>
      <c r="O1299" s="72" t="s">
        <v>229</v>
      </c>
      <c r="P1299" s="101">
        <v>13</v>
      </c>
      <c r="Q1299" s="132" t="s">
        <v>49</v>
      </c>
      <c r="R1299" s="131" t="s">
        <v>311</v>
      </c>
      <c r="S1299" s="91"/>
    </row>
    <row r="1300" spans="1:19" s="104" customFormat="1" ht="12.75" customHeight="1" x14ac:dyDescent="0.25">
      <c r="A1300" s="121" t="s">
        <v>21</v>
      </c>
      <c r="B1300" s="92" t="str">
        <f>IF(E1300="","",VLOOKUP(E1300,[1]PROJECTES!$C$14:$G$5000,2,FALSE))</f>
        <v>SITEL</v>
      </c>
      <c r="C1300" s="121" t="s">
        <v>151</v>
      </c>
      <c r="D1300" s="93" t="str">
        <f>IF(E1300="","",VLOOKUP(E1300,[1]PROJECTES!$C$14:$G$5000,5,FALSE))</f>
        <v>12 x Manguera COM CAP32 - PROTECCION ZiV</v>
      </c>
      <c r="E1300" s="117">
        <v>5136</v>
      </c>
      <c r="F1300" s="95"/>
      <c r="G1300" s="96" t="str">
        <f>IF(E1300="","",VLOOKUP(E1300,[1]PROJECTES!$C$14:$G$5000,4,FALSE))</f>
        <v>TA</v>
      </c>
      <c r="H1300" s="118" t="s">
        <v>21</v>
      </c>
      <c r="I1300" s="97" t="str">
        <f>IF(H1300="","",VLOOKUP(H1300,BD!B$2:C$16,2,FALSE))</f>
        <v>P</v>
      </c>
      <c r="J1300" s="98">
        <v>43522</v>
      </c>
      <c r="K1300" s="135">
        <f t="shared" si="42"/>
        <v>9</v>
      </c>
      <c r="L1300" s="99" t="str">
        <f t="shared" ca="1" si="43"/>
        <v>-</v>
      </c>
      <c r="M1300" s="93">
        <f>IF(E1300="","",VLOOKUP(E1300,[1]PROJECTES!$C$14:$Z$5000,21,FALSE))</f>
        <v>43567</v>
      </c>
      <c r="N1300" s="100">
        <v>0</v>
      </c>
      <c r="O1300" s="72" t="s">
        <v>229</v>
      </c>
      <c r="P1300" s="101">
        <v>13</v>
      </c>
      <c r="Q1300" s="132" t="s">
        <v>49</v>
      </c>
      <c r="R1300" s="131" t="s">
        <v>311</v>
      </c>
      <c r="S1300" s="91"/>
    </row>
    <row r="1301" spans="1:19" s="104" customFormat="1" ht="12.75" customHeight="1" x14ac:dyDescent="0.25">
      <c r="A1301" s="121" t="s">
        <v>21</v>
      </c>
      <c r="B1301" s="92" t="str">
        <f>IF(E1301="","",VLOOKUP(E1301,[1]PROJECTES!$C$14:$G$5000,2,FALSE))</f>
        <v>EYPESA</v>
      </c>
      <c r="C1301" s="121" t="s">
        <v>106</v>
      </c>
      <c r="D1301" s="93" t="str">
        <f>IF(E1301="","",VLOOKUP(E1301,[1]PROJECTES!$C$14:$G$5000,5,FALSE))</f>
        <v>62 x Modul COM CAP-CYB v1.0</v>
      </c>
      <c r="E1301" s="117">
        <v>5147</v>
      </c>
      <c r="F1301" s="95"/>
      <c r="G1301" s="96" t="str">
        <f>IF(E1301="","",VLOOKUP(E1301,[1]PROJECTES!$C$14:$G$5000,4,FALSE))</f>
        <v>OB</v>
      </c>
      <c r="H1301" s="118" t="s">
        <v>21</v>
      </c>
      <c r="I1301" s="97" t="str">
        <f>IF(H1301="","",VLOOKUP(H1301,BD!B$2:C$16,2,FALSE))</f>
        <v>P</v>
      </c>
      <c r="J1301" s="98">
        <v>43522</v>
      </c>
      <c r="K1301" s="135">
        <f t="shared" si="42"/>
        <v>9</v>
      </c>
      <c r="L1301" s="99">
        <f t="shared" ca="1" si="43"/>
        <v>-81</v>
      </c>
      <c r="M1301" s="93">
        <f>IF(E1301="","",VLOOKUP(E1301,[1]PROJECTES!$C$14:$Z$5000,21,FALSE))</f>
        <v>43539</v>
      </c>
      <c r="N1301" s="100">
        <v>0</v>
      </c>
      <c r="O1301" s="72" t="s">
        <v>229</v>
      </c>
      <c r="P1301" s="101">
        <v>13</v>
      </c>
      <c r="Q1301" s="132" t="s">
        <v>49</v>
      </c>
      <c r="R1301" s="131" t="s">
        <v>311</v>
      </c>
      <c r="S1301" s="91"/>
    </row>
    <row r="1302" spans="1:19" s="104" customFormat="1" ht="12.75" customHeight="1" x14ac:dyDescent="0.25">
      <c r="A1302" s="121" t="s">
        <v>21</v>
      </c>
      <c r="B1302" s="92" t="str">
        <f>IF(E1302="","",VLOOKUP(E1302,[1]PROJECTES!$C$14:$G$5000,2,FALSE))</f>
        <v>INDTOR</v>
      </c>
      <c r="C1302" s="121" t="s">
        <v>149</v>
      </c>
      <c r="D1302" s="93" t="str">
        <f>IF(E1302="","",VLOOKUP(E1302,[1]PROJECTES!$C$14:$G$5000,5,FALSE))</f>
        <v>RTU C.T. CALVARIO v1.0</v>
      </c>
      <c r="E1302" s="117">
        <v>5104</v>
      </c>
      <c r="F1302" s="95"/>
      <c r="G1302" s="96" t="str">
        <f>IF(E1302="","",VLOOKUP(E1302,[1]PROJECTES!$C$14:$G$5000,4,FALSE))</f>
        <v>TA</v>
      </c>
      <c r="H1302" s="118" t="s">
        <v>595</v>
      </c>
      <c r="I1302" s="97" t="str">
        <f>IF(H1302="","",VLOOKUP(H1302,BD!B$2:C$16,2,FALSE))</f>
        <v>E</v>
      </c>
      <c r="J1302" s="98">
        <v>43522</v>
      </c>
      <c r="K1302" s="135">
        <f t="shared" si="42"/>
        <v>9</v>
      </c>
      <c r="L1302" s="99" t="str">
        <f t="shared" ca="1" si="43"/>
        <v>-</v>
      </c>
      <c r="M1302" s="93">
        <f>IF(E1302="","",VLOOKUP(E1302,[1]PROJECTES!$C$14:$Z$5000,21,FALSE))</f>
        <v>43514</v>
      </c>
      <c r="N1302" s="100">
        <v>0</v>
      </c>
      <c r="O1302" s="72" t="s">
        <v>229</v>
      </c>
      <c r="P1302" s="101">
        <v>50</v>
      </c>
      <c r="Q1302" s="132" t="s">
        <v>51</v>
      </c>
      <c r="R1302" s="131" t="s">
        <v>365</v>
      </c>
      <c r="S1302" s="91"/>
    </row>
    <row r="1303" spans="1:19" s="104" customFormat="1" ht="12.75" customHeight="1" x14ac:dyDescent="0.25">
      <c r="A1303" s="121" t="s">
        <v>21</v>
      </c>
      <c r="B1303" s="92" t="str">
        <f>IF(E1303="","",VLOOKUP(E1303,[1]PROJECTES!$C$14:$G$5000,2,FALSE))</f>
        <v>INDVIL</v>
      </c>
      <c r="C1303" s="121" t="s">
        <v>149</v>
      </c>
      <c r="D1303" s="93" t="str">
        <f>IF(E1303="","",VLOOKUP(E1303,[1]PROJECTES!$C$14:$G$5000,5,FALSE))</f>
        <v>RTU C.T. PADRE CARMELO v1.0</v>
      </c>
      <c r="E1303" s="117">
        <v>5106</v>
      </c>
      <c r="F1303" s="95"/>
      <c r="G1303" s="96" t="str">
        <f>IF(E1303="","",VLOOKUP(E1303,[1]PROJECTES!$C$14:$G$5000,4,FALSE))</f>
        <v>TA</v>
      </c>
      <c r="H1303" s="118" t="s">
        <v>595</v>
      </c>
      <c r="I1303" s="97" t="str">
        <f>IF(H1303="","",VLOOKUP(H1303,BD!B$2:C$16,2,FALSE))</f>
        <v>E</v>
      </c>
      <c r="J1303" s="98">
        <v>43522</v>
      </c>
      <c r="K1303" s="135">
        <f t="shared" si="42"/>
        <v>9</v>
      </c>
      <c r="L1303" s="99" t="str">
        <f t="shared" ca="1" si="43"/>
        <v>-</v>
      </c>
      <c r="M1303" s="93">
        <f>IF(E1303="","",VLOOKUP(E1303,[1]PROJECTES!$C$14:$Z$5000,21,FALSE))</f>
        <v>43514</v>
      </c>
      <c r="N1303" s="100">
        <v>0</v>
      </c>
      <c r="O1303" s="72" t="s">
        <v>229</v>
      </c>
      <c r="P1303" s="101">
        <v>50</v>
      </c>
      <c r="Q1303" s="132" t="s">
        <v>51</v>
      </c>
      <c r="R1303" s="131" t="s">
        <v>365</v>
      </c>
      <c r="S1303" s="91"/>
    </row>
    <row r="1304" spans="1:19" s="104" customFormat="1" ht="12.75" customHeight="1" x14ac:dyDescent="0.25">
      <c r="A1304" s="121" t="s">
        <v>21</v>
      </c>
      <c r="B1304" s="92" t="str">
        <f>IF(E1304="","",VLOOKUP(E1304,[1]PROJECTES!$C$14:$G$5000,2,FALSE))</f>
        <v>DIELES</v>
      </c>
      <c r="C1304" s="121" t="s">
        <v>271</v>
      </c>
      <c r="D1304" s="93" t="str">
        <f>IF(E1304="","",VLOOKUP(E1304,[1]PROJECTES!$C$14:$G$5000,5,FALSE))</f>
        <v>RTU CT-5 DIELESUR v1.1</v>
      </c>
      <c r="E1304" s="117">
        <v>5059</v>
      </c>
      <c r="F1304" s="95"/>
      <c r="G1304" s="96" t="str">
        <f>IF(E1304="","",VLOOKUP(E1304,[1]PROJECTES!$C$14:$G$5000,4,FALSE))</f>
        <v>TA</v>
      </c>
      <c r="H1304" s="118" t="s">
        <v>595</v>
      </c>
      <c r="I1304" s="97" t="str">
        <f>IF(H1304="","",VLOOKUP(H1304,BD!B$2:C$16,2,FALSE))</f>
        <v>E</v>
      </c>
      <c r="J1304" s="98">
        <v>43522</v>
      </c>
      <c r="K1304" s="135">
        <f t="shared" si="42"/>
        <v>9</v>
      </c>
      <c r="L1304" s="99" t="str">
        <f t="shared" ca="1" si="43"/>
        <v>-</v>
      </c>
      <c r="M1304" s="93">
        <f>IF(E1304="","",VLOOKUP(E1304,[1]PROJECTES!$C$14:$Z$5000,21,FALSE))</f>
        <v>43524</v>
      </c>
      <c r="N1304" s="100">
        <v>0</v>
      </c>
      <c r="O1304" s="72" t="s">
        <v>229</v>
      </c>
      <c r="P1304" s="101">
        <v>50</v>
      </c>
      <c r="Q1304" s="132" t="s">
        <v>51</v>
      </c>
      <c r="R1304" s="131" t="s">
        <v>365</v>
      </c>
      <c r="S1304" s="91"/>
    </row>
    <row r="1305" spans="1:19" s="104" customFormat="1" ht="12.75" customHeight="1" x14ac:dyDescent="0.25">
      <c r="A1305" s="121" t="s">
        <v>21</v>
      </c>
      <c r="B1305" s="92" t="str">
        <f>IF(E1305="","",VLOOKUP(E1305,[1]PROJECTES!$C$14:$G$5000,2,FALSE))</f>
        <v>DIELES</v>
      </c>
      <c r="C1305" s="121" t="s">
        <v>271</v>
      </c>
      <c r="D1305" s="93" t="str">
        <f>IF(E1305="","",VLOOKUP(E1305,[1]PROJECTES!$C$14:$G$5000,5,FALSE))</f>
        <v>RTU CT-6 DIELESUR v1.1</v>
      </c>
      <c r="E1305" s="117">
        <v>5060</v>
      </c>
      <c r="F1305" s="95"/>
      <c r="G1305" s="96" t="str">
        <f>IF(E1305="","",VLOOKUP(E1305,[1]PROJECTES!$C$14:$G$5000,4,FALSE))</f>
        <v>TA</v>
      </c>
      <c r="H1305" s="118" t="s">
        <v>595</v>
      </c>
      <c r="I1305" s="97" t="str">
        <f>IF(H1305="","",VLOOKUP(H1305,BD!B$2:C$16,2,FALSE))</f>
        <v>E</v>
      </c>
      <c r="J1305" s="98">
        <v>43522</v>
      </c>
      <c r="K1305" s="135">
        <f t="shared" si="42"/>
        <v>9</v>
      </c>
      <c r="L1305" s="99" t="str">
        <f t="shared" ca="1" si="43"/>
        <v>-</v>
      </c>
      <c r="M1305" s="93">
        <f>IF(E1305="","",VLOOKUP(E1305,[1]PROJECTES!$C$14:$Z$5000,21,FALSE))</f>
        <v>43524</v>
      </c>
      <c r="N1305" s="100">
        <v>0</v>
      </c>
      <c r="O1305" s="72" t="s">
        <v>229</v>
      </c>
      <c r="P1305" s="101">
        <v>50</v>
      </c>
      <c r="Q1305" s="132" t="s">
        <v>51</v>
      </c>
      <c r="R1305" s="131" t="s">
        <v>365</v>
      </c>
      <c r="S1305" s="91"/>
    </row>
    <row r="1306" spans="1:19" s="104" customFormat="1" ht="12.75" customHeight="1" x14ac:dyDescent="0.25">
      <c r="A1306" s="121" t="s">
        <v>21</v>
      </c>
      <c r="B1306" s="92" t="str">
        <f>IF(E1306="","",VLOOKUP(E1306,[1]PROJECTES!$C$14:$G$5000,2,FALSE))</f>
        <v>DIELES</v>
      </c>
      <c r="C1306" s="121" t="s">
        <v>271</v>
      </c>
      <c r="D1306" s="93" t="str">
        <f>IF(E1306="","",VLOOKUP(E1306,[1]PROJECTES!$C$14:$G$5000,5,FALSE))</f>
        <v>RTU CT-7 DIELESUR v1.1</v>
      </c>
      <c r="E1306" s="117">
        <v>5061</v>
      </c>
      <c r="F1306" s="95"/>
      <c r="G1306" s="96" t="str">
        <f>IF(E1306="","",VLOOKUP(E1306,[1]PROJECTES!$C$14:$G$5000,4,FALSE))</f>
        <v>TA</v>
      </c>
      <c r="H1306" s="118" t="s">
        <v>595</v>
      </c>
      <c r="I1306" s="97" t="str">
        <f>IF(H1306="","",VLOOKUP(H1306,BD!B$2:C$16,2,FALSE))</f>
        <v>E</v>
      </c>
      <c r="J1306" s="98">
        <v>43522</v>
      </c>
      <c r="K1306" s="135">
        <f t="shared" si="42"/>
        <v>9</v>
      </c>
      <c r="L1306" s="99" t="str">
        <f t="shared" ca="1" si="43"/>
        <v>-</v>
      </c>
      <c r="M1306" s="93">
        <f>IF(E1306="","",VLOOKUP(E1306,[1]PROJECTES!$C$14:$Z$5000,21,FALSE))</f>
        <v>43524</v>
      </c>
      <c r="N1306" s="100">
        <v>0</v>
      </c>
      <c r="O1306" s="72" t="s">
        <v>229</v>
      </c>
      <c r="P1306" s="101">
        <v>50</v>
      </c>
      <c r="Q1306" s="132" t="s">
        <v>51</v>
      </c>
      <c r="R1306" s="131" t="s">
        <v>365</v>
      </c>
      <c r="S1306" s="91"/>
    </row>
    <row r="1307" spans="1:19" s="104" customFormat="1" ht="12.75" customHeight="1" x14ac:dyDescent="0.25">
      <c r="A1307" s="121" t="s">
        <v>21</v>
      </c>
      <c r="B1307" s="92" t="str">
        <f>IF(E1307="","",VLOOKUP(E1307,[1]PROJECTES!$C$14:$G$5000,2,FALSE))</f>
        <v>DIELES</v>
      </c>
      <c r="C1307" s="121" t="s">
        <v>271</v>
      </c>
      <c r="D1307" s="93" t="str">
        <f>IF(E1307="","",VLOOKUP(E1307,[1]PROJECTES!$C$14:$G$5000,5,FALSE))</f>
        <v>RTU CT-8 DIELESUR v1.1</v>
      </c>
      <c r="E1307" s="117">
        <v>5062</v>
      </c>
      <c r="F1307" s="95"/>
      <c r="G1307" s="96" t="str">
        <f>IF(E1307="","",VLOOKUP(E1307,[1]PROJECTES!$C$14:$G$5000,4,FALSE))</f>
        <v>TA</v>
      </c>
      <c r="H1307" s="118" t="s">
        <v>595</v>
      </c>
      <c r="I1307" s="97" t="str">
        <f>IF(H1307="","",VLOOKUP(H1307,BD!B$2:C$16,2,FALSE))</f>
        <v>E</v>
      </c>
      <c r="J1307" s="98">
        <v>43522</v>
      </c>
      <c r="K1307" s="135">
        <f t="shared" si="42"/>
        <v>9</v>
      </c>
      <c r="L1307" s="99" t="str">
        <f t="shared" ca="1" si="43"/>
        <v>-</v>
      </c>
      <c r="M1307" s="93">
        <f>IF(E1307="","",VLOOKUP(E1307,[1]PROJECTES!$C$14:$Z$5000,21,FALSE))</f>
        <v>43524</v>
      </c>
      <c r="N1307" s="100">
        <v>0</v>
      </c>
      <c r="O1307" s="72" t="s">
        <v>229</v>
      </c>
      <c r="P1307" s="101">
        <v>50</v>
      </c>
      <c r="Q1307" s="132" t="s">
        <v>51</v>
      </c>
      <c r="R1307" s="131" t="s">
        <v>365</v>
      </c>
      <c r="S1307" s="91"/>
    </row>
    <row r="1308" spans="1:19" s="104" customFormat="1" ht="12.75" customHeight="1" x14ac:dyDescent="0.25">
      <c r="A1308" s="121" t="s">
        <v>21</v>
      </c>
      <c r="B1308" s="92" t="str">
        <f>IF(E1308="","",VLOOKUP(E1308,[1]PROJECTES!$C$14:$G$5000,2,FALSE))</f>
        <v>INPPOZ</v>
      </c>
      <c r="C1308" s="121" t="s">
        <v>149</v>
      </c>
      <c r="D1308" s="93" t="str">
        <f>IF(E1308="","",VLOOKUP(E1308,[1]PROJECTES!$C$14:$G$5000,5,FALSE))</f>
        <v>RTU C.T. PINTOR GOYA v1.0</v>
      </c>
      <c r="E1308" s="117">
        <v>5019</v>
      </c>
      <c r="F1308" s="95"/>
      <c r="G1308" s="96" t="str">
        <f>IF(E1308="","",VLOOKUP(E1308,[1]PROJECTES!$C$14:$G$5000,4,FALSE))</f>
        <v>TA</v>
      </c>
      <c r="H1308" s="118" t="s">
        <v>21</v>
      </c>
      <c r="I1308" s="97" t="str">
        <f>IF(H1308="","",VLOOKUP(H1308,BD!B$2:C$16,2,FALSE))</f>
        <v>P</v>
      </c>
      <c r="J1308" s="98">
        <v>43522</v>
      </c>
      <c r="K1308" s="135">
        <f t="shared" si="42"/>
        <v>9</v>
      </c>
      <c r="L1308" s="99" t="str">
        <f t="shared" ca="1" si="43"/>
        <v>-</v>
      </c>
      <c r="M1308" s="93">
        <f>IF(E1308="","",VLOOKUP(E1308,[1]PROJECTES!$C$14:$Z$5000,21,FALSE))</f>
        <v>43524</v>
      </c>
      <c r="N1308" s="100">
        <v>1</v>
      </c>
      <c r="O1308" s="72" t="s">
        <v>229</v>
      </c>
      <c r="P1308" s="101">
        <v>25</v>
      </c>
      <c r="Q1308" s="132" t="s">
        <v>65</v>
      </c>
      <c r="R1308" s="131" t="s">
        <v>451</v>
      </c>
      <c r="S1308" s="91"/>
    </row>
    <row r="1309" spans="1:19" s="104" customFormat="1" ht="12.75" customHeight="1" x14ac:dyDescent="0.25">
      <c r="A1309" s="121" t="s">
        <v>21</v>
      </c>
      <c r="B1309" s="92" t="str">
        <f>IF(E1309="","",VLOOKUP(E1309,[1]PROJECTES!$C$14:$G$5000,2,FALSE))</f>
        <v>INPPOZ</v>
      </c>
      <c r="C1309" s="121" t="s">
        <v>149</v>
      </c>
      <c r="D1309" s="93" t="str">
        <f>IF(E1309="","",VLOOKUP(E1309,[1]PROJECTES!$C$14:$G$5000,5,FALSE))</f>
        <v>RTU C.T. PINTOR GOYA v1.0</v>
      </c>
      <c r="E1309" s="117">
        <v>5019</v>
      </c>
      <c r="F1309" s="95"/>
      <c r="G1309" s="96" t="str">
        <f>IF(E1309="","",VLOOKUP(E1309,[1]PROJECTES!$C$14:$G$5000,4,FALSE))</f>
        <v>TA</v>
      </c>
      <c r="H1309" s="118" t="s">
        <v>21</v>
      </c>
      <c r="I1309" s="97" t="str">
        <f>IF(H1309="","",VLOOKUP(H1309,BD!B$2:C$16,2,FALSE))</f>
        <v>P</v>
      </c>
      <c r="J1309" s="98">
        <v>43522</v>
      </c>
      <c r="K1309" s="135">
        <f t="shared" si="42"/>
        <v>9</v>
      </c>
      <c r="L1309" s="99" t="str">
        <f t="shared" ca="1" si="43"/>
        <v>-</v>
      </c>
      <c r="M1309" s="93">
        <f>IF(E1309="","",VLOOKUP(E1309,[1]PROJECTES!$C$14:$Z$5000,21,FALSE))</f>
        <v>43524</v>
      </c>
      <c r="N1309" s="100">
        <v>1</v>
      </c>
      <c r="O1309" s="122" t="s">
        <v>229</v>
      </c>
      <c r="P1309" s="101">
        <v>30</v>
      </c>
      <c r="Q1309" s="132" t="s">
        <v>51</v>
      </c>
      <c r="R1309" s="131" t="s">
        <v>924</v>
      </c>
      <c r="S1309" s="91"/>
    </row>
    <row r="1310" spans="1:19" s="104" customFormat="1" ht="12.75" customHeight="1" x14ac:dyDescent="0.25">
      <c r="A1310" s="121" t="s">
        <v>21</v>
      </c>
      <c r="B1310" s="92" t="str">
        <f>IF(E1310="","",VLOOKUP(E1310,[1]PROJECTES!$C$14:$G$5000,2,FALSE))</f>
        <v>INPPOZ</v>
      </c>
      <c r="C1310" s="121" t="s">
        <v>149</v>
      </c>
      <c r="D1310" s="93" t="str">
        <f>IF(E1310="","",VLOOKUP(E1310,[1]PROJECTES!$C$14:$G$5000,5,FALSE))</f>
        <v>RTU C.T. PINTOR GOYA v1.0</v>
      </c>
      <c r="E1310" s="117">
        <v>5019</v>
      </c>
      <c r="F1310" s="95"/>
      <c r="G1310" s="96" t="str">
        <f>IF(E1310="","",VLOOKUP(E1310,[1]PROJECTES!$C$14:$G$5000,4,FALSE))</f>
        <v>TA</v>
      </c>
      <c r="H1310" s="118" t="s">
        <v>21</v>
      </c>
      <c r="I1310" s="97" t="str">
        <f>IF(H1310="","",VLOOKUP(H1310,BD!B$2:C$16,2,FALSE))</f>
        <v>P</v>
      </c>
      <c r="J1310" s="98">
        <v>43522</v>
      </c>
      <c r="K1310" s="135">
        <f t="shared" si="42"/>
        <v>9</v>
      </c>
      <c r="L1310" s="99" t="str">
        <f t="shared" ca="1" si="43"/>
        <v>-</v>
      </c>
      <c r="M1310" s="93">
        <f>IF(E1310="","",VLOOKUP(E1310,[1]PROJECTES!$C$14:$Z$5000,21,FALSE))</f>
        <v>43524</v>
      </c>
      <c r="N1310" s="100">
        <v>1</v>
      </c>
      <c r="O1310" s="72" t="s">
        <v>229</v>
      </c>
      <c r="P1310" s="101">
        <v>0</v>
      </c>
      <c r="Q1310" s="132" t="s">
        <v>19</v>
      </c>
      <c r="R1310" s="131" t="s">
        <v>602</v>
      </c>
      <c r="S1310" s="91"/>
    </row>
    <row r="1311" spans="1:19" s="104" customFormat="1" ht="12.75" customHeight="1" x14ac:dyDescent="0.25">
      <c r="A1311" s="121" t="s">
        <v>21</v>
      </c>
      <c r="B1311" s="92" t="str">
        <f>IF(E1311="","",VLOOKUP(E1311,[1]PROJECTES!$C$14:$G$5000,2,FALSE))</f>
        <v>SITEL</v>
      </c>
      <c r="C1311" s="121" t="s">
        <v>151</v>
      </c>
      <c r="D1311" s="93" t="str">
        <f>IF(E1311="","",VLOOKUP(E1311,[1]PROJECTES!$C$14:$G$5000,5,FALSE))</f>
        <v>12 x Manguera COM CAP32 - MOD.ROBUSTEL</v>
      </c>
      <c r="E1311" s="117">
        <v>5133</v>
      </c>
      <c r="F1311" s="95"/>
      <c r="G1311" s="96" t="str">
        <f>IF(E1311="","",VLOOKUP(E1311,[1]PROJECTES!$C$14:$G$5000,4,FALSE))</f>
        <v>TA</v>
      </c>
      <c r="H1311" s="118" t="s">
        <v>21</v>
      </c>
      <c r="I1311" s="97" t="str">
        <f>IF(H1311="","",VLOOKUP(H1311,BD!B$2:C$16,2,FALSE))</f>
        <v>P</v>
      </c>
      <c r="J1311" s="98">
        <v>43522</v>
      </c>
      <c r="K1311" s="135">
        <f t="shared" si="42"/>
        <v>9</v>
      </c>
      <c r="L1311" s="99" t="str">
        <f t="shared" ca="1" si="43"/>
        <v>-</v>
      </c>
      <c r="M1311" s="93">
        <f>IF(E1311="","",VLOOKUP(E1311,[1]PROJECTES!$C$14:$Z$5000,21,FALSE))</f>
        <v>43567</v>
      </c>
      <c r="N1311" s="100">
        <v>0</v>
      </c>
      <c r="O1311" s="72" t="s">
        <v>229</v>
      </c>
      <c r="P1311" s="101">
        <v>15</v>
      </c>
      <c r="Q1311" s="132" t="s">
        <v>49</v>
      </c>
      <c r="R1311" s="131" t="s">
        <v>335</v>
      </c>
      <c r="S1311" s="91"/>
    </row>
    <row r="1312" spans="1:19" s="104" customFormat="1" ht="12.75" customHeight="1" x14ac:dyDescent="0.25">
      <c r="A1312" s="121" t="s">
        <v>21</v>
      </c>
      <c r="B1312" s="92" t="str">
        <f>IF(E1312="","",VLOOKUP(E1312,[1]PROJECTES!$C$14:$G$5000,2,FALSE))</f>
        <v>SITEL</v>
      </c>
      <c r="C1312" s="121" t="s">
        <v>151</v>
      </c>
      <c r="D1312" s="93" t="str">
        <f>IF(E1312="","",VLOOKUP(E1312,[1]PROJECTES!$C$14:$G$5000,5,FALSE))</f>
        <v>12 x Manguera COM MODEM-FSK - GM340</v>
      </c>
      <c r="E1312" s="117">
        <v>5134</v>
      </c>
      <c r="F1312" s="95"/>
      <c r="G1312" s="96" t="str">
        <f>IF(E1312="","",VLOOKUP(E1312,[1]PROJECTES!$C$14:$G$5000,4,FALSE))</f>
        <v>TA</v>
      </c>
      <c r="H1312" s="118" t="s">
        <v>21</v>
      </c>
      <c r="I1312" s="97" t="str">
        <f>IF(H1312="","",VLOOKUP(H1312,BD!B$2:C$16,2,FALSE))</f>
        <v>P</v>
      </c>
      <c r="J1312" s="98">
        <v>43522</v>
      </c>
      <c r="K1312" s="135">
        <f t="shared" si="42"/>
        <v>9</v>
      </c>
      <c r="L1312" s="99" t="str">
        <f t="shared" ca="1" si="43"/>
        <v>-</v>
      </c>
      <c r="M1312" s="93">
        <f>IF(E1312="","",VLOOKUP(E1312,[1]PROJECTES!$C$14:$Z$5000,21,FALSE))</f>
        <v>43567</v>
      </c>
      <c r="N1312" s="100">
        <v>0</v>
      </c>
      <c r="O1312" s="72" t="s">
        <v>229</v>
      </c>
      <c r="P1312" s="101">
        <v>15</v>
      </c>
      <c r="Q1312" s="132" t="s">
        <v>49</v>
      </c>
      <c r="R1312" s="131" t="s">
        <v>335</v>
      </c>
      <c r="S1312" s="91"/>
    </row>
    <row r="1313" spans="1:19" s="104" customFormat="1" ht="12.75" customHeight="1" x14ac:dyDescent="0.25">
      <c r="A1313" s="121" t="s">
        <v>21</v>
      </c>
      <c r="B1313" s="92" t="str">
        <f>IF(E1313="","",VLOOKUP(E1313,[1]PROJECTES!$C$14:$G$5000,2,FALSE))</f>
        <v>SITEL</v>
      </c>
      <c r="C1313" s="121" t="s">
        <v>151</v>
      </c>
      <c r="D1313" s="93" t="str">
        <f>IF(E1313="","",VLOOKUP(E1313,[1]PROJECTES!$C$14:$G$5000,5,FALSE))</f>
        <v>12 x Manguera COM CAP32 - MODEM-FSK</v>
      </c>
      <c r="E1313" s="117">
        <v>5135</v>
      </c>
      <c r="F1313" s="95"/>
      <c r="G1313" s="96" t="str">
        <f>IF(E1313="","",VLOOKUP(E1313,[1]PROJECTES!$C$14:$G$5000,4,FALSE))</f>
        <v>TA</v>
      </c>
      <c r="H1313" s="118" t="s">
        <v>21</v>
      </c>
      <c r="I1313" s="97" t="str">
        <f>IF(H1313="","",VLOOKUP(H1313,BD!B$2:C$16,2,FALSE))</f>
        <v>P</v>
      </c>
      <c r="J1313" s="98">
        <v>43522</v>
      </c>
      <c r="K1313" s="135">
        <f t="shared" si="42"/>
        <v>9</v>
      </c>
      <c r="L1313" s="99" t="str">
        <f t="shared" ca="1" si="43"/>
        <v>-</v>
      </c>
      <c r="M1313" s="93">
        <f>IF(E1313="","",VLOOKUP(E1313,[1]PROJECTES!$C$14:$Z$5000,21,FALSE))</f>
        <v>43567</v>
      </c>
      <c r="N1313" s="100">
        <v>0</v>
      </c>
      <c r="O1313" s="72" t="s">
        <v>229</v>
      </c>
      <c r="P1313" s="101">
        <v>15</v>
      </c>
      <c r="Q1313" s="132" t="s">
        <v>49</v>
      </c>
      <c r="R1313" s="131" t="s">
        <v>335</v>
      </c>
      <c r="S1313" s="91"/>
    </row>
    <row r="1314" spans="1:19" s="104" customFormat="1" ht="12.75" customHeight="1" x14ac:dyDescent="0.25">
      <c r="A1314" s="121" t="s">
        <v>21</v>
      </c>
      <c r="B1314" s="92" t="str">
        <f>IF(E1314="","",VLOOKUP(E1314,[1]PROJECTES!$C$14:$G$5000,2,FALSE))</f>
        <v>SITEL</v>
      </c>
      <c r="C1314" s="121" t="s">
        <v>151</v>
      </c>
      <c r="D1314" s="93" t="str">
        <f>IF(E1314="","",VLOOKUP(E1314,[1]PROJECTES!$C$14:$G$5000,5,FALSE))</f>
        <v>12 x Manguera COM CAP32 - PROTECCION ZiV</v>
      </c>
      <c r="E1314" s="117">
        <v>5136</v>
      </c>
      <c r="F1314" s="95"/>
      <c r="G1314" s="96" t="str">
        <f>IF(E1314="","",VLOOKUP(E1314,[1]PROJECTES!$C$14:$G$5000,4,FALSE))</f>
        <v>TA</v>
      </c>
      <c r="H1314" s="118" t="s">
        <v>21</v>
      </c>
      <c r="I1314" s="97" t="str">
        <f>IF(H1314="","",VLOOKUP(H1314,BD!B$2:C$16,2,FALSE))</f>
        <v>P</v>
      </c>
      <c r="J1314" s="98">
        <v>43522</v>
      </c>
      <c r="K1314" s="135">
        <f t="shared" si="42"/>
        <v>9</v>
      </c>
      <c r="L1314" s="99" t="str">
        <f t="shared" ca="1" si="43"/>
        <v>-</v>
      </c>
      <c r="M1314" s="93">
        <f>IF(E1314="","",VLOOKUP(E1314,[1]PROJECTES!$C$14:$Z$5000,21,FALSE))</f>
        <v>43567</v>
      </c>
      <c r="N1314" s="100">
        <v>0</v>
      </c>
      <c r="O1314" s="72" t="s">
        <v>229</v>
      </c>
      <c r="P1314" s="101">
        <v>15</v>
      </c>
      <c r="Q1314" s="132" t="s">
        <v>49</v>
      </c>
      <c r="R1314" s="131" t="s">
        <v>335</v>
      </c>
      <c r="S1314" s="91"/>
    </row>
    <row r="1315" spans="1:19" s="104" customFormat="1" ht="12.75" customHeight="1" x14ac:dyDescent="0.25">
      <c r="A1315" s="121" t="s">
        <v>21</v>
      </c>
      <c r="B1315" s="92" t="str">
        <f>IF(E1315="","",VLOOKUP(E1315,[1]PROJECTES!$C$14:$G$5000,2,FALSE))</f>
        <v>SITEL</v>
      </c>
      <c r="C1315" s="121" t="s">
        <v>151</v>
      </c>
      <c r="D1315" s="93" t="str">
        <f>IF(E1315="","",VLOOKUP(E1315,[1]PROJECTES!$C$14:$G$5000,5,FALSE))</f>
        <v>12 x Latiguillo Cable Coaxial RG-58U (2mts)</v>
      </c>
      <c r="E1315" s="117">
        <v>5137</v>
      </c>
      <c r="F1315" s="95"/>
      <c r="G1315" s="96" t="str">
        <f>IF(E1315="","",VLOOKUP(E1315,[1]PROJECTES!$C$14:$G$5000,4,FALSE))</f>
        <v>TA</v>
      </c>
      <c r="H1315" s="118" t="s">
        <v>21</v>
      </c>
      <c r="I1315" s="97" t="str">
        <f>IF(H1315="","",VLOOKUP(H1315,BD!B$2:C$16,2,FALSE))</f>
        <v>P</v>
      </c>
      <c r="J1315" s="98">
        <v>43522</v>
      </c>
      <c r="K1315" s="135">
        <f t="shared" si="42"/>
        <v>9</v>
      </c>
      <c r="L1315" s="99" t="str">
        <f t="shared" ca="1" si="43"/>
        <v>-</v>
      </c>
      <c r="M1315" s="93">
        <f>IF(E1315="","",VLOOKUP(E1315,[1]PROJECTES!$C$14:$Z$5000,21,FALSE))</f>
        <v>43567</v>
      </c>
      <c r="N1315" s="100">
        <v>0</v>
      </c>
      <c r="O1315" s="72" t="s">
        <v>229</v>
      </c>
      <c r="P1315" s="101">
        <v>7</v>
      </c>
      <c r="Q1315" s="132" t="s">
        <v>49</v>
      </c>
      <c r="R1315" s="131" t="s">
        <v>335</v>
      </c>
      <c r="S1315" s="91"/>
    </row>
    <row r="1316" spans="1:19" s="104" customFormat="1" ht="12.75" customHeight="1" x14ac:dyDescent="0.25">
      <c r="A1316" s="121" t="s">
        <v>21</v>
      </c>
      <c r="B1316" s="92" t="str">
        <f>IF(E1316="","",VLOOKUP(E1316,[1]PROJECTES!$C$14:$G$5000,2,FALSE))</f>
        <v>SITEL</v>
      </c>
      <c r="C1316" s="121" t="s">
        <v>151</v>
      </c>
      <c r="D1316" s="93" t="str">
        <f>IF(E1316="","",VLOOKUP(E1316,[1]PROJECTES!$C$14:$G$5000,5,FALSE))</f>
        <v>12 x Latiguillo Cable Coaxial RG-213U (8mts)</v>
      </c>
      <c r="E1316" s="117">
        <v>5138</v>
      </c>
      <c r="F1316" s="95"/>
      <c r="G1316" s="96" t="str">
        <f>IF(E1316="","",VLOOKUP(E1316,[1]PROJECTES!$C$14:$G$5000,4,FALSE))</f>
        <v>TA</v>
      </c>
      <c r="H1316" s="118" t="s">
        <v>21</v>
      </c>
      <c r="I1316" s="97" t="str">
        <f>IF(H1316="","",VLOOKUP(H1316,BD!B$2:C$16,2,FALSE))</f>
        <v>P</v>
      </c>
      <c r="J1316" s="98">
        <v>43522</v>
      </c>
      <c r="K1316" s="135">
        <f t="shared" si="42"/>
        <v>9</v>
      </c>
      <c r="L1316" s="99" t="str">
        <f t="shared" ca="1" si="43"/>
        <v>-</v>
      </c>
      <c r="M1316" s="93">
        <f>IF(E1316="","",VLOOKUP(E1316,[1]PROJECTES!$C$14:$Z$5000,21,FALSE))</f>
        <v>43567</v>
      </c>
      <c r="N1316" s="100">
        <v>0</v>
      </c>
      <c r="O1316" s="72" t="s">
        <v>229</v>
      </c>
      <c r="P1316" s="101">
        <v>7</v>
      </c>
      <c r="Q1316" s="132" t="s">
        <v>49</v>
      </c>
      <c r="R1316" s="131" t="s">
        <v>335</v>
      </c>
      <c r="S1316" s="91"/>
    </row>
    <row r="1317" spans="1:19" s="104" customFormat="1" ht="12.75" customHeight="1" x14ac:dyDescent="0.25">
      <c r="A1317" s="121" t="s">
        <v>21</v>
      </c>
      <c r="B1317" s="92" t="str">
        <f>IF(E1317="","",VLOOKUP(E1317,[1]PROJECTES!$C$14:$G$5000,2,FALSE))</f>
        <v>SITEL</v>
      </c>
      <c r="C1317" s="121" t="s">
        <v>151</v>
      </c>
      <c r="D1317" s="93" t="str">
        <f>IF(E1317="","",VLOOKUP(E1317,[1]PROJECTES!$C$14:$G$5000,5,FALSE))</f>
        <v>30 x MODEM-FSK 12Vdc C/DIN</v>
      </c>
      <c r="E1317" s="117">
        <v>5132</v>
      </c>
      <c r="F1317" s="95"/>
      <c r="G1317" s="96" t="str">
        <f>IF(E1317="","",VLOOKUP(E1317,[1]PROJECTES!$C$14:$G$5000,4,FALSE))</f>
        <v>TA</v>
      </c>
      <c r="H1317" s="118" t="s">
        <v>21</v>
      </c>
      <c r="I1317" s="97" t="str">
        <f>IF(H1317="","",VLOOKUP(H1317,BD!B$2:C$16,2,FALSE))</f>
        <v>P</v>
      </c>
      <c r="J1317" s="98">
        <v>43522</v>
      </c>
      <c r="K1317" s="135">
        <f t="shared" si="42"/>
        <v>9</v>
      </c>
      <c r="L1317" s="99" t="str">
        <f t="shared" ca="1" si="43"/>
        <v>-</v>
      </c>
      <c r="M1317" s="93">
        <f>IF(E1317="","",VLOOKUP(E1317,[1]PROJECTES!$C$14:$Z$5000,21,FALSE))</f>
        <v>43594</v>
      </c>
      <c r="N1317" s="100">
        <v>0</v>
      </c>
      <c r="O1317" s="72" t="s">
        <v>229</v>
      </c>
      <c r="P1317" s="101">
        <v>15</v>
      </c>
      <c r="Q1317" s="132" t="s">
        <v>49</v>
      </c>
      <c r="R1317" s="131" t="s">
        <v>335</v>
      </c>
      <c r="S1317" s="91"/>
    </row>
    <row r="1318" spans="1:19" s="104" customFormat="1" ht="12.75" customHeight="1" x14ac:dyDescent="0.25">
      <c r="A1318" s="121" t="s">
        <v>21</v>
      </c>
      <c r="B1318" s="92" t="str">
        <f>IF(E1318="","",VLOOKUP(E1318,[1]PROJECTES!$C$14:$G$5000,2,FALSE))</f>
        <v>SITEL</v>
      </c>
      <c r="C1318" s="121" t="s">
        <v>151</v>
      </c>
      <c r="D1318" s="93" t="str">
        <f>IF(E1318="","",VLOOKUP(E1318,[1]PROJECTES!$C$14:$G$5000,5,FALSE))</f>
        <v>12 x Manguera COM CAP32 - MODEM-FSK</v>
      </c>
      <c r="E1318" s="117">
        <v>5135</v>
      </c>
      <c r="F1318" s="95"/>
      <c r="G1318" s="96" t="str">
        <f>IF(E1318="","",VLOOKUP(E1318,[1]PROJECTES!$C$14:$G$5000,4,FALSE))</f>
        <v>TA</v>
      </c>
      <c r="H1318" s="118" t="s">
        <v>21</v>
      </c>
      <c r="I1318" s="97" t="str">
        <f>IF(H1318="","",VLOOKUP(H1318,BD!B$2:C$16,2,FALSE))</f>
        <v>P</v>
      </c>
      <c r="J1318" s="98">
        <v>43522</v>
      </c>
      <c r="K1318" s="135">
        <f t="shared" si="42"/>
        <v>9</v>
      </c>
      <c r="L1318" s="99" t="str">
        <f t="shared" ca="1" si="43"/>
        <v>-</v>
      </c>
      <c r="M1318" s="93">
        <f>IF(E1318="","",VLOOKUP(E1318,[1]PROJECTES!$C$14:$Z$5000,21,FALSE))</f>
        <v>43567</v>
      </c>
      <c r="N1318" s="100">
        <v>0</v>
      </c>
      <c r="O1318" s="72" t="s">
        <v>229</v>
      </c>
      <c r="P1318" s="101">
        <v>20</v>
      </c>
      <c r="Q1318" s="132" t="s">
        <v>51</v>
      </c>
      <c r="R1318" s="131" t="s">
        <v>927</v>
      </c>
      <c r="S1318" s="91"/>
    </row>
    <row r="1319" spans="1:19" s="104" customFormat="1" ht="12.75" customHeight="1" x14ac:dyDescent="0.25">
      <c r="A1319" s="121" t="s">
        <v>21</v>
      </c>
      <c r="B1319" s="92" t="str">
        <f>IF(E1319="","",VLOOKUP(E1319,[1]PROJECTES!$C$14:$G$5000,2,FALSE))</f>
        <v>SITEL</v>
      </c>
      <c r="C1319" s="121" t="s">
        <v>151</v>
      </c>
      <c r="D1319" s="93" t="str">
        <f>IF(E1319="","",VLOOKUP(E1319,[1]PROJECTES!$C$14:$G$5000,5,FALSE))</f>
        <v>30 x MODEM-FSK Generic</v>
      </c>
      <c r="E1319" s="117">
        <v>5131</v>
      </c>
      <c r="F1319" s="95"/>
      <c r="G1319" s="96" t="str">
        <f>IF(E1319="","",VLOOKUP(E1319,[1]PROJECTES!$C$14:$G$5000,4,FALSE))</f>
        <v>TA</v>
      </c>
      <c r="H1319" s="118" t="s">
        <v>21</v>
      </c>
      <c r="I1319" s="97" t="str">
        <f>IF(H1319="","",VLOOKUP(H1319,BD!B$2:C$16,2,FALSE))</f>
        <v>P</v>
      </c>
      <c r="J1319" s="98">
        <v>43522</v>
      </c>
      <c r="K1319" s="135">
        <f t="shared" si="42"/>
        <v>9</v>
      </c>
      <c r="L1319" s="99" t="str">
        <f t="shared" ca="1" si="43"/>
        <v>-</v>
      </c>
      <c r="M1319" s="93">
        <f>IF(E1319="","",VLOOKUP(E1319,[1]PROJECTES!$C$14:$Z$5000,21,FALSE))</f>
        <v>43594</v>
      </c>
      <c r="N1319" s="100">
        <v>0</v>
      </c>
      <c r="O1319" s="72" t="s">
        <v>229</v>
      </c>
      <c r="P1319" s="101">
        <v>15</v>
      </c>
      <c r="Q1319" s="132" t="s">
        <v>49</v>
      </c>
      <c r="R1319" s="102" t="s">
        <v>928</v>
      </c>
      <c r="S1319" s="91"/>
    </row>
    <row r="1320" spans="1:19" s="104" customFormat="1" ht="12.75" customHeight="1" x14ac:dyDescent="0.25">
      <c r="A1320" s="121" t="s">
        <v>12</v>
      </c>
      <c r="B1320" s="92" t="str">
        <f>IF(E1320="","",VLOOKUP(E1320,[1]PROJECTES!$C$14:$G$5000,2,FALSE))</f>
        <v>SITEL</v>
      </c>
      <c r="C1320" s="121" t="s">
        <v>106</v>
      </c>
      <c r="D1320" s="93" t="str">
        <f>IF(E1320="","",VLOOKUP(E1320,[1]PROJECTES!$C$14:$G$5000,5,FALSE))</f>
        <v>SOPORT DEPARTAMENT COMERCIAL</v>
      </c>
      <c r="E1320" s="117" t="s">
        <v>343</v>
      </c>
      <c r="F1320" s="95"/>
      <c r="G1320" s="96" t="str">
        <f>IF(E1320="","",VLOOKUP(E1320,[1]PROJECTES!$C$14:$G$5000,4,FALSE))</f>
        <v>OB</v>
      </c>
      <c r="H1320" s="118" t="s">
        <v>12</v>
      </c>
      <c r="I1320" s="97" t="str">
        <f>IF(H1320="","",VLOOKUP(H1320,BD!B$2:C$16,2,FALSE))</f>
        <v>E</v>
      </c>
      <c r="J1320" s="98">
        <v>43522</v>
      </c>
      <c r="K1320" s="135">
        <f t="shared" si="42"/>
        <v>9</v>
      </c>
      <c r="L1320" s="99">
        <f t="shared" ca="1" si="43"/>
        <v>210</v>
      </c>
      <c r="M1320" s="93">
        <f>IF(E1320="","",VLOOKUP(E1320,[1]PROJECTES!$C$14:$Z$5000,21,FALSE))</f>
        <v>43830</v>
      </c>
      <c r="N1320" s="100">
        <v>5</v>
      </c>
      <c r="O1320" s="72" t="s">
        <v>229</v>
      </c>
      <c r="P1320" s="101">
        <v>30</v>
      </c>
      <c r="Q1320" s="132" t="s">
        <v>11</v>
      </c>
      <c r="R1320" s="131" t="s">
        <v>938</v>
      </c>
      <c r="S1320" s="91"/>
    </row>
    <row r="1321" spans="1:19" s="104" customFormat="1" ht="12.75" customHeight="1" x14ac:dyDescent="0.25">
      <c r="A1321" s="121" t="s">
        <v>12</v>
      </c>
      <c r="B1321" s="92" t="str">
        <f>IF(E1321="","",VLOOKUP(E1321,[1]PROJECTES!$C$14:$G$5000,2,FALSE))</f>
        <v>SITEL</v>
      </c>
      <c r="C1321" s="121" t="s">
        <v>181</v>
      </c>
      <c r="D1321" s="93" t="str">
        <f>IF(E1321="","",VLOOKUP(E1321,[1]PROJECTES!$C$14:$G$5000,5,FALSE))</f>
        <v>AFERS EMPRESA</v>
      </c>
      <c r="E1321" s="117" t="s">
        <v>283</v>
      </c>
      <c r="F1321" s="95"/>
      <c r="G1321" s="96" t="str">
        <f>IF(E1321="","",VLOOKUP(E1321,[1]PROJECTES!$C$14:$G$5000,4,FALSE))</f>
        <v>OB</v>
      </c>
      <c r="H1321" s="118" t="s">
        <v>12</v>
      </c>
      <c r="I1321" s="97" t="str">
        <f>IF(H1321="","",VLOOKUP(H1321,BD!B$2:C$16,2,FALSE))</f>
        <v>E</v>
      </c>
      <c r="J1321" s="98">
        <v>43522</v>
      </c>
      <c r="K1321" s="135">
        <f t="shared" si="42"/>
        <v>9</v>
      </c>
      <c r="L1321" s="99">
        <f t="shared" ca="1" si="43"/>
        <v>210</v>
      </c>
      <c r="M1321" s="93">
        <f>IF(E1321="","",VLOOKUP(E1321,[1]PROJECTES!$C$14:$Z$5000,21,FALSE))</f>
        <v>43830</v>
      </c>
      <c r="N1321" s="100">
        <v>1</v>
      </c>
      <c r="O1321" s="72" t="s">
        <v>229</v>
      </c>
      <c r="P1321" s="101">
        <v>30</v>
      </c>
      <c r="Q1321" s="132" t="s">
        <v>336</v>
      </c>
      <c r="R1321" s="131" t="s">
        <v>939</v>
      </c>
      <c r="S1321" s="91"/>
    </row>
    <row r="1322" spans="1:19" s="104" customFormat="1" ht="12.75" customHeight="1" x14ac:dyDescent="0.25">
      <c r="A1322" s="121" t="s">
        <v>12</v>
      </c>
      <c r="B1322" s="92" t="str">
        <f>IF(E1322="","",VLOOKUP(E1322,[1]PROJECTES!$C$14:$G$5000,2,FALSE))</f>
        <v>SITEL</v>
      </c>
      <c r="C1322" s="121" t="s">
        <v>181</v>
      </c>
      <c r="D1322" s="93" t="str">
        <f>IF(E1322="","",VLOOKUP(E1322,[1]PROJECTES!$C$14:$G$5000,5,FALSE))</f>
        <v>AFERS EMPRESA</v>
      </c>
      <c r="E1322" s="117" t="s">
        <v>283</v>
      </c>
      <c r="F1322" s="95"/>
      <c r="G1322" s="96" t="str">
        <f>IF(E1322="","",VLOOKUP(E1322,[1]PROJECTES!$C$14:$G$5000,4,FALSE))</f>
        <v>OB</v>
      </c>
      <c r="H1322" s="118" t="s">
        <v>12</v>
      </c>
      <c r="I1322" s="97" t="str">
        <f>IF(H1322="","",VLOOKUP(H1322,BD!B$2:C$16,2,FALSE))</f>
        <v>E</v>
      </c>
      <c r="J1322" s="98">
        <v>43522</v>
      </c>
      <c r="K1322" s="135">
        <f t="shared" si="42"/>
        <v>9</v>
      </c>
      <c r="L1322" s="99">
        <f t="shared" ca="1" si="43"/>
        <v>210</v>
      </c>
      <c r="M1322" s="93">
        <f>IF(E1322="","",VLOOKUP(E1322,[1]PROJECTES!$C$14:$Z$5000,21,FALSE))</f>
        <v>43830</v>
      </c>
      <c r="N1322" s="100">
        <v>0</v>
      </c>
      <c r="O1322" s="72" t="s">
        <v>229</v>
      </c>
      <c r="P1322" s="101">
        <v>30</v>
      </c>
      <c r="Q1322" s="132" t="s">
        <v>336</v>
      </c>
      <c r="R1322" s="131" t="s">
        <v>940</v>
      </c>
      <c r="S1322" s="91"/>
    </row>
    <row r="1323" spans="1:19" s="104" customFormat="1" ht="12.75" customHeight="1" x14ac:dyDescent="0.25">
      <c r="A1323" s="121" t="s">
        <v>12</v>
      </c>
      <c r="B1323" s="92" t="str">
        <f>IF(E1323="","",VLOOKUP(E1323,[1]PROJECTES!$C$14:$G$5000,2,FALSE))</f>
        <v>SITEL</v>
      </c>
      <c r="C1323" s="121" t="s">
        <v>151</v>
      </c>
      <c r="D1323" s="93" t="str">
        <f>IF(E1323="","",VLOOKUP(E1323,[1]PROJECTES!$C$14:$G$5000,5,FALSE))</f>
        <v>SOPORT DEPARTAMENT COMERCIAL</v>
      </c>
      <c r="E1323" s="117" t="s">
        <v>343</v>
      </c>
      <c r="F1323" s="95"/>
      <c r="G1323" s="96" t="str">
        <f>IF(E1323="","",VLOOKUP(E1323,[1]PROJECTES!$C$14:$G$5000,4,FALSE))</f>
        <v>OB</v>
      </c>
      <c r="H1323" s="118" t="s">
        <v>12</v>
      </c>
      <c r="I1323" s="97" t="str">
        <f>IF(H1323="","",VLOOKUP(H1323,BD!B$2:C$16,2,FALSE))</f>
        <v>E</v>
      </c>
      <c r="J1323" s="98">
        <v>43522</v>
      </c>
      <c r="K1323" s="135">
        <f t="shared" si="42"/>
        <v>9</v>
      </c>
      <c r="L1323" s="99">
        <f t="shared" ca="1" si="43"/>
        <v>210</v>
      </c>
      <c r="M1323" s="93">
        <f>IF(E1323="","",VLOOKUP(E1323,[1]PROJECTES!$C$14:$Z$5000,21,FALSE))</f>
        <v>43830</v>
      </c>
      <c r="N1323" s="100">
        <v>0</v>
      </c>
      <c r="O1323" s="72" t="s">
        <v>229</v>
      </c>
      <c r="P1323" s="101">
        <v>30</v>
      </c>
      <c r="Q1323" s="132" t="s">
        <v>37</v>
      </c>
      <c r="R1323" s="131" t="s">
        <v>941</v>
      </c>
      <c r="S1323" s="91"/>
    </row>
    <row r="1324" spans="1:19" s="104" customFormat="1" ht="12.75" customHeight="1" x14ac:dyDescent="0.25">
      <c r="A1324" s="121" t="s">
        <v>47</v>
      </c>
      <c r="B1324" s="92" t="str">
        <f>IF(E1324="","",VLOOKUP(E1324,[1]PROJECTES!$C$14:$G$5000,2,FALSE))</f>
        <v>SITEL</v>
      </c>
      <c r="C1324" s="121" t="s">
        <v>181</v>
      </c>
      <c r="D1324" s="93" t="str">
        <f>IF(E1324="","",VLOOKUP(E1324,[1]PROJECTES!$C$14:$G$5000,5,FALSE))</f>
        <v>INFRAESTRUCTURA</v>
      </c>
      <c r="E1324" s="117" t="s">
        <v>317</v>
      </c>
      <c r="F1324" s="95"/>
      <c r="G1324" s="96" t="str">
        <f>IF(E1324="","",VLOOKUP(E1324,[1]PROJECTES!$C$14:$G$5000,4,FALSE))</f>
        <v>OB</v>
      </c>
      <c r="H1324" s="118" t="s">
        <v>47</v>
      </c>
      <c r="I1324" s="97" t="str">
        <f>IF(H1324="","",VLOOKUP(H1324,BD!B$2:C$16,2,FALSE))</f>
        <v>E</v>
      </c>
      <c r="J1324" s="98">
        <v>43522</v>
      </c>
      <c r="K1324" s="135">
        <f t="shared" si="42"/>
        <v>9</v>
      </c>
      <c r="L1324" s="99">
        <f t="shared" ca="1" si="43"/>
        <v>210</v>
      </c>
      <c r="M1324" s="93">
        <f>IF(E1324="","",VLOOKUP(E1324,[1]PROJECTES!$C$14:$Z$5000,21,FALSE))</f>
        <v>43830</v>
      </c>
      <c r="N1324" s="100">
        <v>2</v>
      </c>
      <c r="O1324" s="72" t="s">
        <v>229</v>
      </c>
      <c r="P1324" s="101">
        <v>45</v>
      </c>
      <c r="Q1324" s="132" t="s">
        <v>37</v>
      </c>
      <c r="R1324" s="131" t="s">
        <v>949</v>
      </c>
      <c r="S1324" s="91"/>
    </row>
    <row r="1325" spans="1:19" s="104" customFormat="1" ht="12.75" customHeight="1" x14ac:dyDescent="0.25">
      <c r="A1325" s="121" t="s">
        <v>47</v>
      </c>
      <c r="B1325" s="92" t="str">
        <f>IF(E1325="","",VLOOKUP(E1325,[1]PROJECTES!$C$14:$G$5000,2,FALSE))</f>
        <v>EOSPIT</v>
      </c>
      <c r="C1325" s="121" t="s">
        <v>151</v>
      </c>
      <c r="D1325" s="93" t="str">
        <f>IF(E1325="","",VLOOKUP(E1325,[1]PROJECTES!$C$14:$G$5000,5,FALSE))</f>
        <v>UNION CC EOSA-PITARCH - COI IBERDROLA v2.0</v>
      </c>
      <c r="E1325" s="117">
        <v>5190</v>
      </c>
      <c r="F1325" s="95"/>
      <c r="G1325" s="96" t="str">
        <f>IF(E1325="","",VLOOKUP(E1325,[1]PROJECTES!$C$14:$G$5000,4,FALSE))</f>
        <v>TA</v>
      </c>
      <c r="H1325" s="118" t="s">
        <v>47</v>
      </c>
      <c r="I1325" s="97" t="str">
        <f>IF(H1325="","",VLOOKUP(H1325,BD!B$2:C$16,2,FALSE))</f>
        <v>E</v>
      </c>
      <c r="J1325" s="98">
        <v>43522</v>
      </c>
      <c r="K1325" s="135">
        <f t="shared" si="42"/>
        <v>9</v>
      </c>
      <c r="L1325" s="99" t="str">
        <f t="shared" ca="1" si="43"/>
        <v>-</v>
      </c>
      <c r="M1325" s="93">
        <f>IF(E1325="","",VLOOKUP(E1325,[1]PROJECTES!$C$14:$Z$5000,21,FALSE))</f>
        <v>43546</v>
      </c>
      <c r="N1325" s="100">
        <v>0</v>
      </c>
      <c r="O1325" s="72" t="s">
        <v>229</v>
      </c>
      <c r="P1325" s="101">
        <v>45</v>
      </c>
      <c r="Q1325" s="132" t="s">
        <v>37</v>
      </c>
      <c r="R1325" s="102" t="s">
        <v>964</v>
      </c>
      <c r="S1325" s="91"/>
    </row>
    <row r="1326" spans="1:19" s="104" customFormat="1" ht="12.75" customHeight="1" x14ac:dyDescent="0.25">
      <c r="A1326" s="121" t="s">
        <v>47</v>
      </c>
      <c r="B1326" s="92" t="str">
        <f>IF(E1326="","",VLOOKUP(E1326,[1]PROJECTES!$C$14:$G$5000,2,FALSE))</f>
        <v>DIELBE</v>
      </c>
      <c r="C1326" s="121" t="s">
        <v>74</v>
      </c>
      <c r="D1326" s="93" t="str">
        <f>IF(E1326="","",VLOOKUP(E1326,[1]PROJECTES!$C$14:$G$5000,5,FALSE))</f>
        <v>CC SCADA TEDIS.Net BERMEJALES v1.0</v>
      </c>
      <c r="E1326" s="117">
        <v>4868</v>
      </c>
      <c r="F1326" s="95"/>
      <c r="G1326" s="96" t="str">
        <f>IF(E1326="","",VLOOKUP(E1326,[1]PROJECTES!$C$14:$G$5000,4,FALSE))</f>
        <v>TA</v>
      </c>
      <c r="H1326" s="118" t="s">
        <v>47</v>
      </c>
      <c r="I1326" s="97" t="str">
        <f>IF(H1326="","",VLOOKUP(H1326,BD!B$2:C$16,2,FALSE))</f>
        <v>E</v>
      </c>
      <c r="J1326" s="98">
        <v>43522</v>
      </c>
      <c r="K1326" s="135">
        <f t="shared" si="42"/>
        <v>9</v>
      </c>
      <c r="L1326" s="99" t="str">
        <f t="shared" ca="1" si="43"/>
        <v>-</v>
      </c>
      <c r="M1326" s="93">
        <f>IF(E1326="","",VLOOKUP(E1326,[1]PROJECTES!$C$14:$Z$5000,21,FALSE))</f>
        <v>43489</v>
      </c>
      <c r="N1326" s="100">
        <v>2</v>
      </c>
      <c r="O1326" s="72" t="s">
        <v>229</v>
      </c>
      <c r="P1326" s="101">
        <v>30</v>
      </c>
      <c r="Q1326" s="132" t="s">
        <v>59</v>
      </c>
      <c r="R1326" s="131" t="s">
        <v>1048</v>
      </c>
      <c r="S1326" s="91"/>
    </row>
    <row r="1327" spans="1:19" s="104" customFormat="1" ht="12.75" customHeight="1" x14ac:dyDescent="0.25">
      <c r="A1327" s="121" t="s">
        <v>44</v>
      </c>
      <c r="B1327" s="92" t="str">
        <f>IF(E1327="","",VLOOKUP(E1327,[1]PROJECTES!$C$14:$G$5000,2,FALSE))</f>
        <v>SITEL</v>
      </c>
      <c r="C1327" s="121" t="s">
        <v>181</v>
      </c>
      <c r="D1327" s="93" t="str">
        <f>IF(E1327="","",VLOOKUP(E1327,[1]PROJECTES!$C$14:$G$5000,5,FALSE))</f>
        <v>AFERS EMPRESA</v>
      </c>
      <c r="E1327" s="117" t="s">
        <v>283</v>
      </c>
      <c r="F1327" s="95"/>
      <c r="G1327" s="96" t="str">
        <f>IF(E1327="","",VLOOKUP(E1327,[1]PROJECTES!$C$14:$G$5000,4,FALSE))</f>
        <v>OB</v>
      </c>
      <c r="H1327" s="118" t="s">
        <v>24</v>
      </c>
      <c r="I1327" s="97" t="str">
        <f>IF(H1327="","",VLOOKUP(H1327,BD!B$2:C$16,2,FALSE))</f>
        <v>E</v>
      </c>
      <c r="J1327" s="98">
        <v>43522</v>
      </c>
      <c r="K1327" s="135">
        <f t="shared" si="42"/>
        <v>9</v>
      </c>
      <c r="L1327" s="99">
        <f t="shared" ca="1" si="43"/>
        <v>210</v>
      </c>
      <c r="M1327" s="93">
        <f>IF(E1327="","",VLOOKUP(E1327,[1]PROJECTES!$C$14:$Z$5000,21,FALSE))</f>
        <v>43830</v>
      </c>
      <c r="N1327" s="100">
        <v>1</v>
      </c>
      <c r="O1327" s="72" t="s">
        <v>229</v>
      </c>
      <c r="P1327" s="101">
        <v>30</v>
      </c>
      <c r="Q1327" s="132" t="s">
        <v>37</v>
      </c>
      <c r="R1327" s="131" t="s">
        <v>986</v>
      </c>
      <c r="S1327" s="91"/>
    </row>
    <row r="1328" spans="1:19" s="104" customFormat="1" ht="12.75" customHeight="1" x14ac:dyDescent="0.25">
      <c r="A1328" s="121" t="s">
        <v>12</v>
      </c>
      <c r="B1328" s="92" t="str">
        <f>IF(E1328="","",VLOOKUP(E1328,[1]PROJECTES!$C$14:$G$5000,2,FALSE))</f>
        <v>SITEL</v>
      </c>
      <c r="C1328" s="121" t="s">
        <v>181</v>
      </c>
      <c r="D1328" s="93" t="str">
        <f>IF(E1328="","",VLOOKUP(E1328,[1]PROJECTES!$C$14:$G$5000,5,FALSE))</f>
        <v>Manteniment correctiu SW TEDIS.Net SystemTerminal v1.47</v>
      </c>
      <c r="E1328" s="117" t="s">
        <v>895</v>
      </c>
      <c r="F1328" s="159"/>
      <c r="G1328" s="96" t="str">
        <f>IF(E1328="","",VLOOKUP(E1328,[1]PROJECTES!$C$14:$G$5000,4,FALSE))</f>
        <v>OB</v>
      </c>
      <c r="H1328" s="118" t="s">
        <v>24</v>
      </c>
      <c r="I1328" s="97" t="str">
        <f>IF(H1328="","",VLOOKUP(H1328,BD!B$2:C$16,2,FALSE))</f>
        <v>E</v>
      </c>
      <c r="J1328" s="98">
        <v>43522</v>
      </c>
      <c r="K1328" s="135">
        <f t="shared" si="42"/>
        <v>9</v>
      </c>
      <c r="L1328" s="99">
        <f t="shared" ca="1" si="43"/>
        <v>210</v>
      </c>
      <c r="M1328" s="93">
        <f>IF(E1328="","",VLOOKUP(E1328,[1]PROJECTES!$C$14:$Z$5000,21,FALSE))</f>
        <v>43830</v>
      </c>
      <c r="N1328" s="153">
        <v>2</v>
      </c>
      <c r="O1328" s="122" t="s">
        <v>229</v>
      </c>
      <c r="P1328" s="160">
        <v>0</v>
      </c>
      <c r="Q1328" s="132" t="s">
        <v>43</v>
      </c>
      <c r="R1328" s="131" t="s">
        <v>735</v>
      </c>
      <c r="S1328" s="91"/>
    </row>
    <row r="1329" spans="1:19" s="104" customFormat="1" ht="12.75" customHeight="1" x14ac:dyDescent="0.25">
      <c r="A1329" s="121" t="s">
        <v>12</v>
      </c>
      <c r="B1329" s="92" t="str">
        <f>IF(E1329="","",VLOOKUP(E1329,[1]PROJECTES!$C$14:$G$5000,2,FALSE))</f>
        <v>SITEL</v>
      </c>
      <c r="C1329" s="121" t="s">
        <v>181</v>
      </c>
      <c r="D1329" s="93" t="str">
        <f>IF(E1329="","",VLOOKUP(E1329,[1]PROJECTES!$C$14:$G$5000,5,FALSE))</f>
        <v xml:space="preserve"> TEDIS.Net, SystemTerminal v1.45</v>
      </c>
      <c r="E1329" s="117">
        <v>4597</v>
      </c>
      <c r="F1329" s="159"/>
      <c r="G1329" s="96" t="str">
        <f>IF(E1329="","",VLOOKUP(E1329,[1]PROJECTES!$C$14:$G$5000,4,FALSE))</f>
        <v>OB</v>
      </c>
      <c r="H1329" s="118" t="s">
        <v>24</v>
      </c>
      <c r="I1329" s="97" t="str">
        <f>IF(H1329="","",VLOOKUP(H1329,BD!B$2:C$16,2,FALSE))</f>
        <v>E</v>
      </c>
      <c r="J1329" s="98">
        <v>43522</v>
      </c>
      <c r="K1329" s="135">
        <f t="shared" si="42"/>
        <v>9</v>
      </c>
      <c r="L1329" s="99">
        <f t="shared" ca="1" si="43"/>
        <v>-400</v>
      </c>
      <c r="M1329" s="93">
        <f>IF(E1329="","",VLOOKUP(E1329,[1]PROJECTES!$C$14:$Z$5000,21,FALSE))</f>
        <v>43220</v>
      </c>
      <c r="N1329" s="153">
        <v>4</v>
      </c>
      <c r="O1329" s="122" t="s">
        <v>229</v>
      </c>
      <c r="P1329" s="160">
        <v>30</v>
      </c>
      <c r="Q1329" s="132" t="s">
        <v>15</v>
      </c>
      <c r="R1329" s="131" t="s">
        <v>878</v>
      </c>
      <c r="S1329" s="91"/>
    </row>
    <row r="1330" spans="1:19" s="104" customFormat="1" ht="12.75" customHeight="1" x14ac:dyDescent="0.25">
      <c r="A1330" s="121" t="s">
        <v>17</v>
      </c>
      <c r="B1330" s="92" t="str">
        <f>IF(E1330="","",VLOOKUP(E1330,[1]PROJECTES!$C$14:$G$5000,2,FALSE))</f>
        <v>EMSA</v>
      </c>
      <c r="C1330" s="121" t="s">
        <v>135</v>
      </c>
      <c r="D1330" s="93" t="str">
        <f>IF(E1330="","",VLOOKUP(E1330,[1]PROJECTES!$C$14:$G$5000,5,FALSE))</f>
        <v>RTU S.E. MAS DE LAS MATAS v4.0</v>
      </c>
      <c r="E1330" s="117">
        <v>5069</v>
      </c>
      <c r="F1330" s="95"/>
      <c r="G1330" s="96" t="str">
        <f>IF(E1330="","",VLOOKUP(E1330,[1]PROJECTES!$C$14:$G$5000,4,FALSE))</f>
        <v>OB</v>
      </c>
      <c r="H1330" s="118" t="s">
        <v>17</v>
      </c>
      <c r="I1330" s="97" t="str">
        <f>IF(H1330="","",VLOOKUP(H1330,BD!B$2:C$16,2,FALSE))</f>
        <v>E</v>
      </c>
      <c r="J1330" s="98">
        <v>43507</v>
      </c>
      <c r="K1330" s="135">
        <f t="shared" si="42"/>
        <v>7</v>
      </c>
      <c r="L1330" s="99">
        <f t="shared" ca="1" si="43"/>
        <v>-124</v>
      </c>
      <c r="M1330" s="93">
        <f>IF(E1330="","",VLOOKUP(E1330,[1]PROJECTES!$C$14:$Z$5000,21,FALSE))</f>
        <v>43496</v>
      </c>
      <c r="N1330" s="100">
        <v>0</v>
      </c>
      <c r="O1330" s="72" t="s">
        <v>229</v>
      </c>
      <c r="P1330" s="101">
        <v>30</v>
      </c>
      <c r="Q1330" s="132" t="s">
        <v>32</v>
      </c>
      <c r="R1330" s="131" t="s">
        <v>778</v>
      </c>
      <c r="S1330" s="91"/>
    </row>
    <row r="1331" spans="1:19" s="104" customFormat="1" ht="12.75" customHeight="1" x14ac:dyDescent="0.25">
      <c r="A1331" s="121" t="s">
        <v>17</v>
      </c>
      <c r="B1331" s="92" t="str">
        <f>IF(E1331="","",VLOOKUP(E1331,[1]PROJECTES!$C$14:$G$5000,2,FALSE))</f>
        <v>EMSA</v>
      </c>
      <c r="C1331" s="121" t="s">
        <v>135</v>
      </c>
      <c r="D1331" s="93" t="str">
        <f>IF(E1331="","",VLOOKUP(E1331,[1]PROJECTES!$C$14:$G$5000,5,FALSE))</f>
        <v>RTU S.E. MAS DE LAS MATAS v4.0</v>
      </c>
      <c r="E1331" s="117">
        <v>5069</v>
      </c>
      <c r="F1331" s="95"/>
      <c r="G1331" s="96" t="str">
        <f>IF(E1331="","",VLOOKUP(E1331,[1]PROJECTES!$C$14:$G$5000,4,FALSE))</f>
        <v>OB</v>
      </c>
      <c r="H1331" s="118" t="s">
        <v>17</v>
      </c>
      <c r="I1331" s="97" t="str">
        <f>IF(H1331="","",VLOOKUP(H1331,BD!B$2:C$16,2,FALSE))</f>
        <v>E</v>
      </c>
      <c r="J1331" s="98">
        <v>43509</v>
      </c>
      <c r="K1331" s="135">
        <f t="shared" si="42"/>
        <v>7</v>
      </c>
      <c r="L1331" s="99">
        <f t="shared" ca="1" si="43"/>
        <v>-124</v>
      </c>
      <c r="M1331" s="93">
        <f>IF(E1331="","",VLOOKUP(E1331,[1]PROJECTES!$C$14:$Z$5000,21,FALSE))</f>
        <v>43496</v>
      </c>
      <c r="N1331" s="100">
        <v>6</v>
      </c>
      <c r="O1331" s="72" t="s">
        <v>229</v>
      </c>
      <c r="P1331" s="101">
        <v>0</v>
      </c>
      <c r="Q1331" s="132" t="s">
        <v>59</v>
      </c>
      <c r="R1331" s="131" t="s">
        <v>831</v>
      </c>
      <c r="S1331" s="91"/>
    </row>
    <row r="1332" spans="1:19" s="104" customFormat="1" ht="12.75" customHeight="1" x14ac:dyDescent="0.25">
      <c r="A1332" s="121" t="s">
        <v>17</v>
      </c>
      <c r="B1332" s="92" t="str">
        <f>IF(E1332="","",VLOOKUP(E1332,[1]PROJECTES!$C$14:$G$5000,2,FALSE))</f>
        <v>EMSA</v>
      </c>
      <c r="C1332" s="121" t="s">
        <v>135</v>
      </c>
      <c r="D1332" s="93" t="str">
        <f>IF(E1332="","",VLOOKUP(E1332,[1]PROJECTES!$C$14:$G$5000,5,FALSE))</f>
        <v>MANTENIMENT SCADA TEDIS.Net EMSA 01/03/2019 - 28/02/2020</v>
      </c>
      <c r="E1332" s="117">
        <v>5176</v>
      </c>
      <c r="F1332" s="95"/>
      <c r="G1332" s="96" t="str">
        <f>IF(E1332="","",VLOOKUP(E1332,[1]PROJECTES!$C$14:$G$5000,4,FALSE))</f>
        <v>OB</v>
      </c>
      <c r="H1332" s="118" t="s">
        <v>17</v>
      </c>
      <c r="I1332" s="97" t="str">
        <f>IF(H1332="","",VLOOKUP(H1332,BD!B$2:C$16,2,FALSE))</f>
        <v>E</v>
      </c>
      <c r="J1332" s="98">
        <v>43515</v>
      </c>
      <c r="K1332" s="135">
        <f t="shared" si="42"/>
        <v>8</v>
      </c>
      <c r="L1332" s="99">
        <f t="shared" ca="1" si="43"/>
        <v>269</v>
      </c>
      <c r="M1332" s="93">
        <f>IF(E1332="","",VLOOKUP(E1332,[1]PROJECTES!$C$14:$Z$5000,21,FALSE))</f>
        <v>43889</v>
      </c>
      <c r="N1332" s="100">
        <v>1</v>
      </c>
      <c r="O1332" s="72" t="s">
        <v>229</v>
      </c>
      <c r="P1332" s="101">
        <v>30</v>
      </c>
      <c r="Q1332" s="132" t="s">
        <v>59</v>
      </c>
      <c r="R1332" s="131" t="s">
        <v>903</v>
      </c>
      <c r="S1332" s="91"/>
    </row>
    <row r="1333" spans="1:19" s="104" customFormat="1" ht="12.75" customHeight="1" x14ac:dyDescent="0.25">
      <c r="A1333" s="121" t="s">
        <v>17</v>
      </c>
      <c r="B1333" s="92" t="str">
        <f>IF(E1333="","",VLOOKUP(E1333,[1]PROJECTES!$C$14:$G$5000,2,FALSE))</f>
        <v>EMSA</v>
      </c>
      <c r="C1333" s="121" t="s">
        <v>135</v>
      </c>
      <c r="D1333" s="93" t="str">
        <f>IF(E1333="","",VLOOKUP(E1333,[1]PROJECTES!$C$14:$G$5000,5,FALSE))</f>
        <v>RTU S.E. MAS DE LAS MATAS v4.0</v>
      </c>
      <c r="E1333" s="117">
        <v>5069</v>
      </c>
      <c r="F1333" s="95"/>
      <c r="G1333" s="96" t="str">
        <f>IF(E1333="","",VLOOKUP(E1333,[1]PROJECTES!$C$14:$G$5000,4,FALSE))</f>
        <v>OB</v>
      </c>
      <c r="H1333" s="118" t="s">
        <v>17</v>
      </c>
      <c r="I1333" s="97" t="str">
        <f>IF(H1333="","",VLOOKUP(H1333,BD!B$2:C$16,2,FALSE))</f>
        <v>E</v>
      </c>
      <c r="J1333" s="98">
        <v>43516</v>
      </c>
      <c r="K1333" s="135">
        <f t="shared" si="42"/>
        <v>8</v>
      </c>
      <c r="L1333" s="99">
        <f t="shared" ca="1" si="43"/>
        <v>-124</v>
      </c>
      <c r="M1333" s="93">
        <f>IF(E1333="","",VLOOKUP(E1333,[1]PROJECTES!$C$14:$Z$5000,21,FALSE))</f>
        <v>43496</v>
      </c>
      <c r="N1333" s="100">
        <v>8</v>
      </c>
      <c r="O1333" s="72" t="s">
        <v>229</v>
      </c>
      <c r="P1333" s="101">
        <v>0</v>
      </c>
      <c r="Q1333" s="132" t="s">
        <v>59</v>
      </c>
      <c r="R1333" s="131" t="s">
        <v>906</v>
      </c>
      <c r="S1333" s="91"/>
    </row>
    <row r="1334" spans="1:19" s="104" customFormat="1" ht="12.75" customHeight="1" x14ac:dyDescent="0.25">
      <c r="A1334" s="121" t="s">
        <v>47</v>
      </c>
      <c r="B1334" s="92" t="str">
        <f>IF(E1334="","",VLOOKUP(E1334,[1]PROJECTES!$C$14:$G$5000,2,FALSE))</f>
        <v>EOSPIT</v>
      </c>
      <c r="C1334" s="121" t="s">
        <v>151</v>
      </c>
      <c r="D1334" s="93" t="str">
        <f>IF(E1334="","",VLOOKUP(E1334,[1]PROJECTES!$C$14:$G$5000,5,FALSE))</f>
        <v>UNION CC EOSA-PITARCH - COI IBERDROLA v2.0</v>
      </c>
      <c r="E1334" s="117">
        <v>5190</v>
      </c>
      <c r="F1334" s="95"/>
      <c r="G1334" s="96" t="str">
        <f>IF(E1334="","",VLOOKUP(E1334,[1]PROJECTES!$C$14:$G$5000,4,FALSE))</f>
        <v>TA</v>
      </c>
      <c r="H1334" s="118" t="s">
        <v>47</v>
      </c>
      <c r="I1334" s="97" t="str">
        <f>IF(H1334="","",VLOOKUP(H1334,BD!B$2:C$16,2,FALSE))</f>
        <v>E</v>
      </c>
      <c r="J1334" s="98">
        <v>43522</v>
      </c>
      <c r="K1334" s="135">
        <f t="shared" si="42"/>
        <v>9</v>
      </c>
      <c r="L1334" s="99" t="str">
        <f t="shared" ca="1" si="43"/>
        <v>-</v>
      </c>
      <c r="M1334" s="93">
        <f>IF(E1334="","",VLOOKUP(E1334,[1]PROJECTES!$C$14:$Z$5000,21,FALSE))</f>
        <v>43546</v>
      </c>
      <c r="N1334" s="100">
        <v>2</v>
      </c>
      <c r="O1334" s="72" t="s">
        <v>229</v>
      </c>
      <c r="P1334" s="101">
        <v>0</v>
      </c>
      <c r="Q1334" s="132" t="s">
        <v>40</v>
      </c>
      <c r="R1334" s="131" t="s">
        <v>1193</v>
      </c>
      <c r="S1334" s="91"/>
    </row>
    <row r="1335" spans="1:19" s="104" customFormat="1" ht="12.75" customHeight="1" x14ac:dyDescent="0.25">
      <c r="A1335" s="121" t="s">
        <v>35</v>
      </c>
      <c r="B1335" s="92" t="str">
        <f>IF(E1335="","",VLOOKUP(E1335,[1]PROJECTES!$C$14:$G$5000,2,FALSE))</f>
        <v>SITEL</v>
      </c>
      <c r="C1335" s="121" t="s">
        <v>181</v>
      </c>
      <c r="D1335" s="93" t="str">
        <f>IF(E1335="","",VLOOKUP(E1335,[1]PROJECTES!$C$14:$G$5000,5,FALSE))</f>
        <v>INCAPACITAT LABORAL TRANSITORIA</v>
      </c>
      <c r="E1335" s="117" t="s">
        <v>794</v>
      </c>
      <c r="F1335" s="95"/>
      <c r="G1335" s="96" t="str">
        <f>IF(E1335="","",VLOOKUP(E1335,[1]PROJECTES!$C$14:$G$5000,4,FALSE))</f>
        <v>OB</v>
      </c>
      <c r="H1335" s="118" t="s">
        <v>35</v>
      </c>
      <c r="I1335" s="97" t="str">
        <f>IF(H1335="","",VLOOKUP(H1335,BD!B$2:C$16,2,FALSE))</f>
        <v>E</v>
      </c>
      <c r="J1335" s="98">
        <v>43523</v>
      </c>
      <c r="K1335" s="135">
        <f t="shared" si="42"/>
        <v>9</v>
      </c>
      <c r="L1335" s="99">
        <f t="shared" ca="1" si="43"/>
        <v>210</v>
      </c>
      <c r="M1335" s="93">
        <f>IF(E1335="","",VLOOKUP(E1335,[1]PROJECTES!$C$14:$Z$5000,21,FALSE))</f>
        <v>43830</v>
      </c>
      <c r="N1335" s="100">
        <v>8</v>
      </c>
      <c r="O1335" s="72" t="s">
        <v>229</v>
      </c>
      <c r="P1335" s="101">
        <v>0</v>
      </c>
      <c r="Q1335" s="132" t="s">
        <v>360</v>
      </c>
      <c r="R1335" s="102"/>
      <c r="S1335" s="91"/>
    </row>
    <row r="1336" spans="1:19" s="104" customFormat="1" ht="12.75" customHeight="1" x14ac:dyDescent="0.25">
      <c r="A1336" s="121" t="s">
        <v>44</v>
      </c>
      <c r="B1336" s="92" t="str">
        <f>IF(E1336="","",VLOOKUP(E1336,[1]PROJECTES!$C$14:$G$5000,2,FALSE))</f>
        <v>SITEL</v>
      </c>
      <c r="C1336" s="121"/>
      <c r="D1336" s="93" t="str">
        <f>IF(E1336="","",VLOOKUP(E1336,[1]PROJECTES!$C$14:$G$5000,5,FALSE))</f>
        <v>PENDENT D'ASSIGNAR</v>
      </c>
      <c r="E1336" s="117" t="s">
        <v>278</v>
      </c>
      <c r="F1336" s="95"/>
      <c r="G1336" s="96" t="str">
        <f>IF(E1336="","",VLOOKUP(E1336,[1]PROJECTES!$C$14:$G$5000,4,FALSE))</f>
        <v>OB</v>
      </c>
      <c r="H1336" s="118" t="s">
        <v>44</v>
      </c>
      <c r="I1336" s="97" t="str">
        <f>IF(H1336="","",VLOOKUP(H1336,BD!B$2:C$16,2,FALSE))</f>
        <v>E</v>
      </c>
      <c r="J1336" s="98">
        <v>43523</v>
      </c>
      <c r="K1336" s="135">
        <f t="shared" si="42"/>
        <v>9</v>
      </c>
      <c r="L1336" s="99">
        <f t="shared" ca="1" si="43"/>
        <v>210</v>
      </c>
      <c r="M1336" s="93">
        <f>IF(E1336="","",VLOOKUP(E1336,[1]PROJECTES!$C$14:$Z$5000,21,FALSE))</f>
        <v>43830</v>
      </c>
      <c r="N1336" s="100"/>
      <c r="O1336" s="72" t="s">
        <v>229</v>
      </c>
      <c r="P1336" s="101"/>
      <c r="Q1336" s="132"/>
      <c r="R1336" s="131"/>
      <c r="S1336" s="91"/>
    </row>
    <row r="1337" spans="1:19" s="104" customFormat="1" ht="12.75" customHeight="1" x14ac:dyDescent="0.25">
      <c r="A1337" s="121" t="s">
        <v>44</v>
      </c>
      <c r="B1337" s="92" t="str">
        <f>IF(E1337="","",VLOOKUP(E1337,[1]PROJECTES!$C$14:$G$5000,2,FALSE))</f>
        <v>SITEL</v>
      </c>
      <c r="C1337" s="121"/>
      <c r="D1337" s="93" t="str">
        <f>IF(E1337="","",VLOOKUP(E1337,[1]PROJECTES!$C$14:$G$5000,5,FALSE))</f>
        <v>PENDENT D'ASSIGNAR</v>
      </c>
      <c r="E1337" s="117" t="s">
        <v>278</v>
      </c>
      <c r="F1337" s="95"/>
      <c r="G1337" s="96" t="str">
        <f>IF(E1337="","",VLOOKUP(E1337,[1]PROJECTES!$C$14:$G$5000,4,FALSE))</f>
        <v>OB</v>
      </c>
      <c r="H1337" s="118" t="s">
        <v>44</v>
      </c>
      <c r="I1337" s="97" t="str">
        <f>IF(H1337="","",VLOOKUP(H1337,BD!B$2:C$16,2,FALSE))</f>
        <v>E</v>
      </c>
      <c r="J1337" s="98">
        <v>43523</v>
      </c>
      <c r="K1337" s="135">
        <f t="shared" si="42"/>
        <v>9</v>
      </c>
      <c r="L1337" s="99">
        <f t="shared" ca="1" si="43"/>
        <v>210</v>
      </c>
      <c r="M1337" s="93">
        <f>IF(E1337="","",VLOOKUP(E1337,[1]PROJECTES!$C$14:$Z$5000,21,FALSE))</f>
        <v>43830</v>
      </c>
      <c r="N1337" s="100"/>
      <c r="O1337" s="72" t="s">
        <v>229</v>
      </c>
      <c r="P1337" s="101"/>
      <c r="Q1337" s="132"/>
      <c r="R1337" s="131"/>
      <c r="S1337" s="91"/>
    </row>
    <row r="1338" spans="1:19" s="104" customFormat="1" ht="12.75" customHeight="1" x14ac:dyDescent="0.25">
      <c r="A1338" s="121" t="s">
        <v>44</v>
      </c>
      <c r="B1338" s="92" t="str">
        <f>IF(E1338="","",VLOOKUP(E1338,[1]PROJECTES!$C$14:$G$5000,2,FALSE))</f>
        <v>SITEL</v>
      </c>
      <c r="C1338" s="121"/>
      <c r="D1338" s="93" t="str">
        <f>IF(E1338="","",VLOOKUP(E1338,[1]PROJECTES!$C$14:$G$5000,5,FALSE))</f>
        <v>PENDENT D'ASSIGNAR</v>
      </c>
      <c r="E1338" s="117" t="s">
        <v>278</v>
      </c>
      <c r="F1338" s="95"/>
      <c r="G1338" s="96" t="str">
        <f>IF(E1338="","",VLOOKUP(E1338,[1]PROJECTES!$C$14:$G$5000,4,FALSE))</f>
        <v>OB</v>
      </c>
      <c r="H1338" s="118" t="s">
        <v>44</v>
      </c>
      <c r="I1338" s="97" t="str">
        <f>IF(H1338="","",VLOOKUP(H1338,BD!B$2:C$16,2,FALSE))</f>
        <v>E</v>
      </c>
      <c r="J1338" s="98">
        <v>43523</v>
      </c>
      <c r="K1338" s="135">
        <f t="shared" si="42"/>
        <v>9</v>
      </c>
      <c r="L1338" s="99">
        <f t="shared" ca="1" si="43"/>
        <v>210</v>
      </c>
      <c r="M1338" s="93">
        <f>IF(E1338="","",VLOOKUP(E1338,[1]PROJECTES!$C$14:$Z$5000,21,FALSE))</f>
        <v>43830</v>
      </c>
      <c r="N1338" s="100"/>
      <c r="O1338" s="72" t="s">
        <v>229</v>
      </c>
      <c r="P1338" s="101"/>
      <c r="Q1338" s="132"/>
      <c r="R1338" s="131"/>
      <c r="S1338" s="91"/>
    </row>
    <row r="1339" spans="1:19" s="104" customFormat="1" ht="12.75" customHeight="1" x14ac:dyDescent="0.25">
      <c r="A1339" s="121" t="s">
        <v>44</v>
      </c>
      <c r="B1339" s="92" t="str">
        <f>IF(E1339="","",VLOOKUP(E1339,[1]PROJECTES!$C$14:$G$5000,2,FALSE))</f>
        <v>SITEL</v>
      </c>
      <c r="C1339" s="121"/>
      <c r="D1339" s="93" t="str">
        <f>IF(E1339="","",VLOOKUP(E1339,[1]PROJECTES!$C$14:$G$5000,5,FALSE))</f>
        <v>PENDENT D'ASSIGNAR</v>
      </c>
      <c r="E1339" s="117" t="s">
        <v>278</v>
      </c>
      <c r="F1339" s="95"/>
      <c r="G1339" s="96" t="str">
        <f>IF(E1339="","",VLOOKUP(E1339,[1]PROJECTES!$C$14:$G$5000,4,FALSE))</f>
        <v>OB</v>
      </c>
      <c r="H1339" s="118" t="s">
        <v>44</v>
      </c>
      <c r="I1339" s="97" t="str">
        <f>IF(H1339="","",VLOOKUP(H1339,BD!B$2:C$16,2,FALSE))</f>
        <v>E</v>
      </c>
      <c r="J1339" s="98">
        <v>43523</v>
      </c>
      <c r="K1339" s="135">
        <f t="shared" si="42"/>
        <v>9</v>
      </c>
      <c r="L1339" s="99">
        <f t="shared" ca="1" si="43"/>
        <v>210</v>
      </c>
      <c r="M1339" s="93">
        <f>IF(E1339="","",VLOOKUP(E1339,[1]PROJECTES!$C$14:$Z$5000,21,FALSE))</f>
        <v>43830</v>
      </c>
      <c r="N1339" s="100"/>
      <c r="O1339" s="72" t="s">
        <v>229</v>
      </c>
      <c r="P1339" s="101"/>
      <c r="Q1339" s="132"/>
      <c r="R1339" s="131"/>
      <c r="S1339" s="91"/>
    </row>
    <row r="1340" spans="1:19" s="104" customFormat="1" ht="12.75" customHeight="1" x14ac:dyDescent="0.25">
      <c r="A1340" s="121" t="s">
        <v>44</v>
      </c>
      <c r="B1340" s="92" t="str">
        <f>IF(E1340="","",VLOOKUP(E1340,[1]PROJECTES!$C$14:$G$5000,2,FALSE))</f>
        <v>SITEL</v>
      </c>
      <c r="C1340" s="121"/>
      <c r="D1340" s="93" t="str">
        <f>IF(E1340="","",VLOOKUP(E1340,[1]PROJECTES!$C$14:$G$5000,5,FALSE))</f>
        <v>PENDENT D'ASSIGNAR</v>
      </c>
      <c r="E1340" s="117" t="s">
        <v>278</v>
      </c>
      <c r="F1340" s="95"/>
      <c r="G1340" s="96" t="str">
        <f>IF(E1340="","",VLOOKUP(E1340,[1]PROJECTES!$C$14:$G$5000,4,FALSE))</f>
        <v>OB</v>
      </c>
      <c r="H1340" s="118" t="s">
        <v>44</v>
      </c>
      <c r="I1340" s="97" t="str">
        <f>IF(H1340="","",VLOOKUP(H1340,BD!B$2:C$16,2,FALSE))</f>
        <v>E</v>
      </c>
      <c r="J1340" s="98">
        <v>43523</v>
      </c>
      <c r="K1340" s="135">
        <f t="shared" si="42"/>
        <v>9</v>
      </c>
      <c r="L1340" s="99">
        <f t="shared" ca="1" si="43"/>
        <v>210</v>
      </c>
      <c r="M1340" s="93">
        <f>IF(E1340="","",VLOOKUP(E1340,[1]PROJECTES!$C$14:$Z$5000,21,FALSE))</f>
        <v>43830</v>
      </c>
      <c r="N1340" s="100"/>
      <c r="O1340" s="72" t="s">
        <v>229</v>
      </c>
      <c r="P1340" s="101"/>
      <c r="Q1340" s="132"/>
      <c r="R1340" s="131"/>
      <c r="S1340" s="91"/>
    </row>
    <row r="1341" spans="1:19" s="104" customFormat="1" ht="12.75" customHeight="1" x14ac:dyDescent="0.25">
      <c r="A1341" s="121" t="s">
        <v>21</v>
      </c>
      <c r="B1341" s="92" t="str">
        <f>IF(E1341="","",VLOOKUP(E1341,[1]PROJECTES!$C$14:$G$5000,2,FALSE))</f>
        <v>SITEL</v>
      </c>
      <c r="C1341" s="121" t="s">
        <v>151</v>
      </c>
      <c r="D1341" s="93" t="str">
        <f>IF(E1341="","",VLOOKUP(E1341,[1]PROJECTES!$C$14:$G$5000,5,FALSE))</f>
        <v>12 x Manguera COM CAP32 - MODEM-FSK</v>
      </c>
      <c r="E1341" s="117">
        <v>5135</v>
      </c>
      <c r="F1341" s="95"/>
      <c r="G1341" s="96" t="str">
        <f>IF(E1341="","",VLOOKUP(E1341,[1]PROJECTES!$C$14:$G$5000,4,FALSE))</f>
        <v>TA</v>
      </c>
      <c r="H1341" s="118" t="s">
        <v>21</v>
      </c>
      <c r="I1341" s="97" t="str">
        <f>IF(H1341="","",VLOOKUP(H1341,BD!B$2:C$16,2,FALSE))</f>
        <v>P</v>
      </c>
      <c r="J1341" s="98">
        <v>43523</v>
      </c>
      <c r="K1341" s="135">
        <f t="shared" si="42"/>
        <v>9</v>
      </c>
      <c r="L1341" s="99" t="str">
        <f t="shared" ca="1" si="43"/>
        <v>-</v>
      </c>
      <c r="M1341" s="93">
        <f>IF(E1341="","",VLOOKUP(E1341,[1]PROJECTES!$C$14:$Z$5000,21,FALSE))</f>
        <v>43567</v>
      </c>
      <c r="N1341" s="100">
        <v>0</v>
      </c>
      <c r="O1341" s="72" t="s">
        <v>229</v>
      </c>
      <c r="P1341" s="101">
        <v>50</v>
      </c>
      <c r="Q1341" s="132" t="s">
        <v>65</v>
      </c>
      <c r="R1341" s="131" t="s">
        <v>451</v>
      </c>
      <c r="S1341" s="91"/>
    </row>
    <row r="1342" spans="1:19" s="104" customFormat="1" ht="12.75" customHeight="1" x14ac:dyDescent="0.25">
      <c r="A1342" s="121" t="s">
        <v>21</v>
      </c>
      <c r="B1342" s="92" t="str">
        <f>IF(E1342="","",VLOOKUP(E1342,[1]PROJECTES!$C$14:$G$5000,2,FALSE))</f>
        <v>SITEL</v>
      </c>
      <c r="C1342" s="121" t="s">
        <v>151</v>
      </c>
      <c r="D1342" s="93" t="str">
        <f>IF(E1342="","",VLOOKUP(E1342,[1]PROJECTES!$C$14:$G$5000,5,FALSE))</f>
        <v>12 x Manguera COM CAP32 - MODEM-FSK</v>
      </c>
      <c r="E1342" s="117">
        <v>5135</v>
      </c>
      <c r="F1342" s="95"/>
      <c r="G1342" s="96" t="str">
        <f>IF(E1342="","",VLOOKUP(E1342,[1]PROJECTES!$C$14:$G$5000,4,FALSE))</f>
        <v>TA</v>
      </c>
      <c r="H1342" s="118" t="s">
        <v>21</v>
      </c>
      <c r="I1342" s="97" t="str">
        <f>IF(H1342="","",VLOOKUP(H1342,BD!B$2:C$16,2,FALSE))</f>
        <v>P</v>
      </c>
      <c r="J1342" s="98">
        <v>43523</v>
      </c>
      <c r="K1342" s="135">
        <f t="shared" si="42"/>
        <v>9</v>
      </c>
      <c r="L1342" s="99" t="str">
        <f t="shared" ca="1" si="43"/>
        <v>-</v>
      </c>
      <c r="M1342" s="93">
        <f>IF(E1342="","",VLOOKUP(E1342,[1]PROJECTES!$C$14:$Z$5000,21,FALSE))</f>
        <v>43567</v>
      </c>
      <c r="N1342" s="100">
        <v>1</v>
      </c>
      <c r="O1342" s="72" t="s">
        <v>229</v>
      </c>
      <c r="P1342" s="101">
        <v>15</v>
      </c>
      <c r="Q1342" s="132" t="s">
        <v>51</v>
      </c>
      <c r="R1342" s="131" t="s">
        <v>365</v>
      </c>
      <c r="S1342" s="91"/>
    </row>
    <row r="1343" spans="1:19" s="104" customFormat="1" ht="12.75" customHeight="1" x14ac:dyDescent="0.25">
      <c r="A1343" s="121" t="s">
        <v>21</v>
      </c>
      <c r="B1343" s="92" t="str">
        <f>IF(E1343="","",VLOOKUP(E1343,[1]PROJECTES!$C$14:$G$5000,2,FALSE))</f>
        <v>SITEL</v>
      </c>
      <c r="C1343" s="121" t="s">
        <v>151</v>
      </c>
      <c r="D1343" s="93" t="str">
        <f>IF(E1343="","",VLOOKUP(E1343,[1]PROJECTES!$C$14:$G$5000,5,FALSE))</f>
        <v>12 x Manguera COM CAP32 - MODEM-FSK</v>
      </c>
      <c r="E1343" s="117">
        <v>5135</v>
      </c>
      <c r="F1343" s="95"/>
      <c r="G1343" s="96" t="str">
        <f>IF(E1343="","",VLOOKUP(E1343,[1]PROJECTES!$C$14:$G$5000,4,FALSE))</f>
        <v>TA</v>
      </c>
      <c r="H1343" s="118" t="s">
        <v>21</v>
      </c>
      <c r="I1343" s="97" t="str">
        <f>IF(H1343="","",VLOOKUP(H1343,BD!B$2:C$16,2,FALSE))</f>
        <v>P</v>
      </c>
      <c r="J1343" s="98">
        <v>43523</v>
      </c>
      <c r="K1343" s="135">
        <f t="shared" si="42"/>
        <v>9</v>
      </c>
      <c r="L1343" s="99" t="str">
        <f t="shared" ca="1" si="43"/>
        <v>-</v>
      </c>
      <c r="M1343" s="93">
        <f>IF(E1343="","",VLOOKUP(E1343,[1]PROJECTES!$C$14:$Z$5000,21,FALSE))</f>
        <v>43567</v>
      </c>
      <c r="N1343" s="100">
        <v>0</v>
      </c>
      <c r="O1343" s="72" t="s">
        <v>229</v>
      </c>
      <c r="P1343" s="101">
        <v>15</v>
      </c>
      <c r="Q1343" s="132" t="s">
        <v>49</v>
      </c>
      <c r="R1343" s="131" t="s">
        <v>929</v>
      </c>
      <c r="S1343" s="91"/>
    </row>
    <row r="1344" spans="1:19" s="104" customFormat="1" ht="12.75" customHeight="1" x14ac:dyDescent="0.25">
      <c r="A1344" s="121" t="s">
        <v>21</v>
      </c>
      <c r="B1344" s="92" t="str">
        <f>IF(E1344="","",VLOOKUP(E1344,[1]PROJECTES!$C$14:$G$5000,2,FALSE))</f>
        <v>SITEL</v>
      </c>
      <c r="C1344" s="121" t="s">
        <v>181</v>
      </c>
      <c r="D1344" s="93" t="str">
        <f>IF(E1344="","",VLOOKUP(E1344,[1]PROJECTES!$C$14:$G$5000,5,FALSE))</f>
        <v>GESTIO DE MAGATZEM</v>
      </c>
      <c r="E1344" s="117" t="s">
        <v>363</v>
      </c>
      <c r="F1344" s="95"/>
      <c r="G1344" s="96" t="str">
        <f>IF(E1344="","",VLOOKUP(E1344,[1]PROJECTES!$C$14:$G$5000,4,FALSE))</f>
        <v>OB</v>
      </c>
      <c r="H1344" s="118" t="s">
        <v>21</v>
      </c>
      <c r="I1344" s="97" t="str">
        <f>IF(H1344="","",VLOOKUP(H1344,BD!B$2:C$16,2,FALSE))</f>
        <v>P</v>
      </c>
      <c r="J1344" s="98">
        <v>43523</v>
      </c>
      <c r="K1344" s="135">
        <f t="shared" si="42"/>
        <v>9</v>
      </c>
      <c r="L1344" s="99">
        <f t="shared" ca="1" si="43"/>
        <v>210</v>
      </c>
      <c r="M1344" s="93">
        <f>IF(E1344="","",VLOOKUP(E1344,[1]PROJECTES!$C$14:$Z$5000,21,FALSE))</f>
        <v>43830</v>
      </c>
      <c r="N1344" s="100">
        <v>0</v>
      </c>
      <c r="O1344" s="72" t="s">
        <v>229</v>
      </c>
      <c r="P1344" s="101">
        <v>35</v>
      </c>
      <c r="Q1344" s="132" t="s">
        <v>49</v>
      </c>
      <c r="R1344" s="102" t="s">
        <v>930</v>
      </c>
      <c r="S1344" s="91"/>
    </row>
    <row r="1345" spans="1:19" s="104" customFormat="1" ht="12.75" customHeight="1" x14ac:dyDescent="0.25">
      <c r="A1345" s="121" t="s">
        <v>21</v>
      </c>
      <c r="B1345" s="92" t="str">
        <f>IF(E1345="","",VLOOKUP(E1345,[1]PROJECTES!$C$14:$G$5000,2,FALSE))</f>
        <v>SITEL</v>
      </c>
      <c r="C1345" s="121" t="s">
        <v>181</v>
      </c>
      <c r="D1345" s="93" t="str">
        <f>IF(E1345="","",VLOOKUP(E1345,[1]PROJECTES!$C$14:$G$5000,5,FALSE))</f>
        <v>HW DE SITEL</v>
      </c>
      <c r="E1345" s="117" t="s">
        <v>931</v>
      </c>
      <c r="F1345" s="95"/>
      <c r="G1345" s="96" t="str">
        <f>IF(E1345="","",VLOOKUP(E1345,[1]PROJECTES!$C$14:$G$5000,4,FALSE))</f>
        <v>OB</v>
      </c>
      <c r="H1345" s="118" t="s">
        <v>21</v>
      </c>
      <c r="I1345" s="97" t="str">
        <f>IF(H1345="","",VLOOKUP(H1345,BD!B$2:C$16,2,FALSE))</f>
        <v>P</v>
      </c>
      <c r="J1345" s="98">
        <v>43523</v>
      </c>
      <c r="K1345" s="135">
        <f t="shared" si="42"/>
        <v>9</v>
      </c>
      <c r="L1345" s="99">
        <f t="shared" ca="1" si="43"/>
        <v>210</v>
      </c>
      <c r="M1345" s="93">
        <f>IF(E1345="","",VLOOKUP(E1345,[1]PROJECTES!$C$14:$Z$5000,21,FALSE))</f>
        <v>43830</v>
      </c>
      <c r="N1345" s="100">
        <v>0</v>
      </c>
      <c r="O1345" s="72" t="s">
        <v>229</v>
      </c>
      <c r="P1345" s="101">
        <v>35</v>
      </c>
      <c r="Q1345" s="132" t="s">
        <v>57</v>
      </c>
      <c r="R1345" s="102" t="s">
        <v>932</v>
      </c>
      <c r="S1345" s="91"/>
    </row>
    <row r="1346" spans="1:19" s="104" customFormat="1" ht="12.75" customHeight="1" x14ac:dyDescent="0.25">
      <c r="A1346" s="121" t="s">
        <v>21</v>
      </c>
      <c r="B1346" s="92" t="str">
        <f>IF(E1346="","",VLOOKUP(E1346,[1]PROJECTES!$C$14:$G$5000,2,FALSE))</f>
        <v>SITEL</v>
      </c>
      <c r="C1346" s="121"/>
      <c r="D1346" s="93" t="str">
        <f>IF(E1346="","",VLOOKUP(E1346,[1]PROJECTES!$C$14:$G$5000,5,FALSE))</f>
        <v>12 x Manguera Alimentacion TCU, 24Vdc</v>
      </c>
      <c r="E1346" s="117">
        <v>5157</v>
      </c>
      <c r="F1346" s="95"/>
      <c r="G1346" s="96" t="str">
        <f>IF(E1346="","",VLOOKUP(E1346,[1]PROJECTES!$C$14:$G$5000,4,FALSE))</f>
        <v>TA</v>
      </c>
      <c r="H1346" s="118" t="s">
        <v>21</v>
      </c>
      <c r="I1346" s="97" t="str">
        <f>IF(H1346="","",VLOOKUP(H1346,BD!B$2:C$16,2,FALSE))</f>
        <v>P</v>
      </c>
      <c r="J1346" s="98">
        <v>43523</v>
      </c>
      <c r="K1346" s="135">
        <f t="shared" si="42"/>
        <v>9</v>
      </c>
      <c r="L1346" s="99" t="str">
        <f t="shared" ca="1" si="43"/>
        <v>-</v>
      </c>
      <c r="M1346" s="93">
        <f>IF(E1346="","",VLOOKUP(E1346,[1]PROJECTES!$C$14:$Z$5000,21,FALSE))</f>
        <v>43555</v>
      </c>
      <c r="N1346" s="100">
        <v>0</v>
      </c>
      <c r="O1346" s="72" t="s">
        <v>229</v>
      </c>
      <c r="P1346" s="101">
        <v>20</v>
      </c>
      <c r="Q1346" s="132" t="s">
        <v>49</v>
      </c>
      <c r="R1346" s="102" t="s">
        <v>933</v>
      </c>
      <c r="S1346" s="91"/>
    </row>
    <row r="1347" spans="1:19" s="104" customFormat="1" ht="12.75" customHeight="1" x14ac:dyDescent="0.25">
      <c r="A1347" s="121" t="s">
        <v>21</v>
      </c>
      <c r="B1347" s="92" t="str">
        <f>IF(E1347="","",VLOOKUP(E1347,[1]PROJECTES!$C$14:$G$5000,2,FALSE))</f>
        <v>INDTOR</v>
      </c>
      <c r="C1347" s="121" t="s">
        <v>149</v>
      </c>
      <c r="D1347" s="93" t="str">
        <f>IF(E1347="","",VLOOKUP(E1347,[1]PROJECTES!$C$14:$G$5000,5,FALSE))</f>
        <v>RTU C.T. CALVARIO v1.0</v>
      </c>
      <c r="E1347" s="117">
        <v>5104</v>
      </c>
      <c r="F1347" s="95"/>
      <c r="G1347" s="96" t="str">
        <f>IF(E1347="","",VLOOKUP(E1347,[1]PROJECTES!$C$14:$G$5000,4,FALSE))</f>
        <v>TA</v>
      </c>
      <c r="H1347" s="118" t="s">
        <v>595</v>
      </c>
      <c r="I1347" s="97" t="str">
        <f>IF(H1347="","",VLOOKUP(H1347,BD!B$2:C$16,2,FALSE))</f>
        <v>E</v>
      </c>
      <c r="J1347" s="98">
        <v>43523</v>
      </c>
      <c r="K1347" s="135">
        <f t="shared" si="42"/>
        <v>9</v>
      </c>
      <c r="L1347" s="99" t="str">
        <f t="shared" ca="1" si="43"/>
        <v>-</v>
      </c>
      <c r="M1347" s="93">
        <f>IF(E1347="","",VLOOKUP(E1347,[1]PROJECTES!$C$14:$Z$5000,21,FALSE))</f>
        <v>43514</v>
      </c>
      <c r="N1347" s="100">
        <v>0</v>
      </c>
      <c r="O1347" s="72" t="s">
        <v>229</v>
      </c>
      <c r="P1347" s="101">
        <v>50</v>
      </c>
      <c r="Q1347" s="132" t="s">
        <v>51</v>
      </c>
      <c r="R1347" s="131" t="s">
        <v>365</v>
      </c>
      <c r="S1347" s="91"/>
    </row>
    <row r="1348" spans="1:19" s="104" customFormat="1" ht="12.75" customHeight="1" x14ac:dyDescent="0.25">
      <c r="A1348" s="121" t="s">
        <v>21</v>
      </c>
      <c r="B1348" s="92" t="str">
        <f>IF(E1348="","",VLOOKUP(E1348,[1]PROJECTES!$C$14:$G$5000,2,FALSE))</f>
        <v>INDVIL</v>
      </c>
      <c r="C1348" s="121" t="s">
        <v>149</v>
      </c>
      <c r="D1348" s="93" t="str">
        <f>IF(E1348="","",VLOOKUP(E1348,[1]PROJECTES!$C$14:$G$5000,5,FALSE))</f>
        <v>RTU C.T. PADRE CARMELO v1.0</v>
      </c>
      <c r="E1348" s="117">
        <v>5106</v>
      </c>
      <c r="F1348" s="95"/>
      <c r="G1348" s="96" t="str">
        <f>IF(E1348="","",VLOOKUP(E1348,[1]PROJECTES!$C$14:$G$5000,4,FALSE))</f>
        <v>TA</v>
      </c>
      <c r="H1348" s="118" t="s">
        <v>595</v>
      </c>
      <c r="I1348" s="97" t="str">
        <f>IF(H1348="","",VLOOKUP(H1348,BD!B$2:C$16,2,FALSE))</f>
        <v>E</v>
      </c>
      <c r="J1348" s="98">
        <v>43523</v>
      </c>
      <c r="K1348" s="135">
        <f t="shared" si="42"/>
        <v>9</v>
      </c>
      <c r="L1348" s="99" t="str">
        <f t="shared" ca="1" si="43"/>
        <v>-</v>
      </c>
      <c r="M1348" s="93">
        <f>IF(E1348="","",VLOOKUP(E1348,[1]PROJECTES!$C$14:$Z$5000,21,FALSE))</f>
        <v>43514</v>
      </c>
      <c r="N1348" s="100">
        <v>0</v>
      </c>
      <c r="O1348" s="72" t="s">
        <v>229</v>
      </c>
      <c r="P1348" s="101">
        <v>50</v>
      </c>
      <c r="Q1348" s="132" t="s">
        <v>51</v>
      </c>
      <c r="R1348" s="131" t="s">
        <v>365</v>
      </c>
      <c r="S1348" s="91"/>
    </row>
    <row r="1349" spans="1:19" s="104" customFormat="1" ht="12.75" customHeight="1" x14ac:dyDescent="0.25">
      <c r="A1349" s="121" t="s">
        <v>21</v>
      </c>
      <c r="B1349" s="92" t="str">
        <f>IF(E1349="","",VLOOKUP(E1349,[1]PROJECTES!$C$14:$G$5000,2,FALSE))</f>
        <v>DIELES</v>
      </c>
      <c r="C1349" s="121" t="s">
        <v>271</v>
      </c>
      <c r="D1349" s="93" t="str">
        <f>IF(E1349="","",VLOOKUP(E1349,[1]PROJECTES!$C$14:$G$5000,5,FALSE))</f>
        <v>RTU CT-5 DIELESUR v1.1</v>
      </c>
      <c r="E1349" s="117">
        <v>5059</v>
      </c>
      <c r="F1349" s="95"/>
      <c r="G1349" s="96" t="str">
        <f>IF(E1349="","",VLOOKUP(E1349,[1]PROJECTES!$C$14:$G$5000,4,FALSE))</f>
        <v>TA</v>
      </c>
      <c r="H1349" s="118" t="s">
        <v>595</v>
      </c>
      <c r="I1349" s="97" t="str">
        <f>IF(H1349="","",VLOOKUP(H1349,BD!B$2:C$16,2,FALSE))</f>
        <v>E</v>
      </c>
      <c r="J1349" s="98">
        <v>43523</v>
      </c>
      <c r="K1349" s="135">
        <f t="shared" si="42"/>
        <v>9</v>
      </c>
      <c r="L1349" s="99" t="str">
        <f t="shared" ca="1" si="43"/>
        <v>-</v>
      </c>
      <c r="M1349" s="93">
        <f>IF(E1349="","",VLOOKUP(E1349,[1]PROJECTES!$C$14:$Z$5000,21,FALSE))</f>
        <v>43524</v>
      </c>
      <c r="N1349" s="100">
        <v>0</v>
      </c>
      <c r="O1349" s="72" t="s">
        <v>229</v>
      </c>
      <c r="P1349" s="101">
        <v>50</v>
      </c>
      <c r="Q1349" s="132" t="s">
        <v>51</v>
      </c>
      <c r="R1349" s="131" t="s">
        <v>365</v>
      </c>
      <c r="S1349" s="91"/>
    </row>
    <row r="1350" spans="1:19" s="104" customFormat="1" ht="12.75" customHeight="1" x14ac:dyDescent="0.25">
      <c r="A1350" s="121" t="s">
        <v>21</v>
      </c>
      <c r="B1350" s="92" t="str">
        <f>IF(E1350="","",VLOOKUP(E1350,[1]PROJECTES!$C$14:$G$5000,2,FALSE))</f>
        <v>DIELES</v>
      </c>
      <c r="C1350" s="121" t="s">
        <v>271</v>
      </c>
      <c r="D1350" s="93" t="str">
        <f>IF(E1350="","",VLOOKUP(E1350,[1]PROJECTES!$C$14:$G$5000,5,FALSE))</f>
        <v>RTU CT-6 DIELESUR v1.1</v>
      </c>
      <c r="E1350" s="117">
        <v>5060</v>
      </c>
      <c r="F1350" s="95"/>
      <c r="G1350" s="96" t="str">
        <f>IF(E1350="","",VLOOKUP(E1350,[1]PROJECTES!$C$14:$G$5000,4,FALSE))</f>
        <v>TA</v>
      </c>
      <c r="H1350" s="118" t="s">
        <v>595</v>
      </c>
      <c r="I1350" s="97" t="str">
        <f>IF(H1350="","",VLOOKUP(H1350,BD!B$2:C$16,2,FALSE))</f>
        <v>E</v>
      </c>
      <c r="J1350" s="98">
        <v>43523</v>
      </c>
      <c r="K1350" s="135">
        <f t="shared" si="42"/>
        <v>9</v>
      </c>
      <c r="L1350" s="99" t="str">
        <f t="shared" ca="1" si="43"/>
        <v>-</v>
      </c>
      <c r="M1350" s="93">
        <f>IF(E1350="","",VLOOKUP(E1350,[1]PROJECTES!$C$14:$Z$5000,21,FALSE))</f>
        <v>43524</v>
      </c>
      <c r="N1350" s="100">
        <v>0</v>
      </c>
      <c r="O1350" s="72" t="s">
        <v>229</v>
      </c>
      <c r="P1350" s="101">
        <v>50</v>
      </c>
      <c r="Q1350" s="132" t="s">
        <v>51</v>
      </c>
      <c r="R1350" s="131" t="s">
        <v>365</v>
      </c>
      <c r="S1350" s="91"/>
    </row>
    <row r="1351" spans="1:19" s="104" customFormat="1" ht="12.75" customHeight="1" x14ac:dyDescent="0.25">
      <c r="A1351" s="121" t="s">
        <v>21</v>
      </c>
      <c r="B1351" s="92" t="str">
        <f>IF(E1351="","",VLOOKUP(E1351,[1]PROJECTES!$C$14:$G$5000,2,FALSE))</f>
        <v>DIELES</v>
      </c>
      <c r="C1351" s="121" t="s">
        <v>271</v>
      </c>
      <c r="D1351" s="93" t="str">
        <f>IF(E1351="","",VLOOKUP(E1351,[1]PROJECTES!$C$14:$G$5000,5,FALSE))</f>
        <v>RTU CT-7 DIELESUR v1.1</v>
      </c>
      <c r="E1351" s="117">
        <v>5061</v>
      </c>
      <c r="F1351" s="95"/>
      <c r="G1351" s="96" t="str">
        <f>IF(E1351="","",VLOOKUP(E1351,[1]PROJECTES!$C$14:$G$5000,4,FALSE))</f>
        <v>TA</v>
      </c>
      <c r="H1351" s="118" t="s">
        <v>595</v>
      </c>
      <c r="I1351" s="97" t="str">
        <f>IF(H1351="","",VLOOKUP(H1351,BD!B$2:C$16,2,FALSE))</f>
        <v>E</v>
      </c>
      <c r="J1351" s="98">
        <v>43523</v>
      </c>
      <c r="K1351" s="135">
        <f t="shared" si="42"/>
        <v>9</v>
      </c>
      <c r="L1351" s="99" t="str">
        <f t="shared" ca="1" si="43"/>
        <v>-</v>
      </c>
      <c r="M1351" s="93">
        <f>IF(E1351="","",VLOOKUP(E1351,[1]PROJECTES!$C$14:$Z$5000,21,FALSE))</f>
        <v>43524</v>
      </c>
      <c r="N1351" s="100">
        <v>0</v>
      </c>
      <c r="O1351" s="72" t="s">
        <v>229</v>
      </c>
      <c r="P1351" s="101">
        <v>50</v>
      </c>
      <c r="Q1351" s="132" t="s">
        <v>51</v>
      </c>
      <c r="R1351" s="131" t="s">
        <v>365</v>
      </c>
      <c r="S1351" s="91"/>
    </row>
    <row r="1352" spans="1:19" s="104" customFormat="1" ht="12.75" customHeight="1" x14ac:dyDescent="0.25">
      <c r="A1352" s="121" t="s">
        <v>21</v>
      </c>
      <c r="B1352" s="92" t="str">
        <f>IF(E1352="","",VLOOKUP(E1352,[1]PROJECTES!$C$14:$G$5000,2,FALSE))</f>
        <v>DIELES</v>
      </c>
      <c r="C1352" s="121" t="s">
        <v>271</v>
      </c>
      <c r="D1352" s="93" t="str">
        <f>IF(E1352="","",VLOOKUP(E1352,[1]PROJECTES!$C$14:$G$5000,5,FALSE))</f>
        <v>RTU CT-8 DIELESUR v1.1</v>
      </c>
      <c r="E1352" s="117">
        <v>5062</v>
      </c>
      <c r="F1352" s="95"/>
      <c r="G1352" s="96" t="str">
        <f>IF(E1352="","",VLOOKUP(E1352,[1]PROJECTES!$C$14:$G$5000,4,FALSE))</f>
        <v>TA</v>
      </c>
      <c r="H1352" s="118" t="s">
        <v>595</v>
      </c>
      <c r="I1352" s="97" t="str">
        <f>IF(H1352="","",VLOOKUP(H1352,BD!B$2:C$16,2,FALSE))</f>
        <v>E</v>
      </c>
      <c r="J1352" s="98">
        <v>43523</v>
      </c>
      <c r="K1352" s="135">
        <f t="shared" si="42"/>
        <v>9</v>
      </c>
      <c r="L1352" s="99" t="str">
        <f t="shared" ca="1" si="43"/>
        <v>-</v>
      </c>
      <c r="M1352" s="93">
        <f>IF(E1352="","",VLOOKUP(E1352,[1]PROJECTES!$C$14:$Z$5000,21,FALSE))</f>
        <v>43524</v>
      </c>
      <c r="N1352" s="100">
        <v>0</v>
      </c>
      <c r="O1352" s="72" t="s">
        <v>229</v>
      </c>
      <c r="P1352" s="101">
        <v>50</v>
      </c>
      <c r="Q1352" s="132" t="s">
        <v>51</v>
      </c>
      <c r="R1352" s="131" t="s">
        <v>365</v>
      </c>
      <c r="S1352" s="91"/>
    </row>
    <row r="1353" spans="1:19" s="104" customFormat="1" ht="12.75" customHeight="1" x14ac:dyDescent="0.25">
      <c r="A1353" s="121" t="s">
        <v>21</v>
      </c>
      <c r="B1353" s="92" t="str">
        <f>IF(E1353="","",VLOOKUP(E1353,[1]PROJECTES!$C$14:$G$5000,2,FALSE))</f>
        <v>SITEL</v>
      </c>
      <c r="C1353" s="121" t="s">
        <v>151</v>
      </c>
      <c r="D1353" s="93" t="str">
        <f>IF(E1353="","",VLOOKUP(E1353,[1]PROJECTES!$C$14:$G$5000,5,FALSE))</f>
        <v>12 x Manguera COM CAP32 - PROTECCION ZiV</v>
      </c>
      <c r="E1353" s="117">
        <v>5136</v>
      </c>
      <c r="F1353" s="95"/>
      <c r="G1353" s="96" t="str">
        <f>IF(E1353="","",VLOOKUP(E1353,[1]PROJECTES!$C$14:$G$5000,4,FALSE))</f>
        <v>TA</v>
      </c>
      <c r="H1353" s="118" t="s">
        <v>21</v>
      </c>
      <c r="I1353" s="97" t="str">
        <f>IF(H1353="","",VLOOKUP(H1353,BD!B$2:C$16,2,FALSE))</f>
        <v>P</v>
      </c>
      <c r="J1353" s="98">
        <v>43523</v>
      </c>
      <c r="K1353" s="135">
        <f t="shared" ref="K1353:K1416" si="44">IF(J1353="","",WEEKNUM(J1353,2)-0)</f>
        <v>9</v>
      </c>
      <c r="L1353" s="99" t="str">
        <f t="shared" ref="L1353:L1416" ca="1" si="45">IF(M1353="","-",IF(G1353="TA","-",+M1353-TODAY()))</f>
        <v>-</v>
      </c>
      <c r="M1353" s="93">
        <f>IF(E1353="","",VLOOKUP(E1353,[1]PROJECTES!$C$14:$Z$5000,21,FALSE))</f>
        <v>43567</v>
      </c>
      <c r="N1353" s="100">
        <v>2</v>
      </c>
      <c r="O1353" s="72" t="s">
        <v>229</v>
      </c>
      <c r="P1353" s="101">
        <v>30</v>
      </c>
      <c r="Q1353" s="132" t="s">
        <v>51</v>
      </c>
      <c r="R1353" s="131" t="s">
        <v>365</v>
      </c>
      <c r="S1353" s="91"/>
    </row>
    <row r="1354" spans="1:19" s="104" customFormat="1" ht="12.75" customHeight="1" x14ac:dyDescent="0.25">
      <c r="A1354" s="121" t="s">
        <v>21</v>
      </c>
      <c r="B1354" s="92" t="str">
        <f>IF(E1354="","",VLOOKUP(E1354,[1]PROJECTES!$C$14:$G$5000,2,FALSE))</f>
        <v>SITEL</v>
      </c>
      <c r="C1354" s="121" t="s">
        <v>151</v>
      </c>
      <c r="D1354" s="93" t="str">
        <f>IF(E1354="","",VLOOKUP(E1354,[1]PROJECTES!$C$14:$G$5000,5,FALSE))</f>
        <v>12 x Manguera COM CAP32 - PROTECCION ZiV</v>
      </c>
      <c r="E1354" s="117">
        <v>5136</v>
      </c>
      <c r="F1354" s="95"/>
      <c r="G1354" s="96" t="str">
        <f>IF(E1354="","",VLOOKUP(E1354,[1]PROJECTES!$C$14:$G$5000,4,FALSE))</f>
        <v>TA</v>
      </c>
      <c r="H1354" s="118" t="s">
        <v>21</v>
      </c>
      <c r="I1354" s="97" t="str">
        <f>IF(H1354="","",VLOOKUP(H1354,BD!B$2:C$16,2,FALSE))</f>
        <v>P</v>
      </c>
      <c r="J1354" s="98">
        <v>43523</v>
      </c>
      <c r="K1354" s="135">
        <f t="shared" si="44"/>
        <v>9</v>
      </c>
      <c r="L1354" s="99" t="str">
        <f t="shared" ca="1" si="45"/>
        <v>-</v>
      </c>
      <c r="M1354" s="93">
        <f>IF(E1354="","",VLOOKUP(E1354,[1]PROJECTES!$C$14:$Z$5000,21,FALSE))</f>
        <v>43567</v>
      </c>
      <c r="N1354" s="100">
        <v>0</v>
      </c>
      <c r="O1354" s="72" t="s">
        <v>229</v>
      </c>
      <c r="P1354" s="101">
        <v>25</v>
      </c>
      <c r="Q1354" s="132" t="s">
        <v>65</v>
      </c>
      <c r="R1354" s="131" t="s">
        <v>451</v>
      </c>
      <c r="S1354" s="91"/>
    </row>
    <row r="1355" spans="1:19" s="104" customFormat="1" ht="12.75" customHeight="1" x14ac:dyDescent="0.25">
      <c r="A1355" s="121" t="s">
        <v>21</v>
      </c>
      <c r="B1355" s="92" t="str">
        <f>IF(E1355="","",VLOOKUP(E1355,[1]PROJECTES!$C$14:$G$5000,2,FALSE))</f>
        <v>SITEL</v>
      </c>
      <c r="C1355" s="121" t="s">
        <v>151</v>
      </c>
      <c r="D1355" s="93" t="str">
        <f>IF(E1355="","",VLOOKUP(E1355,[1]PROJECTES!$C$14:$G$5000,5,FALSE))</f>
        <v>12 x Manguera COM CAP32 - PROTECCION ZiV</v>
      </c>
      <c r="E1355" s="117">
        <v>5136</v>
      </c>
      <c r="F1355" s="95"/>
      <c r="G1355" s="96" t="str">
        <f>IF(E1355="","",VLOOKUP(E1355,[1]PROJECTES!$C$14:$G$5000,4,FALSE))</f>
        <v>TA</v>
      </c>
      <c r="H1355" s="118" t="s">
        <v>21</v>
      </c>
      <c r="I1355" s="97" t="str">
        <f>IF(H1355="","",VLOOKUP(H1355,BD!B$2:C$16,2,FALSE))</f>
        <v>P</v>
      </c>
      <c r="J1355" s="98">
        <v>43523</v>
      </c>
      <c r="K1355" s="135">
        <f t="shared" si="44"/>
        <v>9</v>
      </c>
      <c r="L1355" s="99" t="str">
        <f t="shared" ca="1" si="45"/>
        <v>-</v>
      </c>
      <c r="M1355" s="93">
        <f>IF(E1355="","",VLOOKUP(E1355,[1]PROJECTES!$C$14:$Z$5000,21,FALSE))</f>
        <v>43567</v>
      </c>
      <c r="N1355" s="100">
        <v>0</v>
      </c>
      <c r="O1355" s="72" t="s">
        <v>229</v>
      </c>
      <c r="P1355" s="101">
        <v>25</v>
      </c>
      <c r="Q1355" s="132" t="s">
        <v>19</v>
      </c>
      <c r="R1355" s="131" t="s">
        <v>602</v>
      </c>
      <c r="S1355" s="91"/>
    </row>
    <row r="1356" spans="1:19" s="104" customFormat="1" ht="12.75" customHeight="1" x14ac:dyDescent="0.25">
      <c r="A1356" s="121" t="s">
        <v>12</v>
      </c>
      <c r="B1356" s="92" t="str">
        <f>IF(E1356="","",VLOOKUP(E1356,[1]PROJECTES!$C$14:$G$5000,2,FALSE))</f>
        <v>ELEBER</v>
      </c>
      <c r="C1356" s="121" t="s">
        <v>74</v>
      </c>
      <c r="D1356" s="93" t="str">
        <f>IF(E1356="","",VLOOKUP(E1356,[1]PROJECTES!$C$14:$G$5000,5,FALSE))</f>
        <v>MANTENIMENT SCADA BERMEJALES 01/07/2.018 - 30/06/2.019</v>
      </c>
      <c r="E1356" s="117">
        <v>4803</v>
      </c>
      <c r="F1356" s="95"/>
      <c r="G1356" s="96" t="str">
        <f>IF(E1356="","",VLOOKUP(E1356,[1]PROJECTES!$C$14:$G$5000,4,FALSE))</f>
        <v>OB</v>
      </c>
      <c r="H1356" s="118" t="s">
        <v>12</v>
      </c>
      <c r="I1356" s="97" t="str">
        <f>IF(H1356="","",VLOOKUP(H1356,BD!B$2:C$16,2,FALSE))</f>
        <v>E</v>
      </c>
      <c r="J1356" s="98">
        <v>43523</v>
      </c>
      <c r="K1356" s="135">
        <f t="shared" si="44"/>
        <v>9</v>
      </c>
      <c r="L1356" s="99">
        <f t="shared" ca="1" si="45"/>
        <v>26</v>
      </c>
      <c r="M1356" s="93">
        <f>IF(E1356="","",VLOOKUP(E1356,[1]PROJECTES!$C$14:$Z$5000,21,FALSE))</f>
        <v>43646</v>
      </c>
      <c r="N1356" s="100">
        <v>1</v>
      </c>
      <c r="O1356" s="72" t="s">
        <v>229</v>
      </c>
      <c r="P1356" s="101">
        <v>0</v>
      </c>
      <c r="Q1356" s="132" t="s">
        <v>32</v>
      </c>
      <c r="R1356" s="131" t="s">
        <v>942</v>
      </c>
      <c r="S1356" s="91"/>
    </row>
    <row r="1357" spans="1:19" s="104" customFormat="1" ht="12.75" customHeight="1" x14ac:dyDescent="0.25">
      <c r="A1357" s="121" t="s">
        <v>12</v>
      </c>
      <c r="B1357" s="92" t="str">
        <f>IF(E1357="","",VLOOKUP(E1357,[1]PROJECTES!$C$14:$G$5000,2,FALSE))</f>
        <v>SITEL</v>
      </c>
      <c r="C1357" s="121" t="s">
        <v>181</v>
      </c>
      <c r="D1357" s="93" t="str">
        <f>IF(E1357="","",VLOOKUP(E1357,[1]PROJECTES!$C$14:$G$5000,5,FALSE))</f>
        <v>Desenvolupament SW TEDIS.Net ExportService v1.48</v>
      </c>
      <c r="E1357" s="117">
        <v>5183</v>
      </c>
      <c r="F1357" s="95"/>
      <c r="G1357" s="96" t="str">
        <f>IF(E1357="","",VLOOKUP(E1357,[1]PROJECTES!$C$14:$G$5000,4,FALSE))</f>
        <v>OB</v>
      </c>
      <c r="H1357" s="118" t="s">
        <v>12</v>
      </c>
      <c r="I1357" s="97" t="str">
        <f>IF(H1357="","",VLOOKUP(H1357,BD!B$2:C$16,2,FALSE))</f>
        <v>E</v>
      </c>
      <c r="J1357" s="98">
        <v>43523</v>
      </c>
      <c r="K1357" s="135">
        <f t="shared" si="44"/>
        <v>9</v>
      </c>
      <c r="L1357" s="99">
        <f t="shared" ca="1" si="45"/>
        <v>-81</v>
      </c>
      <c r="M1357" s="93">
        <f>IF(E1357="","",VLOOKUP(E1357,[1]PROJECTES!$C$14:$Z$5000,21,FALSE))</f>
        <v>43539</v>
      </c>
      <c r="N1357" s="100">
        <v>4</v>
      </c>
      <c r="O1357" s="72" t="s">
        <v>229</v>
      </c>
      <c r="P1357" s="101">
        <v>30</v>
      </c>
      <c r="Q1357" s="132" t="s">
        <v>15</v>
      </c>
      <c r="R1357" s="131" t="s">
        <v>943</v>
      </c>
      <c r="S1357" s="91"/>
    </row>
    <row r="1358" spans="1:19" s="104" customFormat="1" ht="12.75" customHeight="1" x14ac:dyDescent="0.25">
      <c r="A1358" s="121" t="s">
        <v>12</v>
      </c>
      <c r="B1358" s="92" t="str">
        <f>IF(E1358="","",VLOOKUP(E1358,[1]PROJECTES!$C$14:$G$5000,2,FALSE))</f>
        <v>SITEL</v>
      </c>
      <c r="C1358" s="121" t="s">
        <v>181</v>
      </c>
      <c r="D1358" s="93" t="str">
        <f>IF(E1358="","",VLOOKUP(E1358,[1]PROJECTES!$C$14:$G$5000,5,FALSE))</f>
        <v>Desenvolupament SW TEDIS.Net ExportService v1.48</v>
      </c>
      <c r="E1358" s="117">
        <v>5183</v>
      </c>
      <c r="F1358" s="95"/>
      <c r="G1358" s="96" t="str">
        <f>IF(E1358="","",VLOOKUP(E1358,[1]PROJECTES!$C$14:$G$5000,4,FALSE))</f>
        <v>OB</v>
      </c>
      <c r="H1358" s="118" t="s">
        <v>12</v>
      </c>
      <c r="I1358" s="97" t="str">
        <f>IF(H1358="","",VLOOKUP(H1358,BD!B$2:C$16,2,FALSE))</f>
        <v>E</v>
      </c>
      <c r="J1358" s="98">
        <v>43523</v>
      </c>
      <c r="K1358" s="135">
        <f t="shared" si="44"/>
        <v>9</v>
      </c>
      <c r="L1358" s="99">
        <f t="shared" ca="1" si="45"/>
        <v>-81</v>
      </c>
      <c r="M1358" s="93">
        <f>IF(E1358="","",VLOOKUP(E1358,[1]PROJECTES!$C$14:$Z$5000,21,FALSE))</f>
        <v>43539</v>
      </c>
      <c r="N1358" s="100">
        <v>1</v>
      </c>
      <c r="O1358" s="72" t="s">
        <v>229</v>
      </c>
      <c r="P1358" s="101">
        <v>0</v>
      </c>
      <c r="Q1358" s="132" t="s">
        <v>19</v>
      </c>
      <c r="R1358" s="131" t="s">
        <v>944</v>
      </c>
      <c r="S1358" s="91"/>
    </row>
    <row r="1359" spans="1:19" s="104" customFormat="1" ht="12.75" customHeight="1" x14ac:dyDescent="0.25">
      <c r="A1359" s="121" t="s">
        <v>12</v>
      </c>
      <c r="B1359" s="92" t="str">
        <f>IF(E1359="","",VLOOKUP(E1359,[1]PROJECTES!$C$14:$G$5000,2,FALSE))</f>
        <v>SITEL</v>
      </c>
      <c r="C1359" s="121" t="s">
        <v>181</v>
      </c>
      <c r="D1359" s="93" t="str">
        <f>IF(E1359="","",VLOOKUP(E1359,[1]PROJECTES!$C$14:$G$5000,5,FALSE))</f>
        <v>SOPORT DEPARTAMENT COMERCIAL</v>
      </c>
      <c r="E1359" s="117" t="s">
        <v>343</v>
      </c>
      <c r="F1359" s="95"/>
      <c r="G1359" s="96" t="str">
        <f>IF(E1359="","",VLOOKUP(E1359,[1]PROJECTES!$C$14:$G$5000,4,FALSE))</f>
        <v>OB</v>
      </c>
      <c r="H1359" s="118" t="s">
        <v>12</v>
      </c>
      <c r="I1359" s="97" t="str">
        <f>IF(H1359="","",VLOOKUP(H1359,BD!B$2:C$16,2,FALSE))</f>
        <v>E</v>
      </c>
      <c r="J1359" s="98">
        <v>43523</v>
      </c>
      <c r="K1359" s="135">
        <f t="shared" si="44"/>
        <v>9</v>
      </c>
      <c r="L1359" s="99">
        <f t="shared" ca="1" si="45"/>
        <v>210</v>
      </c>
      <c r="M1359" s="93">
        <f>IF(E1359="","",VLOOKUP(E1359,[1]PROJECTES!$C$14:$Z$5000,21,FALSE))</f>
        <v>43830</v>
      </c>
      <c r="N1359" s="100">
        <v>0</v>
      </c>
      <c r="O1359" s="72" t="s">
        <v>229</v>
      </c>
      <c r="P1359" s="101">
        <v>30</v>
      </c>
      <c r="Q1359" s="132" t="s">
        <v>11</v>
      </c>
      <c r="R1359" s="131" t="s">
        <v>945</v>
      </c>
      <c r="S1359" s="91"/>
    </row>
    <row r="1360" spans="1:19" s="104" customFormat="1" ht="12.75" customHeight="1" x14ac:dyDescent="0.25">
      <c r="A1360" s="121" t="s">
        <v>12</v>
      </c>
      <c r="B1360" s="92" t="str">
        <f>IF(E1360="","",VLOOKUP(E1360,[1]PROJECTES!$C$14:$G$5000,2,FALSE))</f>
        <v>SITEL</v>
      </c>
      <c r="C1360" s="121" t="s">
        <v>181</v>
      </c>
      <c r="D1360" s="93" t="str">
        <f>IF(E1360="","",VLOOKUP(E1360,[1]PROJECTES!$C$14:$G$5000,5,FALSE))</f>
        <v>AFERS EMPRESA</v>
      </c>
      <c r="E1360" s="117" t="s">
        <v>283</v>
      </c>
      <c r="F1360" s="95"/>
      <c r="G1360" s="96" t="str">
        <f>IF(E1360="","",VLOOKUP(E1360,[1]PROJECTES!$C$14:$G$5000,4,FALSE))</f>
        <v>OB</v>
      </c>
      <c r="H1360" s="118" t="s">
        <v>12</v>
      </c>
      <c r="I1360" s="97" t="str">
        <f>IF(H1360="","",VLOOKUP(H1360,BD!B$2:C$16,2,FALSE))</f>
        <v>E</v>
      </c>
      <c r="J1360" s="98">
        <v>43523</v>
      </c>
      <c r="K1360" s="135">
        <f t="shared" si="44"/>
        <v>9</v>
      </c>
      <c r="L1360" s="99">
        <f t="shared" ca="1" si="45"/>
        <v>210</v>
      </c>
      <c r="M1360" s="93">
        <f>IF(E1360="","",VLOOKUP(E1360,[1]PROJECTES!$C$14:$Z$5000,21,FALSE))</f>
        <v>43830</v>
      </c>
      <c r="N1360" s="100">
        <v>1</v>
      </c>
      <c r="O1360" s="72" t="s">
        <v>229</v>
      </c>
      <c r="P1360" s="101">
        <v>0</v>
      </c>
      <c r="Q1360" s="132" t="s">
        <v>336</v>
      </c>
      <c r="R1360" s="131" t="s">
        <v>285</v>
      </c>
      <c r="S1360" s="91"/>
    </row>
    <row r="1361" spans="1:19" s="104" customFormat="1" ht="12.75" customHeight="1" x14ac:dyDescent="0.25">
      <c r="A1361" s="121" t="s">
        <v>47</v>
      </c>
      <c r="B1361" s="92" t="str">
        <f>IF(E1361="","",VLOOKUP(E1361,[1]PROJECTES!$C$14:$G$5000,2,FALSE))</f>
        <v>COAUEU</v>
      </c>
      <c r="C1361" s="121"/>
      <c r="D1361" s="93" t="str">
        <f>IF(E1361="","",VLOOKUP(E1361,[1]PROJECTES!$C$14:$G$5000,5,FALSE))</f>
        <v>EUROTRONIC Desenvolupament SW App Movil v1.0</v>
      </c>
      <c r="E1361" s="117">
        <v>5067</v>
      </c>
      <c r="F1361" s="95"/>
      <c r="G1361" s="96" t="str">
        <f>IF(E1361="","",VLOOKUP(E1361,[1]PROJECTES!$C$14:$G$5000,4,FALSE))</f>
        <v>OB</v>
      </c>
      <c r="H1361" s="118" t="s">
        <v>47</v>
      </c>
      <c r="I1361" s="97" t="str">
        <f>IF(H1361="","",VLOOKUP(H1361,BD!B$2:C$16,2,FALSE))</f>
        <v>E</v>
      </c>
      <c r="J1361" s="98">
        <v>43523</v>
      </c>
      <c r="K1361" s="135">
        <f t="shared" si="44"/>
        <v>9</v>
      </c>
      <c r="L1361" s="99">
        <f t="shared" ca="1" si="45"/>
        <v>139</v>
      </c>
      <c r="M1361" s="93">
        <f>IF(E1361="","",VLOOKUP(E1361,[1]PROJECTES!$C$14:$Z$5000,21,FALSE))</f>
        <v>43759</v>
      </c>
      <c r="N1361" s="100">
        <v>1</v>
      </c>
      <c r="O1361" s="72" t="s">
        <v>229</v>
      </c>
      <c r="P1361" s="101">
        <v>0</v>
      </c>
      <c r="Q1361" s="132" t="s">
        <v>37</v>
      </c>
      <c r="R1361" s="131" t="s">
        <v>946</v>
      </c>
      <c r="S1361" s="91"/>
    </row>
    <row r="1362" spans="1:19" s="104" customFormat="1" ht="12.75" customHeight="1" x14ac:dyDescent="0.25">
      <c r="A1362" s="121" t="s">
        <v>47</v>
      </c>
      <c r="B1362" s="92" t="str">
        <f>IF(E1362="","",VLOOKUP(E1362,[1]PROJECTES!$C$14:$G$5000,2,FALSE))</f>
        <v>DIELBE</v>
      </c>
      <c r="C1362" s="121" t="s">
        <v>74</v>
      </c>
      <c r="D1362" s="93" t="str">
        <f>IF(E1362="","",VLOOKUP(E1362,[1]PROJECTES!$C$14:$G$5000,5,FALSE))</f>
        <v>CC SCADA TEDIS.Net BERMEJALES v1.0</v>
      </c>
      <c r="E1362" s="117">
        <v>4868</v>
      </c>
      <c r="F1362" s="95"/>
      <c r="G1362" s="96" t="str">
        <f>IF(E1362="","",VLOOKUP(E1362,[1]PROJECTES!$C$14:$G$5000,4,FALSE))</f>
        <v>TA</v>
      </c>
      <c r="H1362" s="118" t="s">
        <v>47</v>
      </c>
      <c r="I1362" s="97" t="str">
        <f>IF(H1362="","",VLOOKUP(H1362,BD!B$2:C$16,2,FALSE))</f>
        <v>E</v>
      </c>
      <c r="J1362" s="98">
        <v>43523</v>
      </c>
      <c r="K1362" s="135">
        <f t="shared" si="44"/>
        <v>9</v>
      </c>
      <c r="L1362" s="99" t="str">
        <f t="shared" ca="1" si="45"/>
        <v>-</v>
      </c>
      <c r="M1362" s="93">
        <f>IF(E1362="","",VLOOKUP(E1362,[1]PROJECTES!$C$14:$Z$5000,21,FALSE))</f>
        <v>43489</v>
      </c>
      <c r="N1362" s="100">
        <v>0</v>
      </c>
      <c r="O1362" s="72" t="s">
        <v>229</v>
      </c>
      <c r="P1362" s="101">
        <v>30</v>
      </c>
      <c r="Q1362" s="132" t="s">
        <v>59</v>
      </c>
      <c r="R1362" s="131" t="s">
        <v>947</v>
      </c>
      <c r="S1362" s="91"/>
    </row>
    <row r="1363" spans="1:19" s="104" customFormat="1" ht="12.75" customHeight="1" x14ac:dyDescent="0.25">
      <c r="A1363" s="121" t="s">
        <v>47</v>
      </c>
      <c r="B1363" s="92" t="str">
        <f>IF(E1363="","",VLOOKUP(E1363,[1]PROJECTES!$C$14:$G$5000,2,FALSE))</f>
        <v>INPPOZ</v>
      </c>
      <c r="C1363" s="121" t="s">
        <v>149</v>
      </c>
      <c r="D1363" s="93" t="str">
        <f>IF(E1363="","",VLOOKUP(E1363,[1]PROJECTES!$C$14:$G$5000,5,FALSE))</f>
        <v>CC SCADA TEDIS.Net PECUARIAS v2.1</v>
      </c>
      <c r="E1363" s="117">
        <v>4976</v>
      </c>
      <c r="F1363" s="95"/>
      <c r="G1363" s="96" t="str">
        <f>IF(E1363="","",VLOOKUP(E1363,[1]PROJECTES!$C$14:$G$5000,4,FALSE))</f>
        <v>TA</v>
      </c>
      <c r="H1363" s="118" t="s">
        <v>47</v>
      </c>
      <c r="I1363" s="97" t="str">
        <f>IF(H1363="","",VLOOKUP(H1363,BD!B$2:C$16,2,FALSE))</f>
        <v>E</v>
      </c>
      <c r="J1363" s="98">
        <v>43523</v>
      </c>
      <c r="K1363" s="135">
        <f t="shared" si="44"/>
        <v>9</v>
      </c>
      <c r="L1363" s="99" t="str">
        <f t="shared" ca="1" si="45"/>
        <v>-</v>
      </c>
      <c r="M1363" s="93">
        <f>IF(E1363="","",VLOOKUP(E1363,[1]PROJECTES!$C$14:$Z$5000,21,FALSE))</f>
        <v>43518</v>
      </c>
      <c r="N1363" s="100">
        <v>0</v>
      </c>
      <c r="O1363" s="72" t="s">
        <v>229</v>
      </c>
      <c r="P1363" s="101">
        <v>30</v>
      </c>
      <c r="Q1363" s="132" t="s">
        <v>59</v>
      </c>
      <c r="R1363" s="131" t="s">
        <v>948</v>
      </c>
      <c r="S1363" s="91"/>
    </row>
    <row r="1364" spans="1:19" s="104" customFormat="1" ht="12.75" customHeight="1" x14ac:dyDescent="0.25">
      <c r="A1364" s="121" t="s">
        <v>21</v>
      </c>
      <c r="B1364" s="92" t="str">
        <f>IF(E1364="","",VLOOKUP(E1364,[1]PROJECTES!$C$14:$G$5000,2,FALSE))</f>
        <v>SITEL</v>
      </c>
      <c r="C1364" s="121" t="s">
        <v>151</v>
      </c>
      <c r="D1364" s="93" t="str">
        <f>IF(E1364="","",VLOOKUP(E1364,[1]PROJECTES!$C$14:$G$5000,5,FALSE))</f>
        <v>12 x Manguera COM CAP32 - MOD.ROBUSTEL</v>
      </c>
      <c r="E1364" s="117">
        <v>5133</v>
      </c>
      <c r="F1364" s="95"/>
      <c r="G1364" s="96" t="str">
        <f>IF(E1364="","",VLOOKUP(E1364,[1]PROJECTES!$C$14:$G$5000,4,FALSE))</f>
        <v>TA</v>
      </c>
      <c r="H1364" s="118" t="s">
        <v>21</v>
      </c>
      <c r="I1364" s="97" t="str">
        <f>IF(H1364="","",VLOOKUP(H1364,BD!B$2:C$16,2,FALSE))</f>
        <v>P</v>
      </c>
      <c r="J1364" s="98">
        <v>43523</v>
      </c>
      <c r="K1364" s="135">
        <f t="shared" si="44"/>
        <v>9</v>
      </c>
      <c r="L1364" s="99" t="str">
        <f t="shared" ca="1" si="45"/>
        <v>-</v>
      </c>
      <c r="M1364" s="93">
        <f>IF(E1364="","",VLOOKUP(E1364,[1]PROJECTES!$C$14:$Z$5000,21,FALSE))</f>
        <v>43567</v>
      </c>
      <c r="N1364" s="100">
        <v>0</v>
      </c>
      <c r="O1364" s="72" t="s">
        <v>229</v>
      </c>
      <c r="P1364" s="101">
        <v>50</v>
      </c>
      <c r="Q1364" s="132" t="s">
        <v>51</v>
      </c>
      <c r="R1364" s="131" t="s">
        <v>365</v>
      </c>
      <c r="S1364" s="91"/>
    </row>
    <row r="1365" spans="1:19" s="104" customFormat="1" ht="12.75" customHeight="1" x14ac:dyDescent="0.25">
      <c r="A1365" s="121" t="s">
        <v>47</v>
      </c>
      <c r="B1365" s="92" t="str">
        <f>IF(E1365="","",VLOOKUP(E1365,[1]PROJECTES!$C$14:$G$5000,2,FALSE))</f>
        <v>SITEL</v>
      </c>
      <c r="C1365" s="121" t="s">
        <v>84</v>
      </c>
      <c r="D1365" s="93" t="str">
        <f>IF(E1365="","",VLOOKUP(E1365,[1]PROJECTES!$C$14:$G$5000,5,FALSE))</f>
        <v>PENDENT D'ASSIGNAR</v>
      </c>
      <c r="E1365" s="117" t="s">
        <v>278</v>
      </c>
      <c r="F1365" s="95"/>
      <c r="G1365" s="96" t="str">
        <f>IF(E1365="","",VLOOKUP(E1365,[1]PROJECTES!$C$14:$G$5000,4,FALSE))</f>
        <v>OB</v>
      </c>
      <c r="H1365" s="118" t="s">
        <v>47</v>
      </c>
      <c r="I1365" s="97" t="str">
        <f>IF(H1365="","",VLOOKUP(H1365,BD!B$2:C$16,2,FALSE))</f>
        <v>E</v>
      </c>
      <c r="J1365" s="98">
        <v>43523</v>
      </c>
      <c r="K1365" s="135">
        <f t="shared" si="44"/>
        <v>9</v>
      </c>
      <c r="L1365" s="99">
        <f t="shared" ca="1" si="45"/>
        <v>210</v>
      </c>
      <c r="M1365" s="93">
        <f>IF(E1365="","",VLOOKUP(E1365,[1]PROJECTES!$C$14:$Z$5000,21,FALSE))</f>
        <v>43830</v>
      </c>
      <c r="N1365" s="100">
        <v>1</v>
      </c>
      <c r="O1365" s="72" t="s">
        <v>229</v>
      </c>
      <c r="P1365" s="101">
        <v>0</v>
      </c>
      <c r="Q1365" s="132" t="s">
        <v>59</v>
      </c>
      <c r="R1365" s="131" t="s">
        <v>962</v>
      </c>
      <c r="S1365" s="91"/>
    </row>
    <row r="1366" spans="1:19" s="104" customFormat="1" ht="12.75" customHeight="1" x14ac:dyDescent="0.25">
      <c r="A1366" s="121" t="s">
        <v>47</v>
      </c>
      <c r="B1366" s="92" t="str">
        <f>IF(E1366="","",VLOOKUP(E1366,[1]PROJECTES!$C$14:$G$5000,2,FALSE))</f>
        <v>EOSPIT</v>
      </c>
      <c r="C1366" s="121" t="s">
        <v>151</v>
      </c>
      <c r="D1366" s="93" t="str">
        <f>IF(E1366="","",VLOOKUP(E1366,[1]PROJECTES!$C$14:$G$5000,5,FALSE))</f>
        <v>UNION CC EOSA-PITARCH - COI IBERDROLA v2.0</v>
      </c>
      <c r="E1366" s="117">
        <v>5190</v>
      </c>
      <c r="F1366" s="95"/>
      <c r="G1366" s="96" t="str">
        <f>IF(E1366="","",VLOOKUP(E1366,[1]PROJECTES!$C$14:$G$5000,4,FALSE))</f>
        <v>TA</v>
      </c>
      <c r="H1366" s="118" t="s">
        <v>47</v>
      </c>
      <c r="I1366" s="97" t="str">
        <f>IF(H1366="","",VLOOKUP(H1366,BD!B$2:C$16,2,FALSE))</f>
        <v>E</v>
      </c>
      <c r="J1366" s="98">
        <v>43523</v>
      </c>
      <c r="K1366" s="135">
        <f t="shared" si="44"/>
        <v>9</v>
      </c>
      <c r="L1366" s="99" t="str">
        <f t="shared" ca="1" si="45"/>
        <v>-</v>
      </c>
      <c r="M1366" s="93">
        <f>IF(E1366="","",VLOOKUP(E1366,[1]PROJECTES!$C$14:$Z$5000,21,FALSE))</f>
        <v>43546</v>
      </c>
      <c r="N1366" s="100">
        <v>0</v>
      </c>
      <c r="O1366" s="72" t="s">
        <v>229</v>
      </c>
      <c r="P1366" s="101">
        <v>15</v>
      </c>
      <c r="Q1366" s="132" t="s">
        <v>37</v>
      </c>
      <c r="R1366" s="102" t="s">
        <v>964</v>
      </c>
      <c r="S1366" s="91"/>
    </row>
    <row r="1367" spans="1:19" s="104" customFormat="1" ht="12.75" customHeight="1" x14ac:dyDescent="0.25">
      <c r="A1367" s="121" t="s">
        <v>24</v>
      </c>
      <c r="B1367" s="92" t="str">
        <f>IF(E1367="","",VLOOKUP(E1367,[1]PROJECTES!$C$14:$G$5000,2,FALSE))</f>
        <v>SITEL</v>
      </c>
      <c r="C1367" s="121" t="s">
        <v>181</v>
      </c>
      <c r="D1367" s="93" t="str">
        <f>IF(E1367="","",VLOOKUP(E1367,[1]PROJECTES!$C$14:$G$5000,5,FALSE))</f>
        <v>FW CAP-PRX v7.0 VULNERABILITATS</v>
      </c>
      <c r="E1367" s="117">
        <v>4424</v>
      </c>
      <c r="F1367" s="95"/>
      <c r="G1367" s="96" t="str">
        <f>IF(E1367="","",VLOOKUP(E1367,[1]PROJECTES!$C$14:$G$5000,4,FALSE))</f>
        <v>OB</v>
      </c>
      <c r="H1367" s="118" t="s">
        <v>24</v>
      </c>
      <c r="I1367" s="97" t="str">
        <f>IF(H1367="","",VLOOKUP(H1367,BD!B$2:C$16,2,FALSE))</f>
        <v>E</v>
      </c>
      <c r="J1367" s="98">
        <v>43523</v>
      </c>
      <c r="K1367" s="135">
        <f t="shared" si="44"/>
        <v>9</v>
      </c>
      <c r="L1367" s="99">
        <f t="shared" ca="1" si="45"/>
        <v>-551</v>
      </c>
      <c r="M1367" s="93">
        <f>IF(E1367="","",VLOOKUP(E1367,[1]PROJECTES!$C$14:$Z$5000,21,FALSE))</f>
        <v>43069</v>
      </c>
      <c r="N1367" s="100">
        <v>1</v>
      </c>
      <c r="O1367" s="72" t="s">
        <v>229</v>
      </c>
      <c r="P1367" s="101">
        <v>30</v>
      </c>
      <c r="Q1367" s="132" t="s">
        <v>37</v>
      </c>
      <c r="R1367" s="131" t="s">
        <v>433</v>
      </c>
      <c r="S1367" s="91"/>
    </row>
    <row r="1368" spans="1:19" s="104" customFormat="1" ht="12.75" customHeight="1" x14ac:dyDescent="0.25">
      <c r="A1368" s="121" t="s">
        <v>24</v>
      </c>
      <c r="B1368" s="92" t="str">
        <f>IF(E1368="","",VLOOKUP(E1368,[1]PROJECTES!$C$14:$G$5000,2,FALSE))</f>
        <v>CACUCA</v>
      </c>
      <c r="C1368" s="121" t="s">
        <v>181</v>
      </c>
      <c r="D1368" s="93" t="str">
        <f>IF(E1368="","",VLOOKUP(E1368,[1]PROJECTES!$C$14:$G$5000,5,FALSE))</f>
        <v>Adaptacio ModBus RTU per a NCU TCU v1.0</v>
      </c>
      <c r="E1368" s="117">
        <v>5164</v>
      </c>
      <c r="F1368" s="159"/>
      <c r="G1368" s="96" t="str">
        <f>IF(E1368="","",VLOOKUP(E1368,[1]PROJECTES!$C$14:$G$5000,4,FALSE))</f>
        <v>OB</v>
      </c>
      <c r="H1368" s="118" t="s">
        <v>24</v>
      </c>
      <c r="I1368" s="97" t="str">
        <f>IF(H1368="","",VLOOKUP(H1368,BD!B$2:C$16,2,FALSE))</f>
        <v>E</v>
      </c>
      <c r="J1368" s="98">
        <v>43523</v>
      </c>
      <c r="K1368" s="135">
        <f t="shared" si="44"/>
        <v>9</v>
      </c>
      <c r="L1368" s="99">
        <f t="shared" ca="1" si="45"/>
        <v>-81</v>
      </c>
      <c r="M1368" s="93">
        <f>IF(E1368="","",VLOOKUP(E1368,[1]PROJECTES!$C$14:$Z$5000,21,FALSE))</f>
        <v>43539</v>
      </c>
      <c r="N1368" s="153">
        <v>1</v>
      </c>
      <c r="O1368" s="122" t="s">
        <v>229</v>
      </c>
      <c r="P1368" s="160">
        <v>30</v>
      </c>
      <c r="Q1368" s="132" t="s">
        <v>37</v>
      </c>
      <c r="R1368" s="131" t="s">
        <v>987</v>
      </c>
      <c r="S1368" s="91"/>
    </row>
    <row r="1369" spans="1:19" s="104" customFormat="1" ht="12.75" customHeight="1" x14ac:dyDescent="0.25">
      <c r="A1369" s="121" t="s">
        <v>12</v>
      </c>
      <c r="B1369" s="92" t="str">
        <f>IF(E1369="","",VLOOKUP(E1369,[1]PROJECTES!$C$14:$G$5000,2,FALSE))</f>
        <v>SITEL</v>
      </c>
      <c r="C1369" s="121" t="s">
        <v>181</v>
      </c>
      <c r="D1369" s="93" t="str">
        <f>IF(E1369="","",VLOOKUP(E1369,[1]PROJECTES!$C$14:$G$5000,5,FALSE))</f>
        <v>Manteniment correctiu SW TEDIS.Net SystemTerminal v1.47</v>
      </c>
      <c r="E1369" s="117" t="s">
        <v>895</v>
      </c>
      <c r="F1369" s="159"/>
      <c r="G1369" s="96" t="str">
        <f>IF(E1369="","",VLOOKUP(E1369,[1]PROJECTES!$C$14:$G$5000,4,FALSE))</f>
        <v>OB</v>
      </c>
      <c r="H1369" s="118" t="s">
        <v>24</v>
      </c>
      <c r="I1369" s="97" t="str">
        <f>IF(H1369="","",VLOOKUP(H1369,BD!B$2:C$16,2,FALSE))</f>
        <v>E</v>
      </c>
      <c r="J1369" s="98">
        <v>43523</v>
      </c>
      <c r="K1369" s="135">
        <f t="shared" si="44"/>
        <v>9</v>
      </c>
      <c r="L1369" s="99">
        <f t="shared" ca="1" si="45"/>
        <v>210</v>
      </c>
      <c r="M1369" s="93">
        <f>IF(E1369="","",VLOOKUP(E1369,[1]PROJECTES!$C$14:$Z$5000,21,FALSE))</f>
        <v>43830</v>
      </c>
      <c r="N1369" s="153">
        <v>1</v>
      </c>
      <c r="O1369" s="122" t="s">
        <v>229</v>
      </c>
      <c r="P1369" s="160">
        <v>0</v>
      </c>
      <c r="Q1369" s="132" t="s">
        <v>43</v>
      </c>
      <c r="R1369" s="131" t="s">
        <v>735</v>
      </c>
      <c r="S1369" s="91"/>
    </row>
    <row r="1370" spans="1:19" s="104" customFormat="1" ht="12.75" customHeight="1" x14ac:dyDescent="0.25">
      <c r="A1370" s="121" t="s">
        <v>24</v>
      </c>
      <c r="B1370" s="92" t="str">
        <f>IF(E1370="","",VLOOKUP(E1370,[1]PROJECTES!$C$14:$G$5000,2,FALSE))</f>
        <v>SITEL</v>
      </c>
      <c r="C1370" s="121" t="s">
        <v>181</v>
      </c>
      <c r="D1370" s="93" t="str">
        <f>IF(E1370="","",VLOOKUP(E1370,[1]PROJECTES!$C$14:$G$5000,5,FALSE))</f>
        <v>VACANCES</v>
      </c>
      <c r="E1370" s="117" t="s">
        <v>288</v>
      </c>
      <c r="F1370" s="159"/>
      <c r="G1370" s="96" t="str">
        <f>IF(E1370="","",VLOOKUP(E1370,[1]PROJECTES!$C$14:$G$5000,4,FALSE))</f>
        <v>OB</v>
      </c>
      <c r="H1370" s="118" t="s">
        <v>24</v>
      </c>
      <c r="I1370" s="97" t="str">
        <f>IF(H1370="","",VLOOKUP(H1370,BD!B$2:C$16,2,FALSE))</f>
        <v>E</v>
      </c>
      <c r="J1370" s="149">
        <v>43523</v>
      </c>
      <c r="K1370" s="135">
        <f t="shared" si="44"/>
        <v>9</v>
      </c>
      <c r="L1370" s="99">
        <f t="shared" ca="1" si="45"/>
        <v>210</v>
      </c>
      <c r="M1370" s="93">
        <f>IF(E1370="","",VLOOKUP(E1370,[1]PROJECTES!$C$14:$Z$5000,21,FALSE))</f>
        <v>43830</v>
      </c>
      <c r="N1370" s="153">
        <v>4</v>
      </c>
      <c r="O1370" s="122" t="s">
        <v>229</v>
      </c>
      <c r="P1370" s="160">
        <v>0</v>
      </c>
      <c r="Q1370" s="132" t="s">
        <v>63</v>
      </c>
      <c r="R1370" s="102"/>
      <c r="S1370" s="91"/>
    </row>
    <row r="1371" spans="1:19" s="104" customFormat="1" ht="12.75" customHeight="1" x14ac:dyDescent="0.25">
      <c r="A1371" s="121" t="s">
        <v>17</v>
      </c>
      <c r="B1371" s="92" t="str">
        <f>IF(E1371="","",VLOOKUP(E1371,[1]PROJECTES!$C$14:$G$5000,2,FALSE))</f>
        <v>EMSA</v>
      </c>
      <c r="C1371" s="121" t="s">
        <v>135</v>
      </c>
      <c r="D1371" s="93" t="str">
        <f>IF(E1371="","",VLOOKUP(E1371,[1]PROJECTES!$C$14:$G$5000,5,FALSE))</f>
        <v>RTU S.E. MAS DE LAS MATAS v4.0</v>
      </c>
      <c r="E1371" s="117">
        <v>5069</v>
      </c>
      <c r="F1371" s="95"/>
      <c r="G1371" s="96" t="str">
        <f>IF(E1371="","",VLOOKUP(E1371,[1]PROJECTES!$C$14:$G$5000,4,FALSE))</f>
        <v>OB</v>
      </c>
      <c r="H1371" s="118" t="s">
        <v>17</v>
      </c>
      <c r="I1371" s="97" t="str">
        <f>IF(H1371="","",VLOOKUP(H1371,BD!B$2:C$16,2,FALSE))</f>
        <v>E</v>
      </c>
      <c r="J1371" s="98">
        <v>43517</v>
      </c>
      <c r="K1371" s="135">
        <f t="shared" si="44"/>
        <v>8</v>
      </c>
      <c r="L1371" s="99">
        <f t="shared" ca="1" si="45"/>
        <v>-124</v>
      </c>
      <c r="M1371" s="93">
        <f>IF(E1371="","",VLOOKUP(E1371,[1]PROJECTES!$C$14:$Z$5000,21,FALSE))</f>
        <v>43496</v>
      </c>
      <c r="N1371" s="100">
        <v>0</v>
      </c>
      <c r="O1371" s="72" t="s">
        <v>229</v>
      </c>
      <c r="P1371" s="101">
        <v>15</v>
      </c>
      <c r="Q1371" s="132" t="s">
        <v>59</v>
      </c>
      <c r="R1371" s="131" t="s">
        <v>908</v>
      </c>
      <c r="S1371" s="91"/>
    </row>
    <row r="1372" spans="1:19" s="104" customFormat="1" ht="12.75" customHeight="1" x14ac:dyDescent="0.25">
      <c r="A1372" s="121" t="s">
        <v>17</v>
      </c>
      <c r="B1372" s="92" t="str">
        <f>IF(E1372="","",VLOOKUP(E1372,[1]PROJECTES!$C$14:$G$5000,2,FALSE))</f>
        <v>EMSA</v>
      </c>
      <c r="C1372" s="121" t="s">
        <v>135</v>
      </c>
      <c r="D1372" s="93" t="str">
        <f>IF(E1372="","",VLOOKUP(E1372,[1]PROJECTES!$C$14:$G$5000,5,FALSE))</f>
        <v>RTU S.E. MAS DE LAS MATAS v4.0</v>
      </c>
      <c r="E1372" s="117">
        <v>5069</v>
      </c>
      <c r="F1372" s="95"/>
      <c r="G1372" s="96" t="str">
        <f>IF(E1372="","",VLOOKUP(E1372,[1]PROJECTES!$C$14:$G$5000,4,FALSE))</f>
        <v>OB</v>
      </c>
      <c r="H1372" s="118" t="s">
        <v>17</v>
      </c>
      <c r="I1372" s="97" t="str">
        <f>IF(H1372="","",VLOOKUP(H1372,BD!B$2:C$16,2,FALSE))</f>
        <v>E</v>
      </c>
      <c r="J1372" s="98">
        <v>43518</v>
      </c>
      <c r="K1372" s="135">
        <f t="shared" si="44"/>
        <v>8</v>
      </c>
      <c r="L1372" s="99">
        <f t="shared" ca="1" si="45"/>
        <v>-124</v>
      </c>
      <c r="M1372" s="93">
        <f>IF(E1372="","",VLOOKUP(E1372,[1]PROJECTES!$C$14:$Z$5000,21,FALSE))</f>
        <v>43496</v>
      </c>
      <c r="N1372" s="100">
        <v>0</v>
      </c>
      <c r="O1372" s="72" t="s">
        <v>229</v>
      </c>
      <c r="P1372" s="101">
        <v>45</v>
      </c>
      <c r="Q1372" s="132" t="s">
        <v>19</v>
      </c>
      <c r="R1372" s="131" t="s">
        <v>902</v>
      </c>
      <c r="S1372" s="91"/>
    </row>
    <row r="1373" spans="1:19" s="104" customFormat="1" ht="12.75" customHeight="1" x14ac:dyDescent="0.25">
      <c r="A1373" s="121" t="s">
        <v>17</v>
      </c>
      <c r="B1373" s="92" t="str">
        <f>IF(E1373="","",VLOOKUP(E1373,[1]PROJECTES!$C$14:$G$5000,2,FALSE))</f>
        <v>EMSA</v>
      </c>
      <c r="C1373" s="121" t="s">
        <v>135</v>
      </c>
      <c r="D1373" s="93" t="str">
        <f>IF(E1373="","",VLOOKUP(E1373,[1]PROJECTES!$C$14:$G$5000,5,FALSE))</f>
        <v>RTU S.E. MAS DE LAS MATAS v4.0</v>
      </c>
      <c r="E1373" s="117">
        <v>5069</v>
      </c>
      <c r="F1373" s="95"/>
      <c r="G1373" s="96" t="str">
        <f>IF(E1373="","",VLOOKUP(E1373,[1]PROJECTES!$C$14:$G$5000,4,FALSE))</f>
        <v>OB</v>
      </c>
      <c r="H1373" s="118" t="s">
        <v>17</v>
      </c>
      <c r="I1373" s="97" t="str">
        <f>IF(H1373="","",VLOOKUP(H1373,BD!B$2:C$16,2,FALSE))</f>
        <v>E</v>
      </c>
      <c r="J1373" s="98">
        <v>43523</v>
      </c>
      <c r="K1373" s="135">
        <f t="shared" si="44"/>
        <v>9</v>
      </c>
      <c r="L1373" s="99">
        <f t="shared" ca="1" si="45"/>
        <v>-124</v>
      </c>
      <c r="M1373" s="93">
        <f>IF(E1373="","",VLOOKUP(E1373,[1]PROJECTES!$C$14:$Z$5000,21,FALSE))</f>
        <v>43496</v>
      </c>
      <c r="N1373" s="100">
        <v>3</v>
      </c>
      <c r="O1373" s="72" t="s">
        <v>229</v>
      </c>
      <c r="P1373" s="101">
        <v>0</v>
      </c>
      <c r="Q1373" s="132" t="s">
        <v>40</v>
      </c>
      <c r="R1373" s="131" t="s">
        <v>1000</v>
      </c>
      <c r="S1373" s="91"/>
    </row>
    <row r="1374" spans="1:19" s="104" customFormat="1" ht="12.75" customHeight="1" x14ac:dyDescent="0.25">
      <c r="A1374" s="121" t="s">
        <v>17</v>
      </c>
      <c r="B1374" s="92" t="str">
        <f>IF(E1374="","",VLOOKUP(E1374,[1]PROJECTES!$C$14:$G$5000,2,FALSE))</f>
        <v>EMSA</v>
      </c>
      <c r="C1374" s="121" t="s">
        <v>135</v>
      </c>
      <c r="D1374" s="93" t="str">
        <f>IF(E1374="","",VLOOKUP(E1374,[1]PROJECTES!$C$14:$G$5000,5,FALSE))</f>
        <v>MANTENIMENT SCADA TEDIS.Net EMSA 01/03/2018 - 28/02/2019</v>
      </c>
      <c r="E1374" s="117">
        <v>4617</v>
      </c>
      <c r="F1374" s="95"/>
      <c r="G1374" s="96" t="str">
        <f>IF(E1374="","",VLOOKUP(E1374,[1]PROJECTES!$C$14:$G$5000,4,FALSE))</f>
        <v>TA</v>
      </c>
      <c r="H1374" s="118" t="s">
        <v>17</v>
      </c>
      <c r="I1374" s="97" t="str">
        <f>IF(H1374="","",VLOOKUP(H1374,BD!B$2:C$16,2,FALSE))</f>
        <v>E</v>
      </c>
      <c r="J1374" s="98">
        <v>43523</v>
      </c>
      <c r="K1374" s="135">
        <f t="shared" si="44"/>
        <v>9</v>
      </c>
      <c r="L1374" s="99" t="str">
        <f t="shared" ca="1" si="45"/>
        <v>-</v>
      </c>
      <c r="M1374" s="93">
        <f>IF(E1374="","",VLOOKUP(E1374,[1]PROJECTES!$C$14:$Z$5000,21,FALSE))</f>
        <v>43524</v>
      </c>
      <c r="N1374" s="100">
        <v>0</v>
      </c>
      <c r="O1374" s="72" t="s">
        <v>229</v>
      </c>
      <c r="P1374" s="101">
        <v>15</v>
      </c>
      <c r="Q1374" s="132" t="s">
        <v>59</v>
      </c>
      <c r="R1374" s="131" t="s">
        <v>1002</v>
      </c>
      <c r="S1374" s="91"/>
    </row>
    <row r="1375" spans="1:19" s="104" customFormat="1" ht="12.75" customHeight="1" x14ac:dyDescent="0.25">
      <c r="A1375" s="121" t="s">
        <v>17</v>
      </c>
      <c r="B1375" s="92" t="str">
        <f>IF(E1375="","",VLOOKUP(E1375,[1]PROJECTES!$C$14:$G$5000,2,FALSE))</f>
        <v>EMSA</v>
      </c>
      <c r="C1375" s="121" t="s">
        <v>135</v>
      </c>
      <c r="D1375" s="93" t="str">
        <f>IF(E1375="","",VLOOKUP(E1375,[1]PROJECTES!$C$14:$G$5000,5,FALSE))</f>
        <v>MANTENIMENT SCADA TEDIS.Net EMSA 01/03/2019 - 28/02/2020</v>
      </c>
      <c r="E1375" s="117">
        <v>5176</v>
      </c>
      <c r="F1375" s="95"/>
      <c r="G1375" s="96" t="str">
        <f>IF(E1375="","",VLOOKUP(E1375,[1]PROJECTES!$C$14:$G$5000,4,FALSE))</f>
        <v>OB</v>
      </c>
      <c r="H1375" s="118" t="s">
        <v>17</v>
      </c>
      <c r="I1375" s="97" t="str">
        <f>IF(H1375="","",VLOOKUP(H1375,BD!B$2:C$16,2,FALSE))</f>
        <v>E</v>
      </c>
      <c r="J1375" s="98">
        <v>43529</v>
      </c>
      <c r="K1375" s="135">
        <f t="shared" si="44"/>
        <v>10</v>
      </c>
      <c r="L1375" s="99">
        <f t="shared" ca="1" si="45"/>
        <v>269</v>
      </c>
      <c r="M1375" s="93">
        <f>IF(E1375="","",VLOOKUP(E1375,[1]PROJECTES!$C$14:$Z$5000,21,FALSE))</f>
        <v>43889</v>
      </c>
      <c r="N1375" s="100">
        <v>0</v>
      </c>
      <c r="O1375" s="72" t="s">
        <v>229</v>
      </c>
      <c r="P1375" s="101">
        <v>15</v>
      </c>
      <c r="Q1375" s="132" t="s">
        <v>59</v>
      </c>
      <c r="R1375" s="131" t="s">
        <v>1028</v>
      </c>
      <c r="S1375" s="91"/>
    </row>
    <row r="1376" spans="1:19" s="104" customFormat="1" ht="12.75" customHeight="1" x14ac:dyDescent="0.25">
      <c r="A1376" s="121" t="s">
        <v>17</v>
      </c>
      <c r="B1376" s="92" t="str">
        <f>IF(E1376="","",VLOOKUP(E1376,[1]PROJECTES!$C$14:$G$5000,2,FALSE))</f>
        <v>EMSA</v>
      </c>
      <c r="C1376" s="121" t="s">
        <v>135</v>
      </c>
      <c r="D1376" s="93" t="str">
        <f>IF(E1376="","",VLOOKUP(E1376,[1]PROJECTES!$C$14:$G$5000,5,FALSE))</f>
        <v>MANTENIMENT SCADA TEDIS.Net EMSA 01/03/2019 - 28/02/2020</v>
      </c>
      <c r="E1376" s="117">
        <v>5176</v>
      </c>
      <c r="F1376" s="95"/>
      <c r="G1376" s="96" t="str">
        <f>IF(E1376="","",VLOOKUP(E1376,[1]PROJECTES!$C$14:$G$5000,4,FALSE))</f>
        <v>OB</v>
      </c>
      <c r="H1376" s="118" t="s">
        <v>17</v>
      </c>
      <c r="I1376" s="97" t="str">
        <f>IF(H1376="","",VLOOKUP(H1376,BD!B$2:C$16,2,FALSE))</f>
        <v>E</v>
      </c>
      <c r="J1376" s="98">
        <v>43531</v>
      </c>
      <c r="K1376" s="135">
        <f t="shared" si="44"/>
        <v>10</v>
      </c>
      <c r="L1376" s="99">
        <f t="shared" ca="1" si="45"/>
        <v>269</v>
      </c>
      <c r="M1376" s="93">
        <f>IF(E1376="","",VLOOKUP(E1376,[1]PROJECTES!$C$14:$Z$5000,21,FALSE))</f>
        <v>43889</v>
      </c>
      <c r="N1376" s="100">
        <v>0</v>
      </c>
      <c r="O1376" s="72" t="s">
        <v>229</v>
      </c>
      <c r="P1376" s="101">
        <v>15</v>
      </c>
      <c r="Q1376" s="132" t="s">
        <v>59</v>
      </c>
      <c r="R1376" s="131" t="s">
        <v>1067</v>
      </c>
      <c r="S1376" s="91"/>
    </row>
    <row r="1377" spans="1:19" s="104" customFormat="1" ht="12.75" customHeight="1" x14ac:dyDescent="0.25">
      <c r="A1377" s="121" t="s">
        <v>47</v>
      </c>
      <c r="B1377" s="92" t="str">
        <f>IF(E1377="","",VLOOKUP(E1377,[1]PROJECTES!$C$14:$G$5000,2,FALSE))</f>
        <v>INPPOZ</v>
      </c>
      <c r="C1377" s="121" t="s">
        <v>149</v>
      </c>
      <c r="D1377" s="93" t="str">
        <f>IF(E1377="","",VLOOKUP(E1377,[1]PROJECTES!$C$14:$G$5000,5,FALSE))</f>
        <v>MANTENIMENT SW SCADA TEDIS.Net INPECUARIAS 01/01/2.019 - 31/12/2.019</v>
      </c>
      <c r="E1377" s="117">
        <v>5072</v>
      </c>
      <c r="F1377" s="95"/>
      <c r="G1377" s="96" t="str">
        <f>IF(E1377="","",VLOOKUP(E1377,[1]PROJECTES!$C$14:$G$5000,4,FALSE))</f>
        <v>OB</v>
      </c>
      <c r="H1377" s="118" t="s">
        <v>47</v>
      </c>
      <c r="I1377" s="97" t="str">
        <f>IF(H1377="","",VLOOKUP(H1377,BD!B$2:C$16,2,FALSE))</f>
        <v>E</v>
      </c>
      <c r="J1377" s="98">
        <v>43523</v>
      </c>
      <c r="K1377" s="135">
        <f t="shared" si="44"/>
        <v>9</v>
      </c>
      <c r="L1377" s="99">
        <f t="shared" ca="1" si="45"/>
        <v>210</v>
      </c>
      <c r="M1377" s="93">
        <f>IF(E1377="","",VLOOKUP(E1377,[1]PROJECTES!$C$14:$Z$5000,21,FALSE))</f>
        <v>43830</v>
      </c>
      <c r="N1377" s="100">
        <v>1</v>
      </c>
      <c r="O1377" s="72" t="s">
        <v>229</v>
      </c>
      <c r="P1377" s="101">
        <v>0</v>
      </c>
      <c r="Q1377" s="132" t="s">
        <v>59</v>
      </c>
      <c r="R1377" s="131" t="s">
        <v>1187</v>
      </c>
      <c r="S1377" s="91"/>
    </row>
    <row r="1378" spans="1:19" s="104" customFormat="1" ht="12.75" customHeight="1" x14ac:dyDescent="0.25">
      <c r="A1378" s="121" t="s">
        <v>47</v>
      </c>
      <c r="B1378" s="92" t="str">
        <f>IF(E1378="","",VLOOKUP(E1378,[1]PROJECTES!$C$14:$G$5000,2,FALSE))</f>
        <v>EOSPIT</v>
      </c>
      <c r="C1378" s="121" t="s">
        <v>151</v>
      </c>
      <c r="D1378" s="93" t="str">
        <f>IF(E1378="","",VLOOKUP(E1378,[1]PROJECTES!$C$14:$G$5000,5,FALSE))</f>
        <v>UNION CC EOSA-PITARCH - COI IBERDROLA v2.0</v>
      </c>
      <c r="E1378" s="117">
        <v>5190</v>
      </c>
      <c r="F1378" s="95"/>
      <c r="G1378" s="96" t="str">
        <f>IF(E1378="","",VLOOKUP(E1378,[1]PROJECTES!$C$14:$G$5000,4,FALSE))</f>
        <v>TA</v>
      </c>
      <c r="H1378" s="118" t="s">
        <v>47</v>
      </c>
      <c r="I1378" s="97" t="str">
        <f>IF(H1378="","",VLOOKUP(H1378,BD!B$2:C$16,2,FALSE))</f>
        <v>E</v>
      </c>
      <c r="J1378" s="98">
        <v>43523</v>
      </c>
      <c r="K1378" s="135">
        <f t="shared" si="44"/>
        <v>9</v>
      </c>
      <c r="L1378" s="99" t="str">
        <f t="shared" ca="1" si="45"/>
        <v>-</v>
      </c>
      <c r="M1378" s="93">
        <f>IF(E1378="","",VLOOKUP(E1378,[1]PROJECTES!$C$14:$Z$5000,21,FALSE))</f>
        <v>43546</v>
      </c>
      <c r="N1378" s="100">
        <v>1</v>
      </c>
      <c r="O1378" s="72" t="s">
        <v>229</v>
      </c>
      <c r="P1378" s="101">
        <v>0</v>
      </c>
      <c r="Q1378" s="132" t="s">
        <v>40</v>
      </c>
      <c r="R1378" s="131" t="s">
        <v>1193</v>
      </c>
      <c r="S1378" s="91"/>
    </row>
    <row r="1379" spans="1:19" s="104" customFormat="1" ht="12.75" customHeight="1" x14ac:dyDescent="0.25">
      <c r="A1379" s="121" t="s">
        <v>47</v>
      </c>
      <c r="B1379" s="92" t="str">
        <f>IF(E1379="","",VLOOKUP(E1379,[1]PROJECTES!$C$14:$G$5000,2,FALSE))</f>
        <v>SERGAR</v>
      </c>
      <c r="C1379" s="121" t="s">
        <v>178</v>
      </c>
      <c r="D1379" s="93" t="str">
        <f>IF(E1379="","",VLOOKUP(E1379,[1]PROJECTES!$C$14:$G$5000,5,FALSE))</f>
        <v>MANTENIMENT CSSat SERVILIANO 2019-02</v>
      </c>
      <c r="E1379" s="117">
        <v>5166</v>
      </c>
      <c r="F1379" s="95"/>
      <c r="G1379" s="96" t="str">
        <f>IF(E1379="","",VLOOKUP(E1379,[1]PROJECTES!$C$14:$G$5000,4,FALSE))</f>
        <v>OB</v>
      </c>
      <c r="H1379" s="118" t="s">
        <v>47</v>
      </c>
      <c r="I1379" s="97" t="str">
        <f>IF(H1379="","",VLOOKUP(H1379,BD!B$2:C$16,2,FALSE))</f>
        <v>E</v>
      </c>
      <c r="J1379" s="98">
        <v>43523</v>
      </c>
      <c r="K1379" s="135">
        <f t="shared" si="44"/>
        <v>9</v>
      </c>
      <c r="L1379" s="99">
        <f t="shared" ca="1" si="45"/>
        <v>-124</v>
      </c>
      <c r="M1379" s="93">
        <f>IF(E1379="","",VLOOKUP(E1379,[1]PROJECTES!$C$14:$Z$5000,21,FALSE))</f>
        <v>43496</v>
      </c>
      <c r="N1379" s="100">
        <v>1</v>
      </c>
      <c r="O1379" s="72" t="s">
        <v>229</v>
      </c>
      <c r="P1379" s="101">
        <v>0</v>
      </c>
      <c r="Q1379" s="132" t="s">
        <v>59</v>
      </c>
      <c r="R1379" s="131" t="s">
        <v>1195</v>
      </c>
      <c r="S1379" s="91"/>
    </row>
    <row r="1380" spans="1:19" s="104" customFormat="1" ht="12.75" customHeight="1" x14ac:dyDescent="0.25">
      <c r="A1380" s="121" t="s">
        <v>47</v>
      </c>
      <c r="B1380" s="92" t="str">
        <f>IF(E1380="","",VLOOKUP(E1380,[1]PROJECTES!$C$14:$G$5000,2,FALSE))</f>
        <v>SITEL</v>
      </c>
      <c r="C1380" s="121" t="s">
        <v>84</v>
      </c>
      <c r="D1380" s="93" t="str">
        <f>IF(E1380="","",VLOOKUP(E1380,[1]PROJECTES!$C$14:$G$5000,5,FALSE))</f>
        <v>PENDENT D'ASSIGNAR</v>
      </c>
      <c r="E1380" s="117" t="s">
        <v>278</v>
      </c>
      <c r="F1380" s="95"/>
      <c r="G1380" s="96" t="str">
        <f>IF(E1380="","",VLOOKUP(E1380,[1]PROJECTES!$C$14:$G$5000,4,FALSE))</f>
        <v>OB</v>
      </c>
      <c r="H1380" s="118" t="s">
        <v>47</v>
      </c>
      <c r="I1380" s="97" t="str">
        <f>IF(H1380="","",VLOOKUP(H1380,BD!B$2:C$16,2,FALSE))</f>
        <v>E</v>
      </c>
      <c r="J1380" s="98">
        <v>43523</v>
      </c>
      <c r="K1380" s="135">
        <f t="shared" si="44"/>
        <v>9</v>
      </c>
      <c r="L1380" s="99">
        <f t="shared" ca="1" si="45"/>
        <v>210</v>
      </c>
      <c r="M1380" s="93">
        <f>IF(E1380="","",VLOOKUP(E1380,[1]PROJECTES!$C$14:$Z$5000,21,FALSE))</f>
        <v>43830</v>
      </c>
      <c r="N1380" s="100">
        <v>1</v>
      </c>
      <c r="O1380" s="72" t="s">
        <v>229</v>
      </c>
      <c r="P1380" s="101">
        <v>45</v>
      </c>
      <c r="Q1380" s="132" t="s">
        <v>59</v>
      </c>
      <c r="R1380" s="131" t="s">
        <v>1243</v>
      </c>
      <c r="S1380" s="91"/>
    </row>
    <row r="1381" spans="1:19" s="104" customFormat="1" ht="12.75" customHeight="1" x14ac:dyDescent="0.25">
      <c r="A1381" s="121" t="s">
        <v>35</v>
      </c>
      <c r="B1381" s="92" t="str">
        <f>IF(E1381="","",VLOOKUP(E1381,[1]PROJECTES!$C$14:$G$5000,2,FALSE))</f>
        <v>SITEL</v>
      </c>
      <c r="C1381" s="121" t="s">
        <v>181</v>
      </c>
      <c r="D1381" s="93" t="str">
        <f>IF(E1381="","",VLOOKUP(E1381,[1]PROJECTES!$C$14:$G$5000,5,FALSE))</f>
        <v>INCAPACITAT LABORAL TRANSITORIA</v>
      </c>
      <c r="E1381" s="117" t="s">
        <v>794</v>
      </c>
      <c r="F1381" s="95"/>
      <c r="G1381" s="96" t="str">
        <f>IF(E1381="","",VLOOKUP(E1381,[1]PROJECTES!$C$14:$G$5000,4,FALSE))</f>
        <v>OB</v>
      </c>
      <c r="H1381" s="118" t="s">
        <v>35</v>
      </c>
      <c r="I1381" s="97" t="str">
        <f>IF(H1381="","",VLOOKUP(H1381,BD!B$2:C$16,2,FALSE))</f>
        <v>E</v>
      </c>
      <c r="J1381" s="98">
        <v>43524</v>
      </c>
      <c r="K1381" s="135">
        <f t="shared" si="44"/>
        <v>9</v>
      </c>
      <c r="L1381" s="99">
        <f t="shared" ca="1" si="45"/>
        <v>210</v>
      </c>
      <c r="M1381" s="93">
        <f>IF(E1381="","",VLOOKUP(E1381,[1]PROJECTES!$C$14:$Z$5000,21,FALSE))</f>
        <v>43830</v>
      </c>
      <c r="N1381" s="100">
        <v>8</v>
      </c>
      <c r="O1381" s="72" t="s">
        <v>229</v>
      </c>
      <c r="P1381" s="101">
        <v>0</v>
      </c>
      <c r="Q1381" s="132" t="s">
        <v>360</v>
      </c>
      <c r="R1381" s="102"/>
      <c r="S1381" s="91"/>
    </row>
    <row r="1382" spans="1:19" s="104" customFormat="1" ht="12.75" customHeight="1" x14ac:dyDescent="0.25">
      <c r="A1382" s="121" t="s">
        <v>44</v>
      </c>
      <c r="B1382" s="92" t="str">
        <f>IF(E1382="","",VLOOKUP(E1382,[1]PROJECTES!$C$14:$G$5000,2,FALSE))</f>
        <v>SITEL</v>
      </c>
      <c r="C1382" s="121"/>
      <c r="D1382" s="93" t="str">
        <f>IF(E1382="","",VLOOKUP(E1382,[1]PROJECTES!$C$14:$G$5000,5,FALSE))</f>
        <v>PENDENT D'ASSIGNAR</v>
      </c>
      <c r="E1382" s="117" t="s">
        <v>278</v>
      </c>
      <c r="F1382" s="95"/>
      <c r="G1382" s="96" t="str">
        <f>IF(E1382="","",VLOOKUP(E1382,[1]PROJECTES!$C$14:$G$5000,4,FALSE))</f>
        <v>OB</v>
      </c>
      <c r="H1382" s="118" t="s">
        <v>44</v>
      </c>
      <c r="I1382" s="97" t="str">
        <f>IF(H1382="","",VLOOKUP(H1382,BD!B$2:C$16,2,FALSE))</f>
        <v>E</v>
      </c>
      <c r="J1382" s="98">
        <v>43524</v>
      </c>
      <c r="K1382" s="135">
        <f t="shared" si="44"/>
        <v>9</v>
      </c>
      <c r="L1382" s="99">
        <f t="shared" ca="1" si="45"/>
        <v>210</v>
      </c>
      <c r="M1382" s="93">
        <f>IF(E1382="","",VLOOKUP(E1382,[1]PROJECTES!$C$14:$Z$5000,21,FALSE))</f>
        <v>43830</v>
      </c>
      <c r="N1382" s="100"/>
      <c r="O1382" s="72" t="s">
        <v>229</v>
      </c>
      <c r="P1382" s="101"/>
      <c r="Q1382" s="132"/>
      <c r="R1382" s="131"/>
      <c r="S1382" s="91"/>
    </row>
    <row r="1383" spans="1:19" s="104" customFormat="1" ht="12.75" customHeight="1" x14ac:dyDescent="0.25">
      <c r="A1383" s="121" t="s">
        <v>44</v>
      </c>
      <c r="B1383" s="92" t="str">
        <f>IF(E1383="","",VLOOKUP(E1383,[1]PROJECTES!$C$14:$G$5000,2,FALSE))</f>
        <v>SITEL</v>
      </c>
      <c r="C1383" s="121"/>
      <c r="D1383" s="93" t="str">
        <f>IF(E1383="","",VLOOKUP(E1383,[1]PROJECTES!$C$14:$G$5000,5,FALSE))</f>
        <v>PENDENT D'ASSIGNAR</v>
      </c>
      <c r="E1383" s="117" t="s">
        <v>278</v>
      </c>
      <c r="F1383" s="95"/>
      <c r="G1383" s="96" t="str">
        <f>IF(E1383="","",VLOOKUP(E1383,[1]PROJECTES!$C$14:$G$5000,4,FALSE))</f>
        <v>OB</v>
      </c>
      <c r="H1383" s="118" t="s">
        <v>44</v>
      </c>
      <c r="I1383" s="97" t="str">
        <f>IF(H1383="","",VLOOKUP(H1383,BD!B$2:C$16,2,FALSE))</f>
        <v>E</v>
      </c>
      <c r="J1383" s="98">
        <v>43524</v>
      </c>
      <c r="K1383" s="135">
        <f t="shared" si="44"/>
        <v>9</v>
      </c>
      <c r="L1383" s="99">
        <f t="shared" ca="1" si="45"/>
        <v>210</v>
      </c>
      <c r="M1383" s="93">
        <f>IF(E1383="","",VLOOKUP(E1383,[1]PROJECTES!$C$14:$Z$5000,21,FALSE))</f>
        <v>43830</v>
      </c>
      <c r="N1383" s="100"/>
      <c r="O1383" s="72" t="s">
        <v>229</v>
      </c>
      <c r="P1383" s="101"/>
      <c r="Q1383" s="132"/>
      <c r="R1383" s="131"/>
      <c r="S1383" s="91"/>
    </row>
    <row r="1384" spans="1:19" s="104" customFormat="1" ht="12.75" customHeight="1" x14ac:dyDescent="0.25">
      <c r="A1384" s="121" t="s">
        <v>44</v>
      </c>
      <c r="B1384" s="92" t="str">
        <f>IF(E1384="","",VLOOKUP(E1384,[1]PROJECTES!$C$14:$G$5000,2,FALSE))</f>
        <v>SITEL</v>
      </c>
      <c r="C1384" s="121"/>
      <c r="D1384" s="93" t="str">
        <f>IF(E1384="","",VLOOKUP(E1384,[1]PROJECTES!$C$14:$G$5000,5,FALSE))</f>
        <v>PENDENT D'ASSIGNAR</v>
      </c>
      <c r="E1384" s="117" t="s">
        <v>278</v>
      </c>
      <c r="F1384" s="95"/>
      <c r="G1384" s="96" t="str">
        <f>IF(E1384="","",VLOOKUP(E1384,[1]PROJECTES!$C$14:$G$5000,4,FALSE))</f>
        <v>OB</v>
      </c>
      <c r="H1384" s="118" t="s">
        <v>44</v>
      </c>
      <c r="I1384" s="97" t="str">
        <f>IF(H1384="","",VLOOKUP(H1384,BD!B$2:C$16,2,FALSE))</f>
        <v>E</v>
      </c>
      <c r="J1384" s="98">
        <v>43524</v>
      </c>
      <c r="K1384" s="135">
        <f t="shared" si="44"/>
        <v>9</v>
      </c>
      <c r="L1384" s="99">
        <f t="shared" ca="1" si="45"/>
        <v>210</v>
      </c>
      <c r="M1384" s="93">
        <f>IF(E1384="","",VLOOKUP(E1384,[1]PROJECTES!$C$14:$Z$5000,21,FALSE))</f>
        <v>43830</v>
      </c>
      <c r="N1384" s="100"/>
      <c r="O1384" s="72" t="s">
        <v>229</v>
      </c>
      <c r="P1384" s="101"/>
      <c r="Q1384" s="132"/>
      <c r="R1384" s="131"/>
      <c r="S1384" s="91"/>
    </row>
    <row r="1385" spans="1:19" s="104" customFormat="1" ht="12.75" customHeight="1" x14ac:dyDescent="0.25">
      <c r="A1385" s="121" t="s">
        <v>44</v>
      </c>
      <c r="B1385" s="92" t="str">
        <f>IF(E1385="","",VLOOKUP(E1385,[1]PROJECTES!$C$14:$G$5000,2,FALSE))</f>
        <v>SITEL</v>
      </c>
      <c r="C1385" s="121"/>
      <c r="D1385" s="93" t="str">
        <f>IF(E1385="","",VLOOKUP(E1385,[1]PROJECTES!$C$14:$G$5000,5,FALSE))</f>
        <v>PENDENT D'ASSIGNAR</v>
      </c>
      <c r="E1385" s="117" t="s">
        <v>278</v>
      </c>
      <c r="F1385" s="95"/>
      <c r="G1385" s="96" t="str">
        <f>IF(E1385="","",VLOOKUP(E1385,[1]PROJECTES!$C$14:$G$5000,4,FALSE))</f>
        <v>OB</v>
      </c>
      <c r="H1385" s="118" t="s">
        <v>44</v>
      </c>
      <c r="I1385" s="97" t="str">
        <f>IF(H1385="","",VLOOKUP(H1385,BD!B$2:C$16,2,FALSE))</f>
        <v>E</v>
      </c>
      <c r="J1385" s="98">
        <v>43524</v>
      </c>
      <c r="K1385" s="135">
        <f t="shared" si="44"/>
        <v>9</v>
      </c>
      <c r="L1385" s="99">
        <f t="shared" ca="1" si="45"/>
        <v>210</v>
      </c>
      <c r="M1385" s="93">
        <f>IF(E1385="","",VLOOKUP(E1385,[1]PROJECTES!$C$14:$Z$5000,21,FALSE))</f>
        <v>43830</v>
      </c>
      <c r="N1385" s="100"/>
      <c r="O1385" s="72" t="s">
        <v>229</v>
      </c>
      <c r="P1385" s="101"/>
      <c r="Q1385" s="132"/>
      <c r="R1385" s="131"/>
      <c r="S1385" s="91"/>
    </row>
    <row r="1386" spans="1:19" s="104" customFormat="1" ht="12.75" customHeight="1" x14ac:dyDescent="0.25">
      <c r="A1386" s="121" t="s">
        <v>44</v>
      </c>
      <c r="B1386" s="92" t="str">
        <f>IF(E1386="","",VLOOKUP(E1386,[1]PROJECTES!$C$14:$G$5000,2,FALSE))</f>
        <v>SITEL</v>
      </c>
      <c r="C1386" s="121"/>
      <c r="D1386" s="93" t="str">
        <f>IF(E1386="","",VLOOKUP(E1386,[1]PROJECTES!$C$14:$G$5000,5,FALSE))</f>
        <v>PENDENT D'ASSIGNAR</v>
      </c>
      <c r="E1386" s="117" t="s">
        <v>278</v>
      </c>
      <c r="F1386" s="95"/>
      <c r="G1386" s="96" t="str">
        <f>IF(E1386="","",VLOOKUP(E1386,[1]PROJECTES!$C$14:$G$5000,4,FALSE))</f>
        <v>OB</v>
      </c>
      <c r="H1386" s="118" t="s">
        <v>44</v>
      </c>
      <c r="I1386" s="97" t="str">
        <f>IF(H1386="","",VLOOKUP(H1386,BD!B$2:C$16,2,FALSE))</f>
        <v>E</v>
      </c>
      <c r="J1386" s="98">
        <v>43524</v>
      </c>
      <c r="K1386" s="135">
        <f t="shared" si="44"/>
        <v>9</v>
      </c>
      <c r="L1386" s="99">
        <f t="shared" ca="1" si="45"/>
        <v>210</v>
      </c>
      <c r="M1386" s="93">
        <f>IF(E1386="","",VLOOKUP(E1386,[1]PROJECTES!$C$14:$Z$5000,21,FALSE))</f>
        <v>43830</v>
      </c>
      <c r="N1386" s="100"/>
      <c r="O1386" s="72" t="s">
        <v>229</v>
      </c>
      <c r="P1386" s="101"/>
      <c r="Q1386" s="132"/>
      <c r="R1386" s="131"/>
      <c r="S1386" s="91"/>
    </row>
    <row r="1387" spans="1:19" s="104" customFormat="1" ht="12.75" customHeight="1" x14ac:dyDescent="0.25">
      <c r="A1387" s="121" t="s">
        <v>47</v>
      </c>
      <c r="B1387" s="92" t="str">
        <f>IF(E1387="","",VLOOKUP(E1387,[1]PROJECTES!$C$14:$G$5000,2,FALSE))</f>
        <v>SITEL</v>
      </c>
      <c r="C1387" s="121" t="s">
        <v>84</v>
      </c>
      <c r="D1387" s="93" t="str">
        <f>IF(E1387="","",VLOOKUP(E1387,[1]PROJECTES!$C$14:$G$5000,5,FALSE))</f>
        <v>PENDENT D'ASSIGNAR</v>
      </c>
      <c r="E1387" s="117" t="s">
        <v>278</v>
      </c>
      <c r="F1387" s="95"/>
      <c r="G1387" s="96" t="str">
        <f>IF(E1387="","",VLOOKUP(E1387,[1]PROJECTES!$C$14:$G$5000,4,FALSE))</f>
        <v>OB</v>
      </c>
      <c r="H1387" s="118" t="s">
        <v>47</v>
      </c>
      <c r="I1387" s="97" t="str">
        <f>IF(H1387="","",VLOOKUP(H1387,BD!B$2:C$16,2,FALSE))</f>
        <v>E</v>
      </c>
      <c r="J1387" s="149">
        <v>43524</v>
      </c>
      <c r="K1387" s="135">
        <f t="shared" si="44"/>
        <v>9</v>
      </c>
      <c r="L1387" s="99">
        <f t="shared" ca="1" si="45"/>
        <v>210</v>
      </c>
      <c r="M1387" s="93">
        <f>IF(E1387="","",VLOOKUP(E1387,[1]PROJECTES!$C$14:$Z$5000,21,FALSE))</f>
        <v>43830</v>
      </c>
      <c r="N1387" s="100">
        <v>0</v>
      </c>
      <c r="O1387" s="72" t="s">
        <v>229</v>
      </c>
      <c r="P1387" s="101">
        <v>30</v>
      </c>
      <c r="Q1387" s="132" t="s">
        <v>59</v>
      </c>
      <c r="R1387" s="131" t="s">
        <v>963</v>
      </c>
      <c r="S1387" s="91"/>
    </row>
    <row r="1388" spans="1:19" s="104" customFormat="1" ht="12.75" customHeight="1" x14ac:dyDescent="0.25">
      <c r="A1388" s="121" t="s">
        <v>47</v>
      </c>
      <c r="B1388" s="92" t="str">
        <f>IF(E1388="","",VLOOKUP(E1388,[1]PROJECTES!$C$14:$G$5000,2,FALSE))</f>
        <v>EOSPIT</v>
      </c>
      <c r="C1388" s="121" t="s">
        <v>151</v>
      </c>
      <c r="D1388" s="93" t="str">
        <f>IF(E1388="","",VLOOKUP(E1388,[1]PROJECTES!$C$14:$G$5000,5,FALSE))</f>
        <v>UNION CC EOSA-PITARCH - COI IBERDROLA v2.0</v>
      </c>
      <c r="E1388" s="117">
        <v>5190</v>
      </c>
      <c r="F1388" s="95"/>
      <c r="G1388" s="96" t="str">
        <f>IF(E1388="","",VLOOKUP(E1388,[1]PROJECTES!$C$14:$G$5000,4,FALSE))</f>
        <v>TA</v>
      </c>
      <c r="H1388" s="118" t="s">
        <v>47</v>
      </c>
      <c r="I1388" s="97" t="str">
        <f>IF(H1388="","",VLOOKUP(H1388,BD!B$2:C$16,2,FALSE))</f>
        <v>E</v>
      </c>
      <c r="J1388" s="98">
        <v>43524</v>
      </c>
      <c r="K1388" s="135">
        <f t="shared" si="44"/>
        <v>9</v>
      </c>
      <c r="L1388" s="99" t="str">
        <f t="shared" ca="1" si="45"/>
        <v>-</v>
      </c>
      <c r="M1388" s="93">
        <f>IF(E1388="","",VLOOKUP(E1388,[1]PROJECTES!$C$14:$Z$5000,21,FALSE))</f>
        <v>43546</v>
      </c>
      <c r="N1388" s="100">
        <v>0</v>
      </c>
      <c r="O1388" s="72" t="s">
        <v>229</v>
      </c>
      <c r="P1388" s="101">
        <v>15</v>
      </c>
      <c r="Q1388" s="132" t="s">
        <v>37</v>
      </c>
      <c r="R1388" s="102" t="s">
        <v>964</v>
      </c>
      <c r="S1388" s="91"/>
    </row>
    <row r="1389" spans="1:19" s="104" customFormat="1" ht="12.75" customHeight="1" x14ac:dyDescent="0.25">
      <c r="A1389" s="121" t="s">
        <v>47</v>
      </c>
      <c r="B1389" s="92" t="str">
        <f>IF(E1389="","",VLOOKUP(E1389,[1]PROJECTES!$C$14:$G$5000,2,FALSE))</f>
        <v>SITEL</v>
      </c>
      <c r="C1389" s="121" t="s">
        <v>106</v>
      </c>
      <c r="D1389" s="93" t="str">
        <f>IF(E1389="","",VLOOKUP(E1389,[1]PROJECTES!$C$14:$G$5000,5,FALSE))</f>
        <v>PENDENT D'ASSIGNAR</v>
      </c>
      <c r="E1389" s="117" t="s">
        <v>278</v>
      </c>
      <c r="F1389" s="95"/>
      <c r="G1389" s="96" t="str">
        <f>IF(E1389="","",VLOOKUP(E1389,[1]PROJECTES!$C$14:$G$5000,4,FALSE))</f>
        <v>OB</v>
      </c>
      <c r="H1389" s="118" t="s">
        <v>47</v>
      </c>
      <c r="I1389" s="97" t="str">
        <f>IF(H1389="","",VLOOKUP(H1389,BD!B$2:C$16,2,FALSE))</f>
        <v>E</v>
      </c>
      <c r="J1389" s="98">
        <v>43524</v>
      </c>
      <c r="K1389" s="135">
        <f t="shared" si="44"/>
        <v>9</v>
      </c>
      <c r="L1389" s="99">
        <f t="shared" ca="1" si="45"/>
        <v>210</v>
      </c>
      <c r="M1389" s="93">
        <f>IF(E1389="","",VLOOKUP(E1389,[1]PROJECTES!$C$14:$Z$5000,21,FALSE))</f>
        <v>43830</v>
      </c>
      <c r="N1389" s="100">
        <v>0</v>
      </c>
      <c r="O1389" s="72" t="s">
        <v>229</v>
      </c>
      <c r="P1389" s="101">
        <v>30</v>
      </c>
      <c r="Q1389" s="132" t="s">
        <v>37</v>
      </c>
      <c r="R1389" s="131" t="s">
        <v>966</v>
      </c>
      <c r="S1389" s="91"/>
    </row>
    <row r="1390" spans="1:19" s="104" customFormat="1" ht="12.75" customHeight="1" x14ac:dyDescent="0.25">
      <c r="A1390" s="121" t="s">
        <v>21</v>
      </c>
      <c r="B1390" s="92" t="str">
        <f>IF(E1390="","",VLOOKUP(E1390,[1]PROJECTES!$C$14:$G$5000,2,FALSE))</f>
        <v>INPPOZ</v>
      </c>
      <c r="C1390" s="121" t="s">
        <v>149</v>
      </c>
      <c r="D1390" s="93" t="str">
        <f>IF(E1390="","",VLOOKUP(E1390,[1]PROJECTES!$C$14:$G$5000,5,FALSE))</f>
        <v>RTU C.T. PINTOR GOYA v1.0</v>
      </c>
      <c r="E1390" s="117">
        <v>5019</v>
      </c>
      <c r="F1390" s="95"/>
      <c r="G1390" s="96" t="str">
        <f>IF(E1390="","",VLOOKUP(E1390,[1]PROJECTES!$C$14:$G$5000,4,FALSE))</f>
        <v>TA</v>
      </c>
      <c r="H1390" s="118" t="s">
        <v>21</v>
      </c>
      <c r="I1390" s="97" t="str">
        <f>IF(H1390="","",VLOOKUP(H1390,BD!B$2:C$16,2,FALSE))</f>
        <v>P</v>
      </c>
      <c r="J1390" s="98">
        <v>43524</v>
      </c>
      <c r="K1390" s="135">
        <f t="shared" si="44"/>
        <v>9</v>
      </c>
      <c r="L1390" s="99" t="str">
        <f t="shared" ca="1" si="45"/>
        <v>-</v>
      </c>
      <c r="M1390" s="93">
        <f>IF(E1390="","",VLOOKUP(E1390,[1]PROJECTES!$C$14:$Z$5000,21,FALSE))</f>
        <v>43524</v>
      </c>
      <c r="N1390" s="100">
        <v>0</v>
      </c>
      <c r="O1390" s="72" t="s">
        <v>229</v>
      </c>
      <c r="P1390" s="101">
        <v>30</v>
      </c>
      <c r="Q1390" s="132" t="s">
        <v>49</v>
      </c>
      <c r="R1390" s="131" t="s">
        <v>969</v>
      </c>
      <c r="S1390" s="91"/>
    </row>
    <row r="1391" spans="1:19" s="104" customFormat="1" ht="12.75" customHeight="1" x14ac:dyDescent="0.25">
      <c r="A1391" s="121" t="s">
        <v>21</v>
      </c>
      <c r="B1391" s="92" t="str">
        <f>IF(E1391="","",VLOOKUP(E1391,[1]PROJECTES!$C$14:$G$5000,2,FALSE))</f>
        <v>INPPOZ</v>
      </c>
      <c r="C1391" s="121" t="s">
        <v>149</v>
      </c>
      <c r="D1391" s="93" t="str">
        <f>IF(E1391="","",VLOOKUP(E1391,[1]PROJECTES!$C$14:$G$5000,5,FALSE))</f>
        <v>RTU C.T. PINTOR GOYA v1.0</v>
      </c>
      <c r="E1391" s="117">
        <v>5019</v>
      </c>
      <c r="F1391" s="95"/>
      <c r="G1391" s="96" t="str">
        <f>IF(E1391="","",VLOOKUP(E1391,[1]PROJECTES!$C$14:$G$5000,4,FALSE))</f>
        <v>TA</v>
      </c>
      <c r="H1391" s="118" t="s">
        <v>21</v>
      </c>
      <c r="I1391" s="97" t="str">
        <f>IF(H1391="","",VLOOKUP(H1391,BD!B$2:C$16,2,FALSE))</f>
        <v>P</v>
      </c>
      <c r="J1391" s="98">
        <v>43524</v>
      </c>
      <c r="K1391" s="135">
        <f t="shared" si="44"/>
        <v>9</v>
      </c>
      <c r="L1391" s="99" t="str">
        <f t="shared" ca="1" si="45"/>
        <v>-</v>
      </c>
      <c r="M1391" s="93">
        <f>IF(E1391="","",VLOOKUP(E1391,[1]PROJECTES!$C$14:$Z$5000,21,FALSE))</f>
        <v>43524</v>
      </c>
      <c r="N1391" s="100">
        <v>0</v>
      </c>
      <c r="O1391" s="72" t="s">
        <v>229</v>
      </c>
      <c r="P1391" s="101">
        <v>15</v>
      </c>
      <c r="Q1391" s="132" t="s">
        <v>19</v>
      </c>
      <c r="R1391" s="131" t="s">
        <v>602</v>
      </c>
      <c r="S1391" s="91"/>
    </row>
    <row r="1392" spans="1:19" s="104" customFormat="1" ht="12.75" customHeight="1" x14ac:dyDescent="0.25">
      <c r="A1392" s="121" t="s">
        <v>21</v>
      </c>
      <c r="B1392" s="92" t="str">
        <f>IF(E1392="","",VLOOKUP(E1392,[1]PROJECTES!$C$14:$G$5000,2,FALSE))</f>
        <v>INDTOR</v>
      </c>
      <c r="C1392" s="121" t="s">
        <v>149</v>
      </c>
      <c r="D1392" s="93" t="str">
        <f>IF(E1392="","",VLOOKUP(E1392,[1]PROJECTES!$C$14:$G$5000,5,FALSE))</f>
        <v>RTU C.T. CALVARIO v1.0</v>
      </c>
      <c r="E1392" s="117">
        <v>5104</v>
      </c>
      <c r="F1392" s="95"/>
      <c r="G1392" s="96" t="str">
        <f>IF(E1392="","",VLOOKUP(E1392,[1]PROJECTES!$C$14:$G$5000,4,FALSE))</f>
        <v>TA</v>
      </c>
      <c r="H1392" s="118" t="s">
        <v>595</v>
      </c>
      <c r="I1392" s="97" t="str">
        <f>IF(H1392="","",VLOOKUP(H1392,BD!B$2:C$16,2,FALSE))</f>
        <v>E</v>
      </c>
      <c r="J1392" s="98">
        <v>43524</v>
      </c>
      <c r="K1392" s="135">
        <f t="shared" si="44"/>
        <v>9</v>
      </c>
      <c r="L1392" s="99" t="str">
        <f t="shared" ca="1" si="45"/>
        <v>-</v>
      </c>
      <c r="M1392" s="93">
        <f>IF(E1392="","",VLOOKUP(E1392,[1]PROJECTES!$C$14:$Z$5000,21,FALSE))</f>
        <v>43514</v>
      </c>
      <c r="N1392" s="100">
        <v>0</v>
      </c>
      <c r="O1392" s="72" t="s">
        <v>229</v>
      </c>
      <c r="P1392" s="101">
        <v>50</v>
      </c>
      <c r="Q1392" s="132" t="s">
        <v>51</v>
      </c>
      <c r="R1392" s="131" t="s">
        <v>365</v>
      </c>
      <c r="S1392" s="91"/>
    </row>
    <row r="1393" spans="1:19" s="104" customFormat="1" ht="12.75" customHeight="1" x14ac:dyDescent="0.25">
      <c r="A1393" s="121" t="s">
        <v>21</v>
      </c>
      <c r="B1393" s="92" t="str">
        <f>IF(E1393="","",VLOOKUP(E1393,[1]PROJECTES!$C$14:$G$5000,2,FALSE))</f>
        <v>INDVIL</v>
      </c>
      <c r="C1393" s="121" t="s">
        <v>149</v>
      </c>
      <c r="D1393" s="93" t="str">
        <f>IF(E1393="","",VLOOKUP(E1393,[1]PROJECTES!$C$14:$G$5000,5,FALSE))</f>
        <v>RTU C.T. PADRE CARMELO v1.0</v>
      </c>
      <c r="E1393" s="117">
        <v>5106</v>
      </c>
      <c r="F1393" s="95"/>
      <c r="G1393" s="96" t="str">
        <f>IF(E1393="","",VLOOKUP(E1393,[1]PROJECTES!$C$14:$G$5000,4,FALSE))</f>
        <v>TA</v>
      </c>
      <c r="H1393" s="118" t="s">
        <v>595</v>
      </c>
      <c r="I1393" s="97" t="str">
        <f>IF(H1393="","",VLOOKUP(H1393,BD!B$2:C$16,2,FALSE))</f>
        <v>E</v>
      </c>
      <c r="J1393" s="98">
        <v>43524</v>
      </c>
      <c r="K1393" s="135">
        <f t="shared" si="44"/>
        <v>9</v>
      </c>
      <c r="L1393" s="99" t="str">
        <f t="shared" ca="1" si="45"/>
        <v>-</v>
      </c>
      <c r="M1393" s="93">
        <f>IF(E1393="","",VLOOKUP(E1393,[1]PROJECTES!$C$14:$Z$5000,21,FALSE))</f>
        <v>43514</v>
      </c>
      <c r="N1393" s="100">
        <v>0</v>
      </c>
      <c r="O1393" s="72" t="s">
        <v>229</v>
      </c>
      <c r="P1393" s="101">
        <v>50</v>
      </c>
      <c r="Q1393" s="132" t="s">
        <v>51</v>
      </c>
      <c r="R1393" s="131" t="s">
        <v>365</v>
      </c>
      <c r="S1393" s="91"/>
    </row>
    <row r="1394" spans="1:19" s="104" customFormat="1" ht="12.75" customHeight="1" x14ac:dyDescent="0.25">
      <c r="A1394" s="121" t="s">
        <v>21</v>
      </c>
      <c r="B1394" s="92" t="str">
        <f>IF(E1394="","",VLOOKUP(E1394,[1]PROJECTES!$C$14:$G$5000,2,FALSE))</f>
        <v>DIELES</v>
      </c>
      <c r="C1394" s="121" t="s">
        <v>271</v>
      </c>
      <c r="D1394" s="93" t="str">
        <f>IF(E1394="","",VLOOKUP(E1394,[1]PROJECTES!$C$14:$G$5000,5,FALSE))</f>
        <v>RTU CT-5 DIELESUR v1.1</v>
      </c>
      <c r="E1394" s="117">
        <v>5059</v>
      </c>
      <c r="F1394" s="95"/>
      <c r="G1394" s="96" t="str">
        <f>IF(E1394="","",VLOOKUP(E1394,[1]PROJECTES!$C$14:$G$5000,4,FALSE))</f>
        <v>TA</v>
      </c>
      <c r="H1394" s="118" t="s">
        <v>595</v>
      </c>
      <c r="I1394" s="97" t="str">
        <f>IF(H1394="","",VLOOKUP(H1394,BD!B$2:C$16,2,FALSE))</f>
        <v>E</v>
      </c>
      <c r="J1394" s="98">
        <v>43524</v>
      </c>
      <c r="K1394" s="135">
        <f t="shared" si="44"/>
        <v>9</v>
      </c>
      <c r="L1394" s="99" t="str">
        <f t="shared" ca="1" si="45"/>
        <v>-</v>
      </c>
      <c r="M1394" s="93">
        <f>IF(E1394="","",VLOOKUP(E1394,[1]PROJECTES!$C$14:$Z$5000,21,FALSE))</f>
        <v>43524</v>
      </c>
      <c r="N1394" s="100">
        <v>0</v>
      </c>
      <c r="O1394" s="72" t="s">
        <v>229</v>
      </c>
      <c r="P1394" s="101">
        <v>50</v>
      </c>
      <c r="Q1394" s="132" t="s">
        <v>51</v>
      </c>
      <c r="R1394" s="131" t="s">
        <v>365</v>
      </c>
      <c r="S1394" s="91"/>
    </row>
    <row r="1395" spans="1:19" s="104" customFormat="1" ht="12.75" customHeight="1" x14ac:dyDescent="0.25">
      <c r="A1395" s="121" t="s">
        <v>21</v>
      </c>
      <c r="B1395" s="92" t="str">
        <f>IF(E1395="","",VLOOKUP(E1395,[1]PROJECTES!$C$14:$G$5000,2,FALSE))</f>
        <v>DIELES</v>
      </c>
      <c r="C1395" s="121" t="s">
        <v>271</v>
      </c>
      <c r="D1395" s="93" t="str">
        <f>IF(E1395="","",VLOOKUP(E1395,[1]PROJECTES!$C$14:$G$5000,5,FALSE))</f>
        <v>RTU CT-6 DIELESUR v1.1</v>
      </c>
      <c r="E1395" s="117">
        <v>5060</v>
      </c>
      <c r="F1395" s="95"/>
      <c r="G1395" s="96" t="str">
        <f>IF(E1395="","",VLOOKUP(E1395,[1]PROJECTES!$C$14:$G$5000,4,FALSE))</f>
        <v>TA</v>
      </c>
      <c r="H1395" s="118" t="s">
        <v>595</v>
      </c>
      <c r="I1395" s="97" t="str">
        <f>IF(H1395="","",VLOOKUP(H1395,BD!B$2:C$16,2,FALSE))</f>
        <v>E</v>
      </c>
      <c r="J1395" s="98">
        <v>43524</v>
      </c>
      <c r="K1395" s="135">
        <f t="shared" si="44"/>
        <v>9</v>
      </c>
      <c r="L1395" s="99" t="str">
        <f t="shared" ca="1" si="45"/>
        <v>-</v>
      </c>
      <c r="M1395" s="93">
        <f>IF(E1395="","",VLOOKUP(E1395,[1]PROJECTES!$C$14:$Z$5000,21,FALSE))</f>
        <v>43524</v>
      </c>
      <c r="N1395" s="100">
        <v>0</v>
      </c>
      <c r="O1395" s="72" t="s">
        <v>229</v>
      </c>
      <c r="P1395" s="101">
        <v>50</v>
      </c>
      <c r="Q1395" s="132" t="s">
        <v>51</v>
      </c>
      <c r="R1395" s="131" t="s">
        <v>365</v>
      </c>
      <c r="S1395" s="91"/>
    </row>
    <row r="1396" spans="1:19" s="104" customFormat="1" ht="12.75" customHeight="1" x14ac:dyDescent="0.25">
      <c r="A1396" s="121" t="s">
        <v>21</v>
      </c>
      <c r="B1396" s="92" t="str">
        <f>IF(E1396="","",VLOOKUP(E1396,[1]PROJECTES!$C$14:$G$5000,2,FALSE))</f>
        <v>DIELES</v>
      </c>
      <c r="C1396" s="121" t="s">
        <v>271</v>
      </c>
      <c r="D1396" s="93" t="str">
        <f>IF(E1396="","",VLOOKUP(E1396,[1]PROJECTES!$C$14:$G$5000,5,FALSE))</f>
        <v>RTU CT-7 DIELESUR v1.1</v>
      </c>
      <c r="E1396" s="117">
        <v>5061</v>
      </c>
      <c r="F1396" s="95"/>
      <c r="G1396" s="96" t="str">
        <f>IF(E1396="","",VLOOKUP(E1396,[1]PROJECTES!$C$14:$G$5000,4,FALSE))</f>
        <v>TA</v>
      </c>
      <c r="H1396" s="118" t="s">
        <v>595</v>
      </c>
      <c r="I1396" s="97" t="str">
        <f>IF(H1396="","",VLOOKUP(H1396,BD!B$2:C$16,2,FALSE))</f>
        <v>E</v>
      </c>
      <c r="J1396" s="98">
        <v>43524</v>
      </c>
      <c r="K1396" s="135">
        <f t="shared" si="44"/>
        <v>9</v>
      </c>
      <c r="L1396" s="99" t="str">
        <f t="shared" ca="1" si="45"/>
        <v>-</v>
      </c>
      <c r="M1396" s="93">
        <f>IF(E1396="","",VLOOKUP(E1396,[1]PROJECTES!$C$14:$Z$5000,21,FALSE))</f>
        <v>43524</v>
      </c>
      <c r="N1396" s="100">
        <v>0</v>
      </c>
      <c r="O1396" s="72" t="s">
        <v>229</v>
      </c>
      <c r="P1396" s="101">
        <v>50</v>
      </c>
      <c r="Q1396" s="132" t="s">
        <v>51</v>
      </c>
      <c r="R1396" s="131" t="s">
        <v>365</v>
      </c>
      <c r="S1396" s="91"/>
    </row>
    <row r="1397" spans="1:19" s="104" customFormat="1" ht="12.75" customHeight="1" x14ac:dyDescent="0.25">
      <c r="A1397" s="121" t="s">
        <v>21</v>
      </c>
      <c r="B1397" s="92" t="str">
        <f>IF(E1397="","",VLOOKUP(E1397,[1]PROJECTES!$C$14:$G$5000,2,FALSE))</f>
        <v>DIELES</v>
      </c>
      <c r="C1397" s="121" t="s">
        <v>271</v>
      </c>
      <c r="D1397" s="93" t="str">
        <f>IF(E1397="","",VLOOKUP(E1397,[1]PROJECTES!$C$14:$G$5000,5,FALSE))</f>
        <v>RTU CT-8 DIELESUR v1.1</v>
      </c>
      <c r="E1397" s="117">
        <v>5062</v>
      </c>
      <c r="F1397" s="95"/>
      <c r="G1397" s="96" t="str">
        <f>IF(E1397="","",VLOOKUP(E1397,[1]PROJECTES!$C$14:$G$5000,4,FALSE))</f>
        <v>TA</v>
      </c>
      <c r="H1397" s="118" t="s">
        <v>595</v>
      </c>
      <c r="I1397" s="97" t="str">
        <f>IF(H1397="","",VLOOKUP(H1397,BD!B$2:C$16,2,FALSE))</f>
        <v>E</v>
      </c>
      <c r="J1397" s="98">
        <v>43524</v>
      </c>
      <c r="K1397" s="135">
        <f t="shared" si="44"/>
        <v>9</v>
      </c>
      <c r="L1397" s="99" t="str">
        <f t="shared" ca="1" si="45"/>
        <v>-</v>
      </c>
      <c r="M1397" s="93">
        <f>IF(E1397="","",VLOOKUP(E1397,[1]PROJECTES!$C$14:$Z$5000,21,FALSE))</f>
        <v>43524</v>
      </c>
      <c r="N1397" s="100">
        <v>0</v>
      </c>
      <c r="O1397" s="72" t="s">
        <v>229</v>
      </c>
      <c r="P1397" s="101">
        <v>50</v>
      </c>
      <c r="Q1397" s="132" t="s">
        <v>51</v>
      </c>
      <c r="R1397" s="131" t="s">
        <v>365</v>
      </c>
      <c r="S1397" s="91"/>
    </row>
    <row r="1398" spans="1:19" s="104" customFormat="1" ht="12.75" customHeight="1" x14ac:dyDescent="0.25">
      <c r="A1398" s="121" t="s">
        <v>21</v>
      </c>
      <c r="B1398" s="92" t="str">
        <f>IF(E1398="","",VLOOKUP(E1398,[1]PROJECTES!$C$14:$G$5000,2,FALSE))</f>
        <v>SITEL</v>
      </c>
      <c r="C1398" s="121" t="s">
        <v>151</v>
      </c>
      <c r="D1398" s="93" t="str">
        <f>IF(E1398="","",VLOOKUP(E1398,[1]PROJECTES!$C$14:$G$5000,5,FALSE))</f>
        <v>30 x MODEM-FSK Generic</v>
      </c>
      <c r="E1398" s="117">
        <v>5131</v>
      </c>
      <c r="F1398" s="95"/>
      <c r="G1398" s="96" t="str">
        <f>IF(E1398="","",VLOOKUP(E1398,[1]PROJECTES!$C$14:$G$5000,4,FALSE))</f>
        <v>TA</v>
      </c>
      <c r="H1398" s="118" t="s">
        <v>21</v>
      </c>
      <c r="I1398" s="97" t="str">
        <f>IF(H1398="","",VLOOKUP(H1398,BD!B$2:C$16,2,FALSE))</f>
        <v>P</v>
      </c>
      <c r="J1398" s="98">
        <v>43524</v>
      </c>
      <c r="K1398" s="135">
        <f t="shared" si="44"/>
        <v>9</v>
      </c>
      <c r="L1398" s="99" t="str">
        <f t="shared" ca="1" si="45"/>
        <v>-</v>
      </c>
      <c r="M1398" s="93">
        <f>IF(E1398="","",VLOOKUP(E1398,[1]PROJECTES!$C$14:$Z$5000,21,FALSE))</f>
        <v>43594</v>
      </c>
      <c r="N1398" s="100">
        <v>0</v>
      </c>
      <c r="O1398" s="72" t="s">
        <v>229</v>
      </c>
      <c r="P1398" s="101">
        <v>30</v>
      </c>
      <c r="Q1398" s="132" t="s">
        <v>49</v>
      </c>
      <c r="R1398" s="102" t="s">
        <v>970</v>
      </c>
      <c r="S1398" s="91"/>
    </row>
    <row r="1399" spans="1:19" s="104" customFormat="1" ht="12.75" customHeight="1" x14ac:dyDescent="0.25">
      <c r="A1399" s="121" t="s">
        <v>21</v>
      </c>
      <c r="B1399" s="92" t="str">
        <f>IF(E1399="","",VLOOKUP(E1399,[1]PROJECTES!$C$14:$G$5000,2,FALSE))</f>
        <v>SITEL</v>
      </c>
      <c r="C1399" s="121" t="s">
        <v>151</v>
      </c>
      <c r="D1399" s="93" t="str">
        <f>IF(E1399="","",VLOOKUP(E1399,[1]PROJECTES!$C$14:$G$5000,5,FALSE))</f>
        <v>12 x Manguera COM CAP32 - MOD.ROBUSTEL</v>
      </c>
      <c r="E1399" s="117">
        <v>5133</v>
      </c>
      <c r="F1399" s="95"/>
      <c r="G1399" s="96" t="str">
        <f>IF(E1399="","",VLOOKUP(E1399,[1]PROJECTES!$C$14:$G$5000,4,FALSE))</f>
        <v>TA</v>
      </c>
      <c r="H1399" s="118" t="s">
        <v>21</v>
      </c>
      <c r="I1399" s="97" t="str">
        <f>IF(H1399="","",VLOOKUP(H1399,BD!B$2:C$16,2,FALSE))</f>
        <v>P</v>
      </c>
      <c r="J1399" s="98">
        <v>43524</v>
      </c>
      <c r="K1399" s="135">
        <f t="shared" si="44"/>
        <v>9</v>
      </c>
      <c r="L1399" s="99" t="str">
        <f t="shared" ca="1" si="45"/>
        <v>-</v>
      </c>
      <c r="M1399" s="93">
        <f>IF(E1399="","",VLOOKUP(E1399,[1]PROJECTES!$C$14:$Z$5000,21,FALSE))</f>
        <v>43567</v>
      </c>
      <c r="N1399" s="100">
        <v>1</v>
      </c>
      <c r="O1399" s="72" t="s">
        <v>229</v>
      </c>
      <c r="P1399" s="101">
        <v>0</v>
      </c>
      <c r="Q1399" s="132" t="s">
        <v>51</v>
      </c>
      <c r="R1399" s="131" t="s">
        <v>365</v>
      </c>
      <c r="S1399" s="91"/>
    </row>
    <row r="1400" spans="1:19" s="104" customFormat="1" ht="12.75" customHeight="1" x14ac:dyDescent="0.25">
      <c r="A1400" s="121" t="s">
        <v>21</v>
      </c>
      <c r="B1400" s="92" t="str">
        <f>IF(E1400="","",VLOOKUP(E1400,[1]PROJECTES!$C$14:$G$5000,2,FALSE))</f>
        <v>EYPESA</v>
      </c>
      <c r="C1400" s="121" t="s">
        <v>106</v>
      </c>
      <c r="D1400" s="93" t="str">
        <f>IF(E1400="","",VLOOKUP(E1400,[1]PROJECTES!$C$14:$G$5000,5,FALSE))</f>
        <v>62 x Modul COM CAP-CYB v1.0</v>
      </c>
      <c r="E1400" s="117">
        <v>5147</v>
      </c>
      <c r="F1400" s="95"/>
      <c r="G1400" s="96" t="str">
        <f>IF(E1400="","",VLOOKUP(E1400,[1]PROJECTES!$C$14:$G$5000,4,FALSE))</f>
        <v>OB</v>
      </c>
      <c r="H1400" s="118" t="s">
        <v>21</v>
      </c>
      <c r="I1400" s="97" t="str">
        <f>IF(H1400="","",VLOOKUP(H1400,BD!B$2:C$16,2,FALSE))</f>
        <v>P</v>
      </c>
      <c r="J1400" s="98">
        <v>43524</v>
      </c>
      <c r="K1400" s="135">
        <f t="shared" si="44"/>
        <v>9</v>
      </c>
      <c r="L1400" s="99">
        <f t="shared" ca="1" si="45"/>
        <v>-81</v>
      </c>
      <c r="M1400" s="93">
        <f>IF(E1400="","",VLOOKUP(E1400,[1]PROJECTES!$C$14:$Z$5000,21,FALSE))</f>
        <v>43539</v>
      </c>
      <c r="N1400" s="100">
        <v>1</v>
      </c>
      <c r="O1400" s="72" t="s">
        <v>229</v>
      </c>
      <c r="P1400" s="101">
        <v>30</v>
      </c>
      <c r="Q1400" s="132" t="s">
        <v>49</v>
      </c>
      <c r="R1400" s="102" t="s">
        <v>971</v>
      </c>
      <c r="S1400" s="91"/>
    </row>
    <row r="1401" spans="1:19" s="104" customFormat="1" ht="12.75" customHeight="1" x14ac:dyDescent="0.25">
      <c r="A1401" s="121" t="s">
        <v>21</v>
      </c>
      <c r="B1401" s="92" t="str">
        <f>IF(E1401="","",VLOOKUP(E1401,[1]PROJECTES!$C$14:$G$5000,2,FALSE))</f>
        <v>SITEL</v>
      </c>
      <c r="C1401" s="121" t="s">
        <v>151</v>
      </c>
      <c r="D1401" s="93" t="str">
        <f>IF(E1401="","",VLOOKUP(E1401,[1]PROJECTES!$C$14:$G$5000,5,FALSE))</f>
        <v>12 x Manguera COM CAP32 - MOD.ROBUSTEL</v>
      </c>
      <c r="E1401" s="117">
        <v>5133</v>
      </c>
      <c r="F1401" s="95"/>
      <c r="G1401" s="96" t="str">
        <f>IF(E1401="","",VLOOKUP(E1401,[1]PROJECTES!$C$14:$G$5000,4,FALSE))</f>
        <v>TA</v>
      </c>
      <c r="H1401" s="118" t="s">
        <v>21</v>
      </c>
      <c r="I1401" s="97" t="str">
        <f>IF(H1401="","",VLOOKUP(H1401,BD!B$2:C$16,2,FALSE))</f>
        <v>P</v>
      </c>
      <c r="J1401" s="98">
        <v>43524</v>
      </c>
      <c r="K1401" s="135">
        <f t="shared" si="44"/>
        <v>9</v>
      </c>
      <c r="L1401" s="99" t="str">
        <f t="shared" ca="1" si="45"/>
        <v>-</v>
      </c>
      <c r="M1401" s="93">
        <f>IF(E1401="","",VLOOKUP(E1401,[1]PROJECTES!$C$14:$Z$5000,21,FALSE))</f>
        <v>43567</v>
      </c>
      <c r="N1401" s="100">
        <v>0</v>
      </c>
      <c r="O1401" s="72" t="s">
        <v>229</v>
      </c>
      <c r="P1401" s="101">
        <v>25</v>
      </c>
      <c r="Q1401" s="132" t="s">
        <v>65</v>
      </c>
      <c r="R1401" s="131" t="s">
        <v>451</v>
      </c>
      <c r="S1401" s="91"/>
    </row>
    <row r="1402" spans="1:19" s="104" customFormat="1" ht="12.75" customHeight="1" x14ac:dyDescent="0.25">
      <c r="A1402" s="121" t="s">
        <v>21</v>
      </c>
      <c r="B1402" s="92" t="str">
        <f>IF(E1402="","",VLOOKUP(E1402,[1]PROJECTES!$C$14:$G$5000,2,FALSE))</f>
        <v>SITEL</v>
      </c>
      <c r="C1402" s="121" t="s">
        <v>181</v>
      </c>
      <c r="D1402" s="93" t="str">
        <f>IF(E1402="","",VLOOKUP(E1402,[1]PROJECTES!$C$14:$G$5000,5,FALSE))</f>
        <v>AFERS EMPRESA</v>
      </c>
      <c r="E1402" s="117" t="s">
        <v>315</v>
      </c>
      <c r="F1402" s="95"/>
      <c r="G1402" s="96" t="str">
        <f>IF(E1402="","",VLOOKUP(E1402,[1]PROJECTES!$C$14:$G$5000,4,FALSE))</f>
        <v>OB</v>
      </c>
      <c r="H1402" s="118" t="s">
        <v>21</v>
      </c>
      <c r="I1402" s="97" t="str">
        <f>IF(H1402="","",VLOOKUP(H1402,BD!B$2:C$16,2,FALSE))</f>
        <v>P</v>
      </c>
      <c r="J1402" s="98">
        <v>43524</v>
      </c>
      <c r="K1402" s="135">
        <f t="shared" si="44"/>
        <v>9</v>
      </c>
      <c r="L1402" s="99">
        <f t="shared" ca="1" si="45"/>
        <v>210</v>
      </c>
      <c r="M1402" s="93">
        <f>IF(E1402="","",VLOOKUP(E1402,[1]PROJECTES!$C$14:$Z$5000,21,FALSE))</f>
        <v>43830</v>
      </c>
      <c r="N1402" s="100">
        <v>2</v>
      </c>
      <c r="O1402" s="72" t="s">
        <v>229</v>
      </c>
      <c r="P1402" s="101">
        <v>0</v>
      </c>
      <c r="Q1402" s="132" t="s">
        <v>336</v>
      </c>
      <c r="R1402" s="131" t="s">
        <v>537</v>
      </c>
      <c r="S1402" s="91"/>
    </row>
    <row r="1403" spans="1:19" s="104" customFormat="1" ht="12.75" customHeight="1" x14ac:dyDescent="0.25">
      <c r="A1403" s="121" t="s">
        <v>21</v>
      </c>
      <c r="B1403" s="92" t="str">
        <f>IF(E1403="","",VLOOKUP(E1403,[1]PROJECTES!$C$14:$G$5000,2,FALSE))</f>
        <v>EYPESA</v>
      </c>
      <c r="C1403" s="121" t="s">
        <v>106</v>
      </c>
      <c r="D1403" s="93" t="str">
        <f>IF(E1403="","",VLOOKUP(E1403,[1]PROJECTES!$C$14:$G$5000,5,FALSE))</f>
        <v>62 x Modul COM CAP-CYB v1.0</v>
      </c>
      <c r="E1403" s="117">
        <v>5147</v>
      </c>
      <c r="F1403" s="95"/>
      <c r="G1403" s="96" t="str">
        <f>IF(E1403="","",VLOOKUP(E1403,[1]PROJECTES!$C$14:$G$5000,4,FALSE))</f>
        <v>OB</v>
      </c>
      <c r="H1403" s="118" t="s">
        <v>21</v>
      </c>
      <c r="I1403" s="97" t="str">
        <f>IF(H1403="","",VLOOKUP(H1403,BD!B$2:C$16,2,FALSE))</f>
        <v>P</v>
      </c>
      <c r="J1403" s="98">
        <v>43524</v>
      </c>
      <c r="K1403" s="135">
        <f t="shared" si="44"/>
        <v>9</v>
      </c>
      <c r="L1403" s="99">
        <f t="shared" ca="1" si="45"/>
        <v>-81</v>
      </c>
      <c r="M1403" s="93">
        <f>IF(E1403="","",VLOOKUP(E1403,[1]PROJECTES!$C$14:$Z$5000,21,FALSE))</f>
        <v>43539</v>
      </c>
      <c r="N1403" s="100">
        <v>1</v>
      </c>
      <c r="O1403" s="72" t="s">
        <v>229</v>
      </c>
      <c r="P1403" s="101">
        <v>35</v>
      </c>
      <c r="Q1403" s="132" t="s">
        <v>51</v>
      </c>
      <c r="R1403" s="131" t="s">
        <v>972</v>
      </c>
      <c r="S1403" s="91"/>
    </row>
    <row r="1404" spans="1:19" s="104" customFormat="1" ht="12.75" customHeight="1" x14ac:dyDescent="0.25">
      <c r="A1404" s="121" t="s">
        <v>21</v>
      </c>
      <c r="B1404" s="92" t="str">
        <f>IF(E1404="","",VLOOKUP(E1404,[1]PROJECTES!$C$14:$G$5000,2,FALSE))</f>
        <v>DIELES</v>
      </c>
      <c r="C1404" s="121" t="s">
        <v>271</v>
      </c>
      <c r="D1404" s="93" t="str">
        <f>IF(E1404="","",VLOOKUP(E1404,[1]PROJECTES!$C$14:$G$5000,5,FALSE))</f>
        <v>RTU CT-5 DIELESUR v1.1</v>
      </c>
      <c r="E1404" s="117">
        <v>5059</v>
      </c>
      <c r="F1404" s="95"/>
      <c r="G1404" s="96" t="str">
        <f>IF(E1404="","",VLOOKUP(E1404,[1]PROJECTES!$C$14:$G$5000,4,FALSE))</f>
        <v>TA</v>
      </c>
      <c r="H1404" s="118" t="s">
        <v>21</v>
      </c>
      <c r="I1404" s="97" t="str">
        <f>IF(H1404="","",VLOOKUP(H1404,BD!B$2:C$16,2,FALSE))</f>
        <v>P</v>
      </c>
      <c r="J1404" s="98">
        <v>43524</v>
      </c>
      <c r="K1404" s="135">
        <f t="shared" si="44"/>
        <v>9</v>
      </c>
      <c r="L1404" s="99" t="str">
        <f t="shared" ca="1" si="45"/>
        <v>-</v>
      </c>
      <c r="M1404" s="93">
        <f>IF(E1404="","",VLOOKUP(E1404,[1]PROJECTES!$C$14:$Z$5000,21,FALSE))</f>
        <v>43524</v>
      </c>
      <c r="N1404" s="100">
        <v>0</v>
      </c>
      <c r="O1404" s="72" t="s">
        <v>229</v>
      </c>
      <c r="P1404" s="101">
        <v>5</v>
      </c>
      <c r="Q1404" s="132" t="s">
        <v>51</v>
      </c>
      <c r="R1404" s="131" t="s">
        <v>365</v>
      </c>
      <c r="S1404" s="91"/>
    </row>
    <row r="1405" spans="1:19" s="104" customFormat="1" ht="12.75" customHeight="1" x14ac:dyDescent="0.25">
      <c r="A1405" s="121" t="s">
        <v>21</v>
      </c>
      <c r="B1405" s="92" t="str">
        <f>IF(E1405="","",VLOOKUP(E1405,[1]PROJECTES!$C$14:$G$5000,2,FALSE))</f>
        <v>DIELES</v>
      </c>
      <c r="C1405" s="121" t="s">
        <v>271</v>
      </c>
      <c r="D1405" s="93" t="str">
        <f>IF(E1405="","",VLOOKUP(E1405,[1]PROJECTES!$C$14:$G$5000,5,FALSE))</f>
        <v>RTU CT-6 DIELESUR v1.1</v>
      </c>
      <c r="E1405" s="117">
        <v>5060</v>
      </c>
      <c r="F1405" s="95"/>
      <c r="G1405" s="96" t="str">
        <f>IF(E1405="","",VLOOKUP(E1405,[1]PROJECTES!$C$14:$G$5000,4,FALSE))</f>
        <v>TA</v>
      </c>
      <c r="H1405" s="118" t="s">
        <v>21</v>
      </c>
      <c r="I1405" s="97" t="str">
        <f>IF(H1405="","",VLOOKUP(H1405,BD!B$2:C$16,2,FALSE))</f>
        <v>P</v>
      </c>
      <c r="J1405" s="98">
        <v>43524</v>
      </c>
      <c r="K1405" s="135">
        <f t="shared" si="44"/>
        <v>9</v>
      </c>
      <c r="L1405" s="99" t="str">
        <f t="shared" ca="1" si="45"/>
        <v>-</v>
      </c>
      <c r="M1405" s="93">
        <f>IF(E1405="","",VLOOKUP(E1405,[1]PROJECTES!$C$14:$Z$5000,21,FALSE))</f>
        <v>43524</v>
      </c>
      <c r="N1405" s="100">
        <v>0</v>
      </c>
      <c r="O1405" s="72" t="s">
        <v>229</v>
      </c>
      <c r="P1405" s="101">
        <v>5</v>
      </c>
      <c r="Q1405" s="132" t="s">
        <v>51</v>
      </c>
      <c r="R1405" s="131" t="s">
        <v>365</v>
      </c>
      <c r="S1405" s="91"/>
    </row>
    <row r="1406" spans="1:19" s="104" customFormat="1" ht="12.75" customHeight="1" x14ac:dyDescent="0.25">
      <c r="A1406" s="121" t="s">
        <v>21</v>
      </c>
      <c r="B1406" s="92" t="str">
        <f>IF(E1406="","",VLOOKUP(E1406,[1]PROJECTES!$C$14:$G$5000,2,FALSE))</f>
        <v>DIELES</v>
      </c>
      <c r="C1406" s="121" t="s">
        <v>271</v>
      </c>
      <c r="D1406" s="93" t="str">
        <f>IF(E1406="","",VLOOKUP(E1406,[1]PROJECTES!$C$14:$G$5000,5,FALSE))</f>
        <v>RTU CT-7 DIELESUR v1.1</v>
      </c>
      <c r="E1406" s="117">
        <v>5061</v>
      </c>
      <c r="F1406" s="95"/>
      <c r="G1406" s="96" t="str">
        <f>IF(E1406="","",VLOOKUP(E1406,[1]PROJECTES!$C$14:$G$5000,4,FALSE))</f>
        <v>TA</v>
      </c>
      <c r="H1406" s="118" t="s">
        <v>21</v>
      </c>
      <c r="I1406" s="97" t="str">
        <f>IF(H1406="","",VLOOKUP(H1406,BD!B$2:C$16,2,FALSE))</f>
        <v>P</v>
      </c>
      <c r="J1406" s="98">
        <v>43524</v>
      </c>
      <c r="K1406" s="135">
        <f t="shared" si="44"/>
        <v>9</v>
      </c>
      <c r="L1406" s="99" t="str">
        <f t="shared" ca="1" si="45"/>
        <v>-</v>
      </c>
      <c r="M1406" s="93">
        <f>IF(E1406="","",VLOOKUP(E1406,[1]PROJECTES!$C$14:$Z$5000,21,FALSE))</f>
        <v>43524</v>
      </c>
      <c r="N1406" s="100">
        <v>0</v>
      </c>
      <c r="O1406" s="72" t="s">
        <v>229</v>
      </c>
      <c r="P1406" s="101">
        <v>5</v>
      </c>
      <c r="Q1406" s="132" t="s">
        <v>51</v>
      </c>
      <c r="R1406" s="131" t="s">
        <v>365</v>
      </c>
      <c r="S1406" s="91"/>
    </row>
    <row r="1407" spans="1:19" s="104" customFormat="1" ht="12.75" customHeight="1" x14ac:dyDescent="0.25">
      <c r="A1407" s="121" t="s">
        <v>24</v>
      </c>
      <c r="B1407" s="92" t="str">
        <f>IF(E1407="","",VLOOKUP(E1407,[1]PROJECTES!$C$14:$G$5000,2,FALSE))</f>
        <v>CACUCA</v>
      </c>
      <c r="C1407" s="121" t="s">
        <v>181</v>
      </c>
      <c r="D1407" s="93" t="str">
        <f>IF(E1407="","",VLOOKUP(E1407,[1]PROJECTES!$C$14:$G$5000,5,FALSE))</f>
        <v>Adaptacio ModBus RTU per a NCU TCU v1.0</v>
      </c>
      <c r="E1407" s="117">
        <v>5164</v>
      </c>
      <c r="F1407" s="159"/>
      <c r="G1407" s="96" t="str">
        <f>IF(E1407="","",VLOOKUP(E1407,[1]PROJECTES!$C$14:$G$5000,4,FALSE))</f>
        <v>OB</v>
      </c>
      <c r="H1407" s="118" t="s">
        <v>24</v>
      </c>
      <c r="I1407" s="97" t="str">
        <f>IF(H1407="","",VLOOKUP(H1407,BD!B$2:C$16,2,FALSE))</f>
        <v>E</v>
      </c>
      <c r="J1407" s="98">
        <v>43524</v>
      </c>
      <c r="K1407" s="135">
        <f t="shared" si="44"/>
        <v>9</v>
      </c>
      <c r="L1407" s="99">
        <f t="shared" ca="1" si="45"/>
        <v>-81</v>
      </c>
      <c r="M1407" s="93">
        <f>IF(E1407="","",VLOOKUP(E1407,[1]PROJECTES!$C$14:$Z$5000,21,FALSE))</f>
        <v>43539</v>
      </c>
      <c r="N1407" s="153">
        <v>0</v>
      </c>
      <c r="O1407" s="122" t="s">
        <v>229</v>
      </c>
      <c r="P1407" s="160">
        <v>30</v>
      </c>
      <c r="Q1407" s="132" t="s">
        <v>23</v>
      </c>
      <c r="R1407" s="131" t="s">
        <v>988</v>
      </c>
      <c r="S1407" s="91"/>
    </row>
    <row r="1408" spans="1:19" s="104" customFormat="1" ht="12.75" customHeight="1" x14ac:dyDescent="0.25">
      <c r="A1408" s="121" t="s">
        <v>12</v>
      </c>
      <c r="B1408" s="92" t="str">
        <f>IF(E1408="","",VLOOKUP(E1408,[1]PROJECTES!$C$14:$G$5000,2,FALSE))</f>
        <v>SITEL</v>
      </c>
      <c r="C1408" s="121" t="s">
        <v>181</v>
      </c>
      <c r="D1408" s="93" t="str">
        <f>IF(E1408="","",VLOOKUP(E1408,[1]PROJECTES!$C$14:$G$5000,5,FALSE))</f>
        <v>Manteniment correctiu SW TEDIS.Net SystemTerminal v1.47</v>
      </c>
      <c r="E1408" s="117" t="s">
        <v>895</v>
      </c>
      <c r="F1408" s="159"/>
      <c r="G1408" s="96" t="str">
        <f>IF(E1408="","",VLOOKUP(E1408,[1]PROJECTES!$C$14:$G$5000,4,FALSE))</f>
        <v>OB</v>
      </c>
      <c r="H1408" s="118" t="s">
        <v>24</v>
      </c>
      <c r="I1408" s="97" t="str">
        <f>IF(H1408="","",VLOOKUP(H1408,BD!B$2:C$16,2,FALSE))</f>
        <v>E</v>
      </c>
      <c r="J1408" s="98">
        <v>43524</v>
      </c>
      <c r="K1408" s="135">
        <f t="shared" si="44"/>
        <v>9</v>
      </c>
      <c r="L1408" s="99">
        <f t="shared" ca="1" si="45"/>
        <v>210</v>
      </c>
      <c r="M1408" s="93">
        <f>IF(E1408="","",VLOOKUP(E1408,[1]PROJECTES!$C$14:$Z$5000,21,FALSE))</f>
        <v>43830</v>
      </c>
      <c r="N1408" s="153">
        <v>4</v>
      </c>
      <c r="O1408" s="122" t="s">
        <v>229</v>
      </c>
      <c r="P1408" s="160">
        <v>0</v>
      </c>
      <c r="Q1408" s="132" t="s">
        <v>43</v>
      </c>
      <c r="R1408" s="131" t="s">
        <v>735</v>
      </c>
      <c r="S1408" s="91"/>
    </row>
    <row r="1409" spans="1:19" s="104" customFormat="1" ht="12.75" customHeight="1" x14ac:dyDescent="0.25">
      <c r="A1409" s="121" t="s">
        <v>12</v>
      </c>
      <c r="B1409" s="92" t="str">
        <f>IF(E1409="","",VLOOKUP(E1409,[1]PROJECTES!$C$14:$G$5000,2,FALSE))</f>
        <v>SITEL</v>
      </c>
      <c r="C1409" s="121" t="s">
        <v>181</v>
      </c>
      <c r="D1409" s="93" t="str">
        <f>IF(E1409="","",VLOOKUP(E1409,[1]PROJECTES!$C$14:$G$5000,5,FALSE))</f>
        <v xml:space="preserve"> TEDIS.Net, SystemTerminal v1.45</v>
      </c>
      <c r="E1409" s="117">
        <v>4597</v>
      </c>
      <c r="F1409" s="159"/>
      <c r="G1409" s="96" t="str">
        <f>IF(E1409="","",VLOOKUP(E1409,[1]PROJECTES!$C$14:$G$5000,4,FALSE))</f>
        <v>OB</v>
      </c>
      <c r="H1409" s="118" t="s">
        <v>24</v>
      </c>
      <c r="I1409" s="97" t="str">
        <f>IF(H1409="","",VLOOKUP(H1409,BD!B$2:C$16,2,FALSE))</f>
        <v>E</v>
      </c>
      <c r="J1409" s="98">
        <v>43524</v>
      </c>
      <c r="K1409" s="135">
        <f t="shared" si="44"/>
        <v>9</v>
      </c>
      <c r="L1409" s="99">
        <f t="shared" ca="1" si="45"/>
        <v>-400</v>
      </c>
      <c r="M1409" s="93">
        <f>IF(E1409="","",VLOOKUP(E1409,[1]PROJECTES!$C$14:$Z$5000,21,FALSE))</f>
        <v>43220</v>
      </c>
      <c r="N1409" s="153">
        <v>1</v>
      </c>
      <c r="O1409" s="122" t="s">
        <v>229</v>
      </c>
      <c r="P1409" s="160">
        <v>30</v>
      </c>
      <c r="Q1409" s="132" t="s">
        <v>15</v>
      </c>
      <c r="R1409" s="131" t="s">
        <v>878</v>
      </c>
      <c r="S1409" s="91"/>
    </row>
    <row r="1410" spans="1:19" s="104" customFormat="1" ht="12.75" customHeight="1" x14ac:dyDescent="0.25">
      <c r="A1410" s="121" t="s">
        <v>44</v>
      </c>
      <c r="B1410" s="92" t="str">
        <f>IF(E1410="","",VLOOKUP(E1410,[1]PROJECTES!$C$14:$G$5000,2,FALSE))</f>
        <v>SITEL</v>
      </c>
      <c r="C1410" s="121" t="s">
        <v>181</v>
      </c>
      <c r="D1410" s="93" t="str">
        <f>IF(E1410="","",VLOOKUP(E1410,[1]PROJECTES!$C$14:$G$5000,5,FALSE))</f>
        <v>AFERS EMPRESA</v>
      </c>
      <c r="E1410" s="117" t="s">
        <v>283</v>
      </c>
      <c r="F1410" s="95"/>
      <c r="G1410" s="96" t="str">
        <f>IF(E1410="","",VLOOKUP(E1410,[1]PROJECTES!$C$14:$G$5000,4,FALSE))</f>
        <v>OB</v>
      </c>
      <c r="H1410" s="118" t="s">
        <v>24</v>
      </c>
      <c r="I1410" s="97" t="str">
        <f>IF(H1410="","",VLOOKUP(H1410,BD!B$2:C$16,2,FALSE))</f>
        <v>E</v>
      </c>
      <c r="J1410" s="98">
        <v>43524</v>
      </c>
      <c r="K1410" s="135">
        <f t="shared" si="44"/>
        <v>9</v>
      </c>
      <c r="L1410" s="99">
        <f t="shared" ca="1" si="45"/>
        <v>210</v>
      </c>
      <c r="M1410" s="93">
        <f>IF(E1410="","",VLOOKUP(E1410,[1]PROJECTES!$C$14:$Z$5000,21,FALSE))</f>
        <v>43830</v>
      </c>
      <c r="N1410" s="100">
        <v>2</v>
      </c>
      <c r="O1410" s="72" t="s">
        <v>229</v>
      </c>
      <c r="P1410" s="101">
        <v>0</v>
      </c>
      <c r="Q1410" s="132" t="s">
        <v>37</v>
      </c>
      <c r="R1410" s="131" t="s">
        <v>624</v>
      </c>
      <c r="S1410" s="91"/>
    </row>
    <row r="1411" spans="1:19" s="104" customFormat="1" ht="12.75" customHeight="1" x14ac:dyDescent="0.25">
      <c r="A1411" s="121" t="s">
        <v>17</v>
      </c>
      <c r="B1411" s="92" t="str">
        <f>IF(E1411="","",VLOOKUP(E1411,[1]PROJECTES!$C$14:$G$5000,2,FALSE))</f>
        <v>EMSA</v>
      </c>
      <c r="C1411" s="121" t="s">
        <v>135</v>
      </c>
      <c r="D1411" s="93" t="str">
        <f>IF(E1411="","",VLOOKUP(E1411,[1]PROJECTES!$C$14:$G$5000,5,FALSE))</f>
        <v>MANTENIMENT SCADA TEDIS.Net EMSA 01/03/2019 - 28/02/2020</v>
      </c>
      <c r="E1411" s="117">
        <v>5176</v>
      </c>
      <c r="F1411" s="95"/>
      <c r="G1411" s="96" t="str">
        <f>IF(E1411="","",VLOOKUP(E1411,[1]PROJECTES!$C$14:$G$5000,4,FALSE))</f>
        <v>OB</v>
      </c>
      <c r="H1411" s="118" t="s">
        <v>17</v>
      </c>
      <c r="I1411" s="97" t="str">
        <f>IF(H1411="","",VLOOKUP(H1411,BD!B$2:C$16,2,FALSE))</f>
        <v>E</v>
      </c>
      <c r="J1411" s="98">
        <v>43535</v>
      </c>
      <c r="K1411" s="135">
        <f t="shared" si="44"/>
        <v>11</v>
      </c>
      <c r="L1411" s="99">
        <f t="shared" ca="1" si="45"/>
        <v>269</v>
      </c>
      <c r="M1411" s="93">
        <f>IF(E1411="","",VLOOKUP(E1411,[1]PROJECTES!$C$14:$Z$5000,21,FALSE))</f>
        <v>43889</v>
      </c>
      <c r="N1411" s="100">
        <v>0</v>
      </c>
      <c r="O1411" s="72" t="s">
        <v>229</v>
      </c>
      <c r="P1411" s="101">
        <v>30</v>
      </c>
      <c r="Q1411" s="132" t="s">
        <v>59</v>
      </c>
      <c r="R1411" s="131" t="s">
        <v>1077</v>
      </c>
      <c r="S1411" s="91"/>
    </row>
    <row r="1412" spans="1:19" s="104" customFormat="1" ht="12.75" customHeight="1" x14ac:dyDescent="0.25">
      <c r="A1412" s="121" t="s">
        <v>12</v>
      </c>
      <c r="B1412" s="92" t="str">
        <f>IF(E1412="","",VLOOKUP(E1412,[1]PROJECTES!$C$14:$G$5000,2,FALSE))</f>
        <v>EMSA</v>
      </c>
      <c r="C1412" s="121" t="s">
        <v>135</v>
      </c>
      <c r="D1412" s="93" t="str">
        <f>IF(E1412="","",VLOOKUP(E1412,[1]PROJECTES!$C$14:$G$5000,5,FALSE))</f>
        <v>RTU S.E.COLLET v3.1</v>
      </c>
      <c r="E1412" s="117">
        <v>5139</v>
      </c>
      <c r="F1412" s="95"/>
      <c r="G1412" s="96" t="str">
        <f>IF(E1412="","",VLOOKUP(E1412,[1]PROJECTES!$C$14:$G$5000,4,FALSE))</f>
        <v>TA</v>
      </c>
      <c r="H1412" s="118" t="s">
        <v>17</v>
      </c>
      <c r="I1412" s="97" t="str">
        <f>IF(H1412="","",VLOOKUP(H1412,BD!B$2:C$16,2,FALSE))</f>
        <v>E</v>
      </c>
      <c r="J1412" s="98">
        <v>43536</v>
      </c>
      <c r="K1412" s="135">
        <f t="shared" si="44"/>
        <v>11</v>
      </c>
      <c r="L1412" s="99" t="str">
        <f t="shared" ca="1" si="45"/>
        <v>-</v>
      </c>
      <c r="M1412" s="93">
        <f>IF(E1412="","",VLOOKUP(E1412,[1]PROJECTES!$C$14:$Z$5000,21,FALSE))</f>
        <v>43524</v>
      </c>
      <c r="N1412" s="100">
        <v>3</v>
      </c>
      <c r="O1412" s="72" t="s">
        <v>229</v>
      </c>
      <c r="P1412" s="101">
        <v>0</v>
      </c>
      <c r="Q1412" s="132" t="s">
        <v>59</v>
      </c>
      <c r="R1412" s="131" t="s">
        <v>1081</v>
      </c>
      <c r="S1412" s="91"/>
    </row>
    <row r="1413" spans="1:19" s="104" customFormat="1" ht="12.75" customHeight="1" x14ac:dyDescent="0.25">
      <c r="A1413" s="121" t="s">
        <v>12</v>
      </c>
      <c r="B1413" s="92" t="str">
        <f>IF(E1413="","",VLOOKUP(E1413,[1]PROJECTES!$C$14:$G$5000,2,FALSE))</f>
        <v>EMSA</v>
      </c>
      <c r="C1413" s="121" t="s">
        <v>135</v>
      </c>
      <c r="D1413" s="93" t="str">
        <f>IF(E1413="","",VLOOKUP(E1413,[1]PROJECTES!$C$14:$G$5000,5,FALSE))</f>
        <v>CC SCADA TEDIS.Net EMSA v3.0</v>
      </c>
      <c r="E1413" s="117">
        <v>4946</v>
      </c>
      <c r="F1413" s="95"/>
      <c r="G1413" s="96" t="str">
        <f>IF(E1413="","",VLOOKUP(E1413,[1]PROJECTES!$C$14:$G$5000,4,FALSE))</f>
        <v>TA</v>
      </c>
      <c r="H1413" s="118" t="s">
        <v>17</v>
      </c>
      <c r="I1413" s="97" t="str">
        <f>IF(H1413="","",VLOOKUP(H1413,BD!B$2:C$16,2,FALSE))</f>
        <v>E</v>
      </c>
      <c r="J1413" s="98">
        <v>43537</v>
      </c>
      <c r="K1413" s="135">
        <f t="shared" si="44"/>
        <v>11</v>
      </c>
      <c r="L1413" s="99" t="str">
        <f t="shared" ca="1" si="45"/>
        <v>-</v>
      </c>
      <c r="M1413" s="93">
        <f>IF(E1413="","",VLOOKUP(E1413,[1]PROJECTES!$C$14:$Z$5000,21,FALSE))</f>
        <v>43544</v>
      </c>
      <c r="N1413" s="100">
        <v>4</v>
      </c>
      <c r="O1413" s="72" t="s">
        <v>229</v>
      </c>
      <c r="P1413" s="101">
        <v>0</v>
      </c>
      <c r="Q1413" s="132" t="s">
        <v>59</v>
      </c>
      <c r="R1413" s="131" t="s">
        <v>1148</v>
      </c>
      <c r="S1413" s="91"/>
    </row>
    <row r="1414" spans="1:19" s="104" customFormat="1" ht="12.75" customHeight="1" x14ac:dyDescent="0.25">
      <c r="A1414" s="121" t="s">
        <v>17</v>
      </c>
      <c r="B1414" s="92" t="str">
        <f>IF(E1414="","",VLOOKUP(E1414,[1]PROJECTES!$C$14:$G$5000,2,FALSE))</f>
        <v>EMSA</v>
      </c>
      <c r="C1414" s="121" t="s">
        <v>135</v>
      </c>
      <c r="D1414" s="93" t="str">
        <f>IF(E1414="","",VLOOKUP(E1414,[1]PROJECTES!$C$14:$G$5000,5,FALSE))</f>
        <v>MANTENIMENT SCADA TEDIS.Net EMSA 01/03/2019 - 28/02/2020</v>
      </c>
      <c r="E1414" s="117">
        <v>5176</v>
      </c>
      <c r="F1414" s="95"/>
      <c r="G1414" s="96" t="str">
        <f>IF(E1414="","",VLOOKUP(E1414,[1]PROJECTES!$C$14:$G$5000,4,FALSE))</f>
        <v>OB</v>
      </c>
      <c r="H1414" s="118" t="s">
        <v>17</v>
      </c>
      <c r="I1414" s="97" t="str">
        <f>IF(H1414="","",VLOOKUP(H1414,BD!B$2:C$16,2,FALSE))</f>
        <v>E</v>
      </c>
      <c r="J1414" s="98">
        <v>43539</v>
      </c>
      <c r="K1414" s="135">
        <f t="shared" si="44"/>
        <v>11</v>
      </c>
      <c r="L1414" s="99">
        <f t="shared" ca="1" si="45"/>
        <v>269</v>
      </c>
      <c r="M1414" s="93">
        <f>IF(E1414="","",VLOOKUP(E1414,[1]PROJECTES!$C$14:$Z$5000,21,FALSE))</f>
        <v>43889</v>
      </c>
      <c r="N1414" s="100">
        <v>1</v>
      </c>
      <c r="O1414" s="72" t="s">
        <v>229</v>
      </c>
      <c r="P1414" s="101">
        <v>0</v>
      </c>
      <c r="Q1414" s="132" t="s">
        <v>59</v>
      </c>
      <c r="R1414" s="131" t="s">
        <v>1153</v>
      </c>
      <c r="S1414" s="91"/>
    </row>
    <row r="1415" spans="1:19" s="104" customFormat="1" ht="12.75" customHeight="1" x14ac:dyDescent="0.25">
      <c r="A1415" s="121" t="s">
        <v>12</v>
      </c>
      <c r="B1415" s="92" t="str">
        <f>IF(E1415="","",VLOOKUP(E1415,[1]PROJECTES!$C$14:$G$5000,2,FALSE))</f>
        <v>SITEL</v>
      </c>
      <c r="C1415" s="121" t="s">
        <v>181</v>
      </c>
      <c r="D1415" s="93" t="str">
        <f>IF(E1415="","",VLOOKUP(E1415,[1]PROJECTES!$C$14:$G$5000,5,FALSE))</f>
        <v>INFRAESTRUCTURA</v>
      </c>
      <c r="E1415" s="117" t="s">
        <v>317</v>
      </c>
      <c r="F1415" s="95"/>
      <c r="G1415" s="96" t="str">
        <f>IF(E1415="","",VLOOKUP(E1415,[1]PROJECTES!$C$14:$G$5000,4,FALSE))</f>
        <v>OB</v>
      </c>
      <c r="H1415" s="118" t="s">
        <v>12</v>
      </c>
      <c r="I1415" s="97" t="str">
        <f>IF(H1415="","",VLOOKUP(H1415,BD!B$2:C$16,2,FALSE))</f>
        <v>E</v>
      </c>
      <c r="J1415" s="98">
        <v>43524</v>
      </c>
      <c r="K1415" s="135">
        <f t="shared" si="44"/>
        <v>9</v>
      </c>
      <c r="L1415" s="99">
        <f t="shared" ca="1" si="45"/>
        <v>210</v>
      </c>
      <c r="M1415" s="93">
        <f>IF(E1415="","",VLOOKUP(E1415,[1]PROJECTES!$C$14:$Z$5000,21,FALSE))</f>
        <v>43830</v>
      </c>
      <c r="N1415" s="100">
        <v>1</v>
      </c>
      <c r="O1415" s="72" t="s">
        <v>229</v>
      </c>
      <c r="P1415" s="101">
        <v>0</v>
      </c>
      <c r="Q1415" s="132" t="s">
        <v>59</v>
      </c>
      <c r="R1415" s="131" t="s">
        <v>285</v>
      </c>
      <c r="S1415" s="91"/>
    </row>
    <row r="1416" spans="1:19" s="104" customFormat="1" ht="12.75" customHeight="1" x14ac:dyDescent="0.25">
      <c r="A1416" s="121" t="s">
        <v>12</v>
      </c>
      <c r="B1416" s="92" t="str">
        <f>IF(E1416="","",VLOOKUP(E1416,[1]PROJECTES!$C$14:$G$5000,2,FALSE))</f>
        <v>SITEL</v>
      </c>
      <c r="C1416" s="121" t="s">
        <v>181</v>
      </c>
      <c r="D1416" s="93" t="str">
        <f>IF(E1416="","",VLOOKUP(E1416,[1]PROJECTES!$C$14:$G$5000,5,FALSE))</f>
        <v>INFRAESTRUCTURA</v>
      </c>
      <c r="E1416" s="117" t="s">
        <v>317</v>
      </c>
      <c r="F1416" s="95"/>
      <c r="G1416" s="96" t="str">
        <f>IF(E1416="","",VLOOKUP(E1416,[1]PROJECTES!$C$14:$G$5000,4,FALSE))</f>
        <v>OB</v>
      </c>
      <c r="H1416" s="118" t="s">
        <v>12</v>
      </c>
      <c r="I1416" s="97" t="str">
        <f>IF(H1416="","",VLOOKUP(H1416,BD!B$2:C$16,2,FALSE))</f>
        <v>E</v>
      </c>
      <c r="J1416" s="98">
        <v>43524</v>
      </c>
      <c r="K1416" s="135">
        <f t="shared" si="44"/>
        <v>9</v>
      </c>
      <c r="L1416" s="99">
        <f t="shared" ca="1" si="45"/>
        <v>210</v>
      </c>
      <c r="M1416" s="93">
        <f>IF(E1416="","",VLOOKUP(E1416,[1]PROJECTES!$C$14:$Z$5000,21,FALSE))</f>
        <v>43830</v>
      </c>
      <c r="N1416" s="100">
        <v>2</v>
      </c>
      <c r="O1416" s="72" t="s">
        <v>229</v>
      </c>
      <c r="P1416" s="101">
        <v>0</v>
      </c>
      <c r="Q1416" s="132" t="s">
        <v>23</v>
      </c>
      <c r="R1416" s="131" t="s">
        <v>1061</v>
      </c>
      <c r="S1416" s="91"/>
    </row>
    <row r="1417" spans="1:19" s="104" customFormat="1" ht="12.75" customHeight="1" x14ac:dyDescent="0.25">
      <c r="A1417" s="121" t="s">
        <v>12</v>
      </c>
      <c r="B1417" s="92" t="str">
        <f>IF(E1417="","",VLOOKUP(E1417,[1]PROJECTES!$C$14:$G$5000,2,FALSE))</f>
        <v>SITEL</v>
      </c>
      <c r="C1417" s="121" t="s">
        <v>181</v>
      </c>
      <c r="D1417" s="93" t="str">
        <f>IF(E1417="","",VLOOKUP(E1417,[1]PROJECTES!$C$14:$G$5000,5,FALSE))</f>
        <v>Manteniment correctiu SW TEDIS.Net SystemTerminal v1.47</v>
      </c>
      <c r="E1417" s="117" t="s">
        <v>895</v>
      </c>
      <c r="F1417" s="95"/>
      <c r="G1417" s="96" t="str">
        <f>IF(E1417="","",VLOOKUP(E1417,[1]PROJECTES!$C$14:$G$5000,4,FALSE))</f>
        <v>OB</v>
      </c>
      <c r="H1417" s="118" t="s">
        <v>12</v>
      </c>
      <c r="I1417" s="97" t="str">
        <f>IF(H1417="","",VLOOKUP(H1417,BD!B$2:C$16,2,FALSE))</f>
        <v>E</v>
      </c>
      <c r="J1417" s="98">
        <v>43524</v>
      </c>
      <c r="K1417" s="135">
        <f t="shared" ref="K1417:K1480" si="46">IF(J1417="","",WEEKNUM(J1417,2)-0)</f>
        <v>9</v>
      </c>
      <c r="L1417" s="99">
        <f t="shared" ref="L1417:L1480" ca="1" si="47">IF(M1417="","-",IF(G1417="TA","-",+M1417-TODAY()))</f>
        <v>210</v>
      </c>
      <c r="M1417" s="93">
        <f>IF(E1417="","",VLOOKUP(E1417,[1]PROJECTES!$C$14:$Z$5000,21,FALSE))</f>
        <v>43830</v>
      </c>
      <c r="N1417" s="100">
        <v>3</v>
      </c>
      <c r="O1417" s="72" t="s">
        <v>229</v>
      </c>
      <c r="P1417" s="101">
        <v>0</v>
      </c>
      <c r="Q1417" s="132" t="s">
        <v>43</v>
      </c>
      <c r="R1417" s="131" t="s">
        <v>1060</v>
      </c>
      <c r="S1417" s="91"/>
    </row>
    <row r="1418" spans="1:19" s="104" customFormat="1" ht="12.75" customHeight="1" x14ac:dyDescent="0.25">
      <c r="A1418" s="121" t="s">
        <v>12</v>
      </c>
      <c r="B1418" s="92" t="str">
        <f>IF(E1418="","",VLOOKUP(E1418,[1]PROJECTES!$C$14:$G$5000,2,FALSE))</f>
        <v>SITEL</v>
      </c>
      <c r="C1418" s="121" t="s">
        <v>181</v>
      </c>
      <c r="D1418" s="93" t="str">
        <f>IF(E1418="","",VLOOKUP(E1418,[1]PROJECTES!$C$14:$G$5000,5,FALSE))</f>
        <v>AFERS EMPRESA</v>
      </c>
      <c r="E1418" s="117" t="s">
        <v>283</v>
      </c>
      <c r="F1418" s="95"/>
      <c r="G1418" s="96" t="str">
        <f>IF(E1418="","",VLOOKUP(E1418,[1]PROJECTES!$C$14:$G$5000,4,FALSE))</f>
        <v>OB</v>
      </c>
      <c r="H1418" s="118" t="s">
        <v>12</v>
      </c>
      <c r="I1418" s="97" t="str">
        <f>IF(H1418="","",VLOOKUP(H1418,BD!B$2:C$16,2,FALSE))</f>
        <v>E</v>
      </c>
      <c r="J1418" s="98">
        <v>43524</v>
      </c>
      <c r="K1418" s="135">
        <f t="shared" si="46"/>
        <v>9</v>
      </c>
      <c r="L1418" s="99">
        <f t="shared" ca="1" si="47"/>
        <v>210</v>
      </c>
      <c r="M1418" s="93">
        <f>IF(E1418="","",VLOOKUP(E1418,[1]PROJECTES!$C$14:$Z$5000,21,FALSE))</f>
        <v>43830</v>
      </c>
      <c r="N1418" s="100">
        <v>2</v>
      </c>
      <c r="O1418" s="72" t="s">
        <v>229</v>
      </c>
      <c r="P1418" s="101">
        <v>0</v>
      </c>
      <c r="Q1418" s="132" t="s">
        <v>336</v>
      </c>
      <c r="R1418" s="131" t="s">
        <v>1059</v>
      </c>
      <c r="S1418" s="91"/>
    </row>
    <row r="1419" spans="1:19" s="104" customFormat="1" ht="12.75" customHeight="1" x14ac:dyDescent="0.25">
      <c r="A1419" s="121" t="s">
        <v>47</v>
      </c>
      <c r="B1419" s="92" t="str">
        <f>IF(E1419="","",VLOOKUP(E1419,[1]PROJECTES!$C$14:$G$5000,2,FALSE))</f>
        <v>INPPOZ</v>
      </c>
      <c r="C1419" s="121" t="s">
        <v>149</v>
      </c>
      <c r="D1419" s="93" t="str">
        <f>IF(E1419="","",VLOOKUP(E1419,[1]PROJECTES!$C$14:$G$5000,5,FALSE))</f>
        <v>MANTENIMENT SW SCADA TEDIS.Net INPECUARIAS 01/01/2.019 - 31/12/2.019</v>
      </c>
      <c r="E1419" s="117">
        <v>5072</v>
      </c>
      <c r="F1419" s="95"/>
      <c r="G1419" s="96" t="str">
        <f>IF(E1419="","",VLOOKUP(E1419,[1]PROJECTES!$C$14:$G$5000,4,FALSE))</f>
        <v>OB</v>
      </c>
      <c r="H1419" s="118" t="s">
        <v>47</v>
      </c>
      <c r="I1419" s="97" t="str">
        <f>IF(H1419="","",VLOOKUP(H1419,BD!B$2:C$16,2,FALSE))</f>
        <v>E</v>
      </c>
      <c r="J1419" s="98">
        <v>43524</v>
      </c>
      <c r="K1419" s="135">
        <f t="shared" si="46"/>
        <v>9</v>
      </c>
      <c r="L1419" s="99">
        <f t="shared" ca="1" si="47"/>
        <v>210</v>
      </c>
      <c r="M1419" s="93">
        <f>IF(E1419="","",VLOOKUP(E1419,[1]PROJECTES!$C$14:$Z$5000,21,FALSE))</f>
        <v>43830</v>
      </c>
      <c r="N1419" s="100">
        <v>0</v>
      </c>
      <c r="O1419" s="72" t="s">
        <v>229</v>
      </c>
      <c r="P1419" s="101">
        <v>45</v>
      </c>
      <c r="Q1419" s="132" t="s">
        <v>59</v>
      </c>
      <c r="R1419" s="131" t="s">
        <v>1187</v>
      </c>
      <c r="S1419" s="91"/>
    </row>
    <row r="1420" spans="1:19" s="104" customFormat="1" ht="12.75" customHeight="1" x14ac:dyDescent="0.25">
      <c r="A1420" s="121" t="s">
        <v>47</v>
      </c>
      <c r="B1420" s="92" t="str">
        <f>IF(E1420="","",VLOOKUP(E1420,[1]PROJECTES!$C$14:$G$5000,2,FALSE))</f>
        <v>SITEL</v>
      </c>
      <c r="C1420" s="121" t="s">
        <v>1049</v>
      </c>
      <c r="D1420" s="93" t="str">
        <f>IF(E1420="","",VLOOKUP(E1420,[1]PROJECTES!$C$14:$G$5000,5,FALSE))</f>
        <v>PENDENT D'ASSIGNAR</v>
      </c>
      <c r="E1420" s="117" t="s">
        <v>278</v>
      </c>
      <c r="F1420" s="95"/>
      <c r="G1420" s="96" t="str">
        <f>IF(E1420="","",VLOOKUP(E1420,[1]PROJECTES!$C$14:$G$5000,4,FALSE))</f>
        <v>OB</v>
      </c>
      <c r="H1420" s="118" t="s">
        <v>47</v>
      </c>
      <c r="I1420" s="97" t="str">
        <f>IF(H1420="","",VLOOKUP(H1420,BD!B$2:C$16,2,FALSE))</f>
        <v>E</v>
      </c>
      <c r="J1420" s="98">
        <v>43524</v>
      </c>
      <c r="K1420" s="135">
        <f t="shared" si="46"/>
        <v>9</v>
      </c>
      <c r="L1420" s="99">
        <f t="shared" ca="1" si="47"/>
        <v>210</v>
      </c>
      <c r="M1420" s="93">
        <f>IF(E1420="","",VLOOKUP(E1420,[1]PROJECTES!$C$14:$Z$5000,21,FALSE))</f>
        <v>43830</v>
      </c>
      <c r="N1420" s="100">
        <v>1</v>
      </c>
      <c r="O1420" s="72" t="s">
        <v>229</v>
      </c>
      <c r="P1420" s="101">
        <v>30</v>
      </c>
      <c r="Q1420" s="132" t="s">
        <v>59</v>
      </c>
      <c r="R1420" s="131" t="s">
        <v>1192</v>
      </c>
      <c r="S1420" s="91"/>
    </row>
    <row r="1421" spans="1:19" s="104" customFormat="1" ht="12.75" customHeight="1" x14ac:dyDescent="0.25">
      <c r="A1421" s="121" t="s">
        <v>47</v>
      </c>
      <c r="B1421" s="92" t="str">
        <f>IF(E1421="","",VLOOKUP(E1421,[1]PROJECTES!$C$14:$G$5000,2,FALSE))</f>
        <v>EOSPIT</v>
      </c>
      <c r="C1421" s="121" t="s">
        <v>151</v>
      </c>
      <c r="D1421" s="93" t="str">
        <f>IF(E1421="","",VLOOKUP(E1421,[1]PROJECTES!$C$14:$G$5000,5,FALSE))</f>
        <v>UNION CC EOSA-PITARCH - COI IBERDROLA v2.0</v>
      </c>
      <c r="E1421" s="117">
        <v>5190</v>
      </c>
      <c r="F1421" s="95"/>
      <c r="G1421" s="96" t="str">
        <f>IF(E1421="","",VLOOKUP(E1421,[1]PROJECTES!$C$14:$G$5000,4,FALSE))</f>
        <v>TA</v>
      </c>
      <c r="H1421" s="118" t="s">
        <v>47</v>
      </c>
      <c r="I1421" s="97" t="str">
        <f>IF(H1421="","",VLOOKUP(H1421,BD!B$2:C$16,2,FALSE))</f>
        <v>E</v>
      </c>
      <c r="J1421" s="98">
        <v>43524</v>
      </c>
      <c r="K1421" s="135">
        <f t="shared" si="46"/>
        <v>9</v>
      </c>
      <c r="L1421" s="99" t="str">
        <f t="shared" ca="1" si="47"/>
        <v>-</v>
      </c>
      <c r="M1421" s="93">
        <f>IF(E1421="","",VLOOKUP(E1421,[1]PROJECTES!$C$14:$Z$5000,21,FALSE))</f>
        <v>43546</v>
      </c>
      <c r="N1421" s="100">
        <v>1</v>
      </c>
      <c r="O1421" s="72" t="s">
        <v>229</v>
      </c>
      <c r="P1421" s="101">
        <v>0</v>
      </c>
      <c r="Q1421" s="132" t="s">
        <v>40</v>
      </c>
      <c r="R1421" s="131" t="s">
        <v>1193</v>
      </c>
      <c r="S1421" s="91"/>
    </row>
    <row r="1422" spans="1:19" s="104" customFormat="1" ht="12.75" customHeight="1" x14ac:dyDescent="0.25">
      <c r="A1422" s="121" t="s">
        <v>47</v>
      </c>
      <c r="B1422" s="92" t="str">
        <f>IF(E1422="","",VLOOKUP(E1422,[1]PROJECTES!$C$14:$G$5000,2,FALSE))</f>
        <v>SITEL</v>
      </c>
      <c r="C1422" s="121" t="s">
        <v>106</v>
      </c>
      <c r="D1422" s="93" t="str">
        <f>IF(E1422="","",VLOOKUP(E1422,[1]PROJECTES!$C$14:$G$5000,5,FALSE))</f>
        <v>PENDENT D'ASSIGNAR</v>
      </c>
      <c r="E1422" s="117" t="s">
        <v>278</v>
      </c>
      <c r="F1422" s="95"/>
      <c r="G1422" s="96" t="str">
        <f>IF(E1422="","",VLOOKUP(E1422,[1]PROJECTES!$C$14:$G$5000,4,FALSE))</f>
        <v>OB</v>
      </c>
      <c r="H1422" s="118" t="s">
        <v>47</v>
      </c>
      <c r="I1422" s="97" t="str">
        <f>IF(H1422="","",VLOOKUP(H1422,BD!B$2:C$16,2,FALSE))</f>
        <v>E</v>
      </c>
      <c r="J1422" s="98">
        <v>43524</v>
      </c>
      <c r="K1422" s="135">
        <f t="shared" si="46"/>
        <v>9</v>
      </c>
      <c r="L1422" s="99">
        <f t="shared" ca="1" si="47"/>
        <v>210</v>
      </c>
      <c r="M1422" s="93">
        <f>IF(E1422="","",VLOOKUP(E1422,[1]PROJECTES!$C$14:$Z$5000,21,FALSE))</f>
        <v>43830</v>
      </c>
      <c r="N1422" s="100">
        <v>1</v>
      </c>
      <c r="O1422" s="72" t="s">
        <v>229</v>
      </c>
      <c r="P1422" s="101">
        <v>0</v>
      </c>
      <c r="Q1422" s="132" t="s">
        <v>37</v>
      </c>
      <c r="R1422" s="131" t="s">
        <v>1245</v>
      </c>
      <c r="S1422" s="91"/>
    </row>
    <row r="1423" spans="1:19" s="104" customFormat="1" ht="12.75" customHeight="1" x14ac:dyDescent="0.25">
      <c r="A1423" s="121" t="s">
        <v>47</v>
      </c>
      <c r="B1423" s="92" t="str">
        <f>IF(E1423="","",VLOOKUP(E1423,[1]PROJECTES!$C$14:$G$5000,2,FALSE))</f>
        <v>EALCEU</v>
      </c>
      <c r="C1423" s="121" t="s">
        <v>88</v>
      </c>
      <c r="D1423" s="93" t="str">
        <f>IF(E1423="","",VLOOKUP(E1423,[1]PROJECTES!$C$14:$G$5000,5,FALSE))</f>
        <v>SUPORT SCADA CEUTA 01/01/2.019 - 31/12/2.019</v>
      </c>
      <c r="E1423" s="117">
        <v>5092</v>
      </c>
      <c r="F1423" s="95"/>
      <c r="G1423" s="96" t="str">
        <f>IF(E1423="","",VLOOKUP(E1423,[1]PROJECTES!$C$14:$G$5000,4,FALSE))</f>
        <v>OB</v>
      </c>
      <c r="H1423" s="118" t="s">
        <v>47</v>
      </c>
      <c r="I1423" s="97" t="str">
        <f>IF(H1423="","",VLOOKUP(H1423,BD!B$2:C$16,2,FALSE))</f>
        <v>E</v>
      </c>
      <c r="J1423" s="98">
        <v>43524</v>
      </c>
      <c r="K1423" s="135">
        <f t="shared" si="46"/>
        <v>9</v>
      </c>
      <c r="L1423" s="99">
        <f t="shared" ca="1" si="47"/>
        <v>210</v>
      </c>
      <c r="M1423" s="93">
        <f>IF(E1423="","",VLOOKUP(E1423,[1]PROJECTES!$C$14:$Z$5000,21,FALSE))</f>
        <v>43830</v>
      </c>
      <c r="N1423" s="100">
        <v>0</v>
      </c>
      <c r="O1423" s="72" t="s">
        <v>229</v>
      </c>
      <c r="P1423" s="101">
        <v>30</v>
      </c>
      <c r="Q1423" s="132" t="s">
        <v>59</v>
      </c>
      <c r="R1423" s="131" t="s">
        <v>1244</v>
      </c>
      <c r="S1423" s="91"/>
    </row>
    <row r="1424" spans="1:19" s="104" customFormat="1" ht="12.75" customHeight="1" x14ac:dyDescent="0.25">
      <c r="A1424" s="121" t="s">
        <v>44</v>
      </c>
      <c r="B1424" s="92" t="str">
        <f>IF(E1424="","",VLOOKUP(E1424,[1]PROJECTES!$C$14:$G$5000,2,FALSE))</f>
        <v>SITEL</v>
      </c>
      <c r="C1424" s="121" t="s">
        <v>181</v>
      </c>
      <c r="D1424" s="93" t="str">
        <f>IF(E1424="","",VLOOKUP(E1424,[1]PROJECTES!$C$14:$G$5000,5,FALSE))</f>
        <v>AFERS EMPRESA</v>
      </c>
      <c r="E1424" s="117" t="s">
        <v>283</v>
      </c>
      <c r="F1424" s="95"/>
      <c r="G1424" s="96" t="str">
        <f>IF(E1424="","",VLOOKUP(E1424,[1]PROJECTES!$C$14:$G$5000,4,FALSE))</f>
        <v>OB</v>
      </c>
      <c r="H1424" s="118" t="s">
        <v>47</v>
      </c>
      <c r="I1424" s="97" t="str">
        <f>IF(H1424="","",VLOOKUP(H1424,BD!B$2:C$16,2,FALSE))</f>
        <v>E</v>
      </c>
      <c r="J1424" s="98">
        <v>43524</v>
      </c>
      <c r="K1424" s="135">
        <f t="shared" si="46"/>
        <v>9</v>
      </c>
      <c r="L1424" s="99">
        <f t="shared" ca="1" si="47"/>
        <v>210</v>
      </c>
      <c r="M1424" s="93">
        <f>IF(E1424="","",VLOOKUP(E1424,[1]PROJECTES!$C$14:$Z$5000,21,FALSE))</f>
        <v>43830</v>
      </c>
      <c r="N1424" s="100">
        <v>2</v>
      </c>
      <c r="O1424" s="72" t="s">
        <v>229</v>
      </c>
      <c r="P1424" s="101">
        <v>0</v>
      </c>
      <c r="Q1424" s="132" t="s">
        <v>37</v>
      </c>
      <c r="R1424" s="131" t="s">
        <v>1242</v>
      </c>
      <c r="S1424" s="91"/>
    </row>
    <row r="1425" spans="1:19" s="104" customFormat="1" ht="12.75" customHeight="1" x14ac:dyDescent="0.25">
      <c r="A1425" s="121" t="s">
        <v>21</v>
      </c>
      <c r="B1425" s="92" t="str">
        <f>IF(E1425="","",VLOOKUP(E1425,[1]PROJECTES!$C$14:$G$5000,2,FALSE))</f>
        <v>SITEL</v>
      </c>
      <c r="C1425" s="121" t="s">
        <v>151</v>
      </c>
      <c r="D1425" s="93" t="str">
        <f>IF(E1425="","",VLOOKUP(E1425,[1]PROJECTES!$C$14:$G$5000,5,FALSE))</f>
        <v>12 x Manguera COM CAP32 - MODEM-FSK</v>
      </c>
      <c r="E1425" s="117">
        <v>5135</v>
      </c>
      <c r="F1425" s="95"/>
      <c r="G1425" s="96" t="str">
        <f>IF(E1425="","",VLOOKUP(E1425,[1]PROJECTES!$C$14:$G$5000,4,FALSE))</f>
        <v>TA</v>
      </c>
      <c r="H1425" s="118" t="s">
        <v>21</v>
      </c>
      <c r="I1425" s="97" t="str">
        <f>IF(H1425="","",VLOOKUP(H1425,BD!B$2:C$16,2,FALSE))</f>
        <v>P</v>
      </c>
      <c r="J1425" s="98">
        <v>43525</v>
      </c>
      <c r="K1425" s="135">
        <f t="shared" si="46"/>
        <v>9</v>
      </c>
      <c r="L1425" s="99" t="str">
        <f t="shared" ca="1" si="47"/>
        <v>-</v>
      </c>
      <c r="M1425" s="93">
        <f>IF(E1425="","",VLOOKUP(E1425,[1]PROJECTES!$C$14:$Z$5000,21,FALSE))</f>
        <v>43567</v>
      </c>
      <c r="N1425" s="100">
        <v>0</v>
      </c>
      <c r="O1425" s="72" t="s">
        <v>229</v>
      </c>
      <c r="P1425" s="101">
        <v>15</v>
      </c>
      <c r="Q1425" s="132" t="s">
        <v>19</v>
      </c>
      <c r="R1425" s="131" t="s">
        <v>602</v>
      </c>
      <c r="S1425" s="91"/>
    </row>
    <row r="1426" spans="1:19" s="104" customFormat="1" ht="12.75" customHeight="1" x14ac:dyDescent="0.25">
      <c r="A1426" s="121" t="s">
        <v>35</v>
      </c>
      <c r="B1426" s="92" t="str">
        <f>IF(E1426="","",VLOOKUP(E1426,[1]PROJECTES!$C$14:$G$5000,2,FALSE))</f>
        <v>SITEL</v>
      </c>
      <c r="C1426" s="121" t="s">
        <v>181</v>
      </c>
      <c r="D1426" s="93" t="str">
        <f>IF(E1426="","",VLOOKUP(E1426,[1]PROJECTES!$C$14:$G$5000,5,FALSE))</f>
        <v>INCAPACITAT LABORAL TRANSITORIA</v>
      </c>
      <c r="E1426" s="117" t="s">
        <v>794</v>
      </c>
      <c r="F1426" s="95"/>
      <c r="G1426" s="96" t="str">
        <f>IF(E1426="","",VLOOKUP(E1426,[1]PROJECTES!$C$14:$G$5000,4,FALSE))</f>
        <v>OB</v>
      </c>
      <c r="H1426" s="118" t="s">
        <v>35</v>
      </c>
      <c r="I1426" s="97" t="str">
        <f>IF(H1426="","",VLOOKUP(H1426,BD!B$2:C$16,2,FALSE))</f>
        <v>E</v>
      </c>
      <c r="J1426" s="98">
        <v>43525</v>
      </c>
      <c r="K1426" s="135">
        <f t="shared" si="46"/>
        <v>9</v>
      </c>
      <c r="L1426" s="99">
        <f t="shared" ca="1" si="47"/>
        <v>210</v>
      </c>
      <c r="M1426" s="93">
        <f>IF(E1426="","",VLOOKUP(E1426,[1]PROJECTES!$C$14:$Z$5000,21,FALSE))</f>
        <v>43830</v>
      </c>
      <c r="N1426" s="100">
        <v>8</v>
      </c>
      <c r="O1426" s="72" t="s">
        <v>229</v>
      </c>
      <c r="P1426" s="101">
        <v>0</v>
      </c>
      <c r="Q1426" s="132" t="s">
        <v>360</v>
      </c>
      <c r="R1426" s="102"/>
      <c r="S1426" s="91"/>
    </row>
    <row r="1427" spans="1:19" s="104" customFormat="1" ht="12.75" customHeight="1" x14ac:dyDescent="0.25">
      <c r="A1427" s="121" t="s">
        <v>21</v>
      </c>
      <c r="B1427" s="92" t="str">
        <f>IF(E1427="","",VLOOKUP(E1427,[1]PROJECTES!$C$14:$G$5000,2,FALSE))</f>
        <v>INPPOZ</v>
      </c>
      <c r="C1427" s="121" t="s">
        <v>149</v>
      </c>
      <c r="D1427" s="93" t="str">
        <f>IF(E1427="","",VLOOKUP(E1427,[1]PROJECTES!$C$14:$G$5000,5,FALSE))</f>
        <v>RTU C.T. PINTOR GOYA v1.0</v>
      </c>
      <c r="E1427" s="117">
        <v>5019</v>
      </c>
      <c r="F1427" s="95"/>
      <c r="G1427" s="96" t="str">
        <f>IF(E1427="","",VLOOKUP(E1427,[1]PROJECTES!$C$14:$G$5000,4,FALSE))</f>
        <v>TA</v>
      </c>
      <c r="H1427" s="118" t="s">
        <v>21</v>
      </c>
      <c r="I1427" s="97" t="str">
        <f>IF(H1427="","",VLOOKUP(H1427,BD!B$2:C$16,2,FALSE))</f>
        <v>P</v>
      </c>
      <c r="J1427" s="98">
        <v>43525</v>
      </c>
      <c r="K1427" s="135">
        <f t="shared" si="46"/>
        <v>9</v>
      </c>
      <c r="L1427" s="99" t="str">
        <f t="shared" ca="1" si="47"/>
        <v>-</v>
      </c>
      <c r="M1427" s="93">
        <f>IF(E1427="","",VLOOKUP(E1427,[1]PROJECTES!$C$14:$Z$5000,21,FALSE))</f>
        <v>43524</v>
      </c>
      <c r="N1427" s="100">
        <v>0</v>
      </c>
      <c r="O1427" s="72" t="s">
        <v>229</v>
      </c>
      <c r="P1427" s="101">
        <v>15</v>
      </c>
      <c r="Q1427" s="132" t="s">
        <v>65</v>
      </c>
      <c r="R1427" s="131" t="s">
        <v>451</v>
      </c>
      <c r="S1427" s="91"/>
    </row>
    <row r="1428" spans="1:19" s="104" customFormat="1" ht="12.75" customHeight="1" x14ac:dyDescent="0.25">
      <c r="A1428" s="121" t="s">
        <v>21</v>
      </c>
      <c r="B1428" s="92" t="str">
        <f>IF(E1428="","",VLOOKUP(E1428,[1]PROJECTES!$C$14:$G$5000,2,FALSE))</f>
        <v>SITEL</v>
      </c>
      <c r="C1428" s="121" t="s">
        <v>151</v>
      </c>
      <c r="D1428" s="93" t="str">
        <f>IF(E1428="","",VLOOKUP(E1428,[1]PROJECTES!$C$14:$G$5000,5,FALSE))</f>
        <v>30 x MODEM-FSK 12Vdc C/DIN</v>
      </c>
      <c r="E1428" s="117">
        <v>5132</v>
      </c>
      <c r="F1428" s="95"/>
      <c r="G1428" s="96" t="str">
        <f>IF(E1428="","",VLOOKUP(E1428,[1]PROJECTES!$C$14:$G$5000,4,FALSE))</f>
        <v>TA</v>
      </c>
      <c r="H1428" s="118" t="s">
        <v>21</v>
      </c>
      <c r="I1428" s="97" t="str">
        <f>IF(H1428="","",VLOOKUP(H1428,BD!B$2:C$16,2,FALSE))</f>
        <v>P</v>
      </c>
      <c r="J1428" s="98">
        <v>43525</v>
      </c>
      <c r="K1428" s="135">
        <f t="shared" si="46"/>
        <v>9</v>
      </c>
      <c r="L1428" s="99" t="str">
        <f t="shared" ca="1" si="47"/>
        <v>-</v>
      </c>
      <c r="M1428" s="93">
        <f>IF(E1428="","",VLOOKUP(E1428,[1]PROJECTES!$C$14:$Z$5000,21,FALSE))</f>
        <v>43594</v>
      </c>
      <c r="N1428" s="100">
        <v>0</v>
      </c>
      <c r="O1428" s="72" t="s">
        <v>229</v>
      </c>
      <c r="P1428" s="101">
        <v>15</v>
      </c>
      <c r="Q1428" s="132" t="s">
        <v>49</v>
      </c>
      <c r="R1428" s="102" t="s">
        <v>928</v>
      </c>
      <c r="S1428" s="91"/>
    </row>
    <row r="1429" spans="1:19" s="104" customFormat="1" ht="12.75" customHeight="1" x14ac:dyDescent="0.25">
      <c r="A1429" s="121" t="s">
        <v>47</v>
      </c>
      <c r="B1429" s="92" t="str">
        <f>IF(E1429="","",VLOOKUP(E1429,[1]PROJECTES!$C$14:$G$5000,2,FALSE))</f>
        <v>EALCEU</v>
      </c>
      <c r="C1429" s="121" t="s">
        <v>88</v>
      </c>
      <c r="D1429" s="93" t="str">
        <f>IF(E1429="","",VLOOKUP(E1429,[1]PROJECTES!$C$14:$G$5000,5,FALSE))</f>
        <v>SUPORT SCADA CEUTA 01/01/2.019 - 31/12/2.019</v>
      </c>
      <c r="E1429" s="117">
        <v>5092</v>
      </c>
      <c r="F1429" s="95"/>
      <c r="G1429" s="96" t="str">
        <f>IF(E1429="","",VLOOKUP(E1429,[1]PROJECTES!$C$14:$G$5000,4,FALSE))</f>
        <v>OB</v>
      </c>
      <c r="H1429" s="118" t="s">
        <v>47</v>
      </c>
      <c r="I1429" s="97" t="str">
        <f>IF(H1429="","",VLOOKUP(H1429,BD!B$2:C$16,2,FALSE))</f>
        <v>E</v>
      </c>
      <c r="J1429" s="98">
        <v>43525</v>
      </c>
      <c r="K1429" s="135">
        <f t="shared" si="46"/>
        <v>9</v>
      </c>
      <c r="L1429" s="99">
        <f t="shared" ca="1" si="47"/>
        <v>210</v>
      </c>
      <c r="M1429" s="93">
        <f>IF(E1429="","",VLOOKUP(E1429,[1]PROJECTES!$C$14:$Z$5000,21,FALSE))</f>
        <v>43830</v>
      </c>
      <c r="N1429" s="100">
        <v>2</v>
      </c>
      <c r="O1429" s="72" t="s">
        <v>229</v>
      </c>
      <c r="P1429" s="101">
        <v>0</v>
      </c>
      <c r="Q1429" s="132" t="s">
        <v>59</v>
      </c>
      <c r="R1429" s="131" t="s">
        <v>967</v>
      </c>
      <c r="S1429" s="91"/>
    </row>
    <row r="1430" spans="1:19" s="104" customFormat="1" ht="12.75" customHeight="1" x14ac:dyDescent="0.25">
      <c r="A1430" s="121" t="s">
        <v>21</v>
      </c>
      <c r="B1430" s="92" t="str">
        <f>IF(E1430="","",VLOOKUP(E1430,[1]PROJECTES!$C$14:$G$5000,2,FALSE))</f>
        <v>DIELES</v>
      </c>
      <c r="C1430" s="121" t="s">
        <v>271</v>
      </c>
      <c r="D1430" s="93" t="str">
        <f>IF(E1430="","",VLOOKUP(E1430,[1]PROJECTES!$C$14:$G$5000,5,FALSE))</f>
        <v>RTU CT-8 DIELESUR v1.1</v>
      </c>
      <c r="E1430" s="117">
        <v>5062</v>
      </c>
      <c r="F1430" s="95"/>
      <c r="G1430" s="96" t="str">
        <f>IF(E1430="","",VLOOKUP(E1430,[1]PROJECTES!$C$14:$G$5000,4,FALSE))</f>
        <v>TA</v>
      </c>
      <c r="H1430" s="118" t="s">
        <v>21</v>
      </c>
      <c r="I1430" s="97" t="str">
        <f>IF(H1430="","",VLOOKUP(H1430,BD!B$2:C$16,2,FALSE))</f>
        <v>P</v>
      </c>
      <c r="J1430" s="98">
        <v>43525</v>
      </c>
      <c r="K1430" s="135">
        <f t="shared" si="46"/>
        <v>9</v>
      </c>
      <c r="L1430" s="99" t="str">
        <f t="shared" ca="1" si="47"/>
        <v>-</v>
      </c>
      <c r="M1430" s="93">
        <f>IF(E1430="","",VLOOKUP(E1430,[1]PROJECTES!$C$14:$Z$5000,21,FALSE))</f>
        <v>43524</v>
      </c>
      <c r="N1430" s="100">
        <v>0</v>
      </c>
      <c r="O1430" s="72" t="s">
        <v>229</v>
      </c>
      <c r="P1430" s="101">
        <v>5</v>
      </c>
      <c r="Q1430" s="132" t="s">
        <v>51</v>
      </c>
      <c r="R1430" s="131" t="s">
        <v>365</v>
      </c>
      <c r="S1430" s="91"/>
    </row>
    <row r="1431" spans="1:19" s="104" customFormat="1" ht="12.75" customHeight="1" x14ac:dyDescent="0.25">
      <c r="A1431" s="121" t="s">
        <v>21</v>
      </c>
      <c r="B1431" s="92" t="str">
        <f>IF(E1431="","",VLOOKUP(E1431,[1]PROJECTES!$C$14:$G$5000,2,FALSE))</f>
        <v>INDTOR</v>
      </c>
      <c r="C1431" s="121" t="s">
        <v>149</v>
      </c>
      <c r="D1431" s="93" t="str">
        <f>IF(E1431="","",VLOOKUP(E1431,[1]PROJECTES!$C$14:$G$5000,5,FALSE))</f>
        <v>RTU C.T. CALVARIO v1.0</v>
      </c>
      <c r="E1431" s="117">
        <v>5104</v>
      </c>
      <c r="F1431" s="95"/>
      <c r="G1431" s="96" t="str">
        <f>IF(E1431="","",VLOOKUP(E1431,[1]PROJECTES!$C$14:$G$5000,4,FALSE))</f>
        <v>TA</v>
      </c>
      <c r="H1431" s="118" t="s">
        <v>21</v>
      </c>
      <c r="I1431" s="97" t="str">
        <f>IF(H1431="","",VLOOKUP(H1431,BD!B$2:C$16,2,FALSE))</f>
        <v>P</v>
      </c>
      <c r="J1431" s="98">
        <v>43525</v>
      </c>
      <c r="K1431" s="135">
        <f t="shared" si="46"/>
        <v>9</v>
      </c>
      <c r="L1431" s="99" t="str">
        <f t="shared" ca="1" si="47"/>
        <v>-</v>
      </c>
      <c r="M1431" s="93">
        <f>IF(E1431="","",VLOOKUP(E1431,[1]PROJECTES!$C$14:$Z$5000,21,FALSE))</f>
        <v>43514</v>
      </c>
      <c r="N1431" s="100">
        <v>0</v>
      </c>
      <c r="O1431" s="72" t="s">
        <v>229</v>
      </c>
      <c r="P1431" s="101">
        <v>5</v>
      </c>
      <c r="Q1431" s="132" t="s">
        <v>51</v>
      </c>
      <c r="R1431" s="131" t="s">
        <v>365</v>
      </c>
      <c r="S1431" s="91"/>
    </row>
    <row r="1432" spans="1:19" s="104" customFormat="1" ht="12.75" customHeight="1" x14ac:dyDescent="0.25">
      <c r="A1432" s="121" t="s">
        <v>21</v>
      </c>
      <c r="B1432" s="92" t="str">
        <f>IF(E1432="","",VLOOKUP(E1432,[1]PROJECTES!$C$14:$G$5000,2,FALSE))</f>
        <v>INDVIL</v>
      </c>
      <c r="C1432" s="121" t="s">
        <v>149</v>
      </c>
      <c r="D1432" s="93" t="str">
        <f>IF(E1432="","",VLOOKUP(E1432,[1]PROJECTES!$C$14:$G$5000,5,FALSE))</f>
        <v>RTU C.T. PADRE CARMELO v1.0</v>
      </c>
      <c r="E1432" s="117">
        <v>5106</v>
      </c>
      <c r="F1432" s="95"/>
      <c r="G1432" s="96" t="str">
        <f>IF(E1432="","",VLOOKUP(E1432,[1]PROJECTES!$C$14:$G$5000,4,FALSE))</f>
        <v>TA</v>
      </c>
      <c r="H1432" s="118" t="s">
        <v>21</v>
      </c>
      <c r="I1432" s="97" t="str">
        <f>IF(H1432="","",VLOOKUP(H1432,BD!B$2:C$16,2,FALSE))</f>
        <v>P</v>
      </c>
      <c r="J1432" s="98">
        <v>43525</v>
      </c>
      <c r="K1432" s="135">
        <f t="shared" si="46"/>
        <v>9</v>
      </c>
      <c r="L1432" s="99" t="str">
        <f t="shared" ca="1" si="47"/>
        <v>-</v>
      </c>
      <c r="M1432" s="93">
        <f>IF(E1432="","",VLOOKUP(E1432,[1]PROJECTES!$C$14:$Z$5000,21,FALSE))</f>
        <v>43514</v>
      </c>
      <c r="N1432" s="100">
        <v>0</v>
      </c>
      <c r="O1432" s="72" t="s">
        <v>229</v>
      </c>
      <c r="P1432" s="101">
        <v>5</v>
      </c>
      <c r="Q1432" s="132" t="s">
        <v>51</v>
      </c>
      <c r="R1432" s="131" t="s">
        <v>365</v>
      </c>
      <c r="S1432" s="91"/>
    </row>
    <row r="1433" spans="1:19" s="104" customFormat="1" ht="12.75" customHeight="1" x14ac:dyDescent="0.25">
      <c r="A1433" s="121" t="s">
        <v>21</v>
      </c>
      <c r="B1433" s="92" t="str">
        <f>IF(E1433="","",VLOOKUP(E1433,[1]PROJECTES!$C$14:$G$5000,2,FALSE))</f>
        <v>DIELES</v>
      </c>
      <c r="C1433" s="121" t="s">
        <v>271</v>
      </c>
      <c r="D1433" s="93" t="str">
        <f>IF(E1433="","",VLOOKUP(E1433,[1]PROJECTES!$C$14:$G$5000,5,FALSE))</f>
        <v>RTU CT-5 DIELESUR v1.1</v>
      </c>
      <c r="E1433" s="117">
        <v>5059</v>
      </c>
      <c r="F1433" s="95"/>
      <c r="G1433" s="96" t="str">
        <f>IF(E1433="","",VLOOKUP(E1433,[1]PROJECTES!$C$14:$G$5000,4,FALSE))</f>
        <v>TA</v>
      </c>
      <c r="H1433" s="118" t="s">
        <v>21</v>
      </c>
      <c r="I1433" s="97" t="str">
        <f>IF(H1433="","",VLOOKUP(H1433,BD!B$2:C$16,2,FALSE))</f>
        <v>P</v>
      </c>
      <c r="J1433" s="98">
        <v>43525</v>
      </c>
      <c r="K1433" s="135">
        <f t="shared" si="46"/>
        <v>9</v>
      </c>
      <c r="L1433" s="99" t="str">
        <f t="shared" ca="1" si="47"/>
        <v>-</v>
      </c>
      <c r="M1433" s="93">
        <f>IF(E1433="","",VLOOKUP(E1433,[1]PROJECTES!$C$14:$Z$5000,21,FALSE))</f>
        <v>43524</v>
      </c>
      <c r="N1433" s="100">
        <v>0</v>
      </c>
      <c r="O1433" s="72" t="s">
        <v>229</v>
      </c>
      <c r="P1433" s="101">
        <v>23</v>
      </c>
      <c r="Q1433" s="132" t="s">
        <v>51</v>
      </c>
      <c r="R1433" s="131" t="s">
        <v>799</v>
      </c>
      <c r="S1433" s="91"/>
    </row>
    <row r="1434" spans="1:19" s="104" customFormat="1" ht="12.75" customHeight="1" x14ac:dyDescent="0.25">
      <c r="A1434" s="121" t="s">
        <v>21</v>
      </c>
      <c r="B1434" s="92" t="str">
        <f>IF(E1434="","",VLOOKUP(E1434,[1]PROJECTES!$C$14:$G$5000,2,FALSE))</f>
        <v>DIELES</v>
      </c>
      <c r="C1434" s="121" t="s">
        <v>271</v>
      </c>
      <c r="D1434" s="93" t="str">
        <f>IF(E1434="","",VLOOKUP(E1434,[1]PROJECTES!$C$14:$G$5000,5,FALSE))</f>
        <v>RTU CT-6 DIELESUR v1.1</v>
      </c>
      <c r="E1434" s="117">
        <v>5060</v>
      </c>
      <c r="F1434" s="95"/>
      <c r="G1434" s="96" t="str">
        <f>IF(E1434="","",VLOOKUP(E1434,[1]PROJECTES!$C$14:$G$5000,4,FALSE))</f>
        <v>TA</v>
      </c>
      <c r="H1434" s="118" t="s">
        <v>21</v>
      </c>
      <c r="I1434" s="97" t="str">
        <f>IF(H1434="","",VLOOKUP(H1434,BD!B$2:C$16,2,FALSE))</f>
        <v>P</v>
      </c>
      <c r="J1434" s="98">
        <v>43525</v>
      </c>
      <c r="K1434" s="135">
        <f t="shared" si="46"/>
        <v>9</v>
      </c>
      <c r="L1434" s="99" t="str">
        <f t="shared" ca="1" si="47"/>
        <v>-</v>
      </c>
      <c r="M1434" s="93">
        <f>IF(E1434="","",VLOOKUP(E1434,[1]PROJECTES!$C$14:$Z$5000,21,FALSE))</f>
        <v>43524</v>
      </c>
      <c r="N1434" s="100">
        <v>0</v>
      </c>
      <c r="O1434" s="72" t="s">
        <v>229</v>
      </c>
      <c r="P1434" s="101">
        <v>23</v>
      </c>
      <c r="Q1434" s="132" t="s">
        <v>51</v>
      </c>
      <c r="R1434" s="131" t="s">
        <v>799</v>
      </c>
      <c r="S1434" s="91"/>
    </row>
    <row r="1435" spans="1:19" s="104" customFormat="1" ht="12.75" customHeight="1" x14ac:dyDescent="0.25">
      <c r="A1435" s="121" t="s">
        <v>21</v>
      </c>
      <c r="B1435" s="92" t="str">
        <f>IF(E1435="","",VLOOKUP(E1435,[1]PROJECTES!$C$14:$G$5000,2,FALSE))</f>
        <v>DIELES</v>
      </c>
      <c r="C1435" s="121" t="s">
        <v>271</v>
      </c>
      <c r="D1435" s="93" t="str">
        <f>IF(E1435="","",VLOOKUP(E1435,[1]PROJECTES!$C$14:$G$5000,5,FALSE))</f>
        <v>RTU CT-7 DIELESUR v1.1</v>
      </c>
      <c r="E1435" s="117">
        <v>5061</v>
      </c>
      <c r="F1435" s="95"/>
      <c r="G1435" s="96" t="str">
        <f>IF(E1435="","",VLOOKUP(E1435,[1]PROJECTES!$C$14:$G$5000,4,FALSE))</f>
        <v>TA</v>
      </c>
      <c r="H1435" s="118" t="s">
        <v>21</v>
      </c>
      <c r="I1435" s="97" t="str">
        <f>IF(H1435="","",VLOOKUP(H1435,BD!B$2:C$16,2,FALSE))</f>
        <v>P</v>
      </c>
      <c r="J1435" s="98">
        <v>43525</v>
      </c>
      <c r="K1435" s="135">
        <f t="shared" si="46"/>
        <v>9</v>
      </c>
      <c r="L1435" s="99" t="str">
        <f t="shared" ca="1" si="47"/>
        <v>-</v>
      </c>
      <c r="M1435" s="93">
        <f>IF(E1435="","",VLOOKUP(E1435,[1]PROJECTES!$C$14:$Z$5000,21,FALSE))</f>
        <v>43524</v>
      </c>
      <c r="N1435" s="100">
        <v>0</v>
      </c>
      <c r="O1435" s="72" t="s">
        <v>229</v>
      </c>
      <c r="P1435" s="101">
        <v>23</v>
      </c>
      <c r="Q1435" s="132" t="s">
        <v>51</v>
      </c>
      <c r="R1435" s="131" t="s">
        <v>799</v>
      </c>
      <c r="S1435" s="91"/>
    </row>
    <row r="1436" spans="1:19" s="104" customFormat="1" ht="12.75" customHeight="1" x14ac:dyDescent="0.25">
      <c r="A1436" s="121" t="s">
        <v>21</v>
      </c>
      <c r="B1436" s="92" t="str">
        <f>IF(E1436="","",VLOOKUP(E1436,[1]PROJECTES!$C$14:$G$5000,2,FALSE))</f>
        <v>DIELES</v>
      </c>
      <c r="C1436" s="121" t="s">
        <v>271</v>
      </c>
      <c r="D1436" s="93" t="str">
        <f>IF(E1436="","",VLOOKUP(E1436,[1]PROJECTES!$C$14:$G$5000,5,FALSE))</f>
        <v>RTU CT-8 DIELESUR v1.1</v>
      </c>
      <c r="E1436" s="117">
        <v>5062</v>
      </c>
      <c r="F1436" s="95"/>
      <c r="G1436" s="96" t="str">
        <f>IF(E1436="","",VLOOKUP(E1436,[1]PROJECTES!$C$14:$G$5000,4,FALSE))</f>
        <v>TA</v>
      </c>
      <c r="H1436" s="118" t="s">
        <v>21</v>
      </c>
      <c r="I1436" s="97" t="str">
        <f>IF(H1436="","",VLOOKUP(H1436,BD!B$2:C$16,2,FALSE))</f>
        <v>P</v>
      </c>
      <c r="J1436" s="98">
        <v>43525</v>
      </c>
      <c r="K1436" s="135">
        <f t="shared" si="46"/>
        <v>9</v>
      </c>
      <c r="L1436" s="99" t="str">
        <f t="shared" ca="1" si="47"/>
        <v>-</v>
      </c>
      <c r="M1436" s="93">
        <f>IF(E1436="","",VLOOKUP(E1436,[1]PROJECTES!$C$14:$Z$5000,21,FALSE))</f>
        <v>43524</v>
      </c>
      <c r="N1436" s="100">
        <v>0</v>
      </c>
      <c r="O1436" s="72" t="s">
        <v>229</v>
      </c>
      <c r="P1436" s="101">
        <v>22</v>
      </c>
      <c r="Q1436" s="132" t="s">
        <v>51</v>
      </c>
      <c r="R1436" s="131" t="s">
        <v>799</v>
      </c>
      <c r="S1436" s="91"/>
    </row>
    <row r="1437" spans="1:19" s="104" customFormat="1" ht="12.75" customHeight="1" x14ac:dyDescent="0.25">
      <c r="A1437" s="121" t="s">
        <v>21</v>
      </c>
      <c r="B1437" s="92" t="str">
        <f>IF(E1437="","",VLOOKUP(E1437,[1]PROJECTES!$C$14:$G$5000,2,FALSE))</f>
        <v>INDTOR</v>
      </c>
      <c r="C1437" s="121" t="s">
        <v>149</v>
      </c>
      <c r="D1437" s="93" t="str">
        <f>IF(E1437="","",VLOOKUP(E1437,[1]PROJECTES!$C$14:$G$5000,5,FALSE))</f>
        <v>RTU C.T. CALVARIO v1.0</v>
      </c>
      <c r="E1437" s="117">
        <v>5104</v>
      </c>
      <c r="F1437" s="95"/>
      <c r="G1437" s="96" t="str">
        <f>IF(E1437="","",VLOOKUP(E1437,[1]PROJECTES!$C$14:$G$5000,4,FALSE))</f>
        <v>TA</v>
      </c>
      <c r="H1437" s="118" t="s">
        <v>21</v>
      </c>
      <c r="I1437" s="97" t="str">
        <f>IF(H1437="","",VLOOKUP(H1437,BD!B$2:C$16,2,FALSE))</f>
        <v>P</v>
      </c>
      <c r="J1437" s="98">
        <v>43525</v>
      </c>
      <c r="K1437" s="135">
        <f t="shared" si="46"/>
        <v>9</v>
      </c>
      <c r="L1437" s="99" t="str">
        <f t="shared" ca="1" si="47"/>
        <v>-</v>
      </c>
      <c r="M1437" s="93">
        <f>IF(E1437="","",VLOOKUP(E1437,[1]PROJECTES!$C$14:$Z$5000,21,FALSE))</f>
        <v>43514</v>
      </c>
      <c r="N1437" s="100">
        <v>0</v>
      </c>
      <c r="O1437" s="72" t="s">
        <v>229</v>
      </c>
      <c r="P1437" s="101">
        <v>22</v>
      </c>
      <c r="Q1437" s="132" t="s">
        <v>51</v>
      </c>
      <c r="R1437" s="131" t="s">
        <v>799</v>
      </c>
      <c r="S1437" s="91"/>
    </row>
    <row r="1438" spans="1:19" s="104" customFormat="1" ht="12.75" customHeight="1" x14ac:dyDescent="0.25">
      <c r="A1438" s="121" t="s">
        <v>21</v>
      </c>
      <c r="B1438" s="92" t="str">
        <f>IF(E1438="","",VLOOKUP(E1438,[1]PROJECTES!$C$14:$G$5000,2,FALSE))</f>
        <v>INDVIL</v>
      </c>
      <c r="C1438" s="121" t="s">
        <v>149</v>
      </c>
      <c r="D1438" s="93" t="str">
        <f>IF(E1438="","",VLOOKUP(E1438,[1]PROJECTES!$C$14:$G$5000,5,FALSE))</f>
        <v>RTU C.T. PADRE CARMELO v1.0</v>
      </c>
      <c r="E1438" s="117">
        <v>5106</v>
      </c>
      <c r="F1438" s="95"/>
      <c r="G1438" s="96" t="str">
        <f>IF(E1438="","",VLOOKUP(E1438,[1]PROJECTES!$C$14:$G$5000,4,FALSE))</f>
        <v>TA</v>
      </c>
      <c r="H1438" s="118" t="s">
        <v>21</v>
      </c>
      <c r="I1438" s="97" t="str">
        <f>IF(H1438="","",VLOOKUP(H1438,BD!B$2:C$16,2,FALSE))</f>
        <v>P</v>
      </c>
      <c r="J1438" s="98">
        <v>43525</v>
      </c>
      <c r="K1438" s="135">
        <f t="shared" si="46"/>
        <v>9</v>
      </c>
      <c r="L1438" s="99" t="str">
        <f t="shared" ca="1" si="47"/>
        <v>-</v>
      </c>
      <c r="M1438" s="93">
        <f>IF(E1438="","",VLOOKUP(E1438,[1]PROJECTES!$C$14:$Z$5000,21,FALSE))</f>
        <v>43514</v>
      </c>
      <c r="N1438" s="100">
        <v>0</v>
      </c>
      <c r="O1438" s="72" t="s">
        <v>229</v>
      </c>
      <c r="P1438" s="101">
        <v>22</v>
      </c>
      <c r="Q1438" s="132" t="s">
        <v>51</v>
      </c>
      <c r="R1438" s="131" t="s">
        <v>799</v>
      </c>
      <c r="S1438" s="91"/>
    </row>
    <row r="1439" spans="1:19" s="104" customFormat="1" ht="12.75" customHeight="1" x14ac:dyDescent="0.25">
      <c r="A1439" s="121" t="s">
        <v>21</v>
      </c>
      <c r="B1439" s="92" t="str">
        <f>IF(E1439="","",VLOOKUP(E1439,[1]PROJECTES!$C$14:$G$5000,2,FALSE))</f>
        <v>SITEL</v>
      </c>
      <c r="C1439" s="121" t="s">
        <v>151</v>
      </c>
      <c r="D1439" s="93" t="str">
        <f>IF(E1439="","",VLOOKUP(E1439,[1]PROJECTES!$C$14:$G$5000,5,FALSE))</f>
        <v>12 x Manguera COM CAP32 - MOD.ROBUSTEL</v>
      </c>
      <c r="E1439" s="117">
        <v>5133</v>
      </c>
      <c r="F1439" s="95"/>
      <c r="G1439" s="96" t="str">
        <f>IF(E1439="","",VLOOKUP(E1439,[1]PROJECTES!$C$14:$G$5000,4,FALSE))</f>
        <v>TA</v>
      </c>
      <c r="H1439" s="118" t="s">
        <v>21</v>
      </c>
      <c r="I1439" s="97" t="str">
        <f>IF(H1439="","",VLOOKUP(H1439,BD!B$2:C$16,2,FALSE))</f>
        <v>P</v>
      </c>
      <c r="J1439" s="98">
        <v>43525</v>
      </c>
      <c r="K1439" s="135">
        <f t="shared" si="46"/>
        <v>9</v>
      </c>
      <c r="L1439" s="99" t="str">
        <f t="shared" ca="1" si="47"/>
        <v>-</v>
      </c>
      <c r="M1439" s="93">
        <f>IF(E1439="","",VLOOKUP(E1439,[1]PROJECTES!$C$14:$Z$5000,21,FALSE))</f>
        <v>43567</v>
      </c>
      <c r="N1439" s="100">
        <v>0</v>
      </c>
      <c r="O1439" s="72" t="s">
        <v>229</v>
      </c>
      <c r="P1439" s="101">
        <v>30</v>
      </c>
      <c r="Q1439" s="132" t="s">
        <v>51</v>
      </c>
      <c r="R1439" s="131" t="s">
        <v>365</v>
      </c>
      <c r="S1439" s="91"/>
    </row>
    <row r="1440" spans="1:19" s="104" customFormat="1" ht="12.75" customHeight="1" x14ac:dyDescent="0.25">
      <c r="A1440" s="121" t="s">
        <v>21</v>
      </c>
      <c r="B1440" s="92" t="str">
        <f>IF(E1440="","",VLOOKUP(E1440,[1]PROJECTES!$C$14:$G$5000,2,FALSE))</f>
        <v>SITEL</v>
      </c>
      <c r="C1440" s="121" t="s">
        <v>151</v>
      </c>
      <c r="D1440" s="93" t="str">
        <f>IF(E1440="","",VLOOKUP(E1440,[1]PROJECTES!$C$14:$G$5000,5,FALSE))</f>
        <v>12 x Manguera COM CAP32 - MOD.ROBUSTEL</v>
      </c>
      <c r="E1440" s="117">
        <v>5133</v>
      </c>
      <c r="F1440" s="95"/>
      <c r="G1440" s="96" t="str">
        <f>IF(E1440="","",VLOOKUP(E1440,[1]PROJECTES!$C$14:$G$5000,4,FALSE))</f>
        <v>TA</v>
      </c>
      <c r="H1440" s="118" t="s">
        <v>21</v>
      </c>
      <c r="I1440" s="97" t="str">
        <f>IF(H1440="","",VLOOKUP(H1440,BD!B$2:C$16,2,FALSE))</f>
        <v>P</v>
      </c>
      <c r="J1440" s="98">
        <v>43525</v>
      </c>
      <c r="K1440" s="135">
        <f t="shared" si="46"/>
        <v>9</v>
      </c>
      <c r="L1440" s="99" t="str">
        <f t="shared" ca="1" si="47"/>
        <v>-</v>
      </c>
      <c r="M1440" s="93">
        <f>IF(E1440="","",VLOOKUP(E1440,[1]PROJECTES!$C$14:$Z$5000,21,FALSE))</f>
        <v>43567</v>
      </c>
      <c r="N1440" s="100">
        <v>0</v>
      </c>
      <c r="O1440" s="72" t="s">
        <v>229</v>
      </c>
      <c r="P1440" s="101">
        <v>50</v>
      </c>
      <c r="Q1440" s="132" t="s">
        <v>65</v>
      </c>
      <c r="R1440" s="131" t="s">
        <v>983</v>
      </c>
      <c r="S1440" s="91"/>
    </row>
    <row r="1441" spans="1:19" s="104" customFormat="1" ht="12.75" customHeight="1" x14ac:dyDescent="0.25">
      <c r="A1441" s="121" t="s">
        <v>21</v>
      </c>
      <c r="B1441" s="92" t="str">
        <f>IF(E1441="","",VLOOKUP(E1441,[1]PROJECTES!$C$14:$G$5000,2,FALSE))</f>
        <v>SITEL</v>
      </c>
      <c r="C1441" s="121" t="s">
        <v>151</v>
      </c>
      <c r="D1441" s="93" t="str">
        <f>IF(E1441="","",VLOOKUP(E1441,[1]PROJECTES!$C$14:$G$5000,5,FALSE))</f>
        <v>12 x Latiguillo Cable Coaxial RG-58U (2mts)</v>
      </c>
      <c r="E1441" s="117">
        <v>5137</v>
      </c>
      <c r="F1441" s="95"/>
      <c r="G1441" s="96" t="str">
        <f>IF(E1441="","",VLOOKUP(E1441,[1]PROJECTES!$C$14:$G$5000,4,FALSE))</f>
        <v>TA</v>
      </c>
      <c r="H1441" s="118" t="s">
        <v>21</v>
      </c>
      <c r="I1441" s="97" t="str">
        <f>IF(H1441="","",VLOOKUP(H1441,BD!B$2:C$16,2,FALSE))</f>
        <v>P</v>
      </c>
      <c r="J1441" s="98">
        <v>43525</v>
      </c>
      <c r="K1441" s="135">
        <f t="shared" si="46"/>
        <v>9</v>
      </c>
      <c r="L1441" s="99" t="str">
        <f t="shared" ca="1" si="47"/>
        <v>-</v>
      </c>
      <c r="M1441" s="93">
        <f>IF(E1441="","",VLOOKUP(E1441,[1]PROJECTES!$C$14:$Z$5000,21,FALSE))</f>
        <v>43567</v>
      </c>
      <c r="N1441" s="100">
        <v>2</v>
      </c>
      <c r="O1441" s="72" t="s">
        <v>229</v>
      </c>
      <c r="P1441" s="101">
        <v>0</v>
      </c>
      <c r="Q1441" s="132" t="s">
        <v>51</v>
      </c>
      <c r="R1441" s="131" t="s">
        <v>365</v>
      </c>
      <c r="S1441" s="91"/>
    </row>
    <row r="1442" spans="1:19" s="104" customFormat="1" ht="12.75" customHeight="1" x14ac:dyDescent="0.25">
      <c r="A1442" s="121" t="s">
        <v>21</v>
      </c>
      <c r="B1442" s="92" t="str">
        <f>IF(E1442="","",VLOOKUP(E1442,[1]PROJECTES!$C$14:$G$5000,2,FALSE))</f>
        <v>SITEL</v>
      </c>
      <c r="C1442" s="121" t="s">
        <v>151</v>
      </c>
      <c r="D1442" s="93" t="str">
        <f>IF(E1442="","",VLOOKUP(E1442,[1]PROJECTES!$C$14:$G$5000,5,FALSE))</f>
        <v>12 x Latiguillo Cable Coaxial RG-58U (2mts)</v>
      </c>
      <c r="E1442" s="117">
        <v>5137</v>
      </c>
      <c r="F1442" s="95"/>
      <c r="G1442" s="96" t="str">
        <f>IF(E1442="","",VLOOKUP(E1442,[1]PROJECTES!$C$14:$G$5000,4,FALSE))</f>
        <v>TA</v>
      </c>
      <c r="H1442" s="118" t="s">
        <v>21</v>
      </c>
      <c r="I1442" s="97" t="str">
        <f>IF(H1442="","",VLOOKUP(H1442,BD!B$2:C$16,2,FALSE))</f>
        <v>P</v>
      </c>
      <c r="J1442" s="98">
        <v>43525</v>
      </c>
      <c r="K1442" s="135">
        <f t="shared" si="46"/>
        <v>9</v>
      </c>
      <c r="L1442" s="99" t="str">
        <f t="shared" ca="1" si="47"/>
        <v>-</v>
      </c>
      <c r="M1442" s="93">
        <f>IF(E1442="","",VLOOKUP(E1442,[1]PROJECTES!$C$14:$Z$5000,21,FALSE))</f>
        <v>43567</v>
      </c>
      <c r="N1442" s="100">
        <v>0</v>
      </c>
      <c r="O1442" s="72" t="s">
        <v>229</v>
      </c>
      <c r="P1442" s="101">
        <v>10</v>
      </c>
      <c r="Q1442" s="132" t="s">
        <v>65</v>
      </c>
      <c r="R1442" s="131" t="s">
        <v>451</v>
      </c>
      <c r="S1442" s="91"/>
    </row>
    <row r="1443" spans="1:19" s="104" customFormat="1" ht="12.75" customHeight="1" x14ac:dyDescent="0.25">
      <c r="A1443" s="121" t="s">
        <v>21</v>
      </c>
      <c r="B1443" s="92" t="str">
        <f>IF(E1443="","",VLOOKUP(E1443,[1]PROJECTES!$C$14:$G$5000,2,FALSE))</f>
        <v>SITEL</v>
      </c>
      <c r="C1443" s="121" t="s">
        <v>151</v>
      </c>
      <c r="D1443" s="93" t="str">
        <f>IF(E1443="","",VLOOKUP(E1443,[1]PROJECTES!$C$14:$G$5000,5,FALSE))</f>
        <v>12 x Latiguillo Cable Coaxial RG-58U (2mts)</v>
      </c>
      <c r="E1443" s="117">
        <v>5137</v>
      </c>
      <c r="F1443" s="95"/>
      <c r="G1443" s="96" t="str">
        <f>IF(E1443="","",VLOOKUP(E1443,[1]PROJECTES!$C$14:$G$5000,4,FALSE))</f>
        <v>TA</v>
      </c>
      <c r="H1443" s="118" t="s">
        <v>21</v>
      </c>
      <c r="I1443" s="97" t="str">
        <f>IF(H1443="","",VLOOKUP(H1443,BD!B$2:C$16,2,FALSE))</f>
        <v>P</v>
      </c>
      <c r="J1443" s="98">
        <v>43525</v>
      </c>
      <c r="K1443" s="135">
        <f t="shared" si="46"/>
        <v>9</v>
      </c>
      <c r="L1443" s="99" t="str">
        <f t="shared" ca="1" si="47"/>
        <v>-</v>
      </c>
      <c r="M1443" s="93">
        <f>IF(E1443="","",VLOOKUP(E1443,[1]PROJECTES!$C$14:$Z$5000,21,FALSE))</f>
        <v>43567</v>
      </c>
      <c r="N1443" s="100">
        <v>0</v>
      </c>
      <c r="O1443" s="72" t="s">
        <v>229</v>
      </c>
      <c r="P1443" s="101">
        <v>15</v>
      </c>
      <c r="Q1443" s="132" t="s">
        <v>49</v>
      </c>
      <c r="R1443" s="131" t="s">
        <v>984</v>
      </c>
      <c r="S1443" s="91"/>
    </row>
    <row r="1444" spans="1:19" s="104" customFormat="1" ht="12.75" customHeight="1" x14ac:dyDescent="0.25">
      <c r="A1444" s="121" t="s">
        <v>21</v>
      </c>
      <c r="B1444" s="92" t="str">
        <f>IF(E1444="","",VLOOKUP(E1444,[1]PROJECTES!$C$14:$G$5000,2,FALSE))</f>
        <v>SITEL</v>
      </c>
      <c r="C1444" s="121" t="s">
        <v>151</v>
      </c>
      <c r="D1444" s="93" t="str">
        <f>IF(E1444="","",VLOOKUP(E1444,[1]PROJECTES!$C$14:$G$5000,5,FALSE))</f>
        <v>12 x Latiguillo Cable Coaxial RG-213U (8mts)</v>
      </c>
      <c r="E1444" s="117">
        <v>5138</v>
      </c>
      <c r="F1444" s="95"/>
      <c r="G1444" s="96" t="str">
        <f>IF(E1444="","",VLOOKUP(E1444,[1]PROJECTES!$C$14:$G$5000,4,FALSE))</f>
        <v>TA</v>
      </c>
      <c r="H1444" s="118" t="s">
        <v>21</v>
      </c>
      <c r="I1444" s="97" t="str">
        <f>IF(H1444="","",VLOOKUP(H1444,BD!B$2:C$16,2,FALSE))</f>
        <v>P</v>
      </c>
      <c r="J1444" s="98">
        <v>43525</v>
      </c>
      <c r="K1444" s="135">
        <f t="shared" si="46"/>
        <v>9</v>
      </c>
      <c r="L1444" s="99" t="str">
        <f t="shared" ca="1" si="47"/>
        <v>-</v>
      </c>
      <c r="M1444" s="93">
        <f>IF(E1444="","",VLOOKUP(E1444,[1]PROJECTES!$C$14:$Z$5000,21,FALSE))</f>
        <v>43567</v>
      </c>
      <c r="N1444" s="100">
        <v>0</v>
      </c>
      <c r="O1444" s="72" t="s">
        <v>229</v>
      </c>
      <c r="P1444" s="101">
        <v>15</v>
      </c>
      <c r="Q1444" s="132" t="s">
        <v>49</v>
      </c>
      <c r="R1444" s="131" t="s">
        <v>984</v>
      </c>
      <c r="S1444" s="91"/>
    </row>
    <row r="1445" spans="1:19" s="104" customFormat="1" ht="12.75" customHeight="1" x14ac:dyDescent="0.25">
      <c r="A1445" s="121" t="s">
        <v>21</v>
      </c>
      <c r="B1445" s="92" t="str">
        <f>IF(E1445="","",VLOOKUP(E1445,[1]PROJECTES!$C$14:$G$5000,2,FALSE))</f>
        <v>SITEL</v>
      </c>
      <c r="C1445" s="121" t="s">
        <v>181</v>
      </c>
      <c r="D1445" s="93" t="str">
        <f>IF(E1445="","",VLOOKUP(E1445,[1]PROJECTES!$C$14:$G$5000,5,FALSE))</f>
        <v>GESTIO DE MAGATZEM</v>
      </c>
      <c r="E1445" s="117" t="s">
        <v>305</v>
      </c>
      <c r="F1445" s="95"/>
      <c r="G1445" s="96" t="str">
        <f>IF(E1445="","",VLOOKUP(E1445,[1]PROJECTES!$C$14:$G$5000,4,FALSE))</f>
        <v>OB</v>
      </c>
      <c r="H1445" s="118" t="s">
        <v>21</v>
      </c>
      <c r="I1445" s="97" t="str">
        <f>IF(H1445="","",VLOOKUP(H1445,BD!B$2:C$16,2,FALSE))</f>
        <v>P</v>
      </c>
      <c r="J1445" s="98">
        <v>43525</v>
      </c>
      <c r="K1445" s="135">
        <f t="shared" si="46"/>
        <v>9</v>
      </c>
      <c r="L1445" s="99">
        <f t="shared" ca="1" si="47"/>
        <v>210</v>
      </c>
      <c r="M1445" s="93">
        <f>IF(E1445="","",VLOOKUP(E1445,[1]PROJECTES!$C$14:$Z$5000,21,FALSE))</f>
        <v>43830</v>
      </c>
      <c r="N1445" s="100">
        <v>0</v>
      </c>
      <c r="O1445" s="72" t="s">
        <v>229</v>
      </c>
      <c r="P1445" s="101">
        <v>45</v>
      </c>
      <c r="Q1445" s="132" t="s">
        <v>49</v>
      </c>
      <c r="R1445" s="102" t="s">
        <v>985</v>
      </c>
      <c r="S1445" s="91"/>
    </row>
    <row r="1446" spans="1:19" s="104" customFormat="1" ht="12.75" customHeight="1" x14ac:dyDescent="0.25">
      <c r="A1446" s="121" t="s">
        <v>12</v>
      </c>
      <c r="B1446" s="92" t="str">
        <f>IF(E1446="","",VLOOKUP(E1446,[1]PROJECTES!$C$14:$G$5000,2,FALSE))</f>
        <v>SITEL</v>
      </c>
      <c r="C1446" s="121" t="s">
        <v>181</v>
      </c>
      <c r="D1446" s="93" t="str">
        <f>IF(E1446="","",VLOOKUP(E1446,[1]PROJECTES!$C$14:$G$5000,5,FALSE))</f>
        <v>Manteniment correctiu SW TEDIS.Net SystemTerminal v1.47</v>
      </c>
      <c r="E1446" s="117" t="s">
        <v>895</v>
      </c>
      <c r="F1446" s="95"/>
      <c r="G1446" s="96" t="str">
        <f>IF(E1446="","",VLOOKUP(E1446,[1]PROJECTES!$C$14:$G$5000,4,FALSE))</f>
        <v>OB</v>
      </c>
      <c r="H1446" s="118" t="s">
        <v>24</v>
      </c>
      <c r="I1446" s="97" t="str">
        <f>IF(H1446="","",VLOOKUP(H1446,BD!B$2:C$16,2,FALSE))</f>
        <v>E</v>
      </c>
      <c r="J1446" s="98">
        <v>43525</v>
      </c>
      <c r="K1446" s="135">
        <f t="shared" si="46"/>
        <v>9</v>
      </c>
      <c r="L1446" s="99">
        <f t="shared" ca="1" si="47"/>
        <v>210</v>
      </c>
      <c r="M1446" s="93">
        <f>IF(E1446="","",VLOOKUP(E1446,[1]PROJECTES!$C$14:$Z$5000,21,FALSE))</f>
        <v>43830</v>
      </c>
      <c r="N1446" s="100">
        <v>1</v>
      </c>
      <c r="O1446" s="72" t="s">
        <v>229</v>
      </c>
      <c r="P1446" s="101">
        <v>0</v>
      </c>
      <c r="Q1446" s="132" t="s">
        <v>43</v>
      </c>
      <c r="R1446" s="131" t="s">
        <v>735</v>
      </c>
      <c r="S1446" s="91"/>
    </row>
    <row r="1447" spans="1:19" s="104" customFormat="1" ht="12.75" customHeight="1" x14ac:dyDescent="0.25">
      <c r="A1447" s="121" t="s">
        <v>12</v>
      </c>
      <c r="B1447" s="92" t="str">
        <f>IF(E1447="","",VLOOKUP(E1447,[1]PROJECTES!$C$14:$G$5000,2,FALSE))</f>
        <v>SITEL</v>
      </c>
      <c r="C1447" s="121" t="s">
        <v>181</v>
      </c>
      <c r="D1447" s="93" t="str">
        <f>IF(E1447="","",VLOOKUP(E1447,[1]PROJECTES!$C$14:$G$5000,5,FALSE))</f>
        <v xml:space="preserve"> TEDIS.Net, SystemTerminal v1.45</v>
      </c>
      <c r="E1447" s="117">
        <v>4597</v>
      </c>
      <c r="F1447" s="95"/>
      <c r="G1447" s="96" t="str">
        <f>IF(E1447="","",VLOOKUP(E1447,[1]PROJECTES!$C$14:$G$5000,4,FALSE))</f>
        <v>OB</v>
      </c>
      <c r="H1447" s="118" t="s">
        <v>24</v>
      </c>
      <c r="I1447" s="97" t="str">
        <f>IF(H1447="","",VLOOKUP(H1447,BD!B$2:C$16,2,FALSE))</f>
        <v>E</v>
      </c>
      <c r="J1447" s="98">
        <v>43525</v>
      </c>
      <c r="K1447" s="135">
        <f t="shared" si="46"/>
        <v>9</v>
      </c>
      <c r="L1447" s="99">
        <f t="shared" ca="1" si="47"/>
        <v>-400</v>
      </c>
      <c r="M1447" s="93">
        <f>IF(E1447="","",VLOOKUP(E1447,[1]PROJECTES!$C$14:$Z$5000,21,FALSE))</f>
        <v>43220</v>
      </c>
      <c r="N1447" s="100">
        <v>6</v>
      </c>
      <c r="O1447" s="72" t="s">
        <v>229</v>
      </c>
      <c r="P1447" s="101">
        <v>0</v>
      </c>
      <c r="Q1447" s="132" t="s">
        <v>15</v>
      </c>
      <c r="R1447" s="131" t="s">
        <v>878</v>
      </c>
      <c r="S1447" s="91"/>
    </row>
    <row r="1448" spans="1:19" s="104" customFormat="1" ht="12.75" customHeight="1" x14ac:dyDescent="0.25">
      <c r="A1448" s="121" t="s">
        <v>24</v>
      </c>
      <c r="B1448" s="92" t="str">
        <f>IF(E1448="","",VLOOKUP(E1448,[1]PROJECTES!$C$14:$G$5000,2,FALSE))</f>
        <v>CACUCA</v>
      </c>
      <c r="C1448" s="121" t="s">
        <v>181</v>
      </c>
      <c r="D1448" s="93" t="str">
        <f>IF(E1448="","",VLOOKUP(E1448,[1]PROJECTES!$C$14:$G$5000,5,FALSE))</f>
        <v>Adaptacio ModBus RTU per a NCU TCU v1.0</v>
      </c>
      <c r="E1448" s="117">
        <v>5164</v>
      </c>
      <c r="F1448" s="95"/>
      <c r="G1448" s="96" t="str">
        <f>IF(E1448="","",VLOOKUP(E1448,[1]PROJECTES!$C$14:$G$5000,4,FALSE))</f>
        <v>OB</v>
      </c>
      <c r="H1448" s="118" t="s">
        <v>24</v>
      </c>
      <c r="I1448" s="97" t="str">
        <f>IF(H1448="","",VLOOKUP(H1448,BD!B$2:C$16,2,FALSE))</f>
        <v>E</v>
      </c>
      <c r="J1448" s="98">
        <v>43525</v>
      </c>
      <c r="K1448" s="135">
        <f t="shared" si="46"/>
        <v>9</v>
      </c>
      <c r="L1448" s="99">
        <f t="shared" ca="1" si="47"/>
        <v>-81</v>
      </c>
      <c r="M1448" s="93">
        <f>IF(E1448="","",VLOOKUP(E1448,[1]PROJECTES!$C$14:$Z$5000,21,FALSE))</f>
        <v>43539</v>
      </c>
      <c r="N1448" s="100">
        <v>1</v>
      </c>
      <c r="O1448" s="72" t="s">
        <v>229</v>
      </c>
      <c r="P1448" s="101">
        <v>0</v>
      </c>
      <c r="Q1448" s="132" t="s">
        <v>23</v>
      </c>
      <c r="R1448" s="131" t="s">
        <v>989</v>
      </c>
      <c r="S1448" s="91"/>
    </row>
    <row r="1449" spans="1:19" s="104" customFormat="1" ht="12.75" customHeight="1" x14ac:dyDescent="0.25">
      <c r="A1449" s="121" t="s">
        <v>17</v>
      </c>
      <c r="B1449" s="92" t="str">
        <f>IF(E1449="","",VLOOKUP(E1449,[1]PROJECTES!$C$14:$G$5000,2,FALSE))</f>
        <v>EMSA</v>
      </c>
      <c r="C1449" s="121" t="s">
        <v>135</v>
      </c>
      <c r="D1449" s="93" t="str">
        <f>IF(E1449="","",VLOOKUP(E1449,[1]PROJECTES!$C$14:$G$5000,5,FALSE))</f>
        <v>CC SCADA TEDIS.Net EMSA v3.4</v>
      </c>
      <c r="E1449" s="117">
        <v>5309</v>
      </c>
      <c r="F1449" s="95"/>
      <c r="G1449" s="96" t="str">
        <f>IF(E1449="","",VLOOKUP(E1449,[1]PROJECTES!$C$14:$G$5000,4,FALSE))</f>
        <v>TA</v>
      </c>
      <c r="H1449" s="118" t="s">
        <v>17</v>
      </c>
      <c r="I1449" s="97" t="str">
        <f>IF(H1449="","",VLOOKUP(H1449,BD!B$2:C$16,2,FALSE))</f>
        <v>E</v>
      </c>
      <c r="J1449" s="98">
        <v>43542</v>
      </c>
      <c r="K1449" s="135">
        <f t="shared" si="46"/>
        <v>12</v>
      </c>
      <c r="L1449" s="99" t="str">
        <f t="shared" ca="1" si="47"/>
        <v>-</v>
      </c>
      <c r="M1449" s="93">
        <f>IF(E1449="","",VLOOKUP(E1449,[1]PROJECTES!$C$14:$Z$5000,21,FALSE))</f>
        <v>43616</v>
      </c>
      <c r="N1449" s="100">
        <v>0</v>
      </c>
      <c r="O1449" s="72" t="s">
        <v>229</v>
      </c>
      <c r="P1449" s="101">
        <v>45</v>
      </c>
      <c r="Q1449" s="132" t="s">
        <v>32</v>
      </c>
      <c r="R1449" s="131" t="s">
        <v>1278</v>
      </c>
      <c r="S1449" s="91"/>
    </row>
    <row r="1450" spans="1:19" s="104" customFormat="1" ht="12.75" customHeight="1" x14ac:dyDescent="0.25">
      <c r="A1450" s="121" t="s">
        <v>17</v>
      </c>
      <c r="B1450" s="92" t="str">
        <f>IF(E1450="","",VLOOKUP(E1450,[1]PROJECTES!$C$14:$G$5000,2,FALSE))</f>
        <v>EMSA</v>
      </c>
      <c r="C1450" s="121" t="s">
        <v>135</v>
      </c>
      <c r="D1450" s="93" t="str">
        <f>IF(E1450="","",VLOOKUP(E1450,[1]PROJECTES!$C$14:$G$5000,5,FALSE))</f>
        <v>RTU S.E. MAS DE LAS MATAS v4.0</v>
      </c>
      <c r="E1450" s="117">
        <v>5069</v>
      </c>
      <c r="F1450" s="95"/>
      <c r="G1450" s="96" t="str">
        <f>IF(E1450="","",VLOOKUP(E1450,[1]PROJECTES!$C$14:$G$5000,4,FALSE))</f>
        <v>OB</v>
      </c>
      <c r="H1450" s="118" t="s">
        <v>17</v>
      </c>
      <c r="I1450" s="97" t="str">
        <f>IF(H1450="","",VLOOKUP(H1450,BD!B$2:C$16,2,FALSE))</f>
        <v>E</v>
      </c>
      <c r="J1450" s="98">
        <v>43543</v>
      </c>
      <c r="K1450" s="135">
        <f t="shared" si="46"/>
        <v>12</v>
      </c>
      <c r="L1450" s="99">
        <f t="shared" ca="1" si="47"/>
        <v>-124</v>
      </c>
      <c r="M1450" s="93">
        <f>IF(E1450="","",VLOOKUP(E1450,[1]PROJECTES!$C$14:$Z$5000,21,FALSE))</f>
        <v>43496</v>
      </c>
      <c r="N1450" s="100">
        <v>3</v>
      </c>
      <c r="O1450" s="72" t="s">
        <v>229</v>
      </c>
      <c r="P1450" s="101">
        <v>15</v>
      </c>
      <c r="Q1450" s="132" t="s">
        <v>32</v>
      </c>
      <c r="R1450" s="131" t="s">
        <v>1281</v>
      </c>
      <c r="S1450" s="91"/>
    </row>
    <row r="1451" spans="1:19" s="104" customFormat="1" ht="12.75" customHeight="1" x14ac:dyDescent="0.25">
      <c r="A1451" s="121" t="s">
        <v>12</v>
      </c>
      <c r="B1451" s="92" t="str">
        <f>IF(E1451="","",VLOOKUP(E1451,[1]PROJECTES!$C$14:$G$5000,2,FALSE))</f>
        <v>EMSA</v>
      </c>
      <c r="C1451" s="121" t="s">
        <v>135</v>
      </c>
      <c r="D1451" s="93" t="str">
        <f>IF(E1451="","",VLOOKUP(E1451,[1]PROJECTES!$C$14:$G$5000,5,FALSE))</f>
        <v>CC SCADA TEDIS.Net EMSA v3.0</v>
      </c>
      <c r="E1451" s="117">
        <v>4946</v>
      </c>
      <c r="F1451" s="95"/>
      <c r="G1451" s="96" t="str">
        <f>IF(E1451="","",VLOOKUP(E1451,[1]PROJECTES!$C$14:$G$5000,4,FALSE))</f>
        <v>TA</v>
      </c>
      <c r="H1451" s="118" t="s">
        <v>17</v>
      </c>
      <c r="I1451" s="97" t="str">
        <f>IF(H1451="","",VLOOKUP(H1451,BD!B$2:C$16,2,FALSE))</f>
        <v>E</v>
      </c>
      <c r="J1451" s="98">
        <v>43544</v>
      </c>
      <c r="K1451" s="135">
        <f t="shared" si="46"/>
        <v>12</v>
      </c>
      <c r="L1451" s="99" t="str">
        <f t="shared" ca="1" si="47"/>
        <v>-</v>
      </c>
      <c r="M1451" s="93">
        <f>IF(E1451="","",VLOOKUP(E1451,[1]PROJECTES!$C$14:$Z$5000,21,FALSE))</f>
        <v>43544</v>
      </c>
      <c r="N1451" s="100">
        <v>1</v>
      </c>
      <c r="O1451" s="72" t="s">
        <v>229</v>
      </c>
      <c r="P1451" s="101">
        <v>15</v>
      </c>
      <c r="Q1451" s="132" t="s">
        <v>40</v>
      </c>
      <c r="R1451" s="131" t="s">
        <v>1283</v>
      </c>
      <c r="S1451" s="91"/>
    </row>
    <row r="1452" spans="1:19" s="104" customFormat="1" ht="12.75" customHeight="1" x14ac:dyDescent="0.25">
      <c r="A1452" s="121" t="s">
        <v>17</v>
      </c>
      <c r="B1452" s="92" t="str">
        <f>IF(E1452="","",VLOOKUP(E1452,[1]PROJECTES!$C$14:$G$5000,2,FALSE))</f>
        <v>EMSA</v>
      </c>
      <c r="C1452" s="121" t="s">
        <v>135</v>
      </c>
      <c r="D1452" s="93" t="str">
        <f>IF(E1452="","",VLOOKUP(E1452,[1]PROJECTES!$C$14:$G$5000,5,FALSE))</f>
        <v>CC SCADA TEDIS.Net EMSA v3.3</v>
      </c>
      <c r="E1452" s="117">
        <v>5308</v>
      </c>
      <c r="F1452" s="95"/>
      <c r="G1452" s="96" t="str">
        <f>IF(E1452="","",VLOOKUP(E1452,[1]PROJECTES!$C$14:$G$5000,4,FALSE))</f>
        <v>TA</v>
      </c>
      <c r="H1452" s="118" t="s">
        <v>17</v>
      </c>
      <c r="I1452" s="97" t="str">
        <f>IF(H1452="","",VLOOKUP(H1452,BD!B$2:C$16,2,FALSE))</f>
        <v>E</v>
      </c>
      <c r="J1452" s="98">
        <v>43544</v>
      </c>
      <c r="K1452" s="135">
        <f t="shared" si="46"/>
        <v>12</v>
      </c>
      <c r="L1452" s="99" t="str">
        <f t="shared" ca="1" si="47"/>
        <v>-</v>
      </c>
      <c r="M1452" s="93">
        <f>IF(E1452="","",VLOOKUP(E1452,[1]PROJECTES!$C$14:$Z$5000,21,FALSE))</f>
        <v>43616</v>
      </c>
      <c r="N1452" s="100">
        <v>2</v>
      </c>
      <c r="O1452" s="72" t="s">
        <v>229</v>
      </c>
      <c r="P1452" s="101">
        <v>30</v>
      </c>
      <c r="Q1452" s="132" t="s">
        <v>59</v>
      </c>
      <c r="R1452" s="131" t="s">
        <v>1286</v>
      </c>
      <c r="S1452" s="91"/>
    </row>
    <row r="1453" spans="1:19" s="104" customFormat="1" ht="12.75" customHeight="1" x14ac:dyDescent="0.25">
      <c r="A1453" s="121" t="s">
        <v>44</v>
      </c>
      <c r="B1453" s="92" t="str">
        <f>IF(E1453="","",VLOOKUP(E1453,[1]PROJECTES!$C$14:$G$5000,2,FALSE))</f>
        <v>ELARGA</v>
      </c>
      <c r="C1453" s="121" t="s">
        <v>48</v>
      </c>
      <c r="D1453" s="93" t="str">
        <f>IF(E1453="","",VLOOKUP(E1453,[1]PROJECTES!$C$14:$G$5000,5,FALSE))</f>
        <v>SUPORT CSSat ARANGARONA 2019</v>
      </c>
      <c r="E1453" s="117">
        <v>5155</v>
      </c>
      <c r="F1453" s="95"/>
      <c r="G1453" s="96" t="str">
        <f>IF(E1453="","",VLOOKUP(E1453,[1]PROJECTES!$C$14:$G$5000,4,FALSE))</f>
        <v>OB</v>
      </c>
      <c r="H1453" s="118" t="s">
        <v>44</v>
      </c>
      <c r="I1453" s="97" t="str">
        <f>IF(H1453="","",VLOOKUP(H1453,BD!B$2:C$16,2,FALSE))</f>
        <v>E</v>
      </c>
      <c r="J1453" s="98">
        <v>43525</v>
      </c>
      <c r="K1453" s="135">
        <f t="shared" si="46"/>
        <v>9</v>
      </c>
      <c r="L1453" s="99">
        <f t="shared" ca="1" si="47"/>
        <v>-95</v>
      </c>
      <c r="M1453" s="93">
        <f>IF(E1453="","",VLOOKUP(E1453,[1]PROJECTES!$C$14:$Z$5000,21,FALSE))</f>
        <v>43525</v>
      </c>
      <c r="N1453" s="100">
        <v>5</v>
      </c>
      <c r="O1453" s="72" t="s">
        <v>229</v>
      </c>
      <c r="P1453" s="101">
        <v>0</v>
      </c>
      <c r="Q1453" s="132" t="s">
        <v>28</v>
      </c>
      <c r="R1453" s="131" t="s">
        <v>1015</v>
      </c>
      <c r="S1453" s="91"/>
    </row>
    <row r="1454" spans="1:19" s="104" customFormat="1" ht="12.75" customHeight="1" x14ac:dyDescent="0.25">
      <c r="A1454" s="121" t="s">
        <v>12</v>
      </c>
      <c r="B1454" s="92" t="str">
        <f>IF(E1454="","",VLOOKUP(E1454,[1]PROJECTES!$C$14:$G$5000,2,FALSE))</f>
        <v>SITEL</v>
      </c>
      <c r="C1454" s="121" t="s">
        <v>181</v>
      </c>
      <c r="D1454" s="93" t="str">
        <f>IF(E1454="","",VLOOKUP(E1454,[1]PROJECTES!$C$14:$G$5000,5,FALSE))</f>
        <v>AFERS EMPRESA</v>
      </c>
      <c r="E1454" s="117" t="s">
        <v>283</v>
      </c>
      <c r="F1454" s="95"/>
      <c r="G1454" s="96" t="str">
        <f>IF(E1454="","",VLOOKUP(E1454,[1]PROJECTES!$C$14:$G$5000,4,FALSE))</f>
        <v>OB</v>
      </c>
      <c r="H1454" s="118" t="s">
        <v>12</v>
      </c>
      <c r="I1454" s="97" t="str">
        <f>IF(H1454="","",VLOOKUP(H1454,BD!B$2:C$16,2,FALSE))</f>
        <v>E</v>
      </c>
      <c r="J1454" s="98">
        <v>43525</v>
      </c>
      <c r="K1454" s="135">
        <f t="shared" si="46"/>
        <v>9</v>
      </c>
      <c r="L1454" s="99">
        <f t="shared" ca="1" si="47"/>
        <v>210</v>
      </c>
      <c r="M1454" s="93">
        <f>IF(E1454="","",VLOOKUP(E1454,[1]PROJECTES!$C$14:$Z$5000,21,FALSE))</f>
        <v>43830</v>
      </c>
      <c r="N1454" s="100">
        <v>2</v>
      </c>
      <c r="O1454" s="72" t="s">
        <v>229</v>
      </c>
      <c r="P1454" s="101">
        <v>0</v>
      </c>
      <c r="Q1454" s="132" t="s">
        <v>336</v>
      </c>
      <c r="R1454" s="131" t="s">
        <v>1062</v>
      </c>
      <c r="S1454" s="91"/>
    </row>
    <row r="1455" spans="1:19" s="104" customFormat="1" ht="12.75" customHeight="1" x14ac:dyDescent="0.25">
      <c r="A1455" s="121" t="s">
        <v>12</v>
      </c>
      <c r="B1455" s="92" t="str">
        <f>IF(E1455="","",VLOOKUP(E1455,[1]PROJECTES!$C$14:$G$5000,2,FALSE))</f>
        <v>SITEL</v>
      </c>
      <c r="C1455" s="121" t="s">
        <v>181</v>
      </c>
      <c r="D1455" s="93" t="str">
        <f>IF(E1455="","",VLOOKUP(E1455,[1]PROJECTES!$C$14:$G$5000,5,FALSE))</f>
        <v>Manteniment correctiu SW TEDIS.Net SystemTerminal v1.47</v>
      </c>
      <c r="E1455" s="117" t="s">
        <v>895</v>
      </c>
      <c r="F1455" s="95"/>
      <c r="G1455" s="96" t="str">
        <f>IF(E1455="","",VLOOKUP(E1455,[1]PROJECTES!$C$14:$G$5000,4,FALSE))</f>
        <v>OB</v>
      </c>
      <c r="H1455" s="118" t="s">
        <v>12</v>
      </c>
      <c r="I1455" s="97" t="str">
        <f>IF(H1455="","",VLOOKUP(H1455,BD!B$2:C$16,2,FALSE))</f>
        <v>E</v>
      </c>
      <c r="J1455" s="98">
        <v>43525</v>
      </c>
      <c r="K1455" s="135">
        <f t="shared" si="46"/>
        <v>9</v>
      </c>
      <c r="L1455" s="99">
        <f t="shared" ca="1" si="47"/>
        <v>210</v>
      </c>
      <c r="M1455" s="93">
        <f>IF(E1455="","",VLOOKUP(E1455,[1]PROJECTES!$C$14:$Z$5000,21,FALSE))</f>
        <v>43830</v>
      </c>
      <c r="N1455" s="100">
        <v>2</v>
      </c>
      <c r="O1455" s="72" t="s">
        <v>229</v>
      </c>
      <c r="P1455" s="101">
        <v>0</v>
      </c>
      <c r="Q1455" s="132" t="s">
        <v>43</v>
      </c>
      <c r="R1455" s="131" t="s">
        <v>1060</v>
      </c>
      <c r="S1455" s="91"/>
    </row>
    <row r="1456" spans="1:19" s="104" customFormat="1" ht="12.75" customHeight="1" x14ac:dyDescent="0.25">
      <c r="A1456" s="121" t="s">
        <v>12</v>
      </c>
      <c r="B1456" s="92" t="str">
        <f>IF(E1456="","",VLOOKUP(E1456,[1]PROJECTES!$C$14:$G$5000,2,FALSE))</f>
        <v>ELEMOS</v>
      </c>
      <c r="C1456" s="121" t="s">
        <v>144</v>
      </c>
      <c r="D1456" s="93" t="str">
        <f>IF(E1456="","",VLOOKUP(E1456,[1]PROJECTES!$C$14:$G$5000,5,FALSE))</f>
        <v>RTU IAT F6 MOSCOSO v1.0</v>
      </c>
      <c r="E1456" s="117">
        <v>5008</v>
      </c>
      <c r="F1456" s="95"/>
      <c r="G1456" s="96" t="str">
        <f>IF(E1456="","",VLOOKUP(E1456,[1]PROJECTES!$C$14:$G$5000,4,FALSE))</f>
        <v>OB</v>
      </c>
      <c r="H1456" s="118" t="s">
        <v>12</v>
      </c>
      <c r="I1456" s="97" t="str">
        <f>IF(H1456="","",VLOOKUP(H1456,BD!B$2:C$16,2,FALSE))</f>
        <v>E</v>
      </c>
      <c r="J1456" s="98">
        <v>43525</v>
      </c>
      <c r="K1456" s="135">
        <f t="shared" si="46"/>
        <v>9</v>
      </c>
      <c r="L1456" s="99">
        <f t="shared" ca="1" si="47"/>
        <v>-172</v>
      </c>
      <c r="M1456" s="93">
        <f>IF(E1456="","",VLOOKUP(E1456,[1]PROJECTES!$C$14:$Z$5000,21,FALSE))</f>
        <v>43448</v>
      </c>
      <c r="N1456" s="100">
        <v>2</v>
      </c>
      <c r="O1456" s="72" t="s">
        <v>229</v>
      </c>
      <c r="P1456" s="101">
        <v>0</v>
      </c>
      <c r="Q1456" s="132" t="s">
        <v>23</v>
      </c>
      <c r="R1456" s="131" t="s">
        <v>1063</v>
      </c>
      <c r="S1456" s="91"/>
    </row>
    <row r="1457" spans="1:19" s="104" customFormat="1" ht="12.75" customHeight="1" x14ac:dyDescent="0.25">
      <c r="A1457" s="121" t="s">
        <v>12</v>
      </c>
      <c r="B1457" s="92" t="str">
        <f>IF(E1457="","",VLOOKUP(E1457,[1]PROJECTES!$C$14:$G$5000,2,FALSE))</f>
        <v>SITEL</v>
      </c>
      <c r="C1457" s="121" t="s">
        <v>181</v>
      </c>
      <c r="D1457" s="93" t="str">
        <f>IF(E1457="","",VLOOKUP(E1457,[1]PROJECTES!$C$14:$G$5000,5,FALSE))</f>
        <v>SOPORT DEPARTAMENT COMERCIAL</v>
      </c>
      <c r="E1457" s="117" t="s">
        <v>343</v>
      </c>
      <c r="F1457" s="95"/>
      <c r="G1457" s="96" t="str">
        <f>IF(E1457="","",VLOOKUP(E1457,[1]PROJECTES!$C$14:$G$5000,4,FALSE))</f>
        <v>OB</v>
      </c>
      <c r="H1457" s="118" t="s">
        <v>12</v>
      </c>
      <c r="I1457" s="97" t="str">
        <f>IF(H1457="","",VLOOKUP(H1457,BD!B$2:C$16,2,FALSE))</f>
        <v>E</v>
      </c>
      <c r="J1457" s="98">
        <v>43525</v>
      </c>
      <c r="K1457" s="135">
        <f t="shared" si="46"/>
        <v>9</v>
      </c>
      <c r="L1457" s="99">
        <f t="shared" ca="1" si="47"/>
        <v>210</v>
      </c>
      <c r="M1457" s="93">
        <f>IF(E1457="","",VLOOKUP(E1457,[1]PROJECTES!$C$14:$Z$5000,21,FALSE))</f>
        <v>43830</v>
      </c>
      <c r="N1457" s="100">
        <v>2</v>
      </c>
      <c r="O1457" s="72" t="s">
        <v>229</v>
      </c>
      <c r="P1457" s="101">
        <v>0</v>
      </c>
      <c r="Q1457" s="132" t="s">
        <v>11</v>
      </c>
      <c r="R1457" s="131" t="s">
        <v>1064</v>
      </c>
      <c r="S1457" s="91"/>
    </row>
    <row r="1458" spans="1:19" s="104" customFormat="1" ht="12.75" customHeight="1" x14ac:dyDescent="0.25">
      <c r="A1458" s="121"/>
      <c r="B1458" s="92" t="str">
        <f>IF(E1458="","",VLOOKUP(E1458,[1]PROJECTES!$C$14:$G$5000,2,FALSE))</f>
        <v>SITEL</v>
      </c>
      <c r="C1458" s="121" t="s">
        <v>84</v>
      </c>
      <c r="D1458" s="93" t="str">
        <f>IF(E1458="","",VLOOKUP(E1458,[1]PROJECTES!$C$14:$G$5000,5,FALSE))</f>
        <v>PENDENT D'ASSIGNAR</v>
      </c>
      <c r="E1458" s="117" t="s">
        <v>278</v>
      </c>
      <c r="F1458" s="95"/>
      <c r="G1458" s="96" t="str">
        <f>IF(E1458="","",VLOOKUP(E1458,[1]PROJECTES!$C$14:$G$5000,4,FALSE))</f>
        <v>OB</v>
      </c>
      <c r="H1458" s="118" t="s">
        <v>47</v>
      </c>
      <c r="I1458" s="97" t="str">
        <f>IF(H1458="","",VLOOKUP(H1458,BD!B$2:C$16,2,FALSE))</f>
        <v>E</v>
      </c>
      <c r="J1458" s="98">
        <v>43525</v>
      </c>
      <c r="K1458" s="135">
        <f t="shared" si="46"/>
        <v>9</v>
      </c>
      <c r="L1458" s="99">
        <f t="shared" ca="1" si="47"/>
        <v>210</v>
      </c>
      <c r="M1458" s="93">
        <f>IF(E1458="","",VLOOKUP(E1458,[1]PROJECTES!$C$14:$Z$5000,21,FALSE))</f>
        <v>43830</v>
      </c>
      <c r="N1458" s="100">
        <v>2</v>
      </c>
      <c r="O1458" s="72" t="s">
        <v>229</v>
      </c>
      <c r="P1458" s="101">
        <v>0</v>
      </c>
      <c r="Q1458" s="132" t="s">
        <v>59</v>
      </c>
      <c r="R1458" s="131" t="s">
        <v>1175</v>
      </c>
      <c r="S1458" s="91"/>
    </row>
    <row r="1459" spans="1:19" s="104" customFormat="1" ht="12.75" customHeight="1" x14ac:dyDescent="0.25">
      <c r="A1459" s="121"/>
      <c r="B1459" s="92" t="str">
        <f>IF(E1459="","",VLOOKUP(E1459,[1]PROJECTES!$C$14:$G$5000,2,FALSE))</f>
        <v>SITEL</v>
      </c>
      <c r="C1459" s="121" t="s">
        <v>106</v>
      </c>
      <c r="D1459" s="93" t="str">
        <f>IF(E1459="","",VLOOKUP(E1459,[1]PROJECTES!$C$14:$G$5000,5,FALSE))</f>
        <v>PENDENT D'ASSIGNAR</v>
      </c>
      <c r="E1459" s="117" t="s">
        <v>278</v>
      </c>
      <c r="F1459" s="95"/>
      <c r="G1459" s="96" t="str">
        <f>IF(E1459="","",VLOOKUP(E1459,[1]PROJECTES!$C$14:$G$5000,4,FALSE))</f>
        <v>OB</v>
      </c>
      <c r="H1459" s="118" t="s">
        <v>47</v>
      </c>
      <c r="I1459" s="97" t="str">
        <f>IF(H1459="","",VLOOKUP(H1459,BD!B$2:C$16,2,FALSE))</f>
        <v>E</v>
      </c>
      <c r="J1459" s="98">
        <v>43525</v>
      </c>
      <c r="K1459" s="135">
        <f t="shared" si="46"/>
        <v>9</v>
      </c>
      <c r="L1459" s="99">
        <f t="shared" ca="1" si="47"/>
        <v>210</v>
      </c>
      <c r="M1459" s="93">
        <f>IF(E1459="","",VLOOKUP(E1459,[1]PROJECTES!$C$14:$Z$5000,21,FALSE))</f>
        <v>43830</v>
      </c>
      <c r="N1459" s="100">
        <v>1</v>
      </c>
      <c r="O1459" s="72" t="s">
        <v>229</v>
      </c>
      <c r="P1459" s="101">
        <v>15</v>
      </c>
      <c r="Q1459" s="132" t="s">
        <v>59</v>
      </c>
      <c r="R1459" s="131" t="s">
        <v>1183</v>
      </c>
      <c r="S1459" s="91"/>
    </row>
    <row r="1460" spans="1:19" s="104" customFormat="1" ht="12.75" customHeight="1" x14ac:dyDescent="0.25">
      <c r="A1460" s="121" t="s">
        <v>47</v>
      </c>
      <c r="B1460" s="92" t="str">
        <f>IF(E1460="","",VLOOKUP(E1460,[1]PROJECTES!$C$14:$G$5000,2,FALSE))</f>
        <v>EOSPIT</v>
      </c>
      <c r="C1460" s="121" t="s">
        <v>151</v>
      </c>
      <c r="D1460" s="93" t="str">
        <f>IF(E1460="","",VLOOKUP(E1460,[1]PROJECTES!$C$14:$G$5000,5,FALSE))</f>
        <v>UNION CC EOSA-PITARCH - COI IBERDROLA v2.0</v>
      </c>
      <c r="E1460" s="117">
        <v>5190</v>
      </c>
      <c r="F1460" s="95"/>
      <c r="G1460" s="96" t="str">
        <f>IF(E1460="","",VLOOKUP(E1460,[1]PROJECTES!$C$14:$G$5000,4,FALSE))</f>
        <v>TA</v>
      </c>
      <c r="H1460" s="118" t="s">
        <v>47</v>
      </c>
      <c r="I1460" s="97" t="str">
        <f>IF(H1460="","",VLOOKUP(H1460,BD!B$2:C$16,2,FALSE))</f>
        <v>E</v>
      </c>
      <c r="J1460" s="98">
        <v>43525</v>
      </c>
      <c r="K1460" s="135">
        <f t="shared" si="46"/>
        <v>9</v>
      </c>
      <c r="L1460" s="99" t="str">
        <f t="shared" ca="1" si="47"/>
        <v>-</v>
      </c>
      <c r="M1460" s="93">
        <f>IF(E1460="","",VLOOKUP(E1460,[1]PROJECTES!$C$14:$Z$5000,21,FALSE))</f>
        <v>43546</v>
      </c>
      <c r="N1460" s="100">
        <v>0</v>
      </c>
      <c r="O1460" s="72" t="s">
        <v>229</v>
      </c>
      <c r="P1460" s="101">
        <v>15</v>
      </c>
      <c r="Q1460" s="132" t="s">
        <v>40</v>
      </c>
      <c r="R1460" s="131" t="s">
        <v>1193</v>
      </c>
      <c r="S1460" s="91"/>
    </row>
    <row r="1461" spans="1:19" s="104" customFormat="1" ht="12.75" customHeight="1" x14ac:dyDescent="0.25">
      <c r="A1461" s="121" t="s">
        <v>47</v>
      </c>
      <c r="B1461" s="92" t="str">
        <f>IF(E1461="","",VLOOKUP(E1461,[1]PROJECTES!$C$14:$G$5000,2,FALSE))</f>
        <v>SITEL</v>
      </c>
      <c r="C1461" s="121" t="s">
        <v>84</v>
      </c>
      <c r="D1461" s="93" t="str">
        <f>IF(E1461="","",VLOOKUP(E1461,[1]PROJECTES!$C$14:$G$5000,5,FALSE))</f>
        <v>PENDENT D'ASSIGNAR</v>
      </c>
      <c r="E1461" s="117" t="s">
        <v>278</v>
      </c>
      <c r="F1461" s="95"/>
      <c r="G1461" s="96" t="str">
        <f>IF(E1461="","",VLOOKUP(E1461,[1]PROJECTES!$C$14:$G$5000,4,FALSE))</f>
        <v>OB</v>
      </c>
      <c r="H1461" s="118" t="s">
        <v>47</v>
      </c>
      <c r="I1461" s="97" t="str">
        <f>IF(H1461="","",VLOOKUP(H1461,BD!B$2:C$16,2,FALSE))</f>
        <v>E</v>
      </c>
      <c r="J1461" s="98">
        <v>43525</v>
      </c>
      <c r="K1461" s="135">
        <f t="shared" si="46"/>
        <v>9</v>
      </c>
      <c r="L1461" s="99">
        <f t="shared" ca="1" si="47"/>
        <v>210</v>
      </c>
      <c r="M1461" s="93">
        <f>IF(E1461="","",VLOOKUP(E1461,[1]PROJECTES!$C$14:$Z$5000,21,FALSE))</f>
        <v>43830</v>
      </c>
      <c r="N1461" s="100">
        <v>2</v>
      </c>
      <c r="O1461" s="72" t="s">
        <v>229</v>
      </c>
      <c r="P1461" s="101">
        <v>30</v>
      </c>
      <c r="Q1461" s="132" t="s">
        <v>59</v>
      </c>
      <c r="R1461" s="131" t="s">
        <v>1243</v>
      </c>
      <c r="S1461" s="91"/>
    </row>
    <row r="1462" spans="1:19" s="104" customFormat="1" ht="12.75" customHeight="1" x14ac:dyDescent="0.25">
      <c r="A1462" s="121"/>
      <c r="B1462" s="92" t="str">
        <f>IF(E1462="","",VLOOKUP(E1462,[1]PROJECTES!$C$14:$G$5000,2,FALSE))</f>
        <v/>
      </c>
      <c r="C1462" s="121"/>
      <c r="D1462" s="93" t="str">
        <f>IF(E1462="","",VLOOKUP(E1462,[1]PROJECTES!$C$14:$G$5000,5,FALSE))</f>
        <v/>
      </c>
      <c r="E1462" s="117"/>
      <c r="F1462" s="95"/>
      <c r="G1462" s="96" t="str">
        <f>IF(E1462="","",VLOOKUP(E1462,[1]PROJECTES!$C$14:$G$5000,4,FALSE))</f>
        <v/>
      </c>
      <c r="H1462" s="118" t="s">
        <v>44</v>
      </c>
      <c r="I1462" s="97" t="str">
        <f>IF(H1462="","",VLOOKUP(H1462,BD!B$2:C$16,2,FALSE))</f>
        <v>E</v>
      </c>
      <c r="J1462" s="98">
        <v>43525</v>
      </c>
      <c r="K1462" s="135">
        <f t="shared" si="46"/>
        <v>9</v>
      </c>
      <c r="L1462" s="99" t="str">
        <f t="shared" ca="1" si="47"/>
        <v>-</v>
      </c>
      <c r="M1462" s="93" t="str">
        <f>IF(E1462="","",VLOOKUP(E1462,[1]PROJECTES!$C$14:$Z$5000,21,FALSE))</f>
        <v/>
      </c>
      <c r="N1462" s="100"/>
      <c r="O1462" s="72" t="s">
        <v>229</v>
      </c>
      <c r="P1462" s="101"/>
      <c r="Q1462" s="132"/>
      <c r="R1462" s="102"/>
      <c r="S1462" s="91"/>
    </row>
    <row r="1463" spans="1:19" s="104" customFormat="1" ht="12.75" customHeight="1" x14ac:dyDescent="0.25">
      <c r="A1463" s="121"/>
      <c r="B1463" s="92" t="str">
        <f>IF(E1463="","",VLOOKUP(E1463,[1]PROJECTES!$C$14:$G$5000,2,FALSE))</f>
        <v/>
      </c>
      <c r="C1463" s="121"/>
      <c r="D1463" s="93" t="str">
        <f>IF(E1463="","",VLOOKUP(E1463,[1]PROJECTES!$C$14:$G$5000,5,FALSE))</f>
        <v/>
      </c>
      <c r="E1463" s="117"/>
      <c r="F1463" s="95"/>
      <c r="G1463" s="96" t="str">
        <f>IF(E1463="","",VLOOKUP(E1463,[1]PROJECTES!$C$14:$G$5000,4,FALSE))</f>
        <v/>
      </c>
      <c r="H1463" s="118" t="s">
        <v>44</v>
      </c>
      <c r="I1463" s="97" t="str">
        <f>IF(H1463="","",VLOOKUP(H1463,BD!B$2:C$16,2,FALSE))</f>
        <v>E</v>
      </c>
      <c r="J1463" s="98">
        <v>43525</v>
      </c>
      <c r="K1463" s="135">
        <f t="shared" si="46"/>
        <v>9</v>
      </c>
      <c r="L1463" s="99" t="str">
        <f t="shared" ca="1" si="47"/>
        <v>-</v>
      </c>
      <c r="M1463" s="93" t="str">
        <f>IF(E1463="","",VLOOKUP(E1463,[1]PROJECTES!$C$14:$Z$5000,21,FALSE))</f>
        <v/>
      </c>
      <c r="N1463" s="100"/>
      <c r="O1463" s="72" t="s">
        <v>229</v>
      </c>
      <c r="P1463" s="101"/>
      <c r="Q1463" s="132"/>
      <c r="R1463" s="102"/>
      <c r="S1463" s="91"/>
    </row>
    <row r="1464" spans="1:19" s="104" customFormat="1" ht="12.75" customHeight="1" x14ac:dyDescent="0.25">
      <c r="A1464" s="121"/>
      <c r="B1464" s="92" t="str">
        <f>IF(E1464="","",VLOOKUP(E1464,[1]PROJECTES!$C$14:$G$5000,2,FALSE))</f>
        <v/>
      </c>
      <c r="C1464" s="121"/>
      <c r="D1464" s="93" t="str">
        <f>IF(E1464="","",VLOOKUP(E1464,[1]PROJECTES!$C$14:$G$5000,5,FALSE))</f>
        <v/>
      </c>
      <c r="E1464" s="117"/>
      <c r="F1464" s="95"/>
      <c r="G1464" s="96" t="str">
        <f>IF(E1464="","",VLOOKUP(E1464,[1]PROJECTES!$C$14:$G$5000,4,FALSE))</f>
        <v/>
      </c>
      <c r="H1464" s="118" t="s">
        <v>44</v>
      </c>
      <c r="I1464" s="97" t="str">
        <f>IF(H1464="","",VLOOKUP(H1464,BD!B$2:C$16,2,FALSE))</f>
        <v>E</v>
      </c>
      <c r="J1464" s="98">
        <v>43525</v>
      </c>
      <c r="K1464" s="135">
        <f t="shared" si="46"/>
        <v>9</v>
      </c>
      <c r="L1464" s="99" t="str">
        <f t="shared" ca="1" si="47"/>
        <v>-</v>
      </c>
      <c r="M1464" s="93" t="str">
        <f>IF(E1464="","",VLOOKUP(E1464,[1]PROJECTES!$C$14:$Z$5000,21,FALSE))</f>
        <v/>
      </c>
      <c r="N1464" s="100"/>
      <c r="O1464" s="72" t="s">
        <v>229</v>
      </c>
      <c r="P1464" s="101"/>
      <c r="Q1464" s="132"/>
      <c r="R1464" s="102"/>
      <c r="S1464" s="91"/>
    </row>
    <row r="1465" spans="1:19" s="104" customFormat="1" ht="12.75" customHeight="1" x14ac:dyDescent="0.25">
      <c r="A1465" s="121"/>
      <c r="B1465" s="92" t="str">
        <f>IF(E1465="","",VLOOKUP(E1465,[1]PROJECTES!$C$14:$G$5000,2,FALSE))</f>
        <v/>
      </c>
      <c r="C1465" s="121"/>
      <c r="D1465" s="93" t="str">
        <f>IF(E1465="","",VLOOKUP(E1465,[1]PROJECTES!$C$14:$G$5000,5,FALSE))</f>
        <v/>
      </c>
      <c r="E1465" s="117"/>
      <c r="F1465" s="95"/>
      <c r="G1465" s="96" t="str">
        <f>IF(E1465="","",VLOOKUP(E1465,[1]PROJECTES!$C$14:$G$5000,4,FALSE))</f>
        <v/>
      </c>
      <c r="H1465" s="118" t="s">
        <v>44</v>
      </c>
      <c r="I1465" s="97" t="str">
        <f>IF(H1465="","",VLOOKUP(H1465,BD!B$2:C$16,2,FALSE))</f>
        <v>E</v>
      </c>
      <c r="J1465" s="98">
        <v>43525</v>
      </c>
      <c r="K1465" s="135">
        <f t="shared" si="46"/>
        <v>9</v>
      </c>
      <c r="L1465" s="99" t="str">
        <f t="shared" ca="1" si="47"/>
        <v>-</v>
      </c>
      <c r="M1465" s="93" t="str">
        <f>IF(E1465="","",VLOOKUP(E1465,[1]PROJECTES!$C$14:$Z$5000,21,FALSE))</f>
        <v/>
      </c>
      <c r="N1465" s="100"/>
      <c r="O1465" s="72" t="s">
        <v>229</v>
      </c>
      <c r="P1465" s="101"/>
      <c r="Q1465" s="132"/>
      <c r="R1465" s="102"/>
      <c r="S1465" s="91"/>
    </row>
    <row r="1466" spans="1:19" s="104" customFormat="1" ht="12.75" customHeight="1" x14ac:dyDescent="0.25">
      <c r="A1466" s="121"/>
      <c r="B1466" s="92" t="str">
        <f>IF(E1466="","",VLOOKUP(E1466,[1]PROJECTES!$C$14:$G$5000,2,FALSE))</f>
        <v/>
      </c>
      <c r="C1466" s="121"/>
      <c r="D1466" s="93" t="str">
        <f>IF(E1466="","",VLOOKUP(E1466,[1]PROJECTES!$C$14:$G$5000,5,FALSE))</f>
        <v/>
      </c>
      <c r="E1466" s="117"/>
      <c r="F1466" s="95"/>
      <c r="G1466" s="96" t="str">
        <f>IF(E1466="","",VLOOKUP(E1466,[1]PROJECTES!$C$14:$G$5000,4,FALSE))</f>
        <v/>
      </c>
      <c r="H1466" s="118" t="s">
        <v>44</v>
      </c>
      <c r="I1466" s="97" t="str">
        <f>IF(H1466="","",VLOOKUP(H1466,BD!B$2:C$16,2,FALSE))</f>
        <v>E</v>
      </c>
      <c r="J1466" s="98">
        <v>43525</v>
      </c>
      <c r="K1466" s="135">
        <f t="shared" si="46"/>
        <v>9</v>
      </c>
      <c r="L1466" s="99" t="str">
        <f t="shared" ca="1" si="47"/>
        <v>-</v>
      </c>
      <c r="M1466" s="93" t="str">
        <f>IF(E1466="","",VLOOKUP(E1466,[1]PROJECTES!$C$14:$Z$5000,21,FALSE))</f>
        <v/>
      </c>
      <c r="N1466" s="100"/>
      <c r="O1466" s="72" t="s">
        <v>229</v>
      </c>
      <c r="P1466" s="101"/>
      <c r="Q1466" s="132"/>
      <c r="R1466" s="102"/>
      <c r="S1466" s="91"/>
    </row>
    <row r="1467" spans="1:19" s="104" customFormat="1" ht="12.75" customHeight="1" x14ac:dyDescent="0.25">
      <c r="A1467" s="121" t="s">
        <v>35</v>
      </c>
      <c r="B1467" s="92" t="str">
        <f>IF(E1467="","",VLOOKUP(E1467,[1]PROJECTES!$C$14:$G$5000,2,FALSE))</f>
        <v>SITEL</v>
      </c>
      <c r="C1467" s="121" t="s">
        <v>181</v>
      </c>
      <c r="D1467" s="93" t="str">
        <f>IF(E1467="","",VLOOKUP(E1467,[1]PROJECTES!$C$14:$G$5000,5,FALSE))</f>
        <v>INCAPACITAT LABORAL TRANSITORIA</v>
      </c>
      <c r="E1467" s="117" t="s">
        <v>794</v>
      </c>
      <c r="F1467" s="95"/>
      <c r="G1467" s="96" t="str">
        <f>IF(E1467="","",VLOOKUP(E1467,[1]PROJECTES!$C$14:$G$5000,4,FALSE))</f>
        <v>OB</v>
      </c>
      <c r="H1467" s="118" t="s">
        <v>35</v>
      </c>
      <c r="I1467" s="97" t="str">
        <f>IF(H1467="","",VLOOKUP(H1467,BD!B$2:C$16,2,FALSE))</f>
        <v>E</v>
      </c>
      <c r="J1467" s="98">
        <v>43528</v>
      </c>
      <c r="K1467" s="135">
        <f t="shared" si="46"/>
        <v>10</v>
      </c>
      <c r="L1467" s="99">
        <f t="shared" ca="1" si="47"/>
        <v>210</v>
      </c>
      <c r="M1467" s="93">
        <f>IF(E1467="","",VLOOKUP(E1467,[1]PROJECTES!$C$14:$Z$5000,21,FALSE))</f>
        <v>43830</v>
      </c>
      <c r="N1467" s="100">
        <v>8</v>
      </c>
      <c r="O1467" s="72" t="s">
        <v>229</v>
      </c>
      <c r="P1467" s="101">
        <v>0</v>
      </c>
      <c r="Q1467" s="132" t="s">
        <v>360</v>
      </c>
      <c r="R1467" s="102"/>
      <c r="S1467" s="91"/>
    </row>
    <row r="1468" spans="1:19" s="104" customFormat="1" ht="12.75" customHeight="1" x14ac:dyDescent="0.25">
      <c r="A1468" s="121" t="s">
        <v>21</v>
      </c>
      <c r="B1468" s="92" t="str">
        <f>IF(E1468="","",VLOOKUP(E1468,[1]PROJECTES!$C$14:$G$5000,2,FALSE))</f>
        <v>SITEL</v>
      </c>
      <c r="C1468" s="121" t="s">
        <v>151</v>
      </c>
      <c r="D1468" s="93" t="str">
        <f>IF(E1468="","",VLOOKUP(E1468,[1]PROJECTES!$C$14:$G$5000,5,FALSE))</f>
        <v>12 x Latiguillo Cable Coaxial RG-213U (8mts)</v>
      </c>
      <c r="E1468" s="117">
        <v>5138</v>
      </c>
      <c r="F1468" s="95"/>
      <c r="G1468" s="96" t="str">
        <f>IF(E1468="","",VLOOKUP(E1468,[1]PROJECTES!$C$14:$G$5000,4,FALSE))</f>
        <v>TA</v>
      </c>
      <c r="H1468" s="118" t="s">
        <v>21</v>
      </c>
      <c r="I1468" s="97" t="str">
        <f>IF(H1468="","",VLOOKUP(H1468,BD!B$2:C$16,2,FALSE))</f>
        <v>P</v>
      </c>
      <c r="J1468" s="98">
        <v>43528</v>
      </c>
      <c r="K1468" s="135">
        <f t="shared" si="46"/>
        <v>10</v>
      </c>
      <c r="L1468" s="99" t="str">
        <f t="shared" ca="1" si="47"/>
        <v>-</v>
      </c>
      <c r="M1468" s="93">
        <f>IF(E1468="","",VLOOKUP(E1468,[1]PROJECTES!$C$14:$Z$5000,21,FALSE))</f>
        <v>43567</v>
      </c>
      <c r="N1468" s="100">
        <v>2</v>
      </c>
      <c r="O1468" s="72" t="s">
        <v>229</v>
      </c>
      <c r="P1468" s="101">
        <v>35</v>
      </c>
      <c r="Q1468" s="132" t="s">
        <v>51</v>
      </c>
      <c r="R1468" s="131" t="s">
        <v>365</v>
      </c>
      <c r="S1468" s="91"/>
    </row>
    <row r="1469" spans="1:19" s="104" customFormat="1" ht="12.75" customHeight="1" x14ac:dyDescent="0.25">
      <c r="A1469" s="121" t="s">
        <v>21</v>
      </c>
      <c r="B1469" s="92" t="str">
        <f>IF(E1469="","",VLOOKUP(E1469,[1]PROJECTES!$C$14:$G$5000,2,FALSE))</f>
        <v>SITEL</v>
      </c>
      <c r="C1469" s="121" t="s">
        <v>151</v>
      </c>
      <c r="D1469" s="93" t="str">
        <f>IF(E1469="","",VLOOKUP(E1469,[1]PROJECTES!$C$14:$G$5000,5,FALSE))</f>
        <v>12 x Latiguillo Cable Coaxial RG-213U (8mts)</v>
      </c>
      <c r="E1469" s="117">
        <v>5138</v>
      </c>
      <c r="F1469" s="95"/>
      <c r="G1469" s="96" t="str">
        <f>IF(E1469="","",VLOOKUP(E1469,[1]PROJECTES!$C$14:$G$5000,4,FALSE))</f>
        <v>TA</v>
      </c>
      <c r="H1469" s="118" t="s">
        <v>21</v>
      </c>
      <c r="I1469" s="97" t="str">
        <f>IF(H1469="","",VLOOKUP(H1469,BD!B$2:C$16,2,FALSE))</f>
        <v>P</v>
      </c>
      <c r="J1469" s="98">
        <v>43528</v>
      </c>
      <c r="K1469" s="135">
        <f t="shared" si="46"/>
        <v>10</v>
      </c>
      <c r="L1469" s="99" t="str">
        <f t="shared" ca="1" si="47"/>
        <v>-</v>
      </c>
      <c r="M1469" s="93">
        <f>IF(E1469="","",VLOOKUP(E1469,[1]PROJECTES!$C$14:$Z$5000,21,FALSE))</f>
        <v>43567</v>
      </c>
      <c r="N1469" s="100">
        <v>0</v>
      </c>
      <c r="O1469" s="72" t="s">
        <v>229</v>
      </c>
      <c r="P1469" s="101">
        <v>10</v>
      </c>
      <c r="Q1469" s="132" t="s">
        <v>65</v>
      </c>
      <c r="R1469" s="131" t="s">
        <v>451</v>
      </c>
      <c r="S1469" s="91"/>
    </row>
    <row r="1470" spans="1:19" s="104" customFormat="1" ht="12.75" customHeight="1" x14ac:dyDescent="0.25">
      <c r="A1470" s="121" t="s">
        <v>21</v>
      </c>
      <c r="B1470" s="92" t="str">
        <f>IF(E1470="","",VLOOKUP(E1470,[1]PROJECTES!$C$14:$G$5000,2,FALSE))</f>
        <v>SITEL</v>
      </c>
      <c r="C1470" s="121" t="s">
        <v>181</v>
      </c>
      <c r="D1470" s="93" t="str">
        <f>IF(E1470="","",VLOOKUP(E1470,[1]PROJECTES!$C$14:$G$5000,5,FALSE))</f>
        <v>GESTIO DE MAGATZEM</v>
      </c>
      <c r="E1470" s="117" t="s">
        <v>305</v>
      </c>
      <c r="F1470" s="95"/>
      <c r="G1470" s="96" t="str">
        <f>IF(E1470="","",VLOOKUP(E1470,[1]PROJECTES!$C$14:$G$5000,4,FALSE))</f>
        <v>OB</v>
      </c>
      <c r="H1470" s="118" t="s">
        <v>21</v>
      </c>
      <c r="I1470" s="97" t="str">
        <f>IF(H1470="","",VLOOKUP(H1470,BD!B$2:C$16,2,FALSE))</f>
        <v>P</v>
      </c>
      <c r="J1470" s="98">
        <v>43528</v>
      </c>
      <c r="K1470" s="135">
        <f t="shared" si="46"/>
        <v>10</v>
      </c>
      <c r="L1470" s="99">
        <f t="shared" ca="1" si="47"/>
        <v>210</v>
      </c>
      <c r="M1470" s="93">
        <f>IF(E1470="","",VLOOKUP(E1470,[1]PROJECTES!$C$14:$Z$5000,21,FALSE))</f>
        <v>43830</v>
      </c>
      <c r="N1470" s="100">
        <v>0</v>
      </c>
      <c r="O1470" s="72" t="s">
        <v>229</v>
      </c>
      <c r="P1470" s="101">
        <v>45</v>
      </c>
      <c r="Q1470" s="132" t="s">
        <v>49</v>
      </c>
      <c r="R1470" s="102" t="s">
        <v>1008</v>
      </c>
      <c r="S1470" s="91"/>
    </row>
    <row r="1471" spans="1:19" s="104" customFormat="1" ht="12.75" customHeight="1" x14ac:dyDescent="0.25">
      <c r="A1471" s="121" t="s">
        <v>21</v>
      </c>
      <c r="B1471" s="92" t="str">
        <f>IF(E1471="","",VLOOKUP(E1471,[1]PROJECTES!$C$14:$G$5000,2,FALSE))</f>
        <v>EOSPIT</v>
      </c>
      <c r="C1471" s="121" t="s">
        <v>151</v>
      </c>
      <c r="D1471" s="93" t="str">
        <f>IF(E1471="","",VLOOKUP(E1471,[1]PROJECTES!$C$14:$G$5000,5,FALSE))</f>
        <v>12 x RTU IAT EOSA v2.0</v>
      </c>
      <c r="E1471" s="117">
        <v>5130</v>
      </c>
      <c r="F1471" s="95"/>
      <c r="G1471" s="96" t="str">
        <f>IF(E1471="","",VLOOKUP(E1471,[1]PROJECTES!$C$14:$G$5000,4,FALSE))</f>
        <v>TA</v>
      </c>
      <c r="H1471" s="118" t="s">
        <v>21</v>
      </c>
      <c r="I1471" s="97" t="str">
        <f>IF(H1471="","",VLOOKUP(H1471,BD!B$2:C$16,2,FALSE))</f>
        <v>P</v>
      </c>
      <c r="J1471" s="98">
        <v>43528</v>
      </c>
      <c r="K1471" s="135">
        <f t="shared" si="46"/>
        <v>10</v>
      </c>
      <c r="L1471" s="99" t="str">
        <f t="shared" ca="1" si="47"/>
        <v>-</v>
      </c>
      <c r="M1471" s="93">
        <f>IF(E1471="","",VLOOKUP(E1471,[1]PROJECTES!$C$14:$Z$5000,21,FALSE))</f>
        <v>43594</v>
      </c>
      <c r="N1471" s="100">
        <v>3</v>
      </c>
      <c r="O1471" s="72" t="s">
        <v>229</v>
      </c>
      <c r="P1471" s="101">
        <v>30</v>
      </c>
      <c r="Q1471" s="132" t="s">
        <v>65</v>
      </c>
      <c r="R1471" s="102" t="s">
        <v>1010</v>
      </c>
      <c r="S1471" s="91"/>
    </row>
    <row r="1472" spans="1:19" s="104" customFormat="1" ht="12.75" customHeight="1" x14ac:dyDescent="0.25">
      <c r="A1472" s="121" t="s">
        <v>21</v>
      </c>
      <c r="B1472" s="92" t="str">
        <f>IF(E1472="","",VLOOKUP(E1472,[1]PROJECTES!$C$14:$G$5000,2,FALSE))</f>
        <v>SITEL</v>
      </c>
      <c r="C1472" s="121" t="s">
        <v>1013</v>
      </c>
      <c r="D1472" s="93" t="str">
        <f>IF(E1472="","",VLOOKUP(E1472,[1]PROJECTES!$C$14:$G$5000,5,FALSE))</f>
        <v>AFERS PROPIS</v>
      </c>
      <c r="E1472" s="117" t="s">
        <v>680</v>
      </c>
      <c r="F1472" s="95"/>
      <c r="G1472" s="96" t="str">
        <f>IF(E1472="","",VLOOKUP(E1472,[1]PROJECTES!$C$14:$G$5000,4,FALSE))</f>
        <v>OB</v>
      </c>
      <c r="H1472" s="118" t="s">
        <v>21</v>
      </c>
      <c r="I1472" s="97" t="str">
        <f>IF(H1472="","",VLOOKUP(H1472,BD!B$2:C$16,2,FALSE))</f>
        <v>P</v>
      </c>
      <c r="J1472" s="98">
        <v>43528</v>
      </c>
      <c r="K1472" s="135">
        <f t="shared" si="46"/>
        <v>10</v>
      </c>
      <c r="L1472" s="99">
        <f t="shared" ca="1" si="47"/>
        <v>210</v>
      </c>
      <c r="M1472" s="93">
        <f>IF(E1472="","",VLOOKUP(E1472,[1]PROJECTES!$C$14:$Z$5000,21,FALSE))</f>
        <v>43830</v>
      </c>
      <c r="N1472" s="100">
        <v>1</v>
      </c>
      <c r="O1472" s="72" t="s">
        <v>229</v>
      </c>
      <c r="P1472" s="101">
        <v>0</v>
      </c>
      <c r="Q1472" s="132"/>
      <c r="R1472" s="131" t="s">
        <v>1011</v>
      </c>
      <c r="S1472" s="91"/>
    </row>
    <row r="1473" spans="1:19" s="104" customFormat="1" ht="12.75" customHeight="1" x14ac:dyDescent="0.25">
      <c r="A1473" s="121" t="s">
        <v>21</v>
      </c>
      <c r="B1473" s="92" t="str">
        <f>IF(E1473="","",VLOOKUP(E1473,[1]PROJECTES!$C$14:$G$5000,2,FALSE))</f>
        <v>INDTOR</v>
      </c>
      <c r="C1473" s="121" t="s">
        <v>149</v>
      </c>
      <c r="D1473" s="93" t="str">
        <f>IF(E1473="","",VLOOKUP(E1473,[1]PROJECTES!$C$14:$G$5000,5,FALSE))</f>
        <v>RTU C.T. CALVARIO v1.0</v>
      </c>
      <c r="E1473" s="117">
        <v>5104</v>
      </c>
      <c r="F1473" s="95"/>
      <c r="G1473" s="96" t="str">
        <f>IF(E1473="","",VLOOKUP(E1473,[1]PROJECTES!$C$14:$G$5000,4,FALSE))</f>
        <v>TA</v>
      </c>
      <c r="H1473" s="118" t="s">
        <v>595</v>
      </c>
      <c r="I1473" s="97" t="str">
        <f>IF(H1473="","",VLOOKUP(H1473,BD!B$2:C$16,2,FALSE))</f>
        <v>E</v>
      </c>
      <c r="J1473" s="98">
        <v>43528</v>
      </c>
      <c r="K1473" s="135">
        <f t="shared" si="46"/>
        <v>10</v>
      </c>
      <c r="L1473" s="99" t="str">
        <f t="shared" ca="1" si="47"/>
        <v>-</v>
      </c>
      <c r="M1473" s="93">
        <f>IF(E1473="","",VLOOKUP(E1473,[1]PROJECTES!$C$14:$Z$5000,21,FALSE))</f>
        <v>43514</v>
      </c>
      <c r="N1473" s="100">
        <v>0</v>
      </c>
      <c r="O1473" s="72" t="s">
        <v>229</v>
      </c>
      <c r="P1473" s="101">
        <v>50</v>
      </c>
      <c r="Q1473" s="132" t="s">
        <v>51</v>
      </c>
      <c r="R1473" s="131" t="s">
        <v>365</v>
      </c>
      <c r="S1473" s="91"/>
    </row>
    <row r="1474" spans="1:19" s="104" customFormat="1" ht="12.75" customHeight="1" x14ac:dyDescent="0.25">
      <c r="A1474" s="121" t="s">
        <v>21</v>
      </c>
      <c r="B1474" s="92" t="str">
        <f>IF(E1474="","",VLOOKUP(E1474,[1]PROJECTES!$C$14:$G$5000,2,FALSE))</f>
        <v>INDVIL</v>
      </c>
      <c r="C1474" s="121" t="s">
        <v>149</v>
      </c>
      <c r="D1474" s="93" t="str">
        <f>IF(E1474="","",VLOOKUP(E1474,[1]PROJECTES!$C$14:$G$5000,5,FALSE))</f>
        <v>RTU C.T. PADRE CARMELO v1.0</v>
      </c>
      <c r="E1474" s="117">
        <v>5106</v>
      </c>
      <c r="F1474" s="95"/>
      <c r="G1474" s="96" t="str">
        <f>IF(E1474="","",VLOOKUP(E1474,[1]PROJECTES!$C$14:$G$5000,4,FALSE))</f>
        <v>TA</v>
      </c>
      <c r="H1474" s="118" t="s">
        <v>595</v>
      </c>
      <c r="I1474" s="97" t="str">
        <f>IF(H1474="","",VLOOKUP(H1474,BD!B$2:C$16,2,FALSE))</f>
        <v>E</v>
      </c>
      <c r="J1474" s="98">
        <v>43528</v>
      </c>
      <c r="K1474" s="135">
        <f t="shared" si="46"/>
        <v>10</v>
      </c>
      <c r="L1474" s="99" t="str">
        <f t="shared" ca="1" si="47"/>
        <v>-</v>
      </c>
      <c r="M1474" s="93">
        <f>IF(E1474="","",VLOOKUP(E1474,[1]PROJECTES!$C$14:$Z$5000,21,FALSE))</f>
        <v>43514</v>
      </c>
      <c r="N1474" s="100">
        <v>0</v>
      </c>
      <c r="O1474" s="72" t="s">
        <v>229</v>
      </c>
      <c r="P1474" s="101">
        <v>50</v>
      </c>
      <c r="Q1474" s="132" t="s">
        <v>51</v>
      </c>
      <c r="R1474" s="131" t="s">
        <v>365</v>
      </c>
      <c r="S1474" s="91"/>
    </row>
    <row r="1475" spans="1:19" s="104" customFormat="1" ht="12.75" customHeight="1" x14ac:dyDescent="0.25">
      <c r="A1475" s="121" t="s">
        <v>21</v>
      </c>
      <c r="B1475" s="92" t="str">
        <f>IF(E1475="","",VLOOKUP(E1475,[1]PROJECTES!$C$14:$G$5000,2,FALSE))</f>
        <v>DIELES</v>
      </c>
      <c r="C1475" s="121" t="s">
        <v>271</v>
      </c>
      <c r="D1475" s="93" t="str">
        <f>IF(E1475="","",VLOOKUP(E1475,[1]PROJECTES!$C$14:$G$5000,5,FALSE))</f>
        <v>RTU CT-5 DIELESUR v1.1</v>
      </c>
      <c r="E1475" s="117">
        <v>5059</v>
      </c>
      <c r="F1475" s="95"/>
      <c r="G1475" s="96" t="str">
        <f>IF(E1475="","",VLOOKUP(E1475,[1]PROJECTES!$C$14:$G$5000,4,FALSE))</f>
        <v>TA</v>
      </c>
      <c r="H1475" s="118" t="s">
        <v>595</v>
      </c>
      <c r="I1475" s="97" t="str">
        <f>IF(H1475="","",VLOOKUP(H1475,BD!B$2:C$16,2,FALSE))</f>
        <v>E</v>
      </c>
      <c r="J1475" s="98">
        <v>43528</v>
      </c>
      <c r="K1475" s="135">
        <f t="shared" si="46"/>
        <v>10</v>
      </c>
      <c r="L1475" s="99" t="str">
        <f t="shared" ca="1" si="47"/>
        <v>-</v>
      </c>
      <c r="M1475" s="93">
        <f>IF(E1475="","",VLOOKUP(E1475,[1]PROJECTES!$C$14:$Z$5000,21,FALSE))</f>
        <v>43524</v>
      </c>
      <c r="N1475" s="100">
        <v>0</v>
      </c>
      <c r="O1475" s="72" t="s">
        <v>229</v>
      </c>
      <c r="P1475" s="101">
        <v>50</v>
      </c>
      <c r="Q1475" s="132" t="s">
        <v>51</v>
      </c>
      <c r="R1475" s="131" t="s">
        <v>365</v>
      </c>
      <c r="S1475" s="91"/>
    </row>
    <row r="1476" spans="1:19" s="104" customFormat="1" ht="12.75" customHeight="1" x14ac:dyDescent="0.25">
      <c r="A1476" s="121" t="s">
        <v>21</v>
      </c>
      <c r="B1476" s="92" t="str">
        <f>IF(E1476="","",VLOOKUP(E1476,[1]PROJECTES!$C$14:$G$5000,2,FALSE))</f>
        <v>DIELES</v>
      </c>
      <c r="C1476" s="121" t="s">
        <v>271</v>
      </c>
      <c r="D1476" s="93" t="str">
        <f>IF(E1476="","",VLOOKUP(E1476,[1]PROJECTES!$C$14:$G$5000,5,FALSE))</f>
        <v>RTU CT-6 DIELESUR v1.1</v>
      </c>
      <c r="E1476" s="117">
        <v>5060</v>
      </c>
      <c r="F1476" s="95"/>
      <c r="G1476" s="96" t="str">
        <f>IF(E1476="","",VLOOKUP(E1476,[1]PROJECTES!$C$14:$G$5000,4,FALSE))</f>
        <v>TA</v>
      </c>
      <c r="H1476" s="118" t="s">
        <v>595</v>
      </c>
      <c r="I1476" s="97" t="str">
        <f>IF(H1476="","",VLOOKUP(H1476,BD!B$2:C$16,2,FALSE))</f>
        <v>E</v>
      </c>
      <c r="J1476" s="98">
        <v>43528</v>
      </c>
      <c r="K1476" s="135">
        <f t="shared" si="46"/>
        <v>10</v>
      </c>
      <c r="L1476" s="99" t="str">
        <f t="shared" ca="1" si="47"/>
        <v>-</v>
      </c>
      <c r="M1476" s="93">
        <f>IF(E1476="","",VLOOKUP(E1476,[1]PROJECTES!$C$14:$Z$5000,21,FALSE))</f>
        <v>43524</v>
      </c>
      <c r="N1476" s="100">
        <v>0</v>
      </c>
      <c r="O1476" s="72" t="s">
        <v>229</v>
      </c>
      <c r="P1476" s="101">
        <v>50</v>
      </c>
      <c r="Q1476" s="132" t="s">
        <v>51</v>
      </c>
      <c r="R1476" s="131" t="s">
        <v>365</v>
      </c>
      <c r="S1476" s="91"/>
    </row>
    <row r="1477" spans="1:19" s="104" customFormat="1" ht="12.75" customHeight="1" x14ac:dyDescent="0.25">
      <c r="A1477" s="121" t="s">
        <v>21</v>
      </c>
      <c r="B1477" s="92" t="str">
        <f>IF(E1477="","",VLOOKUP(E1477,[1]PROJECTES!$C$14:$G$5000,2,FALSE))</f>
        <v>DIELES</v>
      </c>
      <c r="C1477" s="121" t="s">
        <v>271</v>
      </c>
      <c r="D1477" s="93" t="str">
        <f>IF(E1477="","",VLOOKUP(E1477,[1]PROJECTES!$C$14:$G$5000,5,FALSE))</f>
        <v>RTU CT-7 DIELESUR v1.1</v>
      </c>
      <c r="E1477" s="117">
        <v>5061</v>
      </c>
      <c r="F1477" s="95"/>
      <c r="G1477" s="96" t="str">
        <f>IF(E1477="","",VLOOKUP(E1477,[1]PROJECTES!$C$14:$G$5000,4,FALSE))</f>
        <v>TA</v>
      </c>
      <c r="H1477" s="118" t="s">
        <v>595</v>
      </c>
      <c r="I1477" s="97" t="str">
        <f>IF(H1477="","",VLOOKUP(H1477,BD!B$2:C$16,2,FALSE))</f>
        <v>E</v>
      </c>
      <c r="J1477" s="98">
        <v>43528</v>
      </c>
      <c r="K1477" s="135">
        <f t="shared" si="46"/>
        <v>10</v>
      </c>
      <c r="L1477" s="99" t="str">
        <f t="shared" ca="1" si="47"/>
        <v>-</v>
      </c>
      <c r="M1477" s="93">
        <f>IF(E1477="","",VLOOKUP(E1477,[1]PROJECTES!$C$14:$Z$5000,21,FALSE))</f>
        <v>43524</v>
      </c>
      <c r="N1477" s="100">
        <v>0</v>
      </c>
      <c r="O1477" s="72" t="s">
        <v>229</v>
      </c>
      <c r="P1477" s="101">
        <v>50</v>
      </c>
      <c r="Q1477" s="132" t="s">
        <v>51</v>
      </c>
      <c r="R1477" s="131" t="s">
        <v>365</v>
      </c>
      <c r="S1477" s="91"/>
    </row>
    <row r="1478" spans="1:19" s="104" customFormat="1" ht="12.75" customHeight="1" x14ac:dyDescent="0.25">
      <c r="A1478" s="121" t="s">
        <v>21</v>
      </c>
      <c r="B1478" s="92" t="str">
        <f>IF(E1478="","",VLOOKUP(E1478,[1]PROJECTES!$C$14:$G$5000,2,FALSE))</f>
        <v>DIELES</v>
      </c>
      <c r="C1478" s="121" t="s">
        <v>271</v>
      </c>
      <c r="D1478" s="93" t="str">
        <f>IF(E1478="","",VLOOKUP(E1478,[1]PROJECTES!$C$14:$G$5000,5,FALSE))</f>
        <v>RTU CT-8 DIELESUR v1.1</v>
      </c>
      <c r="E1478" s="117">
        <v>5062</v>
      </c>
      <c r="F1478" s="95"/>
      <c r="G1478" s="96" t="str">
        <f>IF(E1478="","",VLOOKUP(E1478,[1]PROJECTES!$C$14:$G$5000,4,FALSE))</f>
        <v>TA</v>
      </c>
      <c r="H1478" s="118" t="s">
        <v>595</v>
      </c>
      <c r="I1478" s="97" t="str">
        <f>IF(H1478="","",VLOOKUP(H1478,BD!B$2:C$16,2,FALSE))</f>
        <v>E</v>
      </c>
      <c r="J1478" s="98">
        <v>43528</v>
      </c>
      <c r="K1478" s="135">
        <f t="shared" si="46"/>
        <v>10</v>
      </c>
      <c r="L1478" s="99" t="str">
        <f t="shared" ca="1" si="47"/>
        <v>-</v>
      </c>
      <c r="M1478" s="93">
        <f>IF(E1478="","",VLOOKUP(E1478,[1]PROJECTES!$C$14:$Z$5000,21,FALSE))</f>
        <v>43524</v>
      </c>
      <c r="N1478" s="100">
        <v>0</v>
      </c>
      <c r="O1478" s="72" t="s">
        <v>229</v>
      </c>
      <c r="P1478" s="101">
        <v>50</v>
      </c>
      <c r="Q1478" s="132" t="s">
        <v>51</v>
      </c>
      <c r="R1478" s="131" t="s">
        <v>365</v>
      </c>
      <c r="S1478" s="91"/>
    </row>
    <row r="1479" spans="1:19" s="104" customFormat="1" ht="12.75" customHeight="1" x14ac:dyDescent="0.25">
      <c r="A1479" s="121" t="s">
        <v>17</v>
      </c>
      <c r="B1479" s="92" t="str">
        <f>IF(E1479="","",VLOOKUP(E1479,[1]PROJECTES!$C$14:$G$5000,2,FALSE))</f>
        <v>EMSA</v>
      </c>
      <c r="C1479" s="121" t="s">
        <v>135</v>
      </c>
      <c r="D1479" s="93" t="str">
        <f>IF(E1479="","",VLOOKUP(E1479,[1]PROJECTES!$C$14:$G$5000,5,FALSE))</f>
        <v>RTU S.E. MAS DE LAS MATAS v4.0</v>
      </c>
      <c r="E1479" s="117">
        <v>5069</v>
      </c>
      <c r="F1479" s="95"/>
      <c r="G1479" s="96" t="str">
        <f>IF(E1479="","",VLOOKUP(E1479,[1]PROJECTES!$C$14:$G$5000,4,FALSE))</f>
        <v>OB</v>
      </c>
      <c r="H1479" s="118" t="s">
        <v>17</v>
      </c>
      <c r="I1479" s="97" t="str">
        <f>IF(H1479="","",VLOOKUP(H1479,BD!B$2:C$16,2,FALSE))</f>
        <v>E</v>
      </c>
      <c r="J1479" s="149">
        <v>43545</v>
      </c>
      <c r="K1479" s="135">
        <f t="shared" si="46"/>
        <v>12</v>
      </c>
      <c r="L1479" s="99">
        <f t="shared" ca="1" si="47"/>
        <v>-124</v>
      </c>
      <c r="M1479" s="93">
        <f>IF(E1479="","",VLOOKUP(E1479,[1]PROJECTES!$C$14:$Z$5000,21,FALSE))</f>
        <v>43496</v>
      </c>
      <c r="N1479" s="100">
        <v>1</v>
      </c>
      <c r="O1479" s="72" t="s">
        <v>229</v>
      </c>
      <c r="P1479" s="101">
        <v>45</v>
      </c>
      <c r="Q1479" s="132" t="s">
        <v>40</v>
      </c>
      <c r="R1479" s="131" t="s">
        <v>1417</v>
      </c>
      <c r="S1479" s="91"/>
    </row>
    <row r="1480" spans="1:19" s="104" customFormat="1" ht="12.75" customHeight="1" x14ac:dyDescent="0.25">
      <c r="A1480" s="121" t="s">
        <v>17</v>
      </c>
      <c r="B1480" s="92" t="str">
        <f>IF(E1480="","",VLOOKUP(E1480,[1]PROJECTES!$C$14:$G$5000,2,FALSE))</f>
        <v>EMSA</v>
      </c>
      <c r="C1480" s="121" t="s">
        <v>135</v>
      </c>
      <c r="D1480" s="93" t="str">
        <f>IF(E1480="","",VLOOKUP(E1480,[1]PROJECTES!$C$14:$G$5000,5,FALSE))</f>
        <v>RTU S.E. MAS DE LAS MATAS v4.0</v>
      </c>
      <c r="E1480" s="117">
        <v>5069</v>
      </c>
      <c r="F1480" s="95"/>
      <c r="G1480" s="96" t="str">
        <f>IF(E1480="","",VLOOKUP(E1480,[1]PROJECTES!$C$14:$G$5000,4,FALSE))</f>
        <v>OB</v>
      </c>
      <c r="H1480" s="118" t="s">
        <v>17</v>
      </c>
      <c r="I1480" s="97" t="str">
        <f>IF(H1480="","",VLOOKUP(H1480,BD!B$2:C$16,2,FALSE))</f>
        <v>E</v>
      </c>
      <c r="J1480" s="98">
        <v>43546</v>
      </c>
      <c r="K1480" s="135">
        <f t="shared" si="46"/>
        <v>12</v>
      </c>
      <c r="L1480" s="99">
        <f t="shared" ca="1" si="47"/>
        <v>-124</v>
      </c>
      <c r="M1480" s="93">
        <f>IF(E1480="","",VLOOKUP(E1480,[1]PROJECTES!$C$14:$Z$5000,21,FALSE))</f>
        <v>43496</v>
      </c>
      <c r="N1480" s="100">
        <v>0</v>
      </c>
      <c r="O1480" s="72" t="s">
        <v>229</v>
      </c>
      <c r="P1480" s="101">
        <v>15</v>
      </c>
      <c r="Q1480" s="132" t="s">
        <v>40</v>
      </c>
      <c r="R1480" s="131" t="s">
        <v>1417</v>
      </c>
      <c r="S1480" s="91"/>
    </row>
    <row r="1481" spans="1:19" s="104" customFormat="1" ht="12.75" customHeight="1" x14ac:dyDescent="0.25">
      <c r="A1481" s="121" t="s">
        <v>17</v>
      </c>
      <c r="B1481" s="92" t="str">
        <f>IF(E1481="","",VLOOKUP(E1481,[1]PROJECTES!$C$14:$G$5000,2,FALSE))</f>
        <v>EMSA</v>
      </c>
      <c r="C1481" s="121" t="s">
        <v>135</v>
      </c>
      <c r="D1481" s="93" t="str">
        <f>IF(E1481="","",VLOOKUP(E1481,[1]PROJECTES!$C$14:$G$5000,5,FALSE))</f>
        <v>CC SCADA TEDIS.Net EMSA v3.3</v>
      </c>
      <c r="E1481" s="117">
        <v>5308</v>
      </c>
      <c r="F1481" s="95"/>
      <c r="G1481" s="96" t="str">
        <f>IF(E1481="","",VLOOKUP(E1481,[1]PROJECTES!$C$14:$G$5000,4,FALSE))</f>
        <v>TA</v>
      </c>
      <c r="H1481" s="118" t="s">
        <v>17</v>
      </c>
      <c r="I1481" s="97" t="str">
        <f>IF(H1481="","",VLOOKUP(H1481,BD!B$2:C$16,2,FALSE))</f>
        <v>E</v>
      </c>
      <c r="J1481" s="98">
        <v>43588</v>
      </c>
      <c r="K1481" s="135">
        <f t="shared" ref="K1481:K1544" si="48">IF(J1481="","",WEEKNUM(J1481,2)-0)</f>
        <v>18</v>
      </c>
      <c r="L1481" s="99" t="str">
        <f t="shared" ref="L1481:L1544" ca="1" si="49">IF(M1481="","-",IF(G1481="TA","-",+M1481-TODAY()))</f>
        <v>-</v>
      </c>
      <c r="M1481" s="93">
        <f>IF(E1481="","",VLOOKUP(E1481,[1]PROJECTES!$C$14:$Z$5000,21,FALSE))</f>
        <v>43616</v>
      </c>
      <c r="N1481" s="100">
        <v>0</v>
      </c>
      <c r="O1481" s="72" t="s">
        <v>229</v>
      </c>
      <c r="P1481" s="101">
        <v>15</v>
      </c>
      <c r="Q1481" s="132" t="s">
        <v>59</v>
      </c>
      <c r="R1481" s="168" t="s">
        <v>1693</v>
      </c>
      <c r="S1481" s="91"/>
    </row>
    <row r="1482" spans="1:19" s="104" customFormat="1" ht="12.75" customHeight="1" x14ac:dyDescent="0.25">
      <c r="A1482" s="121" t="s">
        <v>17</v>
      </c>
      <c r="B1482" s="92" t="str">
        <f>IF(E1482="","",VLOOKUP(E1482,[1]PROJECTES!$C$14:$G$5000,2,FALSE))</f>
        <v>EMSA</v>
      </c>
      <c r="C1482" s="121" t="s">
        <v>135</v>
      </c>
      <c r="D1482" s="93" t="str">
        <f>IF(E1482="","",VLOOKUP(E1482,[1]PROJECTES!$C$14:$G$5000,5,FALSE))</f>
        <v>MANTENIMENT SCADA TEDIS.Net EMSA 01/03/2019 - 28/02/2020</v>
      </c>
      <c r="E1482" s="117">
        <v>5176</v>
      </c>
      <c r="F1482" s="95"/>
      <c r="G1482" s="96" t="str">
        <f>IF(E1482="","",VLOOKUP(E1482,[1]PROJECTES!$C$14:$G$5000,4,FALSE))</f>
        <v>OB</v>
      </c>
      <c r="H1482" s="118" t="s">
        <v>17</v>
      </c>
      <c r="I1482" s="97" t="str">
        <f>IF(H1482="","",VLOOKUP(H1482,BD!B$2:C$16,2,FALSE))</f>
        <v>E</v>
      </c>
      <c r="J1482" s="98">
        <v>43591</v>
      </c>
      <c r="K1482" s="135">
        <f t="shared" si="48"/>
        <v>19</v>
      </c>
      <c r="L1482" s="99">
        <f t="shared" ca="1" si="49"/>
        <v>269</v>
      </c>
      <c r="M1482" s="93">
        <f>IF(E1482="","",VLOOKUP(E1482,[1]PROJECTES!$C$14:$Z$5000,21,FALSE))</f>
        <v>43889</v>
      </c>
      <c r="N1482" s="100">
        <v>0</v>
      </c>
      <c r="O1482" s="72" t="s">
        <v>229</v>
      </c>
      <c r="P1482" s="101">
        <v>15</v>
      </c>
      <c r="Q1482" s="132" t="s">
        <v>59</v>
      </c>
      <c r="R1482" s="168" t="s">
        <v>1723</v>
      </c>
      <c r="S1482" s="91"/>
    </row>
    <row r="1483" spans="1:19" s="104" customFormat="1" ht="12.75" customHeight="1" x14ac:dyDescent="0.25">
      <c r="A1483" s="121" t="s">
        <v>17</v>
      </c>
      <c r="B1483" s="92" t="str">
        <f>IF(E1483="","",VLOOKUP(E1483,[1]PROJECTES!$C$14:$G$5000,2,FALSE))</f>
        <v>EMSA</v>
      </c>
      <c r="C1483" s="121" t="s">
        <v>135</v>
      </c>
      <c r="D1483" s="93" t="str">
        <f>IF(E1483="","",VLOOKUP(E1483,[1]PROJECTES!$C$14:$G$5000,5,FALSE))</f>
        <v>MANTENIMENT SCADA TEDIS.Net EMSA 01/03/2019 - 28/02/2020</v>
      </c>
      <c r="E1483" s="117">
        <v>5176</v>
      </c>
      <c r="F1483" s="95"/>
      <c r="G1483" s="96" t="str">
        <f>IF(E1483="","",VLOOKUP(E1483,[1]PROJECTES!$C$14:$G$5000,4,FALSE))</f>
        <v>OB</v>
      </c>
      <c r="H1483" s="118" t="s">
        <v>17</v>
      </c>
      <c r="I1483" s="97" t="str">
        <f>IF(H1483="","",VLOOKUP(H1483,BD!B$2:C$16,2,FALSE))</f>
        <v>E</v>
      </c>
      <c r="J1483" s="98">
        <v>43594</v>
      </c>
      <c r="K1483" s="135">
        <f t="shared" si="48"/>
        <v>19</v>
      </c>
      <c r="L1483" s="99">
        <f t="shared" ca="1" si="49"/>
        <v>269</v>
      </c>
      <c r="M1483" s="93">
        <f>IF(E1483="","",VLOOKUP(E1483,[1]PROJECTES!$C$14:$Z$5000,21,FALSE))</f>
        <v>43889</v>
      </c>
      <c r="N1483" s="100">
        <v>0</v>
      </c>
      <c r="O1483" s="72" t="s">
        <v>229</v>
      </c>
      <c r="P1483" s="101">
        <v>45</v>
      </c>
      <c r="Q1483" s="132" t="s">
        <v>59</v>
      </c>
      <c r="R1483" s="168" t="s">
        <v>1755</v>
      </c>
      <c r="S1483" s="91"/>
    </row>
    <row r="1484" spans="1:19" s="104" customFormat="1" ht="12.75" customHeight="1" x14ac:dyDescent="0.25">
      <c r="A1484" s="121" t="s">
        <v>17</v>
      </c>
      <c r="B1484" s="92" t="str">
        <f>IF(E1484="","",VLOOKUP(E1484,[1]PROJECTES!$C$14:$G$5000,2,FALSE))</f>
        <v>EMSA</v>
      </c>
      <c r="C1484" s="121" t="s">
        <v>135</v>
      </c>
      <c r="D1484" s="93" t="str">
        <f>IF(E1484="","",VLOOKUP(E1484,[1]PROJECTES!$C$14:$G$5000,5,FALSE))</f>
        <v>MANTENIMENT SCADA TEDIS.Net EMSA 01/03/2019 - 28/02/2020</v>
      </c>
      <c r="E1484" s="117">
        <v>5176</v>
      </c>
      <c r="F1484" s="95"/>
      <c r="G1484" s="96" t="str">
        <f>IF(E1484="","",VLOOKUP(E1484,[1]PROJECTES!$C$14:$G$5000,4,FALSE))</f>
        <v>OB</v>
      </c>
      <c r="H1484" s="118" t="s">
        <v>17</v>
      </c>
      <c r="I1484" s="97" t="str">
        <f>IF(H1484="","",VLOOKUP(H1484,BD!B$2:C$16,2,FALSE))</f>
        <v>E</v>
      </c>
      <c r="J1484" s="98">
        <v>43595</v>
      </c>
      <c r="K1484" s="135">
        <f t="shared" si="48"/>
        <v>19</v>
      </c>
      <c r="L1484" s="99">
        <f t="shared" ca="1" si="49"/>
        <v>269</v>
      </c>
      <c r="M1484" s="93">
        <f>IF(E1484="","",VLOOKUP(E1484,[1]PROJECTES!$C$14:$Z$5000,21,FALSE))</f>
        <v>43889</v>
      </c>
      <c r="N1484" s="100">
        <v>0</v>
      </c>
      <c r="O1484" s="72" t="s">
        <v>229</v>
      </c>
      <c r="P1484" s="101">
        <v>45</v>
      </c>
      <c r="Q1484" s="132" t="s">
        <v>59</v>
      </c>
      <c r="R1484" s="168" t="s">
        <v>1757</v>
      </c>
      <c r="S1484" s="91"/>
    </row>
    <row r="1485" spans="1:19" s="104" customFormat="1" ht="12.75" customHeight="1" x14ac:dyDescent="0.25">
      <c r="A1485" s="121" t="s">
        <v>12</v>
      </c>
      <c r="B1485" s="92" t="str">
        <f>IF(E1485="","",VLOOKUP(E1485,[1]PROJECTES!$C$14:$G$5000,2,FALSE))</f>
        <v>EMSA</v>
      </c>
      <c r="C1485" s="121" t="s">
        <v>135</v>
      </c>
      <c r="D1485" s="93" t="str">
        <f>IF(E1485="","",VLOOKUP(E1485,[1]PROJECTES!$C$14:$G$5000,5,FALSE))</f>
        <v>CC SCADA TEDIS.Net EMSA v3.2</v>
      </c>
      <c r="E1485" s="117">
        <v>4969</v>
      </c>
      <c r="F1485" s="95"/>
      <c r="G1485" s="96" t="str">
        <f>IF(E1485="","",VLOOKUP(E1485,[1]PROJECTES!$C$14:$G$5000,4,FALSE))</f>
        <v>TA</v>
      </c>
      <c r="H1485" s="118" t="s">
        <v>17</v>
      </c>
      <c r="I1485" s="97" t="str">
        <f>IF(H1485="","",VLOOKUP(H1485,BD!B$2:C$16,2,FALSE))</f>
        <v>E</v>
      </c>
      <c r="J1485" s="98">
        <v>43598</v>
      </c>
      <c r="K1485" s="135">
        <f t="shared" si="48"/>
        <v>20</v>
      </c>
      <c r="L1485" s="99" t="str">
        <f t="shared" ca="1" si="49"/>
        <v>-</v>
      </c>
      <c r="M1485" s="93">
        <f>IF(E1485="","",VLOOKUP(E1485,[1]PROJECTES!$C$14:$Z$5000,21,FALSE))</f>
        <v>43593</v>
      </c>
      <c r="N1485" s="100">
        <v>1</v>
      </c>
      <c r="O1485" s="72" t="s">
        <v>229</v>
      </c>
      <c r="P1485" s="101">
        <v>15</v>
      </c>
      <c r="Q1485" s="132" t="s">
        <v>32</v>
      </c>
      <c r="R1485" s="168" t="s">
        <v>1785</v>
      </c>
      <c r="S1485" s="91"/>
    </row>
    <row r="1486" spans="1:19" s="104" customFormat="1" ht="12.75" customHeight="1" x14ac:dyDescent="0.25">
      <c r="A1486" s="121" t="s">
        <v>12</v>
      </c>
      <c r="B1486" s="92" t="str">
        <f>IF(E1486="","",VLOOKUP(E1486,[1]PROJECTES!$C$14:$G$5000,2,FALSE))</f>
        <v>EMSA</v>
      </c>
      <c r="C1486" s="121" t="s">
        <v>135</v>
      </c>
      <c r="D1486" s="93" t="str">
        <f>IF(E1486="","",VLOOKUP(E1486,[1]PROJECTES!$C$14:$G$5000,5,FALSE))</f>
        <v>CC SCADA TEDIS.Net EMSA v3.2</v>
      </c>
      <c r="E1486" s="117">
        <v>4969</v>
      </c>
      <c r="F1486" s="95"/>
      <c r="G1486" s="96" t="str">
        <f>IF(E1486="","",VLOOKUP(E1486,[1]PROJECTES!$C$14:$G$5000,4,FALSE))</f>
        <v>TA</v>
      </c>
      <c r="H1486" s="118" t="s">
        <v>17</v>
      </c>
      <c r="I1486" s="97" t="str">
        <f>IF(H1486="","",VLOOKUP(H1486,BD!B$2:C$16,2,FALSE))</f>
        <v>E</v>
      </c>
      <c r="J1486" s="98">
        <v>43602</v>
      </c>
      <c r="K1486" s="135">
        <f t="shared" si="48"/>
        <v>20</v>
      </c>
      <c r="L1486" s="99" t="str">
        <f t="shared" ca="1" si="49"/>
        <v>-</v>
      </c>
      <c r="M1486" s="93">
        <f>IF(E1486="","",VLOOKUP(E1486,[1]PROJECTES!$C$14:$Z$5000,21,FALSE))</f>
        <v>43593</v>
      </c>
      <c r="N1486" s="100">
        <v>0</v>
      </c>
      <c r="O1486" s="72" t="s">
        <v>229</v>
      </c>
      <c r="P1486" s="101">
        <v>15</v>
      </c>
      <c r="Q1486" s="132" t="s">
        <v>32</v>
      </c>
      <c r="R1486" s="168" t="s">
        <v>1785</v>
      </c>
      <c r="S1486" s="91"/>
    </row>
    <row r="1487" spans="1:19" s="104" customFormat="1" ht="12.75" customHeight="1" x14ac:dyDescent="0.25">
      <c r="A1487" s="121" t="s">
        <v>17</v>
      </c>
      <c r="B1487" s="92" t="str">
        <f>IF(E1487="","",VLOOKUP(E1487,[1]PROJECTES!$C$14:$G$5000,2,FALSE))</f>
        <v>EMSA</v>
      </c>
      <c r="C1487" s="121" t="s">
        <v>135</v>
      </c>
      <c r="D1487" s="93" t="str">
        <f>IF(E1487="","",VLOOKUP(E1487,[1]PROJECTES!$C$14:$G$5000,5,FALSE))</f>
        <v>CC SCADA TEDIS.Net EMSA v3.4</v>
      </c>
      <c r="E1487" s="117">
        <v>5309</v>
      </c>
      <c r="F1487" s="95"/>
      <c r="G1487" s="96" t="str">
        <f>IF(E1487="","",VLOOKUP(E1487,[1]PROJECTES!$C$14:$G$5000,4,FALSE))</f>
        <v>TA</v>
      </c>
      <c r="H1487" s="118" t="s">
        <v>17</v>
      </c>
      <c r="I1487" s="97" t="str">
        <f>IF(H1487="","",VLOOKUP(H1487,BD!B$2:C$16,2,FALSE))</f>
        <v>E</v>
      </c>
      <c r="J1487" s="98">
        <v>43598</v>
      </c>
      <c r="K1487" s="135">
        <f t="shared" si="48"/>
        <v>20</v>
      </c>
      <c r="L1487" s="99" t="str">
        <f t="shared" ca="1" si="49"/>
        <v>-</v>
      </c>
      <c r="M1487" s="93">
        <f>IF(E1487="","",VLOOKUP(E1487,[1]PROJECTES!$C$14:$Z$5000,21,FALSE))</f>
        <v>43616</v>
      </c>
      <c r="N1487" s="100">
        <v>0</v>
      </c>
      <c r="O1487" s="72" t="s">
        <v>229</v>
      </c>
      <c r="P1487" s="101">
        <v>15</v>
      </c>
      <c r="Q1487" s="132" t="s">
        <v>59</v>
      </c>
      <c r="R1487" s="168" t="s">
        <v>1789</v>
      </c>
      <c r="S1487" s="91"/>
    </row>
    <row r="1488" spans="1:19" s="104" customFormat="1" ht="12.75" customHeight="1" x14ac:dyDescent="0.25">
      <c r="A1488" s="121" t="s">
        <v>17</v>
      </c>
      <c r="B1488" s="92" t="str">
        <f>IF(E1488="","",VLOOKUP(E1488,[1]PROJECTES!$C$14:$G$5000,2,FALSE))</f>
        <v>EMSA</v>
      </c>
      <c r="C1488" s="121" t="s">
        <v>135</v>
      </c>
      <c r="D1488" s="93" t="str">
        <f>IF(E1488="","",VLOOKUP(E1488,[1]PROJECTES!$C$14:$G$5000,5,FALSE))</f>
        <v>CC SCADA TEDIS.Net EMSA v3.3</v>
      </c>
      <c r="E1488" s="117">
        <v>5308</v>
      </c>
      <c r="F1488" s="95"/>
      <c r="G1488" s="96" t="str">
        <f>IF(E1488="","",VLOOKUP(E1488,[1]PROJECTES!$C$14:$G$5000,4,FALSE))</f>
        <v>TA</v>
      </c>
      <c r="H1488" s="118" t="s">
        <v>17</v>
      </c>
      <c r="I1488" s="97" t="str">
        <f>IF(H1488="","",VLOOKUP(H1488,BD!B$2:C$16,2,FALSE))</f>
        <v>E</v>
      </c>
      <c r="J1488" s="98">
        <v>43600</v>
      </c>
      <c r="K1488" s="135">
        <f t="shared" si="48"/>
        <v>20</v>
      </c>
      <c r="L1488" s="99" t="str">
        <f t="shared" ca="1" si="49"/>
        <v>-</v>
      </c>
      <c r="M1488" s="93">
        <f>IF(E1488="","",VLOOKUP(E1488,[1]PROJECTES!$C$14:$Z$5000,21,FALSE))</f>
        <v>43616</v>
      </c>
      <c r="N1488" s="100">
        <v>4</v>
      </c>
      <c r="O1488" s="72" t="s">
        <v>229</v>
      </c>
      <c r="P1488" s="101">
        <v>0</v>
      </c>
      <c r="Q1488" s="132" t="s">
        <v>32</v>
      </c>
      <c r="R1488" s="168" t="s">
        <v>1816</v>
      </c>
      <c r="S1488" s="91"/>
    </row>
    <row r="1489" spans="1:19" s="104" customFormat="1" ht="12.75" customHeight="1" x14ac:dyDescent="0.25">
      <c r="A1489" s="121" t="s">
        <v>17</v>
      </c>
      <c r="B1489" s="92" t="str">
        <f>IF(E1489="","",VLOOKUP(E1489,[1]PROJECTES!$C$14:$G$5000,2,FALSE))</f>
        <v>EMSA</v>
      </c>
      <c r="C1489" s="121" t="s">
        <v>135</v>
      </c>
      <c r="D1489" s="93" t="str">
        <f>IF(E1489="","",VLOOKUP(E1489,[1]PROJECTES!$C$14:$G$5000,5,FALSE))</f>
        <v>CC SCADA TEDIS.Net EMSA v3.4</v>
      </c>
      <c r="E1489" s="117">
        <v>5309</v>
      </c>
      <c r="F1489" s="95"/>
      <c r="G1489" s="96" t="str">
        <f>IF(E1489="","",VLOOKUP(E1489,[1]PROJECTES!$C$14:$G$5000,4,FALSE))</f>
        <v>TA</v>
      </c>
      <c r="H1489" s="118" t="s">
        <v>17</v>
      </c>
      <c r="I1489" s="97" t="str">
        <f>IF(H1489="","",VLOOKUP(H1489,BD!B$2:C$16,2,FALSE))</f>
        <v>E</v>
      </c>
      <c r="J1489" s="98">
        <v>43600</v>
      </c>
      <c r="K1489" s="135">
        <f t="shared" si="48"/>
        <v>20</v>
      </c>
      <c r="L1489" s="99" t="str">
        <f t="shared" ca="1" si="49"/>
        <v>-</v>
      </c>
      <c r="M1489" s="93">
        <f>IF(E1489="","",VLOOKUP(E1489,[1]PROJECTES!$C$14:$Z$5000,21,FALSE))</f>
        <v>43616</v>
      </c>
      <c r="N1489" s="100">
        <v>1</v>
      </c>
      <c r="O1489" s="72" t="s">
        <v>229</v>
      </c>
      <c r="P1489" s="101">
        <v>0</v>
      </c>
      <c r="Q1489" s="132" t="s">
        <v>32</v>
      </c>
      <c r="R1489" s="168" t="s">
        <v>1817</v>
      </c>
      <c r="S1489" s="91"/>
    </row>
    <row r="1490" spans="1:19" s="104" customFormat="1" ht="12.75" customHeight="1" x14ac:dyDescent="0.25">
      <c r="A1490" s="121" t="s">
        <v>17</v>
      </c>
      <c r="B1490" s="92" t="str">
        <f>IF(E1490="","",VLOOKUP(E1490,[1]PROJECTES!$C$14:$G$5000,2,FALSE))</f>
        <v>EMSA</v>
      </c>
      <c r="C1490" s="121" t="s">
        <v>135</v>
      </c>
      <c r="D1490" s="93" t="str">
        <f>IF(E1490="","",VLOOKUP(E1490,[1]PROJECTES!$C$14:$G$5000,5,FALSE))</f>
        <v>CC SCADA TEDIS.Net EMSA v3.4</v>
      </c>
      <c r="E1490" s="117">
        <v>5309</v>
      </c>
      <c r="F1490" s="95"/>
      <c r="G1490" s="96" t="str">
        <f>IF(E1490="","",VLOOKUP(E1490,[1]PROJECTES!$C$14:$G$5000,4,FALSE))</f>
        <v>TA</v>
      </c>
      <c r="H1490" s="118" t="s">
        <v>17</v>
      </c>
      <c r="I1490" s="97" t="str">
        <f>IF(H1490="","",VLOOKUP(H1490,BD!B$2:C$16,2,FALSE))</f>
        <v>E</v>
      </c>
      <c r="J1490" s="98">
        <v>43601</v>
      </c>
      <c r="K1490" s="135">
        <f t="shared" si="48"/>
        <v>20</v>
      </c>
      <c r="L1490" s="99" t="str">
        <f t="shared" ca="1" si="49"/>
        <v>-</v>
      </c>
      <c r="M1490" s="93">
        <f>IF(E1490="","",VLOOKUP(E1490,[1]PROJECTES!$C$14:$Z$5000,21,FALSE))</f>
        <v>43616</v>
      </c>
      <c r="N1490" s="100">
        <v>2</v>
      </c>
      <c r="O1490" s="72" t="s">
        <v>229</v>
      </c>
      <c r="P1490" s="101">
        <v>0</v>
      </c>
      <c r="Q1490" s="132" t="s">
        <v>59</v>
      </c>
      <c r="R1490" s="168" t="s">
        <v>1826</v>
      </c>
      <c r="S1490" s="91"/>
    </row>
    <row r="1491" spans="1:19" s="104" customFormat="1" ht="12.75" customHeight="1" x14ac:dyDescent="0.25">
      <c r="A1491" s="121" t="s">
        <v>17</v>
      </c>
      <c r="B1491" s="92" t="str">
        <f>IF(E1491="","",VLOOKUP(E1491,[1]PROJECTES!$C$14:$G$5000,2,FALSE))</f>
        <v>EMSA</v>
      </c>
      <c r="C1491" s="121" t="s">
        <v>135</v>
      </c>
      <c r="D1491" s="93" t="str">
        <f>IF(E1491="","",VLOOKUP(E1491,[1]PROJECTES!$C$14:$G$5000,5,FALSE))</f>
        <v>CC SCADA TEDIS.Net EMSA v3.3</v>
      </c>
      <c r="E1491" s="117">
        <v>5308</v>
      </c>
      <c r="F1491" s="95"/>
      <c r="G1491" s="96" t="str">
        <f>IF(E1491="","",VLOOKUP(E1491,[1]PROJECTES!$C$14:$G$5000,4,FALSE))</f>
        <v>TA</v>
      </c>
      <c r="H1491" s="118" t="s">
        <v>17</v>
      </c>
      <c r="I1491" s="97" t="str">
        <f>IF(H1491="","",VLOOKUP(H1491,BD!B$2:C$16,2,FALSE))</f>
        <v>E</v>
      </c>
      <c r="J1491" s="98">
        <v>43601</v>
      </c>
      <c r="K1491" s="135">
        <f t="shared" si="48"/>
        <v>20</v>
      </c>
      <c r="L1491" s="99" t="str">
        <f t="shared" ca="1" si="49"/>
        <v>-</v>
      </c>
      <c r="M1491" s="93">
        <f>IF(E1491="","",VLOOKUP(E1491,[1]PROJECTES!$C$14:$Z$5000,21,FALSE))</f>
        <v>43616</v>
      </c>
      <c r="N1491" s="100">
        <v>1</v>
      </c>
      <c r="O1491" s="72" t="s">
        <v>229</v>
      </c>
      <c r="P1491" s="101">
        <v>15</v>
      </c>
      <c r="Q1491" s="132" t="s">
        <v>59</v>
      </c>
      <c r="R1491" s="168" t="s">
        <v>1827</v>
      </c>
      <c r="S1491" s="91"/>
    </row>
    <row r="1492" spans="1:19" s="104" customFormat="1" ht="12.75" customHeight="1" x14ac:dyDescent="0.25">
      <c r="A1492" s="121" t="s">
        <v>21</v>
      </c>
      <c r="B1492" s="92" t="str">
        <f>IF(E1492="","",VLOOKUP(E1492,[1]PROJECTES!$C$14:$G$5000,2,FALSE))</f>
        <v>MANGRA</v>
      </c>
      <c r="C1492" s="121" t="s">
        <v>136</v>
      </c>
      <c r="D1492" s="93" t="str">
        <f>IF(E1492="","",VLOOKUP(E1492,[1]PROJECTES!$C$14:$G$5000,5,FALSE))</f>
        <v>26 x PLACA CPU MIPS-300N v1.2</v>
      </c>
      <c r="E1492" s="117">
        <v>4917</v>
      </c>
      <c r="F1492" s="95"/>
      <c r="G1492" s="96" t="str">
        <f>IF(E1492="","",VLOOKUP(E1492,[1]PROJECTES!$C$14:$G$5000,4,FALSE))</f>
        <v>OB</v>
      </c>
      <c r="H1492" s="118" t="s">
        <v>17</v>
      </c>
      <c r="I1492" s="97" t="str">
        <f>IF(H1492="","",VLOOKUP(H1492,BD!B$2:C$16,2,FALSE))</f>
        <v>E</v>
      </c>
      <c r="J1492" s="98">
        <v>43502</v>
      </c>
      <c r="K1492" s="135">
        <f t="shared" si="48"/>
        <v>6</v>
      </c>
      <c r="L1492" s="99">
        <f t="shared" ca="1" si="49"/>
        <v>-200</v>
      </c>
      <c r="M1492" s="93">
        <f>IF(E1492="","",VLOOKUP(E1492,[1]PROJECTES!$C$14:$Z$5000,21,FALSE))</f>
        <v>43420</v>
      </c>
      <c r="N1492" s="100">
        <v>0</v>
      </c>
      <c r="O1492" s="72" t="s">
        <v>229</v>
      </c>
      <c r="P1492" s="101">
        <v>45</v>
      </c>
      <c r="Q1492" s="132" t="s">
        <v>51</v>
      </c>
      <c r="R1492" s="131" t="s">
        <v>728</v>
      </c>
      <c r="S1492" s="91"/>
    </row>
    <row r="1493" spans="1:19" s="104" customFormat="1" ht="12.75" customHeight="1" x14ac:dyDescent="0.25">
      <c r="A1493" s="121" t="s">
        <v>21</v>
      </c>
      <c r="B1493" s="92" t="str">
        <f>IF(E1493="","",VLOOKUP(E1493,[1]PROJECTES!$C$14:$G$5000,2,FALSE))</f>
        <v>MANGRA</v>
      </c>
      <c r="C1493" s="121" t="s">
        <v>136</v>
      </c>
      <c r="D1493" s="93" t="str">
        <f>IF(E1493="","",VLOOKUP(E1493,[1]PROJECTES!$C$14:$G$5000,5,FALSE))</f>
        <v>26 x PLACA INTERFACE MIPS-300N v1.2</v>
      </c>
      <c r="E1493" s="117">
        <v>4918</v>
      </c>
      <c r="F1493" s="95"/>
      <c r="G1493" s="96" t="str">
        <f>IF(E1493="","",VLOOKUP(E1493,[1]PROJECTES!$C$14:$G$5000,4,FALSE))</f>
        <v>TA</v>
      </c>
      <c r="H1493" s="118" t="s">
        <v>17</v>
      </c>
      <c r="I1493" s="97" t="str">
        <f>IF(H1493="","",VLOOKUP(H1493,BD!B$2:C$16,2,FALSE))</f>
        <v>E</v>
      </c>
      <c r="J1493" s="98">
        <v>43502</v>
      </c>
      <c r="K1493" s="135">
        <f t="shared" si="48"/>
        <v>6</v>
      </c>
      <c r="L1493" s="99" t="str">
        <f t="shared" ca="1" si="49"/>
        <v>-</v>
      </c>
      <c r="M1493" s="93">
        <f>IF(E1493="","",VLOOKUP(E1493,[1]PROJECTES!$C$14:$Z$5000,21,FALSE))</f>
        <v>43507</v>
      </c>
      <c r="N1493" s="100">
        <v>0</v>
      </c>
      <c r="O1493" s="72" t="s">
        <v>229</v>
      </c>
      <c r="P1493" s="101">
        <v>45</v>
      </c>
      <c r="Q1493" s="132" t="s">
        <v>51</v>
      </c>
      <c r="R1493" s="131" t="s">
        <v>729</v>
      </c>
      <c r="S1493" s="91"/>
    </row>
    <row r="1494" spans="1:19" s="104" customFormat="1" ht="12.75" customHeight="1" x14ac:dyDescent="0.25">
      <c r="A1494" s="121" t="s">
        <v>17</v>
      </c>
      <c r="B1494" s="92" t="str">
        <f>IF(E1494="","",VLOOKUP(E1494,[1]PROJECTES!$C$14:$G$5000,2,FALSE))</f>
        <v>ORMAZA</v>
      </c>
      <c r="C1494" s="121" t="s">
        <v>424</v>
      </c>
      <c r="D1494" s="93" t="str">
        <f>IF(E1494="","",VLOOKUP(E1494,[1]PROJECTES!$C$14:$G$5000,5,FALSE))</f>
        <v>CC SCADA TEDIS.Net MANZANEDA v1.0</v>
      </c>
      <c r="E1494" s="117">
        <v>4948</v>
      </c>
      <c r="F1494" s="95"/>
      <c r="G1494" s="96" t="str">
        <f>IF(E1494="","",VLOOKUP(E1494,[1]PROJECTES!$C$14:$G$5000,4,FALSE))</f>
        <v>TA</v>
      </c>
      <c r="H1494" s="118" t="s">
        <v>17</v>
      </c>
      <c r="I1494" s="97" t="str">
        <f>IF(H1494="","",VLOOKUP(H1494,BD!B$2:C$16,2,FALSE))</f>
        <v>E</v>
      </c>
      <c r="J1494" s="98">
        <v>43474</v>
      </c>
      <c r="K1494" s="135">
        <f t="shared" si="48"/>
        <v>2</v>
      </c>
      <c r="L1494" s="99" t="str">
        <f t="shared" ca="1" si="49"/>
        <v>-</v>
      </c>
      <c r="M1494" s="93">
        <f>IF(E1494="","",VLOOKUP(E1494,[1]PROJECTES!$C$14:$Z$5000,21,FALSE))</f>
        <v>43465</v>
      </c>
      <c r="N1494" s="100">
        <v>8</v>
      </c>
      <c r="O1494" s="72" t="s">
        <v>229</v>
      </c>
      <c r="P1494" s="101">
        <v>0</v>
      </c>
      <c r="Q1494" s="132" t="s">
        <v>32</v>
      </c>
      <c r="R1494" s="131" t="s">
        <v>413</v>
      </c>
      <c r="S1494" s="91"/>
    </row>
    <row r="1495" spans="1:19" s="104" customFormat="1" ht="12.75" customHeight="1" x14ac:dyDescent="0.25">
      <c r="A1495" s="121" t="s">
        <v>24</v>
      </c>
      <c r="B1495" s="92" t="str">
        <f>IF(E1495="","",VLOOKUP(E1495,[1]PROJECTES!$C$14:$G$5000,2,FALSE))</f>
        <v>CACUCA</v>
      </c>
      <c r="C1495" s="121" t="s">
        <v>181</v>
      </c>
      <c r="D1495" s="93" t="str">
        <f>IF(E1495="","",VLOOKUP(E1495,[1]PROJECTES!$C$14:$G$5000,5,FALSE))</f>
        <v>Adaptacio ModBus RTU per a NCU TCU v1.0</v>
      </c>
      <c r="E1495" s="117">
        <v>5164</v>
      </c>
      <c r="F1495" s="159"/>
      <c r="G1495" s="96" t="str">
        <f>IF(E1495="","",VLOOKUP(E1495,[1]PROJECTES!$C$14:$G$5000,4,FALSE))</f>
        <v>OB</v>
      </c>
      <c r="H1495" s="118" t="s">
        <v>24</v>
      </c>
      <c r="I1495" s="97" t="str">
        <f>IF(H1495="","",VLOOKUP(H1495,BD!B$2:C$16,2,FALSE))</f>
        <v>E</v>
      </c>
      <c r="J1495" s="98">
        <v>43528</v>
      </c>
      <c r="K1495" s="135">
        <f t="shared" si="48"/>
        <v>10</v>
      </c>
      <c r="L1495" s="99">
        <f t="shared" ca="1" si="49"/>
        <v>-81</v>
      </c>
      <c r="M1495" s="93">
        <f>IF(E1495="","",VLOOKUP(E1495,[1]PROJECTES!$C$14:$Z$5000,21,FALSE))</f>
        <v>43539</v>
      </c>
      <c r="N1495" s="153">
        <v>8</v>
      </c>
      <c r="O1495" s="122" t="s">
        <v>229</v>
      </c>
      <c r="P1495" s="160">
        <v>0</v>
      </c>
      <c r="Q1495" s="132" t="s">
        <v>15</v>
      </c>
      <c r="R1495" s="131" t="s">
        <v>1047</v>
      </c>
      <c r="S1495" s="91"/>
    </row>
    <row r="1496" spans="1:19" s="104" customFormat="1" ht="12.75" customHeight="1" x14ac:dyDescent="0.25">
      <c r="A1496" s="121" t="s">
        <v>47</v>
      </c>
      <c r="B1496" s="92" t="str">
        <f>IF(E1496="","",VLOOKUP(E1496,[1]PROJECTES!$C$14:$G$5000,2,FALSE))</f>
        <v>ELEBER</v>
      </c>
      <c r="C1496" s="121" t="s">
        <v>74</v>
      </c>
      <c r="D1496" s="93" t="str">
        <f>IF(E1496="","",VLOOKUP(E1496,[1]PROJECTES!$C$14:$G$5000,5,FALSE))</f>
        <v>MANTENIMENT SCADA BERMEJALES 01/07/2.018 - 30/06/2.019</v>
      </c>
      <c r="E1496" s="117">
        <v>4803</v>
      </c>
      <c r="F1496" s="95"/>
      <c r="G1496" s="96" t="str">
        <f>IF(E1496="","",VLOOKUP(E1496,[1]PROJECTES!$C$14:$G$5000,4,FALSE))</f>
        <v>OB</v>
      </c>
      <c r="H1496" s="118" t="s">
        <v>47</v>
      </c>
      <c r="I1496" s="97" t="str">
        <f>IF(H1496="","",VLOOKUP(H1496,BD!B$2:C$16,2,FALSE))</f>
        <v>E</v>
      </c>
      <c r="J1496" s="98">
        <v>43528</v>
      </c>
      <c r="K1496" s="135">
        <f t="shared" si="48"/>
        <v>10</v>
      </c>
      <c r="L1496" s="99">
        <f t="shared" ca="1" si="49"/>
        <v>26</v>
      </c>
      <c r="M1496" s="93">
        <f>IF(E1496="","",VLOOKUP(E1496,[1]PROJECTES!$C$14:$Z$5000,21,FALSE))</f>
        <v>43646</v>
      </c>
      <c r="N1496" s="100">
        <v>1</v>
      </c>
      <c r="O1496" s="72" t="s">
        <v>229</v>
      </c>
      <c r="P1496" s="101">
        <v>45</v>
      </c>
      <c r="Q1496" s="132" t="s">
        <v>59</v>
      </c>
      <c r="R1496" s="131" t="s">
        <v>1053</v>
      </c>
      <c r="S1496" s="91"/>
    </row>
    <row r="1497" spans="1:19" s="104" customFormat="1" ht="12.75" customHeight="1" x14ac:dyDescent="0.25">
      <c r="A1497" s="121" t="s">
        <v>47</v>
      </c>
      <c r="B1497" s="92" t="str">
        <f>IF(E1497="","",VLOOKUP(E1497,[1]PROJECTES!$C$14:$G$5000,2,FALSE))</f>
        <v>ELEBER</v>
      </c>
      <c r="C1497" s="121" t="s">
        <v>74</v>
      </c>
      <c r="D1497" s="93" t="str">
        <f>IF(E1497="","",VLOOKUP(E1497,[1]PROJECTES!$C$14:$G$5000,5,FALSE))</f>
        <v>MANTENIMENT SCADA BERMEJALES 01/07/2.018 - 30/06/2.019</v>
      </c>
      <c r="E1497" s="117">
        <v>4803</v>
      </c>
      <c r="F1497" s="95"/>
      <c r="G1497" s="96" t="str">
        <f>IF(E1497="","",VLOOKUP(E1497,[1]PROJECTES!$C$14:$G$5000,4,FALSE))</f>
        <v>OB</v>
      </c>
      <c r="H1497" s="118" t="s">
        <v>47</v>
      </c>
      <c r="I1497" s="97" t="str">
        <f>IF(H1497="","",VLOOKUP(H1497,BD!B$2:C$16,2,FALSE))</f>
        <v>E</v>
      </c>
      <c r="J1497" s="98">
        <v>43528</v>
      </c>
      <c r="K1497" s="135">
        <f t="shared" si="48"/>
        <v>10</v>
      </c>
      <c r="L1497" s="99">
        <f t="shared" ca="1" si="49"/>
        <v>26</v>
      </c>
      <c r="M1497" s="93">
        <f>IF(E1497="","",VLOOKUP(E1497,[1]PROJECTES!$C$14:$Z$5000,21,FALSE))</f>
        <v>43646</v>
      </c>
      <c r="N1497" s="100">
        <v>2</v>
      </c>
      <c r="O1497" s="72" t="s">
        <v>229</v>
      </c>
      <c r="P1497" s="101">
        <v>0</v>
      </c>
      <c r="Q1497" s="132" t="s">
        <v>59</v>
      </c>
      <c r="R1497" s="131" t="s">
        <v>1048</v>
      </c>
      <c r="S1497" s="91"/>
    </row>
    <row r="1498" spans="1:19" s="104" customFormat="1" ht="12.75" customHeight="1" x14ac:dyDescent="0.25">
      <c r="A1498" s="121" t="s">
        <v>12</v>
      </c>
      <c r="B1498" s="92" t="str">
        <f>IF(E1498="","",VLOOKUP(E1498,[1]PROJECTES!$C$14:$G$5000,2,FALSE))</f>
        <v>SITEL</v>
      </c>
      <c r="C1498" s="121" t="s">
        <v>181</v>
      </c>
      <c r="D1498" s="93" t="str">
        <f>IF(E1498="","",VLOOKUP(E1498,[1]PROJECTES!$C$14:$G$5000,5,FALSE))</f>
        <v>VACANCES</v>
      </c>
      <c r="E1498" s="117" t="s">
        <v>273</v>
      </c>
      <c r="F1498" s="95"/>
      <c r="G1498" s="96" t="str">
        <f>IF(E1498="","",VLOOKUP(E1498,[1]PROJECTES!$C$14:$G$5000,4,FALSE))</f>
        <v>OB</v>
      </c>
      <c r="H1498" s="118" t="s">
        <v>12</v>
      </c>
      <c r="I1498" s="97" t="str">
        <f>IF(H1498="","",VLOOKUP(H1498,BD!B$2:C$16,2,FALSE))</f>
        <v>E</v>
      </c>
      <c r="J1498" s="98">
        <v>43528</v>
      </c>
      <c r="K1498" s="135">
        <f t="shared" si="48"/>
        <v>10</v>
      </c>
      <c r="L1498" s="99">
        <f t="shared" ca="1" si="49"/>
        <v>210</v>
      </c>
      <c r="M1498" s="93">
        <f>IF(E1498="","",VLOOKUP(E1498,[1]PROJECTES!$C$14:$Z$5000,21,FALSE))</f>
        <v>43830</v>
      </c>
      <c r="N1498" s="100">
        <v>8</v>
      </c>
      <c r="O1498" s="72" t="s">
        <v>229</v>
      </c>
      <c r="P1498" s="101">
        <v>0</v>
      </c>
      <c r="Q1498" s="132" t="s">
        <v>63</v>
      </c>
      <c r="R1498" s="131" t="s">
        <v>1065</v>
      </c>
      <c r="S1498" s="91"/>
    </row>
    <row r="1499" spans="1:19" s="104" customFormat="1" ht="12.75" customHeight="1" x14ac:dyDescent="0.25">
      <c r="A1499" s="121" t="s">
        <v>47</v>
      </c>
      <c r="B1499" s="92" t="str">
        <f>IF(E1499="","",VLOOKUP(E1499,[1]PROJECTES!$C$14:$G$5000,2,FALSE))</f>
        <v>EOSPIT</v>
      </c>
      <c r="C1499" s="121" t="s">
        <v>151</v>
      </c>
      <c r="D1499" s="93" t="str">
        <f>IF(E1499="","",VLOOKUP(E1499,[1]PROJECTES!$C$14:$G$5000,5,FALSE))</f>
        <v>UNION CC EOSA-PITARCH - COI IBERDROLA v2.0</v>
      </c>
      <c r="E1499" s="117">
        <v>5190</v>
      </c>
      <c r="F1499" s="95"/>
      <c r="G1499" s="96" t="str">
        <f>IF(E1499="","",VLOOKUP(E1499,[1]PROJECTES!$C$14:$G$5000,4,FALSE))</f>
        <v>TA</v>
      </c>
      <c r="H1499" s="118" t="s">
        <v>47</v>
      </c>
      <c r="I1499" s="97" t="str">
        <f>IF(H1499="","",VLOOKUP(H1499,BD!B$2:C$16,2,FALSE))</f>
        <v>E</v>
      </c>
      <c r="J1499" s="98">
        <v>43528</v>
      </c>
      <c r="K1499" s="135">
        <f t="shared" si="48"/>
        <v>10</v>
      </c>
      <c r="L1499" s="99" t="str">
        <f t="shared" ca="1" si="49"/>
        <v>-</v>
      </c>
      <c r="M1499" s="93">
        <f>IF(E1499="","",VLOOKUP(E1499,[1]PROJECTES!$C$14:$Z$5000,21,FALSE))</f>
        <v>43546</v>
      </c>
      <c r="N1499" s="100">
        <v>0</v>
      </c>
      <c r="O1499" s="72" t="s">
        <v>229</v>
      </c>
      <c r="P1499" s="101">
        <v>15</v>
      </c>
      <c r="Q1499" s="132" t="s">
        <v>40</v>
      </c>
      <c r="R1499" s="131" t="s">
        <v>1193</v>
      </c>
      <c r="S1499" s="91"/>
    </row>
    <row r="1500" spans="1:19" s="104" customFormat="1" ht="12.75" customHeight="1" x14ac:dyDescent="0.25">
      <c r="A1500" s="121" t="s">
        <v>47</v>
      </c>
      <c r="B1500" s="92" t="str">
        <f>IF(E1500="","",VLOOKUP(E1500,[1]PROJECTES!$C$14:$G$5000,2,FALSE))</f>
        <v>EOSPIT</v>
      </c>
      <c r="C1500" s="121" t="s">
        <v>151</v>
      </c>
      <c r="D1500" s="93" t="str">
        <f>IF(E1500="","",VLOOKUP(E1500,[1]PROJECTES!$C$14:$G$5000,5,FALSE))</f>
        <v>UNION CC EOSA-PITARCH - COI IBERDROLA v2.0</v>
      </c>
      <c r="E1500" s="117">
        <v>5190</v>
      </c>
      <c r="F1500" s="95"/>
      <c r="G1500" s="96" t="str">
        <f>IF(E1500="","",VLOOKUP(E1500,[1]PROJECTES!$C$14:$G$5000,4,FALSE))</f>
        <v>TA</v>
      </c>
      <c r="H1500" s="118" t="s">
        <v>47</v>
      </c>
      <c r="I1500" s="97" t="str">
        <f>IF(H1500="","",VLOOKUP(H1500,BD!B$2:C$16,2,FALSE))</f>
        <v>E</v>
      </c>
      <c r="J1500" s="98">
        <v>43528</v>
      </c>
      <c r="K1500" s="135">
        <f t="shared" si="48"/>
        <v>10</v>
      </c>
      <c r="L1500" s="99" t="str">
        <f t="shared" ca="1" si="49"/>
        <v>-</v>
      </c>
      <c r="M1500" s="93">
        <f>IF(E1500="","",VLOOKUP(E1500,[1]PROJECTES!$C$14:$Z$5000,21,FALSE))</f>
        <v>43546</v>
      </c>
      <c r="N1500" s="100">
        <v>0</v>
      </c>
      <c r="O1500" s="72" t="s">
        <v>229</v>
      </c>
      <c r="P1500" s="101">
        <v>30</v>
      </c>
      <c r="Q1500" s="132" t="s">
        <v>40</v>
      </c>
      <c r="R1500" s="131" t="s">
        <v>1193</v>
      </c>
      <c r="S1500" s="91"/>
    </row>
    <row r="1501" spans="1:19" s="104" customFormat="1" ht="12.75" customHeight="1" x14ac:dyDescent="0.25">
      <c r="A1501" s="121" t="s">
        <v>47</v>
      </c>
      <c r="B1501" s="92" t="str">
        <f>IF(E1501="","",VLOOKUP(E1501,[1]PROJECTES!$C$14:$G$5000,2,FALSE))</f>
        <v>SITEL</v>
      </c>
      <c r="C1501" s="121" t="s">
        <v>106</v>
      </c>
      <c r="D1501" s="93" t="str">
        <f>IF(E1501="","",VLOOKUP(E1501,[1]PROJECTES!$C$14:$G$5000,5,FALSE))</f>
        <v>PENDENT D'ASSIGNAR</v>
      </c>
      <c r="E1501" s="117" t="s">
        <v>278</v>
      </c>
      <c r="F1501" s="95"/>
      <c r="G1501" s="96" t="str">
        <f>IF(E1501="","",VLOOKUP(E1501,[1]PROJECTES!$C$14:$G$5000,4,FALSE))</f>
        <v>OB</v>
      </c>
      <c r="H1501" s="118" t="s">
        <v>47</v>
      </c>
      <c r="I1501" s="97" t="str">
        <f>IF(H1501="","",VLOOKUP(H1501,BD!B$2:C$16,2,FALSE))</f>
        <v>E</v>
      </c>
      <c r="J1501" s="98">
        <v>43528</v>
      </c>
      <c r="K1501" s="135">
        <f t="shared" si="48"/>
        <v>10</v>
      </c>
      <c r="L1501" s="99">
        <f t="shared" ca="1" si="49"/>
        <v>210</v>
      </c>
      <c r="M1501" s="93">
        <f>IF(E1501="","",VLOOKUP(E1501,[1]PROJECTES!$C$14:$Z$5000,21,FALSE))</f>
        <v>43830</v>
      </c>
      <c r="N1501" s="100">
        <v>1</v>
      </c>
      <c r="O1501" s="72" t="s">
        <v>229</v>
      </c>
      <c r="P1501" s="101">
        <v>0</v>
      </c>
      <c r="Q1501" s="132" t="s">
        <v>37</v>
      </c>
      <c r="R1501" s="131" t="s">
        <v>1245</v>
      </c>
      <c r="S1501" s="91"/>
    </row>
    <row r="1502" spans="1:19" s="104" customFormat="1" ht="12.75" customHeight="1" x14ac:dyDescent="0.25">
      <c r="A1502" s="121" t="s">
        <v>47</v>
      </c>
      <c r="B1502" s="92" t="str">
        <f>IF(E1502="","",VLOOKUP(E1502,[1]PROJECTES!$C$14:$G$5000,2,FALSE))</f>
        <v>COAUEU</v>
      </c>
      <c r="C1502" s="121"/>
      <c r="D1502" s="93" t="str">
        <f>IF(E1502="","",VLOOKUP(E1502,[1]PROJECTES!$C$14:$G$5000,5,FALSE))</f>
        <v>EUROTRONIC Desenvolupament SW App Movil v1.0</v>
      </c>
      <c r="E1502" s="117">
        <v>5067</v>
      </c>
      <c r="F1502" s="95"/>
      <c r="G1502" s="96" t="str">
        <f>IF(E1502="","",VLOOKUP(E1502,[1]PROJECTES!$C$14:$G$5000,4,FALSE))</f>
        <v>OB</v>
      </c>
      <c r="H1502" s="118" t="s">
        <v>47</v>
      </c>
      <c r="I1502" s="97" t="str">
        <f>IF(H1502="","",VLOOKUP(H1502,BD!B$2:C$16,2,FALSE))</f>
        <v>E</v>
      </c>
      <c r="J1502" s="98">
        <v>43528</v>
      </c>
      <c r="K1502" s="135">
        <f t="shared" si="48"/>
        <v>10</v>
      </c>
      <c r="L1502" s="99">
        <f t="shared" ca="1" si="49"/>
        <v>139</v>
      </c>
      <c r="M1502" s="93">
        <f>IF(E1502="","",VLOOKUP(E1502,[1]PROJECTES!$C$14:$Z$5000,21,FALSE))</f>
        <v>43759</v>
      </c>
      <c r="N1502" s="100">
        <v>0</v>
      </c>
      <c r="O1502" s="72" t="s">
        <v>229</v>
      </c>
      <c r="P1502" s="101">
        <v>30</v>
      </c>
      <c r="Q1502" s="132" t="s">
        <v>15</v>
      </c>
      <c r="R1502" s="131" t="s">
        <v>1238</v>
      </c>
      <c r="S1502" s="91"/>
    </row>
    <row r="1503" spans="1:19" s="104" customFormat="1" ht="12.75" customHeight="1" x14ac:dyDescent="0.25">
      <c r="A1503" s="121" t="s">
        <v>47</v>
      </c>
      <c r="B1503" s="92" t="str">
        <f>IF(E1503="","",VLOOKUP(E1503,[1]PROJECTES!$C$14:$G$5000,2,FALSE))</f>
        <v>SITEL</v>
      </c>
      <c r="C1503" s="121" t="s">
        <v>181</v>
      </c>
      <c r="D1503" s="93" t="str">
        <f>IF(E1503="","",VLOOKUP(E1503,[1]PROJECTES!$C$14:$G$5000,5,FALSE))</f>
        <v>INFRAESTRUCTURA</v>
      </c>
      <c r="E1503" s="117" t="s">
        <v>317</v>
      </c>
      <c r="F1503" s="95"/>
      <c r="G1503" s="96" t="str">
        <f>IF(E1503="","",VLOOKUP(E1503,[1]PROJECTES!$C$14:$G$5000,4,FALSE))</f>
        <v>OB</v>
      </c>
      <c r="H1503" s="118" t="s">
        <v>47</v>
      </c>
      <c r="I1503" s="97" t="str">
        <f>IF(H1503="","",VLOOKUP(H1503,BD!B$2:C$16,2,FALSE))</f>
        <v>E</v>
      </c>
      <c r="J1503" s="98">
        <v>43528</v>
      </c>
      <c r="K1503" s="135">
        <f t="shared" si="48"/>
        <v>10</v>
      </c>
      <c r="L1503" s="99">
        <f t="shared" ca="1" si="49"/>
        <v>210</v>
      </c>
      <c r="M1503" s="93">
        <f>IF(E1503="","",VLOOKUP(E1503,[1]PROJECTES!$C$14:$Z$5000,21,FALSE))</f>
        <v>43830</v>
      </c>
      <c r="N1503" s="100">
        <v>2</v>
      </c>
      <c r="O1503" s="72" t="s">
        <v>229</v>
      </c>
      <c r="P1503" s="101">
        <v>0</v>
      </c>
      <c r="Q1503" s="132" t="s">
        <v>40</v>
      </c>
      <c r="R1503" s="131" t="s">
        <v>1246</v>
      </c>
      <c r="S1503" s="91"/>
    </row>
    <row r="1504" spans="1:19" s="104" customFormat="1" ht="12.75" customHeight="1" x14ac:dyDescent="0.25">
      <c r="A1504" s="121"/>
      <c r="B1504" s="92" t="str">
        <f>IF(E1504="","",VLOOKUP(E1504,[1]PROJECTES!$C$14:$G$5000,2,FALSE))</f>
        <v/>
      </c>
      <c r="C1504" s="121"/>
      <c r="D1504" s="93" t="str">
        <f>IF(E1504="","",VLOOKUP(E1504,[1]PROJECTES!$C$14:$G$5000,5,FALSE))</f>
        <v/>
      </c>
      <c r="E1504" s="117"/>
      <c r="F1504" s="95"/>
      <c r="G1504" s="96" t="str">
        <f>IF(E1504="","",VLOOKUP(E1504,[1]PROJECTES!$C$14:$G$5000,4,FALSE))</f>
        <v/>
      </c>
      <c r="H1504" s="118" t="s">
        <v>44</v>
      </c>
      <c r="I1504" s="97" t="str">
        <f>IF(H1504="","",VLOOKUP(H1504,BD!B$2:C$16,2,FALSE))</f>
        <v>E</v>
      </c>
      <c r="J1504" s="98">
        <v>43528</v>
      </c>
      <c r="K1504" s="135">
        <f t="shared" si="48"/>
        <v>10</v>
      </c>
      <c r="L1504" s="99" t="str">
        <f t="shared" ca="1" si="49"/>
        <v>-</v>
      </c>
      <c r="M1504" s="93" t="str">
        <f>IF(E1504="","",VLOOKUP(E1504,[1]PROJECTES!$C$14:$Z$5000,21,FALSE))</f>
        <v/>
      </c>
      <c r="N1504" s="100"/>
      <c r="O1504" s="72" t="s">
        <v>229</v>
      </c>
      <c r="P1504" s="101"/>
      <c r="Q1504" s="132"/>
      <c r="R1504" s="102"/>
      <c r="S1504" s="91"/>
    </row>
    <row r="1505" spans="1:19" s="104" customFormat="1" ht="12.75" customHeight="1" x14ac:dyDescent="0.25">
      <c r="A1505" s="121"/>
      <c r="B1505" s="92" t="str">
        <f>IF(E1505="","",VLOOKUP(E1505,[1]PROJECTES!$C$14:$G$5000,2,FALSE))</f>
        <v/>
      </c>
      <c r="C1505" s="121"/>
      <c r="D1505" s="93" t="str">
        <f>IF(E1505="","",VLOOKUP(E1505,[1]PROJECTES!$C$14:$G$5000,5,FALSE))</f>
        <v/>
      </c>
      <c r="E1505" s="117"/>
      <c r="F1505" s="95"/>
      <c r="G1505" s="96" t="str">
        <f>IF(E1505="","",VLOOKUP(E1505,[1]PROJECTES!$C$14:$G$5000,4,FALSE))</f>
        <v/>
      </c>
      <c r="H1505" s="118" t="s">
        <v>44</v>
      </c>
      <c r="I1505" s="97" t="str">
        <f>IF(H1505="","",VLOOKUP(H1505,BD!B$2:C$16,2,FALSE))</f>
        <v>E</v>
      </c>
      <c r="J1505" s="98">
        <v>43528</v>
      </c>
      <c r="K1505" s="135">
        <f t="shared" si="48"/>
        <v>10</v>
      </c>
      <c r="L1505" s="99" t="str">
        <f t="shared" ca="1" si="49"/>
        <v>-</v>
      </c>
      <c r="M1505" s="93" t="str">
        <f>IF(E1505="","",VLOOKUP(E1505,[1]PROJECTES!$C$14:$Z$5000,21,FALSE))</f>
        <v/>
      </c>
      <c r="N1505" s="100"/>
      <c r="O1505" s="72" t="s">
        <v>229</v>
      </c>
      <c r="P1505" s="101"/>
      <c r="Q1505" s="132"/>
      <c r="R1505" s="102"/>
      <c r="S1505" s="91"/>
    </row>
    <row r="1506" spans="1:19" s="104" customFormat="1" ht="12.75" customHeight="1" x14ac:dyDescent="0.25">
      <c r="A1506" s="121"/>
      <c r="B1506" s="92" t="str">
        <f>IF(E1506="","",VLOOKUP(E1506,[1]PROJECTES!$C$14:$G$5000,2,FALSE))</f>
        <v/>
      </c>
      <c r="C1506" s="121"/>
      <c r="D1506" s="93" t="str">
        <f>IF(E1506="","",VLOOKUP(E1506,[1]PROJECTES!$C$14:$G$5000,5,FALSE))</f>
        <v/>
      </c>
      <c r="E1506" s="117"/>
      <c r="F1506" s="95"/>
      <c r="G1506" s="96" t="str">
        <f>IF(E1506="","",VLOOKUP(E1506,[1]PROJECTES!$C$14:$G$5000,4,FALSE))</f>
        <v/>
      </c>
      <c r="H1506" s="118" t="s">
        <v>44</v>
      </c>
      <c r="I1506" s="97" t="str">
        <f>IF(H1506="","",VLOOKUP(H1506,BD!B$2:C$16,2,FALSE))</f>
        <v>E</v>
      </c>
      <c r="J1506" s="98">
        <v>43528</v>
      </c>
      <c r="K1506" s="135">
        <f t="shared" si="48"/>
        <v>10</v>
      </c>
      <c r="L1506" s="99" t="str">
        <f t="shared" ca="1" si="49"/>
        <v>-</v>
      </c>
      <c r="M1506" s="93" t="str">
        <f>IF(E1506="","",VLOOKUP(E1506,[1]PROJECTES!$C$14:$Z$5000,21,FALSE))</f>
        <v/>
      </c>
      <c r="N1506" s="100"/>
      <c r="O1506" s="72" t="s">
        <v>229</v>
      </c>
      <c r="P1506" s="101"/>
      <c r="Q1506" s="132"/>
      <c r="R1506" s="102"/>
      <c r="S1506" s="91"/>
    </row>
    <row r="1507" spans="1:19" s="104" customFormat="1" ht="12.75" customHeight="1" x14ac:dyDescent="0.25">
      <c r="A1507" s="121"/>
      <c r="B1507" s="92" t="str">
        <f>IF(E1507="","",VLOOKUP(E1507,[1]PROJECTES!$C$14:$G$5000,2,FALSE))</f>
        <v/>
      </c>
      <c r="C1507" s="121"/>
      <c r="D1507" s="93" t="str">
        <f>IF(E1507="","",VLOOKUP(E1507,[1]PROJECTES!$C$14:$G$5000,5,FALSE))</f>
        <v/>
      </c>
      <c r="E1507" s="117"/>
      <c r="F1507" s="95"/>
      <c r="G1507" s="96" t="str">
        <f>IF(E1507="","",VLOOKUP(E1507,[1]PROJECTES!$C$14:$G$5000,4,FALSE))</f>
        <v/>
      </c>
      <c r="H1507" s="118" t="s">
        <v>44</v>
      </c>
      <c r="I1507" s="97" t="str">
        <f>IF(H1507="","",VLOOKUP(H1507,BD!B$2:C$16,2,FALSE))</f>
        <v>E</v>
      </c>
      <c r="J1507" s="98">
        <v>43528</v>
      </c>
      <c r="K1507" s="135">
        <f t="shared" si="48"/>
        <v>10</v>
      </c>
      <c r="L1507" s="99" t="str">
        <f t="shared" ca="1" si="49"/>
        <v>-</v>
      </c>
      <c r="M1507" s="93" t="str">
        <f>IF(E1507="","",VLOOKUP(E1507,[1]PROJECTES!$C$14:$Z$5000,21,FALSE))</f>
        <v/>
      </c>
      <c r="N1507" s="100"/>
      <c r="O1507" s="72" t="s">
        <v>229</v>
      </c>
      <c r="P1507" s="101"/>
      <c r="Q1507" s="132"/>
      <c r="R1507" s="102"/>
      <c r="S1507" s="91"/>
    </row>
    <row r="1508" spans="1:19" s="104" customFormat="1" ht="12.75" customHeight="1" x14ac:dyDescent="0.25">
      <c r="A1508" s="121"/>
      <c r="B1508" s="92" t="str">
        <f>IF(E1508="","",VLOOKUP(E1508,[1]PROJECTES!$C$14:$G$5000,2,FALSE))</f>
        <v/>
      </c>
      <c r="C1508" s="121"/>
      <c r="D1508" s="93" t="str">
        <f>IF(E1508="","",VLOOKUP(E1508,[1]PROJECTES!$C$14:$G$5000,5,FALSE))</f>
        <v/>
      </c>
      <c r="E1508" s="117"/>
      <c r="F1508" s="95"/>
      <c r="G1508" s="96" t="str">
        <f>IF(E1508="","",VLOOKUP(E1508,[1]PROJECTES!$C$14:$G$5000,4,FALSE))</f>
        <v/>
      </c>
      <c r="H1508" s="118" t="s">
        <v>44</v>
      </c>
      <c r="I1508" s="97" t="str">
        <f>IF(H1508="","",VLOOKUP(H1508,BD!B$2:C$16,2,FALSE))</f>
        <v>E</v>
      </c>
      <c r="J1508" s="98">
        <v>43528</v>
      </c>
      <c r="K1508" s="135">
        <f t="shared" si="48"/>
        <v>10</v>
      </c>
      <c r="L1508" s="99" t="str">
        <f t="shared" ca="1" si="49"/>
        <v>-</v>
      </c>
      <c r="M1508" s="93" t="str">
        <f>IF(E1508="","",VLOOKUP(E1508,[1]PROJECTES!$C$14:$Z$5000,21,FALSE))</f>
        <v/>
      </c>
      <c r="N1508" s="100"/>
      <c r="O1508" s="72" t="s">
        <v>229</v>
      </c>
      <c r="P1508" s="101"/>
      <c r="Q1508" s="132"/>
      <c r="R1508" s="102"/>
      <c r="S1508" s="91"/>
    </row>
    <row r="1509" spans="1:19" s="104" customFormat="1" ht="12.75" customHeight="1" x14ac:dyDescent="0.25">
      <c r="A1509" s="121" t="s">
        <v>21</v>
      </c>
      <c r="B1509" s="92" t="str">
        <f>IF(E1509="","",VLOOKUP(E1509,[1]PROJECTES!$C$14:$G$5000,2,FALSE))</f>
        <v>SITEL</v>
      </c>
      <c r="C1509" s="121"/>
      <c r="D1509" s="93" t="str">
        <f>IF(E1509="","",VLOOKUP(E1509,[1]PROJECTES!$C$14:$G$5000,5,FALSE))</f>
        <v>16 x Manguera Alimentacion TCU, 230Vac</v>
      </c>
      <c r="E1509" s="117">
        <v>5156</v>
      </c>
      <c r="F1509" s="95"/>
      <c r="G1509" s="96" t="str">
        <f>IF(E1509="","",VLOOKUP(E1509,[1]PROJECTES!$C$14:$G$5000,4,FALSE))</f>
        <v>TA</v>
      </c>
      <c r="H1509" s="118" t="s">
        <v>21</v>
      </c>
      <c r="I1509" s="97" t="str">
        <f>IF(H1509="","",VLOOKUP(H1509,BD!B$2:C$16,2,FALSE))</f>
        <v>P</v>
      </c>
      <c r="J1509" s="98">
        <v>43529</v>
      </c>
      <c r="K1509" s="135">
        <f t="shared" si="48"/>
        <v>10</v>
      </c>
      <c r="L1509" s="99" t="str">
        <f t="shared" ca="1" si="49"/>
        <v>-</v>
      </c>
      <c r="M1509" s="93">
        <f>IF(E1509="","",VLOOKUP(E1509,[1]PROJECTES!$C$14:$Z$5000,21,FALSE))</f>
        <v>43555</v>
      </c>
      <c r="N1509" s="100">
        <v>0</v>
      </c>
      <c r="O1509" s="72" t="s">
        <v>229</v>
      </c>
      <c r="P1509" s="101">
        <v>21</v>
      </c>
      <c r="Q1509" s="132" t="s">
        <v>51</v>
      </c>
      <c r="R1509" s="102" t="s">
        <v>1012</v>
      </c>
      <c r="S1509" s="91"/>
    </row>
    <row r="1510" spans="1:19" s="104" customFormat="1" ht="12.75" customHeight="1" x14ac:dyDescent="0.25">
      <c r="A1510" s="121" t="s">
        <v>21</v>
      </c>
      <c r="B1510" s="92" t="str">
        <f>IF(E1510="","",VLOOKUP(E1510,[1]PROJECTES!$C$14:$G$5000,2,FALSE))</f>
        <v>SITEL</v>
      </c>
      <c r="C1510" s="121"/>
      <c r="D1510" s="93" t="str">
        <f>IF(E1510="","",VLOOKUP(E1510,[1]PROJECTES!$C$14:$G$5000,5,FALSE))</f>
        <v>12 x Manguera Alimentacion TCU, 24Vdc</v>
      </c>
      <c r="E1510" s="117">
        <v>5157</v>
      </c>
      <c r="F1510" s="95"/>
      <c r="G1510" s="96" t="str">
        <f>IF(E1510="","",VLOOKUP(E1510,[1]PROJECTES!$C$14:$G$5000,4,FALSE))</f>
        <v>TA</v>
      </c>
      <c r="H1510" s="118" t="s">
        <v>21</v>
      </c>
      <c r="I1510" s="97" t="str">
        <f>IF(H1510="","",VLOOKUP(H1510,BD!B$2:C$16,2,FALSE))</f>
        <v>P</v>
      </c>
      <c r="J1510" s="98">
        <v>43529</v>
      </c>
      <c r="K1510" s="135">
        <f t="shared" si="48"/>
        <v>10</v>
      </c>
      <c r="L1510" s="99" t="str">
        <f t="shared" ca="1" si="49"/>
        <v>-</v>
      </c>
      <c r="M1510" s="93">
        <f>IF(E1510="","",VLOOKUP(E1510,[1]PROJECTES!$C$14:$Z$5000,21,FALSE))</f>
        <v>43555</v>
      </c>
      <c r="N1510" s="100">
        <v>0</v>
      </c>
      <c r="O1510" s="72" t="s">
        <v>229</v>
      </c>
      <c r="P1510" s="101">
        <v>21</v>
      </c>
      <c r="Q1510" s="132" t="s">
        <v>51</v>
      </c>
      <c r="R1510" s="102" t="s">
        <v>1012</v>
      </c>
      <c r="S1510" s="91"/>
    </row>
    <row r="1511" spans="1:19" s="104" customFormat="1" ht="12.75" customHeight="1" x14ac:dyDescent="0.25">
      <c r="A1511" s="121" t="s">
        <v>21</v>
      </c>
      <c r="B1511" s="92" t="str">
        <f>IF(E1511="","",VLOOKUP(E1511,[1]PROJECTES!$C$14:$G$5000,2,FALSE))</f>
        <v>SITEL</v>
      </c>
      <c r="C1511" s="121"/>
      <c r="D1511" s="93" t="str">
        <f>IF(E1511="","",VLOOKUP(E1511,[1]PROJECTES!$C$14:$G$5000,5,FALSE))</f>
        <v>28 x Manguera Alimentacion MOTOR, 24Vdc</v>
      </c>
      <c r="E1511" s="117">
        <v>5158</v>
      </c>
      <c r="F1511" s="95"/>
      <c r="G1511" s="96" t="str">
        <f>IF(E1511="","",VLOOKUP(E1511,[1]PROJECTES!$C$14:$G$5000,4,FALSE))</f>
        <v>TA</v>
      </c>
      <c r="H1511" s="118" t="s">
        <v>21</v>
      </c>
      <c r="I1511" s="97" t="str">
        <f>IF(H1511="","",VLOOKUP(H1511,BD!B$2:C$16,2,FALSE))</f>
        <v>P</v>
      </c>
      <c r="J1511" s="98">
        <v>43529</v>
      </c>
      <c r="K1511" s="135">
        <f t="shared" si="48"/>
        <v>10</v>
      </c>
      <c r="L1511" s="99" t="str">
        <f t="shared" ca="1" si="49"/>
        <v>-</v>
      </c>
      <c r="M1511" s="93">
        <f>IF(E1511="","",VLOOKUP(E1511,[1]PROJECTES!$C$14:$Z$5000,21,FALSE))</f>
        <v>43555</v>
      </c>
      <c r="N1511" s="100">
        <v>0</v>
      </c>
      <c r="O1511" s="72" t="s">
        <v>229</v>
      </c>
      <c r="P1511" s="101">
        <v>21</v>
      </c>
      <c r="Q1511" s="132" t="s">
        <v>51</v>
      </c>
      <c r="R1511" s="102" t="s">
        <v>1012</v>
      </c>
      <c r="S1511" s="91"/>
    </row>
    <row r="1512" spans="1:19" s="104" customFormat="1" ht="12.75" customHeight="1" x14ac:dyDescent="0.25">
      <c r="A1512" s="121" t="s">
        <v>21</v>
      </c>
      <c r="B1512" s="92" t="str">
        <f>IF(E1512="","",VLOOKUP(E1512,[1]PROJECTES!$C$14:$G$5000,2,FALSE))</f>
        <v>SITEL</v>
      </c>
      <c r="C1512" s="121"/>
      <c r="D1512" s="93" t="str">
        <f>IF(E1512="","",VLOOKUP(E1512,[1]PROJECTES!$C$14:$G$5000,5,FALSE))</f>
        <v>28 x Manguera Apantallada COM TCU, RS-485</v>
      </c>
      <c r="E1512" s="117">
        <v>5159</v>
      </c>
      <c r="F1512" s="95"/>
      <c r="G1512" s="96" t="str">
        <f>IF(E1512="","",VLOOKUP(E1512,[1]PROJECTES!$C$14:$G$5000,4,FALSE))</f>
        <v>TA</v>
      </c>
      <c r="H1512" s="118" t="s">
        <v>21</v>
      </c>
      <c r="I1512" s="97" t="str">
        <f>IF(H1512="","",VLOOKUP(H1512,BD!B$2:C$16,2,FALSE))</f>
        <v>P</v>
      </c>
      <c r="J1512" s="98">
        <v>43529</v>
      </c>
      <c r="K1512" s="135">
        <f t="shared" si="48"/>
        <v>10</v>
      </c>
      <c r="L1512" s="99" t="str">
        <f t="shared" ca="1" si="49"/>
        <v>-</v>
      </c>
      <c r="M1512" s="93">
        <f>IF(E1512="","",VLOOKUP(E1512,[1]PROJECTES!$C$14:$Z$5000,21,FALSE))</f>
        <v>43555</v>
      </c>
      <c r="N1512" s="100">
        <v>0</v>
      </c>
      <c r="O1512" s="72" t="s">
        <v>229</v>
      </c>
      <c r="P1512" s="101">
        <v>22</v>
      </c>
      <c r="Q1512" s="132" t="s">
        <v>51</v>
      </c>
      <c r="R1512" s="102" t="s">
        <v>1012</v>
      </c>
      <c r="S1512" s="91"/>
    </row>
    <row r="1513" spans="1:19" s="104" customFormat="1" ht="12.75" customHeight="1" x14ac:dyDescent="0.25">
      <c r="A1513" s="121" t="s">
        <v>21</v>
      </c>
      <c r="B1513" s="92" t="str">
        <f>IF(E1513="","",VLOOKUP(E1513,[1]PROJECTES!$C$14:$G$5000,2,FALSE))</f>
        <v>INDTOR</v>
      </c>
      <c r="C1513" s="121" t="s">
        <v>149</v>
      </c>
      <c r="D1513" s="93" t="str">
        <f>IF(E1513="","",VLOOKUP(E1513,[1]PROJECTES!$C$14:$G$5000,5,FALSE))</f>
        <v>RTU C.T. CALVARIO v1.0</v>
      </c>
      <c r="E1513" s="117">
        <v>5104</v>
      </c>
      <c r="F1513" s="95"/>
      <c r="G1513" s="96" t="str">
        <f>IF(E1513="","",VLOOKUP(E1513,[1]PROJECTES!$C$14:$G$5000,4,FALSE))</f>
        <v>TA</v>
      </c>
      <c r="H1513" s="118" t="s">
        <v>595</v>
      </c>
      <c r="I1513" s="97" t="str">
        <f>IF(H1513="","",VLOOKUP(H1513,BD!B$2:C$16,2,FALSE))</f>
        <v>E</v>
      </c>
      <c r="J1513" s="98">
        <v>43529</v>
      </c>
      <c r="K1513" s="135">
        <f t="shared" si="48"/>
        <v>10</v>
      </c>
      <c r="L1513" s="99" t="str">
        <f t="shared" ca="1" si="49"/>
        <v>-</v>
      </c>
      <c r="M1513" s="93">
        <f>IF(E1513="","",VLOOKUP(E1513,[1]PROJECTES!$C$14:$Z$5000,21,FALSE))</f>
        <v>43514</v>
      </c>
      <c r="N1513" s="100">
        <v>0</v>
      </c>
      <c r="O1513" s="72" t="s">
        <v>229</v>
      </c>
      <c r="P1513" s="101">
        <v>50</v>
      </c>
      <c r="Q1513" s="132" t="s">
        <v>51</v>
      </c>
      <c r="R1513" s="131" t="s">
        <v>365</v>
      </c>
      <c r="S1513" s="91"/>
    </row>
    <row r="1514" spans="1:19" s="104" customFormat="1" ht="12.75" customHeight="1" x14ac:dyDescent="0.25">
      <c r="A1514" s="121" t="s">
        <v>21</v>
      </c>
      <c r="B1514" s="92" t="str">
        <f>IF(E1514="","",VLOOKUP(E1514,[1]PROJECTES!$C$14:$G$5000,2,FALSE))</f>
        <v>INDVIL</v>
      </c>
      <c r="C1514" s="121" t="s">
        <v>149</v>
      </c>
      <c r="D1514" s="93" t="str">
        <f>IF(E1514="","",VLOOKUP(E1514,[1]PROJECTES!$C$14:$G$5000,5,FALSE))</f>
        <v>RTU C.T. PADRE CARMELO v1.0</v>
      </c>
      <c r="E1514" s="117">
        <v>5106</v>
      </c>
      <c r="F1514" s="95"/>
      <c r="G1514" s="96" t="str">
        <f>IF(E1514="","",VLOOKUP(E1514,[1]PROJECTES!$C$14:$G$5000,4,FALSE))</f>
        <v>TA</v>
      </c>
      <c r="H1514" s="118" t="s">
        <v>595</v>
      </c>
      <c r="I1514" s="97" t="str">
        <f>IF(H1514="","",VLOOKUP(H1514,BD!B$2:C$16,2,FALSE))</f>
        <v>E</v>
      </c>
      <c r="J1514" s="98">
        <v>43529</v>
      </c>
      <c r="K1514" s="135">
        <f t="shared" si="48"/>
        <v>10</v>
      </c>
      <c r="L1514" s="99" t="str">
        <f t="shared" ca="1" si="49"/>
        <v>-</v>
      </c>
      <c r="M1514" s="93">
        <f>IF(E1514="","",VLOOKUP(E1514,[1]PROJECTES!$C$14:$Z$5000,21,FALSE))</f>
        <v>43514</v>
      </c>
      <c r="N1514" s="100">
        <v>0</v>
      </c>
      <c r="O1514" s="72" t="s">
        <v>229</v>
      </c>
      <c r="P1514" s="101">
        <v>50</v>
      </c>
      <c r="Q1514" s="132" t="s">
        <v>51</v>
      </c>
      <c r="R1514" s="131" t="s">
        <v>365</v>
      </c>
      <c r="S1514" s="91"/>
    </row>
    <row r="1515" spans="1:19" s="104" customFormat="1" ht="12.75" customHeight="1" x14ac:dyDescent="0.25">
      <c r="A1515" s="121" t="s">
        <v>21</v>
      </c>
      <c r="B1515" s="92" t="str">
        <f>IF(E1515="","",VLOOKUP(E1515,[1]PROJECTES!$C$14:$G$5000,2,FALSE))</f>
        <v>DIELES</v>
      </c>
      <c r="C1515" s="121" t="s">
        <v>271</v>
      </c>
      <c r="D1515" s="93" t="str">
        <f>IF(E1515="","",VLOOKUP(E1515,[1]PROJECTES!$C$14:$G$5000,5,FALSE))</f>
        <v>RTU CT-5 DIELESUR v1.1</v>
      </c>
      <c r="E1515" s="117">
        <v>5059</v>
      </c>
      <c r="F1515" s="95"/>
      <c r="G1515" s="96" t="str">
        <f>IF(E1515="","",VLOOKUP(E1515,[1]PROJECTES!$C$14:$G$5000,4,FALSE))</f>
        <v>TA</v>
      </c>
      <c r="H1515" s="118" t="s">
        <v>595</v>
      </c>
      <c r="I1515" s="97" t="str">
        <f>IF(H1515="","",VLOOKUP(H1515,BD!B$2:C$16,2,FALSE))</f>
        <v>E</v>
      </c>
      <c r="J1515" s="98">
        <v>43529</v>
      </c>
      <c r="K1515" s="135">
        <f t="shared" si="48"/>
        <v>10</v>
      </c>
      <c r="L1515" s="99" t="str">
        <f t="shared" ca="1" si="49"/>
        <v>-</v>
      </c>
      <c r="M1515" s="93">
        <f>IF(E1515="","",VLOOKUP(E1515,[1]PROJECTES!$C$14:$Z$5000,21,FALSE))</f>
        <v>43524</v>
      </c>
      <c r="N1515" s="100">
        <v>0</v>
      </c>
      <c r="O1515" s="72" t="s">
        <v>229</v>
      </c>
      <c r="P1515" s="101">
        <v>50</v>
      </c>
      <c r="Q1515" s="132" t="s">
        <v>51</v>
      </c>
      <c r="R1515" s="131" t="s">
        <v>365</v>
      </c>
      <c r="S1515" s="91"/>
    </row>
    <row r="1516" spans="1:19" s="104" customFormat="1" ht="12.75" customHeight="1" x14ac:dyDescent="0.25">
      <c r="A1516" s="121" t="s">
        <v>21</v>
      </c>
      <c r="B1516" s="92" t="str">
        <f>IF(E1516="","",VLOOKUP(E1516,[1]PROJECTES!$C$14:$G$5000,2,FALSE))</f>
        <v>DIELES</v>
      </c>
      <c r="C1516" s="121" t="s">
        <v>271</v>
      </c>
      <c r="D1516" s="93" t="str">
        <f>IF(E1516="","",VLOOKUP(E1516,[1]PROJECTES!$C$14:$G$5000,5,FALSE))</f>
        <v>RTU CT-6 DIELESUR v1.1</v>
      </c>
      <c r="E1516" s="117">
        <v>5060</v>
      </c>
      <c r="F1516" s="95"/>
      <c r="G1516" s="96" t="str">
        <f>IF(E1516="","",VLOOKUP(E1516,[1]PROJECTES!$C$14:$G$5000,4,FALSE))</f>
        <v>TA</v>
      </c>
      <c r="H1516" s="118" t="s">
        <v>595</v>
      </c>
      <c r="I1516" s="97" t="str">
        <f>IF(H1516="","",VLOOKUP(H1516,BD!B$2:C$16,2,FALSE))</f>
        <v>E</v>
      </c>
      <c r="J1516" s="98">
        <v>43529</v>
      </c>
      <c r="K1516" s="135">
        <f t="shared" si="48"/>
        <v>10</v>
      </c>
      <c r="L1516" s="99" t="str">
        <f t="shared" ca="1" si="49"/>
        <v>-</v>
      </c>
      <c r="M1516" s="93">
        <f>IF(E1516="","",VLOOKUP(E1516,[1]PROJECTES!$C$14:$Z$5000,21,FALSE))</f>
        <v>43524</v>
      </c>
      <c r="N1516" s="100">
        <v>0</v>
      </c>
      <c r="O1516" s="72" t="s">
        <v>229</v>
      </c>
      <c r="P1516" s="101">
        <v>50</v>
      </c>
      <c r="Q1516" s="132" t="s">
        <v>51</v>
      </c>
      <c r="R1516" s="131" t="s">
        <v>365</v>
      </c>
      <c r="S1516" s="91"/>
    </row>
    <row r="1517" spans="1:19" s="104" customFormat="1" ht="12.75" customHeight="1" x14ac:dyDescent="0.25">
      <c r="A1517" s="121" t="s">
        <v>21</v>
      </c>
      <c r="B1517" s="92" t="str">
        <f>IF(E1517="","",VLOOKUP(E1517,[1]PROJECTES!$C$14:$G$5000,2,FALSE))</f>
        <v>DIELES</v>
      </c>
      <c r="C1517" s="121" t="s">
        <v>271</v>
      </c>
      <c r="D1517" s="93" t="str">
        <f>IF(E1517="","",VLOOKUP(E1517,[1]PROJECTES!$C$14:$G$5000,5,FALSE))</f>
        <v>RTU CT-7 DIELESUR v1.1</v>
      </c>
      <c r="E1517" s="117">
        <v>5061</v>
      </c>
      <c r="F1517" s="95"/>
      <c r="G1517" s="96" t="str">
        <f>IF(E1517="","",VLOOKUP(E1517,[1]PROJECTES!$C$14:$G$5000,4,FALSE))</f>
        <v>TA</v>
      </c>
      <c r="H1517" s="118" t="s">
        <v>595</v>
      </c>
      <c r="I1517" s="97" t="str">
        <f>IF(H1517="","",VLOOKUP(H1517,BD!B$2:C$16,2,FALSE))</f>
        <v>E</v>
      </c>
      <c r="J1517" s="98">
        <v>43529</v>
      </c>
      <c r="K1517" s="135">
        <f t="shared" si="48"/>
        <v>10</v>
      </c>
      <c r="L1517" s="99" t="str">
        <f t="shared" ca="1" si="49"/>
        <v>-</v>
      </c>
      <c r="M1517" s="93">
        <f>IF(E1517="","",VLOOKUP(E1517,[1]PROJECTES!$C$14:$Z$5000,21,FALSE))</f>
        <v>43524</v>
      </c>
      <c r="N1517" s="100">
        <v>0</v>
      </c>
      <c r="O1517" s="72" t="s">
        <v>229</v>
      </c>
      <c r="P1517" s="101">
        <v>50</v>
      </c>
      <c r="Q1517" s="132" t="s">
        <v>51</v>
      </c>
      <c r="R1517" s="131" t="s">
        <v>365</v>
      </c>
      <c r="S1517" s="91"/>
    </row>
    <row r="1518" spans="1:19" s="104" customFormat="1" ht="12.75" customHeight="1" x14ac:dyDescent="0.25">
      <c r="A1518" s="121" t="s">
        <v>21</v>
      </c>
      <c r="B1518" s="92" t="str">
        <f>IF(E1518="","",VLOOKUP(E1518,[1]PROJECTES!$C$14:$G$5000,2,FALSE))</f>
        <v>DIELES</v>
      </c>
      <c r="C1518" s="121" t="s">
        <v>271</v>
      </c>
      <c r="D1518" s="93" t="str">
        <f>IF(E1518="","",VLOOKUP(E1518,[1]PROJECTES!$C$14:$G$5000,5,FALSE))</f>
        <v>RTU CT-8 DIELESUR v1.1</v>
      </c>
      <c r="E1518" s="117">
        <v>5062</v>
      </c>
      <c r="F1518" s="95"/>
      <c r="G1518" s="96" t="str">
        <f>IF(E1518="","",VLOOKUP(E1518,[1]PROJECTES!$C$14:$G$5000,4,FALSE))</f>
        <v>TA</v>
      </c>
      <c r="H1518" s="118" t="s">
        <v>595</v>
      </c>
      <c r="I1518" s="97" t="str">
        <f>IF(H1518="","",VLOOKUP(H1518,BD!B$2:C$16,2,FALSE))</f>
        <v>E</v>
      </c>
      <c r="J1518" s="98">
        <v>43529</v>
      </c>
      <c r="K1518" s="135">
        <f t="shared" si="48"/>
        <v>10</v>
      </c>
      <c r="L1518" s="99" t="str">
        <f t="shared" ca="1" si="49"/>
        <v>-</v>
      </c>
      <c r="M1518" s="93">
        <f>IF(E1518="","",VLOOKUP(E1518,[1]PROJECTES!$C$14:$Z$5000,21,FALSE))</f>
        <v>43524</v>
      </c>
      <c r="N1518" s="100">
        <v>0</v>
      </c>
      <c r="O1518" s="72" t="s">
        <v>229</v>
      </c>
      <c r="P1518" s="101">
        <v>50</v>
      </c>
      <c r="Q1518" s="132" t="s">
        <v>51</v>
      </c>
      <c r="R1518" s="131" t="s">
        <v>365</v>
      </c>
      <c r="S1518" s="91"/>
    </row>
    <row r="1519" spans="1:19" s="104" customFormat="1" ht="12.75" customHeight="1" x14ac:dyDescent="0.25">
      <c r="A1519" s="121" t="s">
        <v>21</v>
      </c>
      <c r="B1519" s="92" t="str">
        <f>IF(E1519="","",VLOOKUP(E1519,[1]PROJECTES!$C$14:$G$5000,2,FALSE))</f>
        <v>MANGRA</v>
      </c>
      <c r="C1519" s="121" t="s">
        <v>136</v>
      </c>
      <c r="D1519" s="93" t="str">
        <f>IF(E1519="","",VLOOKUP(E1519,[1]PROJECTES!$C$14:$G$5000,5,FALSE))</f>
        <v>26 x PLACA CPU MIPS-300N v1.2</v>
      </c>
      <c r="E1519" s="117">
        <v>4917</v>
      </c>
      <c r="F1519" s="95"/>
      <c r="G1519" s="96" t="str">
        <f>IF(E1519="","",VLOOKUP(E1519,[1]PROJECTES!$C$14:$G$5000,4,FALSE))</f>
        <v>OB</v>
      </c>
      <c r="H1519" s="118" t="s">
        <v>21</v>
      </c>
      <c r="I1519" s="97" t="str">
        <f>IF(H1519="","",VLOOKUP(H1519,BD!B$2:C$16,2,FALSE))</f>
        <v>P</v>
      </c>
      <c r="J1519" s="98">
        <v>43529</v>
      </c>
      <c r="K1519" s="135">
        <f t="shared" si="48"/>
        <v>10</v>
      </c>
      <c r="L1519" s="99">
        <f t="shared" ca="1" si="49"/>
        <v>-200</v>
      </c>
      <c r="M1519" s="93">
        <f>IF(E1519="","",VLOOKUP(E1519,[1]PROJECTES!$C$14:$Z$5000,21,FALSE))</f>
        <v>43420</v>
      </c>
      <c r="N1519" s="100">
        <v>0</v>
      </c>
      <c r="O1519" s="72" t="s">
        <v>229</v>
      </c>
      <c r="P1519" s="101">
        <v>15</v>
      </c>
      <c r="Q1519" s="132" t="s">
        <v>49</v>
      </c>
      <c r="R1519" s="120" t="s">
        <v>681</v>
      </c>
      <c r="S1519" s="91"/>
    </row>
    <row r="1520" spans="1:19" s="104" customFormat="1" ht="12.75" customHeight="1" x14ac:dyDescent="0.25">
      <c r="A1520" s="121" t="s">
        <v>17</v>
      </c>
      <c r="B1520" s="92" t="str">
        <f>IF(E1520="","",VLOOKUP(E1520,[1]PROJECTES!$C$14:$G$5000,2,FALSE))</f>
        <v>ORMAZA</v>
      </c>
      <c r="C1520" s="121" t="s">
        <v>424</v>
      </c>
      <c r="D1520" s="93" t="str">
        <f>IF(E1520="","",VLOOKUP(E1520,[1]PROJECTES!$C$14:$G$5000,5,FALSE))</f>
        <v>CC SCADA TEDIS.Net MANZANEDA v1.0</v>
      </c>
      <c r="E1520" s="117">
        <v>4948</v>
      </c>
      <c r="F1520" s="95"/>
      <c r="G1520" s="96" t="str">
        <f>IF(E1520="","",VLOOKUP(E1520,[1]PROJECTES!$C$14:$G$5000,4,FALSE))</f>
        <v>TA</v>
      </c>
      <c r="H1520" s="118" t="s">
        <v>17</v>
      </c>
      <c r="I1520" s="97" t="str">
        <f>IF(H1520="","",VLOOKUP(H1520,BD!B$2:C$16,2,FALSE))</f>
        <v>E</v>
      </c>
      <c r="J1520" s="98">
        <v>43475</v>
      </c>
      <c r="K1520" s="135">
        <f t="shared" si="48"/>
        <v>2</v>
      </c>
      <c r="L1520" s="99" t="str">
        <f t="shared" ca="1" si="49"/>
        <v>-</v>
      </c>
      <c r="M1520" s="93">
        <f>IF(E1520="","",VLOOKUP(E1520,[1]PROJECTES!$C$14:$Z$5000,21,FALSE))</f>
        <v>43465</v>
      </c>
      <c r="N1520" s="100">
        <v>4</v>
      </c>
      <c r="O1520" s="72" t="s">
        <v>229</v>
      </c>
      <c r="P1520" s="101">
        <v>30</v>
      </c>
      <c r="Q1520" s="132" t="s">
        <v>40</v>
      </c>
      <c r="R1520" s="131" t="s">
        <v>414</v>
      </c>
      <c r="S1520" s="91"/>
    </row>
    <row r="1521" spans="1:19" s="104" customFormat="1" ht="12.75" customHeight="1" x14ac:dyDescent="0.25">
      <c r="A1521" s="121" t="s">
        <v>17</v>
      </c>
      <c r="B1521" s="92" t="str">
        <f>IF(E1521="","",VLOOKUP(E1521,[1]PROJECTES!$C$14:$G$5000,2,FALSE))</f>
        <v>ORMAZA</v>
      </c>
      <c r="C1521" s="121" t="s">
        <v>424</v>
      </c>
      <c r="D1521" s="93" t="str">
        <f>IF(E1521="","",VLOOKUP(E1521,[1]PROJECTES!$C$14:$G$5000,5,FALSE))</f>
        <v>CC SCADA TEDIS.Net MANZANEDA v1.0</v>
      </c>
      <c r="E1521" s="117">
        <v>4948</v>
      </c>
      <c r="F1521" s="95"/>
      <c r="G1521" s="96" t="str">
        <f>IF(E1521="","",VLOOKUP(E1521,[1]PROJECTES!$C$14:$G$5000,4,FALSE))</f>
        <v>TA</v>
      </c>
      <c r="H1521" s="118" t="s">
        <v>17</v>
      </c>
      <c r="I1521" s="97" t="str">
        <f>IF(H1521="","",VLOOKUP(H1521,BD!B$2:C$16,2,FALSE))</f>
        <v>E</v>
      </c>
      <c r="J1521" s="98">
        <v>43476</v>
      </c>
      <c r="K1521" s="135">
        <f t="shared" si="48"/>
        <v>2</v>
      </c>
      <c r="L1521" s="99" t="str">
        <f t="shared" ca="1" si="49"/>
        <v>-</v>
      </c>
      <c r="M1521" s="93">
        <f>IF(E1521="","",VLOOKUP(E1521,[1]PROJECTES!$C$14:$Z$5000,21,FALSE))</f>
        <v>43465</v>
      </c>
      <c r="N1521" s="100">
        <v>0</v>
      </c>
      <c r="O1521" s="72" t="s">
        <v>229</v>
      </c>
      <c r="P1521" s="101">
        <v>30</v>
      </c>
      <c r="Q1521" s="132" t="s">
        <v>32</v>
      </c>
      <c r="R1521" s="131" t="s">
        <v>413</v>
      </c>
      <c r="S1521" s="91"/>
    </row>
    <row r="1522" spans="1:19" s="104" customFormat="1" ht="12.75" customHeight="1" x14ac:dyDescent="0.25">
      <c r="A1522" s="121" t="s">
        <v>17</v>
      </c>
      <c r="B1522" s="92" t="str">
        <f>IF(E1522="","",VLOOKUP(E1522,[1]PROJECTES!$C$14:$G$5000,2,FALSE))</f>
        <v>ORMAZA</v>
      </c>
      <c r="C1522" s="121" t="s">
        <v>424</v>
      </c>
      <c r="D1522" s="93" t="str">
        <f>IF(E1522="","",VLOOKUP(E1522,[1]PROJECTES!$C$14:$G$5000,5,FALSE))</f>
        <v>Inst. y PEM CC SCADA TEDIS.Net MANZANEDA v1.0</v>
      </c>
      <c r="E1522" s="117">
        <v>4949</v>
      </c>
      <c r="F1522" s="95"/>
      <c r="G1522" s="96" t="str">
        <f>IF(E1522="","",VLOOKUP(E1522,[1]PROJECTES!$C$14:$G$5000,4,FALSE))</f>
        <v>TA</v>
      </c>
      <c r="H1522" s="118" t="s">
        <v>17</v>
      </c>
      <c r="I1522" s="97" t="str">
        <f>IF(H1522="","",VLOOKUP(H1522,BD!B$2:C$16,2,FALSE))</f>
        <v>E</v>
      </c>
      <c r="J1522" s="98">
        <v>43479</v>
      </c>
      <c r="K1522" s="135">
        <f t="shared" si="48"/>
        <v>3</v>
      </c>
      <c r="L1522" s="99" t="str">
        <f t="shared" ca="1" si="49"/>
        <v>-</v>
      </c>
      <c r="M1522" s="93">
        <f>IF(E1522="","",VLOOKUP(E1522,[1]PROJECTES!$C$14:$Z$5000,21,FALSE))</f>
        <v>43465</v>
      </c>
      <c r="N1522" s="100">
        <v>1</v>
      </c>
      <c r="O1522" s="72" t="s">
        <v>229</v>
      </c>
      <c r="P1522" s="101">
        <v>0</v>
      </c>
      <c r="Q1522" s="132" t="s">
        <v>40</v>
      </c>
      <c r="R1522" s="131" t="s">
        <v>459</v>
      </c>
      <c r="S1522" s="91"/>
    </row>
    <row r="1523" spans="1:19" s="104" customFormat="1" ht="12.75" customHeight="1" x14ac:dyDescent="0.25">
      <c r="A1523" s="121" t="s">
        <v>17</v>
      </c>
      <c r="B1523" s="92" t="str">
        <f>IF(E1523="","",VLOOKUP(E1523,[1]PROJECTES!$C$14:$G$5000,2,FALSE))</f>
        <v>ORMAZA</v>
      </c>
      <c r="C1523" s="121" t="s">
        <v>424</v>
      </c>
      <c r="D1523" s="93" t="str">
        <f>IF(E1523="","",VLOOKUP(E1523,[1]PROJECTES!$C$14:$G$5000,5,FALSE))</f>
        <v>Inst. y PEM CC SCADA TEDIS.Net MANZANEDA v1.0</v>
      </c>
      <c r="E1523" s="117">
        <v>4949</v>
      </c>
      <c r="F1523" s="95"/>
      <c r="G1523" s="96" t="str">
        <f>IF(E1523="","",VLOOKUP(E1523,[1]PROJECTES!$C$14:$G$5000,4,FALSE))</f>
        <v>TA</v>
      </c>
      <c r="H1523" s="118" t="s">
        <v>17</v>
      </c>
      <c r="I1523" s="97" t="str">
        <f>IF(H1523="","",VLOOKUP(H1523,BD!B$2:C$16,2,FALSE))</f>
        <v>E</v>
      </c>
      <c r="J1523" s="98">
        <v>43480</v>
      </c>
      <c r="K1523" s="135">
        <f t="shared" si="48"/>
        <v>3</v>
      </c>
      <c r="L1523" s="99" t="str">
        <f t="shared" ca="1" si="49"/>
        <v>-</v>
      </c>
      <c r="M1523" s="93">
        <f>IF(E1523="","",VLOOKUP(E1523,[1]PROJECTES!$C$14:$Z$5000,21,FALSE))</f>
        <v>43465</v>
      </c>
      <c r="N1523" s="100">
        <v>2</v>
      </c>
      <c r="O1523" s="72" t="s">
        <v>229</v>
      </c>
      <c r="P1523" s="101">
        <v>15</v>
      </c>
      <c r="Q1523" s="132" t="s">
        <v>40</v>
      </c>
      <c r="R1523" s="131" t="s">
        <v>465</v>
      </c>
      <c r="S1523" s="91"/>
    </row>
    <row r="1524" spans="1:19" s="104" customFormat="1" ht="12.75" customHeight="1" x14ac:dyDescent="0.25">
      <c r="A1524" s="121" t="s">
        <v>17</v>
      </c>
      <c r="B1524" s="92" t="str">
        <f>IF(E1524="","",VLOOKUP(E1524,[1]PROJECTES!$C$14:$G$5000,2,FALSE))</f>
        <v>ORMAZA</v>
      </c>
      <c r="C1524" s="121" t="s">
        <v>424</v>
      </c>
      <c r="D1524" s="93" t="str">
        <f>IF(E1524="","",VLOOKUP(E1524,[1]PROJECTES!$C$14:$G$5000,5,FALSE))</f>
        <v>Inst. y PEM CC SCADA TEDIS.Net MANZANEDA v1.0</v>
      </c>
      <c r="E1524" s="117">
        <v>4949</v>
      </c>
      <c r="F1524" s="95"/>
      <c r="G1524" s="96" t="str">
        <f>IF(E1524="","",VLOOKUP(E1524,[1]PROJECTES!$C$14:$G$5000,4,FALSE))</f>
        <v>TA</v>
      </c>
      <c r="H1524" s="118" t="s">
        <v>17</v>
      </c>
      <c r="I1524" s="97" t="str">
        <f>IF(H1524="","",VLOOKUP(H1524,BD!B$2:C$16,2,FALSE))</f>
        <v>E</v>
      </c>
      <c r="J1524" s="98">
        <v>43481</v>
      </c>
      <c r="K1524" s="135">
        <f t="shared" si="48"/>
        <v>3</v>
      </c>
      <c r="L1524" s="99" t="str">
        <f t="shared" ca="1" si="49"/>
        <v>-</v>
      </c>
      <c r="M1524" s="93">
        <f>IF(E1524="","",VLOOKUP(E1524,[1]PROJECTES!$C$14:$Z$5000,21,FALSE))</f>
        <v>43465</v>
      </c>
      <c r="N1524" s="100">
        <v>8</v>
      </c>
      <c r="O1524" s="72" t="s">
        <v>229</v>
      </c>
      <c r="P1524" s="101">
        <v>0</v>
      </c>
      <c r="Q1524" s="132" t="s">
        <v>40</v>
      </c>
      <c r="R1524" s="131" t="s">
        <v>466</v>
      </c>
      <c r="S1524" s="91"/>
    </row>
    <row r="1525" spans="1:19" s="104" customFormat="1" ht="12.75" customHeight="1" x14ac:dyDescent="0.25">
      <c r="A1525" s="121" t="s">
        <v>17</v>
      </c>
      <c r="B1525" s="92" t="str">
        <f>IF(E1525="","",VLOOKUP(E1525,[1]PROJECTES!$C$14:$G$5000,2,FALSE))</f>
        <v>ORMAZA</v>
      </c>
      <c r="C1525" s="121" t="s">
        <v>424</v>
      </c>
      <c r="D1525" s="93" t="str">
        <f>IF(E1525="","",VLOOKUP(E1525,[1]PROJECTES!$C$14:$G$5000,5,FALSE))</f>
        <v>Inst. y PEM CC SCADA TEDIS.Net MANZANEDA v1.0</v>
      </c>
      <c r="E1525" s="117">
        <v>4949</v>
      </c>
      <c r="F1525" s="95"/>
      <c r="G1525" s="96" t="str">
        <f>IF(E1525="","",VLOOKUP(E1525,[1]PROJECTES!$C$14:$G$5000,4,FALSE))</f>
        <v>TA</v>
      </c>
      <c r="H1525" s="118" t="s">
        <v>17</v>
      </c>
      <c r="I1525" s="97" t="str">
        <f>IF(H1525="","",VLOOKUP(H1525,BD!B$2:C$16,2,FALSE))</f>
        <v>E</v>
      </c>
      <c r="J1525" s="98">
        <v>43482</v>
      </c>
      <c r="K1525" s="135">
        <f t="shared" si="48"/>
        <v>3</v>
      </c>
      <c r="L1525" s="99" t="str">
        <f t="shared" ca="1" si="49"/>
        <v>-</v>
      </c>
      <c r="M1525" s="93">
        <f>IF(E1525="","",VLOOKUP(E1525,[1]PROJECTES!$C$14:$Z$5000,21,FALSE))</f>
        <v>43465</v>
      </c>
      <c r="N1525" s="100">
        <v>8</v>
      </c>
      <c r="O1525" s="72" t="s">
        <v>229</v>
      </c>
      <c r="P1525" s="101">
        <v>0</v>
      </c>
      <c r="Q1525" s="132" t="s">
        <v>40</v>
      </c>
      <c r="R1525" s="131" t="s">
        <v>467</v>
      </c>
      <c r="S1525" s="91"/>
    </row>
    <row r="1526" spans="1:19" s="104" customFormat="1" ht="12.75" customHeight="1" x14ac:dyDescent="0.25">
      <c r="A1526" s="121" t="s">
        <v>21</v>
      </c>
      <c r="B1526" s="92" t="str">
        <f>IF(E1526="","",VLOOKUP(E1526,[1]PROJECTES!$C$14:$G$5000,2,FALSE))</f>
        <v>SITEL</v>
      </c>
      <c r="C1526" s="121" t="s">
        <v>1013</v>
      </c>
      <c r="D1526" s="93" t="str">
        <f>IF(E1526="","",VLOOKUP(E1526,[1]PROJECTES!$C$14:$G$5000,5,FALSE))</f>
        <v>GESTIO DE MAGATZEM</v>
      </c>
      <c r="E1526" s="117" t="s">
        <v>305</v>
      </c>
      <c r="F1526" s="95"/>
      <c r="G1526" s="96" t="str">
        <f>IF(E1526="","",VLOOKUP(E1526,[1]PROJECTES!$C$14:$G$5000,4,FALSE))</f>
        <v>OB</v>
      </c>
      <c r="H1526" s="118" t="s">
        <v>21</v>
      </c>
      <c r="I1526" s="97" t="str">
        <f>IF(H1526="","",VLOOKUP(H1526,BD!B$2:C$16,2,FALSE))</f>
        <v>P</v>
      </c>
      <c r="J1526" s="98">
        <v>43529</v>
      </c>
      <c r="K1526" s="135">
        <f t="shared" si="48"/>
        <v>10</v>
      </c>
      <c r="L1526" s="99">
        <f t="shared" ca="1" si="49"/>
        <v>210</v>
      </c>
      <c r="M1526" s="93">
        <f>IF(E1526="","",VLOOKUP(E1526,[1]PROJECTES!$C$14:$Z$5000,21,FALSE))</f>
        <v>43830</v>
      </c>
      <c r="N1526" s="100">
        <v>1</v>
      </c>
      <c r="O1526" s="72" t="s">
        <v>229</v>
      </c>
      <c r="P1526" s="101">
        <v>15</v>
      </c>
      <c r="Q1526" s="132" t="s">
        <v>49</v>
      </c>
      <c r="R1526" s="102" t="s">
        <v>1033</v>
      </c>
      <c r="S1526" s="91"/>
    </row>
    <row r="1527" spans="1:19" s="104" customFormat="1" ht="12.75" customHeight="1" x14ac:dyDescent="0.25">
      <c r="A1527" s="121" t="s">
        <v>21</v>
      </c>
      <c r="B1527" s="92" t="str">
        <f>IF(E1527="","",VLOOKUP(E1527,[1]PROJECTES!$C$14:$G$5000,2,FALSE))</f>
        <v>SITEL</v>
      </c>
      <c r="C1527" s="121" t="s">
        <v>1013</v>
      </c>
      <c r="D1527" s="93" t="str">
        <f>IF(E1527="","",VLOOKUP(E1527,[1]PROJECTES!$C$14:$G$5000,5,FALSE))</f>
        <v>GESTIO DE MAGATZEM</v>
      </c>
      <c r="E1527" s="117" t="s">
        <v>305</v>
      </c>
      <c r="F1527" s="95"/>
      <c r="G1527" s="96" t="str">
        <f>IF(E1527="","",VLOOKUP(E1527,[1]PROJECTES!$C$14:$G$5000,4,FALSE))</f>
        <v>OB</v>
      </c>
      <c r="H1527" s="118" t="s">
        <v>21</v>
      </c>
      <c r="I1527" s="97" t="str">
        <f>IF(H1527="","",VLOOKUP(H1527,BD!B$2:C$16,2,FALSE))</f>
        <v>P</v>
      </c>
      <c r="J1527" s="98">
        <v>43529</v>
      </c>
      <c r="K1527" s="135">
        <f t="shared" si="48"/>
        <v>10</v>
      </c>
      <c r="L1527" s="99">
        <f t="shared" ca="1" si="49"/>
        <v>210</v>
      </c>
      <c r="M1527" s="93">
        <f>IF(E1527="","",VLOOKUP(E1527,[1]PROJECTES!$C$14:$Z$5000,21,FALSE))</f>
        <v>43830</v>
      </c>
      <c r="N1527" s="100">
        <v>0</v>
      </c>
      <c r="O1527" s="72" t="s">
        <v>229</v>
      </c>
      <c r="P1527" s="101">
        <v>35</v>
      </c>
      <c r="Q1527" s="132" t="s">
        <v>49</v>
      </c>
      <c r="R1527" s="102" t="s">
        <v>1034</v>
      </c>
      <c r="S1527" s="91"/>
    </row>
    <row r="1528" spans="1:19" s="104" customFormat="1" ht="12.75" customHeight="1" x14ac:dyDescent="0.25">
      <c r="A1528" s="121" t="s">
        <v>21</v>
      </c>
      <c r="B1528" s="92" t="str">
        <f>IF(E1528="","",VLOOKUP(E1528,[1]PROJECTES!$C$14:$G$5000,2,FALSE))</f>
        <v>INDVIL</v>
      </c>
      <c r="C1528" s="121" t="s">
        <v>149</v>
      </c>
      <c r="D1528" s="93" t="str">
        <f>IF(E1528="","",VLOOKUP(E1528,[1]PROJECTES!$C$14:$G$5000,5,FALSE))</f>
        <v>RTU C.T. PADRE CARMELO v1.0</v>
      </c>
      <c r="E1528" s="117">
        <v>5106</v>
      </c>
      <c r="F1528" s="95"/>
      <c r="G1528" s="96" t="str">
        <f>IF(E1528="","",VLOOKUP(E1528,[1]PROJECTES!$C$14:$G$5000,4,FALSE))</f>
        <v>TA</v>
      </c>
      <c r="H1528" s="118" t="s">
        <v>21</v>
      </c>
      <c r="I1528" s="97" t="str">
        <f>IF(H1528="","",VLOOKUP(H1528,BD!B$2:C$16,2,FALSE))</f>
        <v>P</v>
      </c>
      <c r="J1528" s="98">
        <v>43529</v>
      </c>
      <c r="K1528" s="135">
        <f t="shared" si="48"/>
        <v>10</v>
      </c>
      <c r="L1528" s="99" t="str">
        <f t="shared" ca="1" si="49"/>
        <v>-</v>
      </c>
      <c r="M1528" s="93">
        <f>IF(E1528="","",VLOOKUP(E1528,[1]PROJECTES!$C$14:$Z$5000,21,FALSE))</f>
        <v>43514</v>
      </c>
      <c r="N1528" s="100">
        <v>0</v>
      </c>
      <c r="O1528" s="72" t="s">
        <v>229</v>
      </c>
      <c r="P1528" s="101">
        <v>35</v>
      </c>
      <c r="Q1528" s="132" t="s">
        <v>49</v>
      </c>
      <c r="R1528" s="102" t="s">
        <v>1035</v>
      </c>
      <c r="S1528" s="91"/>
    </row>
    <row r="1529" spans="1:19" s="104" customFormat="1" ht="12.75" customHeight="1" x14ac:dyDescent="0.25">
      <c r="A1529" s="121" t="s">
        <v>21</v>
      </c>
      <c r="B1529" s="92" t="str">
        <f>IF(E1529="","",VLOOKUP(E1529,[1]PROJECTES!$C$14:$G$5000,2,FALSE))</f>
        <v>SITEL</v>
      </c>
      <c r="C1529" s="121" t="s">
        <v>1013</v>
      </c>
      <c r="D1529" s="93" t="str">
        <f>IF(E1529="","",VLOOKUP(E1529,[1]PROJECTES!$C$14:$G$5000,5,FALSE))</f>
        <v>HW DE SITEL</v>
      </c>
      <c r="E1529" s="117" t="s">
        <v>570</v>
      </c>
      <c r="F1529" s="95"/>
      <c r="G1529" s="96" t="str">
        <f>IF(E1529="","",VLOOKUP(E1529,[1]PROJECTES!$C$14:$G$5000,4,FALSE))</f>
        <v>OB</v>
      </c>
      <c r="H1529" s="118" t="s">
        <v>21</v>
      </c>
      <c r="I1529" s="97" t="str">
        <f>IF(H1529="","",VLOOKUP(H1529,BD!B$2:C$16,2,FALSE))</f>
        <v>P</v>
      </c>
      <c r="J1529" s="98">
        <v>43529</v>
      </c>
      <c r="K1529" s="135">
        <f t="shared" si="48"/>
        <v>10</v>
      </c>
      <c r="L1529" s="99">
        <f t="shared" ca="1" si="49"/>
        <v>210</v>
      </c>
      <c r="M1529" s="93">
        <f>IF(E1529="","",VLOOKUP(E1529,[1]PROJECTES!$C$14:$Z$5000,21,FALSE))</f>
        <v>43830</v>
      </c>
      <c r="N1529" s="100">
        <v>1</v>
      </c>
      <c r="O1529" s="72" t="s">
        <v>229</v>
      </c>
      <c r="P1529" s="101">
        <v>15</v>
      </c>
      <c r="Q1529" s="132" t="s">
        <v>57</v>
      </c>
      <c r="R1529" s="102" t="s">
        <v>1036</v>
      </c>
      <c r="S1529" s="91"/>
    </row>
    <row r="1530" spans="1:19" s="104" customFormat="1" ht="12.75" customHeight="1" x14ac:dyDescent="0.25">
      <c r="A1530" s="121" t="s">
        <v>21</v>
      </c>
      <c r="B1530" s="92" t="str">
        <f>IF(E1530="","",VLOOKUP(E1530,[1]PROJECTES!$C$14:$G$5000,2,FALSE))</f>
        <v>SITEL</v>
      </c>
      <c r="C1530" s="121" t="s">
        <v>1013</v>
      </c>
      <c r="D1530" s="93" t="str">
        <f>IF(E1530="","",VLOOKUP(E1530,[1]PROJECTES!$C$14:$G$5000,5,FALSE))</f>
        <v>HW DE SITEL</v>
      </c>
      <c r="E1530" s="117" t="s">
        <v>570</v>
      </c>
      <c r="F1530" s="95"/>
      <c r="G1530" s="96" t="str">
        <f>IF(E1530="","",VLOOKUP(E1530,[1]PROJECTES!$C$14:$G$5000,4,FALSE))</f>
        <v>OB</v>
      </c>
      <c r="H1530" s="118" t="s">
        <v>21</v>
      </c>
      <c r="I1530" s="97" t="str">
        <f>IF(H1530="","",VLOOKUP(H1530,BD!B$2:C$16,2,FALSE))</f>
        <v>P</v>
      </c>
      <c r="J1530" s="98">
        <v>43529</v>
      </c>
      <c r="K1530" s="135">
        <f t="shared" si="48"/>
        <v>10</v>
      </c>
      <c r="L1530" s="99">
        <f t="shared" ca="1" si="49"/>
        <v>210</v>
      </c>
      <c r="M1530" s="93">
        <f>IF(E1530="","",VLOOKUP(E1530,[1]PROJECTES!$C$14:$Z$5000,21,FALSE))</f>
        <v>43830</v>
      </c>
      <c r="N1530" s="100">
        <v>1</v>
      </c>
      <c r="O1530" s="72" t="s">
        <v>229</v>
      </c>
      <c r="P1530" s="101">
        <v>25</v>
      </c>
      <c r="Q1530" s="132" t="s">
        <v>65</v>
      </c>
      <c r="R1530" s="102" t="s">
        <v>1037</v>
      </c>
      <c r="S1530" s="91"/>
    </row>
    <row r="1531" spans="1:19" s="104" customFormat="1" ht="12.75" customHeight="1" x14ac:dyDescent="0.25">
      <c r="A1531" s="121" t="s">
        <v>21</v>
      </c>
      <c r="B1531" s="92" t="str">
        <f>IF(E1531="","",VLOOKUP(E1531,[1]PROJECTES!$C$14:$G$5000,2,FALSE))</f>
        <v>SITEL</v>
      </c>
      <c r="C1531" s="121" t="s">
        <v>1013</v>
      </c>
      <c r="D1531" s="93" t="str">
        <f>IF(E1531="","",VLOOKUP(E1531,[1]PROJECTES!$C$14:$G$5000,5,FALSE))</f>
        <v>AFERS EMPRESA</v>
      </c>
      <c r="E1531" s="117" t="s">
        <v>315</v>
      </c>
      <c r="F1531" s="95"/>
      <c r="G1531" s="96" t="str">
        <f>IF(E1531="","",VLOOKUP(E1531,[1]PROJECTES!$C$14:$G$5000,4,FALSE))</f>
        <v>OB</v>
      </c>
      <c r="H1531" s="118" t="s">
        <v>21</v>
      </c>
      <c r="I1531" s="97" t="str">
        <f>IF(H1531="","",VLOOKUP(H1531,BD!B$2:C$16,2,FALSE))</f>
        <v>P</v>
      </c>
      <c r="J1531" s="98">
        <v>43529</v>
      </c>
      <c r="K1531" s="135">
        <f t="shared" si="48"/>
        <v>10</v>
      </c>
      <c r="L1531" s="99">
        <f t="shared" ca="1" si="49"/>
        <v>210</v>
      </c>
      <c r="M1531" s="93">
        <f>IF(E1531="","",VLOOKUP(E1531,[1]PROJECTES!$C$14:$Z$5000,21,FALSE))</f>
        <v>43830</v>
      </c>
      <c r="N1531" s="100">
        <v>0</v>
      </c>
      <c r="O1531" s="72" t="s">
        <v>229</v>
      </c>
      <c r="P1531" s="101">
        <v>30</v>
      </c>
      <c r="Q1531" s="132"/>
      <c r="R1531" s="102" t="s">
        <v>1038</v>
      </c>
      <c r="S1531" s="91"/>
    </row>
    <row r="1532" spans="1:19" s="104" customFormat="1" ht="12.75" customHeight="1" x14ac:dyDescent="0.25">
      <c r="A1532" s="121" t="s">
        <v>21</v>
      </c>
      <c r="B1532" s="92" t="str">
        <f>IF(E1532="","",VLOOKUP(E1532,[1]PROJECTES!$C$14:$G$5000,2,FALSE))</f>
        <v>SITEL</v>
      </c>
      <c r="C1532" s="121" t="s">
        <v>1013</v>
      </c>
      <c r="D1532" s="93" t="str">
        <f>IF(E1532="","",VLOOKUP(E1532,[1]PROJECTES!$C$14:$G$5000,5,FALSE))</f>
        <v>AFERS EMPRESA</v>
      </c>
      <c r="E1532" s="117" t="s">
        <v>315</v>
      </c>
      <c r="F1532" s="95"/>
      <c r="G1532" s="96" t="str">
        <f>IF(E1532="","",VLOOKUP(E1532,[1]PROJECTES!$C$14:$G$5000,4,FALSE))</f>
        <v>OB</v>
      </c>
      <c r="H1532" s="118" t="s">
        <v>21</v>
      </c>
      <c r="I1532" s="97" t="str">
        <f>IF(H1532="","",VLOOKUP(H1532,BD!B$2:C$16,2,FALSE))</f>
        <v>P</v>
      </c>
      <c r="J1532" s="98">
        <v>43529</v>
      </c>
      <c r="K1532" s="135">
        <f t="shared" si="48"/>
        <v>10</v>
      </c>
      <c r="L1532" s="99">
        <f t="shared" ca="1" si="49"/>
        <v>210</v>
      </c>
      <c r="M1532" s="93">
        <f>IF(E1532="","",VLOOKUP(E1532,[1]PROJECTES!$C$14:$Z$5000,21,FALSE))</f>
        <v>43830</v>
      </c>
      <c r="N1532" s="100">
        <v>0</v>
      </c>
      <c r="O1532" s="72" t="s">
        <v>229</v>
      </c>
      <c r="P1532" s="101">
        <v>30</v>
      </c>
      <c r="Q1532" s="132" t="s">
        <v>336</v>
      </c>
      <c r="R1532" s="131" t="s">
        <v>1039</v>
      </c>
      <c r="S1532" s="91"/>
    </row>
    <row r="1533" spans="1:19" s="104" customFormat="1" ht="12.75" customHeight="1" x14ac:dyDescent="0.25">
      <c r="A1533" s="121" t="s">
        <v>21</v>
      </c>
      <c r="B1533" s="92" t="str">
        <f>IF(E1533="","",VLOOKUP(E1533,[1]PROJECTES!$C$14:$G$5000,2,FALSE))</f>
        <v>SITEL</v>
      </c>
      <c r="C1533" s="121" t="s">
        <v>1013</v>
      </c>
      <c r="D1533" s="93" t="str">
        <f>IF(E1533="","",VLOOKUP(E1533,[1]PROJECTES!$C$14:$G$5000,5,FALSE))</f>
        <v>AFERS PROPIS</v>
      </c>
      <c r="E1533" s="117" t="s">
        <v>680</v>
      </c>
      <c r="F1533" s="95"/>
      <c r="G1533" s="96" t="str">
        <f>IF(E1533="","",VLOOKUP(E1533,[1]PROJECTES!$C$14:$G$5000,4,FALSE))</f>
        <v>OB</v>
      </c>
      <c r="H1533" s="118" t="s">
        <v>21</v>
      </c>
      <c r="I1533" s="97" t="str">
        <f>IF(H1533="","",VLOOKUP(H1533,BD!B$2:C$16,2,FALSE))</f>
        <v>P</v>
      </c>
      <c r="J1533" s="98">
        <v>43529</v>
      </c>
      <c r="K1533" s="135">
        <f t="shared" si="48"/>
        <v>10</v>
      </c>
      <c r="L1533" s="99">
        <f t="shared" ca="1" si="49"/>
        <v>210</v>
      </c>
      <c r="M1533" s="93">
        <f>IF(E1533="","",VLOOKUP(E1533,[1]PROJECTES!$C$14:$Z$5000,21,FALSE))</f>
        <v>43830</v>
      </c>
      <c r="N1533" s="100">
        <v>0</v>
      </c>
      <c r="O1533" s="72" t="s">
        <v>229</v>
      </c>
      <c r="P1533" s="101">
        <v>15</v>
      </c>
      <c r="Q1533" s="132" t="s">
        <v>360</v>
      </c>
      <c r="R1533" s="131" t="s">
        <v>1040</v>
      </c>
      <c r="S1533" s="91"/>
    </row>
    <row r="1534" spans="1:19" s="104" customFormat="1" ht="12.75" customHeight="1" x14ac:dyDescent="0.25">
      <c r="A1534" s="121" t="s">
        <v>24</v>
      </c>
      <c r="B1534" s="92" t="str">
        <f>IF(E1534="","",VLOOKUP(E1534,[1]PROJECTES!$C$14:$G$5000,2,FALSE))</f>
        <v>CACUCA</v>
      </c>
      <c r="C1534" s="121" t="s">
        <v>181</v>
      </c>
      <c r="D1534" s="93" t="str">
        <f>IF(E1534="","",VLOOKUP(E1534,[1]PROJECTES!$C$14:$G$5000,5,FALSE))</f>
        <v>Adaptacio ModBus RTU per a NCU TCU v1.0</v>
      </c>
      <c r="E1534" s="117">
        <v>5164</v>
      </c>
      <c r="F1534" s="159"/>
      <c r="G1534" s="96" t="str">
        <f>IF(E1534="","",VLOOKUP(E1534,[1]PROJECTES!$C$14:$G$5000,4,FALSE))</f>
        <v>OB</v>
      </c>
      <c r="H1534" s="118" t="s">
        <v>24</v>
      </c>
      <c r="I1534" s="97" t="str">
        <f>IF(H1534="","",VLOOKUP(H1534,BD!B$2:C$16,2,FALSE))</f>
        <v>E</v>
      </c>
      <c r="J1534" s="98">
        <v>43529</v>
      </c>
      <c r="K1534" s="135">
        <f t="shared" si="48"/>
        <v>10</v>
      </c>
      <c r="L1534" s="99">
        <f t="shared" ca="1" si="49"/>
        <v>-81</v>
      </c>
      <c r="M1534" s="93">
        <f>IF(E1534="","",VLOOKUP(E1534,[1]PROJECTES!$C$14:$Z$5000,21,FALSE))</f>
        <v>43539</v>
      </c>
      <c r="N1534" s="153">
        <v>8</v>
      </c>
      <c r="O1534" s="122" t="s">
        <v>229</v>
      </c>
      <c r="P1534" s="160">
        <v>0</v>
      </c>
      <c r="Q1534" s="132" t="s">
        <v>15</v>
      </c>
      <c r="R1534" s="131" t="s">
        <v>1047</v>
      </c>
      <c r="S1534" s="91"/>
    </row>
    <row r="1535" spans="1:19" s="104" customFormat="1" ht="12.75" customHeight="1" x14ac:dyDescent="0.25">
      <c r="A1535" s="121" t="s">
        <v>12</v>
      </c>
      <c r="B1535" s="92" t="str">
        <f>IF(E1535="","",VLOOKUP(E1535,[1]PROJECTES!$C$14:$G$5000,2,FALSE))</f>
        <v>SITEL</v>
      </c>
      <c r="C1535" s="121" t="s">
        <v>181</v>
      </c>
      <c r="D1535" s="93" t="str">
        <f>IF(E1535="","",VLOOKUP(E1535,[1]PROJECTES!$C$14:$G$5000,5,FALSE))</f>
        <v>AFERS EMPRESA</v>
      </c>
      <c r="E1535" s="117" t="s">
        <v>283</v>
      </c>
      <c r="F1535" s="95"/>
      <c r="G1535" s="96" t="str">
        <f>IF(E1535="","",VLOOKUP(E1535,[1]PROJECTES!$C$14:$G$5000,4,FALSE))</f>
        <v>OB</v>
      </c>
      <c r="H1535" s="118" t="s">
        <v>12</v>
      </c>
      <c r="I1535" s="97" t="str">
        <f>IF(H1535="","",VLOOKUP(H1535,BD!B$2:C$16,2,FALSE))</f>
        <v>E</v>
      </c>
      <c r="J1535" s="98">
        <v>43529</v>
      </c>
      <c r="K1535" s="135">
        <f t="shared" si="48"/>
        <v>10</v>
      </c>
      <c r="L1535" s="99">
        <f t="shared" ca="1" si="49"/>
        <v>210</v>
      </c>
      <c r="M1535" s="93">
        <f>IF(E1535="","",VLOOKUP(E1535,[1]PROJECTES!$C$14:$Z$5000,21,FALSE))</f>
        <v>43830</v>
      </c>
      <c r="N1535" s="100">
        <v>2</v>
      </c>
      <c r="O1535" s="72" t="s">
        <v>229</v>
      </c>
      <c r="P1535" s="101">
        <v>0</v>
      </c>
      <c r="Q1535" s="132" t="s">
        <v>336</v>
      </c>
      <c r="R1535" s="131" t="s">
        <v>1062</v>
      </c>
      <c r="S1535" s="91"/>
    </row>
    <row r="1536" spans="1:19" s="104" customFormat="1" ht="12.75" customHeight="1" x14ac:dyDescent="0.25">
      <c r="A1536" s="121" t="s">
        <v>12</v>
      </c>
      <c r="B1536" s="92" t="str">
        <f>IF(E1536="","",VLOOKUP(E1536,[1]PROJECTES!$C$14:$G$5000,2,FALSE))</f>
        <v>SITEL</v>
      </c>
      <c r="C1536" s="121" t="s">
        <v>181</v>
      </c>
      <c r="D1536" s="93" t="str">
        <f>IF(E1536="","",VLOOKUP(E1536,[1]PROJECTES!$C$14:$G$5000,5,FALSE))</f>
        <v>AFERS EMPRESA</v>
      </c>
      <c r="E1536" s="117" t="s">
        <v>283</v>
      </c>
      <c r="F1536" s="95"/>
      <c r="G1536" s="96" t="str">
        <f>IF(E1536="","",VLOOKUP(E1536,[1]PROJECTES!$C$14:$G$5000,4,FALSE))</f>
        <v>OB</v>
      </c>
      <c r="H1536" s="118" t="s">
        <v>12</v>
      </c>
      <c r="I1536" s="97" t="str">
        <f>IF(H1536="","",VLOOKUP(H1536,BD!B$2:C$16,2,FALSE))</f>
        <v>E</v>
      </c>
      <c r="J1536" s="98">
        <v>43529</v>
      </c>
      <c r="K1536" s="135">
        <f t="shared" si="48"/>
        <v>10</v>
      </c>
      <c r="L1536" s="99">
        <f t="shared" ca="1" si="49"/>
        <v>210</v>
      </c>
      <c r="M1536" s="93">
        <f>IF(E1536="","",VLOOKUP(E1536,[1]PROJECTES!$C$14:$Z$5000,21,FALSE))</f>
        <v>43830</v>
      </c>
      <c r="N1536" s="100">
        <v>1</v>
      </c>
      <c r="O1536" s="72" t="s">
        <v>229</v>
      </c>
      <c r="P1536" s="101">
        <v>0</v>
      </c>
      <c r="Q1536" s="132" t="s">
        <v>37</v>
      </c>
      <c r="R1536" s="131" t="s">
        <v>1085</v>
      </c>
      <c r="S1536" s="91"/>
    </row>
    <row r="1537" spans="1:19" s="104" customFormat="1" ht="12.75" customHeight="1" x14ac:dyDescent="0.25">
      <c r="A1537" s="121" t="s">
        <v>12</v>
      </c>
      <c r="B1537" s="92" t="str">
        <f>IF(E1537="","",VLOOKUP(E1537,[1]PROJECTES!$C$14:$G$5000,2,FALSE))</f>
        <v>SITEL</v>
      </c>
      <c r="C1537" s="121" t="s">
        <v>181</v>
      </c>
      <c r="D1537" s="93" t="str">
        <f>IF(E1537="","",VLOOKUP(E1537,[1]PROJECTES!$C$14:$G$5000,5,FALSE))</f>
        <v>AFERS EMPRESA</v>
      </c>
      <c r="E1537" s="117" t="s">
        <v>283</v>
      </c>
      <c r="F1537" s="95"/>
      <c r="G1537" s="96" t="str">
        <f>IF(E1537="","",VLOOKUP(E1537,[1]PROJECTES!$C$14:$G$5000,4,FALSE))</f>
        <v>OB</v>
      </c>
      <c r="H1537" s="118" t="s">
        <v>12</v>
      </c>
      <c r="I1537" s="97" t="str">
        <f>IF(H1537="","",VLOOKUP(H1537,BD!B$2:C$16,2,FALSE))</f>
        <v>E</v>
      </c>
      <c r="J1537" s="98">
        <v>43529</v>
      </c>
      <c r="K1537" s="135">
        <f t="shared" si="48"/>
        <v>10</v>
      </c>
      <c r="L1537" s="99">
        <f t="shared" ca="1" si="49"/>
        <v>210</v>
      </c>
      <c r="M1537" s="93">
        <f>IF(E1537="","",VLOOKUP(E1537,[1]PROJECTES!$C$14:$Z$5000,21,FALSE))</f>
        <v>43830</v>
      </c>
      <c r="N1537" s="100">
        <v>1</v>
      </c>
      <c r="O1537" s="72" t="s">
        <v>229</v>
      </c>
      <c r="P1537" s="101">
        <v>0</v>
      </c>
      <c r="Q1537" s="132" t="s">
        <v>336</v>
      </c>
      <c r="R1537" s="131" t="s">
        <v>1086</v>
      </c>
      <c r="S1537" s="91"/>
    </row>
    <row r="1538" spans="1:19" s="104" customFormat="1" ht="12.75" customHeight="1" x14ac:dyDescent="0.25">
      <c r="A1538" s="121" t="s">
        <v>12</v>
      </c>
      <c r="B1538" s="92" t="str">
        <f>IF(E1538="","",VLOOKUP(E1538,[1]PROJECTES!$C$14:$G$5000,2,FALSE))</f>
        <v>SITEL</v>
      </c>
      <c r="C1538" s="121" t="s">
        <v>181</v>
      </c>
      <c r="D1538" s="93" t="str">
        <f>IF(E1538="","",VLOOKUP(E1538,[1]PROJECTES!$C$14:$G$5000,5,FALSE))</f>
        <v>SOPORT DEPARTAMENT COMERCIAL</v>
      </c>
      <c r="E1538" s="117" t="s">
        <v>343</v>
      </c>
      <c r="F1538" s="95"/>
      <c r="G1538" s="96" t="str">
        <f>IF(E1538="","",VLOOKUP(E1538,[1]PROJECTES!$C$14:$G$5000,4,FALSE))</f>
        <v>OB</v>
      </c>
      <c r="H1538" s="118" t="s">
        <v>12</v>
      </c>
      <c r="I1538" s="97" t="str">
        <f>IF(H1538="","",VLOOKUP(H1538,BD!B$2:C$16,2,FALSE))</f>
        <v>E</v>
      </c>
      <c r="J1538" s="98">
        <v>43529</v>
      </c>
      <c r="K1538" s="135">
        <f t="shared" si="48"/>
        <v>10</v>
      </c>
      <c r="L1538" s="99">
        <f t="shared" ca="1" si="49"/>
        <v>210</v>
      </c>
      <c r="M1538" s="93">
        <f>IF(E1538="","",VLOOKUP(E1538,[1]PROJECTES!$C$14:$Z$5000,21,FALSE))</f>
        <v>43830</v>
      </c>
      <c r="N1538" s="100">
        <v>1</v>
      </c>
      <c r="O1538" s="72" t="s">
        <v>229</v>
      </c>
      <c r="P1538" s="101">
        <v>0</v>
      </c>
      <c r="Q1538" s="132" t="s">
        <v>23</v>
      </c>
      <c r="R1538" s="131" t="s">
        <v>1064</v>
      </c>
      <c r="S1538" s="91"/>
    </row>
    <row r="1539" spans="1:19" s="104" customFormat="1" ht="12.75" customHeight="1" x14ac:dyDescent="0.25">
      <c r="A1539" s="121" t="s">
        <v>12</v>
      </c>
      <c r="B1539" s="92" t="str">
        <f>IF(E1539="","",VLOOKUP(E1539,[1]PROJECTES!$C$14:$G$5000,2,FALSE))</f>
        <v>SITEL</v>
      </c>
      <c r="C1539" s="121" t="s">
        <v>181</v>
      </c>
      <c r="D1539" s="93" t="str">
        <f>IF(E1539="","",VLOOKUP(E1539,[1]PROJECTES!$C$14:$G$5000,5,FALSE))</f>
        <v>Manteniment correctiu SW TEDIS.Net SystemTerminal v1.47</v>
      </c>
      <c r="E1539" s="117" t="s">
        <v>895</v>
      </c>
      <c r="F1539" s="95"/>
      <c r="G1539" s="96" t="str">
        <f>IF(E1539="","",VLOOKUP(E1539,[1]PROJECTES!$C$14:$G$5000,4,FALSE))</f>
        <v>OB</v>
      </c>
      <c r="H1539" s="118" t="s">
        <v>12</v>
      </c>
      <c r="I1539" s="97" t="str">
        <f>IF(H1539="","",VLOOKUP(H1539,BD!B$2:C$16,2,FALSE))</f>
        <v>E</v>
      </c>
      <c r="J1539" s="98">
        <v>43529</v>
      </c>
      <c r="K1539" s="135">
        <f t="shared" si="48"/>
        <v>10</v>
      </c>
      <c r="L1539" s="99">
        <f t="shared" ca="1" si="49"/>
        <v>210</v>
      </c>
      <c r="M1539" s="93">
        <f>IF(E1539="","",VLOOKUP(E1539,[1]PROJECTES!$C$14:$Z$5000,21,FALSE))</f>
        <v>43830</v>
      </c>
      <c r="N1539" s="100">
        <v>2</v>
      </c>
      <c r="O1539" s="72" t="s">
        <v>229</v>
      </c>
      <c r="P1539" s="101">
        <v>0</v>
      </c>
      <c r="Q1539" s="132" t="s">
        <v>43</v>
      </c>
      <c r="R1539" s="131" t="s">
        <v>1087</v>
      </c>
      <c r="S1539" s="91"/>
    </row>
    <row r="1540" spans="1:19" s="104" customFormat="1" ht="12.75" customHeight="1" x14ac:dyDescent="0.25">
      <c r="A1540" s="121" t="s">
        <v>12</v>
      </c>
      <c r="B1540" s="92" t="str">
        <f>IF(E1540="","",VLOOKUP(E1540,[1]PROJECTES!$C$14:$G$5000,2,FALSE))</f>
        <v>SITEL</v>
      </c>
      <c r="C1540" s="121" t="s">
        <v>181</v>
      </c>
      <c r="D1540" s="93" t="str">
        <f>IF(E1540="","",VLOOKUP(E1540,[1]PROJECTES!$C$14:$G$5000,5,FALSE))</f>
        <v>Desenvolupament SW TEDIS.Net ExportService v1.48</v>
      </c>
      <c r="E1540" s="117">
        <v>5183</v>
      </c>
      <c r="F1540" s="95"/>
      <c r="G1540" s="96" t="str">
        <f>IF(E1540="","",VLOOKUP(E1540,[1]PROJECTES!$C$14:$G$5000,4,FALSE))</f>
        <v>OB</v>
      </c>
      <c r="H1540" s="118" t="s">
        <v>12</v>
      </c>
      <c r="I1540" s="97" t="str">
        <f>IF(H1540="","",VLOOKUP(H1540,BD!B$2:C$16,2,FALSE))</f>
        <v>E</v>
      </c>
      <c r="J1540" s="98">
        <v>43529</v>
      </c>
      <c r="K1540" s="135">
        <f t="shared" si="48"/>
        <v>10</v>
      </c>
      <c r="L1540" s="99">
        <f t="shared" ca="1" si="49"/>
        <v>-81</v>
      </c>
      <c r="M1540" s="93">
        <f>IF(E1540="","",VLOOKUP(E1540,[1]PROJECTES!$C$14:$Z$5000,21,FALSE))</f>
        <v>43539</v>
      </c>
      <c r="N1540" s="100">
        <v>1</v>
      </c>
      <c r="O1540" s="72" t="s">
        <v>229</v>
      </c>
      <c r="P1540" s="101">
        <v>0</v>
      </c>
      <c r="Q1540" s="132" t="s">
        <v>15</v>
      </c>
      <c r="R1540" s="131" t="s">
        <v>1088</v>
      </c>
      <c r="S1540" s="91"/>
    </row>
    <row r="1541" spans="1:19" s="104" customFormat="1" ht="12.75" customHeight="1" x14ac:dyDescent="0.25">
      <c r="A1541" s="121"/>
      <c r="B1541" s="92" t="str">
        <f>IF(E1541="","",VLOOKUP(E1541,[1]PROJECTES!$C$14:$G$5000,2,FALSE))</f>
        <v>ELECON</v>
      </c>
      <c r="C1541" s="121" t="s">
        <v>91</v>
      </c>
      <c r="D1541" s="93" t="str">
        <f>IF(E1541="","",VLOOKUP(E1541,[1]PROJECTES!$C$14:$G$5000,5,FALSE))</f>
        <v>MANTENIMENT CALSER CONDADO 01/01/2.019-31/12/2.019</v>
      </c>
      <c r="E1541" s="117">
        <v>5180</v>
      </c>
      <c r="F1541" s="95"/>
      <c r="G1541" s="96" t="str">
        <f>IF(E1541="","",VLOOKUP(E1541,[1]PROJECTES!$C$14:$G$5000,4,FALSE))</f>
        <v>OB</v>
      </c>
      <c r="H1541" s="118" t="s">
        <v>47</v>
      </c>
      <c r="I1541" s="97" t="str">
        <f>IF(H1541="","",VLOOKUP(H1541,BD!B$2:C$16,2,FALSE))</f>
        <v>E</v>
      </c>
      <c r="J1541" s="98">
        <v>43529</v>
      </c>
      <c r="K1541" s="135">
        <f t="shared" si="48"/>
        <v>10</v>
      </c>
      <c r="L1541" s="99">
        <f t="shared" ca="1" si="49"/>
        <v>210</v>
      </c>
      <c r="M1541" s="93">
        <f>IF(E1541="","",VLOOKUP(E1541,[1]PROJECTES!$C$14:$Z$5000,21,FALSE))</f>
        <v>43830</v>
      </c>
      <c r="N1541" s="100">
        <v>1</v>
      </c>
      <c r="O1541" s="72" t="s">
        <v>229</v>
      </c>
      <c r="P1541" s="101">
        <v>45</v>
      </c>
      <c r="Q1541" s="132" t="s">
        <v>43</v>
      </c>
      <c r="R1541" s="131" t="s">
        <v>1179</v>
      </c>
      <c r="S1541" s="91"/>
    </row>
    <row r="1542" spans="1:19" s="104" customFormat="1" ht="12.75" customHeight="1" x14ac:dyDescent="0.25">
      <c r="A1542" s="121" t="s">
        <v>47</v>
      </c>
      <c r="B1542" s="92" t="str">
        <f>IF(E1542="","",VLOOKUP(E1542,[1]PROJECTES!$C$14:$G$5000,2,FALSE))</f>
        <v>EOSPIT</v>
      </c>
      <c r="C1542" s="121" t="s">
        <v>151</v>
      </c>
      <c r="D1542" s="93" t="str">
        <f>IF(E1542="","",VLOOKUP(E1542,[1]PROJECTES!$C$14:$G$5000,5,FALSE))</f>
        <v>UNION CC EOSA-PITARCH - COI IBERDROLA v2.0</v>
      </c>
      <c r="E1542" s="117">
        <v>5190</v>
      </c>
      <c r="F1542" s="95"/>
      <c r="G1542" s="96" t="str">
        <f>IF(E1542="","",VLOOKUP(E1542,[1]PROJECTES!$C$14:$G$5000,4,FALSE))</f>
        <v>TA</v>
      </c>
      <c r="H1542" s="118" t="s">
        <v>47</v>
      </c>
      <c r="I1542" s="97" t="str">
        <f>IF(H1542="","",VLOOKUP(H1542,BD!B$2:C$16,2,FALSE))</f>
        <v>E</v>
      </c>
      <c r="J1542" s="98">
        <v>43529</v>
      </c>
      <c r="K1542" s="135">
        <f t="shared" si="48"/>
        <v>10</v>
      </c>
      <c r="L1542" s="99" t="str">
        <f t="shared" ca="1" si="49"/>
        <v>-</v>
      </c>
      <c r="M1542" s="93">
        <f>IF(E1542="","",VLOOKUP(E1542,[1]PROJECTES!$C$14:$Z$5000,21,FALSE))</f>
        <v>43546</v>
      </c>
      <c r="N1542" s="100">
        <v>0</v>
      </c>
      <c r="O1542" s="72" t="s">
        <v>229</v>
      </c>
      <c r="P1542" s="101">
        <v>30</v>
      </c>
      <c r="Q1542" s="132" t="s">
        <v>40</v>
      </c>
      <c r="R1542" s="131" t="s">
        <v>1193</v>
      </c>
      <c r="S1542" s="91"/>
    </row>
    <row r="1543" spans="1:19" s="104" customFormat="1" ht="12.75" customHeight="1" x14ac:dyDescent="0.25">
      <c r="A1543" s="121" t="s">
        <v>35</v>
      </c>
      <c r="B1543" s="92" t="str">
        <f>IF(E1543="","",VLOOKUP(E1543,[1]PROJECTES!$C$14:$G$5000,2,FALSE))</f>
        <v>SITEL</v>
      </c>
      <c r="C1543" s="121" t="s">
        <v>181</v>
      </c>
      <c r="D1543" s="93" t="str">
        <f>IF(E1543="","",VLOOKUP(E1543,[1]PROJECTES!$C$14:$G$5000,5,FALSE))</f>
        <v>INCAPACITAT LABORAL TRANSITORIA</v>
      </c>
      <c r="E1543" s="117" t="s">
        <v>362</v>
      </c>
      <c r="F1543" s="95"/>
      <c r="G1543" s="96" t="str">
        <f>IF(E1543="","",VLOOKUP(E1543,[1]PROJECTES!$C$14:$G$5000,4,FALSE))</f>
        <v>OB</v>
      </c>
      <c r="H1543" s="118" t="s">
        <v>35</v>
      </c>
      <c r="I1543" s="97" t="str">
        <f>IF(H1543="","",VLOOKUP(H1543,BD!B$2:C$16,2,FALSE))</f>
        <v>E</v>
      </c>
      <c r="J1543" s="98">
        <v>43529</v>
      </c>
      <c r="K1543" s="135">
        <f t="shared" si="48"/>
        <v>10</v>
      </c>
      <c r="L1543" s="99">
        <f t="shared" ca="1" si="49"/>
        <v>210</v>
      </c>
      <c r="M1543" s="93">
        <f>IF(E1543="","",VLOOKUP(E1543,[1]PROJECTES!$C$14:$Z$5000,21,FALSE))</f>
        <v>43830</v>
      </c>
      <c r="N1543" s="100">
        <v>8</v>
      </c>
      <c r="O1543" s="72" t="s">
        <v>229</v>
      </c>
      <c r="P1543" s="101">
        <v>0</v>
      </c>
      <c r="Q1543" s="132" t="s">
        <v>360</v>
      </c>
      <c r="R1543" s="102"/>
      <c r="S1543" s="91"/>
    </row>
    <row r="1544" spans="1:19" s="104" customFormat="1" ht="12.75" customHeight="1" x14ac:dyDescent="0.25">
      <c r="A1544" s="121" t="s">
        <v>47</v>
      </c>
      <c r="B1544" s="92" t="str">
        <f>IF(E1544="","",VLOOKUP(E1544,[1]PROJECTES!$C$14:$G$5000,2,FALSE))</f>
        <v>SITEL</v>
      </c>
      <c r="C1544" s="121" t="s">
        <v>181</v>
      </c>
      <c r="D1544" s="93" t="str">
        <f>IF(E1544="","",VLOOKUP(E1544,[1]PROJECTES!$C$14:$G$5000,5,FALSE))</f>
        <v>INFRAESTRUCTURA</v>
      </c>
      <c r="E1544" s="117" t="s">
        <v>317</v>
      </c>
      <c r="F1544" s="95"/>
      <c r="G1544" s="96" t="str">
        <f>IF(E1544="","",VLOOKUP(E1544,[1]PROJECTES!$C$14:$G$5000,4,FALSE))</f>
        <v>OB</v>
      </c>
      <c r="H1544" s="118" t="s">
        <v>47</v>
      </c>
      <c r="I1544" s="97" t="str">
        <f>IF(H1544="","",VLOOKUP(H1544,BD!B$2:C$16,2,FALSE))</f>
        <v>E</v>
      </c>
      <c r="J1544" s="98">
        <v>43529</v>
      </c>
      <c r="K1544" s="135">
        <f t="shared" si="48"/>
        <v>10</v>
      </c>
      <c r="L1544" s="99">
        <f t="shared" ca="1" si="49"/>
        <v>210</v>
      </c>
      <c r="M1544" s="93">
        <f>IF(E1544="","",VLOOKUP(E1544,[1]PROJECTES!$C$14:$Z$5000,21,FALSE))</f>
        <v>43830</v>
      </c>
      <c r="N1544" s="100">
        <v>1</v>
      </c>
      <c r="O1544" s="72" t="s">
        <v>229</v>
      </c>
      <c r="P1544" s="101">
        <v>0</v>
      </c>
      <c r="Q1544" s="132" t="s">
        <v>40</v>
      </c>
      <c r="R1544" s="131" t="s">
        <v>1247</v>
      </c>
      <c r="S1544" s="91"/>
    </row>
    <row r="1545" spans="1:19" s="104" customFormat="1" ht="12.75" customHeight="1" x14ac:dyDescent="0.25">
      <c r="A1545" s="121" t="s">
        <v>47</v>
      </c>
      <c r="B1545" s="92" t="str">
        <f>IF(E1545="","",VLOOKUP(E1545,[1]PROJECTES!$C$14:$G$5000,2,FALSE))</f>
        <v>SITEL</v>
      </c>
      <c r="C1545" s="121" t="s">
        <v>149</v>
      </c>
      <c r="D1545" s="93" t="str">
        <f>IF(E1545="","",VLOOKUP(E1545,[1]PROJECTES!$C$14:$G$5000,5,FALSE))</f>
        <v>PENDENT D'ASSIGNAR</v>
      </c>
      <c r="E1545" s="117" t="s">
        <v>278</v>
      </c>
      <c r="F1545" s="95"/>
      <c r="G1545" s="96" t="str">
        <f>IF(E1545="","",VLOOKUP(E1545,[1]PROJECTES!$C$14:$G$5000,4,FALSE))</f>
        <v>OB</v>
      </c>
      <c r="H1545" s="118" t="s">
        <v>47</v>
      </c>
      <c r="I1545" s="97" t="str">
        <f>IF(H1545="","",VLOOKUP(H1545,BD!B$2:C$16,2,FALSE))</f>
        <v>E</v>
      </c>
      <c r="J1545" s="98">
        <v>43529</v>
      </c>
      <c r="K1545" s="135">
        <f t="shared" ref="K1545:K1608" si="50">IF(J1545="","",WEEKNUM(J1545,2)-0)</f>
        <v>10</v>
      </c>
      <c r="L1545" s="99">
        <f t="shared" ref="L1545:L1608" ca="1" si="51">IF(M1545="","-",IF(G1545="TA","-",+M1545-TODAY()))</f>
        <v>210</v>
      </c>
      <c r="M1545" s="93">
        <f>IF(E1545="","",VLOOKUP(E1545,[1]PROJECTES!$C$14:$Z$5000,21,FALSE))</f>
        <v>43830</v>
      </c>
      <c r="N1545" s="100">
        <v>0</v>
      </c>
      <c r="O1545" s="72" t="s">
        <v>229</v>
      </c>
      <c r="P1545" s="101">
        <v>15</v>
      </c>
      <c r="Q1545" s="132" t="s">
        <v>59</v>
      </c>
      <c r="R1545" s="131" t="s">
        <v>1248</v>
      </c>
      <c r="S1545" s="91"/>
    </row>
    <row r="1546" spans="1:19" s="104" customFormat="1" ht="12.75" customHeight="1" x14ac:dyDescent="0.25">
      <c r="A1546" s="121" t="s">
        <v>47</v>
      </c>
      <c r="B1546" s="92" t="str">
        <f>IF(E1546="","",VLOOKUP(E1546,[1]PROJECTES!$C$14:$G$5000,2,FALSE))</f>
        <v>SITEL</v>
      </c>
      <c r="C1546" s="121" t="s">
        <v>106</v>
      </c>
      <c r="D1546" s="93" t="str">
        <f>IF(E1546="","",VLOOKUP(E1546,[1]PROJECTES!$C$14:$G$5000,5,FALSE))</f>
        <v>PENDENT D'ASSIGNAR</v>
      </c>
      <c r="E1546" s="117" t="s">
        <v>278</v>
      </c>
      <c r="F1546" s="95"/>
      <c r="G1546" s="96" t="str">
        <f>IF(E1546="","",VLOOKUP(E1546,[1]PROJECTES!$C$14:$G$5000,4,FALSE))</f>
        <v>OB</v>
      </c>
      <c r="H1546" s="118" t="s">
        <v>47</v>
      </c>
      <c r="I1546" s="97" t="str">
        <f>IF(H1546="","",VLOOKUP(H1546,BD!B$2:C$16,2,FALSE))</f>
        <v>E</v>
      </c>
      <c r="J1546" s="98">
        <v>43529</v>
      </c>
      <c r="K1546" s="135">
        <f t="shared" si="50"/>
        <v>10</v>
      </c>
      <c r="L1546" s="99">
        <f t="shared" ca="1" si="51"/>
        <v>210</v>
      </c>
      <c r="M1546" s="93">
        <f>IF(E1546="","",VLOOKUP(E1546,[1]PROJECTES!$C$14:$Z$5000,21,FALSE))</f>
        <v>43830</v>
      </c>
      <c r="N1546" s="100">
        <v>2</v>
      </c>
      <c r="O1546" s="72" t="s">
        <v>229</v>
      </c>
      <c r="P1546" s="101">
        <v>0</v>
      </c>
      <c r="Q1546" s="132" t="s">
        <v>37</v>
      </c>
      <c r="R1546" s="131" t="s">
        <v>1245</v>
      </c>
      <c r="S1546" s="91"/>
    </row>
    <row r="1547" spans="1:19" s="104" customFormat="1" ht="12.75" customHeight="1" x14ac:dyDescent="0.25">
      <c r="A1547" s="121" t="s">
        <v>47</v>
      </c>
      <c r="B1547" s="92" t="str">
        <f>IF(E1547="","",VLOOKUP(E1547,[1]PROJECTES!$C$14:$G$5000,2,FALSE))</f>
        <v>COAUEU</v>
      </c>
      <c r="C1547" s="121"/>
      <c r="D1547" s="93" t="str">
        <f>IF(E1547="","",VLOOKUP(E1547,[1]PROJECTES!$C$14:$G$5000,5,FALSE))</f>
        <v>EUROTRONIC Desenvolupament SW App Movil v1.0</v>
      </c>
      <c r="E1547" s="117">
        <v>5067</v>
      </c>
      <c r="F1547" s="95"/>
      <c r="G1547" s="96" t="str">
        <f>IF(E1547="","",VLOOKUP(E1547,[1]PROJECTES!$C$14:$G$5000,4,FALSE))</f>
        <v>OB</v>
      </c>
      <c r="H1547" s="118" t="s">
        <v>47</v>
      </c>
      <c r="I1547" s="97" t="str">
        <f>IF(H1547="","",VLOOKUP(H1547,BD!B$2:C$16,2,FALSE))</f>
        <v>E</v>
      </c>
      <c r="J1547" s="98">
        <v>43529</v>
      </c>
      <c r="K1547" s="135">
        <f t="shared" si="50"/>
        <v>10</v>
      </c>
      <c r="L1547" s="99">
        <f t="shared" ca="1" si="51"/>
        <v>139</v>
      </c>
      <c r="M1547" s="93">
        <f>IF(E1547="","",VLOOKUP(E1547,[1]PROJECTES!$C$14:$Z$5000,21,FALSE))</f>
        <v>43759</v>
      </c>
      <c r="N1547" s="100">
        <v>2</v>
      </c>
      <c r="O1547" s="72" t="s">
        <v>229</v>
      </c>
      <c r="P1547" s="101">
        <v>0</v>
      </c>
      <c r="Q1547" s="132" t="s">
        <v>15</v>
      </c>
      <c r="R1547" s="131" t="s">
        <v>1238</v>
      </c>
      <c r="S1547" s="91"/>
    </row>
    <row r="1548" spans="1:19" s="104" customFormat="1" ht="12.75" customHeight="1" x14ac:dyDescent="0.25">
      <c r="A1548" s="121" t="s">
        <v>47</v>
      </c>
      <c r="B1548" s="92" t="str">
        <f>IF(E1548="","",VLOOKUP(E1548,[1]PROJECTES!$C$14:$G$5000,2,FALSE))</f>
        <v>ELEBER</v>
      </c>
      <c r="C1548" s="121" t="s">
        <v>74</v>
      </c>
      <c r="D1548" s="93" t="str">
        <f>IF(E1548="","",VLOOKUP(E1548,[1]PROJECTES!$C$14:$G$5000,5,FALSE))</f>
        <v>MANTENIMENT SCADA BERMEJALES 01/07/2.018 - 30/06/2.019</v>
      </c>
      <c r="E1548" s="117">
        <v>4803</v>
      </c>
      <c r="F1548" s="95"/>
      <c r="G1548" s="96" t="str">
        <f>IF(E1548="","",VLOOKUP(E1548,[1]PROJECTES!$C$14:$G$5000,4,FALSE))</f>
        <v>OB</v>
      </c>
      <c r="H1548" s="118" t="s">
        <v>47</v>
      </c>
      <c r="I1548" s="97" t="str">
        <f>IF(H1548="","",VLOOKUP(H1548,BD!B$2:C$16,2,FALSE))</f>
        <v>E</v>
      </c>
      <c r="J1548" s="149">
        <v>43529</v>
      </c>
      <c r="K1548" s="135">
        <f t="shared" si="50"/>
        <v>10</v>
      </c>
      <c r="L1548" s="99">
        <f t="shared" ca="1" si="51"/>
        <v>26</v>
      </c>
      <c r="M1548" s="93">
        <f>IF(E1548="","",VLOOKUP(E1548,[1]PROJECTES!$C$14:$Z$5000,21,FALSE))</f>
        <v>43646</v>
      </c>
      <c r="N1548" s="100">
        <v>0</v>
      </c>
      <c r="O1548" s="72" t="s">
        <v>229</v>
      </c>
      <c r="P1548" s="101">
        <v>30</v>
      </c>
      <c r="Q1548" s="132" t="s">
        <v>15</v>
      </c>
      <c r="R1548" s="131" t="s">
        <v>1249</v>
      </c>
      <c r="S1548" s="91"/>
    </row>
    <row r="1549" spans="1:19" s="104" customFormat="1" ht="12.75" customHeight="1" x14ac:dyDescent="0.25">
      <c r="A1549" s="121"/>
      <c r="B1549" s="92" t="str">
        <f>IF(E1549="","",VLOOKUP(E1549,[1]PROJECTES!$C$14:$G$5000,2,FALSE))</f>
        <v/>
      </c>
      <c r="C1549" s="121"/>
      <c r="D1549" s="93" t="str">
        <f>IF(E1549="","",VLOOKUP(E1549,[1]PROJECTES!$C$14:$G$5000,5,FALSE))</f>
        <v/>
      </c>
      <c r="E1549" s="117"/>
      <c r="F1549" s="95"/>
      <c r="G1549" s="96" t="str">
        <f>IF(E1549="","",VLOOKUP(E1549,[1]PROJECTES!$C$14:$G$5000,4,FALSE))</f>
        <v/>
      </c>
      <c r="H1549" s="118" t="s">
        <v>44</v>
      </c>
      <c r="I1549" s="97" t="str">
        <f>IF(H1549="","",VLOOKUP(H1549,BD!B$2:C$16,2,FALSE))</f>
        <v>E</v>
      </c>
      <c r="J1549" s="98">
        <v>43529</v>
      </c>
      <c r="K1549" s="135">
        <f t="shared" si="50"/>
        <v>10</v>
      </c>
      <c r="L1549" s="99" t="str">
        <f t="shared" ca="1" si="51"/>
        <v>-</v>
      </c>
      <c r="M1549" s="93" t="str">
        <f>IF(E1549="","",VLOOKUP(E1549,[1]PROJECTES!$C$14:$Z$5000,21,FALSE))</f>
        <v/>
      </c>
      <c r="N1549" s="100"/>
      <c r="O1549" s="72" t="s">
        <v>229</v>
      </c>
      <c r="P1549" s="101"/>
      <c r="Q1549" s="132"/>
      <c r="R1549" s="102"/>
      <c r="S1549" s="91"/>
    </row>
    <row r="1550" spans="1:19" s="104" customFormat="1" ht="12.75" customHeight="1" x14ac:dyDescent="0.25">
      <c r="A1550" s="121"/>
      <c r="B1550" s="92" t="str">
        <f>IF(E1550="","",VLOOKUP(E1550,[1]PROJECTES!$C$14:$G$5000,2,FALSE))</f>
        <v/>
      </c>
      <c r="C1550" s="121"/>
      <c r="D1550" s="93" t="str">
        <f>IF(E1550="","",VLOOKUP(E1550,[1]PROJECTES!$C$14:$G$5000,5,FALSE))</f>
        <v/>
      </c>
      <c r="E1550" s="117"/>
      <c r="F1550" s="95"/>
      <c r="G1550" s="96" t="str">
        <f>IF(E1550="","",VLOOKUP(E1550,[1]PROJECTES!$C$14:$G$5000,4,FALSE))</f>
        <v/>
      </c>
      <c r="H1550" s="118" t="s">
        <v>44</v>
      </c>
      <c r="I1550" s="97" t="str">
        <f>IF(H1550="","",VLOOKUP(H1550,BD!B$2:C$16,2,FALSE))</f>
        <v>E</v>
      </c>
      <c r="J1550" s="98">
        <v>43529</v>
      </c>
      <c r="K1550" s="135">
        <f t="shared" si="50"/>
        <v>10</v>
      </c>
      <c r="L1550" s="99" t="str">
        <f t="shared" ca="1" si="51"/>
        <v>-</v>
      </c>
      <c r="M1550" s="93" t="str">
        <f>IF(E1550="","",VLOOKUP(E1550,[1]PROJECTES!$C$14:$Z$5000,21,FALSE))</f>
        <v/>
      </c>
      <c r="N1550" s="100"/>
      <c r="O1550" s="72" t="s">
        <v>229</v>
      </c>
      <c r="P1550" s="101"/>
      <c r="Q1550" s="132"/>
      <c r="R1550" s="102"/>
      <c r="S1550" s="91"/>
    </row>
    <row r="1551" spans="1:19" s="104" customFormat="1" ht="12.75" customHeight="1" x14ac:dyDescent="0.25">
      <c r="A1551" s="121"/>
      <c r="B1551" s="92" t="str">
        <f>IF(E1551="","",VLOOKUP(E1551,[1]PROJECTES!$C$14:$G$5000,2,FALSE))</f>
        <v/>
      </c>
      <c r="C1551" s="121"/>
      <c r="D1551" s="93" t="str">
        <f>IF(E1551="","",VLOOKUP(E1551,[1]PROJECTES!$C$14:$G$5000,5,FALSE))</f>
        <v/>
      </c>
      <c r="E1551" s="117"/>
      <c r="F1551" s="95"/>
      <c r="G1551" s="96" t="str">
        <f>IF(E1551="","",VLOOKUP(E1551,[1]PROJECTES!$C$14:$G$5000,4,FALSE))</f>
        <v/>
      </c>
      <c r="H1551" s="118" t="s">
        <v>44</v>
      </c>
      <c r="I1551" s="97" t="str">
        <f>IF(H1551="","",VLOOKUP(H1551,BD!B$2:C$16,2,FALSE))</f>
        <v>E</v>
      </c>
      <c r="J1551" s="98">
        <v>43529</v>
      </c>
      <c r="K1551" s="135">
        <f t="shared" si="50"/>
        <v>10</v>
      </c>
      <c r="L1551" s="99" t="str">
        <f t="shared" ca="1" si="51"/>
        <v>-</v>
      </c>
      <c r="M1551" s="93" t="str">
        <f>IF(E1551="","",VLOOKUP(E1551,[1]PROJECTES!$C$14:$Z$5000,21,FALSE))</f>
        <v/>
      </c>
      <c r="N1551" s="100"/>
      <c r="O1551" s="72" t="s">
        <v>229</v>
      </c>
      <c r="P1551" s="101"/>
      <c r="Q1551" s="132"/>
      <c r="R1551" s="102"/>
      <c r="S1551" s="91"/>
    </row>
    <row r="1552" spans="1:19" s="104" customFormat="1" ht="12.75" customHeight="1" x14ac:dyDescent="0.25">
      <c r="A1552" s="121"/>
      <c r="B1552" s="92" t="str">
        <f>IF(E1552="","",VLOOKUP(E1552,[1]PROJECTES!$C$14:$G$5000,2,FALSE))</f>
        <v/>
      </c>
      <c r="C1552" s="121"/>
      <c r="D1552" s="93" t="str">
        <f>IF(E1552="","",VLOOKUP(E1552,[1]PROJECTES!$C$14:$G$5000,5,FALSE))</f>
        <v/>
      </c>
      <c r="E1552" s="117"/>
      <c r="F1552" s="95"/>
      <c r="G1552" s="96" t="str">
        <f>IF(E1552="","",VLOOKUP(E1552,[1]PROJECTES!$C$14:$G$5000,4,FALSE))</f>
        <v/>
      </c>
      <c r="H1552" s="118" t="s">
        <v>44</v>
      </c>
      <c r="I1552" s="97" t="str">
        <f>IF(H1552="","",VLOOKUP(H1552,BD!B$2:C$16,2,FALSE))</f>
        <v>E</v>
      </c>
      <c r="J1552" s="98">
        <v>43529</v>
      </c>
      <c r="K1552" s="135">
        <f t="shared" si="50"/>
        <v>10</v>
      </c>
      <c r="L1552" s="99" t="str">
        <f t="shared" ca="1" si="51"/>
        <v>-</v>
      </c>
      <c r="M1552" s="93" t="str">
        <f>IF(E1552="","",VLOOKUP(E1552,[1]PROJECTES!$C$14:$Z$5000,21,FALSE))</f>
        <v/>
      </c>
      <c r="N1552" s="100"/>
      <c r="O1552" s="72" t="s">
        <v>229</v>
      </c>
      <c r="P1552" s="101"/>
      <c r="Q1552" s="132"/>
      <c r="R1552" s="102"/>
      <c r="S1552" s="91"/>
    </row>
    <row r="1553" spans="1:19" s="104" customFormat="1" ht="12.75" customHeight="1" x14ac:dyDescent="0.25">
      <c r="A1553" s="121"/>
      <c r="B1553" s="92" t="str">
        <f>IF(E1553="","",VLOOKUP(E1553,[1]PROJECTES!$C$14:$G$5000,2,FALSE))</f>
        <v/>
      </c>
      <c r="C1553" s="121"/>
      <c r="D1553" s="93" t="str">
        <f>IF(E1553="","",VLOOKUP(E1553,[1]PROJECTES!$C$14:$G$5000,5,FALSE))</f>
        <v/>
      </c>
      <c r="E1553" s="117"/>
      <c r="F1553" s="95"/>
      <c r="G1553" s="96" t="str">
        <f>IF(E1553="","",VLOOKUP(E1553,[1]PROJECTES!$C$14:$G$5000,4,FALSE))</f>
        <v/>
      </c>
      <c r="H1553" s="118" t="s">
        <v>44</v>
      </c>
      <c r="I1553" s="97" t="str">
        <f>IF(H1553="","",VLOOKUP(H1553,BD!B$2:C$16,2,FALSE))</f>
        <v>E</v>
      </c>
      <c r="J1553" s="98">
        <v>43529</v>
      </c>
      <c r="K1553" s="135">
        <f t="shared" si="50"/>
        <v>10</v>
      </c>
      <c r="L1553" s="99" t="str">
        <f t="shared" ca="1" si="51"/>
        <v>-</v>
      </c>
      <c r="M1553" s="93" t="str">
        <f>IF(E1553="","",VLOOKUP(E1553,[1]PROJECTES!$C$14:$Z$5000,21,FALSE))</f>
        <v/>
      </c>
      <c r="N1553" s="100"/>
      <c r="O1553" s="72" t="s">
        <v>229</v>
      </c>
      <c r="P1553" s="101"/>
      <c r="Q1553" s="132"/>
      <c r="R1553" s="102"/>
      <c r="S1553" s="91"/>
    </row>
    <row r="1554" spans="1:19" s="104" customFormat="1" ht="12.75" customHeight="1" x14ac:dyDescent="0.25">
      <c r="A1554" s="121"/>
      <c r="B1554" s="92" t="str">
        <f>IF(E1554="","",VLOOKUP(E1554,[1]PROJECTES!$C$14:$G$5000,2,FALSE))</f>
        <v>INDTOR</v>
      </c>
      <c r="C1554" s="121"/>
      <c r="D1554" s="93" t="str">
        <f>IF(E1554="","",VLOOKUP(E1554,[1]PROJECTES!$C$14:$G$5000,5,FALSE))</f>
        <v>RTU C.T. CALVARIO v1.0</v>
      </c>
      <c r="E1554" s="117">
        <v>5104</v>
      </c>
      <c r="F1554" s="95"/>
      <c r="G1554" s="96" t="str">
        <f>IF(E1554="","",VLOOKUP(E1554,[1]PROJECTES!$C$14:$G$5000,4,FALSE))</f>
        <v>TA</v>
      </c>
      <c r="H1554" s="118" t="s">
        <v>595</v>
      </c>
      <c r="I1554" s="97" t="str">
        <f>IF(H1554="","",VLOOKUP(H1554,BD!B$2:C$16,2,FALSE))</f>
        <v>E</v>
      </c>
      <c r="J1554" s="98">
        <v>43530</v>
      </c>
      <c r="K1554" s="135">
        <f t="shared" si="50"/>
        <v>10</v>
      </c>
      <c r="L1554" s="99" t="str">
        <f t="shared" ca="1" si="51"/>
        <v>-</v>
      </c>
      <c r="M1554" s="93">
        <f>IF(E1554="","",VLOOKUP(E1554,[1]PROJECTES!$C$14:$Z$5000,21,FALSE))</f>
        <v>43514</v>
      </c>
      <c r="N1554" s="100">
        <v>0</v>
      </c>
      <c r="O1554" s="72" t="s">
        <v>229</v>
      </c>
      <c r="P1554" s="101">
        <v>50</v>
      </c>
      <c r="Q1554" s="132" t="s">
        <v>51</v>
      </c>
      <c r="R1554" s="131" t="s">
        <v>365</v>
      </c>
      <c r="S1554" s="91"/>
    </row>
    <row r="1555" spans="1:19" s="104" customFormat="1" ht="12.75" customHeight="1" x14ac:dyDescent="0.25">
      <c r="A1555" s="121"/>
      <c r="B1555" s="92" t="str">
        <f>IF(E1555="","",VLOOKUP(E1555,[1]PROJECTES!$C$14:$G$5000,2,FALSE))</f>
        <v>INDVIL</v>
      </c>
      <c r="C1555" s="121"/>
      <c r="D1555" s="93" t="str">
        <f>IF(E1555="","",VLOOKUP(E1555,[1]PROJECTES!$C$14:$G$5000,5,FALSE))</f>
        <v>RTU C.T. PADRE CARMELO v1.0</v>
      </c>
      <c r="E1555" s="117">
        <v>5106</v>
      </c>
      <c r="F1555" s="95"/>
      <c r="G1555" s="96" t="str">
        <f>IF(E1555="","",VLOOKUP(E1555,[1]PROJECTES!$C$14:$G$5000,4,FALSE))</f>
        <v>TA</v>
      </c>
      <c r="H1555" s="118" t="s">
        <v>595</v>
      </c>
      <c r="I1555" s="97" t="str">
        <f>IF(H1555="","",VLOOKUP(H1555,BD!B$2:C$16,2,FALSE))</f>
        <v>E</v>
      </c>
      <c r="J1555" s="98">
        <v>43530</v>
      </c>
      <c r="K1555" s="135">
        <f t="shared" si="50"/>
        <v>10</v>
      </c>
      <c r="L1555" s="99" t="str">
        <f t="shared" ca="1" si="51"/>
        <v>-</v>
      </c>
      <c r="M1555" s="93">
        <f>IF(E1555="","",VLOOKUP(E1555,[1]PROJECTES!$C$14:$Z$5000,21,FALSE))</f>
        <v>43514</v>
      </c>
      <c r="N1555" s="100">
        <v>0</v>
      </c>
      <c r="O1555" s="72" t="s">
        <v>229</v>
      </c>
      <c r="P1555" s="101">
        <v>50</v>
      </c>
      <c r="Q1555" s="132" t="s">
        <v>51</v>
      </c>
      <c r="R1555" s="131" t="s">
        <v>365</v>
      </c>
      <c r="S1555" s="91"/>
    </row>
    <row r="1556" spans="1:19" s="104" customFormat="1" ht="12.75" customHeight="1" x14ac:dyDescent="0.25">
      <c r="A1556" s="121" t="s">
        <v>21</v>
      </c>
      <c r="B1556" s="92" t="str">
        <f>IF(E1556="","",VLOOKUP(E1556,[1]PROJECTES!$C$14:$G$5000,2,FALSE))</f>
        <v>DIELES</v>
      </c>
      <c r="C1556" s="121" t="s">
        <v>271</v>
      </c>
      <c r="D1556" s="93" t="str">
        <f>IF(E1556="","",VLOOKUP(E1556,[1]PROJECTES!$C$14:$G$5000,5,FALSE))</f>
        <v>RTU CT-5 DIELESUR v1.1</v>
      </c>
      <c r="E1556" s="117">
        <v>5059</v>
      </c>
      <c r="F1556" s="95"/>
      <c r="G1556" s="96" t="str">
        <f>IF(E1556="","",VLOOKUP(E1556,[1]PROJECTES!$C$14:$G$5000,4,FALSE))</f>
        <v>TA</v>
      </c>
      <c r="H1556" s="118" t="s">
        <v>595</v>
      </c>
      <c r="I1556" s="97" t="str">
        <f>IF(H1556="","",VLOOKUP(H1556,BD!B$2:C$16,2,FALSE))</f>
        <v>E</v>
      </c>
      <c r="J1556" s="98">
        <v>43530</v>
      </c>
      <c r="K1556" s="135">
        <f t="shared" si="50"/>
        <v>10</v>
      </c>
      <c r="L1556" s="99" t="str">
        <f t="shared" ca="1" si="51"/>
        <v>-</v>
      </c>
      <c r="M1556" s="93">
        <f>IF(E1556="","",VLOOKUP(E1556,[1]PROJECTES!$C$14:$Z$5000,21,FALSE))</f>
        <v>43524</v>
      </c>
      <c r="N1556" s="100">
        <v>0</v>
      </c>
      <c r="O1556" s="72" t="s">
        <v>229</v>
      </c>
      <c r="P1556" s="101">
        <v>50</v>
      </c>
      <c r="Q1556" s="132" t="s">
        <v>51</v>
      </c>
      <c r="R1556" s="131" t="s">
        <v>365</v>
      </c>
      <c r="S1556" s="91"/>
    </row>
    <row r="1557" spans="1:19" s="104" customFormat="1" ht="12.75" customHeight="1" x14ac:dyDescent="0.25">
      <c r="A1557" s="121" t="s">
        <v>21</v>
      </c>
      <c r="B1557" s="92" t="str">
        <f>IF(E1557="","",VLOOKUP(E1557,[1]PROJECTES!$C$14:$G$5000,2,FALSE))</f>
        <v>DIELES</v>
      </c>
      <c r="C1557" s="121" t="s">
        <v>271</v>
      </c>
      <c r="D1557" s="93" t="str">
        <f>IF(E1557="","",VLOOKUP(E1557,[1]PROJECTES!$C$14:$G$5000,5,FALSE))</f>
        <v>RTU CT-6 DIELESUR v1.1</v>
      </c>
      <c r="E1557" s="117">
        <v>5060</v>
      </c>
      <c r="F1557" s="95"/>
      <c r="G1557" s="96" t="str">
        <f>IF(E1557="","",VLOOKUP(E1557,[1]PROJECTES!$C$14:$G$5000,4,FALSE))</f>
        <v>TA</v>
      </c>
      <c r="H1557" s="118" t="s">
        <v>595</v>
      </c>
      <c r="I1557" s="97" t="str">
        <f>IF(H1557="","",VLOOKUP(H1557,BD!B$2:C$16,2,FALSE))</f>
        <v>E</v>
      </c>
      <c r="J1557" s="98">
        <v>43530</v>
      </c>
      <c r="K1557" s="135">
        <f t="shared" si="50"/>
        <v>10</v>
      </c>
      <c r="L1557" s="99" t="str">
        <f t="shared" ca="1" si="51"/>
        <v>-</v>
      </c>
      <c r="M1557" s="93">
        <f>IF(E1557="","",VLOOKUP(E1557,[1]PROJECTES!$C$14:$Z$5000,21,FALSE))</f>
        <v>43524</v>
      </c>
      <c r="N1557" s="100">
        <v>0</v>
      </c>
      <c r="O1557" s="72" t="s">
        <v>229</v>
      </c>
      <c r="P1557" s="101">
        <v>50</v>
      </c>
      <c r="Q1557" s="132" t="s">
        <v>51</v>
      </c>
      <c r="R1557" s="131" t="s">
        <v>365</v>
      </c>
      <c r="S1557" s="91"/>
    </row>
    <row r="1558" spans="1:19" s="104" customFormat="1" ht="12.75" customHeight="1" x14ac:dyDescent="0.25">
      <c r="A1558" s="121" t="s">
        <v>21</v>
      </c>
      <c r="B1558" s="92" t="str">
        <f>IF(E1558="","",VLOOKUP(E1558,[1]PROJECTES!$C$14:$G$5000,2,FALSE))</f>
        <v>DIELES</v>
      </c>
      <c r="C1558" s="121" t="s">
        <v>271</v>
      </c>
      <c r="D1558" s="93" t="str">
        <f>IF(E1558="","",VLOOKUP(E1558,[1]PROJECTES!$C$14:$G$5000,5,FALSE))</f>
        <v>RTU CT-7 DIELESUR v1.1</v>
      </c>
      <c r="E1558" s="117">
        <v>5061</v>
      </c>
      <c r="F1558" s="95"/>
      <c r="G1558" s="96" t="str">
        <f>IF(E1558="","",VLOOKUP(E1558,[1]PROJECTES!$C$14:$G$5000,4,FALSE))</f>
        <v>TA</v>
      </c>
      <c r="H1558" s="118" t="s">
        <v>595</v>
      </c>
      <c r="I1558" s="97" t="str">
        <f>IF(H1558="","",VLOOKUP(H1558,BD!B$2:C$16,2,FALSE))</f>
        <v>E</v>
      </c>
      <c r="J1558" s="98">
        <v>43530</v>
      </c>
      <c r="K1558" s="135">
        <f t="shared" si="50"/>
        <v>10</v>
      </c>
      <c r="L1558" s="99" t="str">
        <f t="shared" ca="1" si="51"/>
        <v>-</v>
      </c>
      <c r="M1558" s="93">
        <f>IF(E1558="","",VLOOKUP(E1558,[1]PROJECTES!$C$14:$Z$5000,21,FALSE))</f>
        <v>43524</v>
      </c>
      <c r="N1558" s="100">
        <v>0</v>
      </c>
      <c r="O1558" s="72" t="s">
        <v>229</v>
      </c>
      <c r="P1558" s="101">
        <v>50</v>
      </c>
      <c r="Q1558" s="132" t="s">
        <v>51</v>
      </c>
      <c r="R1558" s="131" t="s">
        <v>365</v>
      </c>
      <c r="S1558" s="91"/>
    </row>
    <row r="1559" spans="1:19" s="104" customFormat="1" ht="12.75" customHeight="1" x14ac:dyDescent="0.25">
      <c r="A1559" s="121" t="s">
        <v>21</v>
      </c>
      <c r="B1559" s="92" t="str">
        <f>IF(E1559="","",VLOOKUP(E1559,[1]PROJECTES!$C$14:$G$5000,2,FALSE))</f>
        <v>DIELES</v>
      </c>
      <c r="C1559" s="121" t="s">
        <v>271</v>
      </c>
      <c r="D1559" s="93" t="str">
        <f>IF(E1559="","",VLOOKUP(E1559,[1]PROJECTES!$C$14:$G$5000,5,FALSE))</f>
        <v>RTU CT-8 DIELESUR v1.1</v>
      </c>
      <c r="E1559" s="117">
        <v>5062</v>
      </c>
      <c r="F1559" s="95"/>
      <c r="G1559" s="96" t="str">
        <f>IF(E1559="","",VLOOKUP(E1559,[1]PROJECTES!$C$14:$G$5000,4,FALSE))</f>
        <v>TA</v>
      </c>
      <c r="H1559" s="118" t="s">
        <v>595</v>
      </c>
      <c r="I1559" s="97" t="str">
        <f>IF(H1559="","",VLOOKUP(H1559,BD!B$2:C$16,2,FALSE))</f>
        <v>E</v>
      </c>
      <c r="J1559" s="98">
        <v>43530</v>
      </c>
      <c r="K1559" s="135">
        <f t="shared" si="50"/>
        <v>10</v>
      </c>
      <c r="L1559" s="99" t="str">
        <f t="shared" ca="1" si="51"/>
        <v>-</v>
      </c>
      <c r="M1559" s="93">
        <f>IF(E1559="","",VLOOKUP(E1559,[1]PROJECTES!$C$14:$Z$5000,21,FALSE))</f>
        <v>43524</v>
      </c>
      <c r="N1559" s="100">
        <v>0</v>
      </c>
      <c r="O1559" s="72" t="s">
        <v>229</v>
      </c>
      <c r="P1559" s="101">
        <v>50</v>
      </c>
      <c r="Q1559" s="132" t="s">
        <v>51</v>
      </c>
      <c r="R1559" s="131" t="s">
        <v>365</v>
      </c>
      <c r="S1559" s="91"/>
    </row>
    <row r="1560" spans="1:19" s="104" customFormat="1" ht="12.75" customHeight="1" x14ac:dyDescent="0.25">
      <c r="A1560" s="121" t="s">
        <v>17</v>
      </c>
      <c r="B1560" s="92" t="str">
        <f>IF(E1560="","",VLOOKUP(E1560,[1]PROJECTES!$C$14:$G$5000,2,FALSE))</f>
        <v>ORMAZA</v>
      </c>
      <c r="C1560" s="121" t="s">
        <v>424</v>
      </c>
      <c r="D1560" s="93" t="str">
        <f>IF(E1560="","",VLOOKUP(E1560,[1]PROJECTES!$C$14:$G$5000,5,FALSE))</f>
        <v>Inst. y PEM CC SCADA TEDIS.Net MANZANEDA v1.0</v>
      </c>
      <c r="E1560" s="117">
        <v>4949</v>
      </c>
      <c r="F1560" s="95"/>
      <c r="G1560" s="96" t="str">
        <f>IF(E1560="","",VLOOKUP(E1560,[1]PROJECTES!$C$14:$G$5000,4,FALSE))</f>
        <v>TA</v>
      </c>
      <c r="H1560" s="118" t="s">
        <v>17</v>
      </c>
      <c r="I1560" s="97" t="str">
        <f>IF(H1560="","",VLOOKUP(H1560,BD!B$2:C$16,2,FALSE))</f>
        <v>E</v>
      </c>
      <c r="J1560" s="98">
        <v>43483</v>
      </c>
      <c r="K1560" s="135">
        <f t="shared" si="50"/>
        <v>3</v>
      </c>
      <c r="L1560" s="99" t="str">
        <f t="shared" ca="1" si="51"/>
        <v>-</v>
      </c>
      <c r="M1560" s="93">
        <f>IF(E1560="","",VLOOKUP(E1560,[1]PROJECTES!$C$14:$Z$5000,21,FALSE))</f>
        <v>43465</v>
      </c>
      <c r="N1560" s="100">
        <v>4</v>
      </c>
      <c r="O1560" s="72" t="s">
        <v>229</v>
      </c>
      <c r="P1560" s="101">
        <v>30</v>
      </c>
      <c r="Q1560" s="132" t="s">
        <v>40</v>
      </c>
      <c r="R1560" s="131" t="s">
        <v>498</v>
      </c>
      <c r="S1560" s="91"/>
    </row>
    <row r="1561" spans="1:19" s="104" customFormat="1" ht="12.75" customHeight="1" x14ac:dyDescent="0.25">
      <c r="A1561" s="121" t="s">
        <v>17</v>
      </c>
      <c r="B1561" s="92" t="str">
        <f>IF(E1561="","",VLOOKUP(E1561,[1]PROJECTES!$C$14:$G$5000,2,FALSE))</f>
        <v>ORMAZA</v>
      </c>
      <c r="C1561" s="121" t="s">
        <v>424</v>
      </c>
      <c r="D1561" s="93" t="str">
        <f>IF(E1561="","",VLOOKUP(E1561,[1]PROJECTES!$C$14:$G$5000,5,FALSE))</f>
        <v>CC SCADA TEDIS.Net MANZANEDA v1.0</v>
      </c>
      <c r="E1561" s="117">
        <v>4948</v>
      </c>
      <c r="F1561" s="95"/>
      <c r="G1561" s="96" t="str">
        <f>IF(E1561="","",VLOOKUP(E1561,[1]PROJECTES!$C$14:$G$5000,4,FALSE))</f>
        <v>TA</v>
      </c>
      <c r="H1561" s="118" t="s">
        <v>17</v>
      </c>
      <c r="I1561" s="97" t="str">
        <f>IF(H1561="","",VLOOKUP(H1561,BD!B$2:C$16,2,FALSE))</f>
        <v>E</v>
      </c>
      <c r="J1561" s="98">
        <v>43522</v>
      </c>
      <c r="K1561" s="135">
        <f t="shared" si="50"/>
        <v>9</v>
      </c>
      <c r="L1561" s="99" t="str">
        <f t="shared" ca="1" si="51"/>
        <v>-</v>
      </c>
      <c r="M1561" s="93">
        <f>IF(E1561="","",VLOOKUP(E1561,[1]PROJECTES!$C$14:$Z$5000,21,FALSE))</f>
        <v>43465</v>
      </c>
      <c r="N1561" s="100">
        <v>3</v>
      </c>
      <c r="O1561" s="72" t="s">
        <v>229</v>
      </c>
      <c r="P1561" s="101">
        <v>0</v>
      </c>
      <c r="Q1561" s="132" t="s">
        <v>40</v>
      </c>
      <c r="R1561" s="131" t="s">
        <v>996</v>
      </c>
      <c r="S1561" s="91"/>
    </row>
    <row r="1562" spans="1:19" s="104" customFormat="1" ht="12.75" customHeight="1" x14ac:dyDescent="0.25">
      <c r="A1562" s="121" t="s">
        <v>17</v>
      </c>
      <c r="B1562" s="92" t="str">
        <f>IF(E1562="","",VLOOKUP(E1562,[1]PROJECTES!$C$14:$G$5000,2,FALSE))</f>
        <v>ORMAZA</v>
      </c>
      <c r="C1562" s="121" t="s">
        <v>424</v>
      </c>
      <c r="D1562" s="93" t="str">
        <f>IF(E1562="","",VLOOKUP(E1562,[1]PROJECTES!$C$14:$G$5000,5,FALSE))</f>
        <v>CC SCADA TEDIS.Net MANZANEDA v1.0</v>
      </c>
      <c r="E1562" s="117">
        <v>4948</v>
      </c>
      <c r="F1562" s="95"/>
      <c r="G1562" s="96" t="str">
        <f>IF(E1562="","",VLOOKUP(E1562,[1]PROJECTES!$C$14:$G$5000,4,FALSE))</f>
        <v>TA</v>
      </c>
      <c r="H1562" s="118" t="s">
        <v>17</v>
      </c>
      <c r="I1562" s="97" t="str">
        <f>IF(H1562="","",VLOOKUP(H1562,BD!B$2:C$16,2,FALSE))</f>
        <v>E</v>
      </c>
      <c r="J1562" s="98">
        <v>43523</v>
      </c>
      <c r="K1562" s="135">
        <f t="shared" si="50"/>
        <v>9</v>
      </c>
      <c r="L1562" s="99" t="str">
        <f t="shared" ca="1" si="51"/>
        <v>-</v>
      </c>
      <c r="M1562" s="93">
        <f>IF(E1562="","",VLOOKUP(E1562,[1]PROJECTES!$C$14:$Z$5000,21,FALSE))</f>
        <v>43465</v>
      </c>
      <c r="N1562" s="100">
        <v>0</v>
      </c>
      <c r="O1562" s="72" t="s">
        <v>229</v>
      </c>
      <c r="P1562" s="101">
        <v>15</v>
      </c>
      <c r="Q1562" s="132" t="s">
        <v>19</v>
      </c>
      <c r="R1562" s="131" t="s">
        <v>998</v>
      </c>
      <c r="S1562" s="91"/>
    </row>
    <row r="1563" spans="1:19" s="104" customFormat="1" ht="12.75" customHeight="1" x14ac:dyDescent="0.25">
      <c r="A1563" s="121" t="s">
        <v>21</v>
      </c>
      <c r="B1563" s="92" t="str">
        <f>IF(E1563="","",VLOOKUP(E1563,[1]PROJECTES!$C$14:$G$5000,2,FALSE))</f>
        <v>SITEL</v>
      </c>
      <c r="C1563" s="121" t="s">
        <v>1013</v>
      </c>
      <c r="D1563" s="93" t="str">
        <f>IF(E1563="","",VLOOKUP(E1563,[1]PROJECTES!$C$14:$G$5000,5,FALSE))</f>
        <v>INCAPACITAT LABORAL TRANSITORIA</v>
      </c>
      <c r="E1563" s="117" t="s">
        <v>794</v>
      </c>
      <c r="F1563" s="95"/>
      <c r="G1563" s="96" t="str">
        <f>IF(E1563="","",VLOOKUP(E1563,[1]PROJECTES!$C$14:$G$5000,4,FALSE))</f>
        <v>OB</v>
      </c>
      <c r="H1563" s="118" t="s">
        <v>21</v>
      </c>
      <c r="I1563" s="97" t="str">
        <f>IF(H1563="","",VLOOKUP(H1563,BD!B$2:C$16,2,FALSE))</f>
        <v>P</v>
      </c>
      <c r="J1563" s="98">
        <v>43530</v>
      </c>
      <c r="K1563" s="135">
        <f t="shared" si="50"/>
        <v>10</v>
      </c>
      <c r="L1563" s="99">
        <f t="shared" ca="1" si="51"/>
        <v>210</v>
      </c>
      <c r="M1563" s="93">
        <f>IF(E1563="","",VLOOKUP(E1563,[1]PROJECTES!$C$14:$Z$5000,21,FALSE))</f>
        <v>43830</v>
      </c>
      <c r="N1563" s="100">
        <v>8</v>
      </c>
      <c r="O1563" s="72" t="s">
        <v>229</v>
      </c>
      <c r="P1563" s="101">
        <v>0</v>
      </c>
      <c r="Q1563" s="132" t="s">
        <v>360</v>
      </c>
      <c r="R1563" s="131" t="s">
        <v>1041</v>
      </c>
      <c r="S1563" s="91"/>
    </row>
    <row r="1564" spans="1:19" s="104" customFormat="1" ht="12.75" customHeight="1" x14ac:dyDescent="0.25">
      <c r="A1564" s="121" t="s">
        <v>24</v>
      </c>
      <c r="B1564" s="92" t="str">
        <f>IF(E1564="","",VLOOKUP(E1564,[1]PROJECTES!$C$14:$G$5000,2,FALSE))</f>
        <v>CACUCA</v>
      </c>
      <c r="C1564" s="121" t="s">
        <v>181</v>
      </c>
      <c r="D1564" s="93" t="str">
        <f>IF(E1564="","",VLOOKUP(E1564,[1]PROJECTES!$C$14:$G$5000,5,FALSE))</f>
        <v>Adaptacio ModBus RTU per a NCU TCU v1.0</v>
      </c>
      <c r="E1564" s="117">
        <v>5164</v>
      </c>
      <c r="F1564" s="159"/>
      <c r="G1564" s="96" t="str">
        <f>IF(E1564="","",VLOOKUP(E1564,[1]PROJECTES!$C$14:$G$5000,4,FALSE))</f>
        <v>OB</v>
      </c>
      <c r="H1564" s="118" t="s">
        <v>24</v>
      </c>
      <c r="I1564" s="97" t="str">
        <f>IF(H1564="","",VLOOKUP(H1564,BD!B$2:C$16,2,FALSE))</f>
        <v>E</v>
      </c>
      <c r="J1564" s="98">
        <v>43530</v>
      </c>
      <c r="K1564" s="135">
        <f t="shared" si="50"/>
        <v>10</v>
      </c>
      <c r="L1564" s="99">
        <f t="shared" ca="1" si="51"/>
        <v>-81</v>
      </c>
      <c r="M1564" s="93">
        <f>IF(E1564="","",VLOOKUP(E1564,[1]PROJECTES!$C$14:$Z$5000,21,FALSE))</f>
        <v>43539</v>
      </c>
      <c r="N1564" s="153">
        <v>8</v>
      </c>
      <c r="O1564" s="122" t="s">
        <v>229</v>
      </c>
      <c r="P1564" s="160">
        <v>0</v>
      </c>
      <c r="Q1564" s="132" t="s">
        <v>15</v>
      </c>
      <c r="R1564" s="131" t="s">
        <v>1047</v>
      </c>
      <c r="S1564" s="91"/>
    </row>
    <row r="1565" spans="1:19" s="104" customFormat="1" ht="12.75" customHeight="1" x14ac:dyDescent="0.25">
      <c r="A1565" s="121" t="s">
        <v>12</v>
      </c>
      <c r="B1565" s="92" t="str">
        <f>IF(E1565="","",VLOOKUP(E1565,[1]PROJECTES!$C$14:$G$5000,2,FALSE))</f>
        <v>EYPESA</v>
      </c>
      <c r="C1565" s="121" t="s">
        <v>106</v>
      </c>
      <c r="D1565" s="93" t="str">
        <f>IF(E1565="","",VLOOKUP(E1565,[1]PROJECTES!$C$14:$G$5000,5,FALSE))</f>
        <v>SITEL Ref.SUPORT TEC. PROJ. RESOLvD-2018</v>
      </c>
      <c r="E1565" s="117">
        <v>4867</v>
      </c>
      <c r="F1565" s="95"/>
      <c r="G1565" s="96" t="str">
        <f>IF(E1565="","",VLOOKUP(E1565,[1]PROJECTES!$C$14:$G$5000,4,FALSE))</f>
        <v>OB</v>
      </c>
      <c r="H1565" s="118" t="s">
        <v>12</v>
      </c>
      <c r="I1565" s="97" t="str">
        <f>IF(H1565="","",VLOOKUP(H1565,BD!B$2:C$16,2,FALSE))</f>
        <v>E</v>
      </c>
      <c r="J1565" s="98">
        <v>43530</v>
      </c>
      <c r="K1565" s="135">
        <f t="shared" si="50"/>
        <v>10</v>
      </c>
      <c r="L1565" s="99">
        <f t="shared" ca="1" si="51"/>
        <v>-155</v>
      </c>
      <c r="M1565" s="93">
        <f>IF(E1565="","",VLOOKUP(E1565,[1]PROJECTES!$C$14:$Z$5000,21,FALSE))</f>
        <v>43465</v>
      </c>
      <c r="N1565" s="100">
        <v>1</v>
      </c>
      <c r="O1565" s="72" t="s">
        <v>229</v>
      </c>
      <c r="P1565" s="101">
        <v>0</v>
      </c>
      <c r="Q1565" s="132" t="s">
        <v>37</v>
      </c>
      <c r="R1565" s="131" t="s">
        <v>1089</v>
      </c>
      <c r="S1565" s="121"/>
    </row>
    <row r="1566" spans="1:19" s="104" customFormat="1" ht="12.75" customHeight="1" x14ac:dyDescent="0.25">
      <c r="A1566" s="121" t="s">
        <v>12</v>
      </c>
      <c r="B1566" s="92" t="str">
        <f>IF(E1566="","",VLOOKUP(E1566,[1]PROJECTES!$C$14:$G$5000,2,FALSE))</f>
        <v>SITEL</v>
      </c>
      <c r="C1566" s="121" t="s">
        <v>181</v>
      </c>
      <c r="D1566" s="93" t="str">
        <f>IF(E1566="","",VLOOKUP(E1566,[1]PROJECTES!$C$14:$G$5000,5,FALSE))</f>
        <v>SOPORT DEPARTAMENT COMERCIAL</v>
      </c>
      <c r="E1566" s="117" t="s">
        <v>343</v>
      </c>
      <c r="F1566" s="95"/>
      <c r="G1566" s="96" t="str">
        <f>IF(E1566="","",VLOOKUP(E1566,[1]PROJECTES!$C$14:$G$5000,4,FALSE))</f>
        <v>OB</v>
      </c>
      <c r="H1566" s="118" t="s">
        <v>12</v>
      </c>
      <c r="I1566" s="97" t="str">
        <f>IF(H1566="","",VLOOKUP(H1566,BD!B$2:C$16,2,FALSE))</f>
        <v>E</v>
      </c>
      <c r="J1566" s="98">
        <v>43530</v>
      </c>
      <c r="K1566" s="135">
        <f t="shared" si="50"/>
        <v>10</v>
      </c>
      <c r="L1566" s="99">
        <f t="shared" ca="1" si="51"/>
        <v>210</v>
      </c>
      <c r="M1566" s="93">
        <f>IF(E1566="","",VLOOKUP(E1566,[1]PROJECTES!$C$14:$Z$5000,21,FALSE))</f>
        <v>43830</v>
      </c>
      <c r="N1566" s="100">
        <v>1</v>
      </c>
      <c r="O1566" s="72" t="s">
        <v>229</v>
      </c>
      <c r="P1566" s="101">
        <v>0</v>
      </c>
      <c r="Q1566" s="132" t="s">
        <v>11</v>
      </c>
      <c r="R1566" s="131" t="s">
        <v>1090</v>
      </c>
      <c r="S1566" s="91"/>
    </row>
    <row r="1567" spans="1:19" s="104" customFormat="1" ht="12.75" customHeight="1" x14ac:dyDescent="0.25">
      <c r="A1567" s="121" t="s">
        <v>12</v>
      </c>
      <c r="B1567" s="92" t="str">
        <f>IF(E1567="","",VLOOKUP(E1567,[1]PROJECTES!$C$14:$G$5000,2,FALSE))</f>
        <v>SITEL</v>
      </c>
      <c r="C1567" s="121" t="s">
        <v>181</v>
      </c>
      <c r="D1567" s="93" t="str">
        <f>IF(E1567="","",VLOOKUP(E1567,[1]PROJECTES!$C$14:$G$5000,5,FALSE))</f>
        <v>AFERS PROPIS</v>
      </c>
      <c r="E1567" s="117" t="s">
        <v>884</v>
      </c>
      <c r="F1567" s="95"/>
      <c r="G1567" s="96" t="str">
        <f>IF(E1567="","",VLOOKUP(E1567,[1]PROJECTES!$C$14:$G$5000,4,FALSE))</f>
        <v>OB</v>
      </c>
      <c r="H1567" s="118" t="s">
        <v>12</v>
      </c>
      <c r="I1567" s="97" t="str">
        <f>IF(H1567="","",VLOOKUP(H1567,BD!B$2:C$16,2,FALSE))</f>
        <v>E</v>
      </c>
      <c r="J1567" s="98">
        <v>43530</v>
      </c>
      <c r="K1567" s="135">
        <f t="shared" si="50"/>
        <v>10</v>
      </c>
      <c r="L1567" s="99">
        <f t="shared" ca="1" si="51"/>
        <v>210</v>
      </c>
      <c r="M1567" s="93">
        <f>IF(E1567="","",VLOOKUP(E1567,[1]PROJECTES!$C$14:$Z$5000,21,FALSE))</f>
        <v>43830</v>
      </c>
      <c r="N1567" s="100">
        <v>3</v>
      </c>
      <c r="O1567" s="72" t="s">
        <v>229</v>
      </c>
      <c r="P1567" s="101">
        <v>0</v>
      </c>
      <c r="Q1567" s="132"/>
      <c r="R1567" s="131" t="s">
        <v>1091</v>
      </c>
      <c r="S1567" s="91"/>
    </row>
    <row r="1568" spans="1:19" s="104" customFormat="1" ht="12.75" customHeight="1" x14ac:dyDescent="0.25">
      <c r="A1568" s="121" t="s">
        <v>12</v>
      </c>
      <c r="B1568" s="92" t="str">
        <f>IF(E1568="","",VLOOKUP(E1568,[1]PROJECTES!$C$14:$G$5000,2,FALSE))</f>
        <v>SITEL</v>
      </c>
      <c r="C1568" s="121" t="s">
        <v>181</v>
      </c>
      <c r="D1568" s="93" t="str">
        <f>IF(E1568="","",VLOOKUP(E1568,[1]PROJECTES!$C$14:$G$5000,5,FALSE))</f>
        <v>Desenvolupament SW TEDIS.Net ExportService v1.48</v>
      </c>
      <c r="E1568" s="117">
        <v>5183</v>
      </c>
      <c r="F1568" s="95"/>
      <c r="G1568" s="96" t="str">
        <f>IF(E1568="","",VLOOKUP(E1568,[1]PROJECTES!$C$14:$G$5000,4,FALSE))</f>
        <v>OB</v>
      </c>
      <c r="H1568" s="118" t="s">
        <v>12</v>
      </c>
      <c r="I1568" s="97" t="str">
        <f>IF(H1568="","",VLOOKUP(H1568,BD!B$2:C$16,2,FALSE))</f>
        <v>E</v>
      </c>
      <c r="J1568" s="98">
        <v>43530</v>
      </c>
      <c r="K1568" s="135">
        <f t="shared" si="50"/>
        <v>10</v>
      </c>
      <c r="L1568" s="99">
        <f t="shared" ca="1" si="51"/>
        <v>-81</v>
      </c>
      <c r="M1568" s="93">
        <f>IF(E1568="","",VLOOKUP(E1568,[1]PROJECTES!$C$14:$Z$5000,21,FALSE))</f>
        <v>43539</v>
      </c>
      <c r="N1568" s="100">
        <v>3</v>
      </c>
      <c r="O1568" s="72" t="s">
        <v>229</v>
      </c>
      <c r="P1568" s="101">
        <v>0</v>
      </c>
      <c r="Q1568" s="132" t="s">
        <v>15</v>
      </c>
      <c r="R1568" s="131" t="s">
        <v>1092</v>
      </c>
      <c r="S1568" s="91"/>
    </row>
    <row r="1569" spans="1:19" s="104" customFormat="1" ht="12.75" customHeight="1" x14ac:dyDescent="0.25">
      <c r="A1569" s="121" t="s">
        <v>47</v>
      </c>
      <c r="B1569" s="92" t="str">
        <f>IF(E1569="","",VLOOKUP(E1569,[1]PROJECTES!$C$14:$G$5000,2,FALSE))</f>
        <v>INPPOZ</v>
      </c>
      <c r="C1569" s="121" t="s">
        <v>149</v>
      </c>
      <c r="D1569" s="93" t="str">
        <f>IF(E1569="","",VLOOKUP(E1569,[1]PROJECTES!$C$14:$G$5000,5,FALSE))</f>
        <v>MANTENIMENT SW SCADA TEDIS.Net INPECUARIAS 01/01/2.019 - 31/12/2.019</v>
      </c>
      <c r="E1569" s="117">
        <v>5072</v>
      </c>
      <c r="F1569" s="95"/>
      <c r="G1569" s="96" t="str">
        <f>IF(E1569="","",VLOOKUP(E1569,[1]PROJECTES!$C$14:$G$5000,4,FALSE))</f>
        <v>OB</v>
      </c>
      <c r="H1569" s="118" t="s">
        <v>47</v>
      </c>
      <c r="I1569" s="97" t="str">
        <f>IF(H1569="","",VLOOKUP(H1569,BD!B$2:C$16,2,FALSE))</f>
        <v>E</v>
      </c>
      <c r="J1569" s="98">
        <v>43530</v>
      </c>
      <c r="K1569" s="135">
        <f t="shared" si="50"/>
        <v>10</v>
      </c>
      <c r="L1569" s="99">
        <f t="shared" ca="1" si="51"/>
        <v>210</v>
      </c>
      <c r="M1569" s="93">
        <f>IF(E1569="","",VLOOKUP(E1569,[1]PROJECTES!$C$14:$Z$5000,21,FALSE))</f>
        <v>43830</v>
      </c>
      <c r="N1569" s="100">
        <v>2</v>
      </c>
      <c r="O1569" s="72" t="s">
        <v>229</v>
      </c>
      <c r="P1569" s="101">
        <v>0</v>
      </c>
      <c r="Q1569" s="132" t="s">
        <v>59</v>
      </c>
      <c r="R1569" s="131" t="s">
        <v>1185</v>
      </c>
      <c r="S1569" s="91"/>
    </row>
    <row r="1570" spans="1:19" s="104" customFormat="1" ht="12.75" customHeight="1" x14ac:dyDescent="0.25">
      <c r="A1570" s="121" t="s">
        <v>47</v>
      </c>
      <c r="B1570" s="92" t="str">
        <f>IF(E1570="","",VLOOKUP(E1570,[1]PROJECTES!$C$14:$G$5000,2,FALSE))</f>
        <v>INPPOZ</v>
      </c>
      <c r="C1570" s="121" t="s">
        <v>149</v>
      </c>
      <c r="D1570" s="93" t="str">
        <f>IF(E1570="","",VLOOKUP(E1570,[1]PROJECTES!$C$14:$G$5000,5,FALSE))</f>
        <v>MANTENIMENT SW SCADA TEDIS.Net INPECUARIAS 01/01/2.019 - 31/12/2.019</v>
      </c>
      <c r="E1570" s="117">
        <v>5072</v>
      </c>
      <c r="F1570" s="95"/>
      <c r="G1570" s="96" t="str">
        <f>IF(E1570="","",VLOOKUP(E1570,[1]PROJECTES!$C$14:$G$5000,4,FALSE))</f>
        <v>OB</v>
      </c>
      <c r="H1570" s="118" t="s">
        <v>47</v>
      </c>
      <c r="I1570" s="97" t="str">
        <f>IF(H1570="","",VLOOKUP(H1570,BD!B$2:C$16,2,FALSE))</f>
        <v>E</v>
      </c>
      <c r="J1570" s="98">
        <v>43530</v>
      </c>
      <c r="K1570" s="135">
        <f t="shared" si="50"/>
        <v>10</v>
      </c>
      <c r="L1570" s="99">
        <f t="shared" ca="1" si="51"/>
        <v>210</v>
      </c>
      <c r="M1570" s="93">
        <f>IF(E1570="","",VLOOKUP(E1570,[1]PROJECTES!$C$14:$Z$5000,21,FALSE))</f>
        <v>43830</v>
      </c>
      <c r="N1570" s="100">
        <v>1</v>
      </c>
      <c r="O1570" s="72" t="s">
        <v>229</v>
      </c>
      <c r="P1570" s="101">
        <v>0</v>
      </c>
      <c r="Q1570" s="132" t="s">
        <v>59</v>
      </c>
      <c r="R1570" s="131" t="s">
        <v>1189</v>
      </c>
      <c r="S1570" s="91"/>
    </row>
    <row r="1571" spans="1:19" s="104" customFormat="1" ht="12.75" customHeight="1" x14ac:dyDescent="0.25">
      <c r="A1571" s="121" t="s">
        <v>35</v>
      </c>
      <c r="B1571" s="92" t="str">
        <f>IF(E1571="","",VLOOKUP(E1571,[1]PROJECTES!$C$14:$G$5000,2,FALSE))</f>
        <v>SITEL</v>
      </c>
      <c r="C1571" s="121" t="s">
        <v>181</v>
      </c>
      <c r="D1571" s="93" t="str">
        <f>IF(E1571="","",VLOOKUP(E1571,[1]PROJECTES!$C$14:$G$5000,5,FALSE))</f>
        <v>INCAPACITAT LABORAL TRANSITORIA</v>
      </c>
      <c r="E1571" s="117" t="s">
        <v>362</v>
      </c>
      <c r="F1571" s="95"/>
      <c r="G1571" s="96" t="str">
        <f>IF(E1571="","",VLOOKUP(E1571,[1]PROJECTES!$C$14:$G$5000,4,FALSE))</f>
        <v>OB</v>
      </c>
      <c r="H1571" s="118" t="s">
        <v>35</v>
      </c>
      <c r="I1571" s="97" t="str">
        <f>IF(H1571="","",VLOOKUP(H1571,BD!B$2:C$16,2,FALSE))</f>
        <v>E</v>
      </c>
      <c r="J1571" s="98">
        <v>43530</v>
      </c>
      <c r="K1571" s="135">
        <f t="shared" si="50"/>
        <v>10</v>
      </c>
      <c r="L1571" s="99">
        <f t="shared" ca="1" si="51"/>
        <v>210</v>
      </c>
      <c r="M1571" s="93">
        <f>IF(E1571="","",VLOOKUP(E1571,[1]PROJECTES!$C$14:$Z$5000,21,FALSE))</f>
        <v>43830</v>
      </c>
      <c r="N1571" s="100">
        <v>8</v>
      </c>
      <c r="O1571" s="72" t="s">
        <v>229</v>
      </c>
      <c r="P1571" s="101">
        <v>0</v>
      </c>
      <c r="Q1571" s="132" t="s">
        <v>360</v>
      </c>
      <c r="R1571" s="102"/>
      <c r="S1571" s="91"/>
    </row>
    <row r="1572" spans="1:19" s="104" customFormat="1" ht="12.75" customHeight="1" x14ac:dyDescent="0.25">
      <c r="A1572" s="121" t="s">
        <v>47</v>
      </c>
      <c r="B1572" s="92" t="str">
        <f>IF(E1572="","",VLOOKUP(E1572,[1]PROJECTES!$C$14:$G$5000,2,FALSE))</f>
        <v>SITEL</v>
      </c>
      <c r="C1572" s="121" t="s">
        <v>181</v>
      </c>
      <c r="D1572" s="93" t="str">
        <f>IF(E1572="","",VLOOKUP(E1572,[1]PROJECTES!$C$14:$G$5000,5,FALSE))</f>
        <v>INCAPACITAT LABORAL TRANSITORIA</v>
      </c>
      <c r="E1572" s="117" t="s">
        <v>362</v>
      </c>
      <c r="F1572" s="95"/>
      <c r="G1572" s="96" t="str">
        <f>IF(E1572="","",VLOOKUP(E1572,[1]PROJECTES!$C$14:$G$5000,4,FALSE))</f>
        <v>OB</v>
      </c>
      <c r="H1572" s="118" t="s">
        <v>47</v>
      </c>
      <c r="I1572" s="97" t="str">
        <f>IF(H1572="","",VLOOKUP(H1572,BD!B$2:C$16,2,FALSE))</f>
        <v>E</v>
      </c>
      <c r="J1572" s="98">
        <v>43530</v>
      </c>
      <c r="K1572" s="135">
        <f t="shared" si="50"/>
        <v>10</v>
      </c>
      <c r="L1572" s="99">
        <f t="shared" ca="1" si="51"/>
        <v>210</v>
      </c>
      <c r="M1572" s="93">
        <f>IF(E1572="","",VLOOKUP(E1572,[1]PROJECTES!$C$14:$Z$5000,21,FALSE))</f>
        <v>43830</v>
      </c>
      <c r="N1572" s="100">
        <v>5</v>
      </c>
      <c r="O1572" s="72" t="s">
        <v>229</v>
      </c>
      <c r="P1572" s="101">
        <v>0</v>
      </c>
      <c r="Q1572" s="132" t="s">
        <v>360</v>
      </c>
      <c r="R1572" s="102"/>
      <c r="S1572" s="91"/>
    </row>
    <row r="1573" spans="1:19" s="104" customFormat="1" ht="12.75" customHeight="1" x14ac:dyDescent="0.25">
      <c r="A1573" s="121"/>
      <c r="B1573" s="92" t="str">
        <f>IF(E1573="","",VLOOKUP(E1573,[1]PROJECTES!$C$14:$G$5000,2,FALSE))</f>
        <v/>
      </c>
      <c r="C1573" s="121"/>
      <c r="D1573" s="93" t="str">
        <f>IF(E1573="","",VLOOKUP(E1573,[1]PROJECTES!$C$14:$G$5000,5,FALSE))</f>
        <v/>
      </c>
      <c r="E1573" s="117"/>
      <c r="F1573" s="95"/>
      <c r="G1573" s="96" t="str">
        <f>IF(E1573="","",VLOOKUP(E1573,[1]PROJECTES!$C$14:$G$5000,4,FALSE))</f>
        <v/>
      </c>
      <c r="H1573" s="118" t="s">
        <v>44</v>
      </c>
      <c r="I1573" s="97" t="str">
        <f>IF(H1573="","",VLOOKUP(H1573,BD!B$2:C$16,2,FALSE))</f>
        <v>E</v>
      </c>
      <c r="J1573" s="98">
        <v>43530</v>
      </c>
      <c r="K1573" s="135">
        <f t="shared" si="50"/>
        <v>10</v>
      </c>
      <c r="L1573" s="99" t="str">
        <f t="shared" ca="1" si="51"/>
        <v>-</v>
      </c>
      <c r="M1573" s="93" t="str">
        <f>IF(E1573="","",VLOOKUP(E1573,[1]PROJECTES!$C$14:$Z$5000,21,FALSE))</f>
        <v/>
      </c>
      <c r="N1573" s="100"/>
      <c r="O1573" s="72" t="s">
        <v>229</v>
      </c>
      <c r="P1573" s="101"/>
      <c r="Q1573" s="132"/>
      <c r="R1573" s="102"/>
      <c r="S1573" s="91"/>
    </row>
    <row r="1574" spans="1:19" s="104" customFormat="1" ht="12.75" customHeight="1" x14ac:dyDescent="0.25">
      <c r="A1574" s="121"/>
      <c r="B1574" s="92" t="str">
        <f>IF(E1574="","",VLOOKUP(E1574,[1]PROJECTES!$C$14:$G$5000,2,FALSE))</f>
        <v/>
      </c>
      <c r="C1574" s="121"/>
      <c r="D1574" s="93" t="str">
        <f>IF(E1574="","",VLOOKUP(E1574,[1]PROJECTES!$C$14:$G$5000,5,FALSE))</f>
        <v/>
      </c>
      <c r="E1574" s="117"/>
      <c r="F1574" s="95"/>
      <c r="G1574" s="96" t="str">
        <f>IF(E1574="","",VLOOKUP(E1574,[1]PROJECTES!$C$14:$G$5000,4,FALSE))</f>
        <v/>
      </c>
      <c r="H1574" s="118" t="s">
        <v>44</v>
      </c>
      <c r="I1574" s="97" t="str">
        <f>IF(H1574="","",VLOOKUP(H1574,BD!B$2:C$16,2,FALSE))</f>
        <v>E</v>
      </c>
      <c r="J1574" s="98">
        <v>43530</v>
      </c>
      <c r="K1574" s="135">
        <f t="shared" si="50"/>
        <v>10</v>
      </c>
      <c r="L1574" s="99" t="str">
        <f t="shared" ca="1" si="51"/>
        <v>-</v>
      </c>
      <c r="M1574" s="93" t="str">
        <f>IF(E1574="","",VLOOKUP(E1574,[1]PROJECTES!$C$14:$Z$5000,21,FALSE))</f>
        <v/>
      </c>
      <c r="N1574" s="100"/>
      <c r="O1574" s="72" t="s">
        <v>229</v>
      </c>
      <c r="P1574" s="101"/>
      <c r="Q1574" s="132"/>
      <c r="R1574" s="102"/>
      <c r="S1574" s="91"/>
    </row>
    <row r="1575" spans="1:19" s="104" customFormat="1" ht="12.75" customHeight="1" x14ac:dyDescent="0.25">
      <c r="A1575" s="121"/>
      <c r="B1575" s="92" t="str">
        <f>IF(E1575="","",VLOOKUP(E1575,[1]PROJECTES!$C$14:$G$5000,2,FALSE))</f>
        <v/>
      </c>
      <c r="C1575" s="121"/>
      <c r="D1575" s="93" t="str">
        <f>IF(E1575="","",VLOOKUP(E1575,[1]PROJECTES!$C$14:$G$5000,5,FALSE))</f>
        <v/>
      </c>
      <c r="E1575" s="117"/>
      <c r="F1575" s="95"/>
      <c r="G1575" s="96" t="str">
        <f>IF(E1575="","",VLOOKUP(E1575,[1]PROJECTES!$C$14:$G$5000,4,FALSE))</f>
        <v/>
      </c>
      <c r="H1575" s="118" t="s">
        <v>44</v>
      </c>
      <c r="I1575" s="97" t="str">
        <f>IF(H1575="","",VLOOKUP(H1575,BD!B$2:C$16,2,FALSE))</f>
        <v>E</v>
      </c>
      <c r="J1575" s="98">
        <v>43530</v>
      </c>
      <c r="K1575" s="135">
        <f t="shared" si="50"/>
        <v>10</v>
      </c>
      <c r="L1575" s="99" t="str">
        <f t="shared" ca="1" si="51"/>
        <v>-</v>
      </c>
      <c r="M1575" s="93" t="str">
        <f>IF(E1575="","",VLOOKUP(E1575,[1]PROJECTES!$C$14:$Z$5000,21,FALSE))</f>
        <v/>
      </c>
      <c r="N1575" s="100"/>
      <c r="O1575" s="72" t="s">
        <v>229</v>
      </c>
      <c r="P1575" s="101"/>
      <c r="Q1575" s="132"/>
      <c r="R1575" s="102"/>
      <c r="S1575" s="91"/>
    </row>
    <row r="1576" spans="1:19" s="104" customFormat="1" ht="12.75" customHeight="1" x14ac:dyDescent="0.25">
      <c r="A1576" s="121"/>
      <c r="B1576" s="92" t="str">
        <f>IF(E1576="","",VLOOKUP(E1576,[1]PROJECTES!$C$14:$G$5000,2,FALSE))</f>
        <v/>
      </c>
      <c r="C1576" s="121"/>
      <c r="D1576" s="93" t="str">
        <f>IF(E1576="","",VLOOKUP(E1576,[1]PROJECTES!$C$14:$G$5000,5,FALSE))</f>
        <v/>
      </c>
      <c r="E1576" s="117"/>
      <c r="F1576" s="95"/>
      <c r="G1576" s="96" t="str">
        <f>IF(E1576="","",VLOOKUP(E1576,[1]PROJECTES!$C$14:$G$5000,4,FALSE))</f>
        <v/>
      </c>
      <c r="H1576" s="118" t="s">
        <v>44</v>
      </c>
      <c r="I1576" s="97" t="str">
        <f>IF(H1576="","",VLOOKUP(H1576,BD!B$2:C$16,2,FALSE))</f>
        <v>E</v>
      </c>
      <c r="J1576" s="98">
        <v>43530</v>
      </c>
      <c r="K1576" s="135">
        <f t="shared" si="50"/>
        <v>10</v>
      </c>
      <c r="L1576" s="99" t="str">
        <f t="shared" ca="1" si="51"/>
        <v>-</v>
      </c>
      <c r="M1576" s="93" t="str">
        <f>IF(E1576="","",VLOOKUP(E1576,[1]PROJECTES!$C$14:$Z$5000,21,FALSE))</f>
        <v/>
      </c>
      <c r="N1576" s="100"/>
      <c r="O1576" s="72" t="s">
        <v>229</v>
      </c>
      <c r="P1576" s="101"/>
      <c r="Q1576" s="132"/>
      <c r="R1576" s="102"/>
      <c r="S1576" s="91"/>
    </row>
    <row r="1577" spans="1:19" s="104" customFormat="1" ht="12.75" customHeight="1" x14ac:dyDescent="0.25">
      <c r="A1577" s="121"/>
      <c r="B1577" s="92" t="str">
        <f>IF(E1577="","",VLOOKUP(E1577,[1]PROJECTES!$C$14:$G$5000,2,FALSE))</f>
        <v/>
      </c>
      <c r="C1577" s="121"/>
      <c r="D1577" s="93" t="str">
        <f>IF(E1577="","",VLOOKUP(E1577,[1]PROJECTES!$C$14:$G$5000,5,FALSE))</f>
        <v/>
      </c>
      <c r="E1577" s="117"/>
      <c r="F1577" s="95"/>
      <c r="G1577" s="96" t="str">
        <f>IF(E1577="","",VLOOKUP(E1577,[1]PROJECTES!$C$14:$G$5000,4,FALSE))</f>
        <v/>
      </c>
      <c r="H1577" s="118" t="s">
        <v>44</v>
      </c>
      <c r="I1577" s="97" t="str">
        <f>IF(H1577="","",VLOOKUP(H1577,BD!B$2:C$16,2,FALSE))</f>
        <v>E</v>
      </c>
      <c r="J1577" s="98">
        <v>43530</v>
      </c>
      <c r="K1577" s="135">
        <f t="shared" si="50"/>
        <v>10</v>
      </c>
      <c r="L1577" s="99" t="str">
        <f t="shared" ca="1" si="51"/>
        <v>-</v>
      </c>
      <c r="M1577" s="93" t="str">
        <f>IF(E1577="","",VLOOKUP(E1577,[1]PROJECTES!$C$14:$Z$5000,21,FALSE))</f>
        <v/>
      </c>
      <c r="N1577" s="100"/>
      <c r="O1577" s="72" t="s">
        <v>229</v>
      </c>
      <c r="P1577" s="101"/>
      <c r="Q1577" s="132"/>
      <c r="R1577" s="102"/>
      <c r="S1577" s="91"/>
    </row>
    <row r="1578" spans="1:19" s="104" customFormat="1" ht="12.75" customHeight="1" x14ac:dyDescent="0.25">
      <c r="A1578" s="121"/>
      <c r="B1578" s="92" t="str">
        <f>IF(E1578="","",VLOOKUP(E1578,[1]PROJECTES!$C$14:$G$5000,2,FALSE))</f>
        <v>INDTOR</v>
      </c>
      <c r="C1578" s="121"/>
      <c r="D1578" s="93" t="str">
        <f>IF(E1578="","",VLOOKUP(E1578,[1]PROJECTES!$C$14:$G$5000,5,FALSE))</f>
        <v>RTU C.T. CALVARIO v1.0</v>
      </c>
      <c r="E1578" s="117">
        <v>5104</v>
      </c>
      <c r="F1578" s="95"/>
      <c r="G1578" s="96" t="str">
        <f>IF(E1578="","",VLOOKUP(E1578,[1]PROJECTES!$C$14:$G$5000,4,FALSE))</f>
        <v>TA</v>
      </c>
      <c r="H1578" s="118" t="s">
        <v>595</v>
      </c>
      <c r="I1578" s="97" t="str">
        <f>IF(H1578="","",VLOOKUP(H1578,BD!B$2:C$16,2,FALSE))</f>
        <v>E</v>
      </c>
      <c r="J1578" s="98">
        <v>43531</v>
      </c>
      <c r="K1578" s="135">
        <f t="shared" si="50"/>
        <v>10</v>
      </c>
      <c r="L1578" s="99" t="str">
        <f t="shared" ca="1" si="51"/>
        <v>-</v>
      </c>
      <c r="M1578" s="93">
        <f>IF(E1578="","",VLOOKUP(E1578,[1]PROJECTES!$C$14:$Z$5000,21,FALSE))</f>
        <v>43514</v>
      </c>
      <c r="N1578" s="100">
        <v>0</v>
      </c>
      <c r="O1578" s="72" t="s">
        <v>229</v>
      </c>
      <c r="P1578" s="101">
        <v>50</v>
      </c>
      <c r="Q1578" s="132" t="s">
        <v>51</v>
      </c>
      <c r="R1578" s="131" t="s">
        <v>365</v>
      </c>
      <c r="S1578" s="91"/>
    </row>
    <row r="1579" spans="1:19" s="104" customFormat="1" ht="12.75" customHeight="1" x14ac:dyDescent="0.25">
      <c r="A1579" s="121"/>
      <c r="B1579" s="92" t="str">
        <f>IF(E1579="","",VLOOKUP(E1579,[1]PROJECTES!$C$14:$G$5000,2,FALSE))</f>
        <v>INDVIL</v>
      </c>
      <c r="C1579" s="121"/>
      <c r="D1579" s="93" t="str">
        <f>IF(E1579="","",VLOOKUP(E1579,[1]PROJECTES!$C$14:$G$5000,5,FALSE))</f>
        <v>RTU C.T. PADRE CARMELO v1.0</v>
      </c>
      <c r="E1579" s="117">
        <v>5106</v>
      </c>
      <c r="F1579" s="95"/>
      <c r="G1579" s="96" t="str">
        <f>IF(E1579="","",VLOOKUP(E1579,[1]PROJECTES!$C$14:$G$5000,4,FALSE))</f>
        <v>TA</v>
      </c>
      <c r="H1579" s="118" t="s">
        <v>595</v>
      </c>
      <c r="I1579" s="97" t="str">
        <f>IF(H1579="","",VLOOKUP(H1579,BD!B$2:C$16,2,FALSE))</f>
        <v>E</v>
      </c>
      <c r="J1579" s="98">
        <v>43531</v>
      </c>
      <c r="K1579" s="135">
        <f t="shared" si="50"/>
        <v>10</v>
      </c>
      <c r="L1579" s="99" t="str">
        <f t="shared" ca="1" si="51"/>
        <v>-</v>
      </c>
      <c r="M1579" s="93">
        <f>IF(E1579="","",VLOOKUP(E1579,[1]PROJECTES!$C$14:$Z$5000,21,FALSE))</f>
        <v>43514</v>
      </c>
      <c r="N1579" s="100">
        <v>0</v>
      </c>
      <c r="O1579" s="72" t="s">
        <v>229</v>
      </c>
      <c r="P1579" s="101">
        <v>50</v>
      </c>
      <c r="Q1579" s="132" t="s">
        <v>51</v>
      </c>
      <c r="R1579" s="131" t="s">
        <v>365</v>
      </c>
      <c r="S1579" s="91"/>
    </row>
    <row r="1580" spans="1:19" s="104" customFormat="1" ht="12.75" customHeight="1" x14ac:dyDescent="0.25">
      <c r="A1580" s="121" t="s">
        <v>21</v>
      </c>
      <c r="B1580" s="92" t="str">
        <f>IF(E1580="","",VLOOKUP(E1580,[1]PROJECTES!$C$14:$G$5000,2,FALSE))</f>
        <v>DIELES</v>
      </c>
      <c r="C1580" s="121" t="s">
        <v>271</v>
      </c>
      <c r="D1580" s="93" t="str">
        <f>IF(E1580="","",VLOOKUP(E1580,[1]PROJECTES!$C$14:$G$5000,5,FALSE))</f>
        <v>RTU CT-5 DIELESUR v1.1</v>
      </c>
      <c r="E1580" s="117">
        <v>5059</v>
      </c>
      <c r="F1580" s="95"/>
      <c r="G1580" s="96" t="str">
        <f>IF(E1580="","",VLOOKUP(E1580,[1]PROJECTES!$C$14:$G$5000,4,FALSE))</f>
        <v>TA</v>
      </c>
      <c r="H1580" s="118" t="s">
        <v>595</v>
      </c>
      <c r="I1580" s="97" t="str">
        <f>IF(H1580="","",VLOOKUP(H1580,BD!B$2:C$16,2,FALSE))</f>
        <v>E</v>
      </c>
      <c r="J1580" s="98">
        <v>43531</v>
      </c>
      <c r="K1580" s="135">
        <f t="shared" si="50"/>
        <v>10</v>
      </c>
      <c r="L1580" s="99" t="str">
        <f t="shared" ca="1" si="51"/>
        <v>-</v>
      </c>
      <c r="M1580" s="93">
        <f>IF(E1580="","",VLOOKUP(E1580,[1]PROJECTES!$C$14:$Z$5000,21,FALSE))</f>
        <v>43524</v>
      </c>
      <c r="N1580" s="100">
        <v>0</v>
      </c>
      <c r="O1580" s="72" t="s">
        <v>229</v>
      </c>
      <c r="P1580" s="101">
        <v>50</v>
      </c>
      <c r="Q1580" s="132" t="s">
        <v>51</v>
      </c>
      <c r="R1580" s="131" t="s">
        <v>365</v>
      </c>
      <c r="S1580" s="91"/>
    </row>
    <row r="1581" spans="1:19" s="104" customFormat="1" ht="12.75" customHeight="1" x14ac:dyDescent="0.25">
      <c r="A1581" s="121" t="s">
        <v>21</v>
      </c>
      <c r="B1581" s="92" t="str">
        <f>IF(E1581="","",VLOOKUP(E1581,[1]PROJECTES!$C$14:$G$5000,2,FALSE))</f>
        <v>DIELES</v>
      </c>
      <c r="C1581" s="121" t="s">
        <v>271</v>
      </c>
      <c r="D1581" s="93" t="str">
        <f>IF(E1581="","",VLOOKUP(E1581,[1]PROJECTES!$C$14:$G$5000,5,FALSE))</f>
        <v>RTU CT-6 DIELESUR v1.1</v>
      </c>
      <c r="E1581" s="117">
        <v>5060</v>
      </c>
      <c r="F1581" s="95"/>
      <c r="G1581" s="96" t="str">
        <f>IF(E1581="","",VLOOKUP(E1581,[1]PROJECTES!$C$14:$G$5000,4,FALSE))</f>
        <v>TA</v>
      </c>
      <c r="H1581" s="118" t="s">
        <v>595</v>
      </c>
      <c r="I1581" s="97" t="str">
        <f>IF(H1581="","",VLOOKUP(H1581,BD!B$2:C$16,2,FALSE))</f>
        <v>E</v>
      </c>
      <c r="J1581" s="98">
        <v>43531</v>
      </c>
      <c r="K1581" s="135">
        <f t="shared" si="50"/>
        <v>10</v>
      </c>
      <c r="L1581" s="99" t="str">
        <f t="shared" ca="1" si="51"/>
        <v>-</v>
      </c>
      <c r="M1581" s="93">
        <f>IF(E1581="","",VLOOKUP(E1581,[1]PROJECTES!$C$14:$Z$5000,21,FALSE))</f>
        <v>43524</v>
      </c>
      <c r="N1581" s="100">
        <v>0</v>
      </c>
      <c r="O1581" s="72" t="s">
        <v>229</v>
      </c>
      <c r="P1581" s="101">
        <v>50</v>
      </c>
      <c r="Q1581" s="132" t="s">
        <v>51</v>
      </c>
      <c r="R1581" s="131" t="s">
        <v>365</v>
      </c>
      <c r="S1581" s="91"/>
    </row>
    <row r="1582" spans="1:19" s="104" customFormat="1" ht="12.75" customHeight="1" x14ac:dyDescent="0.25">
      <c r="A1582" s="121" t="s">
        <v>21</v>
      </c>
      <c r="B1582" s="92" t="str">
        <f>IF(E1582="","",VLOOKUP(E1582,[1]PROJECTES!$C$14:$G$5000,2,FALSE))</f>
        <v>DIELES</v>
      </c>
      <c r="C1582" s="121" t="s">
        <v>271</v>
      </c>
      <c r="D1582" s="93" t="str">
        <f>IF(E1582="","",VLOOKUP(E1582,[1]PROJECTES!$C$14:$G$5000,5,FALSE))</f>
        <v>RTU CT-7 DIELESUR v1.1</v>
      </c>
      <c r="E1582" s="117">
        <v>5061</v>
      </c>
      <c r="F1582" s="95"/>
      <c r="G1582" s="96" t="str">
        <f>IF(E1582="","",VLOOKUP(E1582,[1]PROJECTES!$C$14:$G$5000,4,FALSE))</f>
        <v>TA</v>
      </c>
      <c r="H1582" s="118" t="s">
        <v>595</v>
      </c>
      <c r="I1582" s="97" t="str">
        <f>IF(H1582="","",VLOOKUP(H1582,BD!B$2:C$16,2,FALSE))</f>
        <v>E</v>
      </c>
      <c r="J1582" s="98">
        <v>43531</v>
      </c>
      <c r="K1582" s="135">
        <f t="shared" si="50"/>
        <v>10</v>
      </c>
      <c r="L1582" s="99" t="str">
        <f t="shared" ca="1" si="51"/>
        <v>-</v>
      </c>
      <c r="M1582" s="93">
        <f>IF(E1582="","",VLOOKUP(E1582,[1]PROJECTES!$C$14:$Z$5000,21,FALSE))</f>
        <v>43524</v>
      </c>
      <c r="N1582" s="100">
        <v>0</v>
      </c>
      <c r="O1582" s="72" t="s">
        <v>229</v>
      </c>
      <c r="P1582" s="101">
        <v>50</v>
      </c>
      <c r="Q1582" s="132" t="s">
        <v>51</v>
      </c>
      <c r="R1582" s="131" t="s">
        <v>365</v>
      </c>
      <c r="S1582" s="91"/>
    </row>
    <row r="1583" spans="1:19" s="104" customFormat="1" ht="12.75" customHeight="1" x14ac:dyDescent="0.25">
      <c r="A1583" s="121" t="s">
        <v>21</v>
      </c>
      <c r="B1583" s="92" t="str">
        <f>IF(E1583="","",VLOOKUP(E1583,[1]PROJECTES!$C$14:$G$5000,2,FALSE))</f>
        <v>DIELES</v>
      </c>
      <c r="C1583" s="121" t="s">
        <v>271</v>
      </c>
      <c r="D1583" s="93" t="str">
        <f>IF(E1583="","",VLOOKUP(E1583,[1]PROJECTES!$C$14:$G$5000,5,FALSE))</f>
        <v>RTU CT-8 DIELESUR v1.1</v>
      </c>
      <c r="E1583" s="117">
        <v>5062</v>
      </c>
      <c r="F1583" s="95"/>
      <c r="G1583" s="96" t="str">
        <f>IF(E1583="","",VLOOKUP(E1583,[1]PROJECTES!$C$14:$G$5000,4,FALSE))</f>
        <v>TA</v>
      </c>
      <c r="H1583" s="118" t="s">
        <v>595</v>
      </c>
      <c r="I1583" s="97" t="str">
        <f>IF(H1583="","",VLOOKUP(H1583,BD!B$2:C$16,2,FALSE))</f>
        <v>E</v>
      </c>
      <c r="J1583" s="98">
        <v>43531</v>
      </c>
      <c r="K1583" s="135">
        <f t="shared" si="50"/>
        <v>10</v>
      </c>
      <c r="L1583" s="99" t="str">
        <f t="shared" ca="1" si="51"/>
        <v>-</v>
      </c>
      <c r="M1583" s="93">
        <f>IF(E1583="","",VLOOKUP(E1583,[1]PROJECTES!$C$14:$Z$5000,21,FALSE))</f>
        <v>43524</v>
      </c>
      <c r="N1583" s="100">
        <v>0</v>
      </c>
      <c r="O1583" s="72" t="s">
        <v>229</v>
      </c>
      <c r="P1583" s="101">
        <v>50</v>
      </c>
      <c r="Q1583" s="132" t="s">
        <v>51</v>
      </c>
      <c r="R1583" s="131" t="s">
        <v>365</v>
      </c>
      <c r="S1583" s="91"/>
    </row>
    <row r="1584" spans="1:19" s="104" customFormat="1" ht="12.75" customHeight="1" x14ac:dyDescent="0.25">
      <c r="A1584" s="121" t="s">
        <v>21</v>
      </c>
      <c r="B1584" s="92" t="str">
        <f>IF(E1584="","",VLOOKUP(E1584,[1]PROJECTES!$C$14:$G$5000,2,FALSE))</f>
        <v>SITEL</v>
      </c>
      <c r="C1584" s="121" t="s">
        <v>1013</v>
      </c>
      <c r="D1584" s="93" t="str">
        <f>IF(E1584="","",VLOOKUP(E1584,[1]PROJECTES!$C$14:$G$5000,5,FALSE))</f>
        <v>INCAPACITAT LABORAL TRANSITORIA</v>
      </c>
      <c r="E1584" s="117" t="s">
        <v>794</v>
      </c>
      <c r="F1584" s="95"/>
      <c r="G1584" s="96" t="str">
        <f>IF(E1584="","",VLOOKUP(E1584,[1]PROJECTES!$C$14:$G$5000,4,FALSE))</f>
        <v>OB</v>
      </c>
      <c r="H1584" s="118" t="s">
        <v>21</v>
      </c>
      <c r="I1584" s="97" t="str">
        <f>IF(H1584="","",VLOOKUP(H1584,BD!B$2:C$16,2,FALSE))</f>
        <v>P</v>
      </c>
      <c r="J1584" s="98">
        <v>43531</v>
      </c>
      <c r="K1584" s="135">
        <f t="shared" si="50"/>
        <v>10</v>
      </c>
      <c r="L1584" s="99">
        <f t="shared" ca="1" si="51"/>
        <v>210</v>
      </c>
      <c r="M1584" s="93">
        <f>IF(E1584="","",VLOOKUP(E1584,[1]PROJECTES!$C$14:$Z$5000,21,FALSE))</f>
        <v>43830</v>
      </c>
      <c r="N1584" s="100">
        <v>8</v>
      </c>
      <c r="O1584" s="72" t="s">
        <v>229</v>
      </c>
      <c r="P1584" s="101">
        <v>0</v>
      </c>
      <c r="Q1584" s="132" t="s">
        <v>360</v>
      </c>
      <c r="R1584" s="131" t="s">
        <v>1041</v>
      </c>
      <c r="S1584" s="91"/>
    </row>
    <row r="1585" spans="1:19" s="104" customFormat="1" ht="12.75" customHeight="1" x14ac:dyDescent="0.25">
      <c r="A1585" s="121" t="s">
        <v>24</v>
      </c>
      <c r="B1585" s="92" t="str">
        <f>IF(E1585="","",VLOOKUP(E1585,[1]PROJECTES!$C$14:$G$5000,2,FALSE))</f>
        <v>CACUCA</v>
      </c>
      <c r="C1585" s="121" t="s">
        <v>181</v>
      </c>
      <c r="D1585" s="93" t="str">
        <f>IF(E1585="","",VLOOKUP(E1585,[1]PROJECTES!$C$14:$G$5000,5,FALSE))</f>
        <v>Adaptacio ModBus RTU per a NCU TCU v1.0</v>
      </c>
      <c r="E1585" s="117">
        <v>5164</v>
      </c>
      <c r="F1585" s="159"/>
      <c r="G1585" s="96" t="str">
        <f>IF(E1585="","",VLOOKUP(E1585,[1]PROJECTES!$C$14:$G$5000,4,FALSE))</f>
        <v>OB</v>
      </c>
      <c r="H1585" s="118" t="s">
        <v>24</v>
      </c>
      <c r="I1585" s="97" t="str">
        <f>IF(H1585="","",VLOOKUP(H1585,BD!B$2:C$16,2,FALSE))</f>
        <v>E</v>
      </c>
      <c r="J1585" s="98">
        <v>43531</v>
      </c>
      <c r="K1585" s="135">
        <f t="shared" si="50"/>
        <v>10</v>
      </c>
      <c r="L1585" s="99">
        <f t="shared" ca="1" si="51"/>
        <v>-81</v>
      </c>
      <c r="M1585" s="93">
        <f>IF(E1585="","",VLOOKUP(E1585,[1]PROJECTES!$C$14:$Z$5000,21,FALSE))</f>
        <v>43539</v>
      </c>
      <c r="N1585" s="153">
        <v>6</v>
      </c>
      <c r="O1585" s="122" t="s">
        <v>229</v>
      </c>
      <c r="P1585" s="160">
        <v>20</v>
      </c>
      <c r="Q1585" s="132" t="s">
        <v>15</v>
      </c>
      <c r="R1585" s="131" t="s">
        <v>1047</v>
      </c>
      <c r="S1585" s="91"/>
    </row>
    <row r="1586" spans="1:19" s="104" customFormat="1" ht="12.75" customHeight="1" x14ac:dyDescent="0.25">
      <c r="A1586" s="121" t="s">
        <v>44</v>
      </c>
      <c r="B1586" s="92" t="str">
        <f>IF(E1586="","",VLOOKUP(E1586,[1]PROJECTES!$C$14:$G$5000,2,FALSE))</f>
        <v>SITEL</v>
      </c>
      <c r="C1586" s="121" t="s">
        <v>181</v>
      </c>
      <c r="D1586" s="93" t="str">
        <f>IF(E1586="","",VLOOKUP(E1586,[1]PROJECTES!$C$14:$G$5000,5,FALSE))</f>
        <v>AFERS EMPRESA</v>
      </c>
      <c r="E1586" s="117" t="s">
        <v>283</v>
      </c>
      <c r="F1586" s="95"/>
      <c r="G1586" s="96" t="str">
        <f>IF(E1586="","",VLOOKUP(E1586,[1]PROJECTES!$C$14:$G$5000,4,FALSE))</f>
        <v>OB</v>
      </c>
      <c r="H1586" s="118" t="s">
        <v>24</v>
      </c>
      <c r="I1586" s="97" t="str">
        <f>IF(H1586="","",VLOOKUP(H1586,BD!B$2:C$16,2,FALSE))</f>
        <v>E</v>
      </c>
      <c r="J1586" s="98">
        <v>43531</v>
      </c>
      <c r="K1586" s="135">
        <f t="shared" si="50"/>
        <v>10</v>
      </c>
      <c r="L1586" s="99">
        <f t="shared" ca="1" si="51"/>
        <v>210</v>
      </c>
      <c r="M1586" s="93">
        <f>IF(E1586="","",VLOOKUP(E1586,[1]PROJECTES!$C$14:$Z$5000,21,FALSE))</f>
        <v>43830</v>
      </c>
      <c r="N1586" s="100">
        <v>1</v>
      </c>
      <c r="O1586" s="72" t="s">
        <v>229</v>
      </c>
      <c r="P1586" s="101">
        <v>40</v>
      </c>
      <c r="Q1586" s="132" t="s">
        <v>37</v>
      </c>
      <c r="R1586" s="131" t="s">
        <v>624</v>
      </c>
      <c r="S1586" s="91"/>
    </row>
    <row r="1587" spans="1:19" s="104" customFormat="1" ht="12.75" customHeight="1" x14ac:dyDescent="0.25">
      <c r="A1587" s="121" t="s">
        <v>47</v>
      </c>
      <c r="B1587" s="92" t="str">
        <f>IF(E1587="","",VLOOKUP(E1587,[1]PROJECTES!$C$14:$G$5000,2,FALSE))</f>
        <v>ELEBER</v>
      </c>
      <c r="C1587" s="121" t="s">
        <v>74</v>
      </c>
      <c r="D1587" s="93" t="str">
        <f>IF(E1587="","",VLOOKUP(E1587,[1]PROJECTES!$C$14:$G$5000,5,FALSE))</f>
        <v>MANTENIMENT SCADA BERMEJALES 01/07/2.018 - 30/06/2.019</v>
      </c>
      <c r="E1587" s="117">
        <v>4803</v>
      </c>
      <c r="F1587" s="95"/>
      <c r="G1587" s="96" t="str">
        <f>IF(E1587="","",VLOOKUP(E1587,[1]PROJECTES!$C$14:$G$5000,4,FALSE))</f>
        <v>OB</v>
      </c>
      <c r="H1587" s="118" t="s">
        <v>47</v>
      </c>
      <c r="I1587" s="97" t="str">
        <f>IF(H1587="","",VLOOKUP(H1587,BD!B$2:C$16,2,FALSE))</f>
        <v>E</v>
      </c>
      <c r="J1587" s="98">
        <v>43531</v>
      </c>
      <c r="K1587" s="135">
        <f t="shared" si="50"/>
        <v>10</v>
      </c>
      <c r="L1587" s="99">
        <f t="shared" ca="1" si="51"/>
        <v>26</v>
      </c>
      <c r="M1587" s="93">
        <f>IF(E1587="","",VLOOKUP(E1587,[1]PROJECTES!$C$14:$Z$5000,21,FALSE))</f>
        <v>43646</v>
      </c>
      <c r="N1587" s="100">
        <v>2</v>
      </c>
      <c r="O1587" s="72" t="s">
        <v>229</v>
      </c>
      <c r="P1587" s="101">
        <v>0</v>
      </c>
      <c r="Q1587" s="132" t="s">
        <v>32</v>
      </c>
      <c r="R1587" s="131" t="s">
        <v>1162</v>
      </c>
      <c r="S1587" s="91"/>
    </row>
    <row r="1588" spans="1:19" s="104" customFormat="1" ht="12.75" customHeight="1" x14ac:dyDescent="0.25">
      <c r="A1588" s="121" t="s">
        <v>17</v>
      </c>
      <c r="B1588" s="92" t="str">
        <f>IF(E1588="","",VLOOKUP(E1588,[1]PROJECTES!$C$14:$G$5000,2,FALSE))</f>
        <v>ORMAZA</v>
      </c>
      <c r="C1588" s="121" t="s">
        <v>426</v>
      </c>
      <c r="D1588" s="93" t="str">
        <f>IF(E1588="","",VLOOKUP(E1588,[1]PROJECTES!$C$14:$G$5000,5,FALSE))</f>
        <v>CC SCADA TEDIS.Net MARTIN SILVA v1.0</v>
      </c>
      <c r="E1588" s="117">
        <v>4825</v>
      </c>
      <c r="F1588" s="95"/>
      <c r="G1588" s="96" t="str">
        <f>IF(E1588="","",VLOOKUP(E1588,[1]PROJECTES!$C$14:$G$5000,4,FALSE))</f>
        <v>TA</v>
      </c>
      <c r="H1588" s="118" t="s">
        <v>17</v>
      </c>
      <c r="I1588" s="97" t="str">
        <f>IF(H1588="","",VLOOKUP(H1588,BD!B$2:C$16,2,FALSE))</f>
        <v>E</v>
      </c>
      <c r="J1588" s="98">
        <v>43472</v>
      </c>
      <c r="K1588" s="135">
        <f t="shared" si="50"/>
        <v>2</v>
      </c>
      <c r="L1588" s="99" t="str">
        <f t="shared" ca="1" si="51"/>
        <v>-</v>
      </c>
      <c r="M1588" s="93">
        <f>IF(E1588="","",VLOOKUP(E1588,[1]PROJECTES!$C$14:$Z$5000,21,FALSE))</f>
        <v>43544</v>
      </c>
      <c r="N1588" s="100">
        <v>1</v>
      </c>
      <c r="O1588" s="72" t="s">
        <v>229</v>
      </c>
      <c r="P1588" s="101">
        <v>15</v>
      </c>
      <c r="Q1588" s="132" t="s">
        <v>34</v>
      </c>
      <c r="R1588" s="131" t="s">
        <v>407</v>
      </c>
      <c r="S1588" s="91"/>
    </row>
    <row r="1589" spans="1:19" s="104" customFormat="1" ht="12.75" customHeight="1" x14ac:dyDescent="0.25">
      <c r="A1589" s="121" t="s">
        <v>17</v>
      </c>
      <c r="B1589" s="92" t="str">
        <f>IF(E1589="","",VLOOKUP(E1589,[1]PROJECTES!$C$14:$G$5000,2,FALSE))</f>
        <v>ORMAZA</v>
      </c>
      <c r="C1589" s="121" t="s">
        <v>426</v>
      </c>
      <c r="D1589" s="93" t="str">
        <f>IF(E1589="","",VLOOKUP(E1589,[1]PROJECTES!$C$14:$G$5000,5,FALSE))</f>
        <v>CC SCADA TEDIS.Net MARTIN SILVA v1.0</v>
      </c>
      <c r="E1589" s="117">
        <v>4825</v>
      </c>
      <c r="F1589" s="95"/>
      <c r="G1589" s="96" t="str">
        <f>IF(E1589="","",VLOOKUP(E1589,[1]PROJECTES!$C$14:$G$5000,4,FALSE))</f>
        <v>TA</v>
      </c>
      <c r="H1589" s="118" t="s">
        <v>17</v>
      </c>
      <c r="I1589" s="97" t="str">
        <f>IF(H1589="","",VLOOKUP(H1589,BD!B$2:C$16,2,FALSE))</f>
        <v>E</v>
      </c>
      <c r="J1589" s="98">
        <v>43473</v>
      </c>
      <c r="K1589" s="135">
        <f t="shared" si="50"/>
        <v>2</v>
      </c>
      <c r="L1589" s="99" t="str">
        <f t="shared" ca="1" si="51"/>
        <v>-</v>
      </c>
      <c r="M1589" s="93">
        <f>IF(E1589="","",VLOOKUP(E1589,[1]PROJECTES!$C$14:$Z$5000,21,FALSE))</f>
        <v>43544</v>
      </c>
      <c r="N1589" s="100">
        <v>0</v>
      </c>
      <c r="O1589" s="72" t="s">
        <v>229</v>
      </c>
      <c r="P1589" s="101">
        <v>30</v>
      </c>
      <c r="Q1589" s="132" t="s">
        <v>34</v>
      </c>
      <c r="R1589" s="102" t="s">
        <v>407</v>
      </c>
      <c r="S1589" s="91"/>
    </row>
    <row r="1590" spans="1:19" s="104" customFormat="1" ht="12.75" customHeight="1" x14ac:dyDescent="0.25">
      <c r="A1590" s="121" t="s">
        <v>17</v>
      </c>
      <c r="B1590" s="92" t="str">
        <f>IF(E1590="","",VLOOKUP(E1590,[1]PROJECTES!$C$14:$G$5000,2,FALSE))</f>
        <v>ORMAZA</v>
      </c>
      <c r="C1590" s="121" t="s">
        <v>426</v>
      </c>
      <c r="D1590" s="93" t="str">
        <f>IF(E1590="","",VLOOKUP(E1590,[1]PROJECTES!$C$14:$G$5000,5,FALSE))</f>
        <v>CC SCADA TEDIS.Net MARTIN SILVA v1.0</v>
      </c>
      <c r="E1590" s="117">
        <v>4825</v>
      </c>
      <c r="F1590" s="95"/>
      <c r="G1590" s="96" t="str">
        <f>IF(E1590="","",VLOOKUP(E1590,[1]PROJECTES!$C$14:$G$5000,4,FALSE))</f>
        <v>TA</v>
      </c>
      <c r="H1590" s="118" t="s">
        <v>17</v>
      </c>
      <c r="I1590" s="97" t="str">
        <f>IF(H1590="","",VLOOKUP(H1590,BD!B$2:C$16,2,FALSE))</f>
        <v>E</v>
      </c>
      <c r="J1590" s="98">
        <v>43487</v>
      </c>
      <c r="K1590" s="135">
        <f t="shared" si="50"/>
        <v>4</v>
      </c>
      <c r="L1590" s="99" t="str">
        <f t="shared" ca="1" si="51"/>
        <v>-</v>
      </c>
      <c r="M1590" s="93">
        <f>IF(E1590="","",VLOOKUP(E1590,[1]PROJECTES!$C$14:$Z$5000,21,FALSE))</f>
        <v>43544</v>
      </c>
      <c r="N1590" s="100">
        <v>1</v>
      </c>
      <c r="O1590" s="72" t="s">
        <v>229</v>
      </c>
      <c r="P1590" s="101">
        <v>0</v>
      </c>
      <c r="Q1590" s="132" t="s">
        <v>32</v>
      </c>
      <c r="R1590" s="131" t="s">
        <v>529</v>
      </c>
      <c r="S1590" s="91"/>
    </row>
    <row r="1591" spans="1:19" s="104" customFormat="1" ht="12.75" customHeight="1" x14ac:dyDescent="0.25">
      <c r="A1591" s="121" t="s">
        <v>17</v>
      </c>
      <c r="B1591" s="92" t="str">
        <f>IF(E1591="","",VLOOKUP(E1591,[1]PROJECTES!$C$14:$G$5000,2,FALSE))</f>
        <v>ORMAZA</v>
      </c>
      <c r="C1591" s="121" t="s">
        <v>426</v>
      </c>
      <c r="D1591" s="93" t="str">
        <f>IF(E1591="","",VLOOKUP(E1591,[1]PROJECTES!$C$14:$G$5000,5,FALSE))</f>
        <v>CC SCADA TEDIS.Net MARTIN SILVA v1.0</v>
      </c>
      <c r="E1591" s="117">
        <v>4825</v>
      </c>
      <c r="F1591" s="95"/>
      <c r="G1591" s="96" t="str">
        <f>IF(E1591="","",VLOOKUP(E1591,[1]PROJECTES!$C$14:$G$5000,4,FALSE))</f>
        <v>TA</v>
      </c>
      <c r="H1591" s="118" t="s">
        <v>17</v>
      </c>
      <c r="I1591" s="97" t="str">
        <f>IF(H1591="","",VLOOKUP(H1591,BD!B$2:C$16,2,FALSE))</f>
        <v>E</v>
      </c>
      <c r="J1591" s="98">
        <v>43525</v>
      </c>
      <c r="K1591" s="135">
        <f t="shared" si="50"/>
        <v>9</v>
      </c>
      <c r="L1591" s="99" t="str">
        <f t="shared" ca="1" si="51"/>
        <v>-</v>
      </c>
      <c r="M1591" s="93">
        <f>IF(E1591="","",VLOOKUP(E1591,[1]PROJECTES!$C$14:$Z$5000,21,FALSE))</f>
        <v>43544</v>
      </c>
      <c r="N1591" s="100">
        <v>4</v>
      </c>
      <c r="O1591" s="72" t="s">
        <v>229</v>
      </c>
      <c r="P1591" s="101">
        <v>15</v>
      </c>
      <c r="Q1591" s="132" t="s">
        <v>40</v>
      </c>
      <c r="R1591" s="131" t="s">
        <v>1007</v>
      </c>
      <c r="S1591" s="91"/>
    </row>
    <row r="1592" spans="1:19" s="104" customFormat="1" ht="12.75" customHeight="1" x14ac:dyDescent="0.25">
      <c r="A1592" s="121" t="s">
        <v>17</v>
      </c>
      <c r="B1592" s="92" t="str">
        <f>IF(E1592="","",VLOOKUP(E1592,[1]PROJECTES!$C$14:$G$5000,2,FALSE))</f>
        <v>ORMAZA</v>
      </c>
      <c r="C1592" s="121" t="s">
        <v>426</v>
      </c>
      <c r="D1592" s="93" t="str">
        <f>IF(E1592="","",VLOOKUP(E1592,[1]PROJECTES!$C$14:$G$5000,5,FALSE))</f>
        <v>CC SCADA TEDIS.Net MARTIN SILVA v1.0</v>
      </c>
      <c r="E1592" s="117">
        <v>4825</v>
      </c>
      <c r="F1592" s="95"/>
      <c r="G1592" s="96" t="str">
        <f>IF(E1592="","",VLOOKUP(E1592,[1]PROJECTES!$C$14:$G$5000,4,FALSE))</f>
        <v>TA</v>
      </c>
      <c r="H1592" s="118" t="s">
        <v>17</v>
      </c>
      <c r="I1592" s="97" t="str">
        <f>IF(H1592="","",VLOOKUP(H1592,BD!B$2:C$16,2,FALSE))</f>
        <v>E</v>
      </c>
      <c r="J1592" s="98">
        <v>43528</v>
      </c>
      <c r="K1592" s="135">
        <f t="shared" si="50"/>
        <v>10</v>
      </c>
      <c r="L1592" s="99" t="str">
        <f t="shared" ca="1" si="51"/>
        <v>-</v>
      </c>
      <c r="M1592" s="93">
        <f>IF(E1592="","",VLOOKUP(E1592,[1]PROJECTES!$C$14:$Z$5000,21,FALSE))</f>
        <v>43544</v>
      </c>
      <c r="N1592" s="100">
        <v>4</v>
      </c>
      <c r="O1592" s="72" t="s">
        <v>229</v>
      </c>
      <c r="P1592" s="101">
        <v>45</v>
      </c>
      <c r="Q1592" s="132" t="s">
        <v>40</v>
      </c>
      <c r="R1592" s="131" t="s">
        <v>1021</v>
      </c>
      <c r="S1592" s="91"/>
    </row>
    <row r="1593" spans="1:19" s="104" customFormat="1" ht="12.75" customHeight="1" x14ac:dyDescent="0.25">
      <c r="A1593" s="121" t="s">
        <v>17</v>
      </c>
      <c r="B1593" s="92" t="str">
        <f>IF(E1593="","",VLOOKUP(E1593,[1]PROJECTES!$C$14:$G$5000,2,FALSE))</f>
        <v>ORMAZA</v>
      </c>
      <c r="C1593" s="121" t="s">
        <v>426</v>
      </c>
      <c r="D1593" s="93" t="str">
        <f>IF(E1593="","",VLOOKUP(E1593,[1]PROJECTES!$C$14:$G$5000,5,FALSE))</f>
        <v>CC SCADA TEDIS.Net MARTIN SILVA v1.0</v>
      </c>
      <c r="E1593" s="117">
        <v>4825</v>
      </c>
      <c r="F1593" s="95"/>
      <c r="G1593" s="96" t="str">
        <f>IF(E1593="","",VLOOKUP(E1593,[1]PROJECTES!$C$14:$G$5000,4,FALSE))</f>
        <v>TA</v>
      </c>
      <c r="H1593" s="118" t="s">
        <v>17</v>
      </c>
      <c r="I1593" s="97" t="str">
        <f>IF(H1593="","",VLOOKUP(H1593,BD!B$2:C$16,2,FALSE))</f>
        <v>E</v>
      </c>
      <c r="J1593" s="98">
        <v>43532</v>
      </c>
      <c r="K1593" s="135">
        <f t="shared" si="50"/>
        <v>10</v>
      </c>
      <c r="L1593" s="99" t="str">
        <f t="shared" ca="1" si="51"/>
        <v>-</v>
      </c>
      <c r="M1593" s="93">
        <f>IF(E1593="","",VLOOKUP(E1593,[1]PROJECTES!$C$14:$Z$5000,21,FALSE))</f>
        <v>43544</v>
      </c>
      <c r="N1593" s="100">
        <v>0</v>
      </c>
      <c r="O1593" s="72" t="s">
        <v>229</v>
      </c>
      <c r="P1593" s="101">
        <v>15</v>
      </c>
      <c r="Q1593" s="132" t="s">
        <v>40</v>
      </c>
      <c r="R1593" s="131" t="s">
        <v>1030</v>
      </c>
      <c r="S1593" s="91"/>
    </row>
    <row r="1594" spans="1:19" s="104" customFormat="1" ht="12.75" customHeight="1" x14ac:dyDescent="0.25">
      <c r="A1594" s="121" t="s">
        <v>12</v>
      </c>
      <c r="B1594" s="92" t="str">
        <f>IF(E1594="","",VLOOKUP(E1594,[1]PROJECTES!$C$14:$G$5000,2,FALSE))</f>
        <v>SITEL</v>
      </c>
      <c r="C1594" s="121" t="s">
        <v>181</v>
      </c>
      <c r="D1594" s="93" t="str">
        <f>IF(E1594="","",VLOOKUP(E1594,[1]PROJECTES!$C$14:$G$5000,5,FALSE))</f>
        <v>Manteniment correctiu SW TEDIS.Net SystemTerminal v1.47</v>
      </c>
      <c r="E1594" s="117" t="s">
        <v>895</v>
      </c>
      <c r="F1594" s="95"/>
      <c r="G1594" s="96" t="str">
        <f>IF(E1594="","",VLOOKUP(E1594,[1]PROJECTES!$C$14:$G$5000,4,FALSE))</f>
        <v>OB</v>
      </c>
      <c r="H1594" s="118" t="s">
        <v>12</v>
      </c>
      <c r="I1594" s="97" t="str">
        <f>IF(H1594="","",VLOOKUP(H1594,BD!B$2:C$16,2,FALSE))</f>
        <v>E</v>
      </c>
      <c r="J1594" s="98">
        <v>43531</v>
      </c>
      <c r="K1594" s="135">
        <f t="shared" si="50"/>
        <v>10</v>
      </c>
      <c r="L1594" s="99">
        <f t="shared" ca="1" si="51"/>
        <v>210</v>
      </c>
      <c r="M1594" s="93">
        <f>IF(E1594="","",VLOOKUP(E1594,[1]PROJECTES!$C$14:$Z$5000,21,FALSE))</f>
        <v>43830</v>
      </c>
      <c r="N1594" s="100">
        <v>2</v>
      </c>
      <c r="O1594" s="72" t="s">
        <v>229</v>
      </c>
      <c r="P1594" s="101">
        <v>30</v>
      </c>
      <c r="Q1594" s="132" t="s">
        <v>43</v>
      </c>
      <c r="R1594" s="131" t="s">
        <v>1094</v>
      </c>
      <c r="S1594" s="91"/>
    </row>
    <row r="1595" spans="1:19" s="104" customFormat="1" ht="12.75" customHeight="1" x14ac:dyDescent="0.25">
      <c r="A1595" s="121" t="s">
        <v>12</v>
      </c>
      <c r="B1595" s="92" t="str">
        <f>IF(E1595="","",VLOOKUP(E1595,[1]PROJECTES!$C$14:$G$5000,2,FALSE))</f>
        <v>SITEL</v>
      </c>
      <c r="C1595" s="121" t="s">
        <v>181</v>
      </c>
      <c r="D1595" s="93" t="str">
        <f>IF(E1595="","",VLOOKUP(E1595,[1]PROJECTES!$C$14:$G$5000,5,FALSE))</f>
        <v>FORMACIO</v>
      </c>
      <c r="E1595" s="117" t="s">
        <v>519</v>
      </c>
      <c r="F1595" s="95"/>
      <c r="G1595" s="96" t="str">
        <f>IF(E1595="","",VLOOKUP(E1595,[1]PROJECTES!$C$14:$G$5000,4,FALSE))</f>
        <v>OB</v>
      </c>
      <c r="H1595" s="118" t="s">
        <v>12</v>
      </c>
      <c r="I1595" s="97" t="str">
        <f>IF(H1595="","",VLOOKUP(H1595,BD!B$2:C$16,2,FALSE))</f>
        <v>E</v>
      </c>
      <c r="J1595" s="98">
        <v>43531</v>
      </c>
      <c r="K1595" s="135">
        <f t="shared" si="50"/>
        <v>10</v>
      </c>
      <c r="L1595" s="99">
        <f t="shared" ca="1" si="51"/>
        <v>210</v>
      </c>
      <c r="M1595" s="93">
        <f>IF(E1595="","",VLOOKUP(E1595,[1]PROJECTES!$C$14:$Z$5000,21,FALSE))</f>
        <v>43830</v>
      </c>
      <c r="N1595" s="100">
        <v>1</v>
      </c>
      <c r="O1595" s="72" t="s">
        <v>229</v>
      </c>
      <c r="P1595" s="101">
        <v>0</v>
      </c>
      <c r="Q1595" s="132" t="s">
        <v>28</v>
      </c>
      <c r="R1595" s="131" t="s">
        <v>1096</v>
      </c>
      <c r="S1595" s="91"/>
    </row>
    <row r="1596" spans="1:19" s="104" customFormat="1" ht="12.75" customHeight="1" x14ac:dyDescent="0.25">
      <c r="A1596" s="121" t="s">
        <v>12</v>
      </c>
      <c r="B1596" s="92" t="str">
        <f>IF(E1596="","",VLOOKUP(E1596,[1]PROJECTES!$C$14:$G$5000,2,FALSE))</f>
        <v>SITEL</v>
      </c>
      <c r="C1596" s="121" t="s">
        <v>106</v>
      </c>
      <c r="D1596" s="93" t="str">
        <f>IF(E1596="","",VLOOKUP(E1596,[1]PROJECTES!$C$14:$G$5000,5,FALSE))</f>
        <v>SOPORT DEPARTAMENT COMERCIAL</v>
      </c>
      <c r="E1596" s="117" t="s">
        <v>343</v>
      </c>
      <c r="F1596" s="95"/>
      <c r="G1596" s="96" t="str">
        <f>IF(E1596="","",VLOOKUP(E1596,[1]PROJECTES!$C$14:$G$5000,4,FALSE))</f>
        <v>OB</v>
      </c>
      <c r="H1596" s="118" t="s">
        <v>12</v>
      </c>
      <c r="I1596" s="97" t="str">
        <f>IF(H1596="","",VLOOKUP(H1596,BD!B$2:C$16,2,FALSE))</f>
        <v>E</v>
      </c>
      <c r="J1596" s="98">
        <v>43531</v>
      </c>
      <c r="K1596" s="135">
        <f t="shared" si="50"/>
        <v>10</v>
      </c>
      <c r="L1596" s="99">
        <f t="shared" ca="1" si="51"/>
        <v>210</v>
      </c>
      <c r="M1596" s="93">
        <f>IF(E1596="","",VLOOKUP(E1596,[1]PROJECTES!$C$14:$Z$5000,21,FALSE))</f>
        <v>43830</v>
      </c>
      <c r="N1596" s="100">
        <v>0</v>
      </c>
      <c r="O1596" s="72" t="s">
        <v>229</v>
      </c>
      <c r="P1596" s="101">
        <v>30</v>
      </c>
      <c r="Q1596" s="132" t="s">
        <v>11</v>
      </c>
      <c r="R1596" s="131" t="s">
        <v>1093</v>
      </c>
      <c r="S1596" s="91"/>
    </row>
    <row r="1597" spans="1:19" s="104" customFormat="1" ht="12.75" customHeight="1" x14ac:dyDescent="0.25">
      <c r="A1597" s="121" t="s">
        <v>12</v>
      </c>
      <c r="B1597" s="92" t="str">
        <f>IF(E1597="","",VLOOKUP(E1597,[1]PROJECTES!$C$14:$G$5000,2,FALSE))</f>
        <v>SITEL</v>
      </c>
      <c r="C1597" s="121" t="s">
        <v>181</v>
      </c>
      <c r="D1597" s="93" t="str">
        <f>IF(E1597="","",VLOOKUP(E1597,[1]PROJECTES!$C$14:$G$5000,5,FALSE))</f>
        <v>AFERS EMPRESA</v>
      </c>
      <c r="E1597" s="117" t="s">
        <v>283</v>
      </c>
      <c r="F1597" s="95"/>
      <c r="G1597" s="96" t="str">
        <f>IF(E1597="","",VLOOKUP(E1597,[1]PROJECTES!$C$14:$G$5000,4,FALSE))</f>
        <v>OB</v>
      </c>
      <c r="H1597" s="118" t="s">
        <v>12</v>
      </c>
      <c r="I1597" s="97" t="str">
        <f>IF(H1597="","",VLOOKUP(H1597,BD!B$2:C$16,2,FALSE))</f>
        <v>E</v>
      </c>
      <c r="J1597" s="98">
        <v>43531</v>
      </c>
      <c r="K1597" s="135">
        <f t="shared" si="50"/>
        <v>10</v>
      </c>
      <c r="L1597" s="99">
        <f t="shared" ca="1" si="51"/>
        <v>210</v>
      </c>
      <c r="M1597" s="93">
        <f>IF(E1597="","",VLOOKUP(E1597,[1]PROJECTES!$C$14:$Z$5000,21,FALSE))</f>
        <v>43830</v>
      </c>
      <c r="N1597" s="100">
        <v>2</v>
      </c>
      <c r="O1597" s="72" t="s">
        <v>229</v>
      </c>
      <c r="P1597" s="101">
        <v>0</v>
      </c>
      <c r="Q1597" s="132" t="s">
        <v>336</v>
      </c>
      <c r="R1597" s="131" t="s">
        <v>1059</v>
      </c>
      <c r="S1597" s="91"/>
    </row>
    <row r="1598" spans="1:19" s="104" customFormat="1" ht="12.75" customHeight="1" x14ac:dyDescent="0.25">
      <c r="A1598" s="121" t="s">
        <v>12</v>
      </c>
      <c r="B1598" s="92" t="str">
        <f>IF(E1598="","",VLOOKUP(E1598,[1]PROJECTES!$C$14:$G$5000,2,FALSE))</f>
        <v>SITEL</v>
      </c>
      <c r="C1598" s="121" t="s">
        <v>181</v>
      </c>
      <c r="D1598" s="93" t="str">
        <f>IF(E1598="","",VLOOKUP(E1598,[1]PROJECTES!$C$14:$G$5000,5,FALSE))</f>
        <v>FORMACIO</v>
      </c>
      <c r="E1598" s="117" t="s">
        <v>519</v>
      </c>
      <c r="F1598" s="95"/>
      <c r="G1598" s="96" t="str">
        <f>IF(E1598="","",VLOOKUP(E1598,[1]PROJECTES!$C$14:$G$5000,4,FALSE))</f>
        <v>OB</v>
      </c>
      <c r="H1598" s="118" t="s">
        <v>12</v>
      </c>
      <c r="I1598" s="97" t="str">
        <f>IF(H1598="","",VLOOKUP(H1598,BD!B$2:C$16,2,FALSE))</f>
        <v>E</v>
      </c>
      <c r="J1598" s="98">
        <v>43531</v>
      </c>
      <c r="K1598" s="135">
        <f t="shared" si="50"/>
        <v>10</v>
      </c>
      <c r="L1598" s="99">
        <f t="shared" ca="1" si="51"/>
        <v>210</v>
      </c>
      <c r="M1598" s="93">
        <f>IF(E1598="","",VLOOKUP(E1598,[1]PROJECTES!$C$14:$Z$5000,21,FALSE))</f>
        <v>43830</v>
      </c>
      <c r="N1598" s="100">
        <v>1</v>
      </c>
      <c r="O1598" s="72" t="s">
        <v>229</v>
      </c>
      <c r="P1598" s="101">
        <v>0</v>
      </c>
      <c r="Q1598" s="132" t="s">
        <v>28</v>
      </c>
      <c r="R1598" s="131" t="s">
        <v>1096</v>
      </c>
      <c r="S1598" s="91"/>
    </row>
    <row r="1599" spans="1:19" s="104" customFormat="1" ht="12.75" customHeight="1" x14ac:dyDescent="0.25">
      <c r="A1599" s="121" t="s">
        <v>12</v>
      </c>
      <c r="B1599" s="92" t="str">
        <f>IF(E1599="","",VLOOKUP(E1599,[1]PROJECTES!$C$14:$G$5000,2,FALSE))</f>
        <v>EOSA</v>
      </c>
      <c r="C1599" s="121" t="s">
        <v>151</v>
      </c>
      <c r="D1599" s="93" t="str">
        <f>IF(E1599="","",VLOOKUP(E1599,[1]PROJECTES!$C$14:$G$5000,5,FALSE))</f>
        <v>MANTENIMENT SCADA TEDIS.Net EOSA 01/04/2018 - 31/03/2019</v>
      </c>
      <c r="E1599" s="117">
        <v>4650</v>
      </c>
      <c r="F1599" s="95"/>
      <c r="G1599" s="96" t="str">
        <f>IF(E1599="","",VLOOKUP(E1599,[1]PROJECTES!$C$14:$G$5000,4,FALSE))</f>
        <v>TA</v>
      </c>
      <c r="H1599" s="118" t="s">
        <v>12</v>
      </c>
      <c r="I1599" s="97" t="str">
        <f>IF(H1599="","",VLOOKUP(H1599,BD!B$2:C$16,2,FALSE))</f>
        <v>E</v>
      </c>
      <c r="J1599" s="98">
        <v>43531</v>
      </c>
      <c r="K1599" s="135">
        <f t="shared" si="50"/>
        <v>10</v>
      </c>
      <c r="L1599" s="99" t="str">
        <f t="shared" ca="1" si="51"/>
        <v>-</v>
      </c>
      <c r="M1599" s="93">
        <f>IF(E1599="","",VLOOKUP(E1599,[1]PROJECTES!$C$14:$Z$5000,21,FALSE))</f>
        <v>43555</v>
      </c>
      <c r="N1599" s="100">
        <v>1</v>
      </c>
      <c r="O1599" s="72" t="s">
        <v>229</v>
      </c>
      <c r="P1599" s="101">
        <v>0</v>
      </c>
      <c r="Q1599" s="132" t="s">
        <v>59</v>
      </c>
      <c r="R1599" s="131" t="s">
        <v>1095</v>
      </c>
      <c r="S1599" s="91"/>
    </row>
    <row r="1600" spans="1:19" s="104" customFormat="1" ht="12.75" customHeight="1" x14ac:dyDescent="0.25">
      <c r="A1600" s="121"/>
      <c r="B1600" s="92" t="str">
        <f>IF(E1600="","",VLOOKUP(E1600,[1]PROJECTES!$C$14:$G$5000,2,FALSE))</f>
        <v>DIELBE</v>
      </c>
      <c r="C1600" s="121" t="s">
        <v>74</v>
      </c>
      <c r="D1600" s="93" t="str">
        <f>IF(E1600="","",VLOOKUP(E1600,[1]PROJECTES!$C$14:$G$5000,5,FALSE))</f>
        <v>CC SCADA TEDIS.Net BERMEJALES v1.0</v>
      </c>
      <c r="E1600" s="117">
        <v>4868</v>
      </c>
      <c r="F1600" s="95"/>
      <c r="G1600" s="96" t="str">
        <f>IF(E1600="","",VLOOKUP(E1600,[1]PROJECTES!$C$14:$G$5000,4,FALSE))</f>
        <v>TA</v>
      </c>
      <c r="H1600" s="118" t="s">
        <v>47</v>
      </c>
      <c r="I1600" s="97" t="str">
        <f>IF(H1600="","",VLOOKUP(H1600,BD!B$2:C$16,2,FALSE))</f>
        <v>E</v>
      </c>
      <c r="J1600" s="98">
        <v>43531</v>
      </c>
      <c r="K1600" s="135">
        <f t="shared" si="50"/>
        <v>10</v>
      </c>
      <c r="L1600" s="99" t="str">
        <f t="shared" ca="1" si="51"/>
        <v>-</v>
      </c>
      <c r="M1600" s="93">
        <f>IF(E1600="","",VLOOKUP(E1600,[1]PROJECTES!$C$14:$Z$5000,21,FALSE))</f>
        <v>43489</v>
      </c>
      <c r="N1600" s="100">
        <v>1</v>
      </c>
      <c r="O1600" s="72" t="s">
        <v>229</v>
      </c>
      <c r="P1600" s="101">
        <v>0</v>
      </c>
      <c r="Q1600" s="132" t="s">
        <v>59</v>
      </c>
      <c r="R1600" s="131" t="s">
        <v>1164</v>
      </c>
      <c r="S1600" s="91"/>
    </row>
    <row r="1601" spans="1:19" s="104" customFormat="1" ht="12.75" customHeight="1" x14ac:dyDescent="0.25">
      <c r="A1601" s="121"/>
      <c r="B1601" s="92" t="str">
        <f>IF(E1601="","",VLOOKUP(E1601,[1]PROJECTES!$C$14:$G$5000,2,FALSE))</f>
        <v>DIELBE</v>
      </c>
      <c r="C1601" s="121" t="s">
        <v>74</v>
      </c>
      <c r="D1601" s="93" t="str">
        <f>IF(E1601="","",VLOOKUP(E1601,[1]PROJECTES!$C$14:$G$5000,5,FALSE))</f>
        <v>CC SCADA TEDIS.Net BERMEJALES v1.0</v>
      </c>
      <c r="E1601" s="117">
        <v>4868</v>
      </c>
      <c r="F1601" s="95"/>
      <c r="G1601" s="96" t="str">
        <f>IF(E1601="","",VLOOKUP(E1601,[1]PROJECTES!$C$14:$G$5000,4,FALSE))</f>
        <v>TA</v>
      </c>
      <c r="H1601" s="118" t="s">
        <v>47</v>
      </c>
      <c r="I1601" s="97" t="str">
        <f>IF(H1601="","",VLOOKUP(H1601,BD!B$2:C$16,2,FALSE))</f>
        <v>E</v>
      </c>
      <c r="J1601" s="98">
        <v>43531</v>
      </c>
      <c r="K1601" s="135">
        <f t="shared" si="50"/>
        <v>10</v>
      </c>
      <c r="L1601" s="99" t="str">
        <f t="shared" ca="1" si="51"/>
        <v>-</v>
      </c>
      <c r="M1601" s="93">
        <f>IF(E1601="","",VLOOKUP(E1601,[1]PROJECTES!$C$14:$Z$5000,21,FALSE))</f>
        <v>43489</v>
      </c>
      <c r="N1601" s="100">
        <v>0</v>
      </c>
      <c r="O1601" s="72" t="s">
        <v>229</v>
      </c>
      <c r="P1601" s="101">
        <v>30</v>
      </c>
      <c r="Q1601" s="132" t="s">
        <v>59</v>
      </c>
      <c r="R1601" s="131" t="s">
        <v>1163</v>
      </c>
      <c r="S1601" s="91"/>
    </row>
    <row r="1602" spans="1:19" s="104" customFormat="1" ht="12.75" customHeight="1" x14ac:dyDescent="0.25">
      <c r="A1602" s="121" t="s">
        <v>47</v>
      </c>
      <c r="B1602" s="92" t="str">
        <f>IF(E1602="","",VLOOKUP(E1602,[1]PROJECTES!$C$14:$G$5000,2,FALSE))</f>
        <v>EOSPIT</v>
      </c>
      <c r="C1602" s="121" t="s">
        <v>151</v>
      </c>
      <c r="D1602" s="93" t="str">
        <f>IF(E1602="","",VLOOKUP(E1602,[1]PROJECTES!$C$14:$G$5000,5,FALSE))</f>
        <v>UNION CC EOSA-PITARCH - COI IBERDROLA v2.0</v>
      </c>
      <c r="E1602" s="117">
        <v>5190</v>
      </c>
      <c r="F1602" s="95"/>
      <c r="G1602" s="96" t="str">
        <f>IF(E1602="","",VLOOKUP(E1602,[1]PROJECTES!$C$14:$G$5000,4,FALSE))</f>
        <v>TA</v>
      </c>
      <c r="H1602" s="118" t="s">
        <v>47</v>
      </c>
      <c r="I1602" s="97" t="str">
        <f>IF(H1602="","",VLOOKUP(H1602,BD!B$2:C$16,2,FALSE))</f>
        <v>E</v>
      </c>
      <c r="J1602" s="98">
        <v>43531</v>
      </c>
      <c r="K1602" s="135">
        <f t="shared" si="50"/>
        <v>10</v>
      </c>
      <c r="L1602" s="99" t="str">
        <f t="shared" ca="1" si="51"/>
        <v>-</v>
      </c>
      <c r="M1602" s="93">
        <f>IF(E1602="","",VLOOKUP(E1602,[1]PROJECTES!$C$14:$Z$5000,21,FALSE))</f>
        <v>43546</v>
      </c>
      <c r="N1602" s="100">
        <v>1</v>
      </c>
      <c r="O1602" s="72" t="s">
        <v>229</v>
      </c>
      <c r="P1602" s="101">
        <v>0</v>
      </c>
      <c r="Q1602" s="132" t="s">
        <v>40</v>
      </c>
      <c r="R1602" s="131" t="s">
        <v>1193</v>
      </c>
      <c r="S1602" s="91"/>
    </row>
    <row r="1603" spans="1:19" s="104" customFormat="1" ht="12.75" customHeight="1" x14ac:dyDescent="0.25">
      <c r="A1603" s="121" t="s">
        <v>35</v>
      </c>
      <c r="B1603" s="92" t="str">
        <f>IF(E1603="","",VLOOKUP(E1603,[1]PROJECTES!$C$14:$G$5000,2,FALSE))</f>
        <v>SITEL</v>
      </c>
      <c r="C1603" s="121" t="s">
        <v>181</v>
      </c>
      <c r="D1603" s="93" t="str">
        <f>IF(E1603="","",VLOOKUP(E1603,[1]PROJECTES!$C$14:$G$5000,5,FALSE))</f>
        <v>INCAPACITAT LABORAL TRANSITORIA</v>
      </c>
      <c r="E1603" s="117" t="s">
        <v>362</v>
      </c>
      <c r="F1603" s="95"/>
      <c r="G1603" s="96" t="str">
        <f>IF(E1603="","",VLOOKUP(E1603,[1]PROJECTES!$C$14:$G$5000,4,FALSE))</f>
        <v>OB</v>
      </c>
      <c r="H1603" s="118" t="s">
        <v>35</v>
      </c>
      <c r="I1603" s="97" t="str">
        <f>IF(H1603="","",VLOOKUP(H1603,BD!B$2:C$16,2,FALSE))</f>
        <v>E</v>
      </c>
      <c r="J1603" s="98">
        <v>43531</v>
      </c>
      <c r="K1603" s="135">
        <f t="shared" si="50"/>
        <v>10</v>
      </c>
      <c r="L1603" s="99">
        <f t="shared" ca="1" si="51"/>
        <v>210</v>
      </c>
      <c r="M1603" s="93">
        <f>IF(E1603="","",VLOOKUP(E1603,[1]PROJECTES!$C$14:$Z$5000,21,FALSE))</f>
        <v>43830</v>
      </c>
      <c r="N1603" s="100">
        <v>8</v>
      </c>
      <c r="O1603" s="72" t="s">
        <v>229</v>
      </c>
      <c r="P1603" s="101">
        <v>0</v>
      </c>
      <c r="Q1603" s="132" t="s">
        <v>360</v>
      </c>
      <c r="R1603" s="102"/>
      <c r="S1603" s="91"/>
    </row>
    <row r="1604" spans="1:19" s="104" customFormat="1" ht="12.75" customHeight="1" x14ac:dyDescent="0.25">
      <c r="A1604" s="121" t="s">
        <v>47</v>
      </c>
      <c r="B1604" s="92" t="str">
        <f>IF(E1604="","",VLOOKUP(E1604,[1]PROJECTES!$C$14:$G$5000,2,FALSE))</f>
        <v>EALCEU</v>
      </c>
      <c r="C1604" s="121" t="s">
        <v>88</v>
      </c>
      <c r="D1604" s="93" t="str">
        <f>IF(E1604="","",VLOOKUP(E1604,[1]PROJECTES!$C$14:$G$5000,5,FALSE))</f>
        <v>SUPORT SCADA CEUTA 01/01/2.019 - 31/12/2.019</v>
      </c>
      <c r="E1604" s="117">
        <v>5092</v>
      </c>
      <c r="F1604" s="95"/>
      <c r="G1604" s="96" t="str">
        <f>IF(E1604="","",VLOOKUP(E1604,[1]PROJECTES!$C$14:$G$5000,4,FALSE))</f>
        <v>OB</v>
      </c>
      <c r="H1604" s="118" t="s">
        <v>47</v>
      </c>
      <c r="I1604" s="97" t="str">
        <f>IF(H1604="","",VLOOKUP(H1604,BD!B$2:C$16,2,FALSE))</f>
        <v>E</v>
      </c>
      <c r="J1604" s="98">
        <v>43531</v>
      </c>
      <c r="K1604" s="135">
        <f t="shared" si="50"/>
        <v>10</v>
      </c>
      <c r="L1604" s="99">
        <f t="shared" ca="1" si="51"/>
        <v>210</v>
      </c>
      <c r="M1604" s="93">
        <f>IF(E1604="","",VLOOKUP(E1604,[1]PROJECTES!$C$14:$Z$5000,21,FALSE))</f>
        <v>43830</v>
      </c>
      <c r="N1604" s="100">
        <v>0</v>
      </c>
      <c r="O1604" s="72" t="s">
        <v>229</v>
      </c>
      <c r="P1604" s="101">
        <v>45</v>
      </c>
      <c r="Q1604" s="132" t="s">
        <v>59</v>
      </c>
      <c r="R1604" s="131" t="s">
        <v>1244</v>
      </c>
      <c r="S1604" s="91"/>
    </row>
    <row r="1605" spans="1:19" s="104" customFormat="1" ht="12.75" customHeight="1" x14ac:dyDescent="0.25">
      <c r="A1605" s="121" t="s">
        <v>47</v>
      </c>
      <c r="B1605" s="92" t="str">
        <f>IF(E1605="","",VLOOKUP(E1605,[1]PROJECTES!$C$14:$G$5000,2,FALSE))</f>
        <v>SITEL</v>
      </c>
      <c r="C1605" s="121" t="s">
        <v>181</v>
      </c>
      <c r="D1605" s="93" t="str">
        <f>IF(E1605="","",VLOOKUP(E1605,[1]PROJECTES!$C$14:$G$5000,5,FALSE))</f>
        <v>PENDENT D'ASSIGNAR</v>
      </c>
      <c r="E1605" s="117" t="s">
        <v>278</v>
      </c>
      <c r="F1605" s="95"/>
      <c r="G1605" s="96" t="str">
        <f>IF(E1605="","",VLOOKUP(E1605,[1]PROJECTES!$C$14:$G$5000,4,FALSE))</f>
        <v>OB</v>
      </c>
      <c r="H1605" s="118" t="s">
        <v>47</v>
      </c>
      <c r="I1605" s="97" t="str">
        <f>IF(H1605="","",VLOOKUP(H1605,BD!B$2:C$16,2,FALSE))</f>
        <v>E</v>
      </c>
      <c r="J1605" s="98">
        <v>43531</v>
      </c>
      <c r="K1605" s="135">
        <f t="shared" si="50"/>
        <v>10</v>
      </c>
      <c r="L1605" s="99">
        <f t="shared" ca="1" si="51"/>
        <v>210</v>
      </c>
      <c r="M1605" s="93">
        <f>IF(E1605="","",VLOOKUP(E1605,[1]PROJECTES!$C$14:$Z$5000,21,FALSE))</f>
        <v>43830</v>
      </c>
      <c r="N1605" s="100">
        <v>0</v>
      </c>
      <c r="O1605" s="72" t="s">
        <v>229</v>
      </c>
      <c r="P1605" s="101">
        <v>15</v>
      </c>
      <c r="Q1605" s="132" t="s">
        <v>19</v>
      </c>
      <c r="R1605" s="131" t="s">
        <v>1240</v>
      </c>
      <c r="S1605" s="91"/>
    </row>
    <row r="1606" spans="1:19" s="104" customFormat="1" ht="12.75" customHeight="1" x14ac:dyDescent="0.25">
      <c r="A1606" s="121" t="s">
        <v>47</v>
      </c>
      <c r="B1606" s="92" t="str">
        <f>IF(E1606="","",VLOOKUP(E1606,[1]PROJECTES!$C$14:$G$5000,2,FALSE))</f>
        <v>DIELBE</v>
      </c>
      <c r="C1606" s="121" t="s">
        <v>74</v>
      </c>
      <c r="D1606" s="93" t="str">
        <f>IF(E1606="","",VLOOKUP(E1606,[1]PROJECTES!$C$14:$G$5000,5,FALSE))</f>
        <v>CC SCADA TEDIS.Net BERMEJALES v1.0</v>
      </c>
      <c r="E1606" s="117">
        <v>4868</v>
      </c>
      <c r="F1606" s="95"/>
      <c r="G1606" s="96" t="str">
        <f>IF(E1606="","",VLOOKUP(E1606,[1]PROJECTES!$C$14:$G$5000,4,FALSE))</f>
        <v>TA</v>
      </c>
      <c r="H1606" s="118" t="s">
        <v>47</v>
      </c>
      <c r="I1606" s="97" t="str">
        <f>IF(H1606="","",VLOOKUP(H1606,BD!B$2:C$16,2,FALSE))</f>
        <v>E</v>
      </c>
      <c r="J1606" s="98">
        <v>43531</v>
      </c>
      <c r="K1606" s="135">
        <f t="shared" si="50"/>
        <v>10</v>
      </c>
      <c r="L1606" s="99" t="str">
        <f t="shared" ca="1" si="51"/>
        <v>-</v>
      </c>
      <c r="M1606" s="93">
        <f>IF(E1606="","",VLOOKUP(E1606,[1]PROJECTES!$C$14:$Z$5000,21,FALSE))</f>
        <v>43489</v>
      </c>
      <c r="N1606" s="100">
        <v>0</v>
      </c>
      <c r="O1606" s="72" t="s">
        <v>229</v>
      </c>
      <c r="P1606" s="101">
        <v>30</v>
      </c>
      <c r="Q1606" s="132" t="s">
        <v>37</v>
      </c>
      <c r="R1606" s="131" t="s">
        <v>1250</v>
      </c>
      <c r="S1606" s="91"/>
    </row>
    <row r="1607" spans="1:19" s="104" customFormat="1" ht="12.75" customHeight="1" x14ac:dyDescent="0.25">
      <c r="A1607" s="121" t="s">
        <v>47</v>
      </c>
      <c r="B1607" s="92" t="str">
        <f>IF(E1607="","",VLOOKUP(E1607,[1]PROJECTES!$C$14:$G$5000,2,FALSE))</f>
        <v>SITEL</v>
      </c>
      <c r="C1607" s="121" t="s">
        <v>181</v>
      </c>
      <c r="D1607" s="93" t="str">
        <f>IF(E1607="","",VLOOKUP(E1607,[1]PROJECTES!$C$14:$G$5000,5,FALSE))</f>
        <v>AFERS EMPRESA</v>
      </c>
      <c r="E1607" s="117" t="s">
        <v>283</v>
      </c>
      <c r="F1607" s="95"/>
      <c r="G1607" s="96" t="str">
        <f>IF(E1607="","",VLOOKUP(E1607,[1]PROJECTES!$C$14:$G$5000,4,FALSE))</f>
        <v>OB</v>
      </c>
      <c r="H1607" s="118" t="s">
        <v>47</v>
      </c>
      <c r="I1607" s="97" t="str">
        <f>IF(H1607="","",VLOOKUP(H1607,BD!B$2:C$16,2,FALSE))</f>
        <v>E</v>
      </c>
      <c r="J1607" s="98">
        <v>43531</v>
      </c>
      <c r="K1607" s="135">
        <f t="shared" si="50"/>
        <v>10</v>
      </c>
      <c r="L1607" s="99">
        <f t="shared" ca="1" si="51"/>
        <v>210</v>
      </c>
      <c r="M1607" s="93">
        <f>IF(E1607="","",VLOOKUP(E1607,[1]PROJECTES!$C$14:$Z$5000,21,FALSE))</f>
        <v>43830</v>
      </c>
      <c r="N1607" s="100">
        <v>2</v>
      </c>
      <c r="O1607" s="72" t="s">
        <v>229</v>
      </c>
      <c r="P1607" s="101">
        <v>0</v>
      </c>
      <c r="Q1607" s="132" t="s">
        <v>37</v>
      </c>
      <c r="R1607" s="131" t="s">
        <v>1251</v>
      </c>
      <c r="S1607" s="91"/>
    </row>
    <row r="1608" spans="1:19" s="104" customFormat="1" ht="12.75" customHeight="1" x14ac:dyDescent="0.25">
      <c r="A1608" s="121"/>
      <c r="B1608" s="92" t="str">
        <f>IF(E1608="","",VLOOKUP(E1608,[1]PROJECTES!$C$14:$G$5000,2,FALSE))</f>
        <v/>
      </c>
      <c r="C1608" s="121"/>
      <c r="D1608" s="93" t="str">
        <f>IF(E1608="","",VLOOKUP(E1608,[1]PROJECTES!$C$14:$G$5000,5,FALSE))</f>
        <v/>
      </c>
      <c r="E1608" s="117"/>
      <c r="F1608" s="95"/>
      <c r="G1608" s="96" t="str">
        <f>IF(E1608="","",VLOOKUP(E1608,[1]PROJECTES!$C$14:$G$5000,4,FALSE))</f>
        <v/>
      </c>
      <c r="H1608" s="118" t="s">
        <v>44</v>
      </c>
      <c r="I1608" s="97" t="str">
        <f>IF(H1608="","",VLOOKUP(H1608,BD!B$2:C$16,2,FALSE))</f>
        <v>E</v>
      </c>
      <c r="J1608" s="98">
        <v>43531</v>
      </c>
      <c r="K1608" s="135">
        <f t="shared" si="50"/>
        <v>10</v>
      </c>
      <c r="L1608" s="99" t="str">
        <f t="shared" ca="1" si="51"/>
        <v>-</v>
      </c>
      <c r="M1608" s="93" t="str">
        <f>IF(E1608="","",VLOOKUP(E1608,[1]PROJECTES!$C$14:$Z$5000,21,FALSE))</f>
        <v/>
      </c>
      <c r="N1608" s="100"/>
      <c r="O1608" s="72" t="s">
        <v>229</v>
      </c>
      <c r="P1608" s="101"/>
      <c r="Q1608" s="132"/>
      <c r="R1608" s="102"/>
      <c r="S1608" s="91"/>
    </row>
    <row r="1609" spans="1:19" s="104" customFormat="1" ht="12.75" customHeight="1" x14ac:dyDescent="0.25">
      <c r="A1609" s="121"/>
      <c r="B1609" s="92" t="str">
        <f>IF(E1609="","",VLOOKUP(E1609,[1]PROJECTES!$C$14:$G$5000,2,FALSE))</f>
        <v/>
      </c>
      <c r="C1609" s="121"/>
      <c r="D1609" s="93" t="str">
        <f>IF(E1609="","",VLOOKUP(E1609,[1]PROJECTES!$C$14:$G$5000,5,FALSE))</f>
        <v/>
      </c>
      <c r="E1609" s="117"/>
      <c r="F1609" s="95"/>
      <c r="G1609" s="96" t="str">
        <f>IF(E1609="","",VLOOKUP(E1609,[1]PROJECTES!$C$14:$G$5000,4,FALSE))</f>
        <v/>
      </c>
      <c r="H1609" s="118" t="s">
        <v>44</v>
      </c>
      <c r="I1609" s="97" t="str">
        <f>IF(H1609="","",VLOOKUP(H1609,BD!B$2:C$16,2,FALSE))</f>
        <v>E</v>
      </c>
      <c r="J1609" s="98">
        <v>43531</v>
      </c>
      <c r="K1609" s="135">
        <f t="shared" ref="K1609:K1672" si="52">IF(J1609="","",WEEKNUM(J1609,2)-0)</f>
        <v>10</v>
      </c>
      <c r="L1609" s="99" t="str">
        <f t="shared" ref="L1609:L1672" ca="1" si="53">IF(M1609="","-",IF(G1609="TA","-",+M1609-TODAY()))</f>
        <v>-</v>
      </c>
      <c r="M1609" s="93" t="str">
        <f>IF(E1609="","",VLOOKUP(E1609,[1]PROJECTES!$C$14:$Z$5000,21,FALSE))</f>
        <v/>
      </c>
      <c r="N1609" s="100"/>
      <c r="O1609" s="72" t="s">
        <v>229</v>
      </c>
      <c r="P1609" s="101"/>
      <c r="Q1609" s="132"/>
      <c r="R1609" s="102"/>
      <c r="S1609" s="91"/>
    </row>
    <row r="1610" spans="1:19" s="104" customFormat="1" ht="12.75" customHeight="1" x14ac:dyDescent="0.25">
      <c r="A1610" s="121"/>
      <c r="B1610" s="92" t="str">
        <f>IF(E1610="","",VLOOKUP(E1610,[1]PROJECTES!$C$14:$G$5000,2,FALSE))</f>
        <v/>
      </c>
      <c r="C1610" s="121"/>
      <c r="D1610" s="93" t="str">
        <f>IF(E1610="","",VLOOKUP(E1610,[1]PROJECTES!$C$14:$G$5000,5,FALSE))</f>
        <v/>
      </c>
      <c r="E1610" s="117"/>
      <c r="F1610" s="95"/>
      <c r="G1610" s="96" t="str">
        <f>IF(E1610="","",VLOOKUP(E1610,[1]PROJECTES!$C$14:$G$5000,4,FALSE))</f>
        <v/>
      </c>
      <c r="H1610" s="118" t="s">
        <v>44</v>
      </c>
      <c r="I1610" s="97" t="str">
        <f>IF(H1610="","",VLOOKUP(H1610,BD!B$2:C$16,2,FALSE))</f>
        <v>E</v>
      </c>
      <c r="J1610" s="98">
        <v>43531</v>
      </c>
      <c r="K1610" s="135">
        <f t="shared" si="52"/>
        <v>10</v>
      </c>
      <c r="L1610" s="99" t="str">
        <f t="shared" ca="1" si="53"/>
        <v>-</v>
      </c>
      <c r="M1610" s="93" t="str">
        <f>IF(E1610="","",VLOOKUP(E1610,[1]PROJECTES!$C$14:$Z$5000,21,FALSE))</f>
        <v/>
      </c>
      <c r="N1610" s="100"/>
      <c r="O1610" s="72" t="s">
        <v>229</v>
      </c>
      <c r="P1610" s="101"/>
      <c r="Q1610" s="132"/>
      <c r="R1610" s="102"/>
      <c r="S1610" s="91"/>
    </row>
    <row r="1611" spans="1:19" s="104" customFormat="1" ht="12.75" customHeight="1" x14ac:dyDescent="0.25">
      <c r="A1611" s="121"/>
      <c r="B1611" s="92" t="str">
        <f>IF(E1611="","",VLOOKUP(E1611,[1]PROJECTES!$C$14:$G$5000,2,FALSE))</f>
        <v/>
      </c>
      <c r="C1611" s="121"/>
      <c r="D1611" s="93" t="str">
        <f>IF(E1611="","",VLOOKUP(E1611,[1]PROJECTES!$C$14:$G$5000,5,FALSE))</f>
        <v/>
      </c>
      <c r="E1611" s="117"/>
      <c r="F1611" s="95"/>
      <c r="G1611" s="96" t="str">
        <f>IF(E1611="","",VLOOKUP(E1611,[1]PROJECTES!$C$14:$G$5000,4,FALSE))</f>
        <v/>
      </c>
      <c r="H1611" s="118" t="s">
        <v>44</v>
      </c>
      <c r="I1611" s="97" t="str">
        <f>IF(H1611="","",VLOOKUP(H1611,BD!B$2:C$16,2,FALSE))</f>
        <v>E</v>
      </c>
      <c r="J1611" s="98">
        <v>43531</v>
      </c>
      <c r="K1611" s="135">
        <f t="shared" si="52"/>
        <v>10</v>
      </c>
      <c r="L1611" s="99" t="str">
        <f t="shared" ca="1" si="53"/>
        <v>-</v>
      </c>
      <c r="M1611" s="93" t="str">
        <f>IF(E1611="","",VLOOKUP(E1611,[1]PROJECTES!$C$14:$Z$5000,21,FALSE))</f>
        <v/>
      </c>
      <c r="N1611" s="100"/>
      <c r="O1611" s="72" t="s">
        <v>229</v>
      </c>
      <c r="P1611" s="101"/>
      <c r="Q1611" s="132"/>
      <c r="R1611" s="102"/>
      <c r="S1611" s="91"/>
    </row>
    <row r="1612" spans="1:19" s="104" customFormat="1" ht="12.75" customHeight="1" x14ac:dyDescent="0.25">
      <c r="A1612" s="121"/>
      <c r="B1612" s="92" t="str">
        <f>IF(E1612="","",VLOOKUP(E1612,[1]PROJECTES!$C$14:$G$5000,2,FALSE))</f>
        <v/>
      </c>
      <c r="C1612" s="121"/>
      <c r="D1612" s="93" t="str">
        <f>IF(E1612="","",VLOOKUP(E1612,[1]PROJECTES!$C$14:$G$5000,5,FALSE))</f>
        <v/>
      </c>
      <c r="E1612" s="117"/>
      <c r="F1612" s="95"/>
      <c r="G1612" s="96" t="str">
        <f>IF(E1612="","",VLOOKUP(E1612,[1]PROJECTES!$C$14:$G$5000,4,FALSE))</f>
        <v/>
      </c>
      <c r="H1612" s="118" t="s">
        <v>44</v>
      </c>
      <c r="I1612" s="97" t="str">
        <f>IF(H1612="","",VLOOKUP(H1612,BD!B$2:C$16,2,FALSE))</f>
        <v>E</v>
      </c>
      <c r="J1612" s="98">
        <v>43531</v>
      </c>
      <c r="K1612" s="135">
        <f t="shared" si="52"/>
        <v>10</v>
      </c>
      <c r="L1612" s="99" t="str">
        <f t="shared" ca="1" si="53"/>
        <v>-</v>
      </c>
      <c r="M1612" s="93" t="str">
        <f>IF(E1612="","",VLOOKUP(E1612,[1]PROJECTES!$C$14:$Z$5000,21,FALSE))</f>
        <v/>
      </c>
      <c r="N1612" s="100"/>
      <c r="O1612" s="72" t="s">
        <v>229</v>
      </c>
      <c r="P1612" s="101"/>
      <c r="Q1612" s="132"/>
      <c r="R1612" s="102"/>
      <c r="S1612" s="91"/>
    </row>
    <row r="1613" spans="1:19" s="104" customFormat="1" ht="12.75" customHeight="1" x14ac:dyDescent="0.25">
      <c r="A1613" s="121" t="s">
        <v>21</v>
      </c>
      <c r="B1613" s="92" t="str">
        <f>IF(E1613="","",VLOOKUP(E1613,[1]PROJECTES!$C$14:$G$5000,2,FALSE))</f>
        <v>DIELES</v>
      </c>
      <c r="C1613" s="121" t="s">
        <v>271</v>
      </c>
      <c r="D1613" s="93" t="str">
        <f>IF(E1613="","",VLOOKUP(E1613,[1]PROJECTES!$C$14:$G$5000,5,FALSE))</f>
        <v>RTU CT-8 DIELESUR v1.1</v>
      </c>
      <c r="E1613" s="117">
        <v>5062</v>
      </c>
      <c r="F1613" s="95"/>
      <c r="G1613" s="96" t="str">
        <f>IF(E1613="","",VLOOKUP(E1613,[1]PROJECTES!$C$14:$G$5000,4,FALSE))</f>
        <v>TA</v>
      </c>
      <c r="H1613" s="118" t="s">
        <v>21</v>
      </c>
      <c r="I1613" s="97" t="str">
        <f>IF(H1613="","",VLOOKUP(H1613,BD!B$2:C$16,2,FALSE))</f>
        <v>P</v>
      </c>
      <c r="J1613" s="98">
        <v>43532</v>
      </c>
      <c r="K1613" s="135">
        <f t="shared" si="52"/>
        <v>10</v>
      </c>
      <c r="L1613" s="99" t="str">
        <f t="shared" ca="1" si="53"/>
        <v>-</v>
      </c>
      <c r="M1613" s="93">
        <f>IF(E1613="","",VLOOKUP(E1613,[1]PROJECTES!$C$14:$Z$5000,21,FALSE))</f>
        <v>43524</v>
      </c>
      <c r="N1613" s="100">
        <v>0</v>
      </c>
      <c r="O1613" s="72" t="s">
        <v>229</v>
      </c>
      <c r="P1613" s="101">
        <v>15</v>
      </c>
      <c r="Q1613" s="132" t="s">
        <v>49</v>
      </c>
      <c r="R1613" s="131" t="s">
        <v>311</v>
      </c>
      <c r="S1613" s="91"/>
    </row>
    <row r="1614" spans="1:19" s="104" customFormat="1" ht="12.75" customHeight="1" x14ac:dyDescent="0.25">
      <c r="A1614" s="121" t="s">
        <v>21</v>
      </c>
      <c r="B1614" s="92" t="str">
        <f>IF(E1614="","",VLOOKUP(E1614,[1]PROJECTES!$C$14:$G$5000,2,FALSE))</f>
        <v>EOSPIT</v>
      </c>
      <c r="C1614" s="121" t="s">
        <v>151</v>
      </c>
      <c r="D1614" s="93" t="str">
        <f>IF(E1614="","",VLOOKUP(E1614,[1]PROJECTES!$C$14:$G$5000,5,FALSE))</f>
        <v>12 x RTU IAT EOSA v2.0</v>
      </c>
      <c r="E1614" s="117">
        <v>5130</v>
      </c>
      <c r="F1614" s="95"/>
      <c r="G1614" s="96" t="str">
        <f>IF(E1614="","",VLOOKUP(E1614,[1]PROJECTES!$C$14:$G$5000,4,FALSE))</f>
        <v>TA</v>
      </c>
      <c r="H1614" s="118" t="s">
        <v>21</v>
      </c>
      <c r="I1614" s="97" t="str">
        <f>IF(H1614="","",VLOOKUP(H1614,BD!B$2:C$16,2,FALSE))</f>
        <v>P</v>
      </c>
      <c r="J1614" s="98">
        <v>43532</v>
      </c>
      <c r="K1614" s="135">
        <f t="shared" si="52"/>
        <v>10</v>
      </c>
      <c r="L1614" s="99" t="str">
        <f t="shared" ca="1" si="53"/>
        <v>-</v>
      </c>
      <c r="M1614" s="93">
        <f>IF(E1614="","",VLOOKUP(E1614,[1]PROJECTES!$C$14:$Z$5000,21,FALSE))</f>
        <v>43594</v>
      </c>
      <c r="N1614" s="100">
        <v>0</v>
      </c>
      <c r="O1614" s="72" t="s">
        <v>229</v>
      </c>
      <c r="P1614" s="101">
        <v>15</v>
      </c>
      <c r="Q1614" s="132" t="s">
        <v>49</v>
      </c>
      <c r="R1614" s="102" t="s">
        <v>1009</v>
      </c>
      <c r="S1614" s="91"/>
    </row>
    <row r="1615" spans="1:19" s="104" customFormat="1" ht="12.75" customHeight="1" x14ac:dyDescent="0.25">
      <c r="A1615" s="121" t="s">
        <v>17</v>
      </c>
      <c r="B1615" s="92" t="str">
        <f>IF(E1615="","",VLOOKUP(E1615,[1]PROJECTES!$C$14:$G$5000,2,FALSE))</f>
        <v>ORMAZA</v>
      </c>
      <c r="C1615" s="121" t="s">
        <v>426</v>
      </c>
      <c r="D1615" s="93" t="str">
        <f>IF(E1615="","",VLOOKUP(E1615,[1]PROJECTES!$C$14:$G$5000,5,FALSE))</f>
        <v>CC SCADA TEDIS.Net MARTIN SILVA v1.0</v>
      </c>
      <c r="E1615" s="117">
        <v>4825</v>
      </c>
      <c r="F1615" s="95"/>
      <c r="G1615" s="96" t="str">
        <f>IF(E1615="","",VLOOKUP(E1615,[1]PROJECTES!$C$14:$G$5000,4,FALSE))</f>
        <v>TA</v>
      </c>
      <c r="H1615" s="118" t="s">
        <v>17</v>
      </c>
      <c r="I1615" s="97" t="str">
        <f>IF(H1615="","",VLOOKUP(H1615,BD!B$2:C$16,2,FALSE))</f>
        <v>E</v>
      </c>
      <c r="J1615" s="98">
        <v>43544</v>
      </c>
      <c r="K1615" s="135">
        <f t="shared" si="52"/>
        <v>12</v>
      </c>
      <c r="L1615" s="99" t="str">
        <f t="shared" ca="1" si="53"/>
        <v>-</v>
      </c>
      <c r="M1615" s="93">
        <f>IF(E1615="","",VLOOKUP(E1615,[1]PROJECTES!$C$14:$Z$5000,21,FALSE))</f>
        <v>43544</v>
      </c>
      <c r="N1615" s="100">
        <v>0</v>
      </c>
      <c r="O1615" s="72" t="s">
        <v>229</v>
      </c>
      <c r="P1615" s="101">
        <v>15</v>
      </c>
      <c r="Q1615" s="132" t="s">
        <v>40</v>
      </c>
      <c r="R1615" s="131" t="s">
        <v>1287</v>
      </c>
      <c r="S1615" s="91"/>
    </row>
    <row r="1616" spans="1:19" s="104" customFormat="1" ht="12.75" customHeight="1" x14ac:dyDescent="0.25">
      <c r="A1616" s="121" t="s">
        <v>17</v>
      </c>
      <c r="B1616" s="92" t="str">
        <f>IF(E1616="","",VLOOKUP(E1616,[1]PROJECTES!$C$14:$G$5000,2,FALSE))</f>
        <v>ORMAZA</v>
      </c>
      <c r="C1616" s="121" t="s">
        <v>426</v>
      </c>
      <c r="D1616" s="93" t="str">
        <f>IF(E1616="","",VLOOKUP(E1616,[1]PROJECTES!$C$14:$G$5000,5,FALSE))</f>
        <v>Inst. i PEM CC SCADA TEDIS.Net MARTIN SILVA v1.0</v>
      </c>
      <c r="E1616" s="117">
        <v>4826</v>
      </c>
      <c r="F1616" s="95"/>
      <c r="G1616" s="96" t="str">
        <f>IF(E1616="","",VLOOKUP(E1616,[1]PROJECTES!$C$14:$G$5000,4,FALSE))</f>
        <v>TA</v>
      </c>
      <c r="H1616" s="118" t="s">
        <v>17</v>
      </c>
      <c r="I1616" s="97" t="str">
        <f>IF(H1616="","",VLOOKUP(H1616,BD!B$2:C$16,2,FALSE))</f>
        <v>E</v>
      </c>
      <c r="J1616" s="98">
        <v>43551</v>
      </c>
      <c r="K1616" s="135">
        <f t="shared" si="52"/>
        <v>13</v>
      </c>
      <c r="L1616" s="99" t="str">
        <f t="shared" ca="1" si="53"/>
        <v>-</v>
      </c>
      <c r="M1616" s="93">
        <f>IF(E1616="","",VLOOKUP(E1616,[1]PROJECTES!$C$14:$Z$5000,21,FALSE))</f>
        <v>43553</v>
      </c>
      <c r="N1616" s="100">
        <v>8</v>
      </c>
      <c r="O1616" s="72" t="s">
        <v>229</v>
      </c>
      <c r="P1616" s="101">
        <v>0</v>
      </c>
      <c r="Q1616" s="132" t="s">
        <v>1426</v>
      </c>
      <c r="R1616" s="131" t="s">
        <v>1428</v>
      </c>
      <c r="S1616" s="91"/>
    </row>
    <row r="1617" spans="1:19" s="104" customFormat="1" ht="12.75" customHeight="1" x14ac:dyDescent="0.25">
      <c r="A1617" s="121" t="s">
        <v>17</v>
      </c>
      <c r="B1617" s="92" t="str">
        <f>IF(E1617="","",VLOOKUP(E1617,[1]PROJECTES!$C$14:$G$5000,2,FALSE))</f>
        <v>ORMAZA</v>
      </c>
      <c r="C1617" s="121" t="s">
        <v>426</v>
      </c>
      <c r="D1617" s="93" t="str">
        <f>IF(E1617="","",VLOOKUP(E1617,[1]PROJECTES!$C$14:$G$5000,5,FALSE))</f>
        <v>Inst. i PEM CC SCADA TEDIS.Net MARTIN SILVA v1.0</v>
      </c>
      <c r="E1617" s="117">
        <v>4826</v>
      </c>
      <c r="F1617" s="95"/>
      <c r="G1617" s="96" t="str">
        <f>IF(E1617="","",VLOOKUP(E1617,[1]PROJECTES!$C$14:$G$5000,4,FALSE))</f>
        <v>TA</v>
      </c>
      <c r="H1617" s="118" t="s">
        <v>17</v>
      </c>
      <c r="I1617" s="97" t="str">
        <f>IF(H1617="","",VLOOKUP(H1617,BD!B$2:C$16,2,FALSE))</f>
        <v>E</v>
      </c>
      <c r="J1617" s="98">
        <v>43552</v>
      </c>
      <c r="K1617" s="135">
        <f t="shared" si="52"/>
        <v>13</v>
      </c>
      <c r="L1617" s="99" t="str">
        <f t="shared" ca="1" si="53"/>
        <v>-</v>
      </c>
      <c r="M1617" s="93">
        <f>IF(E1617="","",VLOOKUP(E1617,[1]PROJECTES!$C$14:$Z$5000,21,FALSE))</f>
        <v>43553</v>
      </c>
      <c r="N1617" s="100">
        <v>8</v>
      </c>
      <c r="O1617" s="72" t="s">
        <v>229</v>
      </c>
      <c r="P1617" s="101">
        <v>0</v>
      </c>
      <c r="Q1617" s="132" t="s">
        <v>1426</v>
      </c>
      <c r="R1617" s="131" t="s">
        <v>1428</v>
      </c>
      <c r="S1617" s="91"/>
    </row>
    <row r="1618" spans="1:19" s="104" customFormat="1" ht="12.75" customHeight="1" x14ac:dyDescent="0.25">
      <c r="A1618" s="121" t="s">
        <v>21</v>
      </c>
      <c r="B1618" s="92" t="str">
        <f>IF(E1618="","",VLOOKUP(E1618,[1]PROJECTES!$C$14:$G$5000,2,FALSE))</f>
        <v>SITEL</v>
      </c>
      <c r="C1618" s="121" t="s">
        <v>1013</v>
      </c>
      <c r="D1618" s="93" t="str">
        <f>IF(E1618="","",VLOOKUP(E1618,[1]PROJECTES!$C$14:$G$5000,5,FALSE))</f>
        <v>INCAPACITAT LABORAL TRANSITORIA</v>
      </c>
      <c r="E1618" s="117" t="s">
        <v>794</v>
      </c>
      <c r="F1618" s="95"/>
      <c r="G1618" s="96" t="str">
        <f>IF(E1618="","",VLOOKUP(E1618,[1]PROJECTES!$C$14:$G$5000,4,FALSE))</f>
        <v>OB</v>
      </c>
      <c r="H1618" s="118" t="s">
        <v>21</v>
      </c>
      <c r="I1618" s="97" t="str">
        <f>IF(H1618="","",VLOOKUP(H1618,BD!B$2:C$16,2,FALSE))</f>
        <v>P</v>
      </c>
      <c r="J1618" s="98">
        <v>43532</v>
      </c>
      <c r="K1618" s="135">
        <f t="shared" si="52"/>
        <v>10</v>
      </c>
      <c r="L1618" s="99">
        <f t="shared" ca="1" si="53"/>
        <v>210</v>
      </c>
      <c r="M1618" s="93">
        <f>IF(E1618="","",VLOOKUP(E1618,[1]PROJECTES!$C$14:$Z$5000,21,FALSE))</f>
        <v>43830</v>
      </c>
      <c r="N1618" s="100">
        <v>7</v>
      </c>
      <c r="O1618" s="72" t="s">
        <v>229</v>
      </c>
      <c r="P1618" s="101">
        <v>30</v>
      </c>
      <c r="Q1618" s="132" t="s">
        <v>360</v>
      </c>
      <c r="R1618" s="131" t="s">
        <v>1041</v>
      </c>
      <c r="S1618" s="91"/>
    </row>
    <row r="1619" spans="1:19" s="104" customFormat="1" ht="12.75" customHeight="1" x14ac:dyDescent="0.25">
      <c r="A1619" s="121" t="s">
        <v>24</v>
      </c>
      <c r="B1619" s="92" t="str">
        <f>IF(E1619="","",VLOOKUP(E1619,[1]PROJECTES!$C$14:$G$5000,2,FALSE))</f>
        <v>CACUCA</v>
      </c>
      <c r="C1619" s="121" t="s">
        <v>181</v>
      </c>
      <c r="D1619" s="93" t="str">
        <f>IF(E1619="","",VLOOKUP(E1619,[1]PROJECTES!$C$14:$G$5000,5,FALSE))</f>
        <v>Adaptacio ModBus RTU per a NCU TCU v1.0</v>
      </c>
      <c r="E1619" s="117">
        <v>5164</v>
      </c>
      <c r="F1619" s="159"/>
      <c r="G1619" s="96" t="str">
        <f>IF(E1619="","",VLOOKUP(E1619,[1]PROJECTES!$C$14:$G$5000,4,FALSE))</f>
        <v>OB</v>
      </c>
      <c r="H1619" s="118" t="s">
        <v>24</v>
      </c>
      <c r="I1619" s="97" t="str">
        <f>IF(H1619="","",VLOOKUP(H1619,BD!B$2:C$16,2,FALSE))</f>
        <v>E</v>
      </c>
      <c r="J1619" s="98">
        <v>43532</v>
      </c>
      <c r="K1619" s="135">
        <f t="shared" si="52"/>
        <v>10</v>
      </c>
      <c r="L1619" s="99">
        <f t="shared" ca="1" si="53"/>
        <v>-81</v>
      </c>
      <c r="M1619" s="93">
        <f>IF(E1619="","",VLOOKUP(E1619,[1]PROJECTES!$C$14:$Z$5000,21,FALSE))</f>
        <v>43539</v>
      </c>
      <c r="N1619" s="153">
        <v>8</v>
      </c>
      <c r="O1619" s="122" t="s">
        <v>229</v>
      </c>
      <c r="P1619" s="160">
        <v>0</v>
      </c>
      <c r="Q1619" s="132" t="s">
        <v>15</v>
      </c>
      <c r="R1619" s="131" t="s">
        <v>1047</v>
      </c>
      <c r="S1619" s="91"/>
    </row>
    <row r="1620" spans="1:19" s="104" customFormat="1" ht="12.75" customHeight="1" x14ac:dyDescent="0.25">
      <c r="A1620" s="121" t="s">
        <v>17</v>
      </c>
      <c r="B1620" s="92" t="str">
        <f>IF(E1620="","",VLOOKUP(E1620,[1]PROJECTES!$C$14:$G$5000,2,FALSE))</f>
        <v>ORMAZA</v>
      </c>
      <c r="C1620" s="121" t="s">
        <v>426</v>
      </c>
      <c r="D1620" s="93" t="str">
        <f>IF(E1620="","",VLOOKUP(E1620,[1]PROJECTES!$C$14:$G$5000,5,FALSE))</f>
        <v>Inst. i PEM CC SCADA TEDIS.Net MARTIN SILVA v1.0</v>
      </c>
      <c r="E1620" s="117">
        <v>4826</v>
      </c>
      <c r="F1620" s="95"/>
      <c r="G1620" s="96" t="str">
        <f>IF(E1620="","",VLOOKUP(E1620,[1]PROJECTES!$C$14:$G$5000,4,FALSE))</f>
        <v>TA</v>
      </c>
      <c r="H1620" s="118" t="s">
        <v>17</v>
      </c>
      <c r="I1620" s="97" t="str">
        <f>IF(H1620="","",VLOOKUP(H1620,BD!B$2:C$16,2,FALSE))</f>
        <v>E</v>
      </c>
      <c r="J1620" s="98">
        <v>43553</v>
      </c>
      <c r="K1620" s="135">
        <f t="shared" si="52"/>
        <v>13</v>
      </c>
      <c r="L1620" s="99" t="str">
        <f t="shared" ca="1" si="53"/>
        <v>-</v>
      </c>
      <c r="M1620" s="93">
        <f>IF(E1620="","",VLOOKUP(E1620,[1]PROJECTES!$C$14:$Z$5000,21,FALSE))</f>
        <v>43553</v>
      </c>
      <c r="N1620" s="100">
        <v>4</v>
      </c>
      <c r="O1620" s="72" t="s">
        <v>229</v>
      </c>
      <c r="P1620" s="101">
        <v>0</v>
      </c>
      <c r="Q1620" s="132" t="s">
        <v>40</v>
      </c>
      <c r="R1620" s="131" t="s">
        <v>1428</v>
      </c>
      <c r="S1620" s="91"/>
    </row>
    <row r="1621" spans="1:19" s="104" customFormat="1" ht="12.75" customHeight="1" x14ac:dyDescent="0.25">
      <c r="A1621" s="121" t="s">
        <v>17</v>
      </c>
      <c r="B1621" s="92" t="str">
        <f>IF(E1621="","",VLOOKUP(E1621,[1]PROJECTES!$C$14:$G$5000,2,FALSE))</f>
        <v>ORMAZA</v>
      </c>
      <c r="C1621" s="121" t="s">
        <v>426</v>
      </c>
      <c r="D1621" s="93" t="str">
        <f>IF(E1621="","",VLOOKUP(E1621,[1]PROJECTES!$C$14:$G$5000,5,FALSE))</f>
        <v>Inst. i PEM CC SCADA TEDIS.Net MARTIN SILVA v1.0</v>
      </c>
      <c r="E1621" s="117">
        <v>4826</v>
      </c>
      <c r="F1621" s="95"/>
      <c r="G1621" s="96" t="str">
        <f>IF(E1621="","",VLOOKUP(E1621,[1]PROJECTES!$C$14:$G$5000,4,FALSE))</f>
        <v>TA</v>
      </c>
      <c r="H1621" s="118" t="s">
        <v>17</v>
      </c>
      <c r="I1621" s="97" t="str">
        <f>IF(H1621="","",VLOOKUP(H1621,BD!B$2:C$16,2,FALSE))</f>
        <v>E</v>
      </c>
      <c r="J1621" s="98">
        <v>43563</v>
      </c>
      <c r="K1621" s="135">
        <f t="shared" si="52"/>
        <v>15</v>
      </c>
      <c r="L1621" s="99" t="str">
        <f t="shared" ca="1" si="53"/>
        <v>-</v>
      </c>
      <c r="M1621" s="93">
        <f>IF(E1621="","",VLOOKUP(E1621,[1]PROJECTES!$C$14:$Z$5000,21,FALSE))</f>
        <v>43553</v>
      </c>
      <c r="N1621" s="100">
        <v>1</v>
      </c>
      <c r="O1621" s="72" t="s">
        <v>229</v>
      </c>
      <c r="P1621" s="101">
        <v>15</v>
      </c>
      <c r="Q1621" s="132" t="s">
        <v>32</v>
      </c>
      <c r="R1621" s="168" t="s">
        <v>1471</v>
      </c>
      <c r="S1621" s="91"/>
    </row>
    <row r="1622" spans="1:19" s="104" customFormat="1" ht="12.75" customHeight="1" x14ac:dyDescent="0.25">
      <c r="A1622" s="121" t="s">
        <v>17</v>
      </c>
      <c r="B1622" s="92" t="str">
        <f>IF(E1622="","",VLOOKUP(E1622,[1]PROJECTES!$C$14:$G$5000,2,FALSE))</f>
        <v>ORMAZA</v>
      </c>
      <c r="C1622" s="121" t="s">
        <v>426</v>
      </c>
      <c r="D1622" s="93" t="str">
        <f>IF(E1622="","",VLOOKUP(E1622,[1]PROJECTES!$C$14:$G$5000,5,FALSE))</f>
        <v>Inst. i PEM CC SCADA TEDIS.Net MARTIN SILVA v1.0</v>
      </c>
      <c r="E1622" s="117">
        <v>4826</v>
      </c>
      <c r="F1622" s="95"/>
      <c r="G1622" s="96" t="str">
        <f>IF(E1622="","",VLOOKUP(E1622,[1]PROJECTES!$C$14:$G$5000,4,FALSE))</f>
        <v>TA</v>
      </c>
      <c r="H1622" s="118" t="s">
        <v>17</v>
      </c>
      <c r="I1622" s="97" t="str">
        <f>IF(H1622="","",VLOOKUP(H1622,BD!B$2:C$16,2,FALSE))</f>
        <v>E</v>
      </c>
      <c r="J1622" s="98">
        <v>43564</v>
      </c>
      <c r="K1622" s="135">
        <f t="shared" si="52"/>
        <v>15</v>
      </c>
      <c r="L1622" s="99" t="str">
        <f t="shared" ca="1" si="53"/>
        <v>-</v>
      </c>
      <c r="M1622" s="93">
        <f>IF(E1622="","",VLOOKUP(E1622,[1]PROJECTES!$C$14:$Z$5000,21,FALSE))</f>
        <v>43553</v>
      </c>
      <c r="N1622" s="100"/>
      <c r="O1622" s="72" t="s">
        <v>229</v>
      </c>
      <c r="P1622" s="101">
        <v>45</v>
      </c>
      <c r="Q1622" s="132" t="s">
        <v>40</v>
      </c>
      <c r="R1622" s="168" t="s">
        <v>1475</v>
      </c>
      <c r="S1622" s="91"/>
    </row>
    <row r="1623" spans="1:19" s="104" customFormat="1" ht="12.75" customHeight="1" x14ac:dyDescent="0.25">
      <c r="A1623" s="121" t="s">
        <v>17</v>
      </c>
      <c r="B1623" s="92" t="str">
        <f>IF(E1623="","",VLOOKUP(E1623,[1]PROJECTES!$C$14:$G$5000,2,FALSE))</f>
        <v>SITEL</v>
      </c>
      <c r="C1623" s="121" t="s">
        <v>426</v>
      </c>
      <c r="D1623" s="93" t="str">
        <f>IF(E1623="","",VLOOKUP(E1623,[1]PROJECTES!$C$14:$G$5000,5,FALSE))</f>
        <v>ATENCIÓ TELEFÓNICA</v>
      </c>
      <c r="E1623" s="117" t="s">
        <v>548</v>
      </c>
      <c r="F1623" s="95"/>
      <c r="G1623" s="96" t="str">
        <f>IF(E1623="","",VLOOKUP(E1623,[1]PROJECTES!$C$14:$G$5000,4,FALSE))</f>
        <v>OB</v>
      </c>
      <c r="H1623" s="118" t="s">
        <v>17</v>
      </c>
      <c r="I1623" s="97" t="str">
        <f>IF(H1623="","",VLOOKUP(H1623,BD!B$2:C$16,2,FALSE))</f>
        <v>E</v>
      </c>
      <c r="J1623" s="98">
        <v>43565</v>
      </c>
      <c r="K1623" s="135">
        <f t="shared" si="52"/>
        <v>15</v>
      </c>
      <c r="L1623" s="99">
        <f t="shared" ca="1" si="53"/>
        <v>210</v>
      </c>
      <c r="M1623" s="93">
        <f>IF(E1623="","",VLOOKUP(E1623,[1]PROJECTES!$C$14:$Z$5000,21,FALSE))</f>
        <v>43830</v>
      </c>
      <c r="N1623" s="100"/>
      <c r="O1623" s="72" t="s">
        <v>229</v>
      </c>
      <c r="P1623" s="101">
        <v>15</v>
      </c>
      <c r="Q1623" s="132" t="s">
        <v>59</v>
      </c>
      <c r="R1623" s="168" t="s">
        <v>1480</v>
      </c>
      <c r="S1623" s="91"/>
    </row>
    <row r="1624" spans="1:19" s="104" customFormat="1" ht="12.75" customHeight="1" x14ac:dyDescent="0.25">
      <c r="A1624" s="121" t="s">
        <v>12</v>
      </c>
      <c r="B1624" s="92" t="str">
        <f>IF(E1624="","",VLOOKUP(E1624,[1]PROJECTES!$C$14:$G$5000,2,FALSE))</f>
        <v>SITEL</v>
      </c>
      <c r="C1624" s="121" t="s">
        <v>181</v>
      </c>
      <c r="D1624" s="93" t="str">
        <f>IF(E1624="","",VLOOKUP(E1624,[1]PROJECTES!$C$14:$G$5000,5,FALSE))</f>
        <v>FORMACIO</v>
      </c>
      <c r="E1624" s="117" t="s">
        <v>519</v>
      </c>
      <c r="F1624" s="95"/>
      <c r="G1624" s="96" t="str">
        <f>IF(E1624="","",VLOOKUP(E1624,[1]PROJECTES!$C$14:$G$5000,4,FALSE))</f>
        <v>OB</v>
      </c>
      <c r="H1624" s="118" t="s">
        <v>12</v>
      </c>
      <c r="I1624" s="97" t="str">
        <f>IF(H1624="","",VLOOKUP(H1624,BD!B$2:C$16,2,FALSE))</f>
        <v>E</v>
      </c>
      <c r="J1624" s="98">
        <v>43532</v>
      </c>
      <c r="K1624" s="135">
        <f t="shared" si="52"/>
        <v>10</v>
      </c>
      <c r="L1624" s="99">
        <f t="shared" ca="1" si="53"/>
        <v>210</v>
      </c>
      <c r="M1624" s="93">
        <f>IF(E1624="","",VLOOKUP(E1624,[1]PROJECTES!$C$14:$Z$5000,21,FALSE))</f>
        <v>43830</v>
      </c>
      <c r="N1624" s="100">
        <v>7</v>
      </c>
      <c r="O1624" s="72" t="s">
        <v>229</v>
      </c>
      <c r="P1624" s="101">
        <v>30</v>
      </c>
      <c r="Q1624" s="132" t="s">
        <v>28</v>
      </c>
      <c r="R1624" s="131" t="s">
        <v>1096</v>
      </c>
      <c r="S1624" s="91"/>
    </row>
    <row r="1625" spans="1:19" s="104" customFormat="1" ht="12.75" customHeight="1" x14ac:dyDescent="0.25">
      <c r="A1625" s="121" t="s">
        <v>12</v>
      </c>
      <c r="B1625" s="92" t="str">
        <f>IF(E1625="","",VLOOKUP(E1625,[1]PROJECTES!$C$14:$G$5000,2,FALSE))</f>
        <v>SITEL</v>
      </c>
      <c r="C1625" s="121" t="s">
        <v>181</v>
      </c>
      <c r="D1625" s="93" t="str">
        <f>IF(E1625="","",VLOOKUP(E1625,[1]PROJECTES!$C$14:$G$5000,5,FALSE))</f>
        <v>AFERS EMPRESA</v>
      </c>
      <c r="E1625" s="117" t="s">
        <v>283</v>
      </c>
      <c r="F1625" s="95"/>
      <c r="G1625" s="96" t="str">
        <f>IF(E1625="","",VLOOKUP(E1625,[1]PROJECTES!$C$14:$G$5000,4,FALSE))</f>
        <v>OB</v>
      </c>
      <c r="H1625" s="118" t="s">
        <v>12</v>
      </c>
      <c r="I1625" s="97" t="str">
        <f>IF(H1625="","",VLOOKUP(H1625,BD!B$2:C$16,2,FALSE))</f>
        <v>E</v>
      </c>
      <c r="J1625" s="98">
        <v>43532</v>
      </c>
      <c r="K1625" s="135">
        <f t="shared" si="52"/>
        <v>10</v>
      </c>
      <c r="L1625" s="99">
        <f t="shared" ca="1" si="53"/>
        <v>210</v>
      </c>
      <c r="M1625" s="93">
        <f>IF(E1625="","",VLOOKUP(E1625,[1]PROJECTES!$C$14:$Z$5000,21,FALSE))</f>
        <v>43830</v>
      </c>
      <c r="N1625" s="100">
        <v>0</v>
      </c>
      <c r="O1625" s="72" t="s">
        <v>229</v>
      </c>
      <c r="P1625" s="101">
        <v>30</v>
      </c>
      <c r="Q1625" s="132" t="s">
        <v>336</v>
      </c>
      <c r="R1625" s="131" t="s">
        <v>1062</v>
      </c>
      <c r="S1625" s="91"/>
    </row>
    <row r="1626" spans="1:19" s="104" customFormat="1" ht="12.75" customHeight="1" x14ac:dyDescent="0.25">
      <c r="A1626" s="121" t="s">
        <v>47</v>
      </c>
      <c r="B1626" s="92" t="str">
        <f>IF(E1626="","",VLOOKUP(E1626,[1]PROJECTES!$C$14:$G$5000,2,FALSE))</f>
        <v>SITEL</v>
      </c>
      <c r="C1626" s="121" t="s">
        <v>181</v>
      </c>
      <c r="D1626" s="93" t="str">
        <f>IF(E1626="","",VLOOKUP(E1626,[1]PROJECTES!$C$14:$G$5000,5,FALSE))</f>
        <v>VACANCES</v>
      </c>
      <c r="E1626" s="117" t="s">
        <v>273</v>
      </c>
      <c r="F1626" s="95"/>
      <c r="G1626" s="96" t="str">
        <f>IF(E1626="","",VLOOKUP(E1626,[1]PROJECTES!$C$14:$G$5000,4,FALSE))</f>
        <v>OB</v>
      </c>
      <c r="H1626" s="118" t="s">
        <v>47</v>
      </c>
      <c r="I1626" s="97" t="str">
        <f>IF(H1626="","",VLOOKUP(H1626,BD!B$2:C$16,2,FALSE))</f>
        <v>E</v>
      </c>
      <c r="J1626" s="98">
        <v>43532</v>
      </c>
      <c r="K1626" s="135">
        <f t="shared" si="52"/>
        <v>10</v>
      </c>
      <c r="L1626" s="99">
        <f t="shared" ca="1" si="53"/>
        <v>210</v>
      </c>
      <c r="M1626" s="93">
        <f>IF(E1626="","",VLOOKUP(E1626,[1]PROJECTES!$C$14:$Z$5000,21,FALSE))</f>
        <v>43830</v>
      </c>
      <c r="N1626" s="100">
        <v>8</v>
      </c>
      <c r="O1626" s="72" t="s">
        <v>229</v>
      </c>
      <c r="P1626" s="101">
        <v>0</v>
      </c>
      <c r="Q1626" s="132" t="s">
        <v>63</v>
      </c>
      <c r="R1626" s="102"/>
      <c r="S1626" s="91"/>
    </row>
    <row r="1627" spans="1:19" s="104" customFormat="1" ht="12.75" customHeight="1" x14ac:dyDescent="0.25">
      <c r="A1627" s="121" t="s">
        <v>35</v>
      </c>
      <c r="B1627" s="92" t="str">
        <f>IF(E1627="","",VLOOKUP(E1627,[1]PROJECTES!$C$14:$G$5000,2,FALSE))</f>
        <v>SITEL</v>
      </c>
      <c r="C1627" s="121" t="s">
        <v>181</v>
      </c>
      <c r="D1627" s="93" t="str">
        <f>IF(E1627="","",VLOOKUP(E1627,[1]PROJECTES!$C$14:$G$5000,5,FALSE))</f>
        <v>INCAPACITAT LABORAL TRANSITORIA</v>
      </c>
      <c r="E1627" s="117" t="s">
        <v>362</v>
      </c>
      <c r="F1627" s="95"/>
      <c r="G1627" s="96" t="str">
        <f>IF(E1627="","",VLOOKUP(E1627,[1]PROJECTES!$C$14:$G$5000,4,FALSE))</f>
        <v>OB</v>
      </c>
      <c r="H1627" s="118" t="s">
        <v>35</v>
      </c>
      <c r="I1627" s="97" t="str">
        <f>IF(H1627="","",VLOOKUP(H1627,BD!B$2:C$16,2,FALSE))</f>
        <v>E</v>
      </c>
      <c r="J1627" s="98">
        <v>43532</v>
      </c>
      <c r="K1627" s="135">
        <f t="shared" si="52"/>
        <v>10</v>
      </c>
      <c r="L1627" s="99">
        <f t="shared" ca="1" si="53"/>
        <v>210</v>
      </c>
      <c r="M1627" s="93">
        <f>IF(E1627="","",VLOOKUP(E1627,[1]PROJECTES!$C$14:$Z$5000,21,FALSE))</f>
        <v>43830</v>
      </c>
      <c r="N1627" s="100">
        <v>8</v>
      </c>
      <c r="O1627" s="72" t="s">
        <v>229</v>
      </c>
      <c r="P1627" s="101">
        <v>0</v>
      </c>
      <c r="Q1627" s="132" t="s">
        <v>360</v>
      </c>
      <c r="R1627" s="102"/>
      <c r="S1627" s="91"/>
    </row>
    <row r="1628" spans="1:19" s="104" customFormat="1" ht="12.75" customHeight="1" x14ac:dyDescent="0.25">
      <c r="A1628" s="121"/>
      <c r="B1628" s="92" t="str">
        <f>IF(E1628="","",VLOOKUP(E1628,[1]PROJECTES!$C$14:$G$5000,2,FALSE))</f>
        <v/>
      </c>
      <c r="C1628" s="121"/>
      <c r="D1628" s="93" t="str">
        <f>IF(E1628="","",VLOOKUP(E1628,[1]PROJECTES!$C$14:$G$5000,5,FALSE))</f>
        <v/>
      </c>
      <c r="E1628" s="117"/>
      <c r="F1628" s="95"/>
      <c r="G1628" s="96" t="str">
        <f>IF(E1628="","",VLOOKUP(E1628,[1]PROJECTES!$C$14:$G$5000,4,FALSE))</f>
        <v/>
      </c>
      <c r="H1628" s="118" t="s">
        <v>44</v>
      </c>
      <c r="I1628" s="97" t="str">
        <f>IF(H1628="","",VLOOKUP(H1628,BD!B$2:C$16,2,FALSE))</f>
        <v>E</v>
      </c>
      <c r="J1628" s="98">
        <v>43532</v>
      </c>
      <c r="K1628" s="135">
        <f t="shared" si="52"/>
        <v>10</v>
      </c>
      <c r="L1628" s="99" t="str">
        <f t="shared" ca="1" si="53"/>
        <v>-</v>
      </c>
      <c r="M1628" s="93" t="str">
        <f>IF(E1628="","",VLOOKUP(E1628,[1]PROJECTES!$C$14:$Z$5000,21,FALSE))</f>
        <v/>
      </c>
      <c r="N1628" s="100"/>
      <c r="O1628" s="72" t="s">
        <v>229</v>
      </c>
      <c r="P1628" s="101"/>
      <c r="Q1628" s="132"/>
      <c r="R1628" s="102"/>
      <c r="S1628" s="91"/>
    </row>
    <row r="1629" spans="1:19" s="104" customFormat="1" ht="12.75" customHeight="1" x14ac:dyDescent="0.25">
      <c r="A1629" s="121"/>
      <c r="B1629" s="92" t="str">
        <f>IF(E1629="","",VLOOKUP(E1629,[1]PROJECTES!$C$14:$G$5000,2,FALSE))</f>
        <v/>
      </c>
      <c r="C1629" s="121"/>
      <c r="D1629" s="93" t="str">
        <f>IF(E1629="","",VLOOKUP(E1629,[1]PROJECTES!$C$14:$G$5000,5,FALSE))</f>
        <v/>
      </c>
      <c r="E1629" s="117"/>
      <c r="F1629" s="95"/>
      <c r="G1629" s="96" t="str">
        <f>IF(E1629="","",VLOOKUP(E1629,[1]PROJECTES!$C$14:$G$5000,4,FALSE))</f>
        <v/>
      </c>
      <c r="H1629" s="118" t="s">
        <v>44</v>
      </c>
      <c r="I1629" s="97" t="str">
        <f>IF(H1629="","",VLOOKUP(H1629,BD!B$2:C$16,2,FALSE))</f>
        <v>E</v>
      </c>
      <c r="J1629" s="98">
        <v>43532</v>
      </c>
      <c r="K1629" s="135">
        <f t="shared" si="52"/>
        <v>10</v>
      </c>
      <c r="L1629" s="99" t="str">
        <f t="shared" ca="1" si="53"/>
        <v>-</v>
      </c>
      <c r="M1629" s="93" t="str">
        <f>IF(E1629="","",VLOOKUP(E1629,[1]PROJECTES!$C$14:$Z$5000,21,FALSE))</f>
        <v/>
      </c>
      <c r="N1629" s="100"/>
      <c r="O1629" s="72" t="s">
        <v>229</v>
      </c>
      <c r="P1629" s="101"/>
      <c r="Q1629" s="132"/>
      <c r="R1629" s="102"/>
      <c r="S1629" s="91"/>
    </row>
    <row r="1630" spans="1:19" s="104" customFormat="1" ht="12.75" customHeight="1" x14ac:dyDescent="0.25">
      <c r="A1630" s="121"/>
      <c r="B1630" s="92" t="str">
        <f>IF(E1630="","",VLOOKUP(E1630,[1]PROJECTES!$C$14:$G$5000,2,FALSE))</f>
        <v/>
      </c>
      <c r="C1630" s="121"/>
      <c r="D1630" s="93" t="str">
        <f>IF(E1630="","",VLOOKUP(E1630,[1]PROJECTES!$C$14:$G$5000,5,FALSE))</f>
        <v/>
      </c>
      <c r="E1630" s="117"/>
      <c r="F1630" s="95"/>
      <c r="G1630" s="96" t="str">
        <f>IF(E1630="","",VLOOKUP(E1630,[1]PROJECTES!$C$14:$G$5000,4,FALSE))</f>
        <v/>
      </c>
      <c r="H1630" s="118" t="s">
        <v>44</v>
      </c>
      <c r="I1630" s="97" t="str">
        <f>IF(H1630="","",VLOOKUP(H1630,BD!B$2:C$16,2,FALSE))</f>
        <v>E</v>
      </c>
      <c r="J1630" s="98">
        <v>43532</v>
      </c>
      <c r="K1630" s="135">
        <f t="shared" si="52"/>
        <v>10</v>
      </c>
      <c r="L1630" s="99" t="str">
        <f t="shared" ca="1" si="53"/>
        <v>-</v>
      </c>
      <c r="M1630" s="93" t="str">
        <f>IF(E1630="","",VLOOKUP(E1630,[1]PROJECTES!$C$14:$Z$5000,21,FALSE))</f>
        <v/>
      </c>
      <c r="N1630" s="100"/>
      <c r="O1630" s="72" t="s">
        <v>229</v>
      </c>
      <c r="P1630" s="101"/>
      <c r="Q1630" s="132"/>
      <c r="R1630" s="102"/>
      <c r="S1630" s="91"/>
    </row>
    <row r="1631" spans="1:19" s="104" customFormat="1" ht="12.75" customHeight="1" x14ac:dyDescent="0.25">
      <c r="A1631" s="121"/>
      <c r="B1631" s="92" t="str">
        <f>IF(E1631="","",VLOOKUP(E1631,[1]PROJECTES!$C$14:$G$5000,2,FALSE))</f>
        <v/>
      </c>
      <c r="C1631" s="121"/>
      <c r="D1631" s="93" t="str">
        <f>IF(E1631="","",VLOOKUP(E1631,[1]PROJECTES!$C$14:$G$5000,5,FALSE))</f>
        <v/>
      </c>
      <c r="E1631" s="117"/>
      <c r="F1631" s="95"/>
      <c r="G1631" s="96" t="str">
        <f>IF(E1631="","",VLOOKUP(E1631,[1]PROJECTES!$C$14:$G$5000,4,FALSE))</f>
        <v/>
      </c>
      <c r="H1631" s="118" t="s">
        <v>44</v>
      </c>
      <c r="I1631" s="97" t="str">
        <f>IF(H1631="","",VLOOKUP(H1631,BD!B$2:C$16,2,FALSE))</f>
        <v>E</v>
      </c>
      <c r="J1631" s="98">
        <v>43532</v>
      </c>
      <c r="K1631" s="135">
        <f t="shared" si="52"/>
        <v>10</v>
      </c>
      <c r="L1631" s="99" t="str">
        <f t="shared" ca="1" si="53"/>
        <v>-</v>
      </c>
      <c r="M1631" s="93" t="str">
        <f>IF(E1631="","",VLOOKUP(E1631,[1]PROJECTES!$C$14:$Z$5000,21,FALSE))</f>
        <v/>
      </c>
      <c r="N1631" s="100"/>
      <c r="O1631" s="72" t="s">
        <v>229</v>
      </c>
      <c r="P1631" s="101"/>
      <c r="Q1631" s="132"/>
      <c r="R1631" s="102"/>
      <c r="S1631" s="91"/>
    </row>
    <row r="1632" spans="1:19" s="104" customFormat="1" ht="12.75" customHeight="1" x14ac:dyDescent="0.25">
      <c r="A1632" s="121"/>
      <c r="B1632" s="92" t="str">
        <f>IF(E1632="","",VLOOKUP(E1632,[1]PROJECTES!$C$14:$G$5000,2,FALSE))</f>
        <v/>
      </c>
      <c r="C1632" s="121"/>
      <c r="D1632" s="93" t="str">
        <f>IF(E1632="","",VLOOKUP(E1632,[1]PROJECTES!$C$14:$G$5000,5,FALSE))</f>
        <v/>
      </c>
      <c r="E1632" s="117"/>
      <c r="F1632" s="95"/>
      <c r="G1632" s="96" t="str">
        <f>IF(E1632="","",VLOOKUP(E1632,[1]PROJECTES!$C$14:$G$5000,4,FALSE))</f>
        <v/>
      </c>
      <c r="H1632" s="118" t="s">
        <v>44</v>
      </c>
      <c r="I1632" s="97" t="str">
        <f>IF(H1632="","",VLOOKUP(H1632,BD!B$2:C$16,2,FALSE))</f>
        <v>E</v>
      </c>
      <c r="J1632" s="98">
        <v>43532</v>
      </c>
      <c r="K1632" s="135">
        <f t="shared" si="52"/>
        <v>10</v>
      </c>
      <c r="L1632" s="99" t="str">
        <f t="shared" ca="1" si="53"/>
        <v>-</v>
      </c>
      <c r="M1632" s="93" t="str">
        <f>IF(E1632="","",VLOOKUP(E1632,[1]PROJECTES!$C$14:$Z$5000,21,FALSE))</f>
        <v/>
      </c>
      <c r="N1632" s="100"/>
      <c r="O1632" s="72" t="s">
        <v>229</v>
      </c>
      <c r="P1632" s="101"/>
      <c r="Q1632" s="132"/>
      <c r="R1632" s="102"/>
      <c r="S1632" s="91"/>
    </row>
    <row r="1633" spans="1:19" s="104" customFormat="1" ht="12.75" customHeight="1" x14ac:dyDescent="0.25">
      <c r="A1633" s="121" t="s">
        <v>21</v>
      </c>
      <c r="B1633" s="92" t="str">
        <f>IF(E1633="","",VLOOKUP(E1633,[1]PROJECTES!$C$14:$G$5000,2,FALSE))</f>
        <v>DIELES</v>
      </c>
      <c r="C1633" s="121" t="s">
        <v>271</v>
      </c>
      <c r="D1633" s="93" t="str">
        <f>IF(E1633="","",VLOOKUP(E1633,[1]PROJECTES!$C$14:$G$5000,5,FALSE))</f>
        <v>RTU CT-5 DIELESUR v1.1</v>
      </c>
      <c r="E1633" s="117">
        <v>5059</v>
      </c>
      <c r="F1633" s="95"/>
      <c r="G1633" s="96" t="str">
        <f>IF(E1633="","",VLOOKUP(E1633,[1]PROJECTES!$C$14:$G$5000,4,FALSE))</f>
        <v>TA</v>
      </c>
      <c r="H1633" s="118" t="s">
        <v>21</v>
      </c>
      <c r="I1633" s="97" t="str">
        <f>IF(H1633="","",VLOOKUP(H1633,BD!B$2:C$16,2,FALSE))</f>
        <v>P</v>
      </c>
      <c r="J1633" s="98">
        <v>43535</v>
      </c>
      <c r="K1633" s="135">
        <f t="shared" si="52"/>
        <v>11</v>
      </c>
      <c r="L1633" s="99" t="str">
        <f t="shared" ca="1" si="53"/>
        <v>-</v>
      </c>
      <c r="M1633" s="93">
        <f>IF(E1633="","",VLOOKUP(E1633,[1]PROJECTES!$C$14:$Z$5000,21,FALSE))</f>
        <v>43524</v>
      </c>
      <c r="N1633" s="100">
        <v>0</v>
      </c>
      <c r="O1633" s="72" t="s">
        <v>229</v>
      </c>
      <c r="P1633" s="101">
        <v>11</v>
      </c>
      <c r="Q1633" s="132" t="s">
        <v>51</v>
      </c>
      <c r="R1633" s="131" t="s">
        <v>1042</v>
      </c>
      <c r="S1633" s="91"/>
    </row>
    <row r="1634" spans="1:19" s="104" customFormat="1" ht="12.75" customHeight="1" x14ac:dyDescent="0.25">
      <c r="A1634" s="121" t="s">
        <v>21</v>
      </c>
      <c r="B1634" s="92" t="str">
        <f>IF(E1634="","",VLOOKUP(E1634,[1]PROJECTES!$C$14:$G$5000,2,FALSE))</f>
        <v>DIELES</v>
      </c>
      <c r="C1634" s="121" t="s">
        <v>271</v>
      </c>
      <c r="D1634" s="93" t="str">
        <f>IF(E1634="","",VLOOKUP(E1634,[1]PROJECTES!$C$14:$G$5000,5,FALSE))</f>
        <v>RTU CT-6 DIELESUR v1.1</v>
      </c>
      <c r="E1634" s="117">
        <v>5060</v>
      </c>
      <c r="F1634" s="95"/>
      <c r="G1634" s="96" t="str">
        <f>IF(E1634="","",VLOOKUP(E1634,[1]PROJECTES!$C$14:$G$5000,4,FALSE))</f>
        <v>TA</v>
      </c>
      <c r="H1634" s="118" t="s">
        <v>21</v>
      </c>
      <c r="I1634" s="97" t="str">
        <f>IF(H1634="","",VLOOKUP(H1634,BD!B$2:C$16,2,FALSE))</f>
        <v>P</v>
      </c>
      <c r="J1634" s="98">
        <v>43535</v>
      </c>
      <c r="K1634" s="135">
        <f t="shared" si="52"/>
        <v>11</v>
      </c>
      <c r="L1634" s="99" t="str">
        <f t="shared" ca="1" si="53"/>
        <v>-</v>
      </c>
      <c r="M1634" s="93">
        <f>IF(E1634="","",VLOOKUP(E1634,[1]PROJECTES!$C$14:$Z$5000,21,FALSE))</f>
        <v>43524</v>
      </c>
      <c r="N1634" s="100">
        <v>0</v>
      </c>
      <c r="O1634" s="72" t="s">
        <v>229</v>
      </c>
      <c r="P1634" s="101">
        <v>11</v>
      </c>
      <c r="Q1634" s="132" t="s">
        <v>51</v>
      </c>
      <c r="R1634" s="131" t="s">
        <v>1042</v>
      </c>
      <c r="S1634" s="91"/>
    </row>
    <row r="1635" spans="1:19" s="104" customFormat="1" ht="12.75" customHeight="1" x14ac:dyDescent="0.25">
      <c r="A1635" s="121" t="s">
        <v>21</v>
      </c>
      <c r="B1635" s="92" t="str">
        <f>IF(E1635="","",VLOOKUP(E1635,[1]PROJECTES!$C$14:$G$5000,2,FALSE))</f>
        <v>DIELES</v>
      </c>
      <c r="C1635" s="121" t="s">
        <v>271</v>
      </c>
      <c r="D1635" s="93" t="str">
        <f>IF(E1635="","",VLOOKUP(E1635,[1]PROJECTES!$C$14:$G$5000,5,FALSE))</f>
        <v>RTU CT-7 DIELESUR v1.1</v>
      </c>
      <c r="E1635" s="117">
        <v>5061</v>
      </c>
      <c r="F1635" s="95"/>
      <c r="G1635" s="96" t="str">
        <f>IF(E1635="","",VLOOKUP(E1635,[1]PROJECTES!$C$14:$G$5000,4,FALSE))</f>
        <v>TA</v>
      </c>
      <c r="H1635" s="118" t="s">
        <v>21</v>
      </c>
      <c r="I1635" s="97" t="str">
        <f>IF(H1635="","",VLOOKUP(H1635,BD!B$2:C$16,2,FALSE))</f>
        <v>P</v>
      </c>
      <c r="J1635" s="98">
        <v>43535</v>
      </c>
      <c r="K1635" s="135">
        <f t="shared" si="52"/>
        <v>11</v>
      </c>
      <c r="L1635" s="99" t="str">
        <f t="shared" ca="1" si="53"/>
        <v>-</v>
      </c>
      <c r="M1635" s="93">
        <f>IF(E1635="","",VLOOKUP(E1635,[1]PROJECTES!$C$14:$Z$5000,21,FALSE))</f>
        <v>43524</v>
      </c>
      <c r="N1635" s="100">
        <v>0</v>
      </c>
      <c r="O1635" s="72" t="s">
        <v>229</v>
      </c>
      <c r="P1635" s="101">
        <v>11</v>
      </c>
      <c r="Q1635" s="132" t="s">
        <v>51</v>
      </c>
      <c r="R1635" s="131" t="s">
        <v>1042</v>
      </c>
      <c r="S1635" s="91"/>
    </row>
    <row r="1636" spans="1:19" s="104" customFormat="1" ht="12.75" customHeight="1" x14ac:dyDescent="0.25">
      <c r="A1636" s="121" t="s">
        <v>21</v>
      </c>
      <c r="B1636" s="92" t="str">
        <f>IF(E1636="","",VLOOKUP(E1636,[1]PROJECTES!$C$14:$G$5000,2,FALSE))</f>
        <v>DIELES</v>
      </c>
      <c r="C1636" s="121" t="s">
        <v>271</v>
      </c>
      <c r="D1636" s="93" t="str">
        <f>IF(E1636="","",VLOOKUP(E1636,[1]PROJECTES!$C$14:$G$5000,5,FALSE))</f>
        <v>RTU CT-8 DIELESUR v1.1</v>
      </c>
      <c r="E1636" s="117">
        <v>5062</v>
      </c>
      <c r="F1636" s="95"/>
      <c r="G1636" s="96" t="str">
        <f>IF(E1636="","",VLOOKUP(E1636,[1]PROJECTES!$C$14:$G$5000,4,FALSE))</f>
        <v>TA</v>
      </c>
      <c r="H1636" s="118" t="s">
        <v>21</v>
      </c>
      <c r="I1636" s="97" t="str">
        <f>IF(H1636="","",VLOOKUP(H1636,BD!B$2:C$16,2,FALSE))</f>
        <v>P</v>
      </c>
      <c r="J1636" s="98">
        <v>43535</v>
      </c>
      <c r="K1636" s="135">
        <f t="shared" si="52"/>
        <v>11</v>
      </c>
      <c r="L1636" s="99" t="str">
        <f t="shared" ca="1" si="53"/>
        <v>-</v>
      </c>
      <c r="M1636" s="93">
        <f>IF(E1636="","",VLOOKUP(E1636,[1]PROJECTES!$C$14:$Z$5000,21,FALSE))</f>
        <v>43524</v>
      </c>
      <c r="N1636" s="100">
        <v>0</v>
      </c>
      <c r="O1636" s="72" t="s">
        <v>229</v>
      </c>
      <c r="P1636" s="101">
        <v>11</v>
      </c>
      <c r="Q1636" s="132" t="s">
        <v>51</v>
      </c>
      <c r="R1636" s="131" t="s">
        <v>1042</v>
      </c>
      <c r="S1636" s="91"/>
    </row>
    <row r="1637" spans="1:19" s="104" customFormat="1" ht="12.75" customHeight="1" x14ac:dyDescent="0.25">
      <c r="A1637" s="121" t="s">
        <v>21</v>
      </c>
      <c r="B1637" s="92" t="str">
        <f>IF(E1637="","",VLOOKUP(E1637,[1]PROJECTES!$C$14:$G$5000,2,FALSE))</f>
        <v>INDTOR</v>
      </c>
      <c r="C1637" s="121" t="s">
        <v>149</v>
      </c>
      <c r="D1637" s="93" t="str">
        <f>IF(E1637="","",VLOOKUP(E1637,[1]PROJECTES!$C$14:$G$5000,5,FALSE))</f>
        <v>RTU C.T. CALVARIO v1.0</v>
      </c>
      <c r="E1637" s="117">
        <v>5104</v>
      </c>
      <c r="F1637" s="95"/>
      <c r="G1637" s="96" t="str">
        <f>IF(E1637="","",VLOOKUP(E1637,[1]PROJECTES!$C$14:$G$5000,4,FALSE))</f>
        <v>TA</v>
      </c>
      <c r="H1637" s="118" t="s">
        <v>21</v>
      </c>
      <c r="I1637" s="97" t="str">
        <f>IF(H1637="","",VLOOKUP(H1637,BD!B$2:C$16,2,FALSE))</f>
        <v>P</v>
      </c>
      <c r="J1637" s="98">
        <v>43535</v>
      </c>
      <c r="K1637" s="135">
        <f t="shared" si="52"/>
        <v>11</v>
      </c>
      <c r="L1637" s="99" t="str">
        <f t="shared" ca="1" si="53"/>
        <v>-</v>
      </c>
      <c r="M1637" s="93">
        <f>IF(E1637="","",VLOOKUP(E1637,[1]PROJECTES!$C$14:$Z$5000,21,FALSE))</f>
        <v>43514</v>
      </c>
      <c r="N1637" s="100">
        <v>0</v>
      </c>
      <c r="O1637" s="72" t="s">
        <v>229</v>
      </c>
      <c r="P1637" s="101">
        <v>11</v>
      </c>
      <c r="Q1637" s="132" t="s">
        <v>51</v>
      </c>
      <c r="R1637" s="131" t="s">
        <v>1042</v>
      </c>
      <c r="S1637" s="91"/>
    </row>
    <row r="1638" spans="1:19" s="104" customFormat="1" ht="12.75" customHeight="1" x14ac:dyDescent="0.25">
      <c r="A1638" s="121" t="s">
        <v>21</v>
      </c>
      <c r="B1638" s="92" t="str">
        <f>IF(E1638="","",VLOOKUP(E1638,[1]PROJECTES!$C$14:$G$5000,2,FALSE))</f>
        <v>INDVIL</v>
      </c>
      <c r="C1638" s="121" t="s">
        <v>149</v>
      </c>
      <c r="D1638" s="93" t="str">
        <f>IF(E1638="","",VLOOKUP(E1638,[1]PROJECTES!$C$14:$G$5000,5,FALSE))</f>
        <v>RTU C.T. PADRE CARMELO v1.0</v>
      </c>
      <c r="E1638" s="117">
        <v>5106</v>
      </c>
      <c r="F1638" s="95"/>
      <c r="G1638" s="96" t="str">
        <f>IF(E1638="","",VLOOKUP(E1638,[1]PROJECTES!$C$14:$G$5000,4,FALSE))</f>
        <v>TA</v>
      </c>
      <c r="H1638" s="118" t="s">
        <v>21</v>
      </c>
      <c r="I1638" s="97" t="str">
        <f>IF(H1638="","",VLOOKUP(H1638,BD!B$2:C$16,2,FALSE))</f>
        <v>P</v>
      </c>
      <c r="J1638" s="98">
        <v>43535</v>
      </c>
      <c r="K1638" s="135">
        <f t="shared" si="52"/>
        <v>11</v>
      </c>
      <c r="L1638" s="99" t="str">
        <f t="shared" ca="1" si="53"/>
        <v>-</v>
      </c>
      <c r="M1638" s="93">
        <f>IF(E1638="","",VLOOKUP(E1638,[1]PROJECTES!$C$14:$Z$5000,21,FALSE))</f>
        <v>43514</v>
      </c>
      <c r="N1638" s="100">
        <v>0</v>
      </c>
      <c r="O1638" s="72" t="s">
        <v>229</v>
      </c>
      <c r="P1638" s="101">
        <v>10</v>
      </c>
      <c r="Q1638" s="132" t="s">
        <v>51</v>
      </c>
      <c r="R1638" s="131" t="s">
        <v>1042</v>
      </c>
      <c r="S1638" s="91"/>
    </row>
    <row r="1639" spans="1:19" s="104" customFormat="1" ht="12.75" customHeight="1" x14ac:dyDescent="0.25">
      <c r="A1639" s="121" t="s">
        <v>21</v>
      </c>
      <c r="B1639" s="92" t="str">
        <f>IF(E1639="","",VLOOKUP(E1639,[1]PROJECTES!$C$14:$G$5000,2,FALSE))</f>
        <v>SITEL</v>
      </c>
      <c r="C1639" s="121" t="s">
        <v>1013</v>
      </c>
      <c r="D1639" s="93" t="str">
        <f>IF(E1639="","",VLOOKUP(E1639,[1]PROJECTES!$C$14:$G$5000,5,FALSE))</f>
        <v>HW DE SITEL</v>
      </c>
      <c r="E1639" s="117" t="s">
        <v>570</v>
      </c>
      <c r="F1639" s="95"/>
      <c r="G1639" s="96" t="str">
        <f>IF(E1639="","",VLOOKUP(E1639,[1]PROJECTES!$C$14:$G$5000,4,FALSE))</f>
        <v>OB</v>
      </c>
      <c r="H1639" s="118" t="s">
        <v>21</v>
      </c>
      <c r="I1639" s="97" t="str">
        <f>IF(H1639="","",VLOOKUP(H1639,BD!B$2:C$16,2,FALSE))</f>
        <v>P</v>
      </c>
      <c r="J1639" s="98">
        <v>43535</v>
      </c>
      <c r="K1639" s="135">
        <f t="shared" si="52"/>
        <v>11</v>
      </c>
      <c r="L1639" s="99">
        <f t="shared" ca="1" si="53"/>
        <v>210</v>
      </c>
      <c r="M1639" s="93">
        <f>IF(E1639="","",VLOOKUP(E1639,[1]PROJECTES!$C$14:$Z$5000,21,FALSE))</f>
        <v>43830</v>
      </c>
      <c r="N1639" s="100">
        <v>1</v>
      </c>
      <c r="O1639" s="72" t="s">
        <v>229</v>
      </c>
      <c r="P1639" s="101">
        <v>30</v>
      </c>
      <c r="Q1639" s="132" t="s">
        <v>65</v>
      </c>
      <c r="R1639" s="102" t="s">
        <v>1043</v>
      </c>
      <c r="S1639" s="91"/>
    </row>
    <row r="1640" spans="1:19" s="104" customFormat="1" ht="12.75" customHeight="1" x14ac:dyDescent="0.25">
      <c r="A1640" s="121" t="s">
        <v>21</v>
      </c>
      <c r="B1640" s="92" t="str">
        <f>IF(E1640="","",VLOOKUP(E1640,[1]PROJECTES!$C$14:$G$5000,2,FALSE))</f>
        <v>EOSPIT</v>
      </c>
      <c r="C1640" s="121" t="s">
        <v>151</v>
      </c>
      <c r="D1640" s="93" t="str">
        <f>IF(E1640="","",VLOOKUP(E1640,[1]PROJECTES!$C$14:$G$5000,5,FALSE))</f>
        <v>12 x RTU IAT EOSA v2.0</v>
      </c>
      <c r="E1640" s="117">
        <v>5130</v>
      </c>
      <c r="F1640" s="95"/>
      <c r="G1640" s="96" t="str">
        <f>IF(E1640="","",VLOOKUP(E1640,[1]PROJECTES!$C$14:$G$5000,4,FALSE))</f>
        <v>TA</v>
      </c>
      <c r="H1640" s="118" t="s">
        <v>21</v>
      </c>
      <c r="I1640" s="97" t="str">
        <f>IF(H1640="","",VLOOKUP(H1640,BD!B$2:C$16,2,FALSE))</f>
        <v>P</v>
      </c>
      <c r="J1640" s="98">
        <v>43535</v>
      </c>
      <c r="K1640" s="135">
        <f t="shared" si="52"/>
        <v>11</v>
      </c>
      <c r="L1640" s="99" t="str">
        <f t="shared" ca="1" si="53"/>
        <v>-</v>
      </c>
      <c r="M1640" s="93">
        <f>IF(E1640="","",VLOOKUP(E1640,[1]PROJECTES!$C$14:$Z$5000,21,FALSE))</f>
        <v>43594</v>
      </c>
      <c r="N1640" s="100">
        <v>0</v>
      </c>
      <c r="O1640" s="72" t="s">
        <v>229</v>
      </c>
      <c r="P1640" s="101">
        <v>30</v>
      </c>
      <c r="Q1640" s="132" t="s">
        <v>49</v>
      </c>
      <c r="R1640" s="102" t="s">
        <v>714</v>
      </c>
      <c r="S1640" s="91"/>
    </row>
    <row r="1641" spans="1:19" s="104" customFormat="1" ht="12.75" customHeight="1" x14ac:dyDescent="0.25">
      <c r="A1641" s="121" t="s">
        <v>21</v>
      </c>
      <c r="B1641" s="92" t="str">
        <f>IF(E1641="","",VLOOKUP(E1641,[1]PROJECTES!$C$14:$G$5000,2,FALSE))</f>
        <v>SITEL</v>
      </c>
      <c r="C1641" s="121" t="s">
        <v>1013</v>
      </c>
      <c r="D1641" s="93" t="str">
        <f>IF(E1641="","",VLOOKUP(E1641,[1]PROJECTES!$C$14:$G$5000,5,FALSE))</f>
        <v>GESTIO DE MAGATZEM</v>
      </c>
      <c r="E1641" s="117" t="s">
        <v>305</v>
      </c>
      <c r="F1641" s="95"/>
      <c r="G1641" s="96" t="str">
        <f>IF(E1641="","",VLOOKUP(E1641,[1]PROJECTES!$C$14:$G$5000,4,FALSE))</f>
        <v>OB</v>
      </c>
      <c r="H1641" s="118" t="s">
        <v>21</v>
      </c>
      <c r="I1641" s="97" t="str">
        <f>IF(H1641="","",VLOOKUP(H1641,BD!B$2:C$16,2,FALSE))</f>
        <v>P</v>
      </c>
      <c r="J1641" s="98">
        <v>43535</v>
      </c>
      <c r="K1641" s="135">
        <f t="shared" si="52"/>
        <v>11</v>
      </c>
      <c r="L1641" s="99">
        <f t="shared" ca="1" si="53"/>
        <v>210</v>
      </c>
      <c r="M1641" s="93">
        <f>IF(E1641="","",VLOOKUP(E1641,[1]PROJECTES!$C$14:$Z$5000,21,FALSE))</f>
        <v>43830</v>
      </c>
      <c r="N1641" s="100">
        <v>0</v>
      </c>
      <c r="O1641" s="72" t="s">
        <v>229</v>
      </c>
      <c r="P1641" s="101">
        <v>30</v>
      </c>
      <c r="Q1641" s="132" t="s">
        <v>49</v>
      </c>
      <c r="R1641" s="102" t="s">
        <v>1045</v>
      </c>
      <c r="S1641" s="91"/>
    </row>
    <row r="1642" spans="1:19" s="104" customFormat="1" ht="12.75" customHeight="1" x14ac:dyDescent="0.25">
      <c r="A1642" s="121" t="s">
        <v>21</v>
      </c>
      <c r="B1642" s="92" t="str">
        <f>IF(E1642="","",VLOOKUP(E1642,[1]PROJECTES!$C$14:$G$5000,2,FALSE))</f>
        <v>SITEL</v>
      </c>
      <c r="C1642" s="121" t="s">
        <v>1013</v>
      </c>
      <c r="D1642" s="93" t="str">
        <f>IF(E1642="","",VLOOKUP(E1642,[1]PROJECTES!$C$14:$G$5000,5,FALSE))</f>
        <v>INFRAESTRUCTURA</v>
      </c>
      <c r="E1642" s="117" t="s">
        <v>289</v>
      </c>
      <c r="F1642" s="95"/>
      <c r="G1642" s="96" t="str">
        <f>IF(E1642="","",VLOOKUP(E1642,[1]PROJECTES!$C$14:$G$5000,4,FALSE))</f>
        <v>OB</v>
      </c>
      <c r="H1642" s="118" t="s">
        <v>21</v>
      </c>
      <c r="I1642" s="97" t="str">
        <f>IF(H1642="","",VLOOKUP(H1642,BD!B$2:C$16,2,FALSE))</f>
        <v>P</v>
      </c>
      <c r="J1642" s="98">
        <v>43535</v>
      </c>
      <c r="K1642" s="135">
        <f t="shared" si="52"/>
        <v>11</v>
      </c>
      <c r="L1642" s="99">
        <f t="shared" ca="1" si="53"/>
        <v>210</v>
      </c>
      <c r="M1642" s="93">
        <f>IF(E1642="","",VLOOKUP(E1642,[1]PROJECTES!$C$14:$Z$5000,21,FALSE))</f>
        <v>43830</v>
      </c>
      <c r="N1642" s="100">
        <v>0</v>
      </c>
      <c r="O1642" s="72" t="s">
        <v>229</v>
      </c>
      <c r="P1642" s="101">
        <v>30</v>
      </c>
      <c r="Q1642" s="132" t="s">
        <v>57</v>
      </c>
      <c r="R1642" s="102" t="s">
        <v>1046</v>
      </c>
      <c r="S1642" s="91"/>
    </row>
    <row r="1643" spans="1:19" s="104" customFormat="1" ht="12.75" customHeight="1" x14ac:dyDescent="0.25">
      <c r="A1643" s="121" t="s">
        <v>24</v>
      </c>
      <c r="B1643" s="92" t="str">
        <f>IF(E1643="","",VLOOKUP(E1643,[1]PROJECTES!$C$14:$G$5000,2,FALSE))</f>
        <v>CACUCA</v>
      </c>
      <c r="C1643" s="121" t="s">
        <v>181</v>
      </c>
      <c r="D1643" s="93" t="str">
        <f>IF(E1643="","",VLOOKUP(E1643,[1]PROJECTES!$C$14:$G$5000,5,FALSE))</f>
        <v>Adaptacio ModBus RTU per a NCU TCU v1.0</v>
      </c>
      <c r="E1643" s="117">
        <v>5164</v>
      </c>
      <c r="F1643" s="159"/>
      <c r="G1643" s="96" t="str">
        <f>IF(E1643="","",VLOOKUP(E1643,[1]PROJECTES!$C$14:$G$5000,4,FALSE))</f>
        <v>OB</v>
      </c>
      <c r="H1643" s="118" t="s">
        <v>24</v>
      </c>
      <c r="I1643" s="97" t="str">
        <f>IF(H1643="","",VLOOKUP(H1643,BD!B$2:C$16,2,FALSE))</f>
        <v>E</v>
      </c>
      <c r="J1643" s="98">
        <v>43535</v>
      </c>
      <c r="K1643" s="135">
        <f t="shared" si="52"/>
        <v>11</v>
      </c>
      <c r="L1643" s="99">
        <f t="shared" ca="1" si="53"/>
        <v>-81</v>
      </c>
      <c r="M1643" s="93">
        <f>IF(E1643="","",VLOOKUP(E1643,[1]PROJECTES!$C$14:$Z$5000,21,FALSE))</f>
        <v>43539</v>
      </c>
      <c r="N1643" s="153">
        <v>2</v>
      </c>
      <c r="O1643" s="122" t="s">
        <v>229</v>
      </c>
      <c r="P1643" s="160">
        <v>0</v>
      </c>
      <c r="Q1643" s="132" t="s">
        <v>15</v>
      </c>
      <c r="R1643" s="131" t="s">
        <v>1047</v>
      </c>
      <c r="S1643" s="91"/>
    </row>
    <row r="1644" spans="1:19" s="104" customFormat="1" ht="12.75" customHeight="1" x14ac:dyDescent="0.25">
      <c r="A1644" s="121" t="s">
        <v>24</v>
      </c>
      <c r="B1644" s="92" t="str">
        <f>IF(E1644="","",VLOOKUP(E1644,[1]PROJECTES!$C$14:$G$5000,2,FALSE))</f>
        <v>SITEL</v>
      </c>
      <c r="C1644" s="121" t="s">
        <v>181</v>
      </c>
      <c r="D1644" s="93" t="str">
        <f>IF(E1644="","",VLOOKUP(E1644,[1]PROJECTES!$C$14:$G$5000,5,FALSE))</f>
        <v>DESENVOLUPAMENT FW CAP-PRX v9.0</v>
      </c>
      <c r="E1644" s="117" t="s">
        <v>1451</v>
      </c>
      <c r="F1644" s="159"/>
      <c r="G1644" s="96" t="str">
        <f>IF(E1644="","",VLOOKUP(E1644,[1]PROJECTES!$C$14:$G$5000,4,FALSE))</f>
        <v>OB</v>
      </c>
      <c r="H1644" s="118" t="s">
        <v>24</v>
      </c>
      <c r="I1644" s="97" t="str">
        <f>IF(H1644="","",VLOOKUP(H1644,BD!B$2:C$16,2,FALSE))</f>
        <v>E</v>
      </c>
      <c r="J1644" s="98">
        <v>43535</v>
      </c>
      <c r="K1644" s="135">
        <f t="shared" si="52"/>
        <v>11</v>
      </c>
      <c r="L1644" s="99">
        <f t="shared" ca="1" si="53"/>
        <v>-67</v>
      </c>
      <c r="M1644" s="93">
        <f>IF(E1644="","",VLOOKUP(E1644,[1]PROJECTES!$C$14:$Z$5000,21,FALSE))</f>
        <v>43553</v>
      </c>
      <c r="N1644" s="153">
        <v>6</v>
      </c>
      <c r="O1644" s="122" t="s">
        <v>229</v>
      </c>
      <c r="P1644" s="160">
        <v>0</v>
      </c>
      <c r="Q1644" s="132" t="s">
        <v>15</v>
      </c>
      <c r="R1644" s="131" t="s">
        <v>737</v>
      </c>
      <c r="S1644" s="91"/>
    </row>
    <row r="1645" spans="1:19" s="104" customFormat="1" ht="12.75" customHeight="1" x14ac:dyDescent="0.25">
      <c r="A1645" s="121" t="s">
        <v>47</v>
      </c>
      <c r="B1645" s="92" t="str">
        <f>IF(E1645="","",VLOOKUP(E1645,[1]PROJECTES!$C$14:$G$5000,2,FALSE))</f>
        <v>EOSPIT</v>
      </c>
      <c r="C1645" s="121" t="s">
        <v>151</v>
      </c>
      <c r="D1645" s="93" t="str">
        <f>IF(E1645="","",VLOOKUP(E1645,[1]PROJECTES!$C$14:$G$5000,5,FALSE))</f>
        <v>UNION CC EOSA-PITARCH - COI IBERDROLA v2.0</v>
      </c>
      <c r="E1645" s="117">
        <v>5190</v>
      </c>
      <c r="F1645" s="95"/>
      <c r="G1645" s="96" t="str">
        <f>IF(E1645="","",VLOOKUP(E1645,[1]PROJECTES!$C$14:$G$5000,4,FALSE))</f>
        <v>TA</v>
      </c>
      <c r="H1645" s="118" t="s">
        <v>47</v>
      </c>
      <c r="I1645" s="97" t="str">
        <f>IF(H1645="","",VLOOKUP(H1645,BD!B$2:C$16,2,FALSE))</f>
        <v>E</v>
      </c>
      <c r="J1645" s="98">
        <v>43535</v>
      </c>
      <c r="K1645" s="135">
        <f t="shared" si="52"/>
        <v>11</v>
      </c>
      <c r="L1645" s="99" t="str">
        <f t="shared" ca="1" si="53"/>
        <v>-</v>
      </c>
      <c r="M1645" s="93">
        <f>IF(E1645="","",VLOOKUP(E1645,[1]PROJECTES!$C$14:$Z$5000,21,FALSE))</f>
        <v>43546</v>
      </c>
      <c r="N1645" s="100">
        <v>1</v>
      </c>
      <c r="O1645" s="72" t="s">
        <v>229</v>
      </c>
      <c r="P1645" s="101">
        <v>45</v>
      </c>
      <c r="Q1645" s="132" t="s">
        <v>37</v>
      </c>
      <c r="R1645" s="131" t="s">
        <v>1054</v>
      </c>
      <c r="S1645" s="91"/>
    </row>
    <row r="1646" spans="1:19" s="104" customFormat="1" ht="12.75" customHeight="1" x14ac:dyDescent="0.25">
      <c r="A1646" s="121" t="s">
        <v>21</v>
      </c>
      <c r="B1646" s="92" t="str">
        <f>IF(E1646="","",VLOOKUP(E1646,[1]PROJECTES!$C$14:$G$5000,2,FALSE))</f>
        <v>SITEL</v>
      </c>
      <c r="C1646" s="121" t="s">
        <v>151</v>
      </c>
      <c r="D1646" s="93" t="str">
        <f>IF(E1646="","",VLOOKUP(E1646,[1]PROJECTES!$C$14:$G$5000,5,FALSE))</f>
        <v>12 x Manguera COM MODEM-FSK - GM340</v>
      </c>
      <c r="E1646" s="117">
        <v>5134</v>
      </c>
      <c r="F1646" s="95"/>
      <c r="G1646" s="96" t="str">
        <f>IF(E1646="","",VLOOKUP(E1646,[1]PROJECTES!$C$14:$G$5000,4,FALSE))</f>
        <v>TA</v>
      </c>
      <c r="H1646" s="118" t="s">
        <v>21</v>
      </c>
      <c r="I1646" s="97" t="str">
        <f>IF(H1646="","",VLOOKUP(H1646,BD!B$2:C$16,2,FALSE))</f>
        <v>P</v>
      </c>
      <c r="J1646" s="98">
        <v>43535</v>
      </c>
      <c r="K1646" s="135">
        <f t="shared" si="52"/>
        <v>11</v>
      </c>
      <c r="L1646" s="99" t="str">
        <f t="shared" ca="1" si="53"/>
        <v>-</v>
      </c>
      <c r="M1646" s="93">
        <f>IF(E1646="","",VLOOKUP(E1646,[1]PROJECTES!$C$14:$Z$5000,21,FALSE))</f>
        <v>43567</v>
      </c>
      <c r="N1646" s="100">
        <v>3</v>
      </c>
      <c r="O1646" s="72" t="s">
        <v>229</v>
      </c>
      <c r="P1646" s="101">
        <v>30</v>
      </c>
      <c r="Q1646" s="132" t="s">
        <v>51</v>
      </c>
      <c r="R1646" s="131" t="s">
        <v>365</v>
      </c>
      <c r="S1646" s="91"/>
    </row>
    <row r="1647" spans="1:19" s="104" customFormat="1" ht="12.75" customHeight="1" x14ac:dyDescent="0.25">
      <c r="A1647" s="121" t="s">
        <v>21</v>
      </c>
      <c r="B1647" s="92" t="str">
        <f>IF(E1647="","",VLOOKUP(E1647,[1]PROJECTES!$C$14:$G$5000,2,FALSE))</f>
        <v>SITEL</v>
      </c>
      <c r="C1647" s="121" t="s">
        <v>151</v>
      </c>
      <c r="D1647" s="93" t="str">
        <f>IF(E1647="","",VLOOKUP(E1647,[1]PROJECTES!$C$14:$G$5000,5,FALSE))</f>
        <v>12 x Manguera COM MODEM-FSK - GM340</v>
      </c>
      <c r="E1647" s="117">
        <v>5134</v>
      </c>
      <c r="F1647" s="95"/>
      <c r="G1647" s="96" t="str">
        <f>IF(E1647="","",VLOOKUP(E1647,[1]PROJECTES!$C$14:$G$5000,4,FALSE))</f>
        <v>TA</v>
      </c>
      <c r="H1647" s="118" t="s">
        <v>21</v>
      </c>
      <c r="I1647" s="97" t="str">
        <f>IF(H1647="","",VLOOKUP(H1647,BD!B$2:C$16,2,FALSE))</f>
        <v>P</v>
      </c>
      <c r="J1647" s="98">
        <v>43535</v>
      </c>
      <c r="K1647" s="135">
        <f t="shared" si="52"/>
        <v>11</v>
      </c>
      <c r="L1647" s="99" t="str">
        <f t="shared" ca="1" si="53"/>
        <v>-</v>
      </c>
      <c r="M1647" s="93">
        <f>IF(E1647="","",VLOOKUP(E1647,[1]PROJECTES!$C$14:$Z$5000,21,FALSE))</f>
        <v>43567</v>
      </c>
      <c r="N1647" s="100">
        <v>0</v>
      </c>
      <c r="O1647" s="72" t="s">
        <v>229</v>
      </c>
      <c r="P1647" s="101">
        <v>25</v>
      </c>
      <c r="Q1647" s="132" t="s">
        <v>65</v>
      </c>
      <c r="R1647" s="131" t="s">
        <v>451</v>
      </c>
      <c r="S1647" s="91"/>
    </row>
    <row r="1648" spans="1:19" s="104" customFormat="1" ht="12.75" customHeight="1" x14ac:dyDescent="0.25">
      <c r="A1648" s="121" t="s">
        <v>21</v>
      </c>
      <c r="B1648" s="92" t="str">
        <f>IF(E1648="","",VLOOKUP(E1648,[1]PROJECTES!$C$14:$G$5000,2,FALSE))</f>
        <v>INDTOR</v>
      </c>
      <c r="C1648" s="121" t="s">
        <v>149</v>
      </c>
      <c r="D1648" s="93" t="str">
        <f>IF(E1648="","",VLOOKUP(E1648,[1]PROJECTES!$C$14:$G$5000,5,FALSE))</f>
        <v>RTU C.T. CALVARIO v1.0</v>
      </c>
      <c r="E1648" s="117">
        <v>5104</v>
      </c>
      <c r="F1648" s="95"/>
      <c r="G1648" s="96" t="str">
        <f>IF(E1648="","",VLOOKUP(E1648,[1]PROJECTES!$C$14:$G$5000,4,FALSE))</f>
        <v>TA</v>
      </c>
      <c r="H1648" s="118" t="s">
        <v>595</v>
      </c>
      <c r="I1648" s="97" t="str">
        <f>IF(H1648="","",VLOOKUP(H1648,BD!B$2:C$16,2,FALSE))</f>
        <v>E</v>
      </c>
      <c r="J1648" s="98">
        <v>43535</v>
      </c>
      <c r="K1648" s="135">
        <f t="shared" si="52"/>
        <v>11</v>
      </c>
      <c r="L1648" s="99" t="str">
        <f t="shared" ca="1" si="53"/>
        <v>-</v>
      </c>
      <c r="M1648" s="93">
        <f>IF(E1648="","",VLOOKUP(E1648,[1]PROJECTES!$C$14:$Z$5000,21,FALSE))</f>
        <v>43514</v>
      </c>
      <c r="N1648" s="100">
        <v>0</v>
      </c>
      <c r="O1648" s="72" t="s">
        <v>229</v>
      </c>
      <c r="P1648" s="101">
        <v>50</v>
      </c>
      <c r="Q1648" s="132" t="s">
        <v>51</v>
      </c>
      <c r="R1648" s="131" t="s">
        <v>365</v>
      </c>
      <c r="S1648" s="91"/>
    </row>
    <row r="1649" spans="1:19" s="104" customFormat="1" ht="12.75" customHeight="1" x14ac:dyDescent="0.25">
      <c r="A1649" s="121" t="s">
        <v>21</v>
      </c>
      <c r="B1649" s="92" t="str">
        <f>IF(E1649="","",VLOOKUP(E1649,[1]PROJECTES!$C$14:$G$5000,2,FALSE))</f>
        <v>INDVIL</v>
      </c>
      <c r="C1649" s="121" t="s">
        <v>149</v>
      </c>
      <c r="D1649" s="93" t="str">
        <f>IF(E1649="","",VLOOKUP(E1649,[1]PROJECTES!$C$14:$G$5000,5,FALSE))</f>
        <v>RTU C.T. PADRE CARMELO v1.0</v>
      </c>
      <c r="E1649" s="117">
        <v>5106</v>
      </c>
      <c r="F1649" s="95"/>
      <c r="G1649" s="96" t="str">
        <f>IF(E1649="","",VLOOKUP(E1649,[1]PROJECTES!$C$14:$G$5000,4,FALSE))</f>
        <v>TA</v>
      </c>
      <c r="H1649" s="118" t="s">
        <v>595</v>
      </c>
      <c r="I1649" s="97" t="str">
        <f>IF(H1649="","",VLOOKUP(H1649,BD!B$2:C$16,2,FALSE))</f>
        <v>E</v>
      </c>
      <c r="J1649" s="98">
        <v>43535</v>
      </c>
      <c r="K1649" s="135">
        <f t="shared" si="52"/>
        <v>11</v>
      </c>
      <c r="L1649" s="99" t="str">
        <f t="shared" ca="1" si="53"/>
        <v>-</v>
      </c>
      <c r="M1649" s="93">
        <f>IF(E1649="","",VLOOKUP(E1649,[1]PROJECTES!$C$14:$Z$5000,21,FALSE))</f>
        <v>43514</v>
      </c>
      <c r="N1649" s="100">
        <v>0</v>
      </c>
      <c r="O1649" s="72" t="s">
        <v>229</v>
      </c>
      <c r="P1649" s="101">
        <v>50</v>
      </c>
      <c r="Q1649" s="132" t="s">
        <v>51</v>
      </c>
      <c r="R1649" s="131" t="s">
        <v>365</v>
      </c>
      <c r="S1649" s="91"/>
    </row>
    <row r="1650" spans="1:19" s="104" customFormat="1" ht="12.75" customHeight="1" x14ac:dyDescent="0.25">
      <c r="A1650" s="121" t="s">
        <v>21</v>
      </c>
      <c r="B1650" s="92" t="str">
        <f>IF(E1650="","",VLOOKUP(E1650,[1]PROJECTES!$C$14:$G$5000,2,FALSE))</f>
        <v>DIELES</v>
      </c>
      <c r="C1650" s="121" t="s">
        <v>271</v>
      </c>
      <c r="D1650" s="93" t="str">
        <f>IF(E1650="","",VLOOKUP(E1650,[1]PROJECTES!$C$14:$G$5000,5,FALSE))</f>
        <v>RTU CT-5 DIELESUR v1.1</v>
      </c>
      <c r="E1650" s="117">
        <v>5059</v>
      </c>
      <c r="F1650" s="95"/>
      <c r="G1650" s="96" t="str">
        <f>IF(E1650="","",VLOOKUP(E1650,[1]PROJECTES!$C$14:$G$5000,4,FALSE))</f>
        <v>TA</v>
      </c>
      <c r="H1650" s="118" t="s">
        <v>595</v>
      </c>
      <c r="I1650" s="97" t="str">
        <f>IF(H1650="","",VLOOKUP(H1650,BD!B$2:C$16,2,FALSE))</f>
        <v>E</v>
      </c>
      <c r="J1650" s="98">
        <v>43535</v>
      </c>
      <c r="K1650" s="135">
        <f t="shared" si="52"/>
        <v>11</v>
      </c>
      <c r="L1650" s="99" t="str">
        <f t="shared" ca="1" si="53"/>
        <v>-</v>
      </c>
      <c r="M1650" s="93">
        <f>IF(E1650="","",VLOOKUP(E1650,[1]PROJECTES!$C$14:$Z$5000,21,FALSE))</f>
        <v>43524</v>
      </c>
      <c r="N1650" s="100">
        <v>0</v>
      </c>
      <c r="O1650" s="72" t="s">
        <v>229</v>
      </c>
      <c r="P1650" s="101">
        <v>50</v>
      </c>
      <c r="Q1650" s="132" t="s">
        <v>51</v>
      </c>
      <c r="R1650" s="131" t="s">
        <v>365</v>
      </c>
      <c r="S1650" s="91"/>
    </row>
    <row r="1651" spans="1:19" s="104" customFormat="1" ht="12.75" customHeight="1" x14ac:dyDescent="0.25">
      <c r="A1651" s="121" t="s">
        <v>21</v>
      </c>
      <c r="B1651" s="92" t="str">
        <f>IF(E1651="","",VLOOKUP(E1651,[1]PROJECTES!$C$14:$G$5000,2,FALSE))</f>
        <v>DIELES</v>
      </c>
      <c r="C1651" s="121" t="s">
        <v>271</v>
      </c>
      <c r="D1651" s="93" t="str">
        <f>IF(E1651="","",VLOOKUP(E1651,[1]PROJECTES!$C$14:$G$5000,5,FALSE))</f>
        <v>RTU CT-6 DIELESUR v1.1</v>
      </c>
      <c r="E1651" s="117">
        <v>5060</v>
      </c>
      <c r="F1651" s="95"/>
      <c r="G1651" s="96" t="str">
        <f>IF(E1651="","",VLOOKUP(E1651,[1]PROJECTES!$C$14:$G$5000,4,FALSE))</f>
        <v>TA</v>
      </c>
      <c r="H1651" s="118" t="s">
        <v>595</v>
      </c>
      <c r="I1651" s="97" t="str">
        <f>IF(H1651="","",VLOOKUP(H1651,BD!B$2:C$16,2,FALSE))</f>
        <v>E</v>
      </c>
      <c r="J1651" s="98">
        <v>43535</v>
      </c>
      <c r="K1651" s="135">
        <f t="shared" si="52"/>
        <v>11</v>
      </c>
      <c r="L1651" s="99" t="str">
        <f t="shared" ca="1" si="53"/>
        <v>-</v>
      </c>
      <c r="M1651" s="93">
        <f>IF(E1651="","",VLOOKUP(E1651,[1]PROJECTES!$C$14:$Z$5000,21,FALSE))</f>
        <v>43524</v>
      </c>
      <c r="N1651" s="100">
        <v>0</v>
      </c>
      <c r="O1651" s="72" t="s">
        <v>229</v>
      </c>
      <c r="P1651" s="101">
        <v>50</v>
      </c>
      <c r="Q1651" s="132" t="s">
        <v>51</v>
      </c>
      <c r="R1651" s="131" t="s">
        <v>365</v>
      </c>
      <c r="S1651" s="91"/>
    </row>
    <row r="1652" spans="1:19" s="104" customFormat="1" ht="12.75" customHeight="1" x14ac:dyDescent="0.25">
      <c r="A1652" s="121" t="s">
        <v>21</v>
      </c>
      <c r="B1652" s="92" t="str">
        <f>IF(E1652="","",VLOOKUP(E1652,[1]PROJECTES!$C$14:$G$5000,2,FALSE))</f>
        <v>DIELES</v>
      </c>
      <c r="C1652" s="121" t="s">
        <v>271</v>
      </c>
      <c r="D1652" s="93" t="str">
        <f>IF(E1652="","",VLOOKUP(E1652,[1]PROJECTES!$C$14:$G$5000,5,FALSE))</f>
        <v>RTU CT-7 DIELESUR v1.1</v>
      </c>
      <c r="E1652" s="117">
        <v>5061</v>
      </c>
      <c r="F1652" s="95"/>
      <c r="G1652" s="96" t="str">
        <f>IF(E1652="","",VLOOKUP(E1652,[1]PROJECTES!$C$14:$G$5000,4,FALSE))</f>
        <v>TA</v>
      </c>
      <c r="H1652" s="118" t="s">
        <v>595</v>
      </c>
      <c r="I1652" s="97" t="str">
        <f>IF(H1652="","",VLOOKUP(H1652,BD!B$2:C$16,2,FALSE))</f>
        <v>E</v>
      </c>
      <c r="J1652" s="98">
        <v>43535</v>
      </c>
      <c r="K1652" s="135">
        <f t="shared" si="52"/>
        <v>11</v>
      </c>
      <c r="L1652" s="99" t="str">
        <f t="shared" ca="1" si="53"/>
        <v>-</v>
      </c>
      <c r="M1652" s="93">
        <f>IF(E1652="","",VLOOKUP(E1652,[1]PROJECTES!$C$14:$Z$5000,21,FALSE))</f>
        <v>43524</v>
      </c>
      <c r="N1652" s="100">
        <v>0</v>
      </c>
      <c r="O1652" s="72" t="s">
        <v>229</v>
      </c>
      <c r="P1652" s="101">
        <v>50</v>
      </c>
      <c r="Q1652" s="132" t="s">
        <v>51</v>
      </c>
      <c r="R1652" s="131" t="s">
        <v>365</v>
      </c>
      <c r="S1652" s="91"/>
    </row>
    <row r="1653" spans="1:19" s="104" customFormat="1" ht="12.75" customHeight="1" x14ac:dyDescent="0.25">
      <c r="A1653" s="121" t="s">
        <v>21</v>
      </c>
      <c r="B1653" s="92" t="str">
        <f>IF(E1653="","",VLOOKUP(E1653,[1]PROJECTES!$C$14:$G$5000,2,FALSE))</f>
        <v>DIELES</v>
      </c>
      <c r="C1653" s="121" t="s">
        <v>271</v>
      </c>
      <c r="D1653" s="93" t="str">
        <f>IF(E1653="","",VLOOKUP(E1653,[1]PROJECTES!$C$14:$G$5000,5,FALSE))</f>
        <v>RTU CT-8 DIELESUR v1.1</v>
      </c>
      <c r="E1653" s="117">
        <v>5062</v>
      </c>
      <c r="F1653" s="95"/>
      <c r="G1653" s="96" t="str">
        <f>IF(E1653="","",VLOOKUP(E1653,[1]PROJECTES!$C$14:$G$5000,4,FALSE))</f>
        <v>TA</v>
      </c>
      <c r="H1653" s="118" t="s">
        <v>595</v>
      </c>
      <c r="I1653" s="97" t="str">
        <f>IF(H1653="","",VLOOKUP(H1653,BD!B$2:C$16,2,FALSE))</f>
        <v>E</v>
      </c>
      <c r="J1653" s="98">
        <v>43535</v>
      </c>
      <c r="K1653" s="135">
        <f t="shared" si="52"/>
        <v>11</v>
      </c>
      <c r="L1653" s="99" t="str">
        <f t="shared" ca="1" si="53"/>
        <v>-</v>
      </c>
      <c r="M1653" s="93">
        <f>IF(E1653="","",VLOOKUP(E1653,[1]PROJECTES!$C$14:$Z$5000,21,FALSE))</f>
        <v>43524</v>
      </c>
      <c r="N1653" s="100">
        <v>0</v>
      </c>
      <c r="O1653" s="72" t="s">
        <v>229</v>
      </c>
      <c r="P1653" s="101">
        <v>50</v>
      </c>
      <c r="Q1653" s="132" t="s">
        <v>51</v>
      </c>
      <c r="R1653" s="131" t="s">
        <v>365</v>
      </c>
      <c r="S1653" s="91"/>
    </row>
    <row r="1654" spans="1:19" s="104" customFormat="1" ht="12.75" customHeight="1" x14ac:dyDescent="0.25">
      <c r="A1654" s="121"/>
      <c r="B1654" s="92" t="str">
        <f>IF(E1654="","",VLOOKUP(E1654,[1]PROJECTES!$C$14:$G$5000,2,FALSE))</f>
        <v>SITEL</v>
      </c>
      <c r="C1654" s="121" t="s">
        <v>426</v>
      </c>
      <c r="D1654" s="93" t="str">
        <f>IF(E1654="","",VLOOKUP(E1654,[1]PROJECTES!$C$14:$G$5000,5,FALSE))</f>
        <v>ATENCIÓ TELEFÓNICA</v>
      </c>
      <c r="E1654" s="117" t="s">
        <v>491</v>
      </c>
      <c r="F1654" s="95"/>
      <c r="G1654" s="96" t="str">
        <f>IF(E1654="","",VLOOKUP(E1654,[1]PROJECTES!$C$14:$G$5000,4,FALSE))</f>
        <v>OB</v>
      </c>
      <c r="H1654" s="118" t="s">
        <v>17</v>
      </c>
      <c r="I1654" s="97" t="str">
        <f>IF(H1654="","",VLOOKUP(H1654,BD!B$2:C$16,2,FALSE))</f>
        <v>E</v>
      </c>
      <c r="J1654" s="98">
        <v>43587</v>
      </c>
      <c r="K1654" s="135">
        <f t="shared" si="52"/>
        <v>18</v>
      </c>
      <c r="L1654" s="99">
        <f t="shared" ca="1" si="53"/>
        <v>210</v>
      </c>
      <c r="M1654" s="93">
        <f>IF(E1654="","",VLOOKUP(E1654,[1]PROJECTES!$C$14:$Z$5000,21,FALSE))</f>
        <v>43830</v>
      </c>
      <c r="N1654" s="100"/>
      <c r="O1654" s="72" t="s">
        <v>229</v>
      </c>
      <c r="P1654" s="101">
        <v>30</v>
      </c>
      <c r="Q1654" s="132" t="s">
        <v>59</v>
      </c>
      <c r="R1654" s="168" t="s">
        <v>1689</v>
      </c>
      <c r="S1654" s="91"/>
    </row>
    <row r="1655" spans="1:19" s="104" customFormat="1" ht="12.75" customHeight="1" x14ac:dyDescent="0.25">
      <c r="A1655" s="121"/>
      <c r="B1655" s="92" t="str">
        <f>IF(E1655="","",VLOOKUP(E1655,[1]PROJECTES!$C$14:$G$5000,2,FALSE))</f>
        <v>SITEL</v>
      </c>
      <c r="C1655" s="121" t="s">
        <v>426</v>
      </c>
      <c r="D1655" s="93" t="str">
        <f>IF(E1655="","",VLOOKUP(E1655,[1]PROJECTES!$C$14:$G$5000,5,FALSE))</f>
        <v>ATENCIÓ TELEFÓNICA</v>
      </c>
      <c r="E1655" s="117" t="s">
        <v>491</v>
      </c>
      <c r="F1655" s="95"/>
      <c r="G1655" s="96" t="str">
        <f>IF(E1655="","",VLOOKUP(E1655,[1]PROJECTES!$C$14:$G$5000,4,FALSE))</f>
        <v>OB</v>
      </c>
      <c r="H1655" s="118" t="s">
        <v>17</v>
      </c>
      <c r="I1655" s="97" t="str">
        <f>IF(H1655="","",VLOOKUP(H1655,BD!B$2:C$16,2,FALSE))</f>
        <v>E</v>
      </c>
      <c r="J1655" s="98">
        <v>43602</v>
      </c>
      <c r="K1655" s="135">
        <f t="shared" si="52"/>
        <v>20</v>
      </c>
      <c r="L1655" s="99">
        <f t="shared" ca="1" si="53"/>
        <v>210</v>
      </c>
      <c r="M1655" s="93">
        <f>IF(E1655="","",VLOOKUP(E1655,[1]PROJECTES!$C$14:$Z$5000,21,FALSE))</f>
        <v>43830</v>
      </c>
      <c r="N1655" s="100"/>
      <c r="O1655" s="72" t="s">
        <v>229</v>
      </c>
      <c r="P1655" s="101">
        <v>15</v>
      </c>
      <c r="Q1655" s="132" t="s">
        <v>59</v>
      </c>
      <c r="R1655" s="168" t="s">
        <v>1814</v>
      </c>
      <c r="S1655" s="91"/>
    </row>
    <row r="1656" spans="1:19" s="104" customFormat="1" ht="12.75" customHeight="1" x14ac:dyDescent="0.25">
      <c r="A1656" s="121" t="s">
        <v>17</v>
      </c>
      <c r="B1656" s="92" t="str">
        <f>IF(E1656="","",VLOOKUP(E1656,[1]PROJECTES!$C$14:$G$5000,2,FALSE))</f>
        <v>TERAWA</v>
      </c>
      <c r="C1656" s="121" t="s">
        <v>301</v>
      </c>
      <c r="D1656" s="93" t="str">
        <f>IF(E1656="","",VLOOKUP(E1656,[1]PROJECTES!$C$14:$G$5000,5,FALSE))</f>
        <v>5 x Inst. y PEM PROTECCION IAT MASTRAFO-INGEPAC-DA</v>
      </c>
      <c r="E1656" s="94">
        <v>4945</v>
      </c>
      <c r="F1656" s="95"/>
      <c r="G1656" s="96" t="str">
        <f>IF(E1656="","",VLOOKUP(E1656,[1]PROJECTES!$C$14:$G$5000,4,FALSE))</f>
        <v>TA</v>
      </c>
      <c r="H1656" s="118" t="s">
        <v>17</v>
      </c>
      <c r="I1656" s="97" t="str">
        <f>IF(H1656="","",VLOOKUP(H1656,BD!B$2:C$16,2,FALSE))</f>
        <v>E</v>
      </c>
      <c r="J1656" s="98">
        <v>43469</v>
      </c>
      <c r="K1656" s="135">
        <f t="shared" si="52"/>
        <v>1</v>
      </c>
      <c r="L1656" s="99" t="str">
        <f t="shared" ca="1" si="53"/>
        <v>-</v>
      </c>
      <c r="M1656" s="93">
        <f>IF(E1656="","",VLOOKUP(E1656,[1]PROJECTES!$C$14:$Z$5000,21,FALSE))</f>
        <v>43430</v>
      </c>
      <c r="N1656" s="100">
        <v>0</v>
      </c>
      <c r="O1656" s="72" t="s">
        <v>229</v>
      </c>
      <c r="P1656" s="101">
        <v>5</v>
      </c>
      <c r="Q1656" s="119" t="s">
        <v>19</v>
      </c>
      <c r="R1656" s="120" t="s">
        <v>299</v>
      </c>
      <c r="S1656" s="91"/>
    </row>
    <row r="1657" spans="1:19" s="104" customFormat="1" ht="12.75" customHeight="1" x14ac:dyDescent="0.25">
      <c r="A1657" s="121" t="s">
        <v>35</v>
      </c>
      <c r="B1657" s="92" t="str">
        <f>IF(E1657="","",VLOOKUP(E1657,[1]PROJECTES!$C$14:$G$5000,2,FALSE))</f>
        <v>TERAWA</v>
      </c>
      <c r="C1657" s="121" t="s">
        <v>144</v>
      </c>
      <c r="D1657" s="93" t="str">
        <f>IF(E1657="","",VLOOKUP(E1657,[1]PROJECTES!$C$14:$G$5000,5,FALSE))</f>
        <v>CC SCADA MOSCOSO v3.0</v>
      </c>
      <c r="E1657" s="117">
        <v>4944</v>
      </c>
      <c r="F1657" s="95"/>
      <c r="G1657" s="96" t="str">
        <f>IF(E1657="","",VLOOKUP(E1657,[1]PROJECTES!$C$14:$G$5000,4,FALSE))</f>
        <v>TA</v>
      </c>
      <c r="H1657" s="118" t="s">
        <v>17</v>
      </c>
      <c r="I1657" s="97" t="str">
        <f>IF(H1657="","",VLOOKUP(H1657,BD!B$2:C$16,2,FALSE))</f>
        <v>E</v>
      </c>
      <c r="J1657" s="98">
        <v>43472</v>
      </c>
      <c r="K1657" s="135">
        <f t="shared" si="52"/>
        <v>2</v>
      </c>
      <c r="L1657" s="99" t="str">
        <f t="shared" ca="1" si="53"/>
        <v>-</v>
      </c>
      <c r="M1657" s="93">
        <f>IF(E1657="","",VLOOKUP(E1657,[1]PROJECTES!$C$14:$Z$5000,21,FALSE))</f>
        <v>43465</v>
      </c>
      <c r="N1657" s="100">
        <v>0</v>
      </c>
      <c r="O1657" s="72" t="s">
        <v>229</v>
      </c>
      <c r="P1657" s="101">
        <v>15</v>
      </c>
      <c r="Q1657" s="132" t="s">
        <v>19</v>
      </c>
      <c r="R1657" s="131" t="s">
        <v>299</v>
      </c>
      <c r="S1657" s="91"/>
    </row>
    <row r="1658" spans="1:19" s="104" customFormat="1" ht="12.75" customHeight="1" x14ac:dyDescent="0.25">
      <c r="A1658" s="121" t="s">
        <v>24</v>
      </c>
      <c r="B1658" s="92" t="str">
        <f>IF(E1658="","",VLOOKUP(E1658,[1]PROJECTES!$C$14:$G$5000,2,FALSE))</f>
        <v>ELEMOS</v>
      </c>
      <c r="C1658" s="121" t="s">
        <v>144</v>
      </c>
      <c r="D1658" s="93" t="str">
        <f>IF(E1658="","",VLOOKUP(E1658,[1]PROJECTES!$C$14:$G$5000,5,FALSE))</f>
        <v>RTU IAT F6 MOSCOSO v1.0</v>
      </c>
      <c r="E1658" s="117">
        <v>5008</v>
      </c>
      <c r="F1658" s="95"/>
      <c r="G1658" s="96" t="str">
        <f>IF(E1658="","",VLOOKUP(E1658,[1]PROJECTES!$C$14:$G$5000,4,FALSE))</f>
        <v>OB</v>
      </c>
      <c r="H1658" s="118" t="s">
        <v>17</v>
      </c>
      <c r="I1658" s="97" t="str">
        <f>IF(H1658="","",VLOOKUP(H1658,BD!B$2:C$16,2,FALSE))</f>
        <v>E</v>
      </c>
      <c r="J1658" s="98">
        <v>43476</v>
      </c>
      <c r="K1658" s="135">
        <f t="shared" si="52"/>
        <v>2</v>
      </c>
      <c r="L1658" s="99">
        <f t="shared" ca="1" si="53"/>
        <v>-172</v>
      </c>
      <c r="M1658" s="93">
        <f>IF(E1658="","",VLOOKUP(E1658,[1]PROJECTES!$C$14:$Z$5000,21,FALSE))</f>
        <v>43448</v>
      </c>
      <c r="N1658" s="100">
        <v>0</v>
      </c>
      <c r="O1658" s="72" t="s">
        <v>229</v>
      </c>
      <c r="P1658" s="101">
        <v>15</v>
      </c>
      <c r="Q1658" s="132" t="s">
        <v>32</v>
      </c>
      <c r="R1658" s="131" t="s">
        <v>416</v>
      </c>
      <c r="S1658" s="91"/>
    </row>
    <row r="1659" spans="1:19" s="104" customFormat="1" ht="12.75" customHeight="1" x14ac:dyDescent="0.25">
      <c r="A1659" s="121" t="s">
        <v>24</v>
      </c>
      <c r="B1659" s="92" t="str">
        <f>IF(E1659="","",VLOOKUP(E1659,[1]PROJECTES!$C$14:$G$5000,2,FALSE))</f>
        <v>ELEMOS</v>
      </c>
      <c r="C1659" s="121" t="s">
        <v>144</v>
      </c>
      <c r="D1659" s="93" t="str">
        <f>IF(E1659="","",VLOOKUP(E1659,[1]PROJECTES!$C$14:$G$5000,5,FALSE))</f>
        <v>RTU IAT F6 MOSCOSO v1.0</v>
      </c>
      <c r="E1659" s="117">
        <v>5008</v>
      </c>
      <c r="F1659" s="95"/>
      <c r="G1659" s="96" t="str">
        <f>IF(E1659="","",VLOOKUP(E1659,[1]PROJECTES!$C$14:$G$5000,4,FALSE))</f>
        <v>OB</v>
      </c>
      <c r="H1659" s="118" t="s">
        <v>17</v>
      </c>
      <c r="I1659" s="97" t="str">
        <f>IF(H1659="","",VLOOKUP(H1659,BD!B$2:C$16,2,FALSE))</f>
        <v>E</v>
      </c>
      <c r="J1659" s="98">
        <v>43487</v>
      </c>
      <c r="K1659" s="135">
        <f t="shared" si="52"/>
        <v>4</v>
      </c>
      <c r="L1659" s="99">
        <f t="shared" ca="1" si="53"/>
        <v>-172</v>
      </c>
      <c r="M1659" s="93">
        <f>IF(E1659="","",VLOOKUP(E1659,[1]PROJECTES!$C$14:$Z$5000,21,FALSE))</f>
        <v>43448</v>
      </c>
      <c r="N1659" s="100">
        <v>0</v>
      </c>
      <c r="O1659" s="72" t="s">
        <v>229</v>
      </c>
      <c r="P1659" s="101">
        <v>15</v>
      </c>
      <c r="Q1659" s="132" t="s">
        <v>32</v>
      </c>
      <c r="R1659" s="131" t="s">
        <v>532</v>
      </c>
      <c r="S1659" s="91"/>
    </row>
    <row r="1660" spans="1:19" s="104" customFormat="1" ht="12.75" customHeight="1" x14ac:dyDescent="0.25">
      <c r="A1660" s="121" t="s">
        <v>17</v>
      </c>
      <c r="B1660" s="92" t="str">
        <f>IF(E1660="","",VLOOKUP(E1660,[1]PROJECTES!$C$14:$G$5000,2,FALSE))</f>
        <v>ELEMOS</v>
      </c>
      <c r="C1660" s="121" t="s">
        <v>144</v>
      </c>
      <c r="D1660" s="93" t="str">
        <f>IF(E1660="","",VLOOKUP(E1660,[1]PROJECTES!$C$14:$G$5000,5,FALSE))</f>
        <v>CC SCADA MOSCOSO v3.2</v>
      </c>
      <c r="E1660" s="117">
        <v>5095</v>
      </c>
      <c r="F1660" s="95"/>
      <c r="G1660" s="96" t="str">
        <f>IF(E1660="","",VLOOKUP(E1660,[1]PROJECTES!$C$14:$G$5000,4,FALSE))</f>
        <v>TA</v>
      </c>
      <c r="H1660" s="118" t="s">
        <v>17</v>
      </c>
      <c r="I1660" s="97" t="str">
        <f>IF(H1660="","",VLOOKUP(H1660,BD!B$2:C$16,2,FALSE))</f>
        <v>E</v>
      </c>
      <c r="J1660" s="98">
        <v>43488</v>
      </c>
      <c r="K1660" s="135">
        <f t="shared" si="52"/>
        <v>4</v>
      </c>
      <c r="L1660" s="99" t="str">
        <f t="shared" ca="1" si="53"/>
        <v>-</v>
      </c>
      <c r="M1660" s="93">
        <f>IF(E1660="","",VLOOKUP(E1660,[1]PROJECTES!$C$14:$Z$5000,21,FALSE))</f>
        <v>43508</v>
      </c>
      <c r="N1660" s="100">
        <v>1</v>
      </c>
      <c r="O1660" s="72" t="s">
        <v>229</v>
      </c>
      <c r="P1660" s="101">
        <v>0</v>
      </c>
      <c r="Q1660" s="132" t="s">
        <v>32</v>
      </c>
      <c r="R1660" s="131" t="s">
        <v>544</v>
      </c>
      <c r="S1660" s="91"/>
    </row>
    <row r="1661" spans="1:19" s="104" customFormat="1" ht="12.75" customHeight="1" x14ac:dyDescent="0.25">
      <c r="A1661" s="121" t="s">
        <v>17</v>
      </c>
      <c r="B1661" s="92" t="str">
        <f>IF(E1661="","",VLOOKUP(E1661,[1]PROJECTES!$C$14:$G$5000,2,FALSE))</f>
        <v>ELEMOS</v>
      </c>
      <c r="C1661" s="121" t="s">
        <v>144</v>
      </c>
      <c r="D1661" s="93" t="str">
        <f>IF(E1661="","",VLOOKUP(E1661,[1]PROJECTES!$C$14:$G$5000,5,FALSE))</f>
        <v>MANTENIMENT SW SCADA MOSCOSO 01/01/2.019 - 31/12/2.019</v>
      </c>
      <c r="E1661" s="117">
        <v>5074</v>
      </c>
      <c r="F1661" s="95"/>
      <c r="G1661" s="96" t="str">
        <f>IF(E1661="","",VLOOKUP(E1661,[1]PROJECTES!$C$14:$G$5000,4,FALSE))</f>
        <v>OB</v>
      </c>
      <c r="H1661" s="118" t="s">
        <v>17</v>
      </c>
      <c r="I1661" s="97" t="str">
        <f>IF(H1661="","",VLOOKUP(H1661,BD!B$2:C$16,2,FALSE))</f>
        <v>E</v>
      </c>
      <c r="J1661" s="98">
        <v>43488</v>
      </c>
      <c r="K1661" s="135">
        <f t="shared" si="52"/>
        <v>4</v>
      </c>
      <c r="L1661" s="99">
        <f t="shared" ca="1" si="53"/>
        <v>210</v>
      </c>
      <c r="M1661" s="93">
        <f>IF(E1661="","",VLOOKUP(E1661,[1]PROJECTES!$C$14:$Z$5000,21,FALSE))</f>
        <v>43830</v>
      </c>
      <c r="N1661" s="100">
        <v>1</v>
      </c>
      <c r="O1661" s="72" t="s">
        <v>229</v>
      </c>
      <c r="P1661" s="101">
        <v>30</v>
      </c>
      <c r="Q1661" s="132" t="s">
        <v>65</v>
      </c>
      <c r="R1661" s="131" t="s">
        <v>545</v>
      </c>
      <c r="S1661" s="91"/>
    </row>
    <row r="1662" spans="1:19" s="104" customFormat="1" ht="12.75" customHeight="1" x14ac:dyDescent="0.25">
      <c r="A1662" s="121" t="s">
        <v>12</v>
      </c>
      <c r="B1662" s="92" t="str">
        <f>IF(E1662="","",VLOOKUP(E1662,[1]PROJECTES!$C$14:$G$5000,2,FALSE))</f>
        <v>SITEL</v>
      </c>
      <c r="C1662" s="121" t="s">
        <v>181</v>
      </c>
      <c r="D1662" s="93" t="str">
        <f>IF(E1662="","",VLOOKUP(E1662,[1]PROJECTES!$C$14:$G$5000,5,FALSE))</f>
        <v>INFRAESTRUCTURA</v>
      </c>
      <c r="E1662" s="117" t="s">
        <v>317</v>
      </c>
      <c r="F1662" s="95"/>
      <c r="G1662" s="96" t="str">
        <f>IF(E1662="","",VLOOKUP(E1662,[1]PROJECTES!$C$14:$G$5000,4,FALSE))</f>
        <v>OB</v>
      </c>
      <c r="H1662" s="118" t="s">
        <v>12</v>
      </c>
      <c r="I1662" s="97" t="str">
        <f>IF(H1662="","",VLOOKUP(H1662,BD!B$2:C$16,2,FALSE))</f>
        <v>E</v>
      </c>
      <c r="J1662" s="98">
        <v>43535</v>
      </c>
      <c r="K1662" s="135">
        <f t="shared" si="52"/>
        <v>11</v>
      </c>
      <c r="L1662" s="99">
        <f t="shared" ca="1" si="53"/>
        <v>210</v>
      </c>
      <c r="M1662" s="93">
        <f>IF(E1662="","",VLOOKUP(E1662,[1]PROJECTES!$C$14:$Z$5000,21,FALSE))</f>
        <v>43830</v>
      </c>
      <c r="N1662" s="100">
        <v>3</v>
      </c>
      <c r="O1662" s="72" t="s">
        <v>229</v>
      </c>
      <c r="P1662" s="101">
        <v>0</v>
      </c>
      <c r="Q1662" s="132" t="s">
        <v>40</v>
      </c>
      <c r="R1662" s="131" t="s">
        <v>1098</v>
      </c>
      <c r="S1662" s="91"/>
    </row>
    <row r="1663" spans="1:19" s="104" customFormat="1" ht="12.75" customHeight="1" x14ac:dyDescent="0.25">
      <c r="A1663" s="121" t="s">
        <v>12</v>
      </c>
      <c r="B1663" s="92" t="str">
        <f>IF(E1663="","",VLOOKUP(E1663,[1]PROJECTES!$C$14:$G$5000,2,FALSE))</f>
        <v>SITEL</v>
      </c>
      <c r="C1663" s="121" t="s">
        <v>181</v>
      </c>
      <c r="D1663" s="93" t="str">
        <f>IF(E1663="","",VLOOKUP(E1663,[1]PROJECTES!$C$14:$G$5000,5,FALSE))</f>
        <v>INFRAESTRUCTURA</v>
      </c>
      <c r="E1663" s="117" t="s">
        <v>317</v>
      </c>
      <c r="F1663" s="95"/>
      <c r="G1663" s="96" t="str">
        <f>IF(E1663="","",VLOOKUP(E1663,[1]PROJECTES!$C$14:$G$5000,4,FALSE))</f>
        <v>OB</v>
      </c>
      <c r="H1663" s="118" t="s">
        <v>12</v>
      </c>
      <c r="I1663" s="97" t="str">
        <f>IF(H1663="","",VLOOKUP(H1663,BD!B$2:C$16,2,FALSE))</f>
        <v>E</v>
      </c>
      <c r="J1663" s="98">
        <v>43535</v>
      </c>
      <c r="K1663" s="135">
        <f t="shared" si="52"/>
        <v>11</v>
      </c>
      <c r="L1663" s="99">
        <f t="shared" ca="1" si="53"/>
        <v>210</v>
      </c>
      <c r="M1663" s="93">
        <f>IF(E1663="","",VLOOKUP(E1663,[1]PROJECTES!$C$14:$Z$5000,21,FALSE))</f>
        <v>43830</v>
      </c>
      <c r="N1663" s="100">
        <v>1</v>
      </c>
      <c r="O1663" s="72" t="s">
        <v>229</v>
      </c>
      <c r="P1663" s="101">
        <v>0</v>
      </c>
      <c r="Q1663" s="132" t="s">
        <v>40</v>
      </c>
      <c r="R1663" s="131" t="s">
        <v>1099</v>
      </c>
      <c r="S1663" s="91"/>
    </row>
    <row r="1664" spans="1:19" s="104" customFormat="1" ht="12.75" customHeight="1" x14ac:dyDescent="0.25">
      <c r="A1664" s="121" t="s">
        <v>12</v>
      </c>
      <c r="B1664" s="92" t="str">
        <f>IF(E1664="","",VLOOKUP(E1664,[1]PROJECTES!$C$14:$G$5000,2,FALSE))</f>
        <v>SITEL</v>
      </c>
      <c r="C1664" s="121" t="s">
        <v>181</v>
      </c>
      <c r="D1664" s="93" t="str">
        <f>IF(E1664="","",VLOOKUP(E1664,[1]PROJECTES!$C$14:$G$5000,5,FALSE))</f>
        <v>INFRAESTRUCTURA</v>
      </c>
      <c r="E1664" s="117" t="s">
        <v>317</v>
      </c>
      <c r="F1664" s="95"/>
      <c r="G1664" s="96" t="str">
        <f>IF(E1664="","",VLOOKUP(E1664,[1]PROJECTES!$C$14:$G$5000,4,FALSE))</f>
        <v>OB</v>
      </c>
      <c r="H1664" s="118" t="s">
        <v>12</v>
      </c>
      <c r="I1664" s="97" t="str">
        <f>IF(H1664="","",VLOOKUP(H1664,BD!B$2:C$16,2,FALSE))</f>
        <v>E</v>
      </c>
      <c r="J1664" s="98">
        <v>43535</v>
      </c>
      <c r="K1664" s="135">
        <f t="shared" si="52"/>
        <v>11</v>
      </c>
      <c r="L1664" s="99">
        <f t="shared" ca="1" si="53"/>
        <v>210</v>
      </c>
      <c r="M1664" s="93">
        <f>IF(E1664="","",VLOOKUP(E1664,[1]PROJECTES!$C$14:$Z$5000,21,FALSE))</f>
        <v>43830</v>
      </c>
      <c r="N1664" s="100">
        <v>1</v>
      </c>
      <c r="O1664" s="72" t="s">
        <v>229</v>
      </c>
      <c r="P1664" s="101">
        <v>0</v>
      </c>
      <c r="Q1664" s="132" t="s">
        <v>40</v>
      </c>
      <c r="R1664" s="131" t="s">
        <v>1100</v>
      </c>
      <c r="S1664" s="91"/>
    </row>
    <row r="1665" spans="1:19" s="104" customFormat="1" ht="12.75" customHeight="1" x14ac:dyDescent="0.25">
      <c r="A1665" s="121" t="s">
        <v>12</v>
      </c>
      <c r="B1665" s="92" t="str">
        <f>IF(E1665="","",VLOOKUP(E1665,[1]PROJECTES!$C$14:$G$5000,2,FALSE))</f>
        <v>AGRENE</v>
      </c>
      <c r="C1665" s="121" t="s">
        <v>14</v>
      </c>
      <c r="D1665" s="93" t="str">
        <f>IF(E1665="","",VLOOKUP(E1665,[1]PROJECTES!$C$14:$G$5000,5,FALSE))</f>
        <v>CC SCADA TEDIS.Net AGRIENERGIA v3.0</v>
      </c>
      <c r="E1665" s="117">
        <v>5192</v>
      </c>
      <c r="F1665" s="95"/>
      <c r="G1665" s="96" t="str">
        <f>IF(E1665="","",VLOOKUP(E1665,[1]PROJECTES!$C$14:$G$5000,4,FALSE))</f>
        <v>OB</v>
      </c>
      <c r="H1665" s="118" t="s">
        <v>12</v>
      </c>
      <c r="I1665" s="97" t="str">
        <f>IF(H1665="","",VLOOKUP(H1665,BD!B$2:C$16,2,FALSE))</f>
        <v>E</v>
      </c>
      <c r="J1665" s="98">
        <v>43535</v>
      </c>
      <c r="K1665" s="135">
        <f t="shared" si="52"/>
        <v>11</v>
      </c>
      <c r="L1665" s="99">
        <f t="shared" ca="1" si="53"/>
        <v>-67</v>
      </c>
      <c r="M1665" s="93">
        <f>IF(E1665="","",VLOOKUP(E1665,[1]PROJECTES!$C$14:$Z$5000,21,FALSE))</f>
        <v>43553</v>
      </c>
      <c r="N1665" s="100">
        <v>0</v>
      </c>
      <c r="O1665" s="72" t="s">
        <v>229</v>
      </c>
      <c r="P1665" s="101">
        <v>30</v>
      </c>
      <c r="Q1665" s="132" t="s">
        <v>37</v>
      </c>
      <c r="R1665" s="131" t="s">
        <v>1102</v>
      </c>
      <c r="S1665" s="91"/>
    </row>
    <row r="1666" spans="1:19" s="104" customFormat="1" ht="12.75" customHeight="1" x14ac:dyDescent="0.25">
      <c r="A1666" s="121" t="s">
        <v>12</v>
      </c>
      <c r="B1666" s="92" t="str">
        <f>IF(E1666="","",VLOOKUP(E1666,[1]PROJECTES!$C$14:$G$5000,2,FALSE))</f>
        <v>ELEMOS</v>
      </c>
      <c r="C1666" s="121" t="s">
        <v>144</v>
      </c>
      <c r="D1666" s="93" t="str">
        <f>IF(E1666="","",VLOOKUP(E1666,[1]PROJECTES!$C$14:$G$5000,5,FALSE))</f>
        <v>RTU IAT F6 MOSCOSO v1.0</v>
      </c>
      <c r="E1666" s="117">
        <v>5008</v>
      </c>
      <c r="F1666" s="95"/>
      <c r="G1666" s="96" t="str">
        <f>IF(E1666="","",VLOOKUP(E1666,[1]PROJECTES!$C$14:$G$5000,4,FALSE))</f>
        <v>OB</v>
      </c>
      <c r="H1666" s="118" t="s">
        <v>12</v>
      </c>
      <c r="I1666" s="97" t="str">
        <f>IF(H1666="","",VLOOKUP(H1666,BD!B$2:C$16,2,FALSE))</f>
        <v>E</v>
      </c>
      <c r="J1666" s="98">
        <v>43535</v>
      </c>
      <c r="K1666" s="135">
        <f t="shared" si="52"/>
        <v>11</v>
      </c>
      <c r="L1666" s="99">
        <f t="shared" ca="1" si="53"/>
        <v>-172</v>
      </c>
      <c r="M1666" s="93">
        <f>IF(E1666="","",VLOOKUP(E1666,[1]PROJECTES!$C$14:$Z$5000,21,FALSE))</f>
        <v>43448</v>
      </c>
      <c r="N1666" s="100">
        <v>2</v>
      </c>
      <c r="O1666" s="72" t="s">
        <v>229</v>
      </c>
      <c r="P1666" s="101">
        <v>0</v>
      </c>
      <c r="Q1666" s="132" t="s">
        <v>15</v>
      </c>
      <c r="R1666" s="131" t="s">
        <v>1101</v>
      </c>
      <c r="S1666" s="91"/>
    </row>
    <row r="1667" spans="1:19" s="104" customFormat="1" ht="12.75" customHeight="1" x14ac:dyDescent="0.25">
      <c r="A1667" s="121" t="s">
        <v>12</v>
      </c>
      <c r="B1667" s="92" t="str">
        <f>IF(E1667="","",VLOOKUP(E1667,[1]PROJECTES!$C$14:$G$5000,2,FALSE))</f>
        <v>EYPESA</v>
      </c>
      <c r="C1667" s="121" t="s">
        <v>106</v>
      </c>
      <c r="D1667" s="93" t="str">
        <f>IF(E1667="","",VLOOKUP(E1667,[1]PROJECTES!$C$14:$G$5000,5,FALSE))</f>
        <v>SITEL Ref.SUPORT TEC. PROJ. RESOLvD-2018</v>
      </c>
      <c r="E1667" s="117">
        <v>4867</v>
      </c>
      <c r="F1667" s="95"/>
      <c r="G1667" s="96" t="str">
        <f>IF(E1667="","",VLOOKUP(E1667,[1]PROJECTES!$C$14:$G$5000,4,FALSE))</f>
        <v>OB</v>
      </c>
      <c r="H1667" s="118" t="s">
        <v>12</v>
      </c>
      <c r="I1667" s="97" t="str">
        <f>IF(H1667="","",VLOOKUP(H1667,BD!B$2:C$16,2,FALSE))</f>
        <v>E</v>
      </c>
      <c r="J1667" s="98">
        <v>43535</v>
      </c>
      <c r="K1667" s="135">
        <f t="shared" si="52"/>
        <v>11</v>
      </c>
      <c r="L1667" s="99">
        <f t="shared" ca="1" si="53"/>
        <v>-155</v>
      </c>
      <c r="M1667" s="93">
        <f>IF(E1667="","",VLOOKUP(E1667,[1]PROJECTES!$C$14:$Z$5000,21,FALSE))</f>
        <v>43465</v>
      </c>
      <c r="N1667" s="100">
        <v>0</v>
      </c>
      <c r="O1667" s="72" t="s">
        <v>229</v>
      </c>
      <c r="P1667" s="101">
        <v>30</v>
      </c>
      <c r="Q1667" s="132" t="s">
        <v>59</v>
      </c>
      <c r="R1667" s="131" t="s">
        <v>1103</v>
      </c>
      <c r="S1667" s="121"/>
    </row>
    <row r="1668" spans="1:19" s="104" customFormat="1" ht="12.75" customHeight="1" x14ac:dyDescent="0.25">
      <c r="A1668" s="121"/>
      <c r="B1668" s="92" t="str">
        <f>IF(E1668="","",VLOOKUP(E1668,[1]PROJECTES!$C$14:$G$5000,2,FALSE))</f>
        <v>DIELBE</v>
      </c>
      <c r="C1668" s="121" t="s">
        <v>74</v>
      </c>
      <c r="D1668" s="93" t="str">
        <f>IF(E1668="","",VLOOKUP(E1668,[1]PROJECTES!$C$14:$G$5000,5,FALSE))</f>
        <v>CC SCADA TEDIS.Net BERMEJALES v1.0</v>
      </c>
      <c r="E1668" s="117">
        <v>4868</v>
      </c>
      <c r="F1668" s="95"/>
      <c r="G1668" s="96" t="str">
        <f>IF(E1668="","",VLOOKUP(E1668,[1]PROJECTES!$C$14:$G$5000,4,FALSE))</f>
        <v>TA</v>
      </c>
      <c r="H1668" s="118" t="s">
        <v>47</v>
      </c>
      <c r="I1668" s="97" t="str">
        <f>IF(H1668="","",VLOOKUP(H1668,BD!B$2:C$16,2,FALSE))</f>
        <v>E</v>
      </c>
      <c r="J1668" s="98">
        <v>43535</v>
      </c>
      <c r="K1668" s="135">
        <f t="shared" si="52"/>
        <v>11</v>
      </c>
      <c r="L1668" s="99" t="str">
        <f t="shared" ca="1" si="53"/>
        <v>-</v>
      </c>
      <c r="M1668" s="93">
        <f>IF(E1668="","",VLOOKUP(E1668,[1]PROJECTES!$C$14:$Z$5000,21,FALSE))</f>
        <v>43489</v>
      </c>
      <c r="N1668" s="100">
        <v>1</v>
      </c>
      <c r="O1668" s="72" t="s">
        <v>229</v>
      </c>
      <c r="P1668" s="101">
        <v>30</v>
      </c>
      <c r="Q1668" s="132" t="s">
        <v>59</v>
      </c>
      <c r="R1668" s="131" t="s">
        <v>1165</v>
      </c>
      <c r="S1668" s="91"/>
    </row>
    <row r="1669" spans="1:19" s="104" customFormat="1" ht="12.75" customHeight="1" x14ac:dyDescent="0.25">
      <c r="A1669" s="121"/>
      <c r="B1669" s="92" t="str">
        <f>IF(E1669="","",VLOOKUP(E1669,[1]PROJECTES!$C$14:$G$5000,2,FALSE))</f>
        <v>DIELBE</v>
      </c>
      <c r="C1669" s="121" t="s">
        <v>74</v>
      </c>
      <c r="D1669" s="93" t="str">
        <f>IF(E1669="","",VLOOKUP(E1669,[1]PROJECTES!$C$14:$G$5000,5,FALSE))</f>
        <v>CC SCADA TEDIS.Net BERMEJALES v1.0</v>
      </c>
      <c r="E1669" s="117">
        <v>4868</v>
      </c>
      <c r="F1669" s="95"/>
      <c r="G1669" s="96" t="str">
        <f>IF(E1669="","",VLOOKUP(E1669,[1]PROJECTES!$C$14:$G$5000,4,FALSE))</f>
        <v>TA</v>
      </c>
      <c r="H1669" s="118" t="s">
        <v>47</v>
      </c>
      <c r="I1669" s="97" t="str">
        <f>IF(H1669="","",VLOOKUP(H1669,BD!B$2:C$16,2,FALSE))</f>
        <v>E</v>
      </c>
      <c r="J1669" s="98">
        <v>43535</v>
      </c>
      <c r="K1669" s="135">
        <f t="shared" si="52"/>
        <v>11</v>
      </c>
      <c r="L1669" s="99" t="str">
        <f t="shared" ca="1" si="53"/>
        <v>-</v>
      </c>
      <c r="M1669" s="93">
        <f>IF(E1669="","",VLOOKUP(E1669,[1]PROJECTES!$C$14:$Z$5000,21,FALSE))</f>
        <v>43489</v>
      </c>
      <c r="N1669" s="100">
        <v>0</v>
      </c>
      <c r="O1669" s="72" t="s">
        <v>229</v>
      </c>
      <c r="P1669" s="101">
        <v>30</v>
      </c>
      <c r="Q1669" s="132" t="s">
        <v>59</v>
      </c>
      <c r="R1669" s="131" t="s">
        <v>1166</v>
      </c>
      <c r="S1669" s="91"/>
    </row>
    <row r="1670" spans="1:19" s="104" customFormat="1" ht="12.75" customHeight="1" x14ac:dyDescent="0.25">
      <c r="A1670" s="121" t="s">
        <v>47</v>
      </c>
      <c r="B1670" s="92" t="str">
        <f>IF(E1670="","",VLOOKUP(E1670,[1]PROJECTES!$C$14:$G$5000,2,FALSE))</f>
        <v>EOSPIT</v>
      </c>
      <c r="C1670" s="121" t="s">
        <v>151</v>
      </c>
      <c r="D1670" s="93" t="str">
        <f>IF(E1670="","",VLOOKUP(E1670,[1]PROJECTES!$C$14:$G$5000,5,FALSE))</f>
        <v>UNION CC EOSA-PITARCH - COI IBERDROLA v2.0</v>
      </c>
      <c r="E1670" s="117">
        <v>5190</v>
      </c>
      <c r="F1670" s="95"/>
      <c r="G1670" s="96" t="str">
        <f>IF(E1670="","",VLOOKUP(E1670,[1]PROJECTES!$C$14:$G$5000,4,FALSE))</f>
        <v>TA</v>
      </c>
      <c r="H1670" s="118" t="s">
        <v>47</v>
      </c>
      <c r="I1670" s="97" t="str">
        <f>IF(H1670="","",VLOOKUP(H1670,BD!B$2:C$16,2,FALSE))</f>
        <v>E</v>
      </c>
      <c r="J1670" s="98">
        <v>43535</v>
      </c>
      <c r="K1670" s="135">
        <f t="shared" si="52"/>
        <v>11</v>
      </c>
      <c r="L1670" s="99" t="str">
        <f t="shared" ca="1" si="53"/>
        <v>-</v>
      </c>
      <c r="M1670" s="93">
        <f>IF(E1670="","",VLOOKUP(E1670,[1]PROJECTES!$C$14:$Z$5000,21,FALSE))</f>
        <v>43546</v>
      </c>
      <c r="N1670" s="100">
        <v>1</v>
      </c>
      <c r="O1670" s="72" t="s">
        <v>229</v>
      </c>
      <c r="P1670" s="101">
        <v>15</v>
      </c>
      <c r="Q1670" s="132" t="s">
        <v>40</v>
      </c>
      <c r="R1670" s="131" t="s">
        <v>1193</v>
      </c>
      <c r="S1670" s="91"/>
    </row>
    <row r="1671" spans="1:19" s="104" customFormat="1" ht="12.75" customHeight="1" x14ac:dyDescent="0.25">
      <c r="A1671" s="121" t="s">
        <v>35</v>
      </c>
      <c r="B1671" s="92" t="str">
        <f>IF(E1671="","",VLOOKUP(E1671,[1]PROJECTES!$C$14:$G$5000,2,FALSE))</f>
        <v>SITEL</v>
      </c>
      <c r="C1671" s="121" t="s">
        <v>181</v>
      </c>
      <c r="D1671" s="93" t="str">
        <f>IF(E1671="","",VLOOKUP(E1671,[1]PROJECTES!$C$14:$G$5000,5,FALSE))</f>
        <v>INCAPACITAT LABORAL TRANSITORIA</v>
      </c>
      <c r="E1671" s="117" t="s">
        <v>362</v>
      </c>
      <c r="F1671" s="95"/>
      <c r="G1671" s="96" t="str">
        <f>IF(E1671="","",VLOOKUP(E1671,[1]PROJECTES!$C$14:$G$5000,4,FALSE))</f>
        <v>OB</v>
      </c>
      <c r="H1671" s="118" t="s">
        <v>35</v>
      </c>
      <c r="I1671" s="97" t="str">
        <f>IF(H1671="","",VLOOKUP(H1671,BD!B$2:C$16,2,FALSE))</f>
        <v>E</v>
      </c>
      <c r="J1671" s="98">
        <v>43535</v>
      </c>
      <c r="K1671" s="135">
        <f t="shared" si="52"/>
        <v>11</v>
      </c>
      <c r="L1671" s="99">
        <f t="shared" ca="1" si="53"/>
        <v>210</v>
      </c>
      <c r="M1671" s="93">
        <f>IF(E1671="","",VLOOKUP(E1671,[1]PROJECTES!$C$14:$Z$5000,21,FALSE))</f>
        <v>43830</v>
      </c>
      <c r="N1671" s="100">
        <v>8</v>
      </c>
      <c r="O1671" s="72" t="s">
        <v>229</v>
      </c>
      <c r="P1671" s="101">
        <v>0</v>
      </c>
      <c r="Q1671" s="132" t="s">
        <v>360</v>
      </c>
      <c r="R1671" s="102"/>
      <c r="S1671" s="91"/>
    </row>
    <row r="1672" spans="1:19" s="104" customFormat="1" ht="12.75" customHeight="1" x14ac:dyDescent="0.25">
      <c r="A1672" s="121" t="s">
        <v>47</v>
      </c>
      <c r="B1672" s="92" t="str">
        <f>IF(E1672="","",VLOOKUP(E1672,[1]PROJECTES!$C$14:$G$5000,2,FALSE))</f>
        <v>SITEL</v>
      </c>
      <c r="C1672" s="121" t="s">
        <v>181</v>
      </c>
      <c r="D1672" s="93" t="str">
        <f>IF(E1672="","",VLOOKUP(E1672,[1]PROJECTES!$C$14:$G$5000,5,FALSE))</f>
        <v>AFERS EMPRESA</v>
      </c>
      <c r="E1672" s="117" t="s">
        <v>283</v>
      </c>
      <c r="F1672" s="95"/>
      <c r="G1672" s="96" t="str">
        <f>IF(E1672="","",VLOOKUP(E1672,[1]PROJECTES!$C$14:$G$5000,4,FALSE))</f>
        <v>OB</v>
      </c>
      <c r="H1672" s="118" t="s">
        <v>47</v>
      </c>
      <c r="I1672" s="97" t="str">
        <f>IF(H1672="","",VLOOKUP(H1672,BD!B$2:C$16,2,FALSE))</f>
        <v>E</v>
      </c>
      <c r="J1672" s="98">
        <v>43535</v>
      </c>
      <c r="K1672" s="135">
        <f t="shared" si="52"/>
        <v>11</v>
      </c>
      <c r="L1672" s="99">
        <f t="shared" ca="1" si="53"/>
        <v>210</v>
      </c>
      <c r="M1672" s="93">
        <f>IF(E1672="","",VLOOKUP(E1672,[1]PROJECTES!$C$14:$Z$5000,21,FALSE))</f>
        <v>43830</v>
      </c>
      <c r="N1672" s="100">
        <v>0</v>
      </c>
      <c r="O1672" s="72" t="s">
        <v>229</v>
      </c>
      <c r="P1672" s="101">
        <v>30</v>
      </c>
      <c r="Q1672" s="132" t="s">
        <v>37</v>
      </c>
      <c r="R1672" s="131" t="s">
        <v>1252</v>
      </c>
      <c r="S1672" s="91"/>
    </row>
    <row r="1673" spans="1:19" s="104" customFormat="1" ht="12.75" customHeight="1" x14ac:dyDescent="0.25">
      <c r="A1673" s="121" t="s">
        <v>47</v>
      </c>
      <c r="B1673" s="92" t="str">
        <f>IF(E1673="","",VLOOKUP(E1673,[1]PROJECTES!$C$14:$G$5000,2,FALSE))</f>
        <v>MOELCU</v>
      </c>
      <c r="C1673" s="121" t="s">
        <v>74</v>
      </c>
      <c r="D1673" s="93" t="str">
        <f>IF(E1673="","",VLOOKUP(E1673,[1]PROJECTES!$C$14:$G$5000,5,FALSE))</f>
        <v>CC SCADA TEDIS.Net BERMEJALES v3.0</v>
      </c>
      <c r="E1673" s="117">
        <v>5140</v>
      </c>
      <c r="F1673" s="95"/>
      <c r="G1673" s="96" t="str">
        <f>IF(E1673="","",VLOOKUP(E1673,[1]PROJECTES!$C$14:$G$5000,4,FALSE))</f>
        <v>OB</v>
      </c>
      <c r="H1673" s="118" t="s">
        <v>47</v>
      </c>
      <c r="I1673" s="97" t="str">
        <f>IF(H1673="","",VLOOKUP(H1673,BD!B$2:C$16,2,FALSE))</f>
        <v>E</v>
      </c>
      <c r="J1673" s="98">
        <v>43535</v>
      </c>
      <c r="K1673" s="135">
        <f t="shared" ref="K1673:K1736" si="54">IF(J1673="","",WEEKNUM(J1673,2)-0)</f>
        <v>11</v>
      </c>
      <c r="L1673" s="99">
        <f t="shared" ref="L1673:L1736" ca="1" si="55">IF(M1673="","-",IF(G1673="TA","-",+M1673-TODAY()))</f>
        <v>-96</v>
      </c>
      <c r="M1673" s="93">
        <f>IF(E1673="","",VLOOKUP(E1673,[1]PROJECTES!$C$14:$Z$5000,21,FALSE))</f>
        <v>43524</v>
      </c>
      <c r="N1673" s="100">
        <v>2</v>
      </c>
      <c r="O1673" s="72" t="s">
        <v>229</v>
      </c>
      <c r="P1673" s="101">
        <v>0</v>
      </c>
      <c r="Q1673" s="132" t="s">
        <v>40</v>
      </c>
      <c r="R1673" s="131" t="s">
        <v>1253</v>
      </c>
      <c r="S1673" s="91"/>
    </row>
    <row r="1674" spans="1:19" s="104" customFormat="1" ht="12.75" customHeight="1" x14ac:dyDescent="0.25">
      <c r="A1674" s="121" t="s">
        <v>47</v>
      </c>
      <c r="B1674" s="92" t="str">
        <f>IF(E1674="","",VLOOKUP(E1674,[1]PROJECTES!$C$14:$G$5000,2,FALSE))</f>
        <v>INPPOZ</v>
      </c>
      <c r="C1674" s="121" t="s">
        <v>149</v>
      </c>
      <c r="D1674" s="93" t="str">
        <f>IF(E1674="","",VLOOKUP(E1674,[1]PROJECTES!$C$14:$G$5000,5,FALSE))</f>
        <v>MANTENIMENT SW SCADA TEDIS.Net INPECUARIAS 01/01/2.019 - 31/12/2.019</v>
      </c>
      <c r="E1674" s="117">
        <v>5072</v>
      </c>
      <c r="F1674" s="95"/>
      <c r="G1674" s="96" t="str">
        <f>IF(E1674="","",VLOOKUP(E1674,[1]PROJECTES!$C$14:$G$5000,4,FALSE))</f>
        <v>OB</v>
      </c>
      <c r="H1674" s="118" t="s">
        <v>47</v>
      </c>
      <c r="I1674" s="97" t="str">
        <f>IF(H1674="","",VLOOKUP(H1674,BD!B$2:C$16,2,FALSE))</f>
        <v>E</v>
      </c>
      <c r="J1674" s="98">
        <v>43535</v>
      </c>
      <c r="K1674" s="135">
        <f t="shared" si="54"/>
        <v>11</v>
      </c>
      <c r="L1674" s="99">
        <f t="shared" ca="1" si="55"/>
        <v>210</v>
      </c>
      <c r="M1674" s="93">
        <f>IF(E1674="","",VLOOKUP(E1674,[1]PROJECTES!$C$14:$Z$5000,21,FALSE))</f>
        <v>43830</v>
      </c>
      <c r="N1674" s="100">
        <v>0</v>
      </c>
      <c r="O1674" s="72" t="s">
        <v>229</v>
      </c>
      <c r="P1674" s="101">
        <v>30</v>
      </c>
      <c r="Q1674" s="132" t="s">
        <v>59</v>
      </c>
      <c r="R1674" s="131" t="s">
        <v>1254</v>
      </c>
      <c r="S1674" s="91"/>
    </row>
    <row r="1675" spans="1:19" s="104" customFormat="1" ht="12.75" customHeight="1" x14ac:dyDescent="0.25">
      <c r="A1675" s="121"/>
      <c r="B1675" s="92" t="str">
        <f>IF(E1675="","",VLOOKUP(E1675,[1]PROJECTES!$C$14:$G$5000,2,FALSE))</f>
        <v/>
      </c>
      <c r="C1675" s="121"/>
      <c r="D1675" s="93" t="str">
        <f>IF(E1675="","",VLOOKUP(E1675,[1]PROJECTES!$C$14:$G$5000,5,FALSE))</f>
        <v/>
      </c>
      <c r="E1675" s="117"/>
      <c r="F1675" s="95"/>
      <c r="G1675" s="96" t="str">
        <f>IF(E1675="","",VLOOKUP(E1675,[1]PROJECTES!$C$14:$G$5000,4,FALSE))</f>
        <v/>
      </c>
      <c r="H1675" s="118" t="s">
        <v>44</v>
      </c>
      <c r="I1675" s="97" t="str">
        <f>IF(H1675="","",VLOOKUP(H1675,BD!B$2:C$16,2,FALSE))</f>
        <v>E</v>
      </c>
      <c r="J1675" s="98">
        <v>43535</v>
      </c>
      <c r="K1675" s="135">
        <f t="shared" si="54"/>
        <v>11</v>
      </c>
      <c r="L1675" s="99" t="str">
        <f t="shared" ca="1" si="55"/>
        <v>-</v>
      </c>
      <c r="M1675" s="93" t="str">
        <f>IF(E1675="","",VLOOKUP(E1675,[1]PROJECTES!$C$14:$Z$5000,21,FALSE))</f>
        <v/>
      </c>
      <c r="N1675" s="100"/>
      <c r="O1675" s="72" t="s">
        <v>229</v>
      </c>
      <c r="P1675" s="101"/>
      <c r="Q1675" s="132"/>
      <c r="R1675" s="102"/>
      <c r="S1675" s="91"/>
    </row>
    <row r="1676" spans="1:19" s="104" customFormat="1" ht="12.75" customHeight="1" x14ac:dyDescent="0.25">
      <c r="A1676" s="121"/>
      <c r="B1676" s="92" t="str">
        <f>IF(E1676="","",VLOOKUP(E1676,[1]PROJECTES!$C$14:$G$5000,2,FALSE))</f>
        <v/>
      </c>
      <c r="C1676" s="121"/>
      <c r="D1676" s="93" t="str">
        <f>IF(E1676="","",VLOOKUP(E1676,[1]PROJECTES!$C$14:$G$5000,5,FALSE))</f>
        <v/>
      </c>
      <c r="E1676" s="117"/>
      <c r="F1676" s="95"/>
      <c r="G1676" s="96" t="str">
        <f>IF(E1676="","",VLOOKUP(E1676,[1]PROJECTES!$C$14:$G$5000,4,FALSE))</f>
        <v/>
      </c>
      <c r="H1676" s="118" t="s">
        <v>44</v>
      </c>
      <c r="I1676" s="97" t="str">
        <f>IF(H1676="","",VLOOKUP(H1676,BD!B$2:C$16,2,FALSE))</f>
        <v>E</v>
      </c>
      <c r="J1676" s="98">
        <v>43535</v>
      </c>
      <c r="K1676" s="135">
        <f t="shared" si="54"/>
        <v>11</v>
      </c>
      <c r="L1676" s="99" t="str">
        <f t="shared" ca="1" si="55"/>
        <v>-</v>
      </c>
      <c r="M1676" s="93" t="str">
        <f>IF(E1676="","",VLOOKUP(E1676,[1]PROJECTES!$C$14:$Z$5000,21,FALSE))</f>
        <v/>
      </c>
      <c r="N1676" s="100"/>
      <c r="O1676" s="72" t="s">
        <v>229</v>
      </c>
      <c r="P1676" s="101"/>
      <c r="Q1676" s="132"/>
      <c r="R1676" s="102"/>
      <c r="S1676" s="91"/>
    </row>
    <row r="1677" spans="1:19" s="104" customFormat="1" ht="12.75" customHeight="1" x14ac:dyDescent="0.25">
      <c r="A1677" s="121"/>
      <c r="B1677" s="92" t="str">
        <f>IF(E1677="","",VLOOKUP(E1677,[1]PROJECTES!$C$14:$G$5000,2,FALSE))</f>
        <v/>
      </c>
      <c r="C1677" s="121"/>
      <c r="D1677" s="93" t="str">
        <f>IF(E1677="","",VLOOKUP(E1677,[1]PROJECTES!$C$14:$G$5000,5,FALSE))</f>
        <v/>
      </c>
      <c r="E1677" s="117"/>
      <c r="F1677" s="95"/>
      <c r="G1677" s="96" t="str">
        <f>IF(E1677="","",VLOOKUP(E1677,[1]PROJECTES!$C$14:$G$5000,4,FALSE))</f>
        <v/>
      </c>
      <c r="H1677" s="118" t="s">
        <v>44</v>
      </c>
      <c r="I1677" s="97" t="str">
        <f>IF(H1677="","",VLOOKUP(H1677,BD!B$2:C$16,2,FALSE))</f>
        <v>E</v>
      </c>
      <c r="J1677" s="98">
        <v>43535</v>
      </c>
      <c r="K1677" s="135">
        <f t="shared" si="54"/>
        <v>11</v>
      </c>
      <c r="L1677" s="99" t="str">
        <f t="shared" ca="1" si="55"/>
        <v>-</v>
      </c>
      <c r="M1677" s="93" t="str">
        <f>IF(E1677="","",VLOOKUP(E1677,[1]PROJECTES!$C$14:$Z$5000,21,FALSE))</f>
        <v/>
      </c>
      <c r="N1677" s="100"/>
      <c r="O1677" s="72" t="s">
        <v>229</v>
      </c>
      <c r="P1677" s="101"/>
      <c r="Q1677" s="132"/>
      <c r="R1677" s="102"/>
      <c r="S1677" s="91"/>
    </row>
    <row r="1678" spans="1:19" s="104" customFormat="1" ht="12.75" customHeight="1" x14ac:dyDescent="0.25">
      <c r="A1678" s="121"/>
      <c r="B1678" s="92" t="str">
        <f>IF(E1678="","",VLOOKUP(E1678,[1]PROJECTES!$C$14:$G$5000,2,FALSE))</f>
        <v/>
      </c>
      <c r="C1678" s="121"/>
      <c r="D1678" s="93" t="str">
        <f>IF(E1678="","",VLOOKUP(E1678,[1]PROJECTES!$C$14:$G$5000,5,FALSE))</f>
        <v/>
      </c>
      <c r="E1678" s="117"/>
      <c r="F1678" s="95"/>
      <c r="G1678" s="96" t="str">
        <f>IF(E1678="","",VLOOKUP(E1678,[1]PROJECTES!$C$14:$G$5000,4,FALSE))</f>
        <v/>
      </c>
      <c r="H1678" s="118" t="s">
        <v>44</v>
      </c>
      <c r="I1678" s="97" t="str">
        <f>IF(H1678="","",VLOOKUP(H1678,BD!B$2:C$16,2,FALSE))</f>
        <v>E</v>
      </c>
      <c r="J1678" s="98">
        <v>43535</v>
      </c>
      <c r="K1678" s="135">
        <f t="shared" si="54"/>
        <v>11</v>
      </c>
      <c r="L1678" s="99" t="str">
        <f t="shared" ca="1" si="55"/>
        <v>-</v>
      </c>
      <c r="M1678" s="93" t="str">
        <f>IF(E1678="","",VLOOKUP(E1678,[1]PROJECTES!$C$14:$Z$5000,21,FALSE))</f>
        <v/>
      </c>
      <c r="N1678" s="100"/>
      <c r="O1678" s="72" t="s">
        <v>229</v>
      </c>
      <c r="P1678" s="101"/>
      <c r="Q1678" s="132"/>
      <c r="R1678" s="102"/>
      <c r="S1678" s="91"/>
    </row>
    <row r="1679" spans="1:19" s="104" customFormat="1" ht="12.75" customHeight="1" x14ac:dyDescent="0.25">
      <c r="A1679" s="121"/>
      <c r="B1679" s="92" t="str">
        <f>IF(E1679="","",VLOOKUP(E1679,[1]PROJECTES!$C$14:$G$5000,2,FALSE))</f>
        <v/>
      </c>
      <c r="C1679" s="121"/>
      <c r="D1679" s="93" t="str">
        <f>IF(E1679="","",VLOOKUP(E1679,[1]PROJECTES!$C$14:$G$5000,5,FALSE))</f>
        <v/>
      </c>
      <c r="E1679" s="117"/>
      <c r="F1679" s="95"/>
      <c r="G1679" s="96" t="str">
        <f>IF(E1679="","",VLOOKUP(E1679,[1]PROJECTES!$C$14:$G$5000,4,FALSE))</f>
        <v/>
      </c>
      <c r="H1679" s="118" t="s">
        <v>44</v>
      </c>
      <c r="I1679" s="97" t="str">
        <f>IF(H1679="","",VLOOKUP(H1679,BD!B$2:C$16,2,FALSE))</f>
        <v>E</v>
      </c>
      <c r="J1679" s="98">
        <v>43535</v>
      </c>
      <c r="K1679" s="135">
        <f t="shared" si="54"/>
        <v>11</v>
      </c>
      <c r="L1679" s="99" t="str">
        <f t="shared" ca="1" si="55"/>
        <v>-</v>
      </c>
      <c r="M1679" s="93" t="str">
        <f>IF(E1679="","",VLOOKUP(E1679,[1]PROJECTES!$C$14:$Z$5000,21,FALSE))</f>
        <v/>
      </c>
      <c r="N1679" s="100"/>
      <c r="O1679" s="72" t="s">
        <v>229</v>
      </c>
      <c r="P1679" s="101"/>
      <c r="Q1679" s="132"/>
      <c r="R1679" s="102"/>
      <c r="S1679" s="91"/>
    </row>
    <row r="1680" spans="1:19" s="104" customFormat="1" ht="12.75" customHeight="1" x14ac:dyDescent="0.25">
      <c r="A1680" s="121" t="s">
        <v>21</v>
      </c>
      <c r="B1680" s="92" t="str">
        <f>IF(E1680="","",VLOOKUP(E1680,[1]PROJECTES!$C$14:$G$5000,2,FALSE))</f>
        <v>SITEL</v>
      </c>
      <c r="C1680" s="121" t="s">
        <v>151</v>
      </c>
      <c r="D1680" s="93" t="str">
        <f>IF(E1680="","",VLOOKUP(E1680,[1]PROJECTES!$C$14:$G$5000,5,FALSE))</f>
        <v>12 x Manguera COM MODEM-FSK - GM340</v>
      </c>
      <c r="E1680" s="117">
        <v>5134</v>
      </c>
      <c r="F1680" s="95"/>
      <c r="G1680" s="96" t="str">
        <f>IF(E1680="","",VLOOKUP(E1680,[1]PROJECTES!$C$14:$G$5000,4,FALSE))</f>
        <v>TA</v>
      </c>
      <c r="H1680" s="118" t="s">
        <v>21</v>
      </c>
      <c r="I1680" s="97" t="str">
        <f>IF(H1680="","",VLOOKUP(H1680,BD!B$2:C$16,2,FALSE))</f>
        <v>P</v>
      </c>
      <c r="J1680" s="98">
        <v>43536</v>
      </c>
      <c r="K1680" s="135">
        <f t="shared" si="54"/>
        <v>11</v>
      </c>
      <c r="L1680" s="99" t="str">
        <f t="shared" ca="1" si="55"/>
        <v>-</v>
      </c>
      <c r="M1680" s="93">
        <f>IF(E1680="","",VLOOKUP(E1680,[1]PROJECTES!$C$14:$Z$5000,21,FALSE))</f>
        <v>43567</v>
      </c>
      <c r="N1680" s="100">
        <v>1</v>
      </c>
      <c r="O1680" s="72" t="s">
        <v>229</v>
      </c>
      <c r="P1680" s="101">
        <v>0</v>
      </c>
      <c r="Q1680" s="132" t="s">
        <v>51</v>
      </c>
      <c r="R1680" s="131" t="s">
        <v>365</v>
      </c>
      <c r="S1680" s="91"/>
    </row>
    <row r="1681" spans="1:19" s="104" customFormat="1" ht="12.75" customHeight="1" x14ac:dyDescent="0.25">
      <c r="A1681" s="121" t="s">
        <v>21</v>
      </c>
      <c r="B1681" s="92" t="str">
        <f>IF(E1681="","",VLOOKUP(E1681,[1]PROJECTES!$C$14:$G$5000,2,FALSE))</f>
        <v>SITEL</v>
      </c>
      <c r="C1681" s="121" t="s">
        <v>151</v>
      </c>
      <c r="D1681" s="93" t="str">
        <f>IF(E1681="","",VLOOKUP(E1681,[1]PROJECTES!$C$14:$G$5000,5,FALSE))</f>
        <v>12 x Manguera COM MODEM-FSK - GM340</v>
      </c>
      <c r="E1681" s="117">
        <v>5134</v>
      </c>
      <c r="F1681" s="95"/>
      <c r="G1681" s="96" t="str">
        <f>IF(E1681="","",VLOOKUP(E1681,[1]PROJECTES!$C$14:$G$5000,4,FALSE))</f>
        <v>TA</v>
      </c>
      <c r="H1681" s="118" t="s">
        <v>21</v>
      </c>
      <c r="I1681" s="97" t="str">
        <f>IF(H1681="","",VLOOKUP(H1681,BD!B$2:C$16,2,FALSE))</f>
        <v>P</v>
      </c>
      <c r="J1681" s="98">
        <v>43536</v>
      </c>
      <c r="K1681" s="135">
        <f t="shared" si="54"/>
        <v>11</v>
      </c>
      <c r="L1681" s="99" t="str">
        <f t="shared" ca="1" si="55"/>
        <v>-</v>
      </c>
      <c r="M1681" s="93">
        <f>IF(E1681="","",VLOOKUP(E1681,[1]PROJECTES!$C$14:$Z$5000,21,FALSE))</f>
        <v>43567</v>
      </c>
      <c r="N1681" s="100">
        <v>0</v>
      </c>
      <c r="O1681" s="72" t="s">
        <v>229</v>
      </c>
      <c r="P1681" s="101">
        <v>10</v>
      </c>
      <c r="Q1681" s="132" t="s">
        <v>49</v>
      </c>
      <c r="R1681" s="102" t="s">
        <v>600</v>
      </c>
      <c r="S1681" s="91"/>
    </row>
    <row r="1682" spans="1:19" s="104" customFormat="1" ht="12.75" customHeight="1" x14ac:dyDescent="0.25">
      <c r="A1682" s="121" t="s">
        <v>21</v>
      </c>
      <c r="B1682" s="92" t="str">
        <f>IF(E1682="","",VLOOKUP(E1682,[1]PROJECTES!$C$14:$G$5000,2,FALSE))</f>
        <v>SITEL</v>
      </c>
      <c r="C1682" s="121" t="s">
        <v>151</v>
      </c>
      <c r="D1682" s="93" t="str">
        <f>IF(E1682="","",VLOOKUP(E1682,[1]PROJECTES!$C$14:$G$5000,5,FALSE))</f>
        <v>12 x Manguera COM MODEM-FSK - GM340</v>
      </c>
      <c r="E1682" s="117">
        <v>5134</v>
      </c>
      <c r="F1682" s="95"/>
      <c r="G1682" s="96" t="str">
        <f>IF(E1682="","",VLOOKUP(E1682,[1]PROJECTES!$C$14:$G$5000,4,FALSE))</f>
        <v>TA</v>
      </c>
      <c r="H1682" s="118" t="s">
        <v>21</v>
      </c>
      <c r="I1682" s="97" t="str">
        <f>IF(H1682="","",VLOOKUP(H1682,BD!B$2:C$16,2,FALSE))</f>
        <v>P</v>
      </c>
      <c r="J1682" s="98">
        <v>43536</v>
      </c>
      <c r="K1682" s="135">
        <f t="shared" si="54"/>
        <v>11</v>
      </c>
      <c r="L1682" s="99" t="str">
        <f t="shared" ca="1" si="55"/>
        <v>-</v>
      </c>
      <c r="M1682" s="93">
        <f>IF(E1682="","",VLOOKUP(E1682,[1]PROJECTES!$C$14:$Z$5000,21,FALSE))</f>
        <v>43567</v>
      </c>
      <c r="N1682" s="100">
        <v>0</v>
      </c>
      <c r="O1682" s="72" t="s">
        <v>229</v>
      </c>
      <c r="P1682" s="101">
        <v>10</v>
      </c>
      <c r="Q1682" s="132" t="s">
        <v>19</v>
      </c>
      <c r="R1682" s="131" t="s">
        <v>602</v>
      </c>
      <c r="S1682" s="91"/>
    </row>
    <row r="1683" spans="1:19" s="104" customFormat="1" ht="12.75" customHeight="1" x14ac:dyDescent="0.25">
      <c r="A1683" s="121" t="s">
        <v>21</v>
      </c>
      <c r="B1683" s="92" t="str">
        <f>IF(E1683="","",VLOOKUP(E1683,[1]PROJECTES!$C$14:$G$5000,2,FALSE))</f>
        <v>SITEL</v>
      </c>
      <c r="C1683" s="121" t="s">
        <v>1013</v>
      </c>
      <c r="D1683" s="93" t="str">
        <f>IF(E1683="","",VLOOKUP(E1683,[1]PROJECTES!$C$14:$G$5000,5,FALSE))</f>
        <v>INFRAESTRUCTURA</v>
      </c>
      <c r="E1683" s="117" t="s">
        <v>317</v>
      </c>
      <c r="F1683" s="95"/>
      <c r="G1683" s="96" t="str">
        <f>IF(E1683="","",VLOOKUP(E1683,[1]PROJECTES!$C$14:$G$5000,4,FALSE))</f>
        <v>OB</v>
      </c>
      <c r="H1683" s="118" t="s">
        <v>21</v>
      </c>
      <c r="I1683" s="97" t="str">
        <f>IF(H1683="","",VLOOKUP(H1683,BD!B$2:C$16,2,FALSE))</f>
        <v>P</v>
      </c>
      <c r="J1683" s="98">
        <v>43536</v>
      </c>
      <c r="K1683" s="135">
        <f t="shared" si="54"/>
        <v>11</v>
      </c>
      <c r="L1683" s="99">
        <f t="shared" ca="1" si="55"/>
        <v>210</v>
      </c>
      <c r="M1683" s="93">
        <f>IF(E1683="","",VLOOKUP(E1683,[1]PROJECTES!$C$14:$Z$5000,21,FALSE))</f>
        <v>43830</v>
      </c>
      <c r="N1683" s="100">
        <v>1</v>
      </c>
      <c r="O1683" s="72" t="s">
        <v>229</v>
      </c>
      <c r="P1683" s="101">
        <v>20</v>
      </c>
      <c r="Q1683" s="132"/>
      <c r="R1683" s="131" t="s">
        <v>1056</v>
      </c>
      <c r="S1683" s="91"/>
    </row>
    <row r="1684" spans="1:19" s="104" customFormat="1" ht="12.75" customHeight="1" x14ac:dyDescent="0.25">
      <c r="A1684" s="121"/>
      <c r="B1684" s="92" t="str">
        <f>IF(E1684="","",VLOOKUP(E1684,[1]PROJECTES!$C$14:$G$5000,2,FALSE))</f>
        <v>CACUCA</v>
      </c>
      <c r="C1684" s="121"/>
      <c r="D1684" s="93" t="str">
        <f>IF(E1684="","",VLOOKUP(E1684,[1]PROJECTES!$C$14:$G$5000,5,FALSE))</f>
        <v>Adaptacio ModBus RTU per a NCU TCU v1.0</v>
      </c>
      <c r="E1684" s="117">
        <v>5164</v>
      </c>
      <c r="F1684" s="95"/>
      <c r="G1684" s="96" t="str">
        <f>IF(E1684="","",VLOOKUP(E1684,[1]PROJECTES!$C$14:$G$5000,4,FALSE))</f>
        <v>OB</v>
      </c>
      <c r="H1684" s="118" t="s">
        <v>21</v>
      </c>
      <c r="I1684" s="97" t="str">
        <f>IF(H1684="","",VLOOKUP(H1684,BD!B$2:C$16,2,FALSE))</f>
        <v>P</v>
      </c>
      <c r="J1684" s="98">
        <v>43536</v>
      </c>
      <c r="K1684" s="135">
        <f t="shared" si="54"/>
        <v>11</v>
      </c>
      <c r="L1684" s="99">
        <f t="shared" ca="1" si="55"/>
        <v>-81</v>
      </c>
      <c r="M1684" s="93">
        <f>IF(E1684="","",VLOOKUP(E1684,[1]PROJECTES!$C$14:$Z$5000,21,FALSE))</f>
        <v>43539</v>
      </c>
      <c r="N1684" s="100">
        <v>1</v>
      </c>
      <c r="O1684" s="72" t="s">
        <v>229</v>
      </c>
      <c r="P1684" s="101">
        <v>0</v>
      </c>
      <c r="Q1684" s="132" t="s">
        <v>51</v>
      </c>
      <c r="R1684" s="131" t="s">
        <v>1057</v>
      </c>
      <c r="S1684" s="91"/>
    </row>
    <row r="1685" spans="1:19" s="104" customFormat="1" ht="12.75" customHeight="1" x14ac:dyDescent="0.25">
      <c r="A1685" s="121" t="s">
        <v>21</v>
      </c>
      <c r="B1685" s="92" t="str">
        <f>IF(E1685="","",VLOOKUP(E1685,[1]PROJECTES!$C$14:$G$5000,2,FALSE))</f>
        <v>EOSPIT</v>
      </c>
      <c r="C1685" s="121" t="s">
        <v>151</v>
      </c>
      <c r="D1685" s="93" t="str">
        <f>IF(E1685="","",VLOOKUP(E1685,[1]PROJECTES!$C$14:$G$5000,5,FALSE))</f>
        <v>12 x RTU IAT EOSA v2.0</v>
      </c>
      <c r="E1685" s="117">
        <v>5130</v>
      </c>
      <c r="F1685" s="95"/>
      <c r="G1685" s="96" t="str">
        <f>IF(E1685="","",VLOOKUP(E1685,[1]PROJECTES!$C$14:$G$5000,4,FALSE))</f>
        <v>TA</v>
      </c>
      <c r="H1685" s="118" t="s">
        <v>21</v>
      </c>
      <c r="I1685" s="97" t="str">
        <f>IF(H1685="","",VLOOKUP(H1685,BD!B$2:C$16,2,FALSE))</f>
        <v>P</v>
      </c>
      <c r="J1685" s="98">
        <v>43536</v>
      </c>
      <c r="K1685" s="135">
        <f t="shared" si="54"/>
        <v>11</v>
      </c>
      <c r="L1685" s="99" t="str">
        <f t="shared" ca="1" si="55"/>
        <v>-</v>
      </c>
      <c r="M1685" s="93">
        <f>IF(E1685="","",VLOOKUP(E1685,[1]PROJECTES!$C$14:$Z$5000,21,FALSE))</f>
        <v>43594</v>
      </c>
      <c r="N1685" s="100">
        <v>1</v>
      </c>
      <c r="O1685" s="72" t="s">
        <v>229</v>
      </c>
      <c r="P1685" s="101">
        <v>0</v>
      </c>
      <c r="Q1685" s="132" t="s">
        <v>49</v>
      </c>
      <c r="R1685" s="102" t="s">
        <v>714</v>
      </c>
      <c r="S1685" s="91"/>
    </row>
    <row r="1686" spans="1:19" s="104" customFormat="1" ht="12.75" customHeight="1" x14ac:dyDescent="0.25">
      <c r="A1686" s="121" t="s">
        <v>21</v>
      </c>
      <c r="B1686" s="92" t="str">
        <f>IF(E1686="","",VLOOKUP(E1686,[1]PROJECTES!$C$14:$G$5000,2,FALSE))</f>
        <v>INDTOR</v>
      </c>
      <c r="C1686" s="121" t="s">
        <v>149</v>
      </c>
      <c r="D1686" s="93" t="str">
        <f>IF(E1686="","",VLOOKUP(E1686,[1]PROJECTES!$C$14:$G$5000,5,FALSE))</f>
        <v>RTU C.T. CALVARIO v1.0</v>
      </c>
      <c r="E1686" s="117">
        <v>5104</v>
      </c>
      <c r="F1686" s="95"/>
      <c r="G1686" s="96" t="str">
        <f>IF(E1686="","",VLOOKUP(E1686,[1]PROJECTES!$C$14:$G$5000,4,FALSE))</f>
        <v>TA</v>
      </c>
      <c r="H1686" s="118" t="s">
        <v>595</v>
      </c>
      <c r="I1686" s="97" t="str">
        <f>IF(H1686="","",VLOOKUP(H1686,BD!B$2:C$16,2,FALSE))</f>
        <v>E</v>
      </c>
      <c r="J1686" s="98">
        <v>43536</v>
      </c>
      <c r="K1686" s="135">
        <f t="shared" si="54"/>
        <v>11</v>
      </c>
      <c r="L1686" s="99" t="str">
        <f t="shared" ca="1" si="55"/>
        <v>-</v>
      </c>
      <c r="M1686" s="93">
        <f>IF(E1686="","",VLOOKUP(E1686,[1]PROJECTES!$C$14:$Z$5000,21,FALSE))</f>
        <v>43514</v>
      </c>
      <c r="N1686" s="100">
        <v>0</v>
      </c>
      <c r="O1686" s="72" t="s">
        <v>229</v>
      </c>
      <c r="P1686" s="101">
        <v>50</v>
      </c>
      <c r="Q1686" s="132" t="s">
        <v>51</v>
      </c>
      <c r="R1686" s="131" t="s">
        <v>365</v>
      </c>
      <c r="S1686" s="91"/>
    </row>
    <row r="1687" spans="1:19" s="104" customFormat="1" ht="12.75" customHeight="1" x14ac:dyDescent="0.25">
      <c r="A1687" s="121" t="s">
        <v>21</v>
      </c>
      <c r="B1687" s="92" t="str">
        <f>IF(E1687="","",VLOOKUP(E1687,[1]PROJECTES!$C$14:$G$5000,2,FALSE))</f>
        <v>INDVIL</v>
      </c>
      <c r="C1687" s="121" t="s">
        <v>149</v>
      </c>
      <c r="D1687" s="93" t="str">
        <f>IF(E1687="","",VLOOKUP(E1687,[1]PROJECTES!$C$14:$G$5000,5,FALSE))</f>
        <v>RTU C.T. PADRE CARMELO v1.0</v>
      </c>
      <c r="E1687" s="117">
        <v>5106</v>
      </c>
      <c r="F1687" s="95"/>
      <c r="G1687" s="96" t="str">
        <f>IF(E1687="","",VLOOKUP(E1687,[1]PROJECTES!$C$14:$G$5000,4,FALSE))</f>
        <v>TA</v>
      </c>
      <c r="H1687" s="118" t="s">
        <v>595</v>
      </c>
      <c r="I1687" s="97" t="str">
        <f>IF(H1687="","",VLOOKUP(H1687,BD!B$2:C$16,2,FALSE))</f>
        <v>E</v>
      </c>
      <c r="J1687" s="98">
        <v>43536</v>
      </c>
      <c r="K1687" s="135">
        <f t="shared" si="54"/>
        <v>11</v>
      </c>
      <c r="L1687" s="99" t="str">
        <f t="shared" ca="1" si="55"/>
        <v>-</v>
      </c>
      <c r="M1687" s="93">
        <f>IF(E1687="","",VLOOKUP(E1687,[1]PROJECTES!$C$14:$Z$5000,21,FALSE))</f>
        <v>43514</v>
      </c>
      <c r="N1687" s="100">
        <v>0</v>
      </c>
      <c r="O1687" s="72" t="s">
        <v>229</v>
      </c>
      <c r="P1687" s="101">
        <v>50</v>
      </c>
      <c r="Q1687" s="132" t="s">
        <v>51</v>
      </c>
      <c r="R1687" s="131" t="s">
        <v>365</v>
      </c>
      <c r="S1687" s="91"/>
    </row>
    <row r="1688" spans="1:19" s="104" customFormat="1" ht="12.75" customHeight="1" x14ac:dyDescent="0.25">
      <c r="A1688" s="121" t="s">
        <v>21</v>
      </c>
      <c r="B1688" s="92" t="str">
        <f>IF(E1688="","",VLOOKUP(E1688,[1]PROJECTES!$C$14:$G$5000,2,FALSE))</f>
        <v>DIELES</v>
      </c>
      <c r="C1688" s="121" t="s">
        <v>271</v>
      </c>
      <c r="D1688" s="93" t="str">
        <f>IF(E1688="","",VLOOKUP(E1688,[1]PROJECTES!$C$14:$G$5000,5,FALSE))</f>
        <v>RTU CT-5 DIELESUR v1.1</v>
      </c>
      <c r="E1688" s="117">
        <v>5059</v>
      </c>
      <c r="F1688" s="95"/>
      <c r="G1688" s="96" t="str">
        <f>IF(E1688="","",VLOOKUP(E1688,[1]PROJECTES!$C$14:$G$5000,4,FALSE))</f>
        <v>TA</v>
      </c>
      <c r="H1688" s="118" t="s">
        <v>595</v>
      </c>
      <c r="I1688" s="97" t="str">
        <f>IF(H1688="","",VLOOKUP(H1688,BD!B$2:C$16,2,FALSE))</f>
        <v>E</v>
      </c>
      <c r="J1688" s="98">
        <v>43536</v>
      </c>
      <c r="K1688" s="135">
        <f t="shared" si="54"/>
        <v>11</v>
      </c>
      <c r="L1688" s="99" t="str">
        <f t="shared" ca="1" si="55"/>
        <v>-</v>
      </c>
      <c r="M1688" s="93">
        <f>IF(E1688="","",VLOOKUP(E1688,[1]PROJECTES!$C$14:$Z$5000,21,FALSE))</f>
        <v>43524</v>
      </c>
      <c r="N1688" s="100">
        <v>0</v>
      </c>
      <c r="O1688" s="72" t="s">
        <v>229</v>
      </c>
      <c r="P1688" s="101">
        <v>50</v>
      </c>
      <c r="Q1688" s="132" t="s">
        <v>51</v>
      </c>
      <c r="R1688" s="131" t="s">
        <v>365</v>
      </c>
      <c r="S1688" s="91"/>
    </row>
    <row r="1689" spans="1:19" s="104" customFormat="1" ht="12.75" customHeight="1" x14ac:dyDescent="0.25">
      <c r="A1689" s="121" t="s">
        <v>21</v>
      </c>
      <c r="B1689" s="92" t="str">
        <f>IF(E1689="","",VLOOKUP(E1689,[1]PROJECTES!$C$14:$G$5000,2,FALSE))</f>
        <v>DIELES</v>
      </c>
      <c r="C1689" s="121" t="s">
        <v>271</v>
      </c>
      <c r="D1689" s="93" t="str">
        <f>IF(E1689="","",VLOOKUP(E1689,[1]PROJECTES!$C$14:$G$5000,5,FALSE))</f>
        <v>RTU CT-6 DIELESUR v1.1</v>
      </c>
      <c r="E1689" s="117">
        <v>5060</v>
      </c>
      <c r="F1689" s="95"/>
      <c r="G1689" s="96" t="str">
        <f>IF(E1689="","",VLOOKUP(E1689,[1]PROJECTES!$C$14:$G$5000,4,FALSE))</f>
        <v>TA</v>
      </c>
      <c r="H1689" s="118" t="s">
        <v>595</v>
      </c>
      <c r="I1689" s="97" t="str">
        <f>IF(H1689="","",VLOOKUP(H1689,BD!B$2:C$16,2,FALSE))</f>
        <v>E</v>
      </c>
      <c r="J1689" s="98">
        <v>43536</v>
      </c>
      <c r="K1689" s="135">
        <f t="shared" si="54"/>
        <v>11</v>
      </c>
      <c r="L1689" s="99" t="str">
        <f t="shared" ca="1" si="55"/>
        <v>-</v>
      </c>
      <c r="M1689" s="93">
        <f>IF(E1689="","",VLOOKUP(E1689,[1]PROJECTES!$C$14:$Z$5000,21,FALSE))</f>
        <v>43524</v>
      </c>
      <c r="N1689" s="100">
        <v>0</v>
      </c>
      <c r="O1689" s="72" t="s">
        <v>229</v>
      </c>
      <c r="P1689" s="101">
        <v>50</v>
      </c>
      <c r="Q1689" s="132" t="s">
        <v>51</v>
      </c>
      <c r="R1689" s="131" t="s">
        <v>365</v>
      </c>
      <c r="S1689" s="91"/>
    </row>
    <row r="1690" spans="1:19" s="104" customFormat="1" ht="12.75" customHeight="1" x14ac:dyDescent="0.25">
      <c r="A1690" s="121" t="s">
        <v>21</v>
      </c>
      <c r="B1690" s="92" t="str">
        <f>IF(E1690="","",VLOOKUP(E1690,[1]PROJECTES!$C$14:$G$5000,2,FALSE))</f>
        <v>DIELES</v>
      </c>
      <c r="C1690" s="121" t="s">
        <v>271</v>
      </c>
      <c r="D1690" s="93" t="str">
        <f>IF(E1690="","",VLOOKUP(E1690,[1]PROJECTES!$C$14:$G$5000,5,FALSE))</f>
        <v>RTU CT-7 DIELESUR v1.1</v>
      </c>
      <c r="E1690" s="117">
        <v>5061</v>
      </c>
      <c r="F1690" s="95"/>
      <c r="G1690" s="96" t="str">
        <f>IF(E1690="","",VLOOKUP(E1690,[1]PROJECTES!$C$14:$G$5000,4,FALSE))</f>
        <v>TA</v>
      </c>
      <c r="H1690" s="118" t="s">
        <v>595</v>
      </c>
      <c r="I1690" s="97" t="str">
        <f>IF(H1690="","",VLOOKUP(H1690,BD!B$2:C$16,2,FALSE))</f>
        <v>E</v>
      </c>
      <c r="J1690" s="98">
        <v>43536</v>
      </c>
      <c r="K1690" s="135">
        <f t="shared" si="54"/>
        <v>11</v>
      </c>
      <c r="L1690" s="99" t="str">
        <f t="shared" ca="1" si="55"/>
        <v>-</v>
      </c>
      <c r="M1690" s="93">
        <f>IF(E1690="","",VLOOKUP(E1690,[1]PROJECTES!$C$14:$Z$5000,21,FALSE))</f>
        <v>43524</v>
      </c>
      <c r="N1690" s="100">
        <v>0</v>
      </c>
      <c r="O1690" s="72" t="s">
        <v>229</v>
      </c>
      <c r="P1690" s="101">
        <v>50</v>
      </c>
      <c r="Q1690" s="132" t="s">
        <v>51</v>
      </c>
      <c r="R1690" s="131" t="s">
        <v>365</v>
      </c>
      <c r="S1690" s="91"/>
    </row>
    <row r="1691" spans="1:19" s="104" customFormat="1" ht="12.75" customHeight="1" x14ac:dyDescent="0.25">
      <c r="A1691" s="121" t="s">
        <v>21</v>
      </c>
      <c r="B1691" s="92" t="str">
        <f>IF(E1691="","",VLOOKUP(E1691,[1]PROJECTES!$C$14:$G$5000,2,FALSE))</f>
        <v>DIELES</v>
      </c>
      <c r="C1691" s="121" t="s">
        <v>271</v>
      </c>
      <c r="D1691" s="93" t="str">
        <f>IF(E1691="","",VLOOKUP(E1691,[1]PROJECTES!$C$14:$G$5000,5,FALSE))</f>
        <v>RTU CT-8 DIELESUR v1.1</v>
      </c>
      <c r="E1691" s="117">
        <v>5062</v>
      </c>
      <c r="F1691" s="95"/>
      <c r="G1691" s="96" t="str">
        <f>IF(E1691="","",VLOOKUP(E1691,[1]PROJECTES!$C$14:$G$5000,4,FALSE))</f>
        <v>TA</v>
      </c>
      <c r="H1691" s="118" t="s">
        <v>595</v>
      </c>
      <c r="I1691" s="97" t="str">
        <f>IF(H1691="","",VLOOKUP(H1691,BD!B$2:C$16,2,FALSE))</f>
        <v>E</v>
      </c>
      <c r="J1691" s="98">
        <v>43536</v>
      </c>
      <c r="K1691" s="135">
        <f t="shared" si="54"/>
        <v>11</v>
      </c>
      <c r="L1691" s="99" t="str">
        <f t="shared" ca="1" si="55"/>
        <v>-</v>
      </c>
      <c r="M1691" s="93">
        <f>IF(E1691="","",VLOOKUP(E1691,[1]PROJECTES!$C$14:$Z$5000,21,FALSE))</f>
        <v>43524</v>
      </c>
      <c r="N1691" s="100">
        <v>0</v>
      </c>
      <c r="O1691" s="72" t="s">
        <v>229</v>
      </c>
      <c r="P1691" s="101">
        <v>50</v>
      </c>
      <c r="Q1691" s="132" t="s">
        <v>51</v>
      </c>
      <c r="R1691" s="131" t="s">
        <v>365</v>
      </c>
      <c r="S1691" s="91"/>
    </row>
    <row r="1692" spans="1:19" s="104" customFormat="1" ht="12.75" customHeight="1" x14ac:dyDescent="0.25">
      <c r="A1692" s="121" t="s">
        <v>21</v>
      </c>
      <c r="B1692" s="92" t="str">
        <f>IF(E1692="","",VLOOKUP(E1692,[1]PROJECTES!$C$14:$G$5000,2,FALSE))</f>
        <v>SITEL</v>
      </c>
      <c r="C1692" s="121" t="s">
        <v>149</v>
      </c>
      <c r="D1692" s="93" t="str">
        <f>IF(E1692="","",VLOOKUP(E1692,[1]PROJECTES!$C$14:$G$5000,5,FALSE))</f>
        <v>GESTIO DE MAGATZEM</v>
      </c>
      <c r="E1692" s="117" t="s">
        <v>305</v>
      </c>
      <c r="F1692" s="95"/>
      <c r="G1692" s="96" t="str">
        <f>IF(E1692="","",VLOOKUP(E1692,[1]PROJECTES!$C$14:$G$5000,4,FALSE))</f>
        <v>OB</v>
      </c>
      <c r="H1692" s="118" t="s">
        <v>21</v>
      </c>
      <c r="I1692" s="97" t="str">
        <f>IF(H1692="","",VLOOKUP(H1692,BD!B$2:C$16,2,FALSE))</f>
        <v>P</v>
      </c>
      <c r="J1692" s="98">
        <v>43536</v>
      </c>
      <c r="K1692" s="135">
        <f t="shared" si="54"/>
        <v>11</v>
      </c>
      <c r="L1692" s="99">
        <f t="shared" ca="1" si="55"/>
        <v>210</v>
      </c>
      <c r="M1692" s="93">
        <f>IF(E1692="","",VLOOKUP(E1692,[1]PROJECTES!$C$14:$Z$5000,21,FALSE))</f>
        <v>43830</v>
      </c>
      <c r="N1692" s="100">
        <v>0</v>
      </c>
      <c r="O1692" s="72" t="s">
        <v>229</v>
      </c>
      <c r="P1692" s="101">
        <v>20</v>
      </c>
      <c r="Q1692" s="132" t="s">
        <v>49</v>
      </c>
      <c r="R1692" s="102" t="s">
        <v>1058</v>
      </c>
      <c r="S1692" s="91"/>
    </row>
    <row r="1693" spans="1:19" s="104" customFormat="1" ht="12.75" customHeight="1" x14ac:dyDescent="0.25">
      <c r="A1693" s="121" t="s">
        <v>24</v>
      </c>
      <c r="B1693" s="92" t="str">
        <f>IF(E1693="","",VLOOKUP(E1693,[1]PROJECTES!$C$14:$G$5000,2,FALSE))</f>
        <v>ELEMOS</v>
      </c>
      <c r="C1693" s="121" t="s">
        <v>144</v>
      </c>
      <c r="D1693" s="93" t="str">
        <f>IF(E1693="","",VLOOKUP(E1693,[1]PROJECTES!$C$14:$G$5000,5,FALSE))</f>
        <v>RTU IAT F6 MOSCOSO v1.0</v>
      </c>
      <c r="E1693" s="117">
        <v>5008</v>
      </c>
      <c r="F1693" s="95"/>
      <c r="G1693" s="96" t="str">
        <f>IF(E1693="","",VLOOKUP(E1693,[1]PROJECTES!$C$14:$G$5000,4,FALSE))</f>
        <v>OB</v>
      </c>
      <c r="H1693" s="118" t="s">
        <v>17</v>
      </c>
      <c r="I1693" s="97" t="str">
        <f>IF(H1693="","",VLOOKUP(H1693,BD!B$2:C$16,2,FALSE))</f>
        <v>E</v>
      </c>
      <c r="J1693" s="98">
        <v>43488</v>
      </c>
      <c r="K1693" s="135">
        <f t="shared" si="54"/>
        <v>4</v>
      </c>
      <c r="L1693" s="99">
        <f t="shared" ca="1" si="55"/>
        <v>-172</v>
      </c>
      <c r="M1693" s="93">
        <f>IF(E1693="","",VLOOKUP(E1693,[1]PROJECTES!$C$14:$Z$5000,21,FALSE))</f>
        <v>43448</v>
      </c>
      <c r="N1693" s="100">
        <v>1</v>
      </c>
      <c r="O1693" s="72" t="s">
        <v>229</v>
      </c>
      <c r="P1693" s="101"/>
      <c r="Q1693" s="132" t="s">
        <v>32</v>
      </c>
      <c r="R1693" s="131" t="s">
        <v>546</v>
      </c>
      <c r="S1693" s="91"/>
    </row>
    <row r="1694" spans="1:19" s="104" customFormat="1" ht="12.75" customHeight="1" x14ac:dyDescent="0.25">
      <c r="A1694" s="121" t="s">
        <v>24</v>
      </c>
      <c r="B1694" s="92" t="str">
        <f>IF(E1694="","",VLOOKUP(E1694,[1]PROJECTES!$C$14:$G$5000,2,FALSE))</f>
        <v>ELEMOS</v>
      </c>
      <c r="C1694" s="121" t="s">
        <v>144</v>
      </c>
      <c r="D1694" s="93" t="str">
        <f>IF(E1694="","",VLOOKUP(E1694,[1]PROJECTES!$C$14:$G$5000,5,FALSE))</f>
        <v>RTU IAT F6 MOSCOSO v1.0</v>
      </c>
      <c r="E1694" s="117">
        <v>5008</v>
      </c>
      <c r="F1694" s="95"/>
      <c r="G1694" s="96" t="str">
        <f>IF(E1694="","",VLOOKUP(E1694,[1]PROJECTES!$C$14:$G$5000,4,FALSE))</f>
        <v>OB</v>
      </c>
      <c r="H1694" s="118" t="s">
        <v>17</v>
      </c>
      <c r="I1694" s="97" t="str">
        <f>IF(H1694="","",VLOOKUP(H1694,BD!B$2:C$16,2,FALSE))</f>
        <v>E</v>
      </c>
      <c r="J1694" s="98">
        <v>43489</v>
      </c>
      <c r="K1694" s="135">
        <f t="shared" si="54"/>
        <v>4</v>
      </c>
      <c r="L1694" s="99">
        <f t="shared" ca="1" si="55"/>
        <v>-172</v>
      </c>
      <c r="M1694" s="93">
        <f>IF(E1694="","",VLOOKUP(E1694,[1]PROJECTES!$C$14:$Z$5000,21,FALSE))</f>
        <v>43448</v>
      </c>
      <c r="N1694" s="100">
        <v>1</v>
      </c>
      <c r="O1694" s="72" t="s">
        <v>229</v>
      </c>
      <c r="P1694" s="101"/>
      <c r="Q1694" s="132" t="s">
        <v>65</v>
      </c>
      <c r="R1694" s="131" t="s">
        <v>551</v>
      </c>
      <c r="S1694" s="91"/>
    </row>
    <row r="1695" spans="1:19" s="104" customFormat="1" ht="12.75" customHeight="1" x14ac:dyDescent="0.25">
      <c r="A1695" s="121" t="s">
        <v>17</v>
      </c>
      <c r="B1695" s="92" t="str">
        <f>IF(E1695="","",VLOOKUP(E1695,[1]PROJECTES!$C$14:$G$5000,2,FALSE))</f>
        <v>ELEMOS</v>
      </c>
      <c r="C1695" s="121" t="s">
        <v>144</v>
      </c>
      <c r="D1695" s="93" t="str">
        <f>IF(E1695="","",VLOOKUP(E1695,[1]PROJECTES!$C$14:$G$5000,5,FALSE))</f>
        <v>MANTENIMENT SW SCADA MOSCOSO 01/01/2.019 - 31/12/2.019</v>
      </c>
      <c r="E1695" s="117">
        <v>5074</v>
      </c>
      <c r="F1695" s="95"/>
      <c r="G1695" s="96" t="str">
        <f>IF(E1695="","",VLOOKUP(E1695,[1]PROJECTES!$C$14:$G$5000,4,FALSE))</f>
        <v>OB</v>
      </c>
      <c r="H1695" s="118" t="s">
        <v>17</v>
      </c>
      <c r="I1695" s="97" t="str">
        <f>IF(H1695="","",VLOOKUP(H1695,BD!B$2:C$16,2,FALSE))</f>
        <v>E</v>
      </c>
      <c r="J1695" s="98">
        <v>43489</v>
      </c>
      <c r="K1695" s="135">
        <f t="shared" si="54"/>
        <v>4</v>
      </c>
      <c r="L1695" s="99">
        <f t="shared" ca="1" si="55"/>
        <v>210</v>
      </c>
      <c r="M1695" s="93">
        <f>IF(E1695="","",VLOOKUP(E1695,[1]PROJECTES!$C$14:$Z$5000,21,FALSE))</f>
        <v>43830</v>
      </c>
      <c r="N1695" s="100"/>
      <c r="O1695" s="72" t="s">
        <v>229</v>
      </c>
      <c r="P1695" s="101">
        <v>45</v>
      </c>
      <c r="Q1695" s="132" t="s">
        <v>59</v>
      </c>
      <c r="R1695" s="131" t="s">
        <v>553</v>
      </c>
      <c r="S1695" s="91"/>
    </row>
    <row r="1696" spans="1:19" s="104" customFormat="1" ht="12.75" customHeight="1" x14ac:dyDescent="0.25">
      <c r="A1696" s="121" t="s">
        <v>21</v>
      </c>
      <c r="B1696" s="92" t="str">
        <f>IF(E1696="","",VLOOKUP(E1696,[1]PROJECTES!$C$14:$G$5000,2,FALSE))</f>
        <v>NCLAVE</v>
      </c>
      <c r="C1696" s="121"/>
      <c r="D1696" s="93" t="str">
        <f>IF(E1696="","",VLOOKUP(E1696,[1]PROJECTES!$C$14:$G$5000,5,FALSE))</f>
        <v>6 x Armari TrinaPRP NCU V1.0</v>
      </c>
      <c r="E1696" s="117">
        <v>5118</v>
      </c>
      <c r="F1696" s="95"/>
      <c r="G1696" s="96" t="str">
        <f>IF(E1696="","",VLOOKUP(E1696,[1]PROJECTES!$C$14:$G$5000,4,FALSE))</f>
        <v>TA</v>
      </c>
      <c r="H1696" s="118" t="s">
        <v>21</v>
      </c>
      <c r="I1696" s="97" t="str">
        <f>IF(H1696="","",VLOOKUP(H1696,BD!B$2:C$16,2,FALSE))</f>
        <v>P</v>
      </c>
      <c r="J1696" s="98">
        <v>43536</v>
      </c>
      <c r="K1696" s="135">
        <f t="shared" si="54"/>
        <v>11</v>
      </c>
      <c r="L1696" s="99" t="str">
        <f t="shared" ca="1" si="55"/>
        <v>-</v>
      </c>
      <c r="M1696" s="93">
        <f>IF(E1696="","",VLOOKUP(E1696,[1]PROJECTES!$C$14:$Z$5000,21,FALSE))</f>
        <v>43555</v>
      </c>
      <c r="N1696" s="100">
        <v>3</v>
      </c>
      <c r="O1696" s="72" t="s">
        <v>229</v>
      </c>
      <c r="P1696" s="101">
        <v>0</v>
      </c>
      <c r="Q1696" s="132" t="s">
        <v>51</v>
      </c>
      <c r="R1696" s="131" t="s">
        <v>365</v>
      </c>
      <c r="S1696" s="91"/>
    </row>
    <row r="1697" spans="1:19" s="104" customFormat="1" ht="12.75" customHeight="1" x14ac:dyDescent="0.25">
      <c r="A1697" s="121" t="s">
        <v>12</v>
      </c>
      <c r="B1697" s="92" t="str">
        <f>IF(E1697="","",VLOOKUP(E1697,[1]PROJECTES!$C$14:$G$5000,2,FALSE))</f>
        <v>ELEMOS</v>
      </c>
      <c r="C1697" s="121" t="s">
        <v>144</v>
      </c>
      <c r="D1697" s="93" t="str">
        <f>IF(E1697="","",VLOOKUP(E1697,[1]PROJECTES!$C$14:$G$5000,5,FALSE))</f>
        <v>RTU IAT F6 MOSCOSO v1.0</v>
      </c>
      <c r="E1697" s="117">
        <v>5008</v>
      </c>
      <c r="F1697" s="95"/>
      <c r="G1697" s="96" t="str">
        <f>IF(E1697="","",VLOOKUP(E1697,[1]PROJECTES!$C$14:$G$5000,4,FALSE))</f>
        <v>OB</v>
      </c>
      <c r="H1697" s="118" t="s">
        <v>12</v>
      </c>
      <c r="I1697" s="97" t="str">
        <f>IF(H1697="","",VLOOKUP(H1697,BD!B$2:C$16,2,FALSE))</f>
        <v>E</v>
      </c>
      <c r="J1697" s="98">
        <v>43536</v>
      </c>
      <c r="K1697" s="135">
        <f t="shared" si="54"/>
        <v>11</v>
      </c>
      <c r="L1697" s="99">
        <f t="shared" ca="1" si="55"/>
        <v>-172</v>
      </c>
      <c r="M1697" s="93">
        <f>IF(E1697="","",VLOOKUP(E1697,[1]PROJECTES!$C$14:$Z$5000,21,FALSE))</f>
        <v>43448</v>
      </c>
      <c r="N1697" s="100">
        <v>4</v>
      </c>
      <c r="O1697" s="72" t="s">
        <v>229</v>
      </c>
      <c r="P1697" s="101">
        <v>30</v>
      </c>
      <c r="Q1697" s="132" t="s">
        <v>15</v>
      </c>
      <c r="R1697" s="131" t="s">
        <v>1101</v>
      </c>
      <c r="S1697" s="91"/>
    </row>
    <row r="1698" spans="1:19" s="104" customFormat="1" ht="12.75" customHeight="1" x14ac:dyDescent="0.25">
      <c r="A1698" s="121" t="s">
        <v>12</v>
      </c>
      <c r="B1698" s="92" t="str">
        <f>IF(E1698="","",VLOOKUP(E1698,[1]PROJECTES!$C$14:$G$5000,2,FALSE))</f>
        <v>SITEL</v>
      </c>
      <c r="C1698" s="121" t="s">
        <v>181</v>
      </c>
      <c r="D1698" s="93" t="str">
        <f>IF(E1698="","",VLOOKUP(E1698,[1]PROJECTES!$C$14:$G$5000,5,FALSE))</f>
        <v>AFERS EMPRESA</v>
      </c>
      <c r="E1698" s="117" t="s">
        <v>283</v>
      </c>
      <c r="F1698" s="95"/>
      <c r="G1698" s="96" t="str">
        <f>IF(E1698="","",VLOOKUP(E1698,[1]PROJECTES!$C$14:$G$5000,4,FALSE))</f>
        <v>OB</v>
      </c>
      <c r="H1698" s="118" t="s">
        <v>12</v>
      </c>
      <c r="I1698" s="97" t="str">
        <f>IF(H1698="","",VLOOKUP(H1698,BD!B$2:C$16,2,FALSE))</f>
        <v>E</v>
      </c>
      <c r="J1698" s="98">
        <v>43536</v>
      </c>
      <c r="K1698" s="135">
        <f t="shared" si="54"/>
        <v>11</v>
      </c>
      <c r="L1698" s="99">
        <f t="shared" ca="1" si="55"/>
        <v>210</v>
      </c>
      <c r="M1698" s="93">
        <f>IF(E1698="","",VLOOKUP(E1698,[1]PROJECTES!$C$14:$Z$5000,21,FALSE))</f>
        <v>43830</v>
      </c>
      <c r="N1698" s="100">
        <v>2</v>
      </c>
      <c r="O1698" s="72" t="s">
        <v>229</v>
      </c>
      <c r="P1698" s="101">
        <v>0</v>
      </c>
      <c r="Q1698" s="132" t="s">
        <v>336</v>
      </c>
      <c r="R1698" s="131" t="s">
        <v>1104</v>
      </c>
      <c r="S1698" s="91"/>
    </row>
    <row r="1699" spans="1:19" s="104" customFormat="1" ht="12.75" customHeight="1" x14ac:dyDescent="0.25">
      <c r="A1699" s="121" t="s">
        <v>12</v>
      </c>
      <c r="B1699" s="92" t="str">
        <f>IF(E1699="","",VLOOKUP(E1699,[1]PROJECTES!$C$14:$G$5000,2,FALSE))</f>
        <v>GRTOHE</v>
      </c>
      <c r="C1699" s="121" t="s">
        <v>115</v>
      </c>
      <c r="D1699" s="93" t="str">
        <f>IF(E1699="","",VLOOKUP(E1699,[1]PROJECTES!$C$14:$G$5000,5,FALSE))</f>
        <v>CC SCADA TEDIS.Net TORREHERMOSA v1.0</v>
      </c>
      <c r="E1699" s="117">
        <v>3713</v>
      </c>
      <c r="F1699" s="95"/>
      <c r="G1699" s="96" t="str">
        <f>IF(E1699="","",VLOOKUP(E1699,[1]PROJECTES!$C$14:$G$5000,4,FALSE))</f>
        <v>TA</v>
      </c>
      <c r="H1699" s="118" t="s">
        <v>12</v>
      </c>
      <c r="I1699" s="97" t="str">
        <f>IF(H1699="","",VLOOKUP(H1699,BD!B$2:C$16,2,FALSE))</f>
        <v>E</v>
      </c>
      <c r="J1699" s="98">
        <v>43536</v>
      </c>
      <c r="K1699" s="135">
        <f t="shared" si="54"/>
        <v>11</v>
      </c>
      <c r="L1699" s="99" t="str">
        <f t="shared" ca="1" si="55"/>
        <v>-</v>
      </c>
      <c r="M1699" s="93">
        <f>IF(E1699="","",VLOOKUP(E1699,[1]PROJECTES!$C$14:$Z$5000,21,FALSE))</f>
        <v>43553</v>
      </c>
      <c r="N1699" s="100">
        <v>0</v>
      </c>
      <c r="O1699" s="72" t="s">
        <v>229</v>
      </c>
      <c r="P1699" s="101">
        <v>15</v>
      </c>
      <c r="Q1699" s="132" t="s">
        <v>32</v>
      </c>
      <c r="R1699" s="131" t="s">
        <v>1105</v>
      </c>
      <c r="S1699" s="91"/>
    </row>
    <row r="1700" spans="1:19" s="104" customFormat="1" ht="12.75" customHeight="1" x14ac:dyDescent="0.25">
      <c r="A1700" s="121" t="s">
        <v>12</v>
      </c>
      <c r="B1700" s="92" t="str">
        <f>IF(E1700="","",VLOOKUP(E1700,[1]PROJECTES!$C$14:$G$5000,2,FALSE))</f>
        <v>SITEL</v>
      </c>
      <c r="C1700" s="121" t="s">
        <v>181</v>
      </c>
      <c r="D1700" s="93" t="str">
        <f>IF(E1700="","",VLOOKUP(E1700,[1]PROJECTES!$C$14:$G$5000,5,FALSE))</f>
        <v>INFRAESTRUCTURA</v>
      </c>
      <c r="E1700" s="117" t="s">
        <v>317</v>
      </c>
      <c r="F1700" s="95"/>
      <c r="G1700" s="96" t="str">
        <f>IF(E1700="","",VLOOKUP(E1700,[1]PROJECTES!$C$14:$G$5000,4,FALSE))</f>
        <v>OB</v>
      </c>
      <c r="H1700" s="118" t="s">
        <v>12</v>
      </c>
      <c r="I1700" s="97" t="str">
        <f>IF(H1700="","",VLOOKUP(H1700,BD!B$2:C$16,2,FALSE))</f>
        <v>E</v>
      </c>
      <c r="J1700" s="98">
        <v>43536</v>
      </c>
      <c r="K1700" s="135">
        <f t="shared" si="54"/>
        <v>11</v>
      </c>
      <c r="L1700" s="99">
        <f t="shared" ca="1" si="55"/>
        <v>210</v>
      </c>
      <c r="M1700" s="93">
        <f>IF(E1700="","",VLOOKUP(E1700,[1]PROJECTES!$C$14:$Z$5000,21,FALSE))</f>
        <v>43830</v>
      </c>
      <c r="N1700" s="100">
        <v>0</v>
      </c>
      <c r="O1700" s="72" t="s">
        <v>229</v>
      </c>
      <c r="P1700" s="101">
        <v>45</v>
      </c>
      <c r="Q1700" s="132" t="s">
        <v>40</v>
      </c>
      <c r="R1700" s="131" t="s">
        <v>1106</v>
      </c>
      <c r="S1700" s="91"/>
    </row>
    <row r="1701" spans="1:19" s="104" customFormat="1" ht="12.75" customHeight="1" x14ac:dyDescent="0.25">
      <c r="A1701" s="121" t="s">
        <v>12</v>
      </c>
      <c r="B1701" s="92" t="str">
        <f>IF(E1701="","",VLOOKUP(E1701,[1]PROJECTES!$C$14:$G$5000,2,FALSE))</f>
        <v>ELECON</v>
      </c>
      <c r="C1701" s="121" t="s">
        <v>91</v>
      </c>
      <c r="D1701" s="93" t="str">
        <f>IF(E1701="","",VLOOKUP(E1701,[1]PROJECTES!$C$14:$G$5000,5,FALSE))</f>
        <v>CC SCADA TEDIS.Net CONDADO v1.0</v>
      </c>
      <c r="E1701" s="117">
        <v>3339</v>
      </c>
      <c r="F1701" s="95"/>
      <c r="G1701" s="96" t="str">
        <f>IF(E1701="","",VLOOKUP(E1701,[1]PROJECTES!$C$14:$G$5000,4,FALSE))</f>
        <v>OB</v>
      </c>
      <c r="H1701" s="118" t="s">
        <v>12</v>
      </c>
      <c r="I1701" s="97" t="str">
        <f>IF(H1701="","",VLOOKUP(H1701,BD!B$2:C$16,2,FALSE))</f>
        <v>E</v>
      </c>
      <c r="J1701" s="98">
        <v>43536</v>
      </c>
      <c r="K1701" s="135">
        <f t="shared" si="54"/>
        <v>11</v>
      </c>
      <c r="L1701" s="99">
        <f t="shared" ca="1" si="55"/>
        <v>-1251</v>
      </c>
      <c r="M1701" s="93">
        <f>IF(E1701="","",VLOOKUP(E1701,[1]PROJECTES!$C$14:$Z$5000,21,FALSE))</f>
        <v>42369</v>
      </c>
      <c r="N1701" s="100">
        <v>0</v>
      </c>
      <c r="O1701" s="72" t="s">
        <v>229</v>
      </c>
      <c r="P1701" s="101">
        <v>30</v>
      </c>
      <c r="Q1701" s="132" t="s">
        <v>37</v>
      </c>
      <c r="R1701" s="131" t="s">
        <v>1107</v>
      </c>
      <c r="S1701" s="91"/>
    </row>
    <row r="1702" spans="1:19" s="104" customFormat="1" ht="12.75" customHeight="1" x14ac:dyDescent="0.25">
      <c r="A1702" s="121" t="s">
        <v>24</v>
      </c>
      <c r="B1702" s="92" t="str">
        <f>IF(E1702="","",VLOOKUP(E1702,[1]PROJECTES!$C$14:$G$5000,2,FALSE))</f>
        <v>CACUCA</v>
      </c>
      <c r="C1702" s="121" t="s">
        <v>181</v>
      </c>
      <c r="D1702" s="93" t="str">
        <f>IF(E1702="","",VLOOKUP(E1702,[1]PROJECTES!$C$14:$G$5000,5,FALSE))</f>
        <v>Adaptacio ModBus RTU per a NCU TCU v1.0</v>
      </c>
      <c r="E1702" s="117">
        <v>5164</v>
      </c>
      <c r="F1702" s="95"/>
      <c r="G1702" s="96" t="str">
        <f>IF(E1702="","",VLOOKUP(E1702,[1]PROJECTES!$C$14:$G$5000,4,FALSE))</f>
        <v>OB</v>
      </c>
      <c r="H1702" s="118" t="s">
        <v>24</v>
      </c>
      <c r="I1702" s="97" t="str">
        <f>IF(H1702="","",VLOOKUP(H1702,BD!B$2:C$16,2,FALSE))</f>
        <v>E</v>
      </c>
      <c r="J1702" s="98">
        <v>43536</v>
      </c>
      <c r="K1702" s="135">
        <f t="shared" si="54"/>
        <v>11</v>
      </c>
      <c r="L1702" s="99">
        <f t="shared" ca="1" si="55"/>
        <v>-81</v>
      </c>
      <c r="M1702" s="93">
        <f>IF(E1702="","",VLOOKUP(E1702,[1]PROJECTES!$C$14:$Z$5000,21,FALSE))</f>
        <v>43539</v>
      </c>
      <c r="N1702" s="100">
        <v>8</v>
      </c>
      <c r="O1702" s="72" t="s">
        <v>229</v>
      </c>
      <c r="P1702" s="101">
        <v>0</v>
      </c>
      <c r="Q1702" s="132" t="s">
        <v>15</v>
      </c>
      <c r="R1702" s="131" t="s">
        <v>1047</v>
      </c>
      <c r="S1702" s="91"/>
    </row>
    <row r="1703" spans="1:19" s="104" customFormat="1" ht="12.75" customHeight="1" x14ac:dyDescent="0.25">
      <c r="A1703" s="121" t="s">
        <v>47</v>
      </c>
      <c r="B1703" s="92" t="str">
        <f>IF(E1703="","",VLOOKUP(E1703,[1]PROJECTES!$C$14:$G$5000,2,FALSE))</f>
        <v>EOSPIT</v>
      </c>
      <c r="C1703" s="121" t="s">
        <v>151</v>
      </c>
      <c r="D1703" s="93" t="str">
        <f>IF(E1703="","",VLOOKUP(E1703,[1]PROJECTES!$C$14:$G$5000,5,FALSE))</f>
        <v>UNION CC EOSA-PITARCH - COI IBERDROLA v2.0</v>
      </c>
      <c r="E1703" s="117">
        <v>5190</v>
      </c>
      <c r="F1703" s="95"/>
      <c r="G1703" s="96" t="str">
        <f>IF(E1703="","",VLOOKUP(E1703,[1]PROJECTES!$C$14:$G$5000,4,FALSE))</f>
        <v>TA</v>
      </c>
      <c r="H1703" s="118" t="s">
        <v>47</v>
      </c>
      <c r="I1703" s="97" t="str">
        <f>IF(H1703="","",VLOOKUP(H1703,BD!B$2:C$16,2,FALSE))</f>
        <v>E</v>
      </c>
      <c r="J1703" s="98">
        <v>43536</v>
      </c>
      <c r="K1703" s="135">
        <f t="shared" si="54"/>
        <v>11</v>
      </c>
      <c r="L1703" s="99" t="str">
        <f t="shared" ca="1" si="55"/>
        <v>-</v>
      </c>
      <c r="M1703" s="93">
        <f>IF(E1703="","",VLOOKUP(E1703,[1]PROJECTES!$C$14:$Z$5000,21,FALSE))</f>
        <v>43546</v>
      </c>
      <c r="N1703" s="100">
        <v>1</v>
      </c>
      <c r="O1703" s="72" t="s">
        <v>229</v>
      </c>
      <c r="P1703" s="101">
        <v>30</v>
      </c>
      <c r="Q1703" s="132" t="s">
        <v>40</v>
      </c>
      <c r="R1703" s="131" t="s">
        <v>1193</v>
      </c>
      <c r="S1703" s="91"/>
    </row>
    <row r="1704" spans="1:19" s="104" customFormat="1" ht="12.75" customHeight="1" x14ac:dyDescent="0.25">
      <c r="A1704" s="121" t="s">
        <v>47</v>
      </c>
      <c r="B1704" s="92" t="str">
        <f>IF(E1704="","",VLOOKUP(E1704,[1]PROJECTES!$C$14:$G$5000,2,FALSE))</f>
        <v>SERGAR</v>
      </c>
      <c r="C1704" s="121" t="s">
        <v>178</v>
      </c>
      <c r="D1704" s="93" t="str">
        <f>IF(E1704="","",VLOOKUP(E1704,[1]PROJECTES!$C$14:$G$5000,5,FALSE))</f>
        <v>MANTENIMENT CSSat SERVILIANO 2019-02</v>
      </c>
      <c r="E1704" s="117">
        <v>5166</v>
      </c>
      <c r="F1704" s="95"/>
      <c r="G1704" s="96" t="str">
        <f>IF(E1704="","",VLOOKUP(E1704,[1]PROJECTES!$C$14:$G$5000,4,FALSE))</f>
        <v>OB</v>
      </c>
      <c r="H1704" s="118" t="s">
        <v>47</v>
      </c>
      <c r="I1704" s="97" t="str">
        <f>IF(H1704="","",VLOOKUP(H1704,BD!B$2:C$16,2,FALSE))</f>
        <v>E</v>
      </c>
      <c r="J1704" s="98">
        <v>43536</v>
      </c>
      <c r="K1704" s="135">
        <f t="shared" si="54"/>
        <v>11</v>
      </c>
      <c r="L1704" s="99">
        <f t="shared" ca="1" si="55"/>
        <v>-124</v>
      </c>
      <c r="M1704" s="93">
        <f>IF(E1704="","",VLOOKUP(E1704,[1]PROJECTES!$C$14:$Z$5000,21,FALSE))</f>
        <v>43496</v>
      </c>
      <c r="N1704" s="100">
        <v>1</v>
      </c>
      <c r="O1704" s="72" t="s">
        <v>229</v>
      </c>
      <c r="P1704" s="101">
        <v>30</v>
      </c>
      <c r="Q1704" s="132" t="s">
        <v>59</v>
      </c>
      <c r="R1704" s="131" t="s">
        <v>1196</v>
      </c>
      <c r="S1704" s="91"/>
    </row>
    <row r="1705" spans="1:19" s="104" customFormat="1" ht="12.75" customHeight="1" x14ac:dyDescent="0.25">
      <c r="A1705" s="121" t="s">
        <v>35</v>
      </c>
      <c r="B1705" s="92" t="str">
        <f>IF(E1705="","",VLOOKUP(E1705,[1]PROJECTES!$C$14:$G$5000,2,FALSE))</f>
        <v>SITEL</v>
      </c>
      <c r="C1705" s="121" t="s">
        <v>181</v>
      </c>
      <c r="D1705" s="93" t="str">
        <f>IF(E1705="","",VLOOKUP(E1705,[1]PROJECTES!$C$14:$G$5000,5,FALSE))</f>
        <v>INCAPACITAT LABORAL TRANSITORIA</v>
      </c>
      <c r="E1705" s="117" t="s">
        <v>362</v>
      </c>
      <c r="F1705" s="95"/>
      <c r="G1705" s="96" t="str">
        <f>IF(E1705="","",VLOOKUP(E1705,[1]PROJECTES!$C$14:$G$5000,4,FALSE))</f>
        <v>OB</v>
      </c>
      <c r="H1705" s="118" t="s">
        <v>35</v>
      </c>
      <c r="I1705" s="97" t="str">
        <f>IF(H1705="","",VLOOKUP(H1705,BD!B$2:C$16,2,FALSE))</f>
        <v>E</v>
      </c>
      <c r="J1705" s="98">
        <v>43536</v>
      </c>
      <c r="K1705" s="135">
        <f t="shared" si="54"/>
        <v>11</v>
      </c>
      <c r="L1705" s="99">
        <f t="shared" ca="1" si="55"/>
        <v>210</v>
      </c>
      <c r="M1705" s="93">
        <f>IF(E1705="","",VLOOKUP(E1705,[1]PROJECTES!$C$14:$Z$5000,21,FALSE))</f>
        <v>43830</v>
      </c>
      <c r="N1705" s="100">
        <v>8</v>
      </c>
      <c r="O1705" s="72" t="s">
        <v>229</v>
      </c>
      <c r="P1705" s="101">
        <v>0</v>
      </c>
      <c r="Q1705" s="132" t="s">
        <v>360</v>
      </c>
      <c r="R1705" s="102"/>
      <c r="S1705" s="91"/>
    </row>
    <row r="1706" spans="1:19" s="104" customFormat="1" ht="12.75" customHeight="1" x14ac:dyDescent="0.25">
      <c r="A1706" s="121" t="s">
        <v>47</v>
      </c>
      <c r="B1706" s="92" t="str">
        <f>IF(E1706="","",VLOOKUP(E1706,[1]PROJECTES!$C$14:$G$5000,2,FALSE))</f>
        <v>EOSPIT</v>
      </c>
      <c r="C1706" s="121" t="s">
        <v>151</v>
      </c>
      <c r="D1706" s="93" t="str">
        <f>IF(E1706="","",VLOOKUP(E1706,[1]PROJECTES!$C$14:$G$5000,5,FALSE))</f>
        <v>UNION CC EOSA-PITARCH - COI IBERDROLA v2.0</v>
      </c>
      <c r="E1706" s="117">
        <v>5190</v>
      </c>
      <c r="F1706" s="95"/>
      <c r="G1706" s="96" t="str">
        <f>IF(E1706="","",VLOOKUP(E1706,[1]PROJECTES!$C$14:$G$5000,4,FALSE))</f>
        <v>TA</v>
      </c>
      <c r="H1706" s="118" t="s">
        <v>47</v>
      </c>
      <c r="I1706" s="97" t="str">
        <f>IF(H1706="","",VLOOKUP(H1706,BD!B$2:C$16,2,FALSE))</f>
        <v>E</v>
      </c>
      <c r="J1706" s="98">
        <v>43536</v>
      </c>
      <c r="K1706" s="135">
        <f t="shared" si="54"/>
        <v>11</v>
      </c>
      <c r="L1706" s="99" t="str">
        <f t="shared" ca="1" si="55"/>
        <v>-</v>
      </c>
      <c r="M1706" s="93">
        <f>IF(E1706="","",VLOOKUP(E1706,[1]PROJECTES!$C$14:$Z$5000,21,FALSE))</f>
        <v>43546</v>
      </c>
      <c r="N1706" s="100">
        <v>2</v>
      </c>
      <c r="O1706" s="72" t="s">
        <v>229</v>
      </c>
      <c r="P1706" s="101">
        <v>0</v>
      </c>
      <c r="Q1706" s="132" t="s">
        <v>59</v>
      </c>
      <c r="R1706" s="131" t="s">
        <v>1255</v>
      </c>
      <c r="S1706" s="91"/>
    </row>
    <row r="1707" spans="1:19" s="104" customFormat="1" ht="12.75" customHeight="1" x14ac:dyDescent="0.25">
      <c r="A1707" s="121" t="s">
        <v>47</v>
      </c>
      <c r="B1707" s="92" t="str">
        <f>IF(E1707="","",VLOOKUP(E1707,[1]PROJECTES!$C$14:$G$5000,2,FALSE))</f>
        <v>SERGAR</v>
      </c>
      <c r="C1707" s="121" t="s">
        <v>178</v>
      </c>
      <c r="D1707" s="93" t="str">
        <f>IF(E1707="","",VLOOKUP(E1707,[1]PROJECTES!$C$14:$G$5000,5,FALSE))</f>
        <v>CC SCADA TEDIS.Net SERVILIANO v2.0</v>
      </c>
      <c r="E1707" s="117">
        <v>5004</v>
      </c>
      <c r="F1707" s="95"/>
      <c r="G1707" s="96" t="str">
        <f>IF(E1707="","",VLOOKUP(E1707,[1]PROJECTES!$C$14:$G$5000,4,FALSE))</f>
        <v>TA</v>
      </c>
      <c r="H1707" s="118" t="s">
        <v>47</v>
      </c>
      <c r="I1707" s="97" t="str">
        <f>IF(H1707="","",VLOOKUP(H1707,BD!B$2:C$16,2,FALSE))</f>
        <v>E</v>
      </c>
      <c r="J1707" s="98">
        <v>43536</v>
      </c>
      <c r="K1707" s="135">
        <f t="shared" si="54"/>
        <v>11</v>
      </c>
      <c r="L1707" s="99" t="str">
        <f t="shared" ca="1" si="55"/>
        <v>-</v>
      </c>
      <c r="M1707" s="93">
        <f>IF(E1707="","",VLOOKUP(E1707,[1]PROJECTES!$C$14:$Z$5000,21,FALSE))</f>
        <v>43536</v>
      </c>
      <c r="N1707" s="100">
        <v>3</v>
      </c>
      <c r="O1707" s="72" t="s">
        <v>229</v>
      </c>
      <c r="P1707" s="101">
        <v>0</v>
      </c>
      <c r="Q1707" s="132" t="s">
        <v>59</v>
      </c>
      <c r="R1707" s="131" t="s">
        <v>1256</v>
      </c>
      <c r="S1707" s="91"/>
    </row>
    <row r="1708" spans="1:19" s="104" customFormat="1" ht="12.75" customHeight="1" x14ac:dyDescent="0.25">
      <c r="A1708" s="121"/>
      <c r="B1708" s="92" t="str">
        <f>IF(E1708="","",VLOOKUP(E1708,[1]PROJECTES!$C$14:$G$5000,2,FALSE))</f>
        <v/>
      </c>
      <c r="C1708" s="121"/>
      <c r="D1708" s="93" t="str">
        <f>IF(E1708="","",VLOOKUP(E1708,[1]PROJECTES!$C$14:$G$5000,5,FALSE))</f>
        <v/>
      </c>
      <c r="E1708" s="117"/>
      <c r="F1708" s="95"/>
      <c r="G1708" s="96" t="str">
        <f>IF(E1708="","",VLOOKUP(E1708,[1]PROJECTES!$C$14:$G$5000,4,FALSE))</f>
        <v/>
      </c>
      <c r="H1708" s="118" t="s">
        <v>44</v>
      </c>
      <c r="I1708" s="97" t="str">
        <f>IF(H1708="","",VLOOKUP(H1708,BD!B$2:C$16,2,FALSE))</f>
        <v>E</v>
      </c>
      <c r="J1708" s="98">
        <v>43536</v>
      </c>
      <c r="K1708" s="135">
        <f t="shared" si="54"/>
        <v>11</v>
      </c>
      <c r="L1708" s="99" t="str">
        <f t="shared" ca="1" si="55"/>
        <v>-</v>
      </c>
      <c r="M1708" s="93" t="str">
        <f>IF(E1708="","",VLOOKUP(E1708,[1]PROJECTES!$C$14:$Z$5000,21,FALSE))</f>
        <v/>
      </c>
      <c r="N1708" s="100"/>
      <c r="O1708" s="72" t="s">
        <v>229</v>
      </c>
      <c r="P1708" s="101"/>
      <c r="Q1708" s="132"/>
      <c r="R1708" s="102"/>
      <c r="S1708" s="91"/>
    </row>
    <row r="1709" spans="1:19" s="104" customFormat="1" ht="12.75" customHeight="1" x14ac:dyDescent="0.25">
      <c r="A1709" s="121"/>
      <c r="B1709" s="92" t="str">
        <f>IF(E1709="","",VLOOKUP(E1709,[1]PROJECTES!$C$14:$G$5000,2,FALSE))</f>
        <v/>
      </c>
      <c r="C1709" s="121"/>
      <c r="D1709" s="93" t="str">
        <f>IF(E1709="","",VLOOKUP(E1709,[1]PROJECTES!$C$14:$G$5000,5,FALSE))</f>
        <v/>
      </c>
      <c r="E1709" s="117"/>
      <c r="F1709" s="95"/>
      <c r="G1709" s="96" t="str">
        <f>IF(E1709="","",VLOOKUP(E1709,[1]PROJECTES!$C$14:$G$5000,4,FALSE))</f>
        <v/>
      </c>
      <c r="H1709" s="118" t="s">
        <v>44</v>
      </c>
      <c r="I1709" s="97" t="str">
        <f>IF(H1709="","",VLOOKUP(H1709,BD!B$2:C$16,2,FALSE))</f>
        <v>E</v>
      </c>
      <c r="J1709" s="98">
        <v>43536</v>
      </c>
      <c r="K1709" s="135">
        <f t="shared" si="54"/>
        <v>11</v>
      </c>
      <c r="L1709" s="99" t="str">
        <f t="shared" ca="1" si="55"/>
        <v>-</v>
      </c>
      <c r="M1709" s="93" t="str">
        <f>IF(E1709="","",VLOOKUP(E1709,[1]PROJECTES!$C$14:$Z$5000,21,FALSE))</f>
        <v/>
      </c>
      <c r="N1709" s="100"/>
      <c r="O1709" s="72" t="s">
        <v>229</v>
      </c>
      <c r="P1709" s="101"/>
      <c r="Q1709" s="132"/>
      <c r="R1709" s="102"/>
      <c r="S1709" s="91"/>
    </row>
    <row r="1710" spans="1:19" s="104" customFormat="1" ht="12.75" customHeight="1" x14ac:dyDescent="0.25">
      <c r="A1710" s="121"/>
      <c r="B1710" s="92" t="str">
        <f>IF(E1710="","",VLOOKUP(E1710,[1]PROJECTES!$C$14:$G$5000,2,FALSE))</f>
        <v/>
      </c>
      <c r="C1710" s="121"/>
      <c r="D1710" s="93" t="str">
        <f>IF(E1710="","",VLOOKUP(E1710,[1]PROJECTES!$C$14:$G$5000,5,FALSE))</f>
        <v/>
      </c>
      <c r="E1710" s="117"/>
      <c r="F1710" s="95"/>
      <c r="G1710" s="96" t="str">
        <f>IF(E1710="","",VLOOKUP(E1710,[1]PROJECTES!$C$14:$G$5000,4,FALSE))</f>
        <v/>
      </c>
      <c r="H1710" s="118" t="s">
        <v>44</v>
      </c>
      <c r="I1710" s="97" t="str">
        <f>IF(H1710="","",VLOOKUP(H1710,BD!B$2:C$16,2,FALSE))</f>
        <v>E</v>
      </c>
      <c r="J1710" s="98">
        <v>43536</v>
      </c>
      <c r="K1710" s="135">
        <f t="shared" si="54"/>
        <v>11</v>
      </c>
      <c r="L1710" s="99" t="str">
        <f t="shared" ca="1" si="55"/>
        <v>-</v>
      </c>
      <c r="M1710" s="93" t="str">
        <f>IF(E1710="","",VLOOKUP(E1710,[1]PROJECTES!$C$14:$Z$5000,21,FALSE))</f>
        <v/>
      </c>
      <c r="N1710" s="100"/>
      <c r="O1710" s="72" t="s">
        <v>229</v>
      </c>
      <c r="P1710" s="101"/>
      <c r="Q1710" s="132"/>
      <c r="R1710" s="102"/>
      <c r="S1710" s="91"/>
    </row>
    <row r="1711" spans="1:19" s="104" customFormat="1" ht="12.75" customHeight="1" x14ac:dyDescent="0.25">
      <c r="A1711" s="121"/>
      <c r="B1711" s="92" t="str">
        <f>IF(E1711="","",VLOOKUP(E1711,[1]PROJECTES!$C$14:$G$5000,2,FALSE))</f>
        <v/>
      </c>
      <c r="C1711" s="121"/>
      <c r="D1711" s="93" t="str">
        <f>IF(E1711="","",VLOOKUP(E1711,[1]PROJECTES!$C$14:$G$5000,5,FALSE))</f>
        <v/>
      </c>
      <c r="E1711" s="117"/>
      <c r="F1711" s="95"/>
      <c r="G1711" s="96" t="str">
        <f>IF(E1711="","",VLOOKUP(E1711,[1]PROJECTES!$C$14:$G$5000,4,FALSE))</f>
        <v/>
      </c>
      <c r="H1711" s="118" t="s">
        <v>44</v>
      </c>
      <c r="I1711" s="97" t="str">
        <f>IF(H1711="","",VLOOKUP(H1711,BD!B$2:C$16,2,FALSE))</f>
        <v>E</v>
      </c>
      <c r="J1711" s="98">
        <v>43536</v>
      </c>
      <c r="K1711" s="135">
        <f t="shared" si="54"/>
        <v>11</v>
      </c>
      <c r="L1711" s="99" t="str">
        <f t="shared" ca="1" si="55"/>
        <v>-</v>
      </c>
      <c r="M1711" s="93" t="str">
        <f>IF(E1711="","",VLOOKUP(E1711,[1]PROJECTES!$C$14:$Z$5000,21,FALSE))</f>
        <v/>
      </c>
      <c r="N1711" s="100"/>
      <c r="O1711" s="72" t="s">
        <v>229</v>
      </c>
      <c r="P1711" s="101"/>
      <c r="Q1711" s="132"/>
      <c r="R1711" s="102"/>
      <c r="S1711" s="91"/>
    </row>
    <row r="1712" spans="1:19" s="104" customFormat="1" ht="12.75" customHeight="1" x14ac:dyDescent="0.25">
      <c r="A1712" s="121"/>
      <c r="B1712" s="92" t="str">
        <f>IF(E1712="","",VLOOKUP(E1712,[1]PROJECTES!$C$14:$G$5000,2,FALSE))</f>
        <v/>
      </c>
      <c r="C1712" s="121"/>
      <c r="D1712" s="93" t="str">
        <f>IF(E1712="","",VLOOKUP(E1712,[1]PROJECTES!$C$14:$G$5000,5,FALSE))</f>
        <v/>
      </c>
      <c r="E1712" s="117"/>
      <c r="F1712" s="95"/>
      <c r="G1712" s="96" t="str">
        <f>IF(E1712="","",VLOOKUP(E1712,[1]PROJECTES!$C$14:$G$5000,4,FALSE))</f>
        <v/>
      </c>
      <c r="H1712" s="118" t="s">
        <v>44</v>
      </c>
      <c r="I1712" s="97" t="str">
        <f>IF(H1712="","",VLOOKUP(H1712,BD!B$2:C$16,2,FALSE))</f>
        <v>E</v>
      </c>
      <c r="J1712" s="98">
        <v>43536</v>
      </c>
      <c r="K1712" s="135">
        <f t="shared" si="54"/>
        <v>11</v>
      </c>
      <c r="L1712" s="99" t="str">
        <f t="shared" ca="1" si="55"/>
        <v>-</v>
      </c>
      <c r="M1712" s="93" t="str">
        <f>IF(E1712="","",VLOOKUP(E1712,[1]PROJECTES!$C$14:$Z$5000,21,FALSE))</f>
        <v/>
      </c>
      <c r="N1712" s="100"/>
      <c r="O1712" s="72" t="s">
        <v>229</v>
      </c>
      <c r="P1712" s="101"/>
      <c r="Q1712" s="132"/>
      <c r="R1712" s="102"/>
      <c r="S1712" s="91"/>
    </row>
    <row r="1713" spans="1:19" s="104" customFormat="1" ht="12.75" customHeight="1" x14ac:dyDescent="0.25">
      <c r="A1713" s="121" t="s">
        <v>21</v>
      </c>
      <c r="B1713" s="92" t="str">
        <f>IF(E1713="","",VLOOKUP(E1713,[1]PROJECTES!$C$14:$G$5000,2,FALSE))</f>
        <v>NCLAVE</v>
      </c>
      <c r="C1713" s="121"/>
      <c r="D1713" s="93" t="str">
        <f>IF(E1713="","",VLOOKUP(E1713,[1]PROJECTES!$C$14:$G$5000,5,FALSE))</f>
        <v>6 x Armari TrinaPRP NCU V1.0</v>
      </c>
      <c r="E1713" s="117">
        <v>5118</v>
      </c>
      <c r="F1713" s="95"/>
      <c r="G1713" s="96" t="str">
        <f>IF(E1713="","",VLOOKUP(E1713,[1]PROJECTES!$C$14:$G$5000,4,FALSE))</f>
        <v>TA</v>
      </c>
      <c r="H1713" s="118" t="s">
        <v>21</v>
      </c>
      <c r="I1713" s="97" t="str">
        <f>IF(H1713="","",VLOOKUP(H1713,BD!B$2:C$16,2,FALSE))</f>
        <v>P</v>
      </c>
      <c r="J1713" s="98">
        <v>43537</v>
      </c>
      <c r="K1713" s="135">
        <f t="shared" si="54"/>
        <v>11</v>
      </c>
      <c r="L1713" s="99" t="str">
        <f t="shared" ca="1" si="55"/>
        <v>-</v>
      </c>
      <c r="M1713" s="93">
        <f>IF(E1713="","",VLOOKUP(E1713,[1]PROJECTES!$C$14:$Z$5000,21,FALSE))</f>
        <v>43555</v>
      </c>
      <c r="N1713" s="100">
        <v>3</v>
      </c>
      <c r="O1713" s="72" t="s">
        <v>229</v>
      </c>
      <c r="P1713" s="101">
        <v>45</v>
      </c>
      <c r="Q1713" s="132" t="s">
        <v>51</v>
      </c>
      <c r="R1713" s="131" t="s">
        <v>365</v>
      </c>
      <c r="S1713" s="91"/>
    </row>
    <row r="1714" spans="1:19" s="104" customFormat="1" ht="12.75" customHeight="1" x14ac:dyDescent="0.25">
      <c r="A1714" s="121" t="s">
        <v>21</v>
      </c>
      <c r="B1714" s="92" t="str">
        <f>IF(E1714="","",VLOOKUP(E1714,[1]PROJECTES!$C$14:$G$5000,2,FALSE))</f>
        <v>NCLAVE</v>
      </c>
      <c r="C1714" s="121"/>
      <c r="D1714" s="93" t="str">
        <f>IF(E1714="","",VLOOKUP(E1714,[1]PROJECTES!$C$14:$G$5000,5,FALSE))</f>
        <v>6 x Armari TrinaPRP NCU V1.0</v>
      </c>
      <c r="E1714" s="117">
        <v>5118</v>
      </c>
      <c r="F1714" s="95"/>
      <c r="G1714" s="96" t="str">
        <f>IF(E1714="","",VLOOKUP(E1714,[1]PROJECTES!$C$14:$G$5000,4,FALSE))</f>
        <v>TA</v>
      </c>
      <c r="H1714" s="118" t="s">
        <v>21</v>
      </c>
      <c r="I1714" s="97" t="str">
        <f>IF(H1714="","",VLOOKUP(H1714,BD!B$2:C$16,2,FALSE))</f>
        <v>P</v>
      </c>
      <c r="J1714" s="98">
        <v>43537</v>
      </c>
      <c r="K1714" s="135">
        <f t="shared" si="54"/>
        <v>11</v>
      </c>
      <c r="L1714" s="99" t="str">
        <f t="shared" ca="1" si="55"/>
        <v>-</v>
      </c>
      <c r="M1714" s="93">
        <f>IF(E1714="","",VLOOKUP(E1714,[1]PROJECTES!$C$14:$Z$5000,21,FALSE))</f>
        <v>43555</v>
      </c>
      <c r="N1714" s="100">
        <v>1</v>
      </c>
      <c r="O1714" s="72" t="s">
        <v>229</v>
      </c>
      <c r="P1714" s="101">
        <v>30</v>
      </c>
      <c r="Q1714" s="132" t="s">
        <v>49</v>
      </c>
      <c r="R1714" s="102" t="s">
        <v>1097</v>
      </c>
      <c r="S1714" s="91"/>
    </row>
    <row r="1715" spans="1:19" s="104" customFormat="1" ht="12.75" customHeight="1" x14ac:dyDescent="0.25">
      <c r="A1715" s="121" t="s">
        <v>21</v>
      </c>
      <c r="B1715" s="92" t="str">
        <f>IF(E1715="","",VLOOKUP(E1715,[1]PROJECTES!$C$14:$G$5000,2,FALSE))</f>
        <v>SITEL</v>
      </c>
      <c r="C1715" s="121" t="s">
        <v>149</v>
      </c>
      <c r="D1715" s="93" t="str">
        <f>IF(E1715="","",VLOOKUP(E1715,[1]PROJECTES!$C$14:$G$5000,5,FALSE))</f>
        <v>GESTIO DE MAGATZEM</v>
      </c>
      <c r="E1715" s="117" t="s">
        <v>305</v>
      </c>
      <c r="F1715" s="95"/>
      <c r="G1715" s="96" t="str">
        <f>IF(E1715="","",VLOOKUP(E1715,[1]PROJECTES!$C$14:$G$5000,4,FALSE))</f>
        <v>OB</v>
      </c>
      <c r="H1715" s="118" t="s">
        <v>21</v>
      </c>
      <c r="I1715" s="97" t="str">
        <f>IF(H1715="","",VLOOKUP(H1715,BD!B$2:C$16,2,FALSE))</f>
        <v>P</v>
      </c>
      <c r="J1715" s="98">
        <v>43537</v>
      </c>
      <c r="K1715" s="135">
        <f t="shared" si="54"/>
        <v>11</v>
      </c>
      <c r="L1715" s="99">
        <f t="shared" ca="1" si="55"/>
        <v>210</v>
      </c>
      <c r="M1715" s="93">
        <f>IF(E1715="","",VLOOKUP(E1715,[1]PROJECTES!$C$14:$Z$5000,21,FALSE))</f>
        <v>43830</v>
      </c>
      <c r="N1715" s="100">
        <v>0</v>
      </c>
      <c r="O1715" s="72" t="s">
        <v>229</v>
      </c>
      <c r="P1715" s="101">
        <v>20</v>
      </c>
      <c r="Q1715" s="132" t="s">
        <v>49</v>
      </c>
      <c r="R1715" s="131" t="s">
        <v>1110</v>
      </c>
      <c r="S1715" s="91"/>
    </row>
    <row r="1716" spans="1:19" s="104" customFormat="1" ht="12.75" customHeight="1" x14ac:dyDescent="0.25">
      <c r="A1716" s="121" t="s">
        <v>21</v>
      </c>
      <c r="B1716" s="92" t="str">
        <f>IF(E1716="","",VLOOKUP(E1716,[1]PROJECTES!$C$14:$G$5000,2,FALSE))</f>
        <v>INPPOZ</v>
      </c>
      <c r="C1716" s="121" t="s">
        <v>149</v>
      </c>
      <c r="D1716" s="93" t="str">
        <f>IF(E1716="","",VLOOKUP(E1716,[1]PROJECTES!$C$14:$G$5000,5,FALSE))</f>
        <v>RTU C.T. GRAL VILLARALTO v3.0</v>
      </c>
      <c r="E1716" s="117">
        <v>5184</v>
      </c>
      <c r="F1716" s="95"/>
      <c r="G1716" s="96" t="str">
        <f>IF(E1716="","",VLOOKUP(E1716,[1]PROJECTES!$C$14:$G$5000,4,FALSE))</f>
        <v>OB</v>
      </c>
      <c r="H1716" s="118" t="s">
        <v>21</v>
      </c>
      <c r="I1716" s="97" t="str">
        <f>IF(H1716="","",VLOOKUP(H1716,BD!B$2:C$16,2,FALSE))</f>
        <v>P</v>
      </c>
      <c r="J1716" s="98">
        <v>43537</v>
      </c>
      <c r="K1716" s="135">
        <f t="shared" si="54"/>
        <v>11</v>
      </c>
      <c r="L1716" s="99">
        <f t="shared" ca="1" si="55"/>
        <v>-81</v>
      </c>
      <c r="M1716" s="93">
        <f>IF(E1716="","",VLOOKUP(E1716,[1]PROJECTES!$C$14:$Z$5000,21,FALSE))</f>
        <v>43539</v>
      </c>
      <c r="N1716" s="100">
        <v>0</v>
      </c>
      <c r="O1716" s="72" t="s">
        <v>229</v>
      </c>
      <c r="P1716" s="101">
        <v>50</v>
      </c>
      <c r="Q1716" s="132" t="s">
        <v>55</v>
      </c>
      <c r="R1716" s="102" t="s">
        <v>1108</v>
      </c>
      <c r="S1716" s="91"/>
    </row>
    <row r="1717" spans="1:19" s="104" customFormat="1" ht="12.75" customHeight="1" x14ac:dyDescent="0.25">
      <c r="A1717" s="121" t="s">
        <v>21</v>
      </c>
      <c r="B1717" s="92" t="str">
        <f>IF(E1717="","",VLOOKUP(E1717,[1]PROJECTES!$C$14:$G$5000,2,FALSE))</f>
        <v>IPPPOZ</v>
      </c>
      <c r="C1717" s="121" t="s">
        <v>149</v>
      </c>
      <c r="D1717" s="93" t="str">
        <f>IF(E1717="","",VLOOKUP(E1717,[1]PROJECTES!$C$14:$G$5000,5,FALSE))</f>
        <v>RTU I.A.T. LA PEÑA v2.0</v>
      </c>
      <c r="E1717" s="117">
        <v>5185</v>
      </c>
      <c r="F1717" s="95"/>
      <c r="G1717" s="96" t="str">
        <f>IF(E1717="","",VLOOKUP(E1717,[1]PROJECTES!$C$14:$G$5000,4,FALSE))</f>
        <v>OB</v>
      </c>
      <c r="H1717" s="118" t="s">
        <v>21</v>
      </c>
      <c r="I1717" s="97" t="str">
        <f>IF(H1717="","",VLOOKUP(H1717,BD!B$2:C$16,2,FALSE))</f>
        <v>P</v>
      </c>
      <c r="J1717" s="98">
        <v>43537</v>
      </c>
      <c r="K1717" s="135">
        <f t="shared" si="54"/>
        <v>11</v>
      </c>
      <c r="L1717" s="99">
        <f t="shared" ca="1" si="55"/>
        <v>-81</v>
      </c>
      <c r="M1717" s="93">
        <f>IF(E1717="","",VLOOKUP(E1717,[1]PROJECTES!$C$14:$Z$5000,21,FALSE))</f>
        <v>43539</v>
      </c>
      <c r="N1717" s="100">
        <v>0</v>
      </c>
      <c r="O1717" s="72" t="s">
        <v>229</v>
      </c>
      <c r="P1717" s="101">
        <v>50</v>
      </c>
      <c r="Q1717" s="132" t="s">
        <v>55</v>
      </c>
      <c r="R1717" s="102" t="s">
        <v>1108</v>
      </c>
      <c r="S1717" s="91"/>
    </row>
    <row r="1718" spans="1:19" s="104" customFormat="1" ht="12.75" customHeight="1" x14ac:dyDescent="0.25">
      <c r="A1718" s="121" t="s">
        <v>21</v>
      </c>
      <c r="B1718" s="92" t="str">
        <f>IF(E1718="","",VLOOKUP(E1718,[1]PROJECTES!$C$14:$G$5000,2,FALSE))</f>
        <v>SITEL</v>
      </c>
      <c r="C1718" s="121" t="s">
        <v>1013</v>
      </c>
      <c r="D1718" s="93" t="str">
        <f>IF(E1718="","",VLOOKUP(E1718,[1]PROJECTES!$C$14:$G$5000,5,FALSE))</f>
        <v>GESTIO DE MAGATZEM</v>
      </c>
      <c r="E1718" s="117" t="s">
        <v>305</v>
      </c>
      <c r="F1718" s="95"/>
      <c r="G1718" s="96" t="str">
        <f>IF(E1718="","",VLOOKUP(E1718,[1]PROJECTES!$C$14:$G$5000,4,FALSE))</f>
        <v>OB</v>
      </c>
      <c r="H1718" s="118" t="s">
        <v>21</v>
      </c>
      <c r="I1718" s="97" t="str">
        <f>IF(H1718="","",VLOOKUP(H1718,BD!B$2:C$16,2,FALSE))</f>
        <v>P</v>
      </c>
      <c r="J1718" s="98">
        <v>43537</v>
      </c>
      <c r="K1718" s="135">
        <f t="shared" si="54"/>
        <v>11</v>
      </c>
      <c r="L1718" s="99">
        <f t="shared" ca="1" si="55"/>
        <v>210</v>
      </c>
      <c r="M1718" s="93">
        <f>IF(E1718="","",VLOOKUP(E1718,[1]PROJECTES!$C$14:$Z$5000,21,FALSE))</f>
        <v>43830</v>
      </c>
      <c r="N1718" s="100">
        <v>0</v>
      </c>
      <c r="O1718" s="72" t="s">
        <v>229</v>
      </c>
      <c r="P1718" s="101">
        <v>45</v>
      </c>
      <c r="Q1718" s="132" t="s">
        <v>49</v>
      </c>
      <c r="R1718" s="131" t="s">
        <v>1109</v>
      </c>
      <c r="S1718" s="91"/>
    </row>
    <row r="1719" spans="1:19" s="104" customFormat="1" ht="12.75" customHeight="1" x14ac:dyDescent="0.25">
      <c r="A1719" s="121" t="s">
        <v>12</v>
      </c>
      <c r="B1719" s="92" t="str">
        <f>IF(E1719="","",VLOOKUP(E1719,[1]PROJECTES!$C$14:$G$5000,2,FALSE))</f>
        <v>ELEMOS</v>
      </c>
      <c r="C1719" s="121" t="s">
        <v>144</v>
      </c>
      <c r="D1719" s="93" t="str">
        <f>IF(E1719="","",VLOOKUP(E1719,[1]PROJECTES!$C$14:$G$5000,5,FALSE))</f>
        <v>RTU IAT F6 MOSCOSO v1.0</v>
      </c>
      <c r="E1719" s="117">
        <v>5008</v>
      </c>
      <c r="F1719" s="95"/>
      <c r="G1719" s="96" t="str">
        <f>IF(E1719="","",VLOOKUP(E1719,[1]PROJECTES!$C$14:$G$5000,4,FALSE))</f>
        <v>OB</v>
      </c>
      <c r="H1719" s="118" t="s">
        <v>12</v>
      </c>
      <c r="I1719" s="97" t="str">
        <f>IF(H1719="","",VLOOKUP(H1719,BD!B$2:C$16,2,FALSE))</f>
        <v>E</v>
      </c>
      <c r="J1719" s="98">
        <v>43537</v>
      </c>
      <c r="K1719" s="135">
        <f t="shared" si="54"/>
        <v>11</v>
      </c>
      <c r="L1719" s="99">
        <f t="shared" ca="1" si="55"/>
        <v>-172</v>
      </c>
      <c r="M1719" s="93">
        <f>IF(E1719="","",VLOOKUP(E1719,[1]PROJECTES!$C$14:$Z$5000,21,FALSE))</f>
        <v>43448</v>
      </c>
      <c r="N1719" s="100">
        <v>3</v>
      </c>
      <c r="O1719" s="72" t="s">
        <v>229</v>
      </c>
      <c r="P1719" s="101">
        <v>15</v>
      </c>
      <c r="Q1719" s="132" t="s">
        <v>15</v>
      </c>
      <c r="R1719" s="131" t="s">
        <v>1101</v>
      </c>
      <c r="S1719" s="91"/>
    </row>
    <row r="1720" spans="1:19" s="104" customFormat="1" ht="12.75" customHeight="1" x14ac:dyDescent="0.25">
      <c r="A1720" s="121" t="s">
        <v>12</v>
      </c>
      <c r="B1720" s="92" t="str">
        <f>IF(E1720="","",VLOOKUP(E1720,[1]PROJECTES!$C$14:$G$5000,2,FALSE))</f>
        <v>SITEL</v>
      </c>
      <c r="C1720" s="121" t="s">
        <v>181</v>
      </c>
      <c r="D1720" s="93" t="str">
        <f>IF(E1720="","",VLOOKUP(E1720,[1]PROJECTES!$C$14:$G$5000,5,FALSE))</f>
        <v>SOPORT DEPARTAMENT COMERCIAL</v>
      </c>
      <c r="E1720" s="117" t="s">
        <v>343</v>
      </c>
      <c r="F1720" s="95"/>
      <c r="G1720" s="96" t="str">
        <f>IF(E1720="","",VLOOKUP(E1720,[1]PROJECTES!$C$14:$G$5000,4,FALSE))</f>
        <v>OB</v>
      </c>
      <c r="H1720" s="118" t="s">
        <v>12</v>
      </c>
      <c r="I1720" s="97" t="str">
        <f>IF(H1720="","",VLOOKUP(H1720,BD!B$2:C$16,2,FALSE))</f>
        <v>E</v>
      </c>
      <c r="J1720" s="98">
        <v>43537</v>
      </c>
      <c r="K1720" s="135">
        <f t="shared" si="54"/>
        <v>11</v>
      </c>
      <c r="L1720" s="99">
        <f t="shared" ca="1" si="55"/>
        <v>210</v>
      </c>
      <c r="M1720" s="93">
        <f>IF(E1720="","",VLOOKUP(E1720,[1]PROJECTES!$C$14:$Z$5000,21,FALSE))</f>
        <v>43830</v>
      </c>
      <c r="N1720" s="100">
        <v>0</v>
      </c>
      <c r="O1720" s="72" t="s">
        <v>229</v>
      </c>
      <c r="P1720" s="101">
        <v>30</v>
      </c>
      <c r="Q1720" s="132" t="s">
        <v>11</v>
      </c>
      <c r="R1720" s="131" t="s">
        <v>1111</v>
      </c>
      <c r="S1720" s="91"/>
    </row>
    <row r="1721" spans="1:19" s="104" customFormat="1" ht="12.75" customHeight="1" x14ac:dyDescent="0.25">
      <c r="A1721" s="121" t="s">
        <v>12</v>
      </c>
      <c r="B1721" s="92" t="str">
        <f>IF(E1721="","",VLOOKUP(E1721,[1]PROJECTES!$C$14:$G$5000,2,FALSE))</f>
        <v>EMSA</v>
      </c>
      <c r="C1721" s="121" t="s">
        <v>135</v>
      </c>
      <c r="D1721" s="93" t="str">
        <f>IF(E1721="","",VLOOKUP(E1721,[1]PROJECTES!$C$14:$G$5000,5,FALSE))</f>
        <v>CC SCADA TEDIS.Net EMSA v3.0</v>
      </c>
      <c r="E1721" s="117">
        <v>4946</v>
      </c>
      <c r="F1721" s="95"/>
      <c r="G1721" s="96" t="str">
        <f>IF(E1721="","",VLOOKUP(E1721,[1]PROJECTES!$C$14:$G$5000,4,FALSE))</f>
        <v>TA</v>
      </c>
      <c r="H1721" s="118" t="s">
        <v>12</v>
      </c>
      <c r="I1721" s="97" t="str">
        <f>IF(H1721="","",VLOOKUP(H1721,BD!B$2:C$16,2,FALSE))</f>
        <v>E</v>
      </c>
      <c r="J1721" s="98">
        <v>43537</v>
      </c>
      <c r="K1721" s="135">
        <f t="shared" si="54"/>
        <v>11</v>
      </c>
      <c r="L1721" s="99" t="str">
        <f t="shared" ca="1" si="55"/>
        <v>-</v>
      </c>
      <c r="M1721" s="93">
        <f>IF(E1721="","",VLOOKUP(E1721,[1]PROJECTES!$C$14:$Z$5000,21,FALSE))</f>
        <v>43544</v>
      </c>
      <c r="N1721" s="100">
        <v>0</v>
      </c>
      <c r="O1721" s="72" t="s">
        <v>229</v>
      </c>
      <c r="P1721" s="101">
        <v>30</v>
      </c>
      <c r="Q1721" s="132" t="s">
        <v>59</v>
      </c>
      <c r="R1721" s="131" t="s">
        <v>1112</v>
      </c>
      <c r="S1721" s="91"/>
    </row>
    <row r="1722" spans="1:19" s="104" customFormat="1" ht="12.75" customHeight="1" x14ac:dyDescent="0.25">
      <c r="A1722" s="121" t="s">
        <v>12</v>
      </c>
      <c r="B1722" s="92" t="str">
        <f>IF(E1722="","",VLOOKUP(E1722,[1]PROJECTES!$C$14:$G$5000,2,FALSE))</f>
        <v>SITEL</v>
      </c>
      <c r="C1722" s="121" t="s">
        <v>181</v>
      </c>
      <c r="D1722" s="93" t="str">
        <f>IF(E1722="","",VLOOKUP(E1722,[1]PROJECTES!$C$14:$G$5000,5,FALSE))</f>
        <v>INFRAESTRUCTURA</v>
      </c>
      <c r="E1722" s="117" t="s">
        <v>317</v>
      </c>
      <c r="F1722" s="95"/>
      <c r="G1722" s="96" t="str">
        <f>IF(E1722="","",VLOOKUP(E1722,[1]PROJECTES!$C$14:$G$5000,4,FALSE))</f>
        <v>OB</v>
      </c>
      <c r="H1722" s="118" t="s">
        <v>12</v>
      </c>
      <c r="I1722" s="97" t="str">
        <f>IF(H1722="","",VLOOKUP(H1722,BD!B$2:C$16,2,FALSE))</f>
        <v>E</v>
      </c>
      <c r="J1722" s="98">
        <v>43537</v>
      </c>
      <c r="K1722" s="135">
        <f t="shared" si="54"/>
        <v>11</v>
      </c>
      <c r="L1722" s="99">
        <f t="shared" ca="1" si="55"/>
        <v>210</v>
      </c>
      <c r="M1722" s="93">
        <f>IF(E1722="","",VLOOKUP(E1722,[1]PROJECTES!$C$14:$Z$5000,21,FALSE))</f>
        <v>43830</v>
      </c>
      <c r="N1722" s="100">
        <v>1</v>
      </c>
      <c r="O1722" s="72" t="s">
        <v>229</v>
      </c>
      <c r="P1722" s="101">
        <v>0</v>
      </c>
      <c r="Q1722" s="132" t="s">
        <v>40</v>
      </c>
      <c r="R1722" s="131" t="s">
        <v>1113</v>
      </c>
      <c r="S1722" s="91"/>
    </row>
    <row r="1723" spans="1:19" s="104" customFormat="1" ht="12.75" customHeight="1" x14ac:dyDescent="0.25">
      <c r="A1723" s="121" t="s">
        <v>12</v>
      </c>
      <c r="B1723" s="92" t="str">
        <f>IF(E1723="","",VLOOKUP(E1723,[1]PROJECTES!$C$14:$G$5000,2,FALSE))</f>
        <v>SITEL</v>
      </c>
      <c r="C1723" s="121" t="s">
        <v>181</v>
      </c>
      <c r="D1723" s="93" t="str">
        <f>IF(E1723="","",VLOOKUP(E1723,[1]PROJECTES!$C$14:$G$5000,5,FALSE))</f>
        <v>FORMACIO</v>
      </c>
      <c r="E1723" s="117" t="s">
        <v>519</v>
      </c>
      <c r="F1723" s="95"/>
      <c r="G1723" s="96" t="str">
        <f>IF(E1723="","",VLOOKUP(E1723,[1]PROJECTES!$C$14:$G$5000,4,FALSE))</f>
        <v>OB</v>
      </c>
      <c r="H1723" s="118" t="s">
        <v>12</v>
      </c>
      <c r="I1723" s="97" t="str">
        <f>IF(H1723="","",VLOOKUP(H1723,BD!B$2:C$16,2,FALSE))</f>
        <v>E</v>
      </c>
      <c r="J1723" s="98">
        <v>43537</v>
      </c>
      <c r="K1723" s="135">
        <f t="shared" si="54"/>
        <v>11</v>
      </c>
      <c r="L1723" s="99">
        <f t="shared" ca="1" si="55"/>
        <v>210</v>
      </c>
      <c r="M1723" s="93">
        <f>IF(E1723="","",VLOOKUP(E1723,[1]PROJECTES!$C$14:$Z$5000,21,FALSE))</f>
        <v>43830</v>
      </c>
      <c r="N1723" s="100">
        <v>2</v>
      </c>
      <c r="O1723" s="72" t="s">
        <v>229</v>
      </c>
      <c r="P1723" s="101">
        <v>0</v>
      </c>
      <c r="Q1723" s="132" t="s">
        <v>23</v>
      </c>
      <c r="R1723" s="131" t="s">
        <v>1114</v>
      </c>
      <c r="S1723" s="91"/>
    </row>
    <row r="1724" spans="1:19" s="104" customFormat="1" ht="12.75" customHeight="1" x14ac:dyDescent="0.25">
      <c r="A1724" s="121" t="s">
        <v>12</v>
      </c>
      <c r="B1724" s="92" t="str">
        <f>IF(E1724="","",VLOOKUP(E1724,[1]PROJECTES!$C$14:$G$5000,2,FALSE))</f>
        <v>ELEMOS</v>
      </c>
      <c r="C1724" s="121" t="s">
        <v>144</v>
      </c>
      <c r="D1724" s="93" t="str">
        <f>IF(E1724="","",VLOOKUP(E1724,[1]PROJECTES!$C$14:$G$5000,5,FALSE))</f>
        <v>RTU IAT F6 MOSCOSO v1.0</v>
      </c>
      <c r="E1724" s="117">
        <v>5008</v>
      </c>
      <c r="F1724" s="95"/>
      <c r="G1724" s="96" t="str">
        <f>IF(E1724="","",VLOOKUP(E1724,[1]PROJECTES!$C$14:$G$5000,4,FALSE))</f>
        <v>OB</v>
      </c>
      <c r="H1724" s="118" t="s">
        <v>12</v>
      </c>
      <c r="I1724" s="97" t="str">
        <f>IF(H1724="","",VLOOKUP(H1724,BD!B$2:C$16,2,FALSE))</f>
        <v>E</v>
      </c>
      <c r="J1724" s="98">
        <v>43537</v>
      </c>
      <c r="K1724" s="135">
        <f t="shared" si="54"/>
        <v>11</v>
      </c>
      <c r="L1724" s="99">
        <f t="shared" ca="1" si="55"/>
        <v>-172</v>
      </c>
      <c r="M1724" s="93">
        <f>IF(E1724="","",VLOOKUP(E1724,[1]PROJECTES!$C$14:$Z$5000,21,FALSE))</f>
        <v>43448</v>
      </c>
      <c r="N1724" s="100">
        <v>0</v>
      </c>
      <c r="O1724" s="72" t="s">
        <v>229</v>
      </c>
      <c r="P1724" s="101">
        <v>45</v>
      </c>
      <c r="Q1724" s="132" t="s">
        <v>65</v>
      </c>
      <c r="R1724" s="131" t="s">
        <v>1115</v>
      </c>
      <c r="S1724" s="91"/>
    </row>
    <row r="1725" spans="1:19" s="104" customFormat="1" ht="12.75" customHeight="1" x14ac:dyDescent="0.25">
      <c r="A1725" s="121" t="s">
        <v>21</v>
      </c>
      <c r="B1725" s="92" t="str">
        <f>IF(E1725="","",VLOOKUP(E1725,[1]PROJECTES!$C$14:$G$5000,2,FALSE))</f>
        <v>INDTOR</v>
      </c>
      <c r="C1725" s="121" t="s">
        <v>149</v>
      </c>
      <c r="D1725" s="93" t="str">
        <f>IF(E1725="","",VLOOKUP(E1725,[1]PROJECTES!$C$14:$G$5000,5,FALSE))</f>
        <v>RTU C.T. CALVARIO v1.0</v>
      </c>
      <c r="E1725" s="117">
        <v>5104</v>
      </c>
      <c r="F1725" s="95"/>
      <c r="G1725" s="96" t="str">
        <f>IF(E1725="","",VLOOKUP(E1725,[1]PROJECTES!$C$14:$G$5000,4,FALSE))</f>
        <v>TA</v>
      </c>
      <c r="H1725" s="118" t="s">
        <v>595</v>
      </c>
      <c r="I1725" s="97" t="str">
        <f>IF(H1725="","",VLOOKUP(H1725,BD!B$2:C$16,2,FALSE))</f>
        <v>E</v>
      </c>
      <c r="J1725" s="98">
        <v>43537</v>
      </c>
      <c r="K1725" s="135">
        <f t="shared" si="54"/>
        <v>11</v>
      </c>
      <c r="L1725" s="99" t="str">
        <f t="shared" ca="1" si="55"/>
        <v>-</v>
      </c>
      <c r="M1725" s="93">
        <f>IF(E1725="","",VLOOKUP(E1725,[1]PROJECTES!$C$14:$Z$5000,21,FALSE))</f>
        <v>43514</v>
      </c>
      <c r="N1725" s="100">
        <v>0</v>
      </c>
      <c r="O1725" s="72" t="s">
        <v>229</v>
      </c>
      <c r="P1725" s="101">
        <v>50</v>
      </c>
      <c r="Q1725" s="132" t="s">
        <v>51</v>
      </c>
      <c r="R1725" s="131" t="s">
        <v>365</v>
      </c>
      <c r="S1725" s="91"/>
    </row>
    <row r="1726" spans="1:19" s="104" customFormat="1" ht="12.75" customHeight="1" x14ac:dyDescent="0.25">
      <c r="A1726" s="121" t="s">
        <v>21</v>
      </c>
      <c r="B1726" s="92" t="str">
        <f>IF(E1726="","",VLOOKUP(E1726,[1]PROJECTES!$C$14:$G$5000,2,FALSE))</f>
        <v>INDVIL</v>
      </c>
      <c r="C1726" s="121" t="s">
        <v>149</v>
      </c>
      <c r="D1726" s="93" t="str">
        <f>IF(E1726="","",VLOOKUP(E1726,[1]PROJECTES!$C$14:$G$5000,5,FALSE))</f>
        <v>RTU C.T. PADRE CARMELO v1.0</v>
      </c>
      <c r="E1726" s="117">
        <v>5106</v>
      </c>
      <c r="F1726" s="95"/>
      <c r="G1726" s="96" t="str">
        <f>IF(E1726="","",VLOOKUP(E1726,[1]PROJECTES!$C$14:$G$5000,4,FALSE))</f>
        <v>TA</v>
      </c>
      <c r="H1726" s="118" t="s">
        <v>595</v>
      </c>
      <c r="I1726" s="97" t="str">
        <f>IF(H1726="","",VLOOKUP(H1726,BD!B$2:C$16,2,FALSE))</f>
        <v>E</v>
      </c>
      <c r="J1726" s="98">
        <v>43537</v>
      </c>
      <c r="K1726" s="135">
        <f t="shared" si="54"/>
        <v>11</v>
      </c>
      <c r="L1726" s="99" t="str">
        <f t="shared" ca="1" si="55"/>
        <v>-</v>
      </c>
      <c r="M1726" s="93">
        <f>IF(E1726="","",VLOOKUP(E1726,[1]PROJECTES!$C$14:$Z$5000,21,FALSE))</f>
        <v>43514</v>
      </c>
      <c r="N1726" s="100">
        <v>0</v>
      </c>
      <c r="O1726" s="72" t="s">
        <v>229</v>
      </c>
      <c r="P1726" s="101">
        <v>50</v>
      </c>
      <c r="Q1726" s="132" t="s">
        <v>51</v>
      </c>
      <c r="R1726" s="131" t="s">
        <v>365</v>
      </c>
      <c r="S1726" s="91"/>
    </row>
    <row r="1727" spans="1:19" s="104" customFormat="1" ht="12.75" customHeight="1" x14ac:dyDescent="0.25">
      <c r="A1727" s="121" t="s">
        <v>21</v>
      </c>
      <c r="B1727" s="92" t="str">
        <f>IF(E1727="","",VLOOKUP(E1727,[1]PROJECTES!$C$14:$G$5000,2,FALSE))</f>
        <v>DIELES</v>
      </c>
      <c r="C1727" s="121" t="s">
        <v>271</v>
      </c>
      <c r="D1727" s="93" t="str">
        <f>IF(E1727="","",VLOOKUP(E1727,[1]PROJECTES!$C$14:$G$5000,5,FALSE))</f>
        <v>RTU CT-5 DIELESUR v1.1</v>
      </c>
      <c r="E1727" s="117">
        <v>5059</v>
      </c>
      <c r="F1727" s="95"/>
      <c r="G1727" s="96" t="str">
        <f>IF(E1727="","",VLOOKUP(E1727,[1]PROJECTES!$C$14:$G$5000,4,FALSE))</f>
        <v>TA</v>
      </c>
      <c r="H1727" s="118" t="s">
        <v>595</v>
      </c>
      <c r="I1727" s="97" t="str">
        <f>IF(H1727="","",VLOOKUP(H1727,BD!B$2:C$16,2,FALSE))</f>
        <v>E</v>
      </c>
      <c r="J1727" s="98">
        <v>43537</v>
      </c>
      <c r="K1727" s="135">
        <f t="shared" si="54"/>
        <v>11</v>
      </c>
      <c r="L1727" s="99" t="str">
        <f t="shared" ca="1" si="55"/>
        <v>-</v>
      </c>
      <c r="M1727" s="93">
        <f>IF(E1727="","",VLOOKUP(E1727,[1]PROJECTES!$C$14:$Z$5000,21,FALSE))</f>
        <v>43524</v>
      </c>
      <c r="N1727" s="100">
        <v>0</v>
      </c>
      <c r="O1727" s="72" t="s">
        <v>229</v>
      </c>
      <c r="P1727" s="101">
        <v>50</v>
      </c>
      <c r="Q1727" s="132" t="s">
        <v>51</v>
      </c>
      <c r="R1727" s="131" t="s">
        <v>365</v>
      </c>
      <c r="S1727" s="91"/>
    </row>
    <row r="1728" spans="1:19" s="104" customFormat="1" ht="12.75" customHeight="1" x14ac:dyDescent="0.25">
      <c r="A1728" s="121" t="s">
        <v>21</v>
      </c>
      <c r="B1728" s="92" t="str">
        <f>IF(E1728="","",VLOOKUP(E1728,[1]PROJECTES!$C$14:$G$5000,2,FALSE))</f>
        <v>DIELES</v>
      </c>
      <c r="C1728" s="121" t="s">
        <v>271</v>
      </c>
      <c r="D1728" s="93" t="str">
        <f>IF(E1728="","",VLOOKUP(E1728,[1]PROJECTES!$C$14:$G$5000,5,FALSE))</f>
        <v>RTU CT-6 DIELESUR v1.1</v>
      </c>
      <c r="E1728" s="117">
        <v>5060</v>
      </c>
      <c r="F1728" s="95"/>
      <c r="G1728" s="96" t="str">
        <f>IF(E1728="","",VLOOKUP(E1728,[1]PROJECTES!$C$14:$G$5000,4,FALSE))</f>
        <v>TA</v>
      </c>
      <c r="H1728" s="118" t="s">
        <v>595</v>
      </c>
      <c r="I1728" s="97" t="str">
        <f>IF(H1728="","",VLOOKUP(H1728,BD!B$2:C$16,2,FALSE))</f>
        <v>E</v>
      </c>
      <c r="J1728" s="98">
        <v>43537</v>
      </c>
      <c r="K1728" s="135">
        <f t="shared" si="54"/>
        <v>11</v>
      </c>
      <c r="L1728" s="99" t="str">
        <f t="shared" ca="1" si="55"/>
        <v>-</v>
      </c>
      <c r="M1728" s="93">
        <f>IF(E1728="","",VLOOKUP(E1728,[1]PROJECTES!$C$14:$Z$5000,21,FALSE))</f>
        <v>43524</v>
      </c>
      <c r="N1728" s="100">
        <v>0</v>
      </c>
      <c r="O1728" s="72" t="s">
        <v>229</v>
      </c>
      <c r="P1728" s="101">
        <v>50</v>
      </c>
      <c r="Q1728" s="132" t="s">
        <v>51</v>
      </c>
      <c r="R1728" s="131" t="s">
        <v>365</v>
      </c>
      <c r="S1728" s="91"/>
    </row>
    <row r="1729" spans="1:19" s="104" customFormat="1" ht="12.75" customHeight="1" x14ac:dyDescent="0.25">
      <c r="A1729" s="121" t="s">
        <v>21</v>
      </c>
      <c r="B1729" s="92" t="str">
        <f>IF(E1729="","",VLOOKUP(E1729,[1]PROJECTES!$C$14:$G$5000,2,FALSE))</f>
        <v>DIELES</v>
      </c>
      <c r="C1729" s="121" t="s">
        <v>271</v>
      </c>
      <c r="D1729" s="93" t="str">
        <f>IF(E1729="","",VLOOKUP(E1729,[1]PROJECTES!$C$14:$G$5000,5,FALSE))</f>
        <v>RTU CT-7 DIELESUR v1.1</v>
      </c>
      <c r="E1729" s="117">
        <v>5061</v>
      </c>
      <c r="F1729" s="95"/>
      <c r="G1729" s="96" t="str">
        <f>IF(E1729="","",VLOOKUP(E1729,[1]PROJECTES!$C$14:$G$5000,4,FALSE))</f>
        <v>TA</v>
      </c>
      <c r="H1729" s="118" t="s">
        <v>595</v>
      </c>
      <c r="I1729" s="97" t="str">
        <f>IF(H1729="","",VLOOKUP(H1729,BD!B$2:C$16,2,FALSE))</f>
        <v>E</v>
      </c>
      <c r="J1729" s="98">
        <v>43537</v>
      </c>
      <c r="K1729" s="135">
        <f t="shared" si="54"/>
        <v>11</v>
      </c>
      <c r="L1729" s="99" t="str">
        <f t="shared" ca="1" si="55"/>
        <v>-</v>
      </c>
      <c r="M1729" s="93">
        <f>IF(E1729="","",VLOOKUP(E1729,[1]PROJECTES!$C$14:$Z$5000,21,FALSE))</f>
        <v>43524</v>
      </c>
      <c r="N1729" s="100">
        <v>0</v>
      </c>
      <c r="O1729" s="72" t="s">
        <v>229</v>
      </c>
      <c r="P1729" s="101">
        <v>50</v>
      </c>
      <c r="Q1729" s="132" t="s">
        <v>51</v>
      </c>
      <c r="R1729" s="131" t="s">
        <v>365</v>
      </c>
      <c r="S1729" s="91"/>
    </row>
    <row r="1730" spans="1:19" s="104" customFormat="1" ht="12.75" customHeight="1" x14ac:dyDescent="0.25">
      <c r="A1730" s="121" t="s">
        <v>21</v>
      </c>
      <c r="B1730" s="92" t="str">
        <f>IF(E1730="","",VLOOKUP(E1730,[1]PROJECTES!$C$14:$G$5000,2,FALSE))</f>
        <v>DIELES</v>
      </c>
      <c r="C1730" s="121" t="s">
        <v>271</v>
      </c>
      <c r="D1730" s="93" t="str">
        <f>IF(E1730="","",VLOOKUP(E1730,[1]PROJECTES!$C$14:$G$5000,5,FALSE))</f>
        <v>RTU CT-8 DIELESUR v1.1</v>
      </c>
      <c r="E1730" s="117">
        <v>5062</v>
      </c>
      <c r="F1730" s="95"/>
      <c r="G1730" s="96" t="str">
        <f>IF(E1730="","",VLOOKUP(E1730,[1]PROJECTES!$C$14:$G$5000,4,FALSE))</f>
        <v>TA</v>
      </c>
      <c r="H1730" s="118" t="s">
        <v>595</v>
      </c>
      <c r="I1730" s="97" t="str">
        <f>IF(H1730="","",VLOOKUP(H1730,BD!B$2:C$16,2,FALSE))</f>
        <v>E</v>
      </c>
      <c r="J1730" s="98">
        <v>43537</v>
      </c>
      <c r="K1730" s="135">
        <f t="shared" si="54"/>
        <v>11</v>
      </c>
      <c r="L1730" s="99" t="str">
        <f t="shared" ca="1" si="55"/>
        <v>-</v>
      </c>
      <c r="M1730" s="93">
        <f>IF(E1730="","",VLOOKUP(E1730,[1]PROJECTES!$C$14:$Z$5000,21,FALSE))</f>
        <v>43524</v>
      </c>
      <c r="N1730" s="100">
        <v>0</v>
      </c>
      <c r="O1730" s="72" t="s">
        <v>229</v>
      </c>
      <c r="P1730" s="101">
        <v>50</v>
      </c>
      <c r="Q1730" s="132" t="s">
        <v>51</v>
      </c>
      <c r="R1730" s="131" t="s">
        <v>365</v>
      </c>
      <c r="S1730" s="91"/>
    </row>
    <row r="1731" spans="1:19" s="104" customFormat="1" ht="12.75" customHeight="1" x14ac:dyDescent="0.25">
      <c r="A1731" s="121" t="s">
        <v>24</v>
      </c>
      <c r="B1731" s="92" t="str">
        <f>IF(E1731="","",VLOOKUP(E1731,[1]PROJECTES!$C$14:$G$5000,2,FALSE))</f>
        <v>CACUCA</v>
      </c>
      <c r="C1731" s="121" t="s">
        <v>181</v>
      </c>
      <c r="D1731" s="93" t="str">
        <f>IF(E1731="","",VLOOKUP(E1731,[1]PROJECTES!$C$14:$G$5000,5,FALSE))</f>
        <v>Adaptacio ModBus RTU per a NCU TCU v1.0</v>
      </c>
      <c r="E1731" s="117">
        <v>5164</v>
      </c>
      <c r="F1731" s="95"/>
      <c r="G1731" s="96" t="str">
        <f>IF(E1731="","",VLOOKUP(E1731,[1]PROJECTES!$C$14:$G$5000,4,FALSE))</f>
        <v>OB</v>
      </c>
      <c r="H1731" s="118" t="s">
        <v>24</v>
      </c>
      <c r="I1731" s="97" t="str">
        <f>IF(H1731="","",VLOOKUP(H1731,BD!B$2:C$16,2,FALSE))</f>
        <v>E</v>
      </c>
      <c r="J1731" s="98">
        <v>43537</v>
      </c>
      <c r="K1731" s="135">
        <f t="shared" si="54"/>
        <v>11</v>
      </c>
      <c r="L1731" s="99">
        <f t="shared" ca="1" si="55"/>
        <v>-81</v>
      </c>
      <c r="M1731" s="93">
        <f>IF(E1731="","",VLOOKUP(E1731,[1]PROJECTES!$C$14:$Z$5000,21,FALSE))</f>
        <v>43539</v>
      </c>
      <c r="N1731" s="100">
        <v>3</v>
      </c>
      <c r="O1731" s="72" t="s">
        <v>229</v>
      </c>
      <c r="P1731" s="101">
        <v>0</v>
      </c>
      <c r="Q1731" s="132" t="s">
        <v>15</v>
      </c>
      <c r="R1731" s="131" t="s">
        <v>1047</v>
      </c>
      <c r="S1731" s="91"/>
    </row>
    <row r="1732" spans="1:19" s="104" customFormat="1" ht="12.75" customHeight="1" x14ac:dyDescent="0.25">
      <c r="A1732" s="121" t="s">
        <v>12</v>
      </c>
      <c r="B1732" s="92" t="str">
        <f>IF(E1732="","",VLOOKUP(E1732,[1]PROJECTES!$C$14:$G$5000,2,FALSE))</f>
        <v>EMSA</v>
      </c>
      <c r="C1732" s="121" t="s">
        <v>135</v>
      </c>
      <c r="D1732" s="93" t="str">
        <f>IF(E1732="","",VLOOKUP(E1732,[1]PROJECTES!$C$14:$G$5000,5,FALSE))</f>
        <v>CC SCADA TEDIS.Net EMSA v3.0</v>
      </c>
      <c r="E1732" s="117">
        <v>4946</v>
      </c>
      <c r="F1732" s="95"/>
      <c r="G1732" s="96" t="str">
        <f>IF(E1732="","",VLOOKUP(E1732,[1]PROJECTES!$C$14:$G$5000,4,FALSE))</f>
        <v>TA</v>
      </c>
      <c r="H1732" s="118" t="s">
        <v>24</v>
      </c>
      <c r="I1732" s="97" t="str">
        <f>IF(H1732="","",VLOOKUP(H1732,BD!B$2:C$16,2,FALSE))</f>
        <v>E</v>
      </c>
      <c r="J1732" s="98">
        <v>43537</v>
      </c>
      <c r="K1732" s="135">
        <f t="shared" si="54"/>
        <v>11</v>
      </c>
      <c r="L1732" s="99" t="str">
        <f t="shared" ca="1" si="55"/>
        <v>-</v>
      </c>
      <c r="M1732" s="93">
        <f>IF(E1732="","",VLOOKUP(E1732,[1]PROJECTES!$C$14:$Z$5000,21,FALSE))</f>
        <v>43544</v>
      </c>
      <c r="N1732" s="100">
        <v>5</v>
      </c>
      <c r="O1732" s="72" t="s">
        <v>229</v>
      </c>
      <c r="P1732" s="101">
        <v>0</v>
      </c>
      <c r="Q1732" s="132" t="s">
        <v>59</v>
      </c>
      <c r="R1732" s="131" t="s">
        <v>1126</v>
      </c>
      <c r="S1732" s="91"/>
    </row>
    <row r="1733" spans="1:19" s="104" customFormat="1" ht="12.75" customHeight="1" x14ac:dyDescent="0.25">
      <c r="A1733" s="121" t="s">
        <v>17</v>
      </c>
      <c r="B1733" s="92" t="str">
        <f>IF(E1733="","",VLOOKUP(E1733,[1]PROJECTES!$C$14:$G$5000,2,FALSE))</f>
        <v>ELEMOS</v>
      </c>
      <c r="C1733" s="121" t="s">
        <v>144</v>
      </c>
      <c r="D1733" s="93" t="str">
        <f>IF(E1733="","",VLOOKUP(E1733,[1]PROJECTES!$C$14:$G$5000,5,FALSE))</f>
        <v>RTU IAT F6 MOSCOSO v1.0</v>
      </c>
      <c r="E1733" s="117">
        <v>5008</v>
      </c>
      <c r="F1733" s="95"/>
      <c r="G1733" s="96" t="str">
        <f>IF(E1733="","",VLOOKUP(E1733,[1]PROJECTES!$C$14:$G$5000,4,FALSE))</f>
        <v>OB</v>
      </c>
      <c r="H1733" s="118" t="s">
        <v>17</v>
      </c>
      <c r="I1733" s="97" t="str">
        <f>IF(H1733="","",VLOOKUP(H1733,BD!B$2:C$16,2,FALSE))</f>
        <v>E</v>
      </c>
      <c r="J1733" s="98">
        <v>43489</v>
      </c>
      <c r="K1733" s="135">
        <f t="shared" si="54"/>
        <v>4</v>
      </c>
      <c r="L1733" s="99">
        <f t="shared" ca="1" si="55"/>
        <v>-172</v>
      </c>
      <c r="M1733" s="93">
        <f>IF(E1733="","",VLOOKUP(E1733,[1]PROJECTES!$C$14:$Z$5000,21,FALSE))</f>
        <v>43448</v>
      </c>
      <c r="N1733" s="100">
        <v>2</v>
      </c>
      <c r="O1733" s="72" t="s">
        <v>229</v>
      </c>
      <c r="P1733" s="101"/>
      <c r="Q1733" s="132" t="s">
        <v>65</v>
      </c>
      <c r="R1733" s="131" t="s">
        <v>554</v>
      </c>
      <c r="S1733" s="91"/>
    </row>
    <row r="1734" spans="1:19" s="104" customFormat="1" ht="12.75" customHeight="1" x14ac:dyDescent="0.25">
      <c r="A1734" s="121" t="s">
        <v>24</v>
      </c>
      <c r="B1734" s="92" t="str">
        <f>IF(E1734="","",VLOOKUP(E1734,[1]PROJECTES!$C$14:$G$5000,2,FALSE))</f>
        <v>ELEMOS</v>
      </c>
      <c r="C1734" s="121" t="s">
        <v>144</v>
      </c>
      <c r="D1734" s="93" t="str">
        <f>IF(E1734="","",VLOOKUP(E1734,[1]PROJECTES!$C$14:$G$5000,5,FALSE))</f>
        <v>RTU IAT F6 MOSCOSO v1.0</v>
      </c>
      <c r="E1734" s="117">
        <v>5008</v>
      </c>
      <c r="F1734" s="95"/>
      <c r="G1734" s="96" t="str">
        <f>IF(E1734="","",VLOOKUP(E1734,[1]PROJECTES!$C$14:$G$5000,4,FALSE))</f>
        <v>OB</v>
      </c>
      <c r="H1734" s="118" t="s">
        <v>17</v>
      </c>
      <c r="I1734" s="97" t="str">
        <f>IF(H1734="","",VLOOKUP(H1734,BD!B$2:C$16,2,FALSE))</f>
        <v>E</v>
      </c>
      <c r="J1734" s="98">
        <v>43490</v>
      </c>
      <c r="K1734" s="135">
        <f t="shared" si="54"/>
        <v>4</v>
      </c>
      <c r="L1734" s="99">
        <f t="shared" ca="1" si="55"/>
        <v>-172</v>
      </c>
      <c r="M1734" s="93">
        <f>IF(E1734="","",VLOOKUP(E1734,[1]PROJECTES!$C$14:$Z$5000,21,FALSE))</f>
        <v>43448</v>
      </c>
      <c r="N1734" s="100">
        <v>1</v>
      </c>
      <c r="O1734" s="72" t="s">
        <v>229</v>
      </c>
      <c r="P1734" s="101">
        <v>15</v>
      </c>
      <c r="Q1734" s="132" t="s">
        <v>32</v>
      </c>
      <c r="R1734" s="131" t="s">
        <v>532</v>
      </c>
      <c r="S1734" s="91"/>
    </row>
    <row r="1735" spans="1:19" s="104" customFormat="1" ht="12.75" customHeight="1" x14ac:dyDescent="0.25">
      <c r="A1735" s="121" t="s">
        <v>17</v>
      </c>
      <c r="B1735" s="92" t="str">
        <f>IF(E1735="","",VLOOKUP(E1735,[1]PROJECTES!$C$14:$G$5000,2,FALSE))</f>
        <v>ELEMOS</v>
      </c>
      <c r="C1735" s="121" t="s">
        <v>144</v>
      </c>
      <c r="D1735" s="93" t="str">
        <f>IF(E1735="","",VLOOKUP(E1735,[1]PROJECTES!$C$14:$G$5000,5,FALSE))</f>
        <v>MANTENIMENT SW SCADA MOSCOSO 01/01/2.019 - 31/12/2.019</v>
      </c>
      <c r="E1735" s="117">
        <v>5074</v>
      </c>
      <c r="F1735" s="95"/>
      <c r="G1735" s="96" t="str">
        <f>IF(E1735="","",VLOOKUP(E1735,[1]PROJECTES!$C$14:$G$5000,4,FALSE))</f>
        <v>OB</v>
      </c>
      <c r="H1735" s="118" t="s">
        <v>17</v>
      </c>
      <c r="I1735" s="97" t="str">
        <f>IF(H1735="","",VLOOKUP(H1735,BD!B$2:C$16,2,FALSE))</f>
        <v>E</v>
      </c>
      <c r="J1735" s="98">
        <v>43490</v>
      </c>
      <c r="K1735" s="135">
        <f t="shared" si="54"/>
        <v>4</v>
      </c>
      <c r="L1735" s="99">
        <f t="shared" ca="1" si="55"/>
        <v>210</v>
      </c>
      <c r="M1735" s="93">
        <f>IF(E1735="","",VLOOKUP(E1735,[1]PROJECTES!$C$14:$Z$5000,21,FALSE))</f>
        <v>43830</v>
      </c>
      <c r="N1735" s="100">
        <v>2</v>
      </c>
      <c r="O1735" s="72" t="s">
        <v>229</v>
      </c>
      <c r="P1735" s="101">
        <v>0</v>
      </c>
      <c r="Q1735" s="132" t="s">
        <v>65</v>
      </c>
      <c r="R1735" s="131" t="s">
        <v>561</v>
      </c>
      <c r="S1735" s="91"/>
    </row>
    <row r="1736" spans="1:19" s="104" customFormat="1" ht="12.75" customHeight="1" x14ac:dyDescent="0.25">
      <c r="A1736" s="121" t="s">
        <v>24</v>
      </c>
      <c r="B1736" s="92" t="str">
        <f>IF(E1736="","",VLOOKUP(E1736,[1]PROJECTES!$C$14:$G$5000,2,FALSE))</f>
        <v>ELEMOS</v>
      </c>
      <c r="C1736" s="121" t="s">
        <v>144</v>
      </c>
      <c r="D1736" s="93" t="str">
        <f>IF(E1736="","",VLOOKUP(E1736,[1]PROJECTES!$C$14:$G$5000,5,FALSE))</f>
        <v>RTU IAT F6 MOSCOSO v1.0</v>
      </c>
      <c r="E1736" s="117">
        <v>5008</v>
      </c>
      <c r="F1736" s="95"/>
      <c r="G1736" s="96" t="str">
        <f>IF(E1736="","",VLOOKUP(E1736,[1]PROJECTES!$C$14:$G$5000,4,FALSE))</f>
        <v>OB</v>
      </c>
      <c r="H1736" s="118" t="s">
        <v>17</v>
      </c>
      <c r="I1736" s="97" t="str">
        <f>IF(H1736="","",VLOOKUP(H1736,BD!B$2:C$16,2,FALSE))</f>
        <v>E</v>
      </c>
      <c r="J1736" s="98">
        <v>43493</v>
      </c>
      <c r="K1736" s="135">
        <f t="shared" si="54"/>
        <v>5</v>
      </c>
      <c r="L1736" s="99">
        <f t="shared" ca="1" si="55"/>
        <v>-172</v>
      </c>
      <c r="M1736" s="93">
        <f>IF(E1736="","",VLOOKUP(E1736,[1]PROJECTES!$C$14:$Z$5000,21,FALSE))</f>
        <v>43448</v>
      </c>
      <c r="N1736" s="100">
        <v>2</v>
      </c>
      <c r="O1736" s="72" t="s">
        <v>229</v>
      </c>
      <c r="P1736" s="101">
        <v>0</v>
      </c>
      <c r="Q1736" s="132" t="s">
        <v>65</v>
      </c>
      <c r="R1736" s="131" t="s">
        <v>607</v>
      </c>
      <c r="S1736" s="91"/>
    </row>
    <row r="1737" spans="1:19" s="104" customFormat="1" ht="12.75" customHeight="1" x14ac:dyDescent="0.25">
      <c r="A1737" s="121"/>
      <c r="B1737" s="92" t="str">
        <f>IF(E1737="","",VLOOKUP(E1737,[1]PROJECTES!$C$14:$G$5000,2,FALSE))</f>
        <v>DIELBE</v>
      </c>
      <c r="C1737" s="121" t="s">
        <v>74</v>
      </c>
      <c r="D1737" s="93" t="str">
        <f>IF(E1737="","",VLOOKUP(E1737,[1]PROJECTES!$C$14:$G$5000,5,FALSE))</f>
        <v>CC SCADA TEDIS.Net BERMEJALES v1.0</v>
      </c>
      <c r="E1737" s="117">
        <v>4868</v>
      </c>
      <c r="F1737" s="95"/>
      <c r="G1737" s="96" t="str">
        <f>IF(E1737="","",VLOOKUP(E1737,[1]PROJECTES!$C$14:$G$5000,4,FALSE))</f>
        <v>TA</v>
      </c>
      <c r="H1737" s="118" t="s">
        <v>47</v>
      </c>
      <c r="I1737" s="97" t="str">
        <f>IF(H1737="","",VLOOKUP(H1737,BD!B$2:C$16,2,FALSE))</f>
        <v>E</v>
      </c>
      <c r="J1737" s="98">
        <v>43537</v>
      </c>
      <c r="K1737" s="135">
        <f t="shared" ref="K1737:K1800" si="56">IF(J1737="","",WEEKNUM(J1737,2)-0)</f>
        <v>11</v>
      </c>
      <c r="L1737" s="99" t="str">
        <f t="shared" ref="L1737:L1800" ca="1" si="57">IF(M1737="","-",IF(G1737="TA","-",+M1737-TODAY()))</f>
        <v>-</v>
      </c>
      <c r="M1737" s="93">
        <f>IF(E1737="","",VLOOKUP(E1737,[1]PROJECTES!$C$14:$Z$5000,21,FALSE))</f>
        <v>43489</v>
      </c>
      <c r="N1737" s="100">
        <v>2</v>
      </c>
      <c r="O1737" s="72" t="s">
        <v>229</v>
      </c>
      <c r="P1737" s="101">
        <v>30</v>
      </c>
      <c r="Q1737" s="132" t="s">
        <v>59</v>
      </c>
      <c r="R1737" s="131" t="s">
        <v>1167</v>
      </c>
      <c r="S1737" s="91"/>
    </row>
    <row r="1738" spans="1:19" s="104" customFormat="1" ht="12.75" customHeight="1" x14ac:dyDescent="0.25">
      <c r="A1738" s="121" t="s">
        <v>47</v>
      </c>
      <c r="B1738" s="92" t="str">
        <f>IF(E1738="","",VLOOKUP(E1738,[1]PROJECTES!$C$14:$G$5000,2,FALSE))</f>
        <v>INPPOZ</v>
      </c>
      <c r="C1738" s="121" t="s">
        <v>149</v>
      </c>
      <c r="D1738" s="93" t="str">
        <f>IF(E1738="","",VLOOKUP(E1738,[1]PROJECTES!$C$14:$G$5000,5,FALSE))</f>
        <v>MANTENIMENT SW SCADA TEDIS.Net INPECUARIAS 01/01/2.019 - 31/12/2.019</v>
      </c>
      <c r="E1738" s="117">
        <v>5072</v>
      </c>
      <c r="F1738" s="95"/>
      <c r="G1738" s="96" t="str">
        <f>IF(E1738="","",VLOOKUP(E1738,[1]PROJECTES!$C$14:$G$5000,4,FALSE))</f>
        <v>OB</v>
      </c>
      <c r="H1738" s="118" t="s">
        <v>47</v>
      </c>
      <c r="I1738" s="97" t="str">
        <f>IF(H1738="","",VLOOKUP(H1738,BD!B$2:C$16,2,FALSE))</f>
        <v>E</v>
      </c>
      <c r="J1738" s="98">
        <v>43537</v>
      </c>
      <c r="K1738" s="135">
        <f t="shared" si="56"/>
        <v>11</v>
      </c>
      <c r="L1738" s="99">
        <f t="shared" ca="1" si="57"/>
        <v>210</v>
      </c>
      <c r="M1738" s="93">
        <f>IF(E1738="","",VLOOKUP(E1738,[1]PROJECTES!$C$14:$Z$5000,21,FALSE))</f>
        <v>43830</v>
      </c>
      <c r="N1738" s="100">
        <v>2</v>
      </c>
      <c r="O1738" s="72" t="s">
        <v>229</v>
      </c>
      <c r="P1738" s="101">
        <v>30</v>
      </c>
      <c r="Q1738" s="132" t="s">
        <v>59</v>
      </c>
      <c r="R1738" s="131" t="s">
        <v>1190</v>
      </c>
      <c r="S1738" s="91"/>
    </row>
    <row r="1739" spans="1:19" s="104" customFormat="1" ht="12.75" customHeight="1" x14ac:dyDescent="0.25">
      <c r="A1739" s="121" t="s">
        <v>47</v>
      </c>
      <c r="B1739" s="92" t="str">
        <f>IF(E1739="","",VLOOKUP(E1739,[1]PROJECTES!$C$14:$G$5000,2,FALSE))</f>
        <v>EOSPIT</v>
      </c>
      <c r="C1739" s="121" t="s">
        <v>151</v>
      </c>
      <c r="D1739" s="93" t="str">
        <f>IF(E1739="","",VLOOKUP(E1739,[1]PROJECTES!$C$14:$G$5000,5,FALSE))</f>
        <v>UNION CC EOSA-PITARCH - COI IBERDROLA v2.0</v>
      </c>
      <c r="E1739" s="117">
        <v>5190</v>
      </c>
      <c r="F1739" s="95"/>
      <c r="G1739" s="96" t="str">
        <f>IF(E1739="","",VLOOKUP(E1739,[1]PROJECTES!$C$14:$G$5000,4,FALSE))</f>
        <v>TA</v>
      </c>
      <c r="H1739" s="118" t="s">
        <v>47</v>
      </c>
      <c r="I1739" s="97" t="str">
        <f>IF(H1739="","",VLOOKUP(H1739,BD!B$2:C$16,2,FALSE))</f>
        <v>E</v>
      </c>
      <c r="J1739" s="98">
        <v>43537</v>
      </c>
      <c r="K1739" s="135">
        <f t="shared" si="56"/>
        <v>11</v>
      </c>
      <c r="L1739" s="99" t="str">
        <f t="shared" ca="1" si="57"/>
        <v>-</v>
      </c>
      <c r="M1739" s="93">
        <f>IF(E1739="","",VLOOKUP(E1739,[1]PROJECTES!$C$14:$Z$5000,21,FALSE))</f>
        <v>43546</v>
      </c>
      <c r="N1739" s="100">
        <v>2</v>
      </c>
      <c r="O1739" s="72" t="s">
        <v>229</v>
      </c>
      <c r="P1739" s="101">
        <v>30</v>
      </c>
      <c r="Q1739" s="132" t="s">
        <v>40</v>
      </c>
      <c r="R1739" s="131" t="s">
        <v>1193</v>
      </c>
      <c r="S1739" s="91"/>
    </row>
    <row r="1740" spans="1:19" s="104" customFormat="1" ht="12.75" customHeight="1" x14ac:dyDescent="0.25">
      <c r="A1740" s="121" t="s">
        <v>44</v>
      </c>
      <c r="B1740" s="92" t="str">
        <f>IF(E1740="","",VLOOKUP(E1740,[1]PROJECTES!$C$14:$G$5000,2,FALSE))</f>
        <v>PEUSA</v>
      </c>
      <c r="C1740" s="121" t="s">
        <v>1049</v>
      </c>
      <c r="D1740" s="93" t="str">
        <f>IF(E1740="","",VLOOKUP(E1740,[1]PROJECTES!$C$14:$G$5000,5,FALSE))</f>
        <v>Inst. i PEM RTU IAT ARRANCADA D'ESTAMARIU v1.0</v>
      </c>
      <c r="E1740" s="117">
        <v>4930</v>
      </c>
      <c r="F1740" s="95"/>
      <c r="G1740" s="96" t="str">
        <f>IF(E1740="","",VLOOKUP(E1740,[1]PROJECTES!$C$14:$G$5000,4,FALSE))</f>
        <v>TA</v>
      </c>
      <c r="H1740" s="118" t="s">
        <v>44</v>
      </c>
      <c r="I1740" s="97" t="str">
        <f>IF(H1740="","",VLOOKUP(H1740,BD!B$2:C$16,2,FALSE))</f>
        <v>E</v>
      </c>
      <c r="J1740" s="98">
        <v>43537</v>
      </c>
      <c r="K1740" s="135">
        <f t="shared" si="56"/>
        <v>11</v>
      </c>
      <c r="L1740" s="99" t="str">
        <f t="shared" ca="1" si="57"/>
        <v>-</v>
      </c>
      <c r="M1740" s="93">
        <f>IF(E1740="","",VLOOKUP(E1740,[1]PROJECTES!$C$14:$Z$5000,21,FALSE))</f>
        <v>43544</v>
      </c>
      <c r="N1740" s="100">
        <v>8</v>
      </c>
      <c r="O1740" s="72" t="s">
        <v>229</v>
      </c>
      <c r="P1740" s="101">
        <v>0</v>
      </c>
      <c r="Q1740" s="132" t="s">
        <v>40</v>
      </c>
      <c r="R1740" s="131" t="s">
        <v>1205</v>
      </c>
      <c r="S1740" s="91"/>
    </row>
    <row r="1741" spans="1:19" s="104" customFormat="1" ht="12.75" customHeight="1" x14ac:dyDescent="0.25">
      <c r="A1741" s="121" t="s">
        <v>35</v>
      </c>
      <c r="B1741" s="92" t="str">
        <f>IF(E1741="","",VLOOKUP(E1741,[1]PROJECTES!$C$14:$G$5000,2,FALSE))</f>
        <v>SITEL</v>
      </c>
      <c r="C1741" s="121" t="s">
        <v>181</v>
      </c>
      <c r="D1741" s="93" t="str">
        <f>IF(E1741="","",VLOOKUP(E1741,[1]PROJECTES!$C$14:$G$5000,5,FALSE))</f>
        <v>INCAPACITAT LABORAL TRANSITORIA</v>
      </c>
      <c r="E1741" s="117" t="s">
        <v>362</v>
      </c>
      <c r="F1741" s="95"/>
      <c r="G1741" s="96" t="str">
        <f>IF(E1741="","",VLOOKUP(E1741,[1]PROJECTES!$C$14:$G$5000,4,FALSE))</f>
        <v>OB</v>
      </c>
      <c r="H1741" s="118" t="s">
        <v>35</v>
      </c>
      <c r="I1741" s="97" t="str">
        <f>IF(H1741="","",VLOOKUP(H1741,BD!B$2:C$16,2,FALSE))</f>
        <v>E</v>
      </c>
      <c r="J1741" s="98">
        <v>43537</v>
      </c>
      <c r="K1741" s="135">
        <f t="shared" si="56"/>
        <v>11</v>
      </c>
      <c r="L1741" s="99">
        <f t="shared" ca="1" si="57"/>
        <v>210</v>
      </c>
      <c r="M1741" s="93">
        <f>IF(E1741="","",VLOOKUP(E1741,[1]PROJECTES!$C$14:$Z$5000,21,FALSE))</f>
        <v>43830</v>
      </c>
      <c r="N1741" s="100">
        <v>8</v>
      </c>
      <c r="O1741" s="72" t="s">
        <v>229</v>
      </c>
      <c r="P1741" s="101">
        <v>0</v>
      </c>
      <c r="Q1741" s="132" t="s">
        <v>360</v>
      </c>
      <c r="R1741" s="102"/>
      <c r="S1741" s="91"/>
    </row>
    <row r="1742" spans="1:19" s="104" customFormat="1" ht="12.75" customHeight="1" x14ac:dyDescent="0.25">
      <c r="A1742" s="121" t="s">
        <v>47</v>
      </c>
      <c r="B1742" s="92" t="str">
        <f>IF(E1742="","",VLOOKUP(E1742,[1]PROJECTES!$C$14:$G$5000,2,FALSE))</f>
        <v>DIELBE</v>
      </c>
      <c r="C1742" s="121" t="s">
        <v>74</v>
      </c>
      <c r="D1742" s="93" t="str">
        <f>IF(E1742="","",VLOOKUP(E1742,[1]PROJECTES!$C$14:$G$5000,5,FALSE))</f>
        <v>CC SCADA TEDIS.Net BERMEJALES v1.0</v>
      </c>
      <c r="E1742" s="117">
        <v>4868</v>
      </c>
      <c r="F1742" s="95"/>
      <c r="G1742" s="96" t="str">
        <f>IF(E1742="","",VLOOKUP(E1742,[1]PROJECTES!$C$14:$G$5000,4,FALSE))</f>
        <v>TA</v>
      </c>
      <c r="H1742" s="118" t="s">
        <v>47</v>
      </c>
      <c r="I1742" s="97" t="str">
        <f>IF(H1742="","",VLOOKUP(H1742,BD!B$2:C$16,2,FALSE))</f>
        <v>E</v>
      </c>
      <c r="J1742" s="98">
        <v>43537</v>
      </c>
      <c r="K1742" s="135">
        <f t="shared" si="56"/>
        <v>11</v>
      </c>
      <c r="L1742" s="99" t="str">
        <f t="shared" ca="1" si="57"/>
        <v>-</v>
      </c>
      <c r="M1742" s="93">
        <f>IF(E1742="","",VLOOKUP(E1742,[1]PROJECTES!$C$14:$Z$5000,21,FALSE))</f>
        <v>43489</v>
      </c>
      <c r="N1742" s="100">
        <v>0</v>
      </c>
      <c r="O1742" s="72" t="s">
        <v>229</v>
      </c>
      <c r="P1742" s="101">
        <v>30</v>
      </c>
      <c r="Q1742" s="132" t="s">
        <v>59</v>
      </c>
      <c r="R1742" s="131" t="s">
        <v>1257</v>
      </c>
      <c r="S1742" s="91"/>
    </row>
    <row r="1743" spans="1:19" s="104" customFormat="1" ht="12.75" customHeight="1" x14ac:dyDescent="0.25">
      <c r="A1743" s="121"/>
      <c r="B1743" s="92" t="str">
        <f>IF(E1743="","",VLOOKUP(E1743,[1]PROJECTES!$C$14:$G$5000,2,FALSE))</f>
        <v/>
      </c>
      <c r="C1743" s="121"/>
      <c r="D1743" s="93" t="str">
        <f>IF(E1743="","",VLOOKUP(E1743,[1]PROJECTES!$C$14:$G$5000,5,FALSE))</f>
        <v/>
      </c>
      <c r="E1743" s="117"/>
      <c r="F1743" s="95"/>
      <c r="G1743" s="96" t="str">
        <f>IF(E1743="","",VLOOKUP(E1743,[1]PROJECTES!$C$14:$G$5000,4,FALSE))</f>
        <v/>
      </c>
      <c r="H1743" s="118" t="s">
        <v>44</v>
      </c>
      <c r="I1743" s="97" t="str">
        <f>IF(H1743="","",VLOOKUP(H1743,BD!B$2:C$16,2,FALSE))</f>
        <v>E</v>
      </c>
      <c r="J1743" s="98">
        <v>43537</v>
      </c>
      <c r="K1743" s="135">
        <f t="shared" si="56"/>
        <v>11</v>
      </c>
      <c r="L1743" s="99" t="str">
        <f t="shared" ca="1" si="57"/>
        <v>-</v>
      </c>
      <c r="M1743" s="93" t="str">
        <f>IF(E1743="","",VLOOKUP(E1743,[1]PROJECTES!$C$14:$Z$5000,21,FALSE))</f>
        <v/>
      </c>
      <c r="N1743" s="100"/>
      <c r="O1743" s="72" t="s">
        <v>229</v>
      </c>
      <c r="P1743" s="101"/>
      <c r="Q1743" s="132"/>
      <c r="R1743" s="102"/>
      <c r="S1743" s="91"/>
    </row>
    <row r="1744" spans="1:19" s="104" customFormat="1" ht="12.75" customHeight="1" x14ac:dyDescent="0.25">
      <c r="A1744" s="121"/>
      <c r="B1744" s="92" t="str">
        <f>IF(E1744="","",VLOOKUP(E1744,[1]PROJECTES!$C$14:$G$5000,2,FALSE))</f>
        <v/>
      </c>
      <c r="C1744" s="121"/>
      <c r="D1744" s="93" t="str">
        <f>IF(E1744="","",VLOOKUP(E1744,[1]PROJECTES!$C$14:$G$5000,5,FALSE))</f>
        <v/>
      </c>
      <c r="E1744" s="117"/>
      <c r="F1744" s="95"/>
      <c r="G1744" s="96" t="str">
        <f>IF(E1744="","",VLOOKUP(E1744,[1]PROJECTES!$C$14:$G$5000,4,FALSE))</f>
        <v/>
      </c>
      <c r="H1744" s="118" t="s">
        <v>44</v>
      </c>
      <c r="I1744" s="97" t="str">
        <f>IF(H1744="","",VLOOKUP(H1744,BD!B$2:C$16,2,FALSE))</f>
        <v>E</v>
      </c>
      <c r="J1744" s="98">
        <v>43537</v>
      </c>
      <c r="K1744" s="135">
        <f t="shared" si="56"/>
        <v>11</v>
      </c>
      <c r="L1744" s="99" t="str">
        <f t="shared" ca="1" si="57"/>
        <v>-</v>
      </c>
      <c r="M1744" s="93" t="str">
        <f>IF(E1744="","",VLOOKUP(E1744,[1]PROJECTES!$C$14:$Z$5000,21,FALSE))</f>
        <v/>
      </c>
      <c r="N1744" s="100"/>
      <c r="O1744" s="72" t="s">
        <v>229</v>
      </c>
      <c r="P1744" s="101"/>
      <c r="Q1744" s="132"/>
      <c r="R1744" s="102"/>
      <c r="S1744" s="91"/>
    </row>
    <row r="1745" spans="1:19" s="104" customFormat="1" ht="12.75" customHeight="1" x14ac:dyDescent="0.25">
      <c r="A1745" s="121"/>
      <c r="B1745" s="92" t="str">
        <f>IF(E1745="","",VLOOKUP(E1745,[1]PROJECTES!$C$14:$G$5000,2,FALSE))</f>
        <v/>
      </c>
      <c r="C1745" s="121"/>
      <c r="D1745" s="93" t="str">
        <f>IF(E1745="","",VLOOKUP(E1745,[1]PROJECTES!$C$14:$G$5000,5,FALSE))</f>
        <v/>
      </c>
      <c r="E1745" s="117"/>
      <c r="F1745" s="95"/>
      <c r="G1745" s="96" t="str">
        <f>IF(E1745="","",VLOOKUP(E1745,[1]PROJECTES!$C$14:$G$5000,4,FALSE))</f>
        <v/>
      </c>
      <c r="H1745" s="118" t="s">
        <v>44</v>
      </c>
      <c r="I1745" s="97" t="str">
        <f>IF(H1745="","",VLOOKUP(H1745,BD!B$2:C$16,2,FALSE))</f>
        <v>E</v>
      </c>
      <c r="J1745" s="98">
        <v>43537</v>
      </c>
      <c r="K1745" s="135">
        <f t="shared" si="56"/>
        <v>11</v>
      </c>
      <c r="L1745" s="99" t="str">
        <f t="shared" ca="1" si="57"/>
        <v>-</v>
      </c>
      <c r="M1745" s="93" t="str">
        <f>IF(E1745="","",VLOOKUP(E1745,[1]PROJECTES!$C$14:$Z$5000,21,FALSE))</f>
        <v/>
      </c>
      <c r="N1745" s="100"/>
      <c r="O1745" s="72" t="s">
        <v>229</v>
      </c>
      <c r="P1745" s="101"/>
      <c r="Q1745" s="132"/>
      <c r="R1745" s="102"/>
      <c r="S1745" s="91"/>
    </row>
    <row r="1746" spans="1:19" s="104" customFormat="1" ht="12.75" customHeight="1" x14ac:dyDescent="0.25">
      <c r="A1746" s="121"/>
      <c r="B1746" s="92" t="str">
        <f>IF(E1746="","",VLOOKUP(E1746,[1]PROJECTES!$C$14:$G$5000,2,FALSE))</f>
        <v/>
      </c>
      <c r="C1746" s="121"/>
      <c r="D1746" s="93" t="str">
        <f>IF(E1746="","",VLOOKUP(E1746,[1]PROJECTES!$C$14:$G$5000,5,FALSE))</f>
        <v/>
      </c>
      <c r="E1746" s="117"/>
      <c r="F1746" s="95"/>
      <c r="G1746" s="96" t="str">
        <f>IF(E1746="","",VLOOKUP(E1746,[1]PROJECTES!$C$14:$G$5000,4,FALSE))</f>
        <v/>
      </c>
      <c r="H1746" s="118" t="s">
        <v>44</v>
      </c>
      <c r="I1746" s="97" t="str">
        <f>IF(H1746="","",VLOOKUP(H1746,BD!B$2:C$16,2,FALSE))</f>
        <v>E</v>
      </c>
      <c r="J1746" s="98">
        <v>43537</v>
      </c>
      <c r="K1746" s="135">
        <f t="shared" si="56"/>
        <v>11</v>
      </c>
      <c r="L1746" s="99" t="str">
        <f t="shared" ca="1" si="57"/>
        <v>-</v>
      </c>
      <c r="M1746" s="93" t="str">
        <f>IF(E1746="","",VLOOKUP(E1746,[1]PROJECTES!$C$14:$Z$5000,21,FALSE))</f>
        <v/>
      </c>
      <c r="N1746" s="100"/>
      <c r="O1746" s="72" t="s">
        <v>229</v>
      </c>
      <c r="P1746" s="101"/>
      <c r="Q1746" s="132"/>
      <c r="R1746" s="102"/>
      <c r="S1746" s="91"/>
    </row>
    <row r="1747" spans="1:19" s="104" customFormat="1" ht="12.75" customHeight="1" x14ac:dyDescent="0.25">
      <c r="A1747" s="121"/>
      <c r="B1747" s="92" t="str">
        <f>IF(E1747="","",VLOOKUP(E1747,[1]PROJECTES!$C$14:$G$5000,2,FALSE))</f>
        <v/>
      </c>
      <c r="C1747" s="121"/>
      <c r="D1747" s="93" t="str">
        <f>IF(E1747="","",VLOOKUP(E1747,[1]PROJECTES!$C$14:$G$5000,5,FALSE))</f>
        <v/>
      </c>
      <c r="E1747" s="117"/>
      <c r="F1747" s="95"/>
      <c r="G1747" s="96" t="str">
        <f>IF(E1747="","",VLOOKUP(E1747,[1]PROJECTES!$C$14:$G$5000,4,FALSE))</f>
        <v/>
      </c>
      <c r="H1747" s="118" t="s">
        <v>44</v>
      </c>
      <c r="I1747" s="97" t="str">
        <f>IF(H1747="","",VLOOKUP(H1747,BD!B$2:C$16,2,FALSE))</f>
        <v>E</v>
      </c>
      <c r="J1747" s="98">
        <v>43537</v>
      </c>
      <c r="K1747" s="135">
        <f t="shared" si="56"/>
        <v>11</v>
      </c>
      <c r="L1747" s="99" t="str">
        <f t="shared" ca="1" si="57"/>
        <v>-</v>
      </c>
      <c r="M1747" s="93" t="str">
        <f>IF(E1747="","",VLOOKUP(E1747,[1]PROJECTES!$C$14:$Z$5000,21,FALSE))</f>
        <v/>
      </c>
      <c r="N1747" s="100"/>
      <c r="O1747" s="72" t="s">
        <v>229</v>
      </c>
      <c r="P1747" s="101"/>
      <c r="Q1747" s="132"/>
      <c r="R1747" s="102"/>
      <c r="S1747" s="91"/>
    </row>
    <row r="1748" spans="1:19" s="104" customFormat="1" ht="12.75" customHeight="1" x14ac:dyDescent="0.25">
      <c r="A1748" s="121" t="s">
        <v>21</v>
      </c>
      <c r="B1748" s="92" t="str">
        <f>IF(E1748="","",VLOOKUP(E1748,[1]PROJECTES!$C$14:$G$5000,2,FALSE))</f>
        <v>INDTOR</v>
      </c>
      <c r="C1748" s="121" t="s">
        <v>149</v>
      </c>
      <c r="D1748" s="93" t="str">
        <f>IF(E1748="","",VLOOKUP(E1748,[1]PROJECTES!$C$14:$G$5000,5,FALSE))</f>
        <v>RTU C.T. CALVARIO v1.0</v>
      </c>
      <c r="E1748" s="117">
        <v>5104</v>
      </c>
      <c r="F1748" s="95"/>
      <c r="G1748" s="96" t="str">
        <f>IF(E1748="","",VLOOKUP(E1748,[1]PROJECTES!$C$14:$G$5000,4,FALSE))</f>
        <v>TA</v>
      </c>
      <c r="H1748" s="118" t="s">
        <v>595</v>
      </c>
      <c r="I1748" s="97" t="str">
        <f>IF(H1748="","",VLOOKUP(H1748,BD!B$2:C$16,2,FALSE))</f>
        <v>E</v>
      </c>
      <c r="J1748" s="98">
        <v>43538</v>
      </c>
      <c r="K1748" s="135">
        <f t="shared" si="56"/>
        <v>11</v>
      </c>
      <c r="L1748" s="99" t="str">
        <f t="shared" ca="1" si="57"/>
        <v>-</v>
      </c>
      <c r="M1748" s="93">
        <f>IF(E1748="","",VLOOKUP(E1748,[1]PROJECTES!$C$14:$Z$5000,21,FALSE))</f>
        <v>43514</v>
      </c>
      <c r="N1748" s="100">
        <v>0</v>
      </c>
      <c r="O1748" s="72" t="s">
        <v>229</v>
      </c>
      <c r="P1748" s="101">
        <v>50</v>
      </c>
      <c r="Q1748" s="132" t="s">
        <v>51</v>
      </c>
      <c r="R1748" s="131" t="s">
        <v>365</v>
      </c>
      <c r="S1748" s="91"/>
    </row>
    <row r="1749" spans="1:19" s="104" customFormat="1" ht="12.75" customHeight="1" x14ac:dyDescent="0.25">
      <c r="A1749" s="121" t="s">
        <v>21</v>
      </c>
      <c r="B1749" s="92" t="str">
        <f>IF(E1749="","",VLOOKUP(E1749,[1]PROJECTES!$C$14:$G$5000,2,FALSE))</f>
        <v>INDVIL</v>
      </c>
      <c r="C1749" s="121" t="s">
        <v>149</v>
      </c>
      <c r="D1749" s="93" t="str">
        <f>IF(E1749="","",VLOOKUP(E1749,[1]PROJECTES!$C$14:$G$5000,5,FALSE))</f>
        <v>RTU C.T. PADRE CARMELO v1.0</v>
      </c>
      <c r="E1749" s="117">
        <v>5106</v>
      </c>
      <c r="F1749" s="95"/>
      <c r="G1749" s="96" t="str">
        <f>IF(E1749="","",VLOOKUP(E1749,[1]PROJECTES!$C$14:$G$5000,4,FALSE))</f>
        <v>TA</v>
      </c>
      <c r="H1749" s="118" t="s">
        <v>595</v>
      </c>
      <c r="I1749" s="97" t="str">
        <f>IF(H1749="","",VLOOKUP(H1749,BD!B$2:C$16,2,FALSE))</f>
        <v>E</v>
      </c>
      <c r="J1749" s="98">
        <v>43538</v>
      </c>
      <c r="K1749" s="135">
        <f t="shared" si="56"/>
        <v>11</v>
      </c>
      <c r="L1749" s="99" t="str">
        <f t="shared" ca="1" si="57"/>
        <v>-</v>
      </c>
      <c r="M1749" s="93">
        <f>IF(E1749="","",VLOOKUP(E1749,[1]PROJECTES!$C$14:$Z$5000,21,FALSE))</f>
        <v>43514</v>
      </c>
      <c r="N1749" s="100">
        <v>0</v>
      </c>
      <c r="O1749" s="72" t="s">
        <v>229</v>
      </c>
      <c r="P1749" s="101">
        <v>50</v>
      </c>
      <c r="Q1749" s="132" t="s">
        <v>51</v>
      </c>
      <c r="R1749" s="131" t="s">
        <v>365</v>
      </c>
      <c r="S1749" s="91"/>
    </row>
    <row r="1750" spans="1:19" s="104" customFormat="1" ht="12.75" customHeight="1" x14ac:dyDescent="0.25">
      <c r="A1750" s="121" t="s">
        <v>21</v>
      </c>
      <c r="B1750" s="92" t="str">
        <f>IF(E1750="","",VLOOKUP(E1750,[1]PROJECTES!$C$14:$G$5000,2,FALSE))</f>
        <v>DIELES</v>
      </c>
      <c r="C1750" s="121" t="s">
        <v>271</v>
      </c>
      <c r="D1750" s="93" t="str">
        <f>IF(E1750="","",VLOOKUP(E1750,[1]PROJECTES!$C$14:$G$5000,5,FALSE))</f>
        <v>RTU CT-5 DIELESUR v1.1</v>
      </c>
      <c r="E1750" s="117">
        <v>5059</v>
      </c>
      <c r="F1750" s="95"/>
      <c r="G1750" s="96" t="str">
        <f>IF(E1750="","",VLOOKUP(E1750,[1]PROJECTES!$C$14:$G$5000,4,FALSE))</f>
        <v>TA</v>
      </c>
      <c r="H1750" s="118" t="s">
        <v>595</v>
      </c>
      <c r="I1750" s="97" t="str">
        <f>IF(H1750="","",VLOOKUP(H1750,BD!B$2:C$16,2,FALSE))</f>
        <v>E</v>
      </c>
      <c r="J1750" s="98">
        <v>43538</v>
      </c>
      <c r="K1750" s="135">
        <f t="shared" si="56"/>
        <v>11</v>
      </c>
      <c r="L1750" s="99" t="str">
        <f t="shared" ca="1" si="57"/>
        <v>-</v>
      </c>
      <c r="M1750" s="93">
        <f>IF(E1750="","",VLOOKUP(E1750,[1]PROJECTES!$C$14:$Z$5000,21,FALSE))</f>
        <v>43524</v>
      </c>
      <c r="N1750" s="100">
        <v>0</v>
      </c>
      <c r="O1750" s="72" t="s">
        <v>229</v>
      </c>
      <c r="P1750" s="101">
        <v>50</v>
      </c>
      <c r="Q1750" s="132" t="s">
        <v>51</v>
      </c>
      <c r="R1750" s="131" t="s">
        <v>365</v>
      </c>
      <c r="S1750" s="91"/>
    </row>
    <row r="1751" spans="1:19" s="104" customFormat="1" ht="12.75" customHeight="1" x14ac:dyDescent="0.25">
      <c r="A1751" s="121" t="s">
        <v>21</v>
      </c>
      <c r="B1751" s="92" t="str">
        <f>IF(E1751="","",VLOOKUP(E1751,[1]PROJECTES!$C$14:$G$5000,2,FALSE))</f>
        <v>DIELES</v>
      </c>
      <c r="C1751" s="121" t="s">
        <v>271</v>
      </c>
      <c r="D1751" s="93" t="str">
        <f>IF(E1751="","",VLOOKUP(E1751,[1]PROJECTES!$C$14:$G$5000,5,FALSE))</f>
        <v>RTU CT-6 DIELESUR v1.1</v>
      </c>
      <c r="E1751" s="117">
        <v>5060</v>
      </c>
      <c r="F1751" s="95"/>
      <c r="G1751" s="96" t="str">
        <f>IF(E1751="","",VLOOKUP(E1751,[1]PROJECTES!$C$14:$G$5000,4,FALSE))</f>
        <v>TA</v>
      </c>
      <c r="H1751" s="118" t="s">
        <v>595</v>
      </c>
      <c r="I1751" s="97" t="str">
        <f>IF(H1751="","",VLOOKUP(H1751,BD!B$2:C$16,2,FALSE))</f>
        <v>E</v>
      </c>
      <c r="J1751" s="98">
        <v>43538</v>
      </c>
      <c r="K1751" s="135">
        <f t="shared" si="56"/>
        <v>11</v>
      </c>
      <c r="L1751" s="99" t="str">
        <f t="shared" ca="1" si="57"/>
        <v>-</v>
      </c>
      <c r="M1751" s="93">
        <f>IF(E1751="","",VLOOKUP(E1751,[1]PROJECTES!$C$14:$Z$5000,21,FALSE))</f>
        <v>43524</v>
      </c>
      <c r="N1751" s="100">
        <v>0</v>
      </c>
      <c r="O1751" s="72" t="s">
        <v>229</v>
      </c>
      <c r="P1751" s="101">
        <v>50</v>
      </c>
      <c r="Q1751" s="132" t="s">
        <v>51</v>
      </c>
      <c r="R1751" s="131" t="s">
        <v>365</v>
      </c>
      <c r="S1751" s="91"/>
    </row>
    <row r="1752" spans="1:19" s="104" customFormat="1" ht="12.75" customHeight="1" x14ac:dyDescent="0.25">
      <c r="A1752" s="121" t="s">
        <v>21</v>
      </c>
      <c r="B1752" s="92" t="str">
        <f>IF(E1752="","",VLOOKUP(E1752,[1]PROJECTES!$C$14:$G$5000,2,FALSE))</f>
        <v>DIELES</v>
      </c>
      <c r="C1752" s="121" t="s">
        <v>271</v>
      </c>
      <c r="D1752" s="93" t="str">
        <f>IF(E1752="","",VLOOKUP(E1752,[1]PROJECTES!$C$14:$G$5000,5,FALSE))</f>
        <v>RTU CT-7 DIELESUR v1.1</v>
      </c>
      <c r="E1752" s="117">
        <v>5061</v>
      </c>
      <c r="F1752" s="95"/>
      <c r="G1752" s="96" t="str">
        <f>IF(E1752="","",VLOOKUP(E1752,[1]PROJECTES!$C$14:$G$5000,4,FALSE))</f>
        <v>TA</v>
      </c>
      <c r="H1752" s="118" t="s">
        <v>595</v>
      </c>
      <c r="I1752" s="97" t="str">
        <f>IF(H1752="","",VLOOKUP(H1752,BD!B$2:C$16,2,FALSE))</f>
        <v>E</v>
      </c>
      <c r="J1752" s="98">
        <v>43538</v>
      </c>
      <c r="K1752" s="135">
        <f t="shared" si="56"/>
        <v>11</v>
      </c>
      <c r="L1752" s="99" t="str">
        <f t="shared" ca="1" si="57"/>
        <v>-</v>
      </c>
      <c r="M1752" s="93">
        <f>IF(E1752="","",VLOOKUP(E1752,[1]PROJECTES!$C$14:$Z$5000,21,FALSE))</f>
        <v>43524</v>
      </c>
      <c r="N1752" s="100">
        <v>0</v>
      </c>
      <c r="O1752" s="72" t="s">
        <v>229</v>
      </c>
      <c r="P1752" s="101">
        <v>50</v>
      </c>
      <c r="Q1752" s="132" t="s">
        <v>51</v>
      </c>
      <c r="R1752" s="131" t="s">
        <v>365</v>
      </c>
      <c r="S1752" s="91"/>
    </row>
    <row r="1753" spans="1:19" s="104" customFormat="1" ht="12.75" customHeight="1" x14ac:dyDescent="0.25">
      <c r="A1753" s="121" t="s">
        <v>21</v>
      </c>
      <c r="B1753" s="92" t="str">
        <f>IF(E1753="","",VLOOKUP(E1753,[1]PROJECTES!$C$14:$G$5000,2,FALSE))</f>
        <v>DIELES</v>
      </c>
      <c r="C1753" s="121" t="s">
        <v>271</v>
      </c>
      <c r="D1753" s="93" t="str">
        <f>IF(E1753="","",VLOOKUP(E1753,[1]PROJECTES!$C$14:$G$5000,5,FALSE))</f>
        <v>RTU CT-8 DIELESUR v1.1</v>
      </c>
      <c r="E1753" s="117">
        <v>5062</v>
      </c>
      <c r="F1753" s="95"/>
      <c r="G1753" s="96" t="str">
        <f>IF(E1753="","",VLOOKUP(E1753,[1]PROJECTES!$C$14:$G$5000,4,FALSE))</f>
        <v>TA</v>
      </c>
      <c r="H1753" s="118" t="s">
        <v>595</v>
      </c>
      <c r="I1753" s="97" t="str">
        <f>IF(H1753="","",VLOOKUP(H1753,BD!B$2:C$16,2,FALSE))</f>
        <v>E</v>
      </c>
      <c r="J1753" s="98">
        <v>43538</v>
      </c>
      <c r="K1753" s="135">
        <f t="shared" si="56"/>
        <v>11</v>
      </c>
      <c r="L1753" s="99" t="str">
        <f t="shared" ca="1" si="57"/>
        <v>-</v>
      </c>
      <c r="M1753" s="93">
        <f>IF(E1753="","",VLOOKUP(E1753,[1]PROJECTES!$C$14:$Z$5000,21,FALSE))</f>
        <v>43524</v>
      </c>
      <c r="N1753" s="100">
        <v>0</v>
      </c>
      <c r="O1753" s="72" t="s">
        <v>229</v>
      </c>
      <c r="P1753" s="101">
        <v>50</v>
      </c>
      <c r="Q1753" s="132" t="s">
        <v>51</v>
      </c>
      <c r="R1753" s="131" t="s">
        <v>365</v>
      </c>
      <c r="S1753" s="91"/>
    </row>
    <row r="1754" spans="1:19" s="104" customFormat="1" ht="12.75" customHeight="1" x14ac:dyDescent="0.25">
      <c r="A1754" s="121" t="s">
        <v>21</v>
      </c>
      <c r="B1754" s="92" t="str">
        <f>IF(E1754="","",VLOOKUP(E1754,[1]PROJECTES!$C$14:$G$5000,2,FALSE))</f>
        <v>INDTOR</v>
      </c>
      <c r="C1754" s="121" t="s">
        <v>149</v>
      </c>
      <c r="D1754" s="93" t="str">
        <f>IF(E1754="","",VLOOKUP(E1754,[1]PROJECTES!$C$14:$G$5000,5,FALSE))</f>
        <v>RTU C.T. CALVARIO v1.0</v>
      </c>
      <c r="E1754" s="117">
        <v>5104</v>
      </c>
      <c r="F1754" s="95"/>
      <c r="G1754" s="96" t="str">
        <f>IF(E1754="","",VLOOKUP(E1754,[1]PROJECTES!$C$14:$G$5000,4,FALSE))</f>
        <v>TA</v>
      </c>
      <c r="H1754" s="118" t="s">
        <v>21</v>
      </c>
      <c r="I1754" s="97" t="str">
        <f>IF(H1754="","",VLOOKUP(H1754,BD!B$2:C$16,2,FALSE))</f>
        <v>P</v>
      </c>
      <c r="J1754" s="98">
        <v>43538</v>
      </c>
      <c r="K1754" s="135">
        <f t="shared" si="56"/>
        <v>11</v>
      </c>
      <c r="L1754" s="99" t="str">
        <f t="shared" ca="1" si="57"/>
        <v>-</v>
      </c>
      <c r="M1754" s="93">
        <f>IF(E1754="","",VLOOKUP(E1754,[1]PROJECTES!$C$14:$Z$5000,21,FALSE))</f>
        <v>43514</v>
      </c>
      <c r="N1754" s="100">
        <v>0</v>
      </c>
      <c r="O1754" s="72" t="s">
        <v>229</v>
      </c>
      <c r="P1754" s="101">
        <v>10</v>
      </c>
      <c r="Q1754" s="132" t="s">
        <v>51</v>
      </c>
      <c r="R1754" s="102" t="s">
        <v>1118</v>
      </c>
      <c r="S1754" s="91"/>
    </row>
    <row r="1755" spans="1:19" s="104" customFormat="1" ht="12.75" customHeight="1" x14ac:dyDescent="0.25">
      <c r="A1755" s="121" t="s">
        <v>21</v>
      </c>
      <c r="B1755" s="92" t="str">
        <f>IF(E1755="","",VLOOKUP(E1755,[1]PROJECTES!$C$14:$G$5000,2,FALSE))</f>
        <v>INDVIL</v>
      </c>
      <c r="C1755" s="121" t="s">
        <v>149</v>
      </c>
      <c r="D1755" s="93" t="str">
        <f>IF(E1755="","",VLOOKUP(E1755,[1]PROJECTES!$C$14:$G$5000,5,FALSE))</f>
        <v>RTU C.T. PADRE CARMELO v1.0</v>
      </c>
      <c r="E1755" s="117">
        <v>5106</v>
      </c>
      <c r="F1755" s="95"/>
      <c r="G1755" s="96" t="str">
        <f>IF(E1755="","",VLOOKUP(E1755,[1]PROJECTES!$C$14:$G$5000,4,FALSE))</f>
        <v>TA</v>
      </c>
      <c r="H1755" s="118" t="s">
        <v>21</v>
      </c>
      <c r="I1755" s="97" t="str">
        <f>IF(H1755="","",VLOOKUP(H1755,BD!B$2:C$16,2,FALSE))</f>
        <v>P</v>
      </c>
      <c r="J1755" s="98">
        <v>43538</v>
      </c>
      <c r="K1755" s="135">
        <f t="shared" si="56"/>
        <v>11</v>
      </c>
      <c r="L1755" s="99" t="str">
        <f t="shared" ca="1" si="57"/>
        <v>-</v>
      </c>
      <c r="M1755" s="93">
        <f>IF(E1755="","",VLOOKUP(E1755,[1]PROJECTES!$C$14:$Z$5000,21,FALSE))</f>
        <v>43514</v>
      </c>
      <c r="N1755" s="100">
        <v>0</v>
      </c>
      <c r="O1755" s="72" t="s">
        <v>229</v>
      </c>
      <c r="P1755" s="101">
        <v>10</v>
      </c>
      <c r="Q1755" s="132" t="s">
        <v>51</v>
      </c>
      <c r="R1755" s="102" t="s">
        <v>1118</v>
      </c>
      <c r="S1755" s="91"/>
    </row>
    <row r="1756" spans="1:19" s="104" customFormat="1" ht="12.75" customHeight="1" x14ac:dyDescent="0.25">
      <c r="A1756" s="121" t="s">
        <v>21</v>
      </c>
      <c r="B1756" s="92" t="str">
        <f>IF(E1756="","",VLOOKUP(E1756,[1]PROJECTES!$C$14:$G$5000,2,FALSE))</f>
        <v>DIELES</v>
      </c>
      <c r="C1756" s="121" t="s">
        <v>271</v>
      </c>
      <c r="D1756" s="93" t="str">
        <f>IF(E1756="","",VLOOKUP(E1756,[1]PROJECTES!$C$14:$G$5000,5,FALSE))</f>
        <v>RTU CT-5 DIELESUR v1.1</v>
      </c>
      <c r="E1756" s="117">
        <v>5059</v>
      </c>
      <c r="F1756" s="95"/>
      <c r="G1756" s="96" t="str">
        <f>IF(E1756="","",VLOOKUP(E1756,[1]PROJECTES!$C$14:$G$5000,4,FALSE))</f>
        <v>TA</v>
      </c>
      <c r="H1756" s="118" t="s">
        <v>21</v>
      </c>
      <c r="I1756" s="97" t="str">
        <f>IF(H1756="","",VLOOKUP(H1756,BD!B$2:C$16,2,FALSE))</f>
        <v>P</v>
      </c>
      <c r="J1756" s="98">
        <v>43538</v>
      </c>
      <c r="K1756" s="135">
        <f t="shared" si="56"/>
        <v>11</v>
      </c>
      <c r="L1756" s="99" t="str">
        <f t="shared" ca="1" si="57"/>
        <v>-</v>
      </c>
      <c r="M1756" s="93">
        <f>IF(E1756="","",VLOOKUP(E1756,[1]PROJECTES!$C$14:$Z$5000,21,FALSE))</f>
        <v>43524</v>
      </c>
      <c r="N1756" s="100">
        <v>0</v>
      </c>
      <c r="O1756" s="72" t="s">
        <v>229</v>
      </c>
      <c r="P1756" s="101">
        <v>10</v>
      </c>
      <c r="Q1756" s="132" t="s">
        <v>51</v>
      </c>
      <c r="R1756" s="102" t="s">
        <v>1118</v>
      </c>
      <c r="S1756" s="91"/>
    </row>
    <row r="1757" spans="1:19" s="104" customFormat="1" ht="12.75" customHeight="1" x14ac:dyDescent="0.25">
      <c r="A1757" s="121" t="s">
        <v>21</v>
      </c>
      <c r="B1757" s="92" t="str">
        <f>IF(E1757="","",VLOOKUP(E1757,[1]PROJECTES!$C$14:$G$5000,2,FALSE))</f>
        <v>DIELES</v>
      </c>
      <c r="C1757" s="121" t="s">
        <v>271</v>
      </c>
      <c r="D1757" s="93" t="str">
        <f>IF(E1757="","",VLOOKUP(E1757,[1]PROJECTES!$C$14:$G$5000,5,FALSE))</f>
        <v>RTU CT-6 DIELESUR v1.1</v>
      </c>
      <c r="E1757" s="117">
        <v>5060</v>
      </c>
      <c r="F1757" s="95"/>
      <c r="G1757" s="96" t="str">
        <f>IF(E1757="","",VLOOKUP(E1757,[1]PROJECTES!$C$14:$G$5000,4,FALSE))</f>
        <v>TA</v>
      </c>
      <c r="H1757" s="118" t="s">
        <v>21</v>
      </c>
      <c r="I1757" s="97" t="str">
        <f>IF(H1757="","",VLOOKUP(H1757,BD!B$2:C$16,2,FALSE))</f>
        <v>P</v>
      </c>
      <c r="J1757" s="98">
        <v>43538</v>
      </c>
      <c r="K1757" s="135">
        <f t="shared" si="56"/>
        <v>11</v>
      </c>
      <c r="L1757" s="99" t="str">
        <f t="shared" ca="1" si="57"/>
        <v>-</v>
      </c>
      <c r="M1757" s="93">
        <f>IF(E1757="","",VLOOKUP(E1757,[1]PROJECTES!$C$14:$Z$5000,21,FALSE))</f>
        <v>43524</v>
      </c>
      <c r="N1757" s="100">
        <v>0</v>
      </c>
      <c r="O1757" s="72" t="s">
        <v>229</v>
      </c>
      <c r="P1757" s="101">
        <v>10</v>
      </c>
      <c r="Q1757" s="132" t="s">
        <v>51</v>
      </c>
      <c r="R1757" s="102" t="s">
        <v>1118</v>
      </c>
      <c r="S1757" s="91"/>
    </row>
    <row r="1758" spans="1:19" s="104" customFormat="1" ht="12.75" customHeight="1" x14ac:dyDescent="0.25">
      <c r="A1758" s="121" t="s">
        <v>21</v>
      </c>
      <c r="B1758" s="92" t="str">
        <f>IF(E1758="","",VLOOKUP(E1758,[1]PROJECTES!$C$14:$G$5000,2,FALSE))</f>
        <v>DIELES</v>
      </c>
      <c r="C1758" s="121" t="s">
        <v>271</v>
      </c>
      <c r="D1758" s="93" t="str">
        <f>IF(E1758="","",VLOOKUP(E1758,[1]PROJECTES!$C$14:$G$5000,5,FALSE))</f>
        <v>RTU CT-7 DIELESUR v1.1</v>
      </c>
      <c r="E1758" s="117">
        <v>5061</v>
      </c>
      <c r="F1758" s="95"/>
      <c r="G1758" s="96" t="str">
        <f>IF(E1758="","",VLOOKUP(E1758,[1]PROJECTES!$C$14:$G$5000,4,FALSE))</f>
        <v>TA</v>
      </c>
      <c r="H1758" s="118" t="s">
        <v>21</v>
      </c>
      <c r="I1758" s="97" t="str">
        <f>IF(H1758="","",VLOOKUP(H1758,BD!B$2:C$16,2,FALSE))</f>
        <v>P</v>
      </c>
      <c r="J1758" s="98">
        <v>43538</v>
      </c>
      <c r="K1758" s="135">
        <f t="shared" si="56"/>
        <v>11</v>
      </c>
      <c r="L1758" s="99" t="str">
        <f t="shared" ca="1" si="57"/>
        <v>-</v>
      </c>
      <c r="M1758" s="93">
        <f>IF(E1758="","",VLOOKUP(E1758,[1]PROJECTES!$C$14:$Z$5000,21,FALSE))</f>
        <v>43524</v>
      </c>
      <c r="N1758" s="100">
        <v>0</v>
      </c>
      <c r="O1758" s="72" t="s">
        <v>229</v>
      </c>
      <c r="P1758" s="101">
        <v>10</v>
      </c>
      <c r="Q1758" s="132" t="s">
        <v>51</v>
      </c>
      <c r="R1758" s="102" t="s">
        <v>1118</v>
      </c>
      <c r="S1758" s="91"/>
    </row>
    <row r="1759" spans="1:19" s="104" customFormat="1" ht="12.75" customHeight="1" x14ac:dyDescent="0.25">
      <c r="A1759" s="121" t="s">
        <v>21</v>
      </c>
      <c r="B1759" s="92" t="str">
        <f>IF(E1759="","",VLOOKUP(E1759,[1]PROJECTES!$C$14:$G$5000,2,FALSE))</f>
        <v>DIELES</v>
      </c>
      <c r="C1759" s="121" t="s">
        <v>271</v>
      </c>
      <c r="D1759" s="93" t="str">
        <f>IF(E1759="","",VLOOKUP(E1759,[1]PROJECTES!$C$14:$G$5000,5,FALSE))</f>
        <v>RTU CT-8 DIELESUR v1.1</v>
      </c>
      <c r="E1759" s="117">
        <v>5062</v>
      </c>
      <c r="F1759" s="95"/>
      <c r="G1759" s="96" t="str">
        <f>IF(E1759="","",VLOOKUP(E1759,[1]PROJECTES!$C$14:$G$5000,4,FALSE))</f>
        <v>TA</v>
      </c>
      <c r="H1759" s="118" t="s">
        <v>21</v>
      </c>
      <c r="I1759" s="97" t="str">
        <f>IF(H1759="","",VLOOKUP(H1759,BD!B$2:C$16,2,FALSE))</f>
        <v>P</v>
      </c>
      <c r="J1759" s="98">
        <v>43538</v>
      </c>
      <c r="K1759" s="135">
        <f t="shared" si="56"/>
        <v>11</v>
      </c>
      <c r="L1759" s="99" t="str">
        <f t="shared" ca="1" si="57"/>
        <v>-</v>
      </c>
      <c r="M1759" s="93">
        <f>IF(E1759="","",VLOOKUP(E1759,[1]PROJECTES!$C$14:$Z$5000,21,FALSE))</f>
        <v>43524</v>
      </c>
      <c r="N1759" s="100">
        <v>0</v>
      </c>
      <c r="O1759" s="72" t="s">
        <v>229</v>
      </c>
      <c r="P1759" s="101">
        <v>10</v>
      </c>
      <c r="Q1759" s="132" t="s">
        <v>51</v>
      </c>
      <c r="R1759" s="102" t="s">
        <v>1118</v>
      </c>
      <c r="S1759" s="91"/>
    </row>
    <row r="1760" spans="1:19" s="104" customFormat="1" ht="12.75" customHeight="1" x14ac:dyDescent="0.25">
      <c r="A1760" s="121" t="s">
        <v>21</v>
      </c>
      <c r="B1760" s="92" t="str">
        <f>IF(E1760="","",VLOOKUP(E1760,[1]PROJECTES!$C$14:$G$5000,2,FALSE))</f>
        <v>EYPESA</v>
      </c>
      <c r="C1760" s="121" t="s">
        <v>106</v>
      </c>
      <c r="D1760" s="93" t="str">
        <f>IF(E1760="","",VLOOKUP(E1760,[1]PROJECTES!$C$14:$G$5000,5,FALSE))</f>
        <v>Repacio RTU E.R. SANT PERE DE TORELLO</v>
      </c>
      <c r="E1760" s="117">
        <v>5187</v>
      </c>
      <c r="F1760" s="95"/>
      <c r="G1760" s="96" t="str">
        <f>IF(E1760="","",VLOOKUP(E1760,[1]PROJECTES!$C$14:$G$5000,4,FALSE))</f>
        <v>TA</v>
      </c>
      <c r="H1760" s="118" t="s">
        <v>21</v>
      </c>
      <c r="I1760" s="97" t="str">
        <f>IF(H1760="","",VLOOKUP(H1760,BD!B$2:C$16,2,FALSE))</f>
        <v>P</v>
      </c>
      <c r="J1760" s="98">
        <v>43538</v>
      </c>
      <c r="K1760" s="135">
        <f t="shared" si="56"/>
        <v>11</v>
      </c>
      <c r="L1760" s="99" t="str">
        <f t="shared" ca="1" si="57"/>
        <v>-</v>
      </c>
      <c r="M1760" s="93">
        <f>IF(E1760="","",VLOOKUP(E1760,[1]PROJECTES!$C$14:$Z$5000,21,FALSE))</f>
        <v>43540</v>
      </c>
      <c r="N1760" s="100">
        <v>5</v>
      </c>
      <c r="O1760" s="72" t="s">
        <v>229</v>
      </c>
      <c r="P1760" s="101">
        <v>35</v>
      </c>
      <c r="Q1760" s="132" t="s">
        <v>57</v>
      </c>
      <c r="R1760" s="102" t="s">
        <v>1119</v>
      </c>
      <c r="S1760" s="91"/>
    </row>
    <row r="1761" spans="1:19" s="104" customFormat="1" ht="12.75" customHeight="1" x14ac:dyDescent="0.25">
      <c r="A1761" s="121" t="s">
        <v>21</v>
      </c>
      <c r="B1761" s="92" t="str">
        <f>IF(E1761="","",VLOOKUP(E1761,[1]PROJECTES!$C$14:$G$5000,2,FALSE))</f>
        <v>SITEL</v>
      </c>
      <c r="C1761" s="121" t="s">
        <v>181</v>
      </c>
      <c r="D1761" s="93" t="str">
        <f>IF(E1761="","",VLOOKUP(E1761,[1]PROJECTES!$C$14:$G$5000,5,FALSE))</f>
        <v>GESTIO DE MAGATZEM</v>
      </c>
      <c r="E1761" s="117" t="s">
        <v>305</v>
      </c>
      <c r="F1761" s="95"/>
      <c r="G1761" s="96" t="str">
        <f>IF(E1761="","",VLOOKUP(E1761,[1]PROJECTES!$C$14:$G$5000,4,FALSE))</f>
        <v>OB</v>
      </c>
      <c r="H1761" s="118" t="s">
        <v>21</v>
      </c>
      <c r="I1761" s="97" t="str">
        <f>IF(H1761="","",VLOOKUP(H1761,BD!B$2:C$16,2,FALSE))</f>
        <v>P</v>
      </c>
      <c r="J1761" s="98">
        <v>43538</v>
      </c>
      <c r="K1761" s="135">
        <f t="shared" si="56"/>
        <v>11</v>
      </c>
      <c r="L1761" s="99">
        <f t="shared" ca="1" si="57"/>
        <v>210</v>
      </c>
      <c r="M1761" s="93">
        <f>IF(E1761="","",VLOOKUP(E1761,[1]PROJECTES!$C$14:$Z$5000,21,FALSE))</f>
        <v>43830</v>
      </c>
      <c r="N1761" s="100">
        <v>0</v>
      </c>
      <c r="O1761" s="72" t="s">
        <v>229</v>
      </c>
      <c r="P1761" s="101">
        <v>25</v>
      </c>
      <c r="Q1761" s="132" t="s">
        <v>49</v>
      </c>
      <c r="R1761" s="102" t="s">
        <v>1120</v>
      </c>
      <c r="S1761" s="91"/>
    </row>
    <row r="1762" spans="1:19" s="104" customFormat="1" ht="12.75" customHeight="1" x14ac:dyDescent="0.25">
      <c r="A1762" s="121" t="s">
        <v>21</v>
      </c>
      <c r="B1762" s="92" t="str">
        <f>IF(E1762="","",VLOOKUP(E1762,[1]PROJECTES!$C$14:$G$5000,2,FALSE))</f>
        <v>SITEL</v>
      </c>
      <c r="C1762" s="121" t="s">
        <v>149</v>
      </c>
      <c r="D1762" s="93" t="str">
        <f>IF(E1762="","",VLOOKUP(E1762,[1]PROJECTES!$C$14:$G$5000,5,FALSE))</f>
        <v xml:space="preserve">2 x Manguera CAP32 - MOXA nPort 5110 </v>
      </c>
      <c r="E1762" s="117">
        <v>5186</v>
      </c>
      <c r="F1762" s="95"/>
      <c r="G1762" s="96" t="str">
        <f>IF(E1762="","",VLOOKUP(E1762,[1]PROJECTES!$C$14:$G$5000,4,FALSE))</f>
        <v>TA</v>
      </c>
      <c r="H1762" s="118" t="s">
        <v>21</v>
      </c>
      <c r="I1762" s="97" t="str">
        <f>IF(H1762="","",VLOOKUP(H1762,BD!B$2:C$16,2,FALSE))</f>
        <v>P</v>
      </c>
      <c r="J1762" s="98">
        <v>43538</v>
      </c>
      <c r="K1762" s="135">
        <f t="shared" si="56"/>
        <v>11</v>
      </c>
      <c r="L1762" s="99" t="str">
        <f t="shared" ca="1" si="57"/>
        <v>-</v>
      </c>
      <c r="M1762" s="93">
        <f>IF(E1762="","",VLOOKUP(E1762,[1]PROJECTES!$C$14:$Z$5000,21,FALSE))</f>
        <v>43539</v>
      </c>
      <c r="N1762" s="100">
        <v>0</v>
      </c>
      <c r="O1762" s="72" t="s">
        <v>229</v>
      </c>
      <c r="P1762" s="101">
        <v>5</v>
      </c>
      <c r="Q1762" s="132" t="s">
        <v>49</v>
      </c>
      <c r="R1762" s="131" t="s">
        <v>335</v>
      </c>
      <c r="S1762" s="91"/>
    </row>
    <row r="1763" spans="1:19" s="104" customFormat="1" ht="12.75" customHeight="1" x14ac:dyDescent="0.25">
      <c r="A1763" s="121" t="s">
        <v>21</v>
      </c>
      <c r="B1763" s="92" t="str">
        <f>IF(E1763="","",VLOOKUP(E1763,[1]PROJECTES!$C$14:$G$5000,2,FALSE))</f>
        <v>SITEL</v>
      </c>
      <c r="C1763" s="121" t="s">
        <v>149</v>
      </c>
      <c r="D1763" s="93" t="str">
        <f>IF(E1763="","",VLOOKUP(E1763,[1]PROJECTES!$C$14:$G$5000,5,FALSE))</f>
        <v xml:space="preserve">2 x Manguera CAP32 - MOXA nPort 5110 </v>
      </c>
      <c r="E1763" s="117">
        <v>5186</v>
      </c>
      <c r="F1763" s="95"/>
      <c r="G1763" s="96" t="str">
        <f>IF(E1763="","",VLOOKUP(E1763,[1]PROJECTES!$C$14:$G$5000,4,FALSE))</f>
        <v>TA</v>
      </c>
      <c r="H1763" s="118" t="s">
        <v>21</v>
      </c>
      <c r="I1763" s="97" t="str">
        <f>IF(H1763="","",VLOOKUP(H1763,BD!B$2:C$16,2,FALSE))</f>
        <v>P</v>
      </c>
      <c r="J1763" s="98">
        <v>43538</v>
      </c>
      <c r="K1763" s="135">
        <f t="shared" si="56"/>
        <v>11</v>
      </c>
      <c r="L1763" s="99" t="str">
        <f t="shared" ca="1" si="57"/>
        <v>-</v>
      </c>
      <c r="M1763" s="93">
        <f>IF(E1763="","",VLOOKUP(E1763,[1]PROJECTES!$C$14:$Z$5000,21,FALSE))</f>
        <v>43539</v>
      </c>
      <c r="N1763" s="100">
        <v>0</v>
      </c>
      <c r="O1763" s="72" t="s">
        <v>229</v>
      </c>
      <c r="P1763" s="101">
        <v>25</v>
      </c>
      <c r="Q1763" s="132" t="s">
        <v>51</v>
      </c>
      <c r="R1763" s="131" t="s">
        <v>365</v>
      </c>
      <c r="S1763" s="91"/>
    </row>
    <row r="1764" spans="1:19" s="104" customFormat="1" ht="12.75" customHeight="1" x14ac:dyDescent="0.25">
      <c r="A1764" s="121" t="s">
        <v>21</v>
      </c>
      <c r="B1764" s="92" t="str">
        <f>IF(E1764="","",VLOOKUP(E1764,[1]PROJECTES!$C$14:$G$5000,2,FALSE))</f>
        <v>SITEL</v>
      </c>
      <c r="C1764" s="121" t="s">
        <v>149</v>
      </c>
      <c r="D1764" s="93" t="str">
        <f>IF(E1764="","",VLOOKUP(E1764,[1]PROJECTES!$C$14:$G$5000,5,FALSE))</f>
        <v xml:space="preserve">2 x Manguera CAP32 - MOXA nPort 5110 </v>
      </c>
      <c r="E1764" s="117">
        <v>5186</v>
      </c>
      <c r="F1764" s="95"/>
      <c r="G1764" s="96" t="str">
        <f>IF(E1764="","",VLOOKUP(E1764,[1]PROJECTES!$C$14:$G$5000,4,FALSE))</f>
        <v>TA</v>
      </c>
      <c r="H1764" s="118" t="s">
        <v>21</v>
      </c>
      <c r="I1764" s="97" t="str">
        <f>IF(H1764="","",VLOOKUP(H1764,BD!B$2:C$16,2,FALSE))</f>
        <v>P</v>
      </c>
      <c r="J1764" s="98">
        <v>43538</v>
      </c>
      <c r="K1764" s="135">
        <f t="shared" si="56"/>
        <v>11</v>
      </c>
      <c r="L1764" s="99" t="str">
        <f t="shared" ca="1" si="57"/>
        <v>-</v>
      </c>
      <c r="M1764" s="93">
        <f>IF(E1764="","",VLOOKUP(E1764,[1]PROJECTES!$C$14:$Z$5000,21,FALSE))</f>
        <v>43539</v>
      </c>
      <c r="N1764" s="100">
        <v>0</v>
      </c>
      <c r="O1764" s="72" t="s">
        <v>229</v>
      </c>
      <c r="P1764" s="101">
        <v>10</v>
      </c>
      <c r="Q1764" s="132" t="s">
        <v>65</v>
      </c>
      <c r="R1764" s="131" t="s">
        <v>451</v>
      </c>
      <c r="S1764" s="91"/>
    </row>
    <row r="1765" spans="1:19" s="104" customFormat="1" ht="12.75" customHeight="1" x14ac:dyDescent="0.25">
      <c r="A1765" s="121" t="s">
        <v>21</v>
      </c>
      <c r="B1765" s="92" t="str">
        <f>IF(E1765="","",VLOOKUP(E1765,[1]PROJECTES!$C$14:$G$5000,2,FALSE))</f>
        <v>SITEL</v>
      </c>
      <c r="C1765" s="121" t="s">
        <v>149</v>
      </c>
      <c r="D1765" s="93" t="str">
        <f>IF(E1765="","",VLOOKUP(E1765,[1]PROJECTES!$C$14:$G$5000,5,FALSE))</f>
        <v xml:space="preserve">2 x Manguera CAP32 - MOXA nPort 5110 </v>
      </c>
      <c r="E1765" s="117">
        <v>5186</v>
      </c>
      <c r="F1765" s="95"/>
      <c r="G1765" s="96" t="str">
        <f>IF(E1765="","",VLOOKUP(E1765,[1]PROJECTES!$C$14:$G$5000,4,FALSE))</f>
        <v>TA</v>
      </c>
      <c r="H1765" s="118" t="s">
        <v>21</v>
      </c>
      <c r="I1765" s="97" t="str">
        <f>IF(H1765="","",VLOOKUP(H1765,BD!B$2:C$16,2,FALSE))</f>
        <v>P</v>
      </c>
      <c r="J1765" s="98">
        <v>43538</v>
      </c>
      <c r="K1765" s="135">
        <f t="shared" si="56"/>
        <v>11</v>
      </c>
      <c r="L1765" s="99" t="str">
        <f t="shared" ca="1" si="57"/>
        <v>-</v>
      </c>
      <c r="M1765" s="93">
        <f>IF(E1765="","",VLOOKUP(E1765,[1]PROJECTES!$C$14:$Z$5000,21,FALSE))</f>
        <v>43539</v>
      </c>
      <c r="N1765" s="100">
        <v>0</v>
      </c>
      <c r="O1765" s="72" t="s">
        <v>229</v>
      </c>
      <c r="P1765" s="101">
        <v>10</v>
      </c>
      <c r="Q1765" s="132" t="s">
        <v>19</v>
      </c>
      <c r="R1765" s="131" t="s">
        <v>602</v>
      </c>
      <c r="S1765" s="91"/>
    </row>
    <row r="1766" spans="1:19" s="104" customFormat="1" ht="12.75" customHeight="1" x14ac:dyDescent="0.25">
      <c r="A1766" s="121" t="s">
        <v>12</v>
      </c>
      <c r="B1766" s="92" t="str">
        <f>IF(E1766="","",VLOOKUP(E1766,[1]PROJECTES!$C$14:$G$5000,2,FALSE))</f>
        <v>EYPESA</v>
      </c>
      <c r="C1766" s="121" t="s">
        <v>106</v>
      </c>
      <c r="D1766" s="93" t="str">
        <f>IF(E1766="","",VLOOKUP(E1766,[1]PROJECTES!$C$14:$G$5000,5,FALSE))</f>
        <v>Repacio RTU E.R. SANT PERE DE TORELLO</v>
      </c>
      <c r="E1766" s="117">
        <v>5187</v>
      </c>
      <c r="F1766" s="95"/>
      <c r="G1766" s="96" t="str">
        <f>IF(E1766="","",VLOOKUP(E1766,[1]PROJECTES!$C$14:$G$5000,4,FALSE))</f>
        <v>TA</v>
      </c>
      <c r="H1766" s="118" t="s">
        <v>12</v>
      </c>
      <c r="I1766" s="97" t="str">
        <f>IF(H1766="","",VLOOKUP(H1766,BD!B$2:C$16,2,FALSE))</f>
        <v>E</v>
      </c>
      <c r="J1766" s="98">
        <v>43538</v>
      </c>
      <c r="K1766" s="135">
        <f t="shared" si="56"/>
        <v>11</v>
      </c>
      <c r="L1766" s="99" t="str">
        <f t="shared" ca="1" si="57"/>
        <v>-</v>
      </c>
      <c r="M1766" s="93">
        <f>IF(E1766="","",VLOOKUP(E1766,[1]PROJECTES!$C$14:$Z$5000,21,FALSE))</f>
        <v>43540</v>
      </c>
      <c r="N1766" s="100">
        <v>2</v>
      </c>
      <c r="O1766" s="72" t="s">
        <v>229</v>
      </c>
      <c r="P1766" s="101">
        <v>0</v>
      </c>
      <c r="Q1766" s="132" t="s">
        <v>57</v>
      </c>
      <c r="R1766" s="131" t="s">
        <v>1121</v>
      </c>
      <c r="S1766" s="91"/>
    </row>
    <row r="1767" spans="1:19" s="104" customFormat="1" ht="12.75" customHeight="1" x14ac:dyDescent="0.25">
      <c r="A1767" s="121" t="s">
        <v>12</v>
      </c>
      <c r="B1767" s="92" t="str">
        <f>IF(E1767="","",VLOOKUP(E1767,[1]PROJECTES!$C$14:$G$5000,2,FALSE))</f>
        <v>SITEL</v>
      </c>
      <c r="C1767" s="121" t="s">
        <v>106</v>
      </c>
      <c r="D1767" s="93" t="str">
        <f>IF(E1767="","",VLOOKUP(E1767,[1]PROJECTES!$C$14:$G$5000,5,FALSE))</f>
        <v>PENDENT D'ASSIGNAR</v>
      </c>
      <c r="E1767" s="117" t="s">
        <v>278</v>
      </c>
      <c r="F1767" s="95"/>
      <c r="G1767" s="96" t="str">
        <f>IF(E1767="","",VLOOKUP(E1767,[1]PROJECTES!$C$14:$G$5000,4,FALSE))</f>
        <v>OB</v>
      </c>
      <c r="H1767" s="118" t="s">
        <v>12</v>
      </c>
      <c r="I1767" s="97" t="str">
        <f>IF(H1767="","",VLOOKUP(H1767,BD!B$2:C$16,2,FALSE))</f>
        <v>E</v>
      </c>
      <c r="J1767" s="98">
        <v>43538</v>
      </c>
      <c r="K1767" s="135">
        <f t="shared" si="56"/>
        <v>11</v>
      </c>
      <c r="L1767" s="99">
        <f t="shared" ca="1" si="57"/>
        <v>210</v>
      </c>
      <c r="M1767" s="93">
        <f>IF(E1767="","",VLOOKUP(E1767,[1]PROJECTES!$C$14:$Z$5000,21,FALSE))</f>
        <v>43830</v>
      </c>
      <c r="N1767" s="100">
        <v>2</v>
      </c>
      <c r="O1767" s="72" t="s">
        <v>229</v>
      </c>
      <c r="P1767" s="101">
        <v>30</v>
      </c>
      <c r="Q1767" s="132" t="s">
        <v>59</v>
      </c>
      <c r="R1767" s="131" t="s">
        <v>1122</v>
      </c>
      <c r="S1767" s="91"/>
    </row>
    <row r="1768" spans="1:19" s="104" customFormat="1" ht="12.75" customHeight="1" x14ac:dyDescent="0.25">
      <c r="A1768" s="121" t="s">
        <v>12</v>
      </c>
      <c r="B1768" s="92" t="str">
        <f>IF(E1768="","",VLOOKUP(E1768,[1]PROJECTES!$C$14:$G$5000,2,FALSE))</f>
        <v>SITEL</v>
      </c>
      <c r="C1768" s="121" t="s">
        <v>181</v>
      </c>
      <c r="D1768" s="93" t="str">
        <f>IF(E1768="","",VLOOKUP(E1768,[1]PROJECTES!$C$14:$G$5000,5,FALSE))</f>
        <v>Manteniment correctiu SW TEDIS.Net MODBUSMasterService v1.47</v>
      </c>
      <c r="E1768" s="117" t="s">
        <v>1116</v>
      </c>
      <c r="F1768" s="95"/>
      <c r="G1768" s="96" t="str">
        <f>IF(E1768="","",VLOOKUP(E1768,[1]PROJECTES!$C$14:$G$5000,4,FALSE))</f>
        <v>OB</v>
      </c>
      <c r="H1768" s="118" t="s">
        <v>12</v>
      </c>
      <c r="I1768" s="97" t="str">
        <f>IF(H1768="","",VLOOKUP(H1768,BD!B$2:C$16,2,FALSE))</f>
        <v>E</v>
      </c>
      <c r="J1768" s="98">
        <v>43538</v>
      </c>
      <c r="K1768" s="135">
        <f t="shared" si="56"/>
        <v>11</v>
      </c>
      <c r="L1768" s="99">
        <f t="shared" ca="1" si="57"/>
        <v>210</v>
      </c>
      <c r="M1768" s="93">
        <f>IF(E1768="","",VLOOKUP(E1768,[1]PROJECTES!$C$14:$Z$5000,21,FALSE))</f>
        <v>43830</v>
      </c>
      <c r="N1768" s="100">
        <v>2</v>
      </c>
      <c r="O1768" s="72" t="s">
        <v>229</v>
      </c>
      <c r="P1768" s="101">
        <v>0</v>
      </c>
      <c r="Q1768" s="132" t="s">
        <v>59</v>
      </c>
      <c r="R1768" s="131" t="s">
        <v>1123</v>
      </c>
      <c r="S1768" s="91"/>
    </row>
    <row r="1769" spans="1:19" s="104" customFormat="1" ht="12.75" customHeight="1" x14ac:dyDescent="0.25">
      <c r="A1769" s="121" t="s">
        <v>12</v>
      </c>
      <c r="B1769" s="92" t="str">
        <f>IF(E1769="","",VLOOKUP(E1769,[1]PROJECTES!$C$14:$G$5000,2,FALSE))</f>
        <v>EOSA</v>
      </c>
      <c r="C1769" s="121" t="s">
        <v>151</v>
      </c>
      <c r="D1769" s="93" t="str">
        <f>IF(E1769="","",VLOOKUP(E1769,[1]PROJECTES!$C$14:$G$5000,5,FALSE))</f>
        <v>MANTENIMENT SCADA TEDIS.Net EOSA 01/04/2018 - 31/03/2019</v>
      </c>
      <c r="E1769" s="117">
        <v>4650</v>
      </c>
      <c r="F1769" s="95"/>
      <c r="G1769" s="96" t="str">
        <f>IF(E1769="","",VLOOKUP(E1769,[1]PROJECTES!$C$14:$G$5000,4,FALSE))</f>
        <v>TA</v>
      </c>
      <c r="H1769" s="118" t="s">
        <v>12</v>
      </c>
      <c r="I1769" s="97" t="str">
        <f>IF(H1769="","",VLOOKUP(H1769,BD!B$2:C$16,2,FALSE))</f>
        <v>E</v>
      </c>
      <c r="J1769" s="98">
        <v>43538</v>
      </c>
      <c r="K1769" s="135">
        <f t="shared" si="56"/>
        <v>11</v>
      </c>
      <c r="L1769" s="99" t="str">
        <f t="shared" ca="1" si="57"/>
        <v>-</v>
      </c>
      <c r="M1769" s="93">
        <f>IF(E1769="","",VLOOKUP(E1769,[1]PROJECTES!$C$14:$Z$5000,21,FALSE))</f>
        <v>43555</v>
      </c>
      <c r="N1769" s="100">
        <v>0</v>
      </c>
      <c r="O1769" s="72" t="s">
        <v>229</v>
      </c>
      <c r="P1769" s="101">
        <v>30</v>
      </c>
      <c r="Q1769" s="132" t="s">
        <v>59</v>
      </c>
      <c r="R1769" s="131" t="s">
        <v>1124</v>
      </c>
      <c r="S1769" s="91"/>
    </row>
    <row r="1770" spans="1:19" s="104" customFormat="1" ht="12.75" customHeight="1" x14ac:dyDescent="0.25">
      <c r="A1770" s="121" t="s">
        <v>12</v>
      </c>
      <c r="B1770" s="92" t="str">
        <f>IF(E1770="","",VLOOKUP(E1770,[1]PROJECTES!$C$14:$G$5000,2,FALSE))</f>
        <v>SITEL</v>
      </c>
      <c r="C1770" s="121" t="s">
        <v>181</v>
      </c>
      <c r="D1770" s="93" t="str">
        <f>IF(E1770="","",VLOOKUP(E1770,[1]PROJECTES!$C$14:$G$5000,5,FALSE))</f>
        <v>DESENVOLUPAMENT SW TEDIS.Net, AutomationScriptService v1.49</v>
      </c>
      <c r="E1770" s="117" t="s">
        <v>1358</v>
      </c>
      <c r="F1770" s="95"/>
      <c r="G1770" s="96" t="str">
        <f>IF(E1770="","",VLOOKUP(E1770,[1]PROJECTES!$C$14:$G$5000,4,FALSE))</f>
        <v>OB</v>
      </c>
      <c r="H1770" s="118" t="s">
        <v>12</v>
      </c>
      <c r="I1770" s="97" t="str">
        <f>IF(H1770="","",VLOOKUP(H1770,BD!B$2:C$16,2,FALSE))</f>
        <v>E</v>
      </c>
      <c r="J1770" s="98">
        <v>43538</v>
      </c>
      <c r="K1770" s="135">
        <f t="shared" si="56"/>
        <v>11</v>
      </c>
      <c r="L1770" s="99">
        <f t="shared" ca="1" si="57"/>
        <v>-67</v>
      </c>
      <c r="M1770" s="93">
        <f>IF(E1770="","",VLOOKUP(E1770,[1]PROJECTES!$C$14:$Z$5000,21,FALSE))</f>
        <v>43553</v>
      </c>
      <c r="N1770" s="100">
        <v>1</v>
      </c>
      <c r="O1770" s="72" t="s">
        <v>229</v>
      </c>
      <c r="P1770" s="101">
        <v>0</v>
      </c>
      <c r="Q1770" s="132" t="s">
        <v>37</v>
      </c>
      <c r="R1770" s="131" t="s">
        <v>1125</v>
      </c>
      <c r="S1770" s="91"/>
    </row>
    <row r="1771" spans="1:19" s="104" customFormat="1" ht="12.75" customHeight="1" x14ac:dyDescent="0.25">
      <c r="A1771" s="121" t="s">
        <v>12</v>
      </c>
      <c r="B1771" s="92" t="str">
        <f>IF(E1771="","",VLOOKUP(E1771,[1]PROJECTES!$C$14:$G$5000,2,FALSE))</f>
        <v>EMSA</v>
      </c>
      <c r="C1771" s="121" t="s">
        <v>135</v>
      </c>
      <c r="D1771" s="93" t="str">
        <f>IF(E1771="","",VLOOKUP(E1771,[1]PROJECTES!$C$14:$G$5000,5,FALSE))</f>
        <v>CC SCADA TEDIS.Net EMSA v3.0</v>
      </c>
      <c r="E1771" s="117">
        <v>4946</v>
      </c>
      <c r="F1771" s="95"/>
      <c r="G1771" s="96" t="str">
        <f>IF(E1771="","",VLOOKUP(E1771,[1]PROJECTES!$C$14:$G$5000,4,FALSE))</f>
        <v>TA</v>
      </c>
      <c r="H1771" s="118" t="s">
        <v>24</v>
      </c>
      <c r="I1771" s="97" t="str">
        <f>IF(H1771="","",VLOOKUP(H1771,BD!B$2:C$16,2,FALSE))</f>
        <v>E</v>
      </c>
      <c r="J1771" s="98">
        <v>43538</v>
      </c>
      <c r="K1771" s="135">
        <f t="shared" si="56"/>
        <v>11</v>
      </c>
      <c r="L1771" s="99" t="str">
        <f t="shared" ca="1" si="57"/>
        <v>-</v>
      </c>
      <c r="M1771" s="93">
        <f>IF(E1771="","",VLOOKUP(E1771,[1]PROJECTES!$C$14:$Z$5000,21,FALSE))</f>
        <v>43544</v>
      </c>
      <c r="N1771" s="100">
        <v>3</v>
      </c>
      <c r="O1771" s="72" t="s">
        <v>229</v>
      </c>
      <c r="P1771" s="101">
        <v>30</v>
      </c>
      <c r="Q1771" s="132" t="s">
        <v>59</v>
      </c>
      <c r="R1771" s="131" t="s">
        <v>1126</v>
      </c>
      <c r="S1771" s="91"/>
    </row>
    <row r="1772" spans="1:19" s="104" customFormat="1" ht="12.75" customHeight="1" x14ac:dyDescent="0.25">
      <c r="A1772" s="121" t="s">
        <v>24</v>
      </c>
      <c r="B1772" s="92" t="str">
        <f>IF(E1772="","",VLOOKUP(E1772,[1]PROJECTES!$C$14:$G$5000,2,FALSE))</f>
        <v>CACUCA</v>
      </c>
      <c r="C1772" s="121" t="s">
        <v>181</v>
      </c>
      <c r="D1772" s="93" t="str">
        <f>IF(E1772="","",VLOOKUP(E1772,[1]PROJECTES!$C$14:$G$5000,5,FALSE))</f>
        <v>Adaptacio ModBus RTU per a NCU TCU v1.0</v>
      </c>
      <c r="E1772" s="117">
        <v>5164</v>
      </c>
      <c r="F1772" s="95"/>
      <c r="G1772" s="96" t="str">
        <f>IF(E1772="","",VLOOKUP(E1772,[1]PROJECTES!$C$14:$G$5000,4,FALSE))</f>
        <v>OB</v>
      </c>
      <c r="H1772" s="118" t="s">
        <v>24</v>
      </c>
      <c r="I1772" s="97" t="str">
        <f>IF(H1772="","",VLOOKUP(H1772,BD!B$2:C$16,2,FALSE))</f>
        <v>E</v>
      </c>
      <c r="J1772" s="98">
        <v>43538</v>
      </c>
      <c r="K1772" s="135">
        <f t="shared" si="56"/>
        <v>11</v>
      </c>
      <c r="L1772" s="99">
        <f t="shared" ca="1" si="57"/>
        <v>-81</v>
      </c>
      <c r="M1772" s="93">
        <f>IF(E1772="","",VLOOKUP(E1772,[1]PROJECTES!$C$14:$Z$5000,21,FALSE))</f>
        <v>43539</v>
      </c>
      <c r="N1772" s="100">
        <v>2</v>
      </c>
      <c r="O1772" s="72" t="s">
        <v>229</v>
      </c>
      <c r="P1772" s="101">
        <v>0</v>
      </c>
      <c r="Q1772" s="132" t="s">
        <v>15</v>
      </c>
      <c r="R1772" s="131" t="s">
        <v>1047</v>
      </c>
      <c r="S1772" s="91"/>
    </row>
    <row r="1773" spans="1:19" s="104" customFormat="1" ht="12.75" customHeight="1" x14ac:dyDescent="0.25">
      <c r="A1773" s="121" t="s">
        <v>24</v>
      </c>
      <c r="B1773" s="92" t="str">
        <f>IF(E1773="","",VLOOKUP(E1773,[1]PROJECTES!$C$14:$G$5000,2,FALSE))</f>
        <v>CACUCA</v>
      </c>
      <c r="C1773" s="121" t="s">
        <v>181</v>
      </c>
      <c r="D1773" s="93" t="str">
        <f>IF(E1773="","",VLOOKUP(E1773,[1]PROJECTES!$C$14:$G$5000,5,FALSE))</f>
        <v>Adaptacio ModBus RTU per a NCU TCU v1.0</v>
      </c>
      <c r="E1773" s="117">
        <v>5164</v>
      </c>
      <c r="F1773" s="95"/>
      <c r="G1773" s="96" t="str">
        <f>IF(E1773="","",VLOOKUP(E1773,[1]PROJECTES!$C$14:$G$5000,4,FALSE))</f>
        <v>OB</v>
      </c>
      <c r="H1773" s="118" t="s">
        <v>24</v>
      </c>
      <c r="I1773" s="97" t="str">
        <f>IF(H1773="","",VLOOKUP(H1773,BD!B$2:C$16,2,FALSE))</f>
        <v>E</v>
      </c>
      <c r="J1773" s="98">
        <v>43538</v>
      </c>
      <c r="K1773" s="135">
        <f t="shared" si="56"/>
        <v>11</v>
      </c>
      <c r="L1773" s="99">
        <f t="shared" ca="1" si="57"/>
        <v>-81</v>
      </c>
      <c r="M1773" s="93">
        <f>IF(E1773="","",VLOOKUP(E1773,[1]PROJECTES!$C$14:$Z$5000,21,FALSE))</f>
        <v>43539</v>
      </c>
      <c r="N1773" s="100">
        <v>1</v>
      </c>
      <c r="O1773" s="72" t="s">
        <v>229</v>
      </c>
      <c r="P1773" s="101">
        <v>0</v>
      </c>
      <c r="Q1773" s="132" t="s">
        <v>65</v>
      </c>
      <c r="R1773" s="131" t="s">
        <v>1127</v>
      </c>
      <c r="S1773" s="91"/>
    </row>
    <row r="1774" spans="1:19" s="104" customFormat="1" ht="12.75" customHeight="1" x14ac:dyDescent="0.25">
      <c r="A1774" s="121" t="s">
        <v>12</v>
      </c>
      <c r="B1774" s="92" t="str">
        <f>IF(E1774="","",VLOOKUP(E1774,[1]PROJECTES!$C$14:$G$5000,2,FALSE))</f>
        <v>SITEL</v>
      </c>
      <c r="C1774" s="121" t="s">
        <v>181</v>
      </c>
      <c r="D1774" s="93" t="str">
        <f>IF(E1774="","",VLOOKUP(E1774,[1]PROJECTES!$C$14:$G$5000,5,FALSE))</f>
        <v xml:space="preserve"> TEDIS.Net, SystemTerminal v1.45</v>
      </c>
      <c r="E1774" s="117">
        <v>4597</v>
      </c>
      <c r="F1774" s="159"/>
      <c r="G1774" s="96" t="str">
        <f>IF(E1774="","",VLOOKUP(E1774,[1]PROJECTES!$C$14:$G$5000,4,FALSE))</f>
        <v>OB</v>
      </c>
      <c r="H1774" s="118" t="s">
        <v>24</v>
      </c>
      <c r="I1774" s="97" t="str">
        <f>IF(H1774="","",VLOOKUP(H1774,BD!B$2:C$16,2,FALSE))</f>
        <v>E</v>
      </c>
      <c r="J1774" s="98">
        <v>43538</v>
      </c>
      <c r="K1774" s="135">
        <f t="shared" si="56"/>
        <v>11</v>
      </c>
      <c r="L1774" s="99">
        <f t="shared" ca="1" si="57"/>
        <v>-400</v>
      </c>
      <c r="M1774" s="93">
        <f>IF(E1774="","",VLOOKUP(E1774,[1]PROJECTES!$C$14:$Z$5000,21,FALSE))</f>
        <v>43220</v>
      </c>
      <c r="N1774" s="153">
        <v>1</v>
      </c>
      <c r="O1774" s="122" t="s">
        <v>229</v>
      </c>
      <c r="P1774" s="160">
        <v>30</v>
      </c>
      <c r="Q1774" s="132" t="s">
        <v>15</v>
      </c>
      <c r="R1774" s="131" t="s">
        <v>1128</v>
      </c>
      <c r="S1774" s="91"/>
    </row>
    <row r="1775" spans="1:19" s="104" customFormat="1" ht="12.75" customHeight="1" x14ac:dyDescent="0.25">
      <c r="A1775" s="121" t="s">
        <v>21</v>
      </c>
      <c r="B1775" s="92" t="str">
        <f>IF(E1775="","",VLOOKUP(E1775,[1]PROJECTES!$C$14:$G$5000,2,FALSE))</f>
        <v>EYPESA</v>
      </c>
      <c r="C1775" s="121" t="s">
        <v>106</v>
      </c>
      <c r="D1775" s="93" t="str">
        <f>IF(E1775="","",VLOOKUP(E1775,[1]PROJECTES!$C$14:$G$5000,5,FALSE))</f>
        <v>Repacio RTU E.R. SANT PERE DE TORELLO</v>
      </c>
      <c r="E1775" s="117">
        <v>5187</v>
      </c>
      <c r="F1775" s="95"/>
      <c r="G1775" s="96" t="str">
        <f>IF(E1775="","",VLOOKUP(E1775,[1]PROJECTES!$C$14:$G$5000,4,FALSE))</f>
        <v>TA</v>
      </c>
      <c r="H1775" s="118" t="s">
        <v>21</v>
      </c>
      <c r="I1775" s="97" t="str">
        <f>IF(H1775="","",VLOOKUP(H1775,BD!B$2:C$16,2,FALSE))</f>
        <v>P</v>
      </c>
      <c r="J1775" s="98">
        <v>43538</v>
      </c>
      <c r="K1775" s="135">
        <f t="shared" si="56"/>
        <v>11</v>
      </c>
      <c r="L1775" s="99" t="str">
        <f t="shared" ca="1" si="57"/>
        <v>-</v>
      </c>
      <c r="M1775" s="93">
        <f>IF(E1775="","",VLOOKUP(E1775,[1]PROJECTES!$C$14:$Z$5000,21,FALSE))</f>
        <v>43540</v>
      </c>
      <c r="N1775" s="100">
        <v>0</v>
      </c>
      <c r="O1775" s="72" t="s">
        <v>229</v>
      </c>
      <c r="P1775" s="101">
        <v>10</v>
      </c>
      <c r="Q1775" s="132" t="s">
        <v>19</v>
      </c>
      <c r="R1775" s="102" t="s">
        <v>1129</v>
      </c>
      <c r="S1775" s="91"/>
    </row>
    <row r="1776" spans="1:19" s="104" customFormat="1" ht="12.75" customHeight="1" x14ac:dyDescent="0.25">
      <c r="A1776" s="121" t="s">
        <v>17</v>
      </c>
      <c r="B1776" s="92" t="str">
        <f>IF(E1776="","",VLOOKUP(E1776,[1]PROJECTES!$C$14:$G$5000,2,FALSE))</f>
        <v>ELEMOS</v>
      </c>
      <c r="C1776" s="121" t="s">
        <v>144</v>
      </c>
      <c r="D1776" s="93" t="str">
        <f>IF(E1776="","",VLOOKUP(E1776,[1]PROJECTES!$C$14:$G$5000,5,FALSE))</f>
        <v>MANTENIMENT SW SCADA MOSCOSO 01/01/2.019 - 31/12/2.019</v>
      </c>
      <c r="E1776" s="117">
        <v>5074</v>
      </c>
      <c r="F1776" s="95"/>
      <c r="G1776" s="96" t="str">
        <f>IF(E1776="","",VLOOKUP(E1776,[1]PROJECTES!$C$14:$G$5000,4,FALSE))</f>
        <v>OB</v>
      </c>
      <c r="H1776" s="118" t="s">
        <v>17</v>
      </c>
      <c r="I1776" s="97" t="str">
        <f>IF(H1776="","",VLOOKUP(H1776,BD!B$2:C$16,2,FALSE))</f>
        <v>E</v>
      </c>
      <c r="J1776" s="98">
        <v>43493</v>
      </c>
      <c r="K1776" s="135">
        <f t="shared" si="56"/>
        <v>5</v>
      </c>
      <c r="L1776" s="99">
        <f t="shared" ca="1" si="57"/>
        <v>210</v>
      </c>
      <c r="M1776" s="93">
        <f>IF(E1776="","",VLOOKUP(E1776,[1]PROJECTES!$C$14:$Z$5000,21,FALSE))</f>
        <v>43830</v>
      </c>
      <c r="N1776" s="100">
        <v>0</v>
      </c>
      <c r="O1776" s="72" t="s">
        <v>229</v>
      </c>
      <c r="P1776" s="101">
        <v>45</v>
      </c>
      <c r="Q1776" s="132" t="s">
        <v>59</v>
      </c>
      <c r="R1776" s="131" t="s">
        <v>609</v>
      </c>
      <c r="S1776" s="91"/>
    </row>
    <row r="1777" spans="1:19" s="104" customFormat="1" ht="12.75" customHeight="1" x14ac:dyDescent="0.25">
      <c r="A1777" s="121" t="s">
        <v>17</v>
      </c>
      <c r="B1777" s="92" t="str">
        <f>IF(E1777="","",VLOOKUP(E1777,[1]PROJECTES!$C$14:$G$5000,2,FALSE))</f>
        <v>ELEMOS</v>
      </c>
      <c r="C1777" s="121" t="s">
        <v>144</v>
      </c>
      <c r="D1777" s="93" t="str">
        <f>IF(E1777="","",VLOOKUP(E1777,[1]PROJECTES!$C$14:$G$5000,5,FALSE))</f>
        <v>MANTENIMENT SW SCADA MOSCOSO 01/01/2.019 - 31/12/2.019</v>
      </c>
      <c r="E1777" s="117">
        <v>5074</v>
      </c>
      <c r="F1777" s="95"/>
      <c r="G1777" s="96" t="str">
        <f>IF(E1777="","",VLOOKUP(E1777,[1]PROJECTES!$C$14:$G$5000,4,FALSE))</f>
        <v>OB</v>
      </c>
      <c r="H1777" s="118" t="s">
        <v>17</v>
      </c>
      <c r="I1777" s="97" t="str">
        <f>IF(H1777="","",VLOOKUP(H1777,BD!B$2:C$16,2,FALSE))</f>
        <v>E</v>
      </c>
      <c r="J1777" s="98">
        <v>43494</v>
      </c>
      <c r="K1777" s="135">
        <f t="shared" si="56"/>
        <v>5</v>
      </c>
      <c r="L1777" s="99">
        <f t="shared" ca="1" si="57"/>
        <v>210</v>
      </c>
      <c r="M1777" s="93">
        <f>IF(E1777="","",VLOOKUP(E1777,[1]PROJECTES!$C$14:$Z$5000,21,FALSE))</f>
        <v>43830</v>
      </c>
      <c r="N1777" s="100">
        <v>0</v>
      </c>
      <c r="O1777" s="72" t="s">
        <v>229</v>
      </c>
      <c r="P1777" s="101">
        <v>15</v>
      </c>
      <c r="Q1777" s="132" t="s">
        <v>59</v>
      </c>
      <c r="R1777" s="131" t="s">
        <v>612</v>
      </c>
      <c r="S1777" s="91"/>
    </row>
    <row r="1778" spans="1:19" s="104" customFormat="1" ht="12.75" customHeight="1" x14ac:dyDescent="0.25">
      <c r="A1778" s="121"/>
      <c r="B1778" s="92" t="str">
        <f>IF(E1778="","",VLOOKUP(E1778,[1]PROJECTES!$C$14:$G$5000,2,FALSE))</f>
        <v>DIELBE</v>
      </c>
      <c r="C1778" s="121" t="s">
        <v>74</v>
      </c>
      <c r="D1778" s="93" t="str">
        <f>IF(E1778="","",VLOOKUP(E1778,[1]PROJECTES!$C$14:$G$5000,5,FALSE))</f>
        <v>CC SCADA TEDIS.Net BERMEJALES v1.0</v>
      </c>
      <c r="E1778" s="117">
        <v>4868</v>
      </c>
      <c r="F1778" s="95"/>
      <c r="G1778" s="96" t="str">
        <f>IF(E1778="","",VLOOKUP(E1778,[1]PROJECTES!$C$14:$G$5000,4,FALSE))</f>
        <v>TA</v>
      </c>
      <c r="H1778" s="118" t="s">
        <v>47</v>
      </c>
      <c r="I1778" s="97" t="str">
        <f>IF(H1778="","",VLOOKUP(H1778,BD!B$2:C$16,2,FALSE))</f>
        <v>E</v>
      </c>
      <c r="J1778" s="98">
        <v>43538</v>
      </c>
      <c r="K1778" s="135">
        <f t="shared" si="56"/>
        <v>11</v>
      </c>
      <c r="L1778" s="99" t="str">
        <f t="shared" ca="1" si="57"/>
        <v>-</v>
      </c>
      <c r="M1778" s="93">
        <f>IF(E1778="","",VLOOKUP(E1778,[1]PROJECTES!$C$14:$Z$5000,21,FALSE))</f>
        <v>43489</v>
      </c>
      <c r="N1778" s="100">
        <v>0</v>
      </c>
      <c r="O1778" s="72" t="s">
        <v>229</v>
      </c>
      <c r="P1778" s="101">
        <v>30</v>
      </c>
      <c r="Q1778" s="132" t="s">
        <v>59</v>
      </c>
      <c r="R1778" s="131" t="s">
        <v>1168</v>
      </c>
      <c r="S1778" s="91"/>
    </row>
    <row r="1779" spans="1:19" s="104" customFormat="1" ht="12.75" customHeight="1" x14ac:dyDescent="0.25">
      <c r="A1779" s="121"/>
      <c r="B1779" s="92" t="str">
        <f>IF(E1779="","",VLOOKUP(E1779,[1]PROJECTES!$C$14:$G$5000,2,FALSE))</f>
        <v>DIELBE</v>
      </c>
      <c r="C1779" s="121" t="s">
        <v>74</v>
      </c>
      <c r="D1779" s="93" t="str">
        <f>IF(E1779="","",VLOOKUP(E1779,[1]PROJECTES!$C$14:$G$5000,5,FALSE))</f>
        <v>CC SCADA TEDIS.Net BERMEJALES v1.0</v>
      </c>
      <c r="E1779" s="117">
        <v>4868</v>
      </c>
      <c r="F1779" s="95"/>
      <c r="G1779" s="96" t="str">
        <f>IF(E1779="","",VLOOKUP(E1779,[1]PROJECTES!$C$14:$G$5000,4,FALSE))</f>
        <v>TA</v>
      </c>
      <c r="H1779" s="118" t="s">
        <v>47</v>
      </c>
      <c r="I1779" s="97" t="str">
        <f>IF(H1779="","",VLOOKUP(H1779,BD!B$2:C$16,2,FALSE))</f>
        <v>E</v>
      </c>
      <c r="J1779" s="98">
        <v>43538</v>
      </c>
      <c r="K1779" s="135">
        <f t="shared" si="56"/>
        <v>11</v>
      </c>
      <c r="L1779" s="99" t="str">
        <f t="shared" ca="1" si="57"/>
        <v>-</v>
      </c>
      <c r="M1779" s="93">
        <f>IF(E1779="","",VLOOKUP(E1779,[1]PROJECTES!$C$14:$Z$5000,21,FALSE))</f>
        <v>43489</v>
      </c>
      <c r="N1779" s="100">
        <v>1</v>
      </c>
      <c r="O1779" s="72" t="s">
        <v>229</v>
      </c>
      <c r="P1779" s="101">
        <v>0</v>
      </c>
      <c r="Q1779" s="132" t="s">
        <v>59</v>
      </c>
      <c r="R1779" s="131" t="s">
        <v>1169</v>
      </c>
      <c r="S1779" s="91"/>
    </row>
    <row r="1780" spans="1:19" s="104" customFormat="1" ht="12.75" customHeight="1" x14ac:dyDescent="0.25">
      <c r="A1780" s="121"/>
      <c r="B1780" s="92" t="str">
        <f>IF(E1780="","",VLOOKUP(E1780,[1]PROJECTES!$C$14:$G$5000,2,FALSE))</f>
        <v>ELECON</v>
      </c>
      <c r="C1780" s="121" t="s">
        <v>91</v>
      </c>
      <c r="D1780" s="93" t="str">
        <f>IF(E1780="","",VLOOKUP(E1780,[1]PROJECTES!$C$14:$G$5000,5,FALSE))</f>
        <v>MANTENIMENT CALSER CONDADO 01/01/2.019-31/12/2.019</v>
      </c>
      <c r="E1780" s="117">
        <v>5180</v>
      </c>
      <c r="F1780" s="95"/>
      <c r="G1780" s="96" t="str">
        <f>IF(E1780="","",VLOOKUP(E1780,[1]PROJECTES!$C$14:$G$5000,4,FALSE))</f>
        <v>OB</v>
      </c>
      <c r="H1780" s="118" t="s">
        <v>47</v>
      </c>
      <c r="I1780" s="97" t="str">
        <f>IF(H1780="","",VLOOKUP(H1780,BD!B$2:C$16,2,FALSE))</f>
        <v>E</v>
      </c>
      <c r="J1780" s="98">
        <v>43538</v>
      </c>
      <c r="K1780" s="135">
        <f t="shared" si="56"/>
        <v>11</v>
      </c>
      <c r="L1780" s="99">
        <f t="shared" ca="1" si="57"/>
        <v>210</v>
      </c>
      <c r="M1780" s="93">
        <f>IF(E1780="","",VLOOKUP(E1780,[1]PROJECTES!$C$14:$Z$5000,21,FALSE))</f>
        <v>43830</v>
      </c>
      <c r="N1780" s="100">
        <v>2</v>
      </c>
      <c r="O1780" s="72" t="s">
        <v>229</v>
      </c>
      <c r="P1780" s="101">
        <v>0</v>
      </c>
      <c r="Q1780" s="132" t="s">
        <v>43</v>
      </c>
      <c r="R1780" s="131" t="s">
        <v>1179</v>
      </c>
      <c r="S1780" s="91"/>
    </row>
    <row r="1781" spans="1:19" s="104" customFormat="1" ht="12.75" customHeight="1" x14ac:dyDescent="0.25">
      <c r="A1781" s="121" t="s">
        <v>44</v>
      </c>
      <c r="B1781" s="92" t="str">
        <f>IF(E1781="","",VLOOKUP(E1781,[1]PROJECTES!$C$14:$G$5000,2,FALSE))</f>
        <v>PEUSA</v>
      </c>
      <c r="C1781" s="121" t="s">
        <v>1049</v>
      </c>
      <c r="D1781" s="93" t="str">
        <f>IF(E1781="","",VLOOKUP(E1781,[1]PROJECTES!$C$14:$G$5000,5,FALSE))</f>
        <v>Inst. i PEM RTU IAT SOLA D'ALAS v2.0</v>
      </c>
      <c r="E1781" s="117">
        <v>4924</v>
      </c>
      <c r="F1781" s="95"/>
      <c r="G1781" s="96" t="str">
        <f>IF(E1781="","",VLOOKUP(E1781,[1]PROJECTES!$C$14:$G$5000,4,FALSE))</f>
        <v>TA</v>
      </c>
      <c r="H1781" s="118" t="s">
        <v>44</v>
      </c>
      <c r="I1781" s="97" t="str">
        <f>IF(H1781="","",VLOOKUP(H1781,BD!B$2:C$16,2,FALSE))</f>
        <v>E</v>
      </c>
      <c r="J1781" s="149">
        <v>43538</v>
      </c>
      <c r="K1781" s="135">
        <f t="shared" si="56"/>
        <v>11</v>
      </c>
      <c r="L1781" s="99" t="str">
        <f t="shared" ca="1" si="57"/>
        <v>-</v>
      </c>
      <c r="M1781" s="93">
        <f>IF(E1781="","",VLOOKUP(E1781,[1]PROJECTES!$C$14:$Z$5000,21,FALSE))</f>
        <v>43544</v>
      </c>
      <c r="N1781" s="100">
        <v>8</v>
      </c>
      <c r="O1781" s="72" t="s">
        <v>229</v>
      </c>
      <c r="P1781" s="101">
        <v>0</v>
      </c>
      <c r="Q1781" s="132" t="s">
        <v>40</v>
      </c>
      <c r="R1781" s="131" t="s">
        <v>1206</v>
      </c>
      <c r="S1781" s="91"/>
    </row>
    <row r="1782" spans="1:19" s="104" customFormat="1" ht="12.75" customHeight="1" x14ac:dyDescent="0.25">
      <c r="A1782" s="121" t="s">
        <v>35</v>
      </c>
      <c r="B1782" s="92" t="str">
        <f>IF(E1782="","",VLOOKUP(E1782,[1]PROJECTES!$C$14:$G$5000,2,FALSE))</f>
        <v>SITEL</v>
      </c>
      <c r="C1782" s="121" t="s">
        <v>181</v>
      </c>
      <c r="D1782" s="93" t="str">
        <f>IF(E1782="","",VLOOKUP(E1782,[1]PROJECTES!$C$14:$G$5000,5,FALSE))</f>
        <v>INCAPACITAT LABORAL TRANSITORIA</v>
      </c>
      <c r="E1782" s="117" t="s">
        <v>362</v>
      </c>
      <c r="F1782" s="95"/>
      <c r="G1782" s="96" t="str">
        <f>IF(E1782="","",VLOOKUP(E1782,[1]PROJECTES!$C$14:$G$5000,4,FALSE))</f>
        <v>OB</v>
      </c>
      <c r="H1782" s="118" t="s">
        <v>35</v>
      </c>
      <c r="I1782" s="97" t="str">
        <f>IF(H1782="","",VLOOKUP(H1782,BD!B$2:C$16,2,FALSE))</f>
        <v>E</v>
      </c>
      <c r="J1782" s="98">
        <v>43538</v>
      </c>
      <c r="K1782" s="135">
        <f t="shared" si="56"/>
        <v>11</v>
      </c>
      <c r="L1782" s="99">
        <f t="shared" ca="1" si="57"/>
        <v>210</v>
      </c>
      <c r="M1782" s="93">
        <f>IF(E1782="","",VLOOKUP(E1782,[1]PROJECTES!$C$14:$Z$5000,21,FALSE))</f>
        <v>43830</v>
      </c>
      <c r="N1782" s="100">
        <v>8</v>
      </c>
      <c r="O1782" s="72" t="s">
        <v>229</v>
      </c>
      <c r="P1782" s="101">
        <v>0</v>
      </c>
      <c r="Q1782" s="132" t="s">
        <v>360</v>
      </c>
      <c r="R1782" s="102"/>
      <c r="S1782" s="91"/>
    </row>
    <row r="1783" spans="1:19" s="104" customFormat="1" ht="12.75" customHeight="1" x14ac:dyDescent="0.25">
      <c r="A1783" s="121" t="s">
        <v>47</v>
      </c>
      <c r="B1783" s="92" t="str">
        <f>IF(E1783="","",VLOOKUP(E1783,[1]PROJECTES!$C$14:$G$5000,2,FALSE))</f>
        <v>DIELBE</v>
      </c>
      <c r="C1783" s="121" t="s">
        <v>74</v>
      </c>
      <c r="D1783" s="93" t="str">
        <f>IF(E1783="","",VLOOKUP(E1783,[1]PROJECTES!$C$14:$G$5000,5,FALSE))</f>
        <v>CC SCADA TEDIS.Net BERMEJALES v1.0</v>
      </c>
      <c r="E1783" s="117">
        <v>4868</v>
      </c>
      <c r="F1783" s="95"/>
      <c r="G1783" s="96" t="str">
        <f>IF(E1783="","",VLOOKUP(E1783,[1]PROJECTES!$C$14:$G$5000,4,FALSE))</f>
        <v>TA</v>
      </c>
      <c r="H1783" s="118" t="s">
        <v>47</v>
      </c>
      <c r="I1783" s="97" t="str">
        <f>IF(H1783="","",VLOOKUP(H1783,BD!B$2:C$16,2,FALSE))</f>
        <v>E</v>
      </c>
      <c r="J1783" s="98">
        <v>43538</v>
      </c>
      <c r="K1783" s="135">
        <f t="shared" si="56"/>
        <v>11</v>
      </c>
      <c r="L1783" s="99" t="str">
        <f t="shared" ca="1" si="57"/>
        <v>-</v>
      </c>
      <c r="M1783" s="93">
        <f>IF(E1783="","",VLOOKUP(E1783,[1]PROJECTES!$C$14:$Z$5000,21,FALSE))</f>
        <v>43489</v>
      </c>
      <c r="N1783" s="100">
        <v>3</v>
      </c>
      <c r="O1783" s="72" t="s">
        <v>229</v>
      </c>
      <c r="P1783" s="101">
        <v>30</v>
      </c>
      <c r="Q1783" s="132" t="s">
        <v>59</v>
      </c>
      <c r="R1783" s="131" t="s">
        <v>1258</v>
      </c>
      <c r="S1783" s="91"/>
    </row>
    <row r="1784" spans="1:19" s="104" customFormat="1" ht="12.75" customHeight="1" x14ac:dyDescent="0.25">
      <c r="A1784" s="121" t="s">
        <v>47</v>
      </c>
      <c r="B1784" s="92" t="str">
        <f>IF(E1784="","",VLOOKUP(E1784,[1]PROJECTES!$C$14:$G$5000,2,FALSE))</f>
        <v>INPPOZ</v>
      </c>
      <c r="C1784" s="121" t="s">
        <v>149</v>
      </c>
      <c r="D1784" s="93" t="str">
        <f>IF(E1784="","",VLOOKUP(E1784,[1]PROJECTES!$C$14:$G$5000,5,FALSE))</f>
        <v>MANTENIMENT SW SCADA TEDIS.Net INPECUARIAS 01/01/2.019 - 31/12/2.019</v>
      </c>
      <c r="E1784" s="117">
        <v>5072</v>
      </c>
      <c r="F1784" s="95"/>
      <c r="G1784" s="96" t="str">
        <f>IF(E1784="","",VLOOKUP(E1784,[1]PROJECTES!$C$14:$G$5000,4,FALSE))</f>
        <v>OB</v>
      </c>
      <c r="H1784" s="118" t="s">
        <v>47</v>
      </c>
      <c r="I1784" s="97" t="str">
        <f>IF(H1784="","",VLOOKUP(H1784,BD!B$2:C$16,2,FALSE))</f>
        <v>E</v>
      </c>
      <c r="J1784" s="98">
        <v>43538</v>
      </c>
      <c r="K1784" s="135">
        <f t="shared" si="56"/>
        <v>11</v>
      </c>
      <c r="L1784" s="99">
        <f t="shared" ca="1" si="57"/>
        <v>210</v>
      </c>
      <c r="M1784" s="93">
        <f>IF(E1784="","",VLOOKUP(E1784,[1]PROJECTES!$C$14:$Z$5000,21,FALSE))</f>
        <v>43830</v>
      </c>
      <c r="N1784" s="100">
        <v>1</v>
      </c>
      <c r="O1784" s="72" t="s">
        <v>229</v>
      </c>
      <c r="P1784" s="101">
        <v>0</v>
      </c>
      <c r="Q1784" s="132" t="s">
        <v>59</v>
      </c>
      <c r="R1784" s="131" t="s">
        <v>1248</v>
      </c>
      <c r="S1784" s="91"/>
    </row>
    <row r="1785" spans="1:19" s="104" customFormat="1" ht="12.75" customHeight="1" x14ac:dyDescent="0.25">
      <c r="A1785" s="121"/>
      <c r="B1785" s="92" t="str">
        <f>IF(E1785="","",VLOOKUP(E1785,[1]PROJECTES!$C$14:$G$5000,2,FALSE))</f>
        <v/>
      </c>
      <c r="C1785" s="121"/>
      <c r="D1785" s="93" t="str">
        <f>IF(E1785="","",VLOOKUP(E1785,[1]PROJECTES!$C$14:$G$5000,5,FALSE))</f>
        <v/>
      </c>
      <c r="E1785" s="117"/>
      <c r="F1785" s="95"/>
      <c r="G1785" s="96" t="str">
        <f>IF(E1785="","",VLOOKUP(E1785,[1]PROJECTES!$C$14:$G$5000,4,FALSE))</f>
        <v/>
      </c>
      <c r="H1785" s="118" t="s">
        <v>44</v>
      </c>
      <c r="I1785" s="97" t="str">
        <f>IF(H1785="","",VLOOKUP(H1785,BD!B$2:C$16,2,FALSE))</f>
        <v>E</v>
      </c>
      <c r="J1785" s="98">
        <v>43538</v>
      </c>
      <c r="K1785" s="135">
        <f t="shared" si="56"/>
        <v>11</v>
      </c>
      <c r="L1785" s="99" t="str">
        <f t="shared" ca="1" si="57"/>
        <v>-</v>
      </c>
      <c r="M1785" s="93" t="str">
        <f>IF(E1785="","",VLOOKUP(E1785,[1]PROJECTES!$C$14:$Z$5000,21,FALSE))</f>
        <v/>
      </c>
      <c r="N1785" s="100"/>
      <c r="O1785" s="72" t="s">
        <v>229</v>
      </c>
      <c r="P1785" s="101"/>
      <c r="Q1785" s="132"/>
      <c r="R1785" s="102"/>
      <c r="S1785" s="91"/>
    </row>
    <row r="1786" spans="1:19" s="104" customFormat="1" ht="12.75" customHeight="1" x14ac:dyDescent="0.25">
      <c r="A1786" s="121"/>
      <c r="B1786" s="92" t="str">
        <f>IF(E1786="","",VLOOKUP(E1786,[1]PROJECTES!$C$14:$G$5000,2,FALSE))</f>
        <v/>
      </c>
      <c r="C1786" s="121"/>
      <c r="D1786" s="93" t="str">
        <f>IF(E1786="","",VLOOKUP(E1786,[1]PROJECTES!$C$14:$G$5000,5,FALSE))</f>
        <v/>
      </c>
      <c r="E1786" s="117"/>
      <c r="F1786" s="95"/>
      <c r="G1786" s="96" t="str">
        <f>IF(E1786="","",VLOOKUP(E1786,[1]PROJECTES!$C$14:$G$5000,4,FALSE))</f>
        <v/>
      </c>
      <c r="H1786" s="118" t="s">
        <v>44</v>
      </c>
      <c r="I1786" s="97" t="str">
        <f>IF(H1786="","",VLOOKUP(H1786,BD!B$2:C$16,2,FALSE))</f>
        <v>E</v>
      </c>
      <c r="J1786" s="98">
        <v>43538</v>
      </c>
      <c r="K1786" s="135">
        <f t="shared" si="56"/>
        <v>11</v>
      </c>
      <c r="L1786" s="99" t="str">
        <f t="shared" ca="1" si="57"/>
        <v>-</v>
      </c>
      <c r="M1786" s="93" t="str">
        <f>IF(E1786="","",VLOOKUP(E1786,[1]PROJECTES!$C$14:$Z$5000,21,FALSE))</f>
        <v/>
      </c>
      <c r="N1786" s="100"/>
      <c r="O1786" s="72" t="s">
        <v>229</v>
      </c>
      <c r="P1786" s="101"/>
      <c r="Q1786" s="132"/>
      <c r="R1786" s="102"/>
      <c r="S1786" s="91"/>
    </row>
    <row r="1787" spans="1:19" s="104" customFormat="1" ht="12.75" customHeight="1" x14ac:dyDescent="0.25">
      <c r="A1787" s="121"/>
      <c r="B1787" s="92" t="str">
        <f>IF(E1787="","",VLOOKUP(E1787,[1]PROJECTES!$C$14:$G$5000,2,FALSE))</f>
        <v/>
      </c>
      <c r="C1787" s="121"/>
      <c r="D1787" s="93" t="str">
        <f>IF(E1787="","",VLOOKUP(E1787,[1]PROJECTES!$C$14:$G$5000,5,FALSE))</f>
        <v/>
      </c>
      <c r="E1787" s="117"/>
      <c r="F1787" s="95"/>
      <c r="G1787" s="96" t="str">
        <f>IF(E1787="","",VLOOKUP(E1787,[1]PROJECTES!$C$14:$G$5000,4,FALSE))</f>
        <v/>
      </c>
      <c r="H1787" s="118" t="s">
        <v>44</v>
      </c>
      <c r="I1787" s="97" t="str">
        <f>IF(H1787="","",VLOOKUP(H1787,BD!B$2:C$16,2,FALSE))</f>
        <v>E</v>
      </c>
      <c r="J1787" s="98">
        <v>43538</v>
      </c>
      <c r="K1787" s="135">
        <f t="shared" si="56"/>
        <v>11</v>
      </c>
      <c r="L1787" s="99" t="str">
        <f t="shared" ca="1" si="57"/>
        <v>-</v>
      </c>
      <c r="M1787" s="93" t="str">
        <f>IF(E1787="","",VLOOKUP(E1787,[1]PROJECTES!$C$14:$Z$5000,21,FALSE))</f>
        <v/>
      </c>
      <c r="N1787" s="100"/>
      <c r="O1787" s="72" t="s">
        <v>229</v>
      </c>
      <c r="P1787" s="101"/>
      <c r="Q1787" s="132"/>
      <c r="R1787" s="102"/>
      <c r="S1787" s="91"/>
    </row>
    <row r="1788" spans="1:19" s="104" customFormat="1" ht="12.75" customHeight="1" x14ac:dyDescent="0.25">
      <c r="A1788" s="121"/>
      <c r="B1788" s="92" t="str">
        <f>IF(E1788="","",VLOOKUP(E1788,[1]PROJECTES!$C$14:$G$5000,2,FALSE))</f>
        <v/>
      </c>
      <c r="C1788" s="121"/>
      <c r="D1788" s="93" t="str">
        <f>IF(E1788="","",VLOOKUP(E1788,[1]PROJECTES!$C$14:$G$5000,5,FALSE))</f>
        <v/>
      </c>
      <c r="E1788" s="117"/>
      <c r="F1788" s="95"/>
      <c r="G1788" s="96" t="str">
        <f>IF(E1788="","",VLOOKUP(E1788,[1]PROJECTES!$C$14:$G$5000,4,FALSE))</f>
        <v/>
      </c>
      <c r="H1788" s="118" t="s">
        <v>44</v>
      </c>
      <c r="I1788" s="97" t="str">
        <f>IF(H1788="","",VLOOKUP(H1788,BD!B$2:C$16,2,FALSE))</f>
        <v>E</v>
      </c>
      <c r="J1788" s="98">
        <v>43538</v>
      </c>
      <c r="K1788" s="135">
        <f t="shared" si="56"/>
        <v>11</v>
      </c>
      <c r="L1788" s="99" t="str">
        <f t="shared" ca="1" si="57"/>
        <v>-</v>
      </c>
      <c r="M1788" s="93" t="str">
        <f>IF(E1788="","",VLOOKUP(E1788,[1]PROJECTES!$C$14:$Z$5000,21,FALSE))</f>
        <v/>
      </c>
      <c r="N1788" s="100"/>
      <c r="O1788" s="72" t="s">
        <v>229</v>
      </c>
      <c r="P1788" s="101"/>
      <c r="Q1788" s="132"/>
      <c r="R1788" s="102"/>
      <c r="S1788" s="91"/>
    </row>
    <row r="1789" spans="1:19" s="104" customFormat="1" ht="12.75" customHeight="1" x14ac:dyDescent="0.25">
      <c r="A1789" s="121"/>
      <c r="B1789" s="92" t="str">
        <f>IF(E1789="","",VLOOKUP(E1789,[1]PROJECTES!$C$14:$G$5000,2,FALSE))</f>
        <v/>
      </c>
      <c r="C1789" s="121"/>
      <c r="D1789" s="93" t="str">
        <f>IF(E1789="","",VLOOKUP(E1789,[1]PROJECTES!$C$14:$G$5000,5,FALSE))</f>
        <v/>
      </c>
      <c r="E1789" s="117"/>
      <c r="F1789" s="95"/>
      <c r="G1789" s="96" t="str">
        <f>IF(E1789="","",VLOOKUP(E1789,[1]PROJECTES!$C$14:$G$5000,4,FALSE))</f>
        <v/>
      </c>
      <c r="H1789" s="118" t="s">
        <v>44</v>
      </c>
      <c r="I1789" s="97" t="str">
        <f>IF(H1789="","",VLOOKUP(H1789,BD!B$2:C$16,2,FALSE))</f>
        <v>E</v>
      </c>
      <c r="J1789" s="98">
        <v>43538</v>
      </c>
      <c r="K1789" s="135">
        <f t="shared" si="56"/>
        <v>11</v>
      </c>
      <c r="L1789" s="99" t="str">
        <f t="shared" ca="1" si="57"/>
        <v>-</v>
      </c>
      <c r="M1789" s="93" t="str">
        <f>IF(E1789="","",VLOOKUP(E1789,[1]PROJECTES!$C$14:$Z$5000,21,FALSE))</f>
        <v/>
      </c>
      <c r="N1789" s="100"/>
      <c r="O1789" s="72" t="s">
        <v>229</v>
      </c>
      <c r="P1789" s="101"/>
      <c r="Q1789" s="132"/>
      <c r="R1789" s="102"/>
      <c r="S1789" s="91"/>
    </row>
    <row r="1790" spans="1:19" s="104" customFormat="1" ht="12.75" customHeight="1" x14ac:dyDescent="0.25">
      <c r="A1790" s="121" t="s">
        <v>21</v>
      </c>
      <c r="B1790" s="92" t="str">
        <f>IF(E1790="","",VLOOKUP(E1790,[1]PROJECTES!$C$14:$G$5000,2,FALSE))</f>
        <v>SITEL</v>
      </c>
      <c r="C1790" s="121" t="s">
        <v>149</v>
      </c>
      <c r="D1790" s="93" t="str">
        <f>IF(E1790="","",VLOOKUP(E1790,[1]PROJECTES!$C$14:$G$5000,5,FALSE))</f>
        <v>GESTIO DE MAGATZEM</v>
      </c>
      <c r="E1790" s="117" t="s">
        <v>305</v>
      </c>
      <c r="F1790" s="95"/>
      <c r="G1790" s="96" t="str">
        <f>IF(E1790="","",VLOOKUP(E1790,[1]PROJECTES!$C$14:$G$5000,4,FALSE))</f>
        <v>OB</v>
      </c>
      <c r="H1790" s="118" t="s">
        <v>21</v>
      </c>
      <c r="I1790" s="97" t="str">
        <f>IF(H1790="","",VLOOKUP(H1790,BD!B$2:C$16,2,FALSE))</f>
        <v>P</v>
      </c>
      <c r="J1790" s="98">
        <v>43539</v>
      </c>
      <c r="K1790" s="135">
        <f t="shared" si="56"/>
        <v>11</v>
      </c>
      <c r="L1790" s="99">
        <f t="shared" ca="1" si="57"/>
        <v>210</v>
      </c>
      <c r="M1790" s="93">
        <f>IF(E1790="","",VLOOKUP(E1790,[1]PROJECTES!$C$14:$Z$5000,21,FALSE))</f>
        <v>43830</v>
      </c>
      <c r="N1790" s="100">
        <v>0</v>
      </c>
      <c r="O1790" s="72" t="s">
        <v>229</v>
      </c>
      <c r="P1790" s="101">
        <v>15</v>
      </c>
      <c r="Q1790" s="132" t="s">
        <v>49</v>
      </c>
      <c r="R1790" s="102" t="s">
        <v>1044</v>
      </c>
      <c r="S1790" s="91"/>
    </row>
    <row r="1791" spans="1:19" s="104" customFormat="1" ht="12.75" customHeight="1" x14ac:dyDescent="0.25">
      <c r="A1791" s="121" t="s">
        <v>24</v>
      </c>
      <c r="B1791" s="92" t="str">
        <f>IF(E1791="","",VLOOKUP(E1791,[1]PROJECTES!$C$14:$G$5000,2,FALSE))</f>
        <v>ELEMOS</v>
      </c>
      <c r="C1791" s="121" t="s">
        <v>144</v>
      </c>
      <c r="D1791" s="93" t="str">
        <f>IF(E1791="","",VLOOKUP(E1791,[1]PROJECTES!$C$14:$G$5000,5,FALSE))</f>
        <v>RTU IAT F6 MOSCOSO v1.0</v>
      </c>
      <c r="E1791" s="117">
        <v>5008</v>
      </c>
      <c r="F1791" s="95"/>
      <c r="G1791" s="96" t="str">
        <f>IF(E1791="","",VLOOKUP(E1791,[1]PROJECTES!$C$14:$G$5000,4,FALSE))</f>
        <v>OB</v>
      </c>
      <c r="H1791" s="118" t="s">
        <v>17</v>
      </c>
      <c r="I1791" s="97" t="str">
        <f>IF(H1791="","",VLOOKUP(H1791,BD!B$2:C$16,2,FALSE))</f>
        <v>E</v>
      </c>
      <c r="J1791" s="98">
        <v>43495</v>
      </c>
      <c r="K1791" s="135">
        <f t="shared" si="56"/>
        <v>5</v>
      </c>
      <c r="L1791" s="99">
        <f t="shared" ca="1" si="57"/>
        <v>-172</v>
      </c>
      <c r="M1791" s="93">
        <f>IF(E1791="","",VLOOKUP(E1791,[1]PROJECTES!$C$14:$Z$5000,21,FALSE))</f>
        <v>43448</v>
      </c>
      <c r="N1791" s="100">
        <v>0</v>
      </c>
      <c r="O1791" s="72" t="s">
        <v>229</v>
      </c>
      <c r="P1791" s="101">
        <v>30</v>
      </c>
      <c r="Q1791" s="132" t="s">
        <v>32</v>
      </c>
      <c r="R1791" s="131" t="s">
        <v>636</v>
      </c>
      <c r="S1791" s="91"/>
    </row>
    <row r="1792" spans="1:19" s="104" customFormat="1" ht="12.75" customHeight="1" x14ac:dyDescent="0.25">
      <c r="A1792" s="121" t="s">
        <v>21</v>
      </c>
      <c r="B1792" s="92" t="str">
        <f>IF(E1792="","",VLOOKUP(E1792,[1]PROJECTES!$C$14:$G$5000,2,FALSE))</f>
        <v>SITEL</v>
      </c>
      <c r="C1792" s="121" t="s">
        <v>1013</v>
      </c>
      <c r="D1792" s="93" t="str">
        <f>IF(E1792="","",VLOOKUP(E1792,[1]PROJECTES!$C$14:$G$5000,5,FALSE))</f>
        <v>GESTIO DE MAGATZEM</v>
      </c>
      <c r="E1792" s="117" t="s">
        <v>305</v>
      </c>
      <c r="F1792" s="95"/>
      <c r="G1792" s="96" t="str">
        <f>IF(E1792="","",VLOOKUP(E1792,[1]PROJECTES!$C$14:$G$5000,4,FALSE))</f>
        <v>OB</v>
      </c>
      <c r="H1792" s="118" t="s">
        <v>21</v>
      </c>
      <c r="I1792" s="97" t="str">
        <f>IF(H1792="","",VLOOKUP(H1792,BD!B$2:C$16,2,FALSE))</f>
        <v>P</v>
      </c>
      <c r="J1792" s="98">
        <v>43539</v>
      </c>
      <c r="K1792" s="135">
        <f t="shared" si="56"/>
        <v>11</v>
      </c>
      <c r="L1792" s="99">
        <f t="shared" ca="1" si="57"/>
        <v>210</v>
      </c>
      <c r="M1792" s="93">
        <f>IF(E1792="","",VLOOKUP(E1792,[1]PROJECTES!$C$14:$Z$5000,21,FALSE))</f>
        <v>43830</v>
      </c>
      <c r="N1792" s="100">
        <v>0</v>
      </c>
      <c r="O1792" s="72" t="s">
        <v>229</v>
      </c>
      <c r="P1792" s="101">
        <v>15</v>
      </c>
      <c r="Q1792" s="132" t="s">
        <v>49</v>
      </c>
      <c r="R1792" s="131" t="s">
        <v>1084</v>
      </c>
      <c r="S1792" s="91"/>
    </row>
    <row r="1793" spans="1:19" s="104" customFormat="1" ht="12.75" customHeight="1" x14ac:dyDescent="0.25">
      <c r="A1793" s="121" t="s">
        <v>21</v>
      </c>
      <c r="B1793" s="92" t="str">
        <f>IF(E1793="","",VLOOKUP(E1793,[1]PROJECTES!$C$14:$G$5000,2,FALSE))</f>
        <v>NCLAVE</v>
      </c>
      <c r="C1793" s="121"/>
      <c r="D1793" s="93" t="str">
        <f>IF(E1793="","",VLOOKUP(E1793,[1]PROJECTES!$C$14:$G$5000,5,FALSE))</f>
        <v>6 x Armari TrinaPRP NCU V1.0</v>
      </c>
      <c r="E1793" s="117">
        <v>5118</v>
      </c>
      <c r="F1793" s="95"/>
      <c r="G1793" s="96" t="str">
        <f>IF(E1793="","",VLOOKUP(E1793,[1]PROJECTES!$C$14:$G$5000,4,FALSE))</f>
        <v>TA</v>
      </c>
      <c r="H1793" s="118" t="s">
        <v>21</v>
      </c>
      <c r="I1793" s="97" t="str">
        <f>IF(H1793="","",VLOOKUP(H1793,BD!B$2:C$16,2,FALSE))</f>
        <v>P</v>
      </c>
      <c r="J1793" s="98">
        <v>43539</v>
      </c>
      <c r="K1793" s="135">
        <f t="shared" si="56"/>
        <v>11</v>
      </c>
      <c r="L1793" s="99" t="str">
        <f t="shared" ca="1" si="57"/>
        <v>-</v>
      </c>
      <c r="M1793" s="93">
        <f>IF(E1793="","",VLOOKUP(E1793,[1]PROJECTES!$C$14:$Z$5000,21,FALSE))</f>
        <v>43555</v>
      </c>
      <c r="N1793" s="100">
        <v>0</v>
      </c>
      <c r="O1793" s="72" t="s">
        <v>229</v>
      </c>
      <c r="P1793" s="101">
        <v>15</v>
      </c>
      <c r="Q1793" s="132" t="s">
        <v>51</v>
      </c>
      <c r="R1793" s="131" t="s">
        <v>365</v>
      </c>
      <c r="S1793" s="91"/>
    </row>
    <row r="1794" spans="1:19" s="104" customFormat="1" ht="12.75" customHeight="1" x14ac:dyDescent="0.25">
      <c r="A1794" s="121" t="s">
        <v>21</v>
      </c>
      <c r="B1794" s="92" t="str">
        <f>IF(E1794="","",VLOOKUP(E1794,[1]PROJECTES!$C$14:$G$5000,2,FALSE))</f>
        <v>EYPESA</v>
      </c>
      <c r="C1794" s="121" t="s">
        <v>106</v>
      </c>
      <c r="D1794" s="93" t="str">
        <f>IF(E1794="","",VLOOKUP(E1794,[1]PROJECTES!$C$14:$G$5000,5,FALSE))</f>
        <v>Repacio RTU E.R. SANT PERE DE TORELLO</v>
      </c>
      <c r="E1794" s="117">
        <v>5187</v>
      </c>
      <c r="F1794" s="95"/>
      <c r="G1794" s="96" t="str">
        <f>IF(E1794="","",VLOOKUP(E1794,[1]PROJECTES!$C$14:$G$5000,4,FALSE))</f>
        <v>TA</v>
      </c>
      <c r="H1794" s="118" t="s">
        <v>21</v>
      </c>
      <c r="I1794" s="97" t="str">
        <f>IF(H1794="","",VLOOKUP(H1794,BD!B$2:C$16,2,FALSE))</f>
        <v>P</v>
      </c>
      <c r="J1794" s="98">
        <v>43539</v>
      </c>
      <c r="K1794" s="135">
        <f t="shared" si="56"/>
        <v>11</v>
      </c>
      <c r="L1794" s="99" t="str">
        <f t="shared" ca="1" si="57"/>
        <v>-</v>
      </c>
      <c r="M1794" s="93">
        <f>IF(E1794="","",VLOOKUP(E1794,[1]PROJECTES!$C$14:$Z$5000,21,FALSE))</f>
        <v>43540</v>
      </c>
      <c r="N1794" s="100">
        <v>0</v>
      </c>
      <c r="O1794" s="72" t="s">
        <v>229</v>
      </c>
      <c r="P1794" s="101">
        <v>15</v>
      </c>
      <c r="Q1794" s="132" t="s">
        <v>57</v>
      </c>
      <c r="R1794" s="102" t="s">
        <v>1119</v>
      </c>
      <c r="S1794" s="91"/>
    </row>
    <row r="1795" spans="1:19" s="104" customFormat="1" ht="12.75" customHeight="1" x14ac:dyDescent="0.25">
      <c r="A1795" s="121" t="s">
        <v>21</v>
      </c>
      <c r="B1795" s="92" t="str">
        <f>IF(E1795="","",VLOOKUP(E1795,[1]PROJECTES!$C$14:$G$5000,2,FALSE))</f>
        <v>SITEL</v>
      </c>
      <c r="C1795" s="121"/>
      <c r="D1795" s="93" t="str">
        <f>IF(E1795="","",VLOOKUP(E1795,[1]PROJECTES!$C$14:$G$5000,5,FALSE))</f>
        <v>28 x Manguera Alimentacion MOTOR, 24Vdc</v>
      </c>
      <c r="E1795" s="117">
        <v>5158</v>
      </c>
      <c r="F1795" s="95"/>
      <c r="G1795" s="96" t="str">
        <f>IF(E1795="","",VLOOKUP(E1795,[1]PROJECTES!$C$14:$G$5000,4,FALSE))</f>
        <v>TA</v>
      </c>
      <c r="H1795" s="118" t="s">
        <v>21</v>
      </c>
      <c r="I1795" s="97" t="str">
        <f>IF(H1795="","",VLOOKUP(H1795,BD!B$2:C$16,2,FALSE))</f>
        <v>P</v>
      </c>
      <c r="J1795" s="98">
        <v>43539</v>
      </c>
      <c r="K1795" s="135">
        <f t="shared" si="56"/>
        <v>11</v>
      </c>
      <c r="L1795" s="99" t="str">
        <f t="shared" ca="1" si="57"/>
        <v>-</v>
      </c>
      <c r="M1795" s="93">
        <f>IF(E1795="","",VLOOKUP(E1795,[1]PROJECTES!$C$14:$Z$5000,21,FALSE))</f>
        <v>43555</v>
      </c>
      <c r="N1795" s="100">
        <v>0</v>
      </c>
      <c r="O1795" s="72" t="s">
        <v>229</v>
      </c>
      <c r="P1795" s="101">
        <v>20</v>
      </c>
      <c r="Q1795" s="132" t="s">
        <v>49</v>
      </c>
      <c r="R1795" s="131" t="s">
        <v>681</v>
      </c>
      <c r="S1795" s="91"/>
    </row>
    <row r="1796" spans="1:19" s="104" customFormat="1" ht="12.75" customHeight="1" x14ac:dyDescent="0.25">
      <c r="A1796" s="121" t="s">
        <v>21</v>
      </c>
      <c r="B1796" s="92" t="str">
        <f>IF(E1796="","",VLOOKUP(E1796,[1]PROJECTES!$C$14:$G$5000,2,FALSE))</f>
        <v>SITEL</v>
      </c>
      <c r="C1796" s="121" t="s">
        <v>337</v>
      </c>
      <c r="D1796" s="93" t="str">
        <f>IF(E1796="","",VLOOKUP(E1796,[1]PROJECTES!$C$14:$G$5000,5,FALSE))</f>
        <v>50 x CAP8 Generic</v>
      </c>
      <c r="E1796" s="117">
        <v>5141</v>
      </c>
      <c r="F1796" s="95"/>
      <c r="G1796" s="96" t="str">
        <f>IF(E1796="","",VLOOKUP(E1796,[1]PROJECTES!$C$14:$G$5000,4,FALSE))</f>
        <v>OB</v>
      </c>
      <c r="H1796" s="118" t="s">
        <v>21</v>
      </c>
      <c r="I1796" s="97" t="str">
        <f>IF(H1796="","",VLOOKUP(H1796,BD!B$2:C$16,2,FALSE))</f>
        <v>P</v>
      </c>
      <c r="J1796" s="98">
        <v>43539</v>
      </c>
      <c r="K1796" s="135">
        <f t="shared" si="56"/>
        <v>11</v>
      </c>
      <c r="L1796" s="99">
        <f t="shared" ca="1" si="57"/>
        <v>-67</v>
      </c>
      <c r="M1796" s="93">
        <f>IF(E1796="","",VLOOKUP(E1796,[1]PROJECTES!$C$14:$Z$5000,21,FALSE))</f>
        <v>43553</v>
      </c>
      <c r="N1796" s="100">
        <v>0</v>
      </c>
      <c r="O1796" s="72" t="s">
        <v>229</v>
      </c>
      <c r="P1796" s="101">
        <v>20</v>
      </c>
      <c r="Q1796" s="132" t="s">
        <v>49</v>
      </c>
      <c r="R1796" s="131" t="s">
        <v>681</v>
      </c>
      <c r="S1796" s="91"/>
    </row>
    <row r="1797" spans="1:19" s="104" customFormat="1" ht="12.75" customHeight="1" x14ac:dyDescent="0.25">
      <c r="A1797" s="121" t="s">
        <v>21</v>
      </c>
      <c r="B1797" s="92" t="str">
        <f>IF(E1797="","",VLOOKUP(E1797,[1]PROJECTES!$C$14:$G$5000,2,FALSE))</f>
        <v>SITEL</v>
      </c>
      <c r="C1797" s="121" t="s">
        <v>1013</v>
      </c>
      <c r="D1797" s="93" t="str">
        <f>IF(E1797="","",VLOOKUP(E1797,[1]PROJECTES!$C$14:$G$5000,5,FALSE))</f>
        <v>GESTIO DE MAGATZEM</v>
      </c>
      <c r="E1797" s="117" t="s">
        <v>363</v>
      </c>
      <c r="F1797" s="95"/>
      <c r="G1797" s="96" t="str">
        <f>IF(E1797="","",VLOOKUP(E1797,[1]PROJECTES!$C$14:$G$5000,4,FALSE))</f>
        <v>OB</v>
      </c>
      <c r="H1797" s="118" t="s">
        <v>21</v>
      </c>
      <c r="I1797" s="97" t="str">
        <f>IF(H1797="","",VLOOKUP(H1797,BD!B$2:C$16,2,FALSE))</f>
        <v>P</v>
      </c>
      <c r="J1797" s="98">
        <v>43539</v>
      </c>
      <c r="K1797" s="135">
        <f t="shared" si="56"/>
        <v>11</v>
      </c>
      <c r="L1797" s="99">
        <f t="shared" ca="1" si="57"/>
        <v>210</v>
      </c>
      <c r="M1797" s="93">
        <f>IF(E1797="","",VLOOKUP(E1797,[1]PROJECTES!$C$14:$Z$5000,21,FALSE))</f>
        <v>43830</v>
      </c>
      <c r="N1797" s="100">
        <v>0</v>
      </c>
      <c r="O1797" s="72" t="s">
        <v>229</v>
      </c>
      <c r="P1797" s="101">
        <v>20</v>
      </c>
      <c r="Q1797" s="132" t="s">
        <v>49</v>
      </c>
      <c r="R1797" s="131" t="s">
        <v>1130</v>
      </c>
      <c r="S1797" s="91"/>
    </row>
    <row r="1798" spans="1:19" s="104" customFormat="1" ht="12.75" customHeight="1" x14ac:dyDescent="0.25">
      <c r="A1798" s="121" t="s">
        <v>21</v>
      </c>
      <c r="B1798" s="92" t="str">
        <f>IF(E1798="","",VLOOKUP(E1798,[1]PROJECTES!$C$14:$G$5000,2,FALSE))</f>
        <v>SITEL</v>
      </c>
      <c r="C1798" s="121"/>
      <c r="D1798" s="93" t="str">
        <f>IF(E1798="","",VLOOKUP(E1798,[1]PROJECTES!$C$14:$G$5000,5,FALSE))</f>
        <v>16 x Manguera Alimentacion TCU, 230Vac</v>
      </c>
      <c r="E1798" s="117">
        <v>5156</v>
      </c>
      <c r="F1798" s="95"/>
      <c r="G1798" s="96" t="str">
        <f>IF(E1798="","",VLOOKUP(E1798,[1]PROJECTES!$C$14:$G$5000,4,FALSE))</f>
        <v>TA</v>
      </c>
      <c r="H1798" s="118" t="s">
        <v>21</v>
      </c>
      <c r="I1798" s="97" t="str">
        <f>IF(H1798="","",VLOOKUP(H1798,BD!B$2:C$16,2,FALSE))</f>
        <v>P</v>
      </c>
      <c r="J1798" s="98">
        <v>43539</v>
      </c>
      <c r="K1798" s="135">
        <f t="shared" si="56"/>
        <v>11</v>
      </c>
      <c r="L1798" s="99" t="str">
        <f t="shared" ca="1" si="57"/>
        <v>-</v>
      </c>
      <c r="M1798" s="93">
        <f>IF(E1798="","",VLOOKUP(E1798,[1]PROJECTES!$C$14:$Z$5000,21,FALSE))</f>
        <v>43555</v>
      </c>
      <c r="N1798" s="100">
        <v>0</v>
      </c>
      <c r="O1798" s="72" t="s">
        <v>229</v>
      </c>
      <c r="P1798" s="101">
        <v>20</v>
      </c>
      <c r="Q1798" s="132" t="s">
        <v>49</v>
      </c>
      <c r="R1798" s="131" t="s">
        <v>1131</v>
      </c>
      <c r="S1798" s="91"/>
    </row>
    <row r="1799" spans="1:19" s="104" customFormat="1" ht="12.75" customHeight="1" x14ac:dyDescent="0.25">
      <c r="A1799" s="121" t="s">
        <v>21</v>
      </c>
      <c r="B1799" s="92" t="str">
        <f>IF(E1799="","",VLOOKUP(E1799,[1]PROJECTES!$C$14:$G$5000,2,FALSE))</f>
        <v>SITEL</v>
      </c>
      <c r="C1799" s="121"/>
      <c r="D1799" s="93" t="str">
        <f>IF(E1799="","",VLOOKUP(E1799,[1]PROJECTES!$C$14:$G$5000,5,FALSE))</f>
        <v>28 x Manguera Alimentacion MOTOR, 24Vdc</v>
      </c>
      <c r="E1799" s="117">
        <v>5158</v>
      </c>
      <c r="F1799" s="95"/>
      <c r="G1799" s="96" t="str">
        <f>IF(E1799="","",VLOOKUP(E1799,[1]PROJECTES!$C$14:$G$5000,4,FALSE))</f>
        <v>TA</v>
      </c>
      <c r="H1799" s="118" t="s">
        <v>21</v>
      </c>
      <c r="I1799" s="97" t="str">
        <f>IF(H1799="","",VLOOKUP(H1799,BD!B$2:C$16,2,FALSE))</f>
        <v>P</v>
      </c>
      <c r="J1799" s="98">
        <v>43539</v>
      </c>
      <c r="K1799" s="135">
        <f t="shared" si="56"/>
        <v>11</v>
      </c>
      <c r="L1799" s="99" t="str">
        <f t="shared" ca="1" si="57"/>
        <v>-</v>
      </c>
      <c r="M1799" s="93">
        <f>IF(E1799="","",VLOOKUP(E1799,[1]PROJECTES!$C$14:$Z$5000,21,FALSE))</f>
        <v>43555</v>
      </c>
      <c r="N1799" s="100">
        <v>0</v>
      </c>
      <c r="O1799" s="72" t="s">
        <v>229</v>
      </c>
      <c r="P1799" s="101">
        <v>20</v>
      </c>
      <c r="Q1799" s="132" t="s">
        <v>49</v>
      </c>
      <c r="R1799" s="131" t="s">
        <v>1131</v>
      </c>
      <c r="S1799" s="91"/>
    </row>
    <row r="1800" spans="1:19" s="104" customFormat="1" ht="12.75" customHeight="1" x14ac:dyDescent="0.25">
      <c r="A1800" s="121" t="s">
        <v>21</v>
      </c>
      <c r="B1800" s="92" t="str">
        <f>IF(E1800="","",VLOOKUP(E1800,[1]PROJECTES!$C$14:$G$5000,2,FALSE))</f>
        <v>EOSPIT</v>
      </c>
      <c r="C1800" s="121" t="s">
        <v>151</v>
      </c>
      <c r="D1800" s="93" t="str">
        <f>IF(E1800="","",VLOOKUP(E1800,[1]PROJECTES!$C$14:$G$5000,5,FALSE))</f>
        <v>Reparacio RTU CAP32-48 N/S 51-2017</v>
      </c>
      <c r="E1800" s="117">
        <v>5188</v>
      </c>
      <c r="F1800" s="95"/>
      <c r="G1800" s="96" t="str">
        <f>IF(E1800="","",VLOOKUP(E1800,[1]PROJECTES!$C$14:$G$5000,4,FALSE))</f>
        <v>TA</v>
      </c>
      <c r="H1800" s="118" t="s">
        <v>21</v>
      </c>
      <c r="I1800" s="97" t="str">
        <f>IF(H1800="","",VLOOKUP(H1800,BD!B$2:C$16,2,FALSE))</f>
        <v>P</v>
      </c>
      <c r="J1800" s="98">
        <v>43539</v>
      </c>
      <c r="K1800" s="135">
        <f t="shared" si="56"/>
        <v>11</v>
      </c>
      <c r="L1800" s="99" t="str">
        <f t="shared" ca="1" si="57"/>
        <v>-</v>
      </c>
      <c r="M1800" s="93">
        <f>IF(E1800="","",VLOOKUP(E1800,[1]PROJECTES!$C$14:$Z$5000,21,FALSE))</f>
        <v>43542</v>
      </c>
      <c r="N1800" s="100">
        <v>1</v>
      </c>
      <c r="O1800" s="72" t="s">
        <v>229</v>
      </c>
      <c r="P1800" s="101">
        <v>0</v>
      </c>
      <c r="Q1800" s="132" t="s">
        <v>57</v>
      </c>
      <c r="R1800" s="102" t="s">
        <v>1132</v>
      </c>
      <c r="S1800" s="91"/>
    </row>
    <row r="1801" spans="1:19" s="104" customFormat="1" ht="12.75" customHeight="1" x14ac:dyDescent="0.25">
      <c r="A1801" s="121" t="s">
        <v>21</v>
      </c>
      <c r="B1801" s="92" t="str">
        <f>IF(E1801="","",VLOOKUP(E1801,[1]PROJECTES!$C$14:$G$5000,2,FALSE))</f>
        <v>EOSPIT</v>
      </c>
      <c r="C1801" s="121" t="s">
        <v>151</v>
      </c>
      <c r="D1801" s="93" t="str">
        <f>IF(E1801="","",VLOOKUP(E1801,[1]PROJECTES!$C$14:$G$5000,5,FALSE))</f>
        <v>Reparacio M8EA N/S 2001-1229</v>
      </c>
      <c r="E1801" s="117">
        <v>5189</v>
      </c>
      <c r="F1801" s="95"/>
      <c r="G1801" s="96" t="str">
        <f>IF(E1801="","",VLOOKUP(E1801,[1]PROJECTES!$C$14:$G$5000,4,FALSE))</f>
        <v>TA</v>
      </c>
      <c r="H1801" s="118" t="s">
        <v>21</v>
      </c>
      <c r="I1801" s="97" t="str">
        <f>IF(H1801="","",VLOOKUP(H1801,BD!B$2:C$16,2,FALSE))</f>
        <v>P</v>
      </c>
      <c r="J1801" s="98">
        <v>43539</v>
      </c>
      <c r="K1801" s="135">
        <f t="shared" ref="K1801:K1864" si="58">IF(J1801="","",WEEKNUM(J1801,2)-0)</f>
        <v>11</v>
      </c>
      <c r="L1801" s="99" t="str">
        <f t="shared" ref="L1801:L1864" ca="1" si="59">IF(M1801="","-",IF(G1801="TA","-",+M1801-TODAY()))</f>
        <v>-</v>
      </c>
      <c r="M1801" s="93">
        <f>IF(E1801="","",VLOOKUP(E1801,[1]PROJECTES!$C$14:$Z$5000,21,FALSE))</f>
        <v>43542</v>
      </c>
      <c r="N1801" s="100">
        <v>1</v>
      </c>
      <c r="O1801" s="72" t="s">
        <v>229</v>
      </c>
      <c r="P1801" s="101">
        <v>15</v>
      </c>
      <c r="Q1801" s="132" t="s">
        <v>57</v>
      </c>
      <c r="R1801" s="102" t="s">
        <v>1133</v>
      </c>
      <c r="S1801" s="91"/>
    </row>
    <row r="1802" spans="1:19" s="104" customFormat="1" ht="12.75" customHeight="1" x14ac:dyDescent="0.25">
      <c r="A1802" s="121" t="s">
        <v>21</v>
      </c>
      <c r="B1802" s="92" t="str">
        <f>IF(E1802="","",VLOOKUP(E1802,[1]PROJECTES!$C$14:$G$5000,2,FALSE))</f>
        <v>SITEL</v>
      </c>
      <c r="C1802" s="121" t="s">
        <v>181</v>
      </c>
      <c r="D1802" s="93" t="str">
        <f>IF(E1802="","",VLOOKUP(E1802,[1]PROJECTES!$C$14:$G$5000,5,FALSE))</f>
        <v>GESTIO DE MAGATZEM</v>
      </c>
      <c r="E1802" s="117" t="s">
        <v>305</v>
      </c>
      <c r="F1802" s="95"/>
      <c r="G1802" s="96" t="str">
        <f>IF(E1802="","",VLOOKUP(E1802,[1]PROJECTES!$C$14:$G$5000,4,FALSE))</f>
        <v>OB</v>
      </c>
      <c r="H1802" s="118" t="s">
        <v>21</v>
      </c>
      <c r="I1802" s="97" t="str">
        <f>IF(H1802="","",VLOOKUP(H1802,BD!B$2:C$16,2,FALSE))</f>
        <v>P</v>
      </c>
      <c r="J1802" s="98">
        <v>43539</v>
      </c>
      <c r="K1802" s="135">
        <f t="shared" si="58"/>
        <v>11</v>
      </c>
      <c r="L1802" s="99">
        <f t="shared" ca="1" si="59"/>
        <v>210</v>
      </c>
      <c r="M1802" s="93">
        <f>IF(E1802="","",VLOOKUP(E1802,[1]PROJECTES!$C$14:$Z$5000,21,FALSE))</f>
        <v>43830</v>
      </c>
      <c r="N1802" s="100">
        <v>0</v>
      </c>
      <c r="O1802" s="72" t="s">
        <v>229</v>
      </c>
      <c r="P1802" s="101">
        <v>20</v>
      </c>
      <c r="Q1802" s="132" t="s">
        <v>49</v>
      </c>
      <c r="R1802" s="102" t="s">
        <v>1134</v>
      </c>
      <c r="S1802" s="91"/>
    </row>
    <row r="1803" spans="1:19" s="104" customFormat="1" ht="12.75" customHeight="1" x14ac:dyDescent="0.25">
      <c r="A1803" s="121" t="s">
        <v>21</v>
      </c>
      <c r="B1803" s="92" t="str">
        <f>IF(E1803="","",VLOOKUP(E1803,[1]PROJECTES!$C$14:$G$5000,2,FALSE))</f>
        <v>INPPOZ</v>
      </c>
      <c r="C1803" s="121" t="s">
        <v>149</v>
      </c>
      <c r="D1803" s="93" t="str">
        <f>IF(E1803="","",VLOOKUP(E1803,[1]PROJECTES!$C$14:$G$5000,5,FALSE))</f>
        <v>RTU C.T. GRAL VILLARALTO v3.0</v>
      </c>
      <c r="E1803" s="117">
        <v>5184</v>
      </c>
      <c r="F1803" s="95"/>
      <c r="G1803" s="96" t="str">
        <f>IF(E1803="","",VLOOKUP(E1803,[1]PROJECTES!$C$14:$G$5000,4,FALSE))</f>
        <v>OB</v>
      </c>
      <c r="H1803" s="118" t="s">
        <v>21</v>
      </c>
      <c r="I1803" s="97" t="str">
        <f>IF(H1803="","",VLOOKUP(H1803,BD!B$2:C$16,2,FALSE))</f>
        <v>P</v>
      </c>
      <c r="J1803" s="98">
        <v>43539</v>
      </c>
      <c r="K1803" s="135">
        <f t="shared" si="58"/>
        <v>11</v>
      </c>
      <c r="L1803" s="99">
        <f t="shared" ca="1" si="59"/>
        <v>-81</v>
      </c>
      <c r="M1803" s="93">
        <f>IF(E1803="","",VLOOKUP(E1803,[1]PROJECTES!$C$14:$Z$5000,21,FALSE))</f>
        <v>43539</v>
      </c>
      <c r="N1803" s="100">
        <v>0</v>
      </c>
      <c r="O1803" s="72" t="s">
        <v>229</v>
      </c>
      <c r="P1803" s="101">
        <v>10</v>
      </c>
      <c r="Q1803" s="132" t="s">
        <v>49</v>
      </c>
      <c r="R1803" s="131" t="s">
        <v>1135</v>
      </c>
      <c r="S1803" s="91"/>
    </row>
    <row r="1804" spans="1:19" s="104" customFormat="1" ht="12.75" customHeight="1" x14ac:dyDescent="0.25">
      <c r="A1804" s="121" t="s">
        <v>21</v>
      </c>
      <c r="B1804" s="92" t="str">
        <f>IF(E1804="","",VLOOKUP(E1804,[1]PROJECTES!$C$14:$G$5000,2,FALSE))</f>
        <v>IPPPOZ</v>
      </c>
      <c r="C1804" s="121" t="s">
        <v>149</v>
      </c>
      <c r="D1804" s="93" t="str">
        <f>IF(E1804="","",VLOOKUP(E1804,[1]PROJECTES!$C$14:$G$5000,5,FALSE))</f>
        <v>RTU I.A.T. LA PEÑA v2.0</v>
      </c>
      <c r="E1804" s="117">
        <v>5185</v>
      </c>
      <c r="F1804" s="95"/>
      <c r="G1804" s="96" t="str">
        <f>IF(E1804="","",VLOOKUP(E1804,[1]PROJECTES!$C$14:$G$5000,4,FALSE))</f>
        <v>OB</v>
      </c>
      <c r="H1804" s="118" t="s">
        <v>21</v>
      </c>
      <c r="I1804" s="97" t="str">
        <f>IF(H1804="","",VLOOKUP(H1804,BD!B$2:C$16,2,FALSE))</f>
        <v>P</v>
      </c>
      <c r="J1804" s="98">
        <v>43539</v>
      </c>
      <c r="K1804" s="135">
        <f t="shared" si="58"/>
        <v>11</v>
      </c>
      <c r="L1804" s="99">
        <f t="shared" ca="1" si="59"/>
        <v>-81</v>
      </c>
      <c r="M1804" s="93">
        <f>IF(E1804="","",VLOOKUP(E1804,[1]PROJECTES!$C$14:$Z$5000,21,FALSE))</f>
        <v>43539</v>
      </c>
      <c r="N1804" s="100">
        <v>0</v>
      </c>
      <c r="O1804" s="72" t="s">
        <v>229</v>
      </c>
      <c r="P1804" s="101">
        <v>10</v>
      </c>
      <c r="Q1804" s="132" t="s">
        <v>49</v>
      </c>
      <c r="R1804" s="131" t="s">
        <v>1135</v>
      </c>
      <c r="S1804" s="91"/>
    </row>
    <row r="1805" spans="1:19" s="104" customFormat="1" ht="12.75" customHeight="1" x14ac:dyDescent="0.25">
      <c r="A1805" s="121" t="s">
        <v>21</v>
      </c>
      <c r="B1805" s="92" t="str">
        <f>IF(E1805="","",VLOOKUP(E1805,[1]PROJECTES!$C$14:$G$5000,2,FALSE))</f>
        <v>SITEL</v>
      </c>
      <c r="C1805" s="121" t="s">
        <v>181</v>
      </c>
      <c r="D1805" s="93" t="str">
        <f>IF(E1805="","",VLOOKUP(E1805,[1]PROJECTES!$C$14:$G$5000,5,FALSE))</f>
        <v>GESTIO DE MAGATZEM</v>
      </c>
      <c r="E1805" s="117" t="s">
        <v>305</v>
      </c>
      <c r="F1805" s="95"/>
      <c r="G1805" s="96" t="str">
        <f>IF(E1805="","",VLOOKUP(E1805,[1]PROJECTES!$C$14:$G$5000,4,FALSE))</f>
        <v>OB</v>
      </c>
      <c r="H1805" s="118" t="s">
        <v>21</v>
      </c>
      <c r="I1805" s="97" t="str">
        <f>IF(H1805="","",VLOOKUP(H1805,BD!B$2:C$16,2,FALSE))</f>
        <v>P</v>
      </c>
      <c r="J1805" s="98">
        <v>43539</v>
      </c>
      <c r="K1805" s="135">
        <f t="shared" si="58"/>
        <v>11</v>
      </c>
      <c r="L1805" s="99">
        <f t="shared" ca="1" si="59"/>
        <v>210</v>
      </c>
      <c r="M1805" s="93">
        <f>IF(E1805="","",VLOOKUP(E1805,[1]PROJECTES!$C$14:$Z$5000,21,FALSE))</f>
        <v>43830</v>
      </c>
      <c r="N1805" s="100">
        <v>1</v>
      </c>
      <c r="O1805" s="72" t="s">
        <v>229</v>
      </c>
      <c r="P1805" s="101">
        <v>0</v>
      </c>
      <c r="Q1805" s="132" t="s">
        <v>49</v>
      </c>
      <c r="R1805" s="102" t="s">
        <v>1136</v>
      </c>
      <c r="S1805" s="91"/>
    </row>
    <row r="1806" spans="1:19" s="104" customFormat="1" ht="12.75" customHeight="1" x14ac:dyDescent="0.25">
      <c r="A1806" s="121" t="s">
        <v>21</v>
      </c>
      <c r="B1806" s="92" t="str">
        <f>IF(E1806="","",VLOOKUP(E1806,[1]PROJECTES!$C$14:$G$5000,2,FALSE))</f>
        <v>EOSA</v>
      </c>
      <c r="C1806" s="121" t="s">
        <v>151</v>
      </c>
      <c r="D1806" s="93" t="str">
        <f>IF(E1806="","",VLOOKUP(E1806,[1]PROJECTES!$C$14:$G$5000,5,FALSE))</f>
        <v>MANTENIMENT SCADA TEDIS.Net EOSA 01/04/2018 - 31/03/2019</v>
      </c>
      <c r="E1806" s="117">
        <v>4650</v>
      </c>
      <c r="F1806" s="95"/>
      <c r="G1806" s="96" t="str">
        <f>IF(E1806="","",VLOOKUP(E1806,[1]PROJECTES!$C$14:$G$5000,4,FALSE))</f>
        <v>TA</v>
      </c>
      <c r="H1806" s="118" t="s">
        <v>21</v>
      </c>
      <c r="I1806" s="97" t="str">
        <f>IF(H1806="","",VLOOKUP(H1806,BD!B$2:C$16,2,FALSE))</f>
        <v>P</v>
      </c>
      <c r="J1806" s="98">
        <v>43539</v>
      </c>
      <c r="K1806" s="135">
        <f t="shared" si="58"/>
        <v>11</v>
      </c>
      <c r="L1806" s="99" t="str">
        <f t="shared" ca="1" si="59"/>
        <v>-</v>
      </c>
      <c r="M1806" s="93">
        <f>IF(E1806="","",VLOOKUP(E1806,[1]PROJECTES!$C$14:$Z$5000,21,FALSE))</f>
        <v>43555</v>
      </c>
      <c r="N1806" s="100">
        <v>0</v>
      </c>
      <c r="O1806" s="72" t="s">
        <v>229</v>
      </c>
      <c r="P1806" s="101">
        <v>30</v>
      </c>
      <c r="Q1806" s="132" t="s">
        <v>59</v>
      </c>
      <c r="R1806" s="102" t="s">
        <v>1137</v>
      </c>
      <c r="S1806" s="91"/>
    </row>
    <row r="1807" spans="1:19" s="104" customFormat="1" ht="12.75" customHeight="1" x14ac:dyDescent="0.25">
      <c r="A1807" s="121" t="s">
        <v>21</v>
      </c>
      <c r="B1807" s="92" t="str">
        <f>IF(E1807="","",VLOOKUP(E1807,[1]PROJECTES!$C$14:$G$5000,2,FALSE))</f>
        <v>SITEL</v>
      </c>
      <c r="C1807" s="121" t="s">
        <v>181</v>
      </c>
      <c r="D1807" s="93" t="str">
        <f>IF(E1807="","",VLOOKUP(E1807,[1]PROJECTES!$C$14:$G$5000,5,FALSE))</f>
        <v>GESTIO DE MAGATZEM</v>
      </c>
      <c r="E1807" s="117" t="s">
        <v>305</v>
      </c>
      <c r="F1807" s="95"/>
      <c r="G1807" s="96" t="str">
        <f>IF(E1807="","",VLOOKUP(E1807,[1]PROJECTES!$C$14:$G$5000,4,FALSE))</f>
        <v>OB</v>
      </c>
      <c r="H1807" s="118" t="s">
        <v>21</v>
      </c>
      <c r="I1807" s="97" t="str">
        <f>IF(H1807="","",VLOOKUP(H1807,BD!B$2:C$16,2,FALSE))</f>
        <v>P</v>
      </c>
      <c r="J1807" s="98">
        <v>43539</v>
      </c>
      <c r="K1807" s="135">
        <f t="shared" si="58"/>
        <v>11</v>
      </c>
      <c r="L1807" s="99">
        <f t="shared" ca="1" si="59"/>
        <v>210</v>
      </c>
      <c r="M1807" s="93">
        <f>IF(E1807="","",VLOOKUP(E1807,[1]PROJECTES!$C$14:$Z$5000,21,FALSE))</f>
        <v>43830</v>
      </c>
      <c r="N1807" s="100">
        <v>0</v>
      </c>
      <c r="O1807" s="72" t="s">
        <v>229</v>
      </c>
      <c r="P1807" s="101">
        <v>55</v>
      </c>
      <c r="Q1807" s="132" t="s">
        <v>49</v>
      </c>
      <c r="R1807" s="131" t="s">
        <v>1138</v>
      </c>
      <c r="S1807" s="91"/>
    </row>
    <row r="1808" spans="1:19" s="104" customFormat="1" ht="12.75" customHeight="1" x14ac:dyDescent="0.25">
      <c r="A1808" s="121" t="s">
        <v>12</v>
      </c>
      <c r="B1808" s="92" t="str">
        <f>IF(E1808="","",VLOOKUP(E1808,[1]PROJECTES!$C$14:$G$5000,2,FALSE))</f>
        <v>SITEL</v>
      </c>
      <c r="C1808" s="121" t="s">
        <v>181</v>
      </c>
      <c r="D1808" s="93" t="str">
        <f>IF(E1808="","",VLOOKUP(E1808,[1]PROJECTES!$C$14:$G$5000,5,FALSE))</f>
        <v>SOPORT DEPARTAMENT COMERCIAL</v>
      </c>
      <c r="E1808" s="117" t="s">
        <v>343</v>
      </c>
      <c r="F1808" s="95"/>
      <c r="G1808" s="96" t="str">
        <f>IF(E1808="","",VLOOKUP(E1808,[1]PROJECTES!$C$14:$G$5000,4,FALSE))</f>
        <v>OB</v>
      </c>
      <c r="H1808" s="118" t="s">
        <v>12</v>
      </c>
      <c r="I1808" s="97" t="str">
        <f>IF(H1808="","",VLOOKUP(H1808,BD!B$2:C$16,2,FALSE))</f>
        <v>E</v>
      </c>
      <c r="J1808" s="98">
        <v>43539</v>
      </c>
      <c r="K1808" s="135">
        <f t="shared" si="58"/>
        <v>11</v>
      </c>
      <c r="L1808" s="99">
        <f t="shared" ca="1" si="59"/>
        <v>210</v>
      </c>
      <c r="M1808" s="93">
        <f>IF(E1808="","",VLOOKUP(E1808,[1]PROJECTES!$C$14:$Z$5000,21,FALSE))</f>
        <v>43830</v>
      </c>
      <c r="N1808" s="100">
        <v>0</v>
      </c>
      <c r="O1808" s="72" t="s">
        <v>229</v>
      </c>
      <c r="P1808" s="101">
        <v>15</v>
      </c>
      <c r="Q1808" s="132" t="s">
        <v>11</v>
      </c>
      <c r="R1808" s="131" t="s">
        <v>1139</v>
      </c>
      <c r="S1808" s="91"/>
    </row>
    <row r="1809" spans="1:19" s="104" customFormat="1" ht="12.75" customHeight="1" x14ac:dyDescent="0.25">
      <c r="A1809" s="121" t="s">
        <v>12</v>
      </c>
      <c r="B1809" s="92" t="str">
        <f>IF(E1809="","",VLOOKUP(E1809,[1]PROJECTES!$C$14:$G$5000,2,FALSE))</f>
        <v>SITEL</v>
      </c>
      <c r="C1809" s="121" t="s">
        <v>181</v>
      </c>
      <c r="D1809" s="93" t="str">
        <f>IF(E1809="","",VLOOKUP(E1809,[1]PROJECTES!$C$14:$G$5000,5,FALSE))</f>
        <v xml:space="preserve"> TEDIS.Net, SystemTerminal v1.45</v>
      </c>
      <c r="E1809" s="117">
        <v>4597</v>
      </c>
      <c r="F1809" s="95"/>
      <c r="G1809" s="96" t="str">
        <f>IF(E1809="","",VLOOKUP(E1809,[1]PROJECTES!$C$14:$G$5000,4,FALSE))</f>
        <v>OB</v>
      </c>
      <c r="H1809" s="118" t="s">
        <v>12</v>
      </c>
      <c r="I1809" s="97" t="str">
        <f>IF(H1809="","",VLOOKUP(H1809,BD!B$2:C$16,2,FALSE))</f>
        <v>E</v>
      </c>
      <c r="J1809" s="98">
        <v>43539</v>
      </c>
      <c r="K1809" s="135">
        <f t="shared" si="58"/>
        <v>11</v>
      </c>
      <c r="L1809" s="99">
        <f t="shared" ca="1" si="59"/>
        <v>-400</v>
      </c>
      <c r="M1809" s="93">
        <f>IF(E1809="","",VLOOKUP(E1809,[1]PROJECTES!$C$14:$Z$5000,21,FALSE))</f>
        <v>43220</v>
      </c>
      <c r="N1809" s="100">
        <v>3</v>
      </c>
      <c r="O1809" s="72" t="s">
        <v>229</v>
      </c>
      <c r="P1809" s="101">
        <v>0</v>
      </c>
      <c r="Q1809" s="132" t="s">
        <v>15</v>
      </c>
      <c r="R1809" s="131" t="s">
        <v>1140</v>
      </c>
      <c r="S1809" s="91"/>
    </row>
    <row r="1810" spans="1:19" s="104" customFormat="1" ht="12.75" customHeight="1" x14ac:dyDescent="0.25">
      <c r="A1810" s="121" t="s">
        <v>12</v>
      </c>
      <c r="B1810" s="92" t="str">
        <f>IF(E1810="","",VLOOKUP(E1810,[1]PROJECTES!$C$14:$G$5000,2,FALSE))</f>
        <v>ELEBER</v>
      </c>
      <c r="C1810" s="121" t="s">
        <v>74</v>
      </c>
      <c r="D1810" s="93" t="str">
        <f>IF(E1810="","",VLOOKUP(E1810,[1]PROJECTES!$C$14:$G$5000,5,FALSE))</f>
        <v>MANTENIMENT SCADA BERMEJALES 01/07/2.018 - 30/06/2.019</v>
      </c>
      <c r="E1810" s="117">
        <v>4803</v>
      </c>
      <c r="F1810" s="95"/>
      <c r="G1810" s="96" t="str">
        <f>IF(E1810="","",VLOOKUP(E1810,[1]PROJECTES!$C$14:$G$5000,4,FALSE))</f>
        <v>OB</v>
      </c>
      <c r="H1810" s="118" t="s">
        <v>12</v>
      </c>
      <c r="I1810" s="97" t="str">
        <f>IF(H1810="","",VLOOKUP(H1810,BD!B$2:C$16,2,FALSE))</f>
        <v>E</v>
      </c>
      <c r="J1810" s="98">
        <v>43539</v>
      </c>
      <c r="K1810" s="135">
        <f t="shared" si="58"/>
        <v>11</v>
      </c>
      <c r="L1810" s="99">
        <f t="shared" ca="1" si="59"/>
        <v>26</v>
      </c>
      <c r="M1810" s="93">
        <f>IF(E1810="","",VLOOKUP(E1810,[1]PROJECTES!$C$14:$Z$5000,21,FALSE))</f>
        <v>43646</v>
      </c>
      <c r="N1810" s="100">
        <v>0</v>
      </c>
      <c r="O1810" s="72" t="s">
        <v>229</v>
      </c>
      <c r="P1810" s="101">
        <v>30</v>
      </c>
      <c r="Q1810" s="132" t="s">
        <v>336</v>
      </c>
      <c r="R1810" s="131" t="s">
        <v>1360</v>
      </c>
      <c r="S1810" s="91"/>
    </row>
    <row r="1811" spans="1:19" s="104" customFormat="1" ht="12.75" customHeight="1" x14ac:dyDescent="0.25">
      <c r="A1811" s="121" t="s">
        <v>12</v>
      </c>
      <c r="B1811" s="92" t="str">
        <f>IF(E1811="","",VLOOKUP(E1811,[1]PROJECTES!$C$14:$G$5000,2,FALSE))</f>
        <v>SITEL</v>
      </c>
      <c r="C1811" s="121" t="s">
        <v>135</v>
      </c>
      <c r="D1811" s="93" t="str">
        <f>IF(E1811="","",VLOOKUP(E1811,[1]PROJECTES!$C$14:$G$5000,5,FALSE))</f>
        <v>PENDENT D'ASSIGNAR</v>
      </c>
      <c r="E1811" s="117" t="s">
        <v>278</v>
      </c>
      <c r="F1811" s="95"/>
      <c r="G1811" s="96" t="str">
        <f>IF(E1811="","",VLOOKUP(E1811,[1]PROJECTES!$C$14:$G$5000,4,FALSE))</f>
        <v>OB</v>
      </c>
      <c r="H1811" s="118" t="s">
        <v>12</v>
      </c>
      <c r="I1811" s="97" t="str">
        <f>IF(H1811="","",VLOOKUP(H1811,BD!B$2:C$16,2,FALSE))</f>
        <v>E</v>
      </c>
      <c r="J1811" s="149">
        <v>43539</v>
      </c>
      <c r="K1811" s="135">
        <f t="shared" si="58"/>
        <v>11</v>
      </c>
      <c r="L1811" s="99">
        <f t="shared" ca="1" si="59"/>
        <v>210</v>
      </c>
      <c r="M1811" s="93">
        <f>IF(E1811="","",VLOOKUP(E1811,[1]PROJECTES!$C$14:$Z$5000,21,FALSE))</f>
        <v>43830</v>
      </c>
      <c r="N1811" s="100">
        <v>0</v>
      </c>
      <c r="O1811" s="72" t="s">
        <v>229</v>
      </c>
      <c r="P1811" s="101">
        <v>30</v>
      </c>
      <c r="Q1811" s="132" t="s">
        <v>336</v>
      </c>
      <c r="R1811" s="131" t="s">
        <v>1144</v>
      </c>
      <c r="S1811" s="91"/>
    </row>
    <row r="1812" spans="1:19" s="104" customFormat="1" ht="12.75" customHeight="1" x14ac:dyDescent="0.25">
      <c r="A1812" s="121" t="s">
        <v>12</v>
      </c>
      <c r="B1812" s="92" t="str">
        <f>IF(E1812="","",VLOOKUP(E1812,[1]PROJECTES!$C$14:$G$5000,2,FALSE))</f>
        <v>SITEL</v>
      </c>
      <c r="C1812" s="121" t="s">
        <v>181</v>
      </c>
      <c r="D1812" s="93" t="str">
        <f>IF(E1812="","",VLOOKUP(E1812,[1]PROJECTES!$C$14:$G$5000,5,FALSE))</f>
        <v>AFERS EMPRESA</v>
      </c>
      <c r="E1812" s="117" t="s">
        <v>283</v>
      </c>
      <c r="F1812" s="95"/>
      <c r="G1812" s="96" t="str">
        <f>IF(E1812="","",VLOOKUP(E1812,[1]PROJECTES!$C$14:$G$5000,4,FALSE))</f>
        <v>OB</v>
      </c>
      <c r="H1812" s="118" t="s">
        <v>12</v>
      </c>
      <c r="I1812" s="97" t="str">
        <f>IF(H1812="","",VLOOKUP(H1812,BD!B$2:C$16,2,FALSE))</f>
        <v>E</v>
      </c>
      <c r="J1812" s="98">
        <v>43539</v>
      </c>
      <c r="K1812" s="135">
        <f t="shared" si="58"/>
        <v>11</v>
      </c>
      <c r="L1812" s="99">
        <f t="shared" ca="1" si="59"/>
        <v>210</v>
      </c>
      <c r="M1812" s="93">
        <f>IF(E1812="","",VLOOKUP(E1812,[1]PROJECTES!$C$14:$Z$5000,21,FALSE))</f>
        <v>43830</v>
      </c>
      <c r="N1812" s="100">
        <v>1</v>
      </c>
      <c r="O1812" s="72" t="s">
        <v>229</v>
      </c>
      <c r="P1812" s="101">
        <v>0</v>
      </c>
      <c r="Q1812" s="132" t="s">
        <v>336</v>
      </c>
      <c r="R1812" s="131" t="s">
        <v>1141</v>
      </c>
      <c r="S1812" s="91"/>
    </row>
    <row r="1813" spans="1:19" s="104" customFormat="1" ht="12.75" customHeight="1" x14ac:dyDescent="0.25">
      <c r="A1813" s="121" t="s">
        <v>12</v>
      </c>
      <c r="B1813" s="92" t="str">
        <f>IF(E1813="","",VLOOKUP(E1813,[1]PROJECTES!$C$14:$G$5000,2,FALSE))</f>
        <v>EOSA</v>
      </c>
      <c r="C1813" s="121" t="s">
        <v>151</v>
      </c>
      <c r="D1813" s="93" t="str">
        <f>IF(E1813="","",VLOOKUP(E1813,[1]PROJECTES!$C$14:$G$5000,5,FALSE))</f>
        <v>MANTENIMENT SCADA TEDIS.Net EOSA 01/04/2018 - 31/03/2019</v>
      </c>
      <c r="E1813" s="117">
        <v>4650</v>
      </c>
      <c r="F1813" s="95"/>
      <c r="G1813" s="96" t="str">
        <f>IF(E1813="","",VLOOKUP(E1813,[1]PROJECTES!$C$14:$G$5000,4,FALSE))</f>
        <v>TA</v>
      </c>
      <c r="H1813" s="118" t="s">
        <v>12</v>
      </c>
      <c r="I1813" s="97" t="str">
        <f>IF(H1813="","",VLOOKUP(H1813,BD!B$2:C$16,2,FALSE))</f>
        <v>E</v>
      </c>
      <c r="J1813" s="98">
        <v>43539</v>
      </c>
      <c r="K1813" s="135">
        <f t="shared" si="58"/>
        <v>11</v>
      </c>
      <c r="L1813" s="99" t="str">
        <f t="shared" ca="1" si="59"/>
        <v>-</v>
      </c>
      <c r="M1813" s="93">
        <f>IF(E1813="","",VLOOKUP(E1813,[1]PROJECTES!$C$14:$Z$5000,21,FALSE))</f>
        <v>43555</v>
      </c>
      <c r="N1813" s="100">
        <v>1</v>
      </c>
      <c r="O1813" s="72" t="s">
        <v>229</v>
      </c>
      <c r="P1813" s="101">
        <v>0</v>
      </c>
      <c r="Q1813" s="132" t="s">
        <v>59</v>
      </c>
      <c r="R1813" s="131" t="s">
        <v>1142</v>
      </c>
      <c r="S1813" s="91"/>
    </row>
    <row r="1814" spans="1:19" s="104" customFormat="1" ht="12.75" customHeight="1" x14ac:dyDescent="0.25">
      <c r="A1814" s="121" t="s">
        <v>12</v>
      </c>
      <c r="B1814" s="92" t="str">
        <f>IF(E1814="","",VLOOKUP(E1814,[1]PROJECTES!$C$14:$G$5000,2,FALSE))</f>
        <v>ELEBER</v>
      </c>
      <c r="C1814" s="121" t="s">
        <v>74</v>
      </c>
      <c r="D1814" s="93" t="str">
        <f>IF(E1814="","",VLOOKUP(E1814,[1]PROJECTES!$C$14:$G$5000,5,FALSE))</f>
        <v>MANTENIMENT SCADA BERMEJALES 01/07/2.018 - 30/06/2.019</v>
      </c>
      <c r="E1814" s="117">
        <v>4803</v>
      </c>
      <c r="F1814" s="95"/>
      <c r="G1814" s="96" t="str">
        <f>IF(E1814="","",VLOOKUP(E1814,[1]PROJECTES!$C$14:$G$5000,4,FALSE))</f>
        <v>OB</v>
      </c>
      <c r="H1814" s="118" t="s">
        <v>12</v>
      </c>
      <c r="I1814" s="97" t="str">
        <f>IF(H1814="","",VLOOKUP(H1814,BD!B$2:C$16,2,FALSE))</f>
        <v>E</v>
      </c>
      <c r="J1814" s="98">
        <v>43539</v>
      </c>
      <c r="K1814" s="135">
        <f t="shared" si="58"/>
        <v>11</v>
      </c>
      <c r="L1814" s="99">
        <f t="shared" ca="1" si="59"/>
        <v>26</v>
      </c>
      <c r="M1814" s="93">
        <f>IF(E1814="","",VLOOKUP(E1814,[1]PROJECTES!$C$14:$Z$5000,21,FALSE))</f>
        <v>43646</v>
      </c>
      <c r="N1814" s="100">
        <v>1</v>
      </c>
      <c r="O1814" s="72" t="s">
        <v>229</v>
      </c>
      <c r="P1814" s="101">
        <v>0</v>
      </c>
      <c r="Q1814" s="132" t="s">
        <v>19</v>
      </c>
      <c r="R1814" s="131" t="s">
        <v>1361</v>
      </c>
      <c r="S1814" s="91"/>
    </row>
    <row r="1815" spans="1:19" s="104" customFormat="1" ht="12.75" customHeight="1" x14ac:dyDescent="0.25">
      <c r="A1815" s="121" t="s">
        <v>12</v>
      </c>
      <c r="B1815" s="92" t="str">
        <f>IF(E1815="","",VLOOKUP(E1815,[1]PROJECTES!$C$14:$G$5000,2,FALSE))</f>
        <v>SITEL</v>
      </c>
      <c r="C1815" s="121" t="s">
        <v>135</v>
      </c>
      <c r="D1815" s="93" t="str">
        <f>IF(E1815="","",VLOOKUP(E1815,[1]PROJECTES!$C$14:$G$5000,5,FALSE))</f>
        <v>PENDENT D'ASSIGNAR</v>
      </c>
      <c r="E1815" s="117" t="s">
        <v>278</v>
      </c>
      <c r="F1815" s="95"/>
      <c r="G1815" s="96" t="str">
        <f>IF(E1815="","",VLOOKUP(E1815,[1]PROJECTES!$C$14:$G$5000,4,FALSE))</f>
        <v>OB</v>
      </c>
      <c r="H1815" s="118" t="s">
        <v>12</v>
      </c>
      <c r="I1815" s="97" t="str">
        <f>IF(H1815="","",VLOOKUP(H1815,BD!B$2:C$16,2,FALSE))</f>
        <v>E</v>
      </c>
      <c r="J1815" s="98">
        <v>43539</v>
      </c>
      <c r="K1815" s="135">
        <f t="shared" si="58"/>
        <v>11</v>
      </c>
      <c r="L1815" s="99">
        <f t="shared" ca="1" si="59"/>
        <v>210</v>
      </c>
      <c r="M1815" s="93">
        <f>IF(E1815="","",VLOOKUP(E1815,[1]PROJECTES!$C$14:$Z$5000,21,FALSE))</f>
        <v>43830</v>
      </c>
      <c r="N1815" s="100">
        <v>0</v>
      </c>
      <c r="O1815" s="72" t="s">
        <v>229</v>
      </c>
      <c r="P1815" s="101">
        <v>45</v>
      </c>
      <c r="Q1815" s="132" t="s">
        <v>37</v>
      </c>
      <c r="R1815" s="131" t="s">
        <v>1143</v>
      </c>
      <c r="S1815" s="91"/>
    </row>
    <row r="1816" spans="1:19" s="104" customFormat="1" ht="12.75" customHeight="1" x14ac:dyDescent="0.25">
      <c r="A1816" s="121" t="s">
        <v>24</v>
      </c>
      <c r="B1816" s="92" t="str">
        <f>IF(E1816="","",VLOOKUP(E1816,[1]PROJECTES!$C$14:$G$5000,2,FALSE))</f>
        <v>ELEMOS</v>
      </c>
      <c r="C1816" s="121" t="s">
        <v>144</v>
      </c>
      <c r="D1816" s="93" t="str">
        <f>IF(E1816="","",VLOOKUP(E1816,[1]PROJECTES!$C$14:$G$5000,5,FALSE))</f>
        <v>RTU IAT F6 MOSCOSO v1.0</v>
      </c>
      <c r="E1816" s="117">
        <v>5008</v>
      </c>
      <c r="F1816" s="95"/>
      <c r="G1816" s="96" t="str">
        <f>IF(E1816="","",VLOOKUP(E1816,[1]PROJECTES!$C$14:$G$5000,4,FALSE))</f>
        <v>OB</v>
      </c>
      <c r="H1816" s="118" t="s">
        <v>17</v>
      </c>
      <c r="I1816" s="97" t="str">
        <f>IF(H1816="","",VLOOKUP(H1816,BD!B$2:C$16,2,FALSE))</f>
        <v>E</v>
      </c>
      <c r="J1816" s="98">
        <v>43497</v>
      </c>
      <c r="K1816" s="135">
        <f t="shared" si="58"/>
        <v>5</v>
      </c>
      <c r="L1816" s="99">
        <f t="shared" ca="1" si="59"/>
        <v>-172</v>
      </c>
      <c r="M1816" s="93">
        <f>IF(E1816="","",VLOOKUP(E1816,[1]PROJECTES!$C$14:$Z$5000,21,FALSE))</f>
        <v>43448</v>
      </c>
      <c r="N1816" s="100">
        <v>0</v>
      </c>
      <c r="O1816" s="72" t="s">
        <v>229</v>
      </c>
      <c r="P1816" s="101">
        <v>15</v>
      </c>
      <c r="Q1816" s="132" t="s">
        <v>65</v>
      </c>
      <c r="R1816" s="131" t="s">
        <v>607</v>
      </c>
      <c r="S1816" s="91"/>
    </row>
    <row r="1817" spans="1:19" s="104" customFormat="1" ht="12.75" customHeight="1" x14ac:dyDescent="0.25">
      <c r="A1817" s="121" t="s">
        <v>24</v>
      </c>
      <c r="B1817" s="92" t="str">
        <f>IF(E1817="","",VLOOKUP(E1817,[1]PROJECTES!$C$14:$G$5000,2,FALSE))</f>
        <v>ELEMOS</v>
      </c>
      <c r="C1817" s="121" t="s">
        <v>144</v>
      </c>
      <c r="D1817" s="93" t="str">
        <f>IF(E1817="","",VLOOKUP(E1817,[1]PROJECTES!$C$14:$G$5000,5,FALSE))</f>
        <v>RTU IAT F6 MOSCOSO v1.0</v>
      </c>
      <c r="E1817" s="117">
        <v>5008</v>
      </c>
      <c r="F1817" s="95"/>
      <c r="G1817" s="96" t="str">
        <f>IF(E1817="","",VLOOKUP(E1817,[1]PROJECTES!$C$14:$G$5000,4,FALSE))</f>
        <v>OB</v>
      </c>
      <c r="H1817" s="118" t="s">
        <v>17</v>
      </c>
      <c r="I1817" s="97" t="str">
        <f>IF(H1817="","",VLOOKUP(H1817,BD!B$2:C$16,2,FALSE))</f>
        <v>E</v>
      </c>
      <c r="J1817" s="98">
        <v>43497</v>
      </c>
      <c r="K1817" s="135">
        <f t="shared" si="58"/>
        <v>5</v>
      </c>
      <c r="L1817" s="99">
        <f t="shared" ca="1" si="59"/>
        <v>-172</v>
      </c>
      <c r="M1817" s="93">
        <f>IF(E1817="","",VLOOKUP(E1817,[1]PROJECTES!$C$14:$Z$5000,21,FALSE))</f>
        <v>43448</v>
      </c>
      <c r="N1817" s="100">
        <v>0</v>
      </c>
      <c r="O1817" s="72" t="s">
        <v>229</v>
      </c>
      <c r="P1817" s="101">
        <v>45</v>
      </c>
      <c r="Q1817" s="132" t="s">
        <v>65</v>
      </c>
      <c r="R1817" s="131" t="s">
        <v>651</v>
      </c>
      <c r="S1817" s="91"/>
    </row>
    <row r="1818" spans="1:19" s="104" customFormat="1" ht="12.75" customHeight="1" x14ac:dyDescent="0.25">
      <c r="A1818" s="121" t="s">
        <v>24</v>
      </c>
      <c r="B1818" s="92" t="str">
        <f>IF(E1818="","",VLOOKUP(E1818,[1]PROJECTES!$C$14:$G$5000,2,FALSE))</f>
        <v>ELEMOS</v>
      </c>
      <c r="C1818" s="121" t="s">
        <v>144</v>
      </c>
      <c r="D1818" s="93" t="str">
        <f>IF(E1818="","",VLOOKUP(E1818,[1]PROJECTES!$C$14:$G$5000,5,FALSE))</f>
        <v>RTU IAT F6 MOSCOSO v1.0</v>
      </c>
      <c r="E1818" s="117">
        <v>5008</v>
      </c>
      <c r="F1818" s="95"/>
      <c r="G1818" s="96" t="str">
        <f>IF(E1818="","",VLOOKUP(E1818,[1]PROJECTES!$C$14:$G$5000,4,FALSE))</f>
        <v>OB</v>
      </c>
      <c r="H1818" s="118" t="s">
        <v>17</v>
      </c>
      <c r="I1818" s="97" t="str">
        <f>IF(H1818="","",VLOOKUP(H1818,BD!B$2:C$16,2,FALSE))</f>
        <v>E</v>
      </c>
      <c r="J1818" s="98">
        <v>43501</v>
      </c>
      <c r="K1818" s="135">
        <f t="shared" si="58"/>
        <v>6</v>
      </c>
      <c r="L1818" s="99">
        <f t="shared" ca="1" si="59"/>
        <v>-172</v>
      </c>
      <c r="M1818" s="93">
        <f>IF(E1818="","",VLOOKUP(E1818,[1]PROJECTES!$C$14:$Z$5000,21,FALSE))</f>
        <v>43448</v>
      </c>
      <c r="N1818" s="100">
        <v>2</v>
      </c>
      <c r="O1818" s="72" t="s">
        <v>229</v>
      </c>
      <c r="P1818" s="101">
        <v>0</v>
      </c>
      <c r="Q1818" s="132" t="s">
        <v>34</v>
      </c>
      <c r="R1818" s="131" t="s">
        <v>722</v>
      </c>
      <c r="S1818" s="91"/>
    </row>
    <row r="1819" spans="1:19" s="104" customFormat="1" ht="12.75" customHeight="1" x14ac:dyDescent="0.25">
      <c r="A1819" s="121" t="s">
        <v>17</v>
      </c>
      <c r="B1819" s="92" t="str">
        <f>IF(E1819="","",VLOOKUP(E1819,[1]PROJECTES!$C$14:$G$5000,2,FALSE))</f>
        <v>ELEMOS</v>
      </c>
      <c r="C1819" s="121" t="s">
        <v>144</v>
      </c>
      <c r="D1819" s="93" t="str">
        <f>IF(E1819="","",VLOOKUP(E1819,[1]PROJECTES!$C$14:$G$5000,5,FALSE))</f>
        <v>MANTENIMENT SW SCADA MOSCOSO 01/01/2.019 - 31/12/2.019</v>
      </c>
      <c r="E1819" s="117">
        <v>5074</v>
      </c>
      <c r="F1819" s="95"/>
      <c r="G1819" s="96" t="str">
        <f>IF(E1819="","",VLOOKUP(E1819,[1]PROJECTES!$C$14:$G$5000,4,FALSE))</f>
        <v>OB</v>
      </c>
      <c r="H1819" s="118" t="s">
        <v>17</v>
      </c>
      <c r="I1819" s="97" t="str">
        <f>IF(H1819="","",VLOOKUP(H1819,BD!B$2:C$16,2,FALSE))</f>
        <v>E</v>
      </c>
      <c r="J1819" s="98">
        <v>43507</v>
      </c>
      <c r="K1819" s="135">
        <f t="shared" si="58"/>
        <v>7</v>
      </c>
      <c r="L1819" s="99">
        <f t="shared" ca="1" si="59"/>
        <v>210</v>
      </c>
      <c r="M1819" s="93">
        <f>IF(E1819="","",VLOOKUP(E1819,[1]PROJECTES!$C$14:$Z$5000,21,FALSE))</f>
        <v>43830</v>
      </c>
      <c r="N1819" s="100">
        <v>0</v>
      </c>
      <c r="O1819" s="72" t="s">
        <v>229</v>
      </c>
      <c r="P1819" s="101">
        <v>30</v>
      </c>
      <c r="Q1819" s="132" t="s">
        <v>59</v>
      </c>
      <c r="R1819" s="131" t="s">
        <v>780</v>
      </c>
      <c r="S1819" s="91"/>
    </row>
    <row r="1820" spans="1:19" s="104" customFormat="1" ht="12.75" customHeight="1" x14ac:dyDescent="0.25">
      <c r="A1820" s="121" t="s">
        <v>17</v>
      </c>
      <c r="B1820" s="92" t="str">
        <f>IF(E1820="","",VLOOKUP(E1820,[1]PROJECTES!$C$14:$G$5000,2,FALSE))</f>
        <v>ELEMOS</v>
      </c>
      <c r="C1820" s="121" t="s">
        <v>144</v>
      </c>
      <c r="D1820" s="93" t="str">
        <f>IF(E1820="","",VLOOKUP(E1820,[1]PROJECTES!$C$14:$G$5000,5,FALSE))</f>
        <v>CC SCADA MOSCOSO v3.2</v>
      </c>
      <c r="E1820" s="117">
        <v>5095</v>
      </c>
      <c r="F1820" s="95"/>
      <c r="G1820" s="96" t="str">
        <f>IF(E1820="","",VLOOKUP(E1820,[1]PROJECTES!$C$14:$G$5000,4,FALSE))</f>
        <v>TA</v>
      </c>
      <c r="H1820" s="118" t="s">
        <v>17</v>
      </c>
      <c r="I1820" s="97" t="str">
        <f>IF(H1820="","",VLOOKUP(H1820,BD!B$2:C$16,2,FALSE))</f>
        <v>E</v>
      </c>
      <c r="J1820" s="98">
        <v>43508</v>
      </c>
      <c r="K1820" s="135">
        <f t="shared" si="58"/>
        <v>7</v>
      </c>
      <c r="L1820" s="99" t="str">
        <f t="shared" ca="1" si="59"/>
        <v>-</v>
      </c>
      <c r="M1820" s="93">
        <f>IF(E1820="","",VLOOKUP(E1820,[1]PROJECTES!$C$14:$Z$5000,21,FALSE))</f>
        <v>43508</v>
      </c>
      <c r="N1820" s="100">
        <v>2</v>
      </c>
      <c r="O1820" s="72" t="s">
        <v>229</v>
      </c>
      <c r="P1820" s="101">
        <v>45</v>
      </c>
      <c r="Q1820" s="132" t="s">
        <v>65</v>
      </c>
      <c r="R1820" s="131" t="s">
        <v>824</v>
      </c>
      <c r="S1820" s="91"/>
    </row>
    <row r="1821" spans="1:19" s="104" customFormat="1" ht="12.75" customHeight="1" x14ac:dyDescent="0.25">
      <c r="A1821" s="121" t="s">
        <v>17</v>
      </c>
      <c r="B1821" s="92" t="str">
        <f>IF(E1821="","",VLOOKUP(E1821,[1]PROJECTES!$C$14:$G$5000,2,FALSE))</f>
        <v>ELEMOS</v>
      </c>
      <c r="C1821" s="121" t="s">
        <v>144</v>
      </c>
      <c r="D1821" s="93" t="str">
        <f>IF(E1821="","",VLOOKUP(E1821,[1]PROJECTES!$C$14:$G$5000,5,FALSE))</f>
        <v>MANTENIMENT SW SCADA MOSCOSO 01/01/2.019 - 31/12/2.019</v>
      </c>
      <c r="E1821" s="117">
        <v>5074</v>
      </c>
      <c r="F1821" s="95"/>
      <c r="G1821" s="96" t="str">
        <f>IF(E1821="","",VLOOKUP(E1821,[1]PROJECTES!$C$14:$G$5000,4,FALSE))</f>
        <v>OB</v>
      </c>
      <c r="H1821" s="118" t="s">
        <v>17</v>
      </c>
      <c r="I1821" s="97" t="str">
        <f>IF(H1821="","",VLOOKUP(H1821,BD!B$2:C$16,2,FALSE))</f>
        <v>E</v>
      </c>
      <c r="J1821" s="98">
        <v>43514</v>
      </c>
      <c r="K1821" s="135">
        <f t="shared" si="58"/>
        <v>8</v>
      </c>
      <c r="L1821" s="99">
        <f t="shared" ca="1" si="59"/>
        <v>210</v>
      </c>
      <c r="M1821" s="93">
        <f>IF(E1821="","",VLOOKUP(E1821,[1]PROJECTES!$C$14:$Z$5000,21,FALSE))</f>
        <v>43830</v>
      </c>
      <c r="N1821" s="100">
        <v>0</v>
      </c>
      <c r="O1821" s="72" t="s">
        <v>229</v>
      </c>
      <c r="P1821" s="101">
        <v>30</v>
      </c>
      <c r="Q1821" s="132" t="s">
        <v>59</v>
      </c>
      <c r="R1821" s="131" t="s">
        <v>840</v>
      </c>
      <c r="S1821" s="91"/>
    </row>
    <row r="1822" spans="1:19" s="104" customFormat="1" ht="12.75" customHeight="1" x14ac:dyDescent="0.25">
      <c r="A1822" s="121"/>
      <c r="B1822" s="92" t="str">
        <f>IF(E1822="","",VLOOKUP(E1822,[1]PROJECTES!$C$14:$G$5000,2,FALSE))</f>
        <v>DIELBE</v>
      </c>
      <c r="C1822" s="121" t="s">
        <v>74</v>
      </c>
      <c r="D1822" s="93" t="str">
        <f>IF(E1822="","",VLOOKUP(E1822,[1]PROJECTES!$C$14:$G$5000,5,FALSE))</f>
        <v>CC SCADA TEDIS.Net BERMEJALES v1.0</v>
      </c>
      <c r="E1822" s="117">
        <v>4868</v>
      </c>
      <c r="F1822" s="95"/>
      <c r="G1822" s="96" t="str">
        <f>IF(E1822="","",VLOOKUP(E1822,[1]PROJECTES!$C$14:$G$5000,4,FALSE))</f>
        <v>TA</v>
      </c>
      <c r="H1822" s="118" t="s">
        <v>47</v>
      </c>
      <c r="I1822" s="97" t="str">
        <f>IF(H1822="","",VLOOKUP(H1822,BD!B$2:C$16,2,FALSE))</f>
        <v>E</v>
      </c>
      <c r="J1822" s="98">
        <v>43539</v>
      </c>
      <c r="K1822" s="135">
        <f t="shared" si="58"/>
        <v>11</v>
      </c>
      <c r="L1822" s="99" t="str">
        <f t="shared" ca="1" si="59"/>
        <v>-</v>
      </c>
      <c r="M1822" s="93">
        <f>IF(E1822="","",VLOOKUP(E1822,[1]PROJECTES!$C$14:$Z$5000,21,FALSE))</f>
        <v>43489</v>
      </c>
      <c r="N1822" s="100">
        <v>1</v>
      </c>
      <c r="O1822" s="72" t="s">
        <v>229</v>
      </c>
      <c r="P1822" s="101">
        <v>15</v>
      </c>
      <c r="Q1822" s="132" t="s">
        <v>59</v>
      </c>
      <c r="R1822" s="131" t="s">
        <v>1170</v>
      </c>
      <c r="S1822" s="91"/>
    </row>
    <row r="1823" spans="1:19" s="104" customFormat="1" ht="12.75" customHeight="1" x14ac:dyDescent="0.25">
      <c r="A1823" s="121"/>
      <c r="B1823" s="92" t="str">
        <f>IF(E1823="","",VLOOKUP(E1823,[1]PROJECTES!$C$14:$G$5000,2,FALSE))</f>
        <v>DIELBE</v>
      </c>
      <c r="C1823" s="121" t="s">
        <v>74</v>
      </c>
      <c r="D1823" s="93" t="str">
        <f>IF(E1823="","",VLOOKUP(E1823,[1]PROJECTES!$C$14:$G$5000,5,FALSE))</f>
        <v>CC SCADA TEDIS.Net BERMEJALES v1.0</v>
      </c>
      <c r="E1823" s="117">
        <v>4868</v>
      </c>
      <c r="F1823" s="95"/>
      <c r="G1823" s="96" t="str">
        <f>IF(E1823="","",VLOOKUP(E1823,[1]PROJECTES!$C$14:$G$5000,4,FALSE))</f>
        <v>TA</v>
      </c>
      <c r="H1823" s="118" t="s">
        <v>47</v>
      </c>
      <c r="I1823" s="97" t="str">
        <f>IF(H1823="","",VLOOKUP(H1823,BD!B$2:C$16,2,FALSE))</f>
        <v>E</v>
      </c>
      <c r="J1823" s="149">
        <v>43539</v>
      </c>
      <c r="K1823" s="135">
        <f t="shared" si="58"/>
        <v>11</v>
      </c>
      <c r="L1823" s="99" t="str">
        <f t="shared" ca="1" si="59"/>
        <v>-</v>
      </c>
      <c r="M1823" s="93">
        <f>IF(E1823="","",VLOOKUP(E1823,[1]PROJECTES!$C$14:$Z$5000,21,FALSE))</f>
        <v>43489</v>
      </c>
      <c r="N1823" s="100">
        <v>0</v>
      </c>
      <c r="O1823" s="72" t="s">
        <v>229</v>
      </c>
      <c r="P1823" s="101">
        <v>15</v>
      </c>
      <c r="Q1823" s="132" t="s">
        <v>59</v>
      </c>
      <c r="R1823" s="131" t="s">
        <v>1171</v>
      </c>
      <c r="S1823" s="91"/>
    </row>
    <row r="1824" spans="1:19" s="104" customFormat="1" ht="12.75" customHeight="1" x14ac:dyDescent="0.25">
      <c r="A1824" s="121"/>
      <c r="B1824" s="92" t="str">
        <f>IF(E1824="","",VLOOKUP(E1824,[1]PROJECTES!$C$14:$G$5000,2,FALSE))</f>
        <v>DIELBE</v>
      </c>
      <c r="C1824" s="121" t="s">
        <v>74</v>
      </c>
      <c r="D1824" s="93" t="str">
        <f>IF(E1824="","",VLOOKUP(E1824,[1]PROJECTES!$C$14:$G$5000,5,FALSE))</f>
        <v>CC SCADA TEDIS.Net BERMEJALES v1.0</v>
      </c>
      <c r="E1824" s="117">
        <v>4868</v>
      </c>
      <c r="F1824" s="95"/>
      <c r="G1824" s="96" t="str">
        <f>IF(E1824="","",VLOOKUP(E1824,[1]PROJECTES!$C$14:$G$5000,4,FALSE))</f>
        <v>TA</v>
      </c>
      <c r="H1824" s="118" t="s">
        <v>47</v>
      </c>
      <c r="I1824" s="97" t="str">
        <f>IF(H1824="","",VLOOKUP(H1824,BD!B$2:C$16,2,FALSE))</f>
        <v>E</v>
      </c>
      <c r="J1824" s="98">
        <v>43539</v>
      </c>
      <c r="K1824" s="135">
        <f t="shared" si="58"/>
        <v>11</v>
      </c>
      <c r="L1824" s="99" t="str">
        <f t="shared" ca="1" si="59"/>
        <v>-</v>
      </c>
      <c r="M1824" s="93">
        <f>IF(E1824="","",VLOOKUP(E1824,[1]PROJECTES!$C$14:$Z$5000,21,FALSE))</f>
        <v>43489</v>
      </c>
      <c r="N1824" s="100">
        <v>0</v>
      </c>
      <c r="O1824" s="72" t="s">
        <v>229</v>
      </c>
      <c r="P1824" s="101">
        <v>30</v>
      </c>
      <c r="Q1824" s="132" t="s">
        <v>59</v>
      </c>
      <c r="R1824" s="131" t="s">
        <v>1172</v>
      </c>
      <c r="S1824" s="91"/>
    </row>
    <row r="1825" spans="1:19" s="104" customFormat="1" ht="12.75" customHeight="1" x14ac:dyDescent="0.25">
      <c r="A1825" s="121" t="s">
        <v>47</v>
      </c>
      <c r="B1825" s="92" t="str">
        <f>IF(E1825="","",VLOOKUP(E1825,[1]PROJECTES!$C$14:$G$5000,2,FALSE))</f>
        <v>INPPOZ</v>
      </c>
      <c r="C1825" s="121" t="s">
        <v>149</v>
      </c>
      <c r="D1825" s="93" t="str">
        <f>IF(E1825="","",VLOOKUP(E1825,[1]PROJECTES!$C$14:$G$5000,5,FALSE))</f>
        <v>MANTENIMENT SW SCADA TEDIS.Net INPECUARIAS 01/01/2.019 - 31/12/2.019</v>
      </c>
      <c r="E1825" s="117">
        <v>5072</v>
      </c>
      <c r="F1825" s="95"/>
      <c r="G1825" s="96" t="str">
        <f>IF(E1825="","",VLOOKUP(E1825,[1]PROJECTES!$C$14:$G$5000,4,FALSE))</f>
        <v>OB</v>
      </c>
      <c r="H1825" s="118" t="s">
        <v>47</v>
      </c>
      <c r="I1825" s="97" t="str">
        <f>IF(H1825="","",VLOOKUP(H1825,BD!B$2:C$16,2,FALSE))</f>
        <v>E</v>
      </c>
      <c r="J1825" s="98">
        <v>43539</v>
      </c>
      <c r="K1825" s="135">
        <f t="shared" si="58"/>
        <v>11</v>
      </c>
      <c r="L1825" s="99">
        <f t="shared" ca="1" si="59"/>
        <v>210</v>
      </c>
      <c r="M1825" s="93">
        <f>IF(E1825="","",VLOOKUP(E1825,[1]PROJECTES!$C$14:$Z$5000,21,FALSE))</f>
        <v>43830</v>
      </c>
      <c r="N1825" s="100">
        <v>1</v>
      </c>
      <c r="O1825" s="72" t="s">
        <v>229</v>
      </c>
      <c r="P1825" s="101">
        <v>30</v>
      </c>
      <c r="Q1825" s="132" t="s">
        <v>59</v>
      </c>
      <c r="R1825" s="131" t="s">
        <v>1185</v>
      </c>
      <c r="S1825" s="91"/>
    </row>
    <row r="1826" spans="1:19" s="104" customFormat="1" ht="12.75" customHeight="1" x14ac:dyDescent="0.25">
      <c r="A1826" s="121" t="s">
        <v>44</v>
      </c>
      <c r="B1826" s="92" t="str">
        <f>IF(E1826="","",VLOOKUP(E1826,[1]PROJECTES!$C$14:$G$5000,2,FALSE))</f>
        <v>EYPESA</v>
      </c>
      <c r="C1826" s="121" t="s">
        <v>106</v>
      </c>
      <c r="D1826" s="93" t="str">
        <f>IF(E1826="","",VLOOKUP(E1826,[1]PROJECTES!$C$14:$G$5000,5,FALSE))</f>
        <v>Repacio RTU E.R. SANT PERE DE TORELLO</v>
      </c>
      <c r="E1826" s="117">
        <v>5187</v>
      </c>
      <c r="F1826" s="95"/>
      <c r="G1826" s="96" t="str">
        <f>IF(E1826="","",VLOOKUP(E1826,[1]PROJECTES!$C$14:$G$5000,4,FALSE))</f>
        <v>TA</v>
      </c>
      <c r="H1826" s="118" t="s">
        <v>44</v>
      </c>
      <c r="I1826" s="97" t="str">
        <f>IF(H1826="","",VLOOKUP(H1826,BD!B$2:C$16,2,FALSE))</f>
        <v>E</v>
      </c>
      <c r="J1826" s="98">
        <v>43539</v>
      </c>
      <c r="K1826" s="135">
        <f t="shared" si="58"/>
        <v>11</v>
      </c>
      <c r="L1826" s="99" t="str">
        <f t="shared" ca="1" si="59"/>
        <v>-</v>
      </c>
      <c r="M1826" s="93">
        <f>IF(E1826="","",VLOOKUP(E1826,[1]PROJECTES!$C$14:$Z$5000,21,FALSE))</f>
        <v>43540</v>
      </c>
      <c r="N1826" s="100">
        <v>8</v>
      </c>
      <c r="O1826" s="72" t="s">
        <v>229</v>
      </c>
      <c r="P1826" s="101">
        <v>0</v>
      </c>
      <c r="Q1826" s="132" t="s">
        <v>57</v>
      </c>
      <c r="R1826" s="102"/>
      <c r="S1826" s="91"/>
    </row>
    <row r="1827" spans="1:19" s="104" customFormat="1" ht="12.75" customHeight="1" x14ac:dyDescent="0.25">
      <c r="A1827" s="121" t="s">
        <v>35</v>
      </c>
      <c r="B1827" s="92" t="str">
        <f>IF(E1827="","",VLOOKUP(E1827,[1]PROJECTES!$C$14:$G$5000,2,FALSE))</f>
        <v>SITEL</v>
      </c>
      <c r="C1827" s="121" t="s">
        <v>181</v>
      </c>
      <c r="D1827" s="93" t="str">
        <f>IF(E1827="","",VLOOKUP(E1827,[1]PROJECTES!$C$14:$G$5000,5,FALSE))</f>
        <v>INCAPACITAT LABORAL TRANSITORIA</v>
      </c>
      <c r="E1827" s="117" t="s">
        <v>362</v>
      </c>
      <c r="F1827" s="95"/>
      <c r="G1827" s="96" t="str">
        <f>IF(E1827="","",VLOOKUP(E1827,[1]PROJECTES!$C$14:$G$5000,4,FALSE))</f>
        <v>OB</v>
      </c>
      <c r="H1827" s="118" t="s">
        <v>35</v>
      </c>
      <c r="I1827" s="97" t="str">
        <f>IF(H1827="","",VLOOKUP(H1827,BD!B$2:C$16,2,FALSE))</f>
        <v>E</v>
      </c>
      <c r="J1827" s="98">
        <v>43539</v>
      </c>
      <c r="K1827" s="135">
        <f t="shared" si="58"/>
        <v>11</v>
      </c>
      <c r="L1827" s="99">
        <f t="shared" ca="1" si="59"/>
        <v>210</v>
      </c>
      <c r="M1827" s="93">
        <f>IF(E1827="","",VLOOKUP(E1827,[1]PROJECTES!$C$14:$Z$5000,21,FALSE))</f>
        <v>43830</v>
      </c>
      <c r="N1827" s="100">
        <v>8</v>
      </c>
      <c r="O1827" s="72" t="s">
        <v>229</v>
      </c>
      <c r="P1827" s="101">
        <v>0</v>
      </c>
      <c r="Q1827" s="132" t="s">
        <v>360</v>
      </c>
      <c r="R1827" s="102"/>
      <c r="S1827" s="91"/>
    </row>
    <row r="1828" spans="1:19" s="104" customFormat="1" ht="12.75" customHeight="1" x14ac:dyDescent="0.25">
      <c r="A1828" s="121" t="s">
        <v>47</v>
      </c>
      <c r="B1828" s="92" t="str">
        <f>IF(E1828="","",VLOOKUP(E1828,[1]PROJECTES!$C$14:$G$5000,2,FALSE))</f>
        <v>DIELBE</v>
      </c>
      <c r="C1828" s="121" t="s">
        <v>74</v>
      </c>
      <c r="D1828" s="93" t="str">
        <f>IF(E1828="","",VLOOKUP(E1828,[1]PROJECTES!$C$14:$G$5000,5,FALSE))</f>
        <v>CC SCADA TEDIS.Net BERMEJALES v1.0</v>
      </c>
      <c r="E1828" s="117">
        <v>4868</v>
      </c>
      <c r="F1828" s="95"/>
      <c r="G1828" s="96" t="str">
        <f>IF(E1828="","",VLOOKUP(E1828,[1]PROJECTES!$C$14:$G$5000,4,FALSE))</f>
        <v>TA</v>
      </c>
      <c r="H1828" s="118" t="s">
        <v>47</v>
      </c>
      <c r="I1828" s="97" t="str">
        <f>IF(H1828="","",VLOOKUP(H1828,BD!B$2:C$16,2,FALSE))</f>
        <v>E</v>
      </c>
      <c r="J1828" s="98">
        <v>43539</v>
      </c>
      <c r="K1828" s="135">
        <f t="shared" si="58"/>
        <v>11</v>
      </c>
      <c r="L1828" s="99" t="str">
        <f t="shared" ca="1" si="59"/>
        <v>-</v>
      </c>
      <c r="M1828" s="93">
        <f>IF(E1828="","",VLOOKUP(E1828,[1]PROJECTES!$C$14:$Z$5000,21,FALSE))</f>
        <v>43489</v>
      </c>
      <c r="N1828" s="100">
        <v>1</v>
      </c>
      <c r="O1828" s="72" t="s">
        <v>229</v>
      </c>
      <c r="P1828" s="101">
        <v>15</v>
      </c>
      <c r="Q1828" s="132" t="s">
        <v>59</v>
      </c>
      <c r="R1828" s="131" t="s">
        <v>1258</v>
      </c>
      <c r="S1828" s="91"/>
    </row>
    <row r="1829" spans="1:19" s="104" customFormat="1" ht="12.75" customHeight="1" x14ac:dyDescent="0.25">
      <c r="A1829" s="121" t="s">
        <v>47</v>
      </c>
      <c r="B1829" s="92" t="str">
        <f>IF(E1829="","",VLOOKUP(E1829,[1]PROJECTES!$C$14:$G$5000,2,FALSE))</f>
        <v>INPPOZ</v>
      </c>
      <c r="C1829" s="121" t="s">
        <v>149</v>
      </c>
      <c r="D1829" s="93" t="str">
        <f>IF(E1829="","",VLOOKUP(E1829,[1]PROJECTES!$C$14:$G$5000,5,FALSE))</f>
        <v>MANTENIMENT SW SCADA TEDIS.Net INPECUARIAS 01/01/2.019 - 31/12/2.019</v>
      </c>
      <c r="E1829" s="117">
        <v>5072</v>
      </c>
      <c r="F1829" s="95"/>
      <c r="G1829" s="96" t="str">
        <f>IF(E1829="","",VLOOKUP(E1829,[1]PROJECTES!$C$14:$G$5000,4,FALSE))</f>
        <v>OB</v>
      </c>
      <c r="H1829" s="118" t="s">
        <v>47</v>
      </c>
      <c r="I1829" s="97" t="str">
        <f>IF(H1829="","",VLOOKUP(H1829,BD!B$2:C$16,2,FALSE))</f>
        <v>E</v>
      </c>
      <c r="J1829" s="98">
        <v>43539</v>
      </c>
      <c r="K1829" s="135">
        <f t="shared" si="58"/>
        <v>11</v>
      </c>
      <c r="L1829" s="99">
        <f t="shared" ca="1" si="59"/>
        <v>210</v>
      </c>
      <c r="M1829" s="93">
        <f>IF(E1829="","",VLOOKUP(E1829,[1]PROJECTES!$C$14:$Z$5000,21,FALSE))</f>
        <v>43830</v>
      </c>
      <c r="N1829" s="100">
        <v>1</v>
      </c>
      <c r="O1829" s="72" t="s">
        <v>229</v>
      </c>
      <c r="P1829" s="101">
        <v>15</v>
      </c>
      <c r="Q1829" s="132" t="s">
        <v>59</v>
      </c>
      <c r="R1829" s="131" t="s">
        <v>1248</v>
      </c>
      <c r="S1829" s="91"/>
    </row>
    <row r="1830" spans="1:19" s="104" customFormat="1" ht="12.75" customHeight="1" x14ac:dyDescent="0.25">
      <c r="A1830" s="121" t="s">
        <v>12</v>
      </c>
      <c r="B1830" s="92" t="str">
        <f>IF(E1830="","",VLOOKUP(E1830,[1]PROJECTES!$C$14:$G$5000,2,FALSE))</f>
        <v>SITEL</v>
      </c>
      <c r="C1830" s="121" t="s">
        <v>181</v>
      </c>
      <c r="D1830" s="93" t="str">
        <f>IF(E1830="","",VLOOKUP(E1830,[1]PROJECTES!$C$14:$G$5000,5,FALSE))</f>
        <v>AFERS EMPRESA</v>
      </c>
      <c r="E1830" s="117" t="s">
        <v>283</v>
      </c>
      <c r="F1830" s="95"/>
      <c r="G1830" s="96" t="str">
        <f>IF(E1830="","",VLOOKUP(E1830,[1]PROJECTES!$C$14:$G$5000,4,FALSE))</f>
        <v>OB</v>
      </c>
      <c r="H1830" s="118" t="s">
        <v>47</v>
      </c>
      <c r="I1830" s="97" t="str">
        <f>IF(H1830="","",VLOOKUP(H1830,BD!B$2:C$16,2,FALSE))</f>
        <v>E</v>
      </c>
      <c r="J1830" s="98">
        <v>43539</v>
      </c>
      <c r="K1830" s="135">
        <f t="shared" si="58"/>
        <v>11</v>
      </c>
      <c r="L1830" s="99">
        <f t="shared" ca="1" si="59"/>
        <v>210</v>
      </c>
      <c r="M1830" s="93">
        <f>IF(E1830="","",VLOOKUP(E1830,[1]PROJECTES!$C$14:$Z$5000,21,FALSE))</f>
        <v>43830</v>
      </c>
      <c r="N1830" s="100">
        <v>0</v>
      </c>
      <c r="O1830" s="72" t="s">
        <v>229</v>
      </c>
      <c r="P1830" s="101">
        <v>30</v>
      </c>
      <c r="Q1830" s="132" t="s">
        <v>37</v>
      </c>
      <c r="R1830" s="131" t="s">
        <v>1259</v>
      </c>
      <c r="S1830" s="91"/>
    </row>
    <row r="1831" spans="1:19" s="104" customFormat="1" ht="12.75" customHeight="1" x14ac:dyDescent="0.25">
      <c r="A1831" s="121" t="s">
        <v>47</v>
      </c>
      <c r="B1831" s="92" t="str">
        <f>IF(E1831="","",VLOOKUP(E1831,[1]PROJECTES!$C$14:$G$5000,2,FALSE))</f>
        <v>COAUEU</v>
      </c>
      <c r="C1831" s="121"/>
      <c r="D1831" s="93" t="str">
        <f>IF(E1831="","",VLOOKUP(E1831,[1]PROJECTES!$C$14:$G$5000,5,FALSE))</f>
        <v>EUROTRONIC Desenvolupament SW App Movil v1.0</v>
      </c>
      <c r="E1831" s="117">
        <v>5067</v>
      </c>
      <c r="F1831" s="95"/>
      <c r="G1831" s="96" t="str">
        <f>IF(E1831="","",VLOOKUP(E1831,[1]PROJECTES!$C$14:$G$5000,4,FALSE))</f>
        <v>OB</v>
      </c>
      <c r="H1831" s="118" t="s">
        <v>47</v>
      </c>
      <c r="I1831" s="97" t="str">
        <f>IF(H1831="","",VLOOKUP(H1831,BD!B$2:C$16,2,FALSE))</f>
        <v>E</v>
      </c>
      <c r="J1831" s="98">
        <v>43539</v>
      </c>
      <c r="K1831" s="135">
        <f t="shared" si="58"/>
        <v>11</v>
      </c>
      <c r="L1831" s="99">
        <f t="shared" ca="1" si="59"/>
        <v>139</v>
      </c>
      <c r="M1831" s="93">
        <f>IF(E1831="","",VLOOKUP(E1831,[1]PROJECTES!$C$14:$Z$5000,21,FALSE))</f>
        <v>43759</v>
      </c>
      <c r="N1831" s="100">
        <v>1</v>
      </c>
      <c r="O1831" s="72" t="s">
        <v>229</v>
      </c>
      <c r="P1831" s="101">
        <v>30</v>
      </c>
      <c r="Q1831" s="132" t="s">
        <v>15</v>
      </c>
      <c r="R1831" s="131" t="s">
        <v>1238</v>
      </c>
      <c r="S1831" s="91"/>
    </row>
    <row r="1832" spans="1:19" s="104" customFormat="1" ht="12.75" customHeight="1" x14ac:dyDescent="0.25">
      <c r="A1832" s="121"/>
      <c r="B1832" s="92" t="str">
        <f>IF(E1832="","",VLOOKUP(E1832,[1]PROJECTES!$C$14:$G$5000,2,FALSE))</f>
        <v/>
      </c>
      <c r="C1832" s="121"/>
      <c r="D1832" s="93" t="str">
        <f>IF(E1832="","",VLOOKUP(E1832,[1]PROJECTES!$C$14:$G$5000,5,FALSE))</f>
        <v/>
      </c>
      <c r="E1832" s="117"/>
      <c r="F1832" s="95"/>
      <c r="G1832" s="96" t="str">
        <f>IF(E1832="","",VLOOKUP(E1832,[1]PROJECTES!$C$14:$G$5000,4,FALSE))</f>
        <v/>
      </c>
      <c r="H1832" s="118" t="s">
        <v>44</v>
      </c>
      <c r="I1832" s="97" t="str">
        <f>IF(H1832="","",VLOOKUP(H1832,BD!B$2:C$16,2,FALSE))</f>
        <v>E</v>
      </c>
      <c r="J1832" s="98">
        <v>43539</v>
      </c>
      <c r="K1832" s="135">
        <f t="shared" si="58"/>
        <v>11</v>
      </c>
      <c r="L1832" s="99" t="str">
        <f t="shared" ca="1" si="59"/>
        <v>-</v>
      </c>
      <c r="M1832" s="93" t="str">
        <f>IF(E1832="","",VLOOKUP(E1832,[1]PROJECTES!$C$14:$Z$5000,21,FALSE))</f>
        <v/>
      </c>
      <c r="N1832" s="100"/>
      <c r="O1832" s="72" t="s">
        <v>229</v>
      </c>
      <c r="P1832" s="101"/>
      <c r="Q1832" s="132"/>
      <c r="R1832" s="102"/>
      <c r="S1832" s="91"/>
    </row>
    <row r="1833" spans="1:19" s="104" customFormat="1" ht="12.75" customHeight="1" x14ac:dyDescent="0.25">
      <c r="A1833" s="121"/>
      <c r="B1833" s="92" t="str">
        <f>IF(E1833="","",VLOOKUP(E1833,[1]PROJECTES!$C$14:$G$5000,2,FALSE))</f>
        <v/>
      </c>
      <c r="C1833" s="121"/>
      <c r="D1833" s="93" t="str">
        <f>IF(E1833="","",VLOOKUP(E1833,[1]PROJECTES!$C$14:$G$5000,5,FALSE))</f>
        <v/>
      </c>
      <c r="E1833" s="117"/>
      <c r="F1833" s="95"/>
      <c r="G1833" s="96" t="str">
        <f>IF(E1833="","",VLOOKUP(E1833,[1]PROJECTES!$C$14:$G$5000,4,FALSE))</f>
        <v/>
      </c>
      <c r="H1833" s="118" t="s">
        <v>44</v>
      </c>
      <c r="I1833" s="97" t="str">
        <f>IF(H1833="","",VLOOKUP(H1833,BD!B$2:C$16,2,FALSE))</f>
        <v>E</v>
      </c>
      <c r="J1833" s="98">
        <v>43539</v>
      </c>
      <c r="K1833" s="135">
        <f t="shared" si="58"/>
        <v>11</v>
      </c>
      <c r="L1833" s="99" t="str">
        <f t="shared" ca="1" si="59"/>
        <v>-</v>
      </c>
      <c r="M1833" s="93" t="str">
        <f>IF(E1833="","",VLOOKUP(E1833,[1]PROJECTES!$C$14:$Z$5000,21,FALSE))</f>
        <v/>
      </c>
      <c r="N1833" s="100"/>
      <c r="O1833" s="72" t="s">
        <v>229</v>
      </c>
      <c r="P1833" s="101"/>
      <c r="Q1833" s="132"/>
      <c r="R1833" s="102"/>
      <c r="S1833" s="91"/>
    </row>
    <row r="1834" spans="1:19" s="104" customFormat="1" ht="12.75" customHeight="1" x14ac:dyDescent="0.25">
      <c r="A1834" s="121"/>
      <c r="B1834" s="92" t="str">
        <f>IF(E1834="","",VLOOKUP(E1834,[1]PROJECTES!$C$14:$G$5000,2,FALSE))</f>
        <v/>
      </c>
      <c r="C1834" s="121"/>
      <c r="D1834" s="93" t="str">
        <f>IF(E1834="","",VLOOKUP(E1834,[1]PROJECTES!$C$14:$G$5000,5,FALSE))</f>
        <v/>
      </c>
      <c r="E1834" s="117"/>
      <c r="F1834" s="95"/>
      <c r="G1834" s="96" t="str">
        <f>IF(E1834="","",VLOOKUP(E1834,[1]PROJECTES!$C$14:$G$5000,4,FALSE))</f>
        <v/>
      </c>
      <c r="H1834" s="118" t="s">
        <v>44</v>
      </c>
      <c r="I1834" s="97" t="str">
        <f>IF(H1834="","",VLOOKUP(H1834,BD!B$2:C$16,2,FALSE))</f>
        <v>E</v>
      </c>
      <c r="J1834" s="98">
        <v>43539</v>
      </c>
      <c r="K1834" s="135">
        <f t="shared" si="58"/>
        <v>11</v>
      </c>
      <c r="L1834" s="99" t="str">
        <f t="shared" ca="1" si="59"/>
        <v>-</v>
      </c>
      <c r="M1834" s="93" t="str">
        <f>IF(E1834="","",VLOOKUP(E1834,[1]PROJECTES!$C$14:$Z$5000,21,FALSE))</f>
        <v/>
      </c>
      <c r="N1834" s="100"/>
      <c r="O1834" s="72" t="s">
        <v>229</v>
      </c>
      <c r="P1834" s="101"/>
      <c r="Q1834" s="132"/>
      <c r="R1834" s="102"/>
      <c r="S1834" s="91"/>
    </row>
    <row r="1835" spans="1:19" s="104" customFormat="1" ht="12.75" customHeight="1" x14ac:dyDescent="0.25">
      <c r="A1835" s="121"/>
      <c r="B1835" s="92" t="str">
        <f>IF(E1835="","",VLOOKUP(E1835,[1]PROJECTES!$C$14:$G$5000,2,FALSE))</f>
        <v/>
      </c>
      <c r="C1835" s="121"/>
      <c r="D1835" s="93" t="str">
        <f>IF(E1835="","",VLOOKUP(E1835,[1]PROJECTES!$C$14:$G$5000,5,FALSE))</f>
        <v/>
      </c>
      <c r="E1835" s="117"/>
      <c r="F1835" s="95"/>
      <c r="G1835" s="96" t="str">
        <f>IF(E1835="","",VLOOKUP(E1835,[1]PROJECTES!$C$14:$G$5000,4,FALSE))</f>
        <v/>
      </c>
      <c r="H1835" s="118" t="s">
        <v>44</v>
      </c>
      <c r="I1835" s="97" t="str">
        <f>IF(H1835="","",VLOOKUP(H1835,BD!B$2:C$16,2,FALSE))</f>
        <v>E</v>
      </c>
      <c r="J1835" s="98">
        <v>43539</v>
      </c>
      <c r="K1835" s="135">
        <f t="shared" si="58"/>
        <v>11</v>
      </c>
      <c r="L1835" s="99" t="str">
        <f t="shared" ca="1" si="59"/>
        <v>-</v>
      </c>
      <c r="M1835" s="93" t="str">
        <f>IF(E1835="","",VLOOKUP(E1835,[1]PROJECTES!$C$14:$Z$5000,21,FALSE))</f>
        <v/>
      </c>
      <c r="N1835" s="100"/>
      <c r="O1835" s="72" t="s">
        <v>229</v>
      </c>
      <c r="P1835" s="101"/>
      <c r="Q1835" s="132"/>
      <c r="R1835" s="102"/>
      <c r="S1835" s="91"/>
    </row>
    <row r="1836" spans="1:19" s="104" customFormat="1" ht="12.75" customHeight="1" x14ac:dyDescent="0.25">
      <c r="A1836" s="121"/>
      <c r="B1836" s="92" t="str">
        <f>IF(E1836="","",VLOOKUP(E1836,[1]PROJECTES!$C$14:$G$5000,2,FALSE))</f>
        <v/>
      </c>
      <c r="C1836" s="121"/>
      <c r="D1836" s="93" t="str">
        <f>IF(E1836="","",VLOOKUP(E1836,[1]PROJECTES!$C$14:$G$5000,5,FALSE))</f>
        <v/>
      </c>
      <c r="E1836" s="117"/>
      <c r="F1836" s="95"/>
      <c r="G1836" s="96" t="str">
        <f>IF(E1836="","",VLOOKUP(E1836,[1]PROJECTES!$C$14:$G$5000,4,FALSE))</f>
        <v/>
      </c>
      <c r="H1836" s="118" t="s">
        <v>44</v>
      </c>
      <c r="I1836" s="97" t="str">
        <f>IF(H1836="","",VLOOKUP(H1836,BD!B$2:C$16,2,FALSE))</f>
        <v>E</v>
      </c>
      <c r="J1836" s="98">
        <v>43539</v>
      </c>
      <c r="K1836" s="135">
        <f t="shared" si="58"/>
        <v>11</v>
      </c>
      <c r="L1836" s="99" t="str">
        <f t="shared" ca="1" si="59"/>
        <v>-</v>
      </c>
      <c r="M1836" s="93" t="str">
        <f>IF(E1836="","",VLOOKUP(E1836,[1]PROJECTES!$C$14:$Z$5000,21,FALSE))</f>
        <v/>
      </c>
      <c r="N1836" s="100"/>
      <c r="O1836" s="72" t="s">
        <v>229</v>
      </c>
      <c r="P1836" s="101"/>
      <c r="Q1836" s="132"/>
      <c r="R1836" s="102"/>
      <c r="S1836" s="91"/>
    </row>
    <row r="1837" spans="1:19" s="104" customFormat="1" ht="12.75" customHeight="1" x14ac:dyDescent="0.25">
      <c r="A1837" s="121" t="s">
        <v>44</v>
      </c>
      <c r="B1837" s="92" t="str">
        <f>IF(E1837="","",VLOOKUP(E1837,[1]PROJECTES!$C$14:$G$5000,2,FALSE))</f>
        <v>EYPESA</v>
      </c>
      <c r="C1837" s="121" t="s">
        <v>106</v>
      </c>
      <c r="D1837" s="93" t="str">
        <f>IF(E1837="","",VLOOKUP(E1837,[1]PROJECTES!$C$14:$G$5000,5,FALSE))</f>
        <v>Repacio RTU E.R. SANT PERE DE TORELLO</v>
      </c>
      <c r="E1837" s="117">
        <v>5187</v>
      </c>
      <c r="F1837" s="95"/>
      <c r="G1837" s="96" t="str">
        <f>IF(E1837="","",VLOOKUP(E1837,[1]PROJECTES!$C$14:$G$5000,4,FALSE))</f>
        <v>TA</v>
      </c>
      <c r="H1837" s="118" t="s">
        <v>44</v>
      </c>
      <c r="I1837" s="97" t="str">
        <f>IF(H1837="","",VLOOKUP(H1837,BD!B$2:C$16,2,FALSE))</f>
        <v>E</v>
      </c>
      <c r="J1837" s="98">
        <v>43540</v>
      </c>
      <c r="K1837" s="135">
        <f t="shared" si="58"/>
        <v>11</v>
      </c>
      <c r="L1837" s="99" t="str">
        <f t="shared" ca="1" si="59"/>
        <v>-</v>
      </c>
      <c r="M1837" s="93">
        <f>IF(E1837="","",VLOOKUP(E1837,[1]PROJECTES!$C$14:$Z$5000,21,FALSE))</f>
        <v>43540</v>
      </c>
      <c r="N1837" s="100">
        <v>4</v>
      </c>
      <c r="O1837" s="72" t="s">
        <v>229</v>
      </c>
      <c r="P1837" s="101">
        <v>0</v>
      </c>
      <c r="Q1837" s="132" t="s">
        <v>57</v>
      </c>
      <c r="R1837" s="102"/>
      <c r="S1837" s="91"/>
    </row>
    <row r="1838" spans="1:19" s="104" customFormat="1" ht="12.75" customHeight="1" x14ac:dyDescent="0.25">
      <c r="A1838" s="121" t="s">
        <v>44</v>
      </c>
      <c r="B1838" s="92" t="str">
        <f>IF(E1838="","",VLOOKUP(E1838,[1]PROJECTES!$C$14:$G$5000,2,FALSE))</f>
        <v>INPPOZ</v>
      </c>
      <c r="C1838" s="121" t="s">
        <v>149</v>
      </c>
      <c r="D1838" s="93" t="str">
        <f>IF(E1838="","",VLOOKUP(E1838,[1]PROJECTES!$C$14:$G$5000,5,FALSE))</f>
        <v xml:space="preserve"> Inst. y PEM RTU C.T. PINTOR GOYA v1.0</v>
      </c>
      <c r="E1838" s="117">
        <v>5020</v>
      </c>
      <c r="F1838" s="95"/>
      <c r="G1838" s="96" t="str">
        <f>IF(E1838="","",VLOOKUP(E1838,[1]PROJECTES!$C$14:$G$5000,4,FALSE))</f>
        <v>TA</v>
      </c>
      <c r="H1838" s="118" t="s">
        <v>44</v>
      </c>
      <c r="I1838" s="97" t="str">
        <f>IF(H1838="","",VLOOKUP(H1838,BD!B$2:C$16,2,FALSE))</f>
        <v>E</v>
      </c>
      <c r="J1838" s="98">
        <v>43541</v>
      </c>
      <c r="K1838" s="135">
        <f t="shared" si="58"/>
        <v>11</v>
      </c>
      <c r="L1838" s="99" t="str">
        <f t="shared" ca="1" si="59"/>
        <v>-</v>
      </c>
      <c r="M1838" s="93">
        <f>IF(E1838="","",VLOOKUP(E1838,[1]PROJECTES!$C$14:$Z$5000,21,FALSE))</f>
        <v>43543</v>
      </c>
      <c r="N1838" s="100">
        <v>7</v>
      </c>
      <c r="O1838" s="72" t="s">
        <v>229</v>
      </c>
      <c r="P1838" s="101">
        <v>0</v>
      </c>
      <c r="Q1838" s="132" t="s">
        <v>40</v>
      </c>
      <c r="R1838" s="131" t="s">
        <v>1208</v>
      </c>
      <c r="S1838" s="91"/>
    </row>
    <row r="1839" spans="1:19" s="104" customFormat="1" ht="12.75" customHeight="1" x14ac:dyDescent="0.25">
      <c r="A1839" s="121" t="s">
        <v>44</v>
      </c>
      <c r="B1839" s="92" t="str">
        <f>IF(E1839="","",VLOOKUP(E1839,[1]PROJECTES!$C$14:$G$5000,2,FALSE))</f>
        <v>INPPOZ</v>
      </c>
      <c r="C1839" s="121" t="s">
        <v>149</v>
      </c>
      <c r="D1839" s="93" t="str">
        <f>IF(E1839="","",VLOOKUP(E1839,[1]PROJECTES!$C$14:$G$5000,5,FALSE))</f>
        <v xml:space="preserve"> Inst. y PEM RTU C.T. PINTOR GOYA v1.0</v>
      </c>
      <c r="E1839" s="117">
        <v>5020</v>
      </c>
      <c r="F1839" s="95"/>
      <c r="G1839" s="96" t="str">
        <f>IF(E1839="","",VLOOKUP(E1839,[1]PROJECTES!$C$14:$G$5000,4,FALSE))</f>
        <v>TA</v>
      </c>
      <c r="H1839" s="118" t="s">
        <v>44</v>
      </c>
      <c r="I1839" s="97" t="str">
        <f>IF(H1839="","",VLOOKUP(H1839,BD!B$2:C$16,2,FALSE))</f>
        <v>E</v>
      </c>
      <c r="J1839" s="98">
        <v>43541</v>
      </c>
      <c r="K1839" s="135">
        <f t="shared" si="58"/>
        <v>11</v>
      </c>
      <c r="L1839" s="99" t="str">
        <f t="shared" ca="1" si="59"/>
        <v>-</v>
      </c>
      <c r="M1839" s="93">
        <f>IF(E1839="","",VLOOKUP(E1839,[1]PROJECTES!$C$14:$Z$5000,21,FALSE))</f>
        <v>43543</v>
      </c>
      <c r="N1839" s="100">
        <v>1</v>
      </c>
      <c r="O1839" s="72" t="s">
        <v>229</v>
      </c>
      <c r="P1839" s="101">
        <v>0</v>
      </c>
      <c r="Q1839" s="132" t="s">
        <v>37</v>
      </c>
      <c r="R1839" s="131" t="s">
        <v>419</v>
      </c>
      <c r="S1839" s="91"/>
    </row>
    <row r="1840" spans="1:19" s="104" customFormat="1" ht="12.75" customHeight="1" x14ac:dyDescent="0.25">
      <c r="A1840" s="121" t="s">
        <v>21</v>
      </c>
      <c r="B1840" s="92" t="str">
        <f>IF(E1840="","",VLOOKUP(E1840,[1]PROJECTES!$C$14:$G$5000,2,FALSE))</f>
        <v>ELEMOS</v>
      </c>
      <c r="C1840" s="121" t="s">
        <v>144</v>
      </c>
      <c r="D1840" s="93" t="str">
        <f>IF(E1840="","",VLOOKUP(E1840,[1]PROJECTES!$C$14:$G$5000,5,FALSE))</f>
        <v>RTU IAT F6 MOSCOSO v1.0</v>
      </c>
      <c r="E1840" s="117">
        <v>5008</v>
      </c>
      <c r="F1840" s="95"/>
      <c r="G1840" s="96" t="str">
        <f>IF(E1840="","",VLOOKUP(E1840,[1]PROJECTES!$C$14:$G$5000,4,FALSE))</f>
        <v>OB</v>
      </c>
      <c r="H1840" s="118" t="s">
        <v>21</v>
      </c>
      <c r="I1840" s="97" t="str">
        <f>IF(H1840="","",VLOOKUP(H1840,BD!B$2:C$16,2,FALSE))</f>
        <v>P</v>
      </c>
      <c r="J1840" s="98">
        <v>43542</v>
      </c>
      <c r="K1840" s="135">
        <f t="shared" si="58"/>
        <v>12</v>
      </c>
      <c r="L1840" s="99">
        <f t="shared" ca="1" si="59"/>
        <v>-172</v>
      </c>
      <c r="M1840" s="93">
        <f>IF(E1840="","",VLOOKUP(E1840,[1]PROJECTES!$C$14:$Z$5000,21,FALSE))</f>
        <v>43448</v>
      </c>
      <c r="N1840" s="100">
        <v>2</v>
      </c>
      <c r="O1840" s="72" t="s">
        <v>229</v>
      </c>
      <c r="P1840" s="101">
        <v>10</v>
      </c>
      <c r="Q1840" s="132" t="s">
        <v>49</v>
      </c>
      <c r="R1840" s="131" t="s">
        <v>1154</v>
      </c>
      <c r="S1840" s="91"/>
    </row>
    <row r="1841" spans="1:19" s="104" customFormat="1" ht="12.75" customHeight="1" x14ac:dyDescent="0.25">
      <c r="A1841" s="121" t="s">
        <v>21</v>
      </c>
      <c r="B1841" s="92" t="str">
        <f>IF(E1841="","",VLOOKUP(E1841,[1]PROJECTES!$C$14:$G$5000,2,FALSE))</f>
        <v>SITEL</v>
      </c>
      <c r="C1841" s="121" t="s">
        <v>181</v>
      </c>
      <c r="D1841" s="93" t="str">
        <f>IF(E1841="","",VLOOKUP(E1841,[1]PROJECTES!$C$14:$G$5000,5,FALSE))</f>
        <v>GESTIO DE MAGATZEM</v>
      </c>
      <c r="E1841" s="117" t="s">
        <v>305</v>
      </c>
      <c r="F1841" s="95"/>
      <c r="G1841" s="96" t="str">
        <f>IF(E1841="","",VLOOKUP(E1841,[1]PROJECTES!$C$14:$G$5000,4,FALSE))</f>
        <v>OB</v>
      </c>
      <c r="H1841" s="118" t="s">
        <v>21</v>
      </c>
      <c r="I1841" s="97" t="str">
        <f>IF(H1841="","",VLOOKUP(H1841,BD!B$2:C$16,2,FALSE))</f>
        <v>P</v>
      </c>
      <c r="J1841" s="98">
        <v>43542</v>
      </c>
      <c r="K1841" s="135">
        <f t="shared" si="58"/>
        <v>12</v>
      </c>
      <c r="L1841" s="99">
        <f t="shared" ca="1" si="59"/>
        <v>210</v>
      </c>
      <c r="M1841" s="93">
        <f>IF(E1841="","",VLOOKUP(E1841,[1]PROJECTES!$C$14:$Z$5000,21,FALSE))</f>
        <v>43830</v>
      </c>
      <c r="N1841" s="100">
        <v>0</v>
      </c>
      <c r="O1841" s="72" t="s">
        <v>229</v>
      </c>
      <c r="P1841" s="101">
        <v>35</v>
      </c>
      <c r="Q1841" s="132" t="s">
        <v>49</v>
      </c>
      <c r="R1841" s="102" t="s">
        <v>1155</v>
      </c>
      <c r="S1841" s="91"/>
    </row>
    <row r="1842" spans="1:19" s="104" customFormat="1" ht="12.75" customHeight="1" x14ac:dyDescent="0.25">
      <c r="A1842" s="121" t="s">
        <v>21</v>
      </c>
      <c r="B1842" s="92" t="str">
        <f>IF(E1842="","",VLOOKUP(E1842,[1]PROJECTES!$C$14:$G$5000,2,FALSE))</f>
        <v>INDTOR</v>
      </c>
      <c r="C1842" s="121" t="s">
        <v>149</v>
      </c>
      <c r="D1842" s="93" t="str">
        <f>IF(E1842="","",VLOOKUP(E1842,[1]PROJECTES!$C$14:$G$5000,5,FALSE))</f>
        <v>RTU C.T. CALVARIO v1.0</v>
      </c>
      <c r="E1842" s="117">
        <v>5104</v>
      </c>
      <c r="F1842" s="95"/>
      <c r="G1842" s="96" t="str">
        <f>IF(E1842="","",VLOOKUP(E1842,[1]PROJECTES!$C$14:$G$5000,4,FALSE))</f>
        <v>TA</v>
      </c>
      <c r="H1842" s="118" t="s">
        <v>595</v>
      </c>
      <c r="I1842" s="97" t="str">
        <f>IF(H1842="","",VLOOKUP(H1842,BD!B$2:C$16,2,FALSE))</f>
        <v>E</v>
      </c>
      <c r="J1842" s="98">
        <v>43542</v>
      </c>
      <c r="K1842" s="135">
        <f t="shared" si="58"/>
        <v>12</v>
      </c>
      <c r="L1842" s="99" t="str">
        <f t="shared" ca="1" si="59"/>
        <v>-</v>
      </c>
      <c r="M1842" s="93">
        <f>IF(E1842="","",VLOOKUP(E1842,[1]PROJECTES!$C$14:$Z$5000,21,FALSE))</f>
        <v>43514</v>
      </c>
      <c r="N1842" s="100">
        <v>0</v>
      </c>
      <c r="O1842" s="72" t="s">
        <v>229</v>
      </c>
      <c r="P1842" s="101">
        <v>50</v>
      </c>
      <c r="Q1842" s="132" t="s">
        <v>51</v>
      </c>
      <c r="R1842" s="131" t="s">
        <v>365</v>
      </c>
      <c r="S1842" s="91"/>
    </row>
    <row r="1843" spans="1:19" s="104" customFormat="1" ht="12.75" customHeight="1" x14ac:dyDescent="0.25">
      <c r="A1843" s="121" t="s">
        <v>21</v>
      </c>
      <c r="B1843" s="92" t="str">
        <f>IF(E1843="","",VLOOKUP(E1843,[1]PROJECTES!$C$14:$G$5000,2,FALSE))</f>
        <v>INDVIL</v>
      </c>
      <c r="C1843" s="121" t="s">
        <v>149</v>
      </c>
      <c r="D1843" s="93" t="str">
        <f>IF(E1843="","",VLOOKUP(E1843,[1]PROJECTES!$C$14:$G$5000,5,FALSE))</f>
        <v>RTU C.T. PADRE CARMELO v1.0</v>
      </c>
      <c r="E1843" s="117">
        <v>5106</v>
      </c>
      <c r="F1843" s="95"/>
      <c r="G1843" s="96" t="str">
        <f>IF(E1843="","",VLOOKUP(E1843,[1]PROJECTES!$C$14:$G$5000,4,FALSE))</f>
        <v>TA</v>
      </c>
      <c r="H1843" s="118" t="s">
        <v>595</v>
      </c>
      <c r="I1843" s="97" t="str">
        <f>IF(H1843="","",VLOOKUP(H1843,BD!B$2:C$16,2,FALSE))</f>
        <v>E</v>
      </c>
      <c r="J1843" s="98">
        <v>43542</v>
      </c>
      <c r="K1843" s="135">
        <f t="shared" si="58"/>
        <v>12</v>
      </c>
      <c r="L1843" s="99" t="str">
        <f t="shared" ca="1" si="59"/>
        <v>-</v>
      </c>
      <c r="M1843" s="93">
        <f>IF(E1843="","",VLOOKUP(E1843,[1]PROJECTES!$C$14:$Z$5000,21,FALSE))</f>
        <v>43514</v>
      </c>
      <c r="N1843" s="100">
        <v>0</v>
      </c>
      <c r="O1843" s="72" t="s">
        <v>229</v>
      </c>
      <c r="P1843" s="101">
        <v>50</v>
      </c>
      <c r="Q1843" s="132" t="s">
        <v>51</v>
      </c>
      <c r="R1843" s="131" t="s">
        <v>365</v>
      </c>
      <c r="S1843" s="91"/>
    </row>
    <row r="1844" spans="1:19" s="104" customFormat="1" ht="12.75" customHeight="1" x14ac:dyDescent="0.25">
      <c r="A1844" s="121" t="s">
        <v>21</v>
      </c>
      <c r="B1844" s="92" t="str">
        <f>IF(E1844="","",VLOOKUP(E1844,[1]PROJECTES!$C$14:$G$5000,2,FALSE))</f>
        <v>DIELES</v>
      </c>
      <c r="C1844" s="121" t="s">
        <v>271</v>
      </c>
      <c r="D1844" s="93" t="str">
        <f>IF(E1844="","",VLOOKUP(E1844,[1]PROJECTES!$C$14:$G$5000,5,FALSE))</f>
        <v>RTU CT-5 DIELESUR v1.1</v>
      </c>
      <c r="E1844" s="117">
        <v>5059</v>
      </c>
      <c r="F1844" s="95"/>
      <c r="G1844" s="96" t="str">
        <f>IF(E1844="","",VLOOKUP(E1844,[1]PROJECTES!$C$14:$G$5000,4,FALSE))</f>
        <v>TA</v>
      </c>
      <c r="H1844" s="118" t="s">
        <v>595</v>
      </c>
      <c r="I1844" s="97" t="str">
        <f>IF(H1844="","",VLOOKUP(H1844,BD!B$2:C$16,2,FALSE))</f>
        <v>E</v>
      </c>
      <c r="J1844" s="98">
        <v>43542</v>
      </c>
      <c r="K1844" s="135">
        <f t="shared" si="58"/>
        <v>12</v>
      </c>
      <c r="L1844" s="99" t="str">
        <f t="shared" ca="1" si="59"/>
        <v>-</v>
      </c>
      <c r="M1844" s="93">
        <f>IF(E1844="","",VLOOKUP(E1844,[1]PROJECTES!$C$14:$Z$5000,21,FALSE))</f>
        <v>43524</v>
      </c>
      <c r="N1844" s="100">
        <v>0</v>
      </c>
      <c r="O1844" s="72" t="s">
        <v>229</v>
      </c>
      <c r="P1844" s="101">
        <v>50</v>
      </c>
      <c r="Q1844" s="132" t="s">
        <v>51</v>
      </c>
      <c r="R1844" s="131" t="s">
        <v>365</v>
      </c>
      <c r="S1844" s="91"/>
    </row>
    <row r="1845" spans="1:19" s="104" customFormat="1" ht="12.75" customHeight="1" x14ac:dyDescent="0.25">
      <c r="A1845" s="121" t="s">
        <v>21</v>
      </c>
      <c r="B1845" s="92" t="str">
        <f>IF(E1845="","",VLOOKUP(E1845,[1]PROJECTES!$C$14:$G$5000,2,FALSE))</f>
        <v>DIELES</v>
      </c>
      <c r="C1845" s="121" t="s">
        <v>271</v>
      </c>
      <c r="D1845" s="93" t="str">
        <f>IF(E1845="","",VLOOKUP(E1845,[1]PROJECTES!$C$14:$G$5000,5,FALSE))</f>
        <v>RTU CT-6 DIELESUR v1.1</v>
      </c>
      <c r="E1845" s="117">
        <v>5060</v>
      </c>
      <c r="F1845" s="95"/>
      <c r="G1845" s="96" t="str">
        <f>IF(E1845="","",VLOOKUP(E1845,[1]PROJECTES!$C$14:$G$5000,4,FALSE))</f>
        <v>TA</v>
      </c>
      <c r="H1845" s="118" t="s">
        <v>595</v>
      </c>
      <c r="I1845" s="97" t="str">
        <f>IF(H1845="","",VLOOKUP(H1845,BD!B$2:C$16,2,FALSE))</f>
        <v>E</v>
      </c>
      <c r="J1845" s="98">
        <v>43542</v>
      </c>
      <c r="K1845" s="135">
        <f t="shared" si="58"/>
        <v>12</v>
      </c>
      <c r="L1845" s="99" t="str">
        <f t="shared" ca="1" si="59"/>
        <v>-</v>
      </c>
      <c r="M1845" s="93">
        <f>IF(E1845="","",VLOOKUP(E1845,[1]PROJECTES!$C$14:$Z$5000,21,FALSE))</f>
        <v>43524</v>
      </c>
      <c r="N1845" s="100">
        <v>0</v>
      </c>
      <c r="O1845" s="72" t="s">
        <v>229</v>
      </c>
      <c r="P1845" s="101">
        <v>50</v>
      </c>
      <c r="Q1845" s="132" t="s">
        <v>51</v>
      </c>
      <c r="R1845" s="131" t="s">
        <v>365</v>
      </c>
      <c r="S1845" s="91"/>
    </row>
    <row r="1846" spans="1:19" s="104" customFormat="1" ht="12.75" customHeight="1" x14ac:dyDescent="0.25">
      <c r="A1846" s="121" t="s">
        <v>21</v>
      </c>
      <c r="B1846" s="92" t="str">
        <f>IF(E1846="","",VLOOKUP(E1846,[1]PROJECTES!$C$14:$G$5000,2,FALSE))</f>
        <v>DIELES</v>
      </c>
      <c r="C1846" s="121" t="s">
        <v>271</v>
      </c>
      <c r="D1846" s="93" t="str">
        <f>IF(E1846="","",VLOOKUP(E1846,[1]PROJECTES!$C$14:$G$5000,5,FALSE))</f>
        <v>RTU CT-7 DIELESUR v1.1</v>
      </c>
      <c r="E1846" s="117">
        <v>5061</v>
      </c>
      <c r="F1846" s="95"/>
      <c r="G1846" s="96" t="str">
        <f>IF(E1846="","",VLOOKUP(E1846,[1]PROJECTES!$C$14:$G$5000,4,FALSE))</f>
        <v>TA</v>
      </c>
      <c r="H1846" s="118" t="s">
        <v>595</v>
      </c>
      <c r="I1846" s="97" t="str">
        <f>IF(H1846="","",VLOOKUP(H1846,BD!B$2:C$16,2,FALSE))</f>
        <v>E</v>
      </c>
      <c r="J1846" s="98">
        <v>43542</v>
      </c>
      <c r="K1846" s="135">
        <f t="shared" si="58"/>
        <v>12</v>
      </c>
      <c r="L1846" s="99" t="str">
        <f t="shared" ca="1" si="59"/>
        <v>-</v>
      </c>
      <c r="M1846" s="93">
        <f>IF(E1846="","",VLOOKUP(E1846,[1]PROJECTES!$C$14:$Z$5000,21,FALSE))</f>
        <v>43524</v>
      </c>
      <c r="N1846" s="100">
        <v>0</v>
      </c>
      <c r="O1846" s="72" t="s">
        <v>229</v>
      </c>
      <c r="P1846" s="101">
        <v>50</v>
      </c>
      <c r="Q1846" s="132" t="s">
        <v>51</v>
      </c>
      <c r="R1846" s="131" t="s">
        <v>365</v>
      </c>
      <c r="S1846" s="91"/>
    </row>
    <row r="1847" spans="1:19" s="104" customFormat="1" ht="12.75" customHeight="1" x14ac:dyDescent="0.25">
      <c r="A1847" s="121" t="s">
        <v>21</v>
      </c>
      <c r="B1847" s="92" t="str">
        <f>IF(E1847="","",VLOOKUP(E1847,[1]PROJECTES!$C$14:$G$5000,2,FALSE))</f>
        <v>DIELES</v>
      </c>
      <c r="C1847" s="121" t="s">
        <v>271</v>
      </c>
      <c r="D1847" s="93" t="str">
        <f>IF(E1847="","",VLOOKUP(E1847,[1]PROJECTES!$C$14:$G$5000,5,FALSE))</f>
        <v>RTU CT-8 DIELESUR v1.1</v>
      </c>
      <c r="E1847" s="117">
        <v>5062</v>
      </c>
      <c r="F1847" s="95"/>
      <c r="G1847" s="96" t="str">
        <f>IF(E1847="","",VLOOKUP(E1847,[1]PROJECTES!$C$14:$G$5000,4,FALSE))</f>
        <v>TA</v>
      </c>
      <c r="H1847" s="118" t="s">
        <v>595</v>
      </c>
      <c r="I1847" s="97" t="str">
        <f>IF(H1847="","",VLOOKUP(H1847,BD!B$2:C$16,2,FALSE))</f>
        <v>E</v>
      </c>
      <c r="J1847" s="98">
        <v>43542</v>
      </c>
      <c r="K1847" s="135">
        <f t="shared" si="58"/>
        <v>12</v>
      </c>
      <c r="L1847" s="99" t="str">
        <f t="shared" ca="1" si="59"/>
        <v>-</v>
      </c>
      <c r="M1847" s="93">
        <f>IF(E1847="","",VLOOKUP(E1847,[1]PROJECTES!$C$14:$Z$5000,21,FALSE))</f>
        <v>43524</v>
      </c>
      <c r="N1847" s="100">
        <v>0</v>
      </c>
      <c r="O1847" s="72" t="s">
        <v>229</v>
      </c>
      <c r="P1847" s="101">
        <v>50</v>
      </c>
      <c r="Q1847" s="132" t="s">
        <v>51</v>
      </c>
      <c r="R1847" s="131" t="s">
        <v>365</v>
      </c>
      <c r="S1847" s="91"/>
    </row>
    <row r="1848" spans="1:19" s="104" customFormat="1" ht="12.75" customHeight="1" x14ac:dyDescent="0.25">
      <c r="A1848" s="121" t="s">
        <v>21</v>
      </c>
      <c r="B1848" s="92" t="str">
        <f>IF(E1848="","",VLOOKUP(E1848,[1]PROJECTES!$C$14:$G$5000,2,FALSE))</f>
        <v>SITEL</v>
      </c>
      <c r="C1848" s="121" t="s">
        <v>149</v>
      </c>
      <c r="D1848" s="93" t="str">
        <f>IF(E1848="","",VLOOKUP(E1848,[1]PROJECTES!$C$14:$G$5000,5,FALSE))</f>
        <v>GESTIO DE MAGATZEM</v>
      </c>
      <c r="E1848" s="117" t="s">
        <v>305</v>
      </c>
      <c r="F1848" s="95"/>
      <c r="G1848" s="96" t="str">
        <f>IF(E1848="","",VLOOKUP(E1848,[1]PROJECTES!$C$14:$G$5000,4,FALSE))</f>
        <v>OB</v>
      </c>
      <c r="H1848" s="118" t="s">
        <v>21</v>
      </c>
      <c r="I1848" s="97" t="str">
        <f>IF(H1848="","",VLOOKUP(H1848,BD!B$2:C$16,2,FALSE))</f>
        <v>P</v>
      </c>
      <c r="J1848" s="98">
        <v>43542</v>
      </c>
      <c r="K1848" s="135">
        <f t="shared" si="58"/>
        <v>12</v>
      </c>
      <c r="L1848" s="99">
        <f t="shared" ca="1" si="59"/>
        <v>210</v>
      </c>
      <c r="M1848" s="93">
        <f>IF(E1848="","",VLOOKUP(E1848,[1]PROJECTES!$C$14:$Z$5000,21,FALSE))</f>
        <v>43830</v>
      </c>
      <c r="N1848" s="100">
        <v>0</v>
      </c>
      <c r="O1848" s="72" t="s">
        <v>229</v>
      </c>
      <c r="P1848" s="101">
        <v>30</v>
      </c>
      <c r="Q1848" s="132" t="s">
        <v>49</v>
      </c>
      <c r="R1848" s="102" t="s">
        <v>1156</v>
      </c>
      <c r="S1848" s="91"/>
    </row>
    <row r="1849" spans="1:19" s="104" customFormat="1" ht="12.75" customHeight="1" x14ac:dyDescent="0.25">
      <c r="A1849" s="121" t="s">
        <v>12</v>
      </c>
      <c r="B1849" s="92" t="str">
        <f>IF(E1849="","",VLOOKUP(E1849,[1]PROJECTES!$C$14:$G$5000,2,FALSE))</f>
        <v>SITEL</v>
      </c>
      <c r="C1849" s="121" t="s">
        <v>181</v>
      </c>
      <c r="D1849" s="93" t="str">
        <f>IF(E1849="","",VLOOKUP(E1849,[1]PROJECTES!$C$14:$G$5000,5,FALSE))</f>
        <v>INFRAESTRUCTURA</v>
      </c>
      <c r="E1849" s="117" t="s">
        <v>317</v>
      </c>
      <c r="F1849" s="95"/>
      <c r="G1849" s="96" t="str">
        <f>IF(E1849="","",VLOOKUP(E1849,[1]PROJECTES!$C$14:$G$5000,4,FALSE))</f>
        <v>OB</v>
      </c>
      <c r="H1849" s="118" t="s">
        <v>12</v>
      </c>
      <c r="I1849" s="97" t="str">
        <f>IF(H1849="","",VLOOKUP(H1849,BD!B$2:C$16,2,FALSE))</f>
        <v>E</v>
      </c>
      <c r="J1849" s="98">
        <v>43542</v>
      </c>
      <c r="K1849" s="135">
        <f t="shared" si="58"/>
        <v>12</v>
      </c>
      <c r="L1849" s="99">
        <f t="shared" ca="1" si="59"/>
        <v>210</v>
      </c>
      <c r="M1849" s="93">
        <f>IF(E1849="","",VLOOKUP(E1849,[1]PROJECTES!$C$14:$Z$5000,21,FALSE))</f>
        <v>43830</v>
      </c>
      <c r="N1849" s="100">
        <v>0</v>
      </c>
      <c r="O1849" s="72" t="s">
        <v>229</v>
      </c>
      <c r="P1849" s="101">
        <v>30</v>
      </c>
      <c r="Q1849" s="132" t="s">
        <v>7</v>
      </c>
      <c r="R1849" s="131" t="s">
        <v>1157</v>
      </c>
      <c r="S1849" s="91"/>
    </row>
    <row r="1850" spans="1:19" s="104" customFormat="1" ht="12.75" customHeight="1" x14ac:dyDescent="0.25">
      <c r="A1850" s="121" t="s">
        <v>12</v>
      </c>
      <c r="B1850" s="92" t="str">
        <f>IF(E1850="","",VLOOKUP(E1850,[1]PROJECTES!$C$14:$G$5000,2,FALSE))</f>
        <v>EMSA</v>
      </c>
      <c r="C1850" s="121" t="s">
        <v>135</v>
      </c>
      <c r="D1850" s="93" t="str">
        <f>IF(E1850="","",VLOOKUP(E1850,[1]PROJECTES!$C$14:$G$5000,5,FALSE))</f>
        <v>CC SCADA TEDIS.Net EMSA v3.0</v>
      </c>
      <c r="E1850" s="117">
        <v>4946</v>
      </c>
      <c r="F1850" s="95"/>
      <c r="G1850" s="96" t="str">
        <f>IF(E1850="","",VLOOKUP(E1850,[1]PROJECTES!$C$14:$G$5000,4,FALSE))</f>
        <v>TA</v>
      </c>
      <c r="H1850" s="118" t="s">
        <v>12</v>
      </c>
      <c r="I1850" s="97" t="str">
        <f>IF(H1850="","",VLOOKUP(H1850,BD!B$2:C$16,2,FALSE))</f>
        <v>E</v>
      </c>
      <c r="J1850" s="98">
        <v>43542</v>
      </c>
      <c r="K1850" s="135">
        <f t="shared" si="58"/>
        <v>12</v>
      </c>
      <c r="L1850" s="99" t="str">
        <f t="shared" ca="1" si="59"/>
        <v>-</v>
      </c>
      <c r="M1850" s="93">
        <f>IF(E1850="","",VLOOKUP(E1850,[1]PROJECTES!$C$14:$Z$5000,21,FALSE))</f>
        <v>43544</v>
      </c>
      <c r="N1850" s="100">
        <v>1</v>
      </c>
      <c r="O1850" s="72" t="s">
        <v>229</v>
      </c>
      <c r="P1850" s="101">
        <v>0</v>
      </c>
      <c r="Q1850" s="132" t="s">
        <v>7</v>
      </c>
      <c r="R1850" s="131" t="s">
        <v>1158</v>
      </c>
      <c r="S1850" s="91"/>
    </row>
    <row r="1851" spans="1:19" s="104" customFormat="1" ht="12.75" customHeight="1" x14ac:dyDescent="0.25">
      <c r="A1851" s="121" t="s">
        <v>12</v>
      </c>
      <c r="B1851" s="92" t="str">
        <f>IF(E1851="","",VLOOKUP(E1851,[1]PROJECTES!$C$14:$G$5000,2,FALSE))</f>
        <v>SITEL</v>
      </c>
      <c r="C1851" s="121" t="s">
        <v>181</v>
      </c>
      <c r="D1851" s="93" t="str">
        <f>IF(E1851="","",VLOOKUP(E1851,[1]PROJECTES!$C$14:$G$5000,5,FALSE))</f>
        <v>Manteniment correctiu SW TEDIS.Net MODBUSMasterService v1.47</v>
      </c>
      <c r="E1851" s="117" t="s">
        <v>1116</v>
      </c>
      <c r="F1851" s="95"/>
      <c r="G1851" s="96" t="str">
        <f>IF(E1851="","",VLOOKUP(E1851,[1]PROJECTES!$C$14:$G$5000,4,FALSE))</f>
        <v>OB</v>
      </c>
      <c r="H1851" s="118" t="s">
        <v>12</v>
      </c>
      <c r="I1851" s="97" t="str">
        <f>IF(H1851="","",VLOOKUP(H1851,BD!B$2:C$16,2,FALSE))</f>
        <v>E</v>
      </c>
      <c r="J1851" s="98">
        <v>43542</v>
      </c>
      <c r="K1851" s="135">
        <f t="shared" si="58"/>
        <v>12</v>
      </c>
      <c r="L1851" s="99">
        <f t="shared" ca="1" si="59"/>
        <v>210</v>
      </c>
      <c r="M1851" s="93">
        <f>IF(E1851="","",VLOOKUP(E1851,[1]PROJECTES!$C$14:$Z$5000,21,FALSE))</f>
        <v>43830</v>
      </c>
      <c r="N1851" s="100">
        <v>1</v>
      </c>
      <c r="O1851" s="72" t="s">
        <v>229</v>
      </c>
      <c r="P1851" s="101">
        <v>15</v>
      </c>
      <c r="Q1851" s="132" t="s">
        <v>43</v>
      </c>
      <c r="R1851" s="131" t="s">
        <v>1159</v>
      </c>
      <c r="S1851" s="91"/>
    </row>
    <row r="1852" spans="1:19" s="104" customFormat="1" ht="12.75" customHeight="1" x14ac:dyDescent="0.25">
      <c r="A1852" s="121" t="s">
        <v>12</v>
      </c>
      <c r="B1852" s="92" t="str">
        <f>IF(E1852="","",VLOOKUP(E1852,[1]PROJECTES!$C$14:$G$5000,2,FALSE))</f>
        <v>EOSA</v>
      </c>
      <c r="C1852" s="121" t="s">
        <v>151</v>
      </c>
      <c r="D1852" s="93" t="str">
        <f>IF(E1852="","",VLOOKUP(E1852,[1]PROJECTES!$C$14:$G$5000,5,FALSE))</f>
        <v>MANTENIMENT SCADA TEDIS.Net EOSA 01/04/2018 - 31/03/2019</v>
      </c>
      <c r="E1852" s="117">
        <v>4650</v>
      </c>
      <c r="F1852" s="95"/>
      <c r="G1852" s="96" t="str">
        <f>IF(E1852="","",VLOOKUP(E1852,[1]PROJECTES!$C$14:$G$5000,4,FALSE))</f>
        <v>TA</v>
      </c>
      <c r="H1852" s="118" t="s">
        <v>12</v>
      </c>
      <c r="I1852" s="97" t="str">
        <f>IF(H1852="","",VLOOKUP(H1852,BD!B$2:C$16,2,FALSE))</f>
        <v>E</v>
      </c>
      <c r="J1852" s="98">
        <v>43542</v>
      </c>
      <c r="K1852" s="135">
        <f t="shared" si="58"/>
        <v>12</v>
      </c>
      <c r="L1852" s="99" t="str">
        <f t="shared" ca="1" si="59"/>
        <v>-</v>
      </c>
      <c r="M1852" s="93">
        <f>IF(E1852="","",VLOOKUP(E1852,[1]PROJECTES!$C$14:$Z$5000,21,FALSE))</f>
        <v>43555</v>
      </c>
      <c r="N1852" s="100">
        <v>3</v>
      </c>
      <c r="O1852" s="72" t="s">
        <v>229</v>
      </c>
      <c r="P1852" s="101">
        <v>0</v>
      </c>
      <c r="Q1852" s="132" t="s">
        <v>59</v>
      </c>
      <c r="R1852" s="131" t="s">
        <v>1160</v>
      </c>
      <c r="S1852" s="91"/>
    </row>
    <row r="1853" spans="1:19" s="104" customFormat="1" ht="12.75" customHeight="1" x14ac:dyDescent="0.25">
      <c r="A1853" s="121" t="s">
        <v>12</v>
      </c>
      <c r="B1853" s="92" t="str">
        <f>IF(E1853="","",VLOOKUP(E1853,[1]PROJECTES!$C$14:$G$5000,2,FALSE))</f>
        <v>SITEL</v>
      </c>
      <c r="C1853" s="121" t="s">
        <v>181</v>
      </c>
      <c r="D1853" s="93" t="str">
        <f>IF(E1853="","",VLOOKUP(E1853,[1]PROJECTES!$C$14:$G$5000,5,FALSE))</f>
        <v>INFRAESTRUCTURA</v>
      </c>
      <c r="E1853" s="117" t="s">
        <v>317</v>
      </c>
      <c r="F1853" s="95"/>
      <c r="G1853" s="96" t="str">
        <f>IF(E1853="","",VLOOKUP(E1853,[1]PROJECTES!$C$14:$G$5000,4,FALSE))</f>
        <v>OB</v>
      </c>
      <c r="H1853" s="118" t="s">
        <v>12</v>
      </c>
      <c r="I1853" s="97" t="str">
        <f>IF(H1853="","",VLOOKUP(H1853,BD!B$2:C$16,2,FALSE))</f>
        <v>E</v>
      </c>
      <c r="J1853" s="98">
        <v>43542</v>
      </c>
      <c r="K1853" s="135">
        <f t="shared" si="58"/>
        <v>12</v>
      </c>
      <c r="L1853" s="99">
        <f t="shared" ca="1" si="59"/>
        <v>210</v>
      </c>
      <c r="M1853" s="93">
        <f>IF(E1853="","",VLOOKUP(E1853,[1]PROJECTES!$C$14:$Z$5000,21,FALSE))</f>
        <v>43830</v>
      </c>
      <c r="N1853" s="100">
        <v>1</v>
      </c>
      <c r="O1853" s="72" t="s">
        <v>229</v>
      </c>
      <c r="P1853" s="101">
        <v>15</v>
      </c>
      <c r="Q1853" s="132" t="s">
        <v>7</v>
      </c>
      <c r="R1853" s="131" t="s">
        <v>1161</v>
      </c>
      <c r="S1853" s="91"/>
    </row>
    <row r="1854" spans="1:19" s="104" customFormat="1" ht="12.75" customHeight="1" x14ac:dyDescent="0.25">
      <c r="A1854" s="121" t="s">
        <v>12</v>
      </c>
      <c r="B1854" s="92" t="str">
        <f>IF(E1854="","",VLOOKUP(E1854,[1]PROJECTES!$C$14:$G$5000,2,FALSE))</f>
        <v>SITEL</v>
      </c>
      <c r="C1854" s="121" t="s">
        <v>181</v>
      </c>
      <c r="D1854" s="93" t="str">
        <f>IF(E1854="","",VLOOKUP(E1854,[1]PROJECTES!$C$14:$G$5000,5,FALSE))</f>
        <v>AFERS EMPRESA</v>
      </c>
      <c r="E1854" s="117" t="s">
        <v>283</v>
      </c>
      <c r="F1854" s="95"/>
      <c r="G1854" s="96" t="str">
        <f>IF(E1854="","",VLOOKUP(E1854,[1]PROJECTES!$C$14:$G$5000,4,FALSE))</f>
        <v>OB</v>
      </c>
      <c r="H1854" s="118" t="s">
        <v>12</v>
      </c>
      <c r="I1854" s="97" t="str">
        <f>IF(H1854="","",VLOOKUP(H1854,BD!B$2:C$16,2,FALSE))</f>
        <v>E</v>
      </c>
      <c r="J1854" s="98">
        <v>43542</v>
      </c>
      <c r="K1854" s="135">
        <f t="shared" si="58"/>
        <v>12</v>
      </c>
      <c r="L1854" s="99">
        <f t="shared" ca="1" si="59"/>
        <v>210</v>
      </c>
      <c r="M1854" s="93">
        <f>IF(E1854="","",VLOOKUP(E1854,[1]PROJECTES!$C$14:$Z$5000,21,FALSE))</f>
        <v>43830</v>
      </c>
      <c r="N1854" s="100">
        <v>1</v>
      </c>
      <c r="O1854" s="72" t="s">
        <v>229</v>
      </c>
      <c r="P1854" s="101">
        <v>0</v>
      </c>
      <c r="Q1854" s="132" t="s">
        <v>59</v>
      </c>
      <c r="R1854" s="131" t="s">
        <v>285</v>
      </c>
      <c r="S1854" s="91"/>
    </row>
    <row r="1855" spans="1:19" s="104" customFormat="1" ht="12.75" customHeight="1" x14ac:dyDescent="0.25">
      <c r="A1855" s="121" t="s">
        <v>21</v>
      </c>
      <c r="B1855" s="92" t="str">
        <f>IF(E1855="","",VLOOKUP(E1855,[1]PROJECTES!$C$14:$G$5000,2,FALSE))</f>
        <v>DIELES</v>
      </c>
      <c r="C1855" s="121" t="s">
        <v>271</v>
      </c>
      <c r="D1855" s="93" t="str">
        <f>IF(E1855="","",VLOOKUP(E1855,[1]PROJECTES!$C$14:$G$5000,5,FALSE))</f>
        <v>RTU CT-5 DIELESUR v1.1</v>
      </c>
      <c r="E1855" s="117">
        <v>5059</v>
      </c>
      <c r="F1855" s="95"/>
      <c r="G1855" s="96" t="str">
        <f>IF(E1855="","",VLOOKUP(E1855,[1]PROJECTES!$C$14:$G$5000,4,FALSE))</f>
        <v>TA</v>
      </c>
      <c r="H1855" s="118" t="s">
        <v>21</v>
      </c>
      <c r="I1855" s="97" t="str">
        <f>IF(H1855="","",VLOOKUP(H1855,BD!B$2:C$16,2,FALSE))</f>
        <v>P</v>
      </c>
      <c r="J1855" s="98">
        <v>43542</v>
      </c>
      <c r="K1855" s="135">
        <f t="shared" si="58"/>
        <v>12</v>
      </c>
      <c r="L1855" s="99" t="str">
        <f t="shared" ca="1" si="59"/>
        <v>-</v>
      </c>
      <c r="M1855" s="93">
        <f>IF(E1855="","",VLOOKUP(E1855,[1]PROJECTES!$C$14:$Z$5000,21,FALSE))</f>
        <v>43524</v>
      </c>
      <c r="N1855" s="100">
        <v>0</v>
      </c>
      <c r="O1855" s="72" t="s">
        <v>229</v>
      </c>
      <c r="P1855" s="101">
        <v>50</v>
      </c>
      <c r="Q1855" s="132" t="s">
        <v>51</v>
      </c>
      <c r="R1855" s="131" t="s">
        <v>365</v>
      </c>
      <c r="S1855" s="91"/>
    </row>
    <row r="1856" spans="1:19" s="104" customFormat="1" ht="12.75" customHeight="1" x14ac:dyDescent="0.25">
      <c r="A1856" s="121" t="s">
        <v>21</v>
      </c>
      <c r="B1856" s="92" t="str">
        <f>IF(E1856="","",VLOOKUP(E1856,[1]PROJECTES!$C$14:$G$5000,2,FALSE))</f>
        <v>DIELES</v>
      </c>
      <c r="C1856" s="121" t="s">
        <v>271</v>
      </c>
      <c r="D1856" s="93" t="str">
        <f>IF(E1856="","",VLOOKUP(E1856,[1]PROJECTES!$C$14:$G$5000,5,FALSE))</f>
        <v>RTU CT-6 DIELESUR v1.1</v>
      </c>
      <c r="E1856" s="117">
        <v>5060</v>
      </c>
      <c r="F1856" s="95"/>
      <c r="G1856" s="96" t="str">
        <f>IF(E1856="","",VLOOKUP(E1856,[1]PROJECTES!$C$14:$G$5000,4,FALSE))</f>
        <v>TA</v>
      </c>
      <c r="H1856" s="118" t="s">
        <v>21</v>
      </c>
      <c r="I1856" s="97" t="str">
        <f>IF(H1856="","",VLOOKUP(H1856,BD!B$2:C$16,2,FALSE))</f>
        <v>P</v>
      </c>
      <c r="J1856" s="98">
        <v>43542</v>
      </c>
      <c r="K1856" s="135">
        <f t="shared" si="58"/>
        <v>12</v>
      </c>
      <c r="L1856" s="99" t="str">
        <f t="shared" ca="1" si="59"/>
        <v>-</v>
      </c>
      <c r="M1856" s="93">
        <f>IF(E1856="","",VLOOKUP(E1856,[1]PROJECTES!$C$14:$Z$5000,21,FALSE))</f>
        <v>43524</v>
      </c>
      <c r="N1856" s="100">
        <v>0</v>
      </c>
      <c r="O1856" s="72" t="s">
        <v>229</v>
      </c>
      <c r="P1856" s="101">
        <v>50</v>
      </c>
      <c r="Q1856" s="132" t="s">
        <v>51</v>
      </c>
      <c r="R1856" s="131" t="s">
        <v>365</v>
      </c>
      <c r="S1856" s="91"/>
    </row>
    <row r="1857" spans="1:19" s="104" customFormat="1" ht="12.75" customHeight="1" x14ac:dyDescent="0.25">
      <c r="A1857" s="121" t="s">
        <v>21</v>
      </c>
      <c r="B1857" s="92" t="str">
        <f>IF(E1857="","",VLOOKUP(E1857,[1]PROJECTES!$C$14:$G$5000,2,FALSE))</f>
        <v>DIELES</v>
      </c>
      <c r="C1857" s="121" t="s">
        <v>271</v>
      </c>
      <c r="D1857" s="93" t="str">
        <f>IF(E1857="","",VLOOKUP(E1857,[1]PROJECTES!$C$14:$G$5000,5,FALSE))</f>
        <v>RTU CT-7 DIELESUR v1.1</v>
      </c>
      <c r="E1857" s="117">
        <v>5061</v>
      </c>
      <c r="F1857" s="95"/>
      <c r="G1857" s="96" t="str">
        <f>IF(E1857="","",VLOOKUP(E1857,[1]PROJECTES!$C$14:$G$5000,4,FALSE))</f>
        <v>TA</v>
      </c>
      <c r="H1857" s="118" t="s">
        <v>21</v>
      </c>
      <c r="I1857" s="97" t="str">
        <f>IF(H1857="","",VLOOKUP(H1857,BD!B$2:C$16,2,FALSE))</f>
        <v>P</v>
      </c>
      <c r="J1857" s="98">
        <v>43542</v>
      </c>
      <c r="K1857" s="135">
        <f t="shared" si="58"/>
        <v>12</v>
      </c>
      <c r="L1857" s="99" t="str">
        <f t="shared" ca="1" si="59"/>
        <v>-</v>
      </c>
      <c r="M1857" s="93">
        <f>IF(E1857="","",VLOOKUP(E1857,[1]PROJECTES!$C$14:$Z$5000,21,FALSE))</f>
        <v>43524</v>
      </c>
      <c r="N1857" s="100">
        <v>0</v>
      </c>
      <c r="O1857" s="72" t="s">
        <v>229</v>
      </c>
      <c r="P1857" s="101">
        <v>50</v>
      </c>
      <c r="Q1857" s="132" t="s">
        <v>51</v>
      </c>
      <c r="R1857" s="131" t="s">
        <v>365</v>
      </c>
      <c r="S1857" s="91"/>
    </row>
    <row r="1858" spans="1:19" s="104" customFormat="1" ht="12.75" customHeight="1" x14ac:dyDescent="0.25">
      <c r="A1858" s="121" t="s">
        <v>21</v>
      </c>
      <c r="B1858" s="92" t="str">
        <f>IF(E1858="","",VLOOKUP(E1858,[1]PROJECTES!$C$14:$G$5000,2,FALSE))</f>
        <v>DIELES</v>
      </c>
      <c r="C1858" s="121" t="s">
        <v>271</v>
      </c>
      <c r="D1858" s="93" t="str">
        <f>IF(E1858="","",VLOOKUP(E1858,[1]PROJECTES!$C$14:$G$5000,5,FALSE))</f>
        <v>RTU CT-8 DIELESUR v1.1</v>
      </c>
      <c r="E1858" s="117">
        <v>5062</v>
      </c>
      <c r="F1858" s="95"/>
      <c r="G1858" s="96" t="str">
        <f>IF(E1858="","",VLOOKUP(E1858,[1]PROJECTES!$C$14:$G$5000,4,FALSE))</f>
        <v>TA</v>
      </c>
      <c r="H1858" s="118" t="s">
        <v>21</v>
      </c>
      <c r="I1858" s="97" t="str">
        <f>IF(H1858="","",VLOOKUP(H1858,BD!B$2:C$16,2,FALSE))</f>
        <v>P</v>
      </c>
      <c r="J1858" s="98">
        <v>43542</v>
      </c>
      <c r="K1858" s="135">
        <f t="shared" si="58"/>
        <v>12</v>
      </c>
      <c r="L1858" s="99" t="str">
        <f t="shared" ca="1" si="59"/>
        <v>-</v>
      </c>
      <c r="M1858" s="93">
        <f>IF(E1858="","",VLOOKUP(E1858,[1]PROJECTES!$C$14:$Z$5000,21,FALSE))</f>
        <v>43524</v>
      </c>
      <c r="N1858" s="100">
        <v>0</v>
      </c>
      <c r="O1858" s="72" t="s">
        <v>229</v>
      </c>
      <c r="P1858" s="101">
        <v>50</v>
      </c>
      <c r="Q1858" s="132" t="s">
        <v>51</v>
      </c>
      <c r="R1858" s="131" t="s">
        <v>365</v>
      </c>
      <c r="S1858" s="91"/>
    </row>
    <row r="1859" spans="1:19" s="104" customFormat="1" ht="12.75" customHeight="1" x14ac:dyDescent="0.25">
      <c r="A1859" s="121" t="s">
        <v>21</v>
      </c>
      <c r="B1859" s="92" t="str">
        <f>IF(E1859="","",VLOOKUP(E1859,[1]PROJECTES!$C$14:$G$5000,2,FALSE))</f>
        <v>INDTOR</v>
      </c>
      <c r="C1859" s="121" t="s">
        <v>149</v>
      </c>
      <c r="D1859" s="93" t="str">
        <f>IF(E1859="","",VLOOKUP(E1859,[1]PROJECTES!$C$14:$G$5000,5,FALSE))</f>
        <v>RTU C.T. CALVARIO v1.0</v>
      </c>
      <c r="E1859" s="117">
        <v>5104</v>
      </c>
      <c r="F1859" s="95"/>
      <c r="G1859" s="96" t="str">
        <f>IF(E1859="","",VLOOKUP(E1859,[1]PROJECTES!$C$14:$G$5000,4,FALSE))</f>
        <v>TA</v>
      </c>
      <c r="H1859" s="118" t="s">
        <v>21</v>
      </c>
      <c r="I1859" s="97" t="str">
        <f>IF(H1859="","",VLOOKUP(H1859,BD!B$2:C$16,2,FALSE))</f>
        <v>P</v>
      </c>
      <c r="J1859" s="98">
        <v>43542</v>
      </c>
      <c r="K1859" s="135">
        <f t="shared" si="58"/>
        <v>12</v>
      </c>
      <c r="L1859" s="99" t="str">
        <f t="shared" ca="1" si="59"/>
        <v>-</v>
      </c>
      <c r="M1859" s="93">
        <f>IF(E1859="","",VLOOKUP(E1859,[1]PROJECTES!$C$14:$Z$5000,21,FALSE))</f>
        <v>43514</v>
      </c>
      <c r="N1859" s="100">
        <v>0</v>
      </c>
      <c r="O1859" s="72" t="s">
        <v>229</v>
      </c>
      <c r="P1859" s="101">
        <v>50</v>
      </c>
      <c r="Q1859" s="132" t="s">
        <v>51</v>
      </c>
      <c r="R1859" s="131" t="s">
        <v>365</v>
      </c>
      <c r="S1859" s="91"/>
    </row>
    <row r="1860" spans="1:19" s="104" customFormat="1" ht="12.75" customHeight="1" x14ac:dyDescent="0.25">
      <c r="A1860" s="121" t="s">
        <v>21</v>
      </c>
      <c r="B1860" s="92" t="str">
        <f>IF(E1860="","",VLOOKUP(E1860,[1]PROJECTES!$C$14:$G$5000,2,FALSE))</f>
        <v>INDVIL</v>
      </c>
      <c r="C1860" s="121" t="s">
        <v>149</v>
      </c>
      <c r="D1860" s="93" t="str">
        <f>IF(E1860="","",VLOOKUP(E1860,[1]PROJECTES!$C$14:$G$5000,5,FALSE))</f>
        <v>RTU C.T. PADRE CARMELO v1.0</v>
      </c>
      <c r="E1860" s="117">
        <v>5106</v>
      </c>
      <c r="F1860" s="95"/>
      <c r="G1860" s="96" t="str">
        <f>IF(E1860="","",VLOOKUP(E1860,[1]PROJECTES!$C$14:$G$5000,4,FALSE))</f>
        <v>TA</v>
      </c>
      <c r="H1860" s="118" t="s">
        <v>21</v>
      </c>
      <c r="I1860" s="97" t="str">
        <f>IF(H1860="","",VLOOKUP(H1860,BD!B$2:C$16,2,FALSE))</f>
        <v>P</v>
      </c>
      <c r="J1860" s="98">
        <v>43542</v>
      </c>
      <c r="K1860" s="135">
        <f t="shared" si="58"/>
        <v>12</v>
      </c>
      <c r="L1860" s="99" t="str">
        <f t="shared" ca="1" si="59"/>
        <v>-</v>
      </c>
      <c r="M1860" s="93">
        <f>IF(E1860="","",VLOOKUP(E1860,[1]PROJECTES!$C$14:$Z$5000,21,FALSE))</f>
        <v>43514</v>
      </c>
      <c r="N1860" s="100">
        <v>0</v>
      </c>
      <c r="O1860" s="72" t="s">
        <v>229</v>
      </c>
      <c r="P1860" s="101">
        <v>35</v>
      </c>
      <c r="Q1860" s="132" t="s">
        <v>51</v>
      </c>
      <c r="R1860" s="131" t="s">
        <v>365</v>
      </c>
      <c r="S1860" s="91"/>
    </row>
    <row r="1861" spans="1:19" s="104" customFormat="1" ht="12.75" customHeight="1" x14ac:dyDescent="0.25">
      <c r="A1861" s="121"/>
      <c r="B1861" s="92" t="str">
        <f>IF(E1861="","",VLOOKUP(E1861,[1]PROJECTES!$C$14:$G$5000,2,FALSE))</f>
        <v>DIELBE</v>
      </c>
      <c r="C1861" s="121" t="s">
        <v>74</v>
      </c>
      <c r="D1861" s="93" t="str">
        <f>IF(E1861="","",VLOOKUP(E1861,[1]PROJECTES!$C$14:$G$5000,5,FALSE))</f>
        <v>CC SCADA TEDIS.Net BERMEJALES v1.0</v>
      </c>
      <c r="E1861" s="117">
        <v>4868</v>
      </c>
      <c r="F1861" s="95"/>
      <c r="G1861" s="96" t="str">
        <f>IF(E1861="","",VLOOKUP(E1861,[1]PROJECTES!$C$14:$G$5000,4,FALSE))</f>
        <v>TA</v>
      </c>
      <c r="H1861" s="118" t="s">
        <v>47</v>
      </c>
      <c r="I1861" s="97" t="str">
        <f>IF(H1861="","",VLOOKUP(H1861,BD!B$2:C$16,2,FALSE))</f>
        <v>E</v>
      </c>
      <c r="J1861" s="98">
        <v>43542</v>
      </c>
      <c r="K1861" s="135">
        <f t="shared" si="58"/>
        <v>12</v>
      </c>
      <c r="L1861" s="99" t="str">
        <f t="shared" ca="1" si="59"/>
        <v>-</v>
      </c>
      <c r="M1861" s="93">
        <f>IF(E1861="","",VLOOKUP(E1861,[1]PROJECTES!$C$14:$Z$5000,21,FALSE))</f>
        <v>43489</v>
      </c>
      <c r="N1861" s="100">
        <v>0</v>
      </c>
      <c r="O1861" s="72" t="s">
        <v>229</v>
      </c>
      <c r="P1861" s="101">
        <v>30</v>
      </c>
      <c r="Q1861" s="132" t="s">
        <v>59</v>
      </c>
      <c r="R1861" s="131" t="s">
        <v>1173</v>
      </c>
      <c r="S1861" s="91"/>
    </row>
    <row r="1862" spans="1:19" s="104" customFormat="1" ht="12.75" customHeight="1" x14ac:dyDescent="0.25">
      <c r="A1862" s="121"/>
      <c r="B1862" s="92" t="str">
        <f>IF(E1862="","",VLOOKUP(E1862,[1]PROJECTES!$C$14:$G$5000,2,FALSE))</f>
        <v>ELECON</v>
      </c>
      <c r="C1862" s="121" t="s">
        <v>91</v>
      </c>
      <c r="D1862" s="93" t="str">
        <f>IF(E1862="","",VLOOKUP(E1862,[1]PROJECTES!$C$14:$G$5000,5,FALSE))</f>
        <v>MANTENIMENT CALSER CONDADO 01/01/2.019-31/12/2.019</v>
      </c>
      <c r="E1862" s="117">
        <v>5180</v>
      </c>
      <c r="F1862" s="95"/>
      <c r="G1862" s="96" t="str">
        <f>IF(E1862="","",VLOOKUP(E1862,[1]PROJECTES!$C$14:$G$5000,4,FALSE))</f>
        <v>OB</v>
      </c>
      <c r="H1862" s="118" t="s">
        <v>47</v>
      </c>
      <c r="I1862" s="97" t="str">
        <f>IF(H1862="","",VLOOKUP(H1862,BD!B$2:C$16,2,FALSE))</f>
        <v>E</v>
      </c>
      <c r="J1862" s="98">
        <v>43542</v>
      </c>
      <c r="K1862" s="135">
        <f t="shared" si="58"/>
        <v>12</v>
      </c>
      <c r="L1862" s="99">
        <f t="shared" ca="1" si="59"/>
        <v>210</v>
      </c>
      <c r="M1862" s="93">
        <f>IF(E1862="","",VLOOKUP(E1862,[1]PROJECTES!$C$14:$Z$5000,21,FALSE))</f>
        <v>43830</v>
      </c>
      <c r="N1862" s="100">
        <v>1</v>
      </c>
      <c r="O1862" s="72" t="s">
        <v>229</v>
      </c>
      <c r="P1862" s="101">
        <v>0</v>
      </c>
      <c r="Q1862" s="132" t="s">
        <v>43</v>
      </c>
      <c r="R1862" s="131" t="s">
        <v>1180</v>
      </c>
      <c r="S1862" s="91"/>
    </row>
    <row r="1863" spans="1:19" s="104" customFormat="1" ht="12.75" customHeight="1" x14ac:dyDescent="0.25">
      <c r="A1863" s="121" t="s">
        <v>44</v>
      </c>
      <c r="B1863" s="92" t="str">
        <f>IF(E1863="","",VLOOKUP(E1863,[1]PROJECTES!$C$14:$G$5000,2,FALSE))</f>
        <v>INPPOZ</v>
      </c>
      <c r="C1863" s="121" t="s">
        <v>149</v>
      </c>
      <c r="D1863" s="93" t="str">
        <f>IF(E1863="","",VLOOKUP(E1863,[1]PROJECTES!$C$14:$G$5000,5,FALSE))</f>
        <v>CC SCADA TEDIS.Net PECUARIAS v2.1</v>
      </c>
      <c r="E1863" s="117">
        <v>4976</v>
      </c>
      <c r="F1863" s="95"/>
      <c r="G1863" s="96" t="str">
        <f>IF(E1863="","",VLOOKUP(E1863,[1]PROJECTES!$C$14:$G$5000,4,FALSE))</f>
        <v>TA</v>
      </c>
      <c r="H1863" s="118" t="s">
        <v>44</v>
      </c>
      <c r="I1863" s="97" t="str">
        <f>IF(H1863="","",VLOOKUP(H1863,BD!B$2:C$16,2,FALSE))</f>
        <v>E</v>
      </c>
      <c r="J1863" s="149">
        <v>43542</v>
      </c>
      <c r="K1863" s="135">
        <f t="shared" si="58"/>
        <v>12</v>
      </c>
      <c r="L1863" s="99" t="str">
        <f t="shared" ca="1" si="59"/>
        <v>-</v>
      </c>
      <c r="M1863" s="93">
        <f>IF(E1863="","",VLOOKUP(E1863,[1]PROJECTES!$C$14:$Z$5000,21,FALSE))</f>
        <v>43518</v>
      </c>
      <c r="N1863" s="100">
        <v>5</v>
      </c>
      <c r="O1863" s="72" t="s">
        <v>229</v>
      </c>
      <c r="P1863" s="101">
        <v>0</v>
      </c>
      <c r="Q1863" s="132" t="s">
        <v>40</v>
      </c>
      <c r="R1863" s="131" t="s">
        <v>1209</v>
      </c>
      <c r="S1863" s="91"/>
    </row>
    <row r="1864" spans="1:19" s="104" customFormat="1" ht="12.75" customHeight="1" x14ac:dyDescent="0.25">
      <c r="A1864" s="121" t="s">
        <v>44</v>
      </c>
      <c r="B1864" s="92" t="str">
        <f>IF(E1864="","",VLOOKUP(E1864,[1]PROJECTES!$C$14:$G$5000,2,FALSE))</f>
        <v>INPPOZ</v>
      </c>
      <c r="C1864" s="121" t="s">
        <v>149</v>
      </c>
      <c r="D1864" s="93" t="str">
        <f>IF(E1864="","",VLOOKUP(E1864,[1]PROJECTES!$C$14:$G$5000,5,FALSE))</f>
        <v>RTU C.T. GRAL VILLARALTO v3.0</v>
      </c>
      <c r="E1864" s="117">
        <v>5184</v>
      </c>
      <c r="F1864" s="95"/>
      <c r="G1864" s="96" t="str">
        <f>IF(E1864="","",VLOOKUP(E1864,[1]PROJECTES!$C$14:$G$5000,4,FALSE))</f>
        <v>OB</v>
      </c>
      <c r="H1864" s="118" t="s">
        <v>44</v>
      </c>
      <c r="I1864" s="97" t="str">
        <f>IF(H1864="","",VLOOKUP(H1864,BD!B$2:C$16,2,FALSE))</f>
        <v>E</v>
      </c>
      <c r="J1864" s="98">
        <v>43542</v>
      </c>
      <c r="K1864" s="135">
        <f t="shared" si="58"/>
        <v>12</v>
      </c>
      <c r="L1864" s="99">
        <f t="shared" ca="1" si="59"/>
        <v>-81</v>
      </c>
      <c r="M1864" s="93">
        <f>IF(E1864="","",VLOOKUP(E1864,[1]PROJECTES!$C$14:$Z$5000,21,FALSE))</f>
        <v>43539</v>
      </c>
      <c r="N1864" s="100">
        <v>1</v>
      </c>
      <c r="O1864" s="72" t="s">
        <v>229</v>
      </c>
      <c r="P1864" s="101">
        <v>30</v>
      </c>
      <c r="Q1864" s="132" t="s">
        <v>55</v>
      </c>
      <c r="R1864" s="131" t="s">
        <v>1210</v>
      </c>
      <c r="S1864" s="91"/>
    </row>
    <row r="1865" spans="1:19" s="104" customFormat="1" ht="12.75" customHeight="1" x14ac:dyDescent="0.25">
      <c r="A1865" s="121" t="s">
        <v>44</v>
      </c>
      <c r="B1865" s="92" t="str">
        <f>IF(E1865="","",VLOOKUP(E1865,[1]PROJECTES!$C$14:$G$5000,2,FALSE))</f>
        <v>IPPPOZ</v>
      </c>
      <c r="C1865" s="121" t="s">
        <v>149</v>
      </c>
      <c r="D1865" s="93" t="str">
        <f>IF(E1865="","",VLOOKUP(E1865,[1]PROJECTES!$C$14:$G$5000,5,FALSE))</f>
        <v>RTU I.A.T. LA PEÑA v2.0</v>
      </c>
      <c r="E1865" s="117">
        <v>5185</v>
      </c>
      <c r="F1865" s="95"/>
      <c r="G1865" s="96" t="str">
        <f>IF(E1865="","",VLOOKUP(E1865,[1]PROJECTES!$C$14:$G$5000,4,FALSE))</f>
        <v>OB</v>
      </c>
      <c r="H1865" s="118" t="s">
        <v>44</v>
      </c>
      <c r="I1865" s="97" t="str">
        <f>IF(H1865="","",VLOOKUP(H1865,BD!B$2:C$16,2,FALSE))</f>
        <v>E</v>
      </c>
      <c r="J1865" s="98">
        <v>43542</v>
      </c>
      <c r="K1865" s="135">
        <f t="shared" ref="K1865:K1928" si="60">IF(J1865="","",WEEKNUM(J1865,2)-0)</f>
        <v>12</v>
      </c>
      <c r="L1865" s="99">
        <f t="shared" ref="L1865:L1928" ca="1" si="61">IF(M1865="","-",IF(G1865="TA","-",+M1865-TODAY()))</f>
        <v>-81</v>
      </c>
      <c r="M1865" s="93">
        <f>IF(E1865="","",VLOOKUP(E1865,[1]PROJECTES!$C$14:$Z$5000,21,FALSE))</f>
        <v>43539</v>
      </c>
      <c r="N1865" s="100">
        <v>1</v>
      </c>
      <c r="O1865" s="72" t="s">
        <v>229</v>
      </c>
      <c r="P1865" s="101">
        <v>30</v>
      </c>
      <c r="Q1865" s="132" t="s">
        <v>55</v>
      </c>
      <c r="R1865" s="131" t="s">
        <v>1210</v>
      </c>
      <c r="S1865" s="91"/>
    </row>
    <row r="1866" spans="1:19" s="104" customFormat="1" ht="12.75" customHeight="1" x14ac:dyDescent="0.25">
      <c r="A1866" s="121" t="s">
        <v>35</v>
      </c>
      <c r="B1866" s="92" t="str">
        <f>IF(E1866="","",VLOOKUP(E1866,[1]PROJECTES!$C$14:$G$5000,2,FALSE))</f>
        <v>SITEL</v>
      </c>
      <c r="C1866" s="121" t="s">
        <v>181</v>
      </c>
      <c r="D1866" s="93" t="str">
        <f>IF(E1866="","",VLOOKUP(E1866,[1]PROJECTES!$C$14:$G$5000,5,FALSE))</f>
        <v>INCAPACITAT LABORAL TRANSITORIA</v>
      </c>
      <c r="E1866" s="117" t="s">
        <v>362</v>
      </c>
      <c r="F1866" s="95"/>
      <c r="G1866" s="96" t="str">
        <f>IF(E1866="","",VLOOKUP(E1866,[1]PROJECTES!$C$14:$G$5000,4,FALSE))</f>
        <v>OB</v>
      </c>
      <c r="H1866" s="118" t="s">
        <v>35</v>
      </c>
      <c r="I1866" s="97" t="str">
        <f>IF(H1866="","",VLOOKUP(H1866,BD!B$2:C$16,2,FALSE))</f>
        <v>E</v>
      </c>
      <c r="J1866" s="98">
        <v>43542</v>
      </c>
      <c r="K1866" s="135">
        <f t="shared" si="60"/>
        <v>12</v>
      </c>
      <c r="L1866" s="99">
        <f t="shared" ca="1" si="61"/>
        <v>210</v>
      </c>
      <c r="M1866" s="93">
        <f>IF(E1866="","",VLOOKUP(E1866,[1]PROJECTES!$C$14:$Z$5000,21,FALSE))</f>
        <v>43830</v>
      </c>
      <c r="N1866" s="100">
        <v>8</v>
      </c>
      <c r="O1866" s="72" t="s">
        <v>229</v>
      </c>
      <c r="P1866" s="101">
        <v>0</v>
      </c>
      <c r="Q1866" s="132" t="s">
        <v>360</v>
      </c>
      <c r="R1866" s="102"/>
      <c r="S1866" s="91"/>
    </row>
    <row r="1867" spans="1:19" s="104" customFormat="1" ht="12.75" customHeight="1" x14ac:dyDescent="0.25">
      <c r="A1867" s="121" t="s">
        <v>47</v>
      </c>
      <c r="B1867" s="92" t="str">
        <f>IF(E1867="","",VLOOKUP(E1867,[1]PROJECTES!$C$14:$G$5000,2,FALSE))</f>
        <v>INPPOZ</v>
      </c>
      <c r="C1867" s="121" t="s">
        <v>149</v>
      </c>
      <c r="D1867" s="93" t="str">
        <f>IF(E1867="","",VLOOKUP(E1867,[1]PROJECTES!$C$14:$G$5000,5,FALSE))</f>
        <v>MANTENIMENT SW SCADA TEDIS.Net INPECUARIAS 01/01/2.019 - 31/12/2.019</v>
      </c>
      <c r="E1867" s="117">
        <v>5072</v>
      </c>
      <c r="F1867" s="95"/>
      <c r="G1867" s="96" t="str">
        <f>IF(E1867="","",VLOOKUP(E1867,[1]PROJECTES!$C$14:$G$5000,4,FALSE))</f>
        <v>OB</v>
      </c>
      <c r="H1867" s="118" t="s">
        <v>47</v>
      </c>
      <c r="I1867" s="97" t="str">
        <f>IF(H1867="","",VLOOKUP(H1867,BD!B$2:C$16,2,FALSE))</f>
        <v>E</v>
      </c>
      <c r="J1867" s="98">
        <v>43542</v>
      </c>
      <c r="K1867" s="135">
        <f t="shared" si="60"/>
        <v>12</v>
      </c>
      <c r="L1867" s="99">
        <f t="shared" ca="1" si="61"/>
        <v>210</v>
      </c>
      <c r="M1867" s="93">
        <f>IF(E1867="","",VLOOKUP(E1867,[1]PROJECTES!$C$14:$Z$5000,21,FALSE))</f>
        <v>43830</v>
      </c>
      <c r="N1867" s="100">
        <v>4</v>
      </c>
      <c r="O1867" s="72" t="s">
        <v>229</v>
      </c>
      <c r="P1867" s="101">
        <v>30</v>
      </c>
      <c r="Q1867" s="132" t="s">
        <v>7</v>
      </c>
      <c r="R1867" s="131" t="s">
        <v>1261</v>
      </c>
      <c r="S1867" s="91"/>
    </row>
    <row r="1868" spans="1:19" s="104" customFormat="1" ht="12.75" customHeight="1" x14ac:dyDescent="0.25">
      <c r="A1868" s="121" t="s">
        <v>47</v>
      </c>
      <c r="B1868" s="92" t="str">
        <f>IF(E1868="","",VLOOKUP(E1868,[1]PROJECTES!$C$14:$G$5000,2,FALSE))</f>
        <v>SITEL</v>
      </c>
      <c r="C1868" s="121" t="s">
        <v>181</v>
      </c>
      <c r="D1868" s="93" t="str">
        <f>IF(E1868="","",VLOOKUP(E1868,[1]PROJECTES!$C$14:$G$5000,5,FALSE))</f>
        <v>PENDENT D'ASSIGNAR</v>
      </c>
      <c r="E1868" s="117" t="s">
        <v>278</v>
      </c>
      <c r="F1868" s="95"/>
      <c r="G1868" s="96" t="str">
        <f>IF(E1868="","",VLOOKUP(E1868,[1]PROJECTES!$C$14:$G$5000,4,FALSE))</f>
        <v>OB</v>
      </c>
      <c r="H1868" s="118" t="s">
        <v>47</v>
      </c>
      <c r="I1868" s="97" t="str">
        <f>IF(H1868="","",VLOOKUP(H1868,BD!B$2:C$16,2,FALSE))</f>
        <v>E</v>
      </c>
      <c r="J1868" s="98">
        <v>43542</v>
      </c>
      <c r="K1868" s="135">
        <f t="shared" si="60"/>
        <v>12</v>
      </c>
      <c r="L1868" s="99">
        <f t="shared" ca="1" si="61"/>
        <v>210</v>
      </c>
      <c r="M1868" s="93">
        <f>IF(E1868="","",VLOOKUP(E1868,[1]PROJECTES!$C$14:$Z$5000,21,FALSE))</f>
        <v>43830</v>
      </c>
      <c r="N1868" s="100">
        <v>2</v>
      </c>
      <c r="O1868" s="72" t="s">
        <v>229</v>
      </c>
      <c r="P1868" s="101">
        <v>0</v>
      </c>
      <c r="Q1868" s="132" t="s">
        <v>37</v>
      </c>
      <c r="R1868" s="131" t="s">
        <v>1260</v>
      </c>
      <c r="S1868" s="91"/>
    </row>
    <row r="1869" spans="1:19" s="104" customFormat="1" ht="12.75" customHeight="1" x14ac:dyDescent="0.25">
      <c r="A1869" s="121" t="s">
        <v>24</v>
      </c>
      <c r="B1869" s="92" t="str">
        <f>IF(E1869="","",VLOOKUP(E1869,[1]PROJECTES!$C$14:$G$5000,2,FALSE))</f>
        <v>ELEMOS</v>
      </c>
      <c r="C1869" s="121" t="s">
        <v>144</v>
      </c>
      <c r="D1869" s="93" t="str">
        <f>IF(E1869="","",VLOOKUP(E1869,[1]PROJECTES!$C$14:$G$5000,5,FALSE))</f>
        <v>RTU IAT F6 MOSCOSO v1.0</v>
      </c>
      <c r="E1869" s="117">
        <v>5008</v>
      </c>
      <c r="F1869" s="95"/>
      <c r="G1869" s="96" t="str">
        <f>IF(E1869="","",VLOOKUP(E1869,[1]PROJECTES!$C$14:$G$5000,4,FALSE))</f>
        <v>OB</v>
      </c>
      <c r="H1869" s="118" t="s">
        <v>17</v>
      </c>
      <c r="I1869" s="97" t="str">
        <f>IF(H1869="","",VLOOKUP(H1869,BD!B$2:C$16,2,FALSE))</f>
        <v>E</v>
      </c>
      <c r="J1869" s="98">
        <v>43521</v>
      </c>
      <c r="K1869" s="135">
        <f t="shared" si="60"/>
        <v>9</v>
      </c>
      <c r="L1869" s="99">
        <f t="shared" ca="1" si="61"/>
        <v>-172</v>
      </c>
      <c r="M1869" s="93">
        <f>IF(E1869="","",VLOOKUP(E1869,[1]PROJECTES!$C$14:$Z$5000,21,FALSE))</f>
        <v>43448</v>
      </c>
      <c r="N1869" s="100">
        <v>0</v>
      </c>
      <c r="O1869" s="72" t="s">
        <v>229</v>
      </c>
      <c r="P1869" s="101">
        <v>30</v>
      </c>
      <c r="Q1869" s="132" t="s">
        <v>65</v>
      </c>
      <c r="R1869" s="131" t="s">
        <v>992</v>
      </c>
      <c r="S1869" s="91"/>
    </row>
    <row r="1870" spans="1:19" s="104" customFormat="1" ht="12.75" customHeight="1" x14ac:dyDescent="0.25">
      <c r="A1870" s="121" t="s">
        <v>24</v>
      </c>
      <c r="B1870" s="92" t="str">
        <f>IF(E1870="","",VLOOKUP(E1870,[1]PROJECTES!$C$14:$G$5000,2,FALSE))</f>
        <v>ELEMOS</v>
      </c>
      <c r="C1870" s="121" t="s">
        <v>144</v>
      </c>
      <c r="D1870" s="93" t="str">
        <f>IF(E1870="","",VLOOKUP(E1870,[1]PROJECTES!$C$14:$G$5000,5,FALSE))</f>
        <v>RTU IAT F6 MOSCOSO v1.0</v>
      </c>
      <c r="E1870" s="117">
        <v>5008</v>
      </c>
      <c r="F1870" s="95"/>
      <c r="G1870" s="96" t="str">
        <f>IF(E1870="","",VLOOKUP(E1870,[1]PROJECTES!$C$14:$G$5000,4,FALSE))</f>
        <v>OB</v>
      </c>
      <c r="H1870" s="118" t="s">
        <v>17</v>
      </c>
      <c r="I1870" s="97" t="str">
        <f>IF(H1870="","",VLOOKUP(H1870,BD!B$2:C$16,2,FALSE))</f>
        <v>E</v>
      </c>
      <c r="J1870" s="98">
        <v>43524</v>
      </c>
      <c r="K1870" s="135">
        <f t="shared" si="60"/>
        <v>9</v>
      </c>
      <c r="L1870" s="99">
        <f t="shared" ca="1" si="61"/>
        <v>-172</v>
      </c>
      <c r="M1870" s="93">
        <f>IF(E1870="","",VLOOKUP(E1870,[1]PROJECTES!$C$14:$Z$5000,21,FALSE))</f>
        <v>43448</v>
      </c>
      <c r="N1870" s="100">
        <v>1</v>
      </c>
      <c r="O1870" s="72" t="s">
        <v>229</v>
      </c>
      <c r="P1870" s="101">
        <v>0</v>
      </c>
      <c r="Q1870" s="132" t="s">
        <v>65</v>
      </c>
      <c r="R1870" s="131" t="s">
        <v>1005</v>
      </c>
      <c r="S1870" s="91"/>
    </row>
    <row r="1871" spans="1:19" s="104" customFormat="1" ht="12.75" customHeight="1" x14ac:dyDescent="0.25">
      <c r="A1871" s="121" t="s">
        <v>24</v>
      </c>
      <c r="B1871" s="92" t="str">
        <f>IF(E1871="","",VLOOKUP(E1871,[1]PROJECTES!$C$14:$G$5000,2,FALSE))</f>
        <v>ELEMOS</v>
      </c>
      <c r="C1871" s="121" t="s">
        <v>144</v>
      </c>
      <c r="D1871" s="93" t="str">
        <f>IF(E1871="","",VLOOKUP(E1871,[1]PROJECTES!$C$14:$G$5000,5,FALSE))</f>
        <v>RTU IAT F6 MOSCOSO v1.0</v>
      </c>
      <c r="E1871" s="117">
        <v>5008</v>
      </c>
      <c r="F1871" s="95"/>
      <c r="G1871" s="96" t="str">
        <f>IF(E1871="","",VLOOKUP(E1871,[1]PROJECTES!$C$14:$G$5000,4,FALSE))</f>
        <v>OB</v>
      </c>
      <c r="H1871" s="118" t="s">
        <v>17</v>
      </c>
      <c r="I1871" s="97" t="str">
        <f>IF(H1871="","",VLOOKUP(H1871,BD!B$2:C$16,2,FALSE))</f>
        <v>E</v>
      </c>
      <c r="J1871" s="98">
        <v>43525</v>
      </c>
      <c r="K1871" s="135">
        <f t="shared" si="60"/>
        <v>9</v>
      </c>
      <c r="L1871" s="99">
        <f t="shared" ca="1" si="61"/>
        <v>-172</v>
      </c>
      <c r="M1871" s="93">
        <f>IF(E1871="","",VLOOKUP(E1871,[1]PROJECTES!$C$14:$Z$5000,21,FALSE))</f>
        <v>43448</v>
      </c>
      <c r="N1871" s="100">
        <v>2</v>
      </c>
      <c r="O1871" s="72" t="s">
        <v>229</v>
      </c>
      <c r="P1871" s="101">
        <v>45</v>
      </c>
      <c r="Q1871" s="132" t="s">
        <v>65</v>
      </c>
      <c r="R1871" s="131" t="s">
        <v>1006</v>
      </c>
      <c r="S1871" s="91"/>
    </row>
    <row r="1872" spans="1:19" s="104" customFormat="1" ht="12.75" customHeight="1" x14ac:dyDescent="0.25">
      <c r="A1872" s="121" t="s">
        <v>24</v>
      </c>
      <c r="B1872" s="92" t="str">
        <f>IF(E1872="","",VLOOKUP(E1872,[1]PROJECTES!$C$14:$G$5000,2,FALSE))</f>
        <v>ELEMOS</v>
      </c>
      <c r="C1872" s="121" t="s">
        <v>144</v>
      </c>
      <c r="D1872" s="93" t="str">
        <f>IF(E1872="","",VLOOKUP(E1872,[1]PROJECTES!$C$14:$G$5000,5,FALSE))</f>
        <v>RTU IAT F6 MOSCOSO v1.0</v>
      </c>
      <c r="E1872" s="117">
        <v>5008</v>
      </c>
      <c r="F1872" s="95"/>
      <c r="G1872" s="96" t="str">
        <f>IF(E1872="","",VLOOKUP(E1872,[1]PROJECTES!$C$14:$G$5000,4,FALSE))</f>
        <v>OB</v>
      </c>
      <c r="H1872" s="118" t="s">
        <v>17</v>
      </c>
      <c r="I1872" s="97" t="str">
        <f>IF(H1872="","",VLOOKUP(H1872,BD!B$2:C$16,2,FALSE))</f>
        <v>E</v>
      </c>
      <c r="J1872" s="98">
        <v>43537</v>
      </c>
      <c r="K1872" s="135">
        <f t="shared" si="60"/>
        <v>11</v>
      </c>
      <c r="L1872" s="99">
        <f t="shared" ca="1" si="61"/>
        <v>-172</v>
      </c>
      <c r="M1872" s="93">
        <f>IF(E1872="","",VLOOKUP(E1872,[1]PROJECTES!$C$14:$Z$5000,21,FALSE))</f>
        <v>43448</v>
      </c>
      <c r="N1872" s="100">
        <v>2</v>
      </c>
      <c r="O1872" s="72" t="s">
        <v>229</v>
      </c>
      <c r="P1872" s="101"/>
      <c r="Q1872" s="132" t="s">
        <v>65</v>
      </c>
      <c r="R1872" s="131" t="s">
        <v>1146</v>
      </c>
      <c r="S1872" s="91"/>
    </row>
    <row r="1873" spans="1:19" s="104" customFormat="1" ht="12.75" customHeight="1" x14ac:dyDescent="0.25">
      <c r="A1873" s="121"/>
      <c r="B1873" s="92" t="str">
        <f>IF(E1873="","",VLOOKUP(E1873,[1]PROJECTES!$C$14:$G$5000,2,FALSE))</f>
        <v/>
      </c>
      <c r="C1873" s="121"/>
      <c r="D1873" s="93" t="str">
        <f>IF(E1873="","",VLOOKUP(E1873,[1]PROJECTES!$C$14:$G$5000,5,FALSE))</f>
        <v/>
      </c>
      <c r="E1873" s="117"/>
      <c r="F1873" s="95"/>
      <c r="G1873" s="96" t="str">
        <f>IF(E1873="","",VLOOKUP(E1873,[1]PROJECTES!$C$14:$G$5000,4,FALSE))</f>
        <v/>
      </c>
      <c r="H1873" s="118" t="s">
        <v>44</v>
      </c>
      <c r="I1873" s="97" t="str">
        <f>IF(H1873="","",VLOOKUP(H1873,BD!B$2:C$16,2,FALSE))</f>
        <v>E</v>
      </c>
      <c r="J1873" s="98">
        <v>43542</v>
      </c>
      <c r="K1873" s="135">
        <f t="shared" si="60"/>
        <v>12</v>
      </c>
      <c r="L1873" s="99" t="str">
        <f t="shared" ca="1" si="61"/>
        <v>-</v>
      </c>
      <c r="M1873" s="93" t="str">
        <f>IF(E1873="","",VLOOKUP(E1873,[1]PROJECTES!$C$14:$Z$5000,21,FALSE))</f>
        <v/>
      </c>
      <c r="N1873" s="100"/>
      <c r="O1873" s="72" t="s">
        <v>229</v>
      </c>
      <c r="P1873" s="101"/>
      <c r="Q1873" s="132"/>
      <c r="R1873" s="102"/>
      <c r="S1873" s="91"/>
    </row>
    <row r="1874" spans="1:19" s="104" customFormat="1" ht="12.75" customHeight="1" x14ac:dyDescent="0.25">
      <c r="A1874" s="121"/>
      <c r="B1874" s="92" t="str">
        <f>IF(E1874="","",VLOOKUP(E1874,[1]PROJECTES!$C$14:$G$5000,2,FALSE))</f>
        <v/>
      </c>
      <c r="C1874" s="121"/>
      <c r="D1874" s="93" t="str">
        <f>IF(E1874="","",VLOOKUP(E1874,[1]PROJECTES!$C$14:$G$5000,5,FALSE))</f>
        <v/>
      </c>
      <c r="E1874" s="117"/>
      <c r="F1874" s="95"/>
      <c r="G1874" s="96" t="str">
        <f>IF(E1874="","",VLOOKUP(E1874,[1]PROJECTES!$C$14:$G$5000,4,FALSE))</f>
        <v/>
      </c>
      <c r="H1874" s="118" t="s">
        <v>44</v>
      </c>
      <c r="I1874" s="97" t="str">
        <f>IF(H1874="","",VLOOKUP(H1874,BD!B$2:C$16,2,FALSE))</f>
        <v>E</v>
      </c>
      <c r="J1874" s="98">
        <v>43542</v>
      </c>
      <c r="K1874" s="135">
        <f t="shared" si="60"/>
        <v>12</v>
      </c>
      <c r="L1874" s="99" t="str">
        <f t="shared" ca="1" si="61"/>
        <v>-</v>
      </c>
      <c r="M1874" s="93" t="str">
        <f>IF(E1874="","",VLOOKUP(E1874,[1]PROJECTES!$C$14:$Z$5000,21,FALSE))</f>
        <v/>
      </c>
      <c r="N1874" s="100"/>
      <c r="O1874" s="72" t="s">
        <v>229</v>
      </c>
      <c r="P1874" s="101"/>
      <c r="Q1874" s="132"/>
      <c r="R1874" s="102"/>
      <c r="S1874" s="91"/>
    </row>
    <row r="1875" spans="1:19" s="104" customFormat="1" ht="12.75" customHeight="1" x14ac:dyDescent="0.25">
      <c r="A1875" s="121"/>
      <c r="B1875" s="92" t="str">
        <f>IF(E1875="","",VLOOKUP(E1875,[1]PROJECTES!$C$14:$G$5000,2,FALSE))</f>
        <v/>
      </c>
      <c r="C1875" s="121"/>
      <c r="D1875" s="93" t="str">
        <f>IF(E1875="","",VLOOKUP(E1875,[1]PROJECTES!$C$14:$G$5000,5,FALSE))</f>
        <v/>
      </c>
      <c r="E1875" s="117"/>
      <c r="F1875" s="95"/>
      <c r="G1875" s="96" t="str">
        <f>IF(E1875="","",VLOOKUP(E1875,[1]PROJECTES!$C$14:$G$5000,4,FALSE))</f>
        <v/>
      </c>
      <c r="H1875" s="118" t="s">
        <v>44</v>
      </c>
      <c r="I1875" s="97" t="str">
        <f>IF(H1875="","",VLOOKUP(H1875,BD!B$2:C$16,2,FALSE))</f>
        <v>E</v>
      </c>
      <c r="J1875" s="98">
        <v>43542</v>
      </c>
      <c r="K1875" s="135">
        <f t="shared" si="60"/>
        <v>12</v>
      </c>
      <c r="L1875" s="99" t="str">
        <f t="shared" ca="1" si="61"/>
        <v>-</v>
      </c>
      <c r="M1875" s="93" t="str">
        <f>IF(E1875="","",VLOOKUP(E1875,[1]PROJECTES!$C$14:$Z$5000,21,FALSE))</f>
        <v/>
      </c>
      <c r="N1875" s="100"/>
      <c r="O1875" s="72" t="s">
        <v>229</v>
      </c>
      <c r="P1875" s="101"/>
      <c r="Q1875" s="132"/>
      <c r="R1875" s="102"/>
      <c r="S1875" s="91"/>
    </row>
    <row r="1876" spans="1:19" s="104" customFormat="1" ht="12.75" customHeight="1" x14ac:dyDescent="0.25">
      <c r="A1876" s="121"/>
      <c r="B1876" s="92" t="str">
        <f>IF(E1876="","",VLOOKUP(E1876,[1]PROJECTES!$C$14:$G$5000,2,FALSE))</f>
        <v/>
      </c>
      <c r="C1876" s="121"/>
      <c r="D1876" s="93" t="str">
        <f>IF(E1876="","",VLOOKUP(E1876,[1]PROJECTES!$C$14:$G$5000,5,FALSE))</f>
        <v/>
      </c>
      <c r="E1876" s="117"/>
      <c r="F1876" s="95"/>
      <c r="G1876" s="96" t="str">
        <f>IF(E1876="","",VLOOKUP(E1876,[1]PROJECTES!$C$14:$G$5000,4,FALSE))</f>
        <v/>
      </c>
      <c r="H1876" s="118" t="s">
        <v>44</v>
      </c>
      <c r="I1876" s="97" t="str">
        <f>IF(H1876="","",VLOOKUP(H1876,BD!B$2:C$16,2,FALSE))</f>
        <v>E</v>
      </c>
      <c r="J1876" s="98">
        <v>43542</v>
      </c>
      <c r="K1876" s="135">
        <f t="shared" si="60"/>
        <v>12</v>
      </c>
      <c r="L1876" s="99" t="str">
        <f t="shared" ca="1" si="61"/>
        <v>-</v>
      </c>
      <c r="M1876" s="93" t="str">
        <f>IF(E1876="","",VLOOKUP(E1876,[1]PROJECTES!$C$14:$Z$5000,21,FALSE))</f>
        <v/>
      </c>
      <c r="N1876" s="100"/>
      <c r="O1876" s="72" t="s">
        <v>229</v>
      </c>
      <c r="P1876" s="101"/>
      <c r="Q1876" s="132"/>
      <c r="R1876" s="102"/>
      <c r="S1876" s="91"/>
    </row>
    <row r="1877" spans="1:19" s="104" customFormat="1" ht="12.75" customHeight="1" x14ac:dyDescent="0.25">
      <c r="A1877" s="121"/>
      <c r="B1877" s="92" t="str">
        <f>IF(E1877="","",VLOOKUP(E1877,[1]PROJECTES!$C$14:$G$5000,2,FALSE))</f>
        <v/>
      </c>
      <c r="C1877" s="121"/>
      <c r="D1877" s="93" t="str">
        <f>IF(E1877="","",VLOOKUP(E1877,[1]PROJECTES!$C$14:$G$5000,5,FALSE))</f>
        <v/>
      </c>
      <c r="E1877" s="117"/>
      <c r="F1877" s="95"/>
      <c r="G1877" s="96" t="str">
        <f>IF(E1877="","",VLOOKUP(E1877,[1]PROJECTES!$C$14:$G$5000,4,FALSE))</f>
        <v/>
      </c>
      <c r="H1877" s="118" t="s">
        <v>44</v>
      </c>
      <c r="I1877" s="97" t="str">
        <f>IF(H1877="","",VLOOKUP(H1877,BD!B$2:C$16,2,FALSE))</f>
        <v>E</v>
      </c>
      <c r="J1877" s="98">
        <v>43542</v>
      </c>
      <c r="K1877" s="135">
        <f t="shared" si="60"/>
        <v>12</v>
      </c>
      <c r="L1877" s="99" t="str">
        <f t="shared" ca="1" si="61"/>
        <v>-</v>
      </c>
      <c r="M1877" s="93" t="str">
        <f>IF(E1877="","",VLOOKUP(E1877,[1]PROJECTES!$C$14:$Z$5000,21,FALSE))</f>
        <v/>
      </c>
      <c r="N1877" s="100"/>
      <c r="O1877" s="72" t="s">
        <v>229</v>
      </c>
      <c r="P1877" s="101"/>
      <c r="Q1877" s="132"/>
      <c r="R1877" s="102"/>
      <c r="S1877" s="91"/>
    </row>
    <row r="1878" spans="1:19" s="104" customFormat="1" ht="12.75" customHeight="1" x14ac:dyDescent="0.25">
      <c r="A1878" s="121"/>
      <c r="B1878" s="92" t="str">
        <f>IF(E1878="","",VLOOKUP(E1878,[1]PROJECTES!$C$14:$G$5000,2,FALSE))</f>
        <v>DIELBE</v>
      </c>
      <c r="C1878" s="121" t="s">
        <v>74</v>
      </c>
      <c r="D1878" s="93" t="str">
        <f>IF(E1878="","",VLOOKUP(E1878,[1]PROJECTES!$C$14:$G$5000,5,FALSE))</f>
        <v>CC SCADA TEDIS.Net BERMEJALES v1.0</v>
      </c>
      <c r="E1878" s="117">
        <v>4868</v>
      </c>
      <c r="F1878" s="95"/>
      <c r="G1878" s="96" t="str">
        <f>IF(E1878="","",VLOOKUP(E1878,[1]PROJECTES!$C$14:$G$5000,4,FALSE))</f>
        <v>TA</v>
      </c>
      <c r="H1878" s="118" t="s">
        <v>47</v>
      </c>
      <c r="I1878" s="97" t="str">
        <f>IF(H1878="","",VLOOKUP(H1878,BD!B$2:C$16,2,FALSE))</f>
        <v>E</v>
      </c>
      <c r="J1878" s="98">
        <v>43543</v>
      </c>
      <c r="K1878" s="135">
        <f t="shared" si="60"/>
        <v>12</v>
      </c>
      <c r="L1878" s="99" t="str">
        <f t="shared" ca="1" si="61"/>
        <v>-</v>
      </c>
      <c r="M1878" s="93">
        <f>IF(E1878="","",VLOOKUP(E1878,[1]PROJECTES!$C$14:$Z$5000,21,FALSE))</f>
        <v>43489</v>
      </c>
      <c r="N1878" s="100">
        <v>0</v>
      </c>
      <c r="O1878" s="72" t="s">
        <v>229</v>
      </c>
      <c r="P1878" s="101">
        <v>15</v>
      </c>
      <c r="Q1878" s="132" t="s">
        <v>59</v>
      </c>
      <c r="R1878" s="131" t="s">
        <v>1174</v>
      </c>
      <c r="S1878" s="91"/>
    </row>
    <row r="1879" spans="1:19" s="104" customFormat="1" ht="12.75" customHeight="1" x14ac:dyDescent="0.25">
      <c r="A1879" s="121"/>
      <c r="B1879" s="92" t="str">
        <f>IF(E1879="","",VLOOKUP(E1879,[1]PROJECTES!$C$14:$G$5000,2,FALSE))</f>
        <v>ELECON</v>
      </c>
      <c r="C1879" s="121" t="s">
        <v>91</v>
      </c>
      <c r="D1879" s="93" t="str">
        <f>IF(E1879="","",VLOOKUP(E1879,[1]PROJECTES!$C$14:$G$5000,5,FALSE))</f>
        <v>MANTENIMENT CALSER CONDADO 01/01/2.019-31/12/2.019</v>
      </c>
      <c r="E1879" s="117">
        <v>5180</v>
      </c>
      <c r="F1879" s="95"/>
      <c r="G1879" s="96" t="str">
        <f>IF(E1879="","",VLOOKUP(E1879,[1]PROJECTES!$C$14:$G$5000,4,FALSE))</f>
        <v>OB</v>
      </c>
      <c r="H1879" s="118" t="s">
        <v>47</v>
      </c>
      <c r="I1879" s="97" t="str">
        <f>IF(H1879="","",VLOOKUP(H1879,BD!B$2:C$16,2,FALSE))</f>
        <v>E</v>
      </c>
      <c r="J1879" s="98">
        <v>43543</v>
      </c>
      <c r="K1879" s="135">
        <f t="shared" si="60"/>
        <v>12</v>
      </c>
      <c r="L1879" s="99">
        <f t="shared" ca="1" si="61"/>
        <v>210</v>
      </c>
      <c r="M1879" s="93">
        <f>IF(E1879="","",VLOOKUP(E1879,[1]PROJECTES!$C$14:$Z$5000,21,FALSE))</f>
        <v>43830</v>
      </c>
      <c r="N1879" s="100">
        <v>1</v>
      </c>
      <c r="O1879" s="72" t="s">
        <v>229</v>
      </c>
      <c r="P1879" s="101">
        <v>0</v>
      </c>
      <c r="Q1879" s="132" t="s">
        <v>43</v>
      </c>
      <c r="R1879" s="131" t="s">
        <v>1180</v>
      </c>
      <c r="S1879" s="91"/>
    </row>
    <row r="1880" spans="1:19" s="104" customFormat="1" ht="12.75" customHeight="1" x14ac:dyDescent="0.25">
      <c r="A1880" s="121" t="s">
        <v>47</v>
      </c>
      <c r="B1880" s="92" t="str">
        <f>IF(E1880="","",VLOOKUP(E1880,[1]PROJECTES!$C$14:$G$5000,2,FALSE))</f>
        <v>INPPOZ</v>
      </c>
      <c r="C1880" s="121" t="s">
        <v>149</v>
      </c>
      <c r="D1880" s="93" t="str">
        <f>IF(E1880="","",VLOOKUP(E1880,[1]PROJECTES!$C$14:$G$5000,5,FALSE))</f>
        <v>MANTENIMENT SW SCADA TEDIS.Net INPECUARIAS 01/01/2.019 - 31/12/2.019</v>
      </c>
      <c r="E1880" s="117">
        <v>5072</v>
      </c>
      <c r="F1880" s="95"/>
      <c r="G1880" s="96" t="str">
        <f>IF(E1880="","",VLOOKUP(E1880,[1]PROJECTES!$C$14:$G$5000,4,FALSE))</f>
        <v>OB</v>
      </c>
      <c r="H1880" s="118" t="s">
        <v>47</v>
      </c>
      <c r="I1880" s="97" t="str">
        <f>IF(H1880="","",VLOOKUP(H1880,BD!B$2:C$16,2,FALSE))</f>
        <v>E</v>
      </c>
      <c r="J1880" s="98">
        <v>43543</v>
      </c>
      <c r="K1880" s="135">
        <f t="shared" si="60"/>
        <v>12</v>
      </c>
      <c r="L1880" s="99">
        <f t="shared" ca="1" si="61"/>
        <v>210</v>
      </c>
      <c r="M1880" s="93">
        <f>IF(E1880="","",VLOOKUP(E1880,[1]PROJECTES!$C$14:$Z$5000,21,FALSE))</f>
        <v>43830</v>
      </c>
      <c r="N1880" s="100">
        <v>0</v>
      </c>
      <c r="O1880" s="72" t="s">
        <v>229</v>
      </c>
      <c r="P1880" s="101">
        <v>30</v>
      </c>
      <c r="Q1880" s="132" t="s">
        <v>59</v>
      </c>
      <c r="R1880" s="131" t="s">
        <v>1191</v>
      </c>
      <c r="S1880" s="91"/>
    </row>
    <row r="1881" spans="1:19" s="104" customFormat="1" ht="12.75" customHeight="1" x14ac:dyDescent="0.25">
      <c r="A1881" s="121" t="s">
        <v>47</v>
      </c>
      <c r="B1881" s="92" t="str">
        <f>IF(E1881="","",VLOOKUP(E1881,[1]PROJECTES!$C$14:$G$5000,2,FALSE))</f>
        <v>EOSPIT</v>
      </c>
      <c r="C1881" s="121" t="s">
        <v>151</v>
      </c>
      <c r="D1881" s="93" t="str">
        <f>IF(E1881="","",VLOOKUP(E1881,[1]PROJECTES!$C$14:$G$5000,5,FALSE))</f>
        <v>CC SCADA TEDIS.Net EOSA-PITARCH v2.0</v>
      </c>
      <c r="E1881" s="117">
        <v>5160</v>
      </c>
      <c r="F1881" s="95"/>
      <c r="G1881" s="96" t="str">
        <f>IF(E1881="","",VLOOKUP(E1881,[1]PROJECTES!$C$14:$G$5000,4,FALSE))</f>
        <v>OB</v>
      </c>
      <c r="H1881" s="118" t="s">
        <v>47</v>
      </c>
      <c r="I1881" s="97" t="str">
        <f>IF(H1881="","",VLOOKUP(H1881,BD!B$2:C$16,2,FALSE))</f>
        <v>E</v>
      </c>
      <c r="J1881" s="98">
        <v>43543</v>
      </c>
      <c r="K1881" s="135">
        <f t="shared" si="60"/>
        <v>12</v>
      </c>
      <c r="L1881" s="99">
        <f t="shared" ca="1" si="61"/>
        <v>-67</v>
      </c>
      <c r="M1881" s="93">
        <f>IF(E1881="","",VLOOKUP(E1881,[1]PROJECTES!$C$14:$Z$5000,21,FALSE))</f>
        <v>43553</v>
      </c>
      <c r="N1881" s="100">
        <v>0</v>
      </c>
      <c r="O1881" s="72" t="s">
        <v>229</v>
      </c>
      <c r="P1881" s="101">
        <v>15</v>
      </c>
      <c r="Q1881" s="132" t="s">
        <v>37</v>
      </c>
      <c r="R1881" s="131" t="s">
        <v>1194</v>
      </c>
      <c r="S1881" s="91"/>
    </row>
    <row r="1882" spans="1:19" s="104" customFormat="1" ht="12.75" customHeight="1" x14ac:dyDescent="0.25">
      <c r="A1882" s="121" t="s">
        <v>21</v>
      </c>
      <c r="B1882" s="92" t="str">
        <f>IF(E1882="","",VLOOKUP(E1882,[1]PROJECTES!$C$14:$G$5000,2,FALSE))</f>
        <v>INDTOR</v>
      </c>
      <c r="C1882" s="121" t="s">
        <v>149</v>
      </c>
      <c r="D1882" s="93" t="str">
        <f>IF(E1882="","",VLOOKUP(E1882,[1]PROJECTES!$C$14:$G$5000,5,FALSE))</f>
        <v>RTU C.T. CALVARIO v1.0</v>
      </c>
      <c r="E1882" s="117">
        <v>5104</v>
      </c>
      <c r="F1882" s="95"/>
      <c r="G1882" s="96" t="str">
        <f>IF(E1882="","",VLOOKUP(E1882,[1]PROJECTES!$C$14:$G$5000,4,FALSE))</f>
        <v>TA</v>
      </c>
      <c r="H1882" s="118" t="s">
        <v>595</v>
      </c>
      <c r="I1882" s="97" t="str">
        <f>IF(H1882="","",VLOOKUP(H1882,BD!B$2:C$16,2,FALSE))</f>
        <v>E</v>
      </c>
      <c r="J1882" s="98">
        <v>43543</v>
      </c>
      <c r="K1882" s="135">
        <f t="shared" si="60"/>
        <v>12</v>
      </c>
      <c r="L1882" s="99" t="str">
        <f t="shared" ca="1" si="61"/>
        <v>-</v>
      </c>
      <c r="M1882" s="93">
        <f>IF(E1882="","",VLOOKUP(E1882,[1]PROJECTES!$C$14:$Z$5000,21,FALSE))</f>
        <v>43514</v>
      </c>
      <c r="N1882" s="100">
        <v>0</v>
      </c>
      <c r="O1882" s="72" t="s">
        <v>229</v>
      </c>
      <c r="P1882" s="101">
        <v>50</v>
      </c>
      <c r="Q1882" s="132" t="s">
        <v>51</v>
      </c>
      <c r="R1882" s="131" t="s">
        <v>365</v>
      </c>
      <c r="S1882" s="91"/>
    </row>
    <row r="1883" spans="1:19" s="104" customFormat="1" ht="12.75" customHeight="1" x14ac:dyDescent="0.25">
      <c r="A1883" s="121" t="s">
        <v>21</v>
      </c>
      <c r="B1883" s="92" t="str">
        <f>IF(E1883="","",VLOOKUP(E1883,[1]PROJECTES!$C$14:$G$5000,2,FALSE))</f>
        <v>INDVIL</v>
      </c>
      <c r="C1883" s="121" t="s">
        <v>149</v>
      </c>
      <c r="D1883" s="93" t="str">
        <f>IF(E1883="","",VLOOKUP(E1883,[1]PROJECTES!$C$14:$G$5000,5,FALSE))</f>
        <v>RTU C.T. PADRE CARMELO v1.0</v>
      </c>
      <c r="E1883" s="117">
        <v>5106</v>
      </c>
      <c r="F1883" s="95"/>
      <c r="G1883" s="96" t="str">
        <f>IF(E1883="","",VLOOKUP(E1883,[1]PROJECTES!$C$14:$G$5000,4,FALSE))</f>
        <v>TA</v>
      </c>
      <c r="H1883" s="118" t="s">
        <v>595</v>
      </c>
      <c r="I1883" s="97" t="str">
        <f>IF(H1883="","",VLOOKUP(H1883,BD!B$2:C$16,2,FALSE))</f>
        <v>E</v>
      </c>
      <c r="J1883" s="98">
        <v>43543</v>
      </c>
      <c r="K1883" s="135">
        <f t="shared" si="60"/>
        <v>12</v>
      </c>
      <c r="L1883" s="99" t="str">
        <f t="shared" ca="1" si="61"/>
        <v>-</v>
      </c>
      <c r="M1883" s="93">
        <f>IF(E1883="","",VLOOKUP(E1883,[1]PROJECTES!$C$14:$Z$5000,21,FALSE))</f>
        <v>43514</v>
      </c>
      <c r="N1883" s="100">
        <v>0</v>
      </c>
      <c r="O1883" s="72" t="s">
        <v>229</v>
      </c>
      <c r="P1883" s="101">
        <v>50</v>
      </c>
      <c r="Q1883" s="132" t="s">
        <v>51</v>
      </c>
      <c r="R1883" s="131" t="s">
        <v>365</v>
      </c>
      <c r="S1883" s="91"/>
    </row>
    <row r="1884" spans="1:19" s="104" customFormat="1" ht="12.75" customHeight="1" x14ac:dyDescent="0.25">
      <c r="A1884" s="121" t="s">
        <v>21</v>
      </c>
      <c r="B1884" s="92" t="str">
        <f>IF(E1884="","",VLOOKUP(E1884,[1]PROJECTES!$C$14:$G$5000,2,FALSE))</f>
        <v>DIELES</v>
      </c>
      <c r="C1884" s="121" t="s">
        <v>271</v>
      </c>
      <c r="D1884" s="93" t="str">
        <f>IF(E1884="","",VLOOKUP(E1884,[1]PROJECTES!$C$14:$G$5000,5,FALSE))</f>
        <v>RTU CT-5 DIELESUR v1.1</v>
      </c>
      <c r="E1884" s="117">
        <v>5059</v>
      </c>
      <c r="F1884" s="95"/>
      <c r="G1884" s="96" t="str">
        <f>IF(E1884="","",VLOOKUP(E1884,[1]PROJECTES!$C$14:$G$5000,4,FALSE))</f>
        <v>TA</v>
      </c>
      <c r="H1884" s="118" t="s">
        <v>595</v>
      </c>
      <c r="I1884" s="97" t="str">
        <f>IF(H1884="","",VLOOKUP(H1884,BD!B$2:C$16,2,FALSE))</f>
        <v>E</v>
      </c>
      <c r="J1884" s="98">
        <v>43543</v>
      </c>
      <c r="K1884" s="135">
        <f t="shared" si="60"/>
        <v>12</v>
      </c>
      <c r="L1884" s="99" t="str">
        <f t="shared" ca="1" si="61"/>
        <v>-</v>
      </c>
      <c r="M1884" s="93">
        <f>IF(E1884="","",VLOOKUP(E1884,[1]PROJECTES!$C$14:$Z$5000,21,FALSE))</f>
        <v>43524</v>
      </c>
      <c r="N1884" s="100">
        <v>0</v>
      </c>
      <c r="O1884" s="72" t="s">
        <v>229</v>
      </c>
      <c r="P1884" s="101">
        <v>50</v>
      </c>
      <c r="Q1884" s="132" t="s">
        <v>51</v>
      </c>
      <c r="R1884" s="131" t="s">
        <v>365</v>
      </c>
      <c r="S1884" s="91"/>
    </row>
    <row r="1885" spans="1:19" s="104" customFormat="1" ht="12.75" customHeight="1" x14ac:dyDescent="0.25">
      <c r="A1885" s="121" t="s">
        <v>21</v>
      </c>
      <c r="B1885" s="92" t="str">
        <f>IF(E1885="","",VLOOKUP(E1885,[1]PROJECTES!$C$14:$G$5000,2,FALSE))</f>
        <v>DIELES</v>
      </c>
      <c r="C1885" s="121" t="s">
        <v>271</v>
      </c>
      <c r="D1885" s="93" t="str">
        <f>IF(E1885="","",VLOOKUP(E1885,[1]PROJECTES!$C$14:$G$5000,5,FALSE))</f>
        <v>RTU CT-6 DIELESUR v1.1</v>
      </c>
      <c r="E1885" s="117">
        <v>5060</v>
      </c>
      <c r="F1885" s="95"/>
      <c r="G1885" s="96" t="str">
        <f>IF(E1885="","",VLOOKUP(E1885,[1]PROJECTES!$C$14:$G$5000,4,FALSE))</f>
        <v>TA</v>
      </c>
      <c r="H1885" s="118" t="s">
        <v>595</v>
      </c>
      <c r="I1885" s="97" t="str">
        <f>IF(H1885="","",VLOOKUP(H1885,BD!B$2:C$16,2,FALSE))</f>
        <v>E</v>
      </c>
      <c r="J1885" s="98">
        <v>43543</v>
      </c>
      <c r="K1885" s="135">
        <f t="shared" si="60"/>
        <v>12</v>
      </c>
      <c r="L1885" s="99" t="str">
        <f t="shared" ca="1" si="61"/>
        <v>-</v>
      </c>
      <c r="M1885" s="93">
        <f>IF(E1885="","",VLOOKUP(E1885,[1]PROJECTES!$C$14:$Z$5000,21,FALSE))</f>
        <v>43524</v>
      </c>
      <c r="N1885" s="100">
        <v>0</v>
      </c>
      <c r="O1885" s="72" t="s">
        <v>229</v>
      </c>
      <c r="P1885" s="101">
        <v>50</v>
      </c>
      <c r="Q1885" s="132" t="s">
        <v>51</v>
      </c>
      <c r="R1885" s="131" t="s">
        <v>365</v>
      </c>
      <c r="S1885" s="91"/>
    </row>
    <row r="1886" spans="1:19" s="104" customFormat="1" ht="12.75" customHeight="1" x14ac:dyDescent="0.25">
      <c r="A1886" s="121" t="s">
        <v>21</v>
      </c>
      <c r="B1886" s="92" t="str">
        <f>IF(E1886="","",VLOOKUP(E1886,[1]PROJECTES!$C$14:$G$5000,2,FALSE))</f>
        <v>DIELES</v>
      </c>
      <c r="C1886" s="121" t="s">
        <v>271</v>
      </c>
      <c r="D1886" s="93" t="str">
        <f>IF(E1886="","",VLOOKUP(E1886,[1]PROJECTES!$C$14:$G$5000,5,FALSE))</f>
        <v>RTU CT-7 DIELESUR v1.1</v>
      </c>
      <c r="E1886" s="117">
        <v>5061</v>
      </c>
      <c r="F1886" s="95"/>
      <c r="G1886" s="96" t="str">
        <f>IF(E1886="","",VLOOKUP(E1886,[1]PROJECTES!$C$14:$G$5000,4,FALSE))</f>
        <v>TA</v>
      </c>
      <c r="H1886" s="118" t="s">
        <v>595</v>
      </c>
      <c r="I1886" s="97" t="str">
        <f>IF(H1886="","",VLOOKUP(H1886,BD!B$2:C$16,2,FALSE))</f>
        <v>E</v>
      </c>
      <c r="J1886" s="98">
        <v>43543</v>
      </c>
      <c r="K1886" s="135">
        <f t="shared" si="60"/>
        <v>12</v>
      </c>
      <c r="L1886" s="99" t="str">
        <f t="shared" ca="1" si="61"/>
        <v>-</v>
      </c>
      <c r="M1886" s="93">
        <f>IF(E1886="","",VLOOKUP(E1886,[1]PROJECTES!$C$14:$Z$5000,21,FALSE))</f>
        <v>43524</v>
      </c>
      <c r="N1886" s="100">
        <v>0</v>
      </c>
      <c r="O1886" s="72" t="s">
        <v>229</v>
      </c>
      <c r="P1886" s="101">
        <v>50</v>
      </c>
      <c r="Q1886" s="132" t="s">
        <v>51</v>
      </c>
      <c r="R1886" s="131" t="s">
        <v>365</v>
      </c>
      <c r="S1886" s="91"/>
    </row>
    <row r="1887" spans="1:19" s="104" customFormat="1" ht="12.75" customHeight="1" x14ac:dyDescent="0.25">
      <c r="A1887" s="121" t="s">
        <v>21</v>
      </c>
      <c r="B1887" s="92" t="str">
        <f>IF(E1887="","",VLOOKUP(E1887,[1]PROJECTES!$C$14:$G$5000,2,FALSE))</f>
        <v>DIELES</v>
      </c>
      <c r="C1887" s="121" t="s">
        <v>271</v>
      </c>
      <c r="D1887" s="93" t="str">
        <f>IF(E1887="","",VLOOKUP(E1887,[1]PROJECTES!$C$14:$G$5000,5,FALSE))</f>
        <v>RTU CT-8 DIELESUR v1.1</v>
      </c>
      <c r="E1887" s="117">
        <v>5062</v>
      </c>
      <c r="F1887" s="95"/>
      <c r="G1887" s="96" t="str">
        <f>IF(E1887="","",VLOOKUP(E1887,[1]PROJECTES!$C$14:$G$5000,4,FALSE))</f>
        <v>TA</v>
      </c>
      <c r="H1887" s="118" t="s">
        <v>595</v>
      </c>
      <c r="I1887" s="97" t="str">
        <f>IF(H1887="","",VLOOKUP(H1887,BD!B$2:C$16,2,FALSE))</f>
        <v>E</v>
      </c>
      <c r="J1887" s="98">
        <v>43543</v>
      </c>
      <c r="K1887" s="135">
        <f t="shared" si="60"/>
        <v>12</v>
      </c>
      <c r="L1887" s="99" t="str">
        <f t="shared" ca="1" si="61"/>
        <v>-</v>
      </c>
      <c r="M1887" s="93">
        <f>IF(E1887="","",VLOOKUP(E1887,[1]PROJECTES!$C$14:$Z$5000,21,FALSE))</f>
        <v>43524</v>
      </c>
      <c r="N1887" s="100">
        <v>0</v>
      </c>
      <c r="O1887" s="72" t="s">
        <v>229</v>
      </c>
      <c r="P1887" s="101">
        <v>50</v>
      </c>
      <c r="Q1887" s="132" t="s">
        <v>51</v>
      </c>
      <c r="R1887" s="131" t="s">
        <v>365</v>
      </c>
      <c r="S1887" s="91"/>
    </row>
    <row r="1888" spans="1:19" s="104" customFormat="1" ht="12.75" customHeight="1" x14ac:dyDescent="0.25">
      <c r="A1888" s="121" t="s">
        <v>21</v>
      </c>
      <c r="B1888" s="92" t="str">
        <f>IF(E1888="","",VLOOKUP(E1888,[1]PROJECTES!$C$14:$G$5000,2,FALSE))</f>
        <v>INDTOR</v>
      </c>
      <c r="C1888" s="121" t="s">
        <v>149</v>
      </c>
      <c r="D1888" s="93" t="str">
        <f>IF(E1888="","",VLOOKUP(E1888,[1]PROJECTES!$C$14:$G$5000,5,FALSE))</f>
        <v>RTU C.T. CALVARIO v1.0</v>
      </c>
      <c r="E1888" s="117">
        <v>5104</v>
      </c>
      <c r="F1888" s="95"/>
      <c r="G1888" s="96" t="str">
        <f>IF(E1888="","",VLOOKUP(E1888,[1]PROJECTES!$C$14:$G$5000,4,FALSE))</f>
        <v>TA</v>
      </c>
      <c r="H1888" s="118" t="s">
        <v>21</v>
      </c>
      <c r="I1888" s="97" t="str">
        <f>IF(H1888="","",VLOOKUP(H1888,BD!B$2:C$16,2,FALSE))</f>
        <v>P</v>
      </c>
      <c r="J1888" s="98">
        <v>43543</v>
      </c>
      <c r="K1888" s="135">
        <f t="shared" si="60"/>
        <v>12</v>
      </c>
      <c r="L1888" s="99" t="str">
        <f t="shared" ca="1" si="61"/>
        <v>-</v>
      </c>
      <c r="M1888" s="93">
        <f>IF(E1888="","",VLOOKUP(E1888,[1]PROJECTES!$C$14:$Z$5000,21,FALSE))</f>
        <v>43514</v>
      </c>
      <c r="N1888" s="100">
        <v>0</v>
      </c>
      <c r="O1888" s="72" t="s">
        <v>229</v>
      </c>
      <c r="P1888" s="101">
        <v>25</v>
      </c>
      <c r="Q1888" s="132" t="s">
        <v>51</v>
      </c>
      <c r="R1888" s="131" t="s">
        <v>365</v>
      </c>
      <c r="S1888" s="91"/>
    </row>
    <row r="1889" spans="1:19" s="104" customFormat="1" ht="12.75" customHeight="1" x14ac:dyDescent="0.25">
      <c r="A1889" s="121" t="s">
        <v>21</v>
      </c>
      <c r="B1889" s="92" t="str">
        <f>IF(E1889="","",VLOOKUP(E1889,[1]PROJECTES!$C$14:$G$5000,2,FALSE))</f>
        <v>INDVIL</v>
      </c>
      <c r="C1889" s="121" t="s">
        <v>149</v>
      </c>
      <c r="D1889" s="93" t="str">
        <f>IF(E1889="","",VLOOKUP(E1889,[1]PROJECTES!$C$14:$G$5000,5,FALSE))</f>
        <v>RTU C.T. PADRE CARMELO v1.0</v>
      </c>
      <c r="E1889" s="117">
        <v>5106</v>
      </c>
      <c r="F1889" s="95"/>
      <c r="G1889" s="96" t="str">
        <f>IF(E1889="","",VLOOKUP(E1889,[1]PROJECTES!$C$14:$G$5000,4,FALSE))</f>
        <v>TA</v>
      </c>
      <c r="H1889" s="118" t="s">
        <v>21</v>
      </c>
      <c r="I1889" s="97" t="str">
        <f>IF(H1889="","",VLOOKUP(H1889,BD!B$2:C$16,2,FALSE))</f>
        <v>P</v>
      </c>
      <c r="J1889" s="98">
        <v>43543</v>
      </c>
      <c r="K1889" s="135">
        <f t="shared" si="60"/>
        <v>12</v>
      </c>
      <c r="L1889" s="99" t="str">
        <f t="shared" ca="1" si="61"/>
        <v>-</v>
      </c>
      <c r="M1889" s="93">
        <f>IF(E1889="","",VLOOKUP(E1889,[1]PROJECTES!$C$14:$Z$5000,21,FALSE))</f>
        <v>43514</v>
      </c>
      <c r="N1889" s="100">
        <v>0</v>
      </c>
      <c r="O1889" s="72" t="s">
        <v>229</v>
      </c>
      <c r="P1889" s="101">
        <v>25</v>
      </c>
      <c r="Q1889" s="132" t="s">
        <v>51</v>
      </c>
      <c r="R1889" s="131" t="s">
        <v>365</v>
      </c>
      <c r="S1889" s="91"/>
    </row>
    <row r="1890" spans="1:19" s="104" customFormat="1" ht="12.75" customHeight="1" x14ac:dyDescent="0.25">
      <c r="A1890" s="121" t="s">
        <v>21</v>
      </c>
      <c r="B1890" s="92" t="str">
        <f>IF(E1890="","",VLOOKUP(E1890,[1]PROJECTES!$C$14:$G$5000,2,FALSE))</f>
        <v>DIELES</v>
      </c>
      <c r="C1890" s="121" t="s">
        <v>271</v>
      </c>
      <c r="D1890" s="93" t="str">
        <f>IF(E1890="","",VLOOKUP(E1890,[1]PROJECTES!$C$14:$G$5000,5,FALSE))</f>
        <v>RTU CT-5 DIELESUR v1.1</v>
      </c>
      <c r="E1890" s="117">
        <v>5059</v>
      </c>
      <c r="F1890" s="95"/>
      <c r="G1890" s="96" t="str">
        <f>IF(E1890="","",VLOOKUP(E1890,[1]PROJECTES!$C$14:$G$5000,4,FALSE))</f>
        <v>TA</v>
      </c>
      <c r="H1890" s="118" t="s">
        <v>21</v>
      </c>
      <c r="I1890" s="97" t="str">
        <f>IF(H1890="","",VLOOKUP(H1890,BD!B$2:C$16,2,FALSE))</f>
        <v>P</v>
      </c>
      <c r="J1890" s="98">
        <v>43543</v>
      </c>
      <c r="K1890" s="135">
        <f t="shared" si="60"/>
        <v>12</v>
      </c>
      <c r="L1890" s="99" t="str">
        <f t="shared" ca="1" si="61"/>
        <v>-</v>
      </c>
      <c r="M1890" s="93">
        <f>IF(E1890="","",VLOOKUP(E1890,[1]PROJECTES!$C$14:$Z$5000,21,FALSE))</f>
        <v>43524</v>
      </c>
      <c r="N1890" s="100">
        <v>0</v>
      </c>
      <c r="O1890" s="72" t="s">
        <v>229</v>
      </c>
      <c r="P1890" s="101">
        <v>25</v>
      </c>
      <c r="Q1890" s="132" t="s">
        <v>51</v>
      </c>
      <c r="R1890" s="131" t="s">
        <v>365</v>
      </c>
      <c r="S1890" s="91"/>
    </row>
    <row r="1891" spans="1:19" s="104" customFormat="1" ht="12.75" customHeight="1" x14ac:dyDescent="0.25">
      <c r="A1891" s="121" t="s">
        <v>21</v>
      </c>
      <c r="B1891" s="92" t="str">
        <f>IF(E1891="","",VLOOKUP(E1891,[1]PROJECTES!$C$14:$G$5000,2,FALSE))</f>
        <v>DIELES</v>
      </c>
      <c r="C1891" s="121" t="s">
        <v>271</v>
      </c>
      <c r="D1891" s="93" t="str">
        <f>IF(E1891="","",VLOOKUP(E1891,[1]PROJECTES!$C$14:$G$5000,5,FALSE))</f>
        <v>RTU CT-6 DIELESUR v1.1</v>
      </c>
      <c r="E1891" s="117">
        <v>5060</v>
      </c>
      <c r="F1891" s="95"/>
      <c r="G1891" s="96" t="str">
        <f>IF(E1891="","",VLOOKUP(E1891,[1]PROJECTES!$C$14:$G$5000,4,FALSE))</f>
        <v>TA</v>
      </c>
      <c r="H1891" s="118" t="s">
        <v>21</v>
      </c>
      <c r="I1891" s="97" t="str">
        <f>IF(H1891="","",VLOOKUP(H1891,BD!B$2:C$16,2,FALSE))</f>
        <v>P</v>
      </c>
      <c r="J1891" s="98">
        <v>43543</v>
      </c>
      <c r="K1891" s="135">
        <f t="shared" si="60"/>
        <v>12</v>
      </c>
      <c r="L1891" s="99" t="str">
        <f t="shared" ca="1" si="61"/>
        <v>-</v>
      </c>
      <c r="M1891" s="93">
        <f>IF(E1891="","",VLOOKUP(E1891,[1]PROJECTES!$C$14:$Z$5000,21,FALSE))</f>
        <v>43524</v>
      </c>
      <c r="N1891" s="100">
        <v>0</v>
      </c>
      <c r="O1891" s="72" t="s">
        <v>229</v>
      </c>
      <c r="P1891" s="101">
        <v>25</v>
      </c>
      <c r="Q1891" s="132" t="s">
        <v>51</v>
      </c>
      <c r="R1891" s="131" t="s">
        <v>365</v>
      </c>
      <c r="S1891" s="91"/>
    </row>
    <row r="1892" spans="1:19" s="104" customFormat="1" ht="12.75" customHeight="1" x14ac:dyDescent="0.25">
      <c r="A1892" s="121" t="s">
        <v>21</v>
      </c>
      <c r="B1892" s="92" t="str">
        <f>IF(E1892="","",VLOOKUP(E1892,[1]PROJECTES!$C$14:$G$5000,2,FALSE))</f>
        <v>DIELES</v>
      </c>
      <c r="C1892" s="121" t="s">
        <v>271</v>
      </c>
      <c r="D1892" s="93" t="str">
        <f>IF(E1892="","",VLOOKUP(E1892,[1]PROJECTES!$C$14:$G$5000,5,FALSE))</f>
        <v>RTU CT-7 DIELESUR v1.1</v>
      </c>
      <c r="E1892" s="117">
        <v>5061</v>
      </c>
      <c r="F1892" s="95"/>
      <c r="G1892" s="96" t="str">
        <f>IF(E1892="","",VLOOKUP(E1892,[1]PROJECTES!$C$14:$G$5000,4,FALSE))</f>
        <v>TA</v>
      </c>
      <c r="H1892" s="118" t="s">
        <v>21</v>
      </c>
      <c r="I1892" s="97" t="str">
        <f>IF(H1892="","",VLOOKUP(H1892,BD!B$2:C$16,2,FALSE))</f>
        <v>P</v>
      </c>
      <c r="J1892" s="98">
        <v>43543</v>
      </c>
      <c r="K1892" s="135">
        <f t="shared" si="60"/>
        <v>12</v>
      </c>
      <c r="L1892" s="99" t="str">
        <f t="shared" ca="1" si="61"/>
        <v>-</v>
      </c>
      <c r="M1892" s="93">
        <f>IF(E1892="","",VLOOKUP(E1892,[1]PROJECTES!$C$14:$Z$5000,21,FALSE))</f>
        <v>43524</v>
      </c>
      <c r="N1892" s="100">
        <v>0</v>
      </c>
      <c r="O1892" s="72" t="s">
        <v>229</v>
      </c>
      <c r="P1892" s="101">
        <v>25</v>
      </c>
      <c r="Q1892" s="132" t="s">
        <v>51</v>
      </c>
      <c r="R1892" s="131" t="s">
        <v>365</v>
      </c>
      <c r="S1892" s="91"/>
    </row>
    <row r="1893" spans="1:19" s="104" customFormat="1" ht="12.75" customHeight="1" x14ac:dyDescent="0.25">
      <c r="A1893" s="121" t="s">
        <v>21</v>
      </c>
      <c r="B1893" s="92" t="str">
        <f>IF(E1893="","",VLOOKUP(E1893,[1]PROJECTES!$C$14:$G$5000,2,FALSE))</f>
        <v>DIELES</v>
      </c>
      <c r="C1893" s="121" t="s">
        <v>271</v>
      </c>
      <c r="D1893" s="93" t="str">
        <f>IF(E1893="","",VLOOKUP(E1893,[1]PROJECTES!$C$14:$G$5000,5,FALSE))</f>
        <v>RTU CT-8 DIELESUR v1.1</v>
      </c>
      <c r="E1893" s="117">
        <v>5062</v>
      </c>
      <c r="F1893" s="95"/>
      <c r="G1893" s="96" t="str">
        <f>IF(E1893="","",VLOOKUP(E1893,[1]PROJECTES!$C$14:$G$5000,4,FALSE))</f>
        <v>TA</v>
      </c>
      <c r="H1893" s="118" t="s">
        <v>21</v>
      </c>
      <c r="I1893" s="97" t="str">
        <f>IF(H1893="","",VLOOKUP(H1893,BD!B$2:C$16,2,FALSE))</f>
        <v>P</v>
      </c>
      <c r="J1893" s="98">
        <v>43543</v>
      </c>
      <c r="K1893" s="135">
        <f t="shared" si="60"/>
        <v>12</v>
      </c>
      <c r="L1893" s="99" t="str">
        <f t="shared" ca="1" si="61"/>
        <v>-</v>
      </c>
      <c r="M1893" s="93">
        <f>IF(E1893="","",VLOOKUP(E1893,[1]PROJECTES!$C$14:$Z$5000,21,FALSE))</f>
        <v>43524</v>
      </c>
      <c r="N1893" s="100">
        <v>0</v>
      </c>
      <c r="O1893" s="72" t="s">
        <v>229</v>
      </c>
      <c r="P1893" s="101">
        <v>10</v>
      </c>
      <c r="Q1893" s="132" t="s">
        <v>51</v>
      </c>
      <c r="R1893" s="131" t="s">
        <v>365</v>
      </c>
      <c r="S1893" s="91"/>
    </row>
    <row r="1894" spans="1:19" s="104" customFormat="1" ht="12.75" customHeight="1" x14ac:dyDescent="0.25">
      <c r="A1894" s="121" t="s">
        <v>21</v>
      </c>
      <c r="B1894" s="92" t="str">
        <f>IF(E1894="","",VLOOKUP(E1894,[1]PROJECTES!$C$14:$G$5000,2,FALSE))</f>
        <v>SITEL</v>
      </c>
      <c r="C1894" s="121"/>
      <c r="D1894" s="93" t="str">
        <f>IF(E1894="","",VLOOKUP(E1894,[1]PROJECTES!$C$14:$G$5000,5,FALSE))</f>
        <v>GESTIO DE MAGATZEM</v>
      </c>
      <c r="E1894" s="117" t="s">
        <v>305</v>
      </c>
      <c r="F1894" s="95"/>
      <c r="G1894" s="96" t="str">
        <f>IF(E1894="","",VLOOKUP(E1894,[1]PROJECTES!$C$14:$G$5000,4,FALSE))</f>
        <v>OB</v>
      </c>
      <c r="H1894" s="118" t="s">
        <v>21</v>
      </c>
      <c r="I1894" s="97" t="str">
        <f>IF(H1894="","",VLOOKUP(H1894,BD!B$2:C$16,2,FALSE))</f>
        <v>P</v>
      </c>
      <c r="J1894" s="98">
        <v>43543</v>
      </c>
      <c r="K1894" s="135">
        <f t="shared" si="60"/>
        <v>12</v>
      </c>
      <c r="L1894" s="99">
        <f t="shared" ca="1" si="61"/>
        <v>210</v>
      </c>
      <c r="M1894" s="93">
        <f>IF(E1894="","",VLOOKUP(E1894,[1]PROJECTES!$C$14:$Z$5000,21,FALSE))</f>
        <v>43830</v>
      </c>
      <c r="N1894" s="100">
        <v>0</v>
      </c>
      <c r="O1894" s="72" t="s">
        <v>229</v>
      </c>
      <c r="P1894" s="101">
        <v>25</v>
      </c>
      <c r="Q1894" s="132" t="s">
        <v>49</v>
      </c>
      <c r="R1894" s="102" t="s">
        <v>1197</v>
      </c>
      <c r="S1894" s="91"/>
    </row>
    <row r="1895" spans="1:19" s="104" customFormat="1" ht="12.75" customHeight="1" x14ac:dyDescent="0.25">
      <c r="A1895" s="121" t="s">
        <v>21</v>
      </c>
      <c r="B1895" s="92" t="str">
        <f>IF(E1895="","",VLOOKUP(E1895,[1]PROJECTES!$C$14:$G$5000,2,FALSE))</f>
        <v>SITEL</v>
      </c>
      <c r="C1895" s="121" t="s">
        <v>151</v>
      </c>
      <c r="D1895" s="93" t="str">
        <f>IF(E1895="","",VLOOKUP(E1895,[1]PROJECTES!$C$14:$G$5000,5,FALSE))</f>
        <v>GESTIO DE MAGATZEM</v>
      </c>
      <c r="E1895" s="117" t="s">
        <v>305</v>
      </c>
      <c r="F1895" s="95"/>
      <c r="G1895" s="96" t="str">
        <f>IF(E1895="","",VLOOKUP(E1895,[1]PROJECTES!$C$14:$G$5000,4,FALSE))</f>
        <v>OB</v>
      </c>
      <c r="H1895" s="118" t="s">
        <v>21</v>
      </c>
      <c r="I1895" s="97" t="str">
        <f>IF(H1895="","",VLOOKUP(H1895,BD!B$2:C$16,2,FALSE))</f>
        <v>P</v>
      </c>
      <c r="J1895" s="98">
        <v>43543</v>
      </c>
      <c r="K1895" s="135">
        <f t="shared" si="60"/>
        <v>12</v>
      </c>
      <c r="L1895" s="99">
        <f t="shared" ca="1" si="61"/>
        <v>210</v>
      </c>
      <c r="M1895" s="93">
        <f>IF(E1895="","",VLOOKUP(E1895,[1]PROJECTES!$C$14:$Z$5000,21,FALSE))</f>
        <v>43830</v>
      </c>
      <c r="N1895" s="100">
        <v>1</v>
      </c>
      <c r="O1895" s="72" t="s">
        <v>229</v>
      </c>
      <c r="P1895" s="101">
        <v>0</v>
      </c>
      <c r="Q1895" s="132" t="s">
        <v>49</v>
      </c>
      <c r="R1895" s="102" t="s">
        <v>1198</v>
      </c>
      <c r="S1895" s="91"/>
    </row>
    <row r="1896" spans="1:19" s="104" customFormat="1" ht="12.75" customHeight="1" x14ac:dyDescent="0.25">
      <c r="A1896" s="121" t="s">
        <v>21</v>
      </c>
      <c r="B1896" s="92" t="str">
        <f>IF(E1896="","",VLOOKUP(E1896,[1]PROJECTES!$C$14:$G$5000,2,FALSE))</f>
        <v>SITEL</v>
      </c>
      <c r="C1896" s="121" t="s">
        <v>181</v>
      </c>
      <c r="D1896" s="93" t="str">
        <f>IF(E1896="","",VLOOKUP(E1896,[1]PROJECTES!$C$14:$G$5000,5,FALSE))</f>
        <v>HW DE SITEL</v>
      </c>
      <c r="E1896" s="117" t="s">
        <v>570</v>
      </c>
      <c r="F1896" s="95"/>
      <c r="G1896" s="96" t="str">
        <f>IF(E1896="","",VLOOKUP(E1896,[1]PROJECTES!$C$14:$G$5000,4,FALSE))</f>
        <v>OB</v>
      </c>
      <c r="H1896" s="118" t="s">
        <v>21</v>
      </c>
      <c r="I1896" s="97" t="str">
        <f>IF(H1896="","",VLOOKUP(H1896,BD!B$2:C$16,2,FALSE))</f>
        <v>P</v>
      </c>
      <c r="J1896" s="98">
        <v>43543</v>
      </c>
      <c r="K1896" s="135">
        <f t="shared" si="60"/>
        <v>12</v>
      </c>
      <c r="L1896" s="99">
        <f t="shared" ca="1" si="61"/>
        <v>210</v>
      </c>
      <c r="M1896" s="93">
        <f>IF(E1896="","",VLOOKUP(E1896,[1]PROJECTES!$C$14:$Z$5000,21,FALSE))</f>
        <v>43830</v>
      </c>
      <c r="N1896" s="100">
        <v>0</v>
      </c>
      <c r="O1896" s="72" t="s">
        <v>229</v>
      </c>
      <c r="P1896" s="101">
        <v>30</v>
      </c>
      <c r="Q1896" s="132" t="s">
        <v>65</v>
      </c>
      <c r="R1896" s="102" t="s">
        <v>1199</v>
      </c>
      <c r="S1896" s="91"/>
    </row>
    <row r="1897" spans="1:19" s="104" customFormat="1" ht="12.75" customHeight="1" x14ac:dyDescent="0.25">
      <c r="A1897" s="121" t="s">
        <v>21</v>
      </c>
      <c r="B1897" s="92" t="str">
        <f>IF(E1897="","",VLOOKUP(E1897,[1]PROJECTES!$C$14:$G$5000,2,FALSE))</f>
        <v>SITEL</v>
      </c>
      <c r="C1897" s="121"/>
      <c r="D1897" s="93" t="str">
        <f>IF(E1897="","",VLOOKUP(E1897,[1]PROJECTES!$C$14:$G$5000,5,FALSE))</f>
        <v>GESTIO DE MAGATZEM</v>
      </c>
      <c r="E1897" s="117" t="s">
        <v>305</v>
      </c>
      <c r="F1897" s="95"/>
      <c r="G1897" s="96" t="str">
        <f>IF(E1897="","",VLOOKUP(E1897,[1]PROJECTES!$C$14:$G$5000,4,FALSE))</f>
        <v>OB</v>
      </c>
      <c r="H1897" s="118" t="s">
        <v>21</v>
      </c>
      <c r="I1897" s="97" t="str">
        <f>IF(H1897="","",VLOOKUP(H1897,BD!B$2:C$16,2,FALSE))</f>
        <v>P</v>
      </c>
      <c r="J1897" s="98">
        <v>43543</v>
      </c>
      <c r="K1897" s="135">
        <f t="shared" si="60"/>
        <v>12</v>
      </c>
      <c r="L1897" s="99">
        <f t="shared" ca="1" si="61"/>
        <v>210</v>
      </c>
      <c r="M1897" s="93">
        <f>IF(E1897="","",VLOOKUP(E1897,[1]PROJECTES!$C$14:$Z$5000,21,FALSE))</f>
        <v>43830</v>
      </c>
      <c r="N1897" s="100">
        <v>2</v>
      </c>
      <c r="O1897" s="72" t="s">
        <v>229</v>
      </c>
      <c r="P1897" s="101">
        <v>20</v>
      </c>
      <c r="Q1897" s="132" t="s">
        <v>49</v>
      </c>
      <c r="R1897" s="102" t="s">
        <v>1200</v>
      </c>
      <c r="S1897" s="91"/>
    </row>
    <row r="1898" spans="1:19" s="104" customFormat="1" ht="12.75" customHeight="1" x14ac:dyDescent="0.25">
      <c r="A1898" s="121" t="s">
        <v>21</v>
      </c>
      <c r="B1898" s="92" t="str">
        <f>IF(E1898="","",VLOOKUP(E1898,[1]PROJECTES!$C$14:$G$5000,2,FALSE))</f>
        <v>SITEL</v>
      </c>
      <c r="C1898" s="121" t="s">
        <v>181</v>
      </c>
      <c r="D1898" s="93" t="str">
        <f>IF(E1898="","",VLOOKUP(E1898,[1]PROJECTES!$C$14:$G$5000,5,FALSE))</f>
        <v>GESTIO DE MAGATZEM</v>
      </c>
      <c r="E1898" s="117" t="s">
        <v>305</v>
      </c>
      <c r="F1898" s="95"/>
      <c r="G1898" s="96" t="str">
        <f>IF(E1898="","",VLOOKUP(E1898,[1]PROJECTES!$C$14:$G$5000,4,FALSE))</f>
        <v>OB</v>
      </c>
      <c r="H1898" s="118" t="s">
        <v>21</v>
      </c>
      <c r="I1898" s="97" t="str">
        <f>IF(H1898="","",VLOOKUP(H1898,BD!B$2:C$16,2,FALSE))</f>
        <v>P</v>
      </c>
      <c r="J1898" s="98">
        <v>43543</v>
      </c>
      <c r="K1898" s="135">
        <f t="shared" si="60"/>
        <v>12</v>
      </c>
      <c r="L1898" s="99">
        <f t="shared" ca="1" si="61"/>
        <v>210</v>
      </c>
      <c r="M1898" s="93">
        <f>IF(E1898="","",VLOOKUP(E1898,[1]PROJECTES!$C$14:$Z$5000,21,FALSE))</f>
        <v>43830</v>
      </c>
      <c r="N1898" s="100">
        <v>1</v>
      </c>
      <c r="O1898" s="72" t="s">
        <v>229</v>
      </c>
      <c r="P1898" s="101">
        <v>30</v>
      </c>
      <c r="Q1898" s="132" t="s">
        <v>49</v>
      </c>
      <c r="R1898" s="102" t="s">
        <v>1201</v>
      </c>
      <c r="S1898" s="91"/>
    </row>
    <row r="1899" spans="1:19" s="104" customFormat="1" ht="12.75" customHeight="1" x14ac:dyDescent="0.25">
      <c r="A1899" s="121" t="s">
        <v>44</v>
      </c>
      <c r="B1899" s="92" t="str">
        <f>IF(E1899="","",VLOOKUP(E1899,[1]PROJECTES!$C$14:$G$5000,2,FALSE))</f>
        <v>INPPOZ</v>
      </c>
      <c r="C1899" s="121" t="s">
        <v>149</v>
      </c>
      <c r="D1899" s="93" t="str">
        <f>IF(E1899="","",VLOOKUP(E1899,[1]PROJECTES!$C$14:$G$5000,5,FALSE))</f>
        <v xml:space="preserve"> Inst. y PEM RTU C.T. PINTOR GOYA v1.0</v>
      </c>
      <c r="E1899" s="117">
        <v>5020</v>
      </c>
      <c r="F1899" s="95"/>
      <c r="G1899" s="96" t="str">
        <f>IF(E1899="","",VLOOKUP(E1899,[1]PROJECTES!$C$14:$G$5000,4,FALSE))</f>
        <v>TA</v>
      </c>
      <c r="H1899" s="118" t="s">
        <v>44</v>
      </c>
      <c r="I1899" s="97" t="str">
        <f>IF(H1899="","",VLOOKUP(H1899,BD!B$2:C$16,2,FALSE))</f>
        <v>E</v>
      </c>
      <c r="J1899" s="98">
        <v>43543</v>
      </c>
      <c r="K1899" s="135">
        <f t="shared" si="60"/>
        <v>12</v>
      </c>
      <c r="L1899" s="99" t="str">
        <f t="shared" ca="1" si="61"/>
        <v>-</v>
      </c>
      <c r="M1899" s="93">
        <f>IF(E1899="","",VLOOKUP(E1899,[1]PROJECTES!$C$14:$Z$5000,21,FALSE))</f>
        <v>43543</v>
      </c>
      <c r="N1899" s="100">
        <v>8</v>
      </c>
      <c r="O1899" s="72" t="s">
        <v>229</v>
      </c>
      <c r="P1899" s="101">
        <v>0</v>
      </c>
      <c r="Q1899" s="132" t="s">
        <v>40</v>
      </c>
      <c r="R1899" s="131" t="s">
        <v>1207</v>
      </c>
      <c r="S1899" s="91"/>
    </row>
    <row r="1900" spans="1:19" s="104" customFormat="1" ht="12.75" customHeight="1" x14ac:dyDescent="0.25">
      <c r="A1900" s="121" t="s">
        <v>12</v>
      </c>
      <c r="B1900" s="92" t="str">
        <f>IF(E1900="","",VLOOKUP(E1900,[1]PROJECTES!$C$14:$G$5000,2,FALSE))</f>
        <v>SITEL</v>
      </c>
      <c r="C1900" s="121" t="s">
        <v>181</v>
      </c>
      <c r="D1900" s="93" t="str">
        <f>IF(E1900="","",VLOOKUP(E1900,[1]PROJECTES!$C$14:$G$5000,5,FALSE))</f>
        <v>AFERS EMPRESA</v>
      </c>
      <c r="E1900" s="117" t="s">
        <v>283</v>
      </c>
      <c r="F1900" s="95"/>
      <c r="G1900" s="96" t="str">
        <f>IF(E1900="","",VLOOKUP(E1900,[1]PROJECTES!$C$14:$G$5000,4,FALSE))</f>
        <v>OB</v>
      </c>
      <c r="H1900" s="118" t="s">
        <v>12</v>
      </c>
      <c r="I1900" s="97" t="str">
        <f>IF(H1900="","",VLOOKUP(H1900,BD!B$2:C$16,2,FALSE))</f>
        <v>E</v>
      </c>
      <c r="J1900" s="98">
        <v>43543</v>
      </c>
      <c r="K1900" s="135">
        <f t="shared" si="60"/>
        <v>12</v>
      </c>
      <c r="L1900" s="99">
        <f t="shared" ca="1" si="61"/>
        <v>210</v>
      </c>
      <c r="M1900" s="93">
        <f>IF(E1900="","",VLOOKUP(E1900,[1]PROJECTES!$C$14:$Z$5000,21,FALSE))</f>
        <v>43830</v>
      </c>
      <c r="N1900" s="100">
        <v>0</v>
      </c>
      <c r="O1900" s="72" t="s">
        <v>229</v>
      </c>
      <c r="P1900" s="101">
        <v>30</v>
      </c>
      <c r="Q1900" s="132" t="s">
        <v>37</v>
      </c>
      <c r="R1900" s="131" t="s">
        <v>1213</v>
      </c>
      <c r="S1900" s="91"/>
    </row>
    <row r="1901" spans="1:19" s="104" customFormat="1" ht="12.75" customHeight="1" x14ac:dyDescent="0.25">
      <c r="A1901" s="121" t="s">
        <v>12</v>
      </c>
      <c r="B1901" s="92" t="str">
        <f>IF(E1901="","",VLOOKUP(E1901,[1]PROJECTES!$C$14:$G$5000,2,FALSE))</f>
        <v>CACUCA</v>
      </c>
      <c r="C1901" s="121" t="s">
        <v>181</v>
      </c>
      <c r="D1901" s="93" t="str">
        <f>IF(E1901="","",VLOOKUP(E1901,[1]PROJECTES!$C$14:$G$5000,5,FALSE))</f>
        <v>Adaptacio ModBus RTU per a NCU TCU v1.0</v>
      </c>
      <c r="E1901" s="117">
        <v>5164</v>
      </c>
      <c r="F1901" s="95"/>
      <c r="G1901" s="96" t="str">
        <f>IF(E1901="","",VLOOKUP(E1901,[1]PROJECTES!$C$14:$G$5000,4,FALSE))</f>
        <v>OB</v>
      </c>
      <c r="H1901" s="118" t="s">
        <v>12</v>
      </c>
      <c r="I1901" s="97" t="str">
        <f>IF(H1901="","",VLOOKUP(H1901,BD!B$2:C$16,2,FALSE))</f>
        <v>E</v>
      </c>
      <c r="J1901" s="98">
        <v>43543</v>
      </c>
      <c r="K1901" s="135">
        <f t="shared" si="60"/>
        <v>12</v>
      </c>
      <c r="L1901" s="99">
        <f t="shared" ca="1" si="61"/>
        <v>-81</v>
      </c>
      <c r="M1901" s="93">
        <f>IF(E1901="","",VLOOKUP(E1901,[1]PROJECTES!$C$14:$Z$5000,21,FALSE))</f>
        <v>43539</v>
      </c>
      <c r="N1901" s="100">
        <v>0</v>
      </c>
      <c r="O1901" s="72" t="s">
        <v>229</v>
      </c>
      <c r="P1901" s="101">
        <v>30</v>
      </c>
      <c r="Q1901" s="132" t="s">
        <v>15</v>
      </c>
      <c r="R1901" s="131" t="s">
        <v>1214</v>
      </c>
      <c r="S1901" s="91"/>
    </row>
    <row r="1902" spans="1:19" s="104" customFormat="1" ht="12.75" customHeight="1" x14ac:dyDescent="0.25">
      <c r="A1902" s="121" t="s">
        <v>12</v>
      </c>
      <c r="B1902" s="92" t="str">
        <f>IF(E1902="","",VLOOKUP(E1902,[1]PROJECTES!$C$14:$G$5000,2,FALSE))</f>
        <v>GRTOHE</v>
      </c>
      <c r="C1902" s="121" t="s">
        <v>115</v>
      </c>
      <c r="D1902" s="93" t="str">
        <f>IF(E1902="","",VLOOKUP(E1902,[1]PROJECTES!$C$14:$G$5000,5,FALSE))</f>
        <v>CC SCADA TEDIS.Net TORREHERMOSA v1.0</v>
      </c>
      <c r="E1902" s="117">
        <v>3713</v>
      </c>
      <c r="F1902" s="95"/>
      <c r="G1902" s="96" t="str">
        <f>IF(E1902="","",VLOOKUP(E1902,[1]PROJECTES!$C$14:$G$5000,4,FALSE))</f>
        <v>TA</v>
      </c>
      <c r="H1902" s="118" t="s">
        <v>12</v>
      </c>
      <c r="I1902" s="97" t="str">
        <f>IF(H1902="","",VLOOKUP(H1902,BD!B$2:C$16,2,FALSE))</f>
        <v>E</v>
      </c>
      <c r="J1902" s="98">
        <v>43543</v>
      </c>
      <c r="K1902" s="135">
        <f t="shared" si="60"/>
        <v>12</v>
      </c>
      <c r="L1902" s="99" t="str">
        <f t="shared" ca="1" si="61"/>
        <v>-</v>
      </c>
      <c r="M1902" s="93">
        <f>IF(E1902="","",VLOOKUP(E1902,[1]PROJECTES!$C$14:$Z$5000,21,FALSE))</f>
        <v>43553</v>
      </c>
      <c r="N1902" s="100">
        <v>0</v>
      </c>
      <c r="O1902" s="72" t="s">
        <v>229</v>
      </c>
      <c r="P1902" s="101">
        <v>30</v>
      </c>
      <c r="Q1902" s="132" t="s">
        <v>32</v>
      </c>
      <c r="R1902" s="131" t="s">
        <v>1215</v>
      </c>
      <c r="S1902" s="91"/>
    </row>
    <row r="1903" spans="1:19" s="104" customFormat="1" ht="12.75" customHeight="1" x14ac:dyDescent="0.25">
      <c r="A1903" s="121" t="s">
        <v>12</v>
      </c>
      <c r="B1903" s="92" t="str">
        <f>IF(E1903="","",VLOOKUP(E1903,[1]PROJECTES!$C$14:$G$5000,2,FALSE))</f>
        <v>SITEL</v>
      </c>
      <c r="C1903" s="121" t="s">
        <v>181</v>
      </c>
      <c r="D1903" s="93" t="str">
        <f>IF(E1903="","",VLOOKUP(E1903,[1]PROJECTES!$C$14:$G$5000,5,FALSE))</f>
        <v>SOPORT DEPARTAMENT COMERCIAL</v>
      </c>
      <c r="E1903" s="117" t="s">
        <v>343</v>
      </c>
      <c r="F1903" s="95"/>
      <c r="G1903" s="96" t="str">
        <f>IF(E1903="","",VLOOKUP(E1903,[1]PROJECTES!$C$14:$G$5000,4,FALSE))</f>
        <v>OB</v>
      </c>
      <c r="H1903" s="118" t="s">
        <v>12</v>
      </c>
      <c r="I1903" s="97" t="str">
        <f>IF(H1903="","",VLOOKUP(H1903,BD!B$2:C$16,2,FALSE))</f>
        <v>E</v>
      </c>
      <c r="J1903" s="98">
        <v>43543</v>
      </c>
      <c r="K1903" s="135">
        <f t="shared" si="60"/>
        <v>12</v>
      </c>
      <c r="L1903" s="99">
        <f t="shared" ca="1" si="61"/>
        <v>210</v>
      </c>
      <c r="M1903" s="93">
        <f>IF(E1903="","",VLOOKUP(E1903,[1]PROJECTES!$C$14:$Z$5000,21,FALSE))</f>
        <v>43830</v>
      </c>
      <c r="N1903" s="100">
        <v>0</v>
      </c>
      <c r="O1903" s="72" t="s">
        <v>229</v>
      </c>
      <c r="P1903" s="101">
        <v>15</v>
      </c>
      <c r="Q1903" s="132" t="s">
        <v>11</v>
      </c>
      <c r="R1903" s="131" t="s">
        <v>1216</v>
      </c>
      <c r="S1903" s="91"/>
    </row>
    <row r="1904" spans="1:19" s="104" customFormat="1" ht="12.75" customHeight="1" x14ac:dyDescent="0.25">
      <c r="A1904" s="121" t="s">
        <v>12</v>
      </c>
      <c r="B1904" s="92" t="str">
        <f>IF(E1904="","",VLOOKUP(E1904,[1]PROJECTES!$C$14:$G$5000,2,FALSE))</f>
        <v>SITEL</v>
      </c>
      <c r="C1904" s="121" t="s">
        <v>181</v>
      </c>
      <c r="D1904" s="93" t="str">
        <f>IF(E1904="","",VLOOKUP(E1904,[1]PROJECTES!$C$14:$G$5000,5,FALSE))</f>
        <v>INFRAESTRUCTURA</v>
      </c>
      <c r="E1904" s="117" t="s">
        <v>317</v>
      </c>
      <c r="F1904" s="95"/>
      <c r="G1904" s="96" t="str">
        <f>IF(E1904="","",VLOOKUP(E1904,[1]PROJECTES!$C$14:$G$5000,4,FALSE))</f>
        <v>OB</v>
      </c>
      <c r="H1904" s="118" t="s">
        <v>12</v>
      </c>
      <c r="I1904" s="97" t="str">
        <f>IF(H1904="","",VLOOKUP(H1904,BD!B$2:C$16,2,FALSE))</f>
        <v>E</v>
      </c>
      <c r="J1904" s="98">
        <v>43543</v>
      </c>
      <c r="K1904" s="135">
        <f t="shared" si="60"/>
        <v>12</v>
      </c>
      <c r="L1904" s="99">
        <f t="shared" ca="1" si="61"/>
        <v>210</v>
      </c>
      <c r="M1904" s="93">
        <f>IF(E1904="","",VLOOKUP(E1904,[1]PROJECTES!$C$14:$Z$5000,21,FALSE))</f>
        <v>43830</v>
      </c>
      <c r="N1904" s="100">
        <v>0</v>
      </c>
      <c r="O1904" s="72" t="s">
        <v>229</v>
      </c>
      <c r="P1904" s="101">
        <v>30</v>
      </c>
      <c r="Q1904" s="132" t="s">
        <v>7</v>
      </c>
      <c r="R1904" s="131" t="s">
        <v>1217</v>
      </c>
      <c r="S1904" s="91"/>
    </row>
    <row r="1905" spans="1:19" s="104" customFormat="1" ht="12.75" customHeight="1" x14ac:dyDescent="0.25">
      <c r="A1905" s="121" t="s">
        <v>12</v>
      </c>
      <c r="B1905" s="92" t="str">
        <f>IF(E1905="","",VLOOKUP(E1905,[1]PROJECTES!$C$14:$G$5000,2,FALSE))</f>
        <v>SITEL</v>
      </c>
      <c r="C1905" s="121" t="s">
        <v>181</v>
      </c>
      <c r="D1905" s="93" t="str">
        <f>IF(E1905="","",VLOOKUP(E1905,[1]PROJECTES!$C$14:$G$5000,5,FALSE))</f>
        <v xml:space="preserve"> TEDIS.Net, SystemTerminal v1.45</v>
      </c>
      <c r="E1905" s="117">
        <v>4597</v>
      </c>
      <c r="F1905" s="95"/>
      <c r="G1905" s="96" t="str">
        <f>IF(E1905="","",VLOOKUP(E1905,[1]PROJECTES!$C$14:$G$5000,4,FALSE))</f>
        <v>OB</v>
      </c>
      <c r="H1905" s="118" t="s">
        <v>12</v>
      </c>
      <c r="I1905" s="97" t="str">
        <f>IF(H1905="","",VLOOKUP(H1905,BD!B$2:C$16,2,FALSE))</f>
        <v>E</v>
      </c>
      <c r="J1905" s="98">
        <v>43543</v>
      </c>
      <c r="K1905" s="135">
        <f t="shared" si="60"/>
        <v>12</v>
      </c>
      <c r="L1905" s="99">
        <f t="shared" ca="1" si="61"/>
        <v>-400</v>
      </c>
      <c r="M1905" s="93">
        <f>IF(E1905="","",VLOOKUP(E1905,[1]PROJECTES!$C$14:$Z$5000,21,FALSE))</f>
        <v>43220</v>
      </c>
      <c r="N1905" s="100">
        <v>3</v>
      </c>
      <c r="O1905" s="72" t="s">
        <v>229</v>
      </c>
      <c r="P1905" s="101">
        <v>0</v>
      </c>
      <c r="Q1905" s="132" t="s">
        <v>15</v>
      </c>
      <c r="R1905" s="131" t="s">
        <v>1218</v>
      </c>
      <c r="S1905" s="91"/>
    </row>
    <row r="1906" spans="1:19" s="104" customFormat="1" ht="12.75" customHeight="1" x14ac:dyDescent="0.25">
      <c r="A1906" s="121" t="s">
        <v>12</v>
      </c>
      <c r="B1906" s="92" t="str">
        <f>IF(E1906="","",VLOOKUP(E1906,[1]PROJECTES!$C$14:$G$5000,2,FALSE))</f>
        <v>EYPESA</v>
      </c>
      <c r="C1906" s="121" t="s">
        <v>106</v>
      </c>
      <c r="D1906" s="93" t="str">
        <f>IF(E1906="","",VLOOKUP(E1906,[1]PROJECTES!$C$14:$G$5000,5,FALSE))</f>
        <v>SITEL Ref.SUPORT TEC. PROJ. RESOLvD-2018</v>
      </c>
      <c r="E1906" s="117">
        <v>4867</v>
      </c>
      <c r="F1906" s="95"/>
      <c r="G1906" s="96" t="str">
        <f>IF(E1906="","",VLOOKUP(E1906,[1]PROJECTES!$C$14:$G$5000,4,FALSE))</f>
        <v>OB</v>
      </c>
      <c r="H1906" s="118" t="s">
        <v>12</v>
      </c>
      <c r="I1906" s="97" t="str">
        <f>IF(H1906="","",VLOOKUP(H1906,BD!B$2:C$16,2,FALSE))</f>
        <v>E</v>
      </c>
      <c r="J1906" s="98">
        <v>43543</v>
      </c>
      <c r="K1906" s="135">
        <f t="shared" si="60"/>
        <v>12</v>
      </c>
      <c r="L1906" s="99">
        <f t="shared" ca="1" si="61"/>
        <v>-155</v>
      </c>
      <c r="M1906" s="93">
        <f>IF(E1906="","",VLOOKUP(E1906,[1]PROJECTES!$C$14:$Z$5000,21,FALSE))</f>
        <v>43465</v>
      </c>
      <c r="N1906" s="100">
        <v>1</v>
      </c>
      <c r="O1906" s="72" t="s">
        <v>229</v>
      </c>
      <c r="P1906" s="101">
        <v>30</v>
      </c>
      <c r="Q1906" s="132" t="s">
        <v>15</v>
      </c>
      <c r="R1906" s="131" t="s">
        <v>1219</v>
      </c>
      <c r="S1906" s="121"/>
    </row>
    <row r="1907" spans="1:19" s="104" customFormat="1" ht="12.75" customHeight="1" x14ac:dyDescent="0.25">
      <c r="A1907" s="121" t="s">
        <v>12</v>
      </c>
      <c r="B1907" s="92" t="str">
        <f>IF(E1907="","",VLOOKUP(E1907,[1]PROJECTES!$C$14:$G$5000,2,FALSE))</f>
        <v>AGRENE</v>
      </c>
      <c r="C1907" s="121" t="s">
        <v>14</v>
      </c>
      <c r="D1907" s="93" t="str">
        <f>IF(E1907="","",VLOOKUP(E1907,[1]PROJECTES!$C$14:$G$5000,5,FALSE))</f>
        <v>CC SCADA TEDIS.Net AGRIENERGIA v2.0</v>
      </c>
      <c r="E1907" s="117">
        <v>5191</v>
      </c>
      <c r="F1907" s="95"/>
      <c r="G1907" s="96" t="str">
        <f>IF(E1907="","",VLOOKUP(E1907,[1]PROJECTES!$C$14:$G$5000,4,FALSE))</f>
        <v>OB</v>
      </c>
      <c r="H1907" s="118" t="s">
        <v>12</v>
      </c>
      <c r="I1907" s="97" t="str">
        <f>IF(H1907="","",VLOOKUP(H1907,BD!B$2:C$16,2,FALSE))</f>
        <v>E</v>
      </c>
      <c r="J1907" s="98">
        <v>43543</v>
      </c>
      <c r="K1907" s="135">
        <f t="shared" si="60"/>
        <v>12</v>
      </c>
      <c r="L1907" s="99">
        <f t="shared" ca="1" si="61"/>
        <v>-67</v>
      </c>
      <c r="M1907" s="93">
        <f>IF(E1907="","",VLOOKUP(E1907,[1]PROJECTES!$C$14:$Z$5000,21,FALSE))</f>
        <v>43553</v>
      </c>
      <c r="N1907" s="100">
        <v>0</v>
      </c>
      <c r="O1907" s="72" t="s">
        <v>229</v>
      </c>
      <c r="P1907" s="101">
        <v>15</v>
      </c>
      <c r="Q1907" s="132" t="s">
        <v>37</v>
      </c>
      <c r="R1907" s="131" t="s">
        <v>1220</v>
      </c>
      <c r="S1907" s="91"/>
    </row>
    <row r="1908" spans="1:19" s="104" customFormat="1" ht="12.75" customHeight="1" x14ac:dyDescent="0.25">
      <c r="A1908" s="121" t="s">
        <v>12</v>
      </c>
      <c r="B1908" s="92" t="str">
        <f>IF(E1908="","",VLOOKUP(E1908,[1]PROJECTES!$C$14:$G$5000,2,FALSE))</f>
        <v>SITEL</v>
      </c>
      <c r="C1908" s="121" t="s">
        <v>181</v>
      </c>
      <c r="D1908" s="93" t="str">
        <f>IF(E1908="","",VLOOKUP(E1908,[1]PROJECTES!$C$14:$G$5000,5,FALSE))</f>
        <v>AFERS EMPRESA</v>
      </c>
      <c r="E1908" s="117" t="s">
        <v>283</v>
      </c>
      <c r="F1908" s="95"/>
      <c r="G1908" s="96" t="str">
        <f>IF(E1908="","",VLOOKUP(E1908,[1]PROJECTES!$C$14:$G$5000,4,FALSE))</f>
        <v>OB</v>
      </c>
      <c r="H1908" s="118" t="s">
        <v>12</v>
      </c>
      <c r="I1908" s="97" t="str">
        <f>IF(H1908="","",VLOOKUP(H1908,BD!B$2:C$16,2,FALSE))</f>
        <v>E</v>
      </c>
      <c r="J1908" s="98">
        <v>43543</v>
      </c>
      <c r="K1908" s="135">
        <f t="shared" si="60"/>
        <v>12</v>
      </c>
      <c r="L1908" s="99">
        <f t="shared" ca="1" si="61"/>
        <v>210</v>
      </c>
      <c r="M1908" s="93">
        <f>IF(E1908="","",VLOOKUP(E1908,[1]PROJECTES!$C$14:$Z$5000,21,FALSE))</f>
        <v>43830</v>
      </c>
      <c r="N1908" s="100">
        <v>1</v>
      </c>
      <c r="O1908" s="72" t="s">
        <v>229</v>
      </c>
      <c r="P1908" s="101">
        <v>0</v>
      </c>
      <c r="Q1908" s="132" t="s">
        <v>336</v>
      </c>
      <c r="R1908" s="131" t="s">
        <v>285</v>
      </c>
      <c r="S1908" s="91"/>
    </row>
    <row r="1909" spans="1:19" s="104" customFormat="1" ht="12.75" customHeight="1" x14ac:dyDescent="0.25">
      <c r="A1909" s="121" t="s">
        <v>35</v>
      </c>
      <c r="B1909" s="92" t="str">
        <f>IF(E1909="","",VLOOKUP(E1909,[1]PROJECTES!$C$14:$G$5000,2,FALSE))</f>
        <v>SITEL</v>
      </c>
      <c r="C1909" s="121" t="s">
        <v>181</v>
      </c>
      <c r="D1909" s="93" t="str">
        <f>IF(E1909="","",VLOOKUP(E1909,[1]PROJECTES!$C$14:$G$5000,5,FALSE))</f>
        <v>INCAPACITAT LABORAL TRANSITORIA</v>
      </c>
      <c r="E1909" s="117" t="s">
        <v>362</v>
      </c>
      <c r="F1909" s="95"/>
      <c r="G1909" s="96" t="str">
        <f>IF(E1909="","",VLOOKUP(E1909,[1]PROJECTES!$C$14:$G$5000,4,FALSE))</f>
        <v>OB</v>
      </c>
      <c r="H1909" s="118" t="s">
        <v>35</v>
      </c>
      <c r="I1909" s="97" t="str">
        <f>IF(H1909="","",VLOOKUP(H1909,BD!B$2:C$16,2,FALSE))</f>
        <v>E</v>
      </c>
      <c r="J1909" s="98">
        <v>43543</v>
      </c>
      <c r="K1909" s="135">
        <f t="shared" si="60"/>
        <v>12</v>
      </c>
      <c r="L1909" s="99">
        <f t="shared" ca="1" si="61"/>
        <v>210</v>
      </c>
      <c r="M1909" s="93">
        <f>IF(E1909="","",VLOOKUP(E1909,[1]PROJECTES!$C$14:$Z$5000,21,FALSE))</f>
        <v>43830</v>
      </c>
      <c r="N1909" s="100">
        <v>8</v>
      </c>
      <c r="O1909" s="72" t="s">
        <v>229</v>
      </c>
      <c r="P1909" s="101">
        <v>0</v>
      </c>
      <c r="Q1909" s="132" t="s">
        <v>360</v>
      </c>
      <c r="R1909" s="102"/>
      <c r="S1909" s="91"/>
    </row>
    <row r="1910" spans="1:19" s="104" customFormat="1" ht="12.75" customHeight="1" x14ac:dyDescent="0.25">
      <c r="A1910" s="121" t="s">
        <v>47</v>
      </c>
      <c r="B1910" s="92" t="str">
        <f>IF(E1910="","",VLOOKUP(E1910,[1]PROJECTES!$C$14:$G$5000,2,FALSE))</f>
        <v>ELECON</v>
      </c>
      <c r="C1910" s="121" t="s">
        <v>91</v>
      </c>
      <c r="D1910" s="93" t="str">
        <f>IF(E1910="","",VLOOKUP(E1910,[1]PROJECTES!$C$14:$G$5000,5,FALSE))</f>
        <v>MANTENIMENT CALSER CONDADO 01/01/2.019-31/12/2.019</v>
      </c>
      <c r="E1910" s="117">
        <v>5180</v>
      </c>
      <c r="F1910" s="95"/>
      <c r="G1910" s="96" t="str">
        <f>IF(E1910="","",VLOOKUP(E1910,[1]PROJECTES!$C$14:$G$5000,4,FALSE))</f>
        <v>OB</v>
      </c>
      <c r="H1910" s="118" t="s">
        <v>47</v>
      </c>
      <c r="I1910" s="97" t="str">
        <f>IF(H1910="","",VLOOKUP(H1910,BD!B$2:C$16,2,FALSE))</f>
        <v>E</v>
      </c>
      <c r="J1910" s="98">
        <v>43543</v>
      </c>
      <c r="K1910" s="135">
        <f t="shared" si="60"/>
        <v>12</v>
      </c>
      <c r="L1910" s="99">
        <f t="shared" ca="1" si="61"/>
        <v>210</v>
      </c>
      <c r="M1910" s="93">
        <f>IF(E1910="","",VLOOKUP(E1910,[1]PROJECTES!$C$14:$Z$5000,21,FALSE))</f>
        <v>43830</v>
      </c>
      <c r="N1910" s="100">
        <v>2</v>
      </c>
      <c r="O1910" s="72" t="s">
        <v>229</v>
      </c>
      <c r="P1910" s="101">
        <v>30</v>
      </c>
      <c r="Q1910" s="132" t="s">
        <v>43</v>
      </c>
      <c r="R1910" s="131" t="s">
        <v>1262</v>
      </c>
      <c r="S1910" s="91"/>
    </row>
    <row r="1911" spans="1:19" s="104" customFormat="1" ht="12.75" customHeight="1" x14ac:dyDescent="0.25">
      <c r="A1911" s="121" t="s">
        <v>47</v>
      </c>
      <c r="B1911" s="92" t="str">
        <f>IF(E1911="","",VLOOKUP(E1911,[1]PROJECTES!$C$14:$G$5000,2,FALSE))</f>
        <v>SITEL</v>
      </c>
      <c r="C1911" s="121" t="s">
        <v>181</v>
      </c>
      <c r="D1911" s="93" t="str">
        <f>IF(E1911="","",VLOOKUP(E1911,[1]PROJECTES!$C$14:$G$5000,5,FALSE))</f>
        <v>AFERS EMPRESA</v>
      </c>
      <c r="E1911" s="117" t="s">
        <v>283</v>
      </c>
      <c r="F1911" s="95"/>
      <c r="G1911" s="96" t="str">
        <f>IF(E1911="","",VLOOKUP(E1911,[1]PROJECTES!$C$14:$G$5000,4,FALSE))</f>
        <v>OB</v>
      </c>
      <c r="H1911" s="118" t="s">
        <v>47</v>
      </c>
      <c r="I1911" s="97" t="str">
        <f>IF(H1911="","",VLOOKUP(H1911,BD!B$2:C$16,2,FALSE))</f>
        <v>E</v>
      </c>
      <c r="J1911" s="98">
        <v>43543</v>
      </c>
      <c r="K1911" s="135">
        <f t="shared" si="60"/>
        <v>12</v>
      </c>
      <c r="L1911" s="99">
        <f t="shared" ca="1" si="61"/>
        <v>210</v>
      </c>
      <c r="M1911" s="93">
        <f>IF(E1911="","",VLOOKUP(E1911,[1]PROJECTES!$C$14:$Z$5000,21,FALSE))</f>
        <v>43830</v>
      </c>
      <c r="N1911" s="100">
        <v>1</v>
      </c>
      <c r="O1911" s="72" t="s">
        <v>229</v>
      </c>
      <c r="P1911" s="101">
        <v>0</v>
      </c>
      <c r="Q1911" s="132" t="s">
        <v>37</v>
      </c>
      <c r="R1911" s="131" t="s">
        <v>1263</v>
      </c>
      <c r="S1911" s="91"/>
    </row>
    <row r="1912" spans="1:19" s="104" customFormat="1" ht="12.75" customHeight="1" x14ac:dyDescent="0.25">
      <c r="A1912" s="121" t="s">
        <v>47</v>
      </c>
      <c r="B1912" s="92" t="str">
        <f>IF(E1912="","",VLOOKUP(E1912,[1]PROJECTES!$C$14:$G$5000,2,FALSE))</f>
        <v>DIELBE</v>
      </c>
      <c r="C1912" s="121" t="s">
        <v>74</v>
      </c>
      <c r="D1912" s="93" t="str">
        <f>IF(E1912="","",VLOOKUP(E1912,[1]PROJECTES!$C$14:$G$5000,5,FALSE))</f>
        <v>Inst. i PEM SW CALSER v5.4</v>
      </c>
      <c r="E1912" s="117">
        <v>5181</v>
      </c>
      <c r="F1912" s="95"/>
      <c r="G1912" s="96" t="str">
        <f>IF(E1912="","",VLOOKUP(E1912,[1]PROJECTES!$C$14:$G$5000,4,FALSE))</f>
        <v>OB</v>
      </c>
      <c r="H1912" s="118" t="s">
        <v>47</v>
      </c>
      <c r="I1912" s="97" t="str">
        <f>IF(H1912="","",VLOOKUP(H1912,BD!B$2:C$16,2,FALSE))</f>
        <v>E</v>
      </c>
      <c r="J1912" s="98">
        <v>43543</v>
      </c>
      <c r="K1912" s="135">
        <f t="shared" si="60"/>
        <v>12</v>
      </c>
      <c r="L1912" s="99">
        <f t="shared" ca="1" si="61"/>
        <v>-67</v>
      </c>
      <c r="M1912" s="93">
        <f>IF(E1912="","",VLOOKUP(E1912,[1]PROJECTES!$C$14:$Z$5000,21,FALSE))</f>
        <v>43553</v>
      </c>
      <c r="N1912" s="100">
        <v>2</v>
      </c>
      <c r="O1912" s="72" t="s">
        <v>229</v>
      </c>
      <c r="P1912" s="101">
        <v>30</v>
      </c>
      <c r="Q1912" s="132" t="s">
        <v>40</v>
      </c>
      <c r="R1912" s="131" t="s">
        <v>1264</v>
      </c>
      <c r="S1912" s="91"/>
    </row>
    <row r="1913" spans="1:19" s="104" customFormat="1" ht="12.75" customHeight="1" x14ac:dyDescent="0.25">
      <c r="A1913" s="121" t="s">
        <v>24</v>
      </c>
      <c r="B1913" s="92" t="str">
        <f>IF(E1913="","",VLOOKUP(E1913,[1]PROJECTES!$C$14:$G$5000,2,FALSE))</f>
        <v>ELEMOS</v>
      </c>
      <c r="C1913" s="121" t="s">
        <v>144</v>
      </c>
      <c r="D1913" s="93" t="str">
        <f>IF(E1913="","",VLOOKUP(E1913,[1]PROJECTES!$C$14:$G$5000,5,FALSE))</f>
        <v>RTU IAT F6 MOSCOSO v1.0</v>
      </c>
      <c r="E1913" s="117">
        <v>5008</v>
      </c>
      <c r="F1913" s="95"/>
      <c r="G1913" s="96" t="str">
        <f>IF(E1913="","",VLOOKUP(E1913,[1]PROJECTES!$C$14:$G$5000,4,FALSE))</f>
        <v>OB</v>
      </c>
      <c r="H1913" s="118" t="s">
        <v>17</v>
      </c>
      <c r="I1913" s="97" t="str">
        <f>IF(H1913="","",VLOOKUP(H1913,BD!B$2:C$16,2,FALSE))</f>
        <v>E</v>
      </c>
      <c r="J1913" s="98">
        <v>43539</v>
      </c>
      <c r="K1913" s="135">
        <f t="shared" si="60"/>
        <v>11</v>
      </c>
      <c r="L1913" s="99">
        <f t="shared" ca="1" si="61"/>
        <v>-172</v>
      </c>
      <c r="M1913" s="93">
        <f>IF(E1913="","",VLOOKUP(E1913,[1]PROJECTES!$C$14:$Z$5000,21,FALSE))</f>
        <v>43448</v>
      </c>
      <c r="N1913" s="100"/>
      <c r="O1913" s="72" t="s">
        <v>229</v>
      </c>
      <c r="P1913" s="101">
        <v>15</v>
      </c>
      <c r="Q1913" s="132" t="s">
        <v>65</v>
      </c>
      <c r="R1913" s="131" t="s">
        <v>1146</v>
      </c>
      <c r="S1913" s="91"/>
    </row>
    <row r="1914" spans="1:19" s="104" customFormat="1" ht="12.75" customHeight="1" x14ac:dyDescent="0.25">
      <c r="A1914" s="121" t="s">
        <v>24</v>
      </c>
      <c r="B1914" s="92" t="str">
        <f>IF(E1914="","",VLOOKUP(E1914,[1]PROJECTES!$C$14:$G$5000,2,FALSE))</f>
        <v>ELEMOS</v>
      </c>
      <c r="C1914" s="121" t="s">
        <v>144</v>
      </c>
      <c r="D1914" s="93" t="str">
        <f>IF(E1914="","",VLOOKUP(E1914,[1]PROJECTES!$C$14:$G$5000,5,FALSE))</f>
        <v>RTU IAT F6 MOSCOSO v1.0</v>
      </c>
      <c r="E1914" s="117">
        <v>5008</v>
      </c>
      <c r="F1914" s="95"/>
      <c r="G1914" s="96" t="str">
        <f>IF(E1914="","",VLOOKUP(E1914,[1]PROJECTES!$C$14:$G$5000,4,FALSE))</f>
        <v>OB</v>
      </c>
      <c r="H1914" s="118" t="s">
        <v>17</v>
      </c>
      <c r="I1914" s="97" t="str">
        <f>IF(H1914="","",VLOOKUP(H1914,BD!B$2:C$16,2,FALSE))</f>
        <v>E</v>
      </c>
      <c r="J1914" s="98">
        <v>43580</v>
      </c>
      <c r="K1914" s="135">
        <f t="shared" si="60"/>
        <v>17</v>
      </c>
      <c r="L1914" s="99">
        <f t="shared" ca="1" si="61"/>
        <v>-172</v>
      </c>
      <c r="M1914" s="93">
        <f>IF(E1914="","",VLOOKUP(E1914,[1]PROJECTES!$C$14:$Z$5000,21,FALSE))</f>
        <v>43448</v>
      </c>
      <c r="N1914" s="100"/>
      <c r="O1914" s="72" t="s">
        <v>229</v>
      </c>
      <c r="P1914" s="101">
        <v>30</v>
      </c>
      <c r="Q1914" s="132" t="s">
        <v>59</v>
      </c>
      <c r="R1914" s="168" t="s">
        <v>1604</v>
      </c>
      <c r="S1914" s="91"/>
    </row>
    <row r="1915" spans="1:19" s="104" customFormat="1" ht="12.75" customHeight="1" x14ac:dyDescent="0.25">
      <c r="A1915" s="121"/>
      <c r="B1915" s="92" t="str">
        <f>IF(E1915="","",VLOOKUP(E1915,[1]PROJECTES!$C$14:$G$5000,2,FALSE))</f>
        <v>ELEMOS</v>
      </c>
      <c r="C1915" s="121" t="s">
        <v>144</v>
      </c>
      <c r="D1915" s="93" t="str">
        <f>IF(E1915="","",VLOOKUP(E1915,[1]PROJECTES!$C$14:$G$5000,5,FALSE))</f>
        <v>MANTENIMENT SW SCADA MOSCOSO 01/01/2.019 - 31/12/2.019</v>
      </c>
      <c r="E1915" s="117">
        <v>5074</v>
      </c>
      <c r="F1915" s="95"/>
      <c r="G1915" s="96" t="str">
        <f>IF(E1915="","",VLOOKUP(E1915,[1]PROJECTES!$C$14:$G$5000,4,FALSE))</f>
        <v>OB</v>
      </c>
      <c r="H1915" s="118" t="s">
        <v>17</v>
      </c>
      <c r="I1915" s="97" t="str">
        <f>IF(H1915="","",VLOOKUP(H1915,BD!B$2:C$16,2,FALSE))</f>
        <v>E</v>
      </c>
      <c r="J1915" s="98">
        <v>43595</v>
      </c>
      <c r="K1915" s="135">
        <f t="shared" si="60"/>
        <v>19</v>
      </c>
      <c r="L1915" s="99">
        <f t="shared" ca="1" si="61"/>
        <v>210</v>
      </c>
      <c r="M1915" s="93">
        <f>IF(E1915="","",VLOOKUP(E1915,[1]PROJECTES!$C$14:$Z$5000,21,FALSE))</f>
        <v>43830</v>
      </c>
      <c r="N1915" s="100">
        <v>2</v>
      </c>
      <c r="O1915" s="72" t="s">
        <v>229</v>
      </c>
      <c r="P1915" s="101"/>
      <c r="Q1915" s="132" t="s">
        <v>59</v>
      </c>
      <c r="R1915" s="168" t="s">
        <v>1760</v>
      </c>
      <c r="S1915" s="91"/>
    </row>
    <row r="1916" spans="1:19" s="104" customFormat="1" ht="12.75" customHeight="1" x14ac:dyDescent="0.25">
      <c r="A1916" s="121" t="s">
        <v>17</v>
      </c>
      <c r="B1916" s="92" t="str">
        <f>IF(E1916="","",VLOOKUP(E1916,[1]PROJECTES!$C$14:$G$5000,2,FALSE))</f>
        <v>SITEL</v>
      </c>
      <c r="C1916" s="121" t="s">
        <v>148</v>
      </c>
      <c r="D1916" s="93" t="str">
        <f>IF(E1916="","",VLOOKUP(E1916,[1]PROJECTES!$C$14:$G$5000,5,FALSE))</f>
        <v>PENDENT D'ASSIGNAR</v>
      </c>
      <c r="E1916" s="117" t="s">
        <v>396</v>
      </c>
      <c r="F1916" s="95"/>
      <c r="G1916" s="96" t="str">
        <f>IF(E1916="","",VLOOKUP(E1916,[1]PROJECTES!$C$14:$G$5000,4,FALSE))</f>
        <v>OB</v>
      </c>
      <c r="H1916" s="118" t="s">
        <v>17</v>
      </c>
      <c r="I1916" s="97" t="str">
        <f>IF(H1916="","",VLOOKUP(H1916,BD!B$2:C$16,2,FALSE))</f>
        <v>E</v>
      </c>
      <c r="J1916" s="98">
        <v>43529</v>
      </c>
      <c r="K1916" s="135">
        <f t="shared" si="60"/>
        <v>10</v>
      </c>
      <c r="L1916" s="99">
        <f t="shared" ca="1" si="61"/>
        <v>210</v>
      </c>
      <c r="M1916" s="93">
        <f>IF(E1916="","",VLOOKUP(E1916,[1]PROJECTES!$C$14:$Z$5000,21,FALSE))</f>
        <v>43830</v>
      </c>
      <c r="N1916" s="100">
        <v>0</v>
      </c>
      <c r="O1916" s="72" t="s">
        <v>229</v>
      </c>
      <c r="P1916" s="101">
        <v>30</v>
      </c>
      <c r="Q1916" s="132" t="s">
        <v>59</v>
      </c>
      <c r="R1916" s="131" t="s">
        <v>1027</v>
      </c>
      <c r="S1916" s="91"/>
    </row>
    <row r="1917" spans="1:19" s="104" customFormat="1" ht="12.75" customHeight="1" x14ac:dyDescent="0.25">
      <c r="A1917" s="121" t="s">
        <v>17</v>
      </c>
      <c r="B1917" s="92" t="str">
        <f>IF(E1917="","",VLOOKUP(E1917,[1]PROJECTES!$C$14:$G$5000,2,FALSE))</f>
        <v>SITEL</v>
      </c>
      <c r="C1917" s="121" t="s">
        <v>148</v>
      </c>
      <c r="D1917" s="93" t="str">
        <f>IF(E1917="","",VLOOKUP(E1917,[1]PROJECTES!$C$14:$G$5000,5,FALSE))</f>
        <v>ATENCIÓ TELEFÓNICA</v>
      </c>
      <c r="E1917" s="117" t="s">
        <v>548</v>
      </c>
      <c r="F1917" s="95"/>
      <c r="G1917" s="96" t="str">
        <f>IF(E1917="","",VLOOKUP(E1917,[1]PROJECTES!$C$14:$G$5000,4,FALSE))</f>
        <v>OB</v>
      </c>
      <c r="H1917" s="118" t="s">
        <v>17</v>
      </c>
      <c r="I1917" s="97" t="str">
        <f>IF(H1917="","",VLOOKUP(H1917,BD!B$2:C$16,2,FALSE))</f>
        <v>E</v>
      </c>
      <c r="J1917" s="98">
        <v>43543</v>
      </c>
      <c r="K1917" s="135">
        <f t="shared" si="60"/>
        <v>12</v>
      </c>
      <c r="L1917" s="99">
        <f t="shared" ca="1" si="61"/>
        <v>210</v>
      </c>
      <c r="M1917" s="93">
        <f>IF(E1917="","",VLOOKUP(E1917,[1]PROJECTES!$C$14:$Z$5000,21,FALSE))</f>
        <v>43830</v>
      </c>
      <c r="N1917" s="100"/>
      <c r="O1917" s="72" t="s">
        <v>229</v>
      </c>
      <c r="P1917" s="101">
        <v>30</v>
      </c>
      <c r="Q1917" s="132" t="s">
        <v>59</v>
      </c>
      <c r="R1917" s="131" t="s">
        <v>1282</v>
      </c>
      <c r="S1917" s="91"/>
    </row>
    <row r="1918" spans="1:19" s="104" customFormat="1" ht="12.75" customHeight="1" x14ac:dyDescent="0.25">
      <c r="A1918" s="121" t="s">
        <v>17</v>
      </c>
      <c r="B1918" s="92" t="str">
        <f>IF(E1918="","",VLOOKUP(E1918,[1]PROJECTES!$C$14:$G$5000,2,FALSE))</f>
        <v>ORMAZA</v>
      </c>
      <c r="C1918" s="121" t="s">
        <v>148</v>
      </c>
      <c r="D1918" s="93" t="str">
        <f>IF(E1918="","",VLOOKUP(E1918,[1]PROJECTES!$C$14:$G$5000,5,FALSE))</f>
        <v>Inst. y PEM CC SCADA TEDIS.Net COOP. CATRAL v1.0</v>
      </c>
      <c r="E1918" s="117">
        <v>4676</v>
      </c>
      <c r="F1918" s="95"/>
      <c r="G1918" s="96" t="str">
        <f>IF(E1918="","",VLOOKUP(E1918,[1]PROJECTES!$C$14:$G$5000,4,FALSE))</f>
        <v>TA</v>
      </c>
      <c r="H1918" s="118" t="s">
        <v>17</v>
      </c>
      <c r="I1918" s="97" t="str">
        <f>IF(H1918="","",VLOOKUP(H1918,BD!B$2:C$16,2,FALSE))</f>
        <v>E</v>
      </c>
      <c r="J1918" s="98">
        <v>43544</v>
      </c>
      <c r="K1918" s="135">
        <f t="shared" si="60"/>
        <v>12</v>
      </c>
      <c r="L1918" s="99" t="str">
        <f t="shared" ca="1" si="61"/>
        <v>-</v>
      </c>
      <c r="M1918" s="93">
        <f>IF(E1918="","",VLOOKUP(E1918,[1]PROJECTES!$C$14:$Z$5000,21,FALSE))</f>
        <v>43578</v>
      </c>
      <c r="N1918" s="100">
        <v>0</v>
      </c>
      <c r="O1918" s="72" t="s">
        <v>229</v>
      </c>
      <c r="P1918" s="101">
        <v>15</v>
      </c>
      <c r="Q1918" s="132" t="s">
        <v>40</v>
      </c>
      <c r="R1918" s="131" t="s">
        <v>1288</v>
      </c>
      <c r="S1918" s="91"/>
    </row>
    <row r="1919" spans="1:19" s="104" customFormat="1" ht="12.75" customHeight="1" x14ac:dyDescent="0.25">
      <c r="A1919" s="121"/>
      <c r="B1919" s="92" t="str">
        <f>IF(E1919="","",VLOOKUP(E1919,[1]PROJECTES!$C$14:$G$5000,2,FALSE))</f>
        <v/>
      </c>
      <c r="C1919" s="121"/>
      <c r="D1919" s="93" t="str">
        <f>IF(E1919="","",VLOOKUP(E1919,[1]PROJECTES!$C$14:$G$5000,5,FALSE))</f>
        <v/>
      </c>
      <c r="E1919" s="117"/>
      <c r="F1919" s="95"/>
      <c r="G1919" s="96" t="str">
        <f>IF(E1919="","",VLOOKUP(E1919,[1]PROJECTES!$C$14:$G$5000,4,FALSE))</f>
        <v/>
      </c>
      <c r="H1919" s="118" t="s">
        <v>44</v>
      </c>
      <c r="I1919" s="97" t="str">
        <f>IF(H1919="","",VLOOKUP(H1919,BD!B$2:C$16,2,FALSE))</f>
        <v>E</v>
      </c>
      <c r="J1919" s="98">
        <v>43543</v>
      </c>
      <c r="K1919" s="135">
        <f t="shared" si="60"/>
        <v>12</v>
      </c>
      <c r="L1919" s="99" t="str">
        <f t="shared" ca="1" si="61"/>
        <v>-</v>
      </c>
      <c r="M1919" s="93" t="str">
        <f>IF(E1919="","",VLOOKUP(E1919,[1]PROJECTES!$C$14:$Z$5000,21,FALSE))</f>
        <v/>
      </c>
      <c r="N1919" s="100"/>
      <c r="O1919" s="72" t="s">
        <v>229</v>
      </c>
      <c r="P1919" s="101"/>
      <c r="Q1919" s="132"/>
      <c r="R1919" s="102"/>
      <c r="S1919" s="91"/>
    </row>
    <row r="1920" spans="1:19" s="104" customFormat="1" ht="12.75" customHeight="1" x14ac:dyDescent="0.25">
      <c r="A1920" s="121"/>
      <c r="B1920" s="92" t="str">
        <f>IF(E1920="","",VLOOKUP(E1920,[1]PROJECTES!$C$14:$G$5000,2,FALSE))</f>
        <v/>
      </c>
      <c r="C1920" s="121"/>
      <c r="D1920" s="93" t="str">
        <f>IF(E1920="","",VLOOKUP(E1920,[1]PROJECTES!$C$14:$G$5000,5,FALSE))</f>
        <v/>
      </c>
      <c r="E1920" s="117"/>
      <c r="F1920" s="95"/>
      <c r="G1920" s="96" t="str">
        <f>IF(E1920="","",VLOOKUP(E1920,[1]PROJECTES!$C$14:$G$5000,4,FALSE))</f>
        <v/>
      </c>
      <c r="H1920" s="118" t="s">
        <v>44</v>
      </c>
      <c r="I1920" s="97" t="str">
        <f>IF(H1920="","",VLOOKUP(H1920,BD!B$2:C$16,2,FALSE))</f>
        <v>E</v>
      </c>
      <c r="J1920" s="98">
        <v>43543</v>
      </c>
      <c r="K1920" s="135">
        <f t="shared" si="60"/>
        <v>12</v>
      </c>
      <c r="L1920" s="99" t="str">
        <f t="shared" ca="1" si="61"/>
        <v>-</v>
      </c>
      <c r="M1920" s="93" t="str">
        <f>IF(E1920="","",VLOOKUP(E1920,[1]PROJECTES!$C$14:$Z$5000,21,FALSE))</f>
        <v/>
      </c>
      <c r="N1920" s="100"/>
      <c r="O1920" s="72" t="s">
        <v>229</v>
      </c>
      <c r="P1920" s="101"/>
      <c r="Q1920" s="132"/>
      <c r="R1920" s="102"/>
      <c r="S1920" s="91"/>
    </row>
    <row r="1921" spans="1:19" s="104" customFormat="1" ht="12.75" customHeight="1" x14ac:dyDescent="0.25">
      <c r="A1921" s="121"/>
      <c r="B1921" s="92" t="str">
        <f>IF(E1921="","",VLOOKUP(E1921,[1]PROJECTES!$C$14:$G$5000,2,FALSE))</f>
        <v/>
      </c>
      <c r="C1921" s="121"/>
      <c r="D1921" s="93" t="str">
        <f>IF(E1921="","",VLOOKUP(E1921,[1]PROJECTES!$C$14:$G$5000,5,FALSE))</f>
        <v/>
      </c>
      <c r="E1921" s="117"/>
      <c r="F1921" s="95"/>
      <c r="G1921" s="96" t="str">
        <f>IF(E1921="","",VLOOKUP(E1921,[1]PROJECTES!$C$14:$G$5000,4,FALSE))</f>
        <v/>
      </c>
      <c r="H1921" s="118" t="s">
        <v>44</v>
      </c>
      <c r="I1921" s="97" t="str">
        <f>IF(H1921="","",VLOOKUP(H1921,BD!B$2:C$16,2,FALSE))</f>
        <v>E</v>
      </c>
      <c r="J1921" s="98">
        <v>43543</v>
      </c>
      <c r="K1921" s="135">
        <f t="shared" si="60"/>
        <v>12</v>
      </c>
      <c r="L1921" s="99" t="str">
        <f t="shared" ca="1" si="61"/>
        <v>-</v>
      </c>
      <c r="M1921" s="93" t="str">
        <f>IF(E1921="","",VLOOKUP(E1921,[1]PROJECTES!$C$14:$Z$5000,21,FALSE))</f>
        <v/>
      </c>
      <c r="N1921" s="100"/>
      <c r="O1921" s="72" t="s">
        <v>229</v>
      </c>
      <c r="P1921" s="101"/>
      <c r="Q1921" s="132"/>
      <c r="R1921" s="102"/>
      <c r="S1921" s="91"/>
    </row>
    <row r="1922" spans="1:19" s="104" customFormat="1" ht="12.75" customHeight="1" x14ac:dyDescent="0.25">
      <c r="A1922" s="121"/>
      <c r="B1922" s="92" t="str">
        <f>IF(E1922="","",VLOOKUP(E1922,[1]PROJECTES!$C$14:$G$5000,2,FALSE))</f>
        <v/>
      </c>
      <c r="C1922" s="121"/>
      <c r="D1922" s="93" t="str">
        <f>IF(E1922="","",VLOOKUP(E1922,[1]PROJECTES!$C$14:$G$5000,5,FALSE))</f>
        <v/>
      </c>
      <c r="E1922" s="117"/>
      <c r="F1922" s="95"/>
      <c r="G1922" s="96" t="str">
        <f>IF(E1922="","",VLOOKUP(E1922,[1]PROJECTES!$C$14:$G$5000,4,FALSE))</f>
        <v/>
      </c>
      <c r="H1922" s="118" t="s">
        <v>44</v>
      </c>
      <c r="I1922" s="97" t="str">
        <f>IF(H1922="","",VLOOKUP(H1922,BD!B$2:C$16,2,FALSE))</f>
        <v>E</v>
      </c>
      <c r="J1922" s="98">
        <v>43543</v>
      </c>
      <c r="K1922" s="135">
        <f t="shared" si="60"/>
        <v>12</v>
      </c>
      <c r="L1922" s="99" t="str">
        <f t="shared" ca="1" si="61"/>
        <v>-</v>
      </c>
      <c r="M1922" s="93" t="str">
        <f>IF(E1922="","",VLOOKUP(E1922,[1]PROJECTES!$C$14:$Z$5000,21,FALSE))</f>
        <v/>
      </c>
      <c r="N1922" s="100"/>
      <c r="O1922" s="72" t="s">
        <v>229</v>
      </c>
      <c r="P1922" s="101"/>
      <c r="Q1922" s="132"/>
      <c r="R1922" s="102"/>
      <c r="S1922" s="91"/>
    </row>
    <row r="1923" spans="1:19" s="104" customFormat="1" ht="12.75" customHeight="1" x14ac:dyDescent="0.25">
      <c r="A1923" s="121"/>
      <c r="B1923" s="92" t="str">
        <f>IF(E1923="","",VLOOKUP(E1923,[1]PROJECTES!$C$14:$G$5000,2,FALSE))</f>
        <v/>
      </c>
      <c r="C1923" s="121"/>
      <c r="D1923" s="93" t="str">
        <f>IF(E1923="","",VLOOKUP(E1923,[1]PROJECTES!$C$14:$G$5000,5,FALSE))</f>
        <v/>
      </c>
      <c r="E1923" s="117"/>
      <c r="F1923" s="95"/>
      <c r="G1923" s="96" t="str">
        <f>IF(E1923="","",VLOOKUP(E1923,[1]PROJECTES!$C$14:$G$5000,4,FALSE))</f>
        <v/>
      </c>
      <c r="H1923" s="118" t="s">
        <v>44</v>
      </c>
      <c r="I1923" s="97" t="str">
        <f>IF(H1923="","",VLOOKUP(H1923,BD!B$2:C$16,2,FALSE))</f>
        <v>E</v>
      </c>
      <c r="J1923" s="98">
        <v>43543</v>
      </c>
      <c r="K1923" s="135">
        <f t="shared" si="60"/>
        <v>12</v>
      </c>
      <c r="L1923" s="99" t="str">
        <f t="shared" ca="1" si="61"/>
        <v>-</v>
      </c>
      <c r="M1923" s="93" t="str">
        <f>IF(E1923="","",VLOOKUP(E1923,[1]PROJECTES!$C$14:$Z$5000,21,FALSE))</f>
        <v/>
      </c>
      <c r="N1923" s="100"/>
      <c r="O1923" s="72" t="s">
        <v>229</v>
      </c>
      <c r="P1923" s="101"/>
      <c r="Q1923" s="132"/>
      <c r="R1923" s="102"/>
      <c r="S1923" s="91"/>
    </row>
    <row r="1924" spans="1:19" s="104" customFormat="1" ht="12.75" customHeight="1" x14ac:dyDescent="0.25">
      <c r="A1924" s="121" t="s">
        <v>21</v>
      </c>
      <c r="B1924" s="92" t="str">
        <f>IF(E1924="","",VLOOKUP(E1924,[1]PROJECTES!$C$14:$G$5000,2,FALSE))</f>
        <v>INDTOR</v>
      </c>
      <c r="C1924" s="121" t="s">
        <v>149</v>
      </c>
      <c r="D1924" s="93" t="str">
        <f>IF(E1924="","",VLOOKUP(E1924,[1]PROJECTES!$C$14:$G$5000,5,FALSE))</f>
        <v>RTU C.T. CALVARIO v1.0</v>
      </c>
      <c r="E1924" s="117">
        <v>5104</v>
      </c>
      <c r="F1924" s="95"/>
      <c r="G1924" s="96" t="str">
        <f>IF(E1924="","",VLOOKUP(E1924,[1]PROJECTES!$C$14:$G$5000,4,FALSE))</f>
        <v>TA</v>
      </c>
      <c r="H1924" s="118" t="s">
        <v>21</v>
      </c>
      <c r="I1924" s="97" t="str">
        <f>IF(H1924="","",VLOOKUP(H1924,BD!B$2:C$16,2,FALSE))</f>
        <v>P</v>
      </c>
      <c r="J1924" s="98">
        <v>43544</v>
      </c>
      <c r="K1924" s="135">
        <f t="shared" si="60"/>
        <v>12</v>
      </c>
      <c r="L1924" s="99" t="str">
        <f t="shared" ca="1" si="61"/>
        <v>-</v>
      </c>
      <c r="M1924" s="93">
        <f>IF(E1924="","",VLOOKUP(E1924,[1]PROJECTES!$C$14:$Z$5000,21,FALSE))</f>
        <v>43514</v>
      </c>
      <c r="N1924" s="100">
        <v>0</v>
      </c>
      <c r="O1924" s="72" t="s">
        <v>229</v>
      </c>
      <c r="P1924" s="101">
        <v>10</v>
      </c>
      <c r="Q1924" s="132" t="s">
        <v>51</v>
      </c>
      <c r="R1924" s="131" t="s">
        <v>365</v>
      </c>
      <c r="S1924" s="91"/>
    </row>
    <row r="1925" spans="1:19" s="104" customFormat="1" ht="12.75" customHeight="1" x14ac:dyDescent="0.25">
      <c r="A1925" s="121" t="s">
        <v>21</v>
      </c>
      <c r="B1925" s="92" t="str">
        <f>IF(E1925="","",VLOOKUP(E1925,[1]PROJECTES!$C$14:$G$5000,2,FALSE))</f>
        <v>INDVIL</v>
      </c>
      <c r="C1925" s="121" t="s">
        <v>149</v>
      </c>
      <c r="D1925" s="93" t="str">
        <f>IF(E1925="","",VLOOKUP(E1925,[1]PROJECTES!$C$14:$G$5000,5,FALSE))</f>
        <v>RTU C.T. PADRE CARMELO v1.0</v>
      </c>
      <c r="E1925" s="117">
        <v>5106</v>
      </c>
      <c r="F1925" s="95"/>
      <c r="G1925" s="96" t="str">
        <f>IF(E1925="","",VLOOKUP(E1925,[1]PROJECTES!$C$14:$G$5000,4,FALSE))</f>
        <v>TA</v>
      </c>
      <c r="H1925" s="118" t="s">
        <v>21</v>
      </c>
      <c r="I1925" s="97" t="str">
        <f>IF(H1925="","",VLOOKUP(H1925,BD!B$2:C$16,2,FALSE))</f>
        <v>P</v>
      </c>
      <c r="J1925" s="98">
        <v>43544</v>
      </c>
      <c r="K1925" s="135">
        <f t="shared" si="60"/>
        <v>12</v>
      </c>
      <c r="L1925" s="99" t="str">
        <f t="shared" ca="1" si="61"/>
        <v>-</v>
      </c>
      <c r="M1925" s="93">
        <f>IF(E1925="","",VLOOKUP(E1925,[1]PROJECTES!$C$14:$Z$5000,21,FALSE))</f>
        <v>43514</v>
      </c>
      <c r="N1925" s="100">
        <v>0</v>
      </c>
      <c r="O1925" s="72" t="s">
        <v>229</v>
      </c>
      <c r="P1925" s="101">
        <v>10</v>
      </c>
      <c r="Q1925" s="132" t="s">
        <v>51</v>
      </c>
      <c r="R1925" s="131" t="s">
        <v>365</v>
      </c>
      <c r="S1925" s="91"/>
    </row>
    <row r="1926" spans="1:19" s="104" customFormat="1" ht="12.75" customHeight="1" x14ac:dyDescent="0.25">
      <c r="A1926" s="121" t="s">
        <v>21</v>
      </c>
      <c r="B1926" s="92" t="str">
        <f>IF(E1926="","",VLOOKUP(E1926,[1]PROJECTES!$C$14:$G$5000,2,FALSE))</f>
        <v>DIELES</v>
      </c>
      <c r="C1926" s="121" t="s">
        <v>271</v>
      </c>
      <c r="D1926" s="93" t="str">
        <f>IF(E1926="","",VLOOKUP(E1926,[1]PROJECTES!$C$14:$G$5000,5,FALSE))</f>
        <v>RTU CT-5 DIELESUR v1.1</v>
      </c>
      <c r="E1926" s="117">
        <v>5059</v>
      </c>
      <c r="F1926" s="95"/>
      <c r="G1926" s="96" t="str">
        <f>IF(E1926="","",VLOOKUP(E1926,[1]PROJECTES!$C$14:$G$5000,4,FALSE))</f>
        <v>TA</v>
      </c>
      <c r="H1926" s="118" t="s">
        <v>21</v>
      </c>
      <c r="I1926" s="97" t="str">
        <f>IF(H1926="","",VLOOKUP(H1926,BD!B$2:C$16,2,FALSE))</f>
        <v>P</v>
      </c>
      <c r="J1926" s="98">
        <v>43544</v>
      </c>
      <c r="K1926" s="135">
        <f t="shared" si="60"/>
        <v>12</v>
      </c>
      <c r="L1926" s="99" t="str">
        <f t="shared" ca="1" si="61"/>
        <v>-</v>
      </c>
      <c r="M1926" s="93">
        <f>IF(E1926="","",VLOOKUP(E1926,[1]PROJECTES!$C$14:$Z$5000,21,FALSE))</f>
        <v>43524</v>
      </c>
      <c r="N1926" s="100">
        <v>0</v>
      </c>
      <c r="O1926" s="72" t="s">
        <v>229</v>
      </c>
      <c r="P1926" s="101">
        <v>10</v>
      </c>
      <c r="Q1926" s="132" t="s">
        <v>51</v>
      </c>
      <c r="R1926" s="131" t="s">
        <v>365</v>
      </c>
      <c r="S1926" s="91"/>
    </row>
    <row r="1927" spans="1:19" s="104" customFormat="1" ht="12.75" customHeight="1" x14ac:dyDescent="0.25">
      <c r="A1927" s="121" t="s">
        <v>21</v>
      </c>
      <c r="B1927" s="92" t="str">
        <f>IF(E1927="","",VLOOKUP(E1927,[1]PROJECTES!$C$14:$G$5000,2,FALSE))</f>
        <v>DIELES</v>
      </c>
      <c r="C1927" s="121" t="s">
        <v>271</v>
      </c>
      <c r="D1927" s="93" t="str">
        <f>IF(E1927="","",VLOOKUP(E1927,[1]PROJECTES!$C$14:$G$5000,5,FALSE))</f>
        <v>RTU CT-6 DIELESUR v1.1</v>
      </c>
      <c r="E1927" s="117">
        <v>5060</v>
      </c>
      <c r="F1927" s="95"/>
      <c r="G1927" s="96" t="str">
        <f>IF(E1927="","",VLOOKUP(E1927,[1]PROJECTES!$C$14:$G$5000,4,FALSE))</f>
        <v>TA</v>
      </c>
      <c r="H1927" s="118" t="s">
        <v>21</v>
      </c>
      <c r="I1927" s="97" t="str">
        <f>IF(H1927="","",VLOOKUP(H1927,BD!B$2:C$16,2,FALSE))</f>
        <v>P</v>
      </c>
      <c r="J1927" s="98">
        <v>43544</v>
      </c>
      <c r="K1927" s="135">
        <f t="shared" si="60"/>
        <v>12</v>
      </c>
      <c r="L1927" s="99" t="str">
        <f t="shared" ca="1" si="61"/>
        <v>-</v>
      </c>
      <c r="M1927" s="93">
        <f>IF(E1927="","",VLOOKUP(E1927,[1]PROJECTES!$C$14:$Z$5000,21,FALSE))</f>
        <v>43524</v>
      </c>
      <c r="N1927" s="100">
        <v>0</v>
      </c>
      <c r="O1927" s="72" t="s">
        <v>229</v>
      </c>
      <c r="P1927" s="101">
        <v>10</v>
      </c>
      <c r="Q1927" s="132" t="s">
        <v>51</v>
      </c>
      <c r="R1927" s="131" t="s">
        <v>365</v>
      </c>
      <c r="S1927" s="91"/>
    </row>
    <row r="1928" spans="1:19" s="104" customFormat="1" ht="12.75" customHeight="1" x14ac:dyDescent="0.25">
      <c r="A1928" s="121" t="s">
        <v>21</v>
      </c>
      <c r="B1928" s="92" t="str">
        <f>IF(E1928="","",VLOOKUP(E1928,[1]PROJECTES!$C$14:$G$5000,2,FALSE))</f>
        <v>DIELES</v>
      </c>
      <c r="C1928" s="121" t="s">
        <v>271</v>
      </c>
      <c r="D1928" s="93" t="str">
        <f>IF(E1928="","",VLOOKUP(E1928,[1]PROJECTES!$C$14:$G$5000,5,FALSE))</f>
        <v>RTU CT-7 DIELESUR v1.1</v>
      </c>
      <c r="E1928" s="117">
        <v>5061</v>
      </c>
      <c r="F1928" s="95"/>
      <c r="G1928" s="96" t="str">
        <f>IF(E1928="","",VLOOKUP(E1928,[1]PROJECTES!$C$14:$G$5000,4,FALSE))</f>
        <v>TA</v>
      </c>
      <c r="H1928" s="118" t="s">
        <v>21</v>
      </c>
      <c r="I1928" s="97" t="str">
        <f>IF(H1928="","",VLOOKUP(H1928,BD!B$2:C$16,2,FALSE))</f>
        <v>P</v>
      </c>
      <c r="J1928" s="98">
        <v>43544</v>
      </c>
      <c r="K1928" s="135">
        <f t="shared" si="60"/>
        <v>12</v>
      </c>
      <c r="L1928" s="99" t="str">
        <f t="shared" ca="1" si="61"/>
        <v>-</v>
      </c>
      <c r="M1928" s="93">
        <f>IF(E1928="","",VLOOKUP(E1928,[1]PROJECTES!$C$14:$Z$5000,21,FALSE))</f>
        <v>43524</v>
      </c>
      <c r="N1928" s="100">
        <v>0</v>
      </c>
      <c r="O1928" s="72" t="s">
        <v>229</v>
      </c>
      <c r="P1928" s="101">
        <v>10</v>
      </c>
      <c r="Q1928" s="132" t="s">
        <v>51</v>
      </c>
      <c r="R1928" s="131" t="s">
        <v>365</v>
      </c>
      <c r="S1928" s="91"/>
    </row>
    <row r="1929" spans="1:19" s="104" customFormat="1" ht="12.75" customHeight="1" x14ac:dyDescent="0.25">
      <c r="A1929" s="121" t="s">
        <v>21</v>
      </c>
      <c r="B1929" s="92" t="str">
        <f>IF(E1929="","",VLOOKUP(E1929,[1]PROJECTES!$C$14:$G$5000,2,FALSE))</f>
        <v>DIELES</v>
      </c>
      <c r="C1929" s="121" t="s">
        <v>271</v>
      </c>
      <c r="D1929" s="93" t="str">
        <f>IF(E1929="","",VLOOKUP(E1929,[1]PROJECTES!$C$14:$G$5000,5,FALSE))</f>
        <v>RTU CT-8 DIELESUR v1.1</v>
      </c>
      <c r="E1929" s="117">
        <v>5062</v>
      </c>
      <c r="F1929" s="95"/>
      <c r="G1929" s="96" t="str">
        <f>IF(E1929="","",VLOOKUP(E1929,[1]PROJECTES!$C$14:$G$5000,4,FALSE))</f>
        <v>TA</v>
      </c>
      <c r="H1929" s="118" t="s">
        <v>21</v>
      </c>
      <c r="I1929" s="97" t="str">
        <f>IF(H1929="","",VLOOKUP(H1929,BD!B$2:C$16,2,FALSE))</f>
        <v>P</v>
      </c>
      <c r="J1929" s="98">
        <v>43544</v>
      </c>
      <c r="K1929" s="135">
        <f t="shared" ref="K1929:K1992" si="62">IF(J1929="","",WEEKNUM(J1929,2)-0)</f>
        <v>12</v>
      </c>
      <c r="L1929" s="99" t="str">
        <f t="shared" ref="L1929:L1992" ca="1" si="63">IF(M1929="","-",IF(G1929="TA","-",+M1929-TODAY()))</f>
        <v>-</v>
      </c>
      <c r="M1929" s="93">
        <f>IF(E1929="","",VLOOKUP(E1929,[1]PROJECTES!$C$14:$Z$5000,21,FALSE))</f>
        <v>43524</v>
      </c>
      <c r="N1929" s="100">
        <v>0</v>
      </c>
      <c r="O1929" s="72" t="s">
        <v>229</v>
      </c>
      <c r="P1929" s="101">
        <v>10</v>
      </c>
      <c r="Q1929" s="132" t="s">
        <v>51</v>
      </c>
      <c r="R1929" s="131" t="s">
        <v>365</v>
      </c>
      <c r="S1929" s="91"/>
    </row>
    <row r="1930" spans="1:19" s="104" customFormat="1" ht="12.75" customHeight="1" x14ac:dyDescent="0.25">
      <c r="A1930" s="121" t="s">
        <v>21</v>
      </c>
      <c r="B1930" s="92" t="str">
        <f>IF(E1930="","",VLOOKUP(E1930,[1]PROJECTES!$C$14:$G$5000,2,FALSE))</f>
        <v>SITEL</v>
      </c>
      <c r="C1930" s="121" t="s">
        <v>181</v>
      </c>
      <c r="D1930" s="93" t="str">
        <f>IF(E1930="","",VLOOKUP(E1930,[1]PROJECTES!$C$14:$G$5000,5,FALSE))</f>
        <v>HW DE SITEL</v>
      </c>
      <c r="E1930" s="117" t="s">
        <v>570</v>
      </c>
      <c r="F1930" s="95"/>
      <c r="G1930" s="96" t="str">
        <f>IF(E1930="","",VLOOKUP(E1930,[1]PROJECTES!$C$14:$G$5000,4,FALSE))</f>
        <v>OB</v>
      </c>
      <c r="H1930" s="118" t="s">
        <v>21</v>
      </c>
      <c r="I1930" s="97" t="str">
        <f>IF(H1930="","",VLOOKUP(H1930,BD!B$2:C$16,2,FALSE))</f>
        <v>P</v>
      </c>
      <c r="J1930" s="98">
        <v>43544</v>
      </c>
      <c r="K1930" s="135">
        <f t="shared" si="62"/>
        <v>12</v>
      </c>
      <c r="L1930" s="99">
        <f t="shared" ca="1" si="63"/>
        <v>210</v>
      </c>
      <c r="M1930" s="93">
        <f>IF(E1930="","",VLOOKUP(E1930,[1]PROJECTES!$C$14:$Z$5000,21,FALSE))</f>
        <v>43830</v>
      </c>
      <c r="N1930" s="100">
        <v>2</v>
      </c>
      <c r="O1930" s="72" t="s">
        <v>229</v>
      </c>
      <c r="P1930" s="101">
        <v>0</v>
      </c>
      <c r="Q1930" s="132" t="s">
        <v>65</v>
      </c>
      <c r="R1930" s="102" t="s">
        <v>1202</v>
      </c>
      <c r="S1930" s="91"/>
    </row>
    <row r="1931" spans="1:19" s="104" customFormat="1" ht="12.75" customHeight="1" x14ac:dyDescent="0.25">
      <c r="A1931" s="121" t="s">
        <v>21</v>
      </c>
      <c r="B1931" s="92" t="str">
        <f>IF(E1931="","",VLOOKUP(E1931,[1]PROJECTES!$C$14:$G$5000,2,FALSE))</f>
        <v>SITEL</v>
      </c>
      <c r="C1931" s="121" t="s">
        <v>181</v>
      </c>
      <c r="D1931" s="93" t="str">
        <f>IF(E1931="","",VLOOKUP(E1931,[1]PROJECTES!$C$14:$G$5000,5,FALSE))</f>
        <v>AFERS EMPRESA</v>
      </c>
      <c r="E1931" s="117" t="s">
        <v>315</v>
      </c>
      <c r="F1931" s="95"/>
      <c r="G1931" s="96" t="str">
        <f>IF(E1931="","",VLOOKUP(E1931,[1]PROJECTES!$C$14:$G$5000,4,FALSE))</f>
        <v>OB</v>
      </c>
      <c r="H1931" s="118" t="s">
        <v>21</v>
      </c>
      <c r="I1931" s="97" t="str">
        <f>IF(H1931="","",VLOOKUP(H1931,BD!B$2:C$16,2,FALSE))</f>
        <v>P</v>
      </c>
      <c r="J1931" s="98">
        <v>43544</v>
      </c>
      <c r="K1931" s="135">
        <f t="shared" si="62"/>
        <v>12</v>
      </c>
      <c r="L1931" s="99">
        <f t="shared" ca="1" si="63"/>
        <v>210</v>
      </c>
      <c r="M1931" s="93">
        <f>IF(E1931="","",VLOOKUP(E1931,[1]PROJECTES!$C$14:$Z$5000,21,FALSE))</f>
        <v>43830</v>
      </c>
      <c r="N1931" s="100">
        <v>1</v>
      </c>
      <c r="O1931" s="72" t="s">
        <v>229</v>
      </c>
      <c r="P1931" s="101">
        <v>50</v>
      </c>
      <c r="Q1931" s="132" t="s">
        <v>336</v>
      </c>
      <c r="R1931" s="131" t="s">
        <v>1203</v>
      </c>
      <c r="S1931" s="91"/>
    </row>
    <row r="1932" spans="1:19" s="104" customFormat="1" ht="12.75" customHeight="1" x14ac:dyDescent="0.25">
      <c r="A1932" s="121" t="s">
        <v>21</v>
      </c>
      <c r="B1932" s="92" t="str">
        <f>IF(E1932="","",VLOOKUP(E1932,[1]PROJECTES!$C$14:$G$5000,2,FALSE))</f>
        <v>NCLAVE</v>
      </c>
      <c r="C1932" s="121"/>
      <c r="D1932" s="93" t="str">
        <f>IF(E1932="","",VLOOKUP(E1932,[1]PROJECTES!$C$14:$G$5000,5,FALSE))</f>
        <v>16 x Equipo Trina-PRO TCU-230 v1.0</v>
      </c>
      <c r="E1932" s="117">
        <v>5119</v>
      </c>
      <c r="F1932" s="95"/>
      <c r="G1932" s="96" t="str">
        <f>IF(E1932="","",VLOOKUP(E1932,[1]PROJECTES!$C$14:$G$5000,4,FALSE))</f>
        <v>TA</v>
      </c>
      <c r="H1932" s="118" t="s">
        <v>21</v>
      </c>
      <c r="I1932" s="97" t="str">
        <f>IF(H1932="","",VLOOKUP(H1932,BD!B$2:C$16,2,FALSE))</f>
        <v>P</v>
      </c>
      <c r="J1932" s="98">
        <v>43544</v>
      </c>
      <c r="K1932" s="135">
        <f t="shared" si="62"/>
        <v>12</v>
      </c>
      <c r="L1932" s="99" t="str">
        <f t="shared" ca="1" si="63"/>
        <v>-</v>
      </c>
      <c r="M1932" s="93">
        <f>IF(E1932="","",VLOOKUP(E1932,[1]PROJECTES!$C$14:$Z$5000,21,FALSE))</f>
        <v>43555</v>
      </c>
      <c r="N1932" s="100">
        <v>0</v>
      </c>
      <c r="O1932" s="72" t="s">
        <v>229</v>
      </c>
      <c r="P1932" s="101">
        <v>25</v>
      </c>
      <c r="Q1932" s="132" t="s">
        <v>49</v>
      </c>
      <c r="R1932" s="131" t="s">
        <v>1204</v>
      </c>
      <c r="S1932" s="91"/>
    </row>
    <row r="1933" spans="1:19" s="104" customFormat="1" ht="12.75" customHeight="1" x14ac:dyDescent="0.25">
      <c r="A1933" s="121" t="s">
        <v>21</v>
      </c>
      <c r="B1933" s="92" t="str">
        <f>IF(E1933="","",VLOOKUP(E1933,[1]PROJECTES!$C$14:$G$5000,2,FALSE))</f>
        <v>NCLAVE</v>
      </c>
      <c r="C1933" s="121"/>
      <c r="D1933" s="93" t="str">
        <f>IF(E1933="","",VLOOKUP(E1933,[1]PROJECTES!$C$14:$G$5000,5,FALSE))</f>
        <v>26 x PLACA TrinaPRO TCU v2.0</v>
      </c>
      <c r="E1933" s="117">
        <v>5196</v>
      </c>
      <c r="F1933" s="95"/>
      <c r="G1933" s="96" t="str">
        <f>IF(E1933="","",VLOOKUP(E1933,[1]PROJECTES!$C$14:$G$5000,4,FALSE))</f>
        <v>TA</v>
      </c>
      <c r="H1933" s="118" t="s">
        <v>21</v>
      </c>
      <c r="I1933" s="97" t="str">
        <f>IF(H1933="","",VLOOKUP(H1933,BD!B$2:C$16,2,FALSE))</f>
        <v>P</v>
      </c>
      <c r="J1933" s="98">
        <v>43544</v>
      </c>
      <c r="K1933" s="135">
        <f t="shared" si="62"/>
        <v>12</v>
      </c>
      <c r="L1933" s="99" t="str">
        <f t="shared" ca="1" si="63"/>
        <v>-</v>
      </c>
      <c r="M1933" s="93">
        <f>IF(E1933="","",VLOOKUP(E1933,[1]PROJECTES!$C$14:$Z$5000,21,FALSE))</f>
        <v>43555</v>
      </c>
      <c r="N1933" s="100">
        <v>0</v>
      </c>
      <c r="O1933" s="72" t="s">
        <v>229</v>
      </c>
      <c r="P1933" s="101">
        <v>25</v>
      </c>
      <c r="Q1933" s="132" t="s">
        <v>49</v>
      </c>
      <c r="R1933" s="131" t="s">
        <v>335</v>
      </c>
      <c r="S1933" s="91"/>
    </row>
    <row r="1934" spans="1:19" s="104" customFormat="1" ht="12.75" customHeight="1" x14ac:dyDescent="0.25">
      <c r="A1934" s="121" t="s">
        <v>44</v>
      </c>
      <c r="B1934" s="92" t="str">
        <f>IF(E1934="","",VLOOKUP(E1934,[1]PROJECTES!$C$14:$G$5000,2,FALSE))</f>
        <v>PEUSA</v>
      </c>
      <c r="C1934" s="121" t="s">
        <v>1049</v>
      </c>
      <c r="D1934" s="93" t="str">
        <f>IF(E1934="","",VLOOKUP(E1934,[1]PROJECTES!$C$14:$G$5000,5,FALSE))</f>
        <v>Inst. i PEM RTU IAT SOLA D'ALAS v2.0</v>
      </c>
      <c r="E1934" s="117">
        <v>4924</v>
      </c>
      <c r="F1934" s="95"/>
      <c r="G1934" s="96" t="str">
        <f>IF(E1934="","",VLOOKUP(E1934,[1]PROJECTES!$C$14:$G$5000,4,FALSE))</f>
        <v>TA</v>
      </c>
      <c r="H1934" s="118" t="s">
        <v>44</v>
      </c>
      <c r="I1934" s="97" t="str">
        <f>IF(H1934="","",VLOOKUP(H1934,BD!B$2:C$16,2,FALSE))</f>
        <v>E</v>
      </c>
      <c r="J1934" s="98">
        <v>43544</v>
      </c>
      <c r="K1934" s="135">
        <f t="shared" si="62"/>
        <v>12</v>
      </c>
      <c r="L1934" s="99" t="str">
        <f t="shared" ca="1" si="63"/>
        <v>-</v>
      </c>
      <c r="M1934" s="93">
        <f>IF(E1934="","",VLOOKUP(E1934,[1]PROJECTES!$C$14:$Z$5000,21,FALSE))</f>
        <v>43544</v>
      </c>
      <c r="N1934" s="100">
        <v>0</v>
      </c>
      <c r="O1934" s="72" t="s">
        <v>229</v>
      </c>
      <c r="P1934" s="101">
        <v>30</v>
      </c>
      <c r="Q1934" s="132" t="s">
        <v>37</v>
      </c>
      <c r="R1934" s="102"/>
      <c r="S1934" s="91"/>
    </row>
    <row r="1935" spans="1:19" s="104" customFormat="1" ht="12.75" customHeight="1" x14ac:dyDescent="0.25">
      <c r="A1935" s="121" t="s">
        <v>44</v>
      </c>
      <c r="B1935" s="92" t="str">
        <f>IF(E1935="","",VLOOKUP(E1935,[1]PROJECTES!$C$14:$G$5000,2,FALSE))</f>
        <v>PEUSA</v>
      </c>
      <c r="C1935" s="121" t="s">
        <v>1049</v>
      </c>
      <c r="D1935" s="93" t="str">
        <f>IF(E1935="","",VLOOKUP(E1935,[1]PROJECTES!$C$14:$G$5000,5,FALSE))</f>
        <v>Inst. i PEM RTU IAT ARRANCADA D'ESTAMARIU v1.0</v>
      </c>
      <c r="E1935" s="117">
        <v>4930</v>
      </c>
      <c r="F1935" s="95"/>
      <c r="G1935" s="96" t="str">
        <f>IF(E1935="","",VLOOKUP(E1935,[1]PROJECTES!$C$14:$G$5000,4,FALSE))</f>
        <v>TA</v>
      </c>
      <c r="H1935" s="118" t="s">
        <v>44</v>
      </c>
      <c r="I1935" s="97" t="str">
        <f>IF(H1935="","",VLOOKUP(H1935,BD!B$2:C$16,2,FALSE))</f>
        <v>E</v>
      </c>
      <c r="J1935" s="98">
        <v>43544</v>
      </c>
      <c r="K1935" s="135">
        <f t="shared" si="62"/>
        <v>12</v>
      </c>
      <c r="L1935" s="99" t="str">
        <f t="shared" ca="1" si="63"/>
        <v>-</v>
      </c>
      <c r="M1935" s="93">
        <f>IF(E1935="","",VLOOKUP(E1935,[1]PROJECTES!$C$14:$Z$5000,21,FALSE))</f>
        <v>43544</v>
      </c>
      <c r="N1935" s="100">
        <v>0</v>
      </c>
      <c r="O1935" s="72" t="s">
        <v>229</v>
      </c>
      <c r="P1935" s="101">
        <v>30</v>
      </c>
      <c r="Q1935" s="132" t="s">
        <v>37</v>
      </c>
      <c r="R1935" s="102"/>
      <c r="S1935" s="91"/>
    </row>
    <row r="1936" spans="1:19" s="104" customFormat="1" ht="12.75" customHeight="1" x14ac:dyDescent="0.25">
      <c r="A1936" s="121" t="s">
        <v>21</v>
      </c>
      <c r="B1936" s="92" t="str">
        <f>IF(E1936="","",VLOOKUP(E1936,[1]PROJECTES!$C$14:$G$5000,2,FALSE))</f>
        <v>EYPESA</v>
      </c>
      <c r="C1936" s="121" t="s">
        <v>106</v>
      </c>
      <c r="D1936" s="93" t="str">
        <f>IF(E1936="","",VLOOKUP(E1936,[1]PROJECTES!$C$14:$G$5000,5,FALSE))</f>
        <v>Reparacio RTU CAP-PRX n/s 407-2016</v>
      </c>
      <c r="E1936" s="117">
        <v>5197</v>
      </c>
      <c r="F1936" s="95"/>
      <c r="G1936" s="96" t="str">
        <f>IF(E1936="","",VLOOKUP(E1936,[1]PROJECTES!$C$14:$G$5000,4,FALSE))</f>
        <v>TA</v>
      </c>
      <c r="H1936" s="118" t="s">
        <v>21</v>
      </c>
      <c r="I1936" s="97" t="str">
        <f>IF(H1936="","",VLOOKUP(H1936,BD!B$2:C$16,2,FALSE))</f>
        <v>P</v>
      </c>
      <c r="J1936" s="98">
        <v>43544</v>
      </c>
      <c r="K1936" s="135">
        <f t="shared" si="62"/>
        <v>12</v>
      </c>
      <c r="L1936" s="99" t="str">
        <f t="shared" ca="1" si="63"/>
        <v>-</v>
      </c>
      <c r="M1936" s="93">
        <f>IF(E1936="","",VLOOKUP(E1936,[1]PROJECTES!$C$14:$Z$5000,21,FALSE))</f>
        <v>43544</v>
      </c>
      <c r="N1936" s="100">
        <v>1</v>
      </c>
      <c r="O1936" s="72" t="s">
        <v>229</v>
      </c>
      <c r="P1936" s="101">
        <v>0</v>
      </c>
      <c r="Q1936" s="132" t="s">
        <v>57</v>
      </c>
      <c r="R1936" s="102" t="s">
        <v>1211</v>
      </c>
      <c r="S1936" s="91"/>
    </row>
    <row r="1937" spans="1:19" s="104" customFormat="1" ht="12.75" customHeight="1" x14ac:dyDescent="0.25">
      <c r="A1937" s="121" t="s">
        <v>21</v>
      </c>
      <c r="B1937" s="92" t="str">
        <f>IF(E1937="","",VLOOKUP(E1937,[1]PROJECTES!$C$14:$G$5000,2,FALSE))</f>
        <v>EYPESA</v>
      </c>
      <c r="C1937" s="121" t="s">
        <v>106</v>
      </c>
      <c r="D1937" s="93" t="str">
        <f>IF(E1937="","",VLOOKUP(E1937,[1]PROJECTES!$C$14:$G$5000,5,FALSE))</f>
        <v>Reparacio RTU CAP-PRX n/s 407-2016</v>
      </c>
      <c r="E1937" s="117">
        <v>5197</v>
      </c>
      <c r="F1937" s="95"/>
      <c r="G1937" s="96" t="str">
        <f>IF(E1937="","",VLOOKUP(E1937,[1]PROJECTES!$C$14:$G$5000,4,FALSE))</f>
        <v>TA</v>
      </c>
      <c r="H1937" s="118" t="s">
        <v>21</v>
      </c>
      <c r="I1937" s="97" t="str">
        <f>IF(H1937="","",VLOOKUP(H1937,BD!B$2:C$16,2,FALSE))</f>
        <v>P</v>
      </c>
      <c r="J1937" s="98">
        <v>43544</v>
      </c>
      <c r="K1937" s="135">
        <f t="shared" si="62"/>
        <v>12</v>
      </c>
      <c r="L1937" s="99" t="str">
        <f t="shared" ca="1" si="63"/>
        <v>-</v>
      </c>
      <c r="M1937" s="93">
        <f>IF(E1937="","",VLOOKUP(E1937,[1]PROJECTES!$C$14:$Z$5000,21,FALSE))</f>
        <v>43544</v>
      </c>
      <c r="N1937" s="100">
        <v>0</v>
      </c>
      <c r="O1937" s="72" t="s">
        <v>229</v>
      </c>
      <c r="P1937" s="101">
        <v>15</v>
      </c>
      <c r="Q1937" s="132" t="s">
        <v>65</v>
      </c>
      <c r="R1937" s="102" t="s">
        <v>1211</v>
      </c>
      <c r="S1937" s="91"/>
    </row>
    <row r="1938" spans="1:19" s="104" customFormat="1" ht="12.75" customHeight="1" x14ac:dyDescent="0.25">
      <c r="A1938" s="121" t="s">
        <v>21</v>
      </c>
      <c r="B1938" s="92" t="str">
        <f>IF(E1938="","",VLOOKUP(E1938,[1]PROJECTES!$C$14:$G$5000,2,FALSE))</f>
        <v>SITEL</v>
      </c>
      <c r="C1938" s="121" t="s">
        <v>181</v>
      </c>
      <c r="D1938" s="93" t="str">
        <f>IF(E1938="","",VLOOKUP(E1938,[1]PROJECTES!$C$14:$G$5000,5,FALSE))</f>
        <v>HW DE SITEL</v>
      </c>
      <c r="E1938" s="117" t="s">
        <v>570</v>
      </c>
      <c r="F1938" s="95"/>
      <c r="G1938" s="96" t="str">
        <f>IF(E1938="","",VLOOKUP(E1938,[1]PROJECTES!$C$14:$G$5000,4,FALSE))</f>
        <v>OB</v>
      </c>
      <c r="H1938" s="118" t="s">
        <v>21</v>
      </c>
      <c r="I1938" s="97" t="str">
        <f>IF(H1938="","",VLOOKUP(H1938,BD!B$2:C$16,2,FALSE))</f>
        <v>P</v>
      </c>
      <c r="J1938" s="98">
        <v>43544</v>
      </c>
      <c r="K1938" s="135">
        <f t="shared" si="62"/>
        <v>12</v>
      </c>
      <c r="L1938" s="99">
        <f t="shared" ca="1" si="63"/>
        <v>210</v>
      </c>
      <c r="M1938" s="93">
        <f>IF(E1938="","",VLOOKUP(E1938,[1]PROJECTES!$C$14:$Z$5000,21,FALSE))</f>
        <v>43830</v>
      </c>
      <c r="N1938" s="100">
        <v>1</v>
      </c>
      <c r="O1938" s="72" t="s">
        <v>229</v>
      </c>
      <c r="P1938" s="101">
        <v>5</v>
      </c>
      <c r="Q1938" s="132" t="s">
        <v>57</v>
      </c>
      <c r="R1938" s="131" t="s">
        <v>1212</v>
      </c>
      <c r="S1938" s="91"/>
    </row>
    <row r="1939" spans="1:19" s="104" customFormat="1" ht="12.75" customHeight="1" x14ac:dyDescent="0.25">
      <c r="A1939" s="121" t="s">
        <v>12</v>
      </c>
      <c r="B1939" s="92" t="str">
        <f>IF(E1939="","",VLOOKUP(E1939,[1]PROJECTES!$C$14:$G$5000,2,FALSE))</f>
        <v>SITEL</v>
      </c>
      <c r="C1939" s="121" t="s">
        <v>74</v>
      </c>
      <c r="D1939" s="93" t="str">
        <f>IF(E1939="","",VLOOKUP(E1939,[1]PROJECTES!$C$14:$G$5000,5,FALSE))</f>
        <v>SOPORT DEPARTAMENT COMERCIAL</v>
      </c>
      <c r="E1939" s="117" t="s">
        <v>343</v>
      </c>
      <c r="F1939" s="95"/>
      <c r="G1939" s="96" t="str">
        <f>IF(E1939="","",VLOOKUP(E1939,[1]PROJECTES!$C$14:$G$5000,4,FALSE))</f>
        <v>OB</v>
      </c>
      <c r="H1939" s="118" t="s">
        <v>12</v>
      </c>
      <c r="I1939" s="97" t="str">
        <f>IF(H1939="","",VLOOKUP(H1939,BD!B$2:C$16,2,FALSE))</f>
        <v>E</v>
      </c>
      <c r="J1939" s="98">
        <v>43544</v>
      </c>
      <c r="K1939" s="135">
        <f t="shared" si="62"/>
        <v>12</v>
      </c>
      <c r="L1939" s="99">
        <f t="shared" ca="1" si="63"/>
        <v>210</v>
      </c>
      <c r="M1939" s="93">
        <f>IF(E1939="","",VLOOKUP(E1939,[1]PROJECTES!$C$14:$Z$5000,21,FALSE))</f>
        <v>43830</v>
      </c>
      <c r="N1939" s="100">
        <v>0</v>
      </c>
      <c r="O1939" s="72" t="s">
        <v>229</v>
      </c>
      <c r="P1939" s="101">
        <v>15</v>
      </c>
      <c r="Q1939" s="132" t="s">
        <v>11</v>
      </c>
      <c r="R1939" s="131" t="s">
        <v>1221</v>
      </c>
      <c r="S1939" s="91"/>
    </row>
    <row r="1940" spans="1:19" s="104" customFormat="1" ht="12.75" customHeight="1" x14ac:dyDescent="0.25">
      <c r="A1940" s="121" t="s">
        <v>12</v>
      </c>
      <c r="B1940" s="92" t="str">
        <f>IF(E1940="","",VLOOKUP(E1940,[1]PROJECTES!$C$14:$G$5000,2,FALSE))</f>
        <v>SITEL</v>
      </c>
      <c r="C1940" s="121" t="s">
        <v>181</v>
      </c>
      <c r="D1940" s="93" t="str">
        <f>IF(E1940="","",VLOOKUP(E1940,[1]PROJECTES!$C$14:$G$5000,5,FALSE))</f>
        <v>SOPORT DEPARTAMENT COMERCIAL</v>
      </c>
      <c r="E1940" s="117" t="s">
        <v>343</v>
      </c>
      <c r="F1940" s="95"/>
      <c r="G1940" s="96" t="str">
        <f>IF(E1940="","",VLOOKUP(E1940,[1]PROJECTES!$C$14:$G$5000,4,FALSE))</f>
        <v>OB</v>
      </c>
      <c r="H1940" s="118" t="s">
        <v>12</v>
      </c>
      <c r="I1940" s="97" t="str">
        <f>IF(H1940="","",VLOOKUP(H1940,BD!B$2:C$16,2,FALSE))</f>
        <v>E</v>
      </c>
      <c r="J1940" s="98">
        <v>43544</v>
      </c>
      <c r="K1940" s="135">
        <f t="shared" si="62"/>
        <v>12</v>
      </c>
      <c r="L1940" s="99">
        <f t="shared" ca="1" si="63"/>
        <v>210</v>
      </c>
      <c r="M1940" s="93">
        <f>IF(E1940="","",VLOOKUP(E1940,[1]PROJECTES!$C$14:$Z$5000,21,FALSE))</f>
        <v>43830</v>
      </c>
      <c r="N1940" s="100">
        <v>0</v>
      </c>
      <c r="O1940" s="72" t="s">
        <v>229</v>
      </c>
      <c r="P1940" s="101">
        <v>15</v>
      </c>
      <c r="Q1940" s="132" t="s">
        <v>11</v>
      </c>
      <c r="R1940" s="131" t="s">
        <v>1222</v>
      </c>
      <c r="S1940" s="91"/>
    </row>
    <row r="1941" spans="1:19" s="104" customFormat="1" ht="12.75" customHeight="1" x14ac:dyDescent="0.25">
      <c r="A1941" s="121" t="s">
        <v>12</v>
      </c>
      <c r="B1941" s="92" t="str">
        <f>IF(E1941="","",VLOOKUP(E1941,[1]PROJECTES!$C$14:$G$5000,2,FALSE))</f>
        <v>SITEL</v>
      </c>
      <c r="C1941" s="121" t="s">
        <v>181</v>
      </c>
      <c r="D1941" s="93" t="str">
        <f>IF(E1941="","",VLOOKUP(E1941,[1]PROJECTES!$C$14:$G$5000,5,FALSE))</f>
        <v>AFERS EMPRESA</v>
      </c>
      <c r="E1941" s="117" t="s">
        <v>283</v>
      </c>
      <c r="F1941" s="95"/>
      <c r="G1941" s="96" t="str">
        <f>IF(E1941="","",VLOOKUP(E1941,[1]PROJECTES!$C$14:$G$5000,4,FALSE))</f>
        <v>OB</v>
      </c>
      <c r="H1941" s="118" t="s">
        <v>12</v>
      </c>
      <c r="I1941" s="97" t="str">
        <f>IF(H1941="","",VLOOKUP(H1941,BD!B$2:C$16,2,FALSE))</f>
        <v>E</v>
      </c>
      <c r="J1941" s="98">
        <v>43544</v>
      </c>
      <c r="K1941" s="135">
        <f t="shared" si="62"/>
        <v>12</v>
      </c>
      <c r="L1941" s="99">
        <f t="shared" ca="1" si="63"/>
        <v>210</v>
      </c>
      <c r="M1941" s="93">
        <f>IF(E1941="","",VLOOKUP(E1941,[1]PROJECTES!$C$14:$Z$5000,21,FALSE))</f>
        <v>43830</v>
      </c>
      <c r="N1941" s="100">
        <v>2</v>
      </c>
      <c r="O1941" s="72" t="s">
        <v>229</v>
      </c>
      <c r="P1941" s="101">
        <v>0</v>
      </c>
      <c r="Q1941" s="132" t="s">
        <v>336</v>
      </c>
      <c r="R1941" s="131" t="s">
        <v>1223</v>
      </c>
      <c r="S1941" s="91"/>
    </row>
    <row r="1942" spans="1:19" s="104" customFormat="1" ht="12.75" customHeight="1" x14ac:dyDescent="0.25">
      <c r="A1942" s="121" t="s">
        <v>12</v>
      </c>
      <c r="B1942" s="92" t="str">
        <f>IF(E1942="","",VLOOKUP(E1942,[1]PROJECTES!$C$14:$G$5000,2,FALSE))</f>
        <v>EMSA</v>
      </c>
      <c r="C1942" s="121" t="s">
        <v>135</v>
      </c>
      <c r="D1942" s="93" t="str">
        <f>IF(E1942="","",VLOOKUP(E1942,[1]PROJECTES!$C$14:$G$5000,5,FALSE))</f>
        <v>CC SCADA TEDIS.Net EMSA v3.0</v>
      </c>
      <c r="E1942" s="117">
        <v>4946</v>
      </c>
      <c r="F1942" s="95"/>
      <c r="G1942" s="96" t="str">
        <f>IF(E1942="","",VLOOKUP(E1942,[1]PROJECTES!$C$14:$G$5000,4,FALSE))</f>
        <v>TA</v>
      </c>
      <c r="H1942" s="118" t="s">
        <v>12</v>
      </c>
      <c r="I1942" s="97" t="str">
        <f>IF(H1942="","",VLOOKUP(H1942,BD!B$2:C$16,2,FALSE))</f>
        <v>E</v>
      </c>
      <c r="J1942" s="98">
        <v>43544</v>
      </c>
      <c r="K1942" s="135">
        <f t="shared" si="62"/>
        <v>12</v>
      </c>
      <c r="L1942" s="99" t="str">
        <f t="shared" ca="1" si="63"/>
        <v>-</v>
      </c>
      <c r="M1942" s="93">
        <f>IF(E1942="","",VLOOKUP(E1942,[1]PROJECTES!$C$14:$Z$5000,21,FALSE))</f>
        <v>43544</v>
      </c>
      <c r="N1942" s="100">
        <v>0</v>
      </c>
      <c r="O1942" s="72" t="s">
        <v>229</v>
      </c>
      <c r="P1942" s="101">
        <v>30</v>
      </c>
      <c r="Q1942" s="132" t="s">
        <v>40</v>
      </c>
      <c r="R1942" s="131" t="s">
        <v>1224</v>
      </c>
      <c r="S1942" s="91"/>
    </row>
    <row r="1943" spans="1:19" s="104" customFormat="1" ht="12.75" customHeight="1" x14ac:dyDescent="0.25">
      <c r="A1943" s="121" t="s">
        <v>12</v>
      </c>
      <c r="B1943" s="92" t="str">
        <f>IF(E1943="","",VLOOKUP(E1943,[1]PROJECTES!$C$14:$G$5000,2,FALSE))</f>
        <v>EMSA</v>
      </c>
      <c r="C1943" s="121" t="s">
        <v>135</v>
      </c>
      <c r="D1943" s="93" t="str">
        <f>IF(E1943="","",VLOOKUP(E1943,[1]PROJECTES!$C$14:$G$5000,5,FALSE))</f>
        <v>MANTENIMENT SCADA TEDIS.Net EMSA 01/03/2019 - 28/02/2020</v>
      </c>
      <c r="E1943" s="117">
        <v>5176</v>
      </c>
      <c r="F1943" s="95"/>
      <c r="G1943" s="96" t="str">
        <f>IF(E1943="","",VLOOKUP(E1943,[1]PROJECTES!$C$14:$G$5000,4,FALSE))</f>
        <v>OB</v>
      </c>
      <c r="H1943" s="118" t="s">
        <v>12</v>
      </c>
      <c r="I1943" s="97" t="str">
        <f>IF(H1943="","",VLOOKUP(H1943,BD!B$2:C$16,2,FALSE))</f>
        <v>E</v>
      </c>
      <c r="J1943" s="98">
        <v>43544</v>
      </c>
      <c r="K1943" s="135">
        <f t="shared" si="62"/>
        <v>12</v>
      </c>
      <c r="L1943" s="99">
        <f t="shared" ca="1" si="63"/>
        <v>269</v>
      </c>
      <c r="M1943" s="93">
        <f>IF(E1943="","",VLOOKUP(E1943,[1]PROJECTES!$C$14:$Z$5000,21,FALSE))</f>
        <v>43889</v>
      </c>
      <c r="N1943" s="100">
        <v>1</v>
      </c>
      <c r="O1943" s="72" t="s">
        <v>229</v>
      </c>
      <c r="P1943" s="101">
        <v>30</v>
      </c>
      <c r="Q1943" s="132" t="s">
        <v>59</v>
      </c>
      <c r="R1943" s="131" t="s">
        <v>1225</v>
      </c>
      <c r="S1943" s="91"/>
    </row>
    <row r="1944" spans="1:19" s="104" customFormat="1" ht="12.75" customHeight="1" x14ac:dyDescent="0.25">
      <c r="A1944" s="121" t="s">
        <v>12</v>
      </c>
      <c r="B1944" s="92" t="str">
        <f>IF(E1944="","",VLOOKUP(E1944,[1]PROJECTES!$C$14:$G$5000,2,FALSE))</f>
        <v>AGRENE</v>
      </c>
      <c r="C1944" s="121" t="s">
        <v>14</v>
      </c>
      <c r="D1944" s="93" t="str">
        <f>IF(E1944="","",VLOOKUP(E1944,[1]PROJECTES!$C$14:$G$5000,5,FALSE))</f>
        <v>CC SCADA TEDIS.Net AGRIENERGIA v2.0</v>
      </c>
      <c r="E1944" s="117">
        <v>5191</v>
      </c>
      <c r="F1944" s="95"/>
      <c r="G1944" s="96" t="str">
        <f>IF(E1944="","",VLOOKUP(E1944,[1]PROJECTES!$C$14:$G$5000,4,FALSE))</f>
        <v>OB</v>
      </c>
      <c r="H1944" s="118" t="s">
        <v>12</v>
      </c>
      <c r="I1944" s="97" t="str">
        <f>IF(H1944="","",VLOOKUP(H1944,BD!B$2:C$16,2,FALSE))</f>
        <v>E</v>
      </c>
      <c r="J1944" s="98">
        <v>43544</v>
      </c>
      <c r="K1944" s="135">
        <f t="shared" si="62"/>
        <v>12</v>
      </c>
      <c r="L1944" s="99">
        <f t="shared" ca="1" si="63"/>
        <v>-67</v>
      </c>
      <c r="M1944" s="93">
        <f>IF(E1944="","",VLOOKUP(E1944,[1]PROJECTES!$C$14:$Z$5000,21,FALSE))</f>
        <v>43553</v>
      </c>
      <c r="N1944" s="100">
        <v>0</v>
      </c>
      <c r="O1944" s="72" t="s">
        <v>229</v>
      </c>
      <c r="P1944" s="101">
        <v>15</v>
      </c>
      <c r="Q1944" s="132" t="s">
        <v>37</v>
      </c>
      <c r="R1944" s="131" t="s">
        <v>1226</v>
      </c>
      <c r="S1944" s="91"/>
    </row>
    <row r="1945" spans="1:19" s="104" customFormat="1" ht="12.75" customHeight="1" x14ac:dyDescent="0.25">
      <c r="A1945" s="121" t="s">
        <v>12</v>
      </c>
      <c r="B1945" s="92" t="str">
        <f>IF(E1945="","",VLOOKUP(E1945,[1]PROJECTES!$C$14:$G$5000,2,FALSE))</f>
        <v>EYPESA</v>
      </c>
      <c r="C1945" s="121" t="s">
        <v>106</v>
      </c>
      <c r="D1945" s="93" t="str">
        <f>IF(E1945="","",VLOOKUP(E1945,[1]PROJECTES!$C$14:$G$5000,5,FALSE))</f>
        <v>SITEL Ref.SUPORT TEC. PROJ. RESOLvD-2018</v>
      </c>
      <c r="E1945" s="117">
        <v>4867</v>
      </c>
      <c r="F1945" s="95"/>
      <c r="G1945" s="96" t="str">
        <f>IF(E1945="","",VLOOKUP(E1945,[1]PROJECTES!$C$14:$G$5000,4,FALSE))</f>
        <v>OB</v>
      </c>
      <c r="H1945" s="118" t="s">
        <v>12</v>
      </c>
      <c r="I1945" s="97" t="str">
        <f>IF(H1945="","",VLOOKUP(H1945,BD!B$2:C$16,2,FALSE))</f>
        <v>E</v>
      </c>
      <c r="J1945" s="98">
        <v>43544</v>
      </c>
      <c r="K1945" s="135">
        <f t="shared" si="62"/>
        <v>12</v>
      </c>
      <c r="L1945" s="99">
        <f t="shared" ca="1" si="63"/>
        <v>-155</v>
      </c>
      <c r="M1945" s="93">
        <f>IF(E1945="","",VLOOKUP(E1945,[1]PROJECTES!$C$14:$Z$5000,21,FALSE))</f>
        <v>43465</v>
      </c>
      <c r="N1945" s="100">
        <v>1</v>
      </c>
      <c r="O1945" s="72" t="s">
        <v>229</v>
      </c>
      <c r="P1945" s="101">
        <v>0</v>
      </c>
      <c r="Q1945" s="132" t="s">
        <v>65</v>
      </c>
      <c r="R1945" s="131" t="s">
        <v>1886</v>
      </c>
      <c r="S1945" s="121"/>
    </row>
    <row r="1946" spans="1:19" s="104" customFormat="1" ht="12.75" customHeight="1" x14ac:dyDescent="0.25">
      <c r="A1946" s="121" t="s">
        <v>17</v>
      </c>
      <c r="B1946" s="92" t="str">
        <f>IF(E1946="","",VLOOKUP(E1946,[1]PROJECTES!$C$14:$G$5000,2,FALSE))</f>
        <v>ORMAZA</v>
      </c>
      <c r="C1946" s="121" t="s">
        <v>202</v>
      </c>
      <c r="D1946" s="93" t="str">
        <f>IF(E1946="","",VLOOKUP(E1946,[1]PROJECTES!$C$14:$G$5000,5,FALSE))</f>
        <v>CC SCADA TEDIS.Net H.VEGA v2.0</v>
      </c>
      <c r="E1946" s="117">
        <v>5194</v>
      </c>
      <c r="F1946" s="95"/>
      <c r="G1946" s="96" t="str">
        <f>IF(E1946="","",VLOOKUP(E1946,[1]PROJECTES!$C$14:$G$5000,4,FALSE))</f>
        <v>TA</v>
      </c>
      <c r="H1946" s="118" t="s">
        <v>12</v>
      </c>
      <c r="I1946" s="97" t="str">
        <f>IF(H1946="","",VLOOKUP(H1946,BD!B$2:C$16,2,FALSE))</f>
        <v>E</v>
      </c>
      <c r="J1946" s="98">
        <v>43544</v>
      </c>
      <c r="K1946" s="135">
        <f t="shared" si="62"/>
        <v>12</v>
      </c>
      <c r="L1946" s="99" t="str">
        <f t="shared" ca="1" si="63"/>
        <v>-</v>
      </c>
      <c r="M1946" s="93">
        <f>IF(E1946="","",VLOOKUP(E1946,[1]PROJECTES!$C$14:$Z$5000,21,FALSE))</f>
        <v>43560</v>
      </c>
      <c r="N1946" s="100">
        <v>0</v>
      </c>
      <c r="O1946" s="72" t="s">
        <v>229</v>
      </c>
      <c r="P1946" s="101">
        <v>15</v>
      </c>
      <c r="Q1946" s="132" t="s">
        <v>37</v>
      </c>
      <c r="R1946" s="131" t="s">
        <v>1227</v>
      </c>
      <c r="S1946" s="91"/>
    </row>
    <row r="1947" spans="1:19" s="104" customFormat="1" ht="12.75" customHeight="1" x14ac:dyDescent="0.25">
      <c r="A1947" s="121" t="s">
        <v>12</v>
      </c>
      <c r="B1947" s="92" t="str">
        <f>IF(E1947="","",VLOOKUP(E1947,[1]PROJECTES!$C$14:$G$5000,2,FALSE))</f>
        <v>SITEL</v>
      </c>
      <c r="C1947" s="121" t="s">
        <v>181</v>
      </c>
      <c r="D1947" s="93" t="str">
        <f>IF(E1947="","",VLOOKUP(E1947,[1]PROJECTES!$C$14:$G$5000,5,FALSE))</f>
        <v>Manteniment correctiu SW TEDIS.Net MODBUSMasterService v1.47</v>
      </c>
      <c r="E1947" s="117" t="s">
        <v>1116</v>
      </c>
      <c r="F1947" s="95"/>
      <c r="G1947" s="96" t="str">
        <f>IF(E1947="","",VLOOKUP(E1947,[1]PROJECTES!$C$14:$G$5000,4,FALSE))</f>
        <v>OB</v>
      </c>
      <c r="H1947" s="118" t="s">
        <v>12</v>
      </c>
      <c r="I1947" s="97" t="str">
        <f>IF(H1947="","",VLOOKUP(H1947,BD!B$2:C$16,2,FALSE))</f>
        <v>E</v>
      </c>
      <c r="J1947" s="98">
        <v>43544</v>
      </c>
      <c r="K1947" s="135">
        <f t="shared" si="62"/>
        <v>12</v>
      </c>
      <c r="L1947" s="99">
        <f t="shared" ca="1" si="63"/>
        <v>210</v>
      </c>
      <c r="M1947" s="93">
        <f>IF(E1947="","",VLOOKUP(E1947,[1]PROJECTES!$C$14:$Z$5000,21,FALSE))</f>
        <v>43830</v>
      </c>
      <c r="N1947" s="100">
        <v>1</v>
      </c>
      <c r="O1947" s="72" t="s">
        <v>229</v>
      </c>
      <c r="P1947" s="101">
        <v>0</v>
      </c>
      <c r="Q1947" s="132" t="s">
        <v>43</v>
      </c>
      <c r="R1947" s="131" t="s">
        <v>1228</v>
      </c>
      <c r="S1947" s="91"/>
    </row>
    <row r="1948" spans="1:19" s="104" customFormat="1" ht="12.75" customHeight="1" x14ac:dyDescent="0.25">
      <c r="A1948" s="121" t="s">
        <v>12</v>
      </c>
      <c r="B1948" s="92" t="str">
        <f>IF(E1948="","",VLOOKUP(E1948,[1]PROJECTES!$C$14:$G$5000,2,FALSE))</f>
        <v>SITEL</v>
      </c>
      <c r="C1948" s="121" t="s">
        <v>181</v>
      </c>
      <c r="D1948" s="93" t="str">
        <f>IF(E1948="","",VLOOKUP(E1948,[1]PROJECTES!$C$14:$G$5000,5,FALSE))</f>
        <v>FORMACIO</v>
      </c>
      <c r="E1948" s="117" t="s">
        <v>519</v>
      </c>
      <c r="F1948" s="95"/>
      <c r="G1948" s="96" t="str">
        <f>IF(E1948="","",VLOOKUP(E1948,[1]PROJECTES!$C$14:$G$5000,4,FALSE))</f>
        <v>OB</v>
      </c>
      <c r="H1948" s="118" t="s">
        <v>12</v>
      </c>
      <c r="I1948" s="97" t="str">
        <f>IF(H1948="","",VLOOKUP(H1948,BD!B$2:C$16,2,FALSE))</f>
        <v>E</v>
      </c>
      <c r="J1948" s="98">
        <v>43544</v>
      </c>
      <c r="K1948" s="135">
        <f t="shared" si="62"/>
        <v>12</v>
      </c>
      <c r="L1948" s="99">
        <f t="shared" ca="1" si="63"/>
        <v>210</v>
      </c>
      <c r="M1948" s="93">
        <f>IF(E1948="","",VLOOKUP(E1948,[1]PROJECTES!$C$14:$Z$5000,21,FALSE))</f>
        <v>43830</v>
      </c>
      <c r="N1948" s="100">
        <v>1</v>
      </c>
      <c r="O1948" s="72" t="s">
        <v>229</v>
      </c>
      <c r="P1948" s="101">
        <v>0</v>
      </c>
      <c r="Q1948" s="132" t="s">
        <v>23</v>
      </c>
      <c r="R1948" s="131" t="s">
        <v>1229</v>
      </c>
      <c r="S1948" s="91"/>
    </row>
    <row r="1949" spans="1:19" s="104" customFormat="1" ht="12.75" customHeight="1" x14ac:dyDescent="0.25">
      <c r="A1949" s="121" t="s">
        <v>35</v>
      </c>
      <c r="B1949" s="92" t="str">
        <f>IF(E1949="","",VLOOKUP(E1949,[1]PROJECTES!$C$14:$G$5000,2,FALSE))</f>
        <v>SITEL</v>
      </c>
      <c r="C1949" s="121" t="s">
        <v>181</v>
      </c>
      <c r="D1949" s="93" t="str">
        <f>IF(E1949="","",VLOOKUP(E1949,[1]PROJECTES!$C$14:$G$5000,5,FALSE))</f>
        <v>INCAPACITAT LABORAL TRANSITORIA</v>
      </c>
      <c r="E1949" s="117" t="s">
        <v>362</v>
      </c>
      <c r="F1949" s="95"/>
      <c r="G1949" s="96" t="str">
        <f>IF(E1949="","",VLOOKUP(E1949,[1]PROJECTES!$C$14:$G$5000,4,FALSE))</f>
        <v>OB</v>
      </c>
      <c r="H1949" s="118" t="s">
        <v>35</v>
      </c>
      <c r="I1949" s="97" t="str">
        <f>IF(H1949="","",VLOOKUP(H1949,BD!B$2:C$16,2,FALSE))</f>
        <v>E</v>
      </c>
      <c r="J1949" s="98">
        <v>43544</v>
      </c>
      <c r="K1949" s="135">
        <f t="shared" si="62"/>
        <v>12</v>
      </c>
      <c r="L1949" s="99">
        <f t="shared" ca="1" si="63"/>
        <v>210</v>
      </c>
      <c r="M1949" s="93">
        <f>IF(E1949="","",VLOOKUP(E1949,[1]PROJECTES!$C$14:$Z$5000,21,FALSE))</f>
        <v>43830</v>
      </c>
      <c r="N1949" s="100">
        <v>8</v>
      </c>
      <c r="O1949" s="72" t="s">
        <v>229</v>
      </c>
      <c r="P1949" s="101">
        <v>0</v>
      </c>
      <c r="Q1949" s="132" t="s">
        <v>360</v>
      </c>
      <c r="R1949" s="102"/>
      <c r="S1949" s="91"/>
    </row>
    <row r="1950" spans="1:19" s="104" customFormat="1" ht="12.75" customHeight="1" x14ac:dyDescent="0.25">
      <c r="A1950" s="121" t="s">
        <v>47</v>
      </c>
      <c r="B1950" s="92" t="str">
        <f>IF(E1950="","",VLOOKUP(E1950,[1]PROJECTES!$C$14:$G$5000,2,FALSE))</f>
        <v>DIELBE</v>
      </c>
      <c r="C1950" s="121" t="s">
        <v>74</v>
      </c>
      <c r="D1950" s="93" t="str">
        <f>IF(E1950="","",VLOOKUP(E1950,[1]PROJECTES!$C$14:$G$5000,5,FALSE))</f>
        <v>Inst. i PEM SW CALSER v5.4</v>
      </c>
      <c r="E1950" s="117">
        <v>5181</v>
      </c>
      <c r="F1950" s="95"/>
      <c r="G1950" s="96" t="str">
        <f>IF(E1950="","",VLOOKUP(E1950,[1]PROJECTES!$C$14:$G$5000,4,FALSE))</f>
        <v>OB</v>
      </c>
      <c r="H1950" s="118" t="s">
        <v>47</v>
      </c>
      <c r="I1950" s="97" t="str">
        <f>IF(H1950="","",VLOOKUP(H1950,BD!B$2:C$16,2,FALSE))</f>
        <v>E</v>
      </c>
      <c r="J1950" s="98">
        <v>43544</v>
      </c>
      <c r="K1950" s="135">
        <f t="shared" si="62"/>
        <v>12</v>
      </c>
      <c r="L1950" s="99">
        <f t="shared" ca="1" si="63"/>
        <v>-67</v>
      </c>
      <c r="M1950" s="93">
        <f>IF(E1950="","",VLOOKUP(E1950,[1]PROJECTES!$C$14:$Z$5000,21,FALSE))</f>
        <v>43553</v>
      </c>
      <c r="N1950" s="100">
        <v>5</v>
      </c>
      <c r="O1950" s="72" t="s">
        <v>229</v>
      </c>
      <c r="P1950" s="101">
        <v>30</v>
      </c>
      <c r="Q1950" s="132" t="s">
        <v>40</v>
      </c>
      <c r="R1950" s="131" t="s">
        <v>1265</v>
      </c>
      <c r="S1950" s="91"/>
    </row>
    <row r="1951" spans="1:19" s="104" customFormat="1" ht="12.75" customHeight="1" x14ac:dyDescent="0.25">
      <c r="A1951" s="121" t="s">
        <v>47</v>
      </c>
      <c r="B1951" s="92" t="str">
        <f>IF(E1951="","",VLOOKUP(E1951,[1]PROJECTES!$C$14:$G$5000,2,FALSE))</f>
        <v>COAUEU</v>
      </c>
      <c r="C1951" s="121"/>
      <c r="D1951" s="93" t="str">
        <f>IF(E1951="","",VLOOKUP(E1951,[1]PROJECTES!$C$14:$G$5000,5,FALSE))</f>
        <v>EUROTRONIC Desenvolupament SW App Movil v1.0</v>
      </c>
      <c r="E1951" s="117">
        <v>5067</v>
      </c>
      <c r="F1951" s="95"/>
      <c r="G1951" s="96" t="str">
        <f>IF(E1951="","",VLOOKUP(E1951,[1]PROJECTES!$C$14:$G$5000,4,FALSE))</f>
        <v>OB</v>
      </c>
      <c r="H1951" s="118" t="s">
        <v>47</v>
      </c>
      <c r="I1951" s="97" t="str">
        <f>IF(H1951="","",VLOOKUP(H1951,BD!B$2:C$16,2,FALSE))</f>
        <v>E</v>
      </c>
      <c r="J1951" s="98">
        <v>43544</v>
      </c>
      <c r="K1951" s="135">
        <f t="shared" si="62"/>
        <v>12</v>
      </c>
      <c r="L1951" s="99">
        <f t="shared" ca="1" si="63"/>
        <v>139</v>
      </c>
      <c r="M1951" s="93">
        <f>IF(E1951="","",VLOOKUP(E1951,[1]PROJECTES!$C$14:$Z$5000,21,FALSE))</f>
        <v>43759</v>
      </c>
      <c r="N1951" s="100">
        <v>2</v>
      </c>
      <c r="O1951" s="72" t="s">
        <v>229</v>
      </c>
      <c r="P1951" s="101">
        <v>30</v>
      </c>
      <c r="Q1951" s="132" t="s">
        <v>15</v>
      </c>
      <c r="R1951" s="131" t="s">
        <v>1238</v>
      </c>
      <c r="S1951" s="91"/>
    </row>
    <row r="1952" spans="1:19" s="104" customFormat="1" ht="12.75" customHeight="1" x14ac:dyDescent="0.25">
      <c r="A1952" s="121" t="s">
        <v>17</v>
      </c>
      <c r="B1952" s="92" t="str">
        <f>IF(E1952="","",VLOOKUP(E1952,[1]PROJECTES!$C$14:$G$5000,2,FALSE))</f>
        <v>ORMAZA</v>
      </c>
      <c r="C1952" s="121" t="s">
        <v>148</v>
      </c>
      <c r="D1952" s="93" t="str">
        <f>IF(E1952="","",VLOOKUP(E1952,[1]PROJECTES!$C$14:$G$5000,5,FALSE))</f>
        <v>CC SCADA TEDIS.Net COOP. CATRAL v1.0</v>
      </c>
      <c r="E1952" s="117">
        <v>4675</v>
      </c>
      <c r="F1952" s="95"/>
      <c r="G1952" s="96" t="str">
        <f>IF(E1952="","",VLOOKUP(E1952,[1]PROJECTES!$C$14:$G$5000,4,FALSE))</f>
        <v>TA</v>
      </c>
      <c r="H1952" s="118" t="s">
        <v>17</v>
      </c>
      <c r="I1952" s="97" t="str">
        <f>IF(H1952="","",VLOOKUP(H1952,BD!B$2:C$16,2,FALSE))</f>
        <v>E</v>
      </c>
      <c r="J1952" s="98">
        <v>43545</v>
      </c>
      <c r="K1952" s="135">
        <f t="shared" si="62"/>
        <v>12</v>
      </c>
      <c r="L1952" s="99" t="str">
        <f t="shared" ca="1" si="63"/>
        <v>-</v>
      </c>
      <c r="M1952" s="93">
        <f>IF(E1952="","",VLOOKUP(E1952,[1]PROJECTES!$C$14:$Z$5000,21,FALSE))</f>
        <v>43546</v>
      </c>
      <c r="N1952" s="100">
        <v>1</v>
      </c>
      <c r="O1952" s="72" t="s">
        <v>229</v>
      </c>
      <c r="P1952" s="101">
        <v>30</v>
      </c>
      <c r="Q1952" s="132" t="s">
        <v>32</v>
      </c>
      <c r="R1952" s="131" t="s">
        <v>1420</v>
      </c>
      <c r="S1952" s="91"/>
    </row>
    <row r="1953" spans="1:19" s="104" customFormat="1" ht="12.75" customHeight="1" x14ac:dyDescent="0.25">
      <c r="A1953" s="121" t="s">
        <v>17</v>
      </c>
      <c r="B1953" s="92" t="str">
        <f>IF(E1953="","",VLOOKUP(E1953,[1]PROJECTES!$C$14:$G$5000,2,FALSE))</f>
        <v>ORMAZA</v>
      </c>
      <c r="C1953" s="121" t="s">
        <v>148</v>
      </c>
      <c r="D1953" s="93" t="str">
        <f>IF(E1953="","",VLOOKUP(E1953,[1]PROJECTES!$C$14:$G$5000,5,FALSE))</f>
        <v>CC SCADA TEDIS.Net COOP. CATRAL v1.0</v>
      </c>
      <c r="E1953" s="117">
        <v>4675</v>
      </c>
      <c r="F1953" s="95"/>
      <c r="G1953" s="96" t="str">
        <f>IF(E1953="","",VLOOKUP(E1953,[1]PROJECTES!$C$14:$G$5000,4,FALSE))</f>
        <v>TA</v>
      </c>
      <c r="H1953" s="118" t="s">
        <v>17</v>
      </c>
      <c r="I1953" s="97" t="str">
        <f>IF(H1953="","",VLOOKUP(H1953,BD!B$2:C$16,2,FALSE))</f>
        <v>E</v>
      </c>
      <c r="J1953" s="98">
        <v>43546</v>
      </c>
      <c r="K1953" s="135">
        <f t="shared" si="62"/>
        <v>12</v>
      </c>
      <c r="L1953" s="99" t="str">
        <f t="shared" ca="1" si="63"/>
        <v>-</v>
      </c>
      <c r="M1953" s="93">
        <f>IF(E1953="","",VLOOKUP(E1953,[1]PROJECTES!$C$14:$Z$5000,21,FALSE))</f>
        <v>43546</v>
      </c>
      <c r="N1953" s="100">
        <v>0</v>
      </c>
      <c r="O1953" s="72" t="s">
        <v>229</v>
      </c>
      <c r="P1953" s="101">
        <v>30</v>
      </c>
      <c r="Q1953" s="132" t="s">
        <v>32</v>
      </c>
      <c r="R1953" s="131" t="s">
        <v>1423</v>
      </c>
      <c r="S1953" s="91"/>
    </row>
    <row r="1954" spans="1:19" s="104" customFormat="1" ht="12.75" customHeight="1" x14ac:dyDescent="0.25">
      <c r="A1954" s="128" t="s">
        <v>17</v>
      </c>
      <c r="B1954" s="92" t="str">
        <f>IF(E1954="","",VLOOKUP(E1954,[1]PROJECTES!$C$14:$G$5000,2,FALSE))</f>
        <v>ORMAZA</v>
      </c>
      <c r="C1954" s="121" t="s">
        <v>148</v>
      </c>
      <c r="D1954" s="93" t="str">
        <f>IF(E1954="","",VLOOKUP(E1954,[1]PROJECTES!$C$14:$G$5000,5,FALSE))</f>
        <v>Inst. y PEM CC SCADA TEDIS.Net COOP. CATRAL v1.0</v>
      </c>
      <c r="E1954" s="117">
        <v>4676</v>
      </c>
      <c r="F1954" s="95"/>
      <c r="G1954" s="96" t="str">
        <f>IF(E1954="","",VLOOKUP(E1954,[1]PROJECTES!$C$14:$G$5000,4,FALSE))</f>
        <v>TA</v>
      </c>
      <c r="H1954" s="118" t="s">
        <v>17</v>
      </c>
      <c r="I1954" s="97" t="str">
        <f>IF(H1954="","",VLOOKUP(H1954,BD!B$2:C$16,2,FALSE))</f>
        <v>E</v>
      </c>
      <c r="J1954" s="98">
        <v>43567</v>
      </c>
      <c r="K1954" s="135">
        <f t="shared" si="62"/>
        <v>15</v>
      </c>
      <c r="L1954" s="99" t="str">
        <f t="shared" ca="1" si="63"/>
        <v>-</v>
      </c>
      <c r="M1954" s="93">
        <f>IF(E1954="","",VLOOKUP(E1954,[1]PROJECTES!$C$14:$Z$5000,21,FALSE))</f>
        <v>43578</v>
      </c>
      <c r="N1954" s="100">
        <v>0</v>
      </c>
      <c r="O1954" s="72" t="s">
        <v>229</v>
      </c>
      <c r="P1954" s="101">
        <v>30</v>
      </c>
      <c r="Q1954" s="132" t="s">
        <v>40</v>
      </c>
      <c r="R1954" s="168" t="s">
        <v>1520</v>
      </c>
      <c r="S1954" s="91"/>
    </row>
    <row r="1955" spans="1:19" s="104" customFormat="1" ht="12.75" customHeight="1" x14ac:dyDescent="0.25">
      <c r="A1955" s="128" t="s">
        <v>17</v>
      </c>
      <c r="B1955" s="92" t="str">
        <f>IF(E1955="","",VLOOKUP(E1955,[1]PROJECTES!$C$14:$G$5000,2,FALSE))</f>
        <v>ORMAZA</v>
      </c>
      <c r="C1955" s="121" t="s">
        <v>148</v>
      </c>
      <c r="D1955" s="93" t="str">
        <f>IF(E1955="","",VLOOKUP(E1955,[1]PROJECTES!$C$14:$G$5000,5,FALSE))</f>
        <v>Inst. y PEM CC SCADA TEDIS.Net COOP. CATRAL v1.0</v>
      </c>
      <c r="E1955" s="117">
        <v>4676</v>
      </c>
      <c r="F1955" s="95"/>
      <c r="G1955" s="96" t="str">
        <f>IF(E1955="","",VLOOKUP(E1955,[1]PROJECTES!$C$14:$G$5000,4,FALSE))</f>
        <v>TA</v>
      </c>
      <c r="H1955" s="118" t="s">
        <v>17</v>
      </c>
      <c r="I1955" s="97" t="str">
        <f>IF(H1955="","",VLOOKUP(H1955,BD!B$2:C$16,2,FALSE))</f>
        <v>E</v>
      </c>
      <c r="J1955" s="98">
        <v>43570</v>
      </c>
      <c r="K1955" s="135">
        <f t="shared" si="62"/>
        <v>16</v>
      </c>
      <c r="L1955" s="99" t="str">
        <f t="shared" ca="1" si="63"/>
        <v>-</v>
      </c>
      <c r="M1955" s="93">
        <f>IF(E1955="","",VLOOKUP(E1955,[1]PROJECTES!$C$14:$Z$5000,21,FALSE))</f>
        <v>43578</v>
      </c>
      <c r="N1955" s="100">
        <v>8</v>
      </c>
      <c r="O1955" s="72" t="s">
        <v>229</v>
      </c>
      <c r="P1955" s="101">
        <v>0</v>
      </c>
      <c r="Q1955" s="132" t="s">
        <v>40</v>
      </c>
      <c r="R1955" s="168" t="s">
        <v>1523</v>
      </c>
      <c r="S1955" s="91"/>
    </row>
    <row r="1956" spans="1:19" s="104" customFormat="1" ht="12.75" customHeight="1" x14ac:dyDescent="0.25">
      <c r="A1956" s="121" t="s">
        <v>17</v>
      </c>
      <c r="B1956" s="92" t="str">
        <f>IF(E1956="","",VLOOKUP(E1956,[1]PROJECTES!$C$14:$G$5000,2,FALSE))</f>
        <v>ORMAZA</v>
      </c>
      <c r="C1956" s="121" t="s">
        <v>148</v>
      </c>
      <c r="D1956" s="93" t="str">
        <f>IF(E1956="","",VLOOKUP(E1956,[1]PROJECTES!$C$14:$G$5000,5,FALSE))</f>
        <v>Inst. y PEM CC SCADA TEDIS.Net COOP. CATRAL v1.0</v>
      </c>
      <c r="E1956" s="117">
        <v>4676</v>
      </c>
      <c r="F1956" s="95"/>
      <c r="G1956" s="96" t="str">
        <f>IF(E1956="","",VLOOKUP(E1956,[1]PROJECTES!$C$14:$G$5000,4,FALSE))</f>
        <v>TA</v>
      </c>
      <c r="H1956" s="118" t="s">
        <v>17</v>
      </c>
      <c r="I1956" s="97" t="str">
        <f>IF(H1956="","",VLOOKUP(H1956,BD!B$2:C$16,2,FALSE))</f>
        <v>E</v>
      </c>
      <c r="J1956" s="98">
        <v>43571</v>
      </c>
      <c r="K1956" s="135">
        <f t="shared" si="62"/>
        <v>16</v>
      </c>
      <c r="L1956" s="99" t="str">
        <f t="shared" ca="1" si="63"/>
        <v>-</v>
      </c>
      <c r="M1956" s="93">
        <f>IF(E1956="","",VLOOKUP(E1956,[1]PROJECTES!$C$14:$Z$5000,21,FALSE))</f>
        <v>43578</v>
      </c>
      <c r="N1956" s="100">
        <v>8</v>
      </c>
      <c r="O1956" s="72" t="s">
        <v>229</v>
      </c>
      <c r="P1956" s="101">
        <v>0</v>
      </c>
      <c r="Q1956" s="132" t="s">
        <v>40</v>
      </c>
      <c r="R1956" s="168" t="s">
        <v>1523</v>
      </c>
      <c r="S1956" s="91"/>
    </row>
    <row r="1957" spans="1:19" s="104" customFormat="1" ht="12.75" customHeight="1" x14ac:dyDescent="0.25">
      <c r="A1957" s="121" t="s">
        <v>17</v>
      </c>
      <c r="B1957" s="92" t="str">
        <f>IF(E1957="","",VLOOKUP(E1957,[1]PROJECTES!$C$14:$G$5000,2,FALSE))</f>
        <v>ORMAZA</v>
      </c>
      <c r="C1957" s="121" t="s">
        <v>148</v>
      </c>
      <c r="D1957" s="93" t="str">
        <f>IF(E1957="","",VLOOKUP(E1957,[1]PROJECTES!$C$14:$G$5000,5,FALSE))</f>
        <v>Inst. y PEM CC SCADA TEDIS.Net COOP. CATRAL v1.0</v>
      </c>
      <c r="E1957" s="117">
        <v>4676</v>
      </c>
      <c r="F1957" s="95"/>
      <c r="G1957" s="96" t="str">
        <f>IF(E1957="","",VLOOKUP(E1957,[1]PROJECTES!$C$14:$G$5000,4,FALSE))</f>
        <v>TA</v>
      </c>
      <c r="H1957" s="118" t="s">
        <v>17</v>
      </c>
      <c r="I1957" s="97" t="str">
        <f>IF(H1957="","",VLOOKUP(H1957,BD!B$2:C$16,2,FALSE))</f>
        <v>E</v>
      </c>
      <c r="J1957" s="98">
        <v>43578</v>
      </c>
      <c r="K1957" s="135">
        <f t="shared" si="62"/>
        <v>17</v>
      </c>
      <c r="L1957" s="99" t="str">
        <f t="shared" ca="1" si="63"/>
        <v>-</v>
      </c>
      <c r="M1957" s="93">
        <f>IF(E1957="","",VLOOKUP(E1957,[1]PROJECTES!$C$14:$Z$5000,21,FALSE))</f>
        <v>43578</v>
      </c>
      <c r="N1957" s="100">
        <v>0</v>
      </c>
      <c r="O1957" s="72" t="s">
        <v>229</v>
      </c>
      <c r="P1957" s="101">
        <v>30</v>
      </c>
      <c r="Q1957" s="132" t="s">
        <v>40</v>
      </c>
      <c r="R1957" s="168" t="s">
        <v>1586</v>
      </c>
      <c r="S1957" s="91"/>
    </row>
    <row r="1958" spans="1:19" s="104" customFormat="1" ht="12.75" customHeight="1" x14ac:dyDescent="0.25">
      <c r="A1958" s="121"/>
      <c r="B1958" s="92" t="str">
        <f>IF(E1958="","",VLOOKUP(E1958,[1]PROJECTES!$C$14:$G$5000,2,FALSE))</f>
        <v>SITEL</v>
      </c>
      <c r="C1958" s="121" t="s">
        <v>148</v>
      </c>
      <c r="D1958" s="93" t="str">
        <f>IF(E1958="","",VLOOKUP(E1958,[1]PROJECTES!$C$14:$G$5000,5,FALSE))</f>
        <v>PENDENT D'ASSIGNAR</v>
      </c>
      <c r="E1958" s="117" t="s">
        <v>278</v>
      </c>
      <c r="F1958" s="95"/>
      <c r="G1958" s="96" t="str">
        <f>IF(E1958="","",VLOOKUP(E1958,[1]PROJECTES!$C$14:$G$5000,4,FALSE))</f>
        <v>OB</v>
      </c>
      <c r="H1958" s="118" t="s">
        <v>17</v>
      </c>
      <c r="I1958" s="97" t="str">
        <f>IF(H1958="","",VLOOKUP(H1958,BD!B$2:C$16,2,FALSE))</f>
        <v>E</v>
      </c>
      <c r="J1958" s="98">
        <v>43579</v>
      </c>
      <c r="K1958" s="135">
        <f t="shared" si="62"/>
        <v>17</v>
      </c>
      <c r="L1958" s="99">
        <f t="shared" ca="1" si="63"/>
        <v>210</v>
      </c>
      <c r="M1958" s="93">
        <f>IF(E1958="","",VLOOKUP(E1958,[1]PROJECTES!$C$14:$Z$5000,21,FALSE))</f>
        <v>43830</v>
      </c>
      <c r="N1958" s="100">
        <v>2</v>
      </c>
      <c r="O1958" s="72" t="s">
        <v>229</v>
      </c>
      <c r="P1958" s="101">
        <v>45</v>
      </c>
      <c r="Q1958" s="132" t="s">
        <v>34</v>
      </c>
      <c r="R1958" s="168" t="s">
        <v>1600</v>
      </c>
      <c r="S1958" s="91"/>
    </row>
    <row r="1959" spans="1:19" s="104" customFormat="1" ht="12.75" customHeight="1" x14ac:dyDescent="0.25">
      <c r="A1959" s="121"/>
      <c r="B1959" s="92" t="str">
        <f>IF(E1959="","",VLOOKUP(E1959,[1]PROJECTES!$C$14:$G$5000,2,FALSE))</f>
        <v>SITEL</v>
      </c>
      <c r="C1959" s="121" t="s">
        <v>148</v>
      </c>
      <c r="D1959" s="93" t="str">
        <f>IF(E1959="","",VLOOKUP(E1959,[1]PROJECTES!$C$14:$G$5000,5,FALSE))</f>
        <v>PENDENT D'ASSIGNAR</v>
      </c>
      <c r="E1959" s="117" t="s">
        <v>278</v>
      </c>
      <c r="F1959" s="95"/>
      <c r="G1959" s="96" t="str">
        <f>IF(E1959="","",VLOOKUP(E1959,[1]PROJECTES!$C$14:$G$5000,4,FALSE))</f>
        <v>OB</v>
      </c>
      <c r="H1959" s="118" t="s">
        <v>17</v>
      </c>
      <c r="I1959" s="97" t="str">
        <f>IF(H1959="","",VLOOKUP(H1959,BD!B$2:C$16,2,FALSE))</f>
        <v>E</v>
      </c>
      <c r="J1959" s="98">
        <v>43580</v>
      </c>
      <c r="K1959" s="135">
        <f t="shared" si="62"/>
        <v>17</v>
      </c>
      <c r="L1959" s="99">
        <f t="shared" ca="1" si="63"/>
        <v>210</v>
      </c>
      <c r="M1959" s="93">
        <f>IF(E1959="","",VLOOKUP(E1959,[1]PROJECTES!$C$14:$Z$5000,21,FALSE))</f>
        <v>43830</v>
      </c>
      <c r="N1959" s="100"/>
      <c r="O1959" s="72" t="s">
        <v>229</v>
      </c>
      <c r="P1959" s="101">
        <v>45</v>
      </c>
      <c r="Q1959" s="132" t="s">
        <v>34</v>
      </c>
      <c r="R1959" s="168" t="s">
        <v>1600</v>
      </c>
      <c r="S1959" s="91"/>
    </row>
    <row r="1960" spans="1:19" s="104" customFormat="1" ht="12.75" customHeight="1" x14ac:dyDescent="0.25">
      <c r="A1960" s="121" t="s">
        <v>21</v>
      </c>
      <c r="B1960" s="92" t="str">
        <f>IF(E1960="","",VLOOKUP(E1960,[1]PROJECTES!$C$14:$G$5000,2,FALSE))</f>
        <v>INDTOR</v>
      </c>
      <c r="C1960" s="121" t="s">
        <v>149</v>
      </c>
      <c r="D1960" s="93" t="str">
        <f>IF(E1960="","",VLOOKUP(E1960,[1]PROJECTES!$C$14:$G$5000,5,FALSE))</f>
        <v>RTU C.T. CALVARIO v1.0</v>
      </c>
      <c r="E1960" s="117">
        <v>5104</v>
      </c>
      <c r="F1960" s="95"/>
      <c r="G1960" s="96" t="str">
        <f>IF(E1960="","",VLOOKUP(E1960,[1]PROJECTES!$C$14:$G$5000,4,FALSE))</f>
        <v>TA</v>
      </c>
      <c r="H1960" s="118" t="s">
        <v>595</v>
      </c>
      <c r="I1960" s="97" t="str">
        <f>IF(H1960="","",VLOOKUP(H1960,BD!B$2:C$16,2,FALSE))</f>
        <v>E</v>
      </c>
      <c r="J1960" s="98">
        <v>43544</v>
      </c>
      <c r="K1960" s="135">
        <f t="shared" si="62"/>
        <v>12</v>
      </c>
      <c r="L1960" s="99" t="str">
        <f t="shared" ca="1" si="63"/>
        <v>-</v>
      </c>
      <c r="M1960" s="93">
        <f>IF(E1960="","",VLOOKUP(E1960,[1]PROJECTES!$C$14:$Z$5000,21,FALSE))</f>
        <v>43514</v>
      </c>
      <c r="N1960" s="100">
        <v>0</v>
      </c>
      <c r="O1960" s="72" t="s">
        <v>229</v>
      </c>
      <c r="P1960" s="101">
        <v>50</v>
      </c>
      <c r="Q1960" s="132" t="s">
        <v>51</v>
      </c>
      <c r="R1960" s="131" t="s">
        <v>365</v>
      </c>
      <c r="S1960" s="91"/>
    </row>
    <row r="1961" spans="1:19" s="104" customFormat="1" ht="12.75" customHeight="1" x14ac:dyDescent="0.25">
      <c r="A1961" s="121" t="s">
        <v>21</v>
      </c>
      <c r="B1961" s="92" t="str">
        <f>IF(E1961="","",VLOOKUP(E1961,[1]PROJECTES!$C$14:$G$5000,2,FALSE))</f>
        <v>INDVIL</v>
      </c>
      <c r="C1961" s="121" t="s">
        <v>149</v>
      </c>
      <c r="D1961" s="93" t="str">
        <f>IF(E1961="","",VLOOKUP(E1961,[1]PROJECTES!$C$14:$G$5000,5,FALSE))</f>
        <v>RTU C.T. PADRE CARMELO v1.0</v>
      </c>
      <c r="E1961" s="117">
        <v>5106</v>
      </c>
      <c r="F1961" s="95"/>
      <c r="G1961" s="96" t="str">
        <f>IF(E1961="","",VLOOKUP(E1961,[1]PROJECTES!$C$14:$G$5000,4,FALSE))</f>
        <v>TA</v>
      </c>
      <c r="H1961" s="118" t="s">
        <v>595</v>
      </c>
      <c r="I1961" s="97" t="str">
        <f>IF(H1961="","",VLOOKUP(H1961,BD!B$2:C$16,2,FALSE))</f>
        <v>E</v>
      </c>
      <c r="J1961" s="98">
        <v>43544</v>
      </c>
      <c r="K1961" s="135">
        <f t="shared" si="62"/>
        <v>12</v>
      </c>
      <c r="L1961" s="99" t="str">
        <f t="shared" ca="1" si="63"/>
        <v>-</v>
      </c>
      <c r="M1961" s="93">
        <f>IF(E1961="","",VLOOKUP(E1961,[1]PROJECTES!$C$14:$Z$5000,21,FALSE))</f>
        <v>43514</v>
      </c>
      <c r="N1961" s="100">
        <v>0</v>
      </c>
      <c r="O1961" s="72" t="s">
        <v>229</v>
      </c>
      <c r="P1961" s="101">
        <v>50</v>
      </c>
      <c r="Q1961" s="132" t="s">
        <v>51</v>
      </c>
      <c r="R1961" s="131" t="s">
        <v>365</v>
      </c>
      <c r="S1961" s="91"/>
    </row>
    <row r="1962" spans="1:19" s="104" customFormat="1" ht="12.75" customHeight="1" x14ac:dyDescent="0.25">
      <c r="A1962" s="121" t="s">
        <v>21</v>
      </c>
      <c r="B1962" s="92" t="str">
        <f>IF(E1962="","",VLOOKUP(E1962,[1]PROJECTES!$C$14:$G$5000,2,FALSE))</f>
        <v>DIELES</v>
      </c>
      <c r="C1962" s="121" t="s">
        <v>271</v>
      </c>
      <c r="D1962" s="93" t="str">
        <f>IF(E1962="","",VLOOKUP(E1962,[1]PROJECTES!$C$14:$G$5000,5,FALSE))</f>
        <v>RTU CT-5 DIELESUR v1.1</v>
      </c>
      <c r="E1962" s="117">
        <v>5059</v>
      </c>
      <c r="F1962" s="95"/>
      <c r="G1962" s="96" t="str">
        <f>IF(E1962="","",VLOOKUP(E1962,[1]PROJECTES!$C$14:$G$5000,4,FALSE))</f>
        <v>TA</v>
      </c>
      <c r="H1962" s="118" t="s">
        <v>595</v>
      </c>
      <c r="I1962" s="97" t="str">
        <f>IF(H1962="","",VLOOKUP(H1962,BD!B$2:C$16,2,FALSE))</f>
        <v>E</v>
      </c>
      <c r="J1962" s="98">
        <v>43544</v>
      </c>
      <c r="K1962" s="135">
        <f t="shared" si="62"/>
        <v>12</v>
      </c>
      <c r="L1962" s="99" t="str">
        <f t="shared" ca="1" si="63"/>
        <v>-</v>
      </c>
      <c r="M1962" s="93">
        <f>IF(E1962="","",VLOOKUP(E1962,[1]PROJECTES!$C$14:$Z$5000,21,FALSE))</f>
        <v>43524</v>
      </c>
      <c r="N1962" s="100">
        <v>0</v>
      </c>
      <c r="O1962" s="72" t="s">
        <v>229</v>
      </c>
      <c r="P1962" s="101">
        <v>50</v>
      </c>
      <c r="Q1962" s="132" t="s">
        <v>51</v>
      </c>
      <c r="R1962" s="131" t="s">
        <v>365</v>
      </c>
      <c r="S1962" s="91"/>
    </row>
    <row r="1963" spans="1:19" s="104" customFormat="1" ht="12.75" customHeight="1" x14ac:dyDescent="0.25">
      <c r="A1963" s="121" t="s">
        <v>21</v>
      </c>
      <c r="B1963" s="92" t="str">
        <f>IF(E1963="","",VLOOKUP(E1963,[1]PROJECTES!$C$14:$G$5000,2,FALSE))</f>
        <v>DIELES</v>
      </c>
      <c r="C1963" s="121" t="s">
        <v>271</v>
      </c>
      <c r="D1963" s="93" t="str">
        <f>IF(E1963="","",VLOOKUP(E1963,[1]PROJECTES!$C$14:$G$5000,5,FALSE))</f>
        <v>RTU CT-6 DIELESUR v1.1</v>
      </c>
      <c r="E1963" s="117">
        <v>5060</v>
      </c>
      <c r="F1963" s="95"/>
      <c r="G1963" s="96" t="str">
        <f>IF(E1963="","",VLOOKUP(E1963,[1]PROJECTES!$C$14:$G$5000,4,FALSE))</f>
        <v>TA</v>
      </c>
      <c r="H1963" s="118" t="s">
        <v>595</v>
      </c>
      <c r="I1963" s="97" t="str">
        <f>IF(H1963="","",VLOOKUP(H1963,BD!B$2:C$16,2,FALSE))</f>
        <v>E</v>
      </c>
      <c r="J1963" s="98">
        <v>43544</v>
      </c>
      <c r="K1963" s="135">
        <f t="shared" si="62"/>
        <v>12</v>
      </c>
      <c r="L1963" s="99" t="str">
        <f t="shared" ca="1" si="63"/>
        <v>-</v>
      </c>
      <c r="M1963" s="93">
        <f>IF(E1963="","",VLOOKUP(E1963,[1]PROJECTES!$C$14:$Z$5000,21,FALSE))</f>
        <v>43524</v>
      </c>
      <c r="N1963" s="100">
        <v>0</v>
      </c>
      <c r="O1963" s="72" t="s">
        <v>229</v>
      </c>
      <c r="P1963" s="101">
        <v>50</v>
      </c>
      <c r="Q1963" s="132" t="s">
        <v>51</v>
      </c>
      <c r="R1963" s="131" t="s">
        <v>365</v>
      </c>
      <c r="S1963" s="91"/>
    </row>
    <row r="1964" spans="1:19" s="104" customFormat="1" ht="12.75" customHeight="1" x14ac:dyDescent="0.25">
      <c r="A1964" s="121" t="s">
        <v>21</v>
      </c>
      <c r="B1964" s="92" t="str">
        <f>IF(E1964="","",VLOOKUP(E1964,[1]PROJECTES!$C$14:$G$5000,2,FALSE))</f>
        <v>DIELES</v>
      </c>
      <c r="C1964" s="121" t="s">
        <v>271</v>
      </c>
      <c r="D1964" s="93" t="str">
        <f>IF(E1964="","",VLOOKUP(E1964,[1]PROJECTES!$C$14:$G$5000,5,FALSE))</f>
        <v>RTU CT-7 DIELESUR v1.1</v>
      </c>
      <c r="E1964" s="117">
        <v>5061</v>
      </c>
      <c r="F1964" s="95"/>
      <c r="G1964" s="96" t="str">
        <f>IF(E1964="","",VLOOKUP(E1964,[1]PROJECTES!$C$14:$G$5000,4,FALSE))</f>
        <v>TA</v>
      </c>
      <c r="H1964" s="118" t="s">
        <v>595</v>
      </c>
      <c r="I1964" s="97" t="str">
        <f>IF(H1964="","",VLOOKUP(H1964,BD!B$2:C$16,2,FALSE))</f>
        <v>E</v>
      </c>
      <c r="J1964" s="98">
        <v>43544</v>
      </c>
      <c r="K1964" s="135">
        <f t="shared" si="62"/>
        <v>12</v>
      </c>
      <c r="L1964" s="99" t="str">
        <f t="shared" ca="1" si="63"/>
        <v>-</v>
      </c>
      <c r="M1964" s="93">
        <f>IF(E1964="","",VLOOKUP(E1964,[1]PROJECTES!$C$14:$Z$5000,21,FALSE))</f>
        <v>43524</v>
      </c>
      <c r="N1964" s="100">
        <v>0</v>
      </c>
      <c r="O1964" s="72" t="s">
        <v>229</v>
      </c>
      <c r="P1964" s="101">
        <v>50</v>
      </c>
      <c r="Q1964" s="132" t="s">
        <v>51</v>
      </c>
      <c r="R1964" s="131" t="s">
        <v>365</v>
      </c>
      <c r="S1964" s="91"/>
    </row>
    <row r="1965" spans="1:19" s="104" customFormat="1" ht="12.75" customHeight="1" x14ac:dyDescent="0.25">
      <c r="A1965" s="121" t="s">
        <v>21</v>
      </c>
      <c r="B1965" s="92" t="str">
        <f>IF(E1965="","",VLOOKUP(E1965,[1]PROJECTES!$C$14:$G$5000,2,FALSE))</f>
        <v>DIELES</v>
      </c>
      <c r="C1965" s="121" t="s">
        <v>271</v>
      </c>
      <c r="D1965" s="93" t="str">
        <f>IF(E1965="","",VLOOKUP(E1965,[1]PROJECTES!$C$14:$G$5000,5,FALSE))</f>
        <v>RTU CT-8 DIELESUR v1.1</v>
      </c>
      <c r="E1965" s="117">
        <v>5062</v>
      </c>
      <c r="F1965" s="95"/>
      <c r="G1965" s="96" t="str">
        <f>IF(E1965="","",VLOOKUP(E1965,[1]PROJECTES!$C$14:$G$5000,4,FALSE))</f>
        <v>TA</v>
      </c>
      <c r="H1965" s="118" t="s">
        <v>595</v>
      </c>
      <c r="I1965" s="97" t="str">
        <f>IF(H1965="","",VLOOKUP(H1965,BD!B$2:C$16,2,FALSE))</f>
        <v>E</v>
      </c>
      <c r="J1965" s="98">
        <v>43544</v>
      </c>
      <c r="K1965" s="135">
        <f t="shared" si="62"/>
        <v>12</v>
      </c>
      <c r="L1965" s="99" t="str">
        <f t="shared" ca="1" si="63"/>
        <v>-</v>
      </c>
      <c r="M1965" s="93">
        <f>IF(E1965="","",VLOOKUP(E1965,[1]PROJECTES!$C$14:$Z$5000,21,FALSE))</f>
        <v>43524</v>
      </c>
      <c r="N1965" s="100">
        <v>0</v>
      </c>
      <c r="O1965" s="72" t="s">
        <v>229</v>
      </c>
      <c r="P1965" s="101">
        <v>50</v>
      </c>
      <c r="Q1965" s="132" t="s">
        <v>51</v>
      </c>
      <c r="R1965" s="131" t="s">
        <v>365</v>
      </c>
      <c r="S1965" s="91"/>
    </row>
    <row r="1966" spans="1:19" s="104" customFormat="1" ht="12.75" customHeight="1" x14ac:dyDescent="0.25">
      <c r="A1966" s="121"/>
      <c r="B1966" s="92" t="str">
        <f>IF(E1966="","",VLOOKUP(E1966,[1]PROJECTES!$C$14:$G$5000,2,FALSE))</f>
        <v/>
      </c>
      <c r="C1966" s="121"/>
      <c r="D1966" s="93" t="str">
        <f>IF(E1966="","",VLOOKUP(E1966,[1]PROJECTES!$C$14:$G$5000,5,FALSE))</f>
        <v/>
      </c>
      <c r="E1966" s="117"/>
      <c r="F1966" s="95"/>
      <c r="G1966" s="96" t="str">
        <f>IF(E1966="","",VLOOKUP(E1966,[1]PROJECTES!$C$14:$G$5000,4,FALSE))</f>
        <v/>
      </c>
      <c r="H1966" s="118" t="s">
        <v>44</v>
      </c>
      <c r="I1966" s="97" t="str">
        <f>IF(H1966="","",VLOOKUP(H1966,BD!B$2:C$16,2,FALSE))</f>
        <v>E</v>
      </c>
      <c r="J1966" s="98">
        <v>43544</v>
      </c>
      <c r="K1966" s="135">
        <f t="shared" si="62"/>
        <v>12</v>
      </c>
      <c r="L1966" s="99" t="str">
        <f t="shared" ca="1" si="63"/>
        <v>-</v>
      </c>
      <c r="M1966" s="93" t="str">
        <f>IF(E1966="","",VLOOKUP(E1966,[1]PROJECTES!$C$14:$Z$5000,21,FALSE))</f>
        <v/>
      </c>
      <c r="N1966" s="100"/>
      <c r="O1966" s="72" t="s">
        <v>229</v>
      </c>
      <c r="P1966" s="101"/>
      <c r="Q1966" s="132"/>
      <c r="R1966" s="102"/>
      <c r="S1966" s="91"/>
    </row>
    <row r="1967" spans="1:19" s="104" customFormat="1" ht="12.75" customHeight="1" x14ac:dyDescent="0.25">
      <c r="A1967" s="121"/>
      <c r="B1967" s="92" t="str">
        <f>IF(E1967="","",VLOOKUP(E1967,[1]PROJECTES!$C$14:$G$5000,2,FALSE))</f>
        <v/>
      </c>
      <c r="C1967" s="121"/>
      <c r="D1967" s="93" t="str">
        <f>IF(E1967="","",VLOOKUP(E1967,[1]PROJECTES!$C$14:$G$5000,5,FALSE))</f>
        <v/>
      </c>
      <c r="E1967" s="117"/>
      <c r="F1967" s="95"/>
      <c r="G1967" s="96" t="str">
        <f>IF(E1967="","",VLOOKUP(E1967,[1]PROJECTES!$C$14:$G$5000,4,FALSE))</f>
        <v/>
      </c>
      <c r="H1967" s="118" t="s">
        <v>44</v>
      </c>
      <c r="I1967" s="97" t="str">
        <f>IF(H1967="","",VLOOKUP(H1967,BD!B$2:C$16,2,FALSE))</f>
        <v>E</v>
      </c>
      <c r="J1967" s="98">
        <v>43544</v>
      </c>
      <c r="K1967" s="135">
        <f t="shared" si="62"/>
        <v>12</v>
      </c>
      <c r="L1967" s="99" t="str">
        <f t="shared" ca="1" si="63"/>
        <v>-</v>
      </c>
      <c r="M1967" s="93" t="str">
        <f>IF(E1967="","",VLOOKUP(E1967,[1]PROJECTES!$C$14:$Z$5000,21,FALSE))</f>
        <v/>
      </c>
      <c r="N1967" s="100"/>
      <c r="O1967" s="72" t="s">
        <v>229</v>
      </c>
      <c r="P1967" s="101"/>
      <c r="Q1967" s="132"/>
      <c r="R1967" s="102"/>
      <c r="S1967" s="91"/>
    </row>
    <row r="1968" spans="1:19" s="104" customFormat="1" ht="12.75" customHeight="1" x14ac:dyDescent="0.25">
      <c r="A1968" s="121"/>
      <c r="B1968" s="92" t="str">
        <f>IF(E1968="","",VLOOKUP(E1968,[1]PROJECTES!$C$14:$G$5000,2,FALSE))</f>
        <v/>
      </c>
      <c r="C1968" s="121"/>
      <c r="D1968" s="93" t="str">
        <f>IF(E1968="","",VLOOKUP(E1968,[1]PROJECTES!$C$14:$G$5000,5,FALSE))</f>
        <v/>
      </c>
      <c r="E1968" s="117"/>
      <c r="F1968" s="95"/>
      <c r="G1968" s="96" t="str">
        <f>IF(E1968="","",VLOOKUP(E1968,[1]PROJECTES!$C$14:$G$5000,4,FALSE))</f>
        <v/>
      </c>
      <c r="H1968" s="118" t="s">
        <v>44</v>
      </c>
      <c r="I1968" s="97" t="str">
        <f>IF(H1968="","",VLOOKUP(H1968,BD!B$2:C$16,2,FALSE))</f>
        <v>E</v>
      </c>
      <c r="J1968" s="98">
        <v>43544</v>
      </c>
      <c r="K1968" s="135">
        <f t="shared" si="62"/>
        <v>12</v>
      </c>
      <c r="L1968" s="99" t="str">
        <f t="shared" ca="1" si="63"/>
        <v>-</v>
      </c>
      <c r="M1968" s="93" t="str">
        <f>IF(E1968="","",VLOOKUP(E1968,[1]PROJECTES!$C$14:$Z$5000,21,FALSE))</f>
        <v/>
      </c>
      <c r="N1968" s="100"/>
      <c r="O1968" s="72" t="s">
        <v>229</v>
      </c>
      <c r="P1968" s="101"/>
      <c r="Q1968" s="132"/>
      <c r="R1968" s="102"/>
      <c r="S1968" s="91"/>
    </row>
    <row r="1969" spans="1:19" s="104" customFormat="1" ht="12.75" customHeight="1" x14ac:dyDescent="0.25">
      <c r="A1969" s="121"/>
      <c r="B1969" s="92" t="str">
        <f>IF(E1969="","",VLOOKUP(E1969,[1]PROJECTES!$C$14:$G$5000,2,FALSE))</f>
        <v/>
      </c>
      <c r="C1969" s="121"/>
      <c r="D1969" s="93" t="str">
        <f>IF(E1969="","",VLOOKUP(E1969,[1]PROJECTES!$C$14:$G$5000,5,FALSE))</f>
        <v/>
      </c>
      <c r="E1969" s="117"/>
      <c r="F1969" s="95"/>
      <c r="G1969" s="96" t="str">
        <f>IF(E1969="","",VLOOKUP(E1969,[1]PROJECTES!$C$14:$G$5000,4,FALSE))</f>
        <v/>
      </c>
      <c r="H1969" s="118" t="s">
        <v>44</v>
      </c>
      <c r="I1969" s="97" t="str">
        <f>IF(H1969="","",VLOOKUP(H1969,BD!B$2:C$16,2,FALSE))</f>
        <v>E</v>
      </c>
      <c r="J1969" s="98">
        <v>43544</v>
      </c>
      <c r="K1969" s="135">
        <f t="shared" si="62"/>
        <v>12</v>
      </c>
      <c r="L1969" s="99" t="str">
        <f t="shared" ca="1" si="63"/>
        <v>-</v>
      </c>
      <c r="M1969" s="93" t="str">
        <f>IF(E1969="","",VLOOKUP(E1969,[1]PROJECTES!$C$14:$Z$5000,21,FALSE))</f>
        <v/>
      </c>
      <c r="N1969" s="100"/>
      <c r="O1969" s="72" t="s">
        <v>229</v>
      </c>
      <c r="P1969" s="101"/>
      <c r="Q1969" s="132"/>
      <c r="R1969" s="102"/>
      <c r="S1969" s="91"/>
    </row>
    <row r="1970" spans="1:19" s="104" customFormat="1" ht="12.75" customHeight="1" x14ac:dyDescent="0.25">
      <c r="A1970" s="121"/>
      <c r="B1970" s="92" t="str">
        <f>IF(E1970="","",VLOOKUP(E1970,[1]PROJECTES!$C$14:$G$5000,2,FALSE))</f>
        <v/>
      </c>
      <c r="C1970" s="121"/>
      <c r="D1970" s="93" t="str">
        <f>IF(E1970="","",VLOOKUP(E1970,[1]PROJECTES!$C$14:$G$5000,5,FALSE))</f>
        <v/>
      </c>
      <c r="E1970" s="117"/>
      <c r="F1970" s="95"/>
      <c r="G1970" s="96" t="str">
        <f>IF(E1970="","",VLOOKUP(E1970,[1]PROJECTES!$C$14:$G$5000,4,FALSE))</f>
        <v/>
      </c>
      <c r="H1970" s="118" t="s">
        <v>44</v>
      </c>
      <c r="I1970" s="97" t="str">
        <f>IF(H1970="","",VLOOKUP(H1970,BD!B$2:C$16,2,FALSE))</f>
        <v>E</v>
      </c>
      <c r="J1970" s="98">
        <v>43544</v>
      </c>
      <c r="K1970" s="135">
        <f t="shared" si="62"/>
        <v>12</v>
      </c>
      <c r="L1970" s="99" t="str">
        <f t="shared" ca="1" si="63"/>
        <v>-</v>
      </c>
      <c r="M1970" s="93" t="str">
        <f>IF(E1970="","",VLOOKUP(E1970,[1]PROJECTES!$C$14:$Z$5000,21,FALSE))</f>
        <v/>
      </c>
      <c r="N1970" s="100"/>
      <c r="O1970" s="72" t="s">
        <v>229</v>
      </c>
      <c r="P1970" s="101"/>
      <c r="Q1970" s="132"/>
      <c r="R1970" s="102"/>
      <c r="S1970" s="91"/>
    </row>
    <row r="1971" spans="1:19" s="104" customFormat="1" ht="12.75" customHeight="1" x14ac:dyDescent="0.25">
      <c r="A1971" s="121" t="s">
        <v>35</v>
      </c>
      <c r="B1971" s="92" t="str">
        <f>IF(E1971="","",VLOOKUP(E1971,[1]PROJECTES!$C$14:$G$5000,2,FALSE))</f>
        <v>SITEL</v>
      </c>
      <c r="C1971" s="121" t="s">
        <v>181</v>
      </c>
      <c r="D1971" s="93" t="str">
        <f>IF(E1971="","",VLOOKUP(E1971,[1]PROJECTES!$C$14:$G$5000,5,FALSE))</f>
        <v>INCAPACITAT LABORAL TRANSITORIA</v>
      </c>
      <c r="E1971" s="117" t="s">
        <v>362</v>
      </c>
      <c r="F1971" s="95"/>
      <c r="G1971" s="96" t="str">
        <f>IF(E1971="","",VLOOKUP(E1971,[1]PROJECTES!$C$14:$G$5000,4,FALSE))</f>
        <v>OB</v>
      </c>
      <c r="H1971" s="118" t="s">
        <v>35</v>
      </c>
      <c r="I1971" s="97" t="str">
        <f>IF(H1971="","",VLOOKUP(H1971,BD!B$2:C$16,2,FALSE))</f>
        <v>E</v>
      </c>
      <c r="J1971" s="98">
        <v>43545</v>
      </c>
      <c r="K1971" s="135">
        <f t="shared" si="62"/>
        <v>12</v>
      </c>
      <c r="L1971" s="99">
        <f t="shared" ca="1" si="63"/>
        <v>210</v>
      </c>
      <c r="M1971" s="93">
        <f>IF(E1971="","",VLOOKUP(E1971,[1]PROJECTES!$C$14:$Z$5000,21,FALSE))</f>
        <v>43830</v>
      </c>
      <c r="N1971" s="100">
        <v>8</v>
      </c>
      <c r="O1971" s="72" t="s">
        <v>229</v>
      </c>
      <c r="P1971" s="101">
        <v>0</v>
      </c>
      <c r="Q1971" s="132" t="s">
        <v>360</v>
      </c>
      <c r="R1971" s="102"/>
      <c r="S1971" s="91"/>
    </row>
    <row r="1972" spans="1:19" s="104" customFormat="1" ht="12.75" customHeight="1" x14ac:dyDescent="0.25">
      <c r="A1972" s="121" t="s">
        <v>47</v>
      </c>
      <c r="B1972" s="92" t="str">
        <f>IF(E1972="","",VLOOKUP(E1972,[1]PROJECTES!$C$14:$G$5000,2,FALSE))</f>
        <v>ELLALO</v>
      </c>
      <c r="C1972" s="121" t="s">
        <v>125</v>
      </c>
      <c r="D1972" s="93" t="str">
        <f>IF(E1972="","",VLOOKUP(E1972,[1]PROJECTES!$C$14:$G$5000,5,FALSE))</f>
        <v>MANTENIMENT SCADA TEDIS.Net LA LOMA 01/08/2018 - 31/07/2019</v>
      </c>
      <c r="E1972" s="117">
        <v>4869</v>
      </c>
      <c r="F1972" s="95"/>
      <c r="G1972" s="96" t="str">
        <f>IF(E1972="","",VLOOKUP(E1972,[1]PROJECTES!$C$14:$G$5000,4,FALSE))</f>
        <v>OB</v>
      </c>
      <c r="H1972" s="118" t="s">
        <v>47</v>
      </c>
      <c r="I1972" s="97" t="str">
        <f>IF(H1972="","",VLOOKUP(H1972,BD!B$2:C$16,2,FALSE))</f>
        <v>E</v>
      </c>
      <c r="J1972" s="98">
        <v>43545</v>
      </c>
      <c r="K1972" s="135">
        <f t="shared" si="62"/>
        <v>12</v>
      </c>
      <c r="L1972" s="99">
        <f t="shared" ca="1" si="63"/>
        <v>57</v>
      </c>
      <c r="M1972" s="93">
        <f>IF(E1972="","",VLOOKUP(E1972,[1]PROJECTES!$C$14:$Z$5000,21,FALSE))</f>
        <v>43677</v>
      </c>
      <c r="N1972" s="100">
        <v>2</v>
      </c>
      <c r="O1972" s="72" t="s">
        <v>229</v>
      </c>
      <c r="P1972" s="101">
        <v>0</v>
      </c>
      <c r="Q1972" s="132" t="s">
        <v>7</v>
      </c>
      <c r="R1972" s="131" t="s">
        <v>1266</v>
      </c>
      <c r="S1972" s="91"/>
    </row>
    <row r="1973" spans="1:19" s="104" customFormat="1" ht="12.75" customHeight="1" x14ac:dyDescent="0.25">
      <c r="A1973" s="121" t="s">
        <v>47</v>
      </c>
      <c r="B1973" s="92" t="str">
        <f>IF(E1973="","",VLOOKUP(E1973,[1]PROJECTES!$C$14:$G$5000,2,FALSE))</f>
        <v>ELLALO</v>
      </c>
      <c r="C1973" s="121" t="s">
        <v>125</v>
      </c>
      <c r="D1973" s="93" t="str">
        <f>IF(E1973="","",VLOOKUP(E1973,[1]PROJECTES!$C$14:$G$5000,5,FALSE))</f>
        <v>MANTENIMENT SCADA TEDIS.Net LA LOMA 01/08/2018 - 31/07/2019</v>
      </c>
      <c r="E1973" s="117">
        <v>4869</v>
      </c>
      <c r="F1973" s="95"/>
      <c r="G1973" s="96" t="str">
        <f>IF(E1973="","",VLOOKUP(E1973,[1]PROJECTES!$C$14:$G$5000,4,FALSE))</f>
        <v>OB</v>
      </c>
      <c r="H1973" s="118" t="s">
        <v>47</v>
      </c>
      <c r="I1973" s="97" t="str">
        <f>IF(H1973="","",VLOOKUP(H1973,BD!B$2:C$16,2,FALSE))</f>
        <v>E</v>
      </c>
      <c r="J1973" s="98">
        <v>43545</v>
      </c>
      <c r="K1973" s="135">
        <f t="shared" si="62"/>
        <v>12</v>
      </c>
      <c r="L1973" s="99">
        <f t="shared" ca="1" si="63"/>
        <v>57</v>
      </c>
      <c r="M1973" s="93">
        <f>IF(E1973="","",VLOOKUP(E1973,[1]PROJECTES!$C$14:$Z$5000,21,FALSE))</f>
        <v>43677</v>
      </c>
      <c r="N1973" s="100">
        <v>0</v>
      </c>
      <c r="O1973" s="72" t="s">
        <v>229</v>
      </c>
      <c r="P1973" s="101">
        <v>30</v>
      </c>
      <c r="Q1973" s="132" t="s">
        <v>59</v>
      </c>
      <c r="R1973" s="131" t="s">
        <v>1267</v>
      </c>
      <c r="S1973" s="91"/>
    </row>
    <row r="1974" spans="1:19" s="104" customFormat="1" ht="12.75" customHeight="1" x14ac:dyDescent="0.25">
      <c r="A1974" s="121" t="s">
        <v>47</v>
      </c>
      <c r="B1974" s="92" t="str">
        <f>IF(E1974="","",VLOOKUP(E1974,[1]PROJECTES!$C$14:$G$5000,2,FALSE))</f>
        <v>ELECON</v>
      </c>
      <c r="C1974" s="121" t="s">
        <v>91</v>
      </c>
      <c r="D1974" s="93" t="str">
        <f>IF(E1974="","",VLOOKUP(E1974,[1]PROJECTES!$C$14:$G$5000,5,FALSE))</f>
        <v>MANTENIMENT CALSER CONDADO 01/01/2.019-31/12/2.019</v>
      </c>
      <c r="E1974" s="117">
        <v>5180</v>
      </c>
      <c r="F1974" s="95"/>
      <c r="G1974" s="96" t="str">
        <f>IF(E1974="","",VLOOKUP(E1974,[1]PROJECTES!$C$14:$G$5000,4,FALSE))</f>
        <v>OB</v>
      </c>
      <c r="H1974" s="118" t="s">
        <v>47</v>
      </c>
      <c r="I1974" s="97" t="str">
        <f>IF(H1974="","",VLOOKUP(H1974,BD!B$2:C$16,2,FALSE))</f>
        <v>E</v>
      </c>
      <c r="J1974" s="98">
        <v>43545</v>
      </c>
      <c r="K1974" s="135">
        <f t="shared" si="62"/>
        <v>12</v>
      </c>
      <c r="L1974" s="99">
        <f t="shared" ca="1" si="63"/>
        <v>210</v>
      </c>
      <c r="M1974" s="93">
        <f>IF(E1974="","",VLOOKUP(E1974,[1]PROJECTES!$C$14:$Z$5000,21,FALSE))</f>
        <v>43830</v>
      </c>
      <c r="N1974" s="100">
        <v>0</v>
      </c>
      <c r="O1974" s="72" t="s">
        <v>229</v>
      </c>
      <c r="P1974" s="101">
        <v>30</v>
      </c>
      <c r="Q1974" s="132" t="s">
        <v>59</v>
      </c>
      <c r="R1974" s="131" t="s">
        <v>1268</v>
      </c>
      <c r="S1974" s="91"/>
    </row>
    <row r="1975" spans="1:19" s="104" customFormat="1" ht="12.75" customHeight="1" x14ac:dyDescent="0.25">
      <c r="A1975" s="121" t="s">
        <v>47</v>
      </c>
      <c r="B1975" s="92" t="str">
        <f>IF(E1975="","",VLOOKUP(E1975,[1]PROJECTES!$C$14:$G$5000,2,FALSE))</f>
        <v>DIELBE</v>
      </c>
      <c r="C1975" s="121" t="s">
        <v>74</v>
      </c>
      <c r="D1975" s="93" t="str">
        <f>IF(E1975="","",VLOOKUP(E1975,[1]PROJECTES!$C$14:$G$5000,5,FALSE))</f>
        <v>CC SCADA TEDIS.Net BERMEJALES v1.0</v>
      </c>
      <c r="E1975" s="117">
        <v>4868</v>
      </c>
      <c r="F1975" s="95"/>
      <c r="G1975" s="96" t="str">
        <f>IF(E1975="","",VLOOKUP(E1975,[1]PROJECTES!$C$14:$G$5000,4,FALSE))</f>
        <v>TA</v>
      </c>
      <c r="H1975" s="118" t="s">
        <v>47</v>
      </c>
      <c r="I1975" s="97" t="str">
        <f>IF(H1975="","",VLOOKUP(H1975,BD!B$2:C$16,2,FALSE))</f>
        <v>E</v>
      </c>
      <c r="J1975" s="98">
        <v>43545</v>
      </c>
      <c r="K1975" s="135">
        <f t="shared" si="62"/>
        <v>12</v>
      </c>
      <c r="L1975" s="99" t="str">
        <f t="shared" ca="1" si="63"/>
        <v>-</v>
      </c>
      <c r="M1975" s="93">
        <f>IF(E1975="","",VLOOKUP(E1975,[1]PROJECTES!$C$14:$Z$5000,21,FALSE))</f>
        <v>43489</v>
      </c>
      <c r="N1975" s="100">
        <v>1</v>
      </c>
      <c r="O1975" s="72" t="s">
        <v>229</v>
      </c>
      <c r="P1975" s="101">
        <v>0</v>
      </c>
      <c r="Q1975" s="132" t="s">
        <v>37</v>
      </c>
      <c r="R1975" s="131" t="s">
        <v>1269</v>
      </c>
      <c r="S1975" s="91"/>
    </row>
    <row r="1976" spans="1:19" s="104" customFormat="1" ht="12.75" customHeight="1" x14ac:dyDescent="0.25">
      <c r="A1976" s="121" t="s">
        <v>47</v>
      </c>
      <c r="B1976" s="92" t="str">
        <f>IF(E1976="","",VLOOKUP(E1976,[1]PROJECTES!$C$14:$G$5000,2,FALSE))</f>
        <v>SITEL</v>
      </c>
      <c r="C1976" s="121" t="s">
        <v>181</v>
      </c>
      <c r="D1976" s="93" t="str">
        <f>IF(E1976="","",VLOOKUP(E1976,[1]PROJECTES!$C$14:$G$5000,5,FALSE))</f>
        <v>AFERS EMPRESA</v>
      </c>
      <c r="E1976" s="117" t="s">
        <v>283</v>
      </c>
      <c r="F1976" s="95"/>
      <c r="G1976" s="96" t="str">
        <f>IF(E1976="","",VLOOKUP(E1976,[1]PROJECTES!$C$14:$G$5000,4,FALSE))</f>
        <v>OB</v>
      </c>
      <c r="H1976" s="118" t="s">
        <v>47</v>
      </c>
      <c r="I1976" s="97" t="str">
        <f>IF(H1976="","",VLOOKUP(H1976,BD!B$2:C$16,2,FALSE))</f>
        <v>E</v>
      </c>
      <c r="J1976" s="98">
        <v>43545</v>
      </c>
      <c r="K1976" s="135">
        <f t="shared" si="62"/>
        <v>12</v>
      </c>
      <c r="L1976" s="99">
        <f t="shared" ca="1" si="63"/>
        <v>210</v>
      </c>
      <c r="M1976" s="93">
        <f>IF(E1976="","",VLOOKUP(E1976,[1]PROJECTES!$C$14:$Z$5000,21,FALSE))</f>
        <v>43830</v>
      </c>
      <c r="N1976" s="100">
        <v>1</v>
      </c>
      <c r="O1976" s="72" t="s">
        <v>229</v>
      </c>
      <c r="P1976" s="101">
        <v>15</v>
      </c>
      <c r="Q1976" s="132" t="s">
        <v>37</v>
      </c>
      <c r="R1976" s="131" t="s">
        <v>1263</v>
      </c>
      <c r="S1976" s="91"/>
    </row>
    <row r="1977" spans="1:19" s="104" customFormat="1" ht="12.75" customHeight="1" x14ac:dyDescent="0.25">
      <c r="A1977" s="121" t="s">
        <v>47</v>
      </c>
      <c r="B1977" s="92" t="str">
        <f>IF(E1977="","",VLOOKUP(E1977,[1]PROJECTES!$C$14:$G$5000,2,FALSE))</f>
        <v>SITEL</v>
      </c>
      <c r="C1977" s="121" t="s">
        <v>181</v>
      </c>
      <c r="D1977" s="93" t="str">
        <f>IF(E1977="","",VLOOKUP(E1977,[1]PROJECTES!$C$14:$G$5000,5,FALSE))</f>
        <v>Manteniment correctiu SW TEDIS.Net MODBUSMasterService v1.47</v>
      </c>
      <c r="E1977" s="117" t="s">
        <v>1116</v>
      </c>
      <c r="F1977" s="95"/>
      <c r="G1977" s="96" t="str">
        <f>IF(E1977="","",VLOOKUP(E1977,[1]PROJECTES!$C$14:$G$5000,4,FALSE))</f>
        <v>OB</v>
      </c>
      <c r="H1977" s="118" t="s">
        <v>47</v>
      </c>
      <c r="I1977" s="97" t="str">
        <f>IF(H1977="","",VLOOKUP(H1977,BD!B$2:C$16,2,FALSE))</f>
        <v>E</v>
      </c>
      <c r="J1977" s="98">
        <v>43545</v>
      </c>
      <c r="K1977" s="135">
        <f t="shared" si="62"/>
        <v>12</v>
      </c>
      <c r="L1977" s="99">
        <f t="shared" ca="1" si="63"/>
        <v>210</v>
      </c>
      <c r="M1977" s="93">
        <f>IF(E1977="","",VLOOKUP(E1977,[1]PROJECTES!$C$14:$Z$5000,21,FALSE))</f>
        <v>43830</v>
      </c>
      <c r="N1977" s="100">
        <v>0</v>
      </c>
      <c r="O1977" s="72" t="s">
        <v>229</v>
      </c>
      <c r="P1977" s="101">
        <v>15</v>
      </c>
      <c r="Q1977" s="132" t="s">
        <v>65</v>
      </c>
      <c r="R1977" s="131" t="s">
        <v>1270</v>
      </c>
      <c r="S1977" s="91"/>
    </row>
    <row r="1978" spans="1:19" s="104" customFormat="1" ht="12.75" customHeight="1" x14ac:dyDescent="0.25">
      <c r="A1978" s="121" t="s">
        <v>21</v>
      </c>
      <c r="B1978" s="92" t="str">
        <f>IF(E1978="","",VLOOKUP(E1978,[1]PROJECTES!$C$14:$G$5000,2,FALSE))</f>
        <v>NCLAVE</v>
      </c>
      <c r="C1978" s="121"/>
      <c r="D1978" s="93" t="str">
        <f>IF(E1978="","",VLOOKUP(E1978,[1]PROJECTES!$C$14:$G$5000,5,FALSE))</f>
        <v>16 x Equipo Trina-PRO TCU-230 v1.0</v>
      </c>
      <c r="E1978" s="117">
        <v>5119</v>
      </c>
      <c r="F1978" s="95"/>
      <c r="G1978" s="96" t="str">
        <f>IF(E1978="","",VLOOKUP(E1978,[1]PROJECTES!$C$14:$G$5000,4,FALSE))</f>
        <v>TA</v>
      </c>
      <c r="H1978" s="118" t="s">
        <v>21</v>
      </c>
      <c r="I1978" s="97" t="str">
        <f>IF(H1978="","",VLOOKUP(H1978,BD!B$2:C$16,2,FALSE))</f>
        <v>P</v>
      </c>
      <c r="J1978" s="98">
        <v>43545</v>
      </c>
      <c r="K1978" s="135">
        <f t="shared" si="62"/>
        <v>12</v>
      </c>
      <c r="L1978" s="99" t="str">
        <f t="shared" ca="1" si="63"/>
        <v>-</v>
      </c>
      <c r="M1978" s="93">
        <f>IF(E1978="","",VLOOKUP(E1978,[1]PROJECTES!$C$14:$Z$5000,21,FALSE))</f>
        <v>43555</v>
      </c>
      <c r="N1978" s="100">
        <v>0</v>
      </c>
      <c r="O1978" s="72" t="s">
        <v>229</v>
      </c>
      <c r="P1978" s="101">
        <v>20</v>
      </c>
      <c r="Q1978" s="132" t="s">
        <v>49</v>
      </c>
      <c r="R1978" s="131" t="s">
        <v>1272</v>
      </c>
      <c r="S1978" s="91"/>
    </row>
    <row r="1979" spans="1:19" s="104" customFormat="1" ht="12.75" customHeight="1" x14ac:dyDescent="0.25">
      <c r="A1979" s="121" t="s">
        <v>21</v>
      </c>
      <c r="B1979" s="92" t="str">
        <f>IF(E1979="","",VLOOKUP(E1979,[1]PROJECTES!$C$14:$G$5000,2,FALSE))</f>
        <v>NCLAVE</v>
      </c>
      <c r="C1979" s="121"/>
      <c r="D1979" s="93" t="str">
        <f>IF(E1979="","",VLOOKUP(E1979,[1]PROJECTES!$C$14:$G$5000,5,FALSE))</f>
        <v>5 x Equipo Trina-PRO TCU-24/3 v1.0</v>
      </c>
      <c r="E1979" s="117">
        <v>5144</v>
      </c>
      <c r="F1979" s="95"/>
      <c r="G1979" s="96" t="str">
        <f>IF(E1979="","",VLOOKUP(E1979,[1]PROJECTES!$C$14:$G$5000,4,FALSE))</f>
        <v>TA</v>
      </c>
      <c r="H1979" s="118" t="s">
        <v>21</v>
      </c>
      <c r="I1979" s="97" t="str">
        <f>IF(H1979="","",VLOOKUP(H1979,BD!B$2:C$16,2,FALSE))</f>
        <v>P</v>
      </c>
      <c r="J1979" s="98">
        <v>43545</v>
      </c>
      <c r="K1979" s="135">
        <f t="shared" si="62"/>
        <v>12</v>
      </c>
      <c r="L1979" s="99" t="str">
        <f t="shared" ca="1" si="63"/>
        <v>-</v>
      </c>
      <c r="M1979" s="93">
        <f>IF(E1979="","",VLOOKUP(E1979,[1]PROJECTES!$C$14:$Z$5000,21,FALSE))</f>
        <v>43555</v>
      </c>
      <c r="N1979" s="100">
        <v>0</v>
      </c>
      <c r="O1979" s="72" t="s">
        <v>229</v>
      </c>
      <c r="P1979" s="101">
        <v>20</v>
      </c>
      <c r="Q1979" s="132" t="s">
        <v>49</v>
      </c>
      <c r="R1979" s="131" t="s">
        <v>1272</v>
      </c>
      <c r="S1979" s="91"/>
    </row>
    <row r="1980" spans="1:19" s="104" customFormat="1" ht="12.75" customHeight="1" x14ac:dyDescent="0.25">
      <c r="A1980" s="121" t="s">
        <v>21</v>
      </c>
      <c r="B1980" s="92" t="str">
        <f>IF(E1980="","",VLOOKUP(E1980,[1]PROJECTES!$C$14:$G$5000,2,FALSE))</f>
        <v>NCLAVE</v>
      </c>
      <c r="C1980" s="121"/>
      <c r="D1980" s="93" t="str">
        <f>IF(E1980="","",VLOOKUP(E1980,[1]PROJECTES!$C$14:$G$5000,5,FALSE))</f>
        <v>5 x Equipo Trina-PRO TCU-24/6  v1.0</v>
      </c>
      <c r="E1980" s="117">
        <v>5145</v>
      </c>
      <c r="F1980" s="95"/>
      <c r="G1980" s="96" t="str">
        <f>IF(E1980="","",VLOOKUP(E1980,[1]PROJECTES!$C$14:$G$5000,4,FALSE))</f>
        <v>TA</v>
      </c>
      <c r="H1980" s="118" t="s">
        <v>21</v>
      </c>
      <c r="I1980" s="97" t="str">
        <f>IF(H1980="","",VLOOKUP(H1980,BD!B$2:C$16,2,FALSE))</f>
        <v>P</v>
      </c>
      <c r="J1980" s="98">
        <v>43545</v>
      </c>
      <c r="K1980" s="135">
        <f t="shared" si="62"/>
        <v>12</v>
      </c>
      <c r="L1980" s="99" t="str">
        <f t="shared" ca="1" si="63"/>
        <v>-</v>
      </c>
      <c r="M1980" s="93">
        <f>IF(E1980="","",VLOOKUP(E1980,[1]PROJECTES!$C$14:$Z$5000,21,FALSE))</f>
        <v>43555</v>
      </c>
      <c r="N1980" s="100">
        <v>0</v>
      </c>
      <c r="O1980" s="72" t="s">
        <v>229</v>
      </c>
      <c r="P1980" s="101">
        <v>20</v>
      </c>
      <c r="Q1980" s="132" t="s">
        <v>49</v>
      </c>
      <c r="R1980" s="131" t="s">
        <v>1272</v>
      </c>
      <c r="S1980" s="91"/>
    </row>
    <row r="1981" spans="1:19" s="104" customFormat="1" ht="12.75" customHeight="1" x14ac:dyDescent="0.25">
      <c r="A1981" s="121" t="s">
        <v>21</v>
      </c>
      <c r="B1981" s="92" t="str">
        <f>IF(E1981="","",VLOOKUP(E1981,[1]PROJECTES!$C$14:$G$5000,2,FALSE))</f>
        <v>SITEL</v>
      </c>
      <c r="C1981" s="121"/>
      <c r="D1981" s="93" t="str">
        <f>IF(E1981="","",VLOOKUP(E1981,[1]PROJECTES!$C$14:$G$5000,5,FALSE))</f>
        <v>16 x Manguera Alimentacion TCU, 230Vac</v>
      </c>
      <c r="E1981" s="117">
        <v>5156</v>
      </c>
      <c r="F1981" s="95"/>
      <c r="G1981" s="96" t="str">
        <f>IF(E1981="","",VLOOKUP(E1981,[1]PROJECTES!$C$14:$G$5000,4,FALSE))</f>
        <v>TA</v>
      </c>
      <c r="H1981" s="118" t="s">
        <v>21</v>
      </c>
      <c r="I1981" s="97" t="str">
        <f>IF(H1981="","",VLOOKUP(H1981,BD!B$2:C$16,2,FALSE))</f>
        <v>P</v>
      </c>
      <c r="J1981" s="98">
        <v>43545</v>
      </c>
      <c r="K1981" s="135">
        <f t="shared" si="62"/>
        <v>12</v>
      </c>
      <c r="L1981" s="99" t="str">
        <f t="shared" ca="1" si="63"/>
        <v>-</v>
      </c>
      <c r="M1981" s="93">
        <f>IF(E1981="","",VLOOKUP(E1981,[1]PROJECTES!$C$14:$Z$5000,21,FALSE))</f>
        <v>43555</v>
      </c>
      <c r="N1981" s="100">
        <v>0</v>
      </c>
      <c r="O1981" s="72" t="s">
        <v>229</v>
      </c>
      <c r="P1981" s="101">
        <v>20</v>
      </c>
      <c r="Q1981" s="132" t="s">
        <v>49</v>
      </c>
      <c r="R1981" s="131" t="s">
        <v>1272</v>
      </c>
      <c r="S1981" s="91"/>
    </row>
    <row r="1982" spans="1:19" s="104" customFormat="1" ht="12.75" customHeight="1" x14ac:dyDescent="0.25">
      <c r="A1982" s="121" t="s">
        <v>21</v>
      </c>
      <c r="B1982" s="92" t="str">
        <f>IF(E1982="","",VLOOKUP(E1982,[1]PROJECTES!$C$14:$G$5000,2,FALSE))</f>
        <v>SITEL</v>
      </c>
      <c r="C1982" s="121"/>
      <c r="D1982" s="93" t="str">
        <f>IF(E1982="","",VLOOKUP(E1982,[1]PROJECTES!$C$14:$G$5000,5,FALSE))</f>
        <v>12 x Manguera Alimentacion TCU, 24Vdc</v>
      </c>
      <c r="E1982" s="117">
        <v>5157</v>
      </c>
      <c r="F1982" s="95"/>
      <c r="G1982" s="96" t="str">
        <f>IF(E1982="","",VLOOKUP(E1982,[1]PROJECTES!$C$14:$G$5000,4,FALSE))</f>
        <v>TA</v>
      </c>
      <c r="H1982" s="118" t="s">
        <v>21</v>
      </c>
      <c r="I1982" s="97" t="str">
        <f>IF(H1982="","",VLOOKUP(H1982,BD!B$2:C$16,2,FALSE))</f>
        <v>P</v>
      </c>
      <c r="J1982" s="98">
        <v>43545</v>
      </c>
      <c r="K1982" s="135">
        <f t="shared" si="62"/>
        <v>12</v>
      </c>
      <c r="L1982" s="99" t="str">
        <f t="shared" ca="1" si="63"/>
        <v>-</v>
      </c>
      <c r="M1982" s="93">
        <f>IF(E1982="","",VLOOKUP(E1982,[1]PROJECTES!$C$14:$Z$5000,21,FALSE))</f>
        <v>43555</v>
      </c>
      <c r="N1982" s="100">
        <v>0</v>
      </c>
      <c r="O1982" s="72" t="s">
        <v>229</v>
      </c>
      <c r="P1982" s="101">
        <v>20</v>
      </c>
      <c r="Q1982" s="132" t="s">
        <v>49</v>
      </c>
      <c r="R1982" s="131" t="s">
        <v>1272</v>
      </c>
      <c r="S1982" s="91"/>
    </row>
    <row r="1983" spans="1:19" s="104" customFormat="1" ht="12.75" customHeight="1" x14ac:dyDescent="0.25">
      <c r="A1983" s="121" t="s">
        <v>21</v>
      </c>
      <c r="B1983" s="92" t="str">
        <f>IF(E1983="","",VLOOKUP(E1983,[1]PROJECTES!$C$14:$G$5000,2,FALSE))</f>
        <v>SITEL</v>
      </c>
      <c r="C1983" s="121"/>
      <c r="D1983" s="93" t="str">
        <f>IF(E1983="","",VLOOKUP(E1983,[1]PROJECTES!$C$14:$G$5000,5,FALSE))</f>
        <v>28 x Manguera Alimentacion MOTOR, 24Vdc</v>
      </c>
      <c r="E1983" s="117">
        <v>5158</v>
      </c>
      <c r="F1983" s="95"/>
      <c r="G1983" s="96" t="str">
        <f>IF(E1983="","",VLOOKUP(E1983,[1]PROJECTES!$C$14:$G$5000,4,FALSE))</f>
        <v>TA</v>
      </c>
      <c r="H1983" s="118" t="s">
        <v>21</v>
      </c>
      <c r="I1983" s="97" t="str">
        <f>IF(H1983="","",VLOOKUP(H1983,BD!B$2:C$16,2,FALSE))</f>
        <v>P</v>
      </c>
      <c r="J1983" s="98">
        <v>43545</v>
      </c>
      <c r="K1983" s="135">
        <f t="shared" si="62"/>
        <v>12</v>
      </c>
      <c r="L1983" s="99" t="str">
        <f t="shared" ca="1" si="63"/>
        <v>-</v>
      </c>
      <c r="M1983" s="93">
        <f>IF(E1983="","",VLOOKUP(E1983,[1]PROJECTES!$C$14:$Z$5000,21,FALSE))</f>
        <v>43555</v>
      </c>
      <c r="N1983" s="100">
        <v>0</v>
      </c>
      <c r="O1983" s="72" t="s">
        <v>229</v>
      </c>
      <c r="P1983" s="101">
        <v>20</v>
      </c>
      <c r="Q1983" s="132" t="s">
        <v>49</v>
      </c>
      <c r="R1983" s="131" t="s">
        <v>1272</v>
      </c>
      <c r="S1983" s="91"/>
    </row>
    <row r="1984" spans="1:19" s="104" customFormat="1" ht="12.75" customHeight="1" x14ac:dyDescent="0.25">
      <c r="A1984" s="121" t="s">
        <v>21</v>
      </c>
      <c r="B1984" s="92" t="str">
        <f>IF(E1984="","",VLOOKUP(E1984,[1]PROJECTES!$C$14:$G$5000,2,FALSE))</f>
        <v>SITEL</v>
      </c>
      <c r="C1984" s="121"/>
      <c r="D1984" s="93" t="str">
        <f>IF(E1984="","",VLOOKUP(E1984,[1]PROJECTES!$C$14:$G$5000,5,FALSE))</f>
        <v>28 x Manguera Apantallada COM TCU, RS-485</v>
      </c>
      <c r="E1984" s="117">
        <v>5159</v>
      </c>
      <c r="F1984" s="95"/>
      <c r="G1984" s="96" t="str">
        <f>IF(E1984="","",VLOOKUP(E1984,[1]PROJECTES!$C$14:$G$5000,4,FALSE))</f>
        <v>TA</v>
      </c>
      <c r="H1984" s="118" t="s">
        <v>21</v>
      </c>
      <c r="I1984" s="97" t="str">
        <f>IF(H1984="","",VLOOKUP(H1984,BD!B$2:C$16,2,FALSE))</f>
        <v>P</v>
      </c>
      <c r="J1984" s="98">
        <v>43545</v>
      </c>
      <c r="K1984" s="135">
        <f t="shared" si="62"/>
        <v>12</v>
      </c>
      <c r="L1984" s="99" t="str">
        <f t="shared" ca="1" si="63"/>
        <v>-</v>
      </c>
      <c r="M1984" s="93">
        <f>IF(E1984="","",VLOOKUP(E1984,[1]PROJECTES!$C$14:$Z$5000,21,FALSE))</f>
        <v>43555</v>
      </c>
      <c r="N1984" s="100">
        <v>0</v>
      </c>
      <c r="O1984" s="72" t="s">
        <v>229</v>
      </c>
      <c r="P1984" s="101">
        <v>20</v>
      </c>
      <c r="Q1984" s="132" t="s">
        <v>49</v>
      </c>
      <c r="R1984" s="131" t="s">
        <v>1272</v>
      </c>
      <c r="S1984" s="91"/>
    </row>
    <row r="1985" spans="1:19" s="104" customFormat="1" ht="12.75" customHeight="1" x14ac:dyDescent="0.25">
      <c r="A1985" s="121" t="s">
        <v>21</v>
      </c>
      <c r="B1985" s="92" t="str">
        <f>IF(E1985="","",VLOOKUP(E1985,[1]PROJECTES!$C$14:$G$5000,2,FALSE))</f>
        <v>NCLAVE</v>
      </c>
      <c r="C1985" s="121"/>
      <c r="D1985" s="93" t="str">
        <f>IF(E1985="","",VLOOKUP(E1985,[1]PROJECTES!$C$14:$G$5000,5,FALSE))</f>
        <v>26 x PLACA TrinaPRO TCU v2.0</v>
      </c>
      <c r="E1985" s="117">
        <v>5196</v>
      </c>
      <c r="F1985" s="95"/>
      <c r="G1985" s="96" t="str">
        <f>IF(E1985="","",VLOOKUP(E1985,[1]PROJECTES!$C$14:$G$5000,4,FALSE))</f>
        <v>TA</v>
      </c>
      <c r="H1985" s="118" t="s">
        <v>21</v>
      </c>
      <c r="I1985" s="97" t="str">
        <f>IF(H1985="","",VLOOKUP(H1985,BD!B$2:C$16,2,FALSE))</f>
        <v>P</v>
      </c>
      <c r="J1985" s="98">
        <v>43545</v>
      </c>
      <c r="K1985" s="135">
        <f t="shared" si="62"/>
        <v>12</v>
      </c>
      <c r="L1985" s="99" t="str">
        <f t="shared" ca="1" si="63"/>
        <v>-</v>
      </c>
      <c r="M1985" s="93">
        <f>IF(E1985="","",VLOOKUP(E1985,[1]PROJECTES!$C$14:$Z$5000,21,FALSE))</f>
        <v>43555</v>
      </c>
      <c r="N1985" s="100">
        <v>0</v>
      </c>
      <c r="O1985" s="72" t="s">
        <v>229</v>
      </c>
      <c r="P1985" s="101">
        <v>20</v>
      </c>
      <c r="Q1985" s="132" t="s">
        <v>49</v>
      </c>
      <c r="R1985" s="131" t="s">
        <v>1272</v>
      </c>
      <c r="S1985" s="91"/>
    </row>
    <row r="1986" spans="1:19" s="104" customFormat="1" ht="12.75" customHeight="1" x14ac:dyDescent="0.25">
      <c r="A1986" s="121" t="s">
        <v>21</v>
      </c>
      <c r="B1986" s="92" t="str">
        <f>IF(E1986="","",VLOOKUP(E1986,[1]PROJECTES!$C$14:$G$5000,2,FALSE))</f>
        <v>SITEL</v>
      </c>
      <c r="C1986" s="121" t="s">
        <v>181</v>
      </c>
      <c r="D1986" s="93" t="str">
        <f>IF(E1986="","",VLOOKUP(E1986,[1]PROJECTES!$C$14:$G$5000,5,FALSE))</f>
        <v>AFERS EMPRESA</v>
      </c>
      <c r="E1986" s="117" t="s">
        <v>315</v>
      </c>
      <c r="F1986" s="95"/>
      <c r="G1986" s="96" t="str">
        <f>IF(E1986="","",VLOOKUP(E1986,[1]PROJECTES!$C$14:$G$5000,4,FALSE))</f>
        <v>OB</v>
      </c>
      <c r="H1986" s="118" t="s">
        <v>21</v>
      </c>
      <c r="I1986" s="97" t="str">
        <f>IF(H1986="","",VLOOKUP(H1986,BD!B$2:C$16,2,FALSE))</f>
        <v>P</v>
      </c>
      <c r="J1986" s="98">
        <v>43545</v>
      </c>
      <c r="K1986" s="135">
        <f t="shared" si="62"/>
        <v>12</v>
      </c>
      <c r="L1986" s="99">
        <f t="shared" ca="1" si="63"/>
        <v>210</v>
      </c>
      <c r="M1986" s="93">
        <f>IF(E1986="","",VLOOKUP(E1986,[1]PROJECTES!$C$14:$Z$5000,21,FALSE))</f>
        <v>43830</v>
      </c>
      <c r="N1986" s="100">
        <v>1</v>
      </c>
      <c r="O1986" s="72" t="s">
        <v>229</v>
      </c>
      <c r="P1986" s="101">
        <v>15</v>
      </c>
      <c r="Q1986" s="132"/>
      <c r="R1986" s="131" t="s">
        <v>1273</v>
      </c>
      <c r="S1986" s="91"/>
    </row>
    <row r="1987" spans="1:19" s="104" customFormat="1" ht="12.75" customHeight="1" x14ac:dyDescent="0.25">
      <c r="A1987" s="121" t="s">
        <v>21</v>
      </c>
      <c r="B1987" s="92" t="str">
        <f>IF(E1987="","",VLOOKUP(E1987,[1]PROJECTES!$C$14:$G$5000,2,FALSE))</f>
        <v>SITEL</v>
      </c>
      <c r="C1987" s="121"/>
      <c r="D1987" s="93" t="str">
        <f>IF(E1987="","",VLOOKUP(E1987,[1]PROJECTES!$C$14:$G$5000,5,FALSE))</f>
        <v>28 x Manguera Apantallada COM TCU, RS-485</v>
      </c>
      <c r="E1987" s="117">
        <v>5159</v>
      </c>
      <c r="F1987" s="95"/>
      <c r="G1987" s="96" t="str">
        <f>IF(E1987="","",VLOOKUP(E1987,[1]PROJECTES!$C$14:$G$5000,4,FALSE))</f>
        <v>TA</v>
      </c>
      <c r="H1987" s="118" t="s">
        <v>21</v>
      </c>
      <c r="I1987" s="97" t="str">
        <f>IF(H1987="","",VLOOKUP(H1987,BD!B$2:C$16,2,FALSE))</f>
        <v>P</v>
      </c>
      <c r="J1987" s="98">
        <v>43545</v>
      </c>
      <c r="K1987" s="135">
        <f t="shared" si="62"/>
        <v>12</v>
      </c>
      <c r="L1987" s="99" t="str">
        <f t="shared" ca="1" si="63"/>
        <v>-</v>
      </c>
      <c r="M1987" s="93">
        <f>IF(E1987="","",VLOOKUP(E1987,[1]PROJECTES!$C$14:$Z$5000,21,FALSE))</f>
        <v>43555</v>
      </c>
      <c r="N1987" s="100">
        <v>3</v>
      </c>
      <c r="O1987" s="72" t="s">
        <v>229</v>
      </c>
      <c r="P1987" s="101">
        <v>45</v>
      </c>
      <c r="Q1987" s="132" t="s">
        <v>51</v>
      </c>
      <c r="R1987" s="131" t="s">
        <v>365</v>
      </c>
      <c r="S1987" s="91"/>
    </row>
    <row r="1988" spans="1:19" s="104" customFormat="1" ht="12.75" customHeight="1" x14ac:dyDescent="0.25">
      <c r="A1988" s="121" t="s">
        <v>21</v>
      </c>
      <c r="B1988" s="92" t="str">
        <f>IF(E1988="","",VLOOKUP(E1988,[1]PROJECTES!$C$14:$G$5000,2,FALSE))</f>
        <v>SITEL</v>
      </c>
      <c r="C1988" s="121" t="s">
        <v>181</v>
      </c>
      <c r="D1988" s="93" t="str">
        <f>IF(E1988="","",VLOOKUP(E1988,[1]PROJECTES!$C$14:$G$5000,5,FALSE))</f>
        <v>HW DE SITEL</v>
      </c>
      <c r="E1988" s="117" t="s">
        <v>570</v>
      </c>
      <c r="F1988" s="95"/>
      <c r="G1988" s="96" t="str">
        <f>IF(E1988="","",VLOOKUP(E1988,[1]PROJECTES!$C$14:$G$5000,4,FALSE))</f>
        <v>OB</v>
      </c>
      <c r="H1988" s="118" t="s">
        <v>21</v>
      </c>
      <c r="I1988" s="97" t="str">
        <f>IF(H1988="","",VLOOKUP(H1988,BD!B$2:C$16,2,FALSE))</f>
        <v>P</v>
      </c>
      <c r="J1988" s="98">
        <v>43545</v>
      </c>
      <c r="K1988" s="135">
        <f t="shared" si="62"/>
        <v>12</v>
      </c>
      <c r="L1988" s="99">
        <f t="shared" ca="1" si="63"/>
        <v>210</v>
      </c>
      <c r="M1988" s="93">
        <f>IF(E1988="","",VLOOKUP(E1988,[1]PROJECTES!$C$14:$Z$5000,21,FALSE))</f>
        <v>43830</v>
      </c>
      <c r="N1988" s="100">
        <v>0</v>
      </c>
      <c r="O1988" s="72" t="s">
        <v>229</v>
      </c>
      <c r="P1988" s="101">
        <v>20</v>
      </c>
      <c r="Q1988" s="132" t="s">
        <v>65</v>
      </c>
      <c r="R1988" s="102" t="s">
        <v>1289</v>
      </c>
      <c r="S1988" s="91"/>
    </row>
    <row r="1989" spans="1:19" s="104" customFormat="1" ht="12.75" customHeight="1" x14ac:dyDescent="0.25">
      <c r="A1989" s="121" t="s">
        <v>12</v>
      </c>
      <c r="B1989" s="92" t="str">
        <f>IF(E1989="","",VLOOKUP(E1989,[1]PROJECTES!$C$14:$G$5000,2,FALSE))</f>
        <v>ELECON</v>
      </c>
      <c r="C1989" s="121" t="s">
        <v>92</v>
      </c>
      <c r="D1989" s="93" t="str">
        <f>IF(E1989="","",VLOOKUP(E1989,[1]PROJECTES!$C$14:$G$5000,5,FALSE))</f>
        <v>RTU S.E. CONIL v2.0</v>
      </c>
      <c r="E1989" s="117">
        <v>4982</v>
      </c>
      <c r="F1989" s="95"/>
      <c r="G1989" s="96" t="str">
        <f>IF(E1989="","",VLOOKUP(E1989,[1]PROJECTES!$C$14:$G$5000,4,FALSE))</f>
        <v>OB</v>
      </c>
      <c r="H1989" s="118" t="s">
        <v>12</v>
      </c>
      <c r="I1989" s="97" t="str">
        <f>IF(H1989="","",VLOOKUP(H1989,BD!B$2:C$16,2,FALSE))</f>
        <v>E</v>
      </c>
      <c r="J1989" s="98">
        <v>43545</v>
      </c>
      <c r="K1989" s="135">
        <f t="shared" si="62"/>
        <v>12</v>
      </c>
      <c r="L1989" s="99">
        <f t="shared" ca="1" si="63"/>
        <v>-193</v>
      </c>
      <c r="M1989" s="93">
        <f>IF(E1989="","",VLOOKUP(E1989,[1]PROJECTES!$C$14:$Z$5000,21,FALSE))</f>
        <v>43427</v>
      </c>
      <c r="N1989" s="100">
        <v>0</v>
      </c>
      <c r="O1989" s="72" t="s">
        <v>229</v>
      </c>
      <c r="P1989" s="101">
        <v>15</v>
      </c>
      <c r="Q1989" s="132" t="s">
        <v>32</v>
      </c>
      <c r="R1989" s="131" t="s">
        <v>1291</v>
      </c>
      <c r="S1989" s="91"/>
    </row>
    <row r="1990" spans="1:19" s="104" customFormat="1" ht="12.75" customHeight="1" x14ac:dyDescent="0.25">
      <c r="A1990" s="121" t="s">
        <v>12</v>
      </c>
      <c r="B1990" s="92" t="str">
        <f>IF(E1990="","",VLOOKUP(E1990,[1]PROJECTES!$C$14:$G$5000,2,FALSE))</f>
        <v>EYPESA</v>
      </c>
      <c r="C1990" s="121" t="s">
        <v>106</v>
      </c>
      <c r="D1990" s="93" t="str">
        <f>IF(E1990="","",VLOOKUP(E1990,[1]PROJECTES!$C$14:$G$5000,5,FALSE))</f>
        <v>SITEL Ref.SUPORT TEC. PROJ. RESOLvD-2018</v>
      </c>
      <c r="E1990" s="117">
        <v>4867</v>
      </c>
      <c r="F1990" s="95"/>
      <c r="G1990" s="96" t="str">
        <f>IF(E1990="","",VLOOKUP(E1990,[1]PROJECTES!$C$14:$G$5000,4,FALSE))</f>
        <v>OB</v>
      </c>
      <c r="H1990" s="118" t="s">
        <v>12</v>
      </c>
      <c r="I1990" s="97" t="str">
        <f>IF(H1990="","",VLOOKUP(H1990,BD!B$2:C$16,2,FALSE))</f>
        <v>E</v>
      </c>
      <c r="J1990" s="98">
        <v>43545</v>
      </c>
      <c r="K1990" s="135">
        <f t="shared" si="62"/>
        <v>12</v>
      </c>
      <c r="L1990" s="99">
        <f t="shared" ca="1" si="63"/>
        <v>-155</v>
      </c>
      <c r="M1990" s="93">
        <f>IF(E1990="","",VLOOKUP(E1990,[1]PROJECTES!$C$14:$Z$5000,21,FALSE))</f>
        <v>43465</v>
      </c>
      <c r="N1990" s="100">
        <v>4</v>
      </c>
      <c r="O1990" s="72" t="s">
        <v>229</v>
      </c>
      <c r="P1990" s="101">
        <v>0</v>
      </c>
      <c r="Q1990" s="132" t="s">
        <v>40</v>
      </c>
      <c r="R1990" s="131" t="s">
        <v>1292</v>
      </c>
      <c r="S1990" s="121"/>
    </row>
    <row r="1991" spans="1:19" s="104" customFormat="1" ht="12.75" customHeight="1" x14ac:dyDescent="0.25">
      <c r="A1991" s="121" t="s">
        <v>12</v>
      </c>
      <c r="B1991" s="92" t="str">
        <f>IF(E1991="","",VLOOKUP(E1991,[1]PROJECTES!$C$14:$G$5000,2,FALSE))</f>
        <v>EMSA</v>
      </c>
      <c r="C1991" s="121" t="s">
        <v>135</v>
      </c>
      <c r="D1991" s="93" t="str">
        <f>IF(E1991="","",VLOOKUP(E1991,[1]PROJECTES!$C$14:$G$5000,5,FALSE))</f>
        <v>MANTENIMENT SCADA TEDIS.Net EMSA 01/03/2019 - 28/02/2020</v>
      </c>
      <c r="E1991" s="117">
        <v>5176</v>
      </c>
      <c r="F1991" s="95"/>
      <c r="G1991" s="96" t="str">
        <f>IF(E1991="","",VLOOKUP(E1991,[1]PROJECTES!$C$14:$G$5000,4,FALSE))</f>
        <v>OB</v>
      </c>
      <c r="H1991" s="118" t="s">
        <v>12</v>
      </c>
      <c r="I1991" s="97" t="str">
        <f>IF(H1991="","",VLOOKUP(H1991,BD!B$2:C$16,2,FALSE))</f>
        <v>E</v>
      </c>
      <c r="J1991" s="98">
        <v>43545</v>
      </c>
      <c r="K1991" s="135">
        <f t="shared" si="62"/>
        <v>12</v>
      </c>
      <c r="L1991" s="99">
        <f t="shared" ca="1" si="63"/>
        <v>269</v>
      </c>
      <c r="M1991" s="93">
        <f>IF(E1991="","",VLOOKUP(E1991,[1]PROJECTES!$C$14:$Z$5000,21,FALSE))</f>
        <v>43889</v>
      </c>
      <c r="N1991" s="100">
        <v>0</v>
      </c>
      <c r="O1991" s="72" t="s">
        <v>229</v>
      </c>
      <c r="P1991" s="101">
        <v>45</v>
      </c>
      <c r="Q1991" s="132" t="s">
        <v>32</v>
      </c>
      <c r="R1991" s="131" t="s">
        <v>1293</v>
      </c>
      <c r="S1991" s="91"/>
    </row>
    <row r="1992" spans="1:19" s="104" customFormat="1" ht="12.75" customHeight="1" x14ac:dyDescent="0.25">
      <c r="A1992" s="121" t="s">
        <v>12</v>
      </c>
      <c r="B1992" s="92" t="str">
        <f>IF(E1992="","",VLOOKUP(E1992,[1]PROJECTES!$C$14:$G$5000,2,FALSE))</f>
        <v>EOSA</v>
      </c>
      <c r="C1992" s="121" t="s">
        <v>151</v>
      </c>
      <c r="D1992" s="93" t="str">
        <f>IF(E1992="","",VLOOKUP(E1992,[1]PROJECTES!$C$14:$G$5000,5,FALSE))</f>
        <v>MANTENIMENT SCADA TEDIS.Net EOSA 01/04/2018 - 31/03/2019</v>
      </c>
      <c r="E1992" s="117">
        <v>4650</v>
      </c>
      <c r="F1992" s="95"/>
      <c r="G1992" s="96" t="str">
        <f>IF(E1992="","",VLOOKUP(E1992,[1]PROJECTES!$C$14:$G$5000,4,FALSE))</f>
        <v>TA</v>
      </c>
      <c r="H1992" s="118" t="s">
        <v>12</v>
      </c>
      <c r="I1992" s="97" t="str">
        <f>IF(H1992="","",VLOOKUP(H1992,BD!B$2:C$16,2,FALSE))</f>
        <v>E</v>
      </c>
      <c r="J1992" s="98">
        <v>43545</v>
      </c>
      <c r="K1992" s="135">
        <f t="shared" si="62"/>
        <v>12</v>
      </c>
      <c r="L1992" s="99" t="str">
        <f t="shared" ca="1" si="63"/>
        <v>-</v>
      </c>
      <c r="M1992" s="93">
        <f>IF(E1992="","",VLOOKUP(E1992,[1]PROJECTES!$C$14:$Z$5000,21,FALSE))</f>
        <v>43555</v>
      </c>
      <c r="N1992" s="100">
        <v>1</v>
      </c>
      <c r="O1992" s="72" t="s">
        <v>229</v>
      </c>
      <c r="P1992" s="101">
        <v>0</v>
      </c>
      <c r="Q1992" s="132" t="s">
        <v>23</v>
      </c>
      <c r="R1992" s="131" t="s">
        <v>1294</v>
      </c>
      <c r="S1992" s="91"/>
    </row>
    <row r="1993" spans="1:19" s="104" customFormat="1" ht="12.75" customHeight="1" x14ac:dyDescent="0.25">
      <c r="A1993" s="121" t="s">
        <v>12</v>
      </c>
      <c r="B1993" s="92" t="str">
        <f>IF(E1993="","",VLOOKUP(E1993,[1]PROJECTES!$C$14:$G$5000,2,FALSE))</f>
        <v>SITEL</v>
      </c>
      <c r="C1993" s="121" t="s">
        <v>181</v>
      </c>
      <c r="D1993" s="93" t="str">
        <f>IF(E1993="","",VLOOKUP(E1993,[1]PROJECTES!$C$14:$G$5000,5,FALSE))</f>
        <v>INFRAESTRUCTURA</v>
      </c>
      <c r="E1993" s="117" t="s">
        <v>317</v>
      </c>
      <c r="F1993" s="95"/>
      <c r="G1993" s="96" t="str">
        <f>IF(E1993="","",VLOOKUP(E1993,[1]PROJECTES!$C$14:$G$5000,4,FALSE))</f>
        <v>OB</v>
      </c>
      <c r="H1993" s="118" t="s">
        <v>12</v>
      </c>
      <c r="I1993" s="97" t="str">
        <f>IF(H1993="","",VLOOKUP(H1993,BD!B$2:C$16,2,FALSE))</f>
        <v>E</v>
      </c>
      <c r="J1993" s="98">
        <v>43545</v>
      </c>
      <c r="K1993" s="135">
        <f t="shared" ref="K1993:K2056" si="64">IF(J1993="","",WEEKNUM(J1993,2)-0)</f>
        <v>12</v>
      </c>
      <c r="L1993" s="99">
        <f t="shared" ref="L1993:L2056" ca="1" si="65">IF(M1993="","-",IF(G1993="TA","-",+M1993-TODAY()))</f>
        <v>210</v>
      </c>
      <c r="M1993" s="93">
        <f>IF(E1993="","",VLOOKUP(E1993,[1]PROJECTES!$C$14:$Z$5000,21,FALSE))</f>
        <v>43830</v>
      </c>
      <c r="N1993" s="100">
        <v>0</v>
      </c>
      <c r="O1993" s="72" t="s">
        <v>229</v>
      </c>
      <c r="P1993" s="101">
        <v>30</v>
      </c>
      <c r="Q1993" s="132" t="s">
        <v>7</v>
      </c>
      <c r="R1993" s="131" t="s">
        <v>1296</v>
      </c>
      <c r="S1993" s="91"/>
    </row>
    <row r="1994" spans="1:19" s="104" customFormat="1" ht="12.75" customHeight="1" x14ac:dyDescent="0.25">
      <c r="A1994" s="121" t="s">
        <v>12</v>
      </c>
      <c r="B1994" s="92" t="str">
        <f>IF(E1994="","",VLOOKUP(E1994,[1]PROJECTES!$C$14:$G$5000,2,FALSE))</f>
        <v>EOSA</v>
      </c>
      <c r="C1994" s="121" t="s">
        <v>151</v>
      </c>
      <c r="D1994" s="93" t="str">
        <f>IF(E1994="","",VLOOKUP(E1994,[1]PROJECTES!$C$14:$G$5000,5,FALSE))</f>
        <v>MANTENIMENT SCADA TEDIS.Net EOSA 01/04/2018 - 31/03/2019</v>
      </c>
      <c r="E1994" s="117">
        <v>4650</v>
      </c>
      <c r="F1994" s="95"/>
      <c r="G1994" s="96" t="str">
        <f>IF(E1994="","",VLOOKUP(E1994,[1]PROJECTES!$C$14:$G$5000,4,FALSE))</f>
        <v>TA</v>
      </c>
      <c r="H1994" s="118" t="s">
        <v>12</v>
      </c>
      <c r="I1994" s="97" t="str">
        <f>IF(H1994="","",VLOOKUP(H1994,BD!B$2:C$16,2,FALSE))</f>
        <v>E</v>
      </c>
      <c r="J1994" s="98">
        <v>43545</v>
      </c>
      <c r="K1994" s="135">
        <f t="shared" si="64"/>
        <v>12</v>
      </c>
      <c r="L1994" s="99" t="str">
        <f t="shared" ca="1" si="65"/>
        <v>-</v>
      </c>
      <c r="M1994" s="93">
        <f>IF(E1994="","",VLOOKUP(E1994,[1]PROJECTES!$C$14:$Z$5000,21,FALSE))</f>
        <v>43555</v>
      </c>
      <c r="N1994" s="100">
        <v>0</v>
      </c>
      <c r="O1994" s="72" t="s">
        <v>229</v>
      </c>
      <c r="P1994" s="101">
        <v>30</v>
      </c>
      <c r="Q1994" s="132" t="s">
        <v>59</v>
      </c>
      <c r="R1994" s="131" t="s">
        <v>1295</v>
      </c>
      <c r="S1994" s="91"/>
    </row>
    <row r="1995" spans="1:19" s="104" customFormat="1" ht="12.75" customHeight="1" x14ac:dyDescent="0.25">
      <c r="A1995" s="121" t="s">
        <v>12</v>
      </c>
      <c r="B1995" s="92" t="str">
        <f>IF(E1995="","",VLOOKUP(E1995,[1]PROJECTES!$C$14:$G$5000,2,FALSE))</f>
        <v>SITEL</v>
      </c>
      <c r="C1995" s="121" t="s">
        <v>181</v>
      </c>
      <c r="D1995" s="93" t="str">
        <f>IF(E1995="","",VLOOKUP(E1995,[1]PROJECTES!$C$14:$G$5000,5,FALSE))</f>
        <v>AFERS EMPRESA</v>
      </c>
      <c r="E1995" s="117" t="s">
        <v>283</v>
      </c>
      <c r="F1995" s="95"/>
      <c r="G1995" s="96" t="str">
        <f>IF(E1995="","",VLOOKUP(E1995,[1]PROJECTES!$C$14:$G$5000,4,FALSE))</f>
        <v>OB</v>
      </c>
      <c r="H1995" s="118" t="s">
        <v>12</v>
      </c>
      <c r="I1995" s="97" t="str">
        <f>IF(H1995="","",VLOOKUP(H1995,BD!B$2:C$16,2,FALSE))</f>
        <v>E</v>
      </c>
      <c r="J1995" s="98">
        <v>43545</v>
      </c>
      <c r="K1995" s="135">
        <f t="shared" si="64"/>
        <v>12</v>
      </c>
      <c r="L1995" s="99">
        <f t="shared" ca="1" si="65"/>
        <v>210</v>
      </c>
      <c r="M1995" s="93">
        <f>IF(E1995="","",VLOOKUP(E1995,[1]PROJECTES!$C$14:$Z$5000,21,FALSE))</f>
        <v>43830</v>
      </c>
      <c r="N1995" s="100">
        <v>1</v>
      </c>
      <c r="O1995" s="72" t="s">
        <v>229</v>
      </c>
      <c r="P1995" s="101">
        <v>0</v>
      </c>
      <c r="Q1995" s="132" t="s">
        <v>59</v>
      </c>
      <c r="R1995" s="131" t="s">
        <v>285</v>
      </c>
      <c r="S1995" s="91"/>
    </row>
    <row r="1996" spans="1:19" s="104" customFormat="1" ht="12.75" customHeight="1" x14ac:dyDescent="0.25">
      <c r="A1996" s="121" t="s">
        <v>21</v>
      </c>
      <c r="B1996" s="92" t="str">
        <f>IF(E1996="","",VLOOKUP(E1996,[1]PROJECTES!$C$14:$G$5000,2,FALSE))</f>
        <v>INDTOR</v>
      </c>
      <c r="C1996" s="121" t="s">
        <v>149</v>
      </c>
      <c r="D1996" s="93" t="str">
        <f>IF(E1996="","",VLOOKUP(E1996,[1]PROJECTES!$C$14:$G$5000,5,FALSE))</f>
        <v>RTU C.T. CALVARIO v1.0</v>
      </c>
      <c r="E1996" s="117">
        <v>5104</v>
      </c>
      <c r="F1996" s="95"/>
      <c r="G1996" s="96" t="str">
        <f>IF(E1996="","",VLOOKUP(E1996,[1]PROJECTES!$C$14:$G$5000,4,FALSE))</f>
        <v>TA</v>
      </c>
      <c r="H1996" s="118" t="s">
        <v>595</v>
      </c>
      <c r="I1996" s="97" t="str">
        <f>IF(H1996="","",VLOOKUP(H1996,BD!B$2:C$16,2,FALSE))</f>
        <v>E</v>
      </c>
      <c r="J1996" s="98">
        <v>43545</v>
      </c>
      <c r="K1996" s="135">
        <f t="shared" si="64"/>
        <v>12</v>
      </c>
      <c r="L1996" s="99" t="str">
        <f t="shared" ca="1" si="65"/>
        <v>-</v>
      </c>
      <c r="M1996" s="93">
        <f>IF(E1996="","",VLOOKUP(E1996,[1]PROJECTES!$C$14:$Z$5000,21,FALSE))</f>
        <v>43514</v>
      </c>
      <c r="N1996" s="100">
        <v>0</v>
      </c>
      <c r="O1996" s="72" t="s">
        <v>229</v>
      </c>
      <c r="P1996" s="101">
        <v>35</v>
      </c>
      <c r="Q1996" s="132" t="s">
        <v>51</v>
      </c>
      <c r="R1996" s="131" t="s">
        <v>365</v>
      </c>
      <c r="S1996" s="91"/>
    </row>
    <row r="1997" spans="1:19" s="104" customFormat="1" ht="12.75" customHeight="1" x14ac:dyDescent="0.25">
      <c r="A1997" s="121" t="s">
        <v>21</v>
      </c>
      <c r="B1997" s="92" t="str">
        <f>IF(E1997="","",VLOOKUP(E1997,[1]PROJECTES!$C$14:$G$5000,2,FALSE))</f>
        <v>INDVIL</v>
      </c>
      <c r="C1997" s="121" t="s">
        <v>149</v>
      </c>
      <c r="D1997" s="93" t="str">
        <f>IF(E1997="","",VLOOKUP(E1997,[1]PROJECTES!$C$14:$G$5000,5,FALSE))</f>
        <v>RTU C.T. PADRE CARMELO v1.0</v>
      </c>
      <c r="E1997" s="117">
        <v>5106</v>
      </c>
      <c r="F1997" s="95"/>
      <c r="G1997" s="96" t="str">
        <f>IF(E1997="","",VLOOKUP(E1997,[1]PROJECTES!$C$14:$G$5000,4,FALSE))</f>
        <v>TA</v>
      </c>
      <c r="H1997" s="118" t="s">
        <v>595</v>
      </c>
      <c r="I1997" s="97" t="str">
        <f>IF(H1997="","",VLOOKUP(H1997,BD!B$2:C$16,2,FALSE))</f>
        <v>E</v>
      </c>
      <c r="J1997" s="98">
        <v>43545</v>
      </c>
      <c r="K1997" s="135">
        <f t="shared" si="64"/>
        <v>12</v>
      </c>
      <c r="L1997" s="99" t="str">
        <f t="shared" ca="1" si="65"/>
        <v>-</v>
      </c>
      <c r="M1997" s="93">
        <f>IF(E1997="","",VLOOKUP(E1997,[1]PROJECTES!$C$14:$Z$5000,21,FALSE))</f>
        <v>43514</v>
      </c>
      <c r="N1997" s="100">
        <v>0</v>
      </c>
      <c r="O1997" s="72" t="s">
        <v>229</v>
      </c>
      <c r="P1997" s="101">
        <v>35</v>
      </c>
      <c r="Q1997" s="132" t="s">
        <v>51</v>
      </c>
      <c r="R1997" s="131" t="s">
        <v>365</v>
      </c>
      <c r="S1997" s="91"/>
    </row>
    <row r="1998" spans="1:19" s="104" customFormat="1" ht="12.75" customHeight="1" x14ac:dyDescent="0.25">
      <c r="A1998" s="121" t="s">
        <v>21</v>
      </c>
      <c r="B1998" s="92" t="str">
        <f>IF(E1998="","",VLOOKUP(E1998,[1]PROJECTES!$C$14:$G$5000,2,FALSE))</f>
        <v>DIELES</v>
      </c>
      <c r="C1998" s="121" t="s">
        <v>271</v>
      </c>
      <c r="D1998" s="93" t="str">
        <f>IF(E1998="","",VLOOKUP(E1998,[1]PROJECTES!$C$14:$G$5000,5,FALSE))</f>
        <v>RTU CT-5 DIELESUR v1.1</v>
      </c>
      <c r="E1998" s="117">
        <v>5059</v>
      </c>
      <c r="F1998" s="95"/>
      <c r="G1998" s="96" t="str">
        <f>IF(E1998="","",VLOOKUP(E1998,[1]PROJECTES!$C$14:$G$5000,4,FALSE))</f>
        <v>TA</v>
      </c>
      <c r="H1998" s="118" t="s">
        <v>595</v>
      </c>
      <c r="I1998" s="97" t="str">
        <f>IF(H1998="","",VLOOKUP(H1998,BD!B$2:C$16,2,FALSE))</f>
        <v>E</v>
      </c>
      <c r="J1998" s="98">
        <v>43545</v>
      </c>
      <c r="K1998" s="135">
        <f t="shared" si="64"/>
        <v>12</v>
      </c>
      <c r="L1998" s="99" t="str">
        <f t="shared" ca="1" si="65"/>
        <v>-</v>
      </c>
      <c r="M1998" s="93">
        <f>IF(E1998="","",VLOOKUP(E1998,[1]PROJECTES!$C$14:$Z$5000,21,FALSE))</f>
        <v>43524</v>
      </c>
      <c r="N1998" s="100">
        <v>0</v>
      </c>
      <c r="O1998" s="72" t="s">
        <v>229</v>
      </c>
      <c r="P1998" s="101">
        <v>35</v>
      </c>
      <c r="Q1998" s="132" t="s">
        <v>51</v>
      </c>
      <c r="R1998" s="131" t="s">
        <v>365</v>
      </c>
      <c r="S1998" s="91"/>
    </row>
    <row r="1999" spans="1:19" s="104" customFormat="1" ht="12.75" customHeight="1" x14ac:dyDescent="0.25">
      <c r="A1999" s="121" t="s">
        <v>21</v>
      </c>
      <c r="B1999" s="92" t="str">
        <f>IF(E1999="","",VLOOKUP(E1999,[1]PROJECTES!$C$14:$G$5000,2,FALSE))</f>
        <v>DIELES</v>
      </c>
      <c r="C1999" s="121" t="s">
        <v>271</v>
      </c>
      <c r="D1999" s="93" t="str">
        <f>IF(E1999="","",VLOOKUP(E1999,[1]PROJECTES!$C$14:$G$5000,5,FALSE))</f>
        <v>RTU CT-6 DIELESUR v1.1</v>
      </c>
      <c r="E1999" s="117">
        <v>5060</v>
      </c>
      <c r="F1999" s="95"/>
      <c r="G1999" s="96" t="str">
        <f>IF(E1999="","",VLOOKUP(E1999,[1]PROJECTES!$C$14:$G$5000,4,FALSE))</f>
        <v>TA</v>
      </c>
      <c r="H1999" s="118" t="s">
        <v>595</v>
      </c>
      <c r="I1999" s="97" t="str">
        <f>IF(H1999="","",VLOOKUP(H1999,BD!B$2:C$16,2,FALSE))</f>
        <v>E</v>
      </c>
      <c r="J1999" s="98">
        <v>43545</v>
      </c>
      <c r="K1999" s="135">
        <f t="shared" si="64"/>
        <v>12</v>
      </c>
      <c r="L1999" s="99" t="str">
        <f t="shared" ca="1" si="65"/>
        <v>-</v>
      </c>
      <c r="M1999" s="93">
        <f>IF(E1999="","",VLOOKUP(E1999,[1]PROJECTES!$C$14:$Z$5000,21,FALSE))</f>
        <v>43524</v>
      </c>
      <c r="N1999" s="100">
        <v>0</v>
      </c>
      <c r="O1999" s="72" t="s">
        <v>229</v>
      </c>
      <c r="P1999" s="101">
        <v>35</v>
      </c>
      <c r="Q1999" s="132" t="s">
        <v>51</v>
      </c>
      <c r="R1999" s="131" t="s">
        <v>365</v>
      </c>
      <c r="S1999" s="91"/>
    </row>
    <row r="2000" spans="1:19" s="104" customFormat="1" ht="12.75" customHeight="1" x14ac:dyDescent="0.25">
      <c r="A2000" s="121" t="s">
        <v>21</v>
      </c>
      <c r="B2000" s="92" t="str">
        <f>IF(E2000="","",VLOOKUP(E2000,[1]PROJECTES!$C$14:$G$5000,2,FALSE))</f>
        <v>DIELES</v>
      </c>
      <c r="C2000" s="121" t="s">
        <v>271</v>
      </c>
      <c r="D2000" s="93" t="str">
        <f>IF(E2000="","",VLOOKUP(E2000,[1]PROJECTES!$C$14:$G$5000,5,FALSE))</f>
        <v>RTU CT-7 DIELESUR v1.1</v>
      </c>
      <c r="E2000" s="117">
        <v>5061</v>
      </c>
      <c r="F2000" s="95"/>
      <c r="G2000" s="96" t="str">
        <f>IF(E2000="","",VLOOKUP(E2000,[1]PROJECTES!$C$14:$G$5000,4,FALSE))</f>
        <v>TA</v>
      </c>
      <c r="H2000" s="118" t="s">
        <v>595</v>
      </c>
      <c r="I2000" s="97" t="str">
        <f>IF(H2000="","",VLOOKUP(H2000,BD!B$2:C$16,2,FALSE))</f>
        <v>E</v>
      </c>
      <c r="J2000" s="98">
        <v>43545</v>
      </c>
      <c r="K2000" s="135">
        <f t="shared" si="64"/>
        <v>12</v>
      </c>
      <c r="L2000" s="99" t="str">
        <f t="shared" ca="1" si="65"/>
        <v>-</v>
      </c>
      <c r="M2000" s="93">
        <f>IF(E2000="","",VLOOKUP(E2000,[1]PROJECTES!$C$14:$Z$5000,21,FALSE))</f>
        <v>43524</v>
      </c>
      <c r="N2000" s="100">
        <v>0</v>
      </c>
      <c r="O2000" s="72" t="s">
        <v>229</v>
      </c>
      <c r="P2000" s="101">
        <v>35</v>
      </c>
      <c r="Q2000" s="132" t="s">
        <v>51</v>
      </c>
      <c r="R2000" s="131" t="s">
        <v>365</v>
      </c>
      <c r="S2000" s="91"/>
    </row>
    <row r="2001" spans="1:19" s="104" customFormat="1" ht="12.75" customHeight="1" x14ac:dyDescent="0.25">
      <c r="A2001" s="121" t="s">
        <v>21</v>
      </c>
      <c r="B2001" s="92" t="str">
        <f>IF(E2001="","",VLOOKUP(E2001,[1]PROJECTES!$C$14:$G$5000,2,FALSE))</f>
        <v>DIELES</v>
      </c>
      <c r="C2001" s="121" t="s">
        <v>271</v>
      </c>
      <c r="D2001" s="93" t="str">
        <f>IF(E2001="","",VLOOKUP(E2001,[1]PROJECTES!$C$14:$G$5000,5,FALSE))</f>
        <v>RTU CT-8 DIELESUR v1.1</v>
      </c>
      <c r="E2001" s="117">
        <v>5062</v>
      </c>
      <c r="F2001" s="95"/>
      <c r="G2001" s="96" t="str">
        <f>IF(E2001="","",VLOOKUP(E2001,[1]PROJECTES!$C$14:$G$5000,4,FALSE))</f>
        <v>TA</v>
      </c>
      <c r="H2001" s="118" t="s">
        <v>595</v>
      </c>
      <c r="I2001" s="97" t="str">
        <f>IF(H2001="","",VLOOKUP(H2001,BD!B$2:C$16,2,FALSE))</f>
        <v>E</v>
      </c>
      <c r="J2001" s="98">
        <v>43545</v>
      </c>
      <c r="K2001" s="135">
        <f t="shared" si="64"/>
        <v>12</v>
      </c>
      <c r="L2001" s="99" t="str">
        <f t="shared" ca="1" si="65"/>
        <v>-</v>
      </c>
      <c r="M2001" s="93">
        <f>IF(E2001="","",VLOOKUP(E2001,[1]PROJECTES!$C$14:$Z$5000,21,FALSE))</f>
        <v>43524</v>
      </c>
      <c r="N2001" s="100">
        <v>0</v>
      </c>
      <c r="O2001" s="72" t="s">
        <v>229</v>
      </c>
      <c r="P2001" s="101">
        <v>35</v>
      </c>
      <c r="Q2001" s="132" t="s">
        <v>51</v>
      </c>
      <c r="R2001" s="131" t="s">
        <v>365</v>
      </c>
      <c r="S2001" s="91"/>
    </row>
    <row r="2002" spans="1:19" s="104" customFormat="1" ht="12.75" customHeight="1" x14ac:dyDescent="0.25">
      <c r="A2002" s="121" t="s">
        <v>595</v>
      </c>
      <c r="B2002" s="92" t="str">
        <f>IF(E2002="","",VLOOKUP(E2002,[1]PROJECTES!$C$14:$G$5000,2,FALSE))</f>
        <v>SITEL</v>
      </c>
      <c r="C2002" s="121" t="s">
        <v>181</v>
      </c>
      <c r="D2002" s="93" t="str">
        <f>IF(E2002="","",VLOOKUP(E2002,[1]PROJECTES!$C$14:$G$5000,5,FALSE))</f>
        <v>AFERS EMPRESA</v>
      </c>
      <c r="E2002" s="117" t="s">
        <v>283</v>
      </c>
      <c r="F2002" s="95"/>
      <c r="G2002" s="96" t="str">
        <f>IF(E2002="","",VLOOKUP(E2002,[1]PROJECTES!$C$14:$G$5000,4,FALSE))</f>
        <v>OB</v>
      </c>
      <c r="H2002" s="118" t="s">
        <v>595</v>
      </c>
      <c r="I2002" s="97" t="str">
        <f>IF(H2002="","",VLOOKUP(H2002,BD!B$2:C$16,2,FALSE))</f>
        <v>E</v>
      </c>
      <c r="J2002" s="98">
        <v>43545</v>
      </c>
      <c r="K2002" s="135">
        <f t="shared" si="64"/>
        <v>12</v>
      </c>
      <c r="L2002" s="99">
        <f t="shared" ca="1" si="65"/>
        <v>210</v>
      </c>
      <c r="M2002" s="93">
        <f>IF(E2002="","",VLOOKUP(E2002,[1]PROJECTES!$C$14:$Z$5000,21,FALSE))</f>
        <v>43830</v>
      </c>
      <c r="N2002" s="100">
        <v>1</v>
      </c>
      <c r="O2002" s="72" t="s">
        <v>229</v>
      </c>
      <c r="P2002" s="101">
        <v>30</v>
      </c>
      <c r="Q2002" s="132"/>
      <c r="R2002" s="131" t="s">
        <v>1273</v>
      </c>
      <c r="S2002" s="91"/>
    </row>
    <row r="2003" spans="1:19" s="104" customFormat="1" ht="12.75" customHeight="1" x14ac:dyDescent="0.25">
      <c r="A2003" s="121" t="s">
        <v>17</v>
      </c>
      <c r="B2003" s="92" t="str">
        <f>IF(E2003="","",VLOOKUP(E2003,[1]PROJECTES!$C$14:$G$5000,2,FALSE))</f>
        <v>ORMAZA</v>
      </c>
      <c r="C2003" s="121" t="s">
        <v>148</v>
      </c>
      <c r="D2003" s="93" t="str">
        <f>IF(E2003="","",VLOOKUP(E2003,[1]PROJECTES!$C$14:$G$5000,5,FALSE))</f>
        <v>CC SCADA TEDIS.Net CAP NOU v1.0</v>
      </c>
      <c r="E2003" s="117">
        <v>4717</v>
      </c>
      <c r="F2003" s="95"/>
      <c r="G2003" s="96" t="str">
        <f>IF(E2003="","",VLOOKUP(E2003,[1]PROJECTES!$C$14:$G$5000,4,FALSE))</f>
        <v>OB</v>
      </c>
      <c r="H2003" s="118" t="s">
        <v>17</v>
      </c>
      <c r="I2003" s="97" t="str">
        <f>IF(H2003="","",VLOOKUP(H2003,BD!B$2:C$16,2,FALSE))</f>
        <v>E</v>
      </c>
      <c r="J2003" s="98">
        <v>43588</v>
      </c>
      <c r="K2003" s="135">
        <f t="shared" si="64"/>
        <v>18</v>
      </c>
      <c r="L2003" s="99">
        <f t="shared" ca="1" si="65"/>
        <v>-247</v>
      </c>
      <c r="M2003" s="93">
        <f>IF(E2003="","",VLOOKUP(E2003,[1]PROJECTES!$C$14:$Z$5000,21,FALSE))</f>
        <v>43373</v>
      </c>
      <c r="N2003" s="100"/>
      <c r="O2003" s="72" t="s">
        <v>229</v>
      </c>
      <c r="P2003" s="101">
        <v>45</v>
      </c>
      <c r="Q2003" s="132" t="s">
        <v>32</v>
      </c>
      <c r="R2003" s="168" t="s">
        <v>1694</v>
      </c>
      <c r="S2003" s="91"/>
    </row>
    <row r="2004" spans="1:19" s="104" customFormat="1" ht="12.75" customHeight="1" x14ac:dyDescent="0.25">
      <c r="A2004" s="121"/>
      <c r="B2004" s="92" t="str">
        <f>IF(E2004="","",VLOOKUP(E2004,[1]PROJECTES!$C$14:$G$5000,2,FALSE))</f>
        <v>SITEL</v>
      </c>
      <c r="C2004" s="121" t="s">
        <v>148</v>
      </c>
      <c r="D2004" s="93" t="str">
        <f>IF(E2004="","",VLOOKUP(E2004,[1]PROJECTES!$C$14:$G$5000,5,FALSE))</f>
        <v>ATENCIÓ TELEFÓNICA</v>
      </c>
      <c r="E2004" s="117" t="s">
        <v>491</v>
      </c>
      <c r="F2004" s="95"/>
      <c r="G2004" s="96" t="str">
        <f>IF(E2004="","",VLOOKUP(E2004,[1]PROJECTES!$C$14:$G$5000,4,FALSE))</f>
        <v>OB</v>
      </c>
      <c r="H2004" s="118" t="s">
        <v>17</v>
      </c>
      <c r="I2004" s="97" t="str">
        <f>IF(H2004="","",VLOOKUP(H2004,BD!B$2:C$16,2,FALSE))</f>
        <v>E</v>
      </c>
      <c r="J2004" s="98">
        <v>43595</v>
      </c>
      <c r="K2004" s="135">
        <f t="shared" si="64"/>
        <v>19</v>
      </c>
      <c r="L2004" s="99">
        <f t="shared" ca="1" si="65"/>
        <v>210</v>
      </c>
      <c r="M2004" s="93">
        <f>IF(E2004="","",VLOOKUP(E2004,[1]PROJECTES!$C$14:$Z$5000,21,FALSE))</f>
        <v>43830</v>
      </c>
      <c r="N2004" s="100"/>
      <c r="O2004" s="72" t="s">
        <v>229</v>
      </c>
      <c r="P2004" s="101">
        <v>15</v>
      </c>
      <c r="Q2004" s="132" t="s">
        <v>59</v>
      </c>
      <c r="R2004" s="168" t="s">
        <v>1762</v>
      </c>
      <c r="S2004" s="91"/>
    </row>
    <row r="2005" spans="1:19" s="104" customFormat="1" ht="12.75" customHeight="1" x14ac:dyDescent="0.25">
      <c r="A2005" s="121" t="s">
        <v>17</v>
      </c>
      <c r="B2005" s="92" t="str">
        <f>IF(E2005="","",VLOOKUP(E2005,[1]PROJECTES!$C$14:$G$5000,2,FALSE))</f>
        <v>ORMAZA</v>
      </c>
      <c r="C2005" s="121" t="s">
        <v>148</v>
      </c>
      <c r="D2005" s="93" t="str">
        <f>IF(E2005="","",VLOOKUP(E2005,[1]PROJECTES!$C$14:$G$5000,5,FALSE))</f>
        <v>CC SCADA TEDIS.Net CAP NOU v1.0</v>
      </c>
      <c r="E2005" s="117">
        <v>4717</v>
      </c>
      <c r="F2005" s="95"/>
      <c r="G2005" s="96" t="str">
        <f>IF(E2005="","",VLOOKUP(E2005,[1]PROJECTES!$C$14:$G$5000,4,FALSE))</f>
        <v>OB</v>
      </c>
      <c r="H2005" s="118" t="s">
        <v>17</v>
      </c>
      <c r="I2005" s="97" t="str">
        <f>IF(H2005="","",VLOOKUP(H2005,BD!B$2:C$16,2,FALSE))</f>
        <v>E</v>
      </c>
      <c r="J2005" s="98">
        <v>43602</v>
      </c>
      <c r="K2005" s="135">
        <f t="shared" si="64"/>
        <v>20</v>
      </c>
      <c r="L2005" s="99">
        <f t="shared" ca="1" si="65"/>
        <v>-247</v>
      </c>
      <c r="M2005" s="93">
        <f>IF(E2005="","",VLOOKUP(E2005,[1]PROJECTES!$C$14:$Z$5000,21,FALSE))</f>
        <v>43373</v>
      </c>
      <c r="N2005" s="100"/>
      <c r="O2005" s="72" t="s">
        <v>229</v>
      </c>
      <c r="P2005" s="101">
        <v>45</v>
      </c>
      <c r="Q2005" s="132" t="s">
        <v>19</v>
      </c>
      <c r="R2005" s="168" t="s">
        <v>1861</v>
      </c>
      <c r="S2005" s="91"/>
    </row>
    <row r="2006" spans="1:19" s="104" customFormat="1" ht="12.75" customHeight="1" x14ac:dyDescent="0.25">
      <c r="A2006" s="121" t="s">
        <v>17</v>
      </c>
      <c r="B2006" s="92" t="str">
        <f>IF(E2006="","",VLOOKUP(E2006,[1]PROJECTES!$C$14:$G$5000,2,FALSE))</f>
        <v>ORMAZA</v>
      </c>
      <c r="C2006" s="121" t="s">
        <v>148</v>
      </c>
      <c r="D2006" s="93" t="str">
        <f>IF(E2006="","",VLOOKUP(E2006,[1]PROJECTES!$C$14:$G$5000,5,FALSE))</f>
        <v>Re-Instal.lacio CC SCADA HOSPITAL GALDAKAO v2.0</v>
      </c>
      <c r="E2006" s="117">
        <v>5211</v>
      </c>
      <c r="F2006" s="95"/>
      <c r="G2006" s="96" t="str">
        <f>IF(E2006="","",VLOOKUP(E2006,[1]PROJECTES!$C$14:$G$5000,4,FALSE))</f>
        <v>OB</v>
      </c>
      <c r="H2006" s="118" t="s">
        <v>17</v>
      </c>
      <c r="I2006" s="97" t="str">
        <f>IF(H2006="","",VLOOKUP(H2006,BD!B$2:C$16,2,FALSE))</f>
        <v>E</v>
      </c>
      <c r="J2006" s="98">
        <v>43602</v>
      </c>
      <c r="K2006" s="135">
        <f t="shared" si="64"/>
        <v>20</v>
      </c>
      <c r="L2006" s="99">
        <f t="shared" ca="1" si="65"/>
        <v>-35</v>
      </c>
      <c r="M2006" s="93">
        <f>IF(E2006="","",VLOOKUP(E2006,[1]PROJECTES!$C$14:$Z$5000,21,FALSE))</f>
        <v>43585</v>
      </c>
      <c r="N2006" s="100"/>
      <c r="O2006" s="72" t="s">
        <v>229</v>
      </c>
      <c r="P2006" s="101">
        <v>30</v>
      </c>
      <c r="Q2006" s="132" t="s">
        <v>59</v>
      </c>
      <c r="R2006" s="168" t="s">
        <v>1864</v>
      </c>
      <c r="S2006" s="91"/>
    </row>
    <row r="2007" spans="1:19" s="104" customFormat="1" ht="12.75" customHeight="1" x14ac:dyDescent="0.25">
      <c r="A2007" s="121" t="s">
        <v>44</v>
      </c>
      <c r="B2007" s="92" t="str">
        <f>IF(E2007="","",VLOOKUP(E2007,[1]PROJECTES!$C$14:$G$5000,2,FALSE))</f>
        <v>INPPOZ</v>
      </c>
      <c r="C2007" s="121" t="s">
        <v>149</v>
      </c>
      <c r="D2007" s="93" t="str">
        <f>IF(E2007="","",VLOOKUP(E2007,[1]PROJECTES!$C$14:$G$5000,5,FALSE))</f>
        <v xml:space="preserve"> Inst. y PEM RTU C.T. PINTOR GOYA v1.0</v>
      </c>
      <c r="E2007" s="117">
        <v>5020</v>
      </c>
      <c r="F2007" s="95"/>
      <c r="G2007" s="96" t="str">
        <f>IF(E2007="","",VLOOKUP(E2007,[1]PROJECTES!$C$14:$G$5000,4,FALSE))</f>
        <v>TA</v>
      </c>
      <c r="H2007" s="118" t="s">
        <v>17</v>
      </c>
      <c r="I2007" s="97" t="str">
        <f>IF(H2007="","",VLOOKUP(H2007,BD!B$2:C$16,2,FALSE))</f>
        <v>E</v>
      </c>
      <c r="J2007" s="98">
        <v>43476</v>
      </c>
      <c r="K2007" s="135">
        <f t="shared" si="64"/>
        <v>2</v>
      </c>
      <c r="L2007" s="99" t="str">
        <f t="shared" ca="1" si="65"/>
        <v>-</v>
      </c>
      <c r="M2007" s="93">
        <f>IF(E2007="","",VLOOKUP(E2007,[1]PROJECTES!$C$14:$Z$5000,21,FALSE))</f>
        <v>43543</v>
      </c>
      <c r="N2007" s="100">
        <v>1</v>
      </c>
      <c r="O2007" s="72" t="s">
        <v>229</v>
      </c>
      <c r="P2007" s="101">
        <v>30</v>
      </c>
      <c r="Q2007" s="132" t="s">
        <v>32</v>
      </c>
      <c r="R2007" s="131" t="s">
        <v>419</v>
      </c>
      <c r="S2007" s="91"/>
    </row>
    <row r="2008" spans="1:19" s="104" customFormat="1" ht="12.75" customHeight="1" x14ac:dyDescent="0.25">
      <c r="A2008" s="121"/>
      <c r="B2008" s="92" t="str">
        <f>IF(E2008="","",VLOOKUP(E2008,[1]PROJECTES!$C$14:$G$5000,2,FALSE))</f>
        <v>INPPOZ</v>
      </c>
      <c r="C2008" s="121" t="s">
        <v>149</v>
      </c>
      <c r="D2008" s="93" t="str">
        <f>IF(E2008="","",VLOOKUP(E2008,[1]PROJECTES!$C$14:$G$5000,5,FALSE))</f>
        <v>MANTENIMENT SW SCADA TEDIS.Net INPECUARIAS 01/01/2.019 - 31/12/2.019</v>
      </c>
      <c r="E2008" s="117">
        <v>5072</v>
      </c>
      <c r="F2008" s="95"/>
      <c r="G2008" s="96" t="str">
        <f>IF(E2008="","",VLOOKUP(E2008,[1]PROJECTES!$C$14:$G$5000,4,FALSE))</f>
        <v>OB</v>
      </c>
      <c r="H2008" s="118" t="s">
        <v>47</v>
      </c>
      <c r="I2008" s="97" t="str">
        <f>IF(H2008="","",VLOOKUP(H2008,BD!B$2:C$16,2,FALSE))</f>
        <v>E</v>
      </c>
      <c r="J2008" s="98">
        <v>43545</v>
      </c>
      <c r="K2008" s="135">
        <f t="shared" si="64"/>
        <v>12</v>
      </c>
      <c r="L2008" s="99">
        <f t="shared" ca="1" si="65"/>
        <v>210</v>
      </c>
      <c r="M2008" s="93">
        <f>IF(E2008="","",VLOOKUP(E2008,[1]PROJECTES!$C$14:$Z$5000,21,FALSE))</f>
        <v>43830</v>
      </c>
      <c r="N2008" s="100">
        <v>0</v>
      </c>
      <c r="O2008" s="72" t="s">
        <v>229</v>
      </c>
      <c r="P2008" s="101">
        <v>30</v>
      </c>
      <c r="Q2008" s="132" t="s">
        <v>59</v>
      </c>
      <c r="R2008" s="168" t="s">
        <v>1525</v>
      </c>
      <c r="S2008" s="91"/>
    </row>
    <row r="2009" spans="1:19" s="104" customFormat="1" ht="12.75" customHeight="1" x14ac:dyDescent="0.25">
      <c r="A2009" s="121"/>
      <c r="B2009" s="92" t="str">
        <f>IF(E2009="","",VLOOKUP(E2009,[1]PROJECTES!$C$14:$G$5000,2,FALSE))</f>
        <v>SITEL</v>
      </c>
      <c r="C2009" s="121" t="s">
        <v>84</v>
      </c>
      <c r="D2009" s="93" t="str">
        <f>IF(E2009="","",VLOOKUP(E2009,[1]PROJECTES!$C$14:$G$5000,5,FALSE))</f>
        <v>PENDENT D'ASSIGNAR</v>
      </c>
      <c r="E2009" s="117" t="s">
        <v>278</v>
      </c>
      <c r="F2009" s="95"/>
      <c r="G2009" s="96" t="str">
        <f>IF(E2009="","",VLOOKUP(E2009,[1]PROJECTES!$C$14:$G$5000,4,FALSE))</f>
        <v>OB</v>
      </c>
      <c r="H2009" s="118" t="s">
        <v>47</v>
      </c>
      <c r="I2009" s="97" t="str">
        <f>IF(H2009="","",VLOOKUP(H2009,BD!B$2:C$16,2,FALSE))</f>
        <v>E</v>
      </c>
      <c r="J2009" s="98">
        <v>43545</v>
      </c>
      <c r="K2009" s="135">
        <f t="shared" si="64"/>
        <v>12</v>
      </c>
      <c r="L2009" s="99">
        <f t="shared" ca="1" si="65"/>
        <v>210</v>
      </c>
      <c r="M2009" s="93">
        <f>IF(E2009="","",VLOOKUP(E2009,[1]PROJECTES!$C$14:$Z$5000,21,FALSE))</f>
        <v>43830</v>
      </c>
      <c r="N2009" s="100">
        <v>1</v>
      </c>
      <c r="O2009" s="72" t="s">
        <v>229</v>
      </c>
      <c r="P2009" s="101">
        <v>30</v>
      </c>
      <c r="Q2009" s="132" t="s">
        <v>59</v>
      </c>
      <c r="R2009" s="168" t="s">
        <v>1526</v>
      </c>
      <c r="S2009" s="91"/>
    </row>
    <row r="2010" spans="1:19" s="104" customFormat="1" ht="12.75" customHeight="1" x14ac:dyDescent="0.25">
      <c r="A2010" s="121"/>
      <c r="B2010" s="92" t="str">
        <f>IF(E2010="","",VLOOKUP(E2010,[1]PROJECTES!$C$14:$G$5000,2,FALSE))</f>
        <v>COAUEU</v>
      </c>
      <c r="C2010" s="121"/>
      <c r="D2010" s="93" t="str">
        <f>IF(E2010="","",VLOOKUP(E2010,[1]PROJECTES!$C$14:$G$5000,5,FALSE))</f>
        <v>EUROTRONIC Desenvolupament SW App Movil v1.0</v>
      </c>
      <c r="E2010" s="117">
        <v>5067</v>
      </c>
      <c r="F2010" s="95"/>
      <c r="G2010" s="96" t="str">
        <f>IF(E2010="","",VLOOKUP(E2010,[1]PROJECTES!$C$14:$G$5000,4,FALSE))</f>
        <v>OB</v>
      </c>
      <c r="H2010" s="118" t="s">
        <v>47</v>
      </c>
      <c r="I2010" s="97" t="str">
        <f>IF(H2010="","",VLOOKUP(H2010,BD!B$2:C$16,2,FALSE))</f>
        <v>E</v>
      </c>
      <c r="J2010" s="98">
        <v>43545</v>
      </c>
      <c r="K2010" s="135">
        <f t="shared" si="64"/>
        <v>12</v>
      </c>
      <c r="L2010" s="99">
        <f t="shared" ca="1" si="65"/>
        <v>139</v>
      </c>
      <c r="M2010" s="93">
        <f>IF(E2010="","",VLOOKUP(E2010,[1]PROJECTES!$C$14:$Z$5000,21,FALSE))</f>
        <v>43759</v>
      </c>
      <c r="N2010" s="100">
        <v>1</v>
      </c>
      <c r="O2010" s="72" t="s">
        <v>229</v>
      </c>
      <c r="P2010" s="101">
        <v>0</v>
      </c>
      <c r="Q2010" s="132" t="s">
        <v>15</v>
      </c>
      <c r="R2010" s="102"/>
      <c r="S2010" s="91"/>
    </row>
    <row r="2011" spans="1:19" s="104" customFormat="1" ht="12.75" customHeight="1" x14ac:dyDescent="0.25">
      <c r="A2011" s="121"/>
      <c r="B2011" s="92" t="str">
        <f>IF(E2011="","",VLOOKUP(E2011,[1]PROJECTES!$C$14:$G$5000,2,FALSE))</f>
        <v/>
      </c>
      <c r="C2011" s="121"/>
      <c r="D2011" s="93" t="str">
        <f>IF(E2011="","",VLOOKUP(E2011,[1]PROJECTES!$C$14:$G$5000,5,FALSE))</f>
        <v/>
      </c>
      <c r="E2011" s="117"/>
      <c r="F2011" s="95"/>
      <c r="G2011" s="96" t="str">
        <f>IF(E2011="","",VLOOKUP(E2011,[1]PROJECTES!$C$14:$G$5000,4,FALSE))</f>
        <v/>
      </c>
      <c r="H2011" s="118" t="s">
        <v>44</v>
      </c>
      <c r="I2011" s="97" t="str">
        <f>IF(H2011="","",VLOOKUP(H2011,BD!B$2:C$16,2,FALSE))</f>
        <v>E</v>
      </c>
      <c r="J2011" s="98">
        <v>43545</v>
      </c>
      <c r="K2011" s="135">
        <f t="shared" si="64"/>
        <v>12</v>
      </c>
      <c r="L2011" s="99" t="str">
        <f t="shared" ca="1" si="65"/>
        <v>-</v>
      </c>
      <c r="M2011" s="93" t="str">
        <f>IF(E2011="","",VLOOKUP(E2011,[1]PROJECTES!$C$14:$Z$5000,21,FALSE))</f>
        <v/>
      </c>
      <c r="N2011" s="100"/>
      <c r="O2011" s="72" t="s">
        <v>229</v>
      </c>
      <c r="P2011" s="101"/>
      <c r="Q2011" s="132"/>
      <c r="R2011" s="102"/>
      <c r="S2011" s="91"/>
    </row>
    <row r="2012" spans="1:19" s="104" customFormat="1" ht="12.75" customHeight="1" x14ac:dyDescent="0.25">
      <c r="A2012" s="121"/>
      <c r="B2012" s="92" t="str">
        <f>IF(E2012="","",VLOOKUP(E2012,[1]PROJECTES!$C$14:$G$5000,2,FALSE))</f>
        <v/>
      </c>
      <c r="C2012" s="121"/>
      <c r="D2012" s="93" t="str">
        <f>IF(E2012="","",VLOOKUP(E2012,[1]PROJECTES!$C$14:$G$5000,5,FALSE))</f>
        <v/>
      </c>
      <c r="E2012" s="117"/>
      <c r="F2012" s="95"/>
      <c r="G2012" s="96" t="str">
        <f>IF(E2012="","",VLOOKUP(E2012,[1]PROJECTES!$C$14:$G$5000,4,FALSE))</f>
        <v/>
      </c>
      <c r="H2012" s="118" t="s">
        <v>44</v>
      </c>
      <c r="I2012" s="97" t="str">
        <f>IF(H2012="","",VLOOKUP(H2012,BD!B$2:C$16,2,FALSE))</f>
        <v>E</v>
      </c>
      <c r="J2012" s="98">
        <v>43545</v>
      </c>
      <c r="K2012" s="135">
        <f t="shared" si="64"/>
        <v>12</v>
      </c>
      <c r="L2012" s="99" t="str">
        <f t="shared" ca="1" si="65"/>
        <v>-</v>
      </c>
      <c r="M2012" s="93" t="str">
        <f>IF(E2012="","",VLOOKUP(E2012,[1]PROJECTES!$C$14:$Z$5000,21,FALSE))</f>
        <v/>
      </c>
      <c r="N2012" s="100"/>
      <c r="O2012" s="72" t="s">
        <v>229</v>
      </c>
      <c r="P2012" s="101"/>
      <c r="Q2012" s="132"/>
      <c r="R2012" s="102"/>
      <c r="S2012" s="91"/>
    </row>
    <row r="2013" spans="1:19" s="104" customFormat="1" ht="12.75" customHeight="1" x14ac:dyDescent="0.25">
      <c r="A2013" s="121"/>
      <c r="B2013" s="92" t="str">
        <f>IF(E2013="","",VLOOKUP(E2013,[1]PROJECTES!$C$14:$G$5000,2,FALSE))</f>
        <v/>
      </c>
      <c r="C2013" s="121"/>
      <c r="D2013" s="93" t="str">
        <f>IF(E2013="","",VLOOKUP(E2013,[1]PROJECTES!$C$14:$G$5000,5,FALSE))</f>
        <v/>
      </c>
      <c r="E2013" s="117"/>
      <c r="F2013" s="95"/>
      <c r="G2013" s="96" t="str">
        <f>IF(E2013="","",VLOOKUP(E2013,[1]PROJECTES!$C$14:$G$5000,4,FALSE))</f>
        <v/>
      </c>
      <c r="H2013" s="118" t="s">
        <v>44</v>
      </c>
      <c r="I2013" s="97" t="str">
        <f>IF(H2013="","",VLOOKUP(H2013,BD!B$2:C$16,2,FALSE))</f>
        <v>E</v>
      </c>
      <c r="J2013" s="98">
        <v>43545</v>
      </c>
      <c r="K2013" s="135">
        <f t="shared" si="64"/>
        <v>12</v>
      </c>
      <c r="L2013" s="99" t="str">
        <f t="shared" ca="1" si="65"/>
        <v>-</v>
      </c>
      <c r="M2013" s="93" t="str">
        <f>IF(E2013="","",VLOOKUP(E2013,[1]PROJECTES!$C$14:$Z$5000,21,FALSE))</f>
        <v/>
      </c>
      <c r="N2013" s="100"/>
      <c r="O2013" s="72" t="s">
        <v>229</v>
      </c>
      <c r="P2013" s="101"/>
      <c r="Q2013" s="132"/>
      <c r="R2013" s="102"/>
      <c r="S2013" s="91"/>
    </row>
    <row r="2014" spans="1:19" s="104" customFormat="1" ht="12.75" customHeight="1" x14ac:dyDescent="0.25">
      <c r="A2014" s="121"/>
      <c r="B2014" s="92" t="str">
        <f>IF(E2014="","",VLOOKUP(E2014,[1]PROJECTES!$C$14:$G$5000,2,FALSE))</f>
        <v/>
      </c>
      <c r="C2014" s="121"/>
      <c r="D2014" s="93" t="str">
        <f>IF(E2014="","",VLOOKUP(E2014,[1]PROJECTES!$C$14:$G$5000,5,FALSE))</f>
        <v/>
      </c>
      <c r="E2014" s="117"/>
      <c r="F2014" s="95"/>
      <c r="G2014" s="96" t="str">
        <f>IF(E2014="","",VLOOKUP(E2014,[1]PROJECTES!$C$14:$G$5000,4,FALSE))</f>
        <v/>
      </c>
      <c r="H2014" s="118" t="s">
        <v>44</v>
      </c>
      <c r="I2014" s="97" t="str">
        <f>IF(H2014="","",VLOOKUP(H2014,BD!B$2:C$16,2,FALSE))</f>
        <v>E</v>
      </c>
      <c r="J2014" s="98">
        <v>43545</v>
      </c>
      <c r="K2014" s="135">
        <f t="shared" si="64"/>
        <v>12</v>
      </c>
      <c r="L2014" s="99" t="str">
        <f t="shared" ca="1" si="65"/>
        <v>-</v>
      </c>
      <c r="M2014" s="93" t="str">
        <f>IF(E2014="","",VLOOKUP(E2014,[1]PROJECTES!$C$14:$Z$5000,21,FALSE))</f>
        <v/>
      </c>
      <c r="N2014" s="100"/>
      <c r="O2014" s="72" t="s">
        <v>229</v>
      </c>
      <c r="P2014" s="101"/>
      <c r="Q2014" s="132"/>
      <c r="R2014" s="102"/>
      <c r="S2014" s="91"/>
    </row>
    <row r="2015" spans="1:19" s="104" customFormat="1" ht="12.75" customHeight="1" x14ac:dyDescent="0.25">
      <c r="A2015" s="121"/>
      <c r="B2015" s="92" t="str">
        <f>IF(E2015="","",VLOOKUP(E2015,[1]PROJECTES!$C$14:$G$5000,2,FALSE))</f>
        <v/>
      </c>
      <c r="C2015" s="121"/>
      <c r="D2015" s="93" t="str">
        <f>IF(E2015="","",VLOOKUP(E2015,[1]PROJECTES!$C$14:$G$5000,5,FALSE))</f>
        <v/>
      </c>
      <c r="E2015" s="117"/>
      <c r="F2015" s="95"/>
      <c r="G2015" s="96" t="str">
        <f>IF(E2015="","",VLOOKUP(E2015,[1]PROJECTES!$C$14:$G$5000,4,FALSE))</f>
        <v/>
      </c>
      <c r="H2015" s="118" t="s">
        <v>44</v>
      </c>
      <c r="I2015" s="97" t="str">
        <f>IF(H2015="","",VLOOKUP(H2015,BD!B$2:C$16,2,FALSE))</f>
        <v>E</v>
      </c>
      <c r="J2015" s="98">
        <v>43545</v>
      </c>
      <c r="K2015" s="135">
        <f t="shared" si="64"/>
        <v>12</v>
      </c>
      <c r="L2015" s="99" t="str">
        <f t="shared" ca="1" si="65"/>
        <v>-</v>
      </c>
      <c r="M2015" s="93" t="str">
        <f>IF(E2015="","",VLOOKUP(E2015,[1]PROJECTES!$C$14:$Z$5000,21,FALSE))</f>
        <v/>
      </c>
      <c r="N2015" s="100"/>
      <c r="O2015" s="72" t="s">
        <v>229</v>
      </c>
      <c r="P2015" s="101"/>
      <c r="Q2015" s="132"/>
      <c r="R2015" s="102"/>
      <c r="S2015" s="91"/>
    </row>
    <row r="2016" spans="1:19" s="104" customFormat="1" ht="12.75" customHeight="1" x14ac:dyDescent="0.25">
      <c r="A2016" s="121" t="s">
        <v>21</v>
      </c>
      <c r="B2016" s="92" t="str">
        <f>IF(E2016="","",VLOOKUP(E2016,[1]PROJECTES!$C$14:$G$5000,2,FALSE))</f>
        <v>EYPESA</v>
      </c>
      <c r="C2016" s="121" t="s">
        <v>106</v>
      </c>
      <c r="D2016" s="93" t="str">
        <f>IF(E2016="","",VLOOKUP(E2016,[1]PROJECTES!$C$14:$G$5000,5,FALSE))</f>
        <v>Reparacio RTU CAP-PRX n/s 407-2016</v>
      </c>
      <c r="E2016" s="117">
        <v>5197</v>
      </c>
      <c r="F2016" s="95"/>
      <c r="G2016" s="96" t="str">
        <f>IF(E2016="","",VLOOKUP(E2016,[1]PROJECTES!$C$14:$G$5000,4,FALSE))</f>
        <v>TA</v>
      </c>
      <c r="H2016" s="118" t="s">
        <v>21</v>
      </c>
      <c r="I2016" s="97" t="str">
        <f>IF(H2016="","",VLOOKUP(H2016,BD!B$2:C$16,2,FALSE))</f>
        <v>P</v>
      </c>
      <c r="J2016" s="98">
        <v>43546</v>
      </c>
      <c r="K2016" s="135">
        <f t="shared" si="64"/>
        <v>12</v>
      </c>
      <c r="L2016" s="99" t="str">
        <f t="shared" ca="1" si="65"/>
        <v>-</v>
      </c>
      <c r="M2016" s="93">
        <f>IF(E2016="","",VLOOKUP(E2016,[1]PROJECTES!$C$14:$Z$5000,21,FALSE))</f>
        <v>43544</v>
      </c>
      <c r="N2016" s="100">
        <v>0</v>
      </c>
      <c r="O2016" s="72" t="s">
        <v>229</v>
      </c>
      <c r="P2016" s="101">
        <v>15</v>
      </c>
      <c r="Q2016" s="132" t="s">
        <v>65</v>
      </c>
      <c r="R2016" s="102" t="s">
        <v>1211</v>
      </c>
      <c r="S2016" s="91"/>
    </row>
    <row r="2017" spans="1:19" s="104" customFormat="1" ht="12.75" customHeight="1" x14ac:dyDescent="0.25">
      <c r="A2017" s="121" t="s">
        <v>35</v>
      </c>
      <c r="B2017" s="92" t="str">
        <f>IF(E2017="","",VLOOKUP(E2017,[1]PROJECTES!$C$14:$G$5000,2,FALSE))</f>
        <v>SITEL</v>
      </c>
      <c r="C2017" s="121" t="s">
        <v>181</v>
      </c>
      <c r="D2017" s="93" t="str">
        <f>IF(E2017="","",VLOOKUP(E2017,[1]PROJECTES!$C$14:$G$5000,5,FALSE))</f>
        <v>INCAPACITAT LABORAL TRANSITORIA</v>
      </c>
      <c r="E2017" s="117" t="s">
        <v>362</v>
      </c>
      <c r="F2017" s="95"/>
      <c r="G2017" s="96" t="str">
        <f>IF(E2017="","",VLOOKUP(E2017,[1]PROJECTES!$C$14:$G$5000,4,FALSE))</f>
        <v>OB</v>
      </c>
      <c r="H2017" s="118" t="s">
        <v>35</v>
      </c>
      <c r="I2017" s="97" t="str">
        <f>IF(H2017="","",VLOOKUP(H2017,BD!B$2:C$16,2,FALSE))</f>
        <v>E</v>
      </c>
      <c r="J2017" s="98">
        <v>43546</v>
      </c>
      <c r="K2017" s="135">
        <f t="shared" si="64"/>
        <v>12</v>
      </c>
      <c r="L2017" s="99">
        <f t="shared" ca="1" si="65"/>
        <v>210</v>
      </c>
      <c r="M2017" s="93">
        <f>IF(E2017="","",VLOOKUP(E2017,[1]PROJECTES!$C$14:$Z$5000,21,FALSE))</f>
        <v>43830</v>
      </c>
      <c r="N2017" s="100">
        <v>8</v>
      </c>
      <c r="O2017" s="72" t="s">
        <v>229</v>
      </c>
      <c r="P2017" s="101">
        <v>0</v>
      </c>
      <c r="Q2017" s="132" t="s">
        <v>360</v>
      </c>
      <c r="R2017" s="102"/>
      <c r="S2017" s="91"/>
    </row>
    <row r="2018" spans="1:19" s="104" customFormat="1" ht="12.75" customHeight="1" x14ac:dyDescent="0.25">
      <c r="A2018" s="121" t="s">
        <v>21</v>
      </c>
      <c r="B2018" s="92" t="str">
        <f>IF(E2018="","",VLOOKUP(E2018,[1]PROJECTES!$C$14:$G$5000,2,FALSE))</f>
        <v>SITEL</v>
      </c>
      <c r="C2018" s="121" t="s">
        <v>181</v>
      </c>
      <c r="D2018" s="93" t="str">
        <f>IF(E2018="","",VLOOKUP(E2018,[1]PROJECTES!$C$14:$G$5000,5,FALSE))</f>
        <v>HW DE SITEL</v>
      </c>
      <c r="E2018" s="117" t="s">
        <v>570</v>
      </c>
      <c r="F2018" s="95"/>
      <c r="G2018" s="96" t="str">
        <f>IF(E2018="","",VLOOKUP(E2018,[1]PROJECTES!$C$14:$G$5000,4,FALSE))</f>
        <v>OB</v>
      </c>
      <c r="H2018" s="118" t="s">
        <v>21</v>
      </c>
      <c r="I2018" s="97" t="str">
        <f>IF(H2018="","",VLOOKUP(H2018,BD!B$2:C$16,2,FALSE))</f>
        <v>P</v>
      </c>
      <c r="J2018" s="98">
        <v>43546</v>
      </c>
      <c r="K2018" s="135">
        <f t="shared" si="64"/>
        <v>12</v>
      </c>
      <c r="L2018" s="99">
        <f t="shared" ca="1" si="65"/>
        <v>210</v>
      </c>
      <c r="M2018" s="93">
        <f>IF(E2018="","",VLOOKUP(E2018,[1]PROJECTES!$C$14:$Z$5000,21,FALSE))</f>
        <v>43830</v>
      </c>
      <c r="N2018" s="100">
        <v>0</v>
      </c>
      <c r="O2018" s="72" t="s">
        <v>229</v>
      </c>
      <c r="P2018" s="101">
        <v>15</v>
      </c>
      <c r="Q2018" s="132" t="s">
        <v>49</v>
      </c>
      <c r="R2018" s="102" t="s">
        <v>1274</v>
      </c>
      <c r="S2018" s="91"/>
    </row>
    <row r="2019" spans="1:19" s="104" customFormat="1" ht="12.75" customHeight="1" x14ac:dyDescent="0.25">
      <c r="A2019" s="121" t="s">
        <v>17</v>
      </c>
      <c r="B2019" s="92" t="str">
        <f>IF(E2019="","",VLOOKUP(E2019,[1]PROJECTES!$C$14:$G$5000,2,FALSE))</f>
        <v>INDVIL</v>
      </c>
      <c r="C2019" s="121" t="s">
        <v>418</v>
      </c>
      <c r="D2019" s="93" t="str">
        <f>IF(E2019="","",VLOOKUP(E2019,[1]PROJECTES!$C$14:$G$5000,5,FALSE))</f>
        <v>Inst. y PEM RTU C.T. PADRE CARMELO v1.0</v>
      </c>
      <c r="E2019" s="117">
        <v>5107</v>
      </c>
      <c r="F2019" s="95"/>
      <c r="G2019" s="96" t="str">
        <f>IF(E2019="","",VLOOKUP(E2019,[1]PROJECTES!$C$14:$G$5000,4,FALSE))</f>
        <v>OB</v>
      </c>
      <c r="H2019" s="118" t="s">
        <v>17</v>
      </c>
      <c r="I2019" s="97" t="str">
        <f>IF(H2019="","",VLOOKUP(H2019,BD!B$2:C$16,2,FALSE))</f>
        <v>E</v>
      </c>
      <c r="J2019" s="98">
        <v>43476</v>
      </c>
      <c r="K2019" s="135">
        <f t="shared" si="64"/>
        <v>2</v>
      </c>
      <c r="L2019" s="99">
        <f t="shared" ca="1" si="65"/>
        <v>-106</v>
      </c>
      <c r="M2019" s="93">
        <f>IF(E2019="","",VLOOKUP(E2019,[1]PROJECTES!$C$14:$Z$5000,21,FALSE))</f>
        <v>43514</v>
      </c>
      <c r="N2019" s="100">
        <v>1</v>
      </c>
      <c r="O2019" s="72" t="s">
        <v>229</v>
      </c>
      <c r="P2019" s="101">
        <v>30</v>
      </c>
      <c r="Q2019" s="132" t="s">
        <v>32</v>
      </c>
      <c r="R2019" s="131" t="s">
        <v>420</v>
      </c>
      <c r="S2019" s="91"/>
    </row>
    <row r="2020" spans="1:19" s="104" customFormat="1" ht="12.75" customHeight="1" x14ac:dyDescent="0.25">
      <c r="A2020" s="121" t="s">
        <v>17</v>
      </c>
      <c r="B2020" s="92" t="str">
        <f>IF(E2020="","",VLOOKUP(E2020,[1]PROJECTES!$C$14:$G$5000,2,FALSE))</f>
        <v>INTOR</v>
      </c>
      <c r="C2020" s="121" t="s">
        <v>418</v>
      </c>
      <c r="D2020" s="93" t="str">
        <f>IF(E2020="","",VLOOKUP(E2020,[1]PROJECTES!$C$14:$G$5000,5,FALSE))</f>
        <v>Inst. y PEM RTU C.T. CALVARIO v1.0</v>
      </c>
      <c r="E2020" s="117">
        <v>5105</v>
      </c>
      <c r="F2020" s="95"/>
      <c r="G2020" s="96" t="str">
        <f>IF(E2020="","",VLOOKUP(E2020,[1]PROJECTES!$C$14:$G$5000,4,FALSE))</f>
        <v>OB</v>
      </c>
      <c r="H2020" s="118" t="s">
        <v>17</v>
      </c>
      <c r="I2020" s="97" t="str">
        <f>IF(H2020="","",VLOOKUP(H2020,BD!B$2:C$16,2,FALSE))</f>
        <v>E</v>
      </c>
      <c r="J2020" s="98">
        <v>43476</v>
      </c>
      <c r="K2020" s="135">
        <f t="shared" si="64"/>
        <v>2</v>
      </c>
      <c r="L2020" s="99">
        <f t="shared" ca="1" si="65"/>
        <v>-106</v>
      </c>
      <c r="M2020" s="93">
        <f>IF(E2020="","",VLOOKUP(E2020,[1]PROJECTES!$C$14:$Z$5000,21,FALSE))</f>
        <v>43514</v>
      </c>
      <c r="N2020" s="100">
        <v>1</v>
      </c>
      <c r="O2020" s="72" t="s">
        <v>229</v>
      </c>
      <c r="P2020" s="101">
        <v>30</v>
      </c>
      <c r="Q2020" s="132" t="s">
        <v>32</v>
      </c>
      <c r="R2020" s="131" t="s">
        <v>421</v>
      </c>
      <c r="S2020" s="91"/>
    </row>
    <row r="2021" spans="1:19" s="104" customFormat="1" ht="12.75" customHeight="1" x14ac:dyDescent="0.25">
      <c r="A2021" s="121" t="s">
        <v>21</v>
      </c>
      <c r="B2021" s="92" t="str">
        <f>IF(E2021="","",VLOOKUP(E2021,[1]PROJECTES!$C$14:$G$5000,2,FALSE))</f>
        <v>SITEL</v>
      </c>
      <c r="C2021" s="121"/>
      <c r="D2021" s="93" t="str">
        <f>IF(E2021="","",VLOOKUP(E2021,[1]PROJECTES!$C$14:$G$5000,5,FALSE))</f>
        <v>28 x Manguera Apantallada COM TCU, RS-485</v>
      </c>
      <c r="E2021" s="117">
        <v>5159</v>
      </c>
      <c r="F2021" s="95"/>
      <c r="G2021" s="96" t="str">
        <f>IF(E2021="","",VLOOKUP(E2021,[1]PROJECTES!$C$14:$G$5000,4,FALSE))</f>
        <v>TA</v>
      </c>
      <c r="H2021" s="118" t="s">
        <v>21</v>
      </c>
      <c r="I2021" s="97" t="str">
        <f>IF(H2021="","",VLOOKUP(H2021,BD!B$2:C$16,2,FALSE))</f>
        <v>P</v>
      </c>
      <c r="J2021" s="98">
        <v>43546</v>
      </c>
      <c r="K2021" s="135">
        <f t="shared" si="64"/>
        <v>12</v>
      </c>
      <c r="L2021" s="99" t="str">
        <f t="shared" ca="1" si="65"/>
        <v>-</v>
      </c>
      <c r="M2021" s="93">
        <f>IF(E2021="","",VLOOKUP(E2021,[1]PROJECTES!$C$14:$Z$5000,21,FALSE))</f>
        <v>43555</v>
      </c>
      <c r="N2021" s="100">
        <v>0</v>
      </c>
      <c r="O2021" s="72" t="s">
        <v>229</v>
      </c>
      <c r="P2021" s="101">
        <v>45</v>
      </c>
      <c r="Q2021" s="132" t="s">
        <v>51</v>
      </c>
      <c r="R2021" s="131" t="s">
        <v>365</v>
      </c>
      <c r="S2021" s="91"/>
    </row>
    <row r="2022" spans="1:19" s="104" customFormat="1" ht="12.75" customHeight="1" x14ac:dyDescent="0.25">
      <c r="A2022" s="121" t="s">
        <v>21</v>
      </c>
      <c r="B2022" s="92" t="str">
        <f>IF(E2022="","",VLOOKUP(E2022,[1]PROJECTES!$C$14:$G$5000,2,FALSE))</f>
        <v>NCLAVE</v>
      </c>
      <c r="C2022" s="121"/>
      <c r="D2022" s="93" t="str">
        <f>IF(E2022="","",VLOOKUP(E2022,[1]PROJECTES!$C$14:$G$5000,5,FALSE))</f>
        <v>16 x Equipo Trina-PRO TCU-230 v1.0</v>
      </c>
      <c r="E2022" s="117">
        <v>5119</v>
      </c>
      <c r="F2022" s="95"/>
      <c r="G2022" s="96" t="str">
        <f>IF(E2022="","",VLOOKUP(E2022,[1]PROJECTES!$C$14:$G$5000,4,FALSE))</f>
        <v>TA</v>
      </c>
      <c r="H2022" s="118" t="s">
        <v>21</v>
      </c>
      <c r="I2022" s="97" t="str">
        <f>IF(H2022="","",VLOOKUP(H2022,BD!B$2:C$16,2,FALSE))</f>
        <v>P</v>
      </c>
      <c r="J2022" s="98">
        <v>43546</v>
      </c>
      <c r="K2022" s="135">
        <f t="shared" si="64"/>
        <v>12</v>
      </c>
      <c r="L2022" s="99" t="str">
        <f t="shared" ca="1" si="65"/>
        <v>-</v>
      </c>
      <c r="M2022" s="93">
        <f>IF(E2022="","",VLOOKUP(E2022,[1]PROJECTES!$C$14:$Z$5000,21,FALSE))</f>
        <v>43555</v>
      </c>
      <c r="N2022" s="100">
        <v>0</v>
      </c>
      <c r="O2022" s="72" t="s">
        <v>229</v>
      </c>
      <c r="P2022" s="101">
        <v>5</v>
      </c>
      <c r="Q2022" s="132" t="s">
        <v>49</v>
      </c>
      <c r="R2022" s="102" t="s">
        <v>1290</v>
      </c>
      <c r="S2022" s="91"/>
    </row>
    <row r="2023" spans="1:19" s="104" customFormat="1" ht="12.75" customHeight="1" x14ac:dyDescent="0.25">
      <c r="A2023" s="121" t="s">
        <v>21</v>
      </c>
      <c r="B2023" s="92" t="str">
        <f>IF(E2023="","",VLOOKUP(E2023,[1]PROJECTES!$C$14:$G$5000,2,FALSE))</f>
        <v>NCLAVE</v>
      </c>
      <c r="C2023" s="121"/>
      <c r="D2023" s="93" t="str">
        <f>IF(E2023="","",VLOOKUP(E2023,[1]PROJECTES!$C$14:$G$5000,5,FALSE))</f>
        <v>5 x Equipo Trina-PRO TCU-24/3 v1.0</v>
      </c>
      <c r="E2023" s="117">
        <v>5144</v>
      </c>
      <c r="F2023" s="95"/>
      <c r="G2023" s="96" t="str">
        <f>IF(E2023="","",VLOOKUP(E2023,[1]PROJECTES!$C$14:$G$5000,4,FALSE))</f>
        <v>TA</v>
      </c>
      <c r="H2023" s="118" t="s">
        <v>21</v>
      </c>
      <c r="I2023" s="97" t="str">
        <f>IF(H2023="","",VLOOKUP(H2023,BD!B$2:C$16,2,FALSE))</f>
        <v>P</v>
      </c>
      <c r="J2023" s="98">
        <v>43546</v>
      </c>
      <c r="K2023" s="135">
        <f t="shared" si="64"/>
        <v>12</v>
      </c>
      <c r="L2023" s="99" t="str">
        <f t="shared" ca="1" si="65"/>
        <v>-</v>
      </c>
      <c r="M2023" s="93">
        <f>IF(E2023="","",VLOOKUP(E2023,[1]PROJECTES!$C$14:$Z$5000,21,FALSE))</f>
        <v>43555</v>
      </c>
      <c r="N2023" s="100">
        <v>0</v>
      </c>
      <c r="O2023" s="72" t="s">
        <v>229</v>
      </c>
      <c r="P2023" s="101">
        <v>5</v>
      </c>
      <c r="Q2023" s="132" t="s">
        <v>49</v>
      </c>
      <c r="R2023" s="102" t="s">
        <v>1290</v>
      </c>
      <c r="S2023" s="91"/>
    </row>
    <row r="2024" spans="1:19" s="104" customFormat="1" ht="12.75" customHeight="1" x14ac:dyDescent="0.25">
      <c r="A2024" s="121" t="s">
        <v>21</v>
      </c>
      <c r="B2024" s="92" t="str">
        <f>IF(E2024="","",VLOOKUP(E2024,[1]PROJECTES!$C$14:$G$5000,2,FALSE))</f>
        <v>NCLAVE</v>
      </c>
      <c r="C2024" s="121"/>
      <c r="D2024" s="93" t="str">
        <f>IF(E2024="","",VLOOKUP(E2024,[1]PROJECTES!$C$14:$G$5000,5,FALSE))</f>
        <v>5 x Equipo Trina-PRO TCU-24/6  v1.0</v>
      </c>
      <c r="E2024" s="117">
        <v>5145</v>
      </c>
      <c r="F2024" s="95"/>
      <c r="G2024" s="96" t="str">
        <f>IF(E2024="","",VLOOKUP(E2024,[1]PROJECTES!$C$14:$G$5000,4,FALSE))</f>
        <v>TA</v>
      </c>
      <c r="H2024" s="118" t="s">
        <v>21</v>
      </c>
      <c r="I2024" s="97" t="str">
        <f>IF(H2024="","",VLOOKUP(H2024,BD!B$2:C$16,2,FALSE))</f>
        <v>P</v>
      </c>
      <c r="J2024" s="98">
        <v>43546</v>
      </c>
      <c r="K2024" s="135">
        <f t="shared" si="64"/>
        <v>12</v>
      </c>
      <c r="L2024" s="99" t="str">
        <f t="shared" ca="1" si="65"/>
        <v>-</v>
      </c>
      <c r="M2024" s="93">
        <f>IF(E2024="","",VLOOKUP(E2024,[1]PROJECTES!$C$14:$Z$5000,21,FALSE))</f>
        <v>43555</v>
      </c>
      <c r="N2024" s="100">
        <v>0</v>
      </c>
      <c r="O2024" s="72" t="s">
        <v>229</v>
      </c>
      <c r="P2024" s="101">
        <v>5</v>
      </c>
      <c r="Q2024" s="132" t="s">
        <v>49</v>
      </c>
      <c r="R2024" s="102" t="s">
        <v>1290</v>
      </c>
      <c r="S2024" s="91"/>
    </row>
    <row r="2025" spans="1:19" s="104" customFormat="1" ht="12.75" customHeight="1" x14ac:dyDescent="0.25">
      <c r="A2025" s="121" t="s">
        <v>21</v>
      </c>
      <c r="B2025" s="92" t="str">
        <f>IF(E2025="","",VLOOKUP(E2025,[1]PROJECTES!$C$14:$G$5000,2,FALSE))</f>
        <v>SITEL</v>
      </c>
      <c r="C2025" s="121"/>
      <c r="D2025" s="93" t="str">
        <f>IF(E2025="","",VLOOKUP(E2025,[1]PROJECTES!$C$14:$G$5000,5,FALSE))</f>
        <v>16 x Manguera Alimentacion TCU, 230Vac</v>
      </c>
      <c r="E2025" s="117">
        <v>5156</v>
      </c>
      <c r="F2025" s="95"/>
      <c r="G2025" s="96" t="str">
        <f>IF(E2025="","",VLOOKUP(E2025,[1]PROJECTES!$C$14:$G$5000,4,FALSE))</f>
        <v>TA</v>
      </c>
      <c r="H2025" s="118" t="s">
        <v>21</v>
      </c>
      <c r="I2025" s="97" t="str">
        <f>IF(H2025="","",VLOOKUP(H2025,BD!B$2:C$16,2,FALSE))</f>
        <v>P</v>
      </c>
      <c r="J2025" s="98">
        <v>43546</v>
      </c>
      <c r="K2025" s="135">
        <f t="shared" si="64"/>
        <v>12</v>
      </c>
      <c r="L2025" s="99" t="str">
        <f t="shared" ca="1" si="65"/>
        <v>-</v>
      </c>
      <c r="M2025" s="93">
        <f>IF(E2025="","",VLOOKUP(E2025,[1]PROJECTES!$C$14:$Z$5000,21,FALSE))</f>
        <v>43555</v>
      </c>
      <c r="N2025" s="100">
        <v>0</v>
      </c>
      <c r="O2025" s="72" t="s">
        <v>229</v>
      </c>
      <c r="P2025" s="101">
        <v>5</v>
      </c>
      <c r="Q2025" s="132" t="s">
        <v>49</v>
      </c>
      <c r="R2025" s="102" t="s">
        <v>1290</v>
      </c>
      <c r="S2025" s="91"/>
    </row>
    <row r="2026" spans="1:19" s="104" customFormat="1" ht="12.75" customHeight="1" x14ac:dyDescent="0.25">
      <c r="A2026" s="121" t="s">
        <v>21</v>
      </c>
      <c r="B2026" s="92" t="str">
        <f>IF(E2026="","",VLOOKUP(E2026,[1]PROJECTES!$C$14:$G$5000,2,FALSE))</f>
        <v>SITEL</v>
      </c>
      <c r="C2026" s="121"/>
      <c r="D2026" s="93" t="str">
        <f>IF(E2026="","",VLOOKUP(E2026,[1]PROJECTES!$C$14:$G$5000,5,FALSE))</f>
        <v>12 x Manguera Alimentacion TCU, 24Vdc</v>
      </c>
      <c r="E2026" s="117">
        <v>5157</v>
      </c>
      <c r="F2026" s="95"/>
      <c r="G2026" s="96" t="str">
        <f>IF(E2026="","",VLOOKUP(E2026,[1]PROJECTES!$C$14:$G$5000,4,FALSE))</f>
        <v>TA</v>
      </c>
      <c r="H2026" s="118" t="s">
        <v>21</v>
      </c>
      <c r="I2026" s="97" t="str">
        <f>IF(H2026="","",VLOOKUP(H2026,BD!B$2:C$16,2,FALSE))</f>
        <v>P</v>
      </c>
      <c r="J2026" s="98">
        <v>43546</v>
      </c>
      <c r="K2026" s="135">
        <f t="shared" si="64"/>
        <v>12</v>
      </c>
      <c r="L2026" s="99" t="str">
        <f t="shared" ca="1" si="65"/>
        <v>-</v>
      </c>
      <c r="M2026" s="93">
        <f>IF(E2026="","",VLOOKUP(E2026,[1]PROJECTES!$C$14:$Z$5000,21,FALSE))</f>
        <v>43555</v>
      </c>
      <c r="N2026" s="100">
        <v>0</v>
      </c>
      <c r="O2026" s="72" t="s">
        <v>229</v>
      </c>
      <c r="P2026" s="101">
        <v>5</v>
      </c>
      <c r="Q2026" s="132" t="s">
        <v>49</v>
      </c>
      <c r="R2026" s="102" t="s">
        <v>1290</v>
      </c>
      <c r="S2026" s="91"/>
    </row>
    <row r="2027" spans="1:19" s="104" customFormat="1" ht="12.75" customHeight="1" x14ac:dyDescent="0.25">
      <c r="A2027" s="121" t="s">
        <v>21</v>
      </c>
      <c r="B2027" s="92" t="str">
        <f>IF(E2027="","",VLOOKUP(E2027,[1]PROJECTES!$C$14:$G$5000,2,FALSE))</f>
        <v>SITEL</v>
      </c>
      <c r="C2027" s="121"/>
      <c r="D2027" s="93" t="str">
        <f>IF(E2027="","",VLOOKUP(E2027,[1]PROJECTES!$C$14:$G$5000,5,FALSE))</f>
        <v>28 x Manguera Alimentacion MOTOR, 24Vdc</v>
      </c>
      <c r="E2027" s="117">
        <v>5158</v>
      </c>
      <c r="F2027" s="95"/>
      <c r="G2027" s="96" t="str">
        <f>IF(E2027="","",VLOOKUP(E2027,[1]PROJECTES!$C$14:$G$5000,4,FALSE))</f>
        <v>TA</v>
      </c>
      <c r="H2027" s="118" t="s">
        <v>21</v>
      </c>
      <c r="I2027" s="97" t="str">
        <f>IF(H2027="","",VLOOKUP(H2027,BD!B$2:C$16,2,FALSE))</f>
        <v>P</v>
      </c>
      <c r="J2027" s="98">
        <v>43546</v>
      </c>
      <c r="K2027" s="135">
        <f t="shared" si="64"/>
        <v>12</v>
      </c>
      <c r="L2027" s="99" t="str">
        <f t="shared" ca="1" si="65"/>
        <v>-</v>
      </c>
      <c r="M2027" s="93">
        <f>IF(E2027="","",VLOOKUP(E2027,[1]PROJECTES!$C$14:$Z$5000,21,FALSE))</f>
        <v>43555</v>
      </c>
      <c r="N2027" s="100">
        <v>0</v>
      </c>
      <c r="O2027" s="72" t="s">
        <v>229</v>
      </c>
      <c r="P2027" s="101">
        <v>5</v>
      </c>
      <c r="Q2027" s="132" t="s">
        <v>49</v>
      </c>
      <c r="R2027" s="102" t="s">
        <v>1290</v>
      </c>
      <c r="S2027" s="91"/>
    </row>
    <row r="2028" spans="1:19" s="104" customFormat="1" ht="12.75" customHeight="1" x14ac:dyDescent="0.25">
      <c r="A2028" s="121" t="s">
        <v>21</v>
      </c>
      <c r="B2028" s="92" t="str">
        <f>IF(E2028="","",VLOOKUP(E2028,[1]PROJECTES!$C$14:$G$5000,2,FALSE))</f>
        <v>SITEL</v>
      </c>
      <c r="C2028" s="121"/>
      <c r="D2028" s="93" t="str">
        <f>IF(E2028="","",VLOOKUP(E2028,[1]PROJECTES!$C$14:$G$5000,5,FALSE))</f>
        <v>28 x Manguera Apantallada COM TCU, RS-485</v>
      </c>
      <c r="E2028" s="117">
        <v>5159</v>
      </c>
      <c r="F2028" s="95"/>
      <c r="G2028" s="96" t="str">
        <f>IF(E2028="","",VLOOKUP(E2028,[1]PROJECTES!$C$14:$G$5000,4,FALSE))</f>
        <v>TA</v>
      </c>
      <c r="H2028" s="118" t="s">
        <v>21</v>
      </c>
      <c r="I2028" s="97" t="str">
        <f>IF(H2028="","",VLOOKUP(H2028,BD!B$2:C$16,2,FALSE))</f>
        <v>P</v>
      </c>
      <c r="J2028" s="98">
        <v>43546</v>
      </c>
      <c r="K2028" s="135">
        <f t="shared" si="64"/>
        <v>12</v>
      </c>
      <c r="L2028" s="99" t="str">
        <f t="shared" ca="1" si="65"/>
        <v>-</v>
      </c>
      <c r="M2028" s="93">
        <f>IF(E2028="","",VLOOKUP(E2028,[1]PROJECTES!$C$14:$Z$5000,21,FALSE))</f>
        <v>43555</v>
      </c>
      <c r="N2028" s="100">
        <v>0</v>
      </c>
      <c r="O2028" s="72" t="s">
        <v>229</v>
      </c>
      <c r="P2028" s="101">
        <v>5</v>
      </c>
      <c r="Q2028" s="132" t="s">
        <v>49</v>
      </c>
      <c r="R2028" s="102" t="s">
        <v>1290</v>
      </c>
      <c r="S2028" s="91"/>
    </row>
    <row r="2029" spans="1:19" s="104" customFormat="1" ht="12.75" customHeight="1" x14ac:dyDescent="0.25">
      <c r="A2029" s="121" t="s">
        <v>21</v>
      </c>
      <c r="B2029" s="92" t="str">
        <f>IF(E2029="","",VLOOKUP(E2029,[1]PROJECTES!$C$14:$G$5000,2,FALSE))</f>
        <v>NCLAVE</v>
      </c>
      <c r="C2029" s="121"/>
      <c r="D2029" s="93" t="str">
        <f>IF(E2029="","",VLOOKUP(E2029,[1]PROJECTES!$C$14:$G$5000,5,FALSE))</f>
        <v>26 x PLACA TrinaPRO TCU v2.0</v>
      </c>
      <c r="E2029" s="117">
        <v>5196</v>
      </c>
      <c r="F2029" s="95"/>
      <c r="G2029" s="96" t="str">
        <f>IF(E2029="","",VLOOKUP(E2029,[1]PROJECTES!$C$14:$G$5000,4,FALSE))</f>
        <v>TA</v>
      </c>
      <c r="H2029" s="118" t="s">
        <v>21</v>
      </c>
      <c r="I2029" s="97" t="str">
        <f>IF(H2029="","",VLOOKUP(H2029,BD!B$2:C$16,2,FALSE))</f>
        <v>P</v>
      </c>
      <c r="J2029" s="98">
        <v>43546</v>
      </c>
      <c r="K2029" s="135">
        <f t="shared" si="64"/>
        <v>12</v>
      </c>
      <c r="L2029" s="99" t="str">
        <f t="shared" ca="1" si="65"/>
        <v>-</v>
      </c>
      <c r="M2029" s="93">
        <f>IF(E2029="","",VLOOKUP(E2029,[1]PROJECTES!$C$14:$Z$5000,21,FALSE))</f>
        <v>43555</v>
      </c>
      <c r="N2029" s="100">
        <v>0</v>
      </c>
      <c r="O2029" s="72" t="s">
        <v>229</v>
      </c>
      <c r="P2029" s="101">
        <v>5</v>
      </c>
      <c r="Q2029" s="132" t="s">
        <v>49</v>
      </c>
      <c r="R2029" s="102" t="s">
        <v>1290</v>
      </c>
      <c r="S2029" s="91"/>
    </row>
    <row r="2030" spans="1:19" s="104" customFormat="1" ht="12.75" customHeight="1" x14ac:dyDescent="0.25">
      <c r="A2030" s="121" t="s">
        <v>21</v>
      </c>
      <c r="B2030" s="92" t="str">
        <f>IF(E2030="","",VLOOKUP(E2030,[1]PROJECTES!$C$14:$G$5000,2,FALSE))</f>
        <v>SITEL</v>
      </c>
      <c r="C2030" s="121"/>
      <c r="D2030" s="93" t="str">
        <f>IF(E2030="","",VLOOKUP(E2030,[1]PROJECTES!$C$14:$G$5000,5,FALSE))</f>
        <v>28 x Manguera Apantallada COM TCU, RS-485</v>
      </c>
      <c r="E2030" s="117">
        <v>5159</v>
      </c>
      <c r="F2030" s="95"/>
      <c r="G2030" s="96" t="str">
        <f>IF(E2030="","",VLOOKUP(E2030,[1]PROJECTES!$C$14:$G$5000,4,FALSE))</f>
        <v>TA</v>
      </c>
      <c r="H2030" s="118" t="s">
        <v>21</v>
      </c>
      <c r="I2030" s="97" t="str">
        <f>IF(H2030="","",VLOOKUP(H2030,BD!B$2:C$16,2,FALSE))</f>
        <v>P</v>
      </c>
      <c r="J2030" s="98">
        <v>43546</v>
      </c>
      <c r="K2030" s="135">
        <f t="shared" si="64"/>
        <v>12</v>
      </c>
      <c r="L2030" s="99" t="str">
        <f t="shared" ca="1" si="65"/>
        <v>-</v>
      </c>
      <c r="M2030" s="93">
        <f>IF(E2030="","",VLOOKUP(E2030,[1]PROJECTES!$C$14:$Z$5000,21,FALSE))</f>
        <v>43555</v>
      </c>
      <c r="N2030" s="100">
        <v>4</v>
      </c>
      <c r="O2030" s="72" t="s">
        <v>229</v>
      </c>
      <c r="P2030" s="101">
        <v>15</v>
      </c>
      <c r="Q2030" s="132" t="s">
        <v>51</v>
      </c>
      <c r="R2030" s="131" t="s">
        <v>365</v>
      </c>
      <c r="S2030" s="91"/>
    </row>
    <row r="2031" spans="1:19" s="104" customFormat="1" ht="12.75" customHeight="1" x14ac:dyDescent="0.25">
      <c r="A2031" s="121" t="s">
        <v>12</v>
      </c>
      <c r="B2031" s="92" t="str">
        <f>IF(E2031="","",VLOOKUP(E2031,[1]PROJECTES!$C$14:$G$5000,2,FALSE))</f>
        <v>EYPESA</v>
      </c>
      <c r="C2031" s="121" t="s">
        <v>106</v>
      </c>
      <c r="D2031" s="93" t="str">
        <f>IF(E2031="","",VLOOKUP(E2031,[1]PROJECTES!$C$14:$G$5000,5,FALSE))</f>
        <v>SITEL Ref.SUPORT TEC. PROJ. INVADE-2019</v>
      </c>
      <c r="E2031" s="117">
        <v>5204</v>
      </c>
      <c r="F2031" s="95"/>
      <c r="G2031" s="96" t="str">
        <f>IF(E2031="","",VLOOKUP(E2031,[1]PROJECTES!$C$14:$G$5000,4,FALSE))</f>
        <v>OB</v>
      </c>
      <c r="H2031" s="118" t="s">
        <v>12</v>
      </c>
      <c r="I2031" s="97" t="str">
        <f>IF(H2031="","",VLOOKUP(H2031,BD!B$2:C$16,2,FALSE))</f>
        <v>E</v>
      </c>
      <c r="J2031" s="98">
        <v>43546</v>
      </c>
      <c r="K2031" s="135">
        <f t="shared" si="64"/>
        <v>12</v>
      </c>
      <c r="L2031" s="99">
        <f t="shared" ca="1" si="65"/>
        <v>-35</v>
      </c>
      <c r="M2031" s="93">
        <f>IF(E2031="","",VLOOKUP(E2031,[1]PROJECTES!$C$14:$Z$5000,21,FALSE))</f>
        <v>43585</v>
      </c>
      <c r="N2031" s="100">
        <v>3</v>
      </c>
      <c r="O2031" s="72" t="s">
        <v>229</v>
      </c>
      <c r="P2031" s="101">
        <v>45</v>
      </c>
      <c r="Q2031" s="132" t="s">
        <v>37</v>
      </c>
      <c r="R2031" s="131" t="s">
        <v>1302</v>
      </c>
      <c r="S2031" s="121"/>
    </row>
    <row r="2032" spans="1:19" s="104" customFormat="1" ht="12.75" customHeight="1" x14ac:dyDescent="0.25">
      <c r="A2032" s="121" t="s">
        <v>12</v>
      </c>
      <c r="B2032" s="92" t="str">
        <f>IF(E2032="","",VLOOKUP(E2032,[1]PROJECTES!$C$14:$G$5000,2,FALSE))</f>
        <v>EYPESA</v>
      </c>
      <c r="C2032" s="121" t="s">
        <v>106</v>
      </c>
      <c r="D2032" s="93" t="str">
        <f>IF(E2032="","",VLOOKUP(E2032,[1]PROJECTES!$C$14:$G$5000,5,FALSE))</f>
        <v>SITEL Ref.SUPORT TEC. PROJ. RESOLvD-2018</v>
      </c>
      <c r="E2032" s="117">
        <v>4867</v>
      </c>
      <c r="F2032" s="95"/>
      <c r="G2032" s="96" t="str">
        <f>IF(E2032="","",VLOOKUP(E2032,[1]PROJECTES!$C$14:$G$5000,4,FALSE))</f>
        <v>OB</v>
      </c>
      <c r="H2032" s="118" t="s">
        <v>12</v>
      </c>
      <c r="I2032" s="97" t="str">
        <f>IF(H2032="","",VLOOKUP(H2032,BD!B$2:C$16,2,FALSE))</f>
        <v>E</v>
      </c>
      <c r="J2032" s="98">
        <v>43546</v>
      </c>
      <c r="K2032" s="135">
        <f t="shared" si="64"/>
        <v>12</v>
      </c>
      <c r="L2032" s="99">
        <f t="shared" ca="1" si="65"/>
        <v>-155</v>
      </c>
      <c r="M2032" s="93">
        <f>IF(E2032="","",VLOOKUP(E2032,[1]PROJECTES!$C$14:$Z$5000,21,FALSE))</f>
        <v>43465</v>
      </c>
      <c r="N2032" s="100">
        <v>1</v>
      </c>
      <c r="O2032" s="72" t="s">
        <v>229</v>
      </c>
      <c r="P2032" s="101">
        <v>0</v>
      </c>
      <c r="Q2032" s="132" t="s">
        <v>37</v>
      </c>
      <c r="R2032" s="131" t="s">
        <v>1301</v>
      </c>
      <c r="S2032" s="91"/>
    </row>
    <row r="2033" spans="1:19" s="104" customFormat="1" ht="12.75" customHeight="1" x14ac:dyDescent="0.25">
      <c r="A2033" s="121" t="s">
        <v>12</v>
      </c>
      <c r="B2033" s="92" t="str">
        <f>IF(E2033="","",VLOOKUP(E2033,[1]PROJECTES!$C$14:$G$5000,2,FALSE))</f>
        <v>INPPOZ</v>
      </c>
      <c r="C2033" s="121" t="s">
        <v>149</v>
      </c>
      <c r="D2033" s="93" t="str">
        <f>IF(E2033="","",VLOOKUP(E2033,[1]PROJECTES!$C$14:$G$5000,5,FALSE))</f>
        <v>MANTENIMENT SW SCADA TEDIS.Net INPECUARIAS 01/01/2.019 - 31/12/2.019</v>
      </c>
      <c r="E2033" s="117">
        <v>5072</v>
      </c>
      <c r="F2033" s="95"/>
      <c r="G2033" s="96" t="str">
        <f>IF(E2033="","",VLOOKUP(E2033,[1]PROJECTES!$C$14:$G$5000,4,FALSE))</f>
        <v>OB</v>
      </c>
      <c r="H2033" s="118" t="s">
        <v>12</v>
      </c>
      <c r="I2033" s="97" t="str">
        <f>IF(H2033="","",VLOOKUP(H2033,BD!B$2:C$16,2,FALSE))</f>
        <v>E</v>
      </c>
      <c r="J2033" s="98">
        <v>43546</v>
      </c>
      <c r="K2033" s="135">
        <f t="shared" si="64"/>
        <v>12</v>
      </c>
      <c r="L2033" s="99">
        <f t="shared" ca="1" si="65"/>
        <v>210</v>
      </c>
      <c r="M2033" s="93">
        <f>IF(E2033="","",VLOOKUP(E2033,[1]PROJECTES!$C$14:$Z$5000,21,FALSE))</f>
        <v>43830</v>
      </c>
      <c r="N2033" s="100">
        <v>1</v>
      </c>
      <c r="O2033" s="72" t="s">
        <v>229</v>
      </c>
      <c r="P2033" s="101">
        <v>15</v>
      </c>
      <c r="Q2033" s="132" t="s">
        <v>59</v>
      </c>
      <c r="R2033" s="131" t="s">
        <v>1298</v>
      </c>
      <c r="S2033" s="91"/>
    </row>
    <row r="2034" spans="1:19" s="104" customFormat="1" ht="12.75" customHeight="1" x14ac:dyDescent="0.25">
      <c r="A2034" s="121" t="s">
        <v>12</v>
      </c>
      <c r="B2034" s="92" t="str">
        <f>IF(E2034="","",VLOOKUP(E2034,[1]PROJECTES!$C$14:$G$5000,2,FALSE))</f>
        <v>INPPOZ</v>
      </c>
      <c r="C2034" s="121" t="s">
        <v>149</v>
      </c>
      <c r="D2034" s="93" t="str">
        <f>IF(E2034="","",VLOOKUP(E2034,[1]PROJECTES!$C$14:$G$5000,5,FALSE))</f>
        <v>MANTENIMENT SW SCADA TEDIS.Net INPECUARIAS 01/01/2.019 - 31/12/2.019</v>
      </c>
      <c r="E2034" s="117">
        <v>5072</v>
      </c>
      <c r="F2034" s="95"/>
      <c r="G2034" s="96" t="str">
        <f>IF(E2034="","",VLOOKUP(E2034,[1]PROJECTES!$C$14:$G$5000,4,FALSE))</f>
        <v>OB</v>
      </c>
      <c r="H2034" s="118" t="s">
        <v>12</v>
      </c>
      <c r="I2034" s="97" t="str">
        <f>IF(H2034="","",VLOOKUP(H2034,BD!B$2:C$16,2,FALSE))</f>
        <v>E</v>
      </c>
      <c r="J2034" s="98">
        <v>43546</v>
      </c>
      <c r="K2034" s="135">
        <f t="shared" si="64"/>
        <v>12</v>
      </c>
      <c r="L2034" s="99">
        <f t="shared" ca="1" si="65"/>
        <v>210</v>
      </c>
      <c r="M2034" s="93">
        <f>IF(E2034="","",VLOOKUP(E2034,[1]PROJECTES!$C$14:$Z$5000,21,FALSE))</f>
        <v>43830</v>
      </c>
      <c r="N2034" s="100">
        <v>0</v>
      </c>
      <c r="O2034" s="72" t="s">
        <v>229</v>
      </c>
      <c r="P2034" s="101">
        <v>30</v>
      </c>
      <c r="Q2034" s="132" t="s">
        <v>59</v>
      </c>
      <c r="R2034" s="131" t="s">
        <v>1299</v>
      </c>
      <c r="S2034" s="91"/>
    </row>
    <row r="2035" spans="1:19" s="104" customFormat="1" ht="12.75" customHeight="1" x14ac:dyDescent="0.25">
      <c r="A2035" s="121" t="s">
        <v>12</v>
      </c>
      <c r="B2035" s="92" t="str">
        <f>IF(E2035="","",VLOOKUP(E2035,[1]PROJECTES!$C$14:$G$5000,2,FALSE))</f>
        <v>EOSA</v>
      </c>
      <c r="C2035" s="121" t="s">
        <v>151</v>
      </c>
      <c r="D2035" s="93" t="str">
        <f>IF(E2035="","",VLOOKUP(E2035,[1]PROJECTES!$C$14:$G$5000,5,FALSE))</f>
        <v>MANTENIMENT SCADA TEDIS.Net EOSA 01/04/2018 - 31/03/2019</v>
      </c>
      <c r="E2035" s="117">
        <v>4650</v>
      </c>
      <c r="F2035" s="95"/>
      <c r="G2035" s="96" t="str">
        <f>IF(E2035="","",VLOOKUP(E2035,[1]PROJECTES!$C$14:$G$5000,4,FALSE))</f>
        <v>TA</v>
      </c>
      <c r="H2035" s="118" t="s">
        <v>12</v>
      </c>
      <c r="I2035" s="97" t="str">
        <f>IF(H2035="","",VLOOKUP(H2035,BD!B$2:C$16,2,FALSE))</f>
        <v>E</v>
      </c>
      <c r="J2035" s="98">
        <v>43546</v>
      </c>
      <c r="K2035" s="135">
        <f t="shared" si="64"/>
        <v>12</v>
      </c>
      <c r="L2035" s="99" t="str">
        <f t="shared" ca="1" si="65"/>
        <v>-</v>
      </c>
      <c r="M2035" s="93">
        <f>IF(E2035="","",VLOOKUP(E2035,[1]PROJECTES!$C$14:$Z$5000,21,FALSE))</f>
        <v>43555</v>
      </c>
      <c r="N2035" s="100">
        <v>0</v>
      </c>
      <c r="O2035" s="72" t="s">
        <v>229</v>
      </c>
      <c r="P2035" s="101">
        <v>45</v>
      </c>
      <c r="Q2035" s="132" t="s">
        <v>59</v>
      </c>
      <c r="R2035" s="131" t="s">
        <v>1300</v>
      </c>
      <c r="S2035" s="91"/>
    </row>
    <row r="2036" spans="1:19" s="104" customFormat="1" ht="12.75" customHeight="1" x14ac:dyDescent="0.25">
      <c r="A2036" s="121" t="s">
        <v>12</v>
      </c>
      <c r="B2036" s="92" t="str">
        <f>IF(E2036="","",VLOOKUP(E2036,[1]PROJECTES!$C$14:$G$5000,2,FALSE))</f>
        <v>SITEL</v>
      </c>
      <c r="C2036" s="121" t="s">
        <v>181</v>
      </c>
      <c r="D2036" s="93" t="str">
        <f>IF(E2036="","",VLOOKUP(E2036,[1]PROJECTES!$C$14:$G$5000,5,FALSE))</f>
        <v>Manteniment correctiu SW TEDIS.Net MODBUSMasterService v1.47</v>
      </c>
      <c r="E2036" s="117" t="s">
        <v>1116</v>
      </c>
      <c r="F2036" s="95"/>
      <c r="G2036" s="96" t="str">
        <f>IF(E2036="","",VLOOKUP(E2036,[1]PROJECTES!$C$14:$G$5000,4,FALSE))</f>
        <v>OB</v>
      </c>
      <c r="H2036" s="118" t="s">
        <v>12</v>
      </c>
      <c r="I2036" s="97" t="str">
        <f>IF(H2036="","",VLOOKUP(H2036,BD!B$2:C$16,2,FALSE))</f>
        <v>E</v>
      </c>
      <c r="J2036" s="98">
        <v>43546</v>
      </c>
      <c r="K2036" s="135">
        <f t="shared" si="64"/>
        <v>12</v>
      </c>
      <c r="L2036" s="99">
        <f t="shared" ca="1" si="65"/>
        <v>210</v>
      </c>
      <c r="M2036" s="93">
        <f>IF(E2036="","",VLOOKUP(E2036,[1]PROJECTES!$C$14:$Z$5000,21,FALSE))</f>
        <v>43830</v>
      </c>
      <c r="N2036" s="100">
        <v>0</v>
      </c>
      <c r="O2036" s="72" t="s">
        <v>229</v>
      </c>
      <c r="P2036" s="101">
        <v>45</v>
      </c>
      <c r="Q2036" s="132" t="s">
        <v>43</v>
      </c>
      <c r="R2036" s="131" t="s">
        <v>1297</v>
      </c>
      <c r="S2036" s="91"/>
    </row>
    <row r="2037" spans="1:19" s="104" customFormat="1" ht="12.75" customHeight="1" x14ac:dyDescent="0.25">
      <c r="A2037" s="121" t="s">
        <v>21</v>
      </c>
      <c r="B2037" s="92" t="str">
        <f>IF(E2037="","",VLOOKUP(E2037,[1]PROJECTES!$C$14:$G$5000,2,FALSE))</f>
        <v>SITEL</v>
      </c>
      <c r="C2037" s="121"/>
      <c r="D2037" s="93" t="str">
        <f>IF(E2037="","",VLOOKUP(E2037,[1]PROJECTES!$C$14:$G$5000,5,FALSE))</f>
        <v>16 x Manguera Alimentacion TCU, 230Vac</v>
      </c>
      <c r="E2037" s="117">
        <v>5156</v>
      </c>
      <c r="F2037" s="95"/>
      <c r="G2037" s="96" t="str">
        <f>IF(E2037="","",VLOOKUP(E2037,[1]PROJECTES!$C$14:$G$5000,4,FALSE))</f>
        <v>TA</v>
      </c>
      <c r="H2037" s="118" t="s">
        <v>21</v>
      </c>
      <c r="I2037" s="97" t="str">
        <f>IF(H2037="","",VLOOKUP(H2037,BD!B$2:C$16,2,FALSE))</f>
        <v>P</v>
      </c>
      <c r="J2037" s="98">
        <v>43546</v>
      </c>
      <c r="K2037" s="135">
        <f t="shared" si="64"/>
        <v>12</v>
      </c>
      <c r="L2037" s="99" t="str">
        <f t="shared" ca="1" si="65"/>
        <v>-</v>
      </c>
      <c r="M2037" s="93">
        <f>IF(E2037="","",VLOOKUP(E2037,[1]PROJECTES!$C$14:$Z$5000,21,FALSE))</f>
        <v>43555</v>
      </c>
      <c r="N2037" s="100">
        <v>1</v>
      </c>
      <c r="O2037" s="72" t="s">
        <v>229</v>
      </c>
      <c r="P2037" s="101">
        <v>50</v>
      </c>
      <c r="Q2037" s="132" t="s">
        <v>51</v>
      </c>
      <c r="R2037" s="131" t="s">
        <v>365</v>
      </c>
      <c r="S2037" s="91"/>
    </row>
    <row r="2038" spans="1:19" s="104" customFormat="1" ht="12.75" customHeight="1" x14ac:dyDescent="0.25">
      <c r="A2038" s="121" t="s">
        <v>35</v>
      </c>
      <c r="B2038" s="92" t="str">
        <f>IF(E2038="","",VLOOKUP(E2038,[1]PROJECTES!$C$14:$G$5000,2,FALSE))</f>
        <v>INPPOZ</v>
      </c>
      <c r="C2038" s="121" t="s">
        <v>149</v>
      </c>
      <c r="D2038" s="93" t="str">
        <f>IF(E2038="","",VLOOKUP(E2038,[1]PROJECTES!$C$14:$G$5000,5,FALSE))</f>
        <v>CC SCADA TEDIS.Net PECUARIAS v2.1</v>
      </c>
      <c r="E2038" s="117">
        <v>4976</v>
      </c>
      <c r="F2038" s="95"/>
      <c r="G2038" s="96" t="str">
        <f>IF(E2038="","",VLOOKUP(E2038,[1]PROJECTES!$C$14:$G$5000,4,FALSE))</f>
        <v>TA</v>
      </c>
      <c r="H2038" s="118" t="s">
        <v>17</v>
      </c>
      <c r="I2038" s="97" t="str">
        <f>IF(H2038="","",VLOOKUP(H2038,BD!B$2:C$16,2,FALSE))</f>
        <v>E</v>
      </c>
      <c r="J2038" s="98">
        <v>43479</v>
      </c>
      <c r="K2038" s="135">
        <f t="shared" si="64"/>
        <v>3</v>
      </c>
      <c r="L2038" s="99" t="str">
        <f t="shared" ca="1" si="65"/>
        <v>-</v>
      </c>
      <c r="M2038" s="93">
        <f>IF(E2038="","",VLOOKUP(E2038,[1]PROJECTES!$C$14:$Z$5000,21,FALSE))</f>
        <v>43518</v>
      </c>
      <c r="N2038" s="100">
        <v>1</v>
      </c>
      <c r="O2038" s="72" t="s">
        <v>229</v>
      </c>
      <c r="P2038" s="101">
        <v>30</v>
      </c>
      <c r="Q2038" s="132" t="s">
        <v>40</v>
      </c>
      <c r="R2038" s="131" t="s">
        <v>462</v>
      </c>
      <c r="S2038" s="91"/>
    </row>
    <row r="2039" spans="1:19" s="104" customFormat="1" ht="12.75" customHeight="1" x14ac:dyDescent="0.25">
      <c r="A2039" s="121" t="s">
        <v>35</v>
      </c>
      <c r="B2039" s="92" t="str">
        <f>IF(E2039="","",VLOOKUP(E2039,[1]PROJECTES!$C$14:$G$5000,2,FALSE))</f>
        <v>INPPOZ</v>
      </c>
      <c r="C2039" s="121" t="s">
        <v>149</v>
      </c>
      <c r="D2039" s="93" t="str">
        <f>IF(E2039="","",VLOOKUP(E2039,[1]PROJECTES!$C$14:$G$5000,5,FALSE))</f>
        <v>CC SCADA TEDIS.Net PECUARIAS v2.1</v>
      </c>
      <c r="E2039" s="117">
        <v>4976</v>
      </c>
      <c r="F2039" s="95"/>
      <c r="G2039" s="96" t="str">
        <f>IF(E2039="","",VLOOKUP(E2039,[1]PROJECTES!$C$14:$G$5000,4,FALSE))</f>
        <v>TA</v>
      </c>
      <c r="H2039" s="118" t="s">
        <v>17</v>
      </c>
      <c r="I2039" s="97" t="str">
        <f>IF(H2039="","",VLOOKUP(H2039,BD!B$2:C$16,2,FALSE))</f>
        <v>E</v>
      </c>
      <c r="J2039" s="98">
        <v>43480</v>
      </c>
      <c r="K2039" s="135">
        <f t="shared" si="64"/>
        <v>3</v>
      </c>
      <c r="L2039" s="99" t="str">
        <f t="shared" ca="1" si="65"/>
        <v>-</v>
      </c>
      <c r="M2039" s="93">
        <f>IF(E2039="","",VLOOKUP(E2039,[1]PROJECTES!$C$14:$Z$5000,21,FALSE))</f>
        <v>43518</v>
      </c>
      <c r="N2039" s="100">
        <v>3</v>
      </c>
      <c r="O2039" s="72" t="s">
        <v>229</v>
      </c>
      <c r="P2039" s="101">
        <v>0</v>
      </c>
      <c r="Q2039" s="132" t="s">
        <v>40</v>
      </c>
      <c r="R2039" s="131" t="s">
        <v>462</v>
      </c>
      <c r="S2039" s="91"/>
    </row>
    <row r="2040" spans="1:19" s="104" customFormat="1" ht="12.75" customHeight="1" x14ac:dyDescent="0.25">
      <c r="A2040" s="121" t="s">
        <v>35</v>
      </c>
      <c r="B2040" s="92" t="str">
        <f>IF(E2040="","",VLOOKUP(E2040,[1]PROJECTES!$C$14:$G$5000,2,FALSE))</f>
        <v>INPPOZ</v>
      </c>
      <c r="C2040" s="121" t="s">
        <v>149</v>
      </c>
      <c r="D2040" s="93" t="str">
        <f>IF(E2040="","",VLOOKUP(E2040,[1]PROJECTES!$C$14:$G$5000,5,FALSE))</f>
        <v>CC SCADA TEDIS.Net PECUARIAS v2.1</v>
      </c>
      <c r="E2040" s="117">
        <v>4976</v>
      </c>
      <c r="F2040" s="95"/>
      <c r="G2040" s="96" t="str">
        <f>IF(E2040="","",VLOOKUP(E2040,[1]PROJECTES!$C$14:$G$5000,4,FALSE))</f>
        <v>TA</v>
      </c>
      <c r="H2040" s="118" t="s">
        <v>17</v>
      </c>
      <c r="I2040" s="97" t="str">
        <f>IF(H2040="","",VLOOKUP(H2040,BD!B$2:C$16,2,FALSE))</f>
        <v>E</v>
      </c>
      <c r="J2040" s="98">
        <v>43486</v>
      </c>
      <c r="K2040" s="135">
        <f t="shared" si="64"/>
        <v>4</v>
      </c>
      <c r="L2040" s="99" t="str">
        <f t="shared" ca="1" si="65"/>
        <v>-</v>
      </c>
      <c r="M2040" s="93">
        <f>IF(E2040="","",VLOOKUP(E2040,[1]PROJECTES!$C$14:$Z$5000,21,FALSE))</f>
        <v>43518</v>
      </c>
      <c r="N2040" s="100">
        <v>2</v>
      </c>
      <c r="O2040" s="72" t="s">
        <v>229</v>
      </c>
      <c r="P2040" s="101">
        <v>30</v>
      </c>
      <c r="Q2040" s="132" t="s">
        <v>40</v>
      </c>
      <c r="R2040" s="131" t="s">
        <v>500</v>
      </c>
      <c r="S2040" s="91"/>
    </row>
    <row r="2041" spans="1:19" s="104" customFormat="1" ht="12.75" customHeight="1" x14ac:dyDescent="0.25">
      <c r="A2041" s="121" t="s">
        <v>35</v>
      </c>
      <c r="B2041" s="92" t="str">
        <f>IF(E2041="","",VLOOKUP(E2041,[1]PROJECTES!$C$14:$G$5000,2,FALSE))</f>
        <v>INPPOZ</v>
      </c>
      <c r="C2041" s="121" t="s">
        <v>149</v>
      </c>
      <c r="D2041" s="93" t="str">
        <f>IF(E2041="","",VLOOKUP(E2041,[1]PROJECTES!$C$14:$G$5000,5,FALSE))</f>
        <v>CC SCADA TEDIS.Net PECUARIAS v2.1</v>
      </c>
      <c r="E2041" s="117">
        <v>4976</v>
      </c>
      <c r="F2041" s="95"/>
      <c r="G2041" s="96" t="str">
        <f>IF(E2041="","",VLOOKUP(E2041,[1]PROJECTES!$C$14:$G$5000,4,FALSE))</f>
        <v>TA</v>
      </c>
      <c r="H2041" s="118" t="s">
        <v>17</v>
      </c>
      <c r="I2041" s="97" t="str">
        <f>IF(H2041="","",VLOOKUP(H2041,BD!B$2:C$16,2,FALSE))</f>
        <v>E</v>
      </c>
      <c r="J2041" s="98">
        <v>43490</v>
      </c>
      <c r="K2041" s="135">
        <f t="shared" si="64"/>
        <v>4</v>
      </c>
      <c r="L2041" s="99" t="str">
        <f t="shared" ca="1" si="65"/>
        <v>-</v>
      </c>
      <c r="M2041" s="93">
        <f>IF(E2041="","",VLOOKUP(E2041,[1]PROJECTES!$C$14:$Z$5000,21,FALSE))</f>
        <v>43518</v>
      </c>
      <c r="N2041" s="100">
        <v>0</v>
      </c>
      <c r="O2041" s="72" t="s">
        <v>229</v>
      </c>
      <c r="P2041" s="101">
        <v>15</v>
      </c>
      <c r="Q2041" s="132" t="s">
        <v>65</v>
      </c>
      <c r="R2041" s="131" t="s">
        <v>550</v>
      </c>
      <c r="S2041" s="91"/>
    </row>
    <row r="2042" spans="1:19" s="104" customFormat="1" ht="12.75" customHeight="1" x14ac:dyDescent="0.25">
      <c r="A2042" s="121" t="s">
        <v>17</v>
      </c>
      <c r="B2042" s="92" t="str">
        <f>IF(E2042="","",VLOOKUP(E2042,[1]PROJECTES!$C$14:$G$5000,2,FALSE))</f>
        <v>INPPOZ</v>
      </c>
      <c r="C2042" s="121" t="s">
        <v>149</v>
      </c>
      <c r="D2042" s="93" t="str">
        <f>IF(E2042="","",VLOOKUP(E2042,[1]PROJECTES!$C$14:$G$5000,5,FALSE))</f>
        <v>MANTENIMENT SW SCADA TEDIS.Net INPECUARIAS 01/01/2.019 - 31/12/2.019</v>
      </c>
      <c r="E2042" s="117">
        <v>5072</v>
      </c>
      <c r="F2042" s="95"/>
      <c r="G2042" s="96" t="str">
        <f>IF(E2042="","",VLOOKUP(E2042,[1]PROJECTES!$C$14:$G$5000,4,FALSE))</f>
        <v>OB</v>
      </c>
      <c r="H2042" s="118" t="s">
        <v>17</v>
      </c>
      <c r="I2042" s="97" t="str">
        <f>IF(H2042="","",VLOOKUP(H2042,BD!B$2:C$16,2,FALSE))</f>
        <v>E</v>
      </c>
      <c r="J2042" s="98">
        <v>43493</v>
      </c>
      <c r="K2042" s="135">
        <f t="shared" si="64"/>
        <v>5</v>
      </c>
      <c r="L2042" s="99">
        <f t="shared" ca="1" si="65"/>
        <v>210</v>
      </c>
      <c r="M2042" s="93">
        <f>IF(E2042="","",VLOOKUP(E2042,[1]PROJECTES!$C$14:$Z$5000,21,FALSE))</f>
        <v>43830</v>
      </c>
      <c r="N2042" s="100">
        <v>0</v>
      </c>
      <c r="O2042" s="72" t="s">
        <v>229</v>
      </c>
      <c r="P2042" s="101">
        <v>30</v>
      </c>
      <c r="Q2042" s="132" t="s">
        <v>59</v>
      </c>
      <c r="R2042" s="131" t="s">
        <v>606</v>
      </c>
      <c r="S2042" s="91"/>
    </row>
    <row r="2043" spans="1:19" s="104" customFormat="1" ht="12.75" customHeight="1" x14ac:dyDescent="0.25">
      <c r="A2043" s="121" t="s">
        <v>35</v>
      </c>
      <c r="B2043" s="92" t="str">
        <f>IF(E2043="","",VLOOKUP(E2043,[1]PROJECTES!$C$14:$G$5000,2,FALSE))</f>
        <v>INPPOZ</v>
      </c>
      <c r="C2043" s="121" t="s">
        <v>149</v>
      </c>
      <c r="D2043" s="93" t="str">
        <f>IF(E2043="","",VLOOKUP(E2043,[1]PROJECTES!$C$14:$G$5000,5,FALSE))</f>
        <v>CC SCADA TEDIS.Net PECUARIAS v2.1</v>
      </c>
      <c r="E2043" s="117">
        <v>4976</v>
      </c>
      <c r="F2043" s="95"/>
      <c r="G2043" s="96" t="str">
        <f>IF(E2043="","",VLOOKUP(E2043,[1]PROJECTES!$C$14:$G$5000,4,FALSE))</f>
        <v>TA</v>
      </c>
      <c r="H2043" s="118" t="s">
        <v>17</v>
      </c>
      <c r="I2043" s="97" t="str">
        <f>IF(H2043="","",VLOOKUP(H2043,BD!B$2:C$16,2,FALSE))</f>
        <v>E</v>
      </c>
      <c r="J2043" s="98">
        <v>43504</v>
      </c>
      <c r="K2043" s="135">
        <f t="shared" si="64"/>
        <v>6</v>
      </c>
      <c r="L2043" s="99" t="str">
        <f t="shared" ca="1" si="65"/>
        <v>-</v>
      </c>
      <c r="M2043" s="93">
        <f>IF(E2043="","",VLOOKUP(E2043,[1]PROJECTES!$C$14:$Z$5000,21,FALSE))</f>
        <v>43518</v>
      </c>
      <c r="N2043" s="100">
        <v>0</v>
      </c>
      <c r="O2043" s="72" t="s">
        <v>229</v>
      </c>
      <c r="P2043" s="101">
        <v>45</v>
      </c>
      <c r="Q2043" s="132" t="s">
        <v>65</v>
      </c>
      <c r="R2043" s="131" t="s">
        <v>776</v>
      </c>
      <c r="S2043" s="91"/>
    </row>
    <row r="2044" spans="1:19" s="104" customFormat="1" ht="12.75" customHeight="1" x14ac:dyDescent="0.25">
      <c r="A2044" s="121"/>
      <c r="B2044" s="92" t="str">
        <f>IF(E2044="","",VLOOKUP(E2044,[1]PROJECTES!$C$14:$G$5000,2,FALSE))</f>
        <v>COAUEU</v>
      </c>
      <c r="C2044" s="121"/>
      <c r="D2044" s="93" t="str">
        <f>IF(E2044="","",VLOOKUP(E2044,[1]PROJECTES!$C$14:$G$5000,5,FALSE))</f>
        <v>EUROTRONIC Desenvolupament SW App Movil v1.0</v>
      </c>
      <c r="E2044" s="117">
        <v>5067</v>
      </c>
      <c r="F2044" s="95"/>
      <c r="G2044" s="96" t="str">
        <f>IF(E2044="","",VLOOKUP(E2044,[1]PROJECTES!$C$14:$G$5000,4,FALSE))</f>
        <v>OB</v>
      </c>
      <c r="H2044" s="118" t="s">
        <v>47</v>
      </c>
      <c r="I2044" s="97" t="str">
        <f>IF(H2044="","",VLOOKUP(H2044,BD!B$2:C$16,2,FALSE))</f>
        <v>E</v>
      </c>
      <c r="J2044" s="98">
        <v>43546</v>
      </c>
      <c r="K2044" s="135">
        <f t="shared" si="64"/>
        <v>12</v>
      </c>
      <c r="L2044" s="99">
        <f t="shared" ca="1" si="65"/>
        <v>139</v>
      </c>
      <c r="M2044" s="93">
        <f>IF(E2044="","",VLOOKUP(E2044,[1]PROJECTES!$C$14:$Z$5000,21,FALSE))</f>
        <v>43759</v>
      </c>
      <c r="N2044" s="100">
        <v>1</v>
      </c>
      <c r="O2044" s="72" t="s">
        <v>229</v>
      </c>
      <c r="P2044" s="101">
        <v>30</v>
      </c>
      <c r="Q2044" s="132" t="s">
        <v>15</v>
      </c>
      <c r="R2044" s="102"/>
      <c r="S2044" s="91"/>
    </row>
    <row r="2045" spans="1:19" s="104" customFormat="1" ht="12.75" customHeight="1" x14ac:dyDescent="0.25">
      <c r="A2045" s="121" t="s">
        <v>47</v>
      </c>
      <c r="B2045" s="92" t="str">
        <f>IF(E2045="","",VLOOKUP(E2045,[1]PROJECTES!$C$14:$G$5000,2,FALSE))</f>
        <v>ELDICE</v>
      </c>
      <c r="C2045" s="121" t="s">
        <v>86</v>
      </c>
      <c r="D2045" s="93" t="str">
        <f>IF(E2045="","",VLOOKUP(E2045,[1]PROJECTES!$C$14:$G$5000,5,FALSE))</f>
        <v>MANTENIMENT SCADA TEDIS.Net CENTELLES 01/03/2019 - 28/02/2020</v>
      </c>
      <c r="E2045" s="117">
        <v>5178</v>
      </c>
      <c r="F2045" s="95"/>
      <c r="G2045" s="96" t="str">
        <f>IF(E2045="","",VLOOKUP(E2045,[1]PROJECTES!$C$14:$G$5000,4,FALSE))</f>
        <v>OB</v>
      </c>
      <c r="H2045" s="118" t="s">
        <v>47</v>
      </c>
      <c r="I2045" s="97" t="str">
        <f>IF(H2045="","",VLOOKUP(H2045,BD!B$2:C$16,2,FALSE))</f>
        <v>E</v>
      </c>
      <c r="J2045" s="98">
        <v>43546</v>
      </c>
      <c r="K2045" s="135">
        <f t="shared" si="64"/>
        <v>12</v>
      </c>
      <c r="L2045" s="99">
        <f t="shared" ca="1" si="65"/>
        <v>269</v>
      </c>
      <c r="M2045" s="93">
        <f>IF(E2045="","",VLOOKUP(E2045,[1]PROJECTES!$C$14:$Z$5000,21,FALSE))</f>
        <v>43889</v>
      </c>
      <c r="N2045" s="100">
        <v>0</v>
      </c>
      <c r="O2045" s="72" t="s">
        <v>229</v>
      </c>
      <c r="P2045" s="101">
        <v>45</v>
      </c>
      <c r="Q2045" s="132" t="s">
        <v>59</v>
      </c>
      <c r="R2045" s="102" t="s">
        <v>1527</v>
      </c>
      <c r="S2045" s="91"/>
    </row>
    <row r="2046" spans="1:19" s="104" customFormat="1" ht="12.75" customHeight="1" x14ac:dyDescent="0.25">
      <c r="A2046" s="121"/>
      <c r="B2046" s="92" t="str">
        <f>IF(E2046="","",VLOOKUP(E2046,[1]PROJECTES!$C$14:$G$5000,2,FALSE))</f>
        <v>ELEBER</v>
      </c>
      <c r="C2046" s="121" t="s">
        <v>74</v>
      </c>
      <c r="D2046" s="93" t="str">
        <f>IF(E2046="","",VLOOKUP(E2046,[1]PROJECTES!$C$14:$G$5000,5,FALSE))</f>
        <v>MANTENIMENT SCADA BERMEJALES 01/07/2.018 - 30/06/2.019</v>
      </c>
      <c r="E2046" s="117">
        <v>4803</v>
      </c>
      <c r="F2046" s="95"/>
      <c r="G2046" s="96" t="str">
        <f>IF(E2046="","",VLOOKUP(E2046,[1]PROJECTES!$C$14:$G$5000,4,FALSE))</f>
        <v>OB</v>
      </c>
      <c r="H2046" s="118" t="s">
        <v>47</v>
      </c>
      <c r="I2046" s="97" t="str">
        <f>IF(H2046="","",VLOOKUP(H2046,BD!B$2:C$16,2,FALSE))</f>
        <v>E</v>
      </c>
      <c r="J2046" s="98">
        <v>43546</v>
      </c>
      <c r="K2046" s="135">
        <f t="shared" si="64"/>
        <v>12</v>
      </c>
      <c r="L2046" s="99">
        <f t="shared" ca="1" si="65"/>
        <v>26</v>
      </c>
      <c r="M2046" s="93">
        <f>IF(E2046="","",VLOOKUP(E2046,[1]PROJECTES!$C$14:$Z$5000,21,FALSE))</f>
        <v>43646</v>
      </c>
      <c r="N2046" s="100">
        <v>0</v>
      </c>
      <c r="O2046" s="72" t="s">
        <v>229</v>
      </c>
      <c r="P2046" s="101">
        <v>30</v>
      </c>
      <c r="Q2046" s="132" t="s">
        <v>59</v>
      </c>
      <c r="R2046" s="168" t="s">
        <v>1528</v>
      </c>
      <c r="S2046" s="91"/>
    </row>
    <row r="2047" spans="1:19" s="104" customFormat="1" ht="12.75" customHeight="1" x14ac:dyDescent="0.25">
      <c r="A2047" s="121"/>
      <c r="B2047" s="92" t="str">
        <f>IF(E2047="","",VLOOKUP(E2047,[1]PROJECTES!$C$14:$G$5000,2,FALSE))</f>
        <v>EOSPIT</v>
      </c>
      <c r="C2047" s="121" t="s">
        <v>151</v>
      </c>
      <c r="D2047" s="93" t="str">
        <f>IF(E2047="","",VLOOKUP(E2047,[1]PROJECTES!$C$14:$G$5000,5,FALSE))</f>
        <v>MANTENIMIENTO CC SCADA TEDIS.Net EOSA 01/04/2019 - 31/03/2020</v>
      </c>
      <c r="E2047" s="117">
        <v>5231</v>
      </c>
      <c r="F2047" s="95"/>
      <c r="G2047" s="96" t="str">
        <f>IF(E2047="","",VLOOKUP(E2047,[1]PROJECTES!$C$14:$G$5000,4,FALSE))</f>
        <v>OB</v>
      </c>
      <c r="H2047" s="118" t="s">
        <v>47</v>
      </c>
      <c r="I2047" s="97" t="str">
        <f>IF(H2047="","",VLOOKUP(H2047,BD!B$2:C$16,2,FALSE))</f>
        <v>E</v>
      </c>
      <c r="J2047" s="98">
        <v>43546</v>
      </c>
      <c r="K2047" s="135">
        <f t="shared" si="64"/>
        <v>12</v>
      </c>
      <c r="L2047" s="99">
        <f t="shared" ca="1" si="65"/>
        <v>301</v>
      </c>
      <c r="M2047" s="93">
        <f>IF(E2047="","",VLOOKUP(E2047,[1]PROJECTES!$C$14:$Z$5000,21,FALSE))</f>
        <v>43921</v>
      </c>
      <c r="N2047" s="100">
        <v>0</v>
      </c>
      <c r="O2047" s="72" t="s">
        <v>229</v>
      </c>
      <c r="P2047" s="101">
        <v>15</v>
      </c>
      <c r="Q2047" s="132" t="s">
        <v>59</v>
      </c>
      <c r="R2047" s="168" t="s">
        <v>1529</v>
      </c>
      <c r="S2047" s="91"/>
    </row>
    <row r="2048" spans="1:19" s="104" customFormat="1" ht="12.75" customHeight="1" x14ac:dyDescent="0.25">
      <c r="A2048" s="121"/>
      <c r="B2048" s="92" t="str">
        <f>IF(E2048="","",VLOOKUP(E2048,[1]PROJECTES!$C$14:$G$5000,2,FALSE))</f>
        <v>SITEL</v>
      </c>
      <c r="C2048" s="121" t="s">
        <v>125</v>
      </c>
      <c r="D2048" s="93" t="str">
        <f>IF(E2048="","",VLOOKUP(E2048,[1]PROJECTES!$C$14:$G$5000,5,FALSE))</f>
        <v>PENDENT D'ASSIGNAR</v>
      </c>
      <c r="E2048" s="117" t="s">
        <v>278</v>
      </c>
      <c r="F2048" s="95"/>
      <c r="G2048" s="96" t="str">
        <f>IF(E2048="","",VLOOKUP(E2048,[1]PROJECTES!$C$14:$G$5000,4,FALSE))</f>
        <v>OB</v>
      </c>
      <c r="H2048" s="118" t="s">
        <v>47</v>
      </c>
      <c r="I2048" s="97" t="str">
        <f>IF(H2048="","",VLOOKUP(H2048,BD!B$2:C$16,2,FALSE))</f>
        <v>E</v>
      </c>
      <c r="J2048" s="98">
        <v>43546</v>
      </c>
      <c r="K2048" s="135">
        <f t="shared" si="64"/>
        <v>12</v>
      </c>
      <c r="L2048" s="99">
        <f t="shared" ca="1" si="65"/>
        <v>210</v>
      </c>
      <c r="M2048" s="93">
        <f>IF(E2048="","",VLOOKUP(E2048,[1]PROJECTES!$C$14:$Z$5000,21,FALSE))</f>
        <v>43830</v>
      </c>
      <c r="N2048" s="100">
        <v>0</v>
      </c>
      <c r="O2048" s="72" t="s">
        <v>229</v>
      </c>
      <c r="P2048" s="101">
        <v>30</v>
      </c>
      <c r="Q2048" s="132" t="s">
        <v>59</v>
      </c>
      <c r="R2048" s="168" t="s">
        <v>1530</v>
      </c>
      <c r="S2048" s="91"/>
    </row>
    <row r="2049" spans="1:19" s="104" customFormat="1" ht="12.75" customHeight="1" x14ac:dyDescent="0.25">
      <c r="A2049" s="121"/>
      <c r="B2049" s="92" t="str">
        <f>IF(E2049="","",VLOOKUP(E2049,[1]PROJECTES!$C$14:$G$5000,2,FALSE))</f>
        <v>SITEL</v>
      </c>
      <c r="C2049" s="121" t="s">
        <v>151</v>
      </c>
      <c r="D2049" s="93" t="str">
        <f>IF(E2049="","",VLOOKUP(E2049,[1]PROJECTES!$C$14:$G$5000,5,FALSE))</f>
        <v>PENDENT D'ASSIGNAR</v>
      </c>
      <c r="E2049" s="117" t="s">
        <v>278</v>
      </c>
      <c r="F2049" s="95"/>
      <c r="G2049" s="96" t="str">
        <f>IF(E2049="","",VLOOKUP(E2049,[1]PROJECTES!$C$14:$G$5000,4,FALSE))</f>
        <v>OB</v>
      </c>
      <c r="H2049" s="118" t="s">
        <v>47</v>
      </c>
      <c r="I2049" s="97" t="str">
        <f>IF(H2049="","",VLOOKUP(H2049,BD!B$2:C$16,2,FALSE))</f>
        <v>E</v>
      </c>
      <c r="J2049" s="98">
        <v>43546</v>
      </c>
      <c r="K2049" s="135">
        <f t="shared" si="64"/>
        <v>12</v>
      </c>
      <c r="L2049" s="99">
        <f t="shared" ca="1" si="65"/>
        <v>210</v>
      </c>
      <c r="M2049" s="93">
        <f>IF(E2049="","",VLOOKUP(E2049,[1]PROJECTES!$C$14:$Z$5000,21,FALSE))</f>
        <v>43830</v>
      </c>
      <c r="N2049" s="100">
        <v>2</v>
      </c>
      <c r="O2049" s="72" t="s">
        <v>229</v>
      </c>
      <c r="P2049" s="101">
        <v>0</v>
      </c>
      <c r="Q2049" s="132" t="s">
        <v>23</v>
      </c>
      <c r="R2049" s="168" t="s">
        <v>1531</v>
      </c>
      <c r="S2049" s="91"/>
    </row>
    <row r="2050" spans="1:19" s="104" customFormat="1" ht="12.75" customHeight="1" x14ac:dyDescent="0.25">
      <c r="A2050" s="121"/>
      <c r="B2050" s="92" t="str">
        <f>IF(E2050="","",VLOOKUP(E2050,[1]PROJECTES!$C$14:$G$5000,2,FALSE))</f>
        <v>SITEL</v>
      </c>
      <c r="C2050" s="121" t="s">
        <v>181</v>
      </c>
      <c r="D2050" s="93" t="str">
        <f>IF(E2050="","",VLOOKUP(E2050,[1]PROJECTES!$C$14:$G$5000,5,FALSE))</f>
        <v>Manteniment correctiu SW TEDIS.Net AlertEditor v1.47</v>
      </c>
      <c r="E2050" s="117" t="s">
        <v>1359</v>
      </c>
      <c r="F2050" s="95"/>
      <c r="G2050" s="96" t="str">
        <f>IF(E2050="","",VLOOKUP(E2050,[1]PROJECTES!$C$14:$G$5000,4,FALSE))</f>
        <v>OB</v>
      </c>
      <c r="H2050" s="118" t="s">
        <v>47</v>
      </c>
      <c r="I2050" s="97" t="str">
        <f>IF(H2050="","",VLOOKUP(H2050,BD!B$2:C$16,2,FALSE))</f>
        <v>E</v>
      </c>
      <c r="J2050" s="98">
        <v>43546</v>
      </c>
      <c r="K2050" s="135">
        <f t="shared" si="64"/>
        <v>12</v>
      </c>
      <c r="L2050" s="99">
        <f t="shared" ca="1" si="65"/>
        <v>210</v>
      </c>
      <c r="M2050" s="93">
        <f>IF(E2050="","",VLOOKUP(E2050,[1]PROJECTES!$C$14:$Z$5000,21,FALSE))</f>
        <v>43830</v>
      </c>
      <c r="N2050" s="100">
        <v>0</v>
      </c>
      <c r="O2050" s="72" t="s">
        <v>229</v>
      </c>
      <c r="P2050" s="101">
        <v>30</v>
      </c>
      <c r="Q2050" s="132" t="s">
        <v>43</v>
      </c>
      <c r="R2050" s="168" t="s">
        <v>1532</v>
      </c>
      <c r="S2050" s="91"/>
    </row>
    <row r="2051" spans="1:19" s="104" customFormat="1" ht="12.75" customHeight="1" x14ac:dyDescent="0.25">
      <c r="A2051" s="121"/>
      <c r="B2051" s="92" t="str">
        <f>IF(E2051="","",VLOOKUP(E2051,[1]PROJECTES!$C$14:$G$5000,2,FALSE))</f>
        <v>COAUEU</v>
      </c>
      <c r="C2051" s="121"/>
      <c r="D2051" s="93" t="str">
        <f>IF(E2051="","",VLOOKUP(E2051,[1]PROJECTES!$C$14:$G$5000,5,FALSE))</f>
        <v>EUROTRONIC Desenvolupament SW App Movil v1.0</v>
      </c>
      <c r="E2051" s="117">
        <v>5067</v>
      </c>
      <c r="F2051" s="95"/>
      <c r="G2051" s="96" t="str">
        <f>IF(E2051="","",VLOOKUP(E2051,[1]PROJECTES!$C$14:$G$5000,4,FALSE))</f>
        <v>OB</v>
      </c>
      <c r="H2051" s="118" t="s">
        <v>47</v>
      </c>
      <c r="I2051" s="97" t="str">
        <f>IF(H2051="","",VLOOKUP(H2051,BD!B$2:C$16,2,FALSE))</f>
        <v>E</v>
      </c>
      <c r="J2051" s="98">
        <v>43546</v>
      </c>
      <c r="K2051" s="135">
        <f t="shared" si="64"/>
        <v>12</v>
      </c>
      <c r="L2051" s="99">
        <f t="shared" ca="1" si="65"/>
        <v>139</v>
      </c>
      <c r="M2051" s="93">
        <f>IF(E2051="","",VLOOKUP(E2051,[1]PROJECTES!$C$14:$Z$5000,21,FALSE))</f>
        <v>43759</v>
      </c>
      <c r="N2051" s="100">
        <v>1</v>
      </c>
      <c r="O2051" s="72" t="s">
        <v>229</v>
      </c>
      <c r="P2051" s="101">
        <v>0</v>
      </c>
      <c r="Q2051" s="132" t="s">
        <v>15</v>
      </c>
      <c r="R2051" s="102"/>
      <c r="S2051" s="91"/>
    </row>
    <row r="2052" spans="1:19" s="104" customFormat="1" ht="12.75" customHeight="1" x14ac:dyDescent="0.25">
      <c r="A2052" s="121"/>
      <c r="B2052" s="92" t="str">
        <f>IF(E2052="","",VLOOKUP(E2052,[1]PROJECTES!$C$14:$G$5000,2,FALSE))</f>
        <v>SITEL</v>
      </c>
      <c r="C2052" s="121" t="s">
        <v>84</v>
      </c>
      <c r="D2052" s="93" t="str">
        <f>IF(E2052="","",VLOOKUP(E2052,[1]PROJECTES!$C$14:$G$5000,5,FALSE))</f>
        <v>PENDENT D'ASSIGNAR</v>
      </c>
      <c r="E2052" s="117" t="s">
        <v>278</v>
      </c>
      <c r="F2052" s="95"/>
      <c r="G2052" s="96" t="str">
        <f>IF(E2052="","",VLOOKUP(E2052,[1]PROJECTES!$C$14:$G$5000,4,FALSE))</f>
        <v>OB</v>
      </c>
      <c r="H2052" s="118" t="s">
        <v>47</v>
      </c>
      <c r="I2052" s="97" t="str">
        <f>IF(H2052="","",VLOOKUP(H2052,BD!B$2:C$16,2,FALSE))</f>
        <v>E</v>
      </c>
      <c r="J2052" s="98">
        <v>43546</v>
      </c>
      <c r="K2052" s="135">
        <f t="shared" si="64"/>
        <v>12</v>
      </c>
      <c r="L2052" s="99">
        <f t="shared" ca="1" si="65"/>
        <v>210</v>
      </c>
      <c r="M2052" s="93">
        <f>IF(E2052="","",VLOOKUP(E2052,[1]PROJECTES!$C$14:$Z$5000,21,FALSE))</f>
        <v>43830</v>
      </c>
      <c r="N2052" s="100">
        <v>1</v>
      </c>
      <c r="O2052" s="72" t="s">
        <v>229</v>
      </c>
      <c r="P2052" s="101">
        <v>0</v>
      </c>
      <c r="Q2052" s="132" t="s">
        <v>59</v>
      </c>
      <c r="R2052" s="168" t="s">
        <v>1533</v>
      </c>
      <c r="S2052" s="91"/>
    </row>
    <row r="2053" spans="1:19" s="104" customFormat="1" ht="12.75" customHeight="1" x14ac:dyDescent="0.25">
      <c r="A2053" s="121"/>
      <c r="B2053" s="92" t="str">
        <f>IF(E2053="","",VLOOKUP(E2053,[1]PROJECTES!$C$14:$G$5000,2,FALSE))</f>
        <v/>
      </c>
      <c r="C2053" s="121"/>
      <c r="D2053" s="93" t="str">
        <f>IF(E2053="","",VLOOKUP(E2053,[1]PROJECTES!$C$14:$G$5000,5,FALSE))</f>
        <v/>
      </c>
      <c r="E2053" s="117"/>
      <c r="F2053" s="95"/>
      <c r="G2053" s="96" t="str">
        <f>IF(E2053="","",VLOOKUP(E2053,[1]PROJECTES!$C$14:$G$5000,4,FALSE))</f>
        <v/>
      </c>
      <c r="H2053" s="118" t="s">
        <v>44</v>
      </c>
      <c r="I2053" s="97" t="str">
        <f>IF(H2053="","",VLOOKUP(H2053,BD!B$2:C$16,2,FALSE))</f>
        <v>E</v>
      </c>
      <c r="J2053" s="98">
        <v>43546</v>
      </c>
      <c r="K2053" s="135">
        <f t="shared" si="64"/>
        <v>12</v>
      </c>
      <c r="L2053" s="99" t="str">
        <f t="shared" ca="1" si="65"/>
        <v>-</v>
      </c>
      <c r="M2053" s="93" t="str">
        <f>IF(E2053="","",VLOOKUP(E2053,[1]PROJECTES!$C$14:$Z$5000,21,FALSE))</f>
        <v/>
      </c>
      <c r="N2053" s="100"/>
      <c r="O2053" s="72" t="s">
        <v>229</v>
      </c>
      <c r="P2053" s="101"/>
      <c r="Q2053" s="132"/>
      <c r="R2053" s="102"/>
      <c r="S2053" s="91"/>
    </row>
    <row r="2054" spans="1:19" s="104" customFormat="1" ht="12.75" customHeight="1" x14ac:dyDescent="0.25">
      <c r="A2054" s="121"/>
      <c r="B2054" s="92" t="str">
        <f>IF(E2054="","",VLOOKUP(E2054,[1]PROJECTES!$C$14:$G$5000,2,FALSE))</f>
        <v/>
      </c>
      <c r="C2054" s="121"/>
      <c r="D2054" s="93" t="str">
        <f>IF(E2054="","",VLOOKUP(E2054,[1]PROJECTES!$C$14:$G$5000,5,FALSE))</f>
        <v/>
      </c>
      <c r="E2054" s="117"/>
      <c r="F2054" s="95"/>
      <c r="G2054" s="96" t="str">
        <f>IF(E2054="","",VLOOKUP(E2054,[1]PROJECTES!$C$14:$G$5000,4,FALSE))</f>
        <v/>
      </c>
      <c r="H2054" s="118" t="s">
        <v>44</v>
      </c>
      <c r="I2054" s="97" t="str">
        <f>IF(H2054="","",VLOOKUP(H2054,BD!B$2:C$16,2,FALSE))</f>
        <v>E</v>
      </c>
      <c r="J2054" s="98">
        <v>43546</v>
      </c>
      <c r="K2054" s="135">
        <f t="shared" si="64"/>
        <v>12</v>
      </c>
      <c r="L2054" s="99" t="str">
        <f t="shared" ca="1" si="65"/>
        <v>-</v>
      </c>
      <c r="M2054" s="93" t="str">
        <f>IF(E2054="","",VLOOKUP(E2054,[1]PROJECTES!$C$14:$Z$5000,21,FALSE))</f>
        <v/>
      </c>
      <c r="N2054" s="100"/>
      <c r="O2054" s="72" t="s">
        <v>229</v>
      </c>
      <c r="P2054" s="101"/>
      <c r="Q2054" s="132"/>
      <c r="R2054" s="102"/>
      <c r="S2054" s="91"/>
    </row>
    <row r="2055" spans="1:19" s="104" customFormat="1" ht="12.75" customHeight="1" x14ac:dyDescent="0.25">
      <c r="A2055" s="121"/>
      <c r="B2055" s="92" t="str">
        <f>IF(E2055="","",VLOOKUP(E2055,[1]PROJECTES!$C$14:$G$5000,2,FALSE))</f>
        <v/>
      </c>
      <c r="C2055" s="121"/>
      <c r="D2055" s="93" t="str">
        <f>IF(E2055="","",VLOOKUP(E2055,[1]PROJECTES!$C$14:$G$5000,5,FALSE))</f>
        <v/>
      </c>
      <c r="E2055" s="117"/>
      <c r="F2055" s="95"/>
      <c r="G2055" s="96" t="str">
        <f>IF(E2055="","",VLOOKUP(E2055,[1]PROJECTES!$C$14:$G$5000,4,FALSE))</f>
        <v/>
      </c>
      <c r="H2055" s="118" t="s">
        <v>44</v>
      </c>
      <c r="I2055" s="97" t="str">
        <f>IF(H2055="","",VLOOKUP(H2055,BD!B$2:C$16,2,FALSE))</f>
        <v>E</v>
      </c>
      <c r="J2055" s="98">
        <v>43546</v>
      </c>
      <c r="K2055" s="135">
        <f t="shared" si="64"/>
        <v>12</v>
      </c>
      <c r="L2055" s="99" t="str">
        <f t="shared" ca="1" si="65"/>
        <v>-</v>
      </c>
      <c r="M2055" s="93" t="str">
        <f>IF(E2055="","",VLOOKUP(E2055,[1]PROJECTES!$C$14:$Z$5000,21,FALSE))</f>
        <v/>
      </c>
      <c r="N2055" s="100"/>
      <c r="O2055" s="72" t="s">
        <v>229</v>
      </c>
      <c r="P2055" s="101"/>
      <c r="Q2055" s="132"/>
      <c r="R2055" s="102"/>
      <c r="S2055" s="91"/>
    </row>
    <row r="2056" spans="1:19" s="104" customFormat="1" ht="12.75" customHeight="1" x14ac:dyDescent="0.25">
      <c r="A2056" s="121"/>
      <c r="B2056" s="92" t="str">
        <f>IF(E2056="","",VLOOKUP(E2056,[1]PROJECTES!$C$14:$G$5000,2,FALSE))</f>
        <v/>
      </c>
      <c r="C2056" s="121"/>
      <c r="D2056" s="93" t="str">
        <f>IF(E2056="","",VLOOKUP(E2056,[1]PROJECTES!$C$14:$G$5000,5,FALSE))</f>
        <v/>
      </c>
      <c r="E2056" s="117"/>
      <c r="F2056" s="95"/>
      <c r="G2056" s="96" t="str">
        <f>IF(E2056="","",VLOOKUP(E2056,[1]PROJECTES!$C$14:$G$5000,4,FALSE))</f>
        <v/>
      </c>
      <c r="H2056" s="118" t="s">
        <v>44</v>
      </c>
      <c r="I2056" s="97" t="str">
        <f>IF(H2056="","",VLOOKUP(H2056,BD!B$2:C$16,2,FALSE))</f>
        <v>E</v>
      </c>
      <c r="J2056" s="98">
        <v>43546</v>
      </c>
      <c r="K2056" s="135">
        <f t="shared" si="64"/>
        <v>12</v>
      </c>
      <c r="L2056" s="99" t="str">
        <f t="shared" ca="1" si="65"/>
        <v>-</v>
      </c>
      <c r="M2056" s="93" t="str">
        <f>IF(E2056="","",VLOOKUP(E2056,[1]PROJECTES!$C$14:$Z$5000,21,FALSE))</f>
        <v/>
      </c>
      <c r="N2056" s="100"/>
      <c r="O2056" s="72" t="s">
        <v>229</v>
      </c>
      <c r="P2056" s="101"/>
      <c r="Q2056" s="132"/>
      <c r="R2056" s="102"/>
      <c r="S2056" s="91"/>
    </row>
    <row r="2057" spans="1:19" s="104" customFormat="1" ht="12.75" customHeight="1" x14ac:dyDescent="0.25">
      <c r="A2057" s="121"/>
      <c r="B2057" s="92" t="str">
        <f>IF(E2057="","",VLOOKUP(E2057,[1]PROJECTES!$C$14:$G$5000,2,FALSE))</f>
        <v/>
      </c>
      <c r="C2057" s="121"/>
      <c r="D2057" s="93" t="str">
        <f>IF(E2057="","",VLOOKUP(E2057,[1]PROJECTES!$C$14:$G$5000,5,FALSE))</f>
        <v/>
      </c>
      <c r="E2057" s="117"/>
      <c r="F2057" s="95"/>
      <c r="G2057" s="96" t="str">
        <f>IF(E2057="","",VLOOKUP(E2057,[1]PROJECTES!$C$14:$G$5000,4,FALSE))</f>
        <v/>
      </c>
      <c r="H2057" s="118" t="s">
        <v>44</v>
      </c>
      <c r="I2057" s="97" t="str">
        <f>IF(H2057="","",VLOOKUP(H2057,BD!B$2:C$16,2,FALSE))</f>
        <v>E</v>
      </c>
      <c r="J2057" s="98">
        <v>43546</v>
      </c>
      <c r="K2057" s="135">
        <f t="shared" ref="K2057:K2120" si="66">IF(J2057="","",WEEKNUM(J2057,2)-0)</f>
        <v>12</v>
      </c>
      <c r="L2057" s="99" t="str">
        <f t="shared" ref="L2057:L2120" ca="1" si="67">IF(M2057="","-",IF(G2057="TA","-",+M2057-TODAY()))</f>
        <v>-</v>
      </c>
      <c r="M2057" s="93" t="str">
        <f>IF(E2057="","",VLOOKUP(E2057,[1]PROJECTES!$C$14:$Z$5000,21,FALSE))</f>
        <v/>
      </c>
      <c r="N2057" s="100"/>
      <c r="O2057" s="72" t="s">
        <v>229</v>
      </c>
      <c r="P2057" s="101"/>
      <c r="Q2057" s="132"/>
      <c r="R2057" s="102"/>
      <c r="S2057" s="91"/>
    </row>
    <row r="2058" spans="1:19" s="104" customFormat="1" ht="12.75" customHeight="1" x14ac:dyDescent="0.25">
      <c r="A2058" s="121" t="s">
        <v>35</v>
      </c>
      <c r="B2058" s="92" t="str">
        <f>IF(E2058="","",VLOOKUP(E2058,[1]PROJECTES!$C$14:$G$5000,2,FALSE))</f>
        <v>SITEL</v>
      </c>
      <c r="C2058" s="121" t="s">
        <v>181</v>
      </c>
      <c r="D2058" s="93" t="str">
        <f>IF(E2058="","",VLOOKUP(E2058,[1]PROJECTES!$C$14:$G$5000,5,FALSE))</f>
        <v>INCAPACITAT LABORAL TRANSITORIA</v>
      </c>
      <c r="E2058" s="117" t="s">
        <v>362</v>
      </c>
      <c r="F2058" s="95"/>
      <c r="G2058" s="96" t="str">
        <f>IF(E2058="","",VLOOKUP(E2058,[1]PROJECTES!$C$14:$G$5000,4,FALSE))</f>
        <v>OB</v>
      </c>
      <c r="H2058" s="118" t="s">
        <v>35</v>
      </c>
      <c r="I2058" s="97" t="str">
        <f>IF(H2058="","",VLOOKUP(H2058,BD!B$2:C$16,2,FALSE))</f>
        <v>E</v>
      </c>
      <c r="J2058" s="98">
        <v>43549</v>
      </c>
      <c r="K2058" s="135">
        <f t="shared" si="66"/>
        <v>13</v>
      </c>
      <c r="L2058" s="99">
        <f t="shared" ca="1" si="67"/>
        <v>210</v>
      </c>
      <c r="M2058" s="93">
        <f>IF(E2058="","",VLOOKUP(E2058,[1]PROJECTES!$C$14:$Z$5000,21,FALSE))</f>
        <v>43830</v>
      </c>
      <c r="N2058" s="100">
        <v>8</v>
      </c>
      <c r="O2058" s="72" t="s">
        <v>229</v>
      </c>
      <c r="P2058" s="101">
        <v>0</v>
      </c>
      <c r="Q2058" s="132" t="s">
        <v>360</v>
      </c>
      <c r="R2058" s="102"/>
      <c r="S2058" s="91"/>
    </row>
    <row r="2059" spans="1:19" s="104" customFormat="1" ht="12.75" customHeight="1" x14ac:dyDescent="0.25">
      <c r="A2059" s="121" t="s">
        <v>21</v>
      </c>
      <c r="B2059" s="92" t="str">
        <f>IF(E2059="","",VLOOKUP(E2059,[1]PROJECTES!$C$14:$G$5000,2,FALSE))</f>
        <v>NCLAVE</v>
      </c>
      <c r="C2059" s="121"/>
      <c r="D2059" s="93" t="str">
        <f>IF(E2059="","",VLOOKUP(E2059,[1]PROJECTES!$C$14:$G$5000,5,FALSE))</f>
        <v>6 x Armari TrinaPRP NCU V1.0</v>
      </c>
      <c r="E2059" s="117">
        <v>5118</v>
      </c>
      <c r="F2059" s="95"/>
      <c r="G2059" s="96" t="str">
        <f>IF(E2059="","",VLOOKUP(E2059,[1]PROJECTES!$C$14:$G$5000,4,FALSE))</f>
        <v>TA</v>
      </c>
      <c r="H2059" s="118" t="s">
        <v>21</v>
      </c>
      <c r="I2059" s="97" t="str">
        <f>IF(H2059="","",VLOOKUP(H2059,BD!B$2:C$16,2,FALSE))</f>
        <v>P</v>
      </c>
      <c r="J2059" s="98">
        <v>43549</v>
      </c>
      <c r="K2059" s="135">
        <f t="shared" si="66"/>
        <v>13</v>
      </c>
      <c r="L2059" s="99" t="str">
        <f t="shared" ca="1" si="67"/>
        <v>-</v>
      </c>
      <c r="M2059" s="93">
        <f>IF(E2059="","",VLOOKUP(E2059,[1]PROJECTES!$C$14:$Z$5000,21,FALSE))</f>
        <v>43555</v>
      </c>
      <c r="N2059" s="100">
        <v>1</v>
      </c>
      <c r="O2059" s="72" t="s">
        <v>229</v>
      </c>
      <c r="P2059" s="101">
        <v>50</v>
      </c>
      <c r="Q2059" s="132" t="s">
        <v>51</v>
      </c>
      <c r="R2059" s="102" t="s">
        <v>1303</v>
      </c>
      <c r="S2059" s="91"/>
    </row>
    <row r="2060" spans="1:19" s="104" customFormat="1" ht="12.75" customHeight="1" x14ac:dyDescent="0.25">
      <c r="A2060" s="121" t="s">
        <v>21</v>
      </c>
      <c r="B2060" s="92" t="str">
        <f>IF(E2060="","",VLOOKUP(E2060,[1]PROJECTES!$C$14:$G$5000,2,FALSE))</f>
        <v>SITEL</v>
      </c>
      <c r="C2060" s="121"/>
      <c r="D2060" s="93" t="str">
        <f>IF(E2060="","",VLOOKUP(E2060,[1]PROJECTES!$C$14:$G$5000,5,FALSE))</f>
        <v>16 x Manguera Alimentacion TCU, 230Vac</v>
      </c>
      <c r="E2060" s="117">
        <v>5156</v>
      </c>
      <c r="F2060" s="95"/>
      <c r="G2060" s="96" t="str">
        <f>IF(E2060="","",VLOOKUP(E2060,[1]PROJECTES!$C$14:$G$5000,4,FALSE))</f>
        <v>TA</v>
      </c>
      <c r="H2060" s="118" t="s">
        <v>21</v>
      </c>
      <c r="I2060" s="97" t="str">
        <f>IF(H2060="","",VLOOKUP(H2060,BD!B$2:C$16,2,FALSE))</f>
        <v>P</v>
      </c>
      <c r="J2060" s="98">
        <v>43549</v>
      </c>
      <c r="K2060" s="135">
        <f t="shared" si="66"/>
        <v>13</v>
      </c>
      <c r="L2060" s="99" t="str">
        <f t="shared" ca="1" si="67"/>
        <v>-</v>
      </c>
      <c r="M2060" s="93">
        <f>IF(E2060="","",VLOOKUP(E2060,[1]PROJECTES!$C$14:$Z$5000,21,FALSE))</f>
        <v>43555</v>
      </c>
      <c r="N2060" s="100">
        <v>0</v>
      </c>
      <c r="O2060" s="72" t="s">
        <v>229</v>
      </c>
      <c r="P2060" s="101">
        <v>40</v>
      </c>
      <c r="Q2060" s="132" t="s">
        <v>51</v>
      </c>
      <c r="R2060" s="102" t="s">
        <v>1304</v>
      </c>
      <c r="S2060" s="91"/>
    </row>
    <row r="2061" spans="1:19" s="104" customFormat="1" ht="12.75" customHeight="1" x14ac:dyDescent="0.25">
      <c r="A2061" s="121" t="s">
        <v>21</v>
      </c>
      <c r="B2061" s="92" t="str">
        <f>IF(E2061="","",VLOOKUP(E2061,[1]PROJECTES!$C$14:$G$5000,2,FALSE))</f>
        <v>SITEL</v>
      </c>
      <c r="C2061" s="121"/>
      <c r="D2061" s="93" t="str">
        <f>IF(E2061="","",VLOOKUP(E2061,[1]PROJECTES!$C$14:$G$5000,5,FALSE))</f>
        <v>12 x Manguera Alimentacion TCU, 24Vdc</v>
      </c>
      <c r="E2061" s="117">
        <v>5157</v>
      </c>
      <c r="F2061" s="95"/>
      <c r="G2061" s="96" t="str">
        <f>IF(E2061="","",VLOOKUP(E2061,[1]PROJECTES!$C$14:$G$5000,4,FALSE))</f>
        <v>TA</v>
      </c>
      <c r="H2061" s="118" t="s">
        <v>21</v>
      </c>
      <c r="I2061" s="97" t="str">
        <f>IF(H2061="","",VLOOKUP(H2061,BD!B$2:C$16,2,FALSE))</f>
        <v>P</v>
      </c>
      <c r="J2061" s="98">
        <v>43549</v>
      </c>
      <c r="K2061" s="135">
        <f t="shared" si="66"/>
        <v>13</v>
      </c>
      <c r="L2061" s="99" t="str">
        <f t="shared" ca="1" si="67"/>
        <v>-</v>
      </c>
      <c r="M2061" s="93">
        <f>IF(E2061="","",VLOOKUP(E2061,[1]PROJECTES!$C$14:$Z$5000,21,FALSE))</f>
        <v>43555</v>
      </c>
      <c r="N2061" s="100">
        <v>0</v>
      </c>
      <c r="O2061" s="72" t="s">
        <v>229</v>
      </c>
      <c r="P2061" s="101">
        <v>50</v>
      </c>
      <c r="Q2061" s="132" t="s">
        <v>51</v>
      </c>
      <c r="R2061" s="131" t="s">
        <v>1304</v>
      </c>
      <c r="S2061" s="91"/>
    </row>
    <row r="2062" spans="1:19" s="104" customFormat="1" ht="12.75" customHeight="1" x14ac:dyDescent="0.25">
      <c r="A2062" s="121" t="s">
        <v>21</v>
      </c>
      <c r="B2062" s="92" t="str">
        <f>IF(E2062="","",VLOOKUP(E2062,[1]PROJECTES!$C$14:$G$5000,2,FALSE))</f>
        <v>SITEL</v>
      </c>
      <c r="C2062" s="121"/>
      <c r="D2062" s="93" t="str">
        <f>IF(E2062="","",VLOOKUP(E2062,[1]PROJECTES!$C$14:$G$5000,5,FALSE))</f>
        <v>28 x Manguera Alimentacion MOTOR, 24Vdc</v>
      </c>
      <c r="E2062" s="117">
        <v>5158</v>
      </c>
      <c r="F2062" s="95"/>
      <c r="G2062" s="96" t="str">
        <f>IF(E2062="","",VLOOKUP(E2062,[1]PROJECTES!$C$14:$G$5000,4,FALSE))</f>
        <v>TA</v>
      </c>
      <c r="H2062" s="118" t="s">
        <v>21</v>
      </c>
      <c r="I2062" s="97" t="str">
        <f>IF(H2062="","",VLOOKUP(H2062,BD!B$2:C$16,2,FALSE))</f>
        <v>P</v>
      </c>
      <c r="J2062" s="98">
        <v>43549</v>
      </c>
      <c r="K2062" s="135">
        <f t="shared" si="66"/>
        <v>13</v>
      </c>
      <c r="L2062" s="99" t="str">
        <f t="shared" ca="1" si="67"/>
        <v>-</v>
      </c>
      <c r="M2062" s="93">
        <f>IF(E2062="","",VLOOKUP(E2062,[1]PROJECTES!$C$14:$Z$5000,21,FALSE))</f>
        <v>43555</v>
      </c>
      <c r="N2062" s="100">
        <v>3</v>
      </c>
      <c r="O2062" s="72" t="s">
        <v>229</v>
      </c>
      <c r="P2062" s="101">
        <v>25</v>
      </c>
      <c r="Q2062" s="132" t="s">
        <v>51</v>
      </c>
      <c r="R2062" s="102" t="s">
        <v>1304</v>
      </c>
      <c r="S2062" s="91"/>
    </row>
    <row r="2063" spans="1:19" s="104" customFormat="1" ht="12.75" customHeight="1" x14ac:dyDescent="0.25">
      <c r="A2063" s="121" t="s">
        <v>21</v>
      </c>
      <c r="B2063" s="92" t="str">
        <f>IF(E2063="","",VLOOKUP(E2063,[1]PROJECTES!$C$14:$G$5000,2,FALSE))</f>
        <v>SITEL</v>
      </c>
      <c r="C2063" s="121" t="s">
        <v>149</v>
      </c>
      <c r="D2063" s="93" t="str">
        <f>IF(E2063="","",VLOOKUP(E2063,[1]PROJECTES!$C$14:$G$5000,5,FALSE))</f>
        <v>GESTIO DE MAGATZEM</v>
      </c>
      <c r="E2063" s="117" t="s">
        <v>305</v>
      </c>
      <c r="F2063" s="95"/>
      <c r="G2063" s="96" t="str">
        <f>IF(E2063="","",VLOOKUP(E2063,[1]PROJECTES!$C$14:$G$5000,4,FALSE))</f>
        <v>OB</v>
      </c>
      <c r="H2063" s="118" t="s">
        <v>21</v>
      </c>
      <c r="I2063" s="97" t="str">
        <f>IF(H2063="","",VLOOKUP(H2063,BD!B$2:C$16,2,FALSE))</f>
        <v>P</v>
      </c>
      <c r="J2063" s="98">
        <v>43549</v>
      </c>
      <c r="K2063" s="135">
        <f t="shared" si="66"/>
        <v>13</v>
      </c>
      <c r="L2063" s="99">
        <f t="shared" ca="1" si="67"/>
        <v>210</v>
      </c>
      <c r="M2063" s="93">
        <f>IF(E2063="","",VLOOKUP(E2063,[1]PROJECTES!$C$14:$Z$5000,21,FALSE))</f>
        <v>43830</v>
      </c>
      <c r="N2063" s="100">
        <v>1</v>
      </c>
      <c r="O2063" s="72" t="s">
        <v>229</v>
      </c>
      <c r="P2063" s="101">
        <v>15</v>
      </c>
      <c r="Q2063" s="132" t="s">
        <v>51</v>
      </c>
      <c r="R2063" s="102" t="s">
        <v>1305</v>
      </c>
      <c r="S2063" s="91"/>
    </row>
    <row r="2064" spans="1:19" s="104" customFormat="1" ht="12.75" customHeight="1" x14ac:dyDescent="0.25">
      <c r="A2064" s="121" t="s">
        <v>21</v>
      </c>
      <c r="B2064" s="92" t="str">
        <f>IF(E2064="","",VLOOKUP(E2064,[1]PROJECTES!$C$14:$G$5000,2,FALSE))</f>
        <v>NCLAVE</v>
      </c>
      <c r="C2064" s="121"/>
      <c r="D2064" s="93" t="str">
        <f>IF(E2064="","",VLOOKUP(E2064,[1]PROJECTES!$C$14:$G$5000,5,FALSE))</f>
        <v>6 x Armari TrinaPRP NCU V1.0</v>
      </c>
      <c r="E2064" s="117">
        <v>5118</v>
      </c>
      <c r="F2064" s="95"/>
      <c r="G2064" s="96" t="str">
        <f>IF(E2064="","",VLOOKUP(E2064,[1]PROJECTES!$C$14:$G$5000,4,FALSE))</f>
        <v>TA</v>
      </c>
      <c r="H2064" s="118" t="s">
        <v>595</v>
      </c>
      <c r="I2064" s="97" t="str">
        <f>IF(H2064="","",VLOOKUP(H2064,BD!B$2:C$16,2,FALSE))</f>
        <v>E</v>
      </c>
      <c r="J2064" s="98">
        <v>43549</v>
      </c>
      <c r="K2064" s="135">
        <f t="shared" si="66"/>
        <v>13</v>
      </c>
      <c r="L2064" s="99" t="str">
        <f t="shared" ca="1" si="67"/>
        <v>-</v>
      </c>
      <c r="M2064" s="93">
        <f>IF(E2064="","",VLOOKUP(E2064,[1]PROJECTES!$C$14:$Z$5000,21,FALSE))</f>
        <v>43555</v>
      </c>
      <c r="N2064" s="100">
        <v>5</v>
      </c>
      <c r="O2064" s="72" t="s">
        <v>229</v>
      </c>
      <c r="P2064" s="101">
        <v>0</v>
      </c>
      <c r="Q2064" s="132" t="s">
        <v>51</v>
      </c>
      <c r="R2064" s="131" t="s">
        <v>1310</v>
      </c>
      <c r="S2064" s="91"/>
    </row>
    <row r="2065" spans="1:19" s="104" customFormat="1" ht="12.75" customHeight="1" x14ac:dyDescent="0.25">
      <c r="A2065" s="121" t="s">
        <v>44</v>
      </c>
      <c r="B2065" s="92" t="str">
        <f>IF(E2065="","",VLOOKUP(E2065,[1]PROJECTES!$C$14:$G$5000,2,FALSE))</f>
        <v>SUMTAR</v>
      </c>
      <c r="C2065" s="121" t="s">
        <v>187</v>
      </c>
      <c r="D2065" s="93" t="str">
        <f>IF(E2065="","",VLOOKUP(E2065,[1]PROJECTES!$C$14:$G$5000,5,FALSE))</f>
        <v>Inst. i PEM CSSat TARRASENSES v12.0</v>
      </c>
      <c r="E2065" s="117">
        <v>5199</v>
      </c>
      <c r="F2065" s="95"/>
      <c r="G2065" s="96" t="str">
        <f>IF(E2065="","",VLOOKUP(E2065,[1]PROJECTES!$C$14:$G$5000,4,FALSE))</f>
        <v>TA</v>
      </c>
      <c r="H2065" s="118" t="s">
        <v>44</v>
      </c>
      <c r="I2065" s="97" t="str">
        <f>IF(H2065="","",VLOOKUP(H2065,BD!B$2:C$16,2,FALSE))</f>
        <v>E</v>
      </c>
      <c r="J2065" s="98">
        <v>43549</v>
      </c>
      <c r="K2065" s="135">
        <f t="shared" si="66"/>
        <v>13</v>
      </c>
      <c r="L2065" s="99" t="str">
        <f t="shared" ca="1" si="67"/>
        <v>-</v>
      </c>
      <c r="M2065" s="93">
        <f>IF(E2065="","",VLOOKUP(E2065,[1]PROJECTES!$C$14:$Z$5000,21,FALSE))</f>
        <v>43553</v>
      </c>
      <c r="N2065" s="100">
        <v>3</v>
      </c>
      <c r="O2065" s="72" t="s">
        <v>229</v>
      </c>
      <c r="P2065" s="101">
        <v>0</v>
      </c>
      <c r="Q2065" s="132" t="s">
        <v>40</v>
      </c>
      <c r="R2065" s="102"/>
      <c r="S2065" s="91"/>
    </row>
    <row r="2066" spans="1:19" s="104" customFormat="1" ht="12.75" customHeight="1" x14ac:dyDescent="0.25">
      <c r="A2066" s="121" t="s">
        <v>12</v>
      </c>
      <c r="B2066" s="92" t="str">
        <f>IF(E2066="","",VLOOKUP(E2066,[1]PROJECTES!$C$14:$G$5000,2,FALSE))</f>
        <v>SITEL</v>
      </c>
      <c r="C2066" s="121" t="s">
        <v>181</v>
      </c>
      <c r="D2066" s="93" t="str">
        <f>IF(E2066="","",VLOOKUP(E2066,[1]PROJECTES!$C$14:$G$5000,5,FALSE))</f>
        <v>INFRAESTRUCTURA</v>
      </c>
      <c r="E2066" s="117" t="s">
        <v>317</v>
      </c>
      <c r="F2066" s="95"/>
      <c r="G2066" s="96" t="str">
        <f>IF(E2066="","",VLOOKUP(E2066,[1]PROJECTES!$C$14:$G$5000,4,FALSE))</f>
        <v>OB</v>
      </c>
      <c r="H2066" s="118" t="s">
        <v>12</v>
      </c>
      <c r="I2066" s="97" t="str">
        <f>IF(H2066="","",VLOOKUP(H2066,BD!B$2:C$16,2,FALSE))</f>
        <v>E</v>
      </c>
      <c r="J2066" s="98">
        <v>43549</v>
      </c>
      <c r="K2066" s="135">
        <f t="shared" si="66"/>
        <v>13</v>
      </c>
      <c r="L2066" s="99">
        <f t="shared" ca="1" si="67"/>
        <v>210</v>
      </c>
      <c r="M2066" s="93">
        <f>IF(E2066="","",VLOOKUP(E2066,[1]PROJECTES!$C$14:$Z$5000,21,FALSE))</f>
        <v>43830</v>
      </c>
      <c r="N2066" s="100">
        <v>0</v>
      </c>
      <c r="O2066" s="72" t="s">
        <v>229</v>
      </c>
      <c r="P2066" s="101">
        <v>30</v>
      </c>
      <c r="Q2066" s="132" t="s">
        <v>7</v>
      </c>
      <c r="R2066" s="131" t="s">
        <v>1313</v>
      </c>
      <c r="S2066" s="91"/>
    </row>
    <row r="2067" spans="1:19" s="104" customFormat="1" ht="12.75" customHeight="1" x14ac:dyDescent="0.25">
      <c r="A2067" s="121" t="s">
        <v>12</v>
      </c>
      <c r="B2067" s="92" t="str">
        <f>IF(E2067="","",VLOOKUP(E2067,[1]PROJECTES!$C$14:$G$5000,2,FALSE))</f>
        <v>GRTOHE</v>
      </c>
      <c r="C2067" s="121" t="s">
        <v>115</v>
      </c>
      <c r="D2067" s="93" t="str">
        <f>IF(E2067="","",VLOOKUP(E2067,[1]PROJECTES!$C$14:$G$5000,5,FALSE))</f>
        <v>CC SCADA TEDIS.Net TORREHERMOSA v1.0</v>
      </c>
      <c r="E2067" s="117">
        <v>3713</v>
      </c>
      <c r="F2067" s="95"/>
      <c r="G2067" s="96" t="str">
        <f>IF(E2067="","",VLOOKUP(E2067,[1]PROJECTES!$C$14:$G$5000,4,FALSE))</f>
        <v>TA</v>
      </c>
      <c r="H2067" s="118" t="s">
        <v>12</v>
      </c>
      <c r="I2067" s="97" t="str">
        <f>IF(H2067="","",VLOOKUP(H2067,BD!B$2:C$16,2,FALSE))</f>
        <v>E</v>
      </c>
      <c r="J2067" s="98">
        <v>43549</v>
      </c>
      <c r="K2067" s="135">
        <f t="shared" si="66"/>
        <v>13</v>
      </c>
      <c r="L2067" s="99" t="str">
        <f t="shared" ca="1" si="67"/>
        <v>-</v>
      </c>
      <c r="M2067" s="93">
        <f>IF(E2067="","",VLOOKUP(E2067,[1]PROJECTES!$C$14:$Z$5000,21,FALSE))</f>
        <v>43553</v>
      </c>
      <c r="N2067" s="100">
        <v>0</v>
      </c>
      <c r="O2067" s="72" t="s">
        <v>229</v>
      </c>
      <c r="P2067" s="101">
        <v>15</v>
      </c>
      <c r="Q2067" s="132" t="s">
        <v>59</v>
      </c>
      <c r="R2067" s="131" t="s">
        <v>1314</v>
      </c>
      <c r="S2067" s="91"/>
    </row>
    <row r="2068" spans="1:19" s="104" customFormat="1" ht="12.75" customHeight="1" x14ac:dyDescent="0.25">
      <c r="A2068" s="121" t="s">
        <v>12</v>
      </c>
      <c r="B2068" s="92" t="str">
        <f>IF(E2068="","",VLOOKUP(E2068,[1]PROJECTES!$C$14:$G$5000,2,FALSE))</f>
        <v>SITEL</v>
      </c>
      <c r="C2068" s="121" t="s">
        <v>181</v>
      </c>
      <c r="D2068" s="93" t="str">
        <f>IF(E2068="","",VLOOKUP(E2068,[1]PROJECTES!$C$14:$G$5000,5,FALSE))</f>
        <v>Manteniment correctiu SW TEDIS.Net MODBUSMasterService v1.47</v>
      </c>
      <c r="E2068" s="117" t="s">
        <v>1116</v>
      </c>
      <c r="F2068" s="95"/>
      <c r="G2068" s="96" t="str">
        <f>IF(E2068="","",VLOOKUP(E2068,[1]PROJECTES!$C$14:$G$5000,4,FALSE))</f>
        <v>OB</v>
      </c>
      <c r="H2068" s="118" t="s">
        <v>12</v>
      </c>
      <c r="I2068" s="97" t="str">
        <f>IF(H2068="","",VLOOKUP(H2068,BD!B$2:C$16,2,FALSE))</f>
        <v>E</v>
      </c>
      <c r="J2068" s="98">
        <v>43549</v>
      </c>
      <c r="K2068" s="135">
        <f t="shared" si="66"/>
        <v>13</v>
      </c>
      <c r="L2068" s="99">
        <f t="shared" ca="1" si="67"/>
        <v>210</v>
      </c>
      <c r="M2068" s="93">
        <f>IF(E2068="","",VLOOKUP(E2068,[1]PROJECTES!$C$14:$Z$5000,21,FALSE))</f>
        <v>43830</v>
      </c>
      <c r="N2068" s="100">
        <v>1</v>
      </c>
      <c r="O2068" s="72" t="s">
        <v>229</v>
      </c>
      <c r="P2068" s="101">
        <v>15</v>
      </c>
      <c r="Q2068" s="132" t="s">
        <v>43</v>
      </c>
      <c r="R2068" s="131" t="s">
        <v>1315</v>
      </c>
      <c r="S2068" s="91"/>
    </row>
    <row r="2069" spans="1:19" s="104" customFormat="1" ht="12.75" customHeight="1" x14ac:dyDescent="0.25">
      <c r="A2069" s="121" t="s">
        <v>12</v>
      </c>
      <c r="B2069" s="92" t="str">
        <f>IF(E2069="","",VLOOKUP(E2069,[1]PROJECTES!$C$14:$G$5000,2,FALSE))</f>
        <v>EMSA</v>
      </c>
      <c r="C2069" s="121" t="s">
        <v>135</v>
      </c>
      <c r="D2069" s="93" t="str">
        <f>IF(E2069="","",VLOOKUP(E2069,[1]PROJECTES!$C$14:$G$5000,5,FALSE))</f>
        <v>MANTENIMENT SCADA TEDIS.Net EMSA 01/03/2019 - 28/02/2020</v>
      </c>
      <c r="E2069" s="117">
        <v>5176</v>
      </c>
      <c r="F2069" s="95"/>
      <c r="G2069" s="96" t="str">
        <f>IF(E2069="","",VLOOKUP(E2069,[1]PROJECTES!$C$14:$G$5000,4,FALSE))</f>
        <v>OB</v>
      </c>
      <c r="H2069" s="118" t="s">
        <v>12</v>
      </c>
      <c r="I2069" s="97" t="str">
        <f>IF(H2069="","",VLOOKUP(H2069,BD!B$2:C$16,2,FALSE))</f>
        <v>E</v>
      </c>
      <c r="J2069" s="98">
        <v>43549</v>
      </c>
      <c r="K2069" s="135">
        <f t="shared" si="66"/>
        <v>13</v>
      </c>
      <c r="L2069" s="99">
        <f t="shared" ca="1" si="67"/>
        <v>269</v>
      </c>
      <c r="M2069" s="93">
        <f>IF(E2069="","",VLOOKUP(E2069,[1]PROJECTES!$C$14:$Z$5000,21,FALSE))</f>
        <v>43889</v>
      </c>
      <c r="N2069" s="100">
        <v>0</v>
      </c>
      <c r="O2069" s="72" t="s">
        <v>229</v>
      </c>
      <c r="P2069" s="101">
        <v>45</v>
      </c>
      <c r="Q2069" s="132" t="s">
        <v>59</v>
      </c>
      <c r="R2069" s="131" t="s">
        <v>1316</v>
      </c>
      <c r="S2069" s="91"/>
    </row>
    <row r="2070" spans="1:19" s="104" customFormat="1" ht="12.75" customHeight="1" x14ac:dyDescent="0.25">
      <c r="A2070" s="121" t="s">
        <v>12</v>
      </c>
      <c r="B2070" s="92" t="str">
        <f>IF(E2070="","",VLOOKUP(E2070,[1]PROJECTES!$C$14:$G$5000,2,FALSE))</f>
        <v>EOSA</v>
      </c>
      <c r="C2070" s="121" t="s">
        <v>151</v>
      </c>
      <c r="D2070" s="93" t="str">
        <f>IF(E2070="","",VLOOKUP(E2070,[1]PROJECTES!$C$14:$G$5000,5,FALSE))</f>
        <v>MANTENIMENT SCADA TEDIS.Net EOSA 01/04/2018 - 31/03/2019</v>
      </c>
      <c r="E2070" s="117">
        <v>4650</v>
      </c>
      <c r="F2070" s="95"/>
      <c r="G2070" s="96" t="str">
        <f>IF(E2070="","",VLOOKUP(E2070,[1]PROJECTES!$C$14:$G$5000,4,FALSE))</f>
        <v>TA</v>
      </c>
      <c r="H2070" s="118" t="s">
        <v>12</v>
      </c>
      <c r="I2070" s="97" t="str">
        <f>IF(H2070="","",VLOOKUP(H2070,BD!B$2:C$16,2,FALSE))</f>
        <v>E</v>
      </c>
      <c r="J2070" s="98">
        <v>43549</v>
      </c>
      <c r="K2070" s="135">
        <f t="shared" si="66"/>
        <v>13</v>
      </c>
      <c r="L2070" s="99" t="str">
        <f t="shared" ca="1" si="67"/>
        <v>-</v>
      </c>
      <c r="M2070" s="93">
        <f>IF(E2070="","",VLOOKUP(E2070,[1]PROJECTES!$C$14:$Z$5000,21,FALSE))</f>
        <v>43555</v>
      </c>
      <c r="N2070" s="100">
        <v>1</v>
      </c>
      <c r="O2070" s="72" t="s">
        <v>229</v>
      </c>
      <c r="P2070" s="101">
        <v>15</v>
      </c>
      <c r="Q2070" s="132" t="s">
        <v>59</v>
      </c>
      <c r="R2070" s="131" t="s">
        <v>1317</v>
      </c>
      <c r="S2070" s="91"/>
    </row>
    <row r="2071" spans="1:19" s="104" customFormat="1" ht="12.75" customHeight="1" x14ac:dyDescent="0.25">
      <c r="A2071" s="121" t="s">
        <v>12</v>
      </c>
      <c r="B2071" s="92" t="str">
        <f>IF(E2071="","",VLOOKUP(E2071,[1]PROJECTES!$C$14:$G$5000,2,FALSE))</f>
        <v>SITEL</v>
      </c>
      <c r="C2071" s="121" t="s">
        <v>181</v>
      </c>
      <c r="D2071" s="93" t="str">
        <f>IF(E2071="","",VLOOKUP(E2071,[1]PROJECTES!$C$14:$G$5000,5,FALSE))</f>
        <v>CAP32 ( 4Mbits) v2.5 o superior</v>
      </c>
      <c r="E2071" s="117" t="s">
        <v>1319</v>
      </c>
      <c r="F2071" s="95"/>
      <c r="G2071" s="96" t="str">
        <f>IF(E2071="","",VLOOKUP(E2071,[1]PROJECTES!$C$14:$G$5000,4,FALSE))</f>
        <v>OB</v>
      </c>
      <c r="H2071" s="118" t="s">
        <v>12</v>
      </c>
      <c r="I2071" s="97" t="str">
        <f>IF(H2071="","",VLOOKUP(H2071,BD!B$2:C$16,2,FALSE))</f>
        <v>E</v>
      </c>
      <c r="J2071" s="98">
        <v>43549</v>
      </c>
      <c r="K2071" s="135">
        <f t="shared" si="66"/>
        <v>13</v>
      </c>
      <c r="L2071" s="99">
        <f t="shared" ca="1" si="67"/>
        <v>210</v>
      </c>
      <c r="M2071" s="93">
        <f>IF(E2071="","",VLOOKUP(E2071,[1]PROJECTES!$C$14:$Z$5000,21,FALSE))</f>
        <v>43830</v>
      </c>
      <c r="N2071" s="100">
        <v>1</v>
      </c>
      <c r="O2071" s="72" t="s">
        <v>229</v>
      </c>
      <c r="P2071" s="101">
        <v>30</v>
      </c>
      <c r="Q2071" s="132" t="s">
        <v>43</v>
      </c>
      <c r="R2071" s="131" t="s">
        <v>1318</v>
      </c>
      <c r="S2071" s="91"/>
    </row>
    <row r="2072" spans="1:19" s="104" customFormat="1" ht="12.75" customHeight="1" x14ac:dyDescent="0.25">
      <c r="A2072" s="121" t="s">
        <v>12</v>
      </c>
      <c r="B2072" s="92" t="str">
        <f>IF(E2072="","",VLOOKUP(E2072,[1]PROJECTES!$C$14:$G$5000,2,FALSE))</f>
        <v>INPPOZ</v>
      </c>
      <c r="C2072" s="121" t="s">
        <v>149</v>
      </c>
      <c r="D2072" s="93" t="str">
        <f>IF(E2072="","",VLOOKUP(E2072,[1]PROJECTES!$C$14:$G$5000,5,FALSE))</f>
        <v>MANTENIMENT SW SCADA TEDIS.Net INPECUARIAS 01/01/2.019 - 31/12/2.019</v>
      </c>
      <c r="E2072" s="117">
        <v>5072</v>
      </c>
      <c r="F2072" s="95"/>
      <c r="G2072" s="96" t="str">
        <f>IF(E2072="","",VLOOKUP(E2072,[1]PROJECTES!$C$14:$G$5000,4,FALSE))</f>
        <v>OB</v>
      </c>
      <c r="H2072" s="118" t="s">
        <v>12</v>
      </c>
      <c r="I2072" s="97" t="str">
        <f>IF(H2072="","",VLOOKUP(H2072,BD!B$2:C$16,2,FALSE))</f>
        <v>E</v>
      </c>
      <c r="J2072" s="98">
        <v>43549</v>
      </c>
      <c r="K2072" s="135">
        <f t="shared" si="66"/>
        <v>13</v>
      </c>
      <c r="L2072" s="99">
        <f t="shared" ca="1" si="67"/>
        <v>210</v>
      </c>
      <c r="M2072" s="93">
        <f>IF(E2072="","",VLOOKUP(E2072,[1]PROJECTES!$C$14:$Z$5000,21,FALSE))</f>
        <v>43830</v>
      </c>
      <c r="N2072" s="100">
        <v>0</v>
      </c>
      <c r="O2072" s="72" t="s">
        <v>229</v>
      </c>
      <c r="P2072" s="101">
        <v>30</v>
      </c>
      <c r="Q2072" s="132" t="s">
        <v>59</v>
      </c>
      <c r="R2072" s="131" t="s">
        <v>1320</v>
      </c>
      <c r="S2072" s="91"/>
    </row>
    <row r="2073" spans="1:19" s="104" customFormat="1" ht="12.75" customHeight="1" x14ac:dyDescent="0.25">
      <c r="A2073" s="121" t="s">
        <v>12</v>
      </c>
      <c r="B2073" s="92" t="str">
        <f>IF(E2073="","",VLOOKUP(E2073,[1]PROJECTES!$C$14:$G$5000,2,FALSE))</f>
        <v>EYPESA</v>
      </c>
      <c r="C2073" s="121" t="s">
        <v>106</v>
      </c>
      <c r="D2073" s="93" t="str">
        <f>IF(E2073="","",VLOOKUP(E2073,[1]PROJECTES!$C$14:$G$5000,5,FALSE))</f>
        <v>SITEL Ref.SUPORT TEC. PROJ. RESOLvD-2018</v>
      </c>
      <c r="E2073" s="117">
        <v>4867</v>
      </c>
      <c r="F2073" s="95"/>
      <c r="G2073" s="96" t="str">
        <f>IF(E2073="","",VLOOKUP(E2073,[1]PROJECTES!$C$14:$G$5000,4,FALSE))</f>
        <v>OB</v>
      </c>
      <c r="H2073" s="118" t="s">
        <v>12</v>
      </c>
      <c r="I2073" s="97" t="str">
        <f>IF(H2073="","",VLOOKUP(H2073,BD!B$2:C$16,2,FALSE))</f>
        <v>E</v>
      </c>
      <c r="J2073" s="98">
        <v>43549</v>
      </c>
      <c r="K2073" s="135">
        <f t="shared" si="66"/>
        <v>13</v>
      </c>
      <c r="L2073" s="99">
        <f t="shared" ca="1" si="67"/>
        <v>-155</v>
      </c>
      <c r="M2073" s="93">
        <f>IF(E2073="","",VLOOKUP(E2073,[1]PROJECTES!$C$14:$Z$5000,21,FALSE))</f>
        <v>43465</v>
      </c>
      <c r="N2073" s="100">
        <v>0</v>
      </c>
      <c r="O2073" s="72" t="s">
        <v>229</v>
      </c>
      <c r="P2073" s="101">
        <v>30</v>
      </c>
      <c r="Q2073" s="132" t="s">
        <v>19</v>
      </c>
      <c r="R2073" s="131" t="s">
        <v>1321</v>
      </c>
      <c r="S2073" s="121"/>
    </row>
    <row r="2074" spans="1:19" s="104" customFormat="1" ht="12.75" customHeight="1" x14ac:dyDescent="0.25">
      <c r="A2074" s="121" t="s">
        <v>12</v>
      </c>
      <c r="B2074" s="92" t="str">
        <f>IF(E2074="","",VLOOKUP(E2074,[1]PROJECTES!$C$14:$G$5000,2,FALSE))</f>
        <v>SITEL</v>
      </c>
      <c r="C2074" s="121" t="s">
        <v>181</v>
      </c>
      <c r="D2074" s="93" t="str">
        <f>IF(E2074="","",VLOOKUP(E2074,[1]PROJECTES!$C$14:$G$5000,5,FALSE))</f>
        <v>AFERS EMPRESA</v>
      </c>
      <c r="E2074" s="117" t="s">
        <v>283</v>
      </c>
      <c r="F2074" s="95"/>
      <c r="G2074" s="96" t="str">
        <f>IF(E2074="","",VLOOKUP(E2074,[1]PROJECTES!$C$14:$G$5000,4,FALSE))</f>
        <v>OB</v>
      </c>
      <c r="H2074" s="118" t="s">
        <v>12</v>
      </c>
      <c r="I2074" s="97" t="str">
        <f>IF(H2074="","",VLOOKUP(H2074,BD!B$2:C$16,2,FALSE))</f>
        <v>E</v>
      </c>
      <c r="J2074" s="98">
        <v>43549</v>
      </c>
      <c r="K2074" s="135">
        <f t="shared" si="66"/>
        <v>13</v>
      </c>
      <c r="L2074" s="99">
        <f t="shared" ca="1" si="67"/>
        <v>210</v>
      </c>
      <c r="M2074" s="93">
        <f>IF(E2074="","",VLOOKUP(E2074,[1]PROJECTES!$C$14:$Z$5000,21,FALSE))</f>
        <v>43830</v>
      </c>
      <c r="N2074" s="100">
        <v>0</v>
      </c>
      <c r="O2074" s="72" t="s">
        <v>229</v>
      </c>
      <c r="P2074" s="101">
        <v>30</v>
      </c>
      <c r="Q2074" s="132" t="s">
        <v>37</v>
      </c>
      <c r="R2074" s="131" t="s">
        <v>1322</v>
      </c>
      <c r="S2074" s="91"/>
    </row>
    <row r="2075" spans="1:19" s="104" customFormat="1" ht="12.75" customHeight="1" x14ac:dyDescent="0.25">
      <c r="A2075" s="121" t="s">
        <v>12</v>
      </c>
      <c r="B2075" s="92" t="str">
        <f>IF(E2075="","",VLOOKUP(E2075,[1]PROJECTES!$C$14:$G$5000,2,FALSE))</f>
        <v>SITEL</v>
      </c>
      <c r="C2075" s="121" t="s">
        <v>181</v>
      </c>
      <c r="D2075" s="93" t="str">
        <f>IF(E2075="","",VLOOKUP(E2075,[1]PROJECTES!$C$14:$G$5000,5,FALSE))</f>
        <v>SOPORT DEPARTAMENT COMERCIAL</v>
      </c>
      <c r="E2075" s="117" t="s">
        <v>343</v>
      </c>
      <c r="F2075" s="95"/>
      <c r="G2075" s="96" t="str">
        <f>IF(E2075="","",VLOOKUP(E2075,[1]PROJECTES!$C$14:$G$5000,4,FALSE))</f>
        <v>OB</v>
      </c>
      <c r="H2075" s="118" t="s">
        <v>12</v>
      </c>
      <c r="I2075" s="97" t="str">
        <f>IF(H2075="","",VLOOKUP(H2075,BD!B$2:C$16,2,FALSE))</f>
        <v>E</v>
      </c>
      <c r="J2075" s="98">
        <v>43549</v>
      </c>
      <c r="K2075" s="135">
        <f t="shared" si="66"/>
        <v>13</v>
      </c>
      <c r="L2075" s="99">
        <f t="shared" ca="1" si="67"/>
        <v>210</v>
      </c>
      <c r="M2075" s="93">
        <f>IF(E2075="","",VLOOKUP(E2075,[1]PROJECTES!$C$14:$Z$5000,21,FALSE))</f>
        <v>43830</v>
      </c>
      <c r="N2075" s="100">
        <v>0</v>
      </c>
      <c r="O2075" s="72" t="s">
        <v>229</v>
      </c>
      <c r="P2075" s="101">
        <v>30</v>
      </c>
      <c r="Q2075" s="132" t="s">
        <v>11</v>
      </c>
      <c r="R2075" s="131" t="s">
        <v>1323</v>
      </c>
      <c r="S2075" s="91"/>
    </row>
    <row r="2076" spans="1:19" s="104" customFormat="1" ht="12.75" customHeight="1" x14ac:dyDescent="0.25">
      <c r="A2076" s="121" t="s">
        <v>12</v>
      </c>
      <c r="B2076" s="92" t="str">
        <f>IF(E2076="","",VLOOKUP(E2076,[1]PROJECTES!$C$14:$G$5000,2,FALSE))</f>
        <v>SITEL</v>
      </c>
      <c r="C2076" s="121" t="s">
        <v>181</v>
      </c>
      <c r="D2076" s="93" t="str">
        <f>IF(E2076="","",VLOOKUP(E2076,[1]PROJECTES!$C$14:$G$5000,5,FALSE))</f>
        <v>AFERS EMPRESA</v>
      </c>
      <c r="E2076" s="117" t="s">
        <v>283</v>
      </c>
      <c r="F2076" s="95"/>
      <c r="G2076" s="96" t="str">
        <f>IF(E2076="","",VLOOKUP(E2076,[1]PROJECTES!$C$14:$G$5000,4,FALSE))</f>
        <v>OB</v>
      </c>
      <c r="H2076" s="118" t="s">
        <v>12</v>
      </c>
      <c r="I2076" s="97" t="str">
        <f>IF(H2076="","",VLOOKUP(H2076,BD!B$2:C$16,2,FALSE))</f>
        <v>E</v>
      </c>
      <c r="J2076" s="98">
        <v>43549</v>
      </c>
      <c r="K2076" s="135">
        <f t="shared" si="66"/>
        <v>13</v>
      </c>
      <c r="L2076" s="99">
        <f t="shared" ca="1" si="67"/>
        <v>210</v>
      </c>
      <c r="M2076" s="93">
        <f>IF(E2076="","",VLOOKUP(E2076,[1]PROJECTES!$C$14:$Z$5000,21,FALSE))</f>
        <v>43830</v>
      </c>
      <c r="N2076" s="100">
        <v>0</v>
      </c>
      <c r="O2076" s="72" t="s">
        <v>229</v>
      </c>
      <c r="P2076" s="101">
        <v>30</v>
      </c>
      <c r="Q2076" s="132" t="s">
        <v>59</v>
      </c>
      <c r="R2076" s="131" t="s">
        <v>285</v>
      </c>
      <c r="S2076" s="91"/>
    </row>
    <row r="2077" spans="1:19" s="104" customFormat="1" ht="12.75" customHeight="1" x14ac:dyDescent="0.25">
      <c r="A2077" s="121" t="s">
        <v>35</v>
      </c>
      <c r="B2077" s="92" t="str">
        <f>IF(E2077="","",VLOOKUP(E2077,[1]PROJECTES!$C$14:$G$5000,2,FALSE))</f>
        <v>INPPOZ</v>
      </c>
      <c r="C2077" s="121" t="s">
        <v>149</v>
      </c>
      <c r="D2077" s="93" t="str">
        <f>IF(E2077="","",VLOOKUP(E2077,[1]PROJECTES!$C$14:$G$5000,5,FALSE))</f>
        <v>CC SCADA TEDIS.Net PECUARIAS v2.1</v>
      </c>
      <c r="E2077" s="117">
        <v>4976</v>
      </c>
      <c r="F2077" s="95"/>
      <c r="G2077" s="96" t="str">
        <f>IF(E2077="","",VLOOKUP(E2077,[1]PROJECTES!$C$14:$G$5000,4,FALSE))</f>
        <v>TA</v>
      </c>
      <c r="H2077" s="118" t="s">
        <v>17</v>
      </c>
      <c r="I2077" s="97" t="str">
        <f>IF(H2077="","",VLOOKUP(H2077,BD!B$2:C$16,2,FALSE))</f>
        <v>E</v>
      </c>
      <c r="J2077" s="98">
        <v>43507</v>
      </c>
      <c r="K2077" s="135">
        <f t="shared" si="66"/>
        <v>7</v>
      </c>
      <c r="L2077" s="99" t="str">
        <f t="shared" ca="1" si="67"/>
        <v>-</v>
      </c>
      <c r="M2077" s="93">
        <f>IF(E2077="","",VLOOKUP(E2077,[1]PROJECTES!$C$14:$Z$5000,21,FALSE))</f>
        <v>43518</v>
      </c>
      <c r="N2077" s="100">
        <v>1</v>
      </c>
      <c r="O2077" s="72" t="s">
        <v>229</v>
      </c>
      <c r="P2077" s="101">
        <v>0</v>
      </c>
      <c r="Q2077" s="132" t="s">
        <v>65</v>
      </c>
      <c r="R2077" s="131" t="s">
        <v>776</v>
      </c>
      <c r="S2077" s="91"/>
    </row>
    <row r="2078" spans="1:19" s="104" customFormat="1" ht="12.75" customHeight="1" x14ac:dyDescent="0.25">
      <c r="A2078" s="121"/>
      <c r="B2078" s="92" t="str">
        <f>IF(E2078="","",VLOOKUP(E2078,[1]PROJECTES!$C$14:$G$5000,2,FALSE))</f>
        <v>DIELBE</v>
      </c>
      <c r="C2078" s="121" t="s">
        <v>74</v>
      </c>
      <c r="D2078" s="93" t="str">
        <f>IF(E2078="","",VLOOKUP(E2078,[1]PROJECTES!$C$14:$G$5000,5,FALSE))</f>
        <v>CC SCADA TEDIS.Net BERMEJALES v1.0</v>
      </c>
      <c r="E2078" s="117">
        <v>4868</v>
      </c>
      <c r="F2078" s="95"/>
      <c r="G2078" s="96" t="str">
        <f>IF(E2078="","",VLOOKUP(E2078,[1]PROJECTES!$C$14:$G$5000,4,FALSE))</f>
        <v>TA</v>
      </c>
      <c r="H2078" s="118" t="s">
        <v>47</v>
      </c>
      <c r="I2078" s="97" t="str">
        <f>IF(H2078="","",VLOOKUP(H2078,BD!B$2:C$16,2,FALSE))</f>
        <v>E</v>
      </c>
      <c r="J2078" s="98">
        <v>43549</v>
      </c>
      <c r="K2078" s="135">
        <f t="shared" si="66"/>
        <v>13</v>
      </c>
      <c r="L2078" s="99" t="str">
        <f t="shared" ca="1" si="67"/>
        <v>-</v>
      </c>
      <c r="M2078" s="93">
        <f>IF(E2078="","",VLOOKUP(E2078,[1]PROJECTES!$C$14:$Z$5000,21,FALSE))</f>
        <v>43489</v>
      </c>
      <c r="N2078" s="100">
        <v>8</v>
      </c>
      <c r="O2078" s="72" t="s">
        <v>229</v>
      </c>
      <c r="P2078" s="101">
        <v>0</v>
      </c>
      <c r="Q2078" s="132" t="s">
        <v>40</v>
      </c>
      <c r="R2078" s="168" t="s">
        <v>1534</v>
      </c>
      <c r="S2078" s="91"/>
    </row>
    <row r="2079" spans="1:19" s="104" customFormat="1" ht="12.75" customHeight="1" x14ac:dyDescent="0.25">
      <c r="A2079" s="121"/>
      <c r="B2079" s="92" t="str">
        <f>IF(E2079="","",VLOOKUP(E2079,[1]PROJECTES!$C$14:$G$5000,2,FALSE))</f>
        <v/>
      </c>
      <c r="C2079" s="121"/>
      <c r="D2079" s="93" t="str">
        <f>IF(E2079="","",VLOOKUP(E2079,[1]PROJECTES!$C$14:$G$5000,5,FALSE))</f>
        <v/>
      </c>
      <c r="E2079" s="117"/>
      <c r="F2079" s="95"/>
      <c r="G2079" s="96" t="str">
        <f>IF(E2079="","",VLOOKUP(E2079,[1]PROJECTES!$C$14:$G$5000,4,FALSE))</f>
        <v/>
      </c>
      <c r="H2079" s="118" t="s">
        <v>44</v>
      </c>
      <c r="I2079" s="97" t="str">
        <f>IF(H2079="","",VLOOKUP(H2079,BD!B$2:C$16,2,FALSE))</f>
        <v>E</v>
      </c>
      <c r="J2079" s="98">
        <v>43549</v>
      </c>
      <c r="K2079" s="135">
        <f t="shared" si="66"/>
        <v>13</v>
      </c>
      <c r="L2079" s="99" t="str">
        <f t="shared" ca="1" si="67"/>
        <v>-</v>
      </c>
      <c r="M2079" s="93" t="str">
        <f>IF(E2079="","",VLOOKUP(E2079,[1]PROJECTES!$C$14:$Z$5000,21,FALSE))</f>
        <v/>
      </c>
      <c r="N2079" s="100"/>
      <c r="O2079" s="72" t="s">
        <v>229</v>
      </c>
      <c r="P2079" s="101"/>
      <c r="Q2079" s="132"/>
      <c r="R2079" s="102"/>
      <c r="S2079" s="91"/>
    </row>
    <row r="2080" spans="1:19" s="104" customFormat="1" ht="12.75" customHeight="1" x14ac:dyDescent="0.25">
      <c r="A2080" s="121"/>
      <c r="B2080" s="92" t="str">
        <f>IF(E2080="","",VLOOKUP(E2080,[1]PROJECTES!$C$14:$G$5000,2,FALSE))</f>
        <v/>
      </c>
      <c r="C2080" s="121"/>
      <c r="D2080" s="93" t="str">
        <f>IF(E2080="","",VLOOKUP(E2080,[1]PROJECTES!$C$14:$G$5000,5,FALSE))</f>
        <v/>
      </c>
      <c r="E2080" s="117"/>
      <c r="F2080" s="95"/>
      <c r="G2080" s="96" t="str">
        <f>IF(E2080="","",VLOOKUP(E2080,[1]PROJECTES!$C$14:$G$5000,4,FALSE))</f>
        <v/>
      </c>
      <c r="H2080" s="118" t="s">
        <v>44</v>
      </c>
      <c r="I2080" s="97" t="str">
        <f>IF(H2080="","",VLOOKUP(H2080,BD!B$2:C$16,2,FALSE))</f>
        <v>E</v>
      </c>
      <c r="J2080" s="98">
        <v>43549</v>
      </c>
      <c r="K2080" s="135">
        <f t="shared" si="66"/>
        <v>13</v>
      </c>
      <c r="L2080" s="99" t="str">
        <f t="shared" ca="1" si="67"/>
        <v>-</v>
      </c>
      <c r="M2080" s="93" t="str">
        <f>IF(E2080="","",VLOOKUP(E2080,[1]PROJECTES!$C$14:$Z$5000,21,FALSE))</f>
        <v/>
      </c>
      <c r="N2080" s="100"/>
      <c r="O2080" s="72" t="s">
        <v>229</v>
      </c>
      <c r="P2080" s="101"/>
      <c r="Q2080" s="132"/>
      <c r="R2080" s="102"/>
      <c r="S2080" s="91"/>
    </row>
    <row r="2081" spans="1:19" s="104" customFormat="1" ht="12.75" customHeight="1" x14ac:dyDescent="0.25">
      <c r="A2081" s="121"/>
      <c r="B2081" s="92" t="str">
        <f>IF(E2081="","",VLOOKUP(E2081,[1]PROJECTES!$C$14:$G$5000,2,FALSE))</f>
        <v/>
      </c>
      <c r="C2081" s="121"/>
      <c r="D2081" s="93" t="str">
        <f>IF(E2081="","",VLOOKUP(E2081,[1]PROJECTES!$C$14:$G$5000,5,FALSE))</f>
        <v/>
      </c>
      <c r="E2081" s="117"/>
      <c r="F2081" s="95"/>
      <c r="G2081" s="96" t="str">
        <f>IF(E2081="","",VLOOKUP(E2081,[1]PROJECTES!$C$14:$G$5000,4,FALSE))</f>
        <v/>
      </c>
      <c r="H2081" s="118" t="s">
        <v>44</v>
      </c>
      <c r="I2081" s="97" t="str">
        <f>IF(H2081="","",VLOOKUP(H2081,BD!B$2:C$16,2,FALSE))</f>
        <v>E</v>
      </c>
      <c r="J2081" s="98">
        <v>43549</v>
      </c>
      <c r="K2081" s="135">
        <f t="shared" si="66"/>
        <v>13</v>
      </c>
      <c r="L2081" s="99" t="str">
        <f t="shared" ca="1" si="67"/>
        <v>-</v>
      </c>
      <c r="M2081" s="93" t="str">
        <f>IF(E2081="","",VLOOKUP(E2081,[1]PROJECTES!$C$14:$Z$5000,21,FALSE))</f>
        <v/>
      </c>
      <c r="N2081" s="100"/>
      <c r="O2081" s="72" t="s">
        <v>229</v>
      </c>
      <c r="P2081" s="101"/>
      <c r="Q2081" s="132"/>
      <c r="R2081" s="102"/>
      <c r="S2081" s="91"/>
    </row>
    <row r="2082" spans="1:19" s="104" customFormat="1" ht="12.75" customHeight="1" x14ac:dyDescent="0.25">
      <c r="A2082" s="121"/>
      <c r="B2082" s="92" t="str">
        <f>IF(E2082="","",VLOOKUP(E2082,[1]PROJECTES!$C$14:$G$5000,2,FALSE))</f>
        <v/>
      </c>
      <c r="C2082" s="121"/>
      <c r="D2082" s="93" t="str">
        <f>IF(E2082="","",VLOOKUP(E2082,[1]PROJECTES!$C$14:$G$5000,5,FALSE))</f>
        <v/>
      </c>
      <c r="E2082" s="117"/>
      <c r="F2082" s="95"/>
      <c r="G2082" s="96" t="str">
        <f>IF(E2082="","",VLOOKUP(E2082,[1]PROJECTES!$C$14:$G$5000,4,FALSE))</f>
        <v/>
      </c>
      <c r="H2082" s="118" t="s">
        <v>44</v>
      </c>
      <c r="I2082" s="97" t="str">
        <f>IF(H2082="","",VLOOKUP(H2082,BD!B$2:C$16,2,FALSE))</f>
        <v>E</v>
      </c>
      <c r="J2082" s="98">
        <v>43549</v>
      </c>
      <c r="K2082" s="135">
        <f t="shared" si="66"/>
        <v>13</v>
      </c>
      <c r="L2082" s="99" t="str">
        <f t="shared" ca="1" si="67"/>
        <v>-</v>
      </c>
      <c r="M2082" s="93" t="str">
        <f>IF(E2082="","",VLOOKUP(E2082,[1]PROJECTES!$C$14:$Z$5000,21,FALSE))</f>
        <v/>
      </c>
      <c r="N2082" s="100"/>
      <c r="O2082" s="72" t="s">
        <v>229</v>
      </c>
      <c r="P2082" s="101"/>
      <c r="Q2082" s="132"/>
      <c r="R2082" s="102"/>
      <c r="S2082" s="91"/>
    </row>
    <row r="2083" spans="1:19" s="104" customFormat="1" ht="12.75" customHeight="1" x14ac:dyDescent="0.25">
      <c r="A2083" s="121"/>
      <c r="B2083" s="92" t="str">
        <f>IF(E2083="","",VLOOKUP(E2083,[1]PROJECTES!$C$14:$G$5000,2,FALSE))</f>
        <v/>
      </c>
      <c r="C2083" s="121"/>
      <c r="D2083" s="93" t="str">
        <f>IF(E2083="","",VLOOKUP(E2083,[1]PROJECTES!$C$14:$G$5000,5,FALSE))</f>
        <v/>
      </c>
      <c r="E2083" s="117"/>
      <c r="F2083" s="95"/>
      <c r="G2083" s="96" t="str">
        <f>IF(E2083="","",VLOOKUP(E2083,[1]PROJECTES!$C$14:$G$5000,4,FALSE))</f>
        <v/>
      </c>
      <c r="H2083" s="118" t="s">
        <v>44</v>
      </c>
      <c r="I2083" s="97" t="str">
        <f>IF(H2083="","",VLOOKUP(H2083,BD!B$2:C$16,2,FALSE))</f>
        <v>E</v>
      </c>
      <c r="J2083" s="98">
        <v>43549</v>
      </c>
      <c r="K2083" s="135">
        <f t="shared" si="66"/>
        <v>13</v>
      </c>
      <c r="L2083" s="99" t="str">
        <f t="shared" ca="1" si="67"/>
        <v>-</v>
      </c>
      <c r="M2083" s="93" t="str">
        <f>IF(E2083="","",VLOOKUP(E2083,[1]PROJECTES!$C$14:$Z$5000,21,FALSE))</f>
        <v/>
      </c>
      <c r="N2083" s="100"/>
      <c r="O2083" s="72" t="s">
        <v>229</v>
      </c>
      <c r="P2083" s="101"/>
      <c r="Q2083" s="132"/>
      <c r="R2083" s="102"/>
      <c r="S2083" s="91"/>
    </row>
    <row r="2084" spans="1:19" s="104" customFormat="1" ht="12.75" customHeight="1" x14ac:dyDescent="0.25">
      <c r="A2084" s="121" t="s">
        <v>35</v>
      </c>
      <c r="B2084" s="92" t="str">
        <f>IF(E2084="","",VLOOKUP(E2084,[1]PROJECTES!$C$14:$G$5000,2,FALSE))</f>
        <v>SITEL</v>
      </c>
      <c r="C2084" s="121" t="s">
        <v>181</v>
      </c>
      <c r="D2084" s="93" t="str">
        <f>IF(E2084="","",VLOOKUP(E2084,[1]PROJECTES!$C$14:$G$5000,5,FALSE))</f>
        <v>INCAPACITAT LABORAL TRANSITORIA</v>
      </c>
      <c r="E2084" s="117" t="s">
        <v>362</v>
      </c>
      <c r="F2084" s="95"/>
      <c r="G2084" s="96" t="str">
        <f>IF(E2084="","",VLOOKUP(E2084,[1]PROJECTES!$C$14:$G$5000,4,FALSE))</f>
        <v>OB</v>
      </c>
      <c r="H2084" s="118" t="s">
        <v>35</v>
      </c>
      <c r="I2084" s="97" t="str">
        <f>IF(H2084="","",VLOOKUP(H2084,BD!B$2:C$16,2,FALSE))</f>
        <v>E</v>
      </c>
      <c r="J2084" s="98">
        <v>43550</v>
      </c>
      <c r="K2084" s="135">
        <f t="shared" si="66"/>
        <v>13</v>
      </c>
      <c r="L2084" s="99">
        <f t="shared" ca="1" si="67"/>
        <v>210</v>
      </c>
      <c r="M2084" s="93">
        <f>IF(E2084="","",VLOOKUP(E2084,[1]PROJECTES!$C$14:$Z$5000,21,FALSE))</f>
        <v>43830</v>
      </c>
      <c r="N2084" s="100">
        <v>8</v>
      </c>
      <c r="O2084" s="72" t="s">
        <v>229</v>
      </c>
      <c r="P2084" s="101">
        <v>0</v>
      </c>
      <c r="Q2084" s="132" t="s">
        <v>360</v>
      </c>
      <c r="R2084" s="102"/>
      <c r="S2084" s="91"/>
    </row>
    <row r="2085" spans="1:19" s="104" customFormat="1" ht="12.75" customHeight="1" x14ac:dyDescent="0.25">
      <c r="A2085" s="121" t="s">
        <v>21</v>
      </c>
      <c r="B2085" s="92" t="str">
        <f>IF(E2085="","",VLOOKUP(E2085,[1]PROJECTES!$C$14:$G$5000,2,FALSE))</f>
        <v>SITEL</v>
      </c>
      <c r="C2085" s="121" t="s">
        <v>149</v>
      </c>
      <c r="D2085" s="93" t="str">
        <f>IF(E2085="","",VLOOKUP(E2085,[1]PROJECTES!$C$14:$G$5000,5,FALSE))</f>
        <v>HW DE SITEL</v>
      </c>
      <c r="E2085" s="117" t="s">
        <v>570</v>
      </c>
      <c r="F2085" s="95"/>
      <c r="G2085" s="96" t="str">
        <f>IF(E2085="","",VLOOKUP(E2085,[1]PROJECTES!$C$14:$G$5000,4,FALSE))</f>
        <v>OB</v>
      </c>
      <c r="H2085" s="118" t="s">
        <v>21</v>
      </c>
      <c r="I2085" s="97" t="str">
        <f>IF(H2085="","",VLOOKUP(H2085,BD!B$2:C$16,2,FALSE))</f>
        <v>P</v>
      </c>
      <c r="J2085" s="98">
        <v>43550</v>
      </c>
      <c r="K2085" s="135">
        <f t="shared" si="66"/>
        <v>13</v>
      </c>
      <c r="L2085" s="99">
        <f t="shared" ca="1" si="67"/>
        <v>210</v>
      </c>
      <c r="M2085" s="93">
        <f>IF(E2085="","",VLOOKUP(E2085,[1]PROJECTES!$C$14:$Z$5000,21,FALSE))</f>
        <v>43830</v>
      </c>
      <c r="N2085" s="100">
        <v>1</v>
      </c>
      <c r="O2085" s="72" t="s">
        <v>229</v>
      </c>
      <c r="P2085" s="101">
        <v>40</v>
      </c>
      <c r="Q2085" s="132" t="s">
        <v>65</v>
      </c>
      <c r="R2085" s="102" t="s">
        <v>1307</v>
      </c>
      <c r="S2085" s="91"/>
    </row>
    <row r="2086" spans="1:19" s="104" customFormat="1" ht="12.75" customHeight="1" x14ac:dyDescent="0.25">
      <c r="A2086" s="121" t="s">
        <v>21</v>
      </c>
      <c r="B2086" s="92" t="str">
        <f>IF(E2086="","",VLOOKUP(E2086,[1]PROJECTES!$C$14:$G$5000,2,FALSE))</f>
        <v>SITEL</v>
      </c>
      <c r="C2086" s="121"/>
      <c r="D2086" s="93" t="str">
        <f>IF(E2086="","",VLOOKUP(E2086,[1]PROJECTES!$C$14:$G$5000,5,FALSE))</f>
        <v>28 x Manguera Alimentacion MOTOR, 24Vdc</v>
      </c>
      <c r="E2086" s="117">
        <v>5158</v>
      </c>
      <c r="F2086" s="95"/>
      <c r="G2086" s="96" t="str">
        <f>IF(E2086="","",VLOOKUP(E2086,[1]PROJECTES!$C$14:$G$5000,4,FALSE))</f>
        <v>TA</v>
      </c>
      <c r="H2086" s="118" t="s">
        <v>21</v>
      </c>
      <c r="I2086" s="97" t="str">
        <f>IF(H2086="","",VLOOKUP(H2086,BD!B$2:C$16,2,FALSE))</f>
        <v>P</v>
      </c>
      <c r="J2086" s="98">
        <v>43550</v>
      </c>
      <c r="K2086" s="135">
        <f t="shared" si="66"/>
        <v>13</v>
      </c>
      <c r="L2086" s="99" t="str">
        <f t="shared" ca="1" si="67"/>
        <v>-</v>
      </c>
      <c r="M2086" s="93">
        <f>IF(E2086="","",VLOOKUP(E2086,[1]PROJECTES!$C$14:$Z$5000,21,FALSE))</f>
        <v>43555</v>
      </c>
      <c r="N2086" s="100">
        <v>3</v>
      </c>
      <c r="O2086" s="72" t="s">
        <v>229</v>
      </c>
      <c r="P2086" s="101">
        <v>15</v>
      </c>
      <c r="Q2086" s="132" t="s">
        <v>51</v>
      </c>
      <c r="R2086" s="131" t="s">
        <v>1304</v>
      </c>
      <c r="S2086" s="91"/>
    </row>
    <row r="2087" spans="1:19" s="104" customFormat="1" ht="12.75" customHeight="1" x14ac:dyDescent="0.25">
      <c r="A2087" s="121" t="s">
        <v>21</v>
      </c>
      <c r="B2087" s="92" t="str">
        <f>IF(E2087="","",VLOOKUP(E2087,[1]PROJECTES!$C$14:$G$5000,2,FALSE))</f>
        <v>NCLAVE</v>
      </c>
      <c r="C2087" s="121"/>
      <c r="D2087" s="93" t="str">
        <f>IF(E2087="","",VLOOKUP(E2087,[1]PROJECTES!$C$14:$G$5000,5,FALSE))</f>
        <v>6 x Armari TrinaPRP NCU V1.0</v>
      </c>
      <c r="E2087" s="117">
        <v>5118</v>
      </c>
      <c r="F2087" s="95"/>
      <c r="G2087" s="96" t="str">
        <f>IF(E2087="","",VLOOKUP(E2087,[1]PROJECTES!$C$14:$G$5000,4,FALSE))</f>
        <v>TA</v>
      </c>
      <c r="H2087" s="118" t="s">
        <v>21</v>
      </c>
      <c r="I2087" s="97" t="str">
        <f>IF(H2087="","",VLOOKUP(H2087,BD!B$2:C$16,2,FALSE))</f>
        <v>P</v>
      </c>
      <c r="J2087" s="98">
        <v>43550</v>
      </c>
      <c r="K2087" s="135">
        <f t="shared" si="66"/>
        <v>13</v>
      </c>
      <c r="L2087" s="99" t="str">
        <f t="shared" ca="1" si="67"/>
        <v>-</v>
      </c>
      <c r="M2087" s="93">
        <f>IF(E2087="","",VLOOKUP(E2087,[1]PROJECTES!$C$14:$Z$5000,21,FALSE))</f>
        <v>43555</v>
      </c>
      <c r="N2087" s="100">
        <v>0</v>
      </c>
      <c r="O2087" s="72" t="s">
        <v>229</v>
      </c>
      <c r="P2087" s="101">
        <v>20</v>
      </c>
      <c r="Q2087" s="132" t="s">
        <v>51</v>
      </c>
      <c r="R2087" s="102" t="s">
        <v>1309</v>
      </c>
      <c r="S2087" s="91"/>
    </row>
    <row r="2088" spans="1:19" s="104" customFormat="1" ht="12.75" customHeight="1" x14ac:dyDescent="0.25">
      <c r="A2088" s="121" t="s">
        <v>21</v>
      </c>
      <c r="B2088" s="92" t="str">
        <f>IF(E2088="","",VLOOKUP(E2088,[1]PROJECTES!$C$14:$G$5000,2,FALSE))</f>
        <v>SITEL</v>
      </c>
      <c r="C2088" s="121"/>
      <c r="D2088" s="93" t="str">
        <f>IF(E2088="","",VLOOKUP(E2088,[1]PROJECTES!$C$14:$G$5000,5,FALSE))</f>
        <v>28 x Manguera Apantallada COM TCU, RS-485</v>
      </c>
      <c r="E2088" s="117">
        <v>5159</v>
      </c>
      <c r="F2088" s="95"/>
      <c r="G2088" s="96" t="str">
        <f>IF(E2088="","",VLOOKUP(E2088,[1]PROJECTES!$C$14:$G$5000,4,FALSE))</f>
        <v>TA</v>
      </c>
      <c r="H2088" s="118" t="s">
        <v>595</v>
      </c>
      <c r="I2088" s="97" t="str">
        <f>IF(H2088="","",VLOOKUP(H2088,BD!B$2:C$16,2,FALSE))</f>
        <v>E</v>
      </c>
      <c r="J2088" s="149">
        <v>43550</v>
      </c>
      <c r="K2088" s="135">
        <f t="shared" si="66"/>
        <v>13</v>
      </c>
      <c r="L2088" s="99" t="str">
        <f t="shared" ca="1" si="67"/>
        <v>-</v>
      </c>
      <c r="M2088" s="93">
        <f>IF(E2088="","",VLOOKUP(E2088,[1]PROJECTES!$C$14:$Z$5000,21,FALSE))</f>
        <v>43555</v>
      </c>
      <c r="N2088" s="100">
        <v>4</v>
      </c>
      <c r="O2088" s="72" t="s">
        <v>229</v>
      </c>
      <c r="P2088" s="101">
        <v>40</v>
      </c>
      <c r="Q2088" s="132" t="s">
        <v>51</v>
      </c>
      <c r="R2088" s="131" t="s">
        <v>1304</v>
      </c>
      <c r="S2088" s="91"/>
    </row>
    <row r="2089" spans="1:19" s="104" customFormat="1" ht="12.75" customHeight="1" x14ac:dyDescent="0.25">
      <c r="A2089" s="121" t="s">
        <v>21</v>
      </c>
      <c r="B2089" s="92" t="str">
        <f>IF(E2089="","",VLOOKUP(E2089,[1]PROJECTES!$C$14:$G$5000,2,FALSE))</f>
        <v>NCLAVE</v>
      </c>
      <c r="C2089" s="121"/>
      <c r="D2089" s="93" t="str">
        <f>IF(E2089="","",VLOOKUP(E2089,[1]PROJECTES!$C$14:$G$5000,5,FALSE))</f>
        <v>16 x Equipo Trina-PRO TCU-230 v1.0</v>
      </c>
      <c r="E2089" s="117">
        <v>5119</v>
      </c>
      <c r="F2089" s="95"/>
      <c r="G2089" s="96" t="str">
        <f>IF(E2089="","",VLOOKUP(E2089,[1]PROJECTES!$C$14:$G$5000,4,FALSE))</f>
        <v>TA</v>
      </c>
      <c r="H2089" s="118" t="s">
        <v>595</v>
      </c>
      <c r="I2089" s="97" t="str">
        <f>IF(H2089="","",VLOOKUP(H2089,BD!B$2:C$16,2,FALSE))</f>
        <v>E</v>
      </c>
      <c r="J2089" s="149">
        <v>43550</v>
      </c>
      <c r="K2089" s="135">
        <f t="shared" si="66"/>
        <v>13</v>
      </c>
      <c r="L2089" s="99" t="str">
        <f t="shared" ca="1" si="67"/>
        <v>-</v>
      </c>
      <c r="M2089" s="93">
        <f>IF(E2089="","",VLOOKUP(E2089,[1]PROJECTES!$C$14:$Z$5000,21,FALSE))</f>
        <v>43555</v>
      </c>
      <c r="N2089" s="100">
        <v>0</v>
      </c>
      <c r="O2089" s="72" t="s">
        <v>229</v>
      </c>
      <c r="P2089" s="101">
        <v>6</v>
      </c>
      <c r="Q2089" s="132" t="s">
        <v>49</v>
      </c>
      <c r="R2089" s="131" t="s">
        <v>1311</v>
      </c>
      <c r="S2089" s="91"/>
    </row>
    <row r="2090" spans="1:19" s="104" customFormat="1" ht="12.75" customHeight="1" x14ac:dyDescent="0.25">
      <c r="A2090" s="121" t="s">
        <v>21</v>
      </c>
      <c r="B2090" s="92" t="str">
        <f>IF(E2090="","",VLOOKUP(E2090,[1]PROJECTES!$C$14:$G$5000,2,FALSE))</f>
        <v>NCLAVE</v>
      </c>
      <c r="C2090" s="121"/>
      <c r="D2090" s="93" t="str">
        <f>IF(E2090="","",VLOOKUP(E2090,[1]PROJECTES!$C$14:$G$5000,5,FALSE))</f>
        <v>5 x Equipo Trina-PRO TCU-24/3 v1.0</v>
      </c>
      <c r="E2090" s="117">
        <v>5144</v>
      </c>
      <c r="F2090" s="95"/>
      <c r="G2090" s="96" t="str">
        <f>IF(E2090="","",VLOOKUP(E2090,[1]PROJECTES!$C$14:$G$5000,4,FALSE))</f>
        <v>TA</v>
      </c>
      <c r="H2090" s="118" t="s">
        <v>595</v>
      </c>
      <c r="I2090" s="97" t="str">
        <f>IF(H2090="","",VLOOKUP(H2090,BD!B$2:C$16,2,FALSE))</f>
        <v>E</v>
      </c>
      <c r="J2090" s="149">
        <v>43550</v>
      </c>
      <c r="K2090" s="135">
        <f t="shared" si="66"/>
        <v>13</v>
      </c>
      <c r="L2090" s="99" t="str">
        <f t="shared" ca="1" si="67"/>
        <v>-</v>
      </c>
      <c r="M2090" s="93">
        <f>IF(E2090="","",VLOOKUP(E2090,[1]PROJECTES!$C$14:$Z$5000,21,FALSE))</f>
        <v>43555</v>
      </c>
      <c r="N2090" s="100">
        <v>0</v>
      </c>
      <c r="O2090" s="72" t="s">
        <v>229</v>
      </c>
      <c r="P2090" s="101">
        <v>7</v>
      </c>
      <c r="Q2090" s="132" t="s">
        <v>49</v>
      </c>
      <c r="R2090" s="131" t="s">
        <v>1311</v>
      </c>
      <c r="S2090" s="91"/>
    </row>
    <row r="2091" spans="1:19" s="104" customFormat="1" ht="12.75" customHeight="1" x14ac:dyDescent="0.25">
      <c r="A2091" s="121" t="s">
        <v>21</v>
      </c>
      <c r="B2091" s="92" t="str">
        <f>IF(E2091="","",VLOOKUP(E2091,[1]PROJECTES!$C$14:$G$5000,2,FALSE))</f>
        <v>NCLAVE</v>
      </c>
      <c r="C2091" s="121"/>
      <c r="D2091" s="93" t="str">
        <f>IF(E2091="","",VLOOKUP(E2091,[1]PROJECTES!$C$14:$G$5000,5,FALSE))</f>
        <v>5 x Equipo Trina-PRO TCU-24/6  v1.0</v>
      </c>
      <c r="E2091" s="117">
        <v>5145</v>
      </c>
      <c r="F2091" s="95"/>
      <c r="G2091" s="96" t="str">
        <f>IF(E2091="","",VLOOKUP(E2091,[1]PROJECTES!$C$14:$G$5000,4,FALSE))</f>
        <v>TA</v>
      </c>
      <c r="H2091" s="118" t="s">
        <v>595</v>
      </c>
      <c r="I2091" s="97" t="str">
        <f>IF(H2091="","",VLOOKUP(H2091,BD!B$2:C$16,2,FALSE))</f>
        <v>E</v>
      </c>
      <c r="J2091" s="149">
        <v>43550</v>
      </c>
      <c r="K2091" s="135">
        <f t="shared" si="66"/>
        <v>13</v>
      </c>
      <c r="L2091" s="99" t="str">
        <f t="shared" ca="1" si="67"/>
        <v>-</v>
      </c>
      <c r="M2091" s="93">
        <f>IF(E2091="","",VLOOKUP(E2091,[1]PROJECTES!$C$14:$Z$5000,21,FALSE))</f>
        <v>43555</v>
      </c>
      <c r="N2091" s="100">
        <v>0</v>
      </c>
      <c r="O2091" s="72" t="s">
        <v>229</v>
      </c>
      <c r="P2091" s="101">
        <v>7</v>
      </c>
      <c r="Q2091" s="132" t="s">
        <v>49</v>
      </c>
      <c r="R2091" s="131" t="s">
        <v>1311</v>
      </c>
      <c r="S2091" s="91"/>
    </row>
    <row r="2092" spans="1:19" s="104" customFormat="1" ht="12.75" customHeight="1" x14ac:dyDescent="0.25">
      <c r="A2092" s="121" t="s">
        <v>21</v>
      </c>
      <c r="B2092" s="92" t="str">
        <f>IF(E2092="","",VLOOKUP(E2092,[1]PROJECTES!$C$14:$G$5000,2,FALSE))</f>
        <v>SITEL</v>
      </c>
      <c r="C2092" s="121"/>
      <c r="D2092" s="93" t="str">
        <f>IF(E2092="","",VLOOKUP(E2092,[1]PROJECTES!$C$14:$G$5000,5,FALSE))</f>
        <v>16 x Manguera Alimentacion TCU, 230Vac</v>
      </c>
      <c r="E2092" s="117">
        <v>5156</v>
      </c>
      <c r="F2092" s="95"/>
      <c r="G2092" s="96" t="str">
        <f>IF(E2092="","",VLOOKUP(E2092,[1]PROJECTES!$C$14:$G$5000,4,FALSE))</f>
        <v>TA</v>
      </c>
      <c r="H2092" s="118" t="s">
        <v>595</v>
      </c>
      <c r="I2092" s="97" t="str">
        <f>IF(H2092="","",VLOOKUP(H2092,BD!B$2:C$16,2,FALSE))</f>
        <v>E</v>
      </c>
      <c r="J2092" s="98">
        <v>43608</v>
      </c>
      <c r="K2092" s="135">
        <f t="shared" si="66"/>
        <v>21</v>
      </c>
      <c r="L2092" s="99" t="str">
        <f t="shared" ca="1" si="67"/>
        <v>-</v>
      </c>
      <c r="M2092" s="93">
        <f>IF(E2092="","",VLOOKUP(E2092,[1]PROJECTES!$C$14:$Z$5000,21,FALSE))</f>
        <v>43555</v>
      </c>
      <c r="N2092" s="100">
        <v>1</v>
      </c>
      <c r="O2092" s="72" t="s">
        <v>229</v>
      </c>
      <c r="P2092" s="101">
        <v>50</v>
      </c>
      <c r="Q2092" s="132" t="s">
        <v>51</v>
      </c>
      <c r="R2092" s="131" t="s">
        <v>1312</v>
      </c>
      <c r="S2092" s="91"/>
    </row>
    <row r="2093" spans="1:19" s="104" customFormat="1" ht="12.75" customHeight="1" x14ac:dyDescent="0.25">
      <c r="A2093" s="121" t="s">
        <v>21</v>
      </c>
      <c r="B2093" s="92" t="str">
        <f>IF(E2093="","",VLOOKUP(E2093,[1]PROJECTES!$C$14:$G$5000,2,FALSE))</f>
        <v>SITEL</v>
      </c>
      <c r="C2093" s="121"/>
      <c r="D2093" s="93" t="str">
        <f>IF(E2093="","",VLOOKUP(E2093,[1]PROJECTES!$C$14:$G$5000,5,FALSE))</f>
        <v>12 x Manguera Alimentacion TCU, 24Vdc</v>
      </c>
      <c r="E2093" s="117">
        <v>5157</v>
      </c>
      <c r="F2093" s="95"/>
      <c r="G2093" s="96" t="str">
        <f>IF(E2093="","",VLOOKUP(E2093,[1]PROJECTES!$C$14:$G$5000,4,FALSE))</f>
        <v>TA</v>
      </c>
      <c r="H2093" s="118" t="s">
        <v>21</v>
      </c>
      <c r="I2093" s="97" t="str">
        <f>IF(H2093="","",VLOOKUP(H2093,BD!B$2:C$16,2,FALSE))</f>
        <v>P</v>
      </c>
      <c r="J2093" s="98">
        <v>43550</v>
      </c>
      <c r="K2093" s="135">
        <f t="shared" si="66"/>
        <v>13</v>
      </c>
      <c r="L2093" s="99" t="str">
        <f t="shared" ca="1" si="67"/>
        <v>-</v>
      </c>
      <c r="M2093" s="93">
        <f>IF(E2093="","",VLOOKUP(E2093,[1]PROJECTES!$C$14:$Z$5000,21,FALSE))</f>
        <v>43555</v>
      </c>
      <c r="N2093" s="100">
        <v>2</v>
      </c>
      <c r="O2093" s="72" t="s">
        <v>229</v>
      </c>
      <c r="P2093" s="101">
        <v>45</v>
      </c>
      <c r="Q2093" s="132" t="s">
        <v>51</v>
      </c>
      <c r="R2093" s="131" t="s">
        <v>365</v>
      </c>
      <c r="S2093" s="91"/>
    </row>
    <row r="2094" spans="1:19" s="104" customFormat="1" ht="12.75" customHeight="1" x14ac:dyDescent="0.25">
      <c r="A2094" s="121" t="s">
        <v>12</v>
      </c>
      <c r="B2094" s="92" t="str">
        <f>IF(E2094="","",VLOOKUP(E2094,[1]PROJECTES!$C$14:$G$5000,2,FALSE))</f>
        <v>SITEL</v>
      </c>
      <c r="C2094" s="121" t="s">
        <v>181</v>
      </c>
      <c r="D2094" s="93" t="str">
        <f>IF(E2094="","",VLOOKUP(E2094,[1]PROJECTES!$C$14:$G$5000,5,FALSE))</f>
        <v>SOPORT DEPARTAMENT COMERCIAL</v>
      </c>
      <c r="E2094" s="117" t="s">
        <v>343</v>
      </c>
      <c r="F2094" s="95"/>
      <c r="G2094" s="96" t="str">
        <f>IF(E2094="","",VLOOKUP(E2094,[1]PROJECTES!$C$14:$G$5000,4,FALSE))</f>
        <v>OB</v>
      </c>
      <c r="H2094" s="118" t="s">
        <v>12</v>
      </c>
      <c r="I2094" s="97" t="str">
        <f>IF(H2094="","",VLOOKUP(H2094,BD!B$2:C$16,2,FALSE))</f>
        <v>E</v>
      </c>
      <c r="J2094" s="98">
        <v>43550</v>
      </c>
      <c r="K2094" s="135">
        <f t="shared" si="66"/>
        <v>13</v>
      </c>
      <c r="L2094" s="99">
        <f t="shared" ca="1" si="67"/>
        <v>210</v>
      </c>
      <c r="M2094" s="93">
        <f>IF(E2094="","",VLOOKUP(E2094,[1]PROJECTES!$C$14:$Z$5000,21,FALSE))</f>
        <v>43830</v>
      </c>
      <c r="N2094" s="100">
        <v>1</v>
      </c>
      <c r="O2094" s="72" t="s">
        <v>229</v>
      </c>
      <c r="P2094" s="101">
        <v>0</v>
      </c>
      <c r="Q2094" s="132" t="s">
        <v>37</v>
      </c>
      <c r="R2094" s="131" t="s">
        <v>1324</v>
      </c>
      <c r="S2094" s="91"/>
    </row>
    <row r="2095" spans="1:19" s="104" customFormat="1" ht="12.75" customHeight="1" x14ac:dyDescent="0.25">
      <c r="A2095" s="121" t="s">
        <v>12</v>
      </c>
      <c r="B2095" s="92" t="str">
        <f>IF(E2095="","",VLOOKUP(E2095,[1]PROJECTES!$C$14:$G$5000,2,FALSE))</f>
        <v>ORMAZA</v>
      </c>
      <c r="C2095" s="121" t="s">
        <v>50</v>
      </c>
      <c r="D2095" s="93" t="str">
        <f>IF(E2095="","",VLOOKUP(E2095,[1]PROJECTES!$C$14:$G$5000,5,FALSE))</f>
        <v>CC SCADA TEDIS.Net ARAMAIO v2.0</v>
      </c>
      <c r="E2095" s="117">
        <v>4747</v>
      </c>
      <c r="F2095" s="95"/>
      <c r="G2095" s="96" t="str">
        <f>IF(E2095="","",VLOOKUP(E2095,[1]PROJECTES!$C$14:$G$5000,4,FALSE))</f>
        <v>OB</v>
      </c>
      <c r="H2095" s="118" t="s">
        <v>12</v>
      </c>
      <c r="I2095" s="97" t="str">
        <f>IF(H2095="","",VLOOKUP(H2095,BD!B$2:C$16,2,FALSE))</f>
        <v>E</v>
      </c>
      <c r="J2095" s="98">
        <v>43550</v>
      </c>
      <c r="K2095" s="135">
        <f t="shared" si="66"/>
        <v>13</v>
      </c>
      <c r="L2095" s="99">
        <f t="shared" ca="1" si="67"/>
        <v>-351</v>
      </c>
      <c r="M2095" s="93">
        <f>IF(E2095="","",VLOOKUP(E2095,[1]PROJECTES!$C$14:$Z$5000,21,FALSE))</f>
        <v>43269</v>
      </c>
      <c r="N2095" s="100">
        <v>0</v>
      </c>
      <c r="O2095" s="72" t="s">
        <v>229</v>
      </c>
      <c r="P2095" s="101">
        <v>15</v>
      </c>
      <c r="Q2095" s="132" t="s">
        <v>59</v>
      </c>
      <c r="R2095" s="131" t="s">
        <v>1325</v>
      </c>
      <c r="S2095" s="91"/>
    </row>
    <row r="2096" spans="1:19" s="104" customFormat="1" ht="12.75" customHeight="1" x14ac:dyDescent="0.25">
      <c r="A2096" s="121" t="s">
        <v>12</v>
      </c>
      <c r="B2096" s="92" t="str">
        <f>IF(E2096="","",VLOOKUP(E2096,[1]PROJECTES!$C$14:$G$5000,2,FALSE))</f>
        <v>SITEL</v>
      </c>
      <c r="C2096" s="121" t="s">
        <v>181</v>
      </c>
      <c r="D2096" s="93" t="str">
        <f>IF(E2096="","",VLOOKUP(E2096,[1]PROJECTES!$C$14:$G$5000,5,FALSE))</f>
        <v>ATENCIÓ TELEFÓNICA</v>
      </c>
      <c r="E2096" s="117" t="s">
        <v>491</v>
      </c>
      <c r="F2096" s="95"/>
      <c r="G2096" s="96" t="str">
        <f>IF(E2096="","",VLOOKUP(E2096,[1]PROJECTES!$C$14:$G$5000,4,FALSE))</f>
        <v>OB</v>
      </c>
      <c r="H2096" s="118" t="s">
        <v>12</v>
      </c>
      <c r="I2096" s="97" t="str">
        <f>IF(H2096="","",VLOOKUP(H2096,BD!B$2:C$16,2,FALSE))</f>
        <v>E</v>
      </c>
      <c r="J2096" s="98">
        <v>43550</v>
      </c>
      <c r="K2096" s="135">
        <f t="shared" si="66"/>
        <v>13</v>
      </c>
      <c r="L2096" s="99">
        <f t="shared" ca="1" si="67"/>
        <v>210</v>
      </c>
      <c r="M2096" s="93">
        <f>IF(E2096="","",VLOOKUP(E2096,[1]PROJECTES!$C$14:$Z$5000,21,FALSE))</f>
        <v>43830</v>
      </c>
      <c r="N2096" s="100">
        <v>0</v>
      </c>
      <c r="O2096" s="72" t="s">
        <v>229</v>
      </c>
      <c r="P2096" s="101">
        <v>30</v>
      </c>
      <c r="Q2096" s="132" t="s">
        <v>59</v>
      </c>
      <c r="R2096" s="131" t="s">
        <v>1326</v>
      </c>
      <c r="S2096" s="91"/>
    </row>
    <row r="2097" spans="1:19" s="104" customFormat="1" ht="12.75" customHeight="1" x14ac:dyDescent="0.25">
      <c r="A2097" s="121" t="s">
        <v>12</v>
      </c>
      <c r="B2097" s="92" t="str">
        <f>IF(E2097="","",VLOOKUP(E2097,[1]PROJECTES!$C$14:$G$5000,2,FALSE))</f>
        <v>GRTOHE</v>
      </c>
      <c r="C2097" s="121" t="s">
        <v>115</v>
      </c>
      <c r="D2097" s="93" t="str">
        <f>IF(E2097="","",VLOOKUP(E2097,[1]PROJECTES!$C$14:$G$5000,5,FALSE))</f>
        <v>CC SCADA TEDIS.Net TORREHERMOSA v1.0</v>
      </c>
      <c r="E2097" s="117">
        <v>3713</v>
      </c>
      <c r="F2097" s="95"/>
      <c r="G2097" s="96" t="str">
        <f>IF(E2097="","",VLOOKUP(E2097,[1]PROJECTES!$C$14:$G$5000,4,FALSE))</f>
        <v>TA</v>
      </c>
      <c r="H2097" s="118" t="s">
        <v>12</v>
      </c>
      <c r="I2097" s="97" t="str">
        <f>IF(H2097="","",VLOOKUP(H2097,BD!B$2:C$16,2,FALSE))</f>
        <v>E</v>
      </c>
      <c r="J2097" s="98">
        <v>43550</v>
      </c>
      <c r="K2097" s="135">
        <f t="shared" si="66"/>
        <v>13</v>
      </c>
      <c r="L2097" s="99" t="str">
        <f t="shared" ca="1" si="67"/>
        <v>-</v>
      </c>
      <c r="M2097" s="93">
        <f>IF(E2097="","",VLOOKUP(E2097,[1]PROJECTES!$C$14:$Z$5000,21,FALSE))</f>
        <v>43553</v>
      </c>
      <c r="N2097" s="100">
        <v>0</v>
      </c>
      <c r="O2097" s="72" t="s">
        <v>229</v>
      </c>
      <c r="P2097" s="101">
        <v>45</v>
      </c>
      <c r="Q2097" s="132" t="s">
        <v>59</v>
      </c>
      <c r="R2097" s="131" t="s">
        <v>1327</v>
      </c>
      <c r="S2097" s="91"/>
    </row>
    <row r="2098" spans="1:19" s="104" customFormat="1" ht="12.75" customHeight="1" x14ac:dyDescent="0.25">
      <c r="A2098" s="121" t="s">
        <v>12</v>
      </c>
      <c r="B2098" s="92" t="str">
        <f>IF(E2098="","",VLOOKUP(E2098,[1]PROJECTES!$C$14:$G$5000,2,FALSE))</f>
        <v>SITEL</v>
      </c>
      <c r="C2098" s="121" t="s">
        <v>181</v>
      </c>
      <c r="D2098" s="93" t="str">
        <f>IF(E2098="","",VLOOKUP(E2098,[1]PROJECTES!$C$14:$G$5000,5,FALSE))</f>
        <v>Manteniment correctiu SW TEDIS.Net PROSA MasterService v1.47</v>
      </c>
      <c r="E2098" s="117" t="s">
        <v>1328</v>
      </c>
      <c r="F2098" s="95"/>
      <c r="G2098" s="96" t="str">
        <f>IF(E2098="","",VLOOKUP(E2098,[1]PROJECTES!$C$14:$G$5000,4,FALSE))</f>
        <v>OB</v>
      </c>
      <c r="H2098" s="118" t="s">
        <v>12</v>
      </c>
      <c r="I2098" s="97" t="str">
        <f>IF(H2098="","",VLOOKUP(H2098,BD!B$2:C$16,2,FALSE))</f>
        <v>E</v>
      </c>
      <c r="J2098" s="98">
        <v>43550</v>
      </c>
      <c r="K2098" s="135">
        <f t="shared" si="66"/>
        <v>13</v>
      </c>
      <c r="L2098" s="99">
        <f t="shared" ca="1" si="67"/>
        <v>210</v>
      </c>
      <c r="M2098" s="93">
        <f>IF(E2098="","",VLOOKUP(E2098,[1]PROJECTES!$C$14:$Z$5000,21,FALSE))</f>
        <v>43830</v>
      </c>
      <c r="N2098" s="100">
        <v>1</v>
      </c>
      <c r="O2098" s="72" t="s">
        <v>229</v>
      </c>
      <c r="P2098" s="101">
        <v>30</v>
      </c>
      <c r="Q2098" s="132" t="s">
        <v>43</v>
      </c>
      <c r="R2098" s="131" t="s">
        <v>1329</v>
      </c>
      <c r="S2098" s="91"/>
    </row>
    <row r="2099" spans="1:19" s="104" customFormat="1" ht="12.75" customHeight="1" x14ac:dyDescent="0.25">
      <c r="A2099" s="121" t="s">
        <v>12</v>
      </c>
      <c r="B2099" s="92" t="str">
        <f>IF(E2099="","",VLOOKUP(E2099,[1]PROJECTES!$C$14:$G$5000,2,FALSE))</f>
        <v>SITEL</v>
      </c>
      <c r="C2099" s="121" t="s">
        <v>128</v>
      </c>
      <c r="D2099" s="93" t="str">
        <f>IF(E2099="","",VLOOKUP(E2099,[1]PROJECTES!$C$14:$G$5000,5,FALSE))</f>
        <v>SOPORT DEPARTAMENT COMERCIAL</v>
      </c>
      <c r="E2099" s="117" t="s">
        <v>343</v>
      </c>
      <c r="F2099" s="95"/>
      <c r="G2099" s="96" t="str">
        <f>IF(E2099="","",VLOOKUP(E2099,[1]PROJECTES!$C$14:$G$5000,4,FALSE))</f>
        <v>OB</v>
      </c>
      <c r="H2099" s="118" t="s">
        <v>12</v>
      </c>
      <c r="I2099" s="97" t="str">
        <f>IF(H2099="","",VLOOKUP(H2099,BD!B$2:C$16,2,FALSE))</f>
        <v>E</v>
      </c>
      <c r="J2099" s="98">
        <v>43550</v>
      </c>
      <c r="K2099" s="135">
        <f t="shared" si="66"/>
        <v>13</v>
      </c>
      <c r="L2099" s="99">
        <f t="shared" ca="1" si="67"/>
        <v>210</v>
      </c>
      <c r="M2099" s="93">
        <f>IF(E2099="","",VLOOKUP(E2099,[1]PROJECTES!$C$14:$Z$5000,21,FALSE))</f>
        <v>43830</v>
      </c>
      <c r="N2099" s="100">
        <v>0</v>
      </c>
      <c r="O2099" s="72" t="s">
        <v>229</v>
      </c>
      <c r="P2099" s="101">
        <v>15</v>
      </c>
      <c r="Q2099" s="132" t="s">
        <v>11</v>
      </c>
      <c r="R2099" s="131" t="s">
        <v>1330</v>
      </c>
      <c r="S2099" s="91"/>
    </row>
    <row r="2100" spans="1:19" s="104" customFormat="1" ht="12.75" customHeight="1" x14ac:dyDescent="0.25">
      <c r="A2100" s="121" t="s">
        <v>12</v>
      </c>
      <c r="B2100" s="92" t="str">
        <f>IF(E2100="","",VLOOKUP(E2100,[1]PROJECTES!$C$14:$G$5000,2,FALSE))</f>
        <v>SITEL</v>
      </c>
      <c r="C2100" s="121" t="s">
        <v>181</v>
      </c>
      <c r="D2100" s="93" t="str">
        <f>IF(E2100="","",VLOOKUP(E2100,[1]PROJECTES!$C$14:$G$5000,5,FALSE))</f>
        <v>SOPORT DEPARTAMENT COMERCIAL</v>
      </c>
      <c r="E2100" s="117" t="s">
        <v>343</v>
      </c>
      <c r="F2100" s="95"/>
      <c r="G2100" s="96" t="str">
        <f>IF(E2100="","",VLOOKUP(E2100,[1]PROJECTES!$C$14:$G$5000,4,FALSE))</f>
        <v>OB</v>
      </c>
      <c r="H2100" s="118" t="s">
        <v>12</v>
      </c>
      <c r="I2100" s="97" t="str">
        <f>IF(H2100="","",VLOOKUP(H2100,BD!B$2:C$16,2,FALSE))</f>
        <v>E</v>
      </c>
      <c r="J2100" s="98">
        <v>43550</v>
      </c>
      <c r="K2100" s="135">
        <f t="shared" si="66"/>
        <v>13</v>
      </c>
      <c r="L2100" s="99">
        <f t="shared" ca="1" si="67"/>
        <v>210</v>
      </c>
      <c r="M2100" s="93">
        <f>IF(E2100="","",VLOOKUP(E2100,[1]PROJECTES!$C$14:$Z$5000,21,FALSE))</f>
        <v>43830</v>
      </c>
      <c r="N2100" s="100">
        <v>2</v>
      </c>
      <c r="O2100" s="72" t="s">
        <v>229</v>
      </c>
      <c r="P2100" s="101">
        <v>0</v>
      </c>
      <c r="Q2100" s="132" t="s">
        <v>336</v>
      </c>
      <c r="R2100" s="131" t="s">
        <v>1331</v>
      </c>
      <c r="S2100" s="91"/>
    </row>
    <row r="2101" spans="1:19" s="104" customFormat="1" ht="12.75" customHeight="1" x14ac:dyDescent="0.25">
      <c r="A2101" s="121" t="s">
        <v>12</v>
      </c>
      <c r="B2101" s="92" t="str">
        <f>IF(E2101="","",VLOOKUP(E2101,[1]PROJECTES!$C$14:$G$5000,2,FALSE))</f>
        <v>SITEL</v>
      </c>
      <c r="C2101" s="121" t="s">
        <v>151</v>
      </c>
      <c r="D2101" s="93" t="str">
        <f>IF(E2101="","",VLOOKUP(E2101,[1]PROJECTES!$C$14:$G$5000,5,FALSE))</f>
        <v>Desenvolupament SW TEDIS.Net IsotrolMeteringService v1.48</v>
      </c>
      <c r="E2101" s="117">
        <v>5161</v>
      </c>
      <c r="F2101" s="95"/>
      <c r="G2101" s="96" t="str">
        <f>IF(E2101="","",VLOOKUP(E2101,[1]PROJECTES!$C$14:$G$5000,4,FALSE))</f>
        <v>OB</v>
      </c>
      <c r="H2101" s="118" t="s">
        <v>12</v>
      </c>
      <c r="I2101" s="97" t="str">
        <f>IF(H2101="","",VLOOKUP(H2101,BD!B$2:C$16,2,FALSE))</f>
        <v>E</v>
      </c>
      <c r="J2101" s="98">
        <v>43550</v>
      </c>
      <c r="K2101" s="135">
        <f t="shared" si="66"/>
        <v>13</v>
      </c>
      <c r="L2101" s="99">
        <f t="shared" ca="1" si="67"/>
        <v>-67</v>
      </c>
      <c r="M2101" s="93">
        <f>IF(E2101="","",VLOOKUP(E2101,[1]PROJECTES!$C$14:$Z$5000,21,FALSE))</f>
        <v>43553</v>
      </c>
      <c r="N2101" s="100">
        <v>0</v>
      </c>
      <c r="O2101" s="72" t="s">
        <v>229</v>
      </c>
      <c r="P2101" s="101">
        <v>30</v>
      </c>
      <c r="Q2101" s="132" t="s">
        <v>37</v>
      </c>
      <c r="R2101" s="131" t="s">
        <v>1332</v>
      </c>
      <c r="S2101" s="91"/>
    </row>
    <row r="2102" spans="1:19" s="104" customFormat="1" ht="12.75" customHeight="1" x14ac:dyDescent="0.25">
      <c r="A2102" s="121" t="s">
        <v>12</v>
      </c>
      <c r="B2102" s="92" t="str">
        <f>IF(E2102="","",VLOOKUP(E2102,[1]PROJECTES!$C$14:$G$5000,2,FALSE))</f>
        <v>SITEL</v>
      </c>
      <c r="C2102" s="121" t="s">
        <v>181</v>
      </c>
      <c r="D2102" s="93" t="str">
        <f>IF(E2102="","",VLOOKUP(E2102,[1]PROJECTES!$C$14:$G$5000,5,FALSE))</f>
        <v>SOPORT DEPARTAMENT COMERCIAL</v>
      </c>
      <c r="E2102" s="117" t="s">
        <v>343</v>
      </c>
      <c r="F2102" s="95"/>
      <c r="G2102" s="96" t="str">
        <f>IF(E2102="","",VLOOKUP(E2102,[1]PROJECTES!$C$14:$G$5000,4,FALSE))</f>
        <v>OB</v>
      </c>
      <c r="H2102" s="118" t="s">
        <v>12</v>
      </c>
      <c r="I2102" s="97" t="str">
        <f>IF(H2102="","",VLOOKUP(H2102,BD!B$2:C$16,2,FALSE))</f>
        <v>E</v>
      </c>
      <c r="J2102" s="98">
        <v>43550</v>
      </c>
      <c r="K2102" s="135">
        <f t="shared" si="66"/>
        <v>13</v>
      </c>
      <c r="L2102" s="99">
        <f t="shared" ca="1" si="67"/>
        <v>210</v>
      </c>
      <c r="M2102" s="93">
        <f>IF(E2102="","",VLOOKUP(E2102,[1]PROJECTES!$C$14:$Z$5000,21,FALSE))</f>
        <v>43830</v>
      </c>
      <c r="N2102" s="100">
        <v>0</v>
      </c>
      <c r="O2102" s="72" t="s">
        <v>229</v>
      </c>
      <c r="P2102" s="101">
        <v>45</v>
      </c>
      <c r="Q2102" s="132" t="s">
        <v>11</v>
      </c>
      <c r="R2102" s="131" t="s">
        <v>1333</v>
      </c>
      <c r="S2102" s="91"/>
    </row>
    <row r="2103" spans="1:19" s="104" customFormat="1" ht="12.75" customHeight="1" x14ac:dyDescent="0.25">
      <c r="A2103" s="121" t="s">
        <v>12</v>
      </c>
      <c r="B2103" s="92" t="str">
        <f>IF(E2103="","",VLOOKUP(E2103,[1]PROJECTES!$C$14:$G$5000,2,FALSE))</f>
        <v>EYPESA</v>
      </c>
      <c r="C2103" s="121" t="s">
        <v>106</v>
      </c>
      <c r="D2103" s="93" t="str">
        <f>IF(E2103="","",VLOOKUP(E2103,[1]PROJECTES!$C$14:$G$5000,5,FALSE))</f>
        <v>SITEL Ref.SUPORT TEC. PROJ. RESOLvD-2018</v>
      </c>
      <c r="E2103" s="117">
        <v>4867</v>
      </c>
      <c r="F2103" s="95"/>
      <c r="G2103" s="96" t="str">
        <f>IF(E2103="","",VLOOKUP(E2103,[1]PROJECTES!$C$14:$G$5000,4,FALSE))</f>
        <v>OB</v>
      </c>
      <c r="H2103" s="118" t="s">
        <v>12</v>
      </c>
      <c r="I2103" s="97" t="str">
        <f>IF(H2103="","",VLOOKUP(H2103,BD!B$2:C$16,2,FALSE))</f>
        <v>E</v>
      </c>
      <c r="J2103" s="98">
        <v>43550</v>
      </c>
      <c r="K2103" s="135">
        <f t="shared" si="66"/>
        <v>13</v>
      </c>
      <c r="L2103" s="99">
        <f t="shared" ca="1" si="67"/>
        <v>-155</v>
      </c>
      <c r="M2103" s="93">
        <f>IF(E2103="","",VLOOKUP(E2103,[1]PROJECTES!$C$14:$Z$5000,21,FALSE))</f>
        <v>43465</v>
      </c>
      <c r="N2103" s="100">
        <v>0</v>
      </c>
      <c r="O2103" s="72" t="s">
        <v>229</v>
      </c>
      <c r="P2103" s="101">
        <v>30</v>
      </c>
      <c r="Q2103" s="132" t="s">
        <v>19</v>
      </c>
      <c r="R2103" s="131" t="s">
        <v>1885</v>
      </c>
      <c r="S2103" s="121"/>
    </row>
    <row r="2104" spans="1:19" s="104" customFormat="1" ht="12.75" customHeight="1" x14ac:dyDescent="0.25">
      <c r="A2104" s="121" t="s">
        <v>17</v>
      </c>
      <c r="B2104" s="92" t="str">
        <f>IF(E2104="","",VLOOKUP(E2104,[1]PROJECTES!$C$14:$G$5000,2,FALSE))</f>
        <v>INPPOZ</v>
      </c>
      <c r="C2104" s="121" t="s">
        <v>149</v>
      </c>
      <c r="D2104" s="93" t="str">
        <f>IF(E2104="","",VLOOKUP(E2104,[1]PROJECTES!$C$14:$G$5000,5,FALSE))</f>
        <v>RTU S.E. DANIEL DE TORRES v1.3</v>
      </c>
      <c r="E2104" s="117">
        <v>5224</v>
      </c>
      <c r="F2104" s="95"/>
      <c r="G2104" s="96" t="str">
        <f>IF(E2104="","",VLOOKUP(E2104,[1]PROJECTES!$C$14:$G$5000,4,FALSE))</f>
        <v>OB</v>
      </c>
      <c r="H2104" s="118" t="s">
        <v>17</v>
      </c>
      <c r="I2104" s="97" t="str">
        <f>IF(H2104="","",VLOOKUP(H2104,BD!B$2:C$16,2,FALSE))</f>
        <v>E</v>
      </c>
      <c r="J2104" s="98">
        <v>43588</v>
      </c>
      <c r="K2104" s="135">
        <f t="shared" si="66"/>
        <v>18</v>
      </c>
      <c r="L2104" s="99" t="str">
        <f t="shared" ca="1" si="67"/>
        <v>-</v>
      </c>
      <c r="M2104" s="93" t="str">
        <f>IF(E2104="","",VLOOKUP(E2104,[1]PROJECTES!$C$14:$Z$5000,21,FALSE))</f>
        <v/>
      </c>
      <c r="N2104" s="100">
        <v>4</v>
      </c>
      <c r="O2104" s="72" t="s">
        <v>229</v>
      </c>
      <c r="P2104" s="101"/>
      <c r="Q2104" s="132" t="s">
        <v>32</v>
      </c>
      <c r="R2104" s="168" t="s">
        <v>1690</v>
      </c>
      <c r="S2104" s="91"/>
    </row>
    <row r="2105" spans="1:19" s="104" customFormat="1" ht="12.75" customHeight="1" x14ac:dyDescent="0.25">
      <c r="A2105" s="121"/>
      <c r="B2105" s="92" t="str">
        <f>IF(E2105="","",VLOOKUP(E2105,[1]PROJECTES!$C$14:$G$5000,2,FALSE))</f>
        <v>SITEL</v>
      </c>
      <c r="C2105" s="121" t="s">
        <v>1535</v>
      </c>
      <c r="D2105" s="93" t="str">
        <f>IF(E2105="","",VLOOKUP(E2105,[1]PROJECTES!$C$14:$G$5000,5,FALSE))</f>
        <v>PENDENT D'ASSIGNAR</v>
      </c>
      <c r="E2105" s="117" t="s">
        <v>278</v>
      </c>
      <c r="F2105" s="95"/>
      <c r="G2105" s="96" t="str">
        <f>IF(E2105="","",VLOOKUP(E2105,[1]PROJECTES!$C$14:$G$5000,4,FALSE))</f>
        <v>OB</v>
      </c>
      <c r="H2105" s="118" t="s">
        <v>47</v>
      </c>
      <c r="I2105" s="97" t="str">
        <f>IF(H2105="","",VLOOKUP(H2105,BD!B$2:C$16,2,FALSE))</f>
        <v>E</v>
      </c>
      <c r="J2105" s="98">
        <v>43550</v>
      </c>
      <c r="K2105" s="135">
        <f t="shared" si="66"/>
        <v>13</v>
      </c>
      <c r="L2105" s="99">
        <f t="shared" ca="1" si="67"/>
        <v>210</v>
      </c>
      <c r="M2105" s="93">
        <f>IF(E2105="","",VLOOKUP(E2105,[1]PROJECTES!$C$14:$Z$5000,21,FALSE))</f>
        <v>43830</v>
      </c>
      <c r="N2105" s="100">
        <v>2</v>
      </c>
      <c r="O2105" s="72" t="s">
        <v>229</v>
      </c>
      <c r="P2105" s="101">
        <v>0</v>
      </c>
      <c r="Q2105" s="132" t="s">
        <v>59</v>
      </c>
      <c r="R2105" s="168" t="s">
        <v>1536</v>
      </c>
      <c r="S2105" s="91"/>
    </row>
    <row r="2106" spans="1:19" s="104" customFormat="1" ht="12.75" customHeight="1" x14ac:dyDescent="0.25">
      <c r="A2106" s="121"/>
      <c r="B2106" s="92" t="str">
        <f>IF(E2106="","",VLOOKUP(E2106,[1]PROJECTES!$C$14:$G$5000,2,FALSE))</f>
        <v>DIELBE</v>
      </c>
      <c r="C2106" s="121" t="s">
        <v>74</v>
      </c>
      <c r="D2106" s="93" t="str">
        <f>IF(E2106="","",VLOOKUP(E2106,[1]PROJECTES!$C$14:$G$5000,5,FALSE))</f>
        <v>CC SCADA TEDIS.Net BERMEJALES v1.0</v>
      </c>
      <c r="E2106" s="117">
        <v>4868</v>
      </c>
      <c r="F2106" s="95"/>
      <c r="G2106" s="96" t="str">
        <f>IF(E2106="","",VLOOKUP(E2106,[1]PROJECTES!$C$14:$G$5000,4,FALSE))</f>
        <v>TA</v>
      </c>
      <c r="H2106" s="118" t="s">
        <v>47</v>
      </c>
      <c r="I2106" s="97" t="str">
        <f>IF(H2106="","",VLOOKUP(H2106,BD!B$2:C$16,2,FALSE))</f>
        <v>E</v>
      </c>
      <c r="J2106" s="98">
        <v>43550</v>
      </c>
      <c r="K2106" s="135">
        <f t="shared" si="66"/>
        <v>13</v>
      </c>
      <c r="L2106" s="99" t="str">
        <f t="shared" ca="1" si="67"/>
        <v>-</v>
      </c>
      <c r="M2106" s="93">
        <f>IF(E2106="","",VLOOKUP(E2106,[1]PROJECTES!$C$14:$Z$5000,21,FALSE))</f>
        <v>43489</v>
      </c>
      <c r="N2106" s="100">
        <v>5</v>
      </c>
      <c r="O2106" s="72" t="s">
        <v>229</v>
      </c>
      <c r="P2106" s="101">
        <v>0</v>
      </c>
      <c r="Q2106" s="132" t="s">
        <v>40</v>
      </c>
      <c r="R2106" s="168" t="s">
        <v>1537</v>
      </c>
      <c r="S2106" s="91"/>
    </row>
    <row r="2107" spans="1:19" s="104" customFormat="1" ht="12.75" customHeight="1" x14ac:dyDescent="0.25">
      <c r="A2107" s="121"/>
      <c r="B2107" s="92" t="str">
        <f>IF(E2107="","",VLOOKUP(E2107,[1]PROJECTES!$C$14:$G$5000,2,FALSE))</f>
        <v>SITEL</v>
      </c>
      <c r="C2107" s="121" t="s">
        <v>151</v>
      </c>
      <c r="D2107" s="93" t="str">
        <f>IF(E2107="","",VLOOKUP(E2107,[1]PROJECTES!$C$14:$G$5000,5,FALSE))</f>
        <v>PENDENT D'ASSIGNAR</v>
      </c>
      <c r="E2107" s="117" t="s">
        <v>278</v>
      </c>
      <c r="F2107" s="95"/>
      <c r="G2107" s="96" t="str">
        <f>IF(E2107="","",VLOOKUP(E2107,[1]PROJECTES!$C$14:$G$5000,4,FALSE))</f>
        <v>OB</v>
      </c>
      <c r="H2107" s="118" t="s">
        <v>47</v>
      </c>
      <c r="I2107" s="97" t="str">
        <f>IF(H2107="","",VLOOKUP(H2107,BD!B$2:C$16,2,FALSE))</f>
        <v>E</v>
      </c>
      <c r="J2107" s="98">
        <v>43550</v>
      </c>
      <c r="K2107" s="135">
        <f t="shared" si="66"/>
        <v>13</v>
      </c>
      <c r="L2107" s="99">
        <f t="shared" ca="1" si="67"/>
        <v>210</v>
      </c>
      <c r="M2107" s="93">
        <f>IF(E2107="","",VLOOKUP(E2107,[1]PROJECTES!$C$14:$Z$5000,21,FALSE))</f>
        <v>43830</v>
      </c>
      <c r="N2107" s="100">
        <v>1</v>
      </c>
      <c r="O2107" s="72" t="s">
        <v>229</v>
      </c>
      <c r="P2107" s="101">
        <v>0</v>
      </c>
      <c r="Q2107" s="132" t="s">
        <v>37</v>
      </c>
      <c r="R2107" s="168" t="s">
        <v>1538</v>
      </c>
      <c r="S2107" s="91"/>
    </row>
    <row r="2108" spans="1:19" s="104" customFormat="1" ht="12.75" customHeight="1" x14ac:dyDescent="0.25">
      <c r="A2108" s="121"/>
      <c r="B2108" s="92" t="str">
        <f>IF(E2108="","",VLOOKUP(E2108,[1]PROJECTES!$C$14:$G$5000,2,FALSE))</f>
        <v/>
      </c>
      <c r="C2108" s="121"/>
      <c r="D2108" s="93" t="str">
        <f>IF(E2108="","",VLOOKUP(E2108,[1]PROJECTES!$C$14:$G$5000,5,FALSE))</f>
        <v/>
      </c>
      <c r="E2108" s="117"/>
      <c r="F2108" s="95"/>
      <c r="G2108" s="96" t="str">
        <f>IF(E2108="","",VLOOKUP(E2108,[1]PROJECTES!$C$14:$G$5000,4,FALSE))</f>
        <v/>
      </c>
      <c r="H2108" s="118" t="s">
        <v>44</v>
      </c>
      <c r="I2108" s="97" t="str">
        <f>IF(H2108="","",VLOOKUP(H2108,BD!B$2:C$16,2,FALSE))</f>
        <v>E</v>
      </c>
      <c r="J2108" s="98">
        <v>43550</v>
      </c>
      <c r="K2108" s="135">
        <f t="shared" si="66"/>
        <v>13</v>
      </c>
      <c r="L2108" s="99" t="str">
        <f t="shared" ca="1" si="67"/>
        <v>-</v>
      </c>
      <c r="M2108" s="93" t="str">
        <f>IF(E2108="","",VLOOKUP(E2108,[1]PROJECTES!$C$14:$Z$5000,21,FALSE))</f>
        <v/>
      </c>
      <c r="N2108" s="100"/>
      <c r="O2108" s="72" t="s">
        <v>229</v>
      </c>
      <c r="P2108" s="101"/>
      <c r="Q2108" s="132"/>
      <c r="R2108" s="102"/>
      <c r="S2108" s="91"/>
    </row>
    <row r="2109" spans="1:19" s="104" customFormat="1" ht="12.75" customHeight="1" x14ac:dyDescent="0.25">
      <c r="A2109" s="121"/>
      <c r="B2109" s="92" t="str">
        <f>IF(E2109="","",VLOOKUP(E2109,[1]PROJECTES!$C$14:$G$5000,2,FALSE))</f>
        <v/>
      </c>
      <c r="C2109" s="121"/>
      <c r="D2109" s="93" t="str">
        <f>IF(E2109="","",VLOOKUP(E2109,[1]PROJECTES!$C$14:$G$5000,5,FALSE))</f>
        <v/>
      </c>
      <c r="E2109" s="117"/>
      <c r="F2109" s="95"/>
      <c r="G2109" s="96" t="str">
        <f>IF(E2109="","",VLOOKUP(E2109,[1]PROJECTES!$C$14:$G$5000,4,FALSE))</f>
        <v/>
      </c>
      <c r="H2109" s="118" t="s">
        <v>44</v>
      </c>
      <c r="I2109" s="97" t="str">
        <f>IF(H2109="","",VLOOKUP(H2109,BD!B$2:C$16,2,FALSE))</f>
        <v>E</v>
      </c>
      <c r="J2109" s="98">
        <v>43550</v>
      </c>
      <c r="K2109" s="135">
        <f t="shared" si="66"/>
        <v>13</v>
      </c>
      <c r="L2109" s="99" t="str">
        <f t="shared" ca="1" si="67"/>
        <v>-</v>
      </c>
      <c r="M2109" s="93" t="str">
        <f>IF(E2109="","",VLOOKUP(E2109,[1]PROJECTES!$C$14:$Z$5000,21,FALSE))</f>
        <v/>
      </c>
      <c r="N2109" s="100"/>
      <c r="O2109" s="72" t="s">
        <v>229</v>
      </c>
      <c r="P2109" s="101"/>
      <c r="Q2109" s="132"/>
      <c r="R2109" s="102"/>
      <c r="S2109" s="91"/>
    </row>
    <row r="2110" spans="1:19" s="104" customFormat="1" ht="12.75" customHeight="1" x14ac:dyDescent="0.25">
      <c r="A2110" s="121"/>
      <c r="B2110" s="92" t="str">
        <f>IF(E2110="","",VLOOKUP(E2110,[1]PROJECTES!$C$14:$G$5000,2,FALSE))</f>
        <v/>
      </c>
      <c r="C2110" s="121"/>
      <c r="D2110" s="93" t="str">
        <f>IF(E2110="","",VLOOKUP(E2110,[1]PROJECTES!$C$14:$G$5000,5,FALSE))</f>
        <v/>
      </c>
      <c r="E2110" s="117"/>
      <c r="F2110" s="95"/>
      <c r="G2110" s="96" t="str">
        <f>IF(E2110="","",VLOOKUP(E2110,[1]PROJECTES!$C$14:$G$5000,4,FALSE))</f>
        <v/>
      </c>
      <c r="H2110" s="118" t="s">
        <v>44</v>
      </c>
      <c r="I2110" s="97" t="str">
        <f>IF(H2110="","",VLOOKUP(H2110,BD!B$2:C$16,2,FALSE))</f>
        <v>E</v>
      </c>
      <c r="J2110" s="98">
        <v>43550</v>
      </c>
      <c r="K2110" s="135">
        <f t="shared" si="66"/>
        <v>13</v>
      </c>
      <c r="L2110" s="99" t="str">
        <f t="shared" ca="1" si="67"/>
        <v>-</v>
      </c>
      <c r="M2110" s="93" t="str">
        <f>IF(E2110="","",VLOOKUP(E2110,[1]PROJECTES!$C$14:$Z$5000,21,FALSE))</f>
        <v/>
      </c>
      <c r="N2110" s="100"/>
      <c r="O2110" s="72" t="s">
        <v>229</v>
      </c>
      <c r="P2110" s="101"/>
      <c r="Q2110" s="132"/>
      <c r="R2110" s="102"/>
      <c r="S2110" s="91"/>
    </row>
    <row r="2111" spans="1:19" s="104" customFormat="1" ht="12.75" customHeight="1" x14ac:dyDescent="0.25">
      <c r="A2111" s="121"/>
      <c r="B2111" s="92" t="str">
        <f>IF(E2111="","",VLOOKUP(E2111,[1]PROJECTES!$C$14:$G$5000,2,FALSE))</f>
        <v/>
      </c>
      <c r="C2111" s="121"/>
      <c r="D2111" s="93" t="str">
        <f>IF(E2111="","",VLOOKUP(E2111,[1]PROJECTES!$C$14:$G$5000,5,FALSE))</f>
        <v/>
      </c>
      <c r="E2111" s="117"/>
      <c r="F2111" s="95"/>
      <c r="G2111" s="96" t="str">
        <f>IF(E2111="","",VLOOKUP(E2111,[1]PROJECTES!$C$14:$G$5000,4,FALSE))</f>
        <v/>
      </c>
      <c r="H2111" s="118" t="s">
        <v>44</v>
      </c>
      <c r="I2111" s="97" t="str">
        <f>IF(H2111="","",VLOOKUP(H2111,BD!B$2:C$16,2,FALSE))</f>
        <v>E</v>
      </c>
      <c r="J2111" s="98">
        <v>43550</v>
      </c>
      <c r="K2111" s="135">
        <f t="shared" si="66"/>
        <v>13</v>
      </c>
      <c r="L2111" s="99" t="str">
        <f t="shared" ca="1" si="67"/>
        <v>-</v>
      </c>
      <c r="M2111" s="93" t="str">
        <f>IF(E2111="","",VLOOKUP(E2111,[1]PROJECTES!$C$14:$Z$5000,21,FALSE))</f>
        <v/>
      </c>
      <c r="N2111" s="100"/>
      <c r="O2111" s="72" t="s">
        <v>229</v>
      </c>
      <c r="P2111" s="101"/>
      <c r="Q2111" s="132"/>
      <c r="R2111" s="102"/>
      <c r="S2111" s="91"/>
    </row>
    <row r="2112" spans="1:19" s="104" customFormat="1" ht="12.75" customHeight="1" x14ac:dyDescent="0.25">
      <c r="A2112" s="121"/>
      <c r="B2112" s="92" t="str">
        <f>IF(E2112="","",VLOOKUP(E2112,[1]PROJECTES!$C$14:$G$5000,2,FALSE))</f>
        <v/>
      </c>
      <c r="C2112" s="121"/>
      <c r="D2112" s="93" t="str">
        <f>IF(E2112="","",VLOOKUP(E2112,[1]PROJECTES!$C$14:$G$5000,5,FALSE))</f>
        <v/>
      </c>
      <c r="E2112" s="117"/>
      <c r="F2112" s="95"/>
      <c r="G2112" s="96" t="str">
        <f>IF(E2112="","",VLOOKUP(E2112,[1]PROJECTES!$C$14:$G$5000,4,FALSE))</f>
        <v/>
      </c>
      <c r="H2112" s="118" t="s">
        <v>44</v>
      </c>
      <c r="I2112" s="97" t="str">
        <f>IF(H2112="","",VLOOKUP(H2112,BD!B$2:C$16,2,FALSE))</f>
        <v>E</v>
      </c>
      <c r="J2112" s="98">
        <v>43550</v>
      </c>
      <c r="K2112" s="135">
        <f t="shared" si="66"/>
        <v>13</v>
      </c>
      <c r="L2112" s="99" t="str">
        <f t="shared" ca="1" si="67"/>
        <v>-</v>
      </c>
      <c r="M2112" s="93" t="str">
        <f>IF(E2112="","",VLOOKUP(E2112,[1]PROJECTES!$C$14:$Z$5000,21,FALSE))</f>
        <v/>
      </c>
      <c r="N2112" s="100"/>
      <c r="O2112" s="72" t="s">
        <v>229</v>
      </c>
      <c r="P2112" s="101"/>
      <c r="Q2112" s="132"/>
      <c r="R2112" s="102"/>
      <c r="S2112" s="91"/>
    </row>
    <row r="2113" spans="1:19" s="104" customFormat="1" ht="12.75" customHeight="1" x14ac:dyDescent="0.25">
      <c r="A2113" s="121" t="s">
        <v>21</v>
      </c>
      <c r="B2113" s="92" t="str">
        <f>IF(E2113="","",VLOOKUP(E2113,[1]PROJECTES!$C$14:$G$5000,2,FALSE))</f>
        <v>DIELES</v>
      </c>
      <c r="C2113" s="121" t="s">
        <v>271</v>
      </c>
      <c r="D2113" s="93" t="str">
        <f>IF(E2113="","",VLOOKUP(E2113,[1]PROJECTES!$C$14:$G$5000,5,FALSE))</f>
        <v>RTU CT-8 DIELESUR v1.1</v>
      </c>
      <c r="E2113" s="117">
        <v>5062</v>
      </c>
      <c r="F2113" s="95"/>
      <c r="G2113" s="96" t="str">
        <f>IF(E2113="","",VLOOKUP(E2113,[1]PROJECTES!$C$14:$G$5000,4,FALSE))</f>
        <v>TA</v>
      </c>
      <c r="H2113" s="118" t="s">
        <v>21</v>
      </c>
      <c r="I2113" s="97" t="str">
        <f>IF(H2113="","",VLOOKUP(H2113,BD!B$2:C$16,2,FALSE))</f>
        <v>P</v>
      </c>
      <c r="J2113" s="98">
        <v>43551</v>
      </c>
      <c r="K2113" s="135">
        <f t="shared" si="66"/>
        <v>13</v>
      </c>
      <c r="L2113" s="99" t="str">
        <f t="shared" ca="1" si="67"/>
        <v>-</v>
      </c>
      <c r="M2113" s="93">
        <f>IF(E2113="","",VLOOKUP(E2113,[1]PROJECTES!$C$14:$Z$5000,21,FALSE))</f>
        <v>43524</v>
      </c>
      <c r="N2113" s="100">
        <v>0</v>
      </c>
      <c r="O2113" s="72" t="s">
        <v>229</v>
      </c>
      <c r="P2113" s="101">
        <v>15</v>
      </c>
      <c r="Q2113" s="132" t="s">
        <v>51</v>
      </c>
      <c r="R2113" s="131" t="s">
        <v>365</v>
      </c>
      <c r="S2113" s="91"/>
    </row>
    <row r="2114" spans="1:19" s="104" customFormat="1" ht="12.75" customHeight="1" x14ac:dyDescent="0.25">
      <c r="A2114" s="121" t="s">
        <v>35</v>
      </c>
      <c r="B2114" s="92" t="str">
        <f>IF(E2114="","",VLOOKUP(E2114,[1]PROJECTES!$C$14:$G$5000,2,FALSE))</f>
        <v>SITEL</v>
      </c>
      <c r="C2114" s="121" t="s">
        <v>181</v>
      </c>
      <c r="D2114" s="93" t="str">
        <f>IF(E2114="","",VLOOKUP(E2114,[1]PROJECTES!$C$14:$G$5000,5,FALSE))</f>
        <v>INCAPACITAT LABORAL TRANSITORIA</v>
      </c>
      <c r="E2114" s="117" t="s">
        <v>362</v>
      </c>
      <c r="F2114" s="95"/>
      <c r="G2114" s="96" t="str">
        <f>IF(E2114="","",VLOOKUP(E2114,[1]PROJECTES!$C$14:$G$5000,4,FALSE))</f>
        <v>OB</v>
      </c>
      <c r="H2114" s="118" t="s">
        <v>35</v>
      </c>
      <c r="I2114" s="97" t="str">
        <f>IF(H2114="","",VLOOKUP(H2114,BD!B$2:C$16,2,FALSE))</f>
        <v>E</v>
      </c>
      <c r="J2114" s="98">
        <v>43551</v>
      </c>
      <c r="K2114" s="135">
        <f t="shared" si="66"/>
        <v>13</v>
      </c>
      <c r="L2114" s="99">
        <f t="shared" ca="1" si="67"/>
        <v>210</v>
      </c>
      <c r="M2114" s="93">
        <f>IF(E2114="","",VLOOKUP(E2114,[1]PROJECTES!$C$14:$Z$5000,21,FALSE))</f>
        <v>43830</v>
      </c>
      <c r="N2114" s="100">
        <v>8</v>
      </c>
      <c r="O2114" s="72" t="s">
        <v>229</v>
      </c>
      <c r="P2114" s="101">
        <v>0</v>
      </c>
      <c r="Q2114" s="132" t="s">
        <v>360</v>
      </c>
      <c r="R2114" s="102"/>
      <c r="S2114" s="91"/>
    </row>
    <row r="2115" spans="1:19" s="104" customFormat="1" ht="12.75" customHeight="1" x14ac:dyDescent="0.25">
      <c r="A2115" s="121" t="s">
        <v>44</v>
      </c>
      <c r="B2115" s="92" t="str">
        <f>IF(E2115="","",VLOOKUP(E2115,[1]PROJECTES!$C$14:$G$5000,2,FALSE))</f>
        <v>SUMTAR</v>
      </c>
      <c r="C2115" s="121" t="s">
        <v>187</v>
      </c>
      <c r="D2115" s="93" t="str">
        <f>IF(E2115="","",VLOOKUP(E2115,[1]PROJECTES!$C$14:$G$5000,5,FALSE))</f>
        <v>Inst. i PEM CSSat TARRASENSES v12.0</v>
      </c>
      <c r="E2115" s="117">
        <v>5199</v>
      </c>
      <c r="F2115" s="95"/>
      <c r="G2115" s="96" t="str">
        <f>IF(E2115="","",VLOOKUP(E2115,[1]PROJECTES!$C$14:$G$5000,4,FALSE))</f>
        <v>TA</v>
      </c>
      <c r="H2115" s="118" t="s">
        <v>44</v>
      </c>
      <c r="I2115" s="97" t="str">
        <f>IF(H2115="","",VLOOKUP(H2115,BD!B$2:C$16,2,FALSE))</f>
        <v>E</v>
      </c>
      <c r="J2115" s="98">
        <v>43551</v>
      </c>
      <c r="K2115" s="135">
        <f t="shared" si="66"/>
        <v>13</v>
      </c>
      <c r="L2115" s="99" t="str">
        <f t="shared" ca="1" si="67"/>
        <v>-</v>
      </c>
      <c r="M2115" s="93">
        <f>IF(E2115="","",VLOOKUP(E2115,[1]PROJECTES!$C$14:$Z$5000,21,FALSE))</f>
        <v>43553</v>
      </c>
      <c r="N2115" s="100">
        <v>1</v>
      </c>
      <c r="O2115" s="72" t="s">
        <v>229</v>
      </c>
      <c r="P2115" s="101">
        <v>30</v>
      </c>
      <c r="Q2115" s="132" t="s">
        <v>40</v>
      </c>
      <c r="R2115" s="102"/>
      <c r="S2115" s="91"/>
    </row>
    <row r="2116" spans="1:19" s="104" customFormat="1" ht="12.75" customHeight="1" x14ac:dyDescent="0.25">
      <c r="A2116" s="121" t="s">
        <v>21</v>
      </c>
      <c r="B2116" s="92" t="str">
        <f>IF(E2116="","",VLOOKUP(E2116,[1]PROJECTES!$C$14:$G$5000,2,FALSE))</f>
        <v>NCLAVE</v>
      </c>
      <c r="C2116" s="121"/>
      <c r="D2116" s="93" t="str">
        <f>IF(E2116="","",VLOOKUP(E2116,[1]PROJECTES!$C$14:$G$5000,5,FALSE))</f>
        <v>16 x Equipo Trina-PRO TCU-230 v1.0</v>
      </c>
      <c r="E2116" s="117">
        <v>5119</v>
      </c>
      <c r="F2116" s="95"/>
      <c r="G2116" s="96" t="str">
        <f>IF(E2116="","",VLOOKUP(E2116,[1]PROJECTES!$C$14:$G$5000,4,FALSE))</f>
        <v>TA</v>
      </c>
      <c r="H2116" s="118" t="s">
        <v>21</v>
      </c>
      <c r="I2116" s="97" t="str">
        <f>IF(H2116="","",VLOOKUP(H2116,BD!B$2:C$16,2,FALSE))</f>
        <v>P</v>
      </c>
      <c r="J2116" s="98">
        <v>43551</v>
      </c>
      <c r="K2116" s="135">
        <f t="shared" si="66"/>
        <v>13</v>
      </c>
      <c r="L2116" s="99" t="str">
        <f t="shared" ca="1" si="67"/>
        <v>-</v>
      </c>
      <c r="M2116" s="93">
        <f>IF(E2116="","",VLOOKUP(E2116,[1]PROJECTES!$C$14:$Z$5000,21,FALSE))</f>
        <v>43555</v>
      </c>
      <c r="N2116" s="100">
        <v>2</v>
      </c>
      <c r="O2116" s="72" t="s">
        <v>229</v>
      </c>
      <c r="P2116" s="101">
        <v>35</v>
      </c>
      <c r="Q2116" s="132" t="s">
        <v>51</v>
      </c>
      <c r="R2116" s="102" t="s">
        <v>1334</v>
      </c>
      <c r="S2116" s="91"/>
    </row>
    <row r="2117" spans="1:19" s="104" customFormat="1" ht="12.75" customHeight="1" x14ac:dyDescent="0.25">
      <c r="A2117" s="121" t="s">
        <v>21</v>
      </c>
      <c r="B2117" s="92" t="str">
        <f>IF(E2117="","",VLOOKUP(E2117,[1]PROJECTES!$C$14:$G$5000,2,FALSE))</f>
        <v>NCLAVE</v>
      </c>
      <c r="C2117" s="121"/>
      <c r="D2117" s="93" t="str">
        <f>IF(E2117="","",VLOOKUP(E2117,[1]PROJECTES!$C$14:$G$5000,5,FALSE))</f>
        <v>5 x Equipo Trina-PRO TCU-24/3 v1.0</v>
      </c>
      <c r="E2117" s="117">
        <v>5144</v>
      </c>
      <c r="F2117" s="95"/>
      <c r="G2117" s="96" t="str">
        <f>IF(E2117="","",VLOOKUP(E2117,[1]PROJECTES!$C$14:$G$5000,4,FALSE))</f>
        <v>TA</v>
      </c>
      <c r="H2117" s="118" t="s">
        <v>21</v>
      </c>
      <c r="I2117" s="97" t="str">
        <f>IF(H2117="","",VLOOKUP(H2117,BD!B$2:C$16,2,FALSE))</f>
        <v>P</v>
      </c>
      <c r="J2117" s="98">
        <v>43551</v>
      </c>
      <c r="K2117" s="135">
        <f t="shared" si="66"/>
        <v>13</v>
      </c>
      <c r="L2117" s="99" t="str">
        <f t="shared" ca="1" si="67"/>
        <v>-</v>
      </c>
      <c r="M2117" s="93">
        <f>IF(E2117="","",VLOOKUP(E2117,[1]PROJECTES!$C$14:$Z$5000,21,FALSE))</f>
        <v>43555</v>
      </c>
      <c r="N2117" s="100">
        <v>2</v>
      </c>
      <c r="O2117" s="72" t="s">
        <v>229</v>
      </c>
      <c r="P2117" s="101">
        <v>35</v>
      </c>
      <c r="Q2117" s="132" t="s">
        <v>51</v>
      </c>
      <c r="R2117" s="102" t="s">
        <v>1334</v>
      </c>
      <c r="S2117" s="91"/>
    </row>
    <row r="2118" spans="1:19" s="104" customFormat="1" ht="12.75" customHeight="1" x14ac:dyDescent="0.25">
      <c r="A2118" s="121" t="s">
        <v>21</v>
      </c>
      <c r="B2118" s="92" t="str">
        <f>IF(E2118="","",VLOOKUP(E2118,[1]PROJECTES!$C$14:$G$5000,2,FALSE))</f>
        <v>NCLAVE</v>
      </c>
      <c r="C2118" s="121"/>
      <c r="D2118" s="93" t="str">
        <f>IF(E2118="","",VLOOKUP(E2118,[1]PROJECTES!$C$14:$G$5000,5,FALSE))</f>
        <v>5 x Equipo Trina-PRO TCU-24/6  v1.0</v>
      </c>
      <c r="E2118" s="117">
        <v>5145</v>
      </c>
      <c r="F2118" s="95"/>
      <c r="G2118" s="96" t="str">
        <f>IF(E2118="","",VLOOKUP(E2118,[1]PROJECTES!$C$14:$G$5000,4,FALSE))</f>
        <v>TA</v>
      </c>
      <c r="H2118" s="118" t="s">
        <v>21</v>
      </c>
      <c r="I2118" s="97" t="str">
        <f>IF(H2118="","",VLOOKUP(H2118,BD!B$2:C$16,2,FALSE))</f>
        <v>P</v>
      </c>
      <c r="J2118" s="98">
        <v>43551</v>
      </c>
      <c r="K2118" s="135">
        <f t="shared" si="66"/>
        <v>13</v>
      </c>
      <c r="L2118" s="99" t="str">
        <f t="shared" ca="1" si="67"/>
        <v>-</v>
      </c>
      <c r="M2118" s="93">
        <f>IF(E2118="","",VLOOKUP(E2118,[1]PROJECTES!$C$14:$Z$5000,21,FALSE))</f>
        <v>43555</v>
      </c>
      <c r="N2118" s="100">
        <v>2</v>
      </c>
      <c r="O2118" s="72" t="s">
        <v>229</v>
      </c>
      <c r="P2118" s="101">
        <v>35</v>
      </c>
      <c r="Q2118" s="132" t="s">
        <v>51</v>
      </c>
      <c r="R2118" s="102" t="s">
        <v>1334</v>
      </c>
      <c r="S2118" s="91"/>
    </row>
    <row r="2119" spans="1:19" s="104" customFormat="1" ht="12.75" customHeight="1" x14ac:dyDescent="0.25">
      <c r="A2119" s="121" t="s">
        <v>21</v>
      </c>
      <c r="B2119" s="92" t="str">
        <f>IF(E2119="","",VLOOKUP(E2119,[1]PROJECTES!$C$14:$G$5000,2,FALSE))</f>
        <v>NCLAVE</v>
      </c>
      <c r="C2119" s="121"/>
      <c r="D2119" s="93" t="str">
        <f>IF(E2119="","",VLOOKUP(E2119,[1]PROJECTES!$C$14:$G$5000,5,FALSE))</f>
        <v>16 x Equipo Trina-PRO TCU-230 v1.0</v>
      </c>
      <c r="E2119" s="117">
        <v>5119</v>
      </c>
      <c r="F2119" s="95"/>
      <c r="G2119" s="96" t="str">
        <f>IF(E2119="","",VLOOKUP(E2119,[1]PROJECTES!$C$14:$G$5000,4,FALSE))</f>
        <v>TA</v>
      </c>
      <c r="H2119" s="118" t="s">
        <v>595</v>
      </c>
      <c r="I2119" s="97" t="str">
        <f>IF(H2119="","",VLOOKUP(H2119,BD!B$2:C$16,2,FALSE))</f>
        <v>E</v>
      </c>
      <c r="J2119" s="98">
        <v>43551</v>
      </c>
      <c r="K2119" s="135">
        <f t="shared" si="66"/>
        <v>13</v>
      </c>
      <c r="L2119" s="99" t="str">
        <f t="shared" ca="1" si="67"/>
        <v>-</v>
      </c>
      <c r="M2119" s="93">
        <f>IF(E2119="","",VLOOKUP(E2119,[1]PROJECTES!$C$14:$Z$5000,21,FALSE))</f>
        <v>43555</v>
      </c>
      <c r="N2119" s="100">
        <v>1</v>
      </c>
      <c r="O2119" s="72" t="s">
        <v>229</v>
      </c>
      <c r="P2119" s="101">
        <v>47</v>
      </c>
      <c r="Q2119" s="132" t="s">
        <v>51</v>
      </c>
      <c r="R2119" s="102" t="s">
        <v>1334</v>
      </c>
      <c r="S2119" s="91"/>
    </row>
    <row r="2120" spans="1:19" s="104" customFormat="1" ht="12.75" customHeight="1" x14ac:dyDescent="0.25">
      <c r="A2120" s="121" t="s">
        <v>21</v>
      </c>
      <c r="B2120" s="92" t="str">
        <f>IF(E2120="","",VLOOKUP(E2120,[1]PROJECTES!$C$14:$G$5000,2,FALSE))</f>
        <v>NCLAVE</v>
      </c>
      <c r="C2120" s="121"/>
      <c r="D2120" s="93" t="str">
        <f>IF(E2120="","",VLOOKUP(E2120,[1]PROJECTES!$C$14:$G$5000,5,FALSE))</f>
        <v>5 x Equipo Trina-PRO TCU-24/3 v1.0</v>
      </c>
      <c r="E2120" s="117">
        <v>5144</v>
      </c>
      <c r="F2120" s="95"/>
      <c r="G2120" s="96" t="str">
        <f>IF(E2120="","",VLOOKUP(E2120,[1]PROJECTES!$C$14:$G$5000,4,FALSE))</f>
        <v>TA</v>
      </c>
      <c r="H2120" s="118" t="s">
        <v>595</v>
      </c>
      <c r="I2120" s="97" t="str">
        <f>IF(H2120="","",VLOOKUP(H2120,BD!B$2:C$16,2,FALSE))</f>
        <v>E</v>
      </c>
      <c r="J2120" s="98">
        <v>43551</v>
      </c>
      <c r="K2120" s="135">
        <f t="shared" si="66"/>
        <v>13</v>
      </c>
      <c r="L2120" s="99" t="str">
        <f t="shared" ca="1" si="67"/>
        <v>-</v>
      </c>
      <c r="M2120" s="93">
        <f>IF(E2120="","",VLOOKUP(E2120,[1]PROJECTES!$C$14:$Z$5000,21,FALSE))</f>
        <v>43555</v>
      </c>
      <c r="N2120" s="100">
        <v>3</v>
      </c>
      <c r="O2120" s="72" t="s">
        <v>229</v>
      </c>
      <c r="P2120" s="101">
        <v>14</v>
      </c>
      <c r="Q2120" s="132" t="s">
        <v>51</v>
      </c>
      <c r="R2120" s="102" t="s">
        <v>1334</v>
      </c>
      <c r="S2120" s="91"/>
    </row>
    <row r="2121" spans="1:19" s="104" customFormat="1" ht="12.75" customHeight="1" x14ac:dyDescent="0.25">
      <c r="A2121" s="121" t="s">
        <v>21</v>
      </c>
      <c r="B2121" s="92" t="str">
        <f>IF(E2121="","",VLOOKUP(E2121,[1]PROJECTES!$C$14:$G$5000,2,FALSE))</f>
        <v>NCLAVE</v>
      </c>
      <c r="C2121" s="121"/>
      <c r="D2121" s="93" t="str">
        <f>IF(E2121="","",VLOOKUP(E2121,[1]PROJECTES!$C$14:$G$5000,5,FALSE))</f>
        <v>5 x Equipo Trina-PRO TCU-24/6  v1.0</v>
      </c>
      <c r="E2121" s="117">
        <v>5145</v>
      </c>
      <c r="F2121" s="95"/>
      <c r="G2121" s="96" t="str">
        <f>IF(E2121="","",VLOOKUP(E2121,[1]PROJECTES!$C$14:$G$5000,4,FALSE))</f>
        <v>TA</v>
      </c>
      <c r="H2121" s="118" t="s">
        <v>595</v>
      </c>
      <c r="I2121" s="97" t="str">
        <f>IF(H2121="","",VLOOKUP(H2121,BD!B$2:C$16,2,FALSE))</f>
        <v>E</v>
      </c>
      <c r="J2121" s="98">
        <v>43605</v>
      </c>
      <c r="K2121" s="135">
        <f t="shared" ref="K2121:K2184" si="68">IF(J2121="","",WEEKNUM(J2121,2)-0)</f>
        <v>21</v>
      </c>
      <c r="L2121" s="99" t="str">
        <f t="shared" ref="L2121:L2184" ca="1" si="69">IF(M2121="","-",IF(G2121="TA","-",+M2121-TODAY()))</f>
        <v>-</v>
      </c>
      <c r="M2121" s="93">
        <f>IF(E2121="","",VLOOKUP(E2121,[1]PROJECTES!$C$14:$Z$5000,21,FALSE))</f>
        <v>43555</v>
      </c>
      <c r="N2121" s="100">
        <v>3</v>
      </c>
      <c r="O2121" s="72" t="s">
        <v>229</v>
      </c>
      <c r="P2121" s="101">
        <v>37</v>
      </c>
      <c r="Q2121" s="132" t="s">
        <v>51</v>
      </c>
      <c r="R2121" s="102" t="s">
        <v>1334</v>
      </c>
      <c r="S2121" s="91"/>
    </row>
    <row r="2122" spans="1:19" s="104" customFormat="1" ht="12.75" customHeight="1" x14ac:dyDescent="0.25">
      <c r="A2122" s="121" t="s">
        <v>12</v>
      </c>
      <c r="B2122" s="92" t="str">
        <f>IF(E2122="","",VLOOKUP(E2122,[1]PROJECTES!$C$14:$G$5000,2,FALSE))</f>
        <v>SITEL</v>
      </c>
      <c r="C2122" s="121" t="s">
        <v>181</v>
      </c>
      <c r="D2122" s="93" t="str">
        <f>IF(E2122="","",VLOOKUP(E2122,[1]PROJECTES!$C$14:$G$5000,5,FALSE))</f>
        <v>SOPORT DEPARTAMENT COMERCIAL</v>
      </c>
      <c r="E2122" s="117" t="s">
        <v>343</v>
      </c>
      <c r="F2122" s="95"/>
      <c r="G2122" s="96" t="str">
        <f>IF(E2122="","",VLOOKUP(E2122,[1]PROJECTES!$C$14:$G$5000,4,FALSE))</f>
        <v>OB</v>
      </c>
      <c r="H2122" s="118" t="s">
        <v>12</v>
      </c>
      <c r="I2122" s="97" t="str">
        <f>IF(H2122="","",VLOOKUP(H2122,BD!B$2:C$16,2,FALSE))</f>
        <v>E</v>
      </c>
      <c r="J2122" s="98">
        <v>43551</v>
      </c>
      <c r="K2122" s="135">
        <f t="shared" si="68"/>
        <v>13</v>
      </c>
      <c r="L2122" s="99">
        <f t="shared" ca="1" si="69"/>
        <v>210</v>
      </c>
      <c r="M2122" s="93">
        <f>IF(E2122="","",VLOOKUP(E2122,[1]PROJECTES!$C$14:$Z$5000,21,FALSE))</f>
        <v>43830</v>
      </c>
      <c r="N2122" s="100">
        <v>3</v>
      </c>
      <c r="O2122" s="72" t="s">
        <v>229</v>
      </c>
      <c r="P2122" s="101">
        <v>0</v>
      </c>
      <c r="Q2122" s="132" t="s">
        <v>11</v>
      </c>
      <c r="R2122" s="131" t="s">
        <v>1345</v>
      </c>
      <c r="S2122" s="91"/>
    </row>
    <row r="2123" spans="1:19" s="104" customFormat="1" ht="12.75" customHeight="1" x14ac:dyDescent="0.25">
      <c r="A2123" s="121" t="s">
        <v>12</v>
      </c>
      <c r="B2123" s="92" t="str">
        <f>IF(E2123="","",VLOOKUP(E2123,[1]PROJECTES!$C$14:$G$5000,2,FALSE))</f>
        <v>EYPESA</v>
      </c>
      <c r="C2123" s="121" t="s">
        <v>106</v>
      </c>
      <c r="D2123" s="93" t="str">
        <f>IF(E2123="","",VLOOKUP(E2123,[1]PROJECTES!$C$14:$G$5000,5,FALSE))</f>
        <v>SITEL Ref.SUPORT TEC. PROJ. RESOLvD-2018</v>
      </c>
      <c r="E2123" s="117">
        <v>4867</v>
      </c>
      <c r="F2123" s="95"/>
      <c r="G2123" s="96" t="str">
        <f>IF(E2123="","",VLOOKUP(E2123,[1]PROJECTES!$C$14:$G$5000,4,FALSE))</f>
        <v>OB</v>
      </c>
      <c r="H2123" s="118" t="s">
        <v>12</v>
      </c>
      <c r="I2123" s="97" t="str">
        <f>IF(H2123="","",VLOOKUP(H2123,BD!B$2:C$16,2,FALSE))</f>
        <v>E</v>
      </c>
      <c r="J2123" s="98">
        <v>43551</v>
      </c>
      <c r="K2123" s="135">
        <f t="shared" si="68"/>
        <v>13</v>
      </c>
      <c r="L2123" s="99">
        <f t="shared" ca="1" si="69"/>
        <v>-155</v>
      </c>
      <c r="M2123" s="93">
        <f>IF(E2123="","",VLOOKUP(E2123,[1]PROJECTES!$C$14:$Z$5000,21,FALSE))</f>
        <v>43465</v>
      </c>
      <c r="N2123" s="100">
        <v>1</v>
      </c>
      <c r="O2123" s="72" t="s">
        <v>229</v>
      </c>
      <c r="P2123" s="101">
        <v>0</v>
      </c>
      <c r="Q2123" s="132" t="s">
        <v>19</v>
      </c>
      <c r="R2123" s="131" t="s">
        <v>1660</v>
      </c>
      <c r="S2123" s="121"/>
    </row>
    <row r="2124" spans="1:19" s="104" customFormat="1" ht="12.75" customHeight="1" x14ac:dyDescent="0.25">
      <c r="A2124" s="121" t="s">
        <v>12</v>
      </c>
      <c r="B2124" s="92" t="str">
        <f>IF(E2124="","",VLOOKUP(E2124,[1]PROJECTES!$C$14:$G$5000,2,FALSE))</f>
        <v>EOSA</v>
      </c>
      <c r="C2124" s="121" t="s">
        <v>151</v>
      </c>
      <c r="D2124" s="93" t="str">
        <f>IF(E2124="","",VLOOKUP(E2124,[1]PROJECTES!$C$14:$G$5000,5,FALSE))</f>
        <v>MANTENIMENT SCADA TEDIS.Net EOSA 01/04/2018 - 31/03/2019</v>
      </c>
      <c r="E2124" s="117">
        <v>4650</v>
      </c>
      <c r="F2124" s="95"/>
      <c r="G2124" s="96" t="str">
        <f>IF(E2124="","",VLOOKUP(E2124,[1]PROJECTES!$C$14:$G$5000,4,FALSE))</f>
        <v>TA</v>
      </c>
      <c r="H2124" s="118" t="s">
        <v>12</v>
      </c>
      <c r="I2124" s="97" t="str">
        <f>IF(H2124="","",VLOOKUP(H2124,BD!B$2:C$16,2,FALSE))</f>
        <v>E</v>
      </c>
      <c r="J2124" s="98">
        <v>43551</v>
      </c>
      <c r="K2124" s="135">
        <f t="shared" si="68"/>
        <v>13</v>
      </c>
      <c r="L2124" s="99" t="str">
        <f t="shared" ca="1" si="69"/>
        <v>-</v>
      </c>
      <c r="M2124" s="93">
        <f>IF(E2124="","",VLOOKUP(E2124,[1]PROJECTES!$C$14:$Z$5000,21,FALSE))</f>
        <v>43555</v>
      </c>
      <c r="N2124" s="100">
        <v>1</v>
      </c>
      <c r="O2124" s="72" t="s">
        <v>229</v>
      </c>
      <c r="P2124" s="101">
        <v>0</v>
      </c>
      <c r="Q2124" s="132" t="s">
        <v>7</v>
      </c>
      <c r="R2124" s="131" t="s">
        <v>1347</v>
      </c>
      <c r="S2124" s="91"/>
    </row>
    <row r="2125" spans="1:19" s="104" customFormat="1" ht="12.75" customHeight="1" x14ac:dyDescent="0.25">
      <c r="A2125" s="121" t="s">
        <v>12</v>
      </c>
      <c r="B2125" s="92" t="str">
        <f>IF(E2125="","",VLOOKUP(E2125,[1]PROJECTES!$C$14:$G$5000,2,FALSE))</f>
        <v>EYPESA</v>
      </c>
      <c r="C2125" s="121" t="s">
        <v>106</v>
      </c>
      <c r="D2125" s="93" t="str">
        <f>IF(E2125="","",VLOOKUP(E2125,[1]PROJECTES!$C$14:$G$5000,5,FALSE))</f>
        <v>SITEL Ref.SUPORT TEC. PROJ. RESOLvD-2018</v>
      </c>
      <c r="E2125" s="117">
        <v>4867</v>
      </c>
      <c r="F2125" s="95"/>
      <c r="G2125" s="96" t="str">
        <f>IF(E2125="","",VLOOKUP(E2125,[1]PROJECTES!$C$14:$G$5000,4,FALSE))</f>
        <v>OB</v>
      </c>
      <c r="H2125" s="118" t="s">
        <v>12</v>
      </c>
      <c r="I2125" s="97" t="str">
        <f>IF(H2125="","",VLOOKUP(H2125,BD!B$2:C$16,2,FALSE))</f>
        <v>E</v>
      </c>
      <c r="J2125" s="98">
        <v>43551</v>
      </c>
      <c r="K2125" s="135">
        <f t="shared" si="68"/>
        <v>13</v>
      </c>
      <c r="L2125" s="99">
        <f t="shared" ca="1" si="69"/>
        <v>-155</v>
      </c>
      <c r="M2125" s="93">
        <f>IF(E2125="","",VLOOKUP(E2125,[1]PROJECTES!$C$14:$Z$5000,21,FALSE))</f>
        <v>43465</v>
      </c>
      <c r="N2125" s="100">
        <v>1</v>
      </c>
      <c r="O2125" s="72" t="s">
        <v>229</v>
      </c>
      <c r="P2125" s="101">
        <v>0</v>
      </c>
      <c r="Q2125" s="132" t="s">
        <v>15</v>
      </c>
      <c r="R2125" s="131" t="s">
        <v>1348</v>
      </c>
      <c r="S2125" s="121"/>
    </row>
    <row r="2126" spans="1:19" s="104" customFormat="1" ht="12.75" customHeight="1" x14ac:dyDescent="0.25">
      <c r="A2126" s="121" t="s">
        <v>12</v>
      </c>
      <c r="B2126" s="92" t="str">
        <f>IF(E2126="","",VLOOKUP(E2126,[1]PROJECTES!$C$14:$G$5000,2,FALSE))</f>
        <v>SITEL</v>
      </c>
      <c r="C2126" s="121" t="s">
        <v>181</v>
      </c>
      <c r="D2126" s="93" t="str">
        <f>IF(E2126="","",VLOOKUP(E2126,[1]PROJECTES!$C$14:$G$5000,5,FALSE))</f>
        <v>Desenvolupament SW TEDIS.Net ExportService v1.48</v>
      </c>
      <c r="E2126" s="117">
        <v>5183</v>
      </c>
      <c r="F2126" s="95"/>
      <c r="G2126" s="96" t="str">
        <f>IF(E2126="","",VLOOKUP(E2126,[1]PROJECTES!$C$14:$G$5000,4,FALSE))</f>
        <v>OB</v>
      </c>
      <c r="H2126" s="118" t="s">
        <v>12</v>
      </c>
      <c r="I2126" s="97" t="str">
        <f>IF(H2126="","",VLOOKUP(H2126,BD!B$2:C$16,2,FALSE))</f>
        <v>E</v>
      </c>
      <c r="J2126" s="98">
        <v>43551</v>
      </c>
      <c r="K2126" s="135">
        <f t="shared" si="68"/>
        <v>13</v>
      </c>
      <c r="L2126" s="99">
        <f t="shared" ca="1" si="69"/>
        <v>-81</v>
      </c>
      <c r="M2126" s="93">
        <f>IF(E2126="","",VLOOKUP(E2126,[1]PROJECTES!$C$14:$Z$5000,21,FALSE))</f>
        <v>43539</v>
      </c>
      <c r="N2126" s="100">
        <v>2</v>
      </c>
      <c r="O2126" s="72" t="s">
        <v>229</v>
      </c>
      <c r="P2126" s="101">
        <v>0</v>
      </c>
      <c r="Q2126" s="132" t="s">
        <v>15</v>
      </c>
      <c r="R2126" s="131" t="s">
        <v>1346</v>
      </c>
      <c r="S2126" s="91"/>
    </row>
    <row r="2127" spans="1:19" s="104" customFormat="1" ht="12.75" customHeight="1" x14ac:dyDescent="0.25">
      <c r="A2127" s="121" t="s">
        <v>44</v>
      </c>
      <c r="B2127" s="92" t="str">
        <f>IF(E2127="","",VLOOKUP(E2127,[1]PROJECTES!$C$14:$G$5000,2,FALSE))</f>
        <v>IPPPOZ</v>
      </c>
      <c r="C2127" s="121" t="s">
        <v>149</v>
      </c>
      <c r="D2127" s="93" t="str">
        <f>IF(E2127="","",VLOOKUP(E2127,[1]PROJECTES!$C$14:$G$5000,5,FALSE))</f>
        <v>RTU I.A.T. LA PEÑA v2.0</v>
      </c>
      <c r="E2127" s="117">
        <v>5185</v>
      </c>
      <c r="F2127" s="95"/>
      <c r="G2127" s="96" t="str">
        <f>IF(E2127="","",VLOOKUP(E2127,[1]PROJECTES!$C$14:$G$5000,4,FALSE))</f>
        <v>OB</v>
      </c>
      <c r="H2127" s="118" t="s">
        <v>17</v>
      </c>
      <c r="I2127" s="97" t="str">
        <f>IF(H2127="","",VLOOKUP(H2127,BD!B$2:C$16,2,FALSE))</f>
        <v>E</v>
      </c>
      <c r="J2127" s="98">
        <v>43600</v>
      </c>
      <c r="K2127" s="135">
        <f t="shared" si="68"/>
        <v>20</v>
      </c>
      <c r="L2127" s="99">
        <f t="shared" ca="1" si="69"/>
        <v>-81</v>
      </c>
      <c r="M2127" s="93">
        <f>IF(E2127="","",VLOOKUP(E2127,[1]PROJECTES!$C$14:$Z$5000,21,FALSE))</f>
        <v>43539</v>
      </c>
      <c r="N2127" s="100"/>
      <c r="O2127" s="72" t="s">
        <v>229</v>
      </c>
      <c r="P2127" s="101">
        <v>30</v>
      </c>
      <c r="Q2127" s="132" t="s">
        <v>40</v>
      </c>
      <c r="R2127" s="168" t="s">
        <v>1818</v>
      </c>
      <c r="S2127" s="91"/>
    </row>
    <row r="2128" spans="1:19" s="104" customFormat="1" ht="12.75" customHeight="1" x14ac:dyDescent="0.25">
      <c r="A2128" s="121"/>
      <c r="B2128" s="92" t="str">
        <f>IF(E2128="","",VLOOKUP(E2128,[1]PROJECTES!$C$14:$G$5000,2,FALSE))</f>
        <v>COAUEU</v>
      </c>
      <c r="C2128" s="121"/>
      <c r="D2128" s="93" t="str">
        <f>IF(E2128="","",VLOOKUP(E2128,[1]PROJECTES!$C$14:$G$5000,5,FALSE))</f>
        <v>EUROTRONIC Desenvolupament SW App Movil v1.0</v>
      </c>
      <c r="E2128" s="117">
        <v>5067</v>
      </c>
      <c r="F2128" s="95"/>
      <c r="G2128" s="96" t="str">
        <f>IF(E2128="","",VLOOKUP(E2128,[1]PROJECTES!$C$14:$G$5000,4,FALSE))</f>
        <v>OB</v>
      </c>
      <c r="H2128" s="118" t="s">
        <v>47</v>
      </c>
      <c r="I2128" s="97" t="str">
        <f>IF(H2128="","",VLOOKUP(H2128,BD!B$2:C$16,2,FALSE))</f>
        <v>E</v>
      </c>
      <c r="J2128" s="98">
        <v>43551</v>
      </c>
      <c r="K2128" s="135">
        <f t="shared" si="68"/>
        <v>13</v>
      </c>
      <c r="L2128" s="99">
        <f t="shared" ca="1" si="69"/>
        <v>139</v>
      </c>
      <c r="M2128" s="93">
        <f>IF(E2128="","",VLOOKUP(E2128,[1]PROJECTES!$C$14:$Z$5000,21,FALSE))</f>
        <v>43759</v>
      </c>
      <c r="N2128" s="100">
        <v>4</v>
      </c>
      <c r="O2128" s="72" t="s">
        <v>229</v>
      </c>
      <c r="P2128" s="101">
        <v>0</v>
      </c>
      <c r="Q2128" s="132" t="s">
        <v>15</v>
      </c>
      <c r="R2128" s="102"/>
      <c r="S2128" s="91"/>
    </row>
    <row r="2129" spans="1:19" s="104" customFormat="1" ht="12.75" customHeight="1" x14ac:dyDescent="0.25">
      <c r="A2129" s="121"/>
      <c r="B2129" s="92" t="str">
        <f>IF(E2129="","",VLOOKUP(E2129,[1]PROJECTES!$C$14:$G$5000,2,FALSE))</f>
        <v>GRTOHE</v>
      </c>
      <c r="C2129" s="121"/>
      <c r="D2129" s="93" t="str">
        <f>IF(E2129="","",VLOOKUP(E2129,[1]PROJECTES!$C$14:$G$5000,5,FALSE))</f>
        <v>CC SCADA TEDIS.Net TORREHERMOSA v1.0</v>
      </c>
      <c r="E2129" s="117">
        <v>3713</v>
      </c>
      <c r="F2129" s="95"/>
      <c r="G2129" s="96" t="str">
        <f>IF(E2129="","",VLOOKUP(E2129,[1]PROJECTES!$C$14:$G$5000,4,FALSE))</f>
        <v>TA</v>
      </c>
      <c r="H2129" s="118" t="s">
        <v>47</v>
      </c>
      <c r="I2129" s="97" t="str">
        <f>IF(H2129="","",VLOOKUP(H2129,BD!B$2:C$16,2,FALSE))</f>
        <v>E</v>
      </c>
      <c r="J2129" s="98">
        <v>43551</v>
      </c>
      <c r="K2129" s="135">
        <f t="shared" si="68"/>
        <v>13</v>
      </c>
      <c r="L2129" s="99" t="str">
        <f t="shared" ca="1" si="69"/>
        <v>-</v>
      </c>
      <c r="M2129" s="93">
        <f>IF(E2129="","",VLOOKUP(E2129,[1]PROJECTES!$C$14:$Z$5000,21,FALSE))</f>
        <v>43553</v>
      </c>
      <c r="N2129" s="100">
        <v>2</v>
      </c>
      <c r="O2129" s="72" t="s">
        <v>229</v>
      </c>
      <c r="P2129" s="101">
        <v>30</v>
      </c>
      <c r="Q2129" s="132" t="s">
        <v>40</v>
      </c>
      <c r="R2129" s="168" t="s">
        <v>1539</v>
      </c>
      <c r="S2129" s="91"/>
    </row>
    <row r="2130" spans="1:19" s="104" customFormat="1" ht="12.75" customHeight="1" x14ac:dyDescent="0.25">
      <c r="A2130" s="121"/>
      <c r="B2130" s="92" t="str">
        <f>IF(E2130="","",VLOOKUP(E2130,[1]PROJECTES!$C$14:$G$5000,2,FALSE))</f>
        <v>DIELBE</v>
      </c>
      <c r="C2130" s="121" t="s">
        <v>74</v>
      </c>
      <c r="D2130" s="93" t="str">
        <f>IF(E2130="","",VLOOKUP(E2130,[1]PROJECTES!$C$14:$G$5000,5,FALSE))</f>
        <v>CC SCADA TEDIS.Net BERMEJALES v1.0</v>
      </c>
      <c r="E2130" s="117">
        <v>4868</v>
      </c>
      <c r="F2130" s="95"/>
      <c r="G2130" s="96" t="str">
        <f>IF(E2130="","",VLOOKUP(E2130,[1]PROJECTES!$C$14:$G$5000,4,FALSE))</f>
        <v>TA</v>
      </c>
      <c r="H2130" s="118" t="s">
        <v>47</v>
      </c>
      <c r="I2130" s="97" t="str">
        <f>IF(H2130="","",VLOOKUP(H2130,BD!B$2:C$16,2,FALSE))</f>
        <v>E</v>
      </c>
      <c r="J2130" s="98">
        <v>43551</v>
      </c>
      <c r="K2130" s="135">
        <f t="shared" si="68"/>
        <v>13</v>
      </c>
      <c r="L2130" s="99" t="str">
        <f t="shared" ca="1" si="69"/>
        <v>-</v>
      </c>
      <c r="M2130" s="93">
        <f>IF(E2130="","",VLOOKUP(E2130,[1]PROJECTES!$C$14:$Z$5000,21,FALSE))</f>
        <v>43489</v>
      </c>
      <c r="N2130" s="100">
        <v>1</v>
      </c>
      <c r="O2130" s="72" t="s">
        <v>229</v>
      </c>
      <c r="P2130" s="101">
        <v>30</v>
      </c>
      <c r="Q2130" s="132" t="s">
        <v>40</v>
      </c>
      <c r="R2130" s="168" t="s">
        <v>1540</v>
      </c>
      <c r="S2130" s="91"/>
    </row>
    <row r="2131" spans="1:19" s="104" customFormat="1" ht="12.75" customHeight="1" x14ac:dyDescent="0.25">
      <c r="A2131" s="121"/>
      <c r="B2131" s="92" t="str">
        <f>IF(E2131="","",VLOOKUP(E2131,[1]PROJECTES!$C$14:$G$5000,2,FALSE))</f>
        <v/>
      </c>
      <c r="C2131" s="121"/>
      <c r="D2131" s="93" t="str">
        <f>IF(E2131="","",VLOOKUP(E2131,[1]PROJECTES!$C$14:$G$5000,5,FALSE))</f>
        <v/>
      </c>
      <c r="E2131" s="117"/>
      <c r="F2131" s="95"/>
      <c r="G2131" s="96" t="str">
        <f>IF(E2131="","",VLOOKUP(E2131,[1]PROJECTES!$C$14:$G$5000,4,FALSE))</f>
        <v/>
      </c>
      <c r="H2131" s="118" t="s">
        <v>44</v>
      </c>
      <c r="I2131" s="97" t="str">
        <f>IF(H2131="","",VLOOKUP(H2131,BD!B$2:C$16,2,FALSE))</f>
        <v>E</v>
      </c>
      <c r="J2131" s="98">
        <v>43551</v>
      </c>
      <c r="K2131" s="135">
        <f t="shared" si="68"/>
        <v>13</v>
      </c>
      <c r="L2131" s="99" t="str">
        <f t="shared" ca="1" si="69"/>
        <v>-</v>
      </c>
      <c r="M2131" s="93" t="str">
        <f>IF(E2131="","",VLOOKUP(E2131,[1]PROJECTES!$C$14:$Z$5000,21,FALSE))</f>
        <v/>
      </c>
      <c r="N2131" s="100"/>
      <c r="O2131" s="72" t="s">
        <v>229</v>
      </c>
      <c r="P2131" s="101"/>
      <c r="Q2131" s="132"/>
      <c r="R2131" s="102"/>
      <c r="S2131" s="91"/>
    </row>
    <row r="2132" spans="1:19" s="104" customFormat="1" ht="12.75" customHeight="1" x14ac:dyDescent="0.25">
      <c r="A2132" s="121"/>
      <c r="B2132" s="92" t="str">
        <f>IF(E2132="","",VLOOKUP(E2132,[1]PROJECTES!$C$14:$G$5000,2,FALSE))</f>
        <v/>
      </c>
      <c r="C2132" s="121"/>
      <c r="D2132" s="93" t="str">
        <f>IF(E2132="","",VLOOKUP(E2132,[1]PROJECTES!$C$14:$G$5000,5,FALSE))</f>
        <v/>
      </c>
      <c r="E2132" s="117"/>
      <c r="F2132" s="95"/>
      <c r="G2132" s="96" t="str">
        <f>IF(E2132="","",VLOOKUP(E2132,[1]PROJECTES!$C$14:$G$5000,4,FALSE))</f>
        <v/>
      </c>
      <c r="H2132" s="118" t="s">
        <v>44</v>
      </c>
      <c r="I2132" s="97" t="str">
        <f>IF(H2132="","",VLOOKUP(H2132,BD!B$2:C$16,2,FALSE))</f>
        <v>E</v>
      </c>
      <c r="J2132" s="98">
        <v>43551</v>
      </c>
      <c r="K2132" s="135">
        <f t="shared" si="68"/>
        <v>13</v>
      </c>
      <c r="L2132" s="99" t="str">
        <f t="shared" ca="1" si="69"/>
        <v>-</v>
      </c>
      <c r="M2132" s="93" t="str">
        <f>IF(E2132="","",VLOOKUP(E2132,[1]PROJECTES!$C$14:$Z$5000,21,FALSE))</f>
        <v/>
      </c>
      <c r="N2132" s="100"/>
      <c r="O2132" s="72" t="s">
        <v>229</v>
      </c>
      <c r="P2132" s="101"/>
      <c r="Q2132" s="132"/>
      <c r="R2132" s="102"/>
      <c r="S2132" s="91"/>
    </row>
    <row r="2133" spans="1:19" s="104" customFormat="1" ht="12.75" customHeight="1" x14ac:dyDescent="0.25">
      <c r="A2133" s="121"/>
      <c r="B2133" s="92" t="str">
        <f>IF(E2133="","",VLOOKUP(E2133,[1]PROJECTES!$C$14:$G$5000,2,FALSE))</f>
        <v/>
      </c>
      <c r="C2133" s="121"/>
      <c r="D2133" s="93" t="str">
        <f>IF(E2133="","",VLOOKUP(E2133,[1]PROJECTES!$C$14:$G$5000,5,FALSE))</f>
        <v/>
      </c>
      <c r="E2133" s="117"/>
      <c r="F2133" s="95"/>
      <c r="G2133" s="96" t="str">
        <f>IF(E2133="","",VLOOKUP(E2133,[1]PROJECTES!$C$14:$G$5000,4,FALSE))</f>
        <v/>
      </c>
      <c r="H2133" s="118" t="s">
        <v>44</v>
      </c>
      <c r="I2133" s="97" t="str">
        <f>IF(H2133="","",VLOOKUP(H2133,BD!B$2:C$16,2,FALSE))</f>
        <v>E</v>
      </c>
      <c r="J2133" s="98">
        <v>43551</v>
      </c>
      <c r="K2133" s="135">
        <f t="shared" si="68"/>
        <v>13</v>
      </c>
      <c r="L2133" s="99" t="str">
        <f t="shared" ca="1" si="69"/>
        <v>-</v>
      </c>
      <c r="M2133" s="93" t="str">
        <f>IF(E2133="","",VLOOKUP(E2133,[1]PROJECTES!$C$14:$Z$5000,21,FALSE))</f>
        <v/>
      </c>
      <c r="N2133" s="100"/>
      <c r="O2133" s="72" t="s">
        <v>229</v>
      </c>
      <c r="P2133" s="101"/>
      <c r="Q2133" s="132"/>
      <c r="R2133" s="102"/>
      <c r="S2133" s="91"/>
    </row>
    <row r="2134" spans="1:19" s="104" customFormat="1" ht="12.75" customHeight="1" x14ac:dyDescent="0.25">
      <c r="A2134" s="121"/>
      <c r="B2134" s="92" t="str">
        <f>IF(E2134="","",VLOOKUP(E2134,[1]PROJECTES!$C$14:$G$5000,2,FALSE))</f>
        <v/>
      </c>
      <c r="C2134" s="121"/>
      <c r="D2134" s="93" t="str">
        <f>IF(E2134="","",VLOOKUP(E2134,[1]PROJECTES!$C$14:$G$5000,5,FALSE))</f>
        <v/>
      </c>
      <c r="E2134" s="117"/>
      <c r="F2134" s="95"/>
      <c r="G2134" s="96" t="str">
        <f>IF(E2134="","",VLOOKUP(E2134,[1]PROJECTES!$C$14:$G$5000,4,FALSE))</f>
        <v/>
      </c>
      <c r="H2134" s="118" t="s">
        <v>44</v>
      </c>
      <c r="I2134" s="97" t="str">
        <f>IF(H2134="","",VLOOKUP(H2134,BD!B$2:C$16,2,FALSE))</f>
        <v>E</v>
      </c>
      <c r="J2134" s="98">
        <v>43551</v>
      </c>
      <c r="K2134" s="135">
        <f t="shared" si="68"/>
        <v>13</v>
      </c>
      <c r="L2134" s="99" t="str">
        <f t="shared" ca="1" si="69"/>
        <v>-</v>
      </c>
      <c r="M2134" s="93" t="str">
        <f>IF(E2134="","",VLOOKUP(E2134,[1]PROJECTES!$C$14:$Z$5000,21,FALSE))</f>
        <v/>
      </c>
      <c r="N2134" s="100"/>
      <c r="O2134" s="72" t="s">
        <v>229</v>
      </c>
      <c r="P2134" s="101"/>
      <c r="Q2134" s="132"/>
      <c r="R2134" s="102"/>
      <c r="S2134" s="91"/>
    </row>
    <row r="2135" spans="1:19" s="104" customFormat="1" ht="12.75" customHeight="1" x14ac:dyDescent="0.25">
      <c r="A2135" s="121"/>
      <c r="B2135" s="92" t="str">
        <f>IF(E2135="","",VLOOKUP(E2135,[1]PROJECTES!$C$14:$G$5000,2,FALSE))</f>
        <v/>
      </c>
      <c r="C2135" s="121"/>
      <c r="D2135" s="93" t="str">
        <f>IF(E2135="","",VLOOKUP(E2135,[1]PROJECTES!$C$14:$G$5000,5,FALSE))</f>
        <v/>
      </c>
      <c r="E2135" s="117"/>
      <c r="F2135" s="95"/>
      <c r="G2135" s="96" t="str">
        <f>IF(E2135="","",VLOOKUP(E2135,[1]PROJECTES!$C$14:$G$5000,4,FALSE))</f>
        <v/>
      </c>
      <c r="H2135" s="118" t="s">
        <v>44</v>
      </c>
      <c r="I2135" s="97" t="str">
        <f>IF(H2135="","",VLOOKUP(H2135,BD!B$2:C$16,2,FALSE))</f>
        <v>E</v>
      </c>
      <c r="J2135" s="98">
        <v>43551</v>
      </c>
      <c r="K2135" s="135">
        <f t="shared" si="68"/>
        <v>13</v>
      </c>
      <c r="L2135" s="99" t="str">
        <f t="shared" ca="1" si="69"/>
        <v>-</v>
      </c>
      <c r="M2135" s="93" t="str">
        <f>IF(E2135="","",VLOOKUP(E2135,[1]PROJECTES!$C$14:$Z$5000,21,FALSE))</f>
        <v/>
      </c>
      <c r="N2135" s="100"/>
      <c r="O2135" s="72" t="s">
        <v>229</v>
      </c>
      <c r="P2135" s="101"/>
      <c r="Q2135" s="132"/>
      <c r="R2135" s="102"/>
      <c r="S2135" s="91"/>
    </row>
    <row r="2136" spans="1:19" s="104" customFormat="1" ht="12.75" customHeight="1" x14ac:dyDescent="0.25">
      <c r="A2136" s="121" t="s">
        <v>35</v>
      </c>
      <c r="B2136" s="92" t="str">
        <f>IF(E2136="","",VLOOKUP(E2136,[1]PROJECTES!$C$14:$G$5000,2,FALSE))</f>
        <v>SITEL</v>
      </c>
      <c r="C2136" s="121" t="s">
        <v>181</v>
      </c>
      <c r="D2136" s="93" t="str">
        <f>IF(E2136="","",VLOOKUP(E2136,[1]PROJECTES!$C$14:$G$5000,5,FALSE))</f>
        <v>INCAPACITAT LABORAL TRANSITORIA</v>
      </c>
      <c r="E2136" s="117" t="s">
        <v>362</v>
      </c>
      <c r="F2136" s="95"/>
      <c r="G2136" s="96" t="str">
        <f>IF(E2136="","",VLOOKUP(E2136,[1]PROJECTES!$C$14:$G$5000,4,FALSE))</f>
        <v>OB</v>
      </c>
      <c r="H2136" s="118" t="s">
        <v>35</v>
      </c>
      <c r="I2136" s="97" t="str">
        <f>IF(H2136="","",VLOOKUP(H2136,BD!B$2:C$16,2,FALSE))</f>
        <v>E</v>
      </c>
      <c r="J2136" s="98">
        <v>43552</v>
      </c>
      <c r="K2136" s="135">
        <f t="shared" si="68"/>
        <v>13</v>
      </c>
      <c r="L2136" s="99">
        <f t="shared" ca="1" si="69"/>
        <v>210</v>
      </c>
      <c r="M2136" s="93">
        <f>IF(E2136="","",VLOOKUP(E2136,[1]PROJECTES!$C$14:$Z$5000,21,FALSE))</f>
        <v>43830</v>
      </c>
      <c r="N2136" s="100">
        <v>8</v>
      </c>
      <c r="O2136" s="72" t="s">
        <v>229</v>
      </c>
      <c r="P2136" s="101">
        <v>0</v>
      </c>
      <c r="Q2136" s="132" t="s">
        <v>360</v>
      </c>
      <c r="R2136" s="102"/>
      <c r="S2136" s="91"/>
    </row>
    <row r="2137" spans="1:19" s="104" customFormat="1" ht="12.75" customHeight="1" x14ac:dyDescent="0.25">
      <c r="A2137" s="121" t="s">
        <v>21</v>
      </c>
      <c r="B2137" s="92" t="str">
        <f>IF(E2137="","",VLOOKUP(E2137,[1]PROJECTES!$C$14:$G$5000,2,FALSE))</f>
        <v>SITEL</v>
      </c>
      <c r="C2137" s="121" t="s">
        <v>148</v>
      </c>
      <c r="D2137" s="93" t="str">
        <f>IF(E2137="","",VLOOKUP(E2137,[1]PROJECTES!$C$14:$G$5000,5,FALSE))</f>
        <v>7 x Manguera COM CAP32 - MODEM GSM</v>
      </c>
      <c r="E2137" s="117">
        <v>5203</v>
      </c>
      <c r="F2137" s="95"/>
      <c r="G2137" s="96" t="str">
        <f>IF(E2137="","",VLOOKUP(E2137,[1]PROJECTES!$C$14:$G$5000,4,FALSE))</f>
        <v>TA</v>
      </c>
      <c r="H2137" s="118" t="s">
        <v>21</v>
      </c>
      <c r="I2137" s="97" t="str">
        <f>IF(H2137="","",VLOOKUP(H2137,BD!B$2:C$16,2,FALSE))</f>
        <v>P</v>
      </c>
      <c r="J2137" s="149">
        <v>43552</v>
      </c>
      <c r="K2137" s="135">
        <f t="shared" si="68"/>
        <v>13</v>
      </c>
      <c r="L2137" s="99" t="str">
        <f t="shared" ca="1" si="69"/>
        <v>-</v>
      </c>
      <c r="M2137" s="93">
        <f>IF(E2137="","",VLOOKUP(E2137,[1]PROJECTES!$C$14:$Z$5000,21,FALSE))</f>
        <v>43553</v>
      </c>
      <c r="N2137" s="153">
        <v>0</v>
      </c>
      <c r="O2137" s="164" t="s">
        <v>229</v>
      </c>
      <c r="P2137" s="160">
        <v>5</v>
      </c>
      <c r="Q2137" s="119" t="s">
        <v>49</v>
      </c>
      <c r="R2137" s="165" t="s">
        <v>335</v>
      </c>
      <c r="S2137" s="91"/>
    </row>
    <row r="2138" spans="1:19" s="104" customFormat="1" ht="12.75" customHeight="1" x14ac:dyDescent="0.25">
      <c r="A2138" s="121" t="s">
        <v>21</v>
      </c>
      <c r="B2138" s="92" t="str">
        <f>IF(E2138="","",VLOOKUP(E2138,[1]PROJECTES!$C$14:$G$5000,2,FALSE))</f>
        <v>SITEL</v>
      </c>
      <c r="C2138" s="121" t="s">
        <v>148</v>
      </c>
      <c r="D2138" s="93" t="str">
        <f>IF(E2138="","",VLOOKUP(E2138,[1]PROJECTES!$C$14:$G$5000,5,FALSE))</f>
        <v>7 x Manguera COM CAP32 - MODEM GSM</v>
      </c>
      <c r="E2138" s="117">
        <v>5203</v>
      </c>
      <c r="F2138" s="95"/>
      <c r="G2138" s="96" t="str">
        <f>IF(E2138="","",VLOOKUP(E2138,[1]PROJECTES!$C$14:$G$5000,4,FALSE))</f>
        <v>TA</v>
      </c>
      <c r="H2138" s="118" t="s">
        <v>21</v>
      </c>
      <c r="I2138" s="97" t="str">
        <f>IF(H2138="","",VLOOKUP(H2138,BD!B$2:C$16,2,FALSE))</f>
        <v>P</v>
      </c>
      <c r="J2138" s="149">
        <v>43552</v>
      </c>
      <c r="K2138" s="135">
        <f t="shared" si="68"/>
        <v>13</v>
      </c>
      <c r="L2138" s="99" t="str">
        <f t="shared" ca="1" si="69"/>
        <v>-</v>
      </c>
      <c r="M2138" s="93">
        <f>IF(E2138="","",VLOOKUP(E2138,[1]PROJECTES!$C$14:$Z$5000,21,FALSE))</f>
        <v>43553</v>
      </c>
      <c r="N2138" s="153">
        <v>1</v>
      </c>
      <c r="O2138" s="164" t="s">
        <v>229</v>
      </c>
      <c r="P2138" s="160">
        <v>30</v>
      </c>
      <c r="Q2138" s="119" t="s">
        <v>51</v>
      </c>
      <c r="R2138" s="165" t="s">
        <v>365</v>
      </c>
      <c r="S2138" s="91"/>
    </row>
    <row r="2139" spans="1:19" s="104" customFormat="1" ht="12.75" customHeight="1" x14ac:dyDescent="0.25">
      <c r="A2139" s="121" t="s">
        <v>21</v>
      </c>
      <c r="B2139" s="92" t="str">
        <f>IF(E2139="","",VLOOKUP(E2139,[1]PROJECTES!$C$14:$G$5000,2,FALSE))</f>
        <v>ORMAZA</v>
      </c>
      <c r="C2139" s="121" t="s">
        <v>148</v>
      </c>
      <c r="D2139" s="93" t="str">
        <f>IF(E2139="","",VLOOKUP(E2139,[1]PROJECTES!$C$14:$G$5000,5,FALSE))</f>
        <v>7 x RTU CAP32 CI CT EOSA-PITARCH v1.0</v>
      </c>
      <c r="E2139" s="117">
        <v>5202</v>
      </c>
      <c r="F2139" s="95"/>
      <c r="G2139" s="96" t="str">
        <f>IF(E2139="","",VLOOKUP(E2139,[1]PROJECTES!$C$14:$G$5000,4,FALSE))</f>
        <v>TA</v>
      </c>
      <c r="H2139" s="118" t="s">
        <v>21</v>
      </c>
      <c r="I2139" s="97" t="str">
        <f>IF(H2139="","",VLOOKUP(H2139,BD!B$2:C$16,2,FALSE))</f>
        <v>P</v>
      </c>
      <c r="J2139" s="149">
        <v>43552</v>
      </c>
      <c r="K2139" s="135">
        <f t="shared" si="68"/>
        <v>13</v>
      </c>
      <c r="L2139" s="99" t="str">
        <f t="shared" ca="1" si="69"/>
        <v>-</v>
      </c>
      <c r="M2139" s="93">
        <f>IF(E2139="","",VLOOKUP(E2139,[1]PROJECTES!$C$14:$Z$5000,21,FALSE))</f>
        <v>43553</v>
      </c>
      <c r="N2139" s="153">
        <v>0</v>
      </c>
      <c r="O2139" s="164" t="s">
        <v>229</v>
      </c>
      <c r="P2139" s="160">
        <v>35</v>
      </c>
      <c r="Q2139" s="119" t="s">
        <v>65</v>
      </c>
      <c r="R2139" s="120" t="s">
        <v>1336</v>
      </c>
      <c r="S2139" s="91"/>
    </row>
    <row r="2140" spans="1:19" s="104" customFormat="1" ht="12.75" customHeight="1" x14ac:dyDescent="0.25">
      <c r="A2140" s="121" t="s">
        <v>21</v>
      </c>
      <c r="B2140" s="92" t="str">
        <f>IF(E2140="","",VLOOKUP(E2140,[1]PROJECTES!$C$14:$G$5000,2,FALSE))</f>
        <v>ORMAZA</v>
      </c>
      <c r="C2140" s="121" t="s">
        <v>148</v>
      </c>
      <c r="D2140" s="93" t="str">
        <f>IF(E2140="","",VLOOKUP(E2140,[1]PROJECTES!$C$14:$G$5000,5,FALSE))</f>
        <v>7 x RTU CAP32 CI CT EOSA-PITARCH v1.0</v>
      </c>
      <c r="E2140" s="117">
        <v>5202</v>
      </c>
      <c r="F2140" s="95"/>
      <c r="G2140" s="96" t="str">
        <f>IF(E2140="","",VLOOKUP(E2140,[1]PROJECTES!$C$14:$G$5000,4,FALSE))</f>
        <v>TA</v>
      </c>
      <c r="H2140" s="118" t="s">
        <v>21</v>
      </c>
      <c r="I2140" s="97" t="str">
        <f>IF(H2140="","",VLOOKUP(H2140,BD!B$2:C$16,2,FALSE))</f>
        <v>P</v>
      </c>
      <c r="J2140" s="149">
        <v>43552</v>
      </c>
      <c r="K2140" s="135">
        <f t="shared" si="68"/>
        <v>13</v>
      </c>
      <c r="L2140" s="99" t="str">
        <f t="shared" ca="1" si="69"/>
        <v>-</v>
      </c>
      <c r="M2140" s="93">
        <f>IF(E2140="","",VLOOKUP(E2140,[1]PROJECTES!$C$14:$Z$5000,21,FALSE))</f>
        <v>43553</v>
      </c>
      <c r="N2140" s="153">
        <v>1</v>
      </c>
      <c r="O2140" s="164" t="s">
        <v>229</v>
      </c>
      <c r="P2140" s="160">
        <v>0</v>
      </c>
      <c r="Q2140" s="166" t="s">
        <v>51</v>
      </c>
      <c r="R2140" s="165" t="s">
        <v>1337</v>
      </c>
      <c r="S2140" s="91"/>
    </row>
    <row r="2141" spans="1:19" s="104" customFormat="1" ht="12.75" customHeight="1" x14ac:dyDescent="0.25">
      <c r="A2141" s="121" t="s">
        <v>21</v>
      </c>
      <c r="B2141" s="92" t="str">
        <f>IF(E2141="","",VLOOKUP(E2141,[1]PROJECTES!$C$14:$G$5000,2,FALSE))</f>
        <v>ORMAZA</v>
      </c>
      <c r="C2141" s="121" t="s">
        <v>148</v>
      </c>
      <c r="D2141" s="93" t="str">
        <f>IF(E2141="","",VLOOKUP(E2141,[1]PROJECTES!$C$14:$G$5000,5,FALSE))</f>
        <v>7 x RTU CAP32 CI CT EOSA-PITARCH v1.0</v>
      </c>
      <c r="E2141" s="117">
        <v>5202</v>
      </c>
      <c r="F2141" s="95"/>
      <c r="G2141" s="96" t="str">
        <f>IF(E2141="","",VLOOKUP(E2141,[1]PROJECTES!$C$14:$G$5000,4,FALSE))</f>
        <v>TA</v>
      </c>
      <c r="H2141" s="118" t="s">
        <v>21</v>
      </c>
      <c r="I2141" s="97" t="str">
        <f>IF(H2141="","",VLOOKUP(H2141,BD!B$2:C$16,2,FALSE))</f>
        <v>P</v>
      </c>
      <c r="J2141" s="149">
        <v>43552</v>
      </c>
      <c r="K2141" s="135">
        <f t="shared" si="68"/>
        <v>13</v>
      </c>
      <c r="L2141" s="99" t="str">
        <f t="shared" ca="1" si="69"/>
        <v>-</v>
      </c>
      <c r="M2141" s="93">
        <f>IF(E2141="","",VLOOKUP(E2141,[1]PROJECTES!$C$14:$Z$5000,21,FALSE))</f>
        <v>43553</v>
      </c>
      <c r="N2141" s="153">
        <v>0</v>
      </c>
      <c r="O2141" s="164" t="s">
        <v>229</v>
      </c>
      <c r="P2141" s="160">
        <v>25</v>
      </c>
      <c r="Q2141" s="166" t="s">
        <v>49</v>
      </c>
      <c r="R2141" s="165" t="s">
        <v>1338</v>
      </c>
      <c r="S2141" s="91"/>
    </row>
    <row r="2142" spans="1:19" s="104" customFormat="1" ht="12.75" customHeight="1" x14ac:dyDescent="0.25">
      <c r="A2142" s="121" t="s">
        <v>21</v>
      </c>
      <c r="B2142" s="92" t="str">
        <f>IF(E2142="","",VLOOKUP(E2142,[1]PROJECTES!$C$14:$G$5000,2,FALSE))</f>
        <v>SITEL</v>
      </c>
      <c r="C2142" s="121"/>
      <c r="D2142" s="93" t="str">
        <f>IF(E2142="","",VLOOKUP(E2142,[1]PROJECTES!$C$14:$G$5000,5,FALSE))</f>
        <v>GESTIO DE MAGATZEM</v>
      </c>
      <c r="E2142" s="163" t="s">
        <v>363</v>
      </c>
      <c r="F2142" s="95"/>
      <c r="G2142" s="96" t="str">
        <f>IF(E2142="","",VLOOKUP(E2142,[1]PROJECTES!$C$14:$G$5000,4,FALSE))</f>
        <v>OB</v>
      </c>
      <c r="H2142" s="118" t="s">
        <v>21</v>
      </c>
      <c r="I2142" s="97" t="str">
        <f>IF(H2142="","",VLOOKUP(H2142,BD!B$2:C$16,2,FALSE))</f>
        <v>P</v>
      </c>
      <c r="J2142" s="149">
        <v>43552</v>
      </c>
      <c r="K2142" s="135">
        <f t="shared" si="68"/>
        <v>13</v>
      </c>
      <c r="L2142" s="99">
        <f t="shared" ca="1" si="69"/>
        <v>210</v>
      </c>
      <c r="M2142" s="93">
        <f>IF(E2142="","",VLOOKUP(E2142,[1]PROJECTES!$C$14:$Z$5000,21,FALSE))</f>
        <v>43830</v>
      </c>
      <c r="N2142" s="153">
        <v>0</v>
      </c>
      <c r="O2142" s="164" t="s">
        <v>229</v>
      </c>
      <c r="P2142" s="160">
        <v>45</v>
      </c>
      <c r="Q2142" s="166" t="s">
        <v>49</v>
      </c>
      <c r="R2142" s="120" t="s">
        <v>1339</v>
      </c>
      <c r="S2142" s="91"/>
    </row>
    <row r="2143" spans="1:19" s="104" customFormat="1" ht="12.75" customHeight="1" x14ac:dyDescent="0.25">
      <c r="A2143" s="121" t="s">
        <v>21</v>
      </c>
      <c r="B2143" s="92" t="str">
        <f>IF(E2143="","",VLOOKUP(E2143,[1]PROJECTES!$C$14:$G$5000,2,FALSE))</f>
        <v>NCLAVE</v>
      </c>
      <c r="C2143" s="121"/>
      <c r="D2143" s="93" t="str">
        <f>IF(E2143="","",VLOOKUP(E2143,[1]PROJECTES!$C$14:$G$5000,5,FALSE))</f>
        <v>16 x Equipo Trina-PRO TCU-230 v1.0</v>
      </c>
      <c r="E2143" s="117">
        <v>5119</v>
      </c>
      <c r="F2143" s="95"/>
      <c r="G2143" s="96" t="str">
        <f>IF(E2143="","",VLOOKUP(E2143,[1]PROJECTES!$C$14:$G$5000,4,FALSE))</f>
        <v>TA</v>
      </c>
      <c r="H2143" s="118" t="s">
        <v>21</v>
      </c>
      <c r="I2143" s="97" t="str">
        <f>IF(H2143="","",VLOOKUP(H2143,BD!B$2:C$16,2,FALSE))</f>
        <v>P</v>
      </c>
      <c r="J2143" s="149">
        <v>43552</v>
      </c>
      <c r="K2143" s="135">
        <f t="shared" si="68"/>
        <v>13</v>
      </c>
      <c r="L2143" s="99" t="str">
        <f t="shared" ca="1" si="69"/>
        <v>-</v>
      </c>
      <c r="M2143" s="93">
        <f>IF(E2143="","",VLOOKUP(E2143,[1]PROJECTES!$C$14:$Z$5000,21,FALSE))</f>
        <v>43555</v>
      </c>
      <c r="N2143" s="153">
        <v>2</v>
      </c>
      <c r="O2143" s="164" t="s">
        <v>229</v>
      </c>
      <c r="P2143" s="160">
        <v>40</v>
      </c>
      <c r="Q2143" s="166" t="s">
        <v>51</v>
      </c>
      <c r="R2143" s="165" t="s">
        <v>1340</v>
      </c>
      <c r="S2143" s="91"/>
    </row>
    <row r="2144" spans="1:19" s="104" customFormat="1" ht="12.75" customHeight="1" x14ac:dyDescent="0.25">
      <c r="A2144" s="121" t="s">
        <v>21</v>
      </c>
      <c r="B2144" s="92" t="str">
        <f>IF(E2144="","",VLOOKUP(E2144,[1]PROJECTES!$C$14:$G$5000,2,FALSE))</f>
        <v>NCLAVE</v>
      </c>
      <c r="C2144" s="121"/>
      <c r="D2144" s="93" t="str">
        <f>IF(E2144="","",VLOOKUP(E2144,[1]PROJECTES!$C$14:$G$5000,5,FALSE))</f>
        <v>5 x Equipo Trina-PRO TCU-24/3 v1.0</v>
      </c>
      <c r="E2144" s="117">
        <v>5144</v>
      </c>
      <c r="F2144" s="95"/>
      <c r="G2144" s="96" t="str">
        <f>IF(E2144="","",VLOOKUP(E2144,[1]PROJECTES!$C$14:$G$5000,4,FALSE))</f>
        <v>TA</v>
      </c>
      <c r="H2144" s="118" t="s">
        <v>21</v>
      </c>
      <c r="I2144" s="97" t="str">
        <f>IF(H2144="","",VLOOKUP(H2144,BD!B$2:C$16,2,FALSE))</f>
        <v>P</v>
      </c>
      <c r="J2144" s="149">
        <v>43552</v>
      </c>
      <c r="K2144" s="135">
        <f t="shared" si="68"/>
        <v>13</v>
      </c>
      <c r="L2144" s="99" t="str">
        <f t="shared" ca="1" si="69"/>
        <v>-</v>
      </c>
      <c r="M2144" s="93">
        <f>IF(E2144="","",VLOOKUP(E2144,[1]PROJECTES!$C$14:$Z$5000,21,FALSE))</f>
        <v>43555</v>
      </c>
      <c r="N2144" s="153">
        <v>2</v>
      </c>
      <c r="O2144" s="164" t="s">
        <v>229</v>
      </c>
      <c r="P2144" s="160">
        <v>40</v>
      </c>
      <c r="Q2144" s="166" t="s">
        <v>51</v>
      </c>
      <c r="R2144" s="165" t="s">
        <v>1340</v>
      </c>
      <c r="S2144" s="91"/>
    </row>
    <row r="2145" spans="1:19" s="104" customFormat="1" ht="12.75" customHeight="1" x14ac:dyDescent="0.25">
      <c r="A2145" s="121" t="s">
        <v>21</v>
      </c>
      <c r="B2145" s="92" t="str">
        <f>IF(E2145="","",VLOOKUP(E2145,[1]PROJECTES!$C$14:$G$5000,2,FALSE))</f>
        <v>NCLAVE</v>
      </c>
      <c r="C2145" s="121"/>
      <c r="D2145" s="93" t="str">
        <f>IF(E2145="","",VLOOKUP(E2145,[1]PROJECTES!$C$14:$G$5000,5,FALSE))</f>
        <v>5 x Equipo Trina-PRO TCU-24/6  v1.0</v>
      </c>
      <c r="E2145" s="117">
        <v>5145</v>
      </c>
      <c r="F2145" s="95"/>
      <c r="G2145" s="96" t="str">
        <f>IF(E2145="","",VLOOKUP(E2145,[1]PROJECTES!$C$14:$G$5000,4,FALSE))</f>
        <v>TA</v>
      </c>
      <c r="H2145" s="118" t="s">
        <v>21</v>
      </c>
      <c r="I2145" s="97" t="str">
        <f>IF(H2145="","",VLOOKUP(H2145,BD!B$2:C$16,2,FALSE))</f>
        <v>P</v>
      </c>
      <c r="J2145" s="149">
        <v>43552</v>
      </c>
      <c r="K2145" s="135">
        <f t="shared" si="68"/>
        <v>13</v>
      </c>
      <c r="L2145" s="99" t="str">
        <f t="shared" ca="1" si="69"/>
        <v>-</v>
      </c>
      <c r="M2145" s="93">
        <f>IF(E2145="","",VLOOKUP(E2145,[1]PROJECTES!$C$14:$Z$5000,21,FALSE))</f>
        <v>43555</v>
      </c>
      <c r="N2145" s="153">
        <v>2</v>
      </c>
      <c r="O2145" s="164" t="s">
        <v>229</v>
      </c>
      <c r="P2145" s="160">
        <v>40</v>
      </c>
      <c r="Q2145" s="166" t="s">
        <v>51</v>
      </c>
      <c r="R2145" s="165" t="s">
        <v>1340</v>
      </c>
      <c r="S2145" s="91"/>
    </row>
    <row r="2146" spans="1:19" s="104" customFormat="1" ht="12.75" customHeight="1" x14ac:dyDescent="0.25">
      <c r="A2146" s="121" t="s">
        <v>21</v>
      </c>
      <c r="B2146" s="92" t="str">
        <f>IF(E2146="","",VLOOKUP(E2146,[1]PROJECTES!$C$14:$G$5000,2,FALSE))</f>
        <v>NCLAVE</v>
      </c>
      <c r="C2146" s="121"/>
      <c r="D2146" s="93" t="str">
        <f>IF(E2146="","",VLOOKUP(E2146,[1]PROJECTES!$C$14:$G$5000,5,FALSE))</f>
        <v>16 x Equipo Trina-PRO TCU-230 v1.0</v>
      </c>
      <c r="E2146" s="117">
        <v>5119</v>
      </c>
      <c r="F2146" s="95"/>
      <c r="G2146" s="96" t="str">
        <f>IF(E2146="","",VLOOKUP(E2146,[1]PROJECTES!$C$14:$G$5000,4,FALSE))</f>
        <v>TA</v>
      </c>
      <c r="H2146" s="118" t="s">
        <v>21</v>
      </c>
      <c r="I2146" s="97" t="str">
        <f>IF(H2146="","",VLOOKUP(H2146,BD!B$2:C$16,2,FALSE))</f>
        <v>P</v>
      </c>
      <c r="J2146" s="149">
        <v>43552</v>
      </c>
      <c r="K2146" s="135">
        <f t="shared" si="68"/>
        <v>13</v>
      </c>
      <c r="L2146" s="99" t="str">
        <f t="shared" ca="1" si="69"/>
        <v>-</v>
      </c>
      <c r="M2146" s="93">
        <f>IF(E2146="","",VLOOKUP(E2146,[1]PROJECTES!$C$14:$Z$5000,21,FALSE))</f>
        <v>43555</v>
      </c>
      <c r="N2146" s="153">
        <v>0</v>
      </c>
      <c r="O2146" s="164" t="s">
        <v>229</v>
      </c>
      <c r="P2146" s="160">
        <v>10</v>
      </c>
      <c r="Q2146" s="166" t="s">
        <v>49</v>
      </c>
      <c r="R2146" s="165" t="s">
        <v>1341</v>
      </c>
      <c r="S2146" s="91"/>
    </row>
    <row r="2147" spans="1:19" s="104" customFormat="1" ht="12.75" customHeight="1" x14ac:dyDescent="0.25">
      <c r="A2147" s="121" t="s">
        <v>21</v>
      </c>
      <c r="B2147" s="92" t="str">
        <f>IF(E2147="","",VLOOKUP(E2147,[1]PROJECTES!$C$14:$G$5000,2,FALSE))</f>
        <v>NCLAVE</v>
      </c>
      <c r="C2147" s="121"/>
      <c r="D2147" s="93" t="str">
        <f>IF(E2147="","",VLOOKUP(E2147,[1]PROJECTES!$C$14:$G$5000,5,FALSE))</f>
        <v>5 x Equipo Trina-PRO TCU-24/3 v1.0</v>
      </c>
      <c r="E2147" s="117">
        <v>5144</v>
      </c>
      <c r="F2147" s="95"/>
      <c r="G2147" s="96" t="str">
        <f>IF(E2147="","",VLOOKUP(E2147,[1]PROJECTES!$C$14:$G$5000,4,FALSE))</f>
        <v>TA</v>
      </c>
      <c r="H2147" s="118" t="s">
        <v>21</v>
      </c>
      <c r="I2147" s="97" t="str">
        <f>IF(H2147="","",VLOOKUP(H2147,BD!B$2:C$16,2,FALSE))</f>
        <v>P</v>
      </c>
      <c r="J2147" s="149">
        <v>43552</v>
      </c>
      <c r="K2147" s="135">
        <f t="shared" si="68"/>
        <v>13</v>
      </c>
      <c r="L2147" s="99" t="str">
        <f t="shared" ca="1" si="69"/>
        <v>-</v>
      </c>
      <c r="M2147" s="93">
        <f>IF(E2147="","",VLOOKUP(E2147,[1]PROJECTES!$C$14:$Z$5000,21,FALSE))</f>
        <v>43555</v>
      </c>
      <c r="N2147" s="153">
        <v>0</v>
      </c>
      <c r="O2147" s="164" t="s">
        <v>229</v>
      </c>
      <c r="P2147" s="160">
        <v>10</v>
      </c>
      <c r="Q2147" s="166" t="s">
        <v>49</v>
      </c>
      <c r="R2147" s="165" t="s">
        <v>1341</v>
      </c>
      <c r="S2147" s="91"/>
    </row>
    <row r="2148" spans="1:19" s="104" customFormat="1" ht="12.75" customHeight="1" x14ac:dyDescent="0.25">
      <c r="A2148" s="121" t="s">
        <v>21</v>
      </c>
      <c r="B2148" s="92" t="str">
        <f>IF(E2148="","",VLOOKUP(E2148,[1]PROJECTES!$C$14:$G$5000,2,FALSE))</f>
        <v>NCLAVE</v>
      </c>
      <c r="C2148" s="121"/>
      <c r="D2148" s="93" t="str">
        <f>IF(E2148="","",VLOOKUP(E2148,[1]PROJECTES!$C$14:$G$5000,5,FALSE))</f>
        <v>5 x Equipo Trina-PRO TCU-24/6  v1.0</v>
      </c>
      <c r="E2148" s="117">
        <v>5145</v>
      </c>
      <c r="F2148" s="95"/>
      <c r="G2148" s="96" t="str">
        <f>IF(E2148="","",VLOOKUP(E2148,[1]PROJECTES!$C$14:$G$5000,4,FALSE))</f>
        <v>TA</v>
      </c>
      <c r="H2148" s="118" t="s">
        <v>21</v>
      </c>
      <c r="I2148" s="97" t="str">
        <f>IF(H2148="","",VLOOKUP(H2148,BD!B$2:C$16,2,FALSE))</f>
        <v>P</v>
      </c>
      <c r="J2148" s="149">
        <v>43552</v>
      </c>
      <c r="K2148" s="135">
        <f t="shared" si="68"/>
        <v>13</v>
      </c>
      <c r="L2148" s="99" t="str">
        <f t="shared" ca="1" si="69"/>
        <v>-</v>
      </c>
      <c r="M2148" s="93">
        <f>IF(E2148="","",VLOOKUP(E2148,[1]PROJECTES!$C$14:$Z$5000,21,FALSE))</f>
        <v>43555</v>
      </c>
      <c r="N2148" s="153">
        <v>0</v>
      </c>
      <c r="O2148" s="164" t="s">
        <v>229</v>
      </c>
      <c r="P2148" s="160">
        <v>10</v>
      </c>
      <c r="Q2148" s="166" t="s">
        <v>49</v>
      </c>
      <c r="R2148" s="165" t="s">
        <v>1341</v>
      </c>
      <c r="S2148" s="91"/>
    </row>
    <row r="2149" spans="1:19" s="104" customFormat="1" ht="12.75" customHeight="1" x14ac:dyDescent="0.25">
      <c r="A2149" s="121" t="s">
        <v>21</v>
      </c>
      <c r="B2149" s="92" t="str">
        <f>IF(E2149="","",VLOOKUP(E2149,[1]PROJECTES!$C$14:$G$5000,2,FALSE))</f>
        <v>NCLAVE</v>
      </c>
      <c r="C2149" s="121"/>
      <c r="D2149" s="93" t="str">
        <f>IF(E2149="","",VLOOKUP(E2149,[1]PROJECTES!$C$14:$G$5000,5,FALSE))</f>
        <v>16 x Equipo Trina-PRO TCU-230 v1.0</v>
      </c>
      <c r="E2149" s="117">
        <v>5119</v>
      </c>
      <c r="F2149" s="95"/>
      <c r="G2149" s="96" t="str">
        <f>IF(E2149="","",VLOOKUP(E2149,[1]PROJECTES!$C$14:$G$5000,4,FALSE))</f>
        <v>TA</v>
      </c>
      <c r="H2149" s="118" t="s">
        <v>595</v>
      </c>
      <c r="I2149" s="97" t="str">
        <f>IF(H2149="","",VLOOKUP(H2149,BD!B$2:C$16,2,FALSE))</f>
        <v>E</v>
      </c>
      <c r="J2149" s="149">
        <v>43552</v>
      </c>
      <c r="K2149" s="135">
        <f t="shared" si="68"/>
        <v>13</v>
      </c>
      <c r="L2149" s="99" t="str">
        <f t="shared" ca="1" si="69"/>
        <v>-</v>
      </c>
      <c r="M2149" s="93">
        <f>IF(E2149="","",VLOOKUP(E2149,[1]PROJECTES!$C$14:$Z$5000,21,FALSE))</f>
        <v>43555</v>
      </c>
      <c r="N2149" s="100">
        <v>2</v>
      </c>
      <c r="O2149" s="72" t="s">
        <v>229</v>
      </c>
      <c r="P2149" s="101">
        <v>30</v>
      </c>
      <c r="Q2149" s="132" t="s">
        <v>51</v>
      </c>
      <c r="R2149" s="102" t="s">
        <v>1334</v>
      </c>
      <c r="S2149" s="91"/>
    </row>
    <row r="2150" spans="1:19" s="104" customFormat="1" ht="12.75" customHeight="1" x14ac:dyDescent="0.25">
      <c r="A2150" s="121" t="s">
        <v>21</v>
      </c>
      <c r="B2150" s="92" t="str">
        <f>IF(E2150="","",VLOOKUP(E2150,[1]PROJECTES!$C$14:$G$5000,2,FALSE))</f>
        <v>NCLAVE</v>
      </c>
      <c r="C2150" s="121"/>
      <c r="D2150" s="93" t="str">
        <f>IF(E2150="","",VLOOKUP(E2150,[1]PROJECTES!$C$14:$G$5000,5,FALSE))</f>
        <v>5 x Equipo Trina-PRO TCU-24/3 v1.0</v>
      </c>
      <c r="E2150" s="117">
        <v>5144</v>
      </c>
      <c r="F2150" s="95"/>
      <c r="G2150" s="96" t="str">
        <f>IF(E2150="","",VLOOKUP(E2150,[1]PROJECTES!$C$14:$G$5000,4,FALSE))</f>
        <v>TA</v>
      </c>
      <c r="H2150" s="118" t="s">
        <v>595</v>
      </c>
      <c r="I2150" s="97" t="str">
        <f>IF(H2150="","",VLOOKUP(H2150,BD!B$2:C$16,2,FALSE))</f>
        <v>E</v>
      </c>
      <c r="J2150" s="149">
        <v>43552</v>
      </c>
      <c r="K2150" s="135">
        <f t="shared" si="68"/>
        <v>13</v>
      </c>
      <c r="L2150" s="99" t="str">
        <f t="shared" ca="1" si="69"/>
        <v>-</v>
      </c>
      <c r="M2150" s="93">
        <f>IF(E2150="","",VLOOKUP(E2150,[1]PROJECTES!$C$14:$Z$5000,21,FALSE))</f>
        <v>43555</v>
      </c>
      <c r="N2150" s="100">
        <v>2</v>
      </c>
      <c r="O2150" s="72" t="s">
        <v>229</v>
      </c>
      <c r="P2150" s="101">
        <v>30</v>
      </c>
      <c r="Q2150" s="132" t="s">
        <v>51</v>
      </c>
      <c r="R2150" s="102" t="s">
        <v>1334</v>
      </c>
      <c r="S2150" s="91"/>
    </row>
    <row r="2151" spans="1:19" s="104" customFormat="1" ht="12.75" customHeight="1" x14ac:dyDescent="0.25">
      <c r="A2151" s="121" t="s">
        <v>21</v>
      </c>
      <c r="B2151" s="92" t="str">
        <f>IF(E2151="","",VLOOKUP(E2151,[1]PROJECTES!$C$14:$G$5000,2,FALSE))</f>
        <v>NCLAVE</v>
      </c>
      <c r="C2151" s="121"/>
      <c r="D2151" s="93" t="str">
        <f>IF(E2151="","",VLOOKUP(E2151,[1]PROJECTES!$C$14:$G$5000,5,FALSE))</f>
        <v>5 x Equipo Trina-PRO TCU-24/6  v1.0</v>
      </c>
      <c r="E2151" s="117">
        <v>5145</v>
      </c>
      <c r="F2151" s="95"/>
      <c r="G2151" s="96" t="str">
        <f>IF(E2151="","",VLOOKUP(E2151,[1]PROJECTES!$C$14:$G$5000,4,FALSE))</f>
        <v>TA</v>
      </c>
      <c r="H2151" s="118" t="s">
        <v>595</v>
      </c>
      <c r="I2151" s="97" t="str">
        <f>IF(H2151="","",VLOOKUP(H2151,BD!B$2:C$16,2,FALSE))</f>
        <v>E</v>
      </c>
      <c r="J2151" s="149">
        <v>43602</v>
      </c>
      <c r="K2151" s="135">
        <f t="shared" si="68"/>
        <v>20</v>
      </c>
      <c r="L2151" s="99" t="str">
        <f t="shared" ca="1" si="69"/>
        <v>-</v>
      </c>
      <c r="M2151" s="93">
        <f>IF(E2151="","",VLOOKUP(E2151,[1]PROJECTES!$C$14:$Z$5000,21,FALSE))</f>
        <v>43555</v>
      </c>
      <c r="N2151" s="100">
        <v>2</v>
      </c>
      <c r="O2151" s="72" t="s">
        <v>229</v>
      </c>
      <c r="P2151" s="101">
        <v>30</v>
      </c>
      <c r="Q2151" s="132" t="s">
        <v>51</v>
      </c>
      <c r="R2151" s="102" t="s">
        <v>1334</v>
      </c>
      <c r="S2151" s="91"/>
    </row>
    <row r="2152" spans="1:19" s="104" customFormat="1" ht="12.75" customHeight="1" x14ac:dyDescent="0.25">
      <c r="A2152" s="121" t="s">
        <v>21</v>
      </c>
      <c r="B2152" s="92" t="str">
        <f>IF(E2152="","",VLOOKUP(E2152,[1]PROJECTES!$C$14:$G$5000,2,FALSE))</f>
        <v>SITEL</v>
      </c>
      <c r="C2152" s="121"/>
      <c r="D2152" s="93" t="str">
        <f>IF(E2152="","",VLOOKUP(E2152,[1]PROJECTES!$C$14:$G$5000,5,FALSE))</f>
        <v>16 x Manguera Alimentacion TCU, 230Vac</v>
      </c>
      <c r="E2152" s="117">
        <v>5156</v>
      </c>
      <c r="F2152" s="95"/>
      <c r="G2152" s="96" t="str">
        <f>IF(E2152="","",VLOOKUP(E2152,[1]PROJECTES!$C$14:$G$5000,4,FALSE))</f>
        <v>TA</v>
      </c>
      <c r="H2152" s="118" t="s">
        <v>595</v>
      </c>
      <c r="I2152" s="97" t="str">
        <f>IF(H2152="","",VLOOKUP(H2152,BD!B$2:C$16,2,FALSE))</f>
        <v>E</v>
      </c>
      <c r="J2152" s="149">
        <v>43602</v>
      </c>
      <c r="K2152" s="135">
        <f t="shared" si="68"/>
        <v>20</v>
      </c>
      <c r="L2152" s="99" t="str">
        <f t="shared" ca="1" si="69"/>
        <v>-</v>
      </c>
      <c r="M2152" s="93">
        <f>IF(E2152="","",VLOOKUP(E2152,[1]PROJECTES!$C$14:$Z$5000,21,FALSE))</f>
        <v>43555</v>
      </c>
      <c r="N2152" s="100">
        <v>1</v>
      </c>
      <c r="O2152" s="72" t="s">
        <v>229</v>
      </c>
      <c r="P2152" s="101">
        <v>30</v>
      </c>
      <c r="Q2152" s="132" t="s">
        <v>51</v>
      </c>
      <c r="R2152" s="131" t="s">
        <v>1312</v>
      </c>
      <c r="S2152" s="91"/>
    </row>
    <row r="2153" spans="1:19" s="104" customFormat="1" ht="12.75" customHeight="1" x14ac:dyDescent="0.25">
      <c r="A2153" s="121" t="s">
        <v>12</v>
      </c>
      <c r="B2153" s="92" t="str">
        <f>IF(E2153="","",VLOOKUP(E2153,[1]PROJECTES!$C$14:$G$5000,2,FALSE))</f>
        <v>EMSA</v>
      </c>
      <c r="C2153" s="121" t="s">
        <v>135</v>
      </c>
      <c r="D2153" s="93" t="str">
        <f>IF(E2153="","",VLOOKUP(E2153,[1]PROJECTES!$C$14:$G$5000,5,FALSE))</f>
        <v>MANTENIMENT SCADA TEDIS.Net EMSA 01/03/2019 - 28/02/2020</v>
      </c>
      <c r="E2153" s="117">
        <v>5176</v>
      </c>
      <c r="F2153" s="95"/>
      <c r="G2153" s="96" t="str">
        <f>IF(E2153="","",VLOOKUP(E2153,[1]PROJECTES!$C$14:$G$5000,4,FALSE))</f>
        <v>OB</v>
      </c>
      <c r="H2153" s="118" t="s">
        <v>12</v>
      </c>
      <c r="I2153" s="97" t="str">
        <f>IF(H2153="","",VLOOKUP(H2153,BD!B$2:C$16,2,FALSE))</f>
        <v>E</v>
      </c>
      <c r="J2153" s="98">
        <v>43552</v>
      </c>
      <c r="K2153" s="135">
        <f t="shared" si="68"/>
        <v>13</v>
      </c>
      <c r="L2153" s="99">
        <f t="shared" ca="1" si="69"/>
        <v>269</v>
      </c>
      <c r="M2153" s="93">
        <f>IF(E2153="","",VLOOKUP(E2153,[1]PROJECTES!$C$14:$Z$5000,21,FALSE))</f>
        <v>43889</v>
      </c>
      <c r="N2153" s="100">
        <v>0</v>
      </c>
      <c r="O2153" s="72" t="s">
        <v>229</v>
      </c>
      <c r="P2153" s="101">
        <v>30</v>
      </c>
      <c r="Q2153" s="132" t="s">
        <v>59</v>
      </c>
      <c r="R2153" s="131" t="s">
        <v>1349</v>
      </c>
      <c r="S2153" s="91"/>
    </row>
    <row r="2154" spans="1:19" s="104" customFormat="1" ht="12.75" customHeight="1" x14ac:dyDescent="0.25">
      <c r="A2154" s="121" t="s">
        <v>12</v>
      </c>
      <c r="B2154" s="92" t="str">
        <f>IF(E2154="","",VLOOKUP(E2154,[1]PROJECTES!$C$14:$G$5000,2,FALSE))</f>
        <v>INPPOZ</v>
      </c>
      <c r="C2154" s="121" t="s">
        <v>151</v>
      </c>
      <c r="D2154" s="93" t="str">
        <f>IF(E2154="","",VLOOKUP(E2154,[1]PROJECTES!$C$14:$G$5000,5,FALSE))</f>
        <v>MANTENIMENT SW SCADA TEDIS.Net INPECUARIAS 01/01/2.019 - 31/12/2.019</v>
      </c>
      <c r="E2154" s="117">
        <v>5072</v>
      </c>
      <c r="F2154" s="95"/>
      <c r="G2154" s="96" t="str">
        <f>IF(E2154="","",VLOOKUP(E2154,[1]PROJECTES!$C$14:$G$5000,4,FALSE))</f>
        <v>OB</v>
      </c>
      <c r="H2154" s="118" t="s">
        <v>12</v>
      </c>
      <c r="I2154" s="97" t="str">
        <f>IF(H2154="","",VLOOKUP(H2154,BD!B$2:C$16,2,FALSE))</f>
        <v>E</v>
      </c>
      <c r="J2154" s="98">
        <v>43552</v>
      </c>
      <c r="K2154" s="135">
        <f t="shared" si="68"/>
        <v>13</v>
      </c>
      <c r="L2154" s="99">
        <f t="shared" ca="1" si="69"/>
        <v>210</v>
      </c>
      <c r="M2154" s="93">
        <f>IF(E2154="","",VLOOKUP(E2154,[1]PROJECTES!$C$14:$Z$5000,21,FALSE))</f>
        <v>43830</v>
      </c>
      <c r="N2154" s="100">
        <v>0</v>
      </c>
      <c r="O2154" s="72" t="s">
        <v>229</v>
      </c>
      <c r="P2154" s="101">
        <v>30</v>
      </c>
      <c r="Q2154" s="132" t="s">
        <v>59</v>
      </c>
      <c r="R2154" s="131" t="s">
        <v>1350</v>
      </c>
      <c r="S2154" s="91"/>
    </row>
    <row r="2155" spans="1:19" s="104" customFormat="1" ht="12.75" customHeight="1" x14ac:dyDescent="0.25">
      <c r="A2155" s="121" t="s">
        <v>12</v>
      </c>
      <c r="B2155" s="92" t="str">
        <f>IF(E2155="","",VLOOKUP(E2155,[1]PROJECTES!$C$14:$G$5000,2,FALSE))</f>
        <v>SITEL</v>
      </c>
      <c r="C2155" s="121" t="s">
        <v>181</v>
      </c>
      <c r="D2155" s="93" t="str">
        <f>IF(E2155="","",VLOOKUP(E2155,[1]PROJECTES!$C$14:$G$5000,5,FALSE))</f>
        <v>AFERS EMPRESA</v>
      </c>
      <c r="E2155" s="117" t="s">
        <v>283</v>
      </c>
      <c r="F2155" s="95"/>
      <c r="G2155" s="96" t="str">
        <f>IF(E2155="","",VLOOKUP(E2155,[1]PROJECTES!$C$14:$G$5000,4,FALSE))</f>
        <v>OB</v>
      </c>
      <c r="H2155" s="118" t="s">
        <v>12</v>
      </c>
      <c r="I2155" s="97" t="str">
        <f>IF(H2155="","",VLOOKUP(H2155,BD!B$2:C$16,2,FALSE))</f>
        <v>E</v>
      </c>
      <c r="J2155" s="98">
        <v>43552</v>
      </c>
      <c r="K2155" s="135">
        <f t="shared" si="68"/>
        <v>13</v>
      </c>
      <c r="L2155" s="99">
        <f t="shared" ca="1" si="69"/>
        <v>210</v>
      </c>
      <c r="M2155" s="93">
        <f>IF(E2155="","",VLOOKUP(E2155,[1]PROJECTES!$C$14:$Z$5000,21,FALSE))</f>
        <v>43830</v>
      </c>
      <c r="N2155" s="100">
        <v>2</v>
      </c>
      <c r="O2155" s="72" t="s">
        <v>229</v>
      </c>
      <c r="P2155" s="101">
        <v>30</v>
      </c>
      <c r="Q2155" s="132"/>
      <c r="R2155" s="131" t="s">
        <v>1351</v>
      </c>
      <c r="S2155" s="91"/>
    </row>
    <row r="2156" spans="1:19" s="104" customFormat="1" ht="12.75" customHeight="1" x14ac:dyDescent="0.25">
      <c r="A2156" s="121" t="s">
        <v>12</v>
      </c>
      <c r="B2156" s="92" t="str">
        <f>IF(E2156="","",VLOOKUP(E2156,[1]PROJECTES!$C$14:$G$5000,2,FALSE))</f>
        <v>EYPESA</v>
      </c>
      <c r="C2156" s="121" t="s">
        <v>106</v>
      </c>
      <c r="D2156" s="93" t="str">
        <f>IF(E2156="","",VLOOKUP(E2156,[1]PROJECTES!$C$14:$G$5000,5,FALSE))</f>
        <v>SITEL Ref.SUPORT TEC. PROJ. RESOLvD-2018</v>
      </c>
      <c r="E2156" s="117">
        <v>4867</v>
      </c>
      <c r="F2156" s="95"/>
      <c r="G2156" s="96" t="str">
        <f>IF(E2156="","",VLOOKUP(E2156,[1]PROJECTES!$C$14:$G$5000,4,FALSE))</f>
        <v>OB</v>
      </c>
      <c r="H2156" s="118" t="s">
        <v>12</v>
      </c>
      <c r="I2156" s="97" t="str">
        <f>IF(H2156="","",VLOOKUP(H2156,BD!B$2:C$16,2,FALSE))</f>
        <v>E</v>
      </c>
      <c r="J2156" s="98">
        <v>43552</v>
      </c>
      <c r="K2156" s="135">
        <f t="shared" si="68"/>
        <v>13</v>
      </c>
      <c r="L2156" s="99">
        <f t="shared" ca="1" si="69"/>
        <v>-155</v>
      </c>
      <c r="M2156" s="93">
        <f>IF(E2156="","",VLOOKUP(E2156,[1]PROJECTES!$C$14:$Z$5000,21,FALSE))</f>
        <v>43465</v>
      </c>
      <c r="N2156" s="100">
        <v>3</v>
      </c>
      <c r="O2156" s="72" t="s">
        <v>229</v>
      </c>
      <c r="P2156" s="101">
        <v>0</v>
      </c>
      <c r="Q2156" s="132" t="s">
        <v>15</v>
      </c>
      <c r="R2156" s="131" t="s">
        <v>1348</v>
      </c>
      <c r="S2156" s="121"/>
    </row>
    <row r="2157" spans="1:19" s="104" customFormat="1" ht="12.75" customHeight="1" x14ac:dyDescent="0.25">
      <c r="A2157" s="121" t="s">
        <v>12</v>
      </c>
      <c r="B2157" s="92" t="str">
        <f>IF(E2157="","",VLOOKUP(E2157,[1]PROJECTES!$C$14:$G$5000,2,FALSE))</f>
        <v>SITEL</v>
      </c>
      <c r="C2157" s="121" t="s">
        <v>181</v>
      </c>
      <c r="D2157" s="93" t="str">
        <f>IF(E2157="","",VLOOKUP(E2157,[1]PROJECTES!$C$14:$G$5000,5,FALSE))</f>
        <v>AFERS EMPRESA</v>
      </c>
      <c r="E2157" s="117" t="s">
        <v>283</v>
      </c>
      <c r="F2157" s="95"/>
      <c r="G2157" s="96" t="str">
        <f>IF(E2157="","",VLOOKUP(E2157,[1]PROJECTES!$C$14:$G$5000,4,FALSE))</f>
        <v>OB</v>
      </c>
      <c r="H2157" s="118" t="s">
        <v>12</v>
      </c>
      <c r="I2157" s="97" t="str">
        <f>IF(H2157="","",VLOOKUP(H2157,BD!B$2:C$16,2,FALSE))</f>
        <v>E</v>
      </c>
      <c r="J2157" s="98">
        <v>43552</v>
      </c>
      <c r="K2157" s="135">
        <f t="shared" si="68"/>
        <v>13</v>
      </c>
      <c r="L2157" s="99">
        <f t="shared" ca="1" si="69"/>
        <v>210</v>
      </c>
      <c r="M2157" s="93">
        <f>IF(E2157="","",VLOOKUP(E2157,[1]PROJECTES!$C$14:$Z$5000,21,FALSE))</f>
        <v>43830</v>
      </c>
      <c r="N2157" s="100">
        <v>0</v>
      </c>
      <c r="O2157" s="72" t="s">
        <v>229</v>
      </c>
      <c r="P2157" s="101">
        <v>30</v>
      </c>
      <c r="Q2157" s="132" t="s">
        <v>59</v>
      </c>
      <c r="R2157" s="131" t="s">
        <v>1352</v>
      </c>
      <c r="S2157" s="91"/>
    </row>
    <row r="2158" spans="1:19" s="104" customFormat="1" ht="12.75" customHeight="1" x14ac:dyDescent="0.25">
      <c r="A2158" s="121" t="s">
        <v>12</v>
      </c>
      <c r="B2158" s="92" t="str">
        <f>IF(E2158="","",VLOOKUP(E2158,[1]PROJECTES!$C$14:$G$5000,2,FALSE))</f>
        <v>SITEL</v>
      </c>
      <c r="C2158" s="121" t="s">
        <v>181</v>
      </c>
      <c r="D2158" s="93" t="str">
        <f>IF(E2158="","",VLOOKUP(E2158,[1]PROJECTES!$C$14:$G$5000,5,FALSE))</f>
        <v>Desenvolupament SW TEDIS.Net ExportService v1.48</v>
      </c>
      <c r="E2158" s="117">
        <v>5183</v>
      </c>
      <c r="F2158" s="95"/>
      <c r="G2158" s="96" t="str">
        <f>IF(E2158="","",VLOOKUP(E2158,[1]PROJECTES!$C$14:$G$5000,4,FALSE))</f>
        <v>OB</v>
      </c>
      <c r="H2158" s="118" t="s">
        <v>12</v>
      </c>
      <c r="I2158" s="97" t="str">
        <f>IF(H2158="","",VLOOKUP(H2158,BD!B$2:C$16,2,FALSE))</f>
        <v>E</v>
      </c>
      <c r="J2158" s="98">
        <v>43552</v>
      </c>
      <c r="K2158" s="135">
        <f t="shared" si="68"/>
        <v>13</v>
      </c>
      <c r="L2158" s="99">
        <f t="shared" ca="1" si="69"/>
        <v>-81</v>
      </c>
      <c r="M2158" s="93">
        <f>IF(E2158="","",VLOOKUP(E2158,[1]PROJECTES!$C$14:$Z$5000,21,FALSE))</f>
        <v>43539</v>
      </c>
      <c r="N2158" s="100">
        <v>1</v>
      </c>
      <c r="O2158" s="72" t="s">
        <v>229</v>
      </c>
      <c r="P2158" s="101">
        <v>0</v>
      </c>
      <c r="Q2158" s="132" t="s">
        <v>15</v>
      </c>
      <c r="R2158" s="131" t="s">
        <v>1346</v>
      </c>
      <c r="S2158" s="91"/>
    </row>
    <row r="2159" spans="1:19" s="104" customFormat="1" ht="12.75" customHeight="1" x14ac:dyDescent="0.25">
      <c r="A2159" s="121" t="s">
        <v>44</v>
      </c>
      <c r="B2159" s="92" t="str">
        <f>IF(E2159="","",VLOOKUP(E2159,[1]PROJECTES!$C$14:$G$5000,2,FALSE))</f>
        <v>INPPOZ</v>
      </c>
      <c r="C2159" s="121" t="s">
        <v>149</v>
      </c>
      <c r="D2159" s="93" t="str">
        <f>IF(E2159="","",VLOOKUP(E2159,[1]PROJECTES!$C$14:$G$5000,5,FALSE))</f>
        <v>RTU C.T. GRAL VILLARALTO v3.0</v>
      </c>
      <c r="E2159" s="117">
        <v>5184</v>
      </c>
      <c r="F2159" s="95"/>
      <c r="G2159" s="96" t="str">
        <f>IF(E2159="","",VLOOKUP(E2159,[1]PROJECTES!$C$14:$G$5000,4,FALSE))</f>
        <v>OB</v>
      </c>
      <c r="H2159" s="118" t="s">
        <v>17</v>
      </c>
      <c r="I2159" s="97" t="str">
        <f>IF(H2159="","",VLOOKUP(H2159,BD!B$2:C$16,2,FALSE))</f>
        <v>E</v>
      </c>
      <c r="J2159" s="98">
        <v>43600</v>
      </c>
      <c r="K2159" s="135">
        <f t="shared" si="68"/>
        <v>20</v>
      </c>
      <c r="L2159" s="99">
        <f t="shared" ca="1" si="69"/>
        <v>-81</v>
      </c>
      <c r="M2159" s="93">
        <f>IF(E2159="","",VLOOKUP(E2159,[1]PROJECTES!$C$14:$Z$5000,21,FALSE))</f>
        <v>43539</v>
      </c>
      <c r="N2159" s="100"/>
      <c r="O2159" s="72" t="s">
        <v>229</v>
      </c>
      <c r="P2159" s="101">
        <v>30</v>
      </c>
      <c r="Q2159" s="132" t="s">
        <v>40</v>
      </c>
      <c r="R2159" s="168" t="s">
        <v>1818</v>
      </c>
      <c r="S2159" s="91"/>
    </row>
    <row r="2160" spans="1:19" s="104" customFormat="1" ht="12.75" customHeight="1" x14ac:dyDescent="0.25">
      <c r="A2160" s="121"/>
      <c r="B2160" s="92" t="str">
        <f>IF(E2160="","",VLOOKUP(E2160,[1]PROJECTES!$C$14:$G$5000,2,FALSE))</f>
        <v>INPPOZ</v>
      </c>
      <c r="C2160" s="121" t="s">
        <v>149</v>
      </c>
      <c r="D2160" s="93" t="str">
        <f>IF(E2160="","",VLOOKUP(E2160,[1]PROJECTES!$C$14:$G$5000,5,FALSE))</f>
        <v>MANTENIMENT SW SCADA TEDIS.Net INPECUARIAS 01/01/2.019 - 31/12/2.019</v>
      </c>
      <c r="E2160" s="117">
        <v>5072</v>
      </c>
      <c r="F2160" s="95"/>
      <c r="G2160" s="96" t="str">
        <f>IF(E2160="","",VLOOKUP(E2160,[1]PROJECTES!$C$14:$G$5000,4,FALSE))</f>
        <v>OB</v>
      </c>
      <c r="H2160" s="118" t="s">
        <v>47</v>
      </c>
      <c r="I2160" s="97" t="str">
        <f>IF(H2160="","",VLOOKUP(H2160,BD!B$2:C$16,2,FALSE))</f>
        <v>E</v>
      </c>
      <c r="J2160" s="98">
        <v>43552</v>
      </c>
      <c r="K2160" s="135">
        <f t="shared" si="68"/>
        <v>13</v>
      </c>
      <c r="L2160" s="99">
        <f t="shared" ca="1" si="69"/>
        <v>210</v>
      </c>
      <c r="M2160" s="93">
        <f>IF(E2160="","",VLOOKUP(E2160,[1]PROJECTES!$C$14:$Z$5000,21,FALSE))</f>
        <v>43830</v>
      </c>
      <c r="N2160" s="100">
        <v>3</v>
      </c>
      <c r="O2160" s="72" t="s">
        <v>229</v>
      </c>
      <c r="P2160" s="101">
        <v>15</v>
      </c>
      <c r="Q2160" s="132" t="s">
        <v>43</v>
      </c>
      <c r="R2160" s="168" t="s">
        <v>1541</v>
      </c>
      <c r="S2160" s="91"/>
    </row>
    <row r="2161" spans="1:19" s="104" customFormat="1" ht="12.75" customHeight="1" x14ac:dyDescent="0.25">
      <c r="A2161" s="121"/>
      <c r="B2161" s="92" t="str">
        <f>IF(E2161="","",VLOOKUP(E2161,[1]PROJECTES!$C$14:$G$5000,2,FALSE))</f>
        <v>SITEL</v>
      </c>
      <c r="C2161" s="121" t="s">
        <v>181</v>
      </c>
      <c r="D2161" s="93" t="str">
        <f>IF(E2161="","",VLOOKUP(E2161,[1]PROJECTES!$C$14:$G$5000,5,FALSE))</f>
        <v>AFERS EMPRESA</v>
      </c>
      <c r="E2161" s="117" t="s">
        <v>283</v>
      </c>
      <c r="F2161" s="95"/>
      <c r="G2161" s="96" t="str">
        <f>IF(E2161="","",VLOOKUP(E2161,[1]PROJECTES!$C$14:$G$5000,4,FALSE))</f>
        <v>OB</v>
      </c>
      <c r="H2161" s="118" t="s">
        <v>47</v>
      </c>
      <c r="I2161" s="97" t="str">
        <f>IF(H2161="","",VLOOKUP(H2161,BD!B$2:C$16,2,FALSE))</f>
        <v>E</v>
      </c>
      <c r="J2161" s="98">
        <v>43552</v>
      </c>
      <c r="K2161" s="135">
        <f t="shared" si="68"/>
        <v>13</v>
      </c>
      <c r="L2161" s="99">
        <f t="shared" ca="1" si="69"/>
        <v>210</v>
      </c>
      <c r="M2161" s="93">
        <f>IF(E2161="","",VLOOKUP(E2161,[1]PROJECTES!$C$14:$Z$5000,21,FALSE))</f>
        <v>43830</v>
      </c>
      <c r="N2161" s="100">
        <v>1</v>
      </c>
      <c r="O2161" s="72" t="s">
        <v>229</v>
      </c>
      <c r="P2161" s="101">
        <v>30</v>
      </c>
      <c r="Q2161" s="132" t="s">
        <v>37</v>
      </c>
      <c r="R2161" s="168" t="s">
        <v>1542</v>
      </c>
      <c r="S2161" s="91"/>
    </row>
    <row r="2162" spans="1:19" s="104" customFormat="1" ht="12.75" customHeight="1" x14ac:dyDescent="0.25">
      <c r="A2162" s="121"/>
      <c r="B2162" s="92" t="str">
        <f>IF(E2162="","",VLOOKUP(E2162,[1]PROJECTES!$C$14:$G$5000,2,FALSE))</f>
        <v>COAUEU</v>
      </c>
      <c r="C2162" s="121"/>
      <c r="D2162" s="93" t="str">
        <f>IF(E2162="","",VLOOKUP(E2162,[1]PROJECTES!$C$14:$G$5000,5,FALSE))</f>
        <v>EUROTRONIC Desenvolupament SW App Movil v1.0</v>
      </c>
      <c r="E2162" s="117">
        <v>5067</v>
      </c>
      <c r="F2162" s="95"/>
      <c r="G2162" s="96" t="str">
        <f>IF(E2162="","",VLOOKUP(E2162,[1]PROJECTES!$C$14:$G$5000,4,FALSE))</f>
        <v>OB</v>
      </c>
      <c r="H2162" s="118" t="s">
        <v>47</v>
      </c>
      <c r="I2162" s="97" t="str">
        <f>IF(H2162="","",VLOOKUP(H2162,BD!B$2:C$16,2,FALSE))</f>
        <v>E</v>
      </c>
      <c r="J2162" s="98">
        <v>43552</v>
      </c>
      <c r="K2162" s="135">
        <f t="shared" si="68"/>
        <v>13</v>
      </c>
      <c r="L2162" s="99">
        <f t="shared" ca="1" si="69"/>
        <v>139</v>
      </c>
      <c r="M2162" s="93">
        <f>IF(E2162="","",VLOOKUP(E2162,[1]PROJECTES!$C$14:$Z$5000,21,FALSE))</f>
        <v>43759</v>
      </c>
      <c r="N2162" s="100">
        <v>3</v>
      </c>
      <c r="O2162" s="72" t="s">
        <v>229</v>
      </c>
      <c r="P2162" s="101">
        <v>15</v>
      </c>
      <c r="Q2162" s="132" t="s">
        <v>15</v>
      </c>
      <c r="R2162" s="102"/>
      <c r="S2162" s="91"/>
    </row>
    <row r="2163" spans="1:19" s="104" customFormat="1" ht="12.75" customHeight="1" x14ac:dyDescent="0.25">
      <c r="A2163" s="121"/>
      <c r="B2163" s="92" t="str">
        <f>IF(E2163="","",VLOOKUP(E2163,[1]PROJECTES!$C$14:$G$5000,2,FALSE))</f>
        <v/>
      </c>
      <c r="C2163" s="121"/>
      <c r="D2163" s="93" t="str">
        <f>IF(E2163="","",VLOOKUP(E2163,[1]PROJECTES!$C$14:$G$5000,5,FALSE))</f>
        <v/>
      </c>
      <c r="E2163" s="117"/>
      <c r="F2163" s="95"/>
      <c r="G2163" s="96" t="str">
        <f>IF(E2163="","",VLOOKUP(E2163,[1]PROJECTES!$C$14:$G$5000,4,FALSE))</f>
        <v/>
      </c>
      <c r="H2163" s="118" t="s">
        <v>44</v>
      </c>
      <c r="I2163" s="97" t="str">
        <f>IF(H2163="","",VLOOKUP(H2163,BD!B$2:C$16,2,FALSE))</f>
        <v>E</v>
      </c>
      <c r="J2163" s="173">
        <v>43552</v>
      </c>
      <c r="K2163" s="135">
        <f t="shared" si="68"/>
        <v>13</v>
      </c>
      <c r="L2163" s="99" t="str">
        <f t="shared" ca="1" si="69"/>
        <v>-</v>
      </c>
      <c r="M2163" s="93" t="str">
        <f>IF(E2163="","",VLOOKUP(E2163,[1]PROJECTES!$C$14:$Z$5000,21,FALSE))</f>
        <v/>
      </c>
      <c r="N2163" s="100"/>
      <c r="O2163" s="72" t="s">
        <v>229</v>
      </c>
      <c r="P2163" s="101"/>
      <c r="Q2163" s="132"/>
      <c r="R2163" s="102"/>
      <c r="S2163" s="91"/>
    </row>
    <row r="2164" spans="1:19" s="104" customFormat="1" ht="12.75" customHeight="1" x14ac:dyDescent="0.25">
      <c r="A2164" s="121"/>
      <c r="B2164" s="92" t="str">
        <f>IF(E2164="","",VLOOKUP(E2164,[1]PROJECTES!$C$14:$G$5000,2,FALSE))</f>
        <v/>
      </c>
      <c r="C2164" s="121"/>
      <c r="D2164" s="93" t="str">
        <f>IF(E2164="","",VLOOKUP(E2164,[1]PROJECTES!$C$14:$G$5000,5,FALSE))</f>
        <v/>
      </c>
      <c r="E2164" s="117"/>
      <c r="F2164" s="95"/>
      <c r="G2164" s="96" t="str">
        <f>IF(E2164="","",VLOOKUP(E2164,[1]PROJECTES!$C$14:$G$5000,4,FALSE))</f>
        <v/>
      </c>
      <c r="H2164" s="118" t="s">
        <v>44</v>
      </c>
      <c r="I2164" s="97" t="str">
        <f>IF(H2164="","",VLOOKUP(H2164,BD!B$2:C$16,2,FALSE))</f>
        <v>E</v>
      </c>
      <c r="J2164" s="173">
        <v>43552</v>
      </c>
      <c r="K2164" s="135">
        <f t="shared" si="68"/>
        <v>13</v>
      </c>
      <c r="L2164" s="99" t="str">
        <f t="shared" ca="1" si="69"/>
        <v>-</v>
      </c>
      <c r="M2164" s="93" t="str">
        <f>IF(E2164="","",VLOOKUP(E2164,[1]PROJECTES!$C$14:$Z$5000,21,FALSE))</f>
        <v/>
      </c>
      <c r="N2164" s="100"/>
      <c r="O2164" s="72" t="s">
        <v>229</v>
      </c>
      <c r="P2164" s="101"/>
      <c r="Q2164" s="132"/>
      <c r="R2164" s="102"/>
      <c r="S2164" s="91"/>
    </row>
    <row r="2165" spans="1:19" s="104" customFormat="1" ht="12.75" customHeight="1" x14ac:dyDescent="0.25">
      <c r="A2165" s="121"/>
      <c r="B2165" s="92" t="str">
        <f>IF(E2165="","",VLOOKUP(E2165,[1]PROJECTES!$C$14:$G$5000,2,FALSE))</f>
        <v/>
      </c>
      <c r="C2165" s="121"/>
      <c r="D2165" s="93" t="str">
        <f>IF(E2165="","",VLOOKUP(E2165,[1]PROJECTES!$C$14:$G$5000,5,FALSE))</f>
        <v/>
      </c>
      <c r="E2165" s="117"/>
      <c r="F2165" s="95"/>
      <c r="G2165" s="96" t="str">
        <f>IF(E2165="","",VLOOKUP(E2165,[1]PROJECTES!$C$14:$G$5000,4,FALSE))</f>
        <v/>
      </c>
      <c r="H2165" s="118" t="s">
        <v>44</v>
      </c>
      <c r="I2165" s="97" t="str">
        <f>IF(H2165="","",VLOOKUP(H2165,BD!B$2:C$16,2,FALSE))</f>
        <v>E</v>
      </c>
      <c r="J2165" s="173">
        <v>43552</v>
      </c>
      <c r="K2165" s="135">
        <f t="shared" si="68"/>
        <v>13</v>
      </c>
      <c r="L2165" s="99" t="str">
        <f t="shared" ca="1" si="69"/>
        <v>-</v>
      </c>
      <c r="M2165" s="93" t="str">
        <f>IF(E2165="","",VLOOKUP(E2165,[1]PROJECTES!$C$14:$Z$5000,21,FALSE))</f>
        <v/>
      </c>
      <c r="N2165" s="100"/>
      <c r="O2165" s="72" t="s">
        <v>229</v>
      </c>
      <c r="P2165" s="101"/>
      <c r="Q2165" s="132"/>
      <c r="R2165" s="102"/>
      <c r="S2165" s="91"/>
    </row>
    <row r="2166" spans="1:19" s="104" customFormat="1" ht="12.75" customHeight="1" x14ac:dyDescent="0.25">
      <c r="A2166" s="121"/>
      <c r="B2166" s="92" t="str">
        <f>IF(E2166="","",VLOOKUP(E2166,[1]PROJECTES!$C$14:$G$5000,2,FALSE))</f>
        <v/>
      </c>
      <c r="C2166" s="121"/>
      <c r="D2166" s="93" t="str">
        <f>IF(E2166="","",VLOOKUP(E2166,[1]PROJECTES!$C$14:$G$5000,5,FALSE))</f>
        <v/>
      </c>
      <c r="E2166" s="117"/>
      <c r="F2166" s="95"/>
      <c r="G2166" s="96" t="str">
        <f>IF(E2166="","",VLOOKUP(E2166,[1]PROJECTES!$C$14:$G$5000,4,FALSE))</f>
        <v/>
      </c>
      <c r="H2166" s="118" t="s">
        <v>44</v>
      </c>
      <c r="I2166" s="97" t="str">
        <f>IF(H2166="","",VLOOKUP(H2166,BD!B$2:C$16,2,FALSE))</f>
        <v>E</v>
      </c>
      <c r="J2166" s="173">
        <v>43552</v>
      </c>
      <c r="K2166" s="135">
        <f t="shared" si="68"/>
        <v>13</v>
      </c>
      <c r="L2166" s="99" t="str">
        <f t="shared" ca="1" si="69"/>
        <v>-</v>
      </c>
      <c r="M2166" s="93" t="str">
        <f>IF(E2166="","",VLOOKUP(E2166,[1]PROJECTES!$C$14:$Z$5000,21,FALSE))</f>
        <v/>
      </c>
      <c r="N2166" s="100"/>
      <c r="O2166" s="72" t="s">
        <v>229</v>
      </c>
      <c r="P2166" s="101"/>
      <c r="Q2166" s="132"/>
      <c r="R2166" s="102"/>
      <c r="S2166" s="91"/>
    </row>
    <row r="2167" spans="1:19" s="104" customFormat="1" ht="12.75" customHeight="1" x14ac:dyDescent="0.25">
      <c r="A2167" s="121"/>
      <c r="B2167" s="92" t="str">
        <f>IF(E2167="","",VLOOKUP(E2167,[1]PROJECTES!$C$14:$G$5000,2,FALSE))</f>
        <v/>
      </c>
      <c r="C2167" s="121"/>
      <c r="D2167" s="93" t="str">
        <f>IF(E2167="","",VLOOKUP(E2167,[1]PROJECTES!$C$14:$G$5000,5,FALSE))</f>
        <v/>
      </c>
      <c r="E2167" s="117"/>
      <c r="F2167" s="95"/>
      <c r="G2167" s="96" t="str">
        <f>IF(E2167="","",VLOOKUP(E2167,[1]PROJECTES!$C$14:$G$5000,4,FALSE))</f>
        <v/>
      </c>
      <c r="H2167" s="118" t="s">
        <v>44</v>
      </c>
      <c r="I2167" s="97" t="str">
        <f>IF(H2167="","",VLOOKUP(H2167,BD!B$2:C$16,2,FALSE))</f>
        <v>E</v>
      </c>
      <c r="J2167" s="173">
        <v>43552</v>
      </c>
      <c r="K2167" s="135">
        <f t="shared" si="68"/>
        <v>13</v>
      </c>
      <c r="L2167" s="99" t="str">
        <f t="shared" ca="1" si="69"/>
        <v>-</v>
      </c>
      <c r="M2167" s="93" t="str">
        <f>IF(E2167="","",VLOOKUP(E2167,[1]PROJECTES!$C$14:$Z$5000,21,FALSE))</f>
        <v/>
      </c>
      <c r="N2167" s="100"/>
      <c r="O2167" s="72" t="s">
        <v>229</v>
      </c>
      <c r="P2167" s="101"/>
      <c r="Q2167" s="132"/>
      <c r="R2167" s="102"/>
      <c r="S2167" s="91"/>
    </row>
    <row r="2168" spans="1:19" s="104" customFormat="1" ht="12.75" customHeight="1" x14ac:dyDescent="0.25">
      <c r="A2168" s="121" t="s">
        <v>35</v>
      </c>
      <c r="B2168" s="92" t="str">
        <f>IF(E2168="","",VLOOKUP(E2168,[1]PROJECTES!$C$14:$G$5000,2,FALSE))</f>
        <v>SITEL</v>
      </c>
      <c r="C2168" s="121" t="s">
        <v>181</v>
      </c>
      <c r="D2168" s="93" t="str">
        <f>IF(E2168="","",VLOOKUP(E2168,[1]PROJECTES!$C$14:$G$5000,5,FALSE))</f>
        <v>INCAPACITAT LABORAL TRANSITORIA</v>
      </c>
      <c r="E2168" s="117" t="s">
        <v>362</v>
      </c>
      <c r="F2168" s="95"/>
      <c r="G2168" s="96" t="str">
        <f>IF(E2168="","",VLOOKUP(E2168,[1]PROJECTES!$C$14:$G$5000,4,FALSE))</f>
        <v>OB</v>
      </c>
      <c r="H2168" s="118" t="s">
        <v>35</v>
      </c>
      <c r="I2168" s="97" t="str">
        <f>IF(H2168="","",VLOOKUP(H2168,BD!B$2:C$16,2,FALSE))</f>
        <v>E</v>
      </c>
      <c r="J2168" s="98">
        <v>43553</v>
      </c>
      <c r="K2168" s="135">
        <f t="shared" si="68"/>
        <v>13</v>
      </c>
      <c r="L2168" s="99">
        <f t="shared" ca="1" si="69"/>
        <v>210</v>
      </c>
      <c r="M2168" s="93">
        <f>IF(E2168="","",VLOOKUP(E2168,[1]PROJECTES!$C$14:$Z$5000,21,FALSE))</f>
        <v>43830</v>
      </c>
      <c r="N2168" s="100">
        <v>8</v>
      </c>
      <c r="O2168" s="72" t="s">
        <v>229</v>
      </c>
      <c r="P2168" s="101">
        <v>0</v>
      </c>
      <c r="Q2168" s="132" t="s">
        <v>360</v>
      </c>
      <c r="R2168" s="102"/>
      <c r="S2168" s="91"/>
    </row>
    <row r="2169" spans="1:19" s="104" customFormat="1" ht="12.75" customHeight="1" x14ac:dyDescent="0.25">
      <c r="A2169" s="121" t="s">
        <v>21</v>
      </c>
      <c r="B2169" s="92" t="str">
        <f>IF(E2169="","",VLOOKUP(E2169,[1]PROJECTES!$C$14:$G$5000,2,FALSE))</f>
        <v>EOSPIT</v>
      </c>
      <c r="C2169" s="121" t="s">
        <v>151</v>
      </c>
      <c r="D2169" s="93" t="str">
        <f>IF(E2169="","",VLOOKUP(E2169,[1]PROJECTES!$C$14:$G$5000,5,FALSE))</f>
        <v>12 x RTU IAT EOSA v2.0</v>
      </c>
      <c r="E2169" s="117">
        <v>5130</v>
      </c>
      <c r="F2169" s="95"/>
      <c r="G2169" s="96" t="str">
        <f>IF(E2169="","",VLOOKUP(E2169,[1]PROJECTES!$C$14:$G$5000,4,FALSE))</f>
        <v>TA</v>
      </c>
      <c r="H2169" s="118" t="s">
        <v>21</v>
      </c>
      <c r="I2169" s="97" t="str">
        <f>IF(H2169="","",VLOOKUP(H2169,BD!B$2:C$16,2,FALSE))</f>
        <v>P</v>
      </c>
      <c r="J2169" s="98">
        <v>43553</v>
      </c>
      <c r="K2169" s="135">
        <f t="shared" si="68"/>
        <v>13</v>
      </c>
      <c r="L2169" s="99" t="str">
        <f t="shared" ca="1" si="69"/>
        <v>-</v>
      </c>
      <c r="M2169" s="93">
        <f>IF(E2169="","",VLOOKUP(E2169,[1]PROJECTES!$C$14:$Z$5000,21,FALSE))</f>
        <v>43594</v>
      </c>
      <c r="N2169" s="100">
        <v>0</v>
      </c>
      <c r="O2169" s="72" t="s">
        <v>229</v>
      </c>
      <c r="P2169" s="101">
        <v>15</v>
      </c>
      <c r="Q2169" s="132" t="s">
        <v>49</v>
      </c>
      <c r="R2169" s="131" t="s">
        <v>1306</v>
      </c>
      <c r="S2169" s="91"/>
    </row>
    <row r="2170" spans="1:19" s="104" customFormat="1" ht="12.75" customHeight="1" x14ac:dyDescent="0.25">
      <c r="A2170" s="121" t="s">
        <v>21</v>
      </c>
      <c r="B2170" s="92" t="str">
        <f>IF(E2170="","",VLOOKUP(E2170,[1]PROJECTES!$C$14:$G$5000,2,FALSE))</f>
        <v>NCLAVE</v>
      </c>
      <c r="C2170" s="121"/>
      <c r="D2170" s="93" t="str">
        <f>IF(E2170="","",VLOOKUP(E2170,[1]PROJECTES!$C$14:$G$5000,5,FALSE))</f>
        <v>26 x PLACA TrinaPRO TCU v2.0</v>
      </c>
      <c r="E2170" s="117">
        <v>5196</v>
      </c>
      <c r="F2170" s="95"/>
      <c r="G2170" s="96" t="str">
        <f>IF(E2170="","",VLOOKUP(E2170,[1]PROJECTES!$C$14:$G$5000,4,FALSE))</f>
        <v>TA</v>
      </c>
      <c r="H2170" s="118" t="s">
        <v>21</v>
      </c>
      <c r="I2170" s="97" t="str">
        <f>IF(H2170="","",VLOOKUP(H2170,BD!B$2:C$16,2,FALSE))</f>
        <v>P</v>
      </c>
      <c r="J2170" s="98">
        <v>43553</v>
      </c>
      <c r="K2170" s="135">
        <f t="shared" si="68"/>
        <v>13</v>
      </c>
      <c r="L2170" s="99" t="str">
        <f t="shared" ca="1" si="69"/>
        <v>-</v>
      </c>
      <c r="M2170" s="93">
        <f>IF(E2170="","",VLOOKUP(E2170,[1]PROJECTES!$C$14:$Z$5000,21,FALSE))</f>
        <v>43555</v>
      </c>
      <c r="N2170" s="100">
        <v>0</v>
      </c>
      <c r="O2170" s="72" t="s">
        <v>229</v>
      </c>
      <c r="P2170" s="101">
        <v>15</v>
      </c>
      <c r="Q2170" s="132" t="s">
        <v>51</v>
      </c>
      <c r="R2170" s="102" t="s">
        <v>1335</v>
      </c>
      <c r="S2170" s="91"/>
    </row>
    <row r="2171" spans="1:19" s="104" customFormat="1" ht="12.75" customHeight="1" x14ac:dyDescent="0.25">
      <c r="A2171" s="121" t="s">
        <v>21</v>
      </c>
      <c r="B2171" s="92" t="str">
        <f>IF(E2171="","",VLOOKUP(E2171,[1]PROJECTES!$C$14:$G$5000,2,FALSE))</f>
        <v>SITEL</v>
      </c>
      <c r="C2171" s="121" t="s">
        <v>148</v>
      </c>
      <c r="D2171" s="93" t="str">
        <f>IF(E2171="","",VLOOKUP(E2171,[1]PROJECTES!$C$14:$G$5000,5,FALSE))</f>
        <v>7 x Manguera COM CAP32 - MODEM GSM</v>
      </c>
      <c r="E2171" s="117">
        <v>5203</v>
      </c>
      <c r="F2171" s="95"/>
      <c r="G2171" s="96" t="str">
        <f>IF(E2171="","",VLOOKUP(E2171,[1]PROJECTES!$C$14:$G$5000,4,FALSE))</f>
        <v>TA</v>
      </c>
      <c r="H2171" s="118" t="s">
        <v>21</v>
      </c>
      <c r="I2171" s="97" t="str">
        <f>IF(H2171="","",VLOOKUP(H2171,BD!B$2:C$16,2,FALSE))</f>
        <v>P</v>
      </c>
      <c r="J2171" s="98">
        <v>43553</v>
      </c>
      <c r="K2171" s="135">
        <f t="shared" si="68"/>
        <v>13</v>
      </c>
      <c r="L2171" s="99" t="str">
        <f t="shared" ca="1" si="69"/>
        <v>-</v>
      </c>
      <c r="M2171" s="93">
        <f>IF(E2171="","",VLOOKUP(E2171,[1]PROJECTES!$C$14:$Z$5000,21,FALSE))</f>
        <v>43553</v>
      </c>
      <c r="N2171" s="100">
        <v>0</v>
      </c>
      <c r="O2171" s="72" t="s">
        <v>229</v>
      </c>
      <c r="P2171" s="101">
        <v>15</v>
      </c>
      <c r="Q2171" s="119" t="s">
        <v>51</v>
      </c>
      <c r="R2171" s="165" t="s">
        <v>365</v>
      </c>
      <c r="S2171" s="91"/>
    </row>
    <row r="2172" spans="1:19" s="104" customFormat="1" ht="12.75" customHeight="1" x14ac:dyDescent="0.25">
      <c r="A2172" s="121" t="s">
        <v>21</v>
      </c>
      <c r="B2172" s="92" t="str">
        <f>IF(E2172="","",VLOOKUP(E2172,[1]PROJECTES!$C$14:$G$5000,2,FALSE))</f>
        <v>NCLAVE</v>
      </c>
      <c r="C2172" s="121"/>
      <c r="D2172" s="93" t="str">
        <f>IF(E2172="","",VLOOKUP(E2172,[1]PROJECTES!$C$14:$G$5000,5,FALSE))</f>
        <v>26 x PLACA TrinaPRO TCU v2.0</v>
      </c>
      <c r="E2172" s="117">
        <v>5196</v>
      </c>
      <c r="F2172" s="95"/>
      <c r="G2172" s="96" t="str">
        <f>IF(E2172="","",VLOOKUP(E2172,[1]PROJECTES!$C$14:$G$5000,4,FALSE))</f>
        <v>TA</v>
      </c>
      <c r="H2172" s="118" t="s">
        <v>21</v>
      </c>
      <c r="I2172" s="97" t="str">
        <f>IF(H2172="","",VLOOKUP(H2172,BD!B$2:C$16,2,FALSE))</f>
        <v>P</v>
      </c>
      <c r="J2172" s="98">
        <v>43553</v>
      </c>
      <c r="K2172" s="135">
        <f t="shared" si="68"/>
        <v>13</v>
      </c>
      <c r="L2172" s="99" t="str">
        <f t="shared" ca="1" si="69"/>
        <v>-</v>
      </c>
      <c r="M2172" s="93">
        <f>IF(E2172="","",VLOOKUP(E2172,[1]PROJECTES!$C$14:$Z$5000,21,FALSE))</f>
        <v>43555</v>
      </c>
      <c r="N2172" s="100">
        <v>2</v>
      </c>
      <c r="O2172" s="72" t="s">
        <v>229</v>
      </c>
      <c r="P2172" s="101">
        <v>45</v>
      </c>
      <c r="Q2172" s="132" t="s">
        <v>65</v>
      </c>
      <c r="R2172" s="131" t="s">
        <v>1342</v>
      </c>
      <c r="S2172" s="91"/>
    </row>
    <row r="2173" spans="1:19" s="104" customFormat="1" ht="12.75" customHeight="1" x14ac:dyDescent="0.25">
      <c r="A2173" s="121" t="s">
        <v>21</v>
      </c>
      <c r="B2173" s="92" t="str">
        <f>IF(E2173="","",VLOOKUP(E2173,[1]PROJECTES!$C$14:$G$5000,2,FALSE))</f>
        <v>NCLAVE</v>
      </c>
      <c r="C2173" s="121"/>
      <c r="D2173" s="93" t="str">
        <f>IF(E2173="","",VLOOKUP(E2173,[1]PROJECTES!$C$14:$G$5000,5,FALSE))</f>
        <v>16 x Equipo Trina-PRO TCU-230 v1.0</v>
      </c>
      <c r="E2173" s="117">
        <v>5119</v>
      </c>
      <c r="F2173" s="95"/>
      <c r="G2173" s="96" t="str">
        <f>IF(E2173="","",VLOOKUP(E2173,[1]PROJECTES!$C$14:$G$5000,4,FALSE))</f>
        <v>TA</v>
      </c>
      <c r="H2173" s="118" t="s">
        <v>21</v>
      </c>
      <c r="I2173" s="97" t="str">
        <f>IF(H2173="","",VLOOKUP(H2173,BD!B$2:C$16,2,FALSE))</f>
        <v>P</v>
      </c>
      <c r="J2173" s="98">
        <v>43553</v>
      </c>
      <c r="K2173" s="135">
        <f t="shared" si="68"/>
        <v>13</v>
      </c>
      <c r="L2173" s="99" t="str">
        <f t="shared" ca="1" si="69"/>
        <v>-</v>
      </c>
      <c r="M2173" s="93">
        <f>IF(E2173="","",VLOOKUP(E2173,[1]PROJECTES!$C$14:$Z$5000,21,FALSE))</f>
        <v>43555</v>
      </c>
      <c r="N2173" s="100">
        <v>1</v>
      </c>
      <c r="O2173" s="72" t="s">
        <v>229</v>
      </c>
      <c r="P2173" s="101">
        <v>30</v>
      </c>
      <c r="Q2173" s="132" t="s">
        <v>51</v>
      </c>
      <c r="R2173" s="131" t="s">
        <v>1344</v>
      </c>
      <c r="S2173" s="91"/>
    </row>
    <row r="2174" spans="1:19" s="104" customFormat="1" ht="12.75" customHeight="1" x14ac:dyDescent="0.25">
      <c r="A2174" s="121" t="s">
        <v>21</v>
      </c>
      <c r="B2174" s="92" t="str">
        <f>IF(E2174="","",VLOOKUP(E2174,[1]PROJECTES!$C$14:$G$5000,2,FALSE))</f>
        <v>NCLAVE</v>
      </c>
      <c r="C2174" s="121"/>
      <c r="D2174" s="93" t="str">
        <f>IF(E2174="","",VLOOKUP(E2174,[1]PROJECTES!$C$14:$G$5000,5,FALSE))</f>
        <v>5 x Equipo Trina-PRO TCU-24/3 v1.0</v>
      </c>
      <c r="E2174" s="117">
        <v>5144</v>
      </c>
      <c r="F2174" s="95"/>
      <c r="G2174" s="96" t="str">
        <f>IF(E2174="","",VLOOKUP(E2174,[1]PROJECTES!$C$14:$G$5000,4,FALSE))</f>
        <v>TA</v>
      </c>
      <c r="H2174" s="118" t="s">
        <v>21</v>
      </c>
      <c r="I2174" s="97" t="str">
        <f>IF(H2174="","",VLOOKUP(H2174,BD!B$2:C$16,2,FALSE))</f>
        <v>P</v>
      </c>
      <c r="J2174" s="98">
        <v>43553</v>
      </c>
      <c r="K2174" s="135">
        <f t="shared" si="68"/>
        <v>13</v>
      </c>
      <c r="L2174" s="99" t="str">
        <f t="shared" ca="1" si="69"/>
        <v>-</v>
      </c>
      <c r="M2174" s="93">
        <f>IF(E2174="","",VLOOKUP(E2174,[1]PROJECTES!$C$14:$Z$5000,21,FALSE))</f>
        <v>43555</v>
      </c>
      <c r="N2174" s="100">
        <v>1</v>
      </c>
      <c r="O2174" s="72" t="s">
        <v>229</v>
      </c>
      <c r="P2174" s="101">
        <v>30</v>
      </c>
      <c r="Q2174" s="132" t="s">
        <v>51</v>
      </c>
      <c r="R2174" s="131" t="s">
        <v>1344</v>
      </c>
      <c r="S2174" s="91"/>
    </row>
    <row r="2175" spans="1:19" s="104" customFormat="1" ht="12.75" customHeight="1" x14ac:dyDescent="0.25">
      <c r="A2175" s="121" t="s">
        <v>21</v>
      </c>
      <c r="B2175" s="92" t="str">
        <f>IF(E2175="","",VLOOKUP(E2175,[1]PROJECTES!$C$14:$G$5000,2,FALSE))</f>
        <v>NCLAVE</v>
      </c>
      <c r="C2175" s="121"/>
      <c r="D2175" s="93" t="str">
        <f>IF(E2175="","",VLOOKUP(E2175,[1]PROJECTES!$C$14:$G$5000,5,FALSE))</f>
        <v>5 x Equipo Trina-PRO TCU-24/6  v1.0</v>
      </c>
      <c r="E2175" s="117">
        <v>5145</v>
      </c>
      <c r="F2175" s="95"/>
      <c r="G2175" s="96" t="str">
        <f>IF(E2175="","",VLOOKUP(E2175,[1]PROJECTES!$C$14:$G$5000,4,FALSE))</f>
        <v>TA</v>
      </c>
      <c r="H2175" s="118" t="s">
        <v>21</v>
      </c>
      <c r="I2175" s="97" t="str">
        <f>IF(H2175="","",VLOOKUP(H2175,BD!B$2:C$16,2,FALSE))</f>
        <v>P</v>
      </c>
      <c r="J2175" s="98">
        <v>43553</v>
      </c>
      <c r="K2175" s="135">
        <f t="shared" si="68"/>
        <v>13</v>
      </c>
      <c r="L2175" s="99" t="str">
        <f t="shared" ca="1" si="69"/>
        <v>-</v>
      </c>
      <c r="M2175" s="93">
        <f>IF(E2175="","",VLOOKUP(E2175,[1]PROJECTES!$C$14:$Z$5000,21,FALSE))</f>
        <v>43555</v>
      </c>
      <c r="N2175" s="100">
        <v>1</v>
      </c>
      <c r="O2175" s="72" t="s">
        <v>229</v>
      </c>
      <c r="P2175" s="101">
        <v>30</v>
      </c>
      <c r="Q2175" s="132" t="s">
        <v>51</v>
      </c>
      <c r="R2175" s="131" t="s">
        <v>1344</v>
      </c>
      <c r="S2175" s="91"/>
    </row>
    <row r="2176" spans="1:19" s="104" customFormat="1" ht="12.75" customHeight="1" x14ac:dyDescent="0.25">
      <c r="A2176" s="121" t="s">
        <v>21</v>
      </c>
      <c r="B2176" s="92" t="str">
        <f>IF(E2176="","",VLOOKUP(E2176,[1]PROJECTES!$C$14:$G$5000,2,FALSE))</f>
        <v>NCLAVE</v>
      </c>
      <c r="C2176" s="121"/>
      <c r="D2176" s="93" t="str">
        <f>IF(E2176="","",VLOOKUP(E2176,[1]PROJECTES!$C$14:$G$5000,5,FALSE))</f>
        <v>16 x Equipo Trina-PRO TCU-230 v1.0</v>
      </c>
      <c r="E2176" s="117">
        <v>5119</v>
      </c>
      <c r="F2176" s="95"/>
      <c r="G2176" s="96" t="str">
        <f>IF(E2176="","",VLOOKUP(E2176,[1]PROJECTES!$C$14:$G$5000,4,FALSE))</f>
        <v>TA</v>
      </c>
      <c r="H2176" s="118" t="s">
        <v>21</v>
      </c>
      <c r="I2176" s="97" t="str">
        <f>IF(H2176="","",VLOOKUP(H2176,BD!B$2:C$16,2,FALSE))</f>
        <v>P</v>
      </c>
      <c r="J2176" s="98">
        <v>43553</v>
      </c>
      <c r="K2176" s="135">
        <f t="shared" si="68"/>
        <v>13</v>
      </c>
      <c r="L2176" s="99" t="str">
        <f t="shared" ca="1" si="69"/>
        <v>-</v>
      </c>
      <c r="M2176" s="93">
        <f>IF(E2176="","",VLOOKUP(E2176,[1]PROJECTES!$C$14:$Z$5000,21,FALSE))</f>
        <v>43555</v>
      </c>
      <c r="N2176" s="100">
        <v>0</v>
      </c>
      <c r="O2176" s="72" t="s">
        <v>229</v>
      </c>
      <c r="P2176" s="101">
        <v>35</v>
      </c>
      <c r="Q2176" s="132" t="s">
        <v>1445</v>
      </c>
      <c r="R2176" s="131" t="s">
        <v>1343</v>
      </c>
      <c r="S2176" s="91"/>
    </row>
    <row r="2177" spans="1:19" s="104" customFormat="1" ht="12.75" customHeight="1" x14ac:dyDescent="0.25">
      <c r="A2177" s="121" t="s">
        <v>21</v>
      </c>
      <c r="B2177" s="92" t="str">
        <f>IF(E2177="","",VLOOKUP(E2177,[1]PROJECTES!$C$14:$G$5000,2,FALSE))</f>
        <v>NCLAVE</v>
      </c>
      <c r="C2177" s="121"/>
      <c r="D2177" s="93" t="str">
        <f>IF(E2177="","",VLOOKUP(E2177,[1]PROJECTES!$C$14:$G$5000,5,FALSE))</f>
        <v>5 x Equipo Trina-PRO TCU-24/3 v1.0</v>
      </c>
      <c r="E2177" s="117">
        <v>5144</v>
      </c>
      <c r="F2177" s="95"/>
      <c r="G2177" s="96" t="str">
        <f>IF(E2177="","",VLOOKUP(E2177,[1]PROJECTES!$C$14:$G$5000,4,FALSE))</f>
        <v>TA</v>
      </c>
      <c r="H2177" s="118" t="s">
        <v>21</v>
      </c>
      <c r="I2177" s="97" t="str">
        <f>IF(H2177="","",VLOOKUP(H2177,BD!B$2:C$16,2,FALSE))</f>
        <v>P</v>
      </c>
      <c r="J2177" s="98">
        <v>43553</v>
      </c>
      <c r="K2177" s="135">
        <f t="shared" si="68"/>
        <v>13</v>
      </c>
      <c r="L2177" s="99" t="str">
        <f t="shared" ca="1" si="69"/>
        <v>-</v>
      </c>
      <c r="M2177" s="93">
        <f>IF(E2177="","",VLOOKUP(E2177,[1]PROJECTES!$C$14:$Z$5000,21,FALSE))</f>
        <v>43555</v>
      </c>
      <c r="N2177" s="100">
        <v>0</v>
      </c>
      <c r="O2177" s="72" t="s">
        <v>229</v>
      </c>
      <c r="P2177" s="101">
        <v>35</v>
      </c>
      <c r="Q2177" s="132" t="s">
        <v>49</v>
      </c>
      <c r="R2177" s="131" t="s">
        <v>1343</v>
      </c>
      <c r="S2177" s="91"/>
    </row>
    <row r="2178" spans="1:19" s="104" customFormat="1" ht="12.75" customHeight="1" x14ac:dyDescent="0.25">
      <c r="A2178" s="121" t="s">
        <v>21</v>
      </c>
      <c r="B2178" s="92" t="str">
        <f>IF(E2178="","",VLOOKUP(E2178,[1]PROJECTES!$C$14:$G$5000,2,FALSE))</f>
        <v>NCLAVE</v>
      </c>
      <c r="C2178" s="121"/>
      <c r="D2178" s="93" t="str">
        <f>IF(E2178="","",VLOOKUP(E2178,[1]PROJECTES!$C$14:$G$5000,5,FALSE))</f>
        <v>5 x Equipo Trina-PRO TCU-24/6  v1.0</v>
      </c>
      <c r="E2178" s="117">
        <v>5145</v>
      </c>
      <c r="F2178" s="95"/>
      <c r="G2178" s="96" t="str">
        <f>IF(E2178="","",VLOOKUP(E2178,[1]PROJECTES!$C$14:$G$5000,4,FALSE))</f>
        <v>TA</v>
      </c>
      <c r="H2178" s="118" t="s">
        <v>21</v>
      </c>
      <c r="I2178" s="97" t="str">
        <f>IF(H2178="","",VLOOKUP(H2178,BD!B$2:C$16,2,FALSE))</f>
        <v>P</v>
      </c>
      <c r="J2178" s="98">
        <v>43553</v>
      </c>
      <c r="K2178" s="135">
        <f t="shared" si="68"/>
        <v>13</v>
      </c>
      <c r="L2178" s="99" t="str">
        <f t="shared" ca="1" si="69"/>
        <v>-</v>
      </c>
      <c r="M2178" s="93">
        <f>IF(E2178="","",VLOOKUP(E2178,[1]PROJECTES!$C$14:$Z$5000,21,FALSE))</f>
        <v>43555</v>
      </c>
      <c r="N2178" s="100">
        <v>0</v>
      </c>
      <c r="O2178" s="72" t="s">
        <v>229</v>
      </c>
      <c r="P2178" s="101">
        <v>35</v>
      </c>
      <c r="Q2178" s="132" t="s">
        <v>49</v>
      </c>
      <c r="R2178" s="131" t="s">
        <v>1343</v>
      </c>
      <c r="S2178" s="91"/>
    </row>
    <row r="2179" spans="1:19" s="104" customFormat="1" ht="12.75" customHeight="1" x14ac:dyDescent="0.25">
      <c r="A2179" s="121" t="s">
        <v>21</v>
      </c>
      <c r="B2179" s="92" t="str">
        <f>IF(E2179="","",VLOOKUP(E2179,[1]PROJECTES!$C$14:$G$5000,2,FALSE))</f>
        <v>NCLAVE</v>
      </c>
      <c r="C2179" s="121"/>
      <c r="D2179" s="93" t="str">
        <f>IF(E2179="","",VLOOKUP(E2179,[1]PROJECTES!$C$14:$G$5000,5,FALSE))</f>
        <v>16 x Equipo Trina-PRO TCU-230 v1.0</v>
      </c>
      <c r="E2179" s="117">
        <v>5119</v>
      </c>
      <c r="F2179" s="95"/>
      <c r="G2179" s="96" t="str">
        <f>IF(E2179="","",VLOOKUP(E2179,[1]PROJECTES!$C$14:$G$5000,4,FALSE))</f>
        <v>TA</v>
      </c>
      <c r="H2179" s="118" t="s">
        <v>595</v>
      </c>
      <c r="I2179" s="97" t="str">
        <f>IF(H2179="","",VLOOKUP(H2179,BD!B$2:C$16,2,FALSE))</f>
        <v>E</v>
      </c>
      <c r="J2179" s="98">
        <v>43609</v>
      </c>
      <c r="K2179" s="135">
        <f t="shared" si="68"/>
        <v>21</v>
      </c>
      <c r="L2179" s="99" t="str">
        <f t="shared" ca="1" si="69"/>
        <v>-</v>
      </c>
      <c r="M2179" s="93">
        <f>IF(E2179="","",VLOOKUP(E2179,[1]PROJECTES!$C$14:$Z$5000,21,FALSE))</f>
        <v>43555</v>
      </c>
      <c r="N2179" s="100">
        <v>0</v>
      </c>
      <c r="O2179" s="72" t="s">
        <v>229</v>
      </c>
      <c r="P2179" s="101">
        <v>40</v>
      </c>
      <c r="Q2179" s="132" t="s">
        <v>51</v>
      </c>
      <c r="R2179" s="102" t="s">
        <v>1334</v>
      </c>
      <c r="S2179" s="91"/>
    </row>
    <row r="2180" spans="1:19" s="104" customFormat="1" ht="12.75" customHeight="1" x14ac:dyDescent="0.25">
      <c r="A2180" s="121" t="s">
        <v>21</v>
      </c>
      <c r="B2180" s="92" t="str">
        <f>IF(E2180="","",VLOOKUP(E2180,[1]PROJECTES!$C$14:$G$5000,2,FALSE))</f>
        <v>NCLAVE</v>
      </c>
      <c r="C2180" s="121"/>
      <c r="D2180" s="93" t="str">
        <f>IF(E2180="","",VLOOKUP(E2180,[1]PROJECTES!$C$14:$G$5000,5,FALSE))</f>
        <v>5 x Equipo Trina-PRO TCU-24/3 v1.0</v>
      </c>
      <c r="E2180" s="117">
        <v>5144</v>
      </c>
      <c r="F2180" s="95"/>
      <c r="G2180" s="96" t="str">
        <f>IF(E2180="","",VLOOKUP(E2180,[1]PROJECTES!$C$14:$G$5000,4,FALSE))</f>
        <v>TA</v>
      </c>
      <c r="H2180" s="118" t="s">
        <v>595</v>
      </c>
      <c r="I2180" s="97" t="str">
        <f>IF(H2180="","",VLOOKUP(H2180,BD!B$2:C$16,2,FALSE))</f>
        <v>E</v>
      </c>
      <c r="J2180" s="98">
        <v>43609</v>
      </c>
      <c r="K2180" s="135">
        <f t="shared" si="68"/>
        <v>21</v>
      </c>
      <c r="L2180" s="99" t="str">
        <f t="shared" ca="1" si="69"/>
        <v>-</v>
      </c>
      <c r="M2180" s="93">
        <f>IF(E2180="","",VLOOKUP(E2180,[1]PROJECTES!$C$14:$Z$5000,21,FALSE))</f>
        <v>43555</v>
      </c>
      <c r="N2180" s="100">
        <v>0</v>
      </c>
      <c r="O2180" s="72" t="s">
        <v>229</v>
      </c>
      <c r="P2180" s="101">
        <v>40</v>
      </c>
      <c r="Q2180" s="132" t="s">
        <v>51</v>
      </c>
      <c r="R2180" s="102" t="s">
        <v>1334</v>
      </c>
      <c r="S2180" s="91"/>
    </row>
    <row r="2181" spans="1:19" s="104" customFormat="1" ht="12.75" customHeight="1" x14ac:dyDescent="0.25">
      <c r="A2181" s="121" t="s">
        <v>21</v>
      </c>
      <c r="B2181" s="92" t="str">
        <f>IF(E2181="","",VLOOKUP(E2181,[1]PROJECTES!$C$14:$G$5000,2,FALSE))</f>
        <v>NCLAVE</v>
      </c>
      <c r="C2181" s="121"/>
      <c r="D2181" s="93" t="str">
        <f>IF(E2181="","",VLOOKUP(E2181,[1]PROJECTES!$C$14:$G$5000,5,FALSE))</f>
        <v>5 x Equipo Trina-PRO TCU-24/6  v1.0</v>
      </c>
      <c r="E2181" s="117">
        <v>5145</v>
      </c>
      <c r="F2181" s="95"/>
      <c r="G2181" s="96" t="str">
        <f>IF(E2181="","",VLOOKUP(E2181,[1]PROJECTES!$C$14:$G$5000,4,FALSE))</f>
        <v>TA</v>
      </c>
      <c r="H2181" s="118" t="s">
        <v>595</v>
      </c>
      <c r="I2181" s="97" t="str">
        <f>IF(H2181="","",VLOOKUP(H2181,BD!B$2:C$16,2,FALSE))</f>
        <v>E</v>
      </c>
      <c r="J2181" s="98">
        <v>43609</v>
      </c>
      <c r="K2181" s="135">
        <f t="shared" si="68"/>
        <v>21</v>
      </c>
      <c r="L2181" s="99" t="str">
        <f t="shared" ca="1" si="69"/>
        <v>-</v>
      </c>
      <c r="M2181" s="93">
        <f>IF(E2181="","",VLOOKUP(E2181,[1]PROJECTES!$C$14:$Z$5000,21,FALSE))</f>
        <v>43555</v>
      </c>
      <c r="N2181" s="100">
        <v>0</v>
      </c>
      <c r="O2181" s="72" t="s">
        <v>229</v>
      </c>
      <c r="P2181" s="101">
        <v>40</v>
      </c>
      <c r="Q2181" s="132" t="s">
        <v>51</v>
      </c>
      <c r="R2181" s="102" t="s">
        <v>1334</v>
      </c>
      <c r="S2181" s="91"/>
    </row>
    <row r="2182" spans="1:19" s="104" customFormat="1" ht="12.75" customHeight="1" x14ac:dyDescent="0.25">
      <c r="A2182" s="121" t="s">
        <v>21</v>
      </c>
      <c r="B2182" s="92" t="str">
        <f>IF(E2182="","",VLOOKUP(E2182,[1]PROJECTES!$C$14:$G$5000,2,FALSE))</f>
        <v>NCLAVE</v>
      </c>
      <c r="C2182" s="121"/>
      <c r="D2182" s="93" t="str">
        <f>IF(E2182="","",VLOOKUP(E2182,[1]PROJECTES!$C$14:$G$5000,5,FALSE))</f>
        <v>16 x Equipo Trina-PRO TCU-230 v1.0</v>
      </c>
      <c r="E2182" s="117">
        <v>5119</v>
      </c>
      <c r="F2182" s="95"/>
      <c r="G2182" s="96" t="str">
        <f>IF(E2182="","",VLOOKUP(E2182,[1]PROJECTES!$C$14:$G$5000,4,FALSE))</f>
        <v>TA</v>
      </c>
      <c r="H2182" s="118" t="s">
        <v>595</v>
      </c>
      <c r="I2182" s="97" t="str">
        <f>IF(H2182="","",VLOOKUP(H2182,BD!B$2:C$16,2,FALSE))</f>
        <v>E</v>
      </c>
      <c r="J2182" s="98">
        <v>43609</v>
      </c>
      <c r="K2182" s="135">
        <f t="shared" si="68"/>
        <v>21</v>
      </c>
      <c r="L2182" s="99" t="str">
        <f t="shared" ca="1" si="69"/>
        <v>-</v>
      </c>
      <c r="M2182" s="93">
        <f>IF(E2182="","",VLOOKUP(E2182,[1]PROJECTES!$C$14:$Z$5000,21,FALSE))</f>
        <v>43555</v>
      </c>
      <c r="N2182" s="100">
        <v>0</v>
      </c>
      <c r="O2182" s="72" t="s">
        <v>229</v>
      </c>
      <c r="P2182" s="101">
        <v>40</v>
      </c>
      <c r="Q2182" s="132" t="s">
        <v>1445</v>
      </c>
      <c r="R2182" s="131" t="s">
        <v>1343</v>
      </c>
      <c r="S2182" s="91"/>
    </row>
    <row r="2183" spans="1:19" s="104" customFormat="1" ht="12.75" customHeight="1" x14ac:dyDescent="0.25">
      <c r="A2183" s="121" t="s">
        <v>21</v>
      </c>
      <c r="B2183" s="92" t="str">
        <f>IF(E2183="","",VLOOKUP(E2183,[1]PROJECTES!$C$14:$G$5000,2,FALSE))</f>
        <v>NCLAVE</v>
      </c>
      <c r="C2183" s="121"/>
      <c r="D2183" s="93" t="str">
        <f>IF(E2183="","",VLOOKUP(E2183,[1]PROJECTES!$C$14:$G$5000,5,FALSE))</f>
        <v>5 x Equipo Trina-PRO TCU-24/3 v1.0</v>
      </c>
      <c r="E2183" s="117">
        <v>5144</v>
      </c>
      <c r="F2183" s="95"/>
      <c r="G2183" s="96" t="str">
        <f>IF(E2183="","",VLOOKUP(E2183,[1]PROJECTES!$C$14:$G$5000,4,FALSE))</f>
        <v>TA</v>
      </c>
      <c r="H2183" s="118" t="s">
        <v>595</v>
      </c>
      <c r="I2183" s="97" t="str">
        <f>IF(H2183="","",VLOOKUP(H2183,BD!B$2:C$16,2,FALSE))</f>
        <v>E</v>
      </c>
      <c r="J2183" s="98">
        <v>43609</v>
      </c>
      <c r="K2183" s="135">
        <f t="shared" si="68"/>
        <v>21</v>
      </c>
      <c r="L2183" s="99" t="str">
        <f t="shared" ca="1" si="69"/>
        <v>-</v>
      </c>
      <c r="M2183" s="93">
        <f>IF(E2183="","",VLOOKUP(E2183,[1]PROJECTES!$C$14:$Z$5000,21,FALSE))</f>
        <v>43555</v>
      </c>
      <c r="N2183" s="100">
        <v>0</v>
      </c>
      <c r="O2183" s="72" t="s">
        <v>229</v>
      </c>
      <c r="P2183" s="101">
        <v>40</v>
      </c>
      <c r="Q2183" s="132" t="s">
        <v>49</v>
      </c>
      <c r="R2183" s="131" t="s">
        <v>1343</v>
      </c>
      <c r="S2183" s="91"/>
    </row>
    <row r="2184" spans="1:19" s="104" customFormat="1" ht="12.75" customHeight="1" x14ac:dyDescent="0.25">
      <c r="A2184" s="121" t="s">
        <v>21</v>
      </c>
      <c r="B2184" s="92" t="str">
        <f>IF(E2184="","",VLOOKUP(E2184,[1]PROJECTES!$C$14:$G$5000,2,FALSE))</f>
        <v>NCLAVE</v>
      </c>
      <c r="C2184" s="121"/>
      <c r="D2184" s="93" t="str">
        <f>IF(E2184="","",VLOOKUP(E2184,[1]PROJECTES!$C$14:$G$5000,5,FALSE))</f>
        <v>5 x Equipo Trina-PRO TCU-24/6  v1.0</v>
      </c>
      <c r="E2184" s="117">
        <v>5145</v>
      </c>
      <c r="F2184" s="95"/>
      <c r="G2184" s="96" t="str">
        <f>IF(E2184="","",VLOOKUP(E2184,[1]PROJECTES!$C$14:$G$5000,4,FALSE))</f>
        <v>TA</v>
      </c>
      <c r="H2184" s="118" t="s">
        <v>595</v>
      </c>
      <c r="I2184" s="97" t="str">
        <f>IF(H2184="","",VLOOKUP(H2184,BD!B$2:C$16,2,FALSE))</f>
        <v>E</v>
      </c>
      <c r="J2184" s="98">
        <v>43609</v>
      </c>
      <c r="K2184" s="135">
        <f t="shared" si="68"/>
        <v>21</v>
      </c>
      <c r="L2184" s="99" t="str">
        <f t="shared" ca="1" si="69"/>
        <v>-</v>
      </c>
      <c r="M2184" s="93">
        <f>IF(E2184="","",VLOOKUP(E2184,[1]PROJECTES!$C$14:$Z$5000,21,FALSE))</f>
        <v>43555</v>
      </c>
      <c r="N2184" s="100">
        <v>0</v>
      </c>
      <c r="O2184" s="72" t="s">
        <v>229</v>
      </c>
      <c r="P2184" s="101">
        <v>40</v>
      </c>
      <c r="Q2184" s="132" t="s">
        <v>49</v>
      </c>
      <c r="R2184" s="131" t="s">
        <v>1343</v>
      </c>
      <c r="S2184" s="91"/>
    </row>
    <row r="2185" spans="1:19" s="104" customFormat="1" ht="12.75" customHeight="1" x14ac:dyDescent="0.25">
      <c r="A2185" s="121" t="s">
        <v>12</v>
      </c>
      <c r="B2185" s="92" t="str">
        <f>IF(E2185="","",VLOOKUP(E2185,[1]PROJECTES!$C$14:$G$5000,2,FALSE))</f>
        <v>SITEL</v>
      </c>
      <c r="C2185" s="121" t="s">
        <v>181</v>
      </c>
      <c r="D2185" s="93" t="str">
        <f>IF(E2185="","",VLOOKUP(E2185,[1]PROJECTES!$C$14:$G$5000,5,FALSE))</f>
        <v>AFERS EMPRESA</v>
      </c>
      <c r="E2185" s="117" t="s">
        <v>283</v>
      </c>
      <c r="F2185" s="95"/>
      <c r="G2185" s="96" t="str">
        <f>IF(E2185="","",VLOOKUP(E2185,[1]PROJECTES!$C$14:$G$5000,4,FALSE))</f>
        <v>OB</v>
      </c>
      <c r="H2185" s="118" t="s">
        <v>12</v>
      </c>
      <c r="I2185" s="97" t="str">
        <f>IF(H2185="","",VLOOKUP(H2185,BD!B$2:C$16,2,FALSE))</f>
        <v>E</v>
      </c>
      <c r="J2185" s="98">
        <v>43553</v>
      </c>
      <c r="K2185" s="135">
        <f t="shared" ref="K2185:K2251" si="70">IF(J2185="","",WEEKNUM(J2185,2)-0)</f>
        <v>13</v>
      </c>
      <c r="L2185" s="99">
        <f t="shared" ref="L2185:L2251" ca="1" si="71">IF(M2185="","-",IF(G2185="TA","-",+M2185-TODAY()))</f>
        <v>210</v>
      </c>
      <c r="M2185" s="93">
        <f>IF(E2185="","",VLOOKUP(E2185,[1]PROJECTES!$C$14:$Z$5000,21,FALSE))</f>
        <v>43830</v>
      </c>
      <c r="N2185" s="100">
        <v>0</v>
      </c>
      <c r="O2185" s="72" t="s">
        <v>229</v>
      </c>
      <c r="P2185" s="101">
        <v>30</v>
      </c>
      <c r="Q2185" s="132" t="s">
        <v>37</v>
      </c>
      <c r="R2185" s="131" t="s">
        <v>1353</v>
      </c>
      <c r="S2185" s="91"/>
    </row>
    <row r="2186" spans="1:19" s="104" customFormat="1" ht="12.75" customHeight="1" x14ac:dyDescent="0.25">
      <c r="A2186" s="121" t="s">
        <v>12</v>
      </c>
      <c r="B2186" s="92" t="str">
        <f>IF(E2186="","",VLOOKUP(E2186,[1]PROJECTES!$C$14:$G$5000,2,FALSE))</f>
        <v>EYPESA</v>
      </c>
      <c r="C2186" s="121" t="s">
        <v>106</v>
      </c>
      <c r="D2186" s="93" t="str">
        <f>IF(E2186="","",VLOOKUP(E2186,[1]PROJECTES!$C$14:$G$5000,5,FALSE))</f>
        <v>SITEL Ref.SUPORT TEC. PROJ. RESOLvD-2018</v>
      </c>
      <c r="E2186" s="117">
        <v>4867</v>
      </c>
      <c r="F2186" s="95"/>
      <c r="G2186" s="96" t="str">
        <f>IF(E2186="","",VLOOKUP(E2186,[1]PROJECTES!$C$14:$G$5000,4,FALSE))</f>
        <v>OB</v>
      </c>
      <c r="H2186" s="118" t="s">
        <v>12</v>
      </c>
      <c r="I2186" s="97" t="str">
        <f>IF(H2186="","",VLOOKUP(H2186,BD!B$2:C$16,2,FALSE))</f>
        <v>E</v>
      </c>
      <c r="J2186" s="98">
        <v>43553</v>
      </c>
      <c r="K2186" s="135">
        <f t="shared" si="70"/>
        <v>13</v>
      </c>
      <c r="L2186" s="99">
        <f t="shared" ca="1" si="71"/>
        <v>-155</v>
      </c>
      <c r="M2186" s="93">
        <f>IF(E2186="","",VLOOKUP(E2186,[1]PROJECTES!$C$14:$Z$5000,21,FALSE))</f>
        <v>43465</v>
      </c>
      <c r="N2186" s="100">
        <v>1</v>
      </c>
      <c r="O2186" s="72" t="s">
        <v>229</v>
      </c>
      <c r="P2186" s="101">
        <v>30</v>
      </c>
      <c r="Q2186" s="132" t="s">
        <v>15</v>
      </c>
      <c r="R2186" s="131" t="s">
        <v>1348</v>
      </c>
      <c r="S2186" s="121"/>
    </row>
    <row r="2187" spans="1:19" s="104" customFormat="1" ht="12.75" customHeight="1" x14ac:dyDescent="0.25">
      <c r="A2187" s="121" t="s">
        <v>12</v>
      </c>
      <c r="B2187" s="92" t="str">
        <f>IF(E2187="","",VLOOKUP(E2187,[1]PROJECTES!$C$14:$G$5000,2,FALSE))</f>
        <v>NCLAVE</v>
      </c>
      <c r="C2187" s="121" t="s">
        <v>181</v>
      </c>
      <c r="D2187" s="93" t="str">
        <f>IF(E2187="","",VLOOKUP(E2187,[1]PROJECTES!$C$14:$G$5000,5,FALSE))</f>
        <v>CC SCADA TEDIS.Net NCLAVE v1.0</v>
      </c>
      <c r="E2187" s="117">
        <v>5120</v>
      </c>
      <c r="F2187" s="95"/>
      <c r="G2187" s="96" t="str">
        <f>IF(E2187="","",VLOOKUP(E2187,[1]PROJECTES!$C$14:$G$5000,4,FALSE))</f>
        <v>OB</v>
      </c>
      <c r="H2187" s="118" t="s">
        <v>12</v>
      </c>
      <c r="I2187" s="97" t="str">
        <f>IF(H2187="","",VLOOKUP(H2187,BD!B$2:C$16,2,FALSE))</f>
        <v>E</v>
      </c>
      <c r="J2187" s="98">
        <v>43553</v>
      </c>
      <c r="K2187" s="135">
        <f t="shared" si="70"/>
        <v>13</v>
      </c>
      <c r="L2187" s="99">
        <f t="shared" ca="1" si="71"/>
        <v>-65</v>
      </c>
      <c r="M2187" s="93">
        <f>IF(E2187="","",VLOOKUP(E2187,[1]PROJECTES!$C$14:$Z$5000,21,FALSE))</f>
        <v>43555</v>
      </c>
      <c r="N2187" s="100">
        <v>2</v>
      </c>
      <c r="O2187" s="72" t="s">
        <v>229</v>
      </c>
      <c r="P2187" s="101">
        <v>0</v>
      </c>
      <c r="Q2187" s="132" t="s">
        <v>59</v>
      </c>
      <c r="R2187" s="131" t="s">
        <v>1354</v>
      </c>
      <c r="S2187" s="91"/>
    </row>
    <row r="2188" spans="1:19" s="104" customFormat="1" ht="12.75" customHeight="1" x14ac:dyDescent="0.25">
      <c r="A2188" s="121" t="s">
        <v>12</v>
      </c>
      <c r="B2188" s="92" t="str">
        <f>IF(E2188="","",VLOOKUP(E2188,[1]PROJECTES!$C$14:$G$5000,2,FALSE))</f>
        <v>SITEL</v>
      </c>
      <c r="C2188" s="121" t="s">
        <v>181</v>
      </c>
      <c r="D2188" s="93" t="str">
        <f>IF(E2188="","",VLOOKUP(E2188,[1]PROJECTES!$C$14:$G$5000,5,FALSE))</f>
        <v>INFRAESTRUCTURA</v>
      </c>
      <c r="E2188" s="117" t="s">
        <v>317</v>
      </c>
      <c r="F2188" s="95"/>
      <c r="G2188" s="96" t="str">
        <f>IF(E2188="","",VLOOKUP(E2188,[1]PROJECTES!$C$14:$G$5000,4,FALSE))</f>
        <v>OB</v>
      </c>
      <c r="H2188" s="118" t="s">
        <v>12</v>
      </c>
      <c r="I2188" s="97" t="str">
        <f>IF(H2188="","",VLOOKUP(H2188,BD!B$2:C$16,2,FALSE))</f>
        <v>E</v>
      </c>
      <c r="J2188" s="98">
        <v>43553</v>
      </c>
      <c r="K2188" s="135">
        <f t="shared" si="70"/>
        <v>13</v>
      </c>
      <c r="L2188" s="99">
        <f t="shared" ca="1" si="71"/>
        <v>210</v>
      </c>
      <c r="M2188" s="93">
        <f>IF(E2188="","",VLOOKUP(E2188,[1]PROJECTES!$C$14:$Z$5000,21,FALSE))</f>
        <v>43830</v>
      </c>
      <c r="N2188" s="100">
        <v>2</v>
      </c>
      <c r="O2188" s="72" t="s">
        <v>229</v>
      </c>
      <c r="P2188" s="101">
        <v>0</v>
      </c>
      <c r="Q2188" s="132" t="s">
        <v>7</v>
      </c>
      <c r="R2188" s="131" t="s">
        <v>1355</v>
      </c>
      <c r="S2188" s="91"/>
    </row>
    <row r="2189" spans="1:19" s="104" customFormat="1" ht="12.75" customHeight="1" x14ac:dyDescent="0.25">
      <c r="A2189" s="121" t="s">
        <v>12</v>
      </c>
      <c r="B2189" s="92" t="str">
        <f>IF(E2189="","",VLOOKUP(E2189,[1]PROJECTES!$C$14:$G$5000,2,FALSE))</f>
        <v>SITEL</v>
      </c>
      <c r="C2189" s="121" t="s">
        <v>181</v>
      </c>
      <c r="D2189" s="93" t="str">
        <f>IF(E2189="","",VLOOKUP(E2189,[1]PROJECTES!$C$14:$G$5000,5,FALSE))</f>
        <v>AFERS EMPRESA</v>
      </c>
      <c r="E2189" s="117" t="s">
        <v>283</v>
      </c>
      <c r="F2189" s="95"/>
      <c r="G2189" s="96" t="str">
        <f>IF(E2189="","",VLOOKUP(E2189,[1]PROJECTES!$C$14:$G$5000,4,FALSE))</f>
        <v>OB</v>
      </c>
      <c r="H2189" s="118" t="s">
        <v>12</v>
      </c>
      <c r="I2189" s="97" t="str">
        <f>IF(H2189="","",VLOOKUP(H2189,BD!B$2:C$16,2,FALSE))</f>
        <v>E</v>
      </c>
      <c r="J2189" s="98">
        <v>43553</v>
      </c>
      <c r="K2189" s="135">
        <f t="shared" si="70"/>
        <v>13</v>
      </c>
      <c r="L2189" s="99">
        <f t="shared" ca="1" si="71"/>
        <v>210</v>
      </c>
      <c r="M2189" s="93">
        <f>IF(E2189="","",VLOOKUP(E2189,[1]PROJECTES!$C$14:$Z$5000,21,FALSE))</f>
        <v>43830</v>
      </c>
      <c r="N2189" s="100">
        <v>0</v>
      </c>
      <c r="O2189" s="72" t="s">
        <v>229</v>
      </c>
      <c r="P2189" s="101">
        <v>30</v>
      </c>
      <c r="Q2189" s="132" t="s">
        <v>336</v>
      </c>
      <c r="R2189" s="131" t="s">
        <v>1356</v>
      </c>
      <c r="S2189" s="91"/>
    </row>
    <row r="2190" spans="1:19" s="104" customFormat="1" ht="12.75" customHeight="1" x14ac:dyDescent="0.25">
      <c r="A2190" s="121" t="s">
        <v>12</v>
      </c>
      <c r="B2190" s="92" t="str">
        <f>IF(E2190="","",VLOOKUP(E2190,[1]PROJECTES!$C$14:$G$5000,2,FALSE))</f>
        <v>SITEL</v>
      </c>
      <c r="C2190" s="121" t="s">
        <v>181</v>
      </c>
      <c r="D2190" s="93" t="str">
        <f>IF(E2190="","",VLOOKUP(E2190,[1]PROJECTES!$C$14:$G$5000,5,FALSE))</f>
        <v>Manteniment correctiu SW TEDIS.Net MODBUSMasterService v1.47</v>
      </c>
      <c r="E2190" s="117" t="s">
        <v>1116</v>
      </c>
      <c r="F2190" s="95"/>
      <c r="G2190" s="96" t="str">
        <f>IF(E2190="","",VLOOKUP(E2190,[1]PROJECTES!$C$14:$G$5000,4,FALSE))</f>
        <v>OB</v>
      </c>
      <c r="H2190" s="118" t="s">
        <v>12</v>
      </c>
      <c r="I2190" s="97" t="str">
        <f>IF(H2190="","",VLOOKUP(H2190,BD!B$2:C$16,2,FALSE))</f>
        <v>E</v>
      </c>
      <c r="J2190" s="149">
        <v>43553</v>
      </c>
      <c r="K2190" s="135">
        <f t="shared" si="70"/>
        <v>13</v>
      </c>
      <c r="L2190" s="99">
        <f t="shared" ca="1" si="71"/>
        <v>210</v>
      </c>
      <c r="M2190" s="93">
        <f>IF(E2190="","",VLOOKUP(E2190,[1]PROJECTES!$C$14:$Z$5000,21,FALSE))</f>
        <v>43830</v>
      </c>
      <c r="N2190" s="100">
        <v>1</v>
      </c>
      <c r="O2190" s="72" t="s">
        <v>229</v>
      </c>
      <c r="P2190" s="101">
        <v>30</v>
      </c>
      <c r="Q2190" s="132" t="s">
        <v>43</v>
      </c>
      <c r="R2190" s="131" t="s">
        <v>1357</v>
      </c>
      <c r="S2190" s="91"/>
    </row>
    <row r="2191" spans="1:19" s="104" customFormat="1" ht="12.75" customHeight="1" x14ac:dyDescent="0.25">
      <c r="A2191" s="121" t="s">
        <v>44</v>
      </c>
      <c r="B2191" s="92" t="str">
        <f>IF(E2191="","",VLOOKUP(E2191,[1]PROJECTES!$C$14:$G$5000,2,FALSE))</f>
        <v>IPPPOZ</v>
      </c>
      <c r="C2191" s="121" t="s">
        <v>149</v>
      </c>
      <c r="D2191" s="93" t="str">
        <f>IF(E2191="","",VLOOKUP(E2191,[1]PROJECTES!$C$14:$G$5000,5,FALSE))</f>
        <v>RTU I.A.T. LA PEÑA v2.0</v>
      </c>
      <c r="E2191" s="117">
        <v>5185</v>
      </c>
      <c r="F2191" s="95"/>
      <c r="G2191" s="96" t="str">
        <f>IF(E2191="","",VLOOKUP(E2191,[1]PROJECTES!$C$14:$G$5000,4,FALSE))</f>
        <v>OB</v>
      </c>
      <c r="H2191" s="118" t="s">
        <v>17</v>
      </c>
      <c r="I2191" s="97" t="str">
        <f>IF(H2191="","",VLOOKUP(H2191,BD!B$2:C$16,2,FALSE))</f>
        <v>E</v>
      </c>
      <c r="J2191" s="98">
        <v>43601</v>
      </c>
      <c r="K2191" s="135">
        <f t="shared" si="70"/>
        <v>20</v>
      </c>
      <c r="L2191" s="99">
        <f t="shared" ca="1" si="71"/>
        <v>-81</v>
      </c>
      <c r="M2191" s="93">
        <f>IF(E2191="","",VLOOKUP(E2191,[1]PROJECTES!$C$14:$Z$5000,21,FALSE))</f>
        <v>43539</v>
      </c>
      <c r="N2191" s="100">
        <v>1</v>
      </c>
      <c r="O2191" s="72" t="s">
        <v>229</v>
      </c>
      <c r="P2191" s="101"/>
      <c r="Q2191" s="132" t="s">
        <v>40</v>
      </c>
      <c r="R2191" s="168" t="s">
        <v>1822</v>
      </c>
      <c r="S2191" s="91"/>
    </row>
    <row r="2192" spans="1:19" s="104" customFormat="1" ht="12.75" customHeight="1" x14ac:dyDescent="0.25">
      <c r="A2192" s="121" t="s">
        <v>44</v>
      </c>
      <c r="B2192" s="92" t="str">
        <f>IF(E2192="","",VLOOKUP(E2192,[1]PROJECTES!$C$14:$G$5000,2,FALSE))</f>
        <v>INPPOZ</v>
      </c>
      <c r="C2192" s="121" t="s">
        <v>149</v>
      </c>
      <c r="D2192" s="93" t="str">
        <f>IF(E2192="","",VLOOKUP(E2192,[1]PROJECTES!$C$14:$G$5000,5,FALSE))</f>
        <v>RTU C.T. GRAL VILLARALTO v3.0</v>
      </c>
      <c r="E2192" s="117">
        <v>5184</v>
      </c>
      <c r="F2192" s="95"/>
      <c r="G2192" s="96" t="str">
        <f>IF(E2192="","",VLOOKUP(E2192,[1]PROJECTES!$C$14:$G$5000,4,FALSE))</f>
        <v>OB</v>
      </c>
      <c r="H2192" s="118" t="s">
        <v>17</v>
      </c>
      <c r="I2192" s="97" t="str">
        <f>IF(H2192="","",VLOOKUP(H2192,BD!B$2:C$16,2,FALSE))</f>
        <v>E</v>
      </c>
      <c r="J2192" s="98">
        <v>43601</v>
      </c>
      <c r="K2192" s="135">
        <f t="shared" si="70"/>
        <v>20</v>
      </c>
      <c r="L2192" s="99">
        <f t="shared" ca="1" si="71"/>
        <v>-81</v>
      </c>
      <c r="M2192" s="93">
        <f>IF(E2192="","",VLOOKUP(E2192,[1]PROJECTES!$C$14:$Z$5000,21,FALSE))</f>
        <v>43539</v>
      </c>
      <c r="N2192" s="100">
        <v>1</v>
      </c>
      <c r="O2192" s="72" t="s">
        <v>229</v>
      </c>
      <c r="P2192" s="101"/>
      <c r="Q2192" s="132" t="s">
        <v>40</v>
      </c>
      <c r="R2192" s="168" t="s">
        <v>1823</v>
      </c>
      <c r="S2192" s="91"/>
    </row>
    <row r="2193" spans="1:19" s="104" customFormat="1" ht="12.75" customHeight="1" x14ac:dyDescent="0.25">
      <c r="A2193" s="121"/>
      <c r="B2193" s="92" t="str">
        <f>IF(E2193="","",VLOOKUP(E2193,[1]PROJECTES!$C$14:$G$5000,2,FALSE))</f>
        <v>ELEBER</v>
      </c>
      <c r="C2193" s="121" t="s">
        <v>74</v>
      </c>
      <c r="D2193" s="93" t="str">
        <f>IF(E2193="","",VLOOKUP(E2193,[1]PROJECTES!$C$14:$G$5000,5,FALSE))</f>
        <v>MANTENIMENT SCADA BERMEJALES 01/07/2.018 - 30/06/2.019</v>
      </c>
      <c r="E2193" s="117">
        <v>4803</v>
      </c>
      <c r="F2193" s="95"/>
      <c r="G2193" s="96" t="str">
        <f>IF(E2193="","",VLOOKUP(E2193,[1]PROJECTES!$C$14:$G$5000,4,FALSE))</f>
        <v>OB</v>
      </c>
      <c r="H2193" s="118" t="s">
        <v>47</v>
      </c>
      <c r="I2193" s="97" t="str">
        <f>IF(H2193="","",VLOOKUP(H2193,BD!B$2:C$16,2,FALSE))</f>
        <v>E</v>
      </c>
      <c r="J2193" s="98">
        <v>43553</v>
      </c>
      <c r="K2193" s="135">
        <f t="shared" si="70"/>
        <v>13</v>
      </c>
      <c r="L2193" s="99">
        <f t="shared" ca="1" si="71"/>
        <v>26</v>
      </c>
      <c r="M2193" s="93">
        <f>IF(E2193="","",VLOOKUP(E2193,[1]PROJECTES!$C$14:$Z$5000,21,FALSE))</f>
        <v>43646</v>
      </c>
      <c r="N2193" s="100">
        <v>2</v>
      </c>
      <c r="O2193" s="72" t="s">
        <v>229</v>
      </c>
      <c r="P2193" s="101">
        <v>0</v>
      </c>
      <c r="Q2193" s="132" t="s">
        <v>59</v>
      </c>
      <c r="R2193" s="168" t="s">
        <v>1543</v>
      </c>
      <c r="S2193" s="91"/>
    </row>
    <row r="2194" spans="1:19" s="104" customFormat="1" ht="12.75" customHeight="1" x14ac:dyDescent="0.25">
      <c r="A2194" s="121"/>
      <c r="B2194" s="92" t="str">
        <f>IF(E2194="","",VLOOKUP(E2194,[1]PROJECTES!$C$14:$G$5000,2,FALSE))</f>
        <v>GRTOHE</v>
      </c>
      <c r="C2194" s="121"/>
      <c r="D2194" s="93" t="str">
        <f>IF(E2194="","",VLOOKUP(E2194,[1]PROJECTES!$C$14:$G$5000,5,FALSE))</f>
        <v>CC SCADA TEDIS.Net TORREHERMOSA v1.0</v>
      </c>
      <c r="E2194" s="117">
        <v>3713</v>
      </c>
      <c r="F2194" s="95"/>
      <c r="G2194" s="96" t="str">
        <f>IF(E2194="","",VLOOKUP(E2194,[1]PROJECTES!$C$14:$G$5000,4,FALSE))</f>
        <v>TA</v>
      </c>
      <c r="H2194" s="118" t="s">
        <v>47</v>
      </c>
      <c r="I2194" s="97" t="str">
        <f>IF(H2194="","",VLOOKUP(H2194,BD!B$2:C$16,2,FALSE))</f>
        <v>E</v>
      </c>
      <c r="J2194" s="98">
        <v>43553</v>
      </c>
      <c r="K2194" s="135">
        <f t="shared" si="70"/>
        <v>13</v>
      </c>
      <c r="L2194" s="99" t="str">
        <f t="shared" ca="1" si="71"/>
        <v>-</v>
      </c>
      <c r="M2194" s="93">
        <f>IF(E2194="","",VLOOKUP(E2194,[1]PROJECTES!$C$14:$Z$5000,21,FALSE))</f>
        <v>43553</v>
      </c>
      <c r="N2194" s="100">
        <v>1</v>
      </c>
      <c r="O2194" s="72" t="s">
        <v>229</v>
      </c>
      <c r="P2194" s="101">
        <v>0</v>
      </c>
      <c r="Q2194" s="132" t="s">
        <v>40</v>
      </c>
      <c r="R2194" s="168" t="s">
        <v>1544</v>
      </c>
      <c r="S2194" s="91"/>
    </row>
    <row r="2195" spans="1:19" s="104" customFormat="1" ht="12.75" customHeight="1" x14ac:dyDescent="0.25">
      <c r="A2195" s="121"/>
      <c r="B2195" s="92" t="str">
        <f>IF(E2195="","",VLOOKUP(E2195,[1]PROJECTES!$C$14:$G$5000,2,FALSE))</f>
        <v>EOSPIT</v>
      </c>
      <c r="C2195" s="121" t="s">
        <v>151</v>
      </c>
      <c r="D2195" s="93" t="str">
        <f>IF(E2195="","",VLOOKUP(E2195,[1]PROJECTES!$C$14:$G$5000,5,FALSE))</f>
        <v>MANTENIMIENTO CC SCADA TEDIS.Net EOSA 01/04/2019 - 31/03/2020</v>
      </c>
      <c r="E2195" s="117">
        <v>5231</v>
      </c>
      <c r="F2195" s="95"/>
      <c r="G2195" s="96" t="str">
        <f>IF(E2195="","",VLOOKUP(E2195,[1]PROJECTES!$C$14:$G$5000,4,FALSE))</f>
        <v>OB</v>
      </c>
      <c r="H2195" s="118" t="s">
        <v>47</v>
      </c>
      <c r="I2195" s="97" t="str">
        <f>IF(H2195="","",VLOOKUP(H2195,BD!B$2:C$16,2,FALSE))</f>
        <v>E</v>
      </c>
      <c r="J2195" s="98">
        <v>43553</v>
      </c>
      <c r="K2195" s="135">
        <f t="shared" si="70"/>
        <v>13</v>
      </c>
      <c r="L2195" s="99">
        <f t="shared" ca="1" si="71"/>
        <v>301</v>
      </c>
      <c r="M2195" s="93">
        <f>IF(E2195="","",VLOOKUP(E2195,[1]PROJECTES!$C$14:$Z$5000,21,FALSE))</f>
        <v>43921</v>
      </c>
      <c r="N2195" s="100">
        <v>3</v>
      </c>
      <c r="O2195" s="72" t="s">
        <v>229</v>
      </c>
      <c r="P2195" s="101">
        <v>0</v>
      </c>
      <c r="Q2195" s="132" t="s">
        <v>43</v>
      </c>
      <c r="R2195" s="168" t="s">
        <v>1545</v>
      </c>
      <c r="S2195" s="91"/>
    </row>
    <row r="2196" spans="1:19" s="104" customFormat="1" ht="12.75" customHeight="1" x14ac:dyDescent="0.25">
      <c r="A2196" s="121" t="s">
        <v>47</v>
      </c>
      <c r="B2196" s="92" t="str">
        <f>IF(E2196="","",VLOOKUP(E2196,[1]PROJECTES!$C$14:$G$5000,2,FALSE))</f>
        <v>ELDICE</v>
      </c>
      <c r="C2196" s="121" t="s">
        <v>86</v>
      </c>
      <c r="D2196" s="93" t="str">
        <f>IF(E2196="","",VLOOKUP(E2196,[1]PROJECTES!$C$14:$G$5000,5,FALSE))</f>
        <v>MANTENIMENT SCADA TEDIS.Net CENTELLES 01/03/2019 - 28/02/2020</v>
      </c>
      <c r="E2196" s="117">
        <v>5178</v>
      </c>
      <c r="F2196" s="95"/>
      <c r="G2196" s="96" t="str">
        <f>IF(E2196="","",VLOOKUP(E2196,[1]PROJECTES!$C$14:$G$5000,4,FALSE))</f>
        <v>OB</v>
      </c>
      <c r="H2196" s="118" t="s">
        <v>47</v>
      </c>
      <c r="I2196" s="97" t="str">
        <f>IF(H2196="","",VLOOKUP(H2196,BD!B$2:C$16,2,FALSE))</f>
        <v>E</v>
      </c>
      <c r="J2196" s="98">
        <v>43553</v>
      </c>
      <c r="K2196" s="135">
        <f t="shared" si="70"/>
        <v>13</v>
      </c>
      <c r="L2196" s="99">
        <f t="shared" ca="1" si="71"/>
        <v>269</v>
      </c>
      <c r="M2196" s="93">
        <f>IF(E2196="","",VLOOKUP(E2196,[1]PROJECTES!$C$14:$Z$5000,21,FALSE))</f>
        <v>43889</v>
      </c>
      <c r="N2196" s="100">
        <v>2</v>
      </c>
      <c r="O2196" s="72" t="s">
        <v>229</v>
      </c>
      <c r="P2196" s="101">
        <v>0</v>
      </c>
      <c r="Q2196" s="132" t="s">
        <v>59</v>
      </c>
      <c r="R2196" s="168" t="s">
        <v>1546</v>
      </c>
      <c r="S2196" s="91"/>
    </row>
    <row r="2197" spans="1:19" s="104" customFormat="1" ht="12.75" customHeight="1" x14ac:dyDescent="0.25">
      <c r="A2197" s="121"/>
      <c r="B2197" s="92" t="str">
        <f>IF(E2197="","",VLOOKUP(E2197,[1]PROJECTES!$C$14:$G$5000,2,FALSE))</f>
        <v/>
      </c>
      <c r="C2197" s="121"/>
      <c r="D2197" s="93" t="str">
        <f>IF(E2197="","",VLOOKUP(E2197,[1]PROJECTES!$C$14:$G$5000,5,FALSE))</f>
        <v/>
      </c>
      <c r="E2197" s="117"/>
      <c r="F2197" s="95"/>
      <c r="G2197" s="96" t="str">
        <f>IF(E2197="","",VLOOKUP(E2197,[1]PROJECTES!$C$14:$G$5000,4,FALSE))</f>
        <v/>
      </c>
      <c r="H2197" s="118" t="s">
        <v>44</v>
      </c>
      <c r="I2197" s="97" t="str">
        <f>IF(H2197="","",VLOOKUP(H2197,BD!B$2:C$16,2,FALSE))</f>
        <v>E</v>
      </c>
      <c r="J2197" s="98">
        <v>43553</v>
      </c>
      <c r="K2197" s="135">
        <f t="shared" si="70"/>
        <v>13</v>
      </c>
      <c r="L2197" s="99" t="str">
        <f t="shared" ca="1" si="71"/>
        <v>-</v>
      </c>
      <c r="M2197" s="93" t="str">
        <f>IF(E2197="","",VLOOKUP(E2197,[1]PROJECTES!$C$14:$Z$5000,21,FALSE))</f>
        <v/>
      </c>
      <c r="N2197" s="100"/>
      <c r="O2197" s="72" t="s">
        <v>229</v>
      </c>
      <c r="P2197" s="101"/>
      <c r="Q2197" s="132"/>
      <c r="R2197" s="102"/>
      <c r="S2197" s="91"/>
    </row>
    <row r="2198" spans="1:19" s="104" customFormat="1" ht="12.75" customHeight="1" x14ac:dyDescent="0.25">
      <c r="A2198" s="121"/>
      <c r="B2198" s="92" t="str">
        <f>IF(E2198="","",VLOOKUP(E2198,[1]PROJECTES!$C$14:$G$5000,2,FALSE))</f>
        <v/>
      </c>
      <c r="C2198" s="121"/>
      <c r="D2198" s="93" t="str">
        <f>IF(E2198="","",VLOOKUP(E2198,[1]PROJECTES!$C$14:$G$5000,5,FALSE))</f>
        <v/>
      </c>
      <c r="E2198" s="117"/>
      <c r="F2198" s="95"/>
      <c r="G2198" s="96" t="str">
        <f>IF(E2198="","",VLOOKUP(E2198,[1]PROJECTES!$C$14:$G$5000,4,FALSE))</f>
        <v/>
      </c>
      <c r="H2198" s="118" t="s">
        <v>44</v>
      </c>
      <c r="I2198" s="97" t="str">
        <f>IF(H2198="","",VLOOKUP(H2198,BD!B$2:C$16,2,FALSE))</f>
        <v>E</v>
      </c>
      <c r="J2198" s="98">
        <v>43553</v>
      </c>
      <c r="K2198" s="135">
        <f t="shared" si="70"/>
        <v>13</v>
      </c>
      <c r="L2198" s="99" t="str">
        <f t="shared" ca="1" si="71"/>
        <v>-</v>
      </c>
      <c r="M2198" s="93" t="str">
        <f>IF(E2198="","",VLOOKUP(E2198,[1]PROJECTES!$C$14:$Z$5000,21,FALSE))</f>
        <v/>
      </c>
      <c r="N2198" s="100"/>
      <c r="O2198" s="72" t="s">
        <v>229</v>
      </c>
      <c r="P2198" s="101"/>
      <c r="Q2198" s="132"/>
      <c r="R2198" s="102"/>
      <c r="S2198" s="91"/>
    </row>
    <row r="2199" spans="1:19" s="104" customFormat="1" ht="12.75" customHeight="1" x14ac:dyDescent="0.25">
      <c r="A2199" s="121"/>
      <c r="B2199" s="92" t="str">
        <f>IF(E2199="","",VLOOKUP(E2199,[1]PROJECTES!$C$14:$G$5000,2,FALSE))</f>
        <v/>
      </c>
      <c r="C2199" s="121"/>
      <c r="D2199" s="93" t="str">
        <f>IF(E2199="","",VLOOKUP(E2199,[1]PROJECTES!$C$14:$G$5000,5,FALSE))</f>
        <v/>
      </c>
      <c r="E2199" s="117"/>
      <c r="F2199" s="95"/>
      <c r="G2199" s="96" t="str">
        <f>IF(E2199="","",VLOOKUP(E2199,[1]PROJECTES!$C$14:$G$5000,4,FALSE))</f>
        <v/>
      </c>
      <c r="H2199" s="118" t="s">
        <v>44</v>
      </c>
      <c r="I2199" s="97" t="str">
        <f>IF(H2199="","",VLOOKUP(H2199,BD!B$2:C$16,2,FALSE))</f>
        <v>E</v>
      </c>
      <c r="J2199" s="98">
        <v>43553</v>
      </c>
      <c r="K2199" s="135">
        <f t="shared" si="70"/>
        <v>13</v>
      </c>
      <c r="L2199" s="99" t="str">
        <f t="shared" ca="1" si="71"/>
        <v>-</v>
      </c>
      <c r="M2199" s="93" t="str">
        <f>IF(E2199="","",VLOOKUP(E2199,[1]PROJECTES!$C$14:$Z$5000,21,FALSE))</f>
        <v/>
      </c>
      <c r="N2199" s="100"/>
      <c r="O2199" s="72" t="s">
        <v>229</v>
      </c>
      <c r="P2199" s="101"/>
      <c r="Q2199" s="132"/>
      <c r="R2199" s="102"/>
      <c r="S2199" s="91"/>
    </row>
    <row r="2200" spans="1:19" s="104" customFormat="1" ht="12.75" customHeight="1" x14ac:dyDescent="0.25">
      <c r="A2200" s="121"/>
      <c r="B2200" s="92" t="str">
        <f>IF(E2200="","",VLOOKUP(E2200,[1]PROJECTES!$C$14:$G$5000,2,FALSE))</f>
        <v/>
      </c>
      <c r="C2200" s="121"/>
      <c r="D2200" s="93" t="str">
        <f>IF(E2200="","",VLOOKUP(E2200,[1]PROJECTES!$C$14:$G$5000,5,FALSE))</f>
        <v/>
      </c>
      <c r="E2200" s="117"/>
      <c r="F2200" s="95"/>
      <c r="G2200" s="96" t="str">
        <f>IF(E2200="","",VLOOKUP(E2200,[1]PROJECTES!$C$14:$G$5000,4,FALSE))</f>
        <v/>
      </c>
      <c r="H2200" s="118" t="s">
        <v>44</v>
      </c>
      <c r="I2200" s="97" t="str">
        <f>IF(H2200="","",VLOOKUP(H2200,BD!B$2:C$16,2,FALSE))</f>
        <v>E</v>
      </c>
      <c r="J2200" s="98">
        <v>43553</v>
      </c>
      <c r="K2200" s="135">
        <f t="shared" si="70"/>
        <v>13</v>
      </c>
      <c r="L2200" s="99" t="str">
        <f t="shared" ca="1" si="71"/>
        <v>-</v>
      </c>
      <c r="M2200" s="93" t="str">
        <f>IF(E2200="","",VLOOKUP(E2200,[1]PROJECTES!$C$14:$Z$5000,21,FALSE))</f>
        <v/>
      </c>
      <c r="N2200" s="100"/>
      <c r="O2200" s="72" t="s">
        <v>229</v>
      </c>
      <c r="P2200" s="101"/>
      <c r="Q2200" s="132"/>
      <c r="R2200" s="102"/>
      <c r="S2200" s="91"/>
    </row>
    <row r="2201" spans="1:19" s="104" customFormat="1" ht="12.75" customHeight="1" x14ac:dyDescent="0.25">
      <c r="A2201" s="121"/>
      <c r="B2201" s="92" t="str">
        <f>IF(E2201="","",VLOOKUP(E2201,[1]PROJECTES!$C$14:$G$5000,2,FALSE))</f>
        <v/>
      </c>
      <c r="C2201" s="121"/>
      <c r="D2201" s="93" t="str">
        <f>IF(E2201="","",VLOOKUP(E2201,[1]PROJECTES!$C$14:$G$5000,5,FALSE))</f>
        <v/>
      </c>
      <c r="E2201" s="117"/>
      <c r="F2201" s="95"/>
      <c r="G2201" s="96" t="str">
        <f>IF(E2201="","",VLOOKUP(E2201,[1]PROJECTES!$C$14:$G$5000,4,FALSE))</f>
        <v/>
      </c>
      <c r="H2201" s="118" t="s">
        <v>44</v>
      </c>
      <c r="I2201" s="97" t="str">
        <f>IF(H2201="","",VLOOKUP(H2201,BD!B$2:C$16,2,FALSE))</f>
        <v>E</v>
      </c>
      <c r="J2201" s="98">
        <v>43553</v>
      </c>
      <c r="K2201" s="135">
        <f t="shared" si="70"/>
        <v>13</v>
      </c>
      <c r="L2201" s="99" t="str">
        <f t="shared" ca="1" si="71"/>
        <v>-</v>
      </c>
      <c r="M2201" s="93" t="str">
        <f>IF(E2201="","",VLOOKUP(E2201,[1]PROJECTES!$C$14:$Z$5000,21,FALSE))</f>
        <v/>
      </c>
      <c r="N2201" s="100"/>
      <c r="O2201" s="72" t="s">
        <v>229</v>
      </c>
      <c r="P2201" s="101"/>
      <c r="Q2201" s="132"/>
      <c r="R2201" s="102"/>
      <c r="S2201" s="91"/>
    </row>
    <row r="2202" spans="1:19" s="104" customFormat="1" ht="12.75" customHeight="1" x14ac:dyDescent="0.25">
      <c r="A2202" s="121" t="s">
        <v>21</v>
      </c>
      <c r="B2202" s="92" t="str">
        <f>IF(E2202="","",VLOOKUP(E2202,[1]PROJECTES!$C$14:$G$5000,2,FALSE))</f>
        <v>SITEL</v>
      </c>
      <c r="C2202" s="121" t="s">
        <v>181</v>
      </c>
      <c r="D2202" s="93" t="str">
        <f>IF(E2202="","",VLOOKUP(E2202,[1]PROJECTES!$C$14:$G$5000,5,FALSE))</f>
        <v>INFRAESTRUCTURA</v>
      </c>
      <c r="E2202" s="117" t="s">
        <v>289</v>
      </c>
      <c r="F2202" s="95"/>
      <c r="G2202" s="96" t="str">
        <f>IF(E2202="","",VLOOKUP(E2202,[1]PROJECTES!$C$14:$G$5000,4,FALSE))</f>
        <v>OB</v>
      </c>
      <c r="H2202" s="118" t="s">
        <v>595</v>
      </c>
      <c r="I2202" s="97" t="str">
        <f>IF(H2202="","",VLOOKUP(H2202,BD!B$2:C$16,2,FALSE))</f>
        <v>E</v>
      </c>
      <c r="J2202" s="98">
        <v>43556</v>
      </c>
      <c r="K2202" s="135">
        <f t="shared" si="70"/>
        <v>14</v>
      </c>
      <c r="L2202" s="99">
        <f t="shared" ca="1" si="71"/>
        <v>210</v>
      </c>
      <c r="M2202" s="93">
        <f>IF(E2202="","",VLOOKUP(E2202,[1]PROJECTES!$C$14:$Z$5000,21,FALSE))</f>
        <v>43830</v>
      </c>
      <c r="N2202" s="100">
        <v>3</v>
      </c>
      <c r="O2202" s="72" t="s">
        <v>229</v>
      </c>
      <c r="P2202" s="101">
        <v>15</v>
      </c>
      <c r="Q2202" s="132" t="s">
        <v>51</v>
      </c>
      <c r="R2202" s="131" t="s">
        <v>1362</v>
      </c>
      <c r="S2202" s="91"/>
    </row>
    <row r="2203" spans="1:19" s="104" customFormat="1" ht="12.75" customHeight="1" x14ac:dyDescent="0.25">
      <c r="A2203" s="121" t="s">
        <v>21</v>
      </c>
      <c r="B2203" s="92" t="str">
        <f>IF(E2203="","",VLOOKUP(E2203,[1]PROJECTES!$C$14:$G$5000,2,FALSE))</f>
        <v>INDTOR</v>
      </c>
      <c r="C2203" s="121" t="s">
        <v>149</v>
      </c>
      <c r="D2203" s="93" t="str">
        <f>IF(E2203="","",VLOOKUP(E2203,[1]PROJECTES!$C$14:$G$5000,5,FALSE))</f>
        <v>RTU C.T. CALVARIO v1.0</v>
      </c>
      <c r="E2203" s="117">
        <v>5104</v>
      </c>
      <c r="F2203" s="95"/>
      <c r="G2203" s="96" t="str">
        <f>IF(E2203="","",VLOOKUP(E2203,[1]PROJECTES!$C$14:$G$5000,4,FALSE))</f>
        <v>TA</v>
      </c>
      <c r="H2203" s="118" t="s">
        <v>595</v>
      </c>
      <c r="I2203" s="97" t="str">
        <f>IF(H2203="","",VLOOKUP(H2203,BD!B$2:C$16,2,FALSE))</f>
        <v>E</v>
      </c>
      <c r="J2203" s="98">
        <v>43556</v>
      </c>
      <c r="K2203" s="135">
        <f t="shared" si="70"/>
        <v>14</v>
      </c>
      <c r="L2203" s="99" t="str">
        <f t="shared" ca="1" si="71"/>
        <v>-</v>
      </c>
      <c r="M2203" s="93">
        <f>IF(E2203="","",VLOOKUP(E2203,[1]PROJECTES!$C$14:$Z$5000,21,FALSE))</f>
        <v>43514</v>
      </c>
      <c r="N2203" s="100">
        <v>0</v>
      </c>
      <c r="O2203" s="72" t="s">
        <v>229</v>
      </c>
      <c r="P2203" s="101">
        <v>17</v>
      </c>
      <c r="Q2203" s="132" t="s">
        <v>51</v>
      </c>
      <c r="R2203" s="131" t="s">
        <v>365</v>
      </c>
      <c r="S2203" s="91"/>
    </row>
    <row r="2204" spans="1:19" s="104" customFormat="1" ht="12.75" customHeight="1" x14ac:dyDescent="0.25">
      <c r="A2204" s="121" t="s">
        <v>21</v>
      </c>
      <c r="B2204" s="92" t="str">
        <f>IF(E2204="","",VLOOKUP(E2204,[1]PROJECTES!$C$14:$G$5000,2,FALSE))</f>
        <v>INDVIL</v>
      </c>
      <c r="C2204" s="121" t="s">
        <v>149</v>
      </c>
      <c r="D2204" s="93" t="str">
        <f>IF(E2204="","",VLOOKUP(E2204,[1]PROJECTES!$C$14:$G$5000,5,FALSE))</f>
        <v>RTU C.T. PADRE CARMELO v1.0</v>
      </c>
      <c r="E2204" s="117">
        <v>5106</v>
      </c>
      <c r="F2204" s="95"/>
      <c r="G2204" s="96" t="str">
        <f>IF(E2204="","",VLOOKUP(E2204,[1]PROJECTES!$C$14:$G$5000,4,FALSE))</f>
        <v>TA</v>
      </c>
      <c r="H2204" s="118" t="s">
        <v>595</v>
      </c>
      <c r="I2204" s="97" t="str">
        <f>IF(H2204="","",VLOOKUP(H2204,BD!B$2:C$16,2,FALSE))</f>
        <v>E</v>
      </c>
      <c r="J2204" s="98">
        <v>43556</v>
      </c>
      <c r="K2204" s="135">
        <f t="shared" si="70"/>
        <v>14</v>
      </c>
      <c r="L2204" s="99" t="str">
        <f t="shared" ca="1" si="71"/>
        <v>-</v>
      </c>
      <c r="M2204" s="93">
        <f>IF(E2204="","",VLOOKUP(E2204,[1]PROJECTES!$C$14:$Z$5000,21,FALSE))</f>
        <v>43514</v>
      </c>
      <c r="N2204" s="100">
        <v>0</v>
      </c>
      <c r="O2204" s="72" t="s">
        <v>229</v>
      </c>
      <c r="P2204" s="101">
        <v>17</v>
      </c>
      <c r="Q2204" s="132" t="s">
        <v>51</v>
      </c>
      <c r="R2204" s="131" t="s">
        <v>365</v>
      </c>
      <c r="S2204" s="91"/>
    </row>
    <row r="2205" spans="1:19" s="104" customFormat="1" ht="12.75" customHeight="1" x14ac:dyDescent="0.25">
      <c r="A2205" s="121" t="s">
        <v>21</v>
      </c>
      <c r="B2205" s="92" t="str">
        <f>IF(E2205="","",VLOOKUP(E2205,[1]PROJECTES!$C$14:$G$5000,2,FALSE))</f>
        <v>DIELES</v>
      </c>
      <c r="C2205" s="121" t="s">
        <v>271</v>
      </c>
      <c r="D2205" s="93" t="str">
        <f>IF(E2205="","",VLOOKUP(E2205,[1]PROJECTES!$C$14:$G$5000,5,FALSE))</f>
        <v>RTU CT-5 DIELESUR v1.1</v>
      </c>
      <c r="E2205" s="117">
        <v>5059</v>
      </c>
      <c r="F2205" s="95"/>
      <c r="G2205" s="96" t="str">
        <f>IF(E2205="","",VLOOKUP(E2205,[1]PROJECTES!$C$14:$G$5000,4,FALSE))</f>
        <v>TA</v>
      </c>
      <c r="H2205" s="118" t="s">
        <v>595</v>
      </c>
      <c r="I2205" s="97" t="str">
        <f>IF(H2205="","",VLOOKUP(H2205,BD!B$2:C$16,2,FALSE))</f>
        <v>E</v>
      </c>
      <c r="J2205" s="98">
        <v>43556</v>
      </c>
      <c r="K2205" s="135">
        <f t="shared" si="70"/>
        <v>14</v>
      </c>
      <c r="L2205" s="99" t="str">
        <f t="shared" ca="1" si="71"/>
        <v>-</v>
      </c>
      <c r="M2205" s="93">
        <f>IF(E2205="","",VLOOKUP(E2205,[1]PROJECTES!$C$14:$Z$5000,21,FALSE))</f>
        <v>43524</v>
      </c>
      <c r="N2205" s="100">
        <v>0</v>
      </c>
      <c r="O2205" s="72" t="s">
        <v>229</v>
      </c>
      <c r="P2205" s="101">
        <v>17</v>
      </c>
      <c r="Q2205" s="132" t="s">
        <v>51</v>
      </c>
      <c r="R2205" s="131" t="s">
        <v>365</v>
      </c>
      <c r="S2205" s="91"/>
    </row>
    <row r="2206" spans="1:19" s="104" customFormat="1" ht="12.75" customHeight="1" x14ac:dyDescent="0.25">
      <c r="A2206" s="121" t="s">
        <v>21</v>
      </c>
      <c r="B2206" s="92" t="str">
        <f>IF(E2206="","",VLOOKUP(E2206,[1]PROJECTES!$C$14:$G$5000,2,FALSE))</f>
        <v>DIELES</v>
      </c>
      <c r="C2206" s="121" t="s">
        <v>271</v>
      </c>
      <c r="D2206" s="93" t="str">
        <f>IF(E2206="","",VLOOKUP(E2206,[1]PROJECTES!$C$14:$G$5000,5,FALSE))</f>
        <v>RTU CT-6 DIELESUR v1.1</v>
      </c>
      <c r="E2206" s="117">
        <v>5060</v>
      </c>
      <c r="F2206" s="95"/>
      <c r="G2206" s="96" t="str">
        <f>IF(E2206="","",VLOOKUP(E2206,[1]PROJECTES!$C$14:$G$5000,4,FALSE))</f>
        <v>TA</v>
      </c>
      <c r="H2206" s="118" t="s">
        <v>595</v>
      </c>
      <c r="I2206" s="97" t="str">
        <f>IF(H2206="","",VLOOKUP(H2206,BD!B$2:C$16,2,FALSE))</f>
        <v>E</v>
      </c>
      <c r="J2206" s="98">
        <v>43556</v>
      </c>
      <c r="K2206" s="135">
        <f t="shared" si="70"/>
        <v>14</v>
      </c>
      <c r="L2206" s="99" t="str">
        <f t="shared" ca="1" si="71"/>
        <v>-</v>
      </c>
      <c r="M2206" s="93">
        <f>IF(E2206="","",VLOOKUP(E2206,[1]PROJECTES!$C$14:$Z$5000,21,FALSE))</f>
        <v>43524</v>
      </c>
      <c r="N2206" s="100">
        <v>0</v>
      </c>
      <c r="O2206" s="72" t="s">
        <v>229</v>
      </c>
      <c r="P2206" s="101">
        <v>18</v>
      </c>
      <c r="Q2206" s="132" t="s">
        <v>51</v>
      </c>
      <c r="R2206" s="131" t="s">
        <v>365</v>
      </c>
      <c r="S2206" s="91"/>
    </row>
    <row r="2207" spans="1:19" s="104" customFormat="1" ht="12.75" customHeight="1" x14ac:dyDescent="0.25">
      <c r="A2207" s="121" t="s">
        <v>21</v>
      </c>
      <c r="B2207" s="92" t="str">
        <f>IF(E2207="","",VLOOKUP(E2207,[1]PROJECTES!$C$14:$G$5000,2,FALSE))</f>
        <v>DIELES</v>
      </c>
      <c r="C2207" s="121" t="s">
        <v>271</v>
      </c>
      <c r="D2207" s="93" t="str">
        <f>IF(E2207="","",VLOOKUP(E2207,[1]PROJECTES!$C$14:$G$5000,5,FALSE))</f>
        <v>RTU CT-7 DIELESUR v1.1</v>
      </c>
      <c r="E2207" s="117">
        <v>5061</v>
      </c>
      <c r="F2207" s="95"/>
      <c r="G2207" s="96" t="str">
        <f>IF(E2207="","",VLOOKUP(E2207,[1]PROJECTES!$C$14:$G$5000,4,FALSE))</f>
        <v>TA</v>
      </c>
      <c r="H2207" s="118" t="s">
        <v>595</v>
      </c>
      <c r="I2207" s="97" t="str">
        <f>IF(H2207="","",VLOOKUP(H2207,BD!B$2:C$16,2,FALSE))</f>
        <v>E</v>
      </c>
      <c r="J2207" s="98">
        <v>43556</v>
      </c>
      <c r="K2207" s="135">
        <f t="shared" si="70"/>
        <v>14</v>
      </c>
      <c r="L2207" s="99" t="str">
        <f t="shared" ca="1" si="71"/>
        <v>-</v>
      </c>
      <c r="M2207" s="93">
        <f>IF(E2207="","",VLOOKUP(E2207,[1]PROJECTES!$C$14:$Z$5000,21,FALSE))</f>
        <v>43524</v>
      </c>
      <c r="N2207" s="100">
        <v>0</v>
      </c>
      <c r="O2207" s="72" t="s">
        <v>229</v>
      </c>
      <c r="P2207" s="101">
        <v>18</v>
      </c>
      <c r="Q2207" s="132" t="s">
        <v>51</v>
      </c>
      <c r="R2207" s="131" t="s">
        <v>365</v>
      </c>
      <c r="S2207" s="91"/>
    </row>
    <row r="2208" spans="1:19" s="104" customFormat="1" ht="12.75" customHeight="1" x14ac:dyDescent="0.25">
      <c r="A2208" s="121" t="s">
        <v>21</v>
      </c>
      <c r="B2208" s="92" t="str">
        <f>IF(E2208="","",VLOOKUP(E2208,[1]PROJECTES!$C$14:$G$5000,2,FALSE))</f>
        <v>DIELES</v>
      </c>
      <c r="C2208" s="121" t="s">
        <v>271</v>
      </c>
      <c r="D2208" s="93" t="str">
        <f>IF(E2208="","",VLOOKUP(E2208,[1]PROJECTES!$C$14:$G$5000,5,FALSE))</f>
        <v>RTU CT-8 DIELESUR v1.1</v>
      </c>
      <c r="E2208" s="117">
        <v>5062</v>
      </c>
      <c r="F2208" s="95"/>
      <c r="G2208" s="96" t="str">
        <f>IF(E2208="","",VLOOKUP(E2208,[1]PROJECTES!$C$14:$G$5000,4,FALSE))</f>
        <v>TA</v>
      </c>
      <c r="H2208" s="118" t="s">
        <v>595</v>
      </c>
      <c r="I2208" s="97" t="str">
        <f>IF(H2208="","",VLOOKUP(H2208,BD!B$2:C$16,2,FALSE))</f>
        <v>E</v>
      </c>
      <c r="J2208" s="98">
        <v>43556</v>
      </c>
      <c r="K2208" s="135">
        <f t="shared" si="70"/>
        <v>14</v>
      </c>
      <c r="L2208" s="99" t="str">
        <f t="shared" ca="1" si="71"/>
        <v>-</v>
      </c>
      <c r="M2208" s="93">
        <f>IF(E2208="","",VLOOKUP(E2208,[1]PROJECTES!$C$14:$Z$5000,21,FALSE))</f>
        <v>43524</v>
      </c>
      <c r="N2208" s="100">
        <v>0</v>
      </c>
      <c r="O2208" s="72" t="s">
        <v>229</v>
      </c>
      <c r="P2208" s="101">
        <v>18</v>
      </c>
      <c r="Q2208" s="132" t="s">
        <v>51</v>
      </c>
      <c r="R2208" s="131" t="s">
        <v>365</v>
      </c>
      <c r="S2208" s="91"/>
    </row>
    <row r="2209" spans="1:19" s="104" customFormat="1" ht="12.75" customHeight="1" x14ac:dyDescent="0.25">
      <c r="A2209" s="121" t="s">
        <v>21</v>
      </c>
      <c r="B2209" s="92" t="str">
        <f>IF(E2209="","",VLOOKUP(E2209,[1]PROJECTES!$C$14:$G$5000,2,FALSE))</f>
        <v>SITEL</v>
      </c>
      <c r="C2209" s="121" t="s">
        <v>181</v>
      </c>
      <c r="D2209" s="93" t="str">
        <f>IF(E2209="","",VLOOKUP(E2209,[1]PROJECTES!$C$14:$G$5000,5,FALSE))</f>
        <v>INFRAESTRUCTURA</v>
      </c>
      <c r="E2209" s="117" t="s">
        <v>289</v>
      </c>
      <c r="F2209" s="95"/>
      <c r="G2209" s="96" t="str">
        <f>IF(E2209="","",VLOOKUP(E2209,[1]PROJECTES!$C$14:$G$5000,4,FALSE))</f>
        <v>OB</v>
      </c>
      <c r="H2209" s="118" t="s">
        <v>21</v>
      </c>
      <c r="I2209" s="97" t="str">
        <f>IF(H2209="","",VLOOKUP(H2209,BD!B$2:C$16,2,FALSE))</f>
        <v>P</v>
      </c>
      <c r="J2209" s="98">
        <v>43556</v>
      </c>
      <c r="K2209" s="135">
        <f t="shared" si="70"/>
        <v>14</v>
      </c>
      <c r="L2209" s="99">
        <f t="shared" ca="1" si="71"/>
        <v>210</v>
      </c>
      <c r="M2209" s="93">
        <f>IF(E2209="","",VLOOKUP(E2209,[1]PROJECTES!$C$14:$Z$5000,21,FALSE))</f>
        <v>43830</v>
      </c>
      <c r="N2209" s="100">
        <v>5</v>
      </c>
      <c r="O2209" s="72" t="s">
        <v>229</v>
      </c>
      <c r="P2209" s="101">
        <v>15</v>
      </c>
      <c r="Q2209" s="132"/>
      <c r="R2209" s="102" t="s">
        <v>1363</v>
      </c>
      <c r="S2209" s="91"/>
    </row>
    <row r="2210" spans="1:19" s="104" customFormat="1" ht="12.75" customHeight="1" x14ac:dyDescent="0.25">
      <c r="A2210" s="121" t="s">
        <v>21</v>
      </c>
      <c r="B2210" s="92" t="str">
        <f>IF(E2210="","",VLOOKUP(E2210,[1]PROJECTES!$C$14:$G$5000,2,FALSE))</f>
        <v>SITEL</v>
      </c>
      <c r="C2210" s="121" t="s">
        <v>181</v>
      </c>
      <c r="D2210" s="93" t="str">
        <f>IF(E2210="","",VLOOKUP(E2210,[1]PROJECTES!$C$14:$G$5000,5,FALSE))</f>
        <v>INFRAESTRUCTURA</v>
      </c>
      <c r="E2210" s="117" t="s">
        <v>289</v>
      </c>
      <c r="F2210" s="95"/>
      <c r="G2210" s="96" t="str">
        <f>IF(E2210="","",VLOOKUP(E2210,[1]PROJECTES!$C$14:$G$5000,4,FALSE))</f>
        <v>OB</v>
      </c>
      <c r="H2210" s="118" t="s">
        <v>21</v>
      </c>
      <c r="I2210" s="97" t="str">
        <f>IF(H2210="","",VLOOKUP(H2210,BD!B$2:C$16,2,FALSE))</f>
        <v>P</v>
      </c>
      <c r="J2210" s="98">
        <v>43556</v>
      </c>
      <c r="K2210" s="135">
        <f t="shared" si="70"/>
        <v>14</v>
      </c>
      <c r="L2210" s="99">
        <f t="shared" ca="1" si="71"/>
        <v>210</v>
      </c>
      <c r="M2210" s="93">
        <f>IF(E2210="","",VLOOKUP(E2210,[1]PROJECTES!$C$14:$Z$5000,21,FALSE))</f>
        <v>43830</v>
      </c>
      <c r="N2210" s="100">
        <v>2</v>
      </c>
      <c r="O2210" s="72" t="s">
        <v>229</v>
      </c>
      <c r="P2210" s="101">
        <v>0</v>
      </c>
      <c r="Q2210" s="132"/>
      <c r="R2210" s="102" t="s">
        <v>1364</v>
      </c>
      <c r="S2210" s="91"/>
    </row>
    <row r="2211" spans="1:19" s="104" customFormat="1" ht="12.75" customHeight="1" x14ac:dyDescent="0.25">
      <c r="A2211" s="121" t="s">
        <v>21</v>
      </c>
      <c r="B2211" s="92" t="str">
        <f>IF(E2211="","",VLOOKUP(E2211,[1]PROJECTES!$C$14:$G$5000,2,FALSE))</f>
        <v>SITEL</v>
      </c>
      <c r="C2211" s="121" t="s">
        <v>181</v>
      </c>
      <c r="D2211" s="93" t="str">
        <f>IF(E2211="","",VLOOKUP(E2211,[1]PROJECTES!$C$14:$G$5000,5,FALSE))</f>
        <v>GESTIO DE MAGATZEM</v>
      </c>
      <c r="E2211" s="117" t="s">
        <v>305</v>
      </c>
      <c r="F2211" s="95"/>
      <c r="G2211" s="96" t="str">
        <f>IF(E2211="","",VLOOKUP(E2211,[1]PROJECTES!$C$14:$G$5000,4,FALSE))</f>
        <v>OB</v>
      </c>
      <c r="H2211" s="118" t="s">
        <v>21</v>
      </c>
      <c r="I2211" s="97" t="str">
        <f>IF(H2211="","",VLOOKUP(H2211,BD!B$2:C$16,2,FALSE))</f>
        <v>P</v>
      </c>
      <c r="J2211" s="98">
        <v>43556</v>
      </c>
      <c r="K2211" s="135">
        <f t="shared" si="70"/>
        <v>14</v>
      </c>
      <c r="L2211" s="99">
        <f t="shared" ca="1" si="71"/>
        <v>210</v>
      </c>
      <c r="M2211" s="93">
        <f>IF(E2211="","",VLOOKUP(E2211,[1]PROJECTES!$C$14:$Z$5000,21,FALSE))</f>
        <v>43830</v>
      </c>
      <c r="N2211" s="100">
        <v>1</v>
      </c>
      <c r="O2211" s="72" t="s">
        <v>229</v>
      </c>
      <c r="P2211" s="101">
        <v>30</v>
      </c>
      <c r="Q2211" s="132" t="s">
        <v>65</v>
      </c>
      <c r="R2211" s="102" t="s">
        <v>1365</v>
      </c>
      <c r="S2211" s="91"/>
    </row>
    <row r="2212" spans="1:19" s="104" customFormat="1" ht="12.75" customHeight="1" x14ac:dyDescent="0.25">
      <c r="A2212" s="121" t="s">
        <v>12</v>
      </c>
      <c r="B2212" s="92" t="str">
        <f>IF(E2212="","",VLOOKUP(E2212,[1]PROJECTES!$C$14:$G$5000,2,FALSE))</f>
        <v>SITEL</v>
      </c>
      <c r="C2212" s="121" t="s">
        <v>181</v>
      </c>
      <c r="D2212" s="93" t="str">
        <f>IF(E2212="","",VLOOKUP(E2212,[1]PROJECTES!$C$14:$G$5000,5,FALSE))</f>
        <v>INFRAESTRUCTURA</v>
      </c>
      <c r="E2212" s="117" t="s">
        <v>317</v>
      </c>
      <c r="F2212" s="95"/>
      <c r="G2212" s="96" t="str">
        <f>IF(E2212="","",VLOOKUP(E2212,[1]PROJECTES!$C$14:$G$5000,4,FALSE))</f>
        <v>OB</v>
      </c>
      <c r="H2212" s="118" t="s">
        <v>12</v>
      </c>
      <c r="I2212" s="97" t="str">
        <f>IF(H2212="","",VLOOKUP(H2212,BD!B$2:C$16,2,FALSE))</f>
        <v>E</v>
      </c>
      <c r="J2212" s="98">
        <v>43556</v>
      </c>
      <c r="K2212" s="135">
        <f t="shared" si="70"/>
        <v>14</v>
      </c>
      <c r="L2212" s="99">
        <f t="shared" ca="1" si="71"/>
        <v>210</v>
      </c>
      <c r="M2212" s="93">
        <f>IF(E2212="","",VLOOKUP(E2212,[1]PROJECTES!$C$14:$Z$5000,21,FALSE))</f>
        <v>43830</v>
      </c>
      <c r="N2212" s="100">
        <v>1</v>
      </c>
      <c r="O2212" s="72" t="s">
        <v>229</v>
      </c>
      <c r="P2212" s="101">
        <v>30</v>
      </c>
      <c r="Q2212" s="132" t="s">
        <v>7</v>
      </c>
      <c r="R2212" s="131" t="s">
        <v>1374</v>
      </c>
      <c r="S2212" s="91"/>
    </row>
    <row r="2213" spans="1:19" s="104" customFormat="1" ht="12.75" customHeight="1" x14ac:dyDescent="0.25">
      <c r="A2213" s="121" t="s">
        <v>12</v>
      </c>
      <c r="B2213" s="92" t="str">
        <f>IF(E2213="","",VLOOKUP(E2213,[1]PROJECTES!$C$14:$G$5000,2,FALSE))</f>
        <v>EOSA</v>
      </c>
      <c r="C2213" s="121" t="s">
        <v>151</v>
      </c>
      <c r="D2213" s="93" t="str">
        <f>IF(E2213="","",VLOOKUP(E2213,[1]PROJECTES!$C$14:$G$5000,5,FALSE))</f>
        <v>MANTENIMENT SCADA TEDIS.Net EOSA 01/04/2018 - 31/03/2019</v>
      </c>
      <c r="E2213" s="117">
        <v>4650</v>
      </c>
      <c r="F2213" s="95"/>
      <c r="G2213" s="96" t="str">
        <f>IF(E2213="","",VLOOKUP(E2213,[1]PROJECTES!$C$14:$G$5000,4,FALSE))</f>
        <v>TA</v>
      </c>
      <c r="H2213" s="118" t="s">
        <v>12</v>
      </c>
      <c r="I2213" s="97" t="str">
        <f>IF(H2213="","",VLOOKUP(H2213,BD!B$2:C$16,2,FALSE))</f>
        <v>E</v>
      </c>
      <c r="J2213" s="98">
        <v>43556</v>
      </c>
      <c r="K2213" s="135">
        <f t="shared" si="70"/>
        <v>14</v>
      </c>
      <c r="L2213" s="99" t="str">
        <f t="shared" ca="1" si="71"/>
        <v>-</v>
      </c>
      <c r="M2213" s="93">
        <f>IF(E2213="","",VLOOKUP(E2213,[1]PROJECTES!$C$14:$Z$5000,21,FALSE))</f>
        <v>43555</v>
      </c>
      <c r="N2213" s="100">
        <v>0</v>
      </c>
      <c r="O2213" s="72" t="s">
        <v>229</v>
      </c>
      <c r="P2213" s="101">
        <v>15</v>
      </c>
      <c r="Q2213" s="132" t="s">
        <v>59</v>
      </c>
      <c r="R2213" s="131" t="s">
        <v>1368</v>
      </c>
      <c r="S2213" s="91"/>
    </row>
    <row r="2214" spans="1:19" s="104" customFormat="1" ht="12.75" customHeight="1" x14ac:dyDescent="0.25">
      <c r="A2214" s="121" t="s">
        <v>12</v>
      </c>
      <c r="B2214" s="92" t="str">
        <f>IF(E2214="","",VLOOKUP(E2214,[1]PROJECTES!$C$14:$G$5000,2,FALSE))</f>
        <v>SITEL</v>
      </c>
      <c r="C2214" s="121" t="s">
        <v>151</v>
      </c>
      <c r="D2214" s="93" t="str">
        <f>IF(E2214="","",VLOOKUP(E2214,[1]PROJECTES!$C$14:$G$5000,5,FALSE))</f>
        <v>SOPORT DEPARTAMENT COMERCIAL</v>
      </c>
      <c r="E2214" s="117" t="s">
        <v>343</v>
      </c>
      <c r="F2214" s="95"/>
      <c r="G2214" s="96" t="str">
        <f>IF(E2214="","",VLOOKUP(E2214,[1]PROJECTES!$C$14:$G$5000,4,FALSE))</f>
        <v>OB</v>
      </c>
      <c r="H2214" s="118" t="s">
        <v>12</v>
      </c>
      <c r="I2214" s="97" t="str">
        <f>IF(H2214="","",VLOOKUP(H2214,BD!B$2:C$16,2,FALSE))</f>
        <v>E</v>
      </c>
      <c r="J2214" s="98">
        <v>43556</v>
      </c>
      <c r="K2214" s="135">
        <f t="shared" si="70"/>
        <v>14</v>
      </c>
      <c r="L2214" s="99">
        <f t="shared" ca="1" si="71"/>
        <v>210</v>
      </c>
      <c r="M2214" s="93">
        <f>IF(E2214="","",VLOOKUP(E2214,[1]PROJECTES!$C$14:$Z$5000,21,FALSE))</f>
        <v>43830</v>
      </c>
      <c r="N2214" s="100">
        <v>0</v>
      </c>
      <c r="O2214" s="72" t="s">
        <v>229</v>
      </c>
      <c r="P2214" s="101">
        <v>30</v>
      </c>
      <c r="Q2214" s="132" t="s">
        <v>11</v>
      </c>
      <c r="R2214" s="131" t="s">
        <v>1367</v>
      </c>
      <c r="S2214" s="91"/>
    </row>
    <row r="2215" spans="1:19" s="104" customFormat="1" ht="12.75" customHeight="1" x14ac:dyDescent="0.25">
      <c r="A2215" s="121" t="s">
        <v>12</v>
      </c>
      <c r="B2215" s="92" t="str">
        <f>IF(E2215="","",VLOOKUP(E2215,[1]PROJECTES!$C$14:$G$5000,2,FALSE))</f>
        <v>ORMAZA</v>
      </c>
      <c r="C2215" s="121" t="s">
        <v>50</v>
      </c>
      <c r="D2215" s="93" t="str">
        <f>IF(E2215="","",VLOOKUP(E2215,[1]PROJECTES!$C$14:$G$5000,5,FALSE))</f>
        <v>Inst. y PEM CC SCADA TEDIS.Net ARAMAIO v2.0</v>
      </c>
      <c r="E2215" s="117">
        <v>4748</v>
      </c>
      <c r="F2215" s="95"/>
      <c r="G2215" s="96" t="str">
        <f>IF(E2215="","",VLOOKUP(E2215,[1]PROJECTES!$C$14:$G$5000,4,FALSE))</f>
        <v>OB</v>
      </c>
      <c r="H2215" s="118" t="s">
        <v>12</v>
      </c>
      <c r="I2215" s="97" t="str">
        <f>IF(H2215="","",VLOOKUP(H2215,BD!B$2:C$16,2,FALSE))</f>
        <v>E</v>
      </c>
      <c r="J2215" s="98">
        <v>43556</v>
      </c>
      <c r="K2215" s="135">
        <f t="shared" si="70"/>
        <v>14</v>
      </c>
      <c r="L2215" s="99">
        <f t="shared" ca="1" si="71"/>
        <v>-351</v>
      </c>
      <c r="M2215" s="93">
        <f>IF(E2215="","",VLOOKUP(E2215,[1]PROJECTES!$C$14:$Z$5000,21,FALSE))</f>
        <v>43269</v>
      </c>
      <c r="N2215" s="100">
        <v>0</v>
      </c>
      <c r="O2215" s="72" t="s">
        <v>229</v>
      </c>
      <c r="P2215" s="101">
        <v>30</v>
      </c>
      <c r="Q2215" s="132" t="s">
        <v>336</v>
      </c>
      <c r="R2215" s="131" t="s">
        <v>1369</v>
      </c>
      <c r="S2215" s="91"/>
    </row>
    <row r="2216" spans="1:19" s="104" customFormat="1" ht="12.75" customHeight="1" x14ac:dyDescent="0.25">
      <c r="A2216" s="121" t="s">
        <v>12</v>
      </c>
      <c r="B2216" s="92" t="str">
        <f>IF(E2216="","",VLOOKUP(E2216,[1]PROJECTES!$C$14:$G$5000,2,FALSE))</f>
        <v>SITEL</v>
      </c>
      <c r="C2216" s="121" t="s">
        <v>181</v>
      </c>
      <c r="D2216" s="93" t="str">
        <f>IF(E2216="","",VLOOKUP(E2216,[1]PROJECTES!$C$14:$G$5000,5,FALSE))</f>
        <v>Manteniment correctiu SW TEDIS.Net MODBUSMasterService v1.47</v>
      </c>
      <c r="E2216" s="117" t="s">
        <v>1116</v>
      </c>
      <c r="F2216" s="95"/>
      <c r="G2216" s="96" t="str">
        <f>IF(E2216="","",VLOOKUP(E2216,[1]PROJECTES!$C$14:$G$5000,4,FALSE))</f>
        <v>OB</v>
      </c>
      <c r="H2216" s="118" t="s">
        <v>12</v>
      </c>
      <c r="I2216" s="97" t="str">
        <f>IF(H2216="","",VLOOKUP(H2216,BD!B$2:C$16,2,FALSE))</f>
        <v>E</v>
      </c>
      <c r="J2216" s="98">
        <v>43556</v>
      </c>
      <c r="K2216" s="135">
        <f t="shared" si="70"/>
        <v>14</v>
      </c>
      <c r="L2216" s="99">
        <f t="shared" ca="1" si="71"/>
        <v>210</v>
      </c>
      <c r="M2216" s="93">
        <f>IF(E2216="","",VLOOKUP(E2216,[1]PROJECTES!$C$14:$Z$5000,21,FALSE))</f>
        <v>43830</v>
      </c>
      <c r="N2216" s="100">
        <v>1</v>
      </c>
      <c r="O2216" s="72" t="s">
        <v>229</v>
      </c>
      <c r="P2216" s="101">
        <v>45</v>
      </c>
      <c r="Q2216" s="132" t="s">
        <v>43</v>
      </c>
      <c r="R2216" s="131" t="s">
        <v>1370</v>
      </c>
      <c r="S2216" s="91"/>
    </row>
    <row r="2217" spans="1:19" s="104" customFormat="1" ht="12.75" customHeight="1" x14ac:dyDescent="0.25">
      <c r="A2217" s="121" t="s">
        <v>12</v>
      </c>
      <c r="B2217" s="92" t="str">
        <f>IF(E2217="","",VLOOKUP(E2217,[1]PROJECTES!$C$14:$G$5000,2,FALSE))</f>
        <v>SITEL</v>
      </c>
      <c r="C2217" s="121" t="s">
        <v>74</v>
      </c>
      <c r="D2217" s="93" t="str">
        <f>IF(E2217="","",VLOOKUP(E2217,[1]PROJECTES!$C$14:$G$5000,5,FALSE))</f>
        <v>FORMACIO</v>
      </c>
      <c r="E2217" s="117" t="s">
        <v>519</v>
      </c>
      <c r="F2217" s="95"/>
      <c r="G2217" s="96" t="str">
        <f>IF(E2217="","",VLOOKUP(E2217,[1]PROJECTES!$C$14:$G$5000,4,FALSE))</f>
        <v>OB</v>
      </c>
      <c r="H2217" s="118" t="s">
        <v>12</v>
      </c>
      <c r="I2217" s="97" t="str">
        <f>IF(H2217="","",VLOOKUP(H2217,BD!B$2:C$16,2,FALSE))</f>
        <v>E</v>
      </c>
      <c r="J2217" s="98">
        <v>43556</v>
      </c>
      <c r="K2217" s="135">
        <f t="shared" si="70"/>
        <v>14</v>
      </c>
      <c r="L2217" s="99">
        <f t="shared" ca="1" si="71"/>
        <v>210</v>
      </c>
      <c r="M2217" s="93">
        <f>IF(E2217="","",VLOOKUP(E2217,[1]PROJECTES!$C$14:$Z$5000,21,FALSE))</f>
        <v>43830</v>
      </c>
      <c r="N2217" s="100">
        <v>1</v>
      </c>
      <c r="O2217" s="72" t="s">
        <v>229</v>
      </c>
      <c r="P2217" s="101">
        <v>0</v>
      </c>
      <c r="Q2217" s="132" t="s">
        <v>336</v>
      </c>
      <c r="R2217" s="131" t="s">
        <v>1373</v>
      </c>
      <c r="S2217" s="121"/>
    </row>
    <row r="2218" spans="1:19" s="104" customFormat="1" ht="12.75" customHeight="1" x14ac:dyDescent="0.25">
      <c r="A2218" s="121" t="s">
        <v>12</v>
      </c>
      <c r="B2218" s="92" t="str">
        <f>IF(E2218="","",VLOOKUP(E2218,[1]PROJECTES!$C$14:$G$5000,2,FALSE))</f>
        <v>SITEL</v>
      </c>
      <c r="C2218" s="121" t="s">
        <v>181</v>
      </c>
      <c r="D2218" s="93" t="str">
        <f>IF(E2218="","",VLOOKUP(E2218,[1]PROJECTES!$C$14:$G$5000,5,FALSE))</f>
        <v>FORMACIO</v>
      </c>
      <c r="E2218" s="117" t="s">
        <v>519</v>
      </c>
      <c r="F2218" s="95"/>
      <c r="G2218" s="96" t="str">
        <f>IF(E2218="","",VLOOKUP(E2218,[1]PROJECTES!$C$14:$G$5000,4,FALSE))</f>
        <v>OB</v>
      </c>
      <c r="H2218" s="118" t="s">
        <v>12</v>
      </c>
      <c r="I2218" s="97" t="str">
        <f>IF(H2218="","",VLOOKUP(H2218,BD!B$2:C$16,2,FALSE))</f>
        <v>E</v>
      </c>
      <c r="J2218" s="98">
        <v>43556</v>
      </c>
      <c r="K2218" s="135">
        <f t="shared" si="70"/>
        <v>14</v>
      </c>
      <c r="L2218" s="99">
        <f t="shared" ca="1" si="71"/>
        <v>210</v>
      </c>
      <c r="M2218" s="93">
        <f>IF(E2218="","",VLOOKUP(E2218,[1]PROJECTES!$C$14:$Z$5000,21,FALSE))</f>
        <v>43830</v>
      </c>
      <c r="N2218" s="100">
        <v>1</v>
      </c>
      <c r="O2218" s="72" t="s">
        <v>229</v>
      </c>
      <c r="P2218" s="101">
        <v>30</v>
      </c>
      <c r="Q2218" s="132" t="s">
        <v>23</v>
      </c>
      <c r="R2218" s="131" t="s">
        <v>1372</v>
      </c>
      <c r="S2218" s="91"/>
    </row>
    <row r="2219" spans="1:19" s="104" customFormat="1" ht="12.75" customHeight="1" x14ac:dyDescent="0.25">
      <c r="A2219" s="121" t="s">
        <v>12</v>
      </c>
      <c r="B2219" s="92" t="str">
        <f>IF(E2219="","",VLOOKUP(E2219,[1]PROJECTES!$C$14:$G$5000,2,FALSE))</f>
        <v>SITEL</v>
      </c>
      <c r="C2219" s="121" t="s">
        <v>181</v>
      </c>
      <c r="D2219" s="93" t="str">
        <f>IF(E2219="","",VLOOKUP(E2219,[1]PROJECTES!$C$14:$G$5000,5,FALSE))</f>
        <v>Manteniment correctiu SW TEDIS.Net AlertEditor v1.47</v>
      </c>
      <c r="E2219" s="117" t="s">
        <v>1359</v>
      </c>
      <c r="F2219" s="95"/>
      <c r="G2219" s="96" t="str">
        <f>IF(E2219="","",VLOOKUP(E2219,[1]PROJECTES!$C$14:$G$5000,4,FALSE))</f>
        <v>OB</v>
      </c>
      <c r="H2219" s="118" t="s">
        <v>12</v>
      </c>
      <c r="I2219" s="97" t="str">
        <f>IF(H2219="","",VLOOKUP(H2219,BD!B$2:C$16,2,FALSE))</f>
        <v>E</v>
      </c>
      <c r="J2219" s="98">
        <v>43556</v>
      </c>
      <c r="K2219" s="135">
        <f t="shared" si="70"/>
        <v>14</v>
      </c>
      <c r="L2219" s="99">
        <f t="shared" ca="1" si="71"/>
        <v>210</v>
      </c>
      <c r="M2219" s="93">
        <f>IF(E2219="","",VLOOKUP(E2219,[1]PROJECTES!$C$14:$Z$5000,21,FALSE))</f>
        <v>43830</v>
      </c>
      <c r="N2219" s="100">
        <v>1</v>
      </c>
      <c r="O2219" s="72" t="s">
        <v>229</v>
      </c>
      <c r="P2219" s="101">
        <v>0</v>
      </c>
      <c r="Q2219" s="132" t="s">
        <v>43</v>
      </c>
      <c r="R2219" s="131" t="s">
        <v>1371</v>
      </c>
      <c r="S2219" s="91"/>
    </row>
    <row r="2220" spans="1:19" s="104" customFormat="1" ht="12.75" customHeight="1" x14ac:dyDescent="0.25">
      <c r="A2220" s="121" t="s">
        <v>44</v>
      </c>
      <c r="B2220" s="92" t="str">
        <f>IF(E2220="","",VLOOKUP(E2220,[1]PROJECTES!$C$14:$G$5000,2,FALSE))</f>
        <v>PEUSA</v>
      </c>
      <c r="C2220" s="121" t="s">
        <v>150</v>
      </c>
      <c r="D2220" s="93" t="str">
        <f>IF(E2220="","",VLOOKUP(E2220,[1]PROJECTES!$C$14:$G$5000,5,FALSE))</f>
        <v>Inst. i PEM RTU CT-214 ARSEGUEL v1.0</v>
      </c>
      <c r="E2220" s="117">
        <v>4648</v>
      </c>
      <c r="F2220" s="95"/>
      <c r="G2220" s="96" t="str">
        <f>IF(E2220="","",VLOOKUP(E2220,[1]PROJECTES!$C$14:$G$5000,4,FALSE))</f>
        <v>TA</v>
      </c>
      <c r="H2220" s="118" t="s">
        <v>17</v>
      </c>
      <c r="I2220" s="97" t="str">
        <f>IF(H2220="","",VLOOKUP(H2220,BD!B$2:C$16,2,FALSE))</f>
        <v>E</v>
      </c>
      <c r="J2220" s="98">
        <v>43472</v>
      </c>
      <c r="K2220" s="135">
        <f t="shared" si="70"/>
        <v>2</v>
      </c>
      <c r="L2220" s="99" t="str">
        <f t="shared" ca="1" si="71"/>
        <v>-</v>
      </c>
      <c r="M2220" s="93">
        <f>IF(E2220="","",VLOOKUP(E2220,[1]PROJECTES!$C$14:$Z$5000,21,FALSE))</f>
        <v>43413</v>
      </c>
      <c r="N2220" s="100">
        <v>0</v>
      </c>
      <c r="O2220" s="72" t="s">
        <v>229</v>
      </c>
      <c r="P2220" s="101">
        <v>15</v>
      </c>
      <c r="Q2220" s="132" t="s">
        <v>19</v>
      </c>
      <c r="R2220" s="131" t="s">
        <v>299</v>
      </c>
      <c r="S2220" s="91"/>
    </row>
    <row r="2221" spans="1:19" s="104" customFormat="1" ht="12.75" customHeight="1" x14ac:dyDescent="0.25">
      <c r="A2221" s="121"/>
      <c r="B2221" s="92" t="str">
        <f>IF(E2221="","",VLOOKUP(E2221,[1]PROJECTES!$C$14:$G$5000,2,FALSE))</f>
        <v>DIELBE</v>
      </c>
      <c r="C2221" s="121" t="s">
        <v>74</v>
      </c>
      <c r="D2221" s="93" t="str">
        <f>IF(E2221="","",VLOOKUP(E2221,[1]PROJECTES!$C$14:$G$5000,5,FALSE))</f>
        <v>CC SCADA TEDIS.Net BERMEJALES v1.0</v>
      </c>
      <c r="E2221" s="117">
        <v>4868</v>
      </c>
      <c r="F2221" s="95"/>
      <c r="G2221" s="96" t="str">
        <f>IF(E2221="","",VLOOKUP(E2221,[1]PROJECTES!$C$14:$G$5000,4,FALSE))</f>
        <v>TA</v>
      </c>
      <c r="H2221" s="118" t="s">
        <v>47</v>
      </c>
      <c r="I2221" s="97" t="str">
        <f>IF(H2221="","",VLOOKUP(H2221,BD!B$2:C$16,2,FALSE))</f>
        <v>E</v>
      </c>
      <c r="J2221" s="98">
        <v>43556</v>
      </c>
      <c r="K2221" s="135">
        <f t="shared" si="70"/>
        <v>14</v>
      </c>
      <c r="L2221" s="99" t="str">
        <f t="shared" ca="1" si="71"/>
        <v>-</v>
      </c>
      <c r="M2221" s="93">
        <f>IF(E2221="","",VLOOKUP(E2221,[1]PROJECTES!$C$14:$Z$5000,21,FALSE))</f>
        <v>43489</v>
      </c>
      <c r="N2221" s="100">
        <v>8</v>
      </c>
      <c r="O2221" s="72" t="s">
        <v>229</v>
      </c>
      <c r="P2221" s="101">
        <v>0</v>
      </c>
      <c r="Q2221" s="132" t="s">
        <v>65</v>
      </c>
      <c r="R2221" s="168" t="s">
        <v>1547</v>
      </c>
      <c r="S2221" s="91"/>
    </row>
    <row r="2222" spans="1:19" s="104" customFormat="1" ht="12.75" customHeight="1" x14ac:dyDescent="0.25">
      <c r="A2222" s="121"/>
      <c r="B2222" s="92" t="str">
        <f>IF(E2222="","",VLOOKUP(E2222,[1]PROJECTES!$C$14:$G$5000,2,FALSE))</f>
        <v>SITEL</v>
      </c>
      <c r="C2222" s="121" t="s">
        <v>151</v>
      </c>
      <c r="D2222" s="93" t="str">
        <f>IF(E2222="","",VLOOKUP(E2222,[1]PROJECTES!$C$14:$G$5000,5,FALSE))</f>
        <v>PENDENT D'ASSIGNAR</v>
      </c>
      <c r="E2222" s="117" t="s">
        <v>396</v>
      </c>
      <c r="F2222" s="95"/>
      <c r="G2222" s="96" t="str">
        <f>IF(E2222="","",VLOOKUP(E2222,[1]PROJECTES!$C$14:$G$5000,4,FALSE))</f>
        <v>OB</v>
      </c>
      <c r="H2222" s="118" t="s">
        <v>44</v>
      </c>
      <c r="I2222" s="97" t="str">
        <f>IF(H2222="","",VLOOKUP(H2222,BD!B$2:C$16,2,FALSE))</f>
        <v>E</v>
      </c>
      <c r="J2222" s="98">
        <v>43556</v>
      </c>
      <c r="K2222" s="135">
        <f t="shared" si="70"/>
        <v>14</v>
      </c>
      <c r="L2222" s="99">
        <f t="shared" ca="1" si="71"/>
        <v>210</v>
      </c>
      <c r="M2222" s="93">
        <f>IF(E2222="","",VLOOKUP(E2222,[1]PROJECTES!$C$14:$Z$5000,21,FALSE))</f>
        <v>43830</v>
      </c>
      <c r="N2222" s="100">
        <v>0</v>
      </c>
      <c r="O2222" s="72" t="s">
        <v>229</v>
      </c>
      <c r="P2222" s="101">
        <v>45</v>
      </c>
      <c r="Q2222" s="132" t="s">
        <v>59</v>
      </c>
      <c r="R2222" s="168" t="s">
        <v>2028</v>
      </c>
      <c r="S2222" s="91"/>
    </row>
    <row r="2223" spans="1:19" s="104" customFormat="1" ht="12.75" customHeight="1" x14ac:dyDescent="0.25">
      <c r="A2223" s="121"/>
      <c r="B2223" s="92" t="str">
        <f>IF(E2223="","",VLOOKUP(E2223,[1]PROJECTES!$C$14:$G$5000,2,FALSE))</f>
        <v>SITEL</v>
      </c>
      <c r="C2223" s="121" t="s">
        <v>88</v>
      </c>
      <c r="D2223" s="93" t="str">
        <f>IF(E2223="","",VLOOKUP(E2223,[1]PROJECTES!$C$14:$G$5000,5,FALSE))</f>
        <v>SOPORT DEPARTAMENT COMERCIAL</v>
      </c>
      <c r="E2223" s="117" t="s">
        <v>343</v>
      </c>
      <c r="F2223" s="95"/>
      <c r="G2223" s="96" t="str">
        <f>IF(E2223="","",VLOOKUP(E2223,[1]PROJECTES!$C$14:$G$5000,4,FALSE))</f>
        <v>OB</v>
      </c>
      <c r="H2223" s="118" t="s">
        <v>44</v>
      </c>
      <c r="I2223" s="97" t="str">
        <f>IF(H2223="","",VLOOKUP(H2223,BD!B$2:C$16,2,FALSE))</f>
        <v>E</v>
      </c>
      <c r="J2223" s="98">
        <v>43556</v>
      </c>
      <c r="K2223" s="135">
        <f t="shared" si="70"/>
        <v>14</v>
      </c>
      <c r="L2223" s="99">
        <f t="shared" ca="1" si="71"/>
        <v>210</v>
      </c>
      <c r="M2223" s="93">
        <f>IF(E2223="","",VLOOKUP(E2223,[1]PROJECTES!$C$14:$Z$5000,21,FALSE))</f>
        <v>43830</v>
      </c>
      <c r="N2223" s="100">
        <v>1</v>
      </c>
      <c r="O2223" s="72" t="s">
        <v>229</v>
      </c>
      <c r="P2223" s="101">
        <v>0</v>
      </c>
      <c r="Q2223" s="132" t="s">
        <v>11</v>
      </c>
      <c r="R2223" s="168" t="s">
        <v>2033</v>
      </c>
      <c r="S2223" s="91"/>
    </row>
    <row r="2224" spans="1:19" s="104" customFormat="1" ht="12.75" customHeight="1" x14ac:dyDescent="0.25">
      <c r="A2224" s="121"/>
      <c r="B2224" s="92" t="str">
        <f>IF(E2224="","",VLOOKUP(E2224,[1]PROJECTES!$C$14:$G$5000,2,FALSE))</f>
        <v>SITEL</v>
      </c>
      <c r="C2224" s="121" t="s">
        <v>77</v>
      </c>
      <c r="D2224" s="93" t="str">
        <f>IF(E2224="","",VLOOKUP(E2224,[1]PROJECTES!$C$14:$G$5000,5,FALSE))</f>
        <v>PENDENT D'ASSIGNAR</v>
      </c>
      <c r="E2224" s="117" t="s">
        <v>396</v>
      </c>
      <c r="F2224" s="95"/>
      <c r="G2224" s="96" t="str">
        <f>IF(E2224="","",VLOOKUP(E2224,[1]PROJECTES!$C$14:$G$5000,4,FALSE))</f>
        <v>OB</v>
      </c>
      <c r="H2224" s="118" t="s">
        <v>44</v>
      </c>
      <c r="I2224" s="97" t="str">
        <f>IF(H2224="","",VLOOKUP(H2224,BD!B$2:C$16,2,FALSE))</f>
        <v>E</v>
      </c>
      <c r="J2224" s="98">
        <v>43556</v>
      </c>
      <c r="K2224" s="135">
        <f t="shared" ref="K2224" si="72">IF(J2224="","",WEEKNUM(J2224,2)-0)</f>
        <v>14</v>
      </c>
      <c r="L2224" s="99">
        <f t="shared" ref="L2224" ca="1" si="73">IF(M2224="","-",IF(G2224="TA","-",+M2224-TODAY()))</f>
        <v>210</v>
      </c>
      <c r="M2224" s="93">
        <f>IF(E2224="","",VLOOKUP(E2224,[1]PROJECTES!$C$14:$Z$5000,21,FALSE))</f>
        <v>43830</v>
      </c>
      <c r="N2224" s="100">
        <v>0</v>
      </c>
      <c r="O2224" s="72" t="s">
        <v>229</v>
      </c>
      <c r="P2224" s="101">
        <v>45</v>
      </c>
      <c r="Q2224" s="132" t="s">
        <v>59</v>
      </c>
      <c r="R2224" s="168" t="s">
        <v>2033</v>
      </c>
      <c r="S2224" s="91"/>
    </row>
    <row r="2225" spans="1:19" s="104" customFormat="1" ht="12.75" customHeight="1" x14ac:dyDescent="0.25">
      <c r="A2225" s="121"/>
      <c r="B2225" s="92" t="str">
        <f>IF(E2225="","",VLOOKUP(E2225,[1]PROJECTES!$C$14:$G$5000,2,FALSE))</f>
        <v>ORMAZA</v>
      </c>
      <c r="C2225" s="121" t="s">
        <v>148</v>
      </c>
      <c r="D2225" s="93" t="str">
        <f>IF(E2225="","",VLOOKUP(E2225,[1]PROJECTES!$C$14:$G$5000,5,FALSE))</f>
        <v>CC SCADA TEDIS.Net ARAMAIO v2.0</v>
      </c>
      <c r="E2225" s="117">
        <v>4747</v>
      </c>
      <c r="F2225" s="95"/>
      <c r="G2225" s="96" t="str">
        <f>IF(E2225="","",VLOOKUP(E2225,[1]PROJECTES!$C$14:$G$5000,4,FALSE))</f>
        <v>OB</v>
      </c>
      <c r="H2225" s="118" t="s">
        <v>44</v>
      </c>
      <c r="I2225" s="97" t="str">
        <f>IF(H2225="","",VLOOKUP(H2225,BD!B$2:C$16,2,FALSE))</f>
        <v>E</v>
      </c>
      <c r="J2225" s="98">
        <v>43556</v>
      </c>
      <c r="K2225" s="135">
        <f t="shared" si="70"/>
        <v>14</v>
      </c>
      <c r="L2225" s="99">
        <f t="shared" ca="1" si="71"/>
        <v>-351</v>
      </c>
      <c r="M2225" s="93">
        <f>IF(E2225="","",VLOOKUP(E2225,[1]PROJECTES!$C$14:$Z$5000,21,FALSE))</f>
        <v>43269</v>
      </c>
      <c r="N2225" s="100">
        <v>0</v>
      </c>
      <c r="O2225" s="72" t="s">
        <v>229</v>
      </c>
      <c r="P2225" s="101">
        <v>30</v>
      </c>
      <c r="Q2225" s="132" t="s">
        <v>59</v>
      </c>
      <c r="R2225" s="168" t="s">
        <v>2037</v>
      </c>
      <c r="S2225" s="91"/>
    </row>
    <row r="2226" spans="1:19" s="104" customFormat="1" ht="12.75" customHeight="1" x14ac:dyDescent="0.25">
      <c r="A2226" s="121"/>
      <c r="B2226" s="92" t="str">
        <f>IF(E2226="","",VLOOKUP(E2226,[1]PROJECTES!$C$14:$G$5000,2,FALSE))</f>
        <v>SITEL</v>
      </c>
      <c r="C2226" s="121" t="s">
        <v>148</v>
      </c>
      <c r="D2226" s="93" t="str">
        <f>IF(E2226="","",VLOOKUP(E2226,[1]PROJECTES!$C$14:$G$5000,5,FALSE))</f>
        <v>PENDENT D'ASSIGNAR</v>
      </c>
      <c r="E2226" s="117" t="s">
        <v>396</v>
      </c>
      <c r="F2226" s="95"/>
      <c r="G2226" s="96" t="str">
        <f>IF(E2226="","",VLOOKUP(E2226,[1]PROJECTES!$C$14:$G$5000,4,FALSE))</f>
        <v>OB</v>
      </c>
      <c r="H2226" s="118" t="s">
        <v>44</v>
      </c>
      <c r="I2226" s="97" t="str">
        <f>IF(H2226="","",VLOOKUP(H2226,BD!B$2:C$16,2,FALSE))</f>
        <v>E</v>
      </c>
      <c r="J2226" s="98">
        <v>43556</v>
      </c>
      <c r="K2226" s="135">
        <f t="shared" ref="K2226:K2227" si="74">IF(J2226="","",WEEKNUM(J2226,2)-0)</f>
        <v>14</v>
      </c>
      <c r="L2226" s="99">
        <f t="shared" ref="L2226:L2227" ca="1" si="75">IF(M2226="","-",IF(G2226="TA","-",+M2226-TODAY()))</f>
        <v>210</v>
      </c>
      <c r="M2226" s="93">
        <f>IF(E2226="","",VLOOKUP(E2226,[1]PROJECTES!$C$14:$Z$5000,21,FALSE))</f>
        <v>43830</v>
      </c>
      <c r="N2226" s="100">
        <v>0</v>
      </c>
      <c r="O2226" s="72" t="s">
        <v>229</v>
      </c>
      <c r="P2226" s="101">
        <v>30</v>
      </c>
      <c r="Q2226" s="132" t="s">
        <v>59</v>
      </c>
      <c r="R2226" s="168" t="s">
        <v>2038</v>
      </c>
      <c r="S2226" s="91"/>
    </row>
    <row r="2227" spans="1:19" s="104" customFormat="1" ht="12.75" customHeight="1" x14ac:dyDescent="0.25">
      <c r="A2227" s="121"/>
      <c r="B2227" s="92" t="str">
        <f>IF(E2227="","",VLOOKUP(E2227,[1]PROJECTES!$C$14:$G$5000,2,FALSE))</f>
        <v>SITEL</v>
      </c>
      <c r="C2227" s="121" t="s">
        <v>166</v>
      </c>
      <c r="D2227" s="93" t="str">
        <f>IF(E2227="","",VLOOKUP(E2227,[1]PROJECTES!$C$14:$G$5000,5,FALSE))</f>
        <v>PENDENT D'ASSIGNAR</v>
      </c>
      <c r="E2227" s="117" t="s">
        <v>278</v>
      </c>
      <c r="F2227" s="95"/>
      <c r="G2227" s="96" t="str">
        <f>IF(E2227="","",VLOOKUP(E2227,[1]PROJECTES!$C$14:$G$5000,4,FALSE))</f>
        <v>OB</v>
      </c>
      <c r="H2227" s="118" t="s">
        <v>44</v>
      </c>
      <c r="I2227" s="97" t="str">
        <f>IF(H2227="","",VLOOKUP(H2227,BD!B$2:C$16,2,FALSE))</f>
        <v>E</v>
      </c>
      <c r="J2227" s="98">
        <v>43556</v>
      </c>
      <c r="K2227" s="135">
        <f t="shared" si="74"/>
        <v>14</v>
      </c>
      <c r="L2227" s="99">
        <f t="shared" ca="1" si="75"/>
        <v>210</v>
      </c>
      <c r="M2227" s="93">
        <f>IF(E2227="","",VLOOKUP(E2227,[1]PROJECTES!$C$14:$Z$5000,21,FALSE))</f>
        <v>43830</v>
      </c>
      <c r="N2227" s="100">
        <v>1</v>
      </c>
      <c r="O2227" s="72" t="s">
        <v>229</v>
      </c>
      <c r="P2227" s="101">
        <v>30</v>
      </c>
      <c r="Q2227" s="132" t="s">
        <v>59</v>
      </c>
      <c r="R2227" s="168" t="s">
        <v>2035</v>
      </c>
      <c r="S2227" s="91"/>
    </row>
    <row r="2228" spans="1:19" s="104" customFormat="1" ht="12.75" customHeight="1" x14ac:dyDescent="0.25">
      <c r="A2228" s="121"/>
      <c r="B2228" s="92" t="str">
        <f>IF(E2228="","",VLOOKUP(E2228,[1]PROJECTES!$C$14:$G$5000,2,FALSE))</f>
        <v>SITEL</v>
      </c>
      <c r="C2228" s="121" t="s">
        <v>181</v>
      </c>
      <c r="D2228" s="93" t="str">
        <f>IF(E2228="","",VLOOKUP(E2228,[1]PROJECTES!$C$14:$G$5000,5,FALSE))</f>
        <v>PENDENT D'ASSIGNAR</v>
      </c>
      <c r="E2228" s="117" t="s">
        <v>278</v>
      </c>
      <c r="F2228" s="95"/>
      <c r="G2228" s="96" t="str">
        <f>IF(E2228="","",VLOOKUP(E2228,[1]PROJECTES!$C$14:$G$5000,4,FALSE))</f>
        <v>OB</v>
      </c>
      <c r="H2228" s="118" t="s">
        <v>44</v>
      </c>
      <c r="I2228" s="97" t="str">
        <f>IF(H2228="","",VLOOKUP(H2228,BD!B$2:C$16,2,FALSE))</f>
        <v>E</v>
      </c>
      <c r="J2228" s="98">
        <v>43556</v>
      </c>
      <c r="K2228" s="135">
        <f t="shared" si="70"/>
        <v>14</v>
      </c>
      <c r="L2228" s="99">
        <f t="shared" ca="1" si="71"/>
        <v>210</v>
      </c>
      <c r="M2228" s="93">
        <f>IF(E2228="","",VLOOKUP(E2228,[1]PROJECTES!$C$14:$Z$5000,21,FALSE))</f>
        <v>43830</v>
      </c>
      <c r="N2228" s="100">
        <v>2</v>
      </c>
      <c r="O2228" s="72" t="s">
        <v>229</v>
      </c>
      <c r="P2228" s="101">
        <v>30</v>
      </c>
      <c r="Q2228" s="132" t="s">
        <v>59</v>
      </c>
      <c r="R2228" s="168" t="s">
        <v>2022</v>
      </c>
      <c r="S2228" s="91"/>
    </row>
    <row r="2229" spans="1:19" s="104" customFormat="1" ht="12.75" customHeight="1" x14ac:dyDescent="0.25">
      <c r="A2229" s="121"/>
      <c r="B2229" s="92" t="str">
        <f>IF(E2229="","",VLOOKUP(E2229,[1]PROJECTES!$C$14:$G$5000,2,FALSE))</f>
        <v>SITEL</v>
      </c>
      <c r="C2229" s="121" t="s">
        <v>128</v>
      </c>
      <c r="D2229" s="93" t="str">
        <f>IF(E2229="","",VLOOKUP(E2229,[1]PROJECTES!$C$14:$G$5000,5,FALSE))</f>
        <v>PENDENT D'ASSIGNAR</v>
      </c>
      <c r="E2229" s="117" t="s">
        <v>396</v>
      </c>
      <c r="F2229" s="95"/>
      <c r="G2229" s="96" t="str">
        <f>IF(E2229="","",VLOOKUP(E2229,[1]PROJECTES!$C$14:$G$5000,4,FALSE))</f>
        <v>OB</v>
      </c>
      <c r="H2229" s="118" t="s">
        <v>44</v>
      </c>
      <c r="I2229" s="97" t="str">
        <f>IF(H2229="","",VLOOKUP(H2229,BD!B$2:C$16,2,FALSE))</f>
        <v>E</v>
      </c>
      <c r="J2229" s="98">
        <v>43556</v>
      </c>
      <c r="K2229" s="135">
        <f t="shared" si="70"/>
        <v>14</v>
      </c>
      <c r="L2229" s="99">
        <f t="shared" ca="1" si="71"/>
        <v>210</v>
      </c>
      <c r="M2229" s="93">
        <f>IF(E2229="","",VLOOKUP(E2229,[1]PROJECTES!$C$14:$Z$5000,21,FALSE))</f>
        <v>43830</v>
      </c>
      <c r="N2229" s="100">
        <v>0</v>
      </c>
      <c r="O2229" s="72" t="s">
        <v>229</v>
      </c>
      <c r="P2229" s="101">
        <v>30</v>
      </c>
      <c r="Q2229" s="132" t="s">
        <v>59</v>
      </c>
      <c r="R2229" s="168" t="s">
        <v>2036</v>
      </c>
      <c r="S2229" s="91"/>
    </row>
    <row r="2230" spans="1:19" s="104" customFormat="1" ht="12.75" customHeight="1" x14ac:dyDescent="0.25">
      <c r="A2230" s="121" t="s">
        <v>21</v>
      </c>
      <c r="B2230" s="92" t="str">
        <f>IF(E2230="","",VLOOKUP(E2230,[1]PROJECTES!$C$14:$G$5000,2,FALSE))</f>
        <v>SITEL</v>
      </c>
      <c r="C2230" s="121" t="s">
        <v>181</v>
      </c>
      <c r="D2230" s="93" t="str">
        <f>IF(E2230="","",VLOOKUP(E2230,[1]PROJECTES!$C$14:$G$5000,5,FALSE))</f>
        <v>GESTIO DE MAGATZEM</v>
      </c>
      <c r="E2230" s="117" t="s">
        <v>363</v>
      </c>
      <c r="F2230" s="95"/>
      <c r="G2230" s="96" t="str">
        <f>IF(E2230="","",VLOOKUP(E2230,[1]PROJECTES!$C$14:$G$5000,4,FALSE))</f>
        <v>OB</v>
      </c>
      <c r="H2230" s="118" t="s">
        <v>21</v>
      </c>
      <c r="I2230" s="97" t="str">
        <f>IF(H2230="","",VLOOKUP(H2230,BD!B$2:C$16,2,FALSE))</f>
        <v>P</v>
      </c>
      <c r="J2230" s="98">
        <v>43557</v>
      </c>
      <c r="K2230" s="135">
        <f t="shared" si="70"/>
        <v>14</v>
      </c>
      <c r="L2230" s="99">
        <f t="shared" ca="1" si="71"/>
        <v>210</v>
      </c>
      <c r="M2230" s="93">
        <f>IF(E2230="","",VLOOKUP(E2230,[1]PROJECTES!$C$14:$Z$5000,21,FALSE))</f>
        <v>43830</v>
      </c>
      <c r="N2230" s="100">
        <v>0</v>
      </c>
      <c r="O2230" s="72" t="s">
        <v>229</v>
      </c>
      <c r="P2230" s="101">
        <v>15</v>
      </c>
      <c r="Q2230" s="132" t="s">
        <v>49</v>
      </c>
      <c r="R2230" s="131" t="s">
        <v>1366</v>
      </c>
      <c r="S2230" s="91"/>
    </row>
    <row r="2231" spans="1:19" s="104" customFormat="1" ht="12.75" customHeight="1" x14ac:dyDescent="0.25">
      <c r="A2231" s="121" t="s">
        <v>21</v>
      </c>
      <c r="B2231" s="92" t="str">
        <f>IF(E2231="","",VLOOKUP(E2231,[1]PROJECTES!$C$14:$G$5000,2,FALSE))</f>
        <v>DIELES</v>
      </c>
      <c r="C2231" s="121" t="s">
        <v>271</v>
      </c>
      <c r="D2231" s="93" t="str">
        <f>IF(E2231="","",VLOOKUP(E2231,[1]PROJECTES!$C$14:$G$5000,5,FALSE))</f>
        <v>RTU CT-5 DIELESUR v1.1</v>
      </c>
      <c r="E2231" s="117">
        <v>5059</v>
      </c>
      <c r="F2231" s="95"/>
      <c r="G2231" s="96" t="str">
        <f>IF(E2231="","",VLOOKUP(E2231,[1]PROJECTES!$C$14:$G$5000,4,FALSE))</f>
        <v>TA</v>
      </c>
      <c r="H2231" s="118" t="s">
        <v>21</v>
      </c>
      <c r="I2231" s="97" t="str">
        <f>IF(H2231="","",VLOOKUP(H2231,BD!B$2:C$16,2,FALSE))</f>
        <v>P</v>
      </c>
      <c r="J2231" s="98">
        <v>43557</v>
      </c>
      <c r="K2231" s="135">
        <f t="shared" si="70"/>
        <v>14</v>
      </c>
      <c r="L2231" s="99" t="str">
        <f t="shared" ca="1" si="71"/>
        <v>-</v>
      </c>
      <c r="M2231" s="93">
        <f>IF(E2231="","",VLOOKUP(E2231,[1]PROJECTES!$C$14:$Z$5000,21,FALSE))</f>
        <v>43524</v>
      </c>
      <c r="N2231" s="100">
        <v>0</v>
      </c>
      <c r="O2231" s="72" t="s">
        <v>229</v>
      </c>
      <c r="P2231" s="101">
        <v>12</v>
      </c>
      <c r="Q2231" s="132" t="s">
        <v>49</v>
      </c>
      <c r="R2231" s="131" t="s">
        <v>311</v>
      </c>
      <c r="S2231" s="91"/>
    </row>
    <row r="2232" spans="1:19" s="104" customFormat="1" ht="12.75" customHeight="1" x14ac:dyDescent="0.25">
      <c r="A2232" s="121" t="s">
        <v>21</v>
      </c>
      <c r="B2232" s="92" t="str">
        <f>IF(E2232="","",VLOOKUP(E2232,[1]PROJECTES!$C$14:$G$5000,2,FALSE))</f>
        <v>DIELES</v>
      </c>
      <c r="C2232" s="121" t="s">
        <v>271</v>
      </c>
      <c r="D2232" s="93" t="str">
        <f>IF(E2232="","",VLOOKUP(E2232,[1]PROJECTES!$C$14:$G$5000,5,FALSE))</f>
        <v>RTU CT-6 DIELESUR v1.1</v>
      </c>
      <c r="E2232" s="117">
        <v>5060</v>
      </c>
      <c r="F2232" s="95"/>
      <c r="G2232" s="96" t="str">
        <f>IF(E2232="","",VLOOKUP(E2232,[1]PROJECTES!$C$14:$G$5000,4,FALSE))</f>
        <v>TA</v>
      </c>
      <c r="H2232" s="118" t="s">
        <v>21</v>
      </c>
      <c r="I2232" s="97" t="str">
        <f>IF(H2232="","",VLOOKUP(H2232,BD!B$2:C$16,2,FALSE))</f>
        <v>P</v>
      </c>
      <c r="J2232" s="98">
        <v>43557</v>
      </c>
      <c r="K2232" s="135">
        <f t="shared" si="70"/>
        <v>14</v>
      </c>
      <c r="L2232" s="99" t="str">
        <f t="shared" ca="1" si="71"/>
        <v>-</v>
      </c>
      <c r="M2232" s="93">
        <f>IF(E2232="","",VLOOKUP(E2232,[1]PROJECTES!$C$14:$Z$5000,21,FALSE))</f>
        <v>43524</v>
      </c>
      <c r="N2232" s="100">
        <v>0</v>
      </c>
      <c r="O2232" s="72" t="s">
        <v>229</v>
      </c>
      <c r="P2232" s="101">
        <v>12</v>
      </c>
      <c r="Q2232" s="132" t="s">
        <v>49</v>
      </c>
      <c r="R2232" s="131" t="s">
        <v>311</v>
      </c>
      <c r="S2232" s="91"/>
    </row>
    <row r="2233" spans="1:19" s="104" customFormat="1" ht="12.75" customHeight="1" x14ac:dyDescent="0.25">
      <c r="A2233" s="121" t="s">
        <v>21</v>
      </c>
      <c r="B2233" s="92" t="str">
        <f>IF(E2233="","",VLOOKUP(E2233,[1]PROJECTES!$C$14:$G$5000,2,FALSE))</f>
        <v>DIELES</v>
      </c>
      <c r="C2233" s="121" t="s">
        <v>271</v>
      </c>
      <c r="D2233" s="93" t="str">
        <f>IF(E2233="","",VLOOKUP(E2233,[1]PROJECTES!$C$14:$G$5000,5,FALSE))</f>
        <v>RTU CT-7 DIELESUR v1.1</v>
      </c>
      <c r="E2233" s="117">
        <v>5061</v>
      </c>
      <c r="F2233" s="95"/>
      <c r="G2233" s="96" t="str">
        <f>IF(E2233="","",VLOOKUP(E2233,[1]PROJECTES!$C$14:$G$5000,4,FALSE))</f>
        <v>TA</v>
      </c>
      <c r="H2233" s="118" t="s">
        <v>21</v>
      </c>
      <c r="I2233" s="97" t="str">
        <f>IF(H2233="","",VLOOKUP(H2233,BD!B$2:C$16,2,FALSE))</f>
        <v>P</v>
      </c>
      <c r="J2233" s="98">
        <v>43557</v>
      </c>
      <c r="K2233" s="135">
        <f t="shared" si="70"/>
        <v>14</v>
      </c>
      <c r="L2233" s="99" t="str">
        <f t="shared" ca="1" si="71"/>
        <v>-</v>
      </c>
      <c r="M2233" s="93">
        <f>IF(E2233="","",VLOOKUP(E2233,[1]PROJECTES!$C$14:$Z$5000,21,FALSE))</f>
        <v>43524</v>
      </c>
      <c r="N2233" s="100">
        <v>0</v>
      </c>
      <c r="O2233" s="72" t="s">
        <v>229</v>
      </c>
      <c r="P2233" s="101">
        <v>12</v>
      </c>
      <c r="Q2233" s="132" t="s">
        <v>49</v>
      </c>
      <c r="R2233" s="131" t="s">
        <v>311</v>
      </c>
      <c r="S2233" s="91"/>
    </row>
    <row r="2234" spans="1:19" s="104" customFormat="1" ht="12.75" customHeight="1" x14ac:dyDescent="0.25">
      <c r="A2234" s="121" t="s">
        <v>21</v>
      </c>
      <c r="B2234" s="92" t="str">
        <f>IF(E2234="","",VLOOKUP(E2234,[1]PROJECTES!$C$14:$G$5000,2,FALSE))</f>
        <v>DIELES</v>
      </c>
      <c r="C2234" s="121" t="s">
        <v>271</v>
      </c>
      <c r="D2234" s="93" t="str">
        <f>IF(E2234="","",VLOOKUP(E2234,[1]PROJECTES!$C$14:$G$5000,5,FALSE))</f>
        <v>RTU CT-8 DIELESUR v1.1</v>
      </c>
      <c r="E2234" s="117">
        <v>5062</v>
      </c>
      <c r="F2234" s="95"/>
      <c r="G2234" s="96" t="str">
        <f>IF(E2234="","",VLOOKUP(E2234,[1]PROJECTES!$C$14:$G$5000,4,FALSE))</f>
        <v>TA</v>
      </c>
      <c r="H2234" s="118" t="s">
        <v>21</v>
      </c>
      <c r="I2234" s="97" t="str">
        <f>IF(H2234="","",VLOOKUP(H2234,BD!B$2:C$16,2,FALSE))</f>
        <v>P</v>
      </c>
      <c r="J2234" s="98">
        <v>43557</v>
      </c>
      <c r="K2234" s="135">
        <f t="shared" si="70"/>
        <v>14</v>
      </c>
      <c r="L2234" s="99" t="str">
        <f t="shared" ca="1" si="71"/>
        <v>-</v>
      </c>
      <c r="M2234" s="93">
        <f>IF(E2234="","",VLOOKUP(E2234,[1]PROJECTES!$C$14:$Z$5000,21,FALSE))</f>
        <v>43524</v>
      </c>
      <c r="N2234" s="100">
        <v>0</v>
      </c>
      <c r="O2234" s="72" t="s">
        <v>229</v>
      </c>
      <c r="P2234" s="101">
        <v>12</v>
      </c>
      <c r="Q2234" s="132" t="s">
        <v>49</v>
      </c>
      <c r="R2234" s="131" t="s">
        <v>311</v>
      </c>
      <c r="S2234" s="91"/>
    </row>
    <row r="2235" spans="1:19" s="104" customFormat="1" ht="12.75" customHeight="1" x14ac:dyDescent="0.25">
      <c r="A2235" s="121" t="s">
        <v>21</v>
      </c>
      <c r="B2235" s="92" t="str">
        <f>IF(E2235="","",VLOOKUP(E2235,[1]PROJECTES!$C$14:$G$5000,2,FALSE))</f>
        <v>INDTOR</v>
      </c>
      <c r="C2235" s="121" t="s">
        <v>149</v>
      </c>
      <c r="D2235" s="93" t="str">
        <f>IF(E2235="","",VLOOKUP(E2235,[1]PROJECTES!$C$14:$G$5000,5,FALSE))</f>
        <v>RTU C.T. CALVARIO v1.0</v>
      </c>
      <c r="E2235" s="117">
        <v>5104</v>
      </c>
      <c r="F2235" s="95"/>
      <c r="G2235" s="96" t="str">
        <f>IF(E2235="","",VLOOKUP(E2235,[1]PROJECTES!$C$14:$G$5000,4,FALSE))</f>
        <v>TA</v>
      </c>
      <c r="H2235" s="118" t="s">
        <v>21</v>
      </c>
      <c r="I2235" s="97" t="str">
        <f>IF(H2235="","",VLOOKUP(H2235,BD!B$2:C$16,2,FALSE))</f>
        <v>P</v>
      </c>
      <c r="J2235" s="98">
        <v>43557</v>
      </c>
      <c r="K2235" s="135">
        <f t="shared" si="70"/>
        <v>14</v>
      </c>
      <c r="L2235" s="99" t="str">
        <f t="shared" ca="1" si="71"/>
        <v>-</v>
      </c>
      <c r="M2235" s="93">
        <f>IF(E2235="","",VLOOKUP(E2235,[1]PROJECTES!$C$14:$Z$5000,21,FALSE))</f>
        <v>43514</v>
      </c>
      <c r="N2235" s="100">
        <v>0</v>
      </c>
      <c r="O2235" s="72" t="s">
        <v>229</v>
      </c>
      <c r="P2235" s="101">
        <v>12</v>
      </c>
      <c r="Q2235" s="132" t="s">
        <v>49</v>
      </c>
      <c r="R2235" s="131" t="s">
        <v>311</v>
      </c>
      <c r="S2235" s="91"/>
    </row>
    <row r="2236" spans="1:19" s="104" customFormat="1" ht="12.75" customHeight="1" x14ac:dyDescent="0.25">
      <c r="A2236" s="121" t="s">
        <v>21</v>
      </c>
      <c r="B2236" s="92" t="str">
        <f>IF(E2236="","",VLOOKUP(E2236,[1]PROJECTES!$C$14:$G$5000,2,FALSE))</f>
        <v>INDVIL</v>
      </c>
      <c r="C2236" s="121" t="s">
        <v>149</v>
      </c>
      <c r="D2236" s="93" t="str">
        <f>IF(E2236="","",VLOOKUP(E2236,[1]PROJECTES!$C$14:$G$5000,5,FALSE))</f>
        <v>RTU C.T. PADRE CARMELO v1.0</v>
      </c>
      <c r="E2236" s="117">
        <v>5106</v>
      </c>
      <c r="F2236" s="95"/>
      <c r="G2236" s="96" t="str">
        <f>IF(E2236="","",VLOOKUP(E2236,[1]PROJECTES!$C$14:$G$5000,4,FALSE))</f>
        <v>TA</v>
      </c>
      <c r="H2236" s="118" t="s">
        <v>21</v>
      </c>
      <c r="I2236" s="97" t="str">
        <f>IF(H2236="","",VLOOKUP(H2236,BD!B$2:C$16,2,FALSE))</f>
        <v>P</v>
      </c>
      <c r="J2236" s="98">
        <v>43557</v>
      </c>
      <c r="K2236" s="135">
        <f t="shared" si="70"/>
        <v>14</v>
      </c>
      <c r="L2236" s="99" t="str">
        <f t="shared" ca="1" si="71"/>
        <v>-</v>
      </c>
      <c r="M2236" s="93">
        <f>IF(E2236="","",VLOOKUP(E2236,[1]PROJECTES!$C$14:$Z$5000,21,FALSE))</f>
        <v>43514</v>
      </c>
      <c r="N2236" s="100">
        <v>0</v>
      </c>
      <c r="O2236" s="72" t="s">
        <v>229</v>
      </c>
      <c r="P2236" s="101">
        <v>12</v>
      </c>
      <c r="Q2236" s="132" t="s">
        <v>49</v>
      </c>
      <c r="R2236" s="131" t="s">
        <v>311</v>
      </c>
      <c r="S2236" s="91"/>
    </row>
    <row r="2237" spans="1:19" s="104" customFormat="1" ht="12.75" customHeight="1" x14ac:dyDescent="0.25">
      <c r="A2237" s="121" t="s">
        <v>21</v>
      </c>
      <c r="B2237" s="92" t="str">
        <f>IF(E2237="","",VLOOKUP(E2237,[1]PROJECTES!$C$14:$G$5000,2,FALSE))</f>
        <v>SITEL</v>
      </c>
      <c r="C2237" s="121" t="s">
        <v>337</v>
      </c>
      <c r="D2237" s="93" t="str">
        <f>IF(E2237="","",VLOOKUP(E2237,[1]PROJECTES!$C$14:$G$5000,5,FALSE))</f>
        <v>50 x CAP8 Generic</v>
      </c>
      <c r="E2237" s="117">
        <v>5141</v>
      </c>
      <c r="F2237" s="95"/>
      <c r="G2237" s="96" t="str">
        <f>IF(E2237="","",VLOOKUP(E2237,[1]PROJECTES!$C$14:$G$5000,4,FALSE))</f>
        <v>OB</v>
      </c>
      <c r="H2237" s="118" t="s">
        <v>21</v>
      </c>
      <c r="I2237" s="97" t="str">
        <f>IF(H2237="","",VLOOKUP(H2237,BD!B$2:C$16,2,FALSE))</f>
        <v>P</v>
      </c>
      <c r="J2237" s="98">
        <v>43557</v>
      </c>
      <c r="K2237" s="135">
        <f t="shared" si="70"/>
        <v>14</v>
      </c>
      <c r="L2237" s="99">
        <f t="shared" ca="1" si="71"/>
        <v>-67</v>
      </c>
      <c r="M2237" s="93">
        <f>IF(E2237="","",VLOOKUP(E2237,[1]PROJECTES!$C$14:$Z$5000,21,FALSE))</f>
        <v>43553</v>
      </c>
      <c r="N2237" s="100">
        <v>1</v>
      </c>
      <c r="O2237" s="72" t="s">
        <v>229</v>
      </c>
      <c r="P2237" s="101">
        <v>0</v>
      </c>
      <c r="Q2237" s="132" t="s">
        <v>49</v>
      </c>
      <c r="R2237" s="102" t="s">
        <v>1375</v>
      </c>
      <c r="S2237" s="91"/>
    </row>
    <row r="2238" spans="1:19" s="104" customFormat="1" ht="12.75" customHeight="1" x14ac:dyDescent="0.25">
      <c r="A2238" s="121" t="s">
        <v>21</v>
      </c>
      <c r="B2238" s="92" t="str">
        <f>IF(E2238="","",VLOOKUP(E2238,[1]PROJECTES!$C$14:$G$5000,2,FALSE))</f>
        <v>SITEL</v>
      </c>
      <c r="C2238" s="121" t="s">
        <v>337</v>
      </c>
      <c r="D2238" s="93" t="str">
        <f>IF(E2238="","",VLOOKUP(E2238,[1]PROJECTES!$C$14:$G$5000,5,FALSE))</f>
        <v>25 x CAP8-48 TD, 24Vdc/48Vdc</v>
      </c>
      <c r="E2238" s="117">
        <v>5142</v>
      </c>
      <c r="F2238" s="95"/>
      <c r="G2238" s="96" t="str">
        <f>IF(E2238="","",VLOOKUP(E2238,[1]PROJECTES!$C$14:$G$5000,4,FALSE))</f>
        <v>OB</v>
      </c>
      <c r="H2238" s="118" t="s">
        <v>21</v>
      </c>
      <c r="I2238" s="97" t="str">
        <f>IF(H2238="","",VLOOKUP(H2238,BD!B$2:C$16,2,FALSE))</f>
        <v>P</v>
      </c>
      <c r="J2238" s="98">
        <v>43557</v>
      </c>
      <c r="K2238" s="135">
        <f t="shared" si="70"/>
        <v>14</v>
      </c>
      <c r="L2238" s="99">
        <f t="shared" ca="1" si="71"/>
        <v>-67</v>
      </c>
      <c r="M2238" s="93">
        <f>IF(E2238="","",VLOOKUP(E2238,[1]PROJECTES!$C$14:$Z$5000,21,FALSE))</f>
        <v>43553</v>
      </c>
      <c r="N2238" s="100">
        <v>0</v>
      </c>
      <c r="O2238" s="72" t="s">
        <v>229</v>
      </c>
      <c r="P2238" s="101">
        <v>11</v>
      </c>
      <c r="Q2238" s="132" t="s">
        <v>49</v>
      </c>
      <c r="R2238" s="131" t="s">
        <v>335</v>
      </c>
      <c r="S2238" s="91"/>
    </row>
    <row r="2239" spans="1:19" s="104" customFormat="1" ht="12.75" customHeight="1" x14ac:dyDescent="0.25">
      <c r="A2239" s="121" t="s">
        <v>21</v>
      </c>
      <c r="B2239" s="92" t="str">
        <f>IF(E2239="","",VLOOKUP(E2239,[1]PROJECTES!$C$14:$G$5000,2,FALSE))</f>
        <v>SITEL</v>
      </c>
      <c r="C2239" s="121" t="s">
        <v>337</v>
      </c>
      <c r="D2239" s="93" t="str">
        <f>IF(E2239="","",VLOOKUP(E2239,[1]PROJECTES!$C$14:$G$5000,5,FALSE))</f>
        <v>25 x CAP8-125 TD, 24Vdc/125Vdc</v>
      </c>
      <c r="E2239" s="117">
        <v>5143</v>
      </c>
      <c r="F2239" s="95"/>
      <c r="G2239" s="96" t="str">
        <f>IF(E2239="","",VLOOKUP(E2239,[1]PROJECTES!$C$14:$G$5000,4,FALSE))</f>
        <v>OB</v>
      </c>
      <c r="H2239" s="118" t="s">
        <v>21</v>
      </c>
      <c r="I2239" s="97" t="str">
        <f>IF(H2239="","",VLOOKUP(H2239,BD!B$2:C$16,2,FALSE))</f>
        <v>P</v>
      </c>
      <c r="J2239" s="98">
        <v>43557</v>
      </c>
      <c r="K2239" s="135">
        <f t="shared" si="70"/>
        <v>14</v>
      </c>
      <c r="L2239" s="99">
        <f t="shared" ca="1" si="71"/>
        <v>-67</v>
      </c>
      <c r="M2239" s="93">
        <f>IF(E2239="","",VLOOKUP(E2239,[1]PROJECTES!$C$14:$Z$5000,21,FALSE))</f>
        <v>43553</v>
      </c>
      <c r="N2239" s="100">
        <v>0</v>
      </c>
      <c r="O2239" s="72" t="s">
        <v>229</v>
      </c>
      <c r="P2239" s="101">
        <v>12</v>
      </c>
      <c r="Q2239" s="132" t="s">
        <v>49</v>
      </c>
      <c r="R2239" s="131" t="s">
        <v>335</v>
      </c>
      <c r="S2239" s="91"/>
    </row>
    <row r="2240" spans="1:19" s="104" customFormat="1" ht="12.75" customHeight="1" x14ac:dyDescent="0.25">
      <c r="A2240" s="121" t="s">
        <v>21</v>
      </c>
      <c r="B2240" s="92" t="str">
        <f>IF(E2240="","",VLOOKUP(E2240,[1]PROJECTES!$C$14:$G$5000,2,FALSE))</f>
        <v>SITEL</v>
      </c>
      <c r="C2240" s="121" t="s">
        <v>181</v>
      </c>
      <c r="D2240" s="93" t="str">
        <f>IF(E2240="","",VLOOKUP(E2240,[1]PROJECTES!$C$14:$G$5000,5,FALSE))</f>
        <v>INFRAESTRUCTURA</v>
      </c>
      <c r="E2240" s="117" t="s">
        <v>289</v>
      </c>
      <c r="F2240" s="95"/>
      <c r="G2240" s="96" t="str">
        <f>IF(E2240="","",VLOOKUP(E2240,[1]PROJECTES!$C$14:$G$5000,4,FALSE))</f>
        <v>OB</v>
      </c>
      <c r="H2240" s="118" t="s">
        <v>21</v>
      </c>
      <c r="I2240" s="97" t="str">
        <f>IF(H2240="","",VLOOKUP(H2240,BD!B$2:C$16,2,FALSE))</f>
        <v>P</v>
      </c>
      <c r="J2240" s="98">
        <v>43557</v>
      </c>
      <c r="K2240" s="135">
        <f t="shared" si="70"/>
        <v>14</v>
      </c>
      <c r="L2240" s="99">
        <f t="shared" ca="1" si="71"/>
        <v>210</v>
      </c>
      <c r="M2240" s="93">
        <f>IF(E2240="","",VLOOKUP(E2240,[1]PROJECTES!$C$14:$Z$5000,21,FALSE))</f>
        <v>43830</v>
      </c>
      <c r="N2240" s="100">
        <v>0</v>
      </c>
      <c r="O2240" s="72" t="s">
        <v>229</v>
      </c>
      <c r="P2240" s="101">
        <v>35</v>
      </c>
      <c r="Q2240" s="132" t="s">
        <v>49</v>
      </c>
      <c r="R2240" s="102" t="s">
        <v>1376</v>
      </c>
      <c r="S2240" s="91"/>
    </row>
    <row r="2241" spans="1:19" s="104" customFormat="1" ht="12.75" customHeight="1" x14ac:dyDescent="0.25">
      <c r="A2241" s="121" t="s">
        <v>21</v>
      </c>
      <c r="B2241" s="92" t="str">
        <f>IF(E2241="","",VLOOKUP(E2241,[1]PROJECTES!$C$14:$G$5000,2,FALSE))</f>
        <v>SITEL</v>
      </c>
      <c r="C2241" s="121" t="s">
        <v>151</v>
      </c>
      <c r="D2241" s="93" t="str">
        <f>IF(E2241="","",VLOOKUP(E2241,[1]PROJECTES!$C$14:$G$5000,5,FALSE))</f>
        <v>30 x MODEM-FSK Generic</v>
      </c>
      <c r="E2241" s="117">
        <v>5131</v>
      </c>
      <c r="F2241" s="95"/>
      <c r="G2241" s="96" t="str">
        <f>IF(E2241="","",VLOOKUP(E2241,[1]PROJECTES!$C$14:$G$5000,4,FALSE))</f>
        <v>TA</v>
      </c>
      <c r="H2241" s="118" t="s">
        <v>21</v>
      </c>
      <c r="I2241" s="97" t="str">
        <f>IF(H2241="","",VLOOKUP(H2241,BD!B$2:C$16,2,FALSE))</f>
        <v>P</v>
      </c>
      <c r="J2241" s="98">
        <v>43557</v>
      </c>
      <c r="K2241" s="135">
        <f t="shared" si="70"/>
        <v>14</v>
      </c>
      <c r="L2241" s="99" t="str">
        <f t="shared" ca="1" si="71"/>
        <v>-</v>
      </c>
      <c r="M2241" s="93">
        <f>IF(E2241="","",VLOOKUP(E2241,[1]PROJECTES!$C$14:$Z$5000,21,FALSE))</f>
        <v>43594</v>
      </c>
      <c r="N2241" s="100">
        <v>1</v>
      </c>
      <c r="O2241" s="72" t="s">
        <v>229</v>
      </c>
      <c r="P2241" s="101">
        <v>15</v>
      </c>
      <c r="Q2241" s="132" t="s">
        <v>49</v>
      </c>
      <c r="R2241" s="102" t="s">
        <v>1377</v>
      </c>
      <c r="S2241" s="91"/>
    </row>
    <row r="2242" spans="1:19" s="104" customFormat="1" ht="12.75" customHeight="1" x14ac:dyDescent="0.25">
      <c r="A2242" s="121" t="s">
        <v>21</v>
      </c>
      <c r="B2242" s="92" t="str">
        <f>IF(E2242="","",VLOOKUP(E2242,[1]PROJECTES!$C$14:$G$5000,2,FALSE))</f>
        <v>NCLAVE</v>
      </c>
      <c r="C2242" s="121"/>
      <c r="D2242" s="93" t="str">
        <f>IF(E2242="","",VLOOKUP(E2242,[1]PROJECTES!$C$14:$G$5000,5,FALSE))</f>
        <v>6 x Armari TrinaPRP NCU V1.0</v>
      </c>
      <c r="E2242" s="117">
        <v>5118</v>
      </c>
      <c r="F2242" s="95"/>
      <c r="G2242" s="96" t="str">
        <f>IF(E2242="","",VLOOKUP(E2242,[1]PROJECTES!$C$14:$G$5000,4,FALSE))</f>
        <v>TA</v>
      </c>
      <c r="H2242" s="118" t="s">
        <v>21</v>
      </c>
      <c r="I2242" s="97" t="str">
        <f>IF(H2242="","",VLOOKUP(H2242,BD!B$2:C$16,2,FALSE))</f>
        <v>P</v>
      </c>
      <c r="J2242" s="98">
        <v>43557</v>
      </c>
      <c r="K2242" s="135">
        <f t="shared" si="70"/>
        <v>14</v>
      </c>
      <c r="L2242" s="99" t="str">
        <f t="shared" ca="1" si="71"/>
        <v>-</v>
      </c>
      <c r="M2242" s="93">
        <f>IF(E2242="","",VLOOKUP(E2242,[1]PROJECTES!$C$14:$Z$5000,21,FALSE))</f>
        <v>43555</v>
      </c>
      <c r="N2242" s="100">
        <v>1</v>
      </c>
      <c r="O2242" s="72" t="s">
        <v>229</v>
      </c>
      <c r="P2242" s="101">
        <v>10</v>
      </c>
      <c r="Q2242" s="132" t="s">
        <v>51</v>
      </c>
      <c r="R2242" s="102" t="s">
        <v>1378</v>
      </c>
      <c r="S2242" s="91"/>
    </row>
    <row r="2243" spans="1:19" s="104" customFormat="1" ht="12.75" customHeight="1" x14ac:dyDescent="0.25">
      <c r="A2243" s="121" t="s">
        <v>21</v>
      </c>
      <c r="B2243" s="92" t="str">
        <f>IF(E2243="","",VLOOKUP(E2243,[1]PROJECTES!$C$14:$G$5000,2,FALSE))</f>
        <v>INDTOR</v>
      </c>
      <c r="C2243" s="121" t="s">
        <v>149</v>
      </c>
      <c r="D2243" s="93" t="str">
        <f>IF(E2243="","",VLOOKUP(E2243,[1]PROJECTES!$C$14:$G$5000,5,FALSE))</f>
        <v>RTU C.T. CALVARIO v1.0</v>
      </c>
      <c r="E2243" s="117">
        <v>5104</v>
      </c>
      <c r="F2243" s="95"/>
      <c r="G2243" s="96" t="str">
        <f>IF(E2243="","",VLOOKUP(E2243,[1]PROJECTES!$C$14:$G$5000,4,FALSE))</f>
        <v>TA</v>
      </c>
      <c r="H2243" s="118" t="s">
        <v>595</v>
      </c>
      <c r="I2243" s="97" t="str">
        <f>IF(H2243="","",VLOOKUP(H2243,BD!B$2:C$16,2,FALSE))</f>
        <v>E</v>
      </c>
      <c r="J2243" s="98">
        <v>43557</v>
      </c>
      <c r="K2243" s="135">
        <f t="shared" si="70"/>
        <v>14</v>
      </c>
      <c r="L2243" s="99" t="str">
        <f t="shared" ca="1" si="71"/>
        <v>-</v>
      </c>
      <c r="M2243" s="93">
        <f>IF(E2243="","",VLOOKUP(E2243,[1]PROJECTES!$C$14:$Z$5000,21,FALSE))</f>
        <v>43514</v>
      </c>
      <c r="N2243" s="100">
        <v>0</v>
      </c>
      <c r="O2243" s="72" t="s">
        <v>229</v>
      </c>
      <c r="P2243" s="101">
        <v>50</v>
      </c>
      <c r="Q2243" s="132" t="s">
        <v>51</v>
      </c>
      <c r="R2243" s="131" t="s">
        <v>365</v>
      </c>
      <c r="S2243" s="91"/>
    </row>
    <row r="2244" spans="1:19" s="104" customFormat="1" ht="12.75" customHeight="1" x14ac:dyDescent="0.25">
      <c r="A2244" s="121" t="s">
        <v>21</v>
      </c>
      <c r="B2244" s="92" t="str">
        <f>IF(E2244="","",VLOOKUP(E2244,[1]PROJECTES!$C$14:$G$5000,2,FALSE))</f>
        <v>INDVIL</v>
      </c>
      <c r="C2244" s="121" t="s">
        <v>149</v>
      </c>
      <c r="D2244" s="93" t="str">
        <f>IF(E2244="","",VLOOKUP(E2244,[1]PROJECTES!$C$14:$G$5000,5,FALSE))</f>
        <v>RTU C.T. PADRE CARMELO v1.0</v>
      </c>
      <c r="E2244" s="117">
        <v>5106</v>
      </c>
      <c r="F2244" s="95"/>
      <c r="G2244" s="96" t="str">
        <f>IF(E2244="","",VLOOKUP(E2244,[1]PROJECTES!$C$14:$G$5000,4,FALSE))</f>
        <v>TA</v>
      </c>
      <c r="H2244" s="118" t="s">
        <v>595</v>
      </c>
      <c r="I2244" s="97" t="str">
        <f>IF(H2244="","",VLOOKUP(H2244,BD!B$2:C$16,2,FALSE))</f>
        <v>E</v>
      </c>
      <c r="J2244" s="98">
        <v>43557</v>
      </c>
      <c r="K2244" s="135">
        <f t="shared" si="70"/>
        <v>14</v>
      </c>
      <c r="L2244" s="99" t="str">
        <f t="shared" ca="1" si="71"/>
        <v>-</v>
      </c>
      <c r="M2244" s="93">
        <f>IF(E2244="","",VLOOKUP(E2244,[1]PROJECTES!$C$14:$Z$5000,21,FALSE))</f>
        <v>43514</v>
      </c>
      <c r="N2244" s="100">
        <v>0</v>
      </c>
      <c r="O2244" s="72" t="s">
        <v>229</v>
      </c>
      <c r="P2244" s="101">
        <v>50</v>
      </c>
      <c r="Q2244" s="132" t="s">
        <v>51</v>
      </c>
      <c r="R2244" s="131" t="s">
        <v>365</v>
      </c>
      <c r="S2244" s="91"/>
    </row>
    <row r="2245" spans="1:19" s="104" customFormat="1" ht="12.75" customHeight="1" x14ac:dyDescent="0.25">
      <c r="A2245" s="121" t="s">
        <v>21</v>
      </c>
      <c r="B2245" s="92" t="str">
        <f>IF(E2245="","",VLOOKUP(E2245,[1]PROJECTES!$C$14:$G$5000,2,FALSE))</f>
        <v>DIELES</v>
      </c>
      <c r="C2245" s="121" t="s">
        <v>271</v>
      </c>
      <c r="D2245" s="93" t="str">
        <f>IF(E2245="","",VLOOKUP(E2245,[1]PROJECTES!$C$14:$G$5000,5,FALSE))</f>
        <v>RTU CT-5 DIELESUR v1.1</v>
      </c>
      <c r="E2245" s="117">
        <v>5059</v>
      </c>
      <c r="F2245" s="95"/>
      <c r="G2245" s="96" t="str">
        <f>IF(E2245="","",VLOOKUP(E2245,[1]PROJECTES!$C$14:$G$5000,4,FALSE))</f>
        <v>TA</v>
      </c>
      <c r="H2245" s="118" t="s">
        <v>595</v>
      </c>
      <c r="I2245" s="97" t="str">
        <f>IF(H2245="","",VLOOKUP(H2245,BD!B$2:C$16,2,FALSE))</f>
        <v>E</v>
      </c>
      <c r="J2245" s="98">
        <v>43557</v>
      </c>
      <c r="K2245" s="135">
        <f t="shared" si="70"/>
        <v>14</v>
      </c>
      <c r="L2245" s="99" t="str">
        <f t="shared" ca="1" si="71"/>
        <v>-</v>
      </c>
      <c r="M2245" s="93">
        <f>IF(E2245="","",VLOOKUP(E2245,[1]PROJECTES!$C$14:$Z$5000,21,FALSE))</f>
        <v>43524</v>
      </c>
      <c r="N2245" s="100">
        <v>0</v>
      </c>
      <c r="O2245" s="72" t="s">
        <v>229</v>
      </c>
      <c r="P2245" s="101">
        <v>50</v>
      </c>
      <c r="Q2245" s="132" t="s">
        <v>51</v>
      </c>
      <c r="R2245" s="131" t="s">
        <v>365</v>
      </c>
      <c r="S2245" s="91"/>
    </row>
    <row r="2246" spans="1:19" s="104" customFormat="1" ht="12.75" customHeight="1" x14ac:dyDescent="0.25">
      <c r="A2246" s="121" t="s">
        <v>21</v>
      </c>
      <c r="B2246" s="92" t="str">
        <f>IF(E2246="","",VLOOKUP(E2246,[1]PROJECTES!$C$14:$G$5000,2,FALSE))</f>
        <v>DIELES</v>
      </c>
      <c r="C2246" s="121" t="s">
        <v>271</v>
      </c>
      <c r="D2246" s="93" t="str">
        <f>IF(E2246="","",VLOOKUP(E2246,[1]PROJECTES!$C$14:$G$5000,5,FALSE))</f>
        <v>RTU CT-6 DIELESUR v1.1</v>
      </c>
      <c r="E2246" s="117">
        <v>5060</v>
      </c>
      <c r="F2246" s="95"/>
      <c r="G2246" s="96" t="str">
        <f>IF(E2246="","",VLOOKUP(E2246,[1]PROJECTES!$C$14:$G$5000,4,FALSE))</f>
        <v>TA</v>
      </c>
      <c r="H2246" s="118" t="s">
        <v>595</v>
      </c>
      <c r="I2246" s="97" t="str">
        <f>IF(H2246="","",VLOOKUP(H2246,BD!B$2:C$16,2,FALSE))</f>
        <v>E</v>
      </c>
      <c r="J2246" s="98">
        <v>43557</v>
      </c>
      <c r="K2246" s="135">
        <f t="shared" si="70"/>
        <v>14</v>
      </c>
      <c r="L2246" s="99" t="str">
        <f t="shared" ca="1" si="71"/>
        <v>-</v>
      </c>
      <c r="M2246" s="93">
        <f>IF(E2246="","",VLOOKUP(E2246,[1]PROJECTES!$C$14:$Z$5000,21,FALSE))</f>
        <v>43524</v>
      </c>
      <c r="N2246" s="100">
        <v>0</v>
      </c>
      <c r="O2246" s="72" t="s">
        <v>229</v>
      </c>
      <c r="P2246" s="101">
        <v>50</v>
      </c>
      <c r="Q2246" s="132" t="s">
        <v>51</v>
      </c>
      <c r="R2246" s="131" t="s">
        <v>365</v>
      </c>
      <c r="S2246" s="91"/>
    </row>
    <row r="2247" spans="1:19" s="104" customFormat="1" ht="12.75" customHeight="1" x14ac:dyDescent="0.25">
      <c r="A2247" s="121" t="s">
        <v>21</v>
      </c>
      <c r="B2247" s="92" t="str">
        <f>IF(E2247="","",VLOOKUP(E2247,[1]PROJECTES!$C$14:$G$5000,2,FALSE))</f>
        <v>DIELES</v>
      </c>
      <c r="C2247" s="121" t="s">
        <v>271</v>
      </c>
      <c r="D2247" s="93" t="str">
        <f>IF(E2247="","",VLOOKUP(E2247,[1]PROJECTES!$C$14:$G$5000,5,FALSE))</f>
        <v>RTU CT-7 DIELESUR v1.1</v>
      </c>
      <c r="E2247" s="117">
        <v>5061</v>
      </c>
      <c r="F2247" s="95"/>
      <c r="G2247" s="96" t="str">
        <f>IF(E2247="","",VLOOKUP(E2247,[1]PROJECTES!$C$14:$G$5000,4,FALSE))</f>
        <v>TA</v>
      </c>
      <c r="H2247" s="118" t="s">
        <v>595</v>
      </c>
      <c r="I2247" s="97" t="str">
        <f>IF(H2247="","",VLOOKUP(H2247,BD!B$2:C$16,2,FALSE))</f>
        <v>E</v>
      </c>
      <c r="J2247" s="98">
        <v>43557</v>
      </c>
      <c r="K2247" s="135">
        <f t="shared" si="70"/>
        <v>14</v>
      </c>
      <c r="L2247" s="99" t="str">
        <f t="shared" ca="1" si="71"/>
        <v>-</v>
      </c>
      <c r="M2247" s="93">
        <f>IF(E2247="","",VLOOKUP(E2247,[1]PROJECTES!$C$14:$Z$5000,21,FALSE))</f>
        <v>43524</v>
      </c>
      <c r="N2247" s="100">
        <v>0</v>
      </c>
      <c r="O2247" s="72" t="s">
        <v>229</v>
      </c>
      <c r="P2247" s="101">
        <v>50</v>
      </c>
      <c r="Q2247" s="132" t="s">
        <v>51</v>
      </c>
      <c r="R2247" s="131" t="s">
        <v>365</v>
      </c>
      <c r="S2247" s="91"/>
    </row>
    <row r="2248" spans="1:19" s="104" customFormat="1" ht="12.75" customHeight="1" x14ac:dyDescent="0.25">
      <c r="A2248" s="121" t="s">
        <v>21</v>
      </c>
      <c r="B2248" s="92" t="str">
        <f>IF(E2248="","",VLOOKUP(E2248,[1]PROJECTES!$C$14:$G$5000,2,FALSE))</f>
        <v>DIELES</v>
      </c>
      <c r="C2248" s="121" t="s">
        <v>271</v>
      </c>
      <c r="D2248" s="93" t="str">
        <f>IF(E2248="","",VLOOKUP(E2248,[1]PROJECTES!$C$14:$G$5000,5,FALSE))</f>
        <v>RTU CT-8 DIELESUR v1.1</v>
      </c>
      <c r="E2248" s="117">
        <v>5062</v>
      </c>
      <c r="F2248" s="95"/>
      <c r="G2248" s="96" t="str">
        <f>IF(E2248="","",VLOOKUP(E2248,[1]PROJECTES!$C$14:$G$5000,4,FALSE))</f>
        <v>TA</v>
      </c>
      <c r="H2248" s="118" t="s">
        <v>595</v>
      </c>
      <c r="I2248" s="97" t="str">
        <f>IF(H2248="","",VLOOKUP(H2248,BD!B$2:C$16,2,FALSE))</f>
        <v>E</v>
      </c>
      <c r="J2248" s="98">
        <v>43557</v>
      </c>
      <c r="K2248" s="135">
        <f t="shared" si="70"/>
        <v>14</v>
      </c>
      <c r="L2248" s="99" t="str">
        <f t="shared" ca="1" si="71"/>
        <v>-</v>
      </c>
      <c r="M2248" s="93">
        <f>IF(E2248="","",VLOOKUP(E2248,[1]PROJECTES!$C$14:$Z$5000,21,FALSE))</f>
        <v>43524</v>
      </c>
      <c r="N2248" s="100">
        <v>0</v>
      </c>
      <c r="O2248" s="72" t="s">
        <v>229</v>
      </c>
      <c r="P2248" s="101">
        <v>50</v>
      </c>
      <c r="Q2248" s="132" t="s">
        <v>51</v>
      </c>
      <c r="R2248" s="131" t="s">
        <v>365</v>
      </c>
      <c r="S2248" s="91"/>
    </row>
    <row r="2249" spans="1:19" s="104" customFormat="1" ht="12.75" customHeight="1" x14ac:dyDescent="0.25">
      <c r="A2249" s="121" t="s">
        <v>21</v>
      </c>
      <c r="B2249" s="92" t="str">
        <f>IF(E2249="","",VLOOKUP(E2249,[1]PROJECTES!$C$14:$G$5000,2,FALSE))</f>
        <v>SITEL</v>
      </c>
      <c r="C2249" s="121" t="s">
        <v>151</v>
      </c>
      <c r="D2249" s="93" t="str">
        <f>IF(E2249="","",VLOOKUP(E2249,[1]PROJECTES!$C$14:$G$5000,5,FALSE))</f>
        <v>30 x MODEM-FSK 12Vdc C/DIN</v>
      </c>
      <c r="E2249" s="117">
        <v>5132</v>
      </c>
      <c r="F2249" s="95"/>
      <c r="G2249" s="96" t="str">
        <f>IF(E2249="","",VLOOKUP(E2249,[1]PROJECTES!$C$14:$G$5000,4,FALSE))</f>
        <v>TA</v>
      </c>
      <c r="H2249" s="118" t="s">
        <v>21</v>
      </c>
      <c r="I2249" s="97" t="str">
        <f>IF(H2249="","",VLOOKUP(H2249,BD!B$2:C$16,2,FALSE))</f>
        <v>P</v>
      </c>
      <c r="J2249" s="98">
        <v>43557</v>
      </c>
      <c r="K2249" s="135">
        <f t="shared" si="70"/>
        <v>14</v>
      </c>
      <c r="L2249" s="99" t="str">
        <f t="shared" ca="1" si="71"/>
        <v>-</v>
      </c>
      <c r="M2249" s="93">
        <f>IF(E2249="","",VLOOKUP(E2249,[1]PROJECTES!$C$14:$Z$5000,21,FALSE))</f>
        <v>43594</v>
      </c>
      <c r="N2249" s="100">
        <v>2</v>
      </c>
      <c r="O2249" s="72" t="s">
        <v>229</v>
      </c>
      <c r="P2249" s="101">
        <v>10</v>
      </c>
      <c r="Q2249" s="132" t="s">
        <v>65</v>
      </c>
      <c r="R2249" s="131" t="s">
        <v>451</v>
      </c>
      <c r="S2249" s="91"/>
    </row>
    <row r="2250" spans="1:19" s="104" customFormat="1" ht="12.75" customHeight="1" x14ac:dyDescent="0.25">
      <c r="A2250" s="121" t="s">
        <v>12</v>
      </c>
      <c r="B2250" s="92" t="str">
        <f>IF(E2250="","",VLOOKUP(E2250,[1]PROJECTES!$C$14:$G$5000,2,FALSE))</f>
        <v>SITEL</v>
      </c>
      <c r="C2250" s="121" t="s">
        <v>106</v>
      </c>
      <c r="D2250" s="93" t="str">
        <f>IF(E2250="","",VLOOKUP(E2250,[1]PROJECTES!$C$14:$G$5000,5,FALSE))</f>
        <v>SOPORT DEPARTAMENT COMERCIAL</v>
      </c>
      <c r="E2250" s="117" t="s">
        <v>343</v>
      </c>
      <c r="F2250" s="95"/>
      <c r="G2250" s="96" t="str">
        <f>IF(E2250="","",VLOOKUP(E2250,[1]PROJECTES!$C$14:$G$5000,4,FALSE))</f>
        <v>OB</v>
      </c>
      <c r="H2250" s="118" t="s">
        <v>12</v>
      </c>
      <c r="I2250" s="97" t="str">
        <f>IF(H2250="","",VLOOKUP(H2250,BD!B$2:C$16,2,FALSE))</f>
        <v>E</v>
      </c>
      <c r="J2250" s="98">
        <v>43557</v>
      </c>
      <c r="K2250" s="135">
        <f t="shared" si="70"/>
        <v>14</v>
      </c>
      <c r="L2250" s="99">
        <f t="shared" ca="1" si="71"/>
        <v>210</v>
      </c>
      <c r="M2250" s="93">
        <f>IF(E2250="","",VLOOKUP(E2250,[1]PROJECTES!$C$14:$Z$5000,21,FALSE))</f>
        <v>43830</v>
      </c>
      <c r="N2250" s="100">
        <v>1</v>
      </c>
      <c r="O2250" s="72" t="s">
        <v>229</v>
      </c>
      <c r="P2250" s="101">
        <v>0</v>
      </c>
      <c r="Q2250" s="132" t="s">
        <v>11</v>
      </c>
      <c r="R2250" s="131" t="s">
        <v>1385</v>
      </c>
      <c r="S2250" s="91"/>
    </row>
    <row r="2251" spans="1:19" s="104" customFormat="1" ht="12.75" customHeight="1" x14ac:dyDescent="0.25">
      <c r="A2251" s="121" t="s">
        <v>12</v>
      </c>
      <c r="B2251" s="92" t="str">
        <f>IF(E2251="","",VLOOKUP(E2251,[1]PROJECTES!$C$14:$G$5000,2,FALSE))</f>
        <v>ORMAZA</v>
      </c>
      <c r="C2251" s="121" t="s">
        <v>202</v>
      </c>
      <c r="D2251" s="93" t="str">
        <f>IF(E2251="","",VLOOKUP(E2251,[1]PROJECTES!$C$14:$G$5000,5,FALSE))</f>
        <v>CC SCADA TEDIS.Net H.VEGA v1.0</v>
      </c>
      <c r="E2251" s="117">
        <v>5012</v>
      </c>
      <c r="F2251" s="95"/>
      <c r="G2251" s="96" t="str">
        <f>IF(E2251="","",VLOOKUP(E2251,[1]PROJECTES!$C$14:$G$5000,4,FALSE))</f>
        <v>TA</v>
      </c>
      <c r="H2251" s="118" t="s">
        <v>12</v>
      </c>
      <c r="I2251" s="97" t="str">
        <f>IF(H2251="","",VLOOKUP(H2251,BD!B$2:C$16,2,FALSE))</f>
        <v>E</v>
      </c>
      <c r="J2251" s="98">
        <v>43557</v>
      </c>
      <c r="K2251" s="135">
        <f t="shared" si="70"/>
        <v>14</v>
      </c>
      <c r="L2251" s="99" t="str">
        <f t="shared" ca="1" si="71"/>
        <v>-</v>
      </c>
      <c r="M2251" s="93">
        <f>IF(E2251="","",VLOOKUP(E2251,[1]PROJECTES!$C$14:$Z$5000,21,FALSE))</f>
        <v>43566</v>
      </c>
      <c r="N2251" s="100">
        <v>1</v>
      </c>
      <c r="O2251" s="72" t="s">
        <v>229</v>
      </c>
      <c r="P2251" s="167">
        <v>0</v>
      </c>
      <c r="Q2251" s="132" t="s">
        <v>59</v>
      </c>
      <c r="R2251" s="131" t="s">
        <v>1386</v>
      </c>
      <c r="S2251" s="91"/>
    </row>
    <row r="2252" spans="1:19" s="104" customFormat="1" ht="12.75" customHeight="1" x14ac:dyDescent="0.25">
      <c r="A2252" s="121" t="s">
        <v>12</v>
      </c>
      <c r="B2252" s="92" t="str">
        <f>IF(E2252="","",VLOOKUP(E2252,[1]PROJECTES!$C$14:$G$5000,2,FALSE))</f>
        <v>NCLAVE</v>
      </c>
      <c r="C2252" s="121" t="s">
        <v>181</v>
      </c>
      <c r="D2252" s="93" t="str">
        <f>IF(E2252="","",VLOOKUP(E2252,[1]PROJECTES!$C$14:$G$5000,5,FALSE))</f>
        <v>CC SCADA TEDIS.Net NCLAVE v1.0</v>
      </c>
      <c r="E2252" s="117">
        <v>5120</v>
      </c>
      <c r="F2252" s="95"/>
      <c r="G2252" s="96" t="str">
        <f>IF(E2252="","",VLOOKUP(E2252,[1]PROJECTES!$C$14:$G$5000,4,FALSE))</f>
        <v>OB</v>
      </c>
      <c r="H2252" s="118" t="s">
        <v>12</v>
      </c>
      <c r="I2252" s="97" t="str">
        <f>IF(H2252="","",VLOOKUP(H2252,BD!B$2:C$16,2,FALSE))</f>
        <v>E</v>
      </c>
      <c r="J2252" s="98">
        <v>43557</v>
      </c>
      <c r="K2252" s="135">
        <f t="shared" ref="K2252:K2314" si="76">IF(J2252="","",WEEKNUM(J2252,2)-0)</f>
        <v>14</v>
      </c>
      <c r="L2252" s="99">
        <f t="shared" ref="L2252:L2314" ca="1" si="77">IF(M2252="","-",IF(G2252="TA","-",+M2252-TODAY()))</f>
        <v>-65</v>
      </c>
      <c r="M2252" s="93">
        <f>IF(E2252="","",VLOOKUP(E2252,[1]PROJECTES!$C$14:$Z$5000,21,FALSE))</f>
        <v>43555</v>
      </c>
      <c r="N2252" s="100">
        <v>1</v>
      </c>
      <c r="O2252" s="72" t="s">
        <v>229</v>
      </c>
      <c r="P2252" s="101">
        <v>0</v>
      </c>
      <c r="Q2252" s="132" t="s">
        <v>59</v>
      </c>
      <c r="R2252" s="131" t="s">
        <v>1387</v>
      </c>
      <c r="S2252" s="91"/>
    </row>
    <row r="2253" spans="1:19" s="104" customFormat="1" ht="12.75" customHeight="1" x14ac:dyDescent="0.25">
      <c r="A2253" s="121" t="s">
        <v>12</v>
      </c>
      <c r="B2253" s="92" t="str">
        <f>IF(E2253="","",VLOOKUP(E2253,[1]PROJECTES!$C$14:$G$5000,2,FALSE))</f>
        <v>ELEBER</v>
      </c>
      <c r="C2253" s="121" t="s">
        <v>74</v>
      </c>
      <c r="D2253" s="93" t="str">
        <f>IF(E2253="","",VLOOKUP(E2253,[1]PROJECTES!$C$14:$G$5000,5,FALSE))</f>
        <v>MANTENIMENT SCADA BERMEJALES 01/07/2.018 - 30/06/2.019</v>
      </c>
      <c r="E2253" s="117">
        <v>4803</v>
      </c>
      <c r="F2253" s="95"/>
      <c r="G2253" s="96" t="str">
        <f>IF(E2253="","",VLOOKUP(E2253,[1]PROJECTES!$C$14:$G$5000,4,FALSE))</f>
        <v>OB</v>
      </c>
      <c r="H2253" s="118" t="s">
        <v>12</v>
      </c>
      <c r="I2253" s="97" t="str">
        <f>IF(H2253="","",VLOOKUP(H2253,BD!B$2:C$16,2,FALSE))</f>
        <v>E</v>
      </c>
      <c r="J2253" s="98">
        <v>43557</v>
      </c>
      <c r="K2253" s="135">
        <f t="shared" si="76"/>
        <v>14</v>
      </c>
      <c r="L2253" s="99">
        <f t="shared" ca="1" si="77"/>
        <v>26</v>
      </c>
      <c r="M2253" s="93">
        <f>IF(E2253="","",VLOOKUP(E2253,[1]PROJECTES!$C$14:$Z$5000,21,FALSE))</f>
        <v>43646</v>
      </c>
      <c r="N2253" s="100">
        <v>0</v>
      </c>
      <c r="O2253" s="72" t="s">
        <v>229</v>
      </c>
      <c r="P2253" s="101">
        <v>30</v>
      </c>
      <c r="Q2253" s="132" t="s">
        <v>59</v>
      </c>
      <c r="R2253" s="131" t="s">
        <v>1388</v>
      </c>
      <c r="S2253" s="91"/>
    </row>
    <row r="2254" spans="1:19" s="104" customFormat="1" ht="12.75" customHeight="1" x14ac:dyDescent="0.25">
      <c r="A2254" s="121" t="s">
        <v>12</v>
      </c>
      <c r="B2254" s="92" t="str">
        <f>IF(E2254="","",VLOOKUP(E2254,[1]PROJECTES!$C$14:$G$5000,2,FALSE))</f>
        <v>SITEL</v>
      </c>
      <c r="C2254" s="121" t="s">
        <v>181</v>
      </c>
      <c r="D2254" s="93" t="str">
        <f>IF(E2254="","",VLOOKUP(E2254,[1]PROJECTES!$C$14:$G$5000,5,FALSE))</f>
        <v>Manteniment correctiu SW TEDIS.Net PROSA MasterService v1.47</v>
      </c>
      <c r="E2254" s="117" t="s">
        <v>1328</v>
      </c>
      <c r="F2254" s="95"/>
      <c r="G2254" s="96" t="str">
        <f>IF(E2254="","",VLOOKUP(E2254,[1]PROJECTES!$C$14:$G$5000,4,FALSE))</f>
        <v>OB</v>
      </c>
      <c r="H2254" s="118" t="s">
        <v>12</v>
      </c>
      <c r="I2254" s="97" t="str">
        <f>IF(H2254="","",VLOOKUP(H2254,BD!B$2:C$16,2,FALSE))</f>
        <v>E</v>
      </c>
      <c r="J2254" s="98">
        <v>43557</v>
      </c>
      <c r="K2254" s="135">
        <f t="shared" si="76"/>
        <v>14</v>
      </c>
      <c r="L2254" s="99">
        <f t="shared" ca="1" si="77"/>
        <v>210</v>
      </c>
      <c r="M2254" s="93">
        <f>IF(E2254="","",VLOOKUP(E2254,[1]PROJECTES!$C$14:$Z$5000,21,FALSE))</f>
        <v>43830</v>
      </c>
      <c r="N2254" s="100">
        <v>1</v>
      </c>
      <c r="O2254" s="72" t="s">
        <v>229</v>
      </c>
      <c r="P2254" s="101">
        <v>30</v>
      </c>
      <c r="Q2254" s="132" t="s">
        <v>43</v>
      </c>
      <c r="R2254" s="131" t="s">
        <v>1389</v>
      </c>
      <c r="S2254" s="91"/>
    </row>
    <row r="2255" spans="1:19" s="104" customFormat="1" ht="12.75" customHeight="1" x14ac:dyDescent="0.25">
      <c r="A2255" s="121" t="s">
        <v>12</v>
      </c>
      <c r="B2255" s="92" t="str">
        <f>IF(E2255="","",VLOOKUP(E2255,[1]PROJECTES!$C$14:$G$5000,2,FALSE))</f>
        <v>EYPESA</v>
      </c>
      <c r="C2255" s="121" t="s">
        <v>106</v>
      </c>
      <c r="D2255" s="93" t="str">
        <f>IF(E2255="","",VLOOKUP(E2255,[1]PROJECTES!$C$14:$G$5000,5,FALSE))</f>
        <v>SITEL Ref.SUPORT TEC. PROJ. RESOLvD-2018</v>
      </c>
      <c r="E2255" s="117">
        <v>4867</v>
      </c>
      <c r="F2255" s="95"/>
      <c r="G2255" s="96" t="str">
        <f>IF(E2255="","",VLOOKUP(E2255,[1]PROJECTES!$C$14:$G$5000,4,FALSE))</f>
        <v>OB</v>
      </c>
      <c r="H2255" s="118" t="s">
        <v>12</v>
      </c>
      <c r="I2255" s="97" t="str">
        <f>IF(H2255="","",VLOOKUP(H2255,BD!B$2:C$16,2,FALSE))</f>
        <v>E</v>
      </c>
      <c r="J2255" s="98">
        <v>43557</v>
      </c>
      <c r="K2255" s="135">
        <f t="shared" si="76"/>
        <v>14</v>
      </c>
      <c r="L2255" s="99">
        <f t="shared" ca="1" si="77"/>
        <v>-155</v>
      </c>
      <c r="M2255" s="93">
        <f>IF(E2255="","",VLOOKUP(E2255,[1]PROJECTES!$C$14:$Z$5000,21,FALSE))</f>
        <v>43465</v>
      </c>
      <c r="N2255" s="100">
        <v>2</v>
      </c>
      <c r="O2255" s="72" t="s">
        <v>229</v>
      </c>
      <c r="P2255" s="101">
        <v>0</v>
      </c>
      <c r="Q2255" s="132" t="s">
        <v>37</v>
      </c>
      <c r="R2255" s="131" t="s">
        <v>1391</v>
      </c>
      <c r="S2255" s="91"/>
    </row>
    <row r="2256" spans="1:19" s="104" customFormat="1" ht="12.75" customHeight="1" x14ac:dyDescent="0.25">
      <c r="A2256" s="121" t="s">
        <v>12</v>
      </c>
      <c r="B2256" s="92" t="str">
        <f>IF(E2256="","",VLOOKUP(E2256,[1]PROJECTES!$C$14:$G$5000,2,FALSE))</f>
        <v>SITEL</v>
      </c>
      <c r="C2256" s="121" t="s">
        <v>181</v>
      </c>
      <c r="D2256" s="93" t="str">
        <f>IF(E2256="","",VLOOKUP(E2256,[1]PROJECTES!$C$14:$G$5000,5,FALSE))</f>
        <v>FORMACIO</v>
      </c>
      <c r="E2256" s="117" t="s">
        <v>519</v>
      </c>
      <c r="F2256" s="95"/>
      <c r="G2256" s="96" t="str">
        <f>IF(E2256="","",VLOOKUP(E2256,[1]PROJECTES!$C$14:$G$5000,4,FALSE))</f>
        <v>OB</v>
      </c>
      <c r="H2256" s="118" t="s">
        <v>12</v>
      </c>
      <c r="I2256" s="97" t="str">
        <f>IF(H2256="","",VLOOKUP(H2256,BD!B$2:C$16,2,FALSE))</f>
        <v>E</v>
      </c>
      <c r="J2256" s="98">
        <v>43557</v>
      </c>
      <c r="K2256" s="135">
        <f t="shared" si="76"/>
        <v>14</v>
      </c>
      <c r="L2256" s="99">
        <f t="shared" ca="1" si="77"/>
        <v>210</v>
      </c>
      <c r="M2256" s="93">
        <f>IF(E2256="","",VLOOKUP(E2256,[1]PROJECTES!$C$14:$Z$5000,21,FALSE))</f>
        <v>43830</v>
      </c>
      <c r="N2256" s="100">
        <v>1</v>
      </c>
      <c r="O2256" s="72" t="s">
        <v>229</v>
      </c>
      <c r="P2256" s="101">
        <v>0</v>
      </c>
      <c r="Q2256" s="132" t="s">
        <v>28</v>
      </c>
      <c r="R2256" s="131" t="s">
        <v>1390</v>
      </c>
      <c r="S2256" s="91"/>
    </row>
    <row r="2257" spans="1:19" s="104" customFormat="1" ht="12.75" customHeight="1" x14ac:dyDescent="0.25">
      <c r="A2257" s="121" t="s">
        <v>44</v>
      </c>
      <c r="B2257" s="92" t="str">
        <f>IF(E2257="","",VLOOKUP(E2257,[1]PROJECTES!$C$14:$G$5000,2,FALSE))</f>
        <v>PEUSA</v>
      </c>
      <c r="C2257" s="121" t="s">
        <v>150</v>
      </c>
      <c r="D2257" s="93" t="str">
        <f>IF(E2257="","",VLOOKUP(E2257,[1]PROJECTES!$C$14:$G$5000,5,FALSE))</f>
        <v>Inst. i PEM RTU CT-125 GUARDIA CIVIL v1.0</v>
      </c>
      <c r="E2257" s="117">
        <v>4603</v>
      </c>
      <c r="F2257" s="95"/>
      <c r="G2257" s="96" t="str">
        <f>IF(E2257="","",VLOOKUP(E2257,[1]PROJECTES!$C$14:$G$5000,4,FALSE))</f>
        <v>TA</v>
      </c>
      <c r="H2257" s="118" t="s">
        <v>17</v>
      </c>
      <c r="I2257" s="97" t="str">
        <f>IF(H2257="","",VLOOKUP(H2257,BD!B$2:C$16,2,FALSE))</f>
        <v>E</v>
      </c>
      <c r="J2257" s="98">
        <v>43472</v>
      </c>
      <c r="K2257" s="135">
        <f t="shared" si="76"/>
        <v>2</v>
      </c>
      <c r="L2257" s="99" t="str">
        <f t="shared" ca="1" si="77"/>
        <v>-</v>
      </c>
      <c r="M2257" s="93">
        <f>IF(E2257="","",VLOOKUP(E2257,[1]PROJECTES!$C$14:$Z$5000,21,FALSE))</f>
        <v>43196</v>
      </c>
      <c r="N2257" s="100">
        <v>0</v>
      </c>
      <c r="O2257" s="72" t="s">
        <v>229</v>
      </c>
      <c r="P2257" s="101">
        <v>15</v>
      </c>
      <c r="Q2257" s="132" t="s">
        <v>19</v>
      </c>
      <c r="R2257" s="131" t="s">
        <v>299</v>
      </c>
      <c r="S2257" s="91"/>
    </row>
    <row r="2258" spans="1:19" s="104" customFormat="1" ht="12.75" customHeight="1" x14ac:dyDescent="0.25">
      <c r="A2258" s="121"/>
      <c r="B2258" s="92" t="str">
        <f>IF(E2258="","",VLOOKUP(E2258,[1]PROJECTES!$C$14:$G$5000,2,FALSE))</f>
        <v>DIELBE</v>
      </c>
      <c r="C2258" s="121" t="s">
        <v>74</v>
      </c>
      <c r="D2258" s="93" t="str">
        <f>IF(E2258="","",VLOOKUP(E2258,[1]PROJECTES!$C$14:$G$5000,5,FALSE))</f>
        <v>CC SCADA TEDIS.Net BERMEJALES v1.0</v>
      </c>
      <c r="E2258" s="117">
        <v>4868</v>
      </c>
      <c r="F2258" s="95"/>
      <c r="G2258" s="96" t="str">
        <f>IF(E2258="","",VLOOKUP(E2258,[1]PROJECTES!$C$14:$G$5000,4,FALSE))</f>
        <v>TA</v>
      </c>
      <c r="H2258" s="118" t="s">
        <v>47</v>
      </c>
      <c r="I2258" s="97" t="str">
        <f>IF(H2258="","",VLOOKUP(H2258,BD!B$2:C$16,2,FALSE))</f>
        <v>E</v>
      </c>
      <c r="J2258" s="98">
        <v>43557</v>
      </c>
      <c r="K2258" s="135">
        <f t="shared" si="76"/>
        <v>14</v>
      </c>
      <c r="L2258" s="99" t="str">
        <f t="shared" ca="1" si="77"/>
        <v>-</v>
      </c>
      <c r="M2258" s="93">
        <f>IF(E2258="","",VLOOKUP(E2258,[1]PROJECTES!$C$14:$Z$5000,21,FALSE))</f>
        <v>43489</v>
      </c>
      <c r="N2258" s="100">
        <v>8</v>
      </c>
      <c r="O2258" s="72" t="s">
        <v>229</v>
      </c>
      <c r="P2258" s="101">
        <v>0</v>
      </c>
      <c r="Q2258" s="132" t="s">
        <v>65</v>
      </c>
      <c r="R2258" s="168" t="s">
        <v>1547</v>
      </c>
      <c r="S2258" s="91"/>
    </row>
    <row r="2259" spans="1:19" s="104" customFormat="1" ht="12.75" customHeight="1" x14ac:dyDescent="0.25">
      <c r="A2259" s="121"/>
      <c r="B2259" s="92" t="str">
        <f>IF(E2259="","",VLOOKUP(E2259,[1]PROJECTES!$C$14:$G$5000,2,FALSE))</f>
        <v>SITEL</v>
      </c>
      <c r="C2259" s="121" t="s">
        <v>198</v>
      </c>
      <c r="D2259" s="93" t="str">
        <f>IF(E2259="","",VLOOKUP(E2259,[1]PROJECTES!$C$14:$G$5000,5,FALSE))</f>
        <v>PENDENT D'ASSIGNAR</v>
      </c>
      <c r="E2259" s="117" t="s">
        <v>278</v>
      </c>
      <c r="F2259" s="95"/>
      <c r="G2259" s="96" t="str">
        <f>IF(E2259="","",VLOOKUP(E2259,[1]PROJECTES!$C$14:$G$5000,4,FALSE))</f>
        <v>OB</v>
      </c>
      <c r="H2259" s="118" t="s">
        <v>44</v>
      </c>
      <c r="I2259" s="97" t="str">
        <f>IF(H2259="","",VLOOKUP(H2259,BD!B$2:C$16,2,FALSE))</f>
        <v>E</v>
      </c>
      <c r="J2259" s="98">
        <v>43557</v>
      </c>
      <c r="K2259" s="135">
        <f t="shared" si="76"/>
        <v>14</v>
      </c>
      <c r="L2259" s="99">
        <f t="shared" ca="1" si="77"/>
        <v>210</v>
      </c>
      <c r="M2259" s="93">
        <f>IF(E2259="","",VLOOKUP(E2259,[1]PROJECTES!$C$14:$Z$5000,21,FALSE))</f>
        <v>43830</v>
      </c>
      <c r="N2259" s="100">
        <v>0</v>
      </c>
      <c r="O2259" s="72" t="s">
        <v>229</v>
      </c>
      <c r="P2259" s="101">
        <v>15</v>
      </c>
      <c r="Q2259" s="132" t="s">
        <v>59</v>
      </c>
      <c r="R2259" s="168" t="s">
        <v>2030</v>
      </c>
      <c r="S2259" s="91"/>
    </row>
    <row r="2260" spans="1:19" s="104" customFormat="1" ht="12.75" customHeight="1" x14ac:dyDescent="0.25">
      <c r="A2260" s="121"/>
      <c r="B2260" s="92" t="str">
        <f>IF(E2260="","",VLOOKUP(E2260,[1]PROJECTES!$C$14:$G$5000,2,FALSE))</f>
        <v>SITEL</v>
      </c>
      <c r="C2260" s="121" t="s">
        <v>187</v>
      </c>
      <c r="D2260" s="93" t="str">
        <f>IF(E2260="","",VLOOKUP(E2260,[1]PROJECTES!$C$14:$G$5000,5,FALSE))</f>
        <v>PENDENT D'ASSIGNAR</v>
      </c>
      <c r="E2260" s="117" t="s">
        <v>278</v>
      </c>
      <c r="F2260" s="95"/>
      <c r="G2260" s="96" t="str">
        <f>IF(E2260="","",VLOOKUP(E2260,[1]PROJECTES!$C$14:$G$5000,4,FALSE))</f>
        <v>OB</v>
      </c>
      <c r="H2260" s="118" t="s">
        <v>44</v>
      </c>
      <c r="I2260" s="97" t="str">
        <f>IF(H2260="","",VLOOKUP(H2260,BD!B$2:C$16,2,FALSE))</f>
        <v>E</v>
      </c>
      <c r="J2260" s="98">
        <v>43557</v>
      </c>
      <c r="K2260" s="135">
        <f t="shared" si="76"/>
        <v>14</v>
      </c>
      <c r="L2260" s="99">
        <f t="shared" ca="1" si="77"/>
        <v>210</v>
      </c>
      <c r="M2260" s="93">
        <f>IF(E2260="","",VLOOKUP(E2260,[1]PROJECTES!$C$14:$Z$5000,21,FALSE))</f>
        <v>43830</v>
      </c>
      <c r="N2260" s="100">
        <v>0</v>
      </c>
      <c r="O2260" s="72" t="s">
        <v>229</v>
      </c>
      <c r="P2260" s="101">
        <v>45</v>
      </c>
      <c r="Q2260" s="132" t="s">
        <v>59</v>
      </c>
      <c r="R2260" s="168" t="s">
        <v>2031</v>
      </c>
      <c r="S2260" s="91"/>
    </row>
    <row r="2261" spans="1:19" s="104" customFormat="1" ht="12.75" customHeight="1" x14ac:dyDescent="0.25">
      <c r="A2261" s="121"/>
      <c r="B2261" s="92" t="str">
        <f>IF(E2261="","",VLOOKUP(E2261,[1]PROJECTES!$C$14:$G$5000,2,FALSE))</f>
        <v>SITEL</v>
      </c>
      <c r="C2261" s="121" t="s">
        <v>201</v>
      </c>
      <c r="D2261" s="93" t="str">
        <f>IF(E2261="","",VLOOKUP(E2261,[1]PROJECTES!$C$14:$G$5000,5,FALSE))</f>
        <v>PENDENT D'ASSIGNAR</v>
      </c>
      <c r="E2261" s="117" t="s">
        <v>278</v>
      </c>
      <c r="F2261" s="95"/>
      <c r="G2261" s="96" t="str">
        <f>IF(E2261="","",VLOOKUP(E2261,[1]PROJECTES!$C$14:$G$5000,4,FALSE))</f>
        <v>OB</v>
      </c>
      <c r="H2261" s="118" t="s">
        <v>44</v>
      </c>
      <c r="I2261" s="97" t="str">
        <f>IF(H2261="","",VLOOKUP(H2261,BD!B$2:C$16,2,FALSE))</f>
        <v>E</v>
      </c>
      <c r="J2261" s="98">
        <v>43557</v>
      </c>
      <c r="K2261" s="135">
        <f t="shared" si="76"/>
        <v>14</v>
      </c>
      <c r="L2261" s="99">
        <f t="shared" ca="1" si="77"/>
        <v>210</v>
      </c>
      <c r="M2261" s="93">
        <f>IF(E2261="","",VLOOKUP(E2261,[1]PROJECTES!$C$14:$Z$5000,21,FALSE))</f>
        <v>43830</v>
      </c>
      <c r="N2261" s="100">
        <v>0</v>
      </c>
      <c r="O2261" s="72" t="s">
        <v>229</v>
      </c>
      <c r="P2261" s="101">
        <v>15</v>
      </c>
      <c r="Q2261" s="132" t="s">
        <v>59</v>
      </c>
      <c r="R2261" s="168" t="s">
        <v>2032</v>
      </c>
      <c r="S2261" s="91"/>
    </row>
    <row r="2262" spans="1:19" s="104" customFormat="1" ht="12.75" customHeight="1" x14ac:dyDescent="0.25">
      <c r="A2262" s="121"/>
      <c r="B2262" s="92" t="str">
        <f>IF(E2262="","",VLOOKUP(E2262,[1]PROJECTES!$C$14:$G$5000,2,FALSE))</f>
        <v>SITEL</v>
      </c>
      <c r="C2262" s="121" t="s">
        <v>181</v>
      </c>
      <c r="D2262" s="93" t="str">
        <f>IF(E2262="","",VLOOKUP(E2262,[1]PROJECTES!$C$14:$G$5000,5,FALSE))</f>
        <v>PENDENT D'ASSIGNAR</v>
      </c>
      <c r="E2262" s="117" t="s">
        <v>278</v>
      </c>
      <c r="F2262" s="95"/>
      <c r="G2262" s="96" t="str">
        <f>IF(E2262="","",VLOOKUP(E2262,[1]PROJECTES!$C$14:$G$5000,4,FALSE))</f>
        <v>OB</v>
      </c>
      <c r="H2262" s="118" t="s">
        <v>44</v>
      </c>
      <c r="I2262" s="97" t="str">
        <f>IF(H2262="","",VLOOKUP(H2262,BD!B$2:C$16,2,FALSE))</f>
        <v>E</v>
      </c>
      <c r="J2262" s="98">
        <v>43557</v>
      </c>
      <c r="K2262" s="135">
        <f t="shared" si="76"/>
        <v>14</v>
      </c>
      <c r="L2262" s="99">
        <f t="shared" ca="1" si="77"/>
        <v>210</v>
      </c>
      <c r="M2262" s="93">
        <f>IF(E2262="","",VLOOKUP(E2262,[1]PROJECTES!$C$14:$Z$5000,21,FALSE))</f>
        <v>43830</v>
      </c>
      <c r="N2262" s="100">
        <v>2</v>
      </c>
      <c r="O2262" s="72" t="s">
        <v>229</v>
      </c>
      <c r="P2262" s="101">
        <v>0</v>
      </c>
      <c r="Q2262" s="132" t="s">
        <v>55</v>
      </c>
      <c r="R2262" s="168" t="s">
        <v>2022</v>
      </c>
      <c r="S2262" s="91"/>
    </row>
    <row r="2263" spans="1:19" s="104" customFormat="1" ht="12.75" customHeight="1" x14ac:dyDescent="0.25">
      <c r="A2263" s="121"/>
      <c r="B2263" s="92" t="str">
        <f>IF(E2263="","",VLOOKUP(E2263,[1]PROJECTES!$C$14:$G$5000,2,FALSE))</f>
        <v>SITEL</v>
      </c>
      <c r="C2263" s="121" t="s">
        <v>88</v>
      </c>
      <c r="D2263" s="93" t="str">
        <f>IF(E2263="","",VLOOKUP(E2263,[1]PROJECTES!$C$14:$G$5000,5,FALSE))</f>
        <v>PENDENT D'ASSIGNAR</v>
      </c>
      <c r="E2263" s="117" t="s">
        <v>278</v>
      </c>
      <c r="F2263" s="95"/>
      <c r="G2263" s="96" t="str">
        <f>IF(E2263="","",VLOOKUP(E2263,[1]PROJECTES!$C$14:$G$5000,4,FALSE))</f>
        <v>OB</v>
      </c>
      <c r="H2263" s="118" t="s">
        <v>44</v>
      </c>
      <c r="I2263" s="97" t="str">
        <f>IF(H2263="","",VLOOKUP(H2263,BD!B$2:C$16,2,FALSE))</f>
        <v>E</v>
      </c>
      <c r="J2263" s="98">
        <v>43557</v>
      </c>
      <c r="K2263" s="135">
        <f t="shared" si="76"/>
        <v>14</v>
      </c>
      <c r="L2263" s="99">
        <f t="shared" ca="1" si="77"/>
        <v>210</v>
      </c>
      <c r="M2263" s="93">
        <f>IF(E2263="","",VLOOKUP(E2263,[1]PROJECTES!$C$14:$Z$5000,21,FALSE))</f>
        <v>43830</v>
      </c>
      <c r="N2263" s="100">
        <v>4</v>
      </c>
      <c r="O2263" s="72" t="s">
        <v>229</v>
      </c>
      <c r="P2263" s="101">
        <v>45</v>
      </c>
      <c r="Q2263" s="132" t="s">
        <v>59</v>
      </c>
      <c r="R2263" s="102"/>
      <c r="S2263" s="91"/>
    </row>
    <row r="2264" spans="1:19" s="104" customFormat="1" ht="12.75" customHeight="1" x14ac:dyDescent="0.25">
      <c r="A2264" s="121" t="s">
        <v>21</v>
      </c>
      <c r="B2264" s="92" t="str">
        <f>IF(E2264="","",VLOOKUP(E2264,[1]PROJECTES!$C$14:$G$5000,2,FALSE))</f>
        <v>SITEL</v>
      </c>
      <c r="C2264" s="121" t="s">
        <v>151</v>
      </c>
      <c r="D2264" s="93" t="str">
        <f>IF(E2264="","",VLOOKUP(E2264,[1]PROJECTES!$C$14:$G$5000,5,FALSE))</f>
        <v>30 x MODEM-FSK 12Vdc C/DIN</v>
      </c>
      <c r="E2264" s="117">
        <v>5132</v>
      </c>
      <c r="F2264" s="95"/>
      <c r="G2264" s="96" t="str">
        <f>IF(E2264="","",VLOOKUP(E2264,[1]PROJECTES!$C$14:$G$5000,4,FALSE))</f>
        <v>TA</v>
      </c>
      <c r="H2264" s="118" t="s">
        <v>21</v>
      </c>
      <c r="I2264" s="97" t="str">
        <f>IF(H2264="","",VLOOKUP(H2264,BD!B$2:C$16,2,FALSE))</f>
        <v>P</v>
      </c>
      <c r="J2264" s="98">
        <v>43558</v>
      </c>
      <c r="K2264" s="135">
        <f t="shared" si="76"/>
        <v>14</v>
      </c>
      <c r="L2264" s="99" t="str">
        <f t="shared" ca="1" si="77"/>
        <v>-</v>
      </c>
      <c r="M2264" s="93">
        <f>IF(E2264="","",VLOOKUP(E2264,[1]PROJECTES!$C$14:$Z$5000,21,FALSE))</f>
        <v>43594</v>
      </c>
      <c r="N2264" s="100">
        <v>4</v>
      </c>
      <c r="O2264" s="72" t="s">
        <v>229</v>
      </c>
      <c r="P2264" s="101">
        <v>15</v>
      </c>
      <c r="Q2264" s="132" t="s">
        <v>65</v>
      </c>
      <c r="R2264" s="131" t="s">
        <v>1379</v>
      </c>
      <c r="S2264" s="91"/>
    </row>
    <row r="2265" spans="1:19" s="104" customFormat="1" ht="12.75" customHeight="1" x14ac:dyDescent="0.25">
      <c r="A2265" s="121" t="s">
        <v>21</v>
      </c>
      <c r="B2265" s="92" t="str">
        <f>IF(E2265="","",VLOOKUP(E2265,[1]PROJECTES!$C$14:$G$5000,2,FALSE))</f>
        <v>SITEL</v>
      </c>
      <c r="C2265" s="121" t="s">
        <v>151</v>
      </c>
      <c r="D2265" s="93" t="str">
        <f>IF(E2265="","",VLOOKUP(E2265,[1]PROJECTES!$C$14:$G$5000,5,FALSE))</f>
        <v>30 x MODEM-FSK 12Vdc C/DIN</v>
      </c>
      <c r="E2265" s="117">
        <v>5132</v>
      </c>
      <c r="F2265" s="95"/>
      <c r="G2265" s="96" t="str">
        <f>IF(E2265="","",VLOOKUP(E2265,[1]PROJECTES!$C$14:$G$5000,4,FALSE))</f>
        <v>TA</v>
      </c>
      <c r="H2265" s="118" t="s">
        <v>21</v>
      </c>
      <c r="I2265" s="97" t="str">
        <f>IF(H2265="","",VLOOKUP(H2265,BD!B$2:C$16,2,FALSE))</f>
        <v>P</v>
      </c>
      <c r="J2265" s="98">
        <v>43558</v>
      </c>
      <c r="K2265" s="135">
        <f t="shared" si="76"/>
        <v>14</v>
      </c>
      <c r="L2265" s="99" t="str">
        <f t="shared" ca="1" si="77"/>
        <v>-</v>
      </c>
      <c r="M2265" s="93">
        <f>IF(E2265="","",VLOOKUP(E2265,[1]PROJECTES!$C$14:$Z$5000,21,FALSE))</f>
        <v>43594</v>
      </c>
      <c r="N2265" s="100">
        <v>1</v>
      </c>
      <c r="O2265" s="72" t="s">
        <v>229</v>
      </c>
      <c r="P2265" s="101">
        <v>45</v>
      </c>
      <c r="Q2265" s="132" t="s">
        <v>51</v>
      </c>
      <c r="R2265" s="131" t="s">
        <v>365</v>
      </c>
      <c r="S2265" s="91"/>
    </row>
    <row r="2266" spans="1:19" s="104" customFormat="1" ht="12.75" customHeight="1" x14ac:dyDescent="0.25">
      <c r="A2266" s="121" t="s">
        <v>21</v>
      </c>
      <c r="B2266" s="92" t="str">
        <f>IF(E2266="","",VLOOKUP(E2266,[1]PROJECTES!$C$14:$G$5000,2,FALSE))</f>
        <v>INDTOR</v>
      </c>
      <c r="C2266" s="121" t="s">
        <v>149</v>
      </c>
      <c r="D2266" s="93" t="str">
        <f>IF(E2266="","",VLOOKUP(E2266,[1]PROJECTES!$C$14:$G$5000,5,FALSE))</f>
        <v>RTU C.T. CALVARIO v1.0</v>
      </c>
      <c r="E2266" s="117">
        <v>5104</v>
      </c>
      <c r="F2266" s="95"/>
      <c r="G2266" s="96" t="str">
        <f>IF(E2266="","",VLOOKUP(E2266,[1]PROJECTES!$C$14:$G$5000,4,FALSE))</f>
        <v>TA</v>
      </c>
      <c r="H2266" s="118" t="s">
        <v>595</v>
      </c>
      <c r="I2266" s="97" t="str">
        <f>IF(H2266="","",VLOOKUP(H2266,BD!B$2:C$16,2,FALSE))</f>
        <v>E</v>
      </c>
      <c r="J2266" s="98">
        <v>43558</v>
      </c>
      <c r="K2266" s="135">
        <f t="shared" si="76"/>
        <v>14</v>
      </c>
      <c r="L2266" s="99" t="str">
        <f t="shared" ca="1" si="77"/>
        <v>-</v>
      </c>
      <c r="M2266" s="93">
        <f>IF(E2266="","",VLOOKUP(E2266,[1]PROJECTES!$C$14:$Z$5000,21,FALSE))</f>
        <v>43514</v>
      </c>
      <c r="N2266" s="100">
        <v>0</v>
      </c>
      <c r="O2266" s="72" t="s">
        <v>229</v>
      </c>
      <c r="P2266" s="101">
        <v>50</v>
      </c>
      <c r="Q2266" s="132" t="s">
        <v>51</v>
      </c>
      <c r="R2266" s="131" t="s">
        <v>365</v>
      </c>
      <c r="S2266" s="91"/>
    </row>
    <row r="2267" spans="1:19" s="104" customFormat="1" ht="12.75" customHeight="1" x14ac:dyDescent="0.25">
      <c r="A2267" s="121" t="s">
        <v>21</v>
      </c>
      <c r="B2267" s="92" t="str">
        <f>IF(E2267="","",VLOOKUP(E2267,[1]PROJECTES!$C$14:$G$5000,2,FALSE))</f>
        <v>INDVIL</v>
      </c>
      <c r="C2267" s="121" t="s">
        <v>149</v>
      </c>
      <c r="D2267" s="93" t="str">
        <f>IF(E2267="","",VLOOKUP(E2267,[1]PROJECTES!$C$14:$G$5000,5,FALSE))</f>
        <v>RTU C.T. PADRE CARMELO v1.0</v>
      </c>
      <c r="E2267" s="117">
        <v>5106</v>
      </c>
      <c r="F2267" s="95"/>
      <c r="G2267" s="96" t="str">
        <f>IF(E2267="","",VLOOKUP(E2267,[1]PROJECTES!$C$14:$G$5000,4,FALSE))</f>
        <v>TA</v>
      </c>
      <c r="H2267" s="118" t="s">
        <v>595</v>
      </c>
      <c r="I2267" s="97" t="str">
        <f>IF(H2267="","",VLOOKUP(H2267,BD!B$2:C$16,2,FALSE))</f>
        <v>E</v>
      </c>
      <c r="J2267" s="98">
        <v>43558</v>
      </c>
      <c r="K2267" s="135">
        <f t="shared" si="76"/>
        <v>14</v>
      </c>
      <c r="L2267" s="99" t="str">
        <f t="shared" ca="1" si="77"/>
        <v>-</v>
      </c>
      <c r="M2267" s="93">
        <f>IF(E2267="","",VLOOKUP(E2267,[1]PROJECTES!$C$14:$Z$5000,21,FALSE))</f>
        <v>43514</v>
      </c>
      <c r="N2267" s="100">
        <v>0</v>
      </c>
      <c r="O2267" s="72" t="s">
        <v>229</v>
      </c>
      <c r="P2267" s="101">
        <v>50</v>
      </c>
      <c r="Q2267" s="132" t="s">
        <v>51</v>
      </c>
      <c r="R2267" s="131" t="s">
        <v>365</v>
      </c>
      <c r="S2267" s="91"/>
    </row>
    <row r="2268" spans="1:19" s="104" customFormat="1" ht="12.75" customHeight="1" x14ac:dyDescent="0.25">
      <c r="A2268" s="121" t="s">
        <v>21</v>
      </c>
      <c r="B2268" s="92" t="str">
        <f>IF(E2268="","",VLOOKUP(E2268,[1]PROJECTES!$C$14:$G$5000,2,FALSE))</f>
        <v>DIELES</v>
      </c>
      <c r="C2268" s="121" t="s">
        <v>271</v>
      </c>
      <c r="D2268" s="93" t="str">
        <f>IF(E2268="","",VLOOKUP(E2268,[1]PROJECTES!$C$14:$G$5000,5,FALSE))</f>
        <v>RTU CT-5 DIELESUR v1.1</v>
      </c>
      <c r="E2268" s="117">
        <v>5059</v>
      </c>
      <c r="F2268" s="95"/>
      <c r="G2268" s="96" t="str">
        <f>IF(E2268="","",VLOOKUP(E2268,[1]PROJECTES!$C$14:$G$5000,4,FALSE))</f>
        <v>TA</v>
      </c>
      <c r="H2268" s="118" t="s">
        <v>595</v>
      </c>
      <c r="I2268" s="97" t="str">
        <f>IF(H2268="","",VLOOKUP(H2268,BD!B$2:C$16,2,FALSE))</f>
        <v>E</v>
      </c>
      <c r="J2268" s="98">
        <v>43558</v>
      </c>
      <c r="K2268" s="135">
        <f t="shared" si="76"/>
        <v>14</v>
      </c>
      <c r="L2268" s="99" t="str">
        <f t="shared" ca="1" si="77"/>
        <v>-</v>
      </c>
      <c r="M2268" s="93">
        <f>IF(E2268="","",VLOOKUP(E2268,[1]PROJECTES!$C$14:$Z$5000,21,FALSE))</f>
        <v>43524</v>
      </c>
      <c r="N2268" s="100">
        <v>0</v>
      </c>
      <c r="O2268" s="72" t="s">
        <v>229</v>
      </c>
      <c r="P2268" s="101">
        <v>50</v>
      </c>
      <c r="Q2268" s="132" t="s">
        <v>51</v>
      </c>
      <c r="R2268" s="131" t="s">
        <v>365</v>
      </c>
      <c r="S2268" s="91"/>
    </row>
    <row r="2269" spans="1:19" s="104" customFormat="1" ht="12.75" customHeight="1" x14ac:dyDescent="0.25">
      <c r="A2269" s="121" t="s">
        <v>21</v>
      </c>
      <c r="B2269" s="92" t="str">
        <f>IF(E2269="","",VLOOKUP(E2269,[1]PROJECTES!$C$14:$G$5000,2,FALSE))</f>
        <v>DIELES</v>
      </c>
      <c r="C2269" s="121" t="s">
        <v>271</v>
      </c>
      <c r="D2269" s="93" t="str">
        <f>IF(E2269="","",VLOOKUP(E2269,[1]PROJECTES!$C$14:$G$5000,5,FALSE))</f>
        <v>RTU CT-6 DIELESUR v1.1</v>
      </c>
      <c r="E2269" s="117">
        <v>5060</v>
      </c>
      <c r="F2269" s="95"/>
      <c r="G2269" s="96" t="str">
        <f>IF(E2269="","",VLOOKUP(E2269,[1]PROJECTES!$C$14:$G$5000,4,FALSE))</f>
        <v>TA</v>
      </c>
      <c r="H2269" s="118" t="s">
        <v>595</v>
      </c>
      <c r="I2269" s="97" t="str">
        <f>IF(H2269="","",VLOOKUP(H2269,BD!B$2:C$16,2,FALSE))</f>
        <v>E</v>
      </c>
      <c r="J2269" s="98">
        <v>43558</v>
      </c>
      <c r="K2269" s="135">
        <f t="shared" si="76"/>
        <v>14</v>
      </c>
      <c r="L2269" s="99" t="str">
        <f t="shared" ca="1" si="77"/>
        <v>-</v>
      </c>
      <c r="M2269" s="93">
        <f>IF(E2269="","",VLOOKUP(E2269,[1]PROJECTES!$C$14:$Z$5000,21,FALSE))</f>
        <v>43524</v>
      </c>
      <c r="N2269" s="100">
        <v>0</v>
      </c>
      <c r="O2269" s="72" t="s">
        <v>229</v>
      </c>
      <c r="P2269" s="101">
        <v>50</v>
      </c>
      <c r="Q2269" s="132" t="s">
        <v>51</v>
      </c>
      <c r="R2269" s="131" t="s">
        <v>365</v>
      </c>
      <c r="S2269" s="91"/>
    </row>
    <row r="2270" spans="1:19" s="104" customFormat="1" ht="12.75" customHeight="1" x14ac:dyDescent="0.25">
      <c r="A2270" s="121" t="s">
        <v>21</v>
      </c>
      <c r="B2270" s="92" t="str">
        <f>IF(E2270="","",VLOOKUP(E2270,[1]PROJECTES!$C$14:$G$5000,2,FALSE))</f>
        <v>DIELES</v>
      </c>
      <c r="C2270" s="121" t="s">
        <v>271</v>
      </c>
      <c r="D2270" s="93" t="str">
        <f>IF(E2270="","",VLOOKUP(E2270,[1]PROJECTES!$C$14:$G$5000,5,FALSE))</f>
        <v>RTU CT-7 DIELESUR v1.1</v>
      </c>
      <c r="E2270" s="117">
        <v>5061</v>
      </c>
      <c r="F2270" s="95"/>
      <c r="G2270" s="96" t="str">
        <f>IF(E2270="","",VLOOKUP(E2270,[1]PROJECTES!$C$14:$G$5000,4,FALSE))</f>
        <v>TA</v>
      </c>
      <c r="H2270" s="118" t="s">
        <v>595</v>
      </c>
      <c r="I2270" s="97" t="str">
        <f>IF(H2270="","",VLOOKUP(H2270,BD!B$2:C$16,2,FALSE))</f>
        <v>E</v>
      </c>
      <c r="J2270" s="98">
        <v>43558</v>
      </c>
      <c r="K2270" s="135">
        <f t="shared" si="76"/>
        <v>14</v>
      </c>
      <c r="L2270" s="99" t="str">
        <f t="shared" ca="1" si="77"/>
        <v>-</v>
      </c>
      <c r="M2270" s="93">
        <f>IF(E2270="","",VLOOKUP(E2270,[1]PROJECTES!$C$14:$Z$5000,21,FALSE))</f>
        <v>43524</v>
      </c>
      <c r="N2270" s="100">
        <v>0</v>
      </c>
      <c r="O2270" s="72" t="s">
        <v>229</v>
      </c>
      <c r="P2270" s="101">
        <v>50</v>
      </c>
      <c r="Q2270" s="132" t="s">
        <v>51</v>
      </c>
      <c r="R2270" s="131" t="s">
        <v>365</v>
      </c>
      <c r="S2270" s="91"/>
    </row>
    <row r="2271" spans="1:19" s="104" customFormat="1" ht="12.75" customHeight="1" x14ac:dyDescent="0.25">
      <c r="A2271" s="121" t="s">
        <v>21</v>
      </c>
      <c r="B2271" s="92" t="str">
        <f>IF(E2271="","",VLOOKUP(E2271,[1]PROJECTES!$C$14:$G$5000,2,FALSE))</f>
        <v>DIELES</v>
      </c>
      <c r="C2271" s="121" t="s">
        <v>271</v>
      </c>
      <c r="D2271" s="93" t="str">
        <f>IF(E2271="","",VLOOKUP(E2271,[1]PROJECTES!$C$14:$G$5000,5,FALSE))</f>
        <v>RTU CT-8 DIELESUR v1.1</v>
      </c>
      <c r="E2271" s="117">
        <v>5062</v>
      </c>
      <c r="F2271" s="95"/>
      <c r="G2271" s="96" t="str">
        <f>IF(E2271="","",VLOOKUP(E2271,[1]PROJECTES!$C$14:$G$5000,4,FALSE))</f>
        <v>TA</v>
      </c>
      <c r="H2271" s="118" t="s">
        <v>595</v>
      </c>
      <c r="I2271" s="97" t="str">
        <f>IF(H2271="","",VLOOKUP(H2271,BD!B$2:C$16,2,FALSE))</f>
        <v>E</v>
      </c>
      <c r="J2271" s="98">
        <v>43558</v>
      </c>
      <c r="K2271" s="135">
        <f t="shared" si="76"/>
        <v>14</v>
      </c>
      <c r="L2271" s="99" t="str">
        <f t="shared" ca="1" si="77"/>
        <v>-</v>
      </c>
      <c r="M2271" s="93">
        <f>IF(E2271="","",VLOOKUP(E2271,[1]PROJECTES!$C$14:$Z$5000,21,FALSE))</f>
        <v>43524</v>
      </c>
      <c r="N2271" s="100">
        <v>0</v>
      </c>
      <c r="O2271" s="72" t="s">
        <v>229</v>
      </c>
      <c r="P2271" s="101">
        <v>50</v>
      </c>
      <c r="Q2271" s="132" t="s">
        <v>51</v>
      </c>
      <c r="R2271" s="131" t="s">
        <v>365</v>
      </c>
      <c r="S2271" s="91"/>
    </row>
    <row r="2272" spans="1:19" s="104" customFormat="1" ht="12.75" customHeight="1" x14ac:dyDescent="0.25">
      <c r="A2272" s="121" t="s">
        <v>21</v>
      </c>
      <c r="B2272" s="92" t="str">
        <f>IF(E2272="","",VLOOKUP(E2272,[1]PROJECTES!$C$14:$G$5000,2,FALSE))</f>
        <v>SITEL</v>
      </c>
      <c r="C2272" s="121" t="s">
        <v>70</v>
      </c>
      <c r="D2272" s="93" t="str">
        <f>IF(E2272="","",VLOOKUP(E2272,[1]PROJECTES!$C$14:$G$5000,5,FALSE))</f>
        <v>2 x Manguera COM CAP32 - GSM</v>
      </c>
      <c r="E2272" s="117">
        <v>5153</v>
      </c>
      <c r="F2272" s="95"/>
      <c r="G2272" s="96" t="str">
        <f>IF(E2272="","",VLOOKUP(E2272,[1]PROJECTES!$C$14:$G$5000,4,FALSE))</f>
        <v>TA</v>
      </c>
      <c r="H2272" s="118" t="s">
        <v>21</v>
      </c>
      <c r="I2272" s="97" t="str">
        <f>IF(H2272="","",VLOOKUP(H2272,BD!B$2:C$16,2,FALSE))</f>
        <v>P</v>
      </c>
      <c r="J2272" s="98">
        <v>43558</v>
      </c>
      <c r="K2272" s="135">
        <f t="shared" si="76"/>
        <v>14</v>
      </c>
      <c r="L2272" s="99" t="str">
        <f t="shared" ca="1" si="77"/>
        <v>-</v>
      </c>
      <c r="M2272" s="93">
        <f>IF(E2272="","",VLOOKUP(E2272,[1]PROJECTES!$C$14:$Z$5000,21,FALSE))</f>
        <v>43539</v>
      </c>
      <c r="N2272" s="100">
        <v>0</v>
      </c>
      <c r="O2272" s="72" t="s">
        <v>229</v>
      </c>
      <c r="P2272" s="101">
        <v>5</v>
      </c>
      <c r="Q2272" s="132" t="s">
        <v>49</v>
      </c>
      <c r="R2272" s="131" t="s">
        <v>335</v>
      </c>
      <c r="S2272" s="91"/>
    </row>
    <row r="2273" spans="1:19" s="104" customFormat="1" ht="12.75" customHeight="1" x14ac:dyDescent="0.25">
      <c r="A2273" s="121" t="s">
        <v>21</v>
      </c>
      <c r="B2273" s="92" t="str">
        <f>IF(E2273="","",VLOOKUP(E2273,[1]PROJECTES!$C$14:$G$5000,2,FALSE))</f>
        <v>SITEL</v>
      </c>
      <c r="C2273" s="121" t="s">
        <v>70</v>
      </c>
      <c r="D2273" s="93" t="str">
        <f>IF(E2273="","",VLOOKUP(E2273,[1]PROJECTES!$C$14:$G$5000,5,FALSE))</f>
        <v>2 x Manguera COM CAP32 - GPRS</v>
      </c>
      <c r="E2273" s="117">
        <v>5154</v>
      </c>
      <c r="F2273" s="95"/>
      <c r="G2273" s="96" t="str">
        <f>IF(E2273="","",VLOOKUP(E2273,[1]PROJECTES!$C$14:$G$5000,4,FALSE))</f>
        <v>TA</v>
      </c>
      <c r="H2273" s="118" t="s">
        <v>21</v>
      </c>
      <c r="I2273" s="97" t="str">
        <f>IF(H2273="","",VLOOKUP(H2273,BD!B$2:C$16,2,FALSE))</f>
        <v>P</v>
      </c>
      <c r="J2273" s="98">
        <v>43558</v>
      </c>
      <c r="K2273" s="135">
        <f t="shared" si="76"/>
        <v>14</v>
      </c>
      <c r="L2273" s="99" t="str">
        <f t="shared" ca="1" si="77"/>
        <v>-</v>
      </c>
      <c r="M2273" s="93">
        <f>IF(E2273="","",VLOOKUP(E2273,[1]PROJECTES!$C$14:$Z$5000,21,FALSE))</f>
        <v>43539</v>
      </c>
      <c r="N2273" s="100">
        <v>0</v>
      </c>
      <c r="O2273" s="72" t="s">
        <v>229</v>
      </c>
      <c r="P2273" s="101">
        <v>5</v>
      </c>
      <c r="Q2273" s="132" t="s">
        <v>49</v>
      </c>
      <c r="R2273" s="131" t="s">
        <v>335</v>
      </c>
      <c r="S2273" s="91"/>
    </row>
    <row r="2274" spans="1:19" s="104" customFormat="1" ht="12.75" customHeight="1" x14ac:dyDescent="0.25">
      <c r="A2274" s="121" t="s">
        <v>21</v>
      </c>
      <c r="B2274" s="92" t="str">
        <f>IF(E2274="","",VLOOKUP(E2274,[1]PROJECTES!$C$14:$G$5000,2,FALSE))</f>
        <v>SITEL</v>
      </c>
      <c r="C2274" s="121" t="s">
        <v>70</v>
      </c>
      <c r="D2274" s="93" t="str">
        <f>IF(E2274="","",VLOOKUP(E2274,[1]PROJECTES!$C$14:$G$5000,5,FALSE))</f>
        <v>2 x Manguera COM CAP32 - GSM</v>
      </c>
      <c r="E2274" s="117">
        <v>5153</v>
      </c>
      <c r="F2274" s="95"/>
      <c r="G2274" s="96" t="str">
        <f>IF(E2274="","",VLOOKUP(E2274,[1]PROJECTES!$C$14:$G$5000,4,FALSE))</f>
        <v>TA</v>
      </c>
      <c r="H2274" s="118" t="s">
        <v>21</v>
      </c>
      <c r="I2274" s="97" t="str">
        <f>IF(H2274="","",VLOOKUP(H2274,BD!B$2:C$16,2,FALSE))</f>
        <v>P</v>
      </c>
      <c r="J2274" s="98">
        <v>43558</v>
      </c>
      <c r="K2274" s="135">
        <f t="shared" si="76"/>
        <v>14</v>
      </c>
      <c r="L2274" s="99" t="str">
        <f t="shared" ca="1" si="77"/>
        <v>-</v>
      </c>
      <c r="M2274" s="93">
        <f>IF(E2274="","",VLOOKUP(E2274,[1]PROJECTES!$C$14:$Z$5000,21,FALSE))</f>
        <v>43539</v>
      </c>
      <c r="N2274" s="100">
        <v>0</v>
      </c>
      <c r="O2274" s="72" t="s">
        <v>229</v>
      </c>
      <c r="P2274" s="101">
        <v>25</v>
      </c>
      <c r="Q2274" s="132" t="s">
        <v>51</v>
      </c>
      <c r="R2274" s="131" t="s">
        <v>365</v>
      </c>
      <c r="S2274" s="91"/>
    </row>
    <row r="2275" spans="1:19" s="104" customFormat="1" ht="12.75" customHeight="1" x14ac:dyDescent="0.25">
      <c r="A2275" s="121" t="s">
        <v>21</v>
      </c>
      <c r="B2275" s="92" t="str">
        <f>IF(E2275="","",VLOOKUP(E2275,[1]PROJECTES!$C$14:$G$5000,2,FALSE))</f>
        <v>SITEL</v>
      </c>
      <c r="C2275" s="121" t="s">
        <v>70</v>
      </c>
      <c r="D2275" s="93" t="str">
        <f>IF(E2275="","",VLOOKUP(E2275,[1]PROJECTES!$C$14:$G$5000,5,FALSE))</f>
        <v>2 x Manguera COM CAP32 - GPRS</v>
      </c>
      <c r="E2275" s="117">
        <v>5154</v>
      </c>
      <c r="F2275" s="95"/>
      <c r="G2275" s="96" t="str">
        <f>IF(E2275="","",VLOOKUP(E2275,[1]PROJECTES!$C$14:$G$5000,4,FALSE))</f>
        <v>TA</v>
      </c>
      <c r="H2275" s="118" t="s">
        <v>21</v>
      </c>
      <c r="I2275" s="97" t="str">
        <f>IF(H2275="","",VLOOKUP(H2275,BD!B$2:C$16,2,FALSE))</f>
        <v>P</v>
      </c>
      <c r="J2275" s="98">
        <v>43558</v>
      </c>
      <c r="K2275" s="135">
        <f t="shared" si="76"/>
        <v>14</v>
      </c>
      <c r="L2275" s="99" t="str">
        <f t="shared" ca="1" si="77"/>
        <v>-</v>
      </c>
      <c r="M2275" s="93">
        <f>IF(E2275="","",VLOOKUP(E2275,[1]PROJECTES!$C$14:$Z$5000,21,FALSE))</f>
        <v>43539</v>
      </c>
      <c r="N2275" s="100">
        <v>0</v>
      </c>
      <c r="O2275" s="72" t="s">
        <v>229</v>
      </c>
      <c r="P2275" s="101">
        <v>25</v>
      </c>
      <c r="Q2275" s="132" t="s">
        <v>51</v>
      </c>
      <c r="R2275" s="131" t="s">
        <v>365</v>
      </c>
      <c r="S2275" s="91"/>
    </row>
    <row r="2276" spans="1:19" s="104" customFormat="1" ht="12.75" customHeight="1" x14ac:dyDescent="0.25">
      <c r="A2276" s="121" t="s">
        <v>21</v>
      </c>
      <c r="B2276" s="92" t="str">
        <f>IF(E2276="","",VLOOKUP(E2276,[1]PROJECTES!$C$14:$G$5000,2,FALSE))</f>
        <v>SITEL</v>
      </c>
      <c r="C2276" s="121" t="s">
        <v>70</v>
      </c>
      <c r="D2276" s="93" t="str">
        <f>IF(E2276="","",VLOOKUP(E2276,[1]PROJECTES!$C$14:$G$5000,5,FALSE))</f>
        <v>2 x Manguera COM CAP32 - GSM</v>
      </c>
      <c r="E2276" s="117">
        <v>5153</v>
      </c>
      <c r="F2276" s="95"/>
      <c r="G2276" s="96" t="str">
        <f>IF(E2276="","",VLOOKUP(E2276,[1]PROJECTES!$C$14:$G$5000,4,FALSE))</f>
        <v>TA</v>
      </c>
      <c r="H2276" s="118" t="s">
        <v>21</v>
      </c>
      <c r="I2276" s="97" t="str">
        <f>IF(H2276="","",VLOOKUP(H2276,BD!B$2:C$16,2,FALSE))</f>
        <v>P</v>
      </c>
      <c r="J2276" s="123">
        <v>43558</v>
      </c>
      <c r="K2276" s="135">
        <f t="shared" si="76"/>
        <v>14</v>
      </c>
      <c r="L2276" s="99" t="str">
        <f t="shared" ca="1" si="77"/>
        <v>-</v>
      </c>
      <c r="M2276" s="93">
        <f>IF(E2276="","",VLOOKUP(E2276,[1]PROJECTES!$C$14:$Z$5000,21,FALSE))</f>
        <v>43539</v>
      </c>
      <c r="N2276" s="100">
        <v>0</v>
      </c>
      <c r="O2276" s="72" t="s">
        <v>229</v>
      </c>
      <c r="P2276" s="101">
        <v>10</v>
      </c>
      <c r="Q2276" s="132" t="s">
        <v>19</v>
      </c>
      <c r="R2276" s="131" t="s">
        <v>602</v>
      </c>
      <c r="S2276" s="91"/>
    </row>
    <row r="2277" spans="1:19" s="104" customFormat="1" ht="12.75" customHeight="1" x14ac:dyDescent="0.25">
      <c r="A2277" s="121" t="s">
        <v>21</v>
      </c>
      <c r="B2277" s="92" t="str">
        <f>IF(E2277="","",VLOOKUP(E2277,[1]PROJECTES!$C$14:$G$5000,2,FALSE))</f>
        <v>SITEL</v>
      </c>
      <c r="C2277" s="121" t="s">
        <v>70</v>
      </c>
      <c r="D2277" s="93" t="str">
        <f>IF(E2277="","",VLOOKUP(E2277,[1]PROJECTES!$C$14:$G$5000,5,FALSE))</f>
        <v>2 x Manguera COM CAP32 - GPRS</v>
      </c>
      <c r="E2277" s="117">
        <v>5154</v>
      </c>
      <c r="F2277" s="95"/>
      <c r="G2277" s="96" t="str">
        <f>IF(E2277="","",VLOOKUP(E2277,[1]PROJECTES!$C$14:$G$5000,4,FALSE))</f>
        <v>TA</v>
      </c>
      <c r="H2277" s="118" t="s">
        <v>21</v>
      </c>
      <c r="I2277" s="97" t="str">
        <f>IF(H2277="","",VLOOKUP(H2277,BD!B$2:C$16,2,FALSE))</f>
        <v>P</v>
      </c>
      <c r="J2277" s="98">
        <v>43558</v>
      </c>
      <c r="K2277" s="135">
        <f t="shared" si="76"/>
        <v>14</v>
      </c>
      <c r="L2277" s="99" t="str">
        <f t="shared" ca="1" si="77"/>
        <v>-</v>
      </c>
      <c r="M2277" s="93">
        <f>IF(E2277="","",VLOOKUP(E2277,[1]PROJECTES!$C$14:$Z$5000,21,FALSE))</f>
        <v>43539</v>
      </c>
      <c r="N2277" s="100">
        <v>0</v>
      </c>
      <c r="O2277" s="72" t="s">
        <v>229</v>
      </c>
      <c r="P2277" s="101">
        <v>10</v>
      </c>
      <c r="Q2277" s="132" t="s">
        <v>19</v>
      </c>
      <c r="R2277" s="131" t="s">
        <v>602</v>
      </c>
      <c r="S2277" s="91"/>
    </row>
    <row r="2278" spans="1:19" s="104" customFormat="1" ht="12.75" customHeight="1" x14ac:dyDescent="0.25">
      <c r="A2278" s="121" t="s">
        <v>21</v>
      </c>
      <c r="B2278" s="92" t="str">
        <f>IF(E2278="","",VLOOKUP(E2278,[1]PROJECTES!$C$14:$G$5000,2,FALSE))</f>
        <v>NCLAVE</v>
      </c>
      <c r="C2278" s="121"/>
      <c r="D2278" s="93" t="str">
        <f>IF(E2278="","",VLOOKUP(E2278,[1]PROJECTES!$C$14:$G$5000,5,FALSE))</f>
        <v>16 x Equipo Trina-PRO TCU-230 v1.0</v>
      </c>
      <c r="E2278" s="117">
        <v>5119</v>
      </c>
      <c r="F2278" s="95"/>
      <c r="G2278" s="96" t="str">
        <f>IF(E2278="","",VLOOKUP(E2278,[1]PROJECTES!$C$14:$G$5000,4,FALSE))</f>
        <v>TA</v>
      </c>
      <c r="H2278" s="118" t="s">
        <v>21</v>
      </c>
      <c r="I2278" s="97" t="str">
        <f>IF(H2278="","",VLOOKUP(H2278,BD!B$2:C$16,2,FALSE))</f>
        <v>P</v>
      </c>
      <c r="J2278" s="98">
        <v>43558</v>
      </c>
      <c r="K2278" s="135">
        <f t="shared" si="76"/>
        <v>14</v>
      </c>
      <c r="L2278" s="99" t="str">
        <f t="shared" ca="1" si="77"/>
        <v>-</v>
      </c>
      <c r="M2278" s="93">
        <f>IF(E2278="","",VLOOKUP(E2278,[1]PROJECTES!$C$14:$Z$5000,21,FALSE))</f>
        <v>43555</v>
      </c>
      <c r="N2278" s="100">
        <v>0</v>
      </c>
      <c r="O2278" s="72" t="s">
        <v>229</v>
      </c>
      <c r="P2278" s="101">
        <v>10</v>
      </c>
      <c r="Q2278" s="132" t="s">
        <v>49</v>
      </c>
      <c r="R2278" s="102" t="s">
        <v>1381</v>
      </c>
      <c r="S2278" s="91"/>
    </row>
    <row r="2279" spans="1:19" s="104" customFormat="1" ht="12.75" customHeight="1" x14ac:dyDescent="0.25">
      <c r="A2279" s="121" t="s">
        <v>21</v>
      </c>
      <c r="B2279" s="92" t="str">
        <f>IF(E2279="","",VLOOKUP(E2279,[1]PROJECTES!$C$14:$G$5000,2,FALSE))</f>
        <v>SITEL</v>
      </c>
      <c r="C2279" s="121" t="s">
        <v>181</v>
      </c>
      <c r="D2279" s="93" t="str">
        <f>IF(E2279="","",VLOOKUP(E2279,[1]PROJECTES!$C$14:$G$5000,5,FALSE))</f>
        <v>HW DE SITEL</v>
      </c>
      <c r="E2279" s="117" t="s">
        <v>570</v>
      </c>
      <c r="F2279" s="95"/>
      <c r="G2279" s="96" t="str">
        <f>IF(E2279="","",VLOOKUP(E2279,[1]PROJECTES!$C$14:$G$5000,4,FALSE))</f>
        <v>OB</v>
      </c>
      <c r="H2279" s="118" t="s">
        <v>21</v>
      </c>
      <c r="I2279" s="97" t="str">
        <f>IF(H2279="","",VLOOKUP(H2279,BD!B$2:C$16,2,FALSE))</f>
        <v>P</v>
      </c>
      <c r="J2279" s="98">
        <v>43558</v>
      </c>
      <c r="K2279" s="135">
        <f t="shared" si="76"/>
        <v>14</v>
      </c>
      <c r="L2279" s="99">
        <f t="shared" ca="1" si="77"/>
        <v>210</v>
      </c>
      <c r="M2279" s="93">
        <f>IF(E2279="","",VLOOKUP(E2279,[1]PROJECTES!$C$14:$Z$5000,21,FALSE))</f>
        <v>43830</v>
      </c>
      <c r="N2279" s="100">
        <v>0</v>
      </c>
      <c r="O2279" s="72" t="s">
        <v>229</v>
      </c>
      <c r="P2279" s="101">
        <v>35</v>
      </c>
      <c r="Q2279" s="132" t="s">
        <v>49</v>
      </c>
      <c r="R2279" s="102" t="s">
        <v>1382</v>
      </c>
      <c r="S2279" s="91"/>
    </row>
    <row r="2280" spans="1:19" s="104" customFormat="1" ht="12.75" customHeight="1" x14ac:dyDescent="0.25">
      <c r="A2280" s="121" t="s">
        <v>21</v>
      </c>
      <c r="B2280" s="92" t="str">
        <f>IF(E2280="","",VLOOKUP(E2280,[1]PROJECTES!$C$14:$G$5000,2,FALSE))</f>
        <v>SITEL</v>
      </c>
      <c r="C2280" s="121" t="s">
        <v>181</v>
      </c>
      <c r="D2280" s="93" t="str">
        <f>IF(E2280="","",VLOOKUP(E2280,[1]PROJECTES!$C$14:$G$5000,5,FALSE))</f>
        <v>GESTIO DE MAGATZEM</v>
      </c>
      <c r="E2280" s="117" t="s">
        <v>305</v>
      </c>
      <c r="F2280" s="95"/>
      <c r="G2280" s="96" t="str">
        <f>IF(E2280="","",VLOOKUP(E2280,[1]PROJECTES!$C$14:$G$5000,4,FALSE))</f>
        <v>OB</v>
      </c>
      <c r="H2280" s="118" t="s">
        <v>21</v>
      </c>
      <c r="I2280" s="97" t="str">
        <f>IF(H2280="","",VLOOKUP(H2280,BD!B$2:C$16,2,FALSE))</f>
        <v>P</v>
      </c>
      <c r="J2280" s="98">
        <v>43558</v>
      </c>
      <c r="K2280" s="135">
        <f t="shared" si="76"/>
        <v>14</v>
      </c>
      <c r="L2280" s="99">
        <f t="shared" ca="1" si="77"/>
        <v>210</v>
      </c>
      <c r="M2280" s="93">
        <f>IF(E2280="","",VLOOKUP(E2280,[1]PROJECTES!$C$14:$Z$5000,21,FALSE))</f>
        <v>43830</v>
      </c>
      <c r="N2280" s="100">
        <v>0</v>
      </c>
      <c r="O2280" s="72" t="s">
        <v>229</v>
      </c>
      <c r="P2280" s="101">
        <v>30</v>
      </c>
      <c r="Q2280" s="132" t="s">
        <v>49</v>
      </c>
      <c r="R2280" s="102" t="s">
        <v>1383</v>
      </c>
      <c r="S2280" s="91"/>
    </row>
    <row r="2281" spans="1:19" s="104" customFormat="1" ht="12.75" customHeight="1" x14ac:dyDescent="0.25">
      <c r="A2281" s="121" t="s">
        <v>21</v>
      </c>
      <c r="B2281" s="92" t="str">
        <f>IF(E2281="","",VLOOKUP(E2281,[1]PROJECTES!$C$14:$G$5000,2,FALSE))</f>
        <v>EOSPIT</v>
      </c>
      <c r="C2281" s="121" t="s">
        <v>151</v>
      </c>
      <c r="D2281" s="93" t="str">
        <f>IF(E2281="","",VLOOKUP(E2281,[1]PROJECTES!$C$14:$G$5000,5,FALSE))</f>
        <v>12 x RTU IAT EOSA v2.0</v>
      </c>
      <c r="E2281" s="117">
        <v>5130</v>
      </c>
      <c r="F2281" s="95"/>
      <c r="G2281" s="96" t="str">
        <f>IF(E2281="","",VLOOKUP(E2281,[1]PROJECTES!$C$14:$G$5000,4,FALSE))</f>
        <v>TA</v>
      </c>
      <c r="H2281" s="118" t="s">
        <v>21</v>
      </c>
      <c r="I2281" s="97" t="str">
        <f>IF(H2281="","",VLOOKUP(H2281,BD!B$2:C$16,2,FALSE))</f>
        <v>P</v>
      </c>
      <c r="J2281" s="98">
        <v>43558</v>
      </c>
      <c r="K2281" s="135">
        <f t="shared" si="76"/>
        <v>14</v>
      </c>
      <c r="L2281" s="99" t="str">
        <f t="shared" ca="1" si="77"/>
        <v>-</v>
      </c>
      <c r="M2281" s="93">
        <f>IF(E2281="","",VLOOKUP(E2281,[1]PROJECTES!$C$14:$Z$5000,21,FALSE))</f>
        <v>43594</v>
      </c>
      <c r="N2281" s="100">
        <v>0</v>
      </c>
      <c r="O2281" s="72" t="s">
        <v>229</v>
      </c>
      <c r="P2281" s="101">
        <v>25</v>
      </c>
      <c r="Q2281" s="132" t="s">
        <v>65</v>
      </c>
      <c r="R2281" s="102" t="s">
        <v>1384</v>
      </c>
      <c r="S2281" s="91"/>
    </row>
    <row r="2282" spans="1:19" s="104" customFormat="1" ht="12.75" customHeight="1" x14ac:dyDescent="0.25">
      <c r="A2282" s="121" t="s">
        <v>12</v>
      </c>
      <c r="B2282" s="92" t="str">
        <f>IF(E2282="","",VLOOKUP(E2282,[1]PROJECTES!$C$14:$G$5000,2,FALSE))</f>
        <v>EYPESA</v>
      </c>
      <c r="C2282" s="121" t="s">
        <v>106</v>
      </c>
      <c r="D2282" s="93" t="str">
        <f>IF(E2282="","",VLOOKUP(E2282,[1]PROJECTES!$C$14:$G$5000,5,FALSE))</f>
        <v>SITEL Ref.SUPORT TEC. PROJ. RESOLvD-2018</v>
      </c>
      <c r="E2282" s="117">
        <v>4867</v>
      </c>
      <c r="F2282" s="95"/>
      <c r="G2282" s="96" t="str">
        <f>IF(E2282="","",VLOOKUP(E2282,[1]PROJECTES!$C$14:$G$5000,4,FALSE))</f>
        <v>OB</v>
      </c>
      <c r="H2282" s="118" t="s">
        <v>12</v>
      </c>
      <c r="I2282" s="97" t="str">
        <f>IF(H2282="","",VLOOKUP(H2282,BD!B$2:C$16,2,FALSE))</f>
        <v>E</v>
      </c>
      <c r="J2282" s="98">
        <v>43558</v>
      </c>
      <c r="K2282" s="135">
        <f t="shared" si="76"/>
        <v>14</v>
      </c>
      <c r="L2282" s="99">
        <f t="shared" ca="1" si="77"/>
        <v>-155</v>
      </c>
      <c r="M2282" s="93">
        <f>IF(E2282="","",VLOOKUP(E2282,[1]PROJECTES!$C$14:$Z$5000,21,FALSE))</f>
        <v>43465</v>
      </c>
      <c r="N2282" s="100">
        <v>4</v>
      </c>
      <c r="O2282" s="72" t="s">
        <v>229</v>
      </c>
      <c r="P2282" s="101">
        <v>0</v>
      </c>
      <c r="Q2282" s="132" t="s">
        <v>37</v>
      </c>
      <c r="R2282" s="131" t="s">
        <v>1392</v>
      </c>
      <c r="S2282" s="91"/>
    </row>
    <row r="2283" spans="1:19" s="104" customFormat="1" ht="12.75" customHeight="1" x14ac:dyDescent="0.25">
      <c r="A2283" s="121" t="s">
        <v>12</v>
      </c>
      <c r="B2283" s="92" t="str">
        <f>IF(E2283="","",VLOOKUP(E2283,[1]PROJECTES!$C$14:$G$5000,2,FALSE))</f>
        <v>EYPESA</v>
      </c>
      <c r="C2283" s="121" t="s">
        <v>106</v>
      </c>
      <c r="D2283" s="93" t="str">
        <f>IF(E2283="","",VLOOKUP(E2283,[1]PROJECTES!$C$14:$G$5000,5,FALSE))</f>
        <v>SITEL Ref.SUPORT TEC. PROJ. INVADE-2019</v>
      </c>
      <c r="E2283" s="117">
        <v>5204</v>
      </c>
      <c r="F2283" s="95"/>
      <c r="G2283" s="96" t="str">
        <f>IF(E2283="","",VLOOKUP(E2283,[1]PROJECTES!$C$14:$G$5000,4,FALSE))</f>
        <v>OB</v>
      </c>
      <c r="H2283" s="118" t="s">
        <v>12</v>
      </c>
      <c r="I2283" s="97" t="str">
        <f>IF(H2283="","",VLOOKUP(H2283,BD!B$2:C$16,2,FALSE))</f>
        <v>E</v>
      </c>
      <c r="J2283" s="98">
        <v>43558</v>
      </c>
      <c r="K2283" s="135">
        <f t="shared" si="76"/>
        <v>14</v>
      </c>
      <c r="L2283" s="99">
        <f t="shared" ca="1" si="77"/>
        <v>-35</v>
      </c>
      <c r="M2283" s="93">
        <f>IF(E2283="","",VLOOKUP(E2283,[1]PROJECTES!$C$14:$Z$5000,21,FALSE))</f>
        <v>43585</v>
      </c>
      <c r="N2283" s="100">
        <v>2</v>
      </c>
      <c r="O2283" s="72" t="s">
        <v>229</v>
      </c>
      <c r="P2283" s="101">
        <v>0</v>
      </c>
      <c r="Q2283" s="132" t="s">
        <v>32</v>
      </c>
      <c r="R2283" s="131" t="s">
        <v>1393</v>
      </c>
      <c r="S2283" s="91"/>
    </row>
    <row r="2284" spans="1:19" s="104" customFormat="1" ht="12.75" customHeight="1" x14ac:dyDescent="0.25">
      <c r="A2284" s="121" t="s">
        <v>12</v>
      </c>
      <c r="B2284" s="92" t="str">
        <f>IF(E2284="","",VLOOKUP(E2284,[1]PROJECTES!$C$14:$G$5000,2,FALSE))</f>
        <v>ELEBER</v>
      </c>
      <c r="C2284" s="121" t="s">
        <v>74</v>
      </c>
      <c r="D2284" s="93" t="str">
        <f>IF(E2284="","",VLOOKUP(E2284,[1]PROJECTES!$C$14:$G$5000,5,FALSE))</f>
        <v>CC SCADA TEDSI.Net BERMEJALES v4.0</v>
      </c>
      <c r="E2284" s="117">
        <v>5198</v>
      </c>
      <c r="F2284" s="95"/>
      <c r="G2284" s="96" t="str">
        <f>IF(E2284="","",VLOOKUP(E2284,[1]PROJECTES!$C$14:$G$5000,4,FALSE))</f>
        <v>OB</v>
      </c>
      <c r="H2284" s="118" t="s">
        <v>12</v>
      </c>
      <c r="I2284" s="97" t="str">
        <f>IF(H2284="","",VLOOKUP(H2284,BD!B$2:C$16,2,FALSE))</f>
        <v>E</v>
      </c>
      <c r="J2284" s="98">
        <v>43558</v>
      </c>
      <c r="K2284" s="135">
        <f t="shared" si="76"/>
        <v>14</v>
      </c>
      <c r="L2284" s="99">
        <f t="shared" ca="1" si="77"/>
        <v>-67</v>
      </c>
      <c r="M2284" s="93">
        <f>IF(E2284="","",VLOOKUP(E2284,[1]PROJECTES!$C$14:$Z$5000,21,FALSE))</f>
        <v>43553</v>
      </c>
      <c r="N2284" s="100">
        <v>1</v>
      </c>
      <c r="O2284" s="72" t="s">
        <v>229</v>
      </c>
      <c r="P2284" s="101">
        <v>0</v>
      </c>
      <c r="Q2284" s="132" t="s">
        <v>40</v>
      </c>
      <c r="R2284" s="131" t="s">
        <v>1394</v>
      </c>
      <c r="S2284" s="91"/>
    </row>
    <row r="2285" spans="1:19" s="104" customFormat="1" ht="12.75" customHeight="1" x14ac:dyDescent="0.25">
      <c r="A2285" s="121" t="s">
        <v>12</v>
      </c>
      <c r="B2285" s="92" t="str">
        <f>IF(E2285="","",VLOOKUP(E2285,[1]PROJECTES!$C$14:$G$5000,2,FALSE))</f>
        <v>SITEL</v>
      </c>
      <c r="C2285" s="121" t="s">
        <v>181</v>
      </c>
      <c r="D2285" s="93" t="str">
        <f>IF(E2285="","",VLOOKUP(E2285,[1]PROJECTES!$C$14:$G$5000,5,FALSE))</f>
        <v>Manteniment correctiu SW TEDIS.Net MODBUSMasterService v1.47</v>
      </c>
      <c r="E2285" s="117" t="s">
        <v>1116</v>
      </c>
      <c r="F2285" s="95"/>
      <c r="G2285" s="96" t="str">
        <f>IF(E2285="","",VLOOKUP(E2285,[1]PROJECTES!$C$14:$G$5000,4,FALSE))</f>
        <v>OB</v>
      </c>
      <c r="H2285" s="118" t="s">
        <v>12</v>
      </c>
      <c r="I2285" s="97" t="str">
        <f>IF(H2285="","",VLOOKUP(H2285,BD!B$2:C$16,2,FALSE))</f>
        <v>E</v>
      </c>
      <c r="J2285" s="98">
        <v>43558</v>
      </c>
      <c r="K2285" s="135">
        <f t="shared" si="76"/>
        <v>14</v>
      </c>
      <c r="L2285" s="99">
        <f t="shared" ca="1" si="77"/>
        <v>210</v>
      </c>
      <c r="M2285" s="93">
        <f>IF(E2285="","",VLOOKUP(E2285,[1]PROJECTES!$C$14:$Z$5000,21,FALSE))</f>
        <v>43830</v>
      </c>
      <c r="N2285" s="100">
        <v>0</v>
      </c>
      <c r="O2285" s="72" t="s">
        <v>229</v>
      </c>
      <c r="P2285" s="101">
        <v>30</v>
      </c>
      <c r="Q2285" s="132" t="s">
        <v>43</v>
      </c>
      <c r="R2285" s="131" t="s">
        <v>1395</v>
      </c>
      <c r="S2285" s="91"/>
    </row>
    <row r="2286" spans="1:19" s="104" customFormat="1" ht="12.75" customHeight="1" x14ac:dyDescent="0.25">
      <c r="A2286" s="121" t="s">
        <v>12</v>
      </c>
      <c r="B2286" s="92" t="str">
        <f>IF(E2286="","",VLOOKUP(E2286,[1]PROJECTES!$C$14:$G$5000,2,FALSE))</f>
        <v>SITEL</v>
      </c>
      <c r="C2286" s="121" t="s">
        <v>181</v>
      </c>
      <c r="D2286" s="93" t="str">
        <f>IF(E2286="","",VLOOKUP(E2286,[1]PROJECTES!$C$14:$G$5000,5,FALSE))</f>
        <v>Manteniment correctiu SW TEDIS.Net AlertEditor v1.47</v>
      </c>
      <c r="E2286" s="117" t="s">
        <v>1359</v>
      </c>
      <c r="F2286" s="95"/>
      <c r="G2286" s="96" t="str">
        <f>IF(E2286="","",VLOOKUP(E2286,[1]PROJECTES!$C$14:$G$5000,4,FALSE))</f>
        <v>OB</v>
      </c>
      <c r="H2286" s="118" t="s">
        <v>12</v>
      </c>
      <c r="I2286" s="97" t="str">
        <f>IF(H2286="","",VLOOKUP(H2286,BD!B$2:C$16,2,FALSE))</f>
        <v>E</v>
      </c>
      <c r="J2286" s="98">
        <v>43558</v>
      </c>
      <c r="K2286" s="135">
        <f t="shared" si="76"/>
        <v>14</v>
      </c>
      <c r="L2286" s="99">
        <f t="shared" ca="1" si="77"/>
        <v>210</v>
      </c>
      <c r="M2286" s="93">
        <f>IF(E2286="","",VLOOKUP(E2286,[1]PROJECTES!$C$14:$Z$5000,21,FALSE))</f>
        <v>43830</v>
      </c>
      <c r="N2286" s="100">
        <v>0</v>
      </c>
      <c r="O2286" s="72" t="s">
        <v>229</v>
      </c>
      <c r="P2286" s="101">
        <v>30</v>
      </c>
      <c r="Q2286" s="132" t="s">
        <v>43</v>
      </c>
      <c r="R2286" s="131" t="s">
        <v>1396</v>
      </c>
      <c r="S2286" s="91"/>
    </row>
    <row r="2287" spans="1:19" s="104" customFormat="1" ht="12.75" customHeight="1" x14ac:dyDescent="0.25">
      <c r="A2287" s="121" t="s">
        <v>44</v>
      </c>
      <c r="B2287" s="92" t="str">
        <f>IF(E2287="","",VLOOKUP(E2287,[1]PROJECTES!$C$14:$G$5000,2,FALSE))</f>
        <v>PEUSA</v>
      </c>
      <c r="C2287" s="121" t="s">
        <v>150</v>
      </c>
      <c r="D2287" s="93" t="str">
        <f>IF(E2287="","",VLOOKUP(E2287,[1]PROJECTES!$C$14:$G$5000,5,FALSE))</f>
        <v>RTU CT BALCO DEL PIRINEU-III v2.0</v>
      </c>
      <c r="E2287" s="117">
        <v>4875</v>
      </c>
      <c r="F2287" s="95"/>
      <c r="G2287" s="96" t="str">
        <f>IF(E2287="","",VLOOKUP(E2287,[1]PROJECTES!$C$14:$G$5000,4,FALSE))</f>
        <v>TA</v>
      </c>
      <c r="H2287" s="118" t="s">
        <v>17</v>
      </c>
      <c r="I2287" s="97" t="str">
        <f>IF(H2287="","",VLOOKUP(H2287,BD!B$2:C$16,2,FALSE))</f>
        <v>E</v>
      </c>
      <c r="J2287" s="98">
        <v>43472</v>
      </c>
      <c r="K2287" s="135">
        <f t="shared" si="76"/>
        <v>2</v>
      </c>
      <c r="L2287" s="99" t="str">
        <f t="shared" ca="1" si="77"/>
        <v>-</v>
      </c>
      <c r="M2287" s="93">
        <f>IF(E2287="","",VLOOKUP(E2287,[1]PROJECTES!$C$14:$Z$5000,21,FALSE))</f>
        <v>43371</v>
      </c>
      <c r="N2287" s="100">
        <v>0</v>
      </c>
      <c r="O2287" s="72" t="s">
        <v>229</v>
      </c>
      <c r="P2287" s="101">
        <v>15</v>
      </c>
      <c r="Q2287" s="132" t="s">
        <v>19</v>
      </c>
      <c r="R2287" s="131" t="s">
        <v>299</v>
      </c>
      <c r="S2287" s="91"/>
    </row>
    <row r="2288" spans="1:19" s="104" customFormat="1" ht="12.75" customHeight="1" x14ac:dyDescent="0.25">
      <c r="A2288" s="121"/>
      <c r="B2288" s="92" t="str">
        <f>IF(E2288="","",VLOOKUP(E2288,[1]PROJECTES!$C$14:$G$5000,2,FALSE))</f>
        <v>COAUEU</v>
      </c>
      <c r="C2288" s="121"/>
      <c r="D2288" s="93" t="str">
        <f>IF(E2288="","",VLOOKUP(E2288,[1]PROJECTES!$C$14:$G$5000,5,FALSE))</f>
        <v>EUROTRONIC Desenvolupament SW App Movil v1.0</v>
      </c>
      <c r="E2288" s="117">
        <v>5067</v>
      </c>
      <c r="F2288" s="95"/>
      <c r="G2288" s="96" t="str">
        <f>IF(E2288="","",VLOOKUP(E2288,[1]PROJECTES!$C$14:$G$5000,4,FALSE))</f>
        <v>OB</v>
      </c>
      <c r="H2288" s="118" t="s">
        <v>47</v>
      </c>
      <c r="I2288" s="97" t="str">
        <f>IF(H2288="","",VLOOKUP(H2288,BD!B$2:C$16,2,FALSE))</f>
        <v>E</v>
      </c>
      <c r="J2288" s="98">
        <v>43558</v>
      </c>
      <c r="K2288" s="135">
        <f t="shared" si="76"/>
        <v>14</v>
      </c>
      <c r="L2288" s="99">
        <f t="shared" ca="1" si="77"/>
        <v>139</v>
      </c>
      <c r="M2288" s="93">
        <f>IF(E2288="","",VLOOKUP(E2288,[1]PROJECTES!$C$14:$Z$5000,21,FALSE))</f>
        <v>43759</v>
      </c>
      <c r="N2288" s="100">
        <v>6</v>
      </c>
      <c r="O2288" s="72" t="s">
        <v>229</v>
      </c>
      <c r="P2288" s="101">
        <v>0</v>
      </c>
      <c r="Q2288" s="132" t="s">
        <v>15</v>
      </c>
      <c r="R2288" s="102"/>
      <c r="S2288" s="91"/>
    </row>
    <row r="2289" spans="1:19" s="104" customFormat="1" ht="12.75" customHeight="1" x14ac:dyDescent="0.25">
      <c r="A2289" s="121"/>
      <c r="B2289" s="92" t="str">
        <f>IF(E2289="","",VLOOKUP(E2289,[1]PROJECTES!$C$14:$G$5000,2,FALSE))</f>
        <v>DIELBE</v>
      </c>
      <c r="C2289" s="121" t="s">
        <v>74</v>
      </c>
      <c r="D2289" s="93" t="str">
        <f>IF(E2289="","",VLOOKUP(E2289,[1]PROJECTES!$C$14:$G$5000,5,FALSE))</f>
        <v>CC SCADA TEDIS.Net BERMEJALES v1.0</v>
      </c>
      <c r="E2289" s="117">
        <v>4868</v>
      </c>
      <c r="F2289" s="95"/>
      <c r="G2289" s="96" t="str">
        <f>IF(E2289="","",VLOOKUP(E2289,[1]PROJECTES!$C$14:$G$5000,4,FALSE))</f>
        <v>TA</v>
      </c>
      <c r="H2289" s="118" t="s">
        <v>47</v>
      </c>
      <c r="I2289" s="97" t="str">
        <f>IF(H2289="","",VLOOKUP(H2289,BD!B$2:C$16,2,FALSE))</f>
        <v>E</v>
      </c>
      <c r="J2289" s="98">
        <v>43558</v>
      </c>
      <c r="K2289" s="135">
        <f t="shared" si="76"/>
        <v>14</v>
      </c>
      <c r="L2289" s="99" t="str">
        <f t="shared" ca="1" si="77"/>
        <v>-</v>
      </c>
      <c r="M2289" s="93">
        <f>IF(E2289="","",VLOOKUP(E2289,[1]PROJECTES!$C$14:$Z$5000,21,FALSE))</f>
        <v>43489</v>
      </c>
      <c r="N2289" s="100">
        <v>2</v>
      </c>
      <c r="O2289" s="72" t="s">
        <v>229</v>
      </c>
      <c r="P2289" s="101">
        <v>0</v>
      </c>
      <c r="Q2289" s="132" t="s">
        <v>65</v>
      </c>
      <c r="R2289" s="168" t="s">
        <v>1548</v>
      </c>
      <c r="S2289" s="91"/>
    </row>
    <row r="2290" spans="1:19" s="104" customFormat="1" ht="12.75" customHeight="1" x14ac:dyDescent="0.25">
      <c r="A2290" s="121"/>
      <c r="B2290" s="92" t="str">
        <f>IF(E2290="","",VLOOKUP(E2290,[1]PROJECTES!$C$14:$G$5000,2,FALSE))</f>
        <v>SITEL</v>
      </c>
      <c r="C2290" s="121" t="s">
        <v>88</v>
      </c>
      <c r="D2290" s="93" t="str">
        <f>IF(E2290="","",VLOOKUP(E2290,[1]PROJECTES!$C$14:$G$5000,5,FALSE))</f>
        <v>PENDENT D'ASSIGNAR</v>
      </c>
      <c r="E2290" s="117" t="s">
        <v>278</v>
      </c>
      <c r="F2290" s="95"/>
      <c r="G2290" s="96" t="str">
        <f>IF(E2290="","",VLOOKUP(E2290,[1]PROJECTES!$C$14:$G$5000,4,FALSE))</f>
        <v>OB</v>
      </c>
      <c r="H2290" s="118" t="s">
        <v>44</v>
      </c>
      <c r="I2290" s="97" t="str">
        <f>IF(H2290="","",VLOOKUP(H2290,BD!B$2:C$16,2,FALSE))</f>
        <v>E</v>
      </c>
      <c r="J2290" s="98">
        <v>43558</v>
      </c>
      <c r="K2290" s="135">
        <f t="shared" si="76"/>
        <v>14</v>
      </c>
      <c r="L2290" s="99">
        <f t="shared" ca="1" si="77"/>
        <v>210</v>
      </c>
      <c r="M2290" s="93">
        <f>IF(E2290="","",VLOOKUP(E2290,[1]PROJECTES!$C$14:$Z$5000,21,FALSE))</f>
        <v>43830</v>
      </c>
      <c r="N2290" s="100">
        <v>3</v>
      </c>
      <c r="O2290" s="72" t="s">
        <v>229</v>
      </c>
      <c r="P2290" s="101">
        <v>0</v>
      </c>
      <c r="Q2290" s="132" t="s">
        <v>59</v>
      </c>
      <c r="R2290" s="168" t="s">
        <v>2023</v>
      </c>
      <c r="S2290" s="91"/>
    </row>
    <row r="2291" spans="1:19" s="104" customFormat="1" ht="12.75" customHeight="1" x14ac:dyDescent="0.25">
      <c r="A2291" s="121"/>
      <c r="B2291" s="92" t="str">
        <f>IF(E2291="","",VLOOKUP(E2291,[1]PROJECTES!$C$14:$G$5000,2,FALSE))</f>
        <v>SITEL</v>
      </c>
      <c r="C2291" s="121" t="s">
        <v>22</v>
      </c>
      <c r="D2291" s="93" t="str">
        <f>IF(E2291="","",VLOOKUP(E2291,[1]PROJECTES!$C$14:$G$5000,5,FALSE))</f>
        <v>PENDENT D'ASSIGNAR</v>
      </c>
      <c r="E2291" s="117" t="s">
        <v>278</v>
      </c>
      <c r="F2291" s="95"/>
      <c r="G2291" s="96" t="str">
        <f>IF(E2291="","",VLOOKUP(E2291,[1]PROJECTES!$C$14:$G$5000,4,FALSE))</f>
        <v>OB</v>
      </c>
      <c r="H2291" s="118" t="s">
        <v>44</v>
      </c>
      <c r="I2291" s="97" t="str">
        <f>IF(H2291="","",VLOOKUP(H2291,BD!B$2:C$16,2,FALSE))</f>
        <v>E</v>
      </c>
      <c r="J2291" s="98">
        <v>43558</v>
      </c>
      <c r="K2291" s="135">
        <f t="shared" si="76"/>
        <v>14</v>
      </c>
      <c r="L2291" s="99">
        <f t="shared" ca="1" si="77"/>
        <v>210</v>
      </c>
      <c r="M2291" s="93">
        <f>IF(E2291="","",VLOOKUP(E2291,[1]PROJECTES!$C$14:$Z$5000,21,FALSE))</f>
        <v>43830</v>
      </c>
      <c r="N2291" s="100">
        <v>1</v>
      </c>
      <c r="O2291" s="72" t="s">
        <v>229</v>
      </c>
      <c r="P2291" s="101">
        <v>0</v>
      </c>
      <c r="Q2291" s="132" t="s">
        <v>59</v>
      </c>
      <c r="R2291" s="168" t="s">
        <v>2020</v>
      </c>
      <c r="S2291" s="91"/>
    </row>
    <row r="2292" spans="1:19" s="104" customFormat="1" ht="12.75" customHeight="1" x14ac:dyDescent="0.25">
      <c r="A2292" s="121"/>
      <c r="B2292" s="92" t="str">
        <f>IF(E2292="","",VLOOKUP(E2292,[1]PROJECTES!$C$14:$G$5000,2,FALSE))</f>
        <v>SITEL</v>
      </c>
      <c r="C2292" s="121" t="s">
        <v>84</v>
      </c>
      <c r="D2292" s="93" t="str">
        <f>IF(E2292="","",VLOOKUP(E2292,[1]PROJECTES!$C$14:$G$5000,5,FALSE))</f>
        <v>PENDENT D'ASSIGNAR</v>
      </c>
      <c r="E2292" s="117" t="s">
        <v>278</v>
      </c>
      <c r="F2292" s="95"/>
      <c r="G2292" s="96" t="str">
        <f>IF(E2292="","",VLOOKUP(E2292,[1]PROJECTES!$C$14:$G$5000,4,FALSE))</f>
        <v>OB</v>
      </c>
      <c r="H2292" s="118" t="s">
        <v>44</v>
      </c>
      <c r="I2292" s="97" t="str">
        <f>IF(H2292="","",VLOOKUP(H2292,BD!B$2:C$16,2,FALSE))</f>
        <v>E</v>
      </c>
      <c r="J2292" s="98">
        <v>43558</v>
      </c>
      <c r="K2292" s="135">
        <f t="shared" si="76"/>
        <v>14</v>
      </c>
      <c r="L2292" s="99">
        <f t="shared" ca="1" si="77"/>
        <v>210</v>
      </c>
      <c r="M2292" s="93">
        <f>IF(E2292="","",VLOOKUP(E2292,[1]PROJECTES!$C$14:$Z$5000,21,FALSE))</f>
        <v>43830</v>
      </c>
      <c r="N2292" s="100">
        <v>1</v>
      </c>
      <c r="O2292" s="72" t="s">
        <v>229</v>
      </c>
      <c r="P2292" s="101">
        <v>0</v>
      </c>
      <c r="Q2292" s="132" t="s">
        <v>59</v>
      </c>
      <c r="R2292" s="168" t="s">
        <v>2021</v>
      </c>
      <c r="S2292" s="91"/>
    </row>
    <row r="2293" spans="1:19" s="104" customFormat="1" ht="12.75" customHeight="1" x14ac:dyDescent="0.25">
      <c r="A2293" s="121"/>
      <c r="B2293" s="92" t="str">
        <f>IF(E2293="","",VLOOKUP(E2293,[1]PROJECTES!$C$14:$G$5000,2,FALSE))</f>
        <v>SITEL</v>
      </c>
      <c r="C2293" s="121" t="s">
        <v>181</v>
      </c>
      <c r="D2293" s="93" t="str">
        <f>IF(E2293="","",VLOOKUP(E2293,[1]PROJECTES!$C$14:$G$5000,5,FALSE))</f>
        <v>PENDENT D'ASSIGNAR</v>
      </c>
      <c r="E2293" s="117" t="s">
        <v>278</v>
      </c>
      <c r="F2293" s="95"/>
      <c r="G2293" s="96" t="str">
        <f>IF(E2293="","",VLOOKUP(E2293,[1]PROJECTES!$C$14:$G$5000,4,FALSE))</f>
        <v>OB</v>
      </c>
      <c r="H2293" s="118" t="s">
        <v>44</v>
      </c>
      <c r="I2293" s="97" t="str">
        <f>IF(H2293="","",VLOOKUP(H2293,BD!B$2:C$16,2,FALSE))</f>
        <v>E</v>
      </c>
      <c r="J2293" s="98">
        <v>43558</v>
      </c>
      <c r="K2293" s="135">
        <f t="shared" si="76"/>
        <v>14</v>
      </c>
      <c r="L2293" s="99">
        <f t="shared" ca="1" si="77"/>
        <v>210</v>
      </c>
      <c r="M2293" s="93">
        <f>IF(E2293="","",VLOOKUP(E2293,[1]PROJECTES!$C$14:$Z$5000,21,FALSE))</f>
        <v>43830</v>
      </c>
      <c r="N2293" s="100">
        <v>3</v>
      </c>
      <c r="O2293" s="72" t="s">
        <v>229</v>
      </c>
      <c r="P2293" s="101">
        <v>0</v>
      </c>
      <c r="Q2293" s="132" t="s">
        <v>59</v>
      </c>
      <c r="R2293" s="168" t="s">
        <v>2022</v>
      </c>
      <c r="S2293" s="91"/>
    </row>
    <row r="2294" spans="1:19" s="104" customFormat="1" ht="12.75" customHeight="1" x14ac:dyDescent="0.25">
      <c r="A2294" s="121" t="s">
        <v>21</v>
      </c>
      <c r="B2294" s="92" t="str">
        <f>IF(E2294="","",VLOOKUP(E2294,[1]PROJECTES!$C$14:$G$5000,2,FALSE))</f>
        <v>INDTOR</v>
      </c>
      <c r="C2294" s="121" t="s">
        <v>149</v>
      </c>
      <c r="D2294" s="93" t="str">
        <f>IF(E2294="","",VLOOKUP(E2294,[1]PROJECTES!$C$14:$G$5000,5,FALSE))</f>
        <v>RTU C.T. CALVARIO v1.0</v>
      </c>
      <c r="E2294" s="117">
        <v>5104</v>
      </c>
      <c r="F2294" s="95"/>
      <c r="G2294" s="96" t="str">
        <f>IF(E2294="","",VLOOKUP(E2294,[1]PROJECTES!$C$14:$G$5000,4,FALSE))</f>
        <v>TA</v>
      </c>
      <c r="H2294" s="118" t="s">
        <v>595</v>
      </c>
      <c r="I2294" s="97" t="str">
        <f>IF(H2294="","",VLOOKUP(H2294,BD!B$2:C$16,2,FALSE))</f>
        <v>E</v>
      </c>
      <c r="J2294" s="98">
        <v>43559</v>
      </c>
      <c r="K2294" s="135">
        <f t="shared" si="76"/>
        <v>14</v>
      </c>
      <c r="L2294" s="99" t="str">
        <f t="shared" ca="1" si="77"/>
        <v>-</v>
      </c>
      <c r="M2294" s="93">
        <f>IF(E2294="","",VLOOKUP(E2294,[1]PROJECTES!$C$14:$Z$5000,21,FALSE))</f>
        <v>43514</v>
      </c>
      <c r="N2294" s="100">
        <v>0</v>
      </c>
      <c r="O2294" s="72" t="s">
        <v>229</v>
      </c>
      <c r="P2294" s="101">
        <v>50</v>
      </c>
      <c r="Q2294" s="132" t="s">
        <v>51</v>
      </c>
      <c r="R2294" s="131" t="s">
        <v>365</v>
      </c>
      <c r="S2294" s="91"/>
    </row>
    <row r="2295" spans="1:19" s="104" customFormat="1" ht="12.75" customHeight="1" x14ac:dyDescent="0.25">
      <c r="A2295" s="121" t="s">
        <v>21</v>
      </c>
      <c r="B2295" s="92" t="str">
        <f>IF(E2295="","",VLOOKUP(E2295,[1]PROJECTES!$C$14:$G$5000,2,FALSE))</f>
        <v>INDVIL</v>
      </c>
      <c r="C2295" s="121" t="s">
        <v>149</v>
      </c>
      <c r="D2295" s="93" t="str">
        <f>IF(E2295="","",VLOOKUP(E2295,[1]PROJECTES!$C$14:$G$5000,5,FALSE))</f>
        <v>RTU C.T. PADRE CARMELO v1.0</v>
      </c>
      <c r="E2295" s="117">
        <v>5106</v>
      </c>
      <c r="F2295" s="95"/>
      <c r="G2295" s="96" t="str">
        <f>IF(E2295="","",VLOOKUP(E2295,[1]PROJECTES!$C$14:$G$5000,4,FALSE))</f>
        <v>TA</v>
      </c>
      <c r="H2295" s="118" t="s">
        <v>595</v>
      </c>
      <c r="I2295" s="97" t="str">
        <f>IF(H2295="","",VLOOKUP(H2295,BD!B$2:C$16,2,FALSE))</f>
        <v>E</v>
      </c>
      <c r="J2295" s="98">
        <v>43559</v>
      </c>
      <c r="K2295" s="135">
        <f t="shared" si="76"/>
        <v>14</v>
      </c>
      <c r="L2295" s="99" t="str">
        <f t="shared" ca="1" si="77"/>
        <v>-</v>
      </c>
      <c r="M2295" s="93">
        <f>IF(E2295="","",VLOOKUP(E2295,[1]PROJECTES!$C$14:$Z$5000,21,FALSE))</f>
        <v>43514</v>
      </c>
      <c r="N2295" s="100">
        <v>0</v>
      </c>
      <c r="O2295" s="72" t="s">
        <v>229</v>
      </c>
      <c r="P2295" s="101">
        <v>50</v>
      </c>
      <c r="Q2295" s="132" t="s">
        <v>51</v>
      </c>
      <c r="R2295" s="131" t="s">
        <v>365</v>
      </c>
      <c r="S2295" s="91"/>
    </row>
    <row r="2296" spans="1:19" s="104" customFormat="1" ht="12.75" customHeight="1" x14ac:dyDescent="0.25">
      <c r="A2296" s="121" t="s">
        <v>21</v>
      </c>
      <c r="B2296" s="92" t="str">
        <f>IF(E2296="","",VLOOKUP(E2296,[1]PROJECTES!$C$14:$G$5000,2,FALSE))</f>
        <v>DIELES</v>
      </c>
      <c r="C2296" s="121" t="s">
        <v>271</v>
      </c>
      <c r="D2296" s="93" t="str">
        <f>IF(E2296="","",VLOOKUP(E2296,[1]PROJECTES!$C$14:$G$5000,5,FALSE))</f>
        <v>RTU CT-5 DIELESUR v1.1</v>
      </c>
      <c r="E2296" s="117">
        <v>5059</v>
      </c>
      <c r="F2296" s="95"/>
      <c r="G2296" s="96" t="str">
        <f>IF(E2296="","",VLOOKUP(E2296,[1]PROJECTES!$C$14:$G$5000,4,FALSE))</f>
        <v>TA</v>
      </c>
      <c r="H2296" s="118" t="s">
        <v>595</v>
      </c>
      <c r="I2296" s="97" t="str">
        <f>IF(H2296="","",VLOOKUP(H2296,BD!B$2:C$16,2,FALSE))</f>
        <v>E</v>
      </c>
      <c r="J2296" s="98">
        <v>43559</v>
      </c>
      <c r="K2296" s="135">
        <f t="shared" si="76"/>
        <v>14</v>
      </c>
      <c r="L2296" s="99" t="str">
        <f t="shared" ca="1" si="77"/>
        <v>-</v>
      </c>
      <c r="M2296" s="93">
        <f>IF(E2296="","",VLOOKUP(E2296,[1]PROJECTES!$C$14:$Z$5000,21,FALSE))</f>
        <v>43524</v>
      </c>
      <c r="N2296" s="100">
        <v>0</v>
      </c>
      <c r="O2296" s="72" t="s">
        <v>229</v>
      </c>
      <c r="P2296" s="101">
        <v>50</v>
      </c>
      <c r="Q2296" s="132" t="s">
        <v>51</v>
      </c>
      <c r="R2296" s="131" t="s">
        <v>365</v>
      </c>
      <c r="S2296" s="91"/>
    </row>
    <row r="2297" spans="1:19" s="104" customFormat="1" ht="12.75" customHeight="1" x14ac:dyDescent="0.25">
      <c r="A2297" s="121" t="s">
        <v>21</v>
      </c>
      <c r="B2297" s="92" t="str">
        <f>IF(E2297="","",VLOOKUP(E2297,[1]PROJECTES!$C$14:$G$5000,2,FALSE))</f>
        <v>DIELES</v>
      </c>
      <c r="C2297" s="121" t="s">
        <v>271</v>
      </c>
      <c r="D2297" s="93" t="str">
        <f>IF(E2297="","",VLOOKUP(E2297,[1]PROJECTES!$C$14:$G$5000,5,FALSE))</f>
        <v>RTU CT-6 DIELESUR v1.1</v>
      </c>
      <c r="E2297" s="117">
        <v>5060</v>
      </c>
      <c r="F2297" s="95"/>
      <c r="G2297" s="96" t="str">
        <f>IF(E2297="","",VLOOKUP(E2297,[1]PROJECTES!$C$14:$G$5000,4,FALSE))</f>
        <v>TA</v>
      </c>
      <c r="H2297" s="118" t="s">
        <v>595</v>
      </c>
      <c r="I2297" s="97" t="str">
        <f>IF(H2297="","",VLOOKUP(H2297,BD!B$2:C$16,2,FALSE))</f>
        <v>E</v>
      </c>
      <c r="J2297" s="98">
        <v>43559</v>
      </c>
      <c r="K2297" s="135">
        <f t="shared" si="76"/>
        <v>14</v>
      </c>
      <c r="L2297" s="99" t="str">
        <f t="shared" ca="1" si="77"/>
        <v>-</v>
      </c>
      <c r="M2297" s="93">
        <f>IF(E2297="","",VLOOKUP(E2297,[1]PROJECTES!$C$14:$Z$5000,21,FALSE))</f>
        <v>43524</v>
      </c>
      <c r="N2297" s="100">
        <v>0</v>
      </c>
      <c r="O2297" s="72" t="s">
        <v>229</v>
      </c>
      <c r="P2297" s="101">
        <v>50</v>
      </c>
      <c r="Q2297" s="132" t="s">
        <v>51</v>
      </c>
      <c r="R2297" s="131" t="s">
        <v>365</v>
      </c>
      <c r="S2297" s="91"/>
    </row>
    <row r="2298" spans="1:19" s="104" customFormat="1" ht="12.75" customHeight="1" x14ac:dyDescent="0.25">
      <c r="A2298" s="121" t="s">
        <v>21</v>
      </c>
      <c r="B2298" s="92" t="str">
        <f>IF(E2298="","",VLOOKUP(E2298,[1]PROJECTES!$C$14:$G$5000,2,FALSE))</f>
        <v>DIELES</v>
      </c>
      <c r="C2298" s="121" t="s">
        <v>271</v>
      </c>
      <c r="D2298" s="93" t="str">
        <f>IF(E2298="","",VLOOKUP(E2298,[1]PROJECTES!$C$14:$G$5000,5,FALSE))</f>
        <v>RTU CT-7 DIELESUR v1.1</v>
      </c>
      <c r="E2298" s="117">
        <v>5061</v>
      </c>
      <c r="F2298" s="95"/>
      <c r="G2298" s="96" t="str">
        <f>IF(E2298="","",VLOOKUP(E2298,[1]PROJECTES!$C$14:$G$5000,4,FALSE))</f>
        <v>TA</v>
      </c>
      <c r="H2298" s="118" t="s">
        <v>595</v>
      </c>
      <c r="I2298" s="97" t="str">
        <f>IF(H2298="","",VLOOKUP(H2298,BD!B$2:C$16,2,FALSE))</f>
        <v>E</v>
      </c>
      <c r="J2298" s="98">
        <v>43559</v>
      </c>
      <c r="K2298" s="135">
        <f t="shared" si="76"/>
        <v>14</v>
      </c>
      <c r="L2298" s="99" t="str">
        <f t="shared" ca="1" si="77"/>
        <v>-</v>
      </c>
      <c r="M2298" s="93">
        <f>IF(E2298="","",VLOOKUP(E2298,[1]PROJECTES!$C$14:$Z$5000,21,FALSE))</f>
        <v>43524</v>
      </c>
      <c r="N2298" s="100">
        <v>0</v>
      </c>
      <c r="O2298" s="72" t="s">
        <v>229</v>
      </c>
      <c r="P2298" s="101">
        <v>50</v>
      </c>
      <c r="Q2298" s="132" t="s">
        <v>51</v>
      </c>
      <c r="R2298" s="131" t="s">
        <v>365</v>
      </c>
      <c r="S2298" s="91"/>
    </row>
    <row r="2299" spans="1:19" s="104" customFormat="1" ht="12.75" customHeight="1" x14ac:dyDescent="0.25">
      <c r="A2299" s="121" t="s">
        <v>21</v>
      </c>
      <c r="B2299" s="92" t="str">
        <f>IF(E2299="","",VLOOKUP(E2299,[1]PROJECTES!$C$14:$G$5000,2,FALSE))</f>
        <v>DIELES</v>
      </c>
      <c r="C2299" s="121" t="s">
        <v>271</v>
      </c>
      <c r="D2299" s="93" t="str">
        <f>IF(E2299="","",VLOOKUP(E2299,[1]PROJECTES!$C$14:$G$5000,5,FALSE))</f>
        <v>RTU CT-8 DIELESUR v1.1</v>
      </c>
      <c r="E2299" s="117">
        <v>5062</v>
      </c>
      <c r="F2299" s="95"/>
      <c r="G2299" s="96" t="str">
        <f>IF(E2299="","",VLOOKUP(E2299,[1]PROJECTES!$C$14:$G$5000,4,FALSE))</f>
        <v>TA</v>
      </c>
      <c r="H2299" s="118" t="s">
        <v>595</v>
      </c>
      <c r="I2299" s="97" t="str">
        <f>IF(H2299="","",VLOOKUP(H2299,BD!B$2:C$16,2,FALSE))</f>
        <v>E</v>
      </c>
      <c r="J2299" s="98">
        <v>43559</v>
      </c>
      <c r="K2299" s="135">
        <f t="shared" si="76"/>
        <v>14</v>
      </c>
      <c r="L2299" s="99" t="str">
        <f t="shared" ca="1" si="77"/>
        <v>-</v>
      </c>
      <c r="M2299" s="93">
        <f>IF(E2299="","",VLOOKUP(E2299,[1]PROJECTES!$C$14:$Z$5000,21,FALSE))</f>
        <v>43524</v>
      </c>
      <c r="N2299" s="100">
        <v>0</v>
      </c>
      <c r="O2299" s="72" t="s">
        <v>229</v>
      </c>
      <c r="P2299" s="101">
        <v>50</v>
      </c>
      <c r="Q2299" s="132" t="s">
        <v>51</v>
      </c>
      <c r="R2299" s="131" t="s">
        <v>365</v>
      </c>
      <c r="S2299" s="91"/>
    </row>
    <row r="2300" spans="1:19" s="104" customFormat="1" ht="12.75" customHeight="1" x14ac:dyDescent="0.25">
      <c r="A2300" s="121" t="s">
        <v>21</v>
      </c>
      <c r="B2300" s="92" t="str">
        <f>IF(E2300="","",VLOOKUP(E2300,[1]PROJECTES!$C$14:$G$5000,2,FALSE))</f>
        <v>SITEL</v>
      </c>
      <c r="C2300" s="121" t="s">
        <v>181</v>
      </c>
      <c r="D2300" s="93" t="str">
        <f>IF(E2300="","",VLOOKUP(E2300,[1]PROJECTES!$C$14:$G$5000,5,FALSE))</f>
        <v>GESTIO DE MAGATZEM</v>
      </c>
      <c r="E2300" s="117" t="s">
        <v>305</v>
      </c>
      <c r="F2300" s="95"/>
      <c r="G2300" s="96" t="str">
        <f>IF(E2300="","",VLOOKUP(E2300,[1]PROJECTES!$C$14:$G$5000,4,FALSE))</f>
        <v>OB</v>
      </c>
      <c r="H2300" s="118" t="s">
        <v>21</v>
      </c>
      <c r="I2300" s="97" t="str">
        <f>IF(H2300="","",VLOOKUP(H2300,BD!B$2:C$16,2,FALSE))</f>
        <v>P</v>
      </c>
      <c r="J2300" s="98">
        <v>43559</v>
      </c>
      <c r="K2300" s="135">
        <f t="shared" si="76"/>
        <v>14</v>
      </c>
      <c r="L2300" s="99">
        <f t="shared" ca="1" si="77"/>
        <v>210</v>
      </c>
      <c r="M2300" s="93">
        <f>IF(E2300="","",VLOOKUP(E2300,[1]PROJECTES!$C$14:$Z$5000,21,FALSE))</f>
        <v>43830</v>
      </c>
      <c r="N2300" s="100">
        <v>1</v>
      </c>
      <c r="O2300" s="72" t="s">
        <v>229</v>
      </c>
      <c r="P2300" s="101">
        <v>25</v>
      </c>
      <c r="Q2300" s="132" t="s">
        <v>49</v>
      </c>
      <c r="R2300" s="102" t="s">
        <v>1397</v>
      </c>
      <c r="S2300" s="91"/>
    </row>
    <row r="2301" spans="1:19" s="104" customFormat="1" ht="12.75" customHeight="1" x14ac:dyDescent="0.25">
      <c r="A2301" s="121" t="s">
        <v>21</v>
      </c>
      <c r="B2301" s="92" t="str">
        <f>IF(E2301="","",VLOOKUP(E2301,[1]PROJECTES!$C$14:$G$5000,2,FALSE))</f>
        <v>EOSPIT</v>
      </c>
      <c r="C2301" s="121" t="s">
        <v>151</v>
      </c>
      <c r="D2301" s="93" t="str">
        <f>IF(E2301="","",VLOOKUP(E2301,[1]PROJECTES!$C$14:$G$5000,5,FALSE))</f>
        <v>12 x RTU IAT EOSA v2.0</v>
      </c>
      <c r="E2301" s="117">
        <v>5130</v>
      </c>
      <c r="F2301" s="95"/>
      <c r="G2301" s="96" t="str">
        <f>IF(E2301="","",VLOOKUP(E2301,[1]PROJECTES!$C$14:$G$5000,4,FALSE))</f>
        <v>TA</v>
      </c>
      <c r="H2301" s="118" t="s">
        <v>21</v>
      </c>
      <c r="I2301" s="97" t="str">
        <f>IF(H2301="","",VLOOKUP(H2301,BD!B$2:C$16,2,FALSE))</f>
        <v>P</v>
      </c>
      <c r="J2301" s="98">
        <v>43559</v>
      </c>
      <c r="K2301" s="135">
        <f t="shared" si="76"/>
        <v>14</v>
      </c>
      <c r="L2301" s="99" t="str">
        <f t="shared" ca="1" si="77"/>
        <v>-</v>
      </c>
      <c r="M2301" s="93">
        <f>IF(E2301="","",VLOOKUP(E2301,[1]PROJECTES!$C$14:$Z$5000,21,FALSE))</f>
        <v>43594</v>
      </c>
      <c r="N2301" s="100">
        <v>0</v>
      </c>
      <c r="O2301" s="72" t="s">
        <v>229</v>
      </c>
      <c r="P2301" s="101">
        <v>15</v>
      </c>
      <c r="Q2301" s="132" t="s">
        <v>49</v>
      </c>
      <c r="R2301" s="102" t="s">
        <v>1398</v>
      </c>
      <c r="S2301" s="91"/>
    </row>
    <row r="2302" spans="1:19" s="104" customFormat="1" ht="12.75" customHeight="1" x14ac:dyDescent="0.25">
      <c r="A2302" s="121" t="s">
        <v>21</v>
      </c>
      <c r="B2302" s="92" t="str">
        <f>IF(E2302="","",VLOOKUP(E2302,[1]PROJECTES!$C$14:$G$5000,2,FALSE))</f>
        <v>EOSPIT</v>
      </c>
      <c r="C2302" s="121" t="s">
        <v>151</v>
      </c>
      <c r="D2302" s="93" t="str">
        <f>IF(E2302="","",VLOOKUP(E2302,[1]PROJECTES!$C$14:$G$5000,5,FALSE))</f>
        <v>12 x RTU IAT EOSA v2.0</v>
      </c>
      <c r="E2302" s="117">
        <v>5130</v>
      </c>
      <c r="F2302" s="95"/>
      <c r="G2302" s="96" t="str">
        <f>IF(E2302="","",VLOOKUP(E2302,[1]PROJECTES!$C$14:$G$5000,4,FALSE))</f>
        <v>TA</v>
      </c>
      <c r="H2302" s="118" t="s">
        <v>21</v>
      </c>
      <c r="I2302" s="97" t="str">
        <f>IF(H2302="","",VLOOKUP(H2302,BD!B$2:C$16,2,FALSE))</f>
        <v>P</v>
      </c>
      <c r="J2302" s="98">
        <v>43559</v>
      </c>
      <c r="K2302" s="135">
        <f t="shared" si="76"/>
        <v>14</v>
      </c>
      <c r="L2302" s="99" t="str">
        <f t="shared" ca="1" si="77"/>
        <v>-</v>
      </c>
      <c r="M2302" s="93">
        <f>IF(E2302="","",VLOOKUP(E2302,[1]PROJECTES!$C$14:$Z$5000,21,FALSE))</f>
        <v>43594</v>
      </c>
      <c r="N2302" s="100">
        <v>3</v>
      </c>
      <c r="O2302" s="72" t="s">
        <v>229</v>
      </c>
      <c r="P2302" s="101">
        <v>25</v>
      </c>
      <c r="Q2302" s="132" t="s">
        <v>65</v>
      </c>
      <c r="R2302" s="102" t="s">
        <v>1399</v>
      </c>
      <c r="S2302" s="91"/>
    </row>
    <row r="2303" spans="1:19" s="104" customFormat="1" ht="12.75" customHeight="1" x14ac:dyDescent="0.25">
      <c r="A2303" s="121" t="s">
        <v>21</v>
      </c>
      <c r="B2303" s="92" t="str">
        <f>IF(E2303="","",VLOOKUP(E2303,[1]PROJECTES!$C$14:$G$5000,2,FALSE))</f>
        <v>EOSPIT</v>
      </c>
      <c r="C2303" s="121" t="s">
        <v>151</v>
      </c>
      <c r="D2303" s="93" t="str">
        <f>IF(E2303="","",VLOOKUP(E2303,[1]PROJECTES!$C$14:$G$5000,5,FALSE))</f>
        <v>12 x RTU IAT EOSA v2.0</v>
      </c>
      <c r="E2303" s="117">
        <v>5130</v>
      </c>
      <c r="F2303" s="95"/>
      <c r="G2303" s="96" t="str">
        <f>IF(E2303="","",VLOOKUP(E2303,[1]PROJECTES!$C$14:$G$5000,4,FALSE))</f>
        <v>TA</v>
      </c>
      <c r="H2303" s="118" t="s">
        <v>21</v>
      </c>
      <c r="I2303" s="97" t="str">
        <f>IF(H2303="","",VLOOKUP(H2303,BD!B$2:C$16,2,FALSE))</f>
        <v>P</v>
      </c>
      <c r="J2303" s="98">
        <v>43559</v>
      </c>
      <c r="K2303" s="135">
        <f t="shared" si="76"/>
        <v>14</v>
      </c>
      <c r="L2303" s="99" t="str">
        <f t="shared" ca="1" si="77"/>
        <v>-</v>
      </c>
      <c r="M2303" s="93">
        <f>IF(E2303="","",VLOOKUP(E2303,[1]PROJECTES!$C$14:$Z$5000,21,FALSE))</f>
        <v>43594</v>
      </c>
      <c r="N2303" s="100">
        <v>1</v>
      </c>
      <c r="O2303" s="72" t="s">
        <v>229</v>
      </c>
      <c r="P2303" s="101">
        <v>35</v>
      </c>
      <c r="Q2303" s="132" t="s">
        <v>49</v>
      </c>
      <c r="R2303" s="102" t="s">
        <v>1400</v>
      </c>
      <c r="S2303" s="91"/>
    </row>
    <row r="2304" spans="1:19" s="104" customFormat="1" ht="12.75" customHeight="1" x14ac:dyDescent="0.25">
      <c r="A2304" s="121" t="s">
        <v>21</v>
      </c>
      <c r="B2304" s="92" t="str">
        <f>IF(E2304="","",VLOOKUP(E2304,[1]PROJECTES!$C$14:$G$5000,2,FALSE))</f>
        <v>SITEL</v>
      </c>
      <c r="C2304" s="121" t="s">
        <v>181</v>
      </c>
      <c r="D2304" s="93" t="str">
        <f>IF(E2304="","",VLOOKUP(E2304,[1]PROJECTES!$C$14:$G$5000,5,FALSE))</f>
        <v>GESTIO DE MAGATZEM</v>
      </c>
      <c r="E2304" s="117" t="s">
        <v>305</v>
      </c>
      <c r="F2304" s="95"/>
      <c r="G2304" s="96" t="str">
        <f>IF(E2304="","",VLOOKUP(E2304,[1]PROJECTES!$C$14:$G$5000,4,FALSE))</f>
        <v>OB</v>
      </c>
      <c r="H2304" s="118" t="s">
        <v>21</v>
      </c>
      <c r="I2304" s="97" t="str">
        <f>IF(H2304="","",VLOOKUP(H2304,BD!B$2:C$16,2,FALSE))</f>
        <v>P</v>
      </c>
      <c r="J2304" s="98">
        <v>43559</v>
      </c>
      <c r="K2304" s="135">
        <f t="shared" si="76"/>
        <v>14</v>
      </c>
      <c r="L2304" s="99">
        <f t="shared" ca="1" si="77"/>
        <v>210</v>
      </c>
      <c r="M2304" s="93">
        <f>IF(E2304="","",VLOOKUP(E2304,[1]PROJECTES!$C$14:$Z$5000,21,FALSE))</f>
        <v>43830</v>
      </c>
      <c r="N2304" s="100">
        <v>0</v>
      </c>
      <c r="O2304" s="72" t="s">
        <v>229</v>
      </c>
      <c r="P2304" s="101">
        <v>35</v>
      </c>
      <c r="Q2304" s="132" t="s">
        <v>49</v>
      </c>
      <c r="R2304" s="102" t="s">
        <v>1401</v>
      </c>
      <c r="S2304" s="91"/>
    </row>
    <row r="2305" spans="1:19" s="104" customFormat="1" ht="12.75" customHeight="1" x14ac:dyDescent="0.25">
      <c r="A2305" s="121" t="s">
        <v>21</v>
      </c>
      <c r="B2305" s="92" t="str">
        <f>IF(E2305="","",VLOOKUP(E2305,[1]PROJECTES!$C$14:$G$5000,2,FALSE))</f>
        <v>SITEL</v>
      </c>
      <c r="C2305" s="121" t="s">
        <v>181</v>
      </c>
      <c r="D2305" s="93" t="str">
        <f>IF(E2305="","",VLOOKUP(E2305,[1]PROJECTES!$C$14:$G$5000,5,FALSE))</f>
        <v>GESTIO DE MAGATZEM</v>
      </c>
      <c r="E2305" s="117" t="s">
        <v>305</v>
      </c>
      <c r="F2305" s="95"/>
      <c r="G2305" s="96" t="str">
        <f>IF(E2305="","",VLOOKUP(E2305,[1]PROJECTES!$C$14:$G$5000,4,FALSE))</f>
        <v>OB</v>
      </c>
      <c r="H2305" s="118" t="s">
        <v>21</v>
      </c>
      <c r="I2305" s="97" t="str">
        <f>IF(H2305="","",VLOOKUP(H2305,BD!B$2:C$16,2,FALSE))</f>
        <v>P</v>
      </c>
      <c r="J2305" s="98">
        <v>43559</v>
      </c>
      <c r="K2305" s="135">
        <f t="shared" si="76"/>
        <v>14</v>
      </c>
      <c r="L2305" s="99">
        <f t="shared" ca="1" si="77"/>
        <v>210</v>
      </c>
      <c r="M2305" s="93">
        <f>IF(E2305="","",VLOOKUP(E2305,[1]PROJECTES!$C$14:$Z$5000,21,FALSE))</f>
        <v>43830</v>
      </c>
      <c r="N2305" s="100">
        <v>0</v>
      </c>
      <c r="O2305" s="72" t="s">
        <v>229</v>
      </c>
      <c r="P2305" s="101">
        <v>35</v>
      </c>
      <c r="Q2305" s="132" t="s">
        <v>49</v>
      </c>
      <c r="R2305" s="102" t="s">
        <v>1402</v>
      </c>
      <c r="S2305" s="91"/>
    </row>
    <row r="2306" spans="1:19" s="104" customFormat="1" ht="12.75" customHeight="1" x14ac:dyDescent="0.25">
      <c r="A2306" s="121" t="s">
        <v>21</v>
      </c>
      <c r="B2306" s="92" t="str">
        <f>IF(E2306="","",VLOOKUP(E2306,[1]PROJECTES!$C$14:$G$5000,2,FALSE))</f>
        <v>SITEL</v>
      </c>
      <c r="C2306" s="121" t="s">
        <v>151</v>
      </c>
      <c r="D2306" s="93" t="str">
        <f>IF(E2306="","",VLOOKUP(E2306,[1]PROJECTES!$C$14:$G$5000,5,FALSE))</f>
        <v>10 x RTU CAP32-48 v2.5 (Reciclar de CAP32-125)</v>
      </c>
      <c r="E2306" s="117">
        <v>5209</v>
      </c>
      <c r="F2306" s="95"/>
      <c r="G2306" s="96" t="str">
        <f>IF(E2306="","",VLOOKUP(E2306,[1]PROJECTES!$C$14:$G$5000,4,FALSE))</f>
        <v>TA</v>
      </c>
      <c r="H2306" s="118" t="s">
        <v>21</v>
      </c>
      <c r="I2306" s="97" t="str">
        <f>IF(H2306="","",VLOOKUP(H2306,BD!B$2:C$16,2,FALSE))</f>
        <v>P</v>
      </c>
      <c r="J2306" s="98">
        <v>43559</v>
      </c>
      <c r="K2306" s="135">
        <f t="shared" si="76"/>
        <v>14</v>
      </c>
      <c r="L2306" s="99" t="str">
        <f t="shared" ca="1" si="77"/>
        <v>-</v>
      </c>
      <c r="M2306" s="93">
        <f>IF(E2306="","",VLOOKUP(E2306,[1]PROJECTES!$C$14:$Z$5000,21,FALSE))</f>
        <v>43591</v>
      </c>
      <c r="N2306" s="100">
        <v>0</v>
      </c>
      <c r="O2306" s="72" t="s">
        <v>229</v>
      </c>
      <c r="P2306" s="101">
        <v>10</v>
      </c>
      <c r="Q2306" s="132" t="s">
        <v>51</v>
      </c>
      <c r="R2306" s="131" t="s">
        <v>1403</v>
      </c>
      <c r="S2306" s="91"/>
    </row>
    <row r="2307" spans="1:19" s="104" customFormat="1" ht="12.75" customHeight="1" x14ac:dyDescent="0.25">
      <c r="A2307" s="121" t="s">
        <v>12</v>
      </c>
      <c r="B2307" s="92" t="str">
        <f>IF(E2307="","",VLOOKUP(E2307,[1]PROJECTES!$C$14:$G$5000,2,FALSE))</f>
        <v>EYPESA</v>
      </c>
      <c r="C2307" s="121" t="s">
        <v>106</v>
      </c>
      <c r="D2307" s="93" t="str">
        <f>IF(E2307="","",VLOOKUP(E2307,[1]PROJECTES!$C$14:$G$5000,5,FALSE))</f>
        <v>SITEL Ref.SUPORT TEC. PROJ. RESOLvD-2018</v>
      </c>
      <c r="E2307" s="117">
        <v>4867</v>
      </c>
      <c r="F2307" s="95"/>
      <c r="G2307" s="96" t="str">
        <f>IF(E2307="","",VLOOKUP(E2307,[1]PROJECTES!$C$14:$G$5000,4,FALSE))</f>
        <v>OB</v>
      </c>
      <c r="H2307" s="118" t="s">
        <v>12</v>
      </c>
      <c r="I2307" s="97" t="str">
        <f>IF(H2307="","",VLOOKUP(H2307,BD!B$2:C$16,2,FALSE))</f>
        <v>E</v>
      </c>
      <c r="J2307" s="98">
        <v>43559</v>
      </c>
      <c r="K2307" s="135">
        <f t="shared" si="76"/>
        <v>14</v>
      </c>
      <c r="L2307" s="99">
        <f t="shared" ca="1" si="77"/>
        <v>-155</v>
      </c>
      <c r="M2307" s="93">
        <f>IF(E2307="","",VLOOKUP(E2307,[1]PROJECTES!$C$14:$Z$5000,21,FALSE))</f>
        <v>43465</v>
      </c>
      <c r="N2307" s="100">
        <v>1</v>
      </c>
      <c r="O2307" s="72" t="s">
        <v>229</v>
      </c>
      <c r="P2307" s="101">
        <v>0</v>
      </c>
      <c r="Q2307" s="132" t="s">
        <v>32</v>
      </c>
      <c r="R2307" s="131" t="s">
        <v>1406</v>
      </c>
      <c r="S2307" s="121"/>
    </row>
    <row r="2308" spans="1:19" s="104" customFormat="1" ht="12.75" customHeight="1" x14ac:dyDescent="0.25">
      <c r="A2308" s="121" t="s">
        <v>12</v>
      </c>
      <c r="B2308" s="92" t="str">
        <f>IF(E2308="","",VLOOKUP(E2308,[1]PROJECTES!$C$14:$G$5000,2,FALSE))</f>
        <v>EYPESA</v>
      </c>
      <c r="C2308" s="121" t="s">
        <v>106</v>
      </c>
      <c r="D2308" s="93" t="str">
        <f>IF(E2308="","",VLOOKUP(E2308,[1]PROJECTES!$C$14:$G$5000,5,FALSE))</f>
        <v>SITEL Ref.SUPORT TEC. PROJ. INVADE-2019</v>
      </c>
      <c r="E2308" s="117">
        <v>5204</v>
      </c>
      <c r="F2308" s="95"/>
      <c r="G2308" s="96" t="str">
        <f>IF(E2308="","",VLOOKUP(E2308,[1]PROJECTES!$C$14:$G$5000,4,FALSE))</f>
        <v>OB</v>
      </c>
      <c r="H2308" s="118" t="s">
        <v>12</v>
      </c>
      <c r="I2308" s="97" t="str">
        <f>IF(H2308="","",VLOOKUP(H2308,BD!B$2:C$16,2,FALSE))</f>
        <v>E</v>
      </c>
      <c r="J2308" s="98">
        <v>43559</v>
      </c>
      <c r="K2308" s="135">
        <f t="shared" si="76"/>
        <v>14</v>
      </c>
      <c r="L2308" s="99">
        <f t="shared" ca="1" si="77"/>
        <v>-35</v>
      </c>
      <c r="M2308" s="93">
        <f>IF(E2308="","",VLOOKUP(E2308,[1]PROJECTES!$C$14:$Z$5000,21,FALSE))</f>
        <v>43585</v>
      </c>
      <c r="N2308" s="100">
        <v>2</v>
      </c>
      <c r="O2308" s="72" t="s">
        <v>229</v>
      </c>
      <c r="P2308" s="101">
        <v>0</v>
      </c>
      <c r="Q2308" s="132" t="s">
        <v>32</v>
      </c>
      <c r="R2308" s="131" t="s">
        <v>1407</v>
      </c>
      <c r="S2308" s="121"/>
    </row>
    <row r="2309" spans="1:19" s="104" customFormat="1" ht="12.75" customHeight="1" x14ac:dyDescent="0.25">
      <c r="A2309" s="121" t="s">
        <v>12</v>
      </c>
      <c r="B2309" s="92" t="str">
        <f>IF(E2309="","",VLOOKUP(E2309,[1]PROJECTES!$C$14:$G$5000,2,FALSE))</f>
        <v>SITEL</v>
      </c>
      <c r="C2309" s="121" t="s">
        <v>94</v>
      </c>
      <c r="D2309" s="93" t="str">
        <f>IF(E2309="","",VLOOKUP(E2309,[1]PROJECTES!$C$14:$G$5000,5,FALSE))</f>
        <v>Desenvolupament SW TEDIS.Net ExportService v1.48</v>
      </c>
      <c r="E2309" s="117">
        <v>5183</v>
      </c>
      <c r="F2309" s="95"/>
      <c r="G2309" s="96" t="str">
        <f>IF(E2309="","",VLOOKUP(E2309,[1]PROJECTES!$C$14:$G$5000,4,FALSE))</f>
        <v>OB</v>
      </c>
      <c r="H2309" s="118" t="s">
        <v>12</v>
      </c>
      <c r="I2309" s="97" t="str">
        <f>IF(H2309="","",VLOOKUP(H2309,BD!B$2:C$16,2,FALSE))</f>
        <v>E</v>
      </c>
      <c r="J2309" s="98">
        <v>43559</v>
      </c>
      <c r="K2309" s="135">
        <f t="shared" si="76"/>
        <v>14</v>
      </c>
      <c r="L2309" s="99">
        <f t="shared" ca="1" si="77"/>
        <v>-81</v>
      </c>
      <c r="M2309" s="93">
        <f>IF(E2309="","",VLOOKUP(E2309,[1]PROJECTES!$C$14:$Z$5000,21,FALSE))</f>
        <v>43539</v>
      </c>
      <c r="N2309" s="100">
        <v>0</v>
      </c>
      <c r="O2309" s="72" t="s">
        <v>229</v>
      </c>
      <c r="P2309" s="101">
        <v>45</v>
      </c>
      <c r="Q2309" s="132" t="s">
        <v>15</v>
      </c>
      <c r="R2309" s="131" t="s">
        <v>1092</v>
      </c>
      <c r="S2309" s="91"/>
    </row>
    <row r="2310" spans="1:19" s="104" customFormat="1" ht="12.75" customHeight="1" x14ac:dyDescent="0.25">
      <c r="A2310" s="121" t="s">
        <v>12</v>
      </c>
      <c r="B2310" s="92" t="str">
        <f>IF(E2310="","",VLOOKUP(E2310,[1]PROJECTES!$C$14:$G$5000,2,FALSE))</f>
        <v>ORMAZA</v>
      </c>
      <c r="C2310" s="121" t="s">
        <v>202</v>
      </c>
      <c r="D2310" s="93" t="str">
        <f>IF(E2310="","",VLOOKUP(E2310,[1]PROJECTES!$C$14:$G$5000,5,FALSE))</f>
        <v>CC SCADA TEDIS.Net H.VEGA v1.0</v>
      </c>
      <c r="E2310" s="117">
        <v>5012</v>
      </c>
      <c r="F2310" s="95"/>
      <c r="G2310" s="96" t="str">
        <f>IF(E2310="","",VLOOKUP(E2310,[1]PROJECTES!$C$14:$G$5000,4,FALSE))</f>
        <v>TA</v>
      </c>
      <c r="H2310" s="118" t="s">
        <v>12</v>
      </c>
      <c r="I2310" s="97" t="str">
        <f>IF(H2310="","",VLOOKUP(H2310,BD!B$2:C$16,2,FALSE))</f>
        <v>E</v>
      </c>
      <c r="J2310" s="98">
        <v>43559</v>
      </c>
      <c r="K2310" s="135">
        <f t="shared" si="76"/>
        <v>14</v>
      </c>
      <c r="L2310" s="99" t="str">
        <f t="shared" ca="1" si="77"/>
        <v>-</v>
      </c>
      <c r="M2310" s="93">
        <f>IF(E2310="","",VLOOKUP(E2310,[1]PROJECTES!$C$14:$Z$5000,21,FALSE))</f>
        <v>43566</v>
      </c>
      <c r="N2310" s="100">
        <v>0</v>
      </c>
      <c r="O2310" s="72" t="s">
        <v>229</v>
      </c>
      <c r="P2310" s="101">
        <v>15</v>
      </c>
      <c r="Q2310" s="132" t="s">
        <v>59</v>
      </c>
      <c r="R2310" s="131" t="s">
        <v>1405</v>
      </c>
      <c r="S2310" s="91"/>
    </row>
    <row r="2311" spans="1:19" s="104" customFormat="1" ht="12.75" customHeight="1" x14ac:dyDescent="0.25">
      <c r="A2311" s="121" t="s">
        <v>12</v>
      </c>
      <c r="B2311" s="92" t="str">
        <f>IF(E2311="","",VLOOKUP(E2311,[1]PROJECTES!$C$14:$G$5000,2,FALSE))</f>
        <v>SITEL</v>
      </c>
      <c r="C2311" s="121" t="s">
        <v>181</v>
      </c>
      <c r="D2311" s="93" t="str">
        <f>IF(E2311="","",VLOOKUP(E2311,[1]PROJECTES!$C$14:$G$5000,5,FALSE))</f>
        <v>AFERS PROPIS</v>
      </c>
      <c r="E2311" s="117" t="s">
        <v>884</v>
      </c>
      <c r="F2311" s="95"/>
      <c r="G2311" s="96" t="str">
        <f>IF(E2311="","",VLOOKUP(E2311,[1]PROJECTES!$C$14:$G$5000,4,FALSE))</f>
        <v>OB</v>
      </c>
      <c r="H2311" s="118" t="s">
        <v>12</v>
      </c>
      <c r="I2311" s="97" t="str">
        <f>IF(H2311="","",VLOOKUP(H2311,BD!B$2:C$16,2,FALSE))</f>
        <v>E</v>
      </c>
      <c r="J2311" s="98">
        <v>43559</v>
      </c>
      <c r="K2311" s="135">
        <f t="shared" si="76"/>
        <v>14</v>
      </c>
      <c r="L2311" s="99">
        <f t="shared" ca="1" si="77"/>
        <v>210</v>
      </c>
      <c r="M2311" s="93">
        <f>IF(E2311="","",VLOOKUP(E2311,[1]PROJECTES!$C$14:$Z$5000,21,FALSE))</f>
        <v>43830</v>
      </c>
      <c r="N2311" s="100">
        <v>4</v>
      </c>
      <c r="O2311" s="72" t="s">
        <v>229</v>
      </c>
      <c r="P2311" s="101">
        <v>0</v>
      </c>
      <c r="Q2311" s="132" t="s">
        <v>63</v>
      </c>
      <c r="R2311" s="131" t="s">
        <v>670</v>
      </c>
      <c r="S2311" s="91"/>
    </row>
    <row r="2312" spans="1:19" s="104" customFormat="1" ht="12.75" customHeight="1" x14ac:dyDescent="0.25">
      <c r="A2312" s="121" t="s">
        <v>44</v>
      </c>
      <c r="B2312" s="92" t="str">
        <f>IF(E2312="","",VLOOKUP(E2312,[1]PROJECTES!$C$14:$G$5000,2,FALSE))</f>
        <v>PEUSA</v>
      </c>
      <c r="C2312" s="121" t="s">
        <v>150</v>
      </c>
      <c r="D2312" s="93" t="str">
        <f>IF(E2312="","",VLOOKUP(E2312,[1]PROJECTES!$C$14:$G$5000,5,FALSE))</f>
        <v>Inst. i PEM RTU CT-140 SALORIA v1.0</v>
      </c>
      <c r="E2312" s="117">
        <v>4601</v>
      </c>
      <c r="F2312" s="95"/>
      <c r="G2312" s="96" t="str">
        <f>IF(E2312="","",VLOOKUP(E2312,[1]PROJECTES!$C$14:$G$5000,4,FALSE))</f>
        <v>TA</v>
      </c>
      <c r="H2312" s="118" t="s">
        <v>17</v>
      </c>
      <c r="I2312" s="97" t="str">
        <f>IF(H2312="","",VLOOKUP(H2312,BD!B$2:C$16,2,FALSE))</f>
        <v>E</v>
      </c>
      <c r="J2312" s="98">
        <v>43472</v>
      </c>
      <c r="K2312" s="135">
        <f t="shared" si="76"/>
        <v>2</v>
      </c>
      <c r="L2312" s="99" t="str">
        <f t="shared" ca="1" si="77"/>
        <v>-</v>
      </c>
      <c r="M2312" s="93">
        <f>IF(E2312="","",VLOOKUP(E2312,[1]PROJECTES!$C$14:$Z$5000,21,FALSE))</f>
        <v>43370</v>
      </c>
      <c r="N2312" s="100">
        <v>0</v>
      </c>
      <c r="O2312" s="72" t="s">
        <v>229</v>
      </c>
      <c r="P2312" s="101">
        <v>15</v>
      </c>
      <c r="Q2312" s="132" t="s">
        <v>19</v>
      </c>
      <c r="R2312" s="131" t="s">
        <v>299</v>
      </c>
      <c r="S2312" s="91"/>
    </row>
    <row r="2313" spans="1:19" s="104" customFormat="1" ht="12.75" customHeight="1" x14ac:dyDescent="0.25">
      <c r="A2313" s="121"/>
      <c r="B2313" s="92" t="str">
        <f>IF(E2313="","",VLOOKUP(E2313,[1]PROJECTES!$C$14:$G$5000,2,FALSE))</f>
        <v>SITEL</v>
      </c>
      <c r="C2313" s="121" t="s">
        <v>181</v>
      </c>
      <c r="D2313" s="93" t="str">
        <f>IF(E2313="","",VLOOKUP(E2313,[1]PROJECTES!$C$14:$G$5000,5,FALSE))</f>
        <v>VACANCES</v>
      </c>
      <c r="E2313" s="117" t="s">
        <v>273</v>
      </c>
      <c r="F2313" s="95"/>
      <c r="G2313" s="96" t="str">
        <f>IF(E2313="","",VLOOKUP(E2313,[1]PROJECTES!$C$14:$G$5000,4,FALSE))</f>
        <v>OB</v>
      </c>
      <c r="H2313" s="118" t="s">
        <v>47</v>
      </c>
      <c r="I2313" s="97" t="str">
        <f>IF(H2313="","",VLOOKUP(H2313,BD!B$2:C$16,2,FALSE))</f>
        <v>E</v>
      </c>
      <c r="J2313" s="98">
        <v>43559</v>
      </c>
      <c r="K2313" s="135">
        <f t="shared" si="76"/>
        <v>14</v>
      </c>
      <c r="L2313" s="99">
        <f t="shared" ca="1" si="77"/>
        <v>210</v>
      </c>
      <c r="M2313" s="93">
        <f>IF(E2313="","",VLOOKUP(E2313,[1]PROJECTES!$C$14:$Z$5000,21,FALSE))</f>
        <v>43830</v>
      </c>
      <c r="N2313" s="100">
        <v>8</v>
      </c>
      <c r="O2313" s="72" t="s">
        <v>229</v>
      </c>
      <c r="P2313" s="101">
        <v>0</v>
      </c>
      <c r="Q2313" s="132" t="s">
        <v>63</v>
      </c>
      <c r="R2313" s="168" t="s">
        <v>1549</v>
      </c>
      <c r="S2313" s="91"/>
    </row>
    <row r="2314" spans="1:19" s="104" customFormat="1" ht="12.75" customHeight="1" x14ac:dyDescent="0.25">
      <c r="A2314" s="121"/>
      <c r="B2314" s="92" t="str">
        <f>IF(E2314="","",VLOOKUP(E2314,[1]PROJECTES!$C$14:$G$5000,2,FALSE))</f>
        <v>ORMAZA</v>
      </c>
      <c r="C2314" s="121" t="s">
        <v>148</v>
      </c>
      <c r="D2314" s="93" t="str">
        <f>IF(E2314="","",VLOOKUP(E2314,[1]PROJECTES!$C$14:$G$5000,5,FALSE))</f>
        <v>CC SCADA TEDIS.Net JJ.TARRAGONA v1.1</v>
      </c>
      <c r="E2314" s="117">
        <v>4837</v>
      </c>
      <c r="F2314" s="95"/>
      <c r="G2314" s="96" t="str">
        <f>IF(E2314="","",VLOOKUP(E2314,[1]PROJECTES!$C$14:$G$5000,4,FALSE))</f>
        <v>OB</v>
      </c>
      <c r="H2314" s="118" t="s">
        <v>44</v>
      </c>
      <c r="I2314" s="97" t="str">
        <f>IF(H2314="","",VLOOKUP(H2314,BD!B$2:C$16,2,FALSE))</f>
        <v>E</v>
      </c>
      <c r="J2314" s="98">
        <v>43559</v>
      </c>
      <c r="K2314" s="135">
        <f t="shared" si="76"/>
        <v>14</v>
      </c>
      <c r="L2314" s="99">
        <f t="shared" ca="1" si="77"/>
        <v>-259</v>
      </c>
      <c r="M2314" s="93">
        <f>IF(E2314="","",VLOOKUP(E2314,[1]PROJECTES!$C$14:$Z$5000,21,FALSE))</f>
        <v>43361</v>
      </c>
      <c r="N2314" s="100">
        <v>1</v>
      </c>
      <c r="O2314" s="72" t="s">
        <v>229</v>
      </c>
      <c r="P2314" s="101">
        <v>15</v>
      </c>
      <c r="Q2314" s="132" t="s">
        <v>59</v>
      </c>
      <c r="R2314" s="168" t="s">
        <v>2024</v>
      </c>
      <c r="S2314" s="91"/>
    </row>
    <row r="2315" spans="1:19" s="104" customFormat="1" ht="12.75" customHeight="1" x14ac:dyDescent="0.25">
      <c r="A2315" s="121"/>
      <c r="B2315" s="92" t="str">
        <f>IF(E2315="","",VLOOKUP(E2315,[1]PROJECTES!$C$14:$G$5000,2,FALSE))</f>
        <v>SITEL</v>
      </c>
      <c r="C2315" s="121" t="s">
        <v>181</v>
      </c>
      <c r="D2315" s="93" t="str">
        <f>IF(E2315="","",VLOOKUP(E2315,[1]PROJECTES!$C$14:$G$5000,5,FALSE))</f>
        <v>PENDENT D'ASSIGNAR</v>
      </c>
      <c r="E2315" s="117" t="s">
        <v>278</v>
      </c>
      <c r="F2315" s="95"/>
      <c r="G2315" s="96" t="str">
        <f>IF(E2315="","",VLOOKUP(E2315,[1]PROJECTES!$C$14:$G$5000,4,FALSE))</f>
        <v>OB</v>
      </c>
      <c r="H2315" s="118" t="s">
        <v>44</v>
      </c>
      <c r="I2315" s="97" t="str">
        <f>IF(H2315="","",VLOOKUP(H2315,BD!B$2:C$16,2,FALSE))</f>
        <v>E</v>
      </c>
      <c r="J2315" s="98">
        <v>43559</v>
      </c>
      <c r="K2315" s="135">
        <f t="shared" ref="K2315:K2378" si="78">IF(J2315="","",WEEKNUM(J2315,2)-0)</f>
        <v>14</v>
      </c>
      <c r="L2315" s="99">
        <f t="shared" ref="L2315:L2378" ca="1" si="79">IF(M2315="","-",IF(G2315="TA","-",+M2315-TODAY()))</f>
        <v>210</v>
      </c>
      <c r="M2315" s="93">
        <f>IF(E2315="","",VLOOKUP(E2315,[1]PROJECTES!$C$14:$Z$5000,21,FALSE))</f>
        <v>43830</v>
      </c>
      <c r="N2315" s="100">
        <v>1</v>
      </c>
      <c r="O2315" s="72" t="s">
        <v>229</v>
      </c>
      <c r="P2315" s="101">
        <v>0</v>
      </c>
      <c r="Q2315" s="132" t="s">
        <v>55</v>
      </c>
      <c r="R2315" s="168" t="s">
        <v>2022</v>
      </c>
      <c r="S2315" s="91"/>
    </row>
    <row r="2316" spans="1:19" s="104" customFormat="1" ht="12.75" customHeight="1" x14ac:dyDescent="0.25">
      <c r="A2316" s="121"/>
      <c r="B2316" s="92" t="str">
        <f>IF(E2316="","",VLOOKUP(E2316,[1]PROJECTES!$C$14:$G$5000,2,FALSE))</f>
        <v>SITEL</v>
      </c>
      <c r="C2316" s="121" t="s">
        <v>88</v>
      </c>
      <c r="D2316" s="93" t="str">
        <f>IF(E2316="","",VLOOKUP(E2316,[1]PROJECTES!$C$14:$G$5000,5,FALSE))</f>
        <v>PENDENT D'ASSIGNAR</v>
      </c>
      <c r="E2316" s="117" t="s">
        <v>278</v>
      </c>
      <c r="F2316" s="95"/>
      <c r="G2316" s="96" t="str">
        <f>IF(E2316="","",VLOOKUP(E2316,[1]PROJECTES!$C$14:$G$5000,4,FALSE))</f>
        <v>OB</v>
      </c>
      <c r="H2316" s="118" t="s">
        <v>44</v>
      </c>
      <c r="I2316" s="97" t="str">
        <f>IF(H2316="","",VLOOKUP(H2316,BD!B$2:C$16,2,FALSE))</f>
        <v>E</v>
      </c>
      <c r="J2316" s="98">
        <v>43559</v>
      </c>
      <c r="K2316" s="135">
        <f t="shared" si="78"/>
        <v>14</v>
      </c>
      <c r="L2316" s="99">
        <f t="shared" ca="1" si="79"/>
        <v>210</v>
      </c>
      <c r="M2316" s="93">
        <f>IF(E2316="","",VLOOKUP(E2316,[1]PROJECTES!$C$14:$Z$5000,21,FALSE))</f>
        <v>43830</v>
      </c>
      <c r="N2316" s="100">
        <v>1</v>
      </c>
      <c r="O2316" s="72" t="s">
        <v>229</v>
      </c>
      <c r="P2316" s="101">
        <v>15</v>
      </c>
      <c r="Q2316" s="132" t="s">
        <v>59</v>
      </c>
      <c r="R2316" s="168" t="s">
        <v>2023</v>
      </c>
      <c r="S2316" s="91"/>
    </row>
    <row r="2317" spans="1:19" s="104" customFormat="1" ht="12.75" customHeight="1" x14ac:dyDescent="0.25">
      <c r="A2317" s="121"/>
      <c r="B2317" s="92" t="str">
        <f>IF(E2317="","",VLOOKUP(E2317,[1]PROJECTES!$C$14:$G$5000,2,FALSE))</f>
        <v>SITEL</v>
      </c>
      <c r="C2317" s="121" t="s">
        <v>178</v>
      </c>
      <c r="D2317" s="93" t="str">
        <f>IF(E2317="","",VLOOKUP(E2317,[1]PROJECTES!$C$14:$G$5000,5,FALSE))</f>
        <v>PENDENT D'ASSIGNAR</v>
      </c>
      <c r="E2317" s="117" t="s">
        <v>278</v>
      </c>
      <c r="F2317" s="95"/>
      <c r="G2317" s="96" t="str">
        <f>IF(E2317="","",VLOOKUP(E2317,[1]PROJECTES!$C$14:$G$5000,4,FALSE))</f>
        <v>OB</v>
      </c>
      <c r="H2317" s="118" t="s">
        <v>44</v>
      </c>
      <c r="I2317" s="97" t="str">
        <f>IF(H2317="","",VLOOKUP(H2317,BD!B$2:C$16,2,FALSE))</f>
        <v>E</v>
      </c>
      <c r="J2317" s="98">
        <v>43559</v>
      </c>
      <c r="K2317" s="135">
        <f t="shared" si="78"/>
        <v>14</v>
      </c>
      <c r="L2317" s="99">
        <f t="shared" ca="1" si="79"/>
        <v>210</v>
      </c>
      <c r="M2317" s="93">
        <f>IF(E2317="","",VLOOKUP(E2317,[1]PROJECTES!$C$14:$Z$5000,21,FALSE))</f>
        <v>43830</v>
      </c>
      <c r="N2317" s="100">
        <v>0</v>
      </c>
      <c r="O2317" s="72" t="s">
        <v>229</v>
      </c>
      <c r="P2317" s="101">
        <v>30</v>
      </c>
      <c r="Q2317" s="132" t="s">
        <v>59</v>
      </c>
      <c r="R2317" s="168" t="s">
        <v>2025</v>
      </c>
      <c r="S2317" s="91"/>
    </row>
    <row r="2318" spans="1:19" s="104" customFormat="1" ht="12.75" customHeight="1" x14ac:dyDescent="0.25">
      <c r="A2318" s="121"/>
      <c r="B2318" s="92" t="str">
        <f>IF(E2318="","",VLOOKUP(E2318,[1]PROJECTES!$C$14:$G$5000,2,FALSE))</f>
        <v>SITEL</v>
      </c>
      <c r="C2318" s="121" t="s">
        <v>92</v>
      </c>
      <c r="D2318" s="93" t="str">
        <f>IF(E2318="","",VLOOKUP(E2318,[1]PROJECTES!$C$14:$G$5000,5,FALSE))</f>
        <v>PENDENT D'ASSIGNAR</v>
      </c>
      <c r="E2318" s="117" t="s">
        <v>278</v>
      </c>
      <c r="F2318" s="95"/>
      <c r="G2318" s="96" t="str">
        <f>IF(E2318="","",VLOOKUP(E2318,[1]PROJECTES!$C$14:$G$5000,4,FALSE))</f>
        <v>OB</v>
      </c>
      <c r="H2318" s="118" t="s">
        <v>44</v>
      </c>
      <c r="I2318" s="97" t="str">
        <f>IF(H2318="","",VLOOKUP(H2318,BD!B$2:C$16,2,FALSE))</f>
        <v>E</v>
      </c>
      <c r="J2318" s="98">
        <v>43559</v>
      </c>
      <c r="K2318" s="135">
        <f t="shared" si="78"/>
        <v>14</v>
      </c>
      <c r="L2318" s="99">
        <f t="shared" ca="1" si="79"/>
        <v>210</v>
      </c>
      <c r="M2318" s="93">
        <f>IF(E2318="","",VLOOKUP(E2318,[1]PROJECTES!$C$14:$Z$5000,21,FALSE))</f>
        <v>43830</v>
      </c>
      <c r="N2318" s="100">
        <v>1</v>
      </c>
      <c r="O2318" s="72" t="s">
        <v>229</v>
      </c>
      <c r="P2318" s="101">
        <v>30</v>
      </c>
      <c r="Q2318" s="132"/>
      <c r="R2318" s="168" t="s">
        <v>2026</v>
      </c>
      <c r="S2318" s="91"/>
    </row>
    <row r="2319" spans="1:19" s="104" customFormat="1" ht="12.75" customHeight="1" x14ac:dyDescent="0.25">
      <c r="A2319" s="121" t="s">
        <v>21</v>
      </c>
      <c r="B2319" s="92" t="str">
        <f>IF(E2319="","",VLOOKUP(E2319,[1]PROJECTES!$C$14:$G$5000,2,FALSE))</f>
        <v>INDVIL</v>
      </c>
      <c r="C2319" s="121" t="s">
        <v>149</v>
      </c>
      <c r="D2319" s="93" t="str">
        <f>IF(E2319="","",VLOOKUP(E2319,[1]PROJECTES!$C$14:$G$5000,5,FALSE))</f>
        <v>RTU C.T. PADRE CARMELO v1.0</v>
      </c>
      <c r="E2319" s="117">
        <v>5106</v>
      </c>
      <c r="F2319" s="95"/>
      <c r="G2319" s="96" t="str">
        <f>IF(E2319="","",VLOOKUP(E2319,[1]PROJECTES!$C$14:$G$5000,4,FALSE))</f>
        <v>TA</v>
      </c>
      <c r="H2319" s="118" t="s">
        <v>21</v>
      </c>
      <c r="I2319" s="97" t="str">
        <f>IF(H2319="","",VLOOKUP(H2319,BD!B$2:C$16,2,FALSE))</f>
        <v>P</v>
      </c>
      <c r="J2319" s="98">
        <v>43560</v>
      </c>
      <c r="K2319" s="135">
        <f t="shared" si="78"/>
        <v>14</v>
      </c>
      <c r="L2319" s="99" t="str">
        <f t="shared" ca="1" si="79"/>
        <v>-</v>
      </c>
      <c r="M2319" s="93">
        <f>IF(E2319="","",VLOOKUP(E2319,[1]PROJECTES!$C$14:$Z$5000,21,FALSE))</f>
        <v>43514</v>
      </c>
      <c r="N2319" s="100">
        <v>0</v>
      </c>
      <c r="O2319" s="72" t="s">
        <v>229</v>
      </c>
      <c r="P2319" s="101">
        <v>15</v>
      </c>
      <c r="Q2319" s="132" t="s">
        <v>51</v>
      </c>
      <c r="R2319" s="131" t="s">
        <v>365</v>
      </c>
      <c r="S2319" s="91"/>
    </row>
    <row r="2320" spans="1:19" s="104" customFormat="1" ht="12.75" customHeight="1" x14ac:dyDescent="0.25">
      <c r="A2320" s="177" t="s">
        <v>21</v>
      </c>
      <c r="B2320" s="92" t="str">
        <f>IF(E2320="","",VLOOKUP(E2320,[1]PROJECTES!$C$14:$G$5000,2,FALSE))</f>
        <v>NCLAVE</v>
      </c>
      <c r="C2320" s="121"/>
      <c r="D2320" s="93" t="str">
        <f>IF(E2320="","",VLOOKUP(E2320,[1]PROJECTES!$C$14:$G$5000,5,FALSE))</f>
        <v>6 x Armari TrinaPRP NCU V1.0</v>
      </c>
      <c r="E2320" s="117">
        <v>5118</v>
      </c>
      <c r="F2320" s="95"/>
      <c r="G2320" s="96" t="str">
        <f>IF(E2320="","",VLOOKUP(E2320,[1]PROJECTES!$C$14:$G$5000,4,FALSE))</f>
        <v>TA</v>
      </c>
      <c r="H2320" s="118" t="s">
        <v>21</v>
      </c>
      <c r="I2320" s="97" t="str">
        <f>IF(H2320="","",VLOOKUP(H2320,BD!B$2:C$16,2,FALSE))</f>
        <v>P</v>
      </c>
      <c r="J2320" s="98">
        <v>43560</v>
      </c>
      <c r="K2320" s="135">
        <f t="shared" si="78"/>
        <v>14</v>
      </c>
      <c r="L2320" s="99" t="str">
        <f t="shared" ca="1" si="79"/>
        <v>-</v>
      </c>
      <c r="M2320" s="93">
        <f>IF(E2320="","",VLOOKUP(E2320,[1]PROJECTES!$C$14:$Z$5000,21,FALSE))</f>
        <v>43555</v>
      </c>
      <c r="N2320" s="100">
        <v>0</v>
      </c>
      <c r="O2320" s="72" t="s">
        <v>229</v>
      </c>
      <c r="P2320" s="101">
        <v>15</v>
      </c>
      <c r="Q2320" s="132" t="s">
        <v>51</v>
      </c>
      <c r="R2320" s="102" t="s">
        <v>1308</v>
      </c>
      <c r="S2320" s="91"/>
    </row>
    <row r="2321" spans="1:19" s="104" customFormat="1" ht="12.75" customHeight="1" x14ac:dyDescent="0.25">
      <c r="A2321" s="177" t="s">
        <v>21</v>
      </c>
      <c r="B2321" s="92" t="str">
        <f>IF(E2321="","",VLOOKUP(E2321,[1]PROJECTES!$C$14:$G$5000,2,FALSE))</f>
        <v>SITEL</v>
      </c>
      <c r="C2321" s="121" t="s">
        <v>181</v>
      </c>
      <c r="D2321" s="93" t="str">
        <f>IF(E2321="","",VLOOKUP(E2321,[1]PROJECTES!$C$14:$G$5000,5,FALSE))</f>
        <v>INFRAESTRUCTURA</v>
      </c>
      <c r="E2321" s="117" t="s">
        <v>289</v>
      </c>
      <c r="F2321" s="95"/>
      <c r="G2321" s="96" t="str">
        <f>IF(E2321="","",VLOOKUP(E2321,[1]PROJECTES!$C$14:$G$5000,4,FALSE))</f>
        <v>OB</v>
      </c>
      <c r="H2321" s="118" t="s">
        <v>21</v>
      </c>
      <c r="I2321" s="97" t="str">
        <f>IF(H2321="","",VLOOKUP(H2321,BD!B$2:C$16,2,FALSE))</f>
        <v>P</v>
      </c>
      <c r="J2321" s="98">
        <v>43560</v>
      </c>
      <c r="K2321" s="135">
        <f t="shared" si="78"/>
        <v>14</v>
      </c>
      <c r="L2321" s="99">
        <f t="shared" ca="1" si="79"/>
        <v>210</v>
      </c>
      <c r="M2321" s="93">
        <f>IF(E2321="","",VLOOKUP(E2321,[1]PROJECTES!$C$14:$Z$5000,21,FALSE))</f>
        <v>43830</v>
      </c>
      <c r="N2321" s="100">
        <v>0</v>
      </c>
      <c r="O2321" s="72" t="s">
        <v>229</v>
      </c>
      <c r="P2321" s="101">
        <v>15</v>
      </c>
      <c r="Q2321" s="132"/>
      <c r="R2321" s="102" t="s">
        <v>1363</v>
      </c>
      <c r="S2321" s="91"/>
    </row>
    <row r="2322" spans="1:19" s="104" customFormat="1" ht="12.75" customHeight="1" x14ac:dyDescent="0.25">
      <c r="A2322" s="177" t="s">
        <v>21</v>
      </c>
      <c r="B2322" s="92" t="str">
        <f>IF(E2322="","",VLOOKUP(E2322,[1]PROJECTES!$C$14:$G$5000,2,FALSE))</f>
        <v>SITEL</v>
      </c>
      <c r="C2322" s="121" t="s">
        <v>151</v>
      </c>
      <c r="D2322" s="93" t="str">
        <f>IF(E2322="","",VLOOKUP(E2322,[1]PROJECTES!$C$14:$G$5000,5,FALSE))</f>
        <v>GESTIO DE MAGATZEM</v>
      </c>
      <c r="E2322" s="117" t="s">
        <v>305</v>
      </c>
      <c r="F2322" s="95"/>
      <c r="G2322" s="96" t="str">
        <f>IF(E2322="","",VLOOKUP(E2322,[1]PROJECTES!$C$14:$G$5000,4,FALSE))</f>
        <v>OB</v>
      </c>
      <c r="H2322" s="118" t="s">
        <v>21</v>
      </c>
      <c r="I2322" s="97" t="str">
        <f>IF(H2322="","",VLOOKUP(H2322,BD!B$2:C$16,2,FALSE))</f>
        <v>P</v>
      </c>
      <c r="J2322" s="98">
        <v>43560</v>
      </c>
      <c r="K2322" s="135">
        <f t="shared" si="78"/>
        <v>14</v>
      </c>
      <c r="L2322" s="99">
        <f t="shared" ca="1" si="79"/>
        <v>210</v>
      </c>
      <c r="M2322" s="93">
        <f>IF(E2322="","",VLOOKUP(E2322,[1]PROJECTES!$C$14:$Z$5000,21,FALSE))</f>
        <v>43830</v>
      </c>
      <c r="N2322" s="100">
        <v>0</v>
      </c>
      <c r="O2322" s="72" t="s">
        <v>229</v>
      </c>
      <c r="P2322" s="101">
        <v>15</v>
      </c>
      <c r="Q2322" s="132" t="s">
        <v>49</v>
      </c>
      <c r="R2322" s="102" t="s">
        <v>1380</v>
      </c>
      <c r="S2322" s="91"/>
    </row>
    <row r="2323" spans="1:19" s="104" customFormat="1" ht="12.75" customHeight="1" x14ac:dyDescent="0.25">
      <c r="A2323" s="177" t="s">
        <v>21</v>
      </c>
      <c r="B2323" s="92" t="str">
        <f>IF(E2323="","",VLOOKUP(E2323,[1]PROJECTES!$C$14:$G$5000,2,FALSE))</f>
        <v>SITEL</v>
      </c>
      <c r="C2323" s="121" t="s">
        <v>181</v>
      </c>
      <c r="D2323" s="93" t="str">
        <f>IF(E2323="","",VLOOKUP(E2323,[1]PROJECTES!$C$14:$G$5000,5,FALSE))</f>
        <v>AFERS PROPIS</v>
      </c>
      <c r="E2323" s="117" t="s">
        <v>884</v>
      </c>
      <c r="F2323" s="95"/>
      <c r="G2323" s="96" t="str">
        <f>IF(E2323="","",VLOOKUP(E2323,[1]PROJECTES!$C$14:$G$5000,4,FALSE))</f>
        <v>OB</v>
      </c>
      <c r="H2323" s="118" t="s">
        <v>21</v>
      </c>
      <c r="I2323" s="97" t="str">
        <f>IF(H2323="","",VLOOKUP(H2323,BD!B$2:C$16,2,FALSE))</f>
        <v>P</v>
      </c>
      <c r="J2323" s="98">
        <v>43560</v>
      </c>
      <c r="K2323" s="135">
        <f t="shared" si="78"/>
        <v>14</v>
      </c>
      <c r="L2323" s="99">
        <f t="shared" ca="1" si="79"/>
        <v>210</v>
      </c>
      <c r="M2323" s="93">
        <f>IF(E2323="","",VLOOKUP(E2323,[1]PROJECTES!$C$14:$Z$5000,21,FALSE))</f>
        <v>43830</v>
      </c>
      <c r="N2323" s="100">
        <v>1</v>
      </c>
      <c r="O2323" s="72" t="s">
        <v>229</v>
      </c>
      <c r="P2323" s="101">
        <v>0</v>
      </c>
      <c r="Q2323" s="132"/>
      <c r="R2323" s="131" t="s">
        <v>1408</v>
      </c>
      <c r="S2323" s="91"/>
    </row>
    <row r="2324" spans="1:19" s="104" customFormat="1" ht="12.75" customHeight="1" x14ac:dyDescent="0.25">
      <c r="A2324" s="121" t="s">
        <v>21</v>
      </c>
      <c r="B2324" s="92" t="str">
        <f>IF(E2324="","",VLOOKUP(E2324,[1]PROJECTES!$C$14:$G$5000,2,FALSE))</f>
        <v>SITEL</v>
      </c>
      <c r="C2324" s="121" t="s">
        <v>151</v>
      </c>
      <c r="D2324" s="93" t="str">
        <f>IF(E2324="","",VLOOKUP(E2324,[1]PROJECTES!$C$14:$G$5000,5,FALSE))</f>
        <v>30 x MODEM-FSK 12Vdc C/DIN</v>
      </c>
      <c r="E2324" s="117">
        <v>5132</v>
      </c>
      <c r="F2324" s="95"/>
      <c r="G2324" s="96" t="str">
        <f>IF(E2324="","",VLOOKUP(E2324,[1]PROJECTES!$C$14:$G$5000,4,FALSE))</f>
        <v>TA</v>
      </c>
      <c r="H2324" s="118" t="s">
        <v>21</v>
      </c>
      <c r="I2324" s="97" t="str">
        <f>IF(H2324="","",VLOOKUP(H2324,BD!B$2:C$16,2,FALSE))</f>
        <v>P</v>
      </c>
      <c r="J2324" s="98">
        <v>43560</v>
      </c>
      <c r="K2324" s="135">
        <f t="shared" si="78"/>
        <v>14</v>
      </c>
      <c r="L2324" s="99" t="str">
        <f t="shared" ca="1" si="79"/>
        <v>-</v>
      </c>
      <c r="M2324" s="93">
        <f>IF(E2324="","",VLOOKUP(E2324,[1]PROJECTES!$C$14:$Z$5000,21,FALSE))</f>
        <v>43594</v>
      </c>
      <c r="N2324" s="100">
        <v>0</v>
      </c>
      <c r="O2324" s="72" t="s">
        <v>229</v>
      </c>
      <c r="P2324" s="101">
        <v>20</v>
      </c>
      <c r="Q2324" s="132" t="s">
        <v>65</v>
      </c>
      <c r="R2324" s="131" t="s">
        <v>451</v>
      </c>
      <c r="S2324" s="91"/>
    </row>
    <row r="2325" spans="1:19" s="104" customFormat="1" ht="12.75" customHeight="1" x14ac:dyDescent="0.25">
      <c r="A2325" s="121" t="s">
        <v>21</v>
      </c>
      <c r="B2325" s="92" t="str">
        <f>IF(E2325="","",VLOOKUP(E2325,[1]PROJECTES!$C$14:$G$5000,2,FALSE))</f>
        <v>SITEL</v>
      </c>
      <c r="C2325" s="121" t="s">
        <v>151</v>
      </c>
      <c r="D2325" s="93" t="str">
        <f>IF(E2325="","",VLOOKUP(E2325,[1]PROJECTES!$C$14:$G$5000,5,FALSE))</f>
        <v>10 x RTU CAP32-48 v2.5 (Reciclar de CAP32-125)</v>
      </c>
      <c r="E2325" s="117">
        <v>5209</v>
      </c>
      <c r="F2325" s="95"/>
      <c r="G2325" s="96" t="str">
        <f>IF(E2325="","",VLOOKUP(E2325,[1]PROJECTES!$C$14:$G$5000,4,FALSE))</f>
        <v>TA</v>
      </c>
      <c r="H2325" s="118" t="s">
        <v>21</v>
      </c>
      <c r="I2325" s="97" t="str">
        <f>IF(H2325="","",VLOOKUP(H2325,BD!B$2:C$16,2,FALSE))</f>
        <v>P</v>
      </c>
      <c r="J2325" s="98">
        <v>43560</v>
      </c>
      <c r="K2325" s="135">
        <f t="shared" si="78"/>
        <v>14</v>
      </c>
      <c r="L2325" s="99" t="str">
        <f t="shared" ca="1" si="79"/>
        <v>-</v>
      </c>
      <c r="M2325" s="93">
        <f>IF(E2325="","",VLOOKUP(E2325,[1]PROJECTES!$C$14:$Z$5000,21,FALSE))</f>
        <v>43591</v>
      </c>
      <c r="N2325" s="100">
        <v>0</v>
      </c>
      <c r="O2325" s="72" t="s">
        <v>229</v>
      </c>
      <c r="P2325" s="101">
        <v>50</v>
      </c>
      <c r="Q2325" s="132" t="s">
        <v>51</v>
      </c>
      <c r="R2325" s="131" t="s">
        <v>1403</v>
      </c>
      <c r="S2325" s="91"/>
    </row>
    <row r="2326" spans="1:19" s="104" customFormat="1" ht="12.75" customHeight="1" x14ac:dyDescent="0.25">
      <c r="A2326" s="121" t="s">
        <v>21</v>
      </c>
      <c r="B2326" s="92" t="str">
        <f>IF(E2326="","",VLOOKUP(E2326,[1]PROJECTES!$C$14:$G$5000,2,FALSE))</f>
        <v>DIELES</v>
      </c>
      <c r="C2326" s="121" t="s">
        <v>271</v>
      </c>
      <c r="D2326" s="93" t="str">
        <f>IF(E2326="","",VLOOKUP(E2326,[1]PROJECTES!$C$14:$G$5000,5,FALSE))</f>
        <v>RTU CT-5 DIELESUR v1.1</v>
      </c>
      <c r="E2326" s="117">
        <v>5059</v>
      </c>
      <c r="F2326" s="95"/>
      <c r="G2326" s="96" t="str">
        <f>IF(E2326="","",VLOOKUP(E2326,[1]PROJECTES!$C$14:$G$5000,4,FALSE))</f>
        <v>TA</v>
      </c>
      <c r="H2326" s="118" t="s">
        <v>21</v>
      </c>
      <c r="I2326" s="97" t="str">
        <f>IF(H2326="","",VLOOKUP(H2326,BD!B$2:C$16,2,FALSE))</f>
        <v>P</v>
      </c>
      <c r="J2326" s="98">
        <v>43560</v>
      </c>
      <c r="K2326" s="135">
        <f t="shared" si="78"/>
        <v>14</v>
      </c>
      <c r="L2326" s="99" t="str">
        <f t="shared" ca="1" si="79"/>
        <v>-</v>
      </c>
      <c r="M2326" s="93">
        <f>IF(E2326="","",VLOOKUP(E2326,[1]PROJECTES!$C$14:$Z$5000,21,FALSE))</f>
        <v>43524</v>
      </c>
      <c r="N2326" s="100">
        <v>0</v>
      </c>
      <c r="O2326" s="72" t="s">
        <v>229</v>
      </c>
      <c r="P2326" s="101">
        <v>25</v>
      </c>
      <c r="Q2326" s="132" t="s">
        <v>51</v>
      </c>
      <c r="R2326" s="131" t="s">
        <v>365</v>
      </c>
      <c r="S2326" s="91"/>
    </row>
    <row r="2327" spans="1:19" s="104" customFormat="1" ht="12.75" customHeight="1" x14ac:dyDescent="0.25">
      <c r="A2327" s="121" t="s">
        <v>21</v>
      </c>
      <c r="B2327" s="92" t="str">
        <f>IF(E2327="","",VLOOKUP(E2327,[1]PROJECTES!$C$14:$G$5000,2,FALSE))</f>
        <v>DIELES</v>
      </c>
      <c r="C2327" s="121" t="s">
        <v>271</v>
      </c>
      <c r="D2327" s="93" t="str">
        <f>IF(E2327="","",VLOOKUP(E2327,[1]PROJECTES!$C$14:$G$5000,5,FALSE))</f>
        <v>RTU CT-6 DIELESUR v1.1</v>
      </c>
      <c r="E2327" s="117">
        <v>5060</v>
      </c>
      <c r="F2327" s="95"/>
      <c r="G2327" s="96" t="str">
        <f>IF(E2327="","",VLOOKUP(E2327,[1]PROJECTES!$C$14:$G$5000,4,FALSE))</f>
        <v>TA</v>
      </c>
      <c r="H2327" s="118" t="s">
        <v>21</v>
      </c>
      <c r="I2327" s="97" t="str">
        <f>IF(H2327="","",VLOOKUP(H2327,BD!B$2:C$16,2,FALSE))</f>
        <v>P</v>
      </c>
      <c r="J2327" s="98">
        <v>43560</v>
      </c>
      <c r="K2327" s="135">
        <f t="shared" si="78"/>
        <v>14</v>
      </c>
      <c r="L2327" s="99" t="str">
        <f t="shared" ca="1" si="79"/>
        <v>-</v>
      </c>
      <c r="M2327" s="93">
        <f>IF(E2327="","",VLOOKUP(E2327,[1]PROJECTES!$C$14:$Z$5000,21,FALSE))</f>
        <v>43524</v>
      </c>
      <c r="N2327" s="100">
        <v>0</v>
      </c>
      <c r="O2327" s="72" t="s">
        <v>229</v>
      </c>
      <c r="P2327" s="101">
        <v>25</v>
      </c>
      <c r="Q2327" s="132" t="s">
        <v>51</v>
      </c>
      <c r="R2327" s="131" t="s">
        <v>365</v>
      </c>
      <c r="S2327" s="91"/>
    </row>
    <row r="2328" spans="1:19" s="104" customFormat="1" ht="12.75" customHeight="1" x14ac:dyDescent="0.25">
      <c r="A2328" s="121" t="s">
        <v>21</v>
      </c>
      <c r="B2328" s="92" t="str">
        <f>IF(E2328="","",VLOOKUP(E2328,[1]PROJECTES!$C$14:$G$5000,2,FALSE))</f>
        <v>DIELES</v>
      </c>
      <c r="C2328" s="121" t="s">
        <v>271</v>
      </c>
      <c r="D2328" s="93" t="str">
        <f>IF(E2328="","",VLOOKUP(E2328,[1]PROJECTES!$C$14:$G$5000,5,FALSE))</f>
        <v>RTU CT-7 DIELESUR v1.1</v>
      </c>
      <c r="E2328" s="117">
        <v>5061</v>
      </c>
      <c r="F2328" s="95"/>
      <c r="G2328" s="96" t="str">
        <f>IF(E2328="","",VLOOKUP(E2328,[1]PROJECTES!$C$14:$G$5000,4,FALSE))</f>
        <v>TA</v>
      </c>
      <c r="H2328" s="118" t="s">
        <v>21</v>
      </c>
      <c r="I2328" s="97" t="str">
        <f>IF(H2328="","",VLOOKUP(H2328,BD!B$2:C$16,2,FALSE))</f>
        <v>P</v>
      </c>
      <c r="J2328" s="98">
        <v>43560</v>
      </c>
      <c r="K2328" s="135">
        <f t="shared" si="78"/>
        <v>14</v>
      </c>
      <c r="L2328" s="99" t="str">
        <f t="shared" ca="1" si="79"/>
        <v>-</v>
      </c>
      <c r="M2328" s="93">
        <f>IF(E2328="","",VLOOKUP(E2328,[1]PROJECTES!$C$14:$Z$5000,21,FALSE))</f>
        <v>43524</v>
      </c>
      <c r="N2328" s="100">
        <v>0</v>
      </c>
      <c r="O2328" s="72" t="s">
        <v>229</v>
      </c>
      <c r="P2328" s="101">
        <v>25</v>
      </c>
      <c r="Q2328" s="132" t="s">
        <v>51</v>
      </c>
      <c r="R2328" s="131" t="s">
        <v>365</v>
      </c>
      <c r="S2328" s="91"/>
    </row>
    <row r="2329" spans="1:19" s="104" customFormat="1" ht="12.75" customHeight="1" x14ac:dyDescent="0.25">
      <c r="A2329" s="121" t="s">
        <v>21</v>
      </c>
      <c r="B2329" s="92" t="str">
        <f>IF(E2329="","",VLOOKUP(E2329,[1]PROJECTES!$C$14:$G$5000,2,FALSE))</f>
        <v>DIELES</v>
      </c>
      <c r="C2329" s="121" t="s">
        <v>271</v>
      </c>
      <c r="D2329" s="93" t="str">
        <f>IF(E2329="","",VLOOKUP(E2329,[1]PROJECTES!$C$14:$G$5000,5,FALSE))</f>
        <v>RTU CT-8 DIELESUR v1.1</v>
      </c>
      <c r="E2329" s="117">
        <v>5062</v>
      </c>
      <c r="F2329" s="95"/>
      <c r="G2329" s="96" t="str">
        <f>IF(E2329="","",VLOOKUP(E2329,[1]PROJECTES!$C$14:$G$5000,4,FALSE))</f>
        <v>TA</v>
      </c>
      <c r="H2329" s="118" t="s">
        <v>21</v>
      </c>
      <c r="I2329" s="97" t="str">
        <f>IF(H2329="","",VLOOKUP(H2329,BD!B$2:C$16,2,FALSE))</f>
        <v>P</v>
      </c>
      <c r="J2329" s="98">
        <v>43560</v>
      </c>
      <c r="K2329" s="135">
        <f t="shared" si="78"/>
        <v>14</v>
      </c>
      <c r="L2329" s="99" t="str">
        <f t="shared" ca="1" si="79"/>
        <v>-</v>
      </c>
      <c r="M2329" s="93">
        <f>IF(E2329="","",VLOOKUP(E2329,[1]PROJECTES!$C$14:$Z$5000,21,FALSE))</f>
        <v>43524</v>
      </c>
      <c r="N2329" s="100">
        <v>0</v>
      </c>
      <c r="O2329" s="72" t="s">
        <v>229</v>
      </c>
      <c r="P2329" s="101">
        <v>25</v>
      </c>
      <c r="Q2329" s="132" t="s">
        <v>51</v>
      </c>
      <c r="R2329" s="131" t="s">
        <v>365</v>
      </c>
      <c r="S2329" s="91"/>
    </row>
    <row r="2330" spans="1:19" s="104" customFormat="1" ht="12.75" customHeight="1" x14ac:dyDescent="0.25">
      <c r="A2330" s="121" t="s">
        <v>21</v>
      </c>
      <c r="B2330" s="92" t="str">
        <f>IF(E2330="","",VLOOKUP(E2330,[1]PROJECTES!$C$14:$G$5000,2,FALSE))</f>
        <v>INDTOR</v>
      </c>
      <c r="C2330" s="121" t="s">
        <v>149</v>
      </c>
      <c r="D2330" s="93" t="str">
        <f>IF(E2330="","",VLOOKUP(E2330,[1]PROJECTES!$C$14:$G$5000,5,FALSE))</f>
        <v>RTU C.T. CALVARIO v1.0</v>
      </c>
      <c r="E2330" s="117">
        <v>5104</v>
      </c>
      <c r="F2330" s="95"/>
      <c r="G2330" s="96" t="str">
        <f>IF(E2330="","",VLOOKUP(E2330,[1]PROJECTES!$C$14:$G$5000,4,FALSE))</f>
        <v>TA</v>
      </c>
      <c r="H2330" s="118" t="s">
        <v>21</v>
      </c>
      <c r="I2330" s="97" t="str">
        <f>IF(H2330="","",VLOOKUP(H2330,BD!B$2:C$16,2,FALSE))</f>
        <v>P</v>
      </c>
      <c r="J2330" s="98">
        <v>43560</v>
      </c>
      <c r="K2330" s="135">
        <f t="shared" si="78"/>
        <v>14</v>
      </c>
      <c r="L2330" s="99" t="str">
        <f t="shared" ca="1" si="79"/>
        <v>-</v>
      </c>
      <c r="M2330" s="93">
        <f>IF(E2330="","",VLOOKUP(E2330,[1]PROJECTES!$C$14:$Z$5000,21,FALSE))</f>
        <v>43514</v>
      </c>
      <c r="N2330" s="100">
        <v>0</v>
      </c>
      <c r="O2330" s="72" t="s">
        <v>229</v>
      </c>
      <c r="P2330" s="101">
        <v>25</v>
      </c>
      <c r="Q2330" s="132" t="s">
        <v>51</v>
      </c>
      <c r="R2330" s="131" t="s">
        <v>365</v>
      </c>
      <c r="S2330" s="91"/>
    </row>
    <row r="2331" spans="1:19" s="104" customFormat="1" ht="12.75" customHeight="1" x14ac:dyDescent="0.25">
      <c r="A2331" s="121" t="s">
        <v>21</v>
      </c>
      <c r="B2331" s="92" t="str">
        <f>IF(E2331="","",VLOOKUP(E2331,[1]PROJECTES!$C$14:$G$5000,2,FALSE))</f>
        <v>INDVIL</v>
      </c>
      <c r="C2331" s="121" t="s">
        <v>149</v>
      </c>
      <c r="D2331" s="93" t="str">
        <f>IF(E2331="","",VLOOKUP(E2331,[1]PROJECTES!$C$14:$G$5000,5,FALSE))</f>
        <v>RTU C.T. PADRE CARMELO v1.0</v>
      </c>
      <c r="E2331" s="117">
        <v>5106</v>
      </c>
      <c r="F2331" s="95"/>
      <c r="G2331" s="96" t="str">
        <f>IF(E2331="","",VLOOKUP(E2331,[1]PROJECTES!$C$14:$G$5000,4,FALSE))</f>
        <v>TA</v>
      </c>
      <c r="H2331" s="118" t="s">
        <v>21</v>
      </c>
      <c r="I2331" s="97" t="str">
        <f>IF(H2331="","",VLOOKUP(H2331,BD!B$2:C$16,2,FALSE))</f>
        <v>P</v>
      </c>
      <c r="J2331" s="98">
        <v>43560</v>
      </c>
      <c r="K2331" s="135">
        <f t="shared" si="78"/>
        <v>14</v>
      </c>
      <c r="L2331" s="99" t="str">
        <f t="shared" ca="1" si="79"/>
        <v>-</v>
      </c>
      <c r="M2331" s="93">
        <f>IF(E2331="","",VLOOKUP(E2331,[1]PROJECTES!$C$14:$Z$5000,21,FALSE))</f>
        <v>43514</v>
      </c>
      <c r="N2331" s="100">
        <v>0</v>
      </c>
      <c r="O2331" s="72" t="s">
        <v>229</v>
      </c>
      <c r="P2331" s="101">
        <v>25</v>
      </c>
      <c r="Q2331" s="132" t="s">
        <v>51</v>
      </c>
      <c r="R2331" s="131" t="s">
        <v>365</v>
      </c>
      <c r="S2331" s="91"/>
    </row>
    <row r="2332" spans="1:19" s="104" customFormat="1" ht="12.75" customHeight="1" x14ac:dyDescent="0.25">
      <c r="A2332" s="121" t="s">
        <v>21</v>
      </c>
      <c r="B2332" s="92" t="str">
        <f>IF(E2332="","",VLOOKUP(E2332,[1]PROJECTES!$C$14:$G$5000,2,FALSE))</f>
        <v>SITEL</v>
      </c>
      <c r="C2332" s="121" t="s">
        <v>181</v>
      </c>
      <c r="D2332" s="93" t="str">
        <f>IF(E2332="","",VLOOKUP(E2332,[1]PROJECTES!$C$14:$G$5000,5,FALSE))</f>
        <v>GESTIO DE MAGATZEM</v>
      </c>
      <c r="E2332" s="117" t="s">
        <v>305</v>
      </c>
      <c r="F2332" s="95"/>
      <c r="G2332" s="96" t="str">
        <f>IF(E2332="","",VLOOKUP(E2332,[1]PROJECTES!$C$14:$G$5000,4,FALSE))</f>
        <v>OB</v>
      </c>
      <c r="H2332" s="118" t="s">
        <v>21</v>
      </c>
      <c r="I2332" s="97" t="str">
        <f>IF(H2332="","",VLOOKUP(H2332,BD!B$2:C$16,2,FALSE))</f>
        <v>P</v>
      </c>
      <c r="J2332" s="98">
        <v>43560</v>
      </c>
      <c r="K2332" s="135">
        <f t="shared" si="78"/>
        <v>14</v>
      </c>
      <c r="L2332" s="99">
        <f t="shared" ca="1" si="79"/>
        <v>210</v>
      </c>
      <c r="M2332" s="93">
        <f>IF(E2332="","",VLOOKUP(E2332,[1]PROJECTES!$C$14:$Z$5000,21,FALSE))</f>
        <v>43830</v>
      </c>
      <c r="N2332" s="100">
        <v>0</v>
      </c>
      <c r="O2332" s="72" t="s">
        <v>229</v>
      </c>
      <c r="P2332" s="101">
        <v>20</v>
      </c>
      <c r="Q2332" s="132" t="s">
        <v>49</v>
      </c>
      <c r="R2332" s="102" t="s">
        <v>1409</v>
      </c>
      <c r="S2332" s="91"/>
    </row>
    <row r="2333" spans="1:19" s="104" customFormat="1" ht="12.75" customHeight="1" x14ac:dyDescent="0.25">
      <c r="A2333" s="121" t="s">
        <v>12</v>
      </c>
      <c r="B2333" s="92" t="str">
        <f>IF(E2333="","",VLOOKUP(E2333,[1]PROJECTES!$C$14:$G$5000,2,FALSE))</f>
        <v>EYPESA</v>
      </c>
      <c r="C2333" s="121" t="s">
        <v>106</v>
      </c>
      <c r="D2333" s="93" t="str">
        <f>IF(E2333="","",VLOOKUP(E2333,[1]PROJECTES!$C$14:$G$5000,5,FALSE))</f>
        <v>SITEL Ref.SUPORT TEC. PROJ. INVADE-2019</v>
      </c>
      <c r="E2333" s="117">
        <v>5204</v>
      </c>
      <c r="F2333" s="95"/>
      <c r="G2333" s="96" t="str">
        <f>IF(E2333="","",VLOOKUP(E2333,[1]PROJECTES!$C$14:$G$5000,4,FALSE))</f>
        <v>OB</v>
      </c>
      <c r="H2333" s="118" t="s">
        <v>12</v>
      </c>
      <c r="I2333" s="97" t="str">
        <f>IF(H2333="","",VLOOKUP(H2333,BD!B$2:C$16,2,FALSE))</f>
        <v>E</v>
      </c>
      <c r="J2333" s="98">
        <v>43560</v>
      </c>
      <c r="K2333" s="135">
        <f t="shared" si="78"/>
        <v>14</v>
      </c>
      <c r="L2333" s="99">
        <f t="shared" ca="1" si="79"/>
        <v>-35</v>
      </c>
      <c r="M2333" s="93">
        <f>IF(E2333="","",VLOOKUP(E2333,[1]PROJECTES!$C$14:$Z$5000,21,FALSE))</f>
        <v>43585</v>
      </c>
      <c r="N2333" s="100">
        <v>2</v>
      </c>
      <c r="O2333" s="72" t="s">
        <v>229</v>
      </c>
      <c r="P2333" s="101">
        <v>0</v>
      </c>
      <c r="Q2333" s="132" t="s">
        <v>65</v>
      </c>
      <c r="R2333" s="131" t="s">
        <v>1410</v>
      </c>
      <c r="S2333" s="121"/>
    </row>
    <row r="2334" spans="1:19" s="104" customFormat="1" ht="12.75" customHeight="1" x14ac:dyDescent="0.25">
      <c r="A2334" s="121" t="s">
        <v>12</v>
      </c>
      <c r="B2334" s="92" t="str">
        <f>IF(E2334="","",VLOOKUP(E2334,[1]PROJECTES!$C$14:$G$5000,2,FALSE))</f>
        <v>SITEL</v>
      </c>
      <c r="C2334" s="121" t="s">
        <v>128</v>
      </c>
      <c r="D2334" s="93" t="str">
        <f>IF(E2334="","",VLOOKUP(E2334,[1]PROJECTES!$C$14:$G$5000,5,FALSE))</f>
        <v>ATENCIÓ TELEFÓNICA</v>
      </c>
      <c r="E2334" s="117" t="s">
        <v>491</v>
      </c>
      <c r="F2334" s="95"/>
      <c r="G2334" s="96" t="str">
        <f>IF(E2334="","",VLOOKUP(E2334,[1]PROJECTES!$C$14:$G$5000,4,FALSE))</f>
        <v>OB</v>
      </c>
      <c r="H2334" s="118" t="s">
        <v>12</v>
      </c>
      <c r="I2334" s="97" t="str">
        <f>IF(H2334="","",VLOOKUP(H2334,BD!B$2:C$16,2,FALSE))</f>
        <v>E</v>
      </c>
      <c r="J2334" s="98">
        <v>43560</v>
      </c>
      <c r="K2334" s="135">
        <f t="shared" si="78"/>
        <v>14</v>
      </c>
      <c r="L2334" s="99">
        <f t="shared" ca="1" si="79"/>
        <v>210</v>
      </c>
      <c r="M2334" s="93">
        <f>IF(E2334="","",VLOOKUP(E2334,[1]PROJECTES!$C$14:$Z$5000,21,FALSE))</f>
        <v>43830</v>
      </c>
      <c r="N2334" s="100">
        <v>0</v>
      </c>
      <c r="O2334" s="72" t="s">
        <v>229</v>
      </c>
      <c r="P2334" s="101">
        <v>30</v>
      </c>
      <c r="Q2334" s="132" t="s">
        <v>59</v>
      </c>
      <c r="R2334" s="131" t="s">
        <v>1415</v>
      </c>
      <c r="S2334" s="91"/>
    </row>
    <row r="2335" spans="1:19" s="104" customFormat="1" ht="12.75" customHeight="1" x14ac:dyDescent="0.25">
      <c r="A2335" s="121" t="s">
        <v>12</v>
      </c>
      <c r="B2335" s="92" t="str">
        <f>IF(E2335="","",VLOOKUP(E2335,[1]PROJECTES!$C$14:$G$5000,2,FALSE))</f>
        <v>ELECON</v>
      </c>
      <c r="C2335" s="121" t="s">
        <v>92</v>
      </c>
      <c r="D2335" s="93" t="str">
        <f>IF(E2335="","",VLOOKUP(E2335,[1]PROJECTES!$C$14:$G$5000,5,FALSE))</f>
        <v>RTU S.E. CONIL v2.0</v>
      </c>
      <c r="E2335" s="117">
        <v>4982</v>
      </c>
      <c r="F2335" s="95"/>
      <c r="G2335" s="96" t="str">
        <f>IF(E2335="","",VLOOKUP(E2335,[1]PROJECTES!$C$14:$G$5000,4,FALSE))</f>
        <v>OB</v>
      </c>
      <c r="H2335" s="118" t="s">
        <v>12</v>
      </c>
      <c r="I2335" s="97" t="str">
        <f>IF(H2335="","",VLOOKUP(H2335,BD!B$2:C$16,2,FALSE))</f>
        <v>E</v>
      </c>
      <c r="J2335" s="98">
        <v>43560</v>
      </c>
      <c r="K2335" s="135">
        <f t="shared" si="78"/>
        <v>14</v>
      </c>
      <c r="L2335" s="99">
        <f t="shared" ca="1" si="79"/>
        <v>-193</v>
      </c>
      <c r="M2335" s="93">
        <f>IF(E2335="","",VLOOKUP(E2335,[1]PROJECTES!$C$14:$Z$5000,21,FALSE))</f>
        <v>43427</v>
      </c>
      <c r="N2335" s="100">
        <v>1</v>
      </c>
      <c r="O2335" s="72" t="s">
        <v>229</v>
      </c>
      <c r="P2335" s="101">
        <v>0</v>
      </c>
      <c r="Q2335" s="132" t="s">
        <v>59</v>
      </c>
      <c r="R2335" s="131" t="s">
        <v>1412</v>
      </c>
      <c r="S2335" s="91"/>
    </row>
    <row r="2336" spans="1:19" s="104" customFormat="1" ht="12.75" customHeight="1" x14ac:dyDescent="0.25">
      <c r="A2336" s="121" t="s">
        <v>17</v>
      </c>
      <c r="B2336" s="92" t="str">
        <f>IF(E2336="","",VLOOKUP(E2336,[1]PROJECTES!$C$14:$G$5000,2,FALSE))</f>
        <v>ORMAZA</v>
      </c>
      <c r="C2336" s="121" t="s">
        <v>202</v>
      </c>
      <c r="D2336" s="93" t="str">
        <f>IF(E2336="","",VLOOKUP(E2336,[1]PROJECTES!$C$14:$G$5000,5,FALSE))</f>
        <v>CC SCADA TEDIS.Net H.VEGA v2.0</v>
      </c>
      <c r="E2336" s="117">
        <v>5194</v>
      </c>
      <c r="F2336" s="95"/>
      <c r="G2336" s="96" t="str">
        <f>IF(E2336="","",VLOOKUP(E2336,[1]PROJECTES!$C$14:$G$5000,4,FALSE))</f>
        <v>TA</v>
      </c>
      <c r="H2336" s="118" t="s">
        <v>12</v>
      </c>
      <c r="I2336" s="97" t="str">
        <f>IF(H2336="","",VLOOKUP(H2336,BD!B$2:C$16,2,FALSE))</f>
        <v>E</v>
      </c>
      <c r="J2336" s="98">
        <v>43560</v>
      </c>
      <c r="K2336" s="135">
        <f t="shared" si="78"/>
        <v>14</v>
      </c>
      <c r="L2336" s="99" t="str">
        <f t="shared" ca="1" si="79"/>
        <v>-</v>
      </c>
      <c r="M2336" s="93">
        <f>IF(E2336="","",VLOOKUP(E2336,[1]PROJECTES!$C$14:$Z$5000,21,FALSE))</f>
        <v>43560</v>
      </c>
      <c r="N2336" s="100">
        <v>0</v>
      </c>
      <c r="O2336" s="72" t="s">
        <v>229</v>
      </c>
      <c r="P2336" s="101">
        <v>30</v>
      </c>
      <c r="Q2336" s="132" t="s">
        <v>59</v>
      </c>
      <c r="R2336" s="131" t="s">
        <v>1411</v>
      </c>
      <c r="S2336" s="91"/>
    </row>
    <row r="2337" spans="1:19" s="104" customFormat="1" ht="12.75" customHeight="1" x14ac:dyDescent="0.25">
      <c r="A2337" s="177" t="s">
        <v>12</v>
      </c>
      <c r="B2337" s="92" t="str">
        <f>IF(E2337="","",VLOOKUP(E2337,[1]PROJECTES!$C$14:$G$5000,2,FALSE))</f>
        <v>SITEL</v>
      </c>
      <c r="C2337" s="121" t="s">
        <v>181</v>
      </c>
      <c r="D2337" s="93" t="str">
        <f>IF(E2337="","",VLOOKUP(E2337,[1]PROJECTES!$C$14:$G$5000,5,FALSE))</f>
        <v>FORMACIO</v>
      </c>
      <c r="E2337" s="117" t="s">
        <v>519</v>
      </c>
      <c r="F2337" s="95"/>
      <c r="G2337" s="96" t="str">
        <f>IF(E2337="","",VLOOKUP(E2337,[1]PROJECTES!$C$14:$G$5000,4,FALSE))</f>
        <v>OB</v>
      </c>
      <c r="H2337" s="118" t="s">
        <v>12</v>
      </c>
      <c r="I2337" s="97" t="str">
        <f>IF(H2337="","",VLOOKUP(H2337,BD!B$2:C$16,2,FALSE))</f>
        <v>E</v>
      </c>
      <c r="J2337" s="98">
        <v>43560</v>
      </c>
      <c r="K2337" s="135">
        <f t="shared" si="78"/>
        <v>14</v>
      </c>
      <c r="L2337" s="99">
        <f t="shared" ca="1" si="79"/>
        <v>210</v>
      </c>
      <c r="M2337" s="93">
        <f>IF(E2337="","",VLOOKUP(E2337,[1]PROJECTES!$C$14:$Z$5000,21,FALSE))</f>
        <v>43830</v>
      </c>
      <c r="N2337" s="100">
        <v>2</v>
      </c>
      <c r="O2337" s="72" t="s">
        <v>229</v>
      </c>
      <c r="P2337" s="101">
        <v>45</v>
      </c>
      <c r="Q2337" s="132" t="s">
        <v>28</v>
      </c>
      <c r="R2337" s="131" t="s">
        <v>1413</v>
      </c>
      <c r="S2337" s="91"/>
    </row>
    <row r="2338" spans="1:19" s="104" customFormat="1" ht="12.75" customHeight="1" x14ac:dyDescent="0.25">
      <c r="A2338" s="177" t="s">
        <v>12</v>
      </c>
      <c r="B2338" s="92" t="str">
        <f>IF(E2338="","",VLOOKUP(E2338,[1]PROJECTES!$C$14:$G$5000,2,FALSE))</f>
        <v>SITEL</v>
      </c>
      <c r="C2338" s="121" t="s">
        <v>70</v>
      </c>
      <c r="D2338" s="93" t="str">
        <f>IF(E2338="","",VLOOKUP(E2338,[1]PROJECTES!$C$14:$G$5000,5,FALSE))</f>
        <v>ATENCIÓ TELEFÓNICA</v>
      </c>
      <c r="E2338" s="117" t="s">
        <v>491</v>
      </c>
      <c r="F2338" s="95"/>
      <c r="G2338" s="96" t="str">
        <f>IF(E2338="","",VLOOKUP(E2338,[1]PROJECTES!$C$14:$G$5000,4,FALSE))</f>
        <v>OB</v>
      </c>
      <c r="H2338" s="118" t="s">
        <v>12</v>
      </c>
      <c r="I2338" s="97" t="str">
        <f>IF(H2338="","",VLOOKUP(H2338,BD!B$2:C$16,2,FALSE))</f>
        <v>E</v>
      </c>
      <c r="J2338" s="98">
        <v>43560</v>
      </c>
      <c r="K2338" s="135">
        <f t="shared" si="78"/>
        <v>14</v>
      </c>
      <c r="L2338" s="99">
        <f t="shared" ca="1" si="79"/>
        <v>210</v>
      </c>
      <c r="M2338" s="93">
        <f>IF(E2338="","",VLOOKUP(E2338,[1]PROJECTES!$C$14:$Z$5000,21,FALSE))</f>
        <v>43830</v>
      </c>
      <c r="N2338" s="100">
        <v>0</v>
      </c>
      <c r="O2338" s="72" t="s">
        <v>229</v>
      </c>
      <c r="P2338" s="101">
        <v>15</v>
      </c>
      <c r="Q2338" s="132" t="s">
        <v>59</v>
      </c>
      <c r="R2338" s="131" t="s">
        <v>1414</v>
      </c>
      <c r="S2338" s="91"/>
    </row>
    <row r="2339" spans="1:19" s="104" customFormat="1" ht="12.75" customHeight="1" x14ac:dyDescent="0.25">
      <c r="A2339" s="177" t="s">
        <v>12</v>
      </c>
      <c r="B2339" s="92" t="str">
        <f>IF(E2339="","",VLOOKUP(E2339,[1]PROJECTES!$C$14:$G$5000,2,FALSE))</f>
        <v>SITEL</v>
      </c>
      <c r="C2339" s="121" t="s">
        <v>94</v>
      </c>
      <c r="D2339" s="93" t="str">
        <f>IF(E2339="","",VLOOKUP(E2339,[1]PROJECTES!$C$14:$G$5000,5,FALSE))</f>
        <v>Desenvolupament SW TEDIS.Net ExportService v1.48</v>
      </c>
      <c r="E2339" s="117">
        <v>5183</v>
      </c>
      <c r="F2339" s="95"/>
      <c r="G2339" s="96" t="str">
        <f>IF(E2339="","",VLOOKUP(E2339,[1]PROJECTES!$C$14:$G$5000,4,FALSE))</f>
        <v>OB</v>
      </c>
      <c r="H2339" s="118" t="s">
        <v>12</v>
      </c>
      <c r="I2339" s="97" t="str">
        <f>IF(H2339="","",VLOOKUP(H2339,BD!B$2:C$16,2,FALSE))</f>
        <v>E</v>
      </c>
      <c r="J2339" s="98">
        <v>43560</v>
      </c>
      <c r="K2339" s="135">
        <f t="shared" si="78"/>
        <v>14</v>
      </c>
      <c r="L2339" s="99">
        <f t="shared" ca="1" si="79"/>
        <v>-81</v>
      </c>
      <c r="M2339" s="93">
        <f>IF(E2339="","",VLOOKUP(E2339,[1]PROJECTES!$C$14:$Z$5000,21,FALSE))</f>
        <v>43539</v>
      </c>
      <c r="N2339" s="100">
        <v>1</v>
      </c>
      <c r="O2339" s="72" t="s">
        <v>229</v>
      </c>
      <c r="P2339" s="101">
        <v>0</v>
      </c>
      <c r="Q2339" s="132" t="s">
        <v>65</v>
      </c>
      <c r="R2339" s="131" t="s">
        <v>1416</v>
      </c>
      <c r="S2339" s="91"/>
    </row>
    <row r="2340" spans="1:19" s="104" customFormat="1" ht="12.75" customHeight="1" x14ac:dyDescent="0.25">
      <c r="A2340" s="177" t="s">
        <v>21</v>
      </c>
      <c r="B2340" s="92" t="str">
        <f>IF(E2340="","",VLOOKUP(E2340,[1]PROJECTES!$C$14:$G$5000,2,FALSE))</f>
        <v>NCLAVE</v>
      </c>
      <c r="C2340" s="121"/>
      <c r="D2340" s="93" t="str">
        <f>IF(E2340="","",VLOOKUP(E2340,[1]PROJECTES!$C$14:$G$5000,5,FALSE))</f>
        <v>6 x Armari TrinaPRP NCU V1.0</v>
      </c>
      <c r="E2340" s="117">
        <v>5118</v>
      </c>
      <c r="F2340" s="95"/>
      <c r="G2340" s="96" t="str">
        <f>IF(E2340="","",VLOOKUP(E2340,[1]PROJECTES!$C$14:$G$5000,4,FALSE))</f>
        <v>TA</v>
      </c>
      <c r="H2340" s="118" t="s">
        <v>21</v>
      </c>
      <c r="I2340" s="97" t="str">
        <f>IF(H2340="","",VLOOKUP(H2340,BD!B$2:C$16,2,FALSE))</f>
        <v>P</v>
      </c>
      <c r="J2340" s="98">
        <v>43560</v>
      </c>
      <c r="K2340" s="135">
        <f t="shared" si="78"/>
        <v>14</v>
      </c>
      <c r="L2340" s="99" t="str">
        <f t="shared" ca="1" si="79"/>
        <v>-</v>
      </c>
      <c r="M2340" s="93">
        <f>IF(E2340="","",VLOOKUP(E2340,[1]PROJECTES!$C$14:$Z$5000,21,FALSE))</f>
        <v>43555</v>
      </c>
      <c r="N2340" s="100">
        <v>1</v>
      </c>
      <c r="O2340" s="72" t="s">
        <v>229</v>
      </c>
      <c r="P2340" s="101">
        <v>0</v>
      </c>
      <c r="Q2340" s="132" t="s">
        <v>51</v>
      </c>
      <c r="R2340" s="102" t="s">
        <v>1303</v>
      </c>
      <c r="S2340" s="91"/>
    </row>
    <row r="2341" spans="1:19" s="104" customFormat="1" ht="12.75" customHeight="1" x14ac:dyDescent="0.25">
      <c r="A2341" s="121" t="s">
        <v>21</v>
      </c>
      <c r="B2341" s="92" t="str">
        <f>IF(E2341="","",VLOOKUP(E2341,[1]PROJECTES!$C$14:$G$5000,2,FALSE))</f>
        <v>SITEL</v>
      </c>
      <c r="C2341" s="121"/>
      <c r="D2341" s="93" t="str">
        <f>IF(E2341="","",VLOOKUP(E2341,[1]PROJECTES!$C$14:$G$5000,5,FALSE))</f>
        <v>12 x Manguera Alimentacion TCU, 24Vdc</v>
      </c>
      <c r="E2341" s="117">
        <v>5157</v>
      </c>
      <c r="F2341" s="95"/>
      <c r="G2341" s="96" t="str">
        <f>IF(E2341="","",VLOOKUP(E2341,[1]PROJECTES!$C$14:$G$5000,4,FALSE))</f>
        <v>TA</v>
      </c>
      <c r="H2341" s="118" t="s">
        <v>21</v>
      </c>
      <c r="I2341" s="97" t="str">
        <f>IF(H2341="","",VLOOKUP(H2341,BD!B$2:C$16,2,FALSE))</f>
        <v>P</v>
      </c>
      <c r="J2341" s="98">
        <v>43560</v>
      </c>
      <c r="K2341" s="135">
        <f t="shared" si="78"/>
        <v>14</v>
      </c>
      <c r="L2341" s="99" t="str">
        <f t="shared" ca="1" si="79"/>
        <v>-</v>
      </c>
      <c r="M2341" s="93">
        <f>IF(E2341="","",VLOOKUP(E2341,[1]PROJECTES!$C$14:$Z$5000,21,FALSE))</f>
        <v>43555</v>
      </c>
      <c r="N2341" s="100">
        <v>1</v>
      </c>
      <c r="O2341" s="72" t="s">
        <v>229</v>
      </c>
      <c r="P2341" s="101">
        <v>0</v>
      </c>
      <c r="Q2341" s="132" t="s">
        <v>51</v>
      </c>
      <c r="R2341" s="131" t="s">
        <v>365</v>
      </c>
      <c r="S2341" s="91"/>
    </row>
    <row r="2342" spans="1:19" s="104" customFormat="1" ht="12.75" customHeight="1" x14ac:dyDescent="0.25">
      <c r="A2342" s="121" t="s">
        <v>44</v>
      </c>
      <c r="B2342" s="92" t="str">
        <f>IF(E2342="","",VLOOKUP(E2342,[1]PROJECTES!$C$14:$G$5000,2,FALSE))</f>
        <v>PEUSA</v>
      </c>
      <c r="C2342" s="121" t="s">
        <v>150</v>
      </c>
      <c r="D2342" s="93" t="str">
        <f>IF(E2342="","",VLOOKUP(E2342,[1]PROJECTES!$C$14:$G$5000,5,FALSE))</f>
        <v>RTU IAT SOLA D'ALAS v2.0</v>
      </c>
      <c r="E2342" s="117">
        <v>4923</v>
      </c>
      <c r="F2342" s="95"/>
      <c r="G2342" s="96" t="str">
        <f>IF(E2342="","",VLOOKUP(E2342,[1]PROJECTES!$C$14:$G$5000,4,FALSE))</f>
        <v>TA</v>
      </c>
      <c r="H2342" s="118" t="s">
        <v>17</v>
      </c>
      <c r="I2342" s="97" t="str">
        <f>IF(H2342="","",VLOOKUP(H2342,BD!B$2:C$16,2,FALSE))</f>
        <v>E</v>
      </c>
      <c r="J2342" s="98">
        <v>43515</v>
      </c>
      <c r="K2342" s="135">
        <f t="shared" si="78"/>
        <v>8</v>
      </c>
      <c r="L2342" s="99" t="str">
        <f t="shared" ca="1" si="79"/>
        <v>-</v>
      </c>
      <c r="M2342" s="93">
        <f>IF(E2342="","",VLOOKUP(E2342,[1]PROJECTES!$C$14:$Z$5000,21,FALSE))</f>
        <v>43544</v>
      </c>
      <c r="N2342" s="100">
        <v>1</v>
      </c>
      <c r="O2342" s="72" t="s">
        <v>229</v>
      </c>
      <c r="P2342" s="101">
        <v>0</v>
      </c>
      <c r="Q2342" s="132" t="s">
        <v>32</v>
      </c>
      <c r="R2342" s="131" t="s">
        <v>904</v>
      </c>
      <c r="S2342" s="91"/>
    </row>
    <row r="2343" spans="1:19" s="104" customFormat="1" ht="12.75" customHeight="1" x14ac:dyDescent="0.25">
      <c r="A2343" s="121"/>
      <c r="B2343" s="92" t="str">
        <f>IF(E2343="","",VLOOKUP(E2343,[1]PROJECTES!$C$14:$G$5000,2,FALSE))</f>
        <v>COAUEU</v>
      </c>
      <c r="C2343" s="121"/>
      <c r="D2343" s="93" t="str">
        <f>IF(E2343="","",VLOOKUP(E2343,[1]PROJECTES!$C$14:$G$5000,5,FALSE))</f>
        <v>EUROTRONIC Desenvolupament SW App Movil v1.0</v>
      </c>
      <c r="E2343" s="117">
        <v>5067</v>
      </c>
      <c r="F2343" s="95"/>
      <c r="G2343" s="96" t="str">
        <f>IF(E2343="","",VLOOKUP(E2343,[1]PROJECTES!$C$14:$G$5000,4,FALSE))</f>
        <v>OB</v>
      </c>
      <c r="H2343" s="118" t="s">
        <v>47</v>
      </c>
      <c r="I2343" s="97" t="str">
        <f>IF(H2343="","",VLOOKUP(H2343,BD!B$2:C$16,2,FALSE))</f>
        <v>E</v>
      </c>
      <c r="J2343" s="98">
        <v>43560</v>
      </c>
      <c r="K2343" s="135">
        <f t="shared" si="78"/>
        <v>14</v>
      </c>
      <c r="L2343" s="99">
        <f t="shared" ca="1" si="79"/>
        <v>139</v>
      </c>
      <c r="M2343" s="93">
        <f>IF(E2343="","",VLOOKUP(E2343,[1]PROJECTES!$C$14:$Z$5000,21,FALSE))</f>
        <v>43759</v>
      </c>
      <c r="N2343" s="100">
        <v>5</v>
      </c>
      <c r="O2343" s="72" t="s">
        <v>229</v>
      </c>
      <c r="P2343" s="101">
        <v>0</v>
      </c>
      <c r="Q2343" s="132" t="s">
        <v>15</v>
      </c>
      <c r="R2343" s="102"/>
      <c r="S2343" s="91"/>
    </row>
    <row r="2344" spans="1:19" s="104" customFormat="1" ht="12.75" customHeight="1" x14ac:dyDescent="0.25">
      <c r="A2344" s="121" t="s">
        <v>17</v>
      </c>
      <c r="B2344" s="92" t="str">
        <f>IF(E2344="","",VLOOKUP(E2344,[1]PROJECTES!$C$14:$G$5000,2,FALSE))</f>
        <v>ORMAZA</v>
      </c>
      <c r="C2344" s="121" t="s">
        <v>202</v>
      </c>
      <c r="D2344" s="93" t="str">
        <f>IF(E2344="","",VLOOKUP(E2344,[1]PROJECTES!$C$14:$G$5000,5,FALSE))</f>
        <v>CC CDADA TEDIS.Net H.VEGA v1.1</v>
      </c>
      <c r="E2344" s="117">
        <v>5193</v>
      </c>
      <c r="F2344" s="95"/>
      <c r="G2344" s="96" t="str">
        <f>IF(E2344="","",VLOOKUP(E2344,[1]PROJECTES!$C$14:$G$5000,4,FALSE))</f>
        <v>TA</v>
      </c>
      <c r="H2344" s="118" t="s">
        <v>47</v>
      </c>
      <c r="I2344" s="97" t="str">
        <f>IF(H2344="","",VLOOKUP(H2344,BD!B$2:C$16,2,FALSE))</f>
        <v>E</v>
      </c>
      <c r="J2344" s="98">
        <v>43560</v>
      </c>
      <c r="K2344" s="135">
        <f t="shared" si="78"/>
        <v>14</v>
      </c>
      <c r="L2344" s="99" t="str">
        <f t="shared" ca="1" si="79"/>
        <v>-</v>
      </c>
      <c r="M2344" s="93">
        <f>IF(E2344="","",VLOOKUP(E2344,[1]PROJECTES!$C$14:$Z$5000,21,FALSE))</f>
        <v>43560</v>
      </c>
      <c r="N2344" s="100">
        <v>3</v>
      </c>
      <c r="O2344" s="72" t="s">
        <v>229</v>
      </c>
      <c r="P2344" s="101">
        <v>0</v>
      </c>
      <c r="Q2344" s="132" t="s">
        <v>40</v>
      </c>
      <c r="R2344" s="168" t="s">
        <v>1550</v>
      </c>
      <c r="S2344" s="91"/>
    </row>
    <row r="2345" spans="1:19" s="104" customFormat="1" ht="12.75" customHeight="1" x14ac:dyDescent="0.25">
      <c r="A2345" s="121"/>
      <c r="B2345" s="92" t="str">
        <f>IF(E2345="","",VLOOKUP(E2345,[1]PROJECTES!$C$14:$G$5000,2,FALSE))</f>
        <v>SITEL</v>
      </c>
      <c r="C2345" s="121" t="s">
        <v>143</v>
      </c>
      <c r="D2345" s="93" t="str">
        <f>IF(E2345="","",VLOOKUP(E2345,[1]PROJECTES!$C$14:$G$5000,5,FALSE))</f>
        <v>PENDENT D'ASSIGNAR</v>
      </c>
      <c r="E2345" s="117" t="s">
        <v>278</v>
      </c>
      <c r="F2345" s="95"/>
      <c r="G2345" s="96" t="str">
        <f>IF(E2345="","",VLOOKUP(E2345,[1]PROJECTES!$C$14:$G$5000,4,FALSE))</f>
        <v>OB</v>
      </c>
      <c r="H2345" s="118" t="s">
        <v>44</v>
      </c>
      <c r="I2345" s="97" t="str">
        <f>IF(H2345="","",VLOOKUP(H2345,BD!B$2:C$16,2,FALSE))</f>
        <v>E</v>
      </c>
      <c r="J2345" s="98">
        <v>43559</v>
      </c>
      <c r="K2345" s="135">
        <f t="shared" si="78"/>
        <v>14</v>
      </c>
      <c r="L2345" s="99">
        <f t="shared" ca="1" si="79"/>
        <v>210</v>
      </c>
      <c r="M2345" s="93">
        <f>IF(E2345="","",VLOOKUP(E2345,[1]PROJECTES!$C$14:$Z$5000,21,FALSE))</f>
        <v>43830</v>
      </c>
      <c r="N2345" s="100">
        <v>2</v>
      </c>
      <c r="O2345" s="72" t="s">
        <v>229</v>
      </c>
      <c r="P2345" s="101">
        <v>30</v>
      </c>
      <c r="Q2345" s="132" t="s">
        <v>59</v>
      </c>
      <c r="R2345" s="168" t="s">
        <v>2029</v>
      </c>
      <c r="S2345" s="91"/>
    </row>
    <row r="2346" spans="1:19" s="104" customFormat="1" ht="12.75" customHeight="1" x14ac:dyDescent="0.25">
      <c r="A2346" s="121"/>
      <c r="B2346" s="92" t="str">
        <f>IF(E2346="","",VLOOKUP(E2346,[1]PROJECTES!$C$14:$G$5000,2,FALSE))</f>
        <v>SITEL</v>
      </c>
      <c r="C2346" s="121" t="s">
        <v>181</v>
      </c>
      <c r="D2346" s="93" t="str">
        <f>IF(E2346="","",VLOOKUP(E2346,[1]PROJECTES!$C$14:$G$5000,5,FALSE))</f>
        <v>INFRAESTRUCTURA</v>
      </c>
      <c r="E2346" s="117" t="s">
        <v>289</v>
      </c>
      <c r="F2346" s="95"/>
      <c r="G2346" s="96" t="str">
        <f>IF(E2346="","",VLOOKUP(E2346,[1]PROJECTES!$C$14:$G$5000,4,FALSE))</f>
        <v>OB</v>
      </c>
      <c r="H2346" s="118" t="s">
        <v>44</v>
      </c>
      <c r="I2346" s="97" t="str">
        <f>IF(H2346="","",VLOOKUP(H2346,BD!B$2:C$16,2,FALSE))</f>
        <v>E</v>
      </c>
      <c r="J2346" s="98">
        <v>43560</v>
      </c>
      <c r="K2346" s="135">
        <f t="shared" si="78"/>
        <v>14</v>
      </c>
      <c r="L2346" s="99">
        <f t="shared" ca="1" si="79"/>
        <v>210</v>
      </c>
      <c r="M2346" s="93">
        <f>IF(E2346="","",VLOOKUP(E2346,[1]PROJECTES!$C$14:$Z$5000,21,FALSE))</f>
        <v>43830</v>
      </c>
      <c r="N2346" s="100">
        <v>1</v>
      </c>
      <c r="O2346" s="72" t="s">
        <v>229</v>
      </c>
      <c r="P2346" s="101">
        <v>0</v>
      </c>
      <c r="Q2346" s="132"/>
      <c r="R2346" s="168" t="s">
        <v>2041</v>
      </c>
      <c r="S2346" s="91"/>
    </row>
    <row r="2347" spans="1:19" s="104" customFormat="1" ht="12.75" customHeight="1" x14ac:dyDescent="0.25">
      <c r="A2347" s="121"/>
      <c r="B2347" s="92" t="str">
        <f>IF(E2347="","",VLOOKUP(E2347,[1]PROJECTES!$C$14:$G$5000,2,FALSE))</f>
        <v>SITEL</v>
      </c>
      <c r="C2347" s="121" t="s">
        <v>181</v>
      </c>
      <c r="D2347" s="93" t="str">
        <f>IF(E2347="","",VLOOKUP(E2347,[1]PROJECTES!$C$14:$G$5000,5,FALSE))</f>
        <v>PENDENT D'ASSIGNAR</v>
      </c>
      <c r="E2347" s="117" t="s">
        <v>278</v>
      </c>
      <c r="F2347" s="95"/>
      <c r="G2347" s="96" t="str">
        <f>IF(E2347="","",VLOOKUP(E2347,[1]PROJECTES!$C$14:$G$5000,4,FALSE))</f>
        <v>OB</v>
      </c>
      <c r="H2347" s="118" t="s">
        <v>44</v>
      </c>
      <c r="I2347" s="97" t="str">
        <f>IF(H2347="","",VLOOKUP(H2347,BD!B$2:C$16,2,FALSE))</f>
        <v>E</v>
      </c>
      <c r="J2347" s="98">
        <v>43560</v>
      </c>
      <c r="K2347" s="135">
        <f t="shared" si="78"/>
        <v>14</v>
      </c>
      <c r="L2347" s="99">
        <f t="shared" ca="1" si="79"/>
        <v>210</v>
      </c>
      <c r="M2347" s="93">
        <f>IF(E2347="","",VLOOKUP(E2347,[1]PROJECTES!$C$14:$Z$5000,21,FALSE))</f>
        <v>43830</v>
      </c>
      <c r="N2347" s="100">
        <v>2</v>
      </c>
      <c r="O2347" s="72" t="s">
        <v>229</v>
      </c>
      <c r="P2347" s="101">
        <v>0</v>
      </c>
      <c r="Q2347" s="132" t="s">
        <v>59</v>
      </c>
      <c r="R2347" s="168" t="s">
        <v>2022</v>
      </c>
      <c r="S2347" s="91"/>
    </row>
    <row r="2348" spans="1:19" s="104" customFormat="1" ht="12.75" customHeight="1" x14ac:dyDescent="0.25">
      <c r="A2348" s="121"/>
      <c r="B2348" s="92" t="str">
        <f>IF(E2348="","",VLOOKUP(E2348,[1]PROJECTES!$C$14:$G$5000,2,FALSE))</f>
        <v>SITEL</v>
      </c>
      <c r="C2348" s="121" t="s">
        <v>166</v>
      </c>
      <c r="D2348" s="93" t="str">
        <f>IF(E2348="","",VLOOKUP(E2348,[1]PROJECTES!$C$14:$G$5000,5,FALSE))</f>
        <v>PENDENT D'ASSIGNAR</v>
      </c>
      <c r="E2348" s="117" t="s">
        <v>278</v>
      </c>
      <c r="F2348" s="95"/>
      <c r="G2348" s="96" t="str">
        <f>IF(E2348="","",VLOOKUP(E2348,[1]PROJECTES!$C$14:$G$5000,4,FALSE))</f>
        <v>OB</v>
      </c>
      <c r="H2348" s="118" t="s">
        <v>44</v>
      </c>
      <c r="I2348" s="97" t="str">
        <f>IF(H2348="","",VLOOKUP(H2348,BD!B$2:C$16,2,FALSE))</f>
        <v>E</v>
      </c>
      <c r="J2348" s="98">
        <v>43560</v>
      </c>
      <c r="K2348" s="135">
        <f t="shared" si="78"/>
        <v>14</v>
      </c>
      <c r="L2348" s="99">
        <f t="shared" ca="1" si="79"/>
        <v>210</v>
      </c>
      <c r="M2348" s="93">
        <f>IF(E2348="","",VLOOKUP(E2348,[1]PROJECTES!$C$14:$Z$5000,21,FALSE))</f>
        <v>43830</v>
      </c>
      <c r="N2348" s="100">
        <v>1</v>
      </c>
      <c r="O2348" s="72" t="s">
        <v>229</v>
      </c>
      <c r="P2348" s="101">
        <v>0</v>
      </c>
      <c r="Q2348" s="132" t="s">
        <v>59</v>
      </c>
      <c r="R2348" s="102"/>
      <c r="S2348" s="91"/>
    </row>
    <row r="2349" spans="1:19" s="104" customFormat="1" ht="12.75" customHeight="1" x14ac:dyDescent="0.25">
      <c r="A2349" s="121"/>
      <c r="B2349" s="92" t="str">
        <f>IF(E2349="","",VLOOKUP(E2349,[1]PROJECTES!$C$14:$G$5000,2,FALSE))</f>
        <v>SITEL</v>
      </c>
      <c r="C2349" s="121" t="s">
        <v>181</v>
      </c>
      <c r="D2349" s="93" t="str">
        <f>IF(E2349="","",VLOOKUP(E2349,[1]PROJECTES!$C$14:$G$5000,5,FALSE))</f>
        <v>AFERS PROPIS</v>
      </c>
      <c r="E2349" s="117" t="s">
        <v>884</v>
      </c>
      <c r="F2349" s="95"/>
      <c r="G2349" s="96" t="str">
        <f>IF(E2349="","",VLOOKUP(E2349,[1]PROJECTES!$C$14:$G$5000,4,FALSE))</f>
        <v>OB</v>
      </c>
      <c r="H2349" s="118" t="s">
        <v>44</v>
      </c>
      <c r="I2349" s="97" t="str">
        <f>IF(H2349="","",VLOOKUP(H2349,BD!B$2:C$16,2,FALSE))</f>
        <v>E</v>
      </c>
      <c r="J2349" s="98">
        <v>43560</v>
      </c>
      <c r="K2349" s="135">
        <f t="shared" si="78"/>
        <v>14</v>
      </c>
      <c r="L2349" s="99">
        <f t="shared" ca="1" si="79"/>
        <v>210</v>
      </c>
      <c r="M2349" s="93">
        <f>IF(E2349="","",VLOOKUP(E2349,[1]PROJECTES!$C$14:$Z$5000,21,FALSE))</f>
        <v>43830</v>
      </c>
      <c r="N2349" s="100">
        <v>4</v>
      </c>
      <c r="O2349" s="72" t="s">
        <v>229</v>
      </c>
      <c r="P2349" s="101">
        <v>0</v>
      </c>
      <c r="Q2349" s="132"/>
      <c r="R2349" s="102"/>
      <c r="S2349" s="91"/>
    </row>
    <row r="2350" spans="1:19" s="104" customFormat="1" ht="12.75" customHeight="1" x14ac:dyDescent="0.25">
      <c r="A2350" s="121" t="s">
        <v>21</v>
      </c>
      <c r="B2350" s="92" t="str">
        <f>IF(E2350="","",VLOOKUP(E2350,[1]PROJECTES!$C$14:$G$5000,2,FALSE))</f>
        <v>NCLAVE</v>
      </c>
      <c r="C2350" s="121"/>
      <c r="D2350" s="93" t="str">
        <f>IF(E2350="","",VLOOKUP(E2350,[1]PROJECTES!$C$14:$G$5000,5,FALSE))</f>
        <v>6 x Armari TrinaPRP NCU V1.0</v>
      </c>
      <c r="E2350" s="117">
        <v>5118</v>
      </c>
      <c r="F2350" s="95"/>
      <c r="G2350" s="96" t="str">
        <f>IF(E2350="","",VLOOKUP(E2350,[1]PROJECTES!$C$14:$G$5000,4,FALSE))</f>
        <v>TA</v>
      </c>
      <c r="H2350" s="118" t="s">
        <v>21</v>
      </c>
      <c r="I2350" s="97" t="str">
        <f>IF(H2350="","",VLOOKUP(H2350,BD!B$2:C$16,2,FALSE))</f>
        <v>P</v>
      </c>
      <c r="J2350" s="98">
        <v>43563</v>
      </c>
      <c r="K2350" s="135">
        <f t="shared" si="78"/>
        <v>15</v>
      </c>
      <c r="L2350" s="99" t="str">
        <f t="shared" ca="1" si="79"/>
        <v>-</v>
      </c>
      <c r="M2350" s="93">
        <f>IF(E2350="","",VLOOKUP(E2350,[1]PROJECTES!$C$14:$Z$5000,21,FALSE))</f>
        <v>43555</v>
      </c>
      <c r="N2350" s="100">
        <v>0</v>
      </c>
      <c r="O2350" s="72" t="s">
        <v>229</v>
      </c>
      <c r="P2350" s="101">
        <v>15</v>
      </c>
      <c r="Q2350" s="132" t="s">
        <v>49</v>
      </c>
      <c r="R2350" s="102" t="s">
        <v>1430</v>
      </c>
      <c r="S2350" s="91"/>
    </row>
    <row r="2351" spans="1:19" s="104" customFormat="1" ht="12.75" customHeight="1" x14ac:dyDescent="0.25">
      <c r="A2351" s="121" t="s">
        <v>21</v>
      </c>
      <c r="B2351" s="92" t="str">
        <f>IF(E2351="","",VLOOKUP(E2351,[1]PROJECTES!$C$14:$G$5000,2,FALSE))</f>
        <v>NCLAVE</v>
      </c>
      <c r="C2351" s="121"/>
      <c r="D2351" s="93" t="str">
        <f>IF(E2351="","",VLOOKUP(E2351,[1]PROJECTES!$C$14:$G$5000,5,FALSE))</f>
        <v>5 x Equipo Trina-PRO TCU-24/3 v1.0</v>
      </c>
      <c r="E2351" s="117">
        <v>5144</v>
      </c>
      <c r="F2351" s="95"/>
      <c r="G2351" s="96" t="str">
        <f>IF(E2351="","",VLOOKUP(E2351,[1]PROJECTES!$C$14:$G$5000,4,FALSE))</f>
        <v>TA</v>
      </c>
      <c r="H2351" s="118" t="s">
        <v>21</v>
      </c>
      <c r="I2351" s="97" t="str">
        <f>IF(H2351="","",VLOOKUP(H2351,BD!B$2:C$16,2,FALSE))</f>
        <v>P</v>
      </c>
      <c r="J2351" s="98">
        <v>43563</v>
      </c>
      <c r="K2351" s="135">
        <f t="shared" si="78"/>
        <v>15</v>
      </c>
      <c r="L2351" s="99" t="str">
        <f t="shared" ca="1" si="79"/>
        <v>-</v>
      </c>
      <c r="M2351" s="93">
        <f>IF(E2351="","",VLOOKUP(E2351,[1]PROJECTES!$C$14:$Z$5000,21,FALSE))</f>
        <v>43555</v>
      </c>
      <c r="N2351" s="100">
        <v>0</v>
      </c>
      <c r="O2351" s="72" t="s">
        <v>229</v>
      </c>
      <c r="P2351" s="101">
        <v>15</v>
      </c>
      <c r="Q2351" s="132" t="s">
        <v>49</v>
      </c>
      <c r="R2351" s="102" t="s">
        <v>1430</v>
      </c>
      <c r="S2351" s="91"/>
    </row>
    <row r="2352" spans="1:19" s="104" customFormat="1" ht="12.75" customHeight="1" x14ac:dyDescent="0.25">
      <c r="A2352" s="121" t="s">
        <v>21</v>
      </c>
      <c r="B2352" s="92" t="str">
        <f>IF(E2352="","",VLOOKUP(E2352,[1]PROJECTES!$C$14:$G$5000,2,FALSE))</f>
        <v>NCLAVE</v>
      </c>
      <c r="C2352" s="121"/>
      <c r="D2352" s="93" t="str">
        <f>IF(E2352="","",VLOOKUP(E2352,[1]PROJECTES!$C$14:$G$5000,5,FALSE))</f>
        <v>5 x Equipo Trina-PRO TCU-24/6  v1.0</v>
      </c>
      <c r="E2352" s="117">
        <v>5145</v>
      </c>
      <c r="F2352" s="95"/>
      <c r="G2352" s="96" t="str">
        <f>IF(E2352="","",VLOOKUP(E2352,[1]PROJECTES!$C$14:$G$5000,4,FALSE))</f>
        <v>TA</v>
      </c>
      <c r="H2352" s="118" t="s">
        <v>21</v>
      </c>
      <c r="I2352" s="97" t="str">
        <f>IF(H2352="","",VLOOKUP(H2352,BD!B$2:C$16,2,FALSE))</f>
        <v>P</v>
      </c>
      <c r="J2352" s="98">
        <v>43563</v>
      </c>
      <c r="K2352" s="135">
        <f t="shared" si="78"/>
        <v>15</v>
      </c>
      <c r="L2352" s="99" t="str">
        <f t="shared" ca="1" si="79"/>
        <v>-</v>
      </c>
      <c r="M2352" s="93">
        <f>IF(E2352="","",VLOOKUP(E2352,[1]PROJECTES!$C$14:$Z$5000,21,FALSE))</f>
        <v>43555</v>
      </c>
      <c r="N2352" s="100">
        <v>0</v>
      </c>
      <c r="O2352" s="72" t="s">
        <v>229</v>
      </c>
      <c r="P2352" s="101">
        <v>15</v>
      </c>
      <c r="Q2352" s="132" t="s">
        <v>49</v>
      </c>
      <c r="R2352" s="102" t="s">
        <v>1430</v>
      </c>
      <c r="S2352" s="91"/>
    </row>
    <row r="2353" spans="1:19" s="104" customFormat="1" ht="12.75" customHeight="1" x14ac:dyDescent="0.25">
      <c r="A2353" s="121" t="s">
        <v>21</v>
      </c>
      <c r="B2353" s="92" t="str">
        <f>IF(E2353="","",VLOOKUP(E2353,[1]PROJECTES!$C$14:$G$5000,2,FALSE))</f>
        <v>SITEL</v>
      </c>
      <c r="C2353" s="121" t="s">
        <v>181</v>
      </c>
      <c r="D2353" s="93" t="str">
        <f>IF(E2353="","",VLOOKUP(E2353,[1]PROJECTES!$C$14:$G$5000,5,FALSE))</f>
        <v>GESTIO DE MAGATZEM</v>
      </c>
      <c r="E2353" s="117" t="s">
        <v>305</v>
      </c>
      <c r="F2353" s="95"/>
      <c r="G2353" s="96" t="str">
        <f>IF(E2353="","",VLOOKUP(E2353,[1]PROJECTES!$C$14:$G$5000,4,FALSE))</f>
        <v>OB</v>
      </c>
      <c r="H2353" s="118" t="s">
        <v>21</v>
      </c>
      <c r="I2353" s="97" t="str">
        <f>IF(H2353="","",VLOOKUP(H2353,BD!B$2:C$16,2,FALSE))</f>
        <v>P</v>
      </c>
      <c r="J2353" s="98">
        <v>43563</v>
      </c>
      <c r="K2353" s="135">
        <f t="shared" si="78"/>
        <v>15</v>
      </c>
      <c r="L2353" s="99">
        <f t="shared" ca="1" si="79"/>
        <v>210</v>
      </c>
      <c r="M2353" s="93">
        <f>IF(E2353="","",VLOOKUP(E2353,[1]PROJECTES!$C$14:$Z$5000,21,FALSE))</f>
        <v>43830</v>
      </c>
      <c r="N2353" s="100">
        <v>3</v>
      </c>
      <c r="O2353" s="72" t="s">
        <v>229</v>
      </c>
      <c r="P2353" s="101">
        <v>15</v>
      </c>
      <c r="Q2353" s="132" t="s">
        <v>49</v>
      </c>
      <c r="R2353" s="102" t="s">
        <v>1431</v>
      </c>
      <c r="S2353" s="91"/>
    </row>
    <row r="2354" spans="1:19" s="104" customFormat="1" ht="12.75" customHeight="1" x14ac:dyDescent="0.25">
      <c r="A2354" s="121" t="s">
        <v>21</v>
      </c>
      <c r="B2354" s="92" t="str">
        <f>IF(E2354="","",VLOOKUP(E2354,[1]PROJECTES!$C$14:$G$5000,2,FALSE))</f>
        <v>SITEL</v>
      </c>
      <c r="C2354" s="121" t="s">
        <v>70</v>
      </c>
      <c r="D2354" s="93" t="str">
        <f>IF(E2354="","",VLOOKUP(E2354,[1]PROJECTES!$C$14:$G$5000,5,FALSE))</f>
        <v>GESTIO DE MAGATZEM</v>
      </c>
      <c r="E2354" s="117" t="s">
        <v>305</v>
      </c>
      <c r="F2354" s="95"/>
      <c r="G2354" s="96" t="str">
        <f>IF(E2354="","",VLOOKUP(E2354,[1]PROJECTES!$C$14:$G$5000,4,FALSE))</f>
        <v>OB</v>
      </c>
      <c r="H2354" s="118" t="s">
        <v>21</v>
      </c>
      <c r="I2354" s="97" t="str">
        <f>IF(H2354="","",VLOOKUP(H2354,BD!B$2:C$16,2,FALSE))</f>
        <v>P</v>
      </c>
      <c r="J2354" s="98">
        <v>43563</v>
      </c>
      <c r="K2354" s="135">
        <f t="shared" si="78"/>
        <v>15</v>
      </c>
      <c r="L2354" s="99">
        <f t="shared" ca="1" si="79"/>
        <v>210</v>
      </c>
      <c r="M2354" s="93">
        <f>IF(E2354="","",VLOOKUP(E2354,[1]PROJECTES!$C$14:$Z$5000,21,FALSE))</f>
        <v>43830</v>
      </c>
      <c r="N2354" s="100">
        <v>0</v>
      </c>
      <c r="O2354" s="72" t="s">
        <v>229</v>
      </c>
      <c r="P2354" s="101">
        <v>20</v>
      </c>
      <c r="Q2354" s="132" t="s">
        <v>49</v>
      </c>
      <c r="R2354" s="102" t="s">
        <v>1432</v>
      </c>
      <c r="S2354" s="91"/>
    </row>
    <row r="2355" spans="1:19" s="104" customFormat="1" ht="12.75" customHeight="1" x14ac:dyDescent="0.25">
      <c r="A2355" s="121" t="s">
        <v>21</v>
      </c>
      <c r="B2355" s="92" t="str">
        <f>IF(E2355="","",VLOOKUP(E2355,[1]PROJECTES!$C$14:$G$5000,2,FALSE))</f>
        <v>DIELES</v>
      </c>
      <c r="C2355" s="121" t="s">
        <v>271</v>
      </c>
      <c r="D2355" s="93" t="str">
        <f>IF(E2355="","",VLOOKUP(E2355,[1]PROJECTES!$C$14:$G$5000,5,FALSE))</f>
        <v>RTU CT-5 DIELESUR v1.1</v>
      </c>
      <c r="E2355" s="117">
        <v>5059</v>
      </c>
      <c r="F2355" s="95"/>
      <c r="G2355" s="96" t="str">
        <f>IF(E2355="","",VLOOKUP(E2355,[1]PROJECTES!$C$14:$G$5000,4,FALSE))</f>
        <v>TA</v>
      </c>
      <c r="H2355" s="118" t="s">
        <v>21</v>
      </c>
      <c r="I2355" s="97" t="str">
        <f>IF(H2355="","",VLOOKUP(H2355,BD!B$2:C$16,2,FALSE))</f>
        <v>P</v>
      </c>
      <c r="J2355" s="98">
        <v>43563</v>
      </c>
      <c r="K2355" s="135">
        <f t="shared" si="78"/>
        <v>15</v>
      </c>
      <c r="L2355" s="99" t="str">
        <f t="shared" ca="1" si="79"/>
        <v>-</v>
      </c>
      <c r="M2355" s="93">
        <f>IF(E2355="","",VLOOKUP(E2355,[1]PROJECTES!$C$14:$Z$5000,21,FALSE))</f>
        <v>43524</v>
      </c>
      <c r="N2355" s="100">
        <v>0</v>
      </c>
      <c r="O2355" s="72" t="s">
        <v>229</v>
      </c>
      <c r="P2355" s="101">
        <v>5</v>
      </c>
      <c r="Q2355" s="132" t="s">
        <v>51</v>
      </c>
      <c r="R2355" s="131" t="s">
        <v>365</v>
      </c>
      <c r="S2355" s="91"/>
    </row>
    <row r="2356" spans="1:19" s="104" customFormat="1" ht="12.75" customHeight="1" x14ac:dyDescent="0.25">
      <c r="A2356" s="121" t="s">
        <v>21</v>
      </c>
      <c r="B2356" s="92" t="str">
        <f>IF(E2356="","",VLOOKUP(E2356,[1]PROJECTES!$C$14:$G$5000,2,FALSE))</f>
        <v>DIELES</v>
      </c>
      <c r="C2356" s="121" t="s">
        <v>271</v>
      </c>
      <c r="D2356" s="93" t="str">
        <f>IF(E2356="","",VLOOKUP(E2356,[1]PROJECTES!$C$14:$G$5000,5,FALSE))</f>
        <v>RTU CT-6 DIELESUR v1.1</v>
      </c>
      <c r="E2356" s="117">
        <v>5060</v>
      </c>
      <c r="F2356" s="95"/>
      <c r="G2356" s="96" t="str">
        <f>IF(E2356="","",VLOOKUP(E2356,[1]PROJECTES!$C$14:$G$5000,4,FALSE))</f>
        <v>TA</v>
      </c>
      <c r="H2356" s="118" t="s">
        <v>21</v>
      </c>
      <c r="I2356" s="97" t="str">
        <f>IF(H2356="","",VLOOKUP(H2356,BD!B$2:C$16,2,FALSE))</f>
        <v>P</v>
      </c>
      <c r="J2356" s="98">
        <v>43563</v>
      </c>
      <c r="K2356" s="135">
        <f t="shared" si="78"/>
        <v>15</v>
      </c>
      <c r="L2356" s="99" t="str">
        <f t="shared" ca="1" si="79"/>
        <v>-</v>
      </c>
      <c r="M2356" s="93">
        <f>IF(E2356="","",VLOOKUP(E2356,[1]PROJECTES!$C$14:$Z$5000,21,FALSE))</f>
        <v>43524</v>
      </c>
      <c r="N2356" s="100">
        <v>0</v>
      </c>
      <c r="O2356" s="72" t="s">
        <v>229</v>
      </c>
      <c r="P2356" s="101">
        <v>5</v>
      </c>
      <c r="Q2356" s="132" t="s">
        <v>51</v>
      </c>
      <c r="R2356" s="131" t="s">
        <v>365</v>
      </c>
      <c r="S2356" s="91"/>
    </row>
    <row r="2357" spans="1:19" s="104" customFormat="1" ht="12.75" customHeight="1" x14ac:dyDescent="0.25">
      <c r="A2357" s="121" t="s">
        <v>21</v>
      </c>
      <c r="B2357" s="92" t="str">
        <f>IF(E2357="","",VLOOKUP(E2357,[1]PROJECTES!$C$14:$G$5000,2,FALSE))</f>
        <v>DIELES</v>
      </c>
      <c r="C2357" s="121" t="s">
        <v>271</v>
      </c>
      <c r="D2357" s="93" t="str">
        <f>IF(E2357="","",VLOOKUP(E2357,[1]PROJECTES!$C$14:$G$5000,5,FALSE))</f>
        <v>RTU CT-7 DIELESUR v1.1</v>
      </c>
      <c r="E2357" s="117">
        <v>5061</v>
      </c>
      <c r="F2357" s="95"/>
      <c r="G2357" s="96" t="str">
        <f>IF(E2357="","",VLOOKUP(E2357,[1]PROJECTES!$C$14:$G$5000,4,FALSE))</f>
        <v>TA</v>
      </c>
      <c r="H2357" s="118" t="s">
        <v>21</v>
      </c>
      <c r="I2357" s="97" t="str">
        <f>IF(H2357="","",VLOOKUP(H2357,BD!B$2:C$16,2,FALSE))</f>
        <v>P</v>
      </c>
      <c r="J2357" s="98">
        <v>43563</v>
      </c>
      <c r="K2357" s="135">
        <f t="shared" si="78"/>
        <v>15</v>
      </c>
      <c r="L2357" s="99" t="str">
        <f t="shared" ca="1" si="79"/>
        <v>-</v>
      </c>
      <c r="M2357" s="93">
        <f>IF(E2357="","",VLOOKUP(E2357,[1]PROJECTES!$C$14:$Z$5000,21,FALSE))</f>
        <v>43524</v>
      </c>
      <c r="N2357" s="100">
        <v>0</v>
      </c>
      <c r="O2357" s="72" t="s">
        <v>229</v>
      </c>
      <c r="P2357" s="101">
        <v>5</v>
      </c>
      <c r="Q2357" s="132" t="s">
        <v>51</v>
      </c>
      <c r="R2357" s="131" t="s">
        <v>365</v>
      </c>
      <c r="S2357" s="91"/>
    </row>
    <row r="2358" spans="1:19" s="104" customFormat="1" ht="12.75" customHeight="1" x14ac:dyDescent="0.25">
      <c r="A2358" s="121" t="s">
        <v>21</v>
      </c>
      <c r="B2358" s="92" t="str">
        <f>IF(E2358="","",VLOOKUP(E2358,[1]PROJECTES!$C$14:$G$5000,2,FALSE))</f>
        <v>DIELES</v>
      </c>
      <c r="C2358" s="121" t="s">
        <v>271</v>
      </c>
      <c r="D2358" s="93" t="str">
        <f>IF(E2358="","",VLOOKUP(E2358,[1]PROJECTES!$C$14:$G$5000,5,FALSE))</f>
        <v>RTU CT-8 DIELESUR v1.1</v>
      </c>
      <c r="E2358" s="117">
        <v>5062</v>
      </c>
      <c r="F2358" s="95"/>
      <c r="G2358" s="96" t="str">
        <f>IF(E2358="","",VLOOKUP(E2358,[1]PROJECTES!$C$14:$G$5000,4,FALSE))</f>
        <v>TA</v>
      </c>
      <c r="H2358" s="118" t="s">
        <v>21</v>
      </c>
      <c r="I2358" s="97" t="str">
        <f>IF(H2358="","",VLOOKUP(H2358,BD!B$2:C$16,2,FALSE))</f>
        <v>P</v>
      </c>
      <c r="J2358" s="98">
        <v>43563</v>
      </c>
      <c r="K2358" s="135">
        <f t="shared" si="78"/>
        <v>15</v>
      </c>
      <c r="L2358" s="99" t="str">
        <f t="shared" ca="1" si="79"/>
        <v>-</v>
      </c>
      <c r="M2358" s="93">
        <f>IF(E2358="","",VLOOKUP(E2358,[1]PROJECTES!$C$14:$Z$5000,21,FALSE))</f>
        <v>43524</v>
      </c>
      <c r="N2358" s="100">
        <v>0</v>
      </c>
      <c r="O2358" s="72" t="s">
        <v>229</v>
      </c>
      <c r="P2358" s="101">
        <v>5</v>
      </c>
      <c r="Q2358" s="132" t="s">
        <v>51</v>
      </c>
      <c r="R2358" s="131" t="s">
        <v>365</v>
      </c>
      <c r="S2358" s="91"/>
    </row>
    <row r="2359" spans="1:19" s="104" customFormat="1" ht="12.75" customHeight="1" x14ac:dyDescent="0.25">
      <c r="A2359" s="121" t="s">
        <v>21</v>
      </c>
      <c r="B2359" s="92" t="str">
        <f>IF(E2359="","",VLOOKUP(E2359,[1]PROJECTES!$C$14:$G$5000,2,FALSE))</f>
        <v>INDVIL</v>
      </c>
      <c r="C2359" s="121" t="s">
        <v>149</v>
      </c>
      <c r="D2359" s="93" t="str">
        <f>IF(E2359="","",VLOOKUP(E2359,[1]PROJECTES!$C$14:$G$5000,5,FALSE))</f>
        <v>RTU C.T. PADRE CARMELO v1.0</v>
      </c>
      <c r="E2359" s="117">
        <v>5106</v>
      </c>
      <c r="F2359" s="95"/>
      <c r="G2359" s="96" t="str">
        <f>IF(E2359="","",VLOOKUP(E2359,[1]PROJECTES!$C$14:$G$5000,4,FALSE))</f>
        <v>TA</v>
      </c>
      <c r="H2359" s="118" t="s">
        <v>21</v>
      </c>
      <c r="I2359" s="97" t="str">
        <f>IF(H2359="","",VLOOKUP(H2359,BD!B$2:C$16,2,FALSE))</f>
        <v>P</v>
      </c>
      <c r="J2359" s="98">
        <v>43563</v>
      </c>
      <c r="K2359" s="135">
        <f t="shared" si="78"/>
        <v>15</v>
      </c>
      <c r="L2359" s="99" t="str">
        <f t="shared" ca="1" si="79"/>
        <v>-</v>
      </c>
      <c r="M2359" s="93">
        <f>IF(E2359="","",VLOOKUP(E2359,[1]PROJECTES!$C$14:$Z$5000,21,FALSE))</f>
        <v>43514</v>
      </c>
      <c r="N2359" s="100">
        <v>0</v>
      </c>
      <c r="O2359" s="72" t="s">
        <v>229</v>
      </c>
      <c r="P2359" s="101">
        <v>5</v>
      </c>
      <c r="Q2359" s="132" t="s">
        <v>51</v>
      </c>
      <c r="R2359" s="131" t="s">
        <v>365</v>
      </c>
      <c r="S2359" s="91"/>
    </row>
    <row r="2360" spans="1:19" s="104" customFormat="1" ht="12.75" customHeight="1" x14ac:dyDescent="0.25">
      <c r="A2360" s="121" t="s">
        <v>21</v>
      </c>
      <c r="B2360" s="92" t="str">
        <f>IF(E2360="","",VLOOKUP(E2360,[1]PROJECTES!$C$14:$G$5000,2,FALSE))</f>
        <v>INDTOR</v>
      </c>
      <c r="C2360" s="121" t="s">
        <v>149</v>
      </c>
      <c r="D2360" s="93" t="str">
        <f>IF(E2360="","",VLOOKUP(E2360,[1]PROJECTES!$C$14:$G$5000,5,FALSE))</f>
        <v>RTU C.T. CALVARIO v1.0</v>
      </c>
      <c r="E2360" s="117">
        <v>5104</v>
      </c>
      <c r="F2360" s="95"/>
      <c r="G2360" s="96" t="str">
        <f>IF(E2360="","",VLOOKUP(E2360,[1]PROJECTES!$C$14:$G$5000,4,FALSE))</f>
        <v>TA</v>
      </c>
      <c r="H2360" s="118" t="s">
        <v>21</v>
      </c>
      <c r="I2360" s="97" t="str">
        <f>IF(H2360="","",VLOOKUP(H2360,BD!B$2:C$16,2,FALSE))</f>
        <v>P</v>
      </c>
      <c r="J2360" s="98">
        <v>43563</v>
      </c>
      <c r="K2360" s="135">
        <f t="shared" si="78"/>
        <v>15</v>
      </c>
      <c r="L2360" s="99" t="str">
        <f t="shared" ca="1" si="79"/>
        <v>-</v>
      </c>
      <c r="M2360" s="93">
        <f>IF(E2360="","",VLOOKUP(E2360,[1]PROJECTES!$C$14:$Z$5000,21,FALSE))</f>
        <v>43514</v>
      </c>
      <c r="N2360" s="100">
        <v>0</v>
      </c>
      <c r="O2360" s="72" t="s">
        <v>229</v>
      </c>
      <c r="P2360" s="101">
        <v>5</v>
      </c>
      <c r="Q2360" s="132" t="s">
        <v>51</v>
      </c>
      <c r="R2360" s="131" t="s">
        <v>365</v>
      </c>
      <c r="S2360" s="91"/>
    </row>
    <row r="2361" spans="1:19" s="104" customFormat="1" ht="12.75" customHeight="1" x14ac:dyDescent="0.25">
      <c r="A2361" s="121" t="s">
        <v>21</v>
      </c>
      <c r="B2361" s="92" t="str">
        <f>IF(E2361="","",VLOOKUP(E2361,[1]PROJECTES!$C$14:$G$5000,2,FALSE))</f>
        <v>EOSPIT</v>
      </c>
      <c r="C2361" s="121" t="s">
        <v>151</v>
      </c>
      <c r="D2361" s="93" t="str">
        <f>IF(E2361="","",VLOOKUP(E2361,[1]PROJECTES!$C$14:$G$5000,5,FALSE))</f>
        <v>Reparacio CAP32-48 n/s 308-2018</v>
      </c>
      <c r="E2361" s="117">
        <v>5245</v>
      </c>
      <c r="F2361" s="95"/>
      <c r="G2361" s="96" t="str">
        <f>IF(E2361="","",VLOOKUP(E2361,[1]PROJECTES!$C$14:$G$5000,4,FALSE))</f>
        <v>TA</v>
      </c>
      <c r="H2361" s="118" t="s">
        <v>21</v>
      </c>
      <c r="I2361" s="97" t="str">
        <f>IF(H2361="","",VLOOKUP(H2361,BD!B$2:C$16,2,FALSE))</f>
        <v>P</v>
      </c>
      <c r="J2361" s="98">
        <v>43563</v>
      </c>
      <c r="K2361" s="135">
        <f t="shared" si="78"/>
        <v>15</v>
      </c>
      <c r="L2361" s="99" t="str">
        <f t="shared" ca="1" si="79"/>
        <v>-</v>
      </c>
      <c r="M2361" s="93">
        <f>IF(E2361="","",VLOOKUP(E2361,[1]PROJECTES!$C$14:$Z$5000,21,FALSE))</f>
        <v>43584</v>
      </c>
      <c r="N2361" s="100">
        <v>0</v>
      </c>
      <c r="O2361" s="72" t="s">
        <v>229</v>
      </c>
      <c r="P2361" s="101">
        <v>5</v>
      </c>
      <c r="Q2361" s="132" t="s">
        <v>57</v>
      </c>
      <c r="R2361" s="131" t="s">
        <v>1433</v>
      </c>
      <c r="S2361" s="91"/>
    </row>
    <row r="2362" spans="1:19" s="104" customFormat="1" ht="12.75" customHeight="1" x14ac:dyDescent="0.25">
      <c r="A2362" s="121" t="s">
        <v>21</v>
      </c>
      <c r="B2362" s="92" t="str">
        <f>IF(E2362="","",VLOOKUP(E2362,[1]PROJECTES!$C$14:$G$5000,2,FALSE))</f>
        <v>EOSPIT</v>
      </c>
      <c r="C2362" s="121" t="s">
        <v>151</v>
      </c>
      <c r="D2362" s="93" t="str">
        <f>IF(E2362="","",VLOOKUP(E2362,[1]PROJECTES!$C$14:$G$5000,5,FALSE))</f>
        <v>Reparacio CAP32-48 n/s 60-2017</v>
      </c>
      <c r="E2362" s="117">
        <v>5248</v>
      </c>
      <c r="F2362" s="95"/>
      <c r="G2362" s="96" t="str">
        <f>IF(E2362="","",VLOOKUP(E2362,[1]PROJECTES!$C$14:$G$5000,4,FALSE))</f>
        <v>TA</v>
      </c>
      <c r="H2362" s="118" t="s">
        <v>21</v>
      </c>
      <c r="I2362" s="97" t="str">
        <f>IF(H2362="","",VLOOKUP(H2362,BD!B$2:C$16,2,FALSE))</f>
        <v>P</v>
      </c>
      <c r="J2362" s="98">
        <v>43563</v>
      </c>
      <c r="K2362" s="135">
        <f t="shared" si="78"/>
        <v>15</v>
      </c>
      <c r="L2362" s="99" t="str">
        <f t="shared" ca="1" si="79"/>
        <v>-</v>
      </c>
      <c r="M2362" s="93">
        <f>IF(E2362="","",VLOOKUP(E2362,[1]PROJECTES!$C$14:$Z$5000,21,FALSE))</f>
        <v>43584</v>
      </c>
      <c r="N2362" s="100">
        <v>0</v>
      </c>
      <c r="O2362" s="72" t="s">
        <v>229</v>
      </c>
      <c r="P2362" s="101">
        <v>5</v>
      </c>
      <c r="Q2362" s="132" t="s">
        <v>57</v>
      </c>
      <c r="R2362" s="102" t="s">
        <v>1434</v>
      </c>
      <c r="S2362" s="91"/>
    </row>
    <row r="2363" spans="1:19" s="104" customFormat="1" ht="12.75" customHeight="1" x14ac:dyDescent="0.25">
      <c r="A2363" s="121" t="s">
        <v>21</v>
      </c>
      <c r="B2363" s="92" t="str">
        <f>IF(E2363="","",VLOOKUP(E2363,[1]PROJECTES!$C$14:$G$5000,2,FALSE))</f>
        <v>EOSPIT</v>
      </c>
      <c r="C2363" s="121" t="s">
        <v>151</v>
      </c>
      <c r="D2363" s="93" t="str">
        <f>IF(E2363="","",VLOOKUP(E2363,[1]PROJECTES!$C$14:$G$5000,5,FALSE))</f>
        <v>Reparacio CAP32-48 n/s 496-2015</v>
      </c>
      <c r="E2363" s="117">
        <v>5249</v>
      </c>
      <c r="F2363" s="95"/>
      <c r="G2363" s="96" t="str">
        <f>IF(E2363="","",VLOOKUP(E2363,[1]PROJECTES!$C$14:$G$5000,4,FALSE))</f>
        <v>TA</v>
      </c>
      <c r="H2363" s="118" t="s">
        <v>21</v>
      </c>
      <c r="I2363" s="97" t="str">
        <f>IF(H2363="","",VLOOKUP(H2363,BD!B$2:C$16,2,FALSE))</f>
        <v>P</v>
      </c>
      <c r="J2363" s="98">
        <v>43563</v>
      </c>
      <c r="K2363" s="135">
        <f t="shared" si="78"/>
        <v>15</v>
      </c>
      <c r="L2363" s="99" t="str">
        <f t="shared" ca="1" si="79"/>
        <v>-</v>
      </c>
      <c r="M2363" s="93">
        <f>IF(E2363="","",VLOOKUP(E2363,[1]PROJECTES!$C$14:$Z$5000,21,FALSE))</f>
        <v>43584</v>
      </c>
      <c r="N2363" s="100">
        <v>1</v>
      </c>
      <c r="O2363" s="72" t="s">
        <v>229</v>
      </c>
      <c r="P2363" s="101">
        <v>30</v>
      </c>
      <c r="Q2363" s="132" t="s">
        <v>57</v>
      </c>
      <c r="R2363" s="102" t="s">
        <v>1435</v>
      </c>
      <c r="S2363" s="91"/>
    </row>
    <row r="2364" spans="1:19" s="104" customFormat="1" ht="12.75" customHeight="1" x14ac:dyDescent="0.25">
      <c r="A2364" s="121" t="s">
        <v>21</v>
      </c>
      <c r="B2364" s="92" t="str">
        <f>IF(E2364="","",VLOOKUP(E2364,[1]PROJECTES!$C$14:$G$5000,2,FALSE))</f>
        <v>EOSPIT</v>
      </c>
      <c r="C2364" s="121" t="s">
        <v>151</v>
      </c>
      <c r="D2364" s="93" t="str">
        <f>IF(E2364="","",VLOOKUP(E2364,[1]PROJECTES!$C$14:$G$5000,5,FALSE))</f>
        <v>Reparacio Modul DISTRAC</v>
      </c>
      <c r="E2364" s="117">
        <v>5246</v>
      </c>
      <c r="F2364" s="95"/>
      <c r="G2364" s="96" t="str">
        <f>IF(E2364="","",VLOOKUP(E2364,[1]PROJECTES!$C$14:$G$5000,4,FALSE))</f>
        <v>TA</v>
      </c>
      <c r="H2364" s="118" t="s">
        <v>21</v>
      </c>
      <c r="I2364" s="97" t="str">
        <f>IF(H2364="","",VLOOKUP(H2364,BD!B$2:C$16,2,FALSE))</f>
        <v>P</v>
      </c>
      <c r="J2364" s="98">
        <v>43563</v>
      </c>
      <c r="K2364" s="135">
        <f t="shared" si="78"/>
        <v>15</v>
      </c>
      <c r="L2364" s="99" t="str">
        <f t="shared" ca="1" si="79"/>
        <v>-</v>
      </c>
      <c r="M2364" s="93">
        <f>IF(E2364="","",VLOOKUP(E2364,[1]PROJECTES!$C$14:$Z$5000,21,FALSE))</f>
        <v>43584</v>
      </c>
      <c r="N2364" s="100">
        <v>0</v>
      </c>
      <c r="O2364" s="72" t="s">
        <v>229</v>
      </c>
      <c r="P2364" s="101">
        <v>5</v>
      </c>
      <c r="Q2364" s="132" t="s">
        <v>57</v>
      </c>
      <c r="R2364" s="102" t="s">
        <v>1436</v>
      </c>
      <c r="S2364" s="91"/>
    </row>
    <row r="2365" spans="1:19" s="104" customFormat="1" ht="12.75" customHeight="1" x14ac:dyDescent="0.25">
      <c r="A2365" s="121" t="s">
        <v>21</v>
      </c>
      <c r="B2365" s="92" t="str">
        <f>IF(E2365="","",VLOOKUP(E2365,[1]PROJECTES!$C$14:$G$5000,2,FALSE))</f>
        <v>EOSPIT</v>
      </c>
      <c r="C2365" s="121" t="s">
        <v>151</v>
      </c>
      <c r="D2365" s="93" t="str">
        <f>IF(E2365="","",VLOOKUP(E2365,[1]PROJECTES!$C$14:$G$5000,5,FALSE))</f>
        <v>Reparacio Modul DISTRAC n/s 68-2013</v>
      </c>
      <c r="E2365" s="117">
        <v>5247</v>
      </c>
      <c r="F2365" s="95"/>
      <c r="G2365" s="96" t="str">
        <f>IF(E2365="","",VLOOKUP(E2365,[1]PROJECTES!$C$14:$G$5000,4,FALSE))</f>
        <v>TA</v>
      </c>
      <c r="H2365" s="118" t="s">
        <v>21</v>
      </c>
      <c r="I2365" s="97" t="str">
        <f>IF(H2365="","",VLOOKUP(H2365,BD!B$2:C$16,2,FALSE))</f>
        <v>P</v>
      </c>
      <c r="J2365" s="98">
        <v>43563</v>
      </c>
      <c r="K2365" s="135">
        <f t="shared" si="78"/>
        <v>15</v>
      </c>
      <c r="L2365" s="99" t="str">
        <f t="shared" ca="1" si="79"/>
        <v>-</v>
      </c>
      <c r="M2365" s="93">
        <f>IF(E2365="","",VLOOKUP(E2365,[1]PROJECTES!$C$14:$Z$5000,21,FALSE))</f>
        <v>43584</v>
      </c>
      <c r="N2365" s="100">
        <v>0</v>
      </c>
      <c r="O2365" s="72" t="s">
        <v>229</v>
      </c>
      <c r="P2365" s="101">
        <v>5</v>
      </c>
      <c r="Q2365" s="132" t="s">
        <v>57</v>
      </c>
      <c r="R2365" s="102" t="s">
        <v>1437</v>
      </c>
      <c r="S2365" s="91"/>
    </row>
    <row r="2366" spans="1:19" s="104" customFormat="1" ht="12.75" customHeight="1" x14ac:dyDescent="0.25">
      <c r="A2366" s="177" t="s">
        <v>21</v>
      </c>
      <c r="B2366" s="92" t="str">
        <f>IF(E2366="","",VLOOKUP(E2366,[1]PROJECTES!$C$14:$G$5000,2,FALSE))</f>
        <v>SITEL</v>
      </c>
      <c r="C2366" s="121" t="s">
        <v>181</v>
      </c>
      <c r="D2366" s="93" t="str">
        <f>IF(E2366="","",VLOOKUP(E2366,[1]PROJECTES!$C$14:$G$5000,5,FALSE))</f>
        <v>HW DE SITEL</v>
      </c>
      <c r="E2366" s="117" t="s">
        <v>570</v>
      </c>
      <c r="F2366" s="95"/>
      <c r="G2366" s="96" t="str">
        <f>IF(E2366="","",VLOOKUP(E2366,[1]PROJECTES!$C$14:$G$5000,4,FALSE))</f>
        <v>OB</v>
      </c>
      <c r="H2366" s="118" t="s">
        <v>21</v>
      </c>
      <c r="I2366" s="97" t="str">
        <f>IF(H2366="","",VLOOKUP(H2366,BD!B$2:C$16,2,FALSE))</f>
        <v>P</v>
      </c>
      <c r="J2366" s="98">
        <v>43563</v>
      </c>
      <c r="K2366" s="135">
        <f t="shared" si="78"/>
        <v>15</v>
      </c>
      <c r="L2366" s="99">
        <f t="shared" ca="1" si="79"/>
        <v>210</v>
      </c>
      <c r="M2366" s="93">
        <f>IF(E2366="","",VLOOKUP(E2366,[1]PROJECTES!$C$14:$Z$5000,21,FALSE))</f>
        <v>43830</v>
      </c>
      <c r="N2366" s="100">
        <v>1</v>
      </c>
      <c r="O2366" s="72" t="s">
        <v>229</v>
      </c>
      <c r="P2366" s="101">
        <v>20</v>
      </c>
      <c r="Q2366" s="132" t="s">
        <v>57</v>
      </c>
      <c r="R2366" s="102" t="s">
        <v>1438</v>
      </c>
      <c r="S2366" s="91"/>
    </row>
    <row r="2367" spans="1:19" s="104" customFormat="1" ht="12.75" customHeight="1" x14ac:dyDescent="0.25">
      <c r="A2367" s="177" t="s">
        <v>12</v>
      </c>
      <c r="B2367" s="92" t="str">
        <f>IF(E2367="","",VLOOKUP(E2367,[1]PROJECTES!$C$14:$G$5000,2,FALSE))</f>
        <v>SITEL</v>
      </c>
      <c r="C2367" s="121" t="s">
        <v>181</v>
      </c>
      <c r="D2367" s="93" t="str">
        <f>IF(E2367="","",VLOOKUP(E2367,[1]PROJECTES!$C$14:$G$5000,5,FALSE))</f>
        <v>SOPORT DEPARTAMENT COMERCIAL</v>
      </c>
      <c r="E2367" s="117" t="s">
        <v>343</v>
      </c>
      <c r="F2367" s="95"/>
      <c r="G2367" s="96" t="str">
        <f>IF(E2367="","",VLOOKUP(E2367,[1]PROJECTES!$C$14:$G$5000,4,FALSE))</f>
        <v>OB</v>
      </c>
      <c r="H2367" s="118" t="s">
        <v>12</v>
      </c>
      <c r="I2367" s="97" t="str">
        <f>IF(H2367="","",VLOOKUP(H2367,BD!B$2:C$16,2,FALSE))</f>
        <v>E</v>
      </c>
      <c r="J2367" s="98">
        <v>43563</v>
      </c>
      <c r="K2367" s="135">
        <f t="shared" si="78"/>
        <v>15</v>
      </c>
      <c r="L2367" s="99">
        <f t="shared" ca="1" si="79"/>
        <v>210</v>
      </c>
      <c r="M2367" s="93">
        <f>IF(E2367="","",VLOOKUP(E2367,[1]PROJECTES!$C$14:$Z$5000,21,FALSE))</f>
        <v>43830</v>
      </c>
      <c r="N2367" s="100">
        <v>2</v>
      </c>
      <c r="O2367" s="72" t="s">
        <v>229</v>
      </c>
      <c r="P2367" s="101">
        <v>30</v>
      </c>
      <c r="Q2367" s="132" t="s">
        <v>11</v>
      </c>
      <c r="R2367" s="168" t="s">
        <v>1439</v>
      </c>
      <c r="S2367" s="91"/>
    </row>
    <row r="2368" spans="1:19" s="104" customFormat="1" ht="12.75" customHeight="1" x14ac:dyDescent="0.25">
      <c r="A2368" s="177" t="s">
        <v>12</v>
      </c>
      <c r="B2368" s="92" t="str">
        <f>IF(E2368="","",VLOOKUP(E2368,[1]PROJECTES!$C$14:$G$5000,2,FALSE))</f>
        <v>EYPESA</v>
      </c>
      <c r="C2368" s="121" t="s">
        <v>106</v>
      </c>
      <c r="D2368" s="93" t="str">
        <f>IF(E2368="","",VLOOKUP(E2368,[1]PROJECTES!$C$14:$G$5000,5,FALSE))</f>
        <v>SITEL Ref.SUPORT TEC. PROJ. RESOLvD-2018</v>
      </c>
      <c r="E2368" s="117">
        <v>4867</v>
      </c>
      <c r="F2368" s="95"/>
      <c r="G2368" s="96" t="str">
        <f>IF(E2368="","",VLOOKUP(E2368,[1]PROJECTES!$C$14:$G$5000,4,FALSE))</f>
        <v>OB</v>
      </c>
      <c r="H2368" s="118" t="s">
        <v>12</v>
      </c>
      <c r="I2368" s="97" t="str">
        <f>IF(H2368="","",VLOOKUP(H2368,BD!B$2:C$16,2,FALSE))</f>
        <v>E</v>
      </c>
      <c r="J2368" s="98">
        <v>43563</v>
      </c>
      <c r="K2368" s="135">
        <f t="shared" si="78"/>
        <v>15</v>
      </c>
      <c r="L2368" s="99">
        <f t="shared" ca="1" si="79"/>
        <v>-155</v>
      </c>
      <c r="M2368" s="93">
        <f>IF(E2368="","",VLOOKUP(E2368,[1]PROJECTES!$C$14:$Z$5000,21,FALSE))</f>
        <v>43465</v>
      </c>
      <c r="N2368" s="100">
        <v>1</v>
      </c>
      <c r="O2368" s="72" t="s">
        <v>229</v>
      </c>
      <c r="P2368" s="101">
        <v>30</v>
      </c>
      <c r="Q2368" s="132" t="s">
        <v>23</v>
      </c>
      <c r="R2368" s="168" t="s">
        <v>1442</v>
      </c>
      <c r="S2368" s="169"/>
    </row>
    <row r="2369" spans="1:19" s="104" customFormat="1" ht="12.75" customHeight="1" x14ac:dyDescent="0.25">
      <c r="A2369" s="177" t="s">
        <v>12</v>
      </c>
      <c r="B2369" s="92" t="str">
        <f>IF(E2369="","",VLOOKUP(E2369,[1]PROJECTES!$C$14:$G$5000,2,FALSE))</f>
        <v>EOSA</v>
      </c>
      <c r="C2369" s="121" t="s">
        <v>151</v>
      </c>
      <c r="D2369" s="93" t="str">
        <f>IF(E2369="","",VLOOKUP(E2369,[1]PROJECTES!$C$14:$G$5000,5,FALSE))</f>
        <v>MANTENIMENT SCADA TEDIS.Net EOSA 01/04/2018 - 31/03/2019</v>
      </c>
      <c r="E2369" s="117">
        <v>4650</v>
      </c>
      <c r="F2369" s="95"/>
      <c r="G2369" s="96" t="str">
        <f>IF(E2369="","",VLOOKUP(E2369,[1]PROJECTES!$C$14:$G$5000,4,FALSE))</f>
        <v>TA</v>
      </c>
      <c r="H2369" s="118" t="s">
        <v>12</v>
      </c>
      <c r="I2369" s="97" t="str">
        <f>IF(H2369="","",VLOOKUP(H2369,BD!B$2:C$16,2,FALSE))</f>
        <v>E</v>
      </c>
      <c r="J2369" s="98">
        <v>43563</v>
      </c>
      <c r="K2369" s="135">
        <f t="shared" si="78"/>
        <v>15</v>
      </c>
      <c r="L2369" s="99" t="str">
        <f t="shared" ca="1" si="79"/>
        <v>-</v>
      </c>
      <c r="M2369" s="93">
        <f>IF(E2369="","",VLOOKUP(E2369,[1]PROJECTES!$C$14:$Z$5000,21,FALSE))</f>
        <v>43555</v>
      </c>
      <c r="N2369" s="100">
        <v>1</v>
      </c>
      <c r="O2369" s="72" t="s">
        <v>229</v>
      </c>
      <c r="P2369" s="101">
        <v>0</v>
      </c>
      <c r="Q2369" s="132" t="s">
        <v>59</v>
      </c>
      <c r="R2369" s="168" t="s">
        <v>1440</v>
      </c>
      <c r="S2369" s="91"/>
    </row>
    <row r="2370" spans="1:19" s="104" customFormat="1" ht="12.75" customHeight="1" x14ac:dyDescent="0.25">
      <c r="A2370" s="177" t="s">
        <v>12</v>
      </c>
      <c r="B2370" s="92" t="str">
        <f>IF(E2370="","",VLOOKUP(E2370,[1]PROJECTES!$C$14:$G$5000,2,FALSE))</f>
        <v>ELECON</v>
      </c>
      <c r="C2370" s="121" t="s">
        <v>92</v>
      </c>
      <c r="D2370" s="93" t="str">
        <f>IF(E2370="","",VLOOKUP(E2370,[1]PROJECTES!$C$14:$G$5000,5,FALSE))</f>
        <v>RTU S.E. CONIL v2.0</v>
      </c>
      <c r="E2370" s="117">
        <v>4982</v>
      </c>
      <c r="F2370" s="95"/>
      <c r="G2370" s="96" t="str">
        <f>IF(E2370="","",VLOOKUP(E2370,[1]PROJECTES!$C$14:$G$5000,4,FALSE))</f>
        <v>OB</v>
      </c>
      <c r="H2370" s="118" t="s">
        <v>12</v>
      </c>
      <c r="I2370" s="97" t="str">
        <f>IF(H2370="","",VLOOKUP(H2370,BD!B$2:C$16,2,FALSE))</f>
        <v>E</v>
      </c>
      <c r="J2370" s="98">
        <v>43563</v>
      </c>
      <c r="K2370" s="135">
        <f t="shared" si="78"/>
        <v>15</v>
      </c>
      <c r="L2370" s="99">
        <f t="shared" ca="1" si="79"/>
        <v>-193</v>
      </c>
      <c r="M2370" s="93">
        <f>IF(E2370="","",VLOOKUP(E2370,[1]PROJECTES!$C$14:$Z$5000,21,FALSE))</f>
        <v>43427</v>
      </c>
      <c r="N2370" s="100">
        <v>0</v>
      </c>
      <c r="O2370" s="72" t="s">
        <v>229</v>
      </c>
      <c r="P2370" s="101">
        <v>30</v>
      </c>
      <c r="Q2370" s="132" t="s">
        <v>32</v>
      </c>
      <c r="R2370" s="168" t="s">
        <v>1441</v>
      </c>
      <c r="S2370" s="91"/>
    </row>
    <row r="2371" spans="1:19" s="104" customFormat="1" ht="12.75" customHeight="1" x14ac:dyDescent="0.25">
      <c r="A2371" s="177" t="s">
        <v>12</v>
      </c>
      <c r="B2371" s="92" t="str">
        <f>IF(E2371="","",VLOOKUP(E2371,[1]PROJECTES!$C$14:$G$5000,2,FALSE))</f>
        <v>SITEL</v>
      </c>
      <c r="C2371" s="121" t="s">
        <v>181</v>
      </c>
      <c r="D2371" s="93" t="str">
        <f>IF(E2371="","",VLOOKUP(E2371,[1]PROJECTES!$C$14:$G$5000,5,FALSE))</f>
        <v>INFRAESTRUCTURA</v>
      </c>
      <c r="E2371" s="117" t="s">
        <v>317</v>
      </c>
      <c r="F2371" s="95"/>
      <c r="G2371" s="96" t="str">
        <f>IF(E2371="","",VLOOKUP(E2371,[1]PROJECTES!$C$14:$G$5000,4,FALSE))</f>
        <v>OB</v>
      </c>
      <c r="H2371" s="118" t="s">
        <v>12</v>
      </c>
      <c r="I2371" s="97" t="str">
        <f>IF(H2371="","",VLOOKUP(H2371,BD!B$2:C$16,2,FALSE))</f>
        <v>E</v>
      </c>
      <c r="J2371" s="98">
        <v>43563</v>
      </c>
      <c r="K2371" s="135">
        <f t="shared" si="78"/>
        <v>15</v>
      </c>
      <c r="L2371" s="99">
        <f t="shared" ca="1" si="79"/>
        <v>210</v>
      </c>
      <c r="M2371" s="93">
        <f>IF(E2371="","",VLOOKUP(E2371,[1]PROJECTES!$C$14:$Z$5000,21,FALSE))</f>
        <v>43830</v>
      </c>
      <c r="N2371" s="100">
        <v>0</v>
      </c>
      <c r="O2371" s="72" t="s">
        <v>229</v>
      </c>
      <c r="P2371" s="101">
        <v>30</v>
      </c>
      <c r="Q2371" s="132" t="s">
        <v>7</v>
      </c>
      <c r="R2371" s="168" t="s">
        <v>1443</v>
      </c>
      <c r="S2371" s="91"/>
    </row>
    <row r="2372" spans="1:19" s="104" customFormat="1" ht="12.75" customHeight="1" x14ac:dyDescent="0.25">
      <c r="A2372" s="177" t="s">
        <v>12</v>
      </c>
      <c r="B2372" s="92" t="str">
        <f>IF(E2372="","",VLOOKUP(E2372,[1]PROJECTES!$C$14:$G$5000,2,FALSE))</f>
        <v>SITEL</v>
      </c>
      <c r="C2372" s="121" t="s">
        <v>181</v>
      </c>
      <c r="D2372" s="93" t="str">
        <f>IF(E2372="","",VLOOKUP(E2372,[1]PROJECTES!$C$14:$G$5000,5,FALSE))</f>
        <v>AFERS EMPRESA</v>
      </c>
      <c r="E2372" s="117" t="s">
        <v>283</v>
      </c>
      <c r="F2372" s="95"/>
      <c r="G2372" s="96" t="str">
        <f>IF(E2372="","",VLOOKUP(E2372,[1]PROJECTES!$C$14:$G$5000,4,FALSE))</f>
        <v>OB</v>
      </c>
      <c r="H2372" s="118" t="s">
        <v>12</v>
      </c>
      <c r="I2372" s="97" t="str">
        <f>IF(H2372="","",VLOOKUP(H2372,BD!B$2:C$16,2,FALSE))</f>
        <v>E</v>
      </c>
      <c r="J2372" s="98">
        <v>43563</v>
      </c>
      <c r="K2372" s="135">
        <f t="shared" si="78"/>
        <v>15</v>
      </c>
      <c r="L2372" s="99">
        <f t="shared" ca="1" si="79"/>
        <v>210</v>
      </c>
      <c r="M2372" s="93">
        <f>IF(E2372="","",VLOOKUP(E2372,[1]PROJECTES!$C$14:$Z$5000,21,FALSE))</f>
        <v>43830</v>
      </c>
      <c r="N2372" s="100">
        <v>0</v>
      </c>
      <c r="O2372" s="72" t="s">
        <v>229</v>
      </c>
      <c r="P2372" s="101">
        <v>30</v>
      </c>
      <c r="Q2372" s="132" t="s">
        <v>336</v>
      </c>
      <c r="R2372" s="168" t="s">
        <v>285</v>
      </c>
      <c r="S2372" s="91"/>
    </row>
    <row r="2373" spans="1:19" s="104" customFormat="1" ht="12.75" customHeight="1" x14ac:dyDescent="0.25">
      <c r="A2373" s="177" t="s">
        <v>12</v>
      </c>
      <c r="B2373" s="92" t="str">
        <f>IF(E2373="","",VLOOKUP(E2373,[1]PROJECTES!$C$14:$G$5000,2,FALSE))</f>
        <v>EYPESA</v>
      </c>
      <c r="C2373" s="121" t="s">
        <v>106</v>
      </c>
      <c r="D2373" s="93" t="str">
        <f>IF(E2373="","",VLOOKUP(E2373,[1]PROJECTES!$C$14:$G$5000,5,FALSE))</f>
        <v>SITEL Ref.SUPORT TEC. PROJ. INVADE-2019</v>
      </c>
      <c r="E2373" s="117">
        <v>5204</v>
      </c>
      <c r="F2373" s="95"/>
      <c r="G2373" s="96" t="str">
        <f>IF(E2373="","",VLOOKUP(E2373,[1]PROJECTES!$C$14:$G$5000,4,FALSE))</f>
        <v>OB</v>
      </c>
      <c r="H2373" s="118" t="s">
        <v>12</v>
      </c>
      <c r="I2373" s="97" t="str">
        <f>IF(H2373="","",VLOOKUP(H2373,BD!B$2:C$16,2,FALSE))</f>
        <v>E</v>
      </c>
      <c r="J2373" s="98">
        <v>43563</v>
      </c>
      <c r="K2373" s="135">
        <f t="shared" si="78"/>
        <v>15</v>
      </c>
      <c r="L2373" s="99">
        <f t="shared" ca="1" si="79"/>
        <v>-35</v>
      </c>
      <c r="M2373" s="93">
        <f>IF(E2373="","",VLOOKUP(E2373,[1]PROJECTES!$C$14:$Z$5000,21,FALSE))</f>
        <v>43585</v>
      </c>
      <c r="N2373" s="100">
        <v>1</v>
      </c>
      <c r="O2373" s="72" t="s">
        <v>229</v>
      </c>
      <c r="P2373" s="101">
        <v>30</v>
      </c>
      <c r="Q2373" s="132" t="s">
        <v>32</v>
      </c>
      <c r="R2373" s="168" t="s">
        <v>1444</v>
      </c>
      <c r="S2373" s="91"/>
    </row>
    <row r="2374" spans="1:19" s="104" customFormat="1" ht="12.75" customHeight="1" x14ac:dyDescent="0.25">
      <c r="A2374" s="177" t="s">
        <v>44</v>
      </c>
      <c r="B2374" s="92" t="str">
        <f>IF(E2374="","",VLOOKUP(E2374,[1]PROJECTES!$C$14:$G$5000,2,FALSE))</f>
        <v>PEUSA</v>
      </c>
      <c r="C2374" s="121" t="s">
        <v>150</v>
      </c>
      <c r="D2374" s="93" t="str">
        <f>IF(E2374="","",VLOOKUP(E2374,[1]PROJECTES!$C$14:$G$5000,5,FALSE))</f>
        <v>RTU IAT ARRANCADA D'ESTAMARIU v1.0</v>
      </c>
      <c r="E2374" s="117">
        <v>4929</v>
      </c>
      <c r="F2374" s="95"/>
      <c r="G2374" s="96" t="str">
        <f>IF(E2374="","",VLOOKUP(E2374,[1]PROJECTES!$C$14:$G$5000,4,FALSE))</f>
        <v>TA</v>
      </c>
      <c r="H2374" s="118" t="s">
        <v>17</v>
      </c>
      <c r="I2374" s="97" t="str">
        <f>IF(H2374="","",VLOOKUP(H2374,BD!B$2:C$16,2,FALSE))</f>
        <v>E</v>
      </c>
      <c r="J2374" s="98">
        <v>43515</v>
      </c>
      <c r="K2374" s="135">
        <f t="shared" si="78"/>
        <v>8</v>
      </c>
      <c r="L2374" s="99" t="str">
        <f t="shared" ca="1" si="79"/>
        <v>-</v>
      </c>
      <c r="M2374" s="93">
        <f>IF(E2374="","",VLOOKUP(E2374,[1]PROJECTES!$C$14:$Z$5000,21,FALSE))</f>
        <v>43544</v>
      </c>
      <c r="N2374" s="100">
        <v>1</v>
      </c>
      <c r="O2374" s="72" t="s">
        <v>229</v>
      </c>
      <c r="P2374" s="101">
        <v>0</v>
      </c>
      <c r="Q2374" s="132" t="s">
        <v>32</v>
      </c>
      <c r="R2374" s="131" t="s">
        <v>905</v>
      </c>
      <c r="S2374" s="91"/>
    </row>
    <row r="2375" spans="1:19" s="104" customFormat="1" ht="12.75" customHeight="1" x14ac:dyDescent="0.25">
      <c r="A2375" s="177" t="s">
        <v>44</v>
      </c>
      <c r="B2375" s="92" t="str">
        <f>IF(E2375="","",VLOOKUP(E2375,[1]PROJECTES!$C$14:$G$5000,2,FALSE))</f>
        <v>PEUSA</v>
      </c>
      <c r="C2375" s="121" t="s">
        <v>150</v>
      </c>
      <c r="D2375" s="93" t="str">
        <f>IF(E2375="","",VLOOKUP(E2375,[1]PROJECTES!$C$14:$G$5000,5,FALSE))</f>
        <v>RTU IAT SOLA D'ALAS v2.0</v>
      </c>
      <c r="E2375" s="117">
        <v>4923</v>
      </c>
      <c r="F2375" s="95"/>
      <c r="G2375" s="96" t="str">
        <f>IF(E2375="","",VLOOKUP(E2375,[1]PROJECTES!$C$14:$G$5000,4,FALSE))</f>
        <v>TA</v>
      </c>
      <c r="H2375" s="118" t="s">
        <v>17</v>
      </c>
      <c r="I2375" s="97" t="str">
        <f>IF(H2375="","",VLOOKUP(H2375,BD!B$2:C$16,2,FALSE))</f>
        <v>E</v>
      </c>
      <c r="J2375" s="98">
        <v>43517</v>
      </c>
      <c r="K2375" s="135">
        <f t="shared" si="78"/>
        <v>8</v>
      </c>
      <c r="L2375" s="99" t="str">
        <f t="shared" ca="1" si="79"/>
        <v>-</v>
      </c>
      <c r="M2375" s="93">
        <f>IF(E2375="","",VLOOKUP(E2375,[1]PROJECTES!$C$14:$Z$5000,21,FALSE))</f>
        <v>43544</v>
      </c>
      <c r="N2375" s="100">
        <v>0</v>
      </c>
      <c r="O2375" s="72" t="s">
        <v>229</v>
      </c>
      <c r="P2375" s="101">
        <v>30</v>
      </c>
      <c r="Q2375" s="132" t="s">
        <v>32</v>
      </c>
      <c r="R2375" s="102" t="s">
        <v>914</v>
      </c>
      <c r="S2375" s="91"/>
    </row>
    <row r="2376" spans="1:19" s="104" customFormat="1" ht="12.75" customHeight="1" x14ac:dyDescent="0.25">
      <c r="A2376" s="177" t="s">
        <v>44</v>
      </c>
      <c r="B2376" s="92" t="str">
        <f>IF(E2376="","",VLOOKUP(E2376,[1]PROJECTES!$C$14:$G$5000,2,FALSE))</f>
        <v>PEUSA</v>
      </c>
      <c r="C2376" s="121" t="s">
        <v>150</v>
      </c>
      <c r="D2376" s="93" t="str">
        <f>IF(E2376="","",VLOOKUP(E2376,[1]PROJECTES!$C$14:$G$5000,5,FALSE))</f>
        <v>RTU IAT ARRANCADA D'ESTAMARIU v1.0</v>
      </c>
      <c r="E2376" s="117">
        <v>4929</v>
      </c>
      <c r="F2376" s="95"/>
      <c r="G2376" s="96" t="str">
        <f>IF(E2376="","",VLOOKUP(E2376,[1]PROJECTES!$C$14:$G$5000,4,FALSE))</f>
        <v>TA</v>
      </c>
      <c r="H2376" s="118" t="s">
        <v>17</v>
      </c>
      <c r="I2376" s="97" t="str">
        <f>IF(H2376="","",VLOOKUP(H2376,BD!B$2:C$16,2,FALSE))</f>
        <v>E</v>
      </c>
      <c r="J2376" s="98">
        <v>43517</v>
      </c>
      <c r="K2376" s="135">
        <f t="shared" si="78"/>
        <v>8</v>
      </c>
      <c r="L2376" s="99" t="str">
        <f t="shared" ca="1" si="79"/>
        <v>-</v>
      </c>
      <c r="M2376" s="93">
        <f>IF(E2376="","",VLOOKUP(E2376,[1]PROJECTES!$C$14:$Z$5000,21,FALSE))</f>
        <v>43544</v>
      </c>
      <c r="N2376" s="100">
        <v>0</v>
      </c>
      <c r="O2376" s="72" t="s">
        <v>229</v>
      </c>
      <c r="P2376" s="101">
        <v>30</v>
      </c>
      <c r="Q2376" s="132" t="s">
        <v>32</v>
      </c>
      <c r="R2376" s="102" t="s">
        <v>915</v>
      </c>
      <c r="S2376" s="91"/>
    </row>
    <row r="2377" spans="1:19" s="104" customFormat="1" ht="12.75" customHeight="1" x14ac:dyDescent="0.25">
      <c r="A2377" s="177" t="s">
        <v>44</v>
      </c>
      <c r="B2377" s="92" t="str">
        <f>IF(E2377="","",VLOOKUP(E2377,[1]PROJECTES!$C$14:$G$5000,2,FALSE))</f>
        <v>PEUSA</v>
      </c>
      <c r="C2377" s="121" t="s">
        <v>150</v>
      </c>
      <c r="D2377" s="93" t="str">
        <f>IF(E2377="","",VLOOKUP(E2377,[1]PROJECTES!$C$14:$G$5000,5,FALSE))</f>
        <v>Inst. i PEM RTU C.H. SANTA LLUCIA v2.0</v>
      </c>
      <c r="E2377" s="117">
        <v>5237</v>
      </c>
      <c r="F2377" s="95"/>
      <c r="G2377" s="96" t="str">
        <f>IF(E2377="","",VLOOKUP(E2377,[1]PROJECTES!$C$14:$G$5000,4,FALSE))</f>
        <v>TA</v>
      </c>
      <c r="H2377" s="118" t="s">
        <v>17</v>
      </c>
      <c r="I2377" s="97" t="str">
        <f>IF(H2377="","",VLOOKUP(H2377,BD!B$2:C$16,2,FALSE))</f>
        <v>E</v>
      </c>
      <c r="J2377" s="98">
        <v>43580</v>
      </c>
      <c r="K2377" s="135">
        <f t="shared" si="78"/>
        <v>17</v>
      </c>
      <c r="L2377" s="99" t="str">
        <f t="shared" ca="1" si="79"/>
        <v>-</v>
      </c>
      <c r="M2377" s="93">
        <f>IF(E2377="","",VLOOKUP(E2377,[1]PROJECTES!$C$14:$Z$5000,21,FALSE))</f>
        <v>43593</v>
      </c>
      <c r="N2377" s="100">
        <v>2</v>
      </c>
      <c r="O2377" s="72" t="s">
        <v>229</v>
      </c>
      <c r="P2377" s="101">
        <v>0</v>
      </c>
      <c r="Q2377" s="132" t="s">
        <v>32</v>
      </c>
      <c r="R2377" s="168" t="s">
        <v>1603</v>
      </c>
      <c r="S2377" s="91"/>
    </row>
    <row r="2378" spans="1:19" s="104" customFormat="1" ht="12.75" customHeight="1" x14ac:dyDescent="0.25">
      <c r="A2378" s="121" t="s">
        <v>44</v>
      </c>
      <c r="B2378" s="92" t="str">
        <f>IF(E2378="","",VLOOKUP(E2378,[1]PROJECTES!$C$14:$G$5000,2,FALSE))</f>
        <v>PEUSA</v>
      </c>
      <c r="C2378" s="121" t="s">
        <v>150</v>
      </c>
      <c r="D2378" s="93" t="str">
        <f>IF(E2378="","",VLOOKUP(E2378,[1]PROJECTES!$C$14:$G$5000,5,FALSE))</f>
        <v>Inst. i PEM RTU C.H. SANTA LLUCIA v2.0</v>
      </c>
      <c r="E2378" s="117">
        <v>5237</v>
      </c>
      <c r="F2378" s="95"/>
      <c r="G2378" s="96" t="str">
        <f>IF(E2378="","",VLOOKUP(E2378,[1]PROJECTES!$C$14:$G$5000,4,FALSE))</f>
        <v>TA</v>
      </c>
      <c r="H2378" s="118" t="s">
        <v>17</v>
      </c>
      <c r="I2378" s="97" t="str">
        <f>IF(H2378="","",VLOOKUP(H2378,BD!B$2:C$16,2,FALSE))</f>
        <v>E</v>
      </c>
      <c r="J2378" s="98">
        <v>43580</v>
      </c>
      <c r="K2378" s="135">
        <f t="shared" si="78"/>
        <v>17</v>
      </c>
      <c r="L2378" s="99" t="str">
        <f t="shared" ca="1" si="79"/>
        <v>-</v>
      </c>
      <c r="M2378" s="93">
        <f>IF(E2378="","",VLOOKUP(E2378,[1]PROJECTES!$C$14:$Z$5000,21,FALSE))</f>
        <v>43593</v>
      </c>
      <c r="N2378" s="100">
        <v>1</v>
      </c>
      <c r="O2378" s="72" t="s">
        <v>229</v>
      </c>
      <c r="P2378" s="101">
        <v>30</v>
      </c>
      <c r="Q2378" s="132" t="s">
        <v>65</v>
      </c>
      <c r="R2378" s="168" t="s">
        <v>1605</v>
      </c>
      <c r="S2378" s="91"/>
    </row>
    <row r="2379" spans="1:19" s="104" customFormat="1" ht="12.75" customHeight="1" x14ac:dyDescent="0.25">
      <c r="A2379" s="121"/>
      <c r="B2379" s="92" t="str">
        <f>IF(E2379="","",VLOOKUP(E2379,[1]PROJECTES!$C$14:$G$5000,2,FALSE))</f>
        <v>DIELBE</v>
      </c>
      <c r="C2379" s="121" t="s">
        <v>74</v>
      </c>
      <c r="D2379" s="93" t="str">
        <f>IF(E2379="","",VLOOKUP(E2379,[1]PROJECTES!$C$14:$G$5000,5,FALSE))</f>
        <v>CC SCADA TEDIS.Net BERMEJALES v1.0</v>
      </c>
      <c r="E2379" s="117">
        <v>4868</v>
      </c>
      <c r="F2379" s="95"/>
      <c r="G2379" s="96" t="str">
        <f>IF(E2379="","",VLOOKUP(E2379,[1]PROJECTES!$C$14:$G$5000,4,FALSE))</f>
        <v>TA</v>
      </c>
      <c r="H2379" s="118" t="s">
        <v>47</v>
      </c>
      <c r="I2379" s="97" t="str">
        <f>IF(H2379="","",VLOOKUP(H2379,BD!B$2:C$16,2,FALSE))</f>
        <v>E</v>
      </c>
      <c r="J2379" s="98">
        <v>43563</v>
      </c>
      <c r="K2379" s="135">
        <f t="shared" ref="K2379:K2442" si="80">IF(J2379="","",WEEKNUM(J2379,2)-0)</f>
        <v>15</v>
      </c>
      <c r="L2379" s="99" t="str">
        <f t="shared" ref="L2379:L2442" ca="1" si="81">IF(M2379="","-",IF(G2379="TA","-",+M2379-TODAY()))</f>
        <v>-</v>
      </c>
      <c r="M2379" s="93">
        <f>IF(E2379="","",VLOOKUP(E2379,[1]PROJECTES!$C$14:$Z$5000,21,FALSE))</f>
        <v>43489</v>
      </c>
      <c r="N2379" s="100">
        <v>4</v>
      </c>
      <c r="O2379" s="72" t="s">
        <v>229</v>
      </c>
      <c r="P2379" s="101">
        <v>0</v>
      </c>
      <c r="Q2379" s="132" t="s">
        <v>40</v>
      </c>
      <c r="R2379" s="168" t="s">
        <v>1551</v>
      </c>
      <c r="S2379" s="91"/>
    </row>
    <row r="2380" spans="1:19" s="104" customFormat="1" ht="12.75" customHeight="1" x14ac:dyDescent="0.25">
      <c r="A2380" s="121"/>
      <c r="B2380" s="92" t="str">
        <f>IF(E2380="","",VLOOKUP(E2380,[1]PROJECTES!$C$14:$G$5000,2,FALSE))</f>
        <v>COAUEU</v>
      </c>
      <c r="C2380" s="121"/>
      <c r="D2380" s="93" t="str">
        <f>IF(E2380="","",VLOOKUP(E2380,[1]PROJECTES!$C$14:$G$5000,5,FALSE))</f>
        <v>EUROTRONIC Desenvolupament SW App Movil v1.0</v>
      </c>
      <c r="E2380" s="117">
        <v>5067</v>
      </c>
      <c r="F2380" s="95"/>
      <c r="G2380" s="96" t="str">
        <f>IF(E2380="","",VLOOKUP(E2380,[1]PROJECTES!$C$14:$G$5000,4,FALSE))</f>
        <v>OB</v>
      </c>
      <c r="H2380" s="118" t="s">
        <v>47</v>
      </c>
      <c r="I2380" s="97" t="str">
        <f>IF(H2380="","",VLOOKUP(H2380,BD!B$2:C$16,2,FALSE))</f>
        <v>E</v>
      </c>
      <c r="J2380" s="98">
        <v>43563</v>
      </c>
      <c r="K2380" s="135">
        <f t="shared" si="80"/>
        <v>15</v>
      </c>
      <c r="L2380" s="99">
        <f t="shared" ca="1" si="81"/>
        <v>139</v>
      </c>
      <c r="M2380" s="93">
        <f>IF(E2380="","",VLOOKUP(E2380,[1]PROJECTES!$C$14:$Z$5000,21,FALSE))</f>
        <v>43759</v>
      </c>
      <c r="N2380" s="100">
        <v>4</v>
      </c>
      <c r="O2380" s="72" t="s">
        <v>229</v>
      </c>
      <c r="P2380" s="101">
        <v>0</v>
      </c>
      <c r="Q2380" s="132" t="s">
        <v>15</v>
      </c>
      <c r="R2380" s="102"/>
      <c r="S2380" s="91"/>
    </row>
    <row r="2381" spans="1:19" s="104" customFormat="1" ht="12.75" customHeight="1" x14ac:dyDescent="0.25">
      <c r="A2381" s="121"/>
      <c r="B2381" s="92" t="str">
        <f>IF(E2381="","",VLOOKUP(E2381,[1]PROJECTES!$C$14:$G$5000,2,FALSE))</f>
        <v>SITEL</v>
      </c>
      <c r="C2381" s="121" t="s">
        <v>143</v>
      </c>
      <c r="D2381" s="93" t="str">
        <f>IF(E2381="","",VLOOKUP(E2381,[1]PROJECTES!$C$14:$G$5000,5,FALSE))</f>
        <v>PENDENT D'ASSIGNAR</v>
      </c>
      <c r="E2381" s="117" t="s">
        <v>278</v>
      </c>
      <c r="F2381" s="95"/>
      <c r="G2381" s="96" t="str">
        <f>IF(E2381="","",VLOOKUP(E2381,[1]PROJECTES!$C$14:$G$5000,4,FALSE))</f>
        <v>OB</v>
      </c>
      <c r="H2381" s="118" t="s">
        <v>44</v>
      </c>
      <c r="I2381" s="97" t="str">
        <f>IF(H2381="","",VLOOKUP(H2381,BD!B$2:C$16,2,FALSE))</f>
        <v>E</v>
      </c>
      <c r="J2381" s="98">
        <v>43563</v>
      </c>
      <c r="K2381" s="135">
        <f t="shared" si="80"/>
        <v>15</v>
      </c>
      <c r="L2381" s="99">
        <f t="shared" ca="1" si="81"/>
        <v>210</v>
      </c>
      <c r="M2381" s="93">
        <f>IF(E2381="","",VLOOKUP(E2381,[1]PROJECTES!$C$14:$Z$5000,21,FALSE))</f>
        <v>43830</v>
      </c>
      <c r="N2381" s="100">
        <v>1</v>
      </c>
      <c r="O2381" s="72" t="s">
        <v>229</v>
      </c>
      <c r="P2381" s="101">
        <v>30</v>
      </c>
      <c r="Q2381" s="132" t="s">
        <v>59</v>
      </c>
      <c r="R2381" s="102"/>
      <c r="S2381" s="91"/>
    </row>
    <row r="2382" spans="1:19" s="104" customFormat="1" ht="12.75" customHeight="1" x14ac:dyDescent="0.25">
      <c r="A2382" s="121"/>
      <c r="B2382" s="92" t="str">
        <f>IF(E2382="","",VLOOKUP(E2382,[1]PROJECTES!$C$14:$G$5000,2,FALSE))</f>
        <v>SITEL</v>
      </c>
      <c r="C2382" s="121" t="s">
        <v>22</v>
      </c>
      <c r="D2382" s="93" t="str">
        <f>IF(E2382="","",VLOOKUP(E2382,[1]PROJECTES!$C$14:$G$5000,5,FALSE))</f>
        <v>PENDENT D'ASSIGNAR</v>
      </c>
      <c r="E2382" s="117" t="s">
        <v>278</v>
      </c>
      <c r="F2382" s="95"/>
      <c r="G2382" s="96" t="str">
        <f>IF(E2382="","",VLOOKUP(E2382,[1]PROJECTES!$C$14:$G$5000,4,FALSE))</f>
        <v>OB</v>
      </c>
      <c r="H2382" s="118" t="s">
        <v>44</v>
      </c>
      <c r="I2382" s="97" t="str">
        <f>IF(H2382="","",VLOOKUP(H2382,BD!B$2:C$16,2,FALSE))</f>
        <v>E</v>
      </c>
      <c r="J2382" s="98">
        <v>43563</v>
      </c>
      <c r="K2382" s="135">
        <f t="shared" si="80"/>
        <v>15</v>
      </c>
      <c r="L2382" s="99">
        <f t="shared" ca="1" si="81"/>
        <v>210</v>
      </c>
      <c r="M2382" s="93">
        <f>IF(E2382="","",VLOOKUP(E2382,[1]PROJECTES!$C$14:$Z$5000,21,FALSE))</f>
        <v>43830</v>
      </c>
      <c r="N2382" s="100">
        <v>0</v>
      </c>
      <c r="O2382" s="72" t="s">
        <v>229</v>
      </c>
      <c r="P2382" s="101">
        <v>30</v>
      </c>
      <c r="Q2382" s="132"/>
      <c r="R2382" s="102"/>
      <c r="S2382" s="91"/>
    </row>
    <row r="2383" spans="1:19" s="104" customFormat="1" ht="12.75" customHeight="1" x14ac:dyDescent="0.25">
      <c r="A2383" s="121"/>
      <c r="B2383" s="92" t="str">
        <f>IF(E2383="","",VLOOKUP(E2383,[1]PROJECTES!$C$14:$G$5000,2,FALSE))</f>
        <v>SITEL</v>
      </c>
      <c r="C2383" s="121" t="s">
        <v>115</v>
      </c>
      <c r="D2383" s="93" t="str">
        <f>IF(E2383="","",VLOOKUP(E2383,[1]PROJECTES!$C$14:$G$5000,5,FALSE))</f>
        <v>PENDENT D'ASSIGNAR</v>
      </c>
      <c r="E2383" s="117" t="s">
        <v>278</v>
      </c>
      <c r="F2383" s="95"/>
      <c r="G2383" s="96" t="str">
        <f>IF(E2383="","",VLOOKUP(E2383,[1]PROJECTES!$C$14:$G$5000,4,FALSE))</f>
        <v>OB</v>
      </c>
      <c r="H2383" s="118" t="s">
        <v>44</v>
      </c>
      <c r="I2383" s="97" t="str">
        <f>IF(H2383="","",VLOOKUP(H2383,BD!B$2:C$16,2,FALSE))</f>
        <v>E</v>
      </c>
      <c r="J2383" s="98">
        <v>43563</v>
      </c>
      <c r="K2383" s="135">
        <f t="shared" si="80"/>
        <v>15</v>
      </c>
      <c r="L2383" s="99">
        <f t="shared" ca="1" si="81"/>
        <v>210</v>
      </c>
      <c r="M2383" s="93">
        <f>IF(E2383="","",VLOOKUP(E2383,[1]PROJECTES!$C$14:$Z$5000,21,FALSE))</f>
        <v>43830</v>
      </c>
      <c r="N2383" s="100">
        <v>0</v>
      </c>
      <c r="O2383" s="72" t="s">
        <v>229</v>
      </c>
      <c r="P2383" s="101">
        <v>30</v>
      </c>
      <c r="Q2383" s="132" t="s">
        <v>59</v>
      </c>
      <c r="R2383" s="168" t="s">
        <v>2042</v>
      </c>
      <c r="S2383" s="91"/>
    </row>
    <row r="2384" spans="1:19" s="104" customFormat="1" ht="12.75" customHeight="1" x14ac:dyDescent="0.25">
      <c r="A2384" s="121"/>
      <c r="B2384" s="92" t="str">
        <f>IF(E2384="","",VLOOKUP(E2384,[1]PROJECTES!$C$14:$G$5000,2,FALSE))</f>
        <v>SITEL</v>
      </c>
      <c r="C2384" s="121" t="s">
        <v>181</v>
      </c>
      <c r="D2384" s="93" t="str">
        <f>IF(E2384="","",VLOOKUP(E2384,[1]PROJECTES!$C$14:$G$5000,5,FALSE))</f>
        <v>AFERS EMPRESA</v>
      </c>
      <c r="E2384" s="117" t="s">
        <v>283</v>
      </c>
      <c r="F2384" s="95"/>
      <c r="G2384" s="96" t="str">
        <f>IF(E2384="","",VLOOKUP(E2384,[1]PROJECTES!$C$14:$G$5000,4,FALSE))</f>
        <v>OB</v>
      </c>
      <c r="H2384" s="118" t="s">
        <v>44</v>
      </c>
      <c r="I2384" s="97" t="str">
        <f>IF(H2384="","",VLOOKUP(H2384,BD!B$2:C$16,2,FALSE))</f>
        <v>E</v>
      </c>
      <c r="J2384" s="98">
        <v>43563</v>
      </c>
      <c r="K2384" s="135">
        <f t="shared" si="80"/>
        <v>15</v>
      </c>
      <c r="L2384" s="99">
        <f t="shared" ca="1" si="81"/>
        <v>210</v>
      </c>
      <c r="M2384" s="93">
        <f>IF(E2384="","",VLOOKUP(E2384,[1]PROJECTES!$C$14:$Z$5000,21,FALSE))</f>
        <v>43830</v>
      </c>
      <c r="N2384" s="100">
        <v>2</v>
      </c>
      <c r="O2384" s="72" t="s">
        <v>229</v>
      </c>
      <c r="P2384" s="101">
        <v>0</v>
      </c>
      <c r="Q2384" s="132" t="s">
        <v>336</v>
      </c>
      <c r="R2384" s="168" t="s">
        <v>2043</v>
      </c>
      <c r="S2384" s="91"/>
    </row>
    <row r="2385" spans="1:19" s="104" customFormat="1" ht="12.75" customHeight="1" x14ac:dyDescent="0.25">
      <c r="A2385" s="121"/>
      <c r="B2385" s="92" t="str">
        <f>IF(E2385="","",VLOOKUP(E2385,[1]PROJECTES!$C$14:$G$5000,2,FALSE))</f>
        <v>SITEL</v>
      </c>
      <c r="C2385" s="121" t="s">
        <v>88</v>
      </c>
      <c r="D2385" s="93" t="str">
        <f>IF(E2385="","",VLOOKUP(E2385,[1]PROJECTES!$C$14:$G$5000,5,FALSE))</f>
        <v>PENDENT D'ASSIGNAR</v>
      </c>
      <c r="E2385" s="117" t="s">
        <v>278</v>
      </c>
      <c r="F2385" s="95"/>
      <c r="G2385" s="96" t="str">
        <f>IF(E2385="","",VLOOKUP(E2385,[1]PROJECTES!$C$14:$G$5000,4,FALSE))</f>
        <v>OB</v>
      </c>
      <c r="H2385" s="118" t="s">
        <v>44</v>
      </c>
      <c r="I2385" s="97" t="str">
        <f>IF(H2385="","",VLOOKUP(H2385,BD!B$2:C$16,2,FALSE))</f>
        <v>E</v>
      </c>
      <c r="J2385" s="98">
        <v>43563</v>
      </c>
      <c r="K2385" s="135">
        <f t="shared" si="80"/>
        <v>15</v>
      </c>
      <c r="L2385" s="99">
        <f t="shared" ca="1" si="81"/>
        <v>210</v>
      </c>
      <c r="M2385" s="93">
        <f>IF(E2385="","",VLOOKUP(E2385,[1]PROJECTES!$C$14:$Z$5000,21,FALSE))</f>
        <v>43830</v>
      </c>
      <c r="N2385" s="100">
        <v>3</v>
      </c>
      <c r="O2385" s="72" t="s">
        <v>229</v>
      </c>
      <c r="P2385" s="101">
        <v>30</v>
      </c>
      <c r="Q2385" s="132" t="s">
        <v>59</v>
      </c>
      <c r="R2385" s="102"/>
      <c r="S2385" s="91"/>
    </row>
    <row r="2386" spans="1:19" s="104" customFormat="1" ht="12.75" customHeight="1" x14ac:dyDescent="0.25">
      <c r="A2386" s="121" t="s">
        <v>21</v>
      </c>
      <c r="B2386" s="92" t="str">
        <f>IF(E2386="","",VLOOKUP(E2386,[1]PROJECTES!$C$14:$G$5000,2,FALSE))</f>
        <v>INDTOR</v>
      </c>
      <c r="C2386" s="121" t="s">
        <v>149</v>
      </c>
      <c r="D2386" s="93" t="str">
        <f>IF(E2386="","",VLOOKUP(E2386,[1]PROJECTES!$C$14:$G$5000,5,FALSE))</f>
        <v>RTU C.T. CALVARIO v1.0</v>
      </c>
      <c r="E2386" s="117">
        <v>5104</v>
      </c>
      <c r="F2386" s="95"/>
      <c r="G2386" s="96" t="str">
        <f>IF(E2386="","",VLOOKUP(E2386,[1]PROJECTES!$C$14:$G$5000,4,FALSE))</f>
        <v>TA</v>
      </c>
      <c r="H2386" s="118" t="s">
        <v>595</v>
      </c>
      <c r="I2386" s="97" t="str">
        <f>IF(H2386="","",VLOOKUP(H2386,BD!B$2:C$16,2,FALSE))</f>
        <v>E</v>
      </c>
      <c r="J2386" s="98">
        <v>43564</v>
      </c>
      <c r="K2386" s="135">
        <f t="shared" si="80"/>
        <v>15</v>
      </c>
      <c r="L2386" s="99" t="str">
        <f t="shared" ca="1" si="81"/>
        <v>-</v>
      </c>
      <c r="M2386" s="93">
        <f>IF(E2386="","",VLOOKUP(E2386,[1]PROJECTES!$C$14:$Z$5000,21,FALSE))</f>
        <v>43514</v>
      </c>
      <c r="N2386" s="100">
        <v>0</v>
      </c>
      <c r="O2386" s="72" t="s">
        <v>229</v>
      </c>
      <c r="P2386" s="101">
        <v>50</v>
      </c>
      <c r="Q2386" s="132" t="s">
        <v>51</v>
      </c>
      <c r="R2386" s="131" t="s">
        <v>365</v>
      </c>
      <c r="S2386" s="91"/>
    </row>
    <row r="2387" spans="1:19" s="104" customFormat="1" ht="12.75" customHeight="1" x14ac:dyDescent="0.25">
      <c r="A2387" s="121" t="s">
        <v>21</v>
      </c>
      <c r="B2387" s="92" t="str">
        <f>IF(E2387="","",VLOOKUP(E2387,[1]PROJECTES!$C$14:$G$5000,2,FALSE))</f>
        <v>INDVIL</v>
      </c>
      <c r="C2387" s="121" t="s">
        <v>149</v>
      </c>
      <c r="D2387" s="93" t="str">
        <f>IF(E2387="","",VLOOKUP(E2387,[1]PROJECTES!$C$14:$G$5000,5,FALSE))</f>
        <v>RTU C.T. PADRE CARMELO v1.0</v>
      </c>
      <c r="E2387" s="117">
        <v>5106</v>
      </c>
      <c r="F2387" s="95"/>
      <c r="G2387" s="96" t="str">
        <f>IF(E2387="","",VLOOKUP(E2387,[1]PROJECTES!$C$14:$G$5000,4,FALSE))</f>
        <v>TA</v>
      </c>
      <c r="H2387" s="118" t="s">
        <v>595</v>
      </c>
      <c r="I2387" s="97" t="str">
        <f>IF(H2387="","",VLOOKUP(H2387,BD!B$2:C$16,2,FALSE))</f>
        <v>E</v>
      </c>
      <c r="J2387" s="98">
        <v>43564</v>
      </c>
      <c r="K2387" s="135">
        <f t="shared" si="80"/>
        <v>15</v>
      </c>
      <c r="L2387" s="99" t="str">
        <f t="shared" ca="1" si="81"/>
        <v>-</v>
      </c>
      <c r="M2387" s="93">
        <f>IF(E2387="","",VLOOKUP(E2387,[1]PROJECTES!$C$14:$Z$5000,21,FALSE))</f>
        <v>43514</v>
      </c>
      <c r="N2387" s="100">
        <v>0</v>
      </c>
      <c r="O2387" s="72" t="s">
        <v>229</v>
      </c>
      <c r="P2387" s="101">
        <v>50</v>
      </c>
      <c r="Q2387" s="132" t="s">
        <v>51</v>
      </c>
      <c r="R2387" s="131" t="s">
        <v>365</v>
      </c>
      <c r="S2387" s="91"/>
    </row>
    <row r="2388" spans="1:19" s="104" customFormat="1" ht="12.75" customHeight="1" x14ac:dyDescent="0.25">
      <c r="A2388" s="121" t="s">
        <v>21</v>
      </c>
      <c r="B2388" s="92" t="str">
        <f>IF(E2388="","",VLOOKUP(E2388,[1]PROJECTES!$C$14:$G$5000,2,FALSE))</f>
        <v>DIELES</v>
      </c>
      <c r="C2388" s="121" t="s">
        <v>271</v>
      </c>
      <c r="D2388" s="93" t="str">
        <f>IF(E2388="","",VLOOKUP(E2388,[1]PROJECTES!$C$14:$G$5000,5,FALSE))</f>
        <v>RTU CT-5 DIELESUR v1.1</v>
      </c>
      <c r="E2388" s="117">
        <v>5059</v>
      </c>
      <c r="F2388" s="95"/>
      <c r="G2388" s="96" t="str">
        <f>IF(E2388="","",VLOOKUP(E2388,[1]PROJECTES!$C$14:$G$5000,4,FALSE))</f>
        <v>TA</v>
      </c>
      <c r="H2388" s="118" t="s">
        <v>595</v>
      </c>
      <c r="I2388" s="97" t="str">
        <f>IF(H2388="","",VLOOKUP(H2388,BD!B$2:C$16,2,FALSE))</f>
        <v>E</v>
      </c>
      <c r="J2388" s="98">
        <v>43564</v>
      </c>
      <c r="K2388" s="135">
        <f t="shared" si="80"/>
        <v>15</v>
      </c>
      <c r="L2388" s="99" t="str">
        <f t="shared" ca="1" si="81"/>
        <v>-</v>
      </c>
      <c r="M2388" s="93">
        <f>IF(E2388="","",VLOOKUP(E2388,[1]PROJECTES!$C$14:$Z$5000,21,FALSE))</f>
        <v>43524</v>
      </c>
      <c r="N2388" s="100">
        <v>0</v>
      </c>
      <c r="O2388" s="72" t="s">
        <v>229</v>
      </c>
      <c r="P2388" s="101">
        <v>50</v>
      </c>
      <c r="Q2388" s="132" t="s">
        <v>51</v>
      </c>
      <c r="R2388" s="131" t="s">
        <v>365</v>
      </c>
      <c r="S2388" s="91"/>
    </row>
    <row r="2389" spans="1:19" s="104" customFormat="1" ht="12.75" customHeight="1" x14ac:dyDescent="0.25">
      <c r="A2389" s="121" t="s">
        <v>21</v>
      </c>
      <c r="B2389" s="92" t="str">
        <f>IF(E2389="","",VLOOKUP(E2389,[1]PROJECTES!$C$14:$G$5000,2,FALSE))</f>
        <v>DIELES</v>
      </c>
      <c r="C2389" s="121" t="s">
        <v>271</v>
      </c>
      <c r="D2389" s="93" t="str">
        <f>IF(E2389="","",VLOOKUP(E2389,[1]PROJECTES!$C$14:$G$5000,5,FALSE))</f>
        <v>RTU CT-6 DIELESUR v1.1</v>
      </c>
      <c r="E2389" s="117">
        <v>5060</v>
      </c>
      <c r="F2389" s="95"/>
      <c r="G2389" s="96" t="str">
        <f>IF(E2389="","",VLOOKUP(E2389,[1]PROJECTES!$C$14:$G$5000,4,FALSE))</f>
        <v>TA</v>
      </c>
      <c r="H2389" s="118" t="s">
        <v>595</v>
      </c>
      <c r="I2389" s="97" t="str">
        <f>IF(H2389="","",VLOOKUP(H2389,BD!B$2:C$16,2,FALSE))</f>
        <v>E</v>
      </c>
      <c r="J2389" s="98">
        <v>43564</v>
      </c>
      <c r="K2389" s="135">
        <f t="shared" si="80"/>
        <v>15</v>
      </c>
      <c r="L2389" s="99" t="str">
        <f t="shared" ca="1" si="81"/>
        <v>-</v>
      </c>
      <c r="M2389" s="93">
        <f>IF(E2389="","",VLOOKUP(E2389,[1]PROJECTES!$C$14:$Z$5000,21,FALSE))</f>
        <v>43524</v>
      </c>
      <c r="N2389" s="100">
        <v>0</v>
      </c>
      <c r="O2389" s="72" t="s">
        <v>229</v>
      </c>
      <c r="P2389" s="101">
        <v>50</v>
      </c>
      <c r="Q2389" s="132" t="s">
        <v>51</v>
      </c>
      <c r="R2389" s="131" t="s">
        <v>365</v>
      </c>
      <c r="S2389" s="91"/>
    </row>
    <row r="2390" spans="1:19" s="104" customFormat="1" ht="12.75" customHeight="1" x14ac:dyDescent="0.25">
      <c r="A2390" s="177" t="s">
        <v>21</v>
      </c>
      <c r="B2390" s="92" t="str">
        <f>IF(E2390="","",VLOOKUP(E2390,[1]PROJECTES!$C$14:$G$5000,2,FALSE))</f>
        <v>DIELES</v>
      </c>
      <c r="C2390" s="121" t="s">
        <v>271</v>
      </c>
      <c r="D2390" s="93" t="str">
        <f>IF(E2390="","",VLOOKUP(E2390,[1]PROJECTES!$C$14:$G$5000,5,FALSE))</f>
        <v>RTU CT-7 DIELESUR v1.1</v>
      </c>
      <c r="E2390" s="117">
        <v>5061</v>
      </c>
      <c r="F2390" s="95"/>
      <c r="G2390" s="96" t="str">
        <f>IF(E2390="","",VLOOKUP(E2390,[1]PROJECTES!$C$14:$G$5000,4,FALSE))</f>
        <v>TA</v>
      </c>
      <c r="H2390" s="118" t="s">
        <v>595</v>
      </c>
      <c r="I2390" s="97" t="str">
        <f>IF(H2390="","",VLOOKUP(H2390,BD!B$2:C$16,2,FALSE))</f>
        <v>E</v>
      </c>
      <c r="J2390" s="98">
        <v>43564</v>
      </c>
      <c r="K2390" s="135">
        <f t="shared" si="80"/>
        <v>15</v>
      </c>
      <c r="L2390" s="99" t="str">
        <f t="shared" ca="1" si="81"/>
        <v>-</v>
      </c>
      <c r="M2390" s="93">
        <f>IF(E2390="","",VLOOKUP(E2390,[1]PROJECTES!$C$14:$Z$5000,21,FALSE))</f>
        <v>43524</v>
      </c>
      <c r="N2390" s="100">
        <v>0</v>
      </c>
      <c r="O2390" s="72" t="s">
        <v>229</v>
      </c>
      <c r="P2390" s="101">
        <v>50</v>
      </c>
      <c r="Q2390" s="132" t="s">
        <v>51</v>
      </c>
      <c r="R2390" s="131" t="s">
        <v>365</v>
      </c>
      <c r="S2390" s="91"/>
    </row>
    <row r="2391" spans="1:19" s="104" customFormat="1" ht="12.75" customHeight="1" x14ac:dyDescent="0.25">
      <c r="A2391" s="177" t="s">
        <v>21</v>
      </c>
      <c r="B2391" s="92" t="str">
        <f>IF(E2391="","",VLOOKUP(E2391,[1]PROJECTES!$C$14:$G$5000,2,FALSE))</f>
        <v>DIELES</v>
      </c>
      <c r="C2391" s="121" t="s">
        <v>271</v>
      </c>
      <c r="D2391" s="93" t="str">
        <f>IF(E2391="","",VLOOKUP(E2391,[1]PROJECTES!$C$14:$G$5000,5,FALSE))</f>
        <v>RTU CT-8 DIELESUR v1.1</v>
      </c>
      <c r="E2391" s="117">
        <v>5062</v>
      </c>
      <c r="F2391" s="95"/>
      <c r="G2391" s="96" t="str">
        <f>IF(E2391="","",VLOOKUP(E2391,[1]PROJECTES!$C$14:$G$5000,4,FALSE))</f>
        <v>TA</v>
      </c>
      <c r="H2391" s="118" t="s">
        <v>595</v>
      </c>
      <c r="I2391" s="97" t="str">
        <f>IF(H2391="","",VLOOKUP(H2391,BD!B$2:C$16,2,FALSE))</f>
        <v>E</v>
      </c>
      <c r="J2391" s="98">
        <v>43564</v>
      </c>
      <c r="K2391" s="135">
        <f t="shared" si="80"/>
        <v>15</v>
      </c>
      <c r="L2391" s="99" t="str">
        <f t="shared" ca="1" si="81"/>
        <v>-</v>
      </c>
      <c r="M2391" s="93">
        <f>IF(E2391="","",VLOOKUP(E2391,[1]PROJECTES!$C$14:$Z$5000,21,FALSE))</f>
        <v>43524</v>
      </c>
      <c r="N2391" s="100">
        <v>0</v>
      </c>
      <c r="O2391" s="72" t="s">
        <v>229</v>
      </c>
      <c r="P2391" s="101">
        <v>50</v>
      </c>
      <c r="Q2391" s="132" t="s">
        <v>51</v>
      </c>
      <c r="R2391" s="131" t="s">
        <v>365</v>
      </c>
      <c r="S2391" s="91"/>
    </row>
    <row r="2392" spans="1:19" s="104" customFormat="1" ht="12.75" customHeight="1" x14ac:dyDescent="0.25">
      <c r="A2392" s="121" t="s">
        <v>21</v>
      </c>
      <c r="B2392" s="92" t="str">
        <f>IF(E2392="","",VLOOKUP(E2392,[1]PROJECTES!$C$14:$G$5000,2,FALSE))</f>
        <v>INDTOR</v>
      </c>
      <c r="C2392" s="121" t="s">
        <v>149</v>
      </c>
      <c r="D2392" s="93" t="str">
        <f>IF(E2392="","",VLOOKUP(E2392,[1]PROJECTES!$C$14:$G$5000,5,FALSE))</f>
        <v>RTU C.T. CALVARIO v1.0</v>
      </c>
      <c r="E2392" s="117">
        <v>5104</v>
      </c>
      <c r="F2392" s="95"/>
      <c r="G2392" s="96" t="str">
        <f>IF(E2392="","",VLOOKUP(E2392,[1]PROJECTES!$C$14:$G$5000,4,FALSE))</f>
        <v>TA</v>
      </c>
      <c r="H2392" s="118" t="s">
        <v>595</v>
      </c>
      <c r="I2392" s="97" t="str">
        <f>IF(H2392="","",VLOOKUP(H2392,BD!B$2:C$16,2,FALSE))</f>
        <v>E</v>
      </c>
      <c r="J2392" s="98">
        <v>43564</v>
      </c>
      <c r="K2392" s="135">
        <f t="shared" si="80"/>
        <v>15</v>
      </c>
      <c r="L2392" s="99" t="str">
        <f t="shared" ca="1" si="81"/>
        <v>-</v>
      </c>
      <c r="M2392" s="93">
        <f>IF(E2392="","",VLOOKUP(E2392,[1]PROJECTES!$C$14:$Z$5000,21,FALSE))</f>
        <v>43514</v>
      </c>
      <c r="N2392" s="100">
        <v>1</v>
      </c>
      <c r="O2392" s="72" t="s">
        <v>229</v>
      </c>
      <c r="P2392" s="101">
        <v>50</v>
      </c>
      <c r="Q2392" s="132" t="s">
        <v>51</v>
      </c>
      <c r="R2392" s="131" t="s">
        <v>365</v>
      </c>
      <c r="S2392" s="91"/>
    </row>
    <row r="2393" spans="1:19" s="104" customFormat="1" ht="12.75" customHeight="1" x14ac:dyDescent="0.25">
      <c r="A2393" s="177" t="s">
        <v>21</v>
      </c>
      <c r="B2393" s="92" t="str">
        <f>IF(E2393="","",VLOOKUP(E2393,[1]PROJECTES!$C$14:$G$5000,2,FALSE))</f>
        <v>INDVIL</v>
      </c>
      <c r="C2393" s="121" t="s">
        <v>149</v>
      </c>
      <c r="D2393" s="93" t="str">
        <f>IF(E2393="","",VLOOKUP(E2393,[1]PROJECTES!$C$14:$G$5000,5,FALSE))</f>
        <v>RTU C.T. PADRE CARMELO v1.0</v>
      </c>
      <c r="E2393" s="117">
        <v>5106</v>
      </c>
      <c r="F2393" s="95"/>
      <c r="G2393" s="96" t="str">
        <f>IF(E2393="","",VLOOKUP(E2393,[1]PROJECTES!$C$14:$G$5000,4,FALSE))</f>
        <v>TA</v>
      </c>
      <c r="H2393" s="118" t="s">
        <v>595</v>
      </c>
      <c r="I2393" s="97" t="str">
        <f>IF(H2393="","",VLOOKUP(H2393,BD!B$2:C$16,2,FALSE))</f>
        <v>E</v>
      </c>
      <c r="J2393" s="98">
        <v>43564</v>
      </c>
      <c r="K2393" s="135">
        <f t="shared" si="80"/>
        <v>15</v>
      </c>
      <c r="L2393" s="99" t="str">
        <f t="shared" ca="1" si="81"/>
        <v>-</v>
      </c>
      <c r="M2393" s="93">
        <f>IF(E2393="","",VLOOKUP(E2393,[1]PROJECTES!$C$14:$Z$5000,21,FALSE))</f>
        <v>43514</v>
      </c>
      <c r="N2393" s="100">
        <v>1</v>
      </c>
      <c r="O2393" s="72" t="s">
        <v>229</v>
      </c>
      <c r="P2393" s="101">
        <v>50</v>
      </c>
      <c r="Q2393" s="132" t="s">
        <v>51</v>
      </c>
      <c r="R2393" s="131" t="s">
        <v>365</v>
      </c>
      <c r="S2393" s="91"/>
    </row>
    <row r="2394" spans="1:19" s="104" customFormat="1" ht="12.75" customHeight="1" x14ac:dyDescent="0.25">
      <c r="A2394" s="121" t="s">
        <v>21</v>
      </c>
      <c r="B2394" s="92" t="str">
        <f>IF(E2394="","",VLOOKUP(E2394,[1]PROJECTES!$C$14:$G$5000,2,FALSE))</f>
        <v>DIELES</v>
      </c>
      <c r="C2394" s="121" t="s">
        <v>271</v>
      </c>
      <c r="D2394" s="93" t="str">
        <f>IF(E2394="","",VLOOKUP(E2394,[1]PROJECTES!$C$14:$G$5000,5,FALSE))</f>
        <v>RTU CT-5 DIELESUR v1.1</v>
      </c>
      <c r="E2394" s="117">
        <v>5059</v>
      </c>
      <c r="F2394" s="95"/>
      <c r="G2394" s="96" t="str">
        <f>IF(E2394="","",VLOOKUP(E2394,[1]PROJECTES!$C$14:$G$5000,4,FALSE))</f>
        <v>TA</v>
      </c>
      <c r="H2394" s="118" t="s">
        <v>595</v>
      </c>
      <c r="I2394" s="97" t="str">
        <f>IF(H2394="","",VLOOKUP(H2394,BD!B$2:C$16,2,FALSE))</f>
        <v>E</v>
      </c>
      <c r="J2394" s="98">
        <v>43564</v>
      </c>
      <c r="K2394" s="135">
        <f t="shared" si="80"/>
        <v>15</v>
      </c>
      <c r="L2394" s="99" t="str">
        <f t="shared" ca="1" si="81"/>
        <v>-</v>
      </c>
      <c r="M2394" s="93">
        <f>IF(E2394="","",VLOOKUP(E2394,[1]PROJECTES!$C$14:$Z$5000,21,FALSE))</f>
        <v>43524</v>
      </c>
      <c r="N2394" s="100">
        <v>0</v>
      </c>
      <c r="O2394" s="72" t="s">
        <v>229</v>
      </c>
      <c r="P2394" s="101">
        <v>20</v>
      </c>
      <c r="Q2394" s="132" t="s">
        <v>51</v>
      </c>
      <c r="R2394" s="131" t="s">
        <v>365</v>
      </c>
      <c r="S2394" s="91"/>
    </row>
    <row r="2395" spans="1:19" s="104" customFormat="1" ht="12.75" customHeight="1" x14ac:dyDescent="0.25">
      <c r="A2395" s="121" t="s">
        <v>21</v>
      </c>
      <c r="B2395" s="92" t="str">
        <f>IF(E2395="","",VLOOKUP(E2395,[1]PROJECTES!$C$14:$G$5000,2,FALSE))</f>
        <v>DIELES</v>
      </c>
      <c r="C2395" s="121" t="s">
        <v>271</v>
      </c>
      <c r="D2395" s="93" t="str">
        <f>IF(E2395="","",VLOOKUP(E2395,[1]PROJECTES!$C$14:$G$5000,5,FALSE))</f>
        <v>RTU CT-6 DIELESUR v1.1</v>
      </c>
      <c r="E2395" s="117">
        <v>5060</v>
      </c>
      <c r="F2395" s="95"/>
      <c r="G2395" s="96" t="str">
        <f>IF(E2395="","",VLOOKUP(E2395,[1]PROJECTES!$C$14:$G$5000,4,FALSE))</f>
        <v>TA</v>
      </c>
      <c r="H2395" s="118" t="s">
        <v>595</v>
      </c>
      <c r="I2395" s="97" t="str">
        <f>IF(H2395="","",VLOOKUP(H2395,BD!B$2:C$16,2,FALSE))</f>
        <v>E</v>
      </c>
      <c r="J2395" s="98">
        <v>43564</v>
      </c>
      <c r="K2395" s="135">
        <f t="shared" si="80"/>
        <v>15</v>
      </c>
      <c r="L2395" s="99" t="str">
        <f t="shared" ca="1" si="81"/>
        <v>-</v>
      </c>
      <c r="M2395" s="93">
        <f>IF(E2395="","",VLOOKUP(E2395,[1]PROJECTES!$C$14:$Z$5000,21,FALSE))</f>
        <v>43524</v>
      </c>
      <c r="N2395" s="100">
        <v>0</v>
      </c>
      <c r="O2395" s="72" t="s">
        <v>229</v>
      </c>
      <c r="P2395" s="101">
        <v>20</v>
      </c>
      <c r="Q2395" s="132" t="s">
        <v>51</v>
      </c>
      <c r="R2395" s="131" t="s">
        <v>365</v>
      </c>
      <c r="S2395" s="91"/>
    </row>
    <row r="2396" spans="1:19" s="104" customFormat="1" ht="12.75" customHeight="1" x14ac:dyDescent="0.25">
      <c r="A2396" s="121" t="s">
        <v>21</v>
      </c>
      <c r="B2396" s="92" t="str">
        <f>IF(E2396="","",VLOOKUP(E2396,[1]PROJECTES!$C$14:$G$5000,2,FALSE))</f>
        <v>DIELES</v>
      </c>
      <c r="C2396" s="121" t="s">
        <v>271</v>
      </c>
      <c r="D2396" s="93" t="str">
        <f>IF(E2396="","",VLOOKUP(E2396,[1]PROJECTES!$C$14:$G$5000,5,FALSE))</f>
        <v>RTU CT-7 DIELESUR v1.1</v>
      </c>
      <c r="E2396" s="117">
        <v>5061</v>
      </c>
      <c r="F2396" s="95"/>
      <c r="G2396" s="96" t="str">
        <f>IF(E2396="","",VLOOKUP(E2396,[1]PROJECTES!$C$14:$G$5000,4,FALSE))</f>
        <v>TA</v>
      </c>
      <c r="H2396" s="118" t="s">
        <v>595</v>
      </c>
      <c r="I2396" s="97" t="str">
        <f>IF(H2396="","",VLOOKUP(H2396,BD!B$2:C$16,2,FALSE))</f>
        <v>E</v>
      </c>
      <c r="J2396" s="98">
        <v>43564</v>
      </c>
      <c r="K2396" s="135">
        <f t="shared" si="80"/>
        <v>15</v>
      </c>
      <c r="L2396" s="99" t="str">
        <f t="shared" ca="1" si="81"/>
        <v>-</v>
      </c>
      <c r="M2396" s="93">
        <f>IF(E2396="","",VLOOKUP(E2396,[1]PROJECTES!$C$14:$Z$5000,21,FALSE))</f>
        <v>43524</v>
      </c>
      <c r="N2396" s="100">
        <v>0</v>
      </c>
      <c r="O2396" s="72" t="s">
        <v>229</v>
      </c>
      <c r="P2396" s="101">
        <v>20</v>
      </c>
      <c r="Q2396" s="132" t="s">
        <v>51</v>
      </c>
      <c r="R2396" s="131" t="s">
        <v>365</v>
      </c>
      <c r="S2396" s="91"/>
    </row>
    <row r="2397" spans="1:19" s="104" customFormat="1" ht="12.75" customHeight="1" x14ac:dyDescent="0.25">
      <c r="A2397" s="121" t="s">
        <v>21</v>
      </c>
      <c r="B2397" s="92" t="str">
        <f>IF(E2397="","",VLOOKUP(E2397,[1]PROJECTES!$C$14:$G$5000,2,FALSE))</f>
        <v>DIELES</v>
      </c>
      <c r="C2397" s="121" t="s">
        <v>271</v>
      </c>
      <c r="D2397" s="93" t="str">
        <f>IF(E2397="","",VLOOKUP(E2397,[1]PROJECTES!$C$14:$G$5000,5,FALSE))</f>
        <v>RTU CT-8 DIELESUR v1.1</v>
      </c>
      <c r="E2397" s="117">
        <v>5062</v>
      </c>
      <c r="F2397" s="95"/>
      <c r="G2397" s="96" t="str">
        <f>IF(E2397="","",VLOOKUP(E2397,[1]PROJECTES!$C$14:$G$5000,4,FALSE))</f>
        <v>TA</v>
      </c>
      <c r="H2397" s="118" t="s">
        <v>595</v>
      </c>
      <c r="I2397" s="97" t="str">
        <f>IF(H2397="","",VLOOKUP(H2397,BD!B$2:C$16,2,FALSE))</f>
        <v>E</v>
      </c>
      <c r="J2397" s="98">
        <v>43564</v>
      </c>
      <c r="K2397" s="135">
        <f t="shared" si="80"/>
        <v>15</v>
      </c>
      <c r="L2397" s="99" t="str">
        <f t="shared" ca="1" si="81"/>
        <v>-</v>
      </c>
      <c r="M2397" s="93">
        <f>IF(E2397="","",VLOOKUP(E2397,[1]PROJECTES!$C$14:$Z$5000,21,FALSE))</f>
        <v>43524</v>
      </c>
      <c r="N2397" s="100">
        <v>0</v>
      </c>
      <c r="O2397" s="72" t="s">
        <v>229</v>
      </c>
      <c r="P2397" s="101">
        <v>20</v>
      </c>
      <c r="Q2397" s="132" t="s">
        <v>51</v>
      </c>
      <c r="R2397" s="131" t="s">
        <v>365</v>
      </c>
      <c r="S2397" s="91"/>
    </row>
    <row r="2398" spans="1:19" s="104" customFormat="1" ht="12.75" customHeight="1" x14ac:dyDescent="0.25">
      <c r="A2398" s="121" t="s">
        <v>21</v>
      </c>
      <c r="B2398" s="92" t="str">
        <f>IF(E2398="","",VLOOKUP(E2398,[1]PROJECTES!$C$14:$G$5000,2,FALSE))</f>
        <v>SITEL</v>
      </c>
      <c r="C2398" s="121" t="s">
        <v>181</v>
      </c>
      <c r="D2398" s="93" t="str">
        <f>IF(E2398="","",VLOOKUP(E2398,[1]PROJECTES!$C$14:$G$5000,5,FALSE))</f>
        <v>GESTIO DE MAGATZEM</v>
      </c>
      <c r="E2398" s="117" t="s">
        <v>305</v>
      </c>
      <c r="F2398" s="95"/>
      <c r="G2398" s="96" t="str">
        <f>IF(E2398="","",VLOOKUP(E2398,[1]PROJECTES!$C$14:$G$5000,4,FALSE))</f>
        <v>OB</v>
      </c>
      <c r="H2398" s="118" t="s">
        <v>21</v>
      </c>
      <c r="I2398" s="97" t="str">
        <f>IF(H2398="","",VLOOKUP(H2398,BD!B$2:C$16,2,FALSE))</f>
        <v>P</v>
      </c>
      <c r="J2398" s="98">
        <v>43564</v>
      </c>
      <c r="K2398" s="135">
        <f t="shared" si="80"/>
        <v>15</v>
      </c>
      <c r="L2398" s="99">
        <f t="shared" ca="1" si="81"/>
        <v>210</v>
      </c>
      <c r="M2398" s="93">
        <f>IF(E2398="","",VLOOKUP(E2398,[1]PROJECTES!$C$14:$Z$5000,21,FALSE))</f>
        <v>43830</v>
      </c>
      <c r="N2398" s="100">
        <v>0</v>
      </c>
      <c r="O2398" s="72" t="s">
        <v>229</v>
      </c>
      <c r="P2398" s="101">
        <v>20</v>
      </c>
      <c r="Q2398" s="132" t="s">
        <v>49</v>
      </c>
      <c r="R2398" s="102" t="s">
        <v>1446</v>
      </c>
      <c r="S2398" s="91"/>
    </row>
    <row r="2399" spans="1:19" s="104" customFormat="1" ht="12.75" customHeight="1" x14ac:dyDescent="0.25">
      <c r="A2399" s="121" t="s">
        <v>21</v>
      </c>
      <c r="B2399" s="92" t="str">
        <f>IF(E2399="","",VLOOKUP(E2399,[1]PROJECTES!$C$14:$G$5000,2,FALSE))</f>
        <v>SITEL</v>
      </c>
      <c r="C2399" s="121" t="s">
        <v>181</v>
      </c>
      <c r="D2399" s="93" t="str">
        <f>IF(E2399="","",VLOOKUP(E2399,[1]PROJECTES!$C$14:$G$5000,5,FALSE))</f>
        <v>GESTIO DE MAGATZEM</v>
      </c>
      <c r="E2399" s="117" t="s">
        <v>305</v>
      </c>
      <c r="F2399" s="95"/>
      <c r="G2399" s="96" t="str">
        <f>IF(E2399="","",VLOOKUP(E2399,[1]PROJECTES!$C$14:$G$5000,4,FALSE))</f>
        <v>OB</v>
      </c>
      <c r="H2399" s="118" t="s">
        <v>21</v>
      </c>
      <c r="I2399" s="97" t="str">
        <f>IF(H2399="","",VLOOKUP(H2399,BD!B$2:C$16,2,FALSE))</f>
        <v>P</v>
      </c>
      <c r="J2399" s="98">
        <v>43564</v>
      </c>
      <c r="K2399" s="135">
        <f t="shared" si="80"/>
        <v>15</v>
      </c>
      <c r="L2399" s="99">
        <f t="shared" ca="1" si="81"/>
        <v>210</v>
      </c>
      <c r="M2399" s="93">
        <f>IF(E2399="","",VLOOKUP(E2399,[1]PROJECTES!$C$14:$Z$5000,21,FALSE))</f>
        <v>43830</v>
      </c>
      <c r="N2399" s="100">
        <v>0</v>
      </c>
      <c r="O2399" s="72" t="s">
        <v>229</v>
      </c>
      <c r="P2399" s="101">
        <v>25</v>
      </c>
      <c r="Q2399" s="132" t="s">
        <v>49</v>
      </c>
      <c r="R2399" s="168" t="s">
        <v>1447</v>
      </c>
      <c r="S2399" s="91"/>
    </row>
    <row r="2400" spans="1:19" s="104" customFormat="1" ht="12.75" customHeight="1" x14ac:dyDescent="0.25">
      <c r="A2400" s="121" t="s">
        <v>21</v>
      </c>
      <c r="B2400" s="92" t="str">
        <f>IF(E2400="","",VLOOKUP(E2400,[1]PROJECTES!$C$14:$G$5000,2,FALSE))</f>
        <v>SITEL</v>
      </c>
      <c r="C2400" s="121" t="s">
        <v>181</v>
      </c>
      <c r="D2400" s="93" t="str">
        <f>IF(E2400="","",VLOOKUP(E2400,[1]PROJECTES!$C$14:$G$5000,5,FALSE))</f>
        <v>GESTIO DE MAGATZEM</v>
      </c>
      <c r="E2400" s="117" t="s">
        <v>305</v>
      </c>
      <c r="F2400" s="95"/>
      <c r="G2400" s="96" t="str">
        <f>IF(E2400="","",VLOOKUP(E2400,[1]PROJECTES!$C$14:$G$5000,4,FALSE))</f>
        <v>OB</v>
      </c>
      <c r="H2400" s="118" t="s">
        <v>21</v>
      </c>
      <c r="I2400" s="97" t="str">
        <f>IF(H2400="","",VLOOKUP(H2400,BD!B$2:C$16,2,FALSE))</f>
        <v>P</v>
      </c>
      <c r="J2400" s="98">
        <v>43564</v>
      </c>
      <c r="K2400" s="135">
        <f t="shared" si="80"/>
        <v>15</v>
      </c>
      <c r="L2400" s="99">
        <f t="shared" ca="1" si="81"/>
        <v>210</v>
      </c>
      <c r="M2400" s="93">
        <f>IF(E2400="","",VLOOKUP(E2400,[1]PROJECTES!$C$14:$Z$5000,21,FALSE))</f>
        <v>43830</v>
      </c>
      <c r="N2400" s="100">
        <v>2</v>
      </c>
      <c r="O2400" s="72" t="s">
        <v>229</v>
      </c>
      <c r="P2400" s="101">
        <v>30</v>
      </c>
      <c r="Q2400" s="132" t="s">
        <v>49</v>
      </c>
      <c r="R2400" s="168" t="s">
        <v>1448</v>
      </c>
      <c r="S2400" s="91"/>
    </row>
    <row r="2401" spans="1:19" s="104" customFormat="1" ht="12.75" customHeight="1" x14ac:dyDescent="0.25">
      <c r="A2401" s="121" t="s">
        <v>21</v>
      </c>
      <c r="B2401" s="92" t="str">
        <f>IF(E2401="","",VLOOKUP(E2401,[1]PROJECTES!$C$14:$G$5000,2,FALSE))</f>
        <v>EOSPIT</v>
      </c>
      <c r="C2401" s="121" t="s">
        <v>151</v>
      </c>
      <c r="D2401" s="93" t="str">
        <f>IF(E2401="","",VLOOKUP(E2401,[1]PROJECTES!$C$14:$G$5000,5,FALSE))</f>
        <v>12 x RTU IAT EOSA v2.0</v>
      </c>
      <c r="E2401" s="117">
        <v>5130</v>
      </c>
      <c r="F2401" s="95"/>
      <c r="G2401" s="96" t="str">
        <f>IF(E2401="","",VLOOKUP(E2401,[1]PROJECTES!$C$14:$G$5000,4,FALSE))</f>
        <v>TA</v>
      </c>
      <c r="H2401" s="118" t="s">
        <v>21</v>
      </c>
      <c r="I2401" s="97" t="str">
        <f>IF(H2401="","",VLOOKUP(H2401,BD!B$2:C$16,2,FALSE))</f>
        <v>P</v>
      </c>
      <c r="J2401" s="98">
        <v>43564</v>
      </c>
      <c r="K2401" s="135">
        <f t="shared" si="80"/>
        <v>15</v>
      </c>
      <c r="L2401" s="99" t="str">
        <f t="shared" ca="1" si="81"/>
        <v>-</v>
      </c>
      <c r="M2401" s="93">
        <f>IF(E2401="","",VLOOKUP(E2401,[1]PROJECTES!$C$14:$Z$5000,21,FALSE))</f>
        <v>43594</v>
      </c>
      <c r="N2401" s="100">
        <v>1</v>
      </c>
      <c r="O2401" s="72" t="s">
        <v>229</v>
      </c>
      <c r="P2401" s="101">
        <v>35</v>
      </c>
      <c r="Q2401" s="132" t="s">
        <v>49</v>
      </c>
      <c r="R2401" s="102" t="s">
        <v>1449</v>
      </c>
      <c r="S2401" s="91"/>
    </row>
    <row r="2402" spans="1:19" s="104" customFormat="1" ht="12.75" customHeight="1" x14ac:dyDescent="0.25">
      <c r="A2402" s="121" t="s">
        <v>21</v>
      </c>
      <c r="B2402" s="92" t="str">
        <f>IF(E2402="","",VLOOKUP(E2402,[1]PROJECTES!$C$14:$G$5000,2,FALSE))</f>
        <v>EOSPIT</v>
      </c>
      <c r="C2402" s="121" t="s">
        <v>151</v>
      </c>
      <c r="D2402" s="93" t="str">
        <f>IF(E2402="","",VLOOKUP(E2402,[1]PROJECTES!$C$14:$G$5000,5,FALSE))</f>
        <v>Reparacio CAP32-48 n/s 308-2018</v>
      </c>
      <c r="E2402" s="117">
        <v>5245</v>
      </c>
      <c r="F2402" s="95"/>
      <c r="G2402" s="96" t="str">
        <f>IF(E2402="","",VLOOKUP(E2402,[1]PROJECTES!$C$14:$G$5000,4,FALSE))</f>
        <v>TA</v>
      </c>
      <c r="H2402" s="118" t="s">
        <v>21</v>
      </c>
      <c r="I2402" s="97" t="str">
        <f>IF(H2402="","",VLOOKUP(H2402,BD!B$2:C$16,2,FALSE))</f>
        <v>P</v>
      </c>
      <c r="J2402" s="98">
        <v>43564</v>
      </c>
      <c r="K2402" s="135">
        <f t="shared" si="80"/>
        <v>15</v>
      </c>
      <c r="L2402" s="99" t="str">
        <f t="shared" ca="1" si="81"/>
        <v>-</v>
      </c>
      <c r="M2402" s="93">
        <f>IF(E2402="","",VLOOKUP(E2402,[1]PROJECTES!$C$14:$Z$5000,21,FALSE))</f>
        <v>43584</v>
      </c>
      <c r="N2402" s="100">
        <v>1</v>
      </c>
      <c r="O2402" s="72" t="s">
        <v>229</v>
      </c>
      <c r="P2402" s="101">
        <v>0</v>
      </c>
      <c r="Q2402" s="132" t="s">
        <v>57</v>
      </c>
      <c r="R2402" s="102" t="s">
        <v>1433</v>
      </c>
      <c r="S2402" s="91"/>
    </row>
    <row r="2403" spans="1:19" s="104" customFormat="1" ht="12.75" customHeight="1" x14ac:dyDescent="0.25">
      <c r="A2403" s="121" t="s">
        <v>21</v>
      </c>
      <c r="B2403" s="92" t="str">
        <f>IF(E2403="","",VLOOKUP(E2403,[1]PROJECTES!$C$14:$G$5000,2,FALSE))</f>
        <v>EOSPIT</v>
      </c>
      <c r="C2403" s="121" t="s">
        <v>151</v>
      </c>
      <c r="D2403" s="93" t="str">
        <f>IF(E2403="","",VLOOKUP(E2403,[1]PROJECTES!$C$14:$G$5000,5,FALSE))</f>
        <v>Reparacio CAP32-48 n/s 60-2017</v>
      </c>
      <c r="E2403" s="117">
        <v>5248</v>
      </c>
      <c r="F2403" s="95"/>
      <c r="G2403" s="96" t="str">
        <f>IF(E2403="","",VLOOKUP(E2403,[1]PROJECTES!$C$14:$G$5000,4,FALSE))</f>
        <v>TA</v>
      </c>
      <c r="H2403" s="118" t="s">
        <v>21</v>
      </c>
      <c r="I2403" s="97" t="str">
        <f>IF(H2403="","",VLOOKUP(H2403,BD!B$2:C$16,2,FALSE))</f>
        <v>P</v>
      </c>
      <c r="J2403" s="98">
        <v>43564</v>
      </c>
      <c r="K2403" s="135">
        <f t="shared" si="80"/>
        <v>15</v>
      </c>
      <c r="L2403" s="99" t="str">
        <f t="shared" ca="1" si="81"/>
        <v>-</v>
      </c>
      <c r="M2403" s="93">
        <f>IF(E2403="","",VLOOKUP(E2403,[1]PROJECTES!$C$14:$Z$5000,21,FALSE))</f>
        <v>43584</v>
      </c>
      <c r="N2403" s="100">
        <v>1</v>
      </c>
      <c r="O2403" s="72" t="s">
        <v>229</v>
      </c>
      <c r="P2403" s="101">
        <v>45</v>
      </c>
      <c r="Q2403" s="132" t="s">
        <v>57</v>
      </c>
      <c r="R2403" s="102" t="s">
        <v>1434</v>
      </c>
      <c r="S2403" s="91"/>
    </row>
    <row r="2404" spans="1:19" s="104" customFormat="1" ht="12.75" customHeight="1" x14ac:dyDescent="0.25">
      <c r="A2404" s="121" t="s">
        <v>21</v>
      </c>
      <c r="B2404" s="92" t="str">
        <f>IF(E2404="","",VLOOKUP(E2404,[1]PROJECTES!$C$14:$G$5000,2,FALSE))</f>
        <v>EOSPIT</v>
      </c>
      <c r="C2404" s="121" t="s">
        <v>151</v>
      </c>
      <c r="D2404" s="93" t="str">
        <f>IF(E2404="","",VLOOKUP(E2404,[1]PROJECTES!$C$14:$G$5000,5,FALSE))</f>
        <v>Reparacio CAP32-48 n/s 496-2015</v>
      </c>
      <c r="E2404" s="117">
        <v>5249</v>
      </c>
      <c r="F2404" s="95"/>
      <c r="G2404" s="96" t="str">
        <f>IF(E2404="","",VLOOKUP(E2404,[1]PROJECTES!$C$14:$G$5000,4,FALSE))</f>
        <v>TA</v>
      </c>
      <c r="H2404" s="118" t="s">
        <v>21</v>
      </c>
      <c r="I2404" s="97" t="str">
        <f>IF(H2404="","",VLOOKUP(H2404,BD!B$2:C$16,2,FALSE))</f>
        <v>P</v>
      </c>
      <c r="J2404" s="98">
        <v>43564</v>
      </c>
      <c r="K2404" s="135">
        <f t="shared" si="80"/>
        <v>15</v>
      </c>
      <c r="L2404" s="99" t="str">
        <f t="shared" ca="1" si="81"/>
        <v>-</v>
      </c>
      <c r="M2404" s="93">
        <f>IF(E2404="","",VLOOKUP(E2404,[1]PROJECTES!$C$14:$Z$5000,21,FALSE))</f>
        <v>43584</v>
      </c>
      <c r="N2404" s="100">
        <v>0</v>
      </c>
      <c r="O2404" s="72" t="s">
        <v>229</v>
      </c>
      <c r="P2404" s="101">
        <v>15</v>
      </c>
      <c r="Q2404" s="132" t="s">
        <v>57</v>
      </c>
      <c r="R2404" s="102" t="s">
        <v>1435</v>
      </c>
      <c r="S2404" s="91"/>
    </row>
    <row r="2405" spans="1:19" s="104" customFormat="1" ht="12.75" customHeight="1" x14ac:dyDescent="0.25">
      <c r="A2405" s="121" t="s">
        <v>21</v>
      </c>
      <c r="B2405" s="92" t="str">
        <f>IF(E2405="","",VLOOKUP(E2405,[1]PROJECTES!$C$14:$G$5000,2,FALSE))</f>
        <v>INDTOR</v>
      </c>
      <c r="C2405" s="121" t="s">
        <v>149</v>
      </c>
      <c r="D2405" s="93" t="str">
        <f>IF(E2405="","",VLOOKUP(E2405,[1]PROJECTES!$C$14:$G$5000,5,FALSE))</f>
        <v>RTU C.T. CALVARIO v1.0</v>
      </c>
      <c r="E2405" s="117">
        <v>5104</v>
      </c>
      <c r="F2405" s="95"/>
      <c r="G2405" s="96" t="str">
        <f>IF(E2405="","",VLOOKUP(E2405,[1]PROJECTES!$C$14:$G$5000,4,FALSE))</f>
        <v>TA</v>
      </c>
      <c r="H2405" s="118" t="s">
        <v>21</v>
      </c>
      <c r="I2405" s="97" t="str">
        <f>IF(H2405="","",VLOOKUP(H2405,BD!B$2:C$16,2,FALSE))</f>
        <v>P</v>
      </c>
      <c r="J2405" s="98">
        <v>43564</v>
      </c>
      <c r="K2405" s="135">
        <f t="shared" si="80"/>
        <v>15</v>
      </c>
      <c r="L2405" s="99" t="str">
        <f t="shared" ca="1" si="81"/>
        <v>-</v>
      </c>
      <c r="M2405" s="93">
        <f>IF(E2405="","",VLOOKUP(E2405,[1]PROJECTES!$C$14:$Z$5000,21,FALSE))</f>
        <v>43514</v>
      </c>
      <c r="N2405" s="100">
        <v>0</v>
      </c>
      <c r="O2405" s="72" t="s">
        <v>229</v>
      </c>
      <c r="P2405" s="101">
        <v>5</v>
      </c>
      <c r="Q2405" s="132" t="s">
        <v>49</v>
      </c>
      <c r="R2405" s="102" t="s">
        <v>1450</v>
      </c>
      <c r="S2405" s="91"/>
    </row>
    <row r="2406" spans="1:19" s="104" customFormat="1" ht="12.75" customHeight="1" x14ac:dyDescent="0.25">
      <c r="A2406" s="121" t="s">
        <v>21</v>
      </c>
      <c r="B2406" s="92" t="str">
        <f>IF(E2406="","",VLOOKUP(E2406,[1]PROJECTES!$C$14:$G$5000,2,FALSE))</f>
        <v>INDVIL</v>
      </c>
      <c r="C2406" s="121" t="s">
        <v>149</v>
      </c>
      <c r="D2406" s="93" t="str">
        <f>IF(E2406="","",VLOOKUP(E2406,[1]PROJECTES!$C$14:$G$5000,5,FALSE))</f>
        <v>RTU C.T. PADRE CARMELO v1.0</v>
      </c>
      <c r="E2406" s="117">
        <v>5106</v>
      </c>
      <c r="F2406" s="95"/>
      <c r="G2406" s="96" t="str">
        <f>IF(E2406="","",VLOOKUP(E2406,[1]PROJECTES!$C$14:$G$5000,4,FALSE))</f>
        <v>TA</v>
      </c>
      <c r="H2406" s="118" t="s">
        <v>21</v>
      </c>
      <c r="I2406" s="97" t="str">
        <f>IF(H2406="","",VLOOKUP(H2406,BD!B$2:C$16,2,FALSE))</f>
        <v>P</v>
      </c>
      <c r="J2406" s="98">
        <v>43564</v>
      </c>
      <c r="K2406" s="135">
        <f t="shared" si="80"/>
        <v>15</v>
      </c>
      <c r="L2406" s="99" t="str">
        <f t="shared" ca="1" si="81"/>
        <v>-</v>
      </c>
      <c r="M2406" s="93">
        <f>IF(E2406="","",VLOOKUP(E2406,[1]PROJECTES!$C$14:$Z$5000,21,FALSE))</f>
        <v>43514</v>
      </c>
      <c r="N2406" s="100">
        <v>0</v>
      </c>
      <c r="O2406" s="72" t="s">
        <v>229</v>
      </c>
      <c r="P2406" s="101">
        <v>5</v>
      </c>
      <c r="Q2406" s="132" t="s">
        <v>49</v>
      </c>
      <c r="R2406" s="102" t="s">
        <v>1450</v>
      </c>
      <c r="S2406" s="91"/>
    </row>
    <row r="2407" spans="1:19" s="104" customFormat="1" ht="12.75" customHeight="1" x14ac:dyDescent="0.25">
      <c r="A2407" s="121" t="s">
        <v>12</v>
      </c>
      <c r="B2407" s="92" t="str">
        <f>IF(E2407="","",VLOOKUP(E2407,[1]PROJECTES!$C$14:$G$5000,2,FALSE))</f>
        <v>SITEL</v>
      </c>
      <c r="C2407" s="121" t="s">
        <v>181</v>
      </c>
      <c r="D2407" s="93" t="str">
        <f>IF(E2407="","",VLOOKUP(E2407,[1]PROJECTES!$C$14:$G$5000,5,FALSE))</f>
        <v>AFERS EMPRESA</v>
      </c>
      <c r="E2407" s="117" t="s">
        <v>283</v>
      </c>
      <c r="F2407" s="95"/>
      <c r="G2407" s="96" t="str">
        <f>IF(E2407="","",VLOOKUP(E2407,[1]PROJECTES!$C$14:$G$5000,4,FALSE))</f>
        <v>OB</v>
      </c>
      <c r="H2407" s="118" t="s">
        <v>12</v>
      </c>
      <c r="I2407" s="97" t="str">
        <f>IF(H2407="","",VLOOKUP(H2407,BD!B$2:C$16,2,FALSE))</f>
        <v>E</v>
      </c>
      <c r="J2407" s="98">
        <v>43564</v>
      </c>
      <c r="K2407" s="135">
        <f t="shared" si="80"/>
        <v>15</v>
      </c>
      <c r="L2407" s="99">
        <f t="shared" ca="1" si="81"/>
        <v>210</v>
      </c>
      <c r="M2407" s="93">
        <f>IF(E2407="","",VLOOKUP(E2407,[1]PROJECTES!$C$14:$Z$5000,21,FALSE))</f>
        <v>43830</v>
      </c>
      <c r="N2407" s="100">
        <v>0</v>
      </c>
      <c r="O2407" s="72" t="s">
        <v>229</v>
      </c>
      <c r="P2407" s="101">
        <v>15</v>
      </c>
      <c r="Q2407" s="132" t="s">
        <v>59</v>
      </c>
      <c r="R2407" s="168" t="s">
        <v>1455</v>
      </c>
      <c r="S2407" s="91"/>
    </row>
    <row r="2408" spans="1:19" s="104" customFormat="1" ht="12.75" customHeight="1" x14ac:dyDescent="0.25">
      <c r="A2408" s="121" t="s">
        <v>12</v>
      </c>
      <c r="B2408" s="92" t="str">
        <f>IF(E2408="","",VLOOKUP(E2408,[1]PROJECTES!$C$14:$G$5000,2,FALSE))</f>
        <v>ELECON</v>
      </c>
      <c r="C2408" s="121" t="s">
        <v>92</v>
      </c>
      <c r="D2408" s="93" t="str">
        <f>IF(E2408="","",VLOOKUP(E2408,[1]PROJECTES!$C$14:$G$5000,5,FALSE))</f>
        <v>RTU S.E. CONIL v2.0</v>
      </c>
      <c r="E2408" s="117">
        <v>4982</v>
      </c>
      <c r="F2408" s="95"/>
      <c r="G2408" s="96" t="str">
        <f>IF(E2408="","",VLOOKUP(E2408,[1]PROJECTES!$C$14:$G$5000,4,FALSE))</f>
        <v>OB</v>
      </c>
      <c r="H2408" s="118" t="s">
        <v>12</v>
      </c>
      <c r="I2408" s="97" t="str">
        <f>IF(H2408="","",VLOOKUP(H2408,BD!B$2:C$16,2,FALSE))</f>
        <v>E</v>
      </c>
      <c r="J2408" s="98">
        <v>43564</v>
      </c>
      <c r="K2408" s="135">
        <f t="shared" si="80"/>
        <v>15</v>
      </c>
      <c r="L2408" s="99">
        <f t="shared" ca="1" si="81"/>
        <v>-193</v>
      </c>
      <c r="M2408" s="93">
        <f>IF(E2408="","",VLOOKUP(E2408,[1]PROJECTES!$C$14:$Z$5000,21,FALSE))</f>
        <v>43427</v>
      </c>
      <c r="N2408" s="100">
        <v>1</v>
      </c>
      <c r="O2408" s="72" t="s">
        <v>229</v>
      </c>
      <c r="P2408" s="101">
        <v>0</v>
      </c>
      <c r="Q2408" s="132" t="s">
        <v>32</v>
      </c>
      <c r="R2408" s="168" t="s">
        <v>1456</v>
      </c>
      <c r="S2408" s="91"/>
    </row>
    <row r="2409" spans="1:19" s="104" customFormat="1" ht="12.75" customHeight="1" x14ac:dyDescent="0.25">
      <c r="A2409" s="121" t="s">
        <v>12</v>
      </c>
      <c r="B2409" s="92" t="str">
        <f>IF(E2409="","",VLOOKUP(E2409,[1]PROJECTES!$C$14:$G$5000,2,FALSE))</f>
        <v>ORMAZA</v>
      </c>
      <c r="C2409" s="121" t="s">
        <v>426</v>
      </c>
      <c r="D2409" s="93" t="str">
        <f>IF(E2409="","",VLOOKUP(E2409,[1]PROJECTES!$C$14:$G$5000,5,FALSE))</f>
        <v>Inst. i PEM CC SCADA TEDIS.Net MARTIN SILVA v1.0</v>
      </c>
      <c r="E2409" s="117">
        <v>4826</v>
      </c>
      <c r="F2409" s="95"/>
      <c r="G2409" s="96" t="str">
        <f>IF(E2409="","",VLOOKUP(E2409,[1]PROJECTES!$C$14:$G$5000,4,FALSE))</f>
        <v>TA</v>
      </c>
      <c r="H2409" s="118" t="s">
        <v>12</v>
      </c>
      <c r="I2409" s="97" t="str">
        <f>IF(H2409="","",VLOOKUP(H2409,BD!B$2:C$16,2,FALSE))</f>
        <v>E</v>
      </c>
      <c r="J2409" s="98">
        <v>43564</v>
      </c>
      <c r="K2409" s="135">
        <f t="shared" si="80"/>
        <v>15</v>
      </c>
      <c r="L2409" s="99" t="str">
        <f t="shared" ca="1" si="81"/>
        <v>-</v>
      </c>
      <c r="M2409" s="93">
        <f>IF(E2409="","",VLOOKUP(E2409,[1]PROJECTES!$C$14:$Z$5000,21,FALSE))</f>
        <v>43553</v>
      </c>
      <c r="N2409" s="100">
        <v>0</v>
      </c>
      <c r="O2409" s="72" t="s">
        <v>229</v>
      </c>
      <c r="P2409" s="101">
        <v>45</v>
      </c>
      <c r="Q2409" s="132" t="s">
        <v>40</v>
      </c>
      <c r="R2409" s="168" t="s">
        <v>1457</v>
      </c>
      <c r="S2409" s="91"/>
    </row>
    <row r="2410" spans="1:19" s="104" customFormat="1" ht="12.75" customHeight="1" x14ac:dyDescent="0.25">
      <c r="A2410" s="121" t="s">
        <v>12</v>
      </c>
      <c r="B2410" s="92" t="str">
        <f>IF(E2410="","",VLOOKUP(E2410,[1]PROJECTES!$C$14:$G$5000,2,FALSE))</f>
        <v>SITEL</v>
      </c>
      <c r="C2410" s="121" t="s">
        <v>181</v>
      </c>
      <c r="D2410" s="93" t="str">
        <f>IF(E2410="","",VLOOKUP(E2410,[1]PROJECTES!$C$14:$G$5000,5,FALSE))</f>
        <v>AFERS EMPRESA</v>
      </c>
      <c r="E2410" s="117" t="s">
        <v>283</v>
      </c>
      <c r="F2410" s="95"/>
      <c r="G2410" s="96" t="str">
        <f>IF(E2410="","",VLOOKUP(E2410,[1]PROJECTES!$C$14:$G$5000,4,FALSE))</f>
        <v>OB</v>
      </c>
      <c r="H2410" s="118" t="s">
        <v>12</v>
      </c>
      <c r="I2410" s="97" t="str">
        <f>IF(H2410="","",VLOOKUP(H2410,BD!B$2:C$16,2,FALSE))</f>
        <v>E</v>
      </c>
      <c r="J2410" s="98">
        <v>43564</v>
      </c>
      <c r="K2410" s="135">
        <f t="shared" si="80"/>
        <v>15</v>
      </c>
      <c r="L2410" s="99">
        <f t="shared" ca="1" si="81"/>
        <v>210</v>
      </c>
      <c r="M2410" s="93">
        <f>IF(E2410="","",VLOOKUP(E2410,[1]PROJECTES!$C$14:$Z$5000,21,FALSE))</f>
        <v>43830</v>
      </c>
      <c r="N2410" s="100">
        <v>0</v>
      </c>
      <c r="O2410" s="72" t="s">
        <v>229</v>
      </c>
      <c r="P2410" s="101">
        <v>15</v>
      </c>
      <c r="Q2410" s="132" t="s">
        <v>336</v>
      </c>
      <c r="R2410" s="168" t="s">
        <v>1458</v>
      </c>
      <c r="S2410" s="91"/>
    </row>
    <row r="2411" spans="1:19" s="104" customFormat="1" ht="12.75" customHeight="1" x14ac:dyDescent="0.25">
      <c r="A2411" s="121" t="s">
        <v>12</v>
      </c>
      <c r="B2411" s="92" t="str">
        <f>IF(E2411="","",VLOOKUP(E2411,[1]PROJECTES!$C$14:$G$5000,2,FALSE))</f>
        <v>SITEL</v>
      </c>
      <c r="C2411" s="121" t="s">
        <v>181</v>
      </c>
      <c r="D2411" s="93" t="str">
        <f>IF(E2411="","",VLOOKUP(E2411,[1]PROJECTES!$C$14:$G$5000,5,FALSE))</f>
        <v xml:space="preserve"> TEDIS.Net, SystemTerminal v1.45</v>
      </c>
      <c r="E2411" s="117">
        <v>4597</v>
      </c>
      <c r="F2411" s="95"/>
      <c r="G2411" s="96" t="str">
        <f>IF(E2411="","",VLOOKUP(E2411,[1]PROJECTES!$C$14:$G$5000,4,FALSE))</f>
        <v>OB</v>
      </c>
      <c r="H2411" s="118" t="s">
        <v>12</v>
      </c>
      <c r="I2411" s="97" t="str">
        <f>IF(H2411="","",VLOOKUP(H2411,BD!B$2:C$16,2,FALSE))</f>
        <v>E</v>
      </c>
      <c r="J2411" s="98">
        <v>43564</v>
      </c>
      <c r="K2411" s="135">
        <f t="shared" si="80"/>
        <v>15</v>
      </c>
      <c r="L2411" s="99">
        <f t="shared" ca="1" si="81"/>
        <v>-400</v>
      </c>
      <c r="M2411" s="93">
        <f>IF(E2411="","",VLOOKUP(E2411,[1]PROJECTES!$C$14:$Z$5000,21,FALSE))</f>
        <v>43220</v>
      </c>
      <c r="N2411" s="100">
        <v>1</v>
      </c>
      <c r="O2411" s="72" t="s">
        <v>229</v>
      </c>
      <c r="P2411" s="101">
        <v>30</v>
      </c>
      <c r="Q2411" s="132" t="s">
        <v>19</v>
      </c>
      <c r="R2411" s="168" t="s">
        <v>1459</v>
      </c>
      <c r="S2411" s="91"/>
    </row>
    <row r="2412" spans="1:19" s="104" customFormat="1" ht="12.75" customHeight="1" x14ac:dyDescent="0.25">
      <c r="A2412" s="121" t="s">
        <v>12</v>
      </c>
      <c r="B2412" s="92" t="str">
        <f>IF(E2412="","",VLOOKUP(E2412,[1]PROJECTES!$C$14:$G$5000,2,FALSE))</f>
        <v>EYPESA</v>
      </c>
      <c r="C2412" s="121" t="s">
        <v>106</v>
      </c>
      <c r="D2412" s="93" t="str">
        <f>IF(E2412="","",VLOOKUP(E2412,[1]PROJECTES!$C$14:$G$5000,5,FALSE))</f>
        <v>SITEL Ref.SUPORT TEC. PROJ. INVADE-2019</v>
      </c>
      <c r="E2412" s="117">
        <v>5204</v>
      </c>
      <c r="F2412" s="95"/>
      <c r="G2412" s="96" t="str">
        <f>IF(E2412="","",VLOOKUP(E2412,[1]PROJECTES!$C$14:$G$5000,4,FALSE))</f>
        <v>OB</v>
      </c>
      <c r="H2412" s="118" t="s">
        <v>12</v>
      </c>
      <c r="I2412" s="97" t="str">
        <f>IF(H2412="","",VLOOKUP(H2412,BD!B$2:C$16,2,FALSE))</f>
        <v>E</v>
      </c>
      <c r="J2412" s="98">
        <v>43564</v>
      </c>
      <c r="K2412" s="135">
        <f t="shared" si="80"/>
        <v>15</v>
      </c>
      <c r="L2412" s="99">
        <f t="shared" ca="1" si="81"/>
        <v>-35</v>
      </c>
      <c r="M2412" s="93">
        <f>IF(E2412="","",VLOOKUP(E2412,[1]PROJECTES!$C$14:$Z$5000,21,FALSE))</f>
        <v>43585</v>
      </c>
      <c r="N2412" s="100">
        <v>1</v>
      </c>
      <c r="O2412" s="72" t="s">
        <v>229</v>
      </c>
      <c r="P2412" s="101">
        <v>0</v>
      </c>
      <c r="Q2412" s="132" t="s">
        <v>40</v>
      </c>
      <c r="R2412" s="168" t="s">
        <v>1461</v>
      </c>
      <c r="S2412" s="91"/>
    </row>
    <row r="2413" spans="1:19" s="104" customFormat="1" ht="12.75" customHeight="1" x14ac:dyDescent="0.25">
      <c r="A2413" s="121" t="s">
        <v>12</v>
      </c>
      <c r="B2413" s="92" t="str">
        <f>IF(E2413="","",VLOOKUP(E2413,[1]PROJECTES!$C$14:$G$5000,2,FALSE))</f>
        <v>SITEL</v>
      </c>
      <c r="C2413" s="121" t="s">
        <v>128</v>
      </c>
      <c r="D2413" s="93" t="str">
        <f>IF(E2413="","",VLOOKUP(E2413,[1]PROJECTES!$C$14:$G$5000,5,FALSE))</f>
        <v>SOPORT DEPARTAMENT COMERCIAL</v>
      </c>
      <c r="E2413" s="117" t="s">
        <v>343</v>
      </c>
      <c r="F2413" s="95"/>
      <c r="G2413" s="96" t="str">
        <f>IF(E2413="","",VLOOKUP(E2413,[1]PROJECTES!$C$14:$G$5000,4,FALSE))</f>
        <v>OB</v>
      </c>
      <c r="H2413" s="118" t="s">
        <v>12</v>
      </c>
      <c r="I2413" s="97" t="str">
        <f>IF(H2413="","",VLOOKUP(H2413,BD!B$2:C$16,2,FALSE))</f>
        <v>E</v>
      </c>
      <c r="J2413" s="173">
        <v>43564</v>
      </c>
      <c r="K2413" s="135">
        <f t="shared" si="80"/>
        <v>15</v>
      </c>
      <c r="L2413" s="99">
        <f t="shared" ca="1" si="81"/>
        <v>210</v>
      </c>
      <c r="M2413" s="93">
        <f>IF(E2413="","",VLOOKUP(E2413,[1]PROJECTES!$C$14:$Z$5000,21,FALSE))</f>
        <v>43830</v>
      </c>
      <c r="N2413" s="100">
        <v>0</v>
      </c>
      <c r="O2413" s="72" t="s">
        <v>229</v>
      </c>
      <c r="P2413" s="101">
        <v>15</v>
      </c>
      <c r="Q2413" s="132" t="s">
        <v>11</v>
      </c>
      <c r="R2413" s="168" t="s">
        <v>1460</v>
      </c>
      <c r="S2413" s="91"/>
    </row>
    <row r="2414" spans="1:19" s="104" customFormat="1" ht="12.75" customHeight="1" x14ac:dyDescent="0.25">
      <c r="A2414" s="121" t="s">
        <v>12</v>
      </c>
      <c r="B2414" s="92" t="str">
        <f>IF(E2414="","",VLOOKUP(E2414,[1]PROJECTES!$C$14:$G$5000,2,FALSE))</f>
        <v>SITEL</v>
      </c>
      <c r="C2414" s="121" t="s">
        <v>181</v>
      </c>
      <c r="D2414" s="93" t="str">
        <f>IF(E2414="","",VLOOKUP(E2414,[1]PROJECTES!$C$14:$G$5000,5,FALSE))</f>
        <v>FORMACIO</v>
      </c>
      <c r="E2414" s="117" t="s">
        <v>519</v>
      </c>
      <c r="F2414" s="95"/>
      <c r="G2414" s="96" t="str">
        <f>IF(E2414="","",VLOOKUP(E2414,[1]PROJECTES!$C$14:$G$5000,4,FALSE))</f>
        <v>OB</v>
      </c>
      <c r="H2414" s="118" t="s">
        <v>12</v>
      </c>
      <c r="I2414" s="97" t="str">
        <f>IF(H2414="","",VLOOKUP(H2414,BD!B$2:C$16,2,FALSE))</f>
        <v>E</v>
      </c>
      <c r="J2414" s="98">
        <v>43564</v>
      </c>
      <c r="K2414" s="135">
        <f t="shared" si="80"/>
        <v>15</v>
      </c>
      <c r="L2414" s="99">
        <f t="shared" ca="1" si="81"/>
        <v>210</v>
      </c>
      <c r="M2414" s="93">
        <f>IF(E2414="","",VLOOKUP(E2414,[1]PROJECTES!$C$14:$Z$5000,21,FALSE))</f>
        <v>43830</v>
      </c>
      <c r="N2414" s="100">
        <v>3</v>
      </c>
      <c r="O2414" s="72" t="s">
        <v>229</v>
      </c>
      <c r="P2414" s="101">
        <v>0</v>
      </c>
      <c r="Q2414" s="132" t="s">
        <v>28</v>
      </c>
      <c r="R2414" s="168" t="s">
        <v>1462</v>
      </c>
      <c r="S2414" s="91"/>
    </row>
    <row r="2415" spans="1:19" s="104" customFormat="1" ht="12.75" customHeight="1" x14ac:dyDescent="0.25">
      <c r="A2415" s="121" t="s">
        <v>44</v>
      </c>
      <c r="B2415" s="92" t="str">
        <f>IF(E2415="","",VLOOKUP(E2415,[1]PROJECTES!$C$14:$G$5000,2,FALSE))</f>
        <v>PEUSA</v>
      </c>
      <c r="C2415" s="121" t="s">
        <v>150</v>
      </c>
      <c r="D2415" s="93" t="str">
        <f>IF(E2415="","",VLOOKUP(E2415,[1]PROJECTES!$C$14:$G$5000,5,FALSE))</f>
        <v>Inst. i PEM RTU C.H. SANTA LLUCIA v2.0</v>
      </c>
      <c r="E2415" s="117">
        <v>5237</v>
      </c>
      <c r="F2415" s="95"/>
      <c r="G2415" s="96" t="str">
        <f>IF(E2415="","",VLOOKUP(E2415,[1]PROJECTES!$C$14:$G$5000,4,FALSE))</f>
        <v>TA</v>
      </c>
      <c r="H2415" s="118" t="s">
        <v>17</v>
      </c>
      <c r="I2415" s="97" t="str">
        <f>IF(H2415="","",VLOOKUP(H2415,BD!B$2:C$16,2,FALSE))</f>
        <v>E</v>
      </c>
      <c r="J2415" s="98">
        <v>43581</v>
      </c>
      <c r="K2415" s="135">
        <f t="shared" si="80"/>
        <v>17</v>
      </c>
      <c r="L2415" s="99" t="str">
        <f t="shared" ca="1" si="81"/>
        <v>-</v>
      </c>
      <c r="M2415" s="93">
        <f>IF(E2415="","",VLOOKUP(E2415,[1]PROJECTES!$C$14:$Z$5000,21,FALSE))</f>
        <v>43593</v>
      </c>
      <c r="N2415" s="100">
        <v>0</v>
      </c>
      <c r="O2415" s="72" t="s">
        <v>229</v>
      </c>
      <c r="P2415" s="101">
        <v>15</v>
      </c>
      <c r="Q2415" s="132" t="s">
        <v>65</v>
      </c>
      <c r="R2415" s="168" t="s">
        <v>1605</v>
      </c>
      <c r="S2415" s="91"/>
    </row>
    <row r="2416" spans="1:19" s="104" customFormat="1" ht="12.75" customHeight="1" x14ac:dyDescent="0.25">
      <c r="A2416" s="121" t="s">
        <v>44</v>
      </c>
      <c r="B2416" s="92" t="str">
        <f>IF(E2416="","",VLOOKUP(E2416,[1]PROJECTES!$C$14:$G$5000,2,FALSE))</f>
        <v>PEUSA</v>
      </c>
      <c r="C2416" s="121" t="s">
        <v>150</v>
      </c>
      <c r="D2416" s="93" t="str">
        <f>IF(E2416="","",VLOOKUP(E2416,[1]PROJECTES!$C$14:$G$5000,5,FALSE))</f>
        <v>Inst. i PEM RTU C.H. SANTA LLUCIA v2.0</v>
      </c>
      <c r="E2416" s="117">
        <v>5237</v>
      </c>
      <c r="F2416" s="95"/>
      <c r="G2416" s="96" t="str">
        <f>IF(E2416="","",VLOOKUP(E2416,[1]PROJECTES!$C$14:$G$5000,4,FALSE))</f>
        <v>TA</v>
      </c>
      <c r="H2416" s="118" t="s">
        <v>17</v>
      </c>
      <c r="I2416" s="97" t="str">
        <f>IF(H2416="","",VLOOKUP(H2416,BD!B$2:C$16,2,FALSE))</f>
        <v>E</v>
      </c>
      <c r="J2416" s="98">
        <v>43581</v>
      </c>
      <c r="K2416" s="135">
        <f t="shared" si="80"/>
        <v>17</v>
      </c>
      <c r="L2416" s="99" t="str">
        <f t="shared" ca="1" si="81"/>
        <v>-</v>
      </c>
      <c r="M2416" s="93">
        <f>IF(E2416="","",VLOOKUP(E2416,[1]PROJECTES!$C$14:$Z$5000,21,FALSE))</f>
        <v>43593</v>
      </c>
      <c r="N2416" s="100">
        <v>4</v>
      </c>
      <c r="O2416" s="72" t="s">
        <v>229</v>
      </c>
      <c r="P2416" s="101">
        <v>30</v>
      </c>
      <c r="Q2416" s="132" t="s">
        <v>65</v>
      </c>
      <c r="R2416" s="168" t="s">
        <v>1663</v>
      </c>
      <c r="S2416" s="91"/>
    </row>
    <row r="2417" spans="1:19" s="104" customFormat="1" ht="12.75" customHeight="1" x14ac:dyDescent="0.25">
      <c r="A2417" s="121" t="s">
        <v>44</v>
      </c>
      <c r="B2417" s="92" t="str">
        <f>IF(E2417="","",VLOOKUP(E2417,[1]PROJECTES!$C$14:$G$5000,2,FALSE))</f>
        <v>PEUSA</v>
      </c>
      <c r="C2417" s="121" t="s">
        <v>150</v>
      </c>
      <c r="D2417" s="93" t="str">
        <f>IF(E2417="","",VLOOKUP(E2417,[1]PROJECTES!$C$14:$G$5000,5,FALSE))</f>
        <v>Inst. i PEM RTU C.H. SANTA LLUCIA v2.0</v>
      </c>
      <c r="E2417" s="117">
        <v>5237</v>
      </c>
      <c r="F2417" s="95"/>
      <c r="G2417" s="96" t="str">
        <f>IF(E2417="","",VLOOKUP(E2417,[1]PROJECTES!$C$14:$G$5000,4,FALSE))</f>
        <v>TA</v>
      </c>
      <c r="H2417" s="118" t="s">
        <v>17</v>
      </c>
      <c r="I2417" s="97" t="str">
        <f>IF(H2417="","",VLOOKUP(H2417,BD!B$2:C$16,2,FALSE))</f>
        <v>E</v>
      </c>
      <c r="J2417" s="98">
        <v>43584</v>
      </c>
      <c r="K2417" s="135">
        <f t="shared" si="80"/>
        <v>18</v>
      </c>
      <c r="L2417" s="99" t="str">
        <f t="shared" ca="1" si="81"/>
        <v>-</v>
      </c>
      <c r="M2417" s="93">
        <f>IF(E2417="","",VLOOKUP(E2417,[1]PROJECTES!$C$14:$Z$5000,21,FALSE))</f>
        <v>43593</v>
      </c>
      <c r="N2417" s="100">
        <v>3</v>
      </c>
      <c r="O2417" s="72" t="s">
        <v>229</v>
      </c>
      <c r="P2417" s="101">
        <v>0</v>
      </c>
      <c r="Q2417" s="132" t="s">
        <v>65</v>
      </c>
      <c r="R2417" s="102" t="s">
        <v>1663</v>
      </c>
      <c r="S2417" s="91"/>
    </row>
    <row r="2418" spans="1:19" s="104" customFormat="1" ht="12.75" customHeight="1" x14ac:dyDescent="0.25">
      <c r="A2418" s="121" t="s">
        <v>44</v>
      </c>
      <c r="B2418" s="92" t="str">
        <f>IF(E2418="","",VLOOKUP(E2418,[1]PROJECTES!$C$14:$G$5000,2,FALSE))</f>
        <v>PEUSA</v>
      </c>
      <c r="C2418" s="121" t="s">
        <v>150</v>
      </c>
      <c r="D2418" s="93" t="str">
        <f>IF(E2418="","",VLOOKUP(E2418,[1]PROJECTES!$C$14:$G$5000,5,FALSE))</f>
        <v>Inst. i PEM RTU C.R. SANTA LLUCIA v1.0</v>
      </c>
      <c r="E2418" s="117">
        <v>5243</v>
      </c>
      <c r="F2418" s="95"/>
      <c r="G2418" s="96" t="str">
        <f>IF(E2418="","",VLOOKUP(E2418,[1]PROJECTES!$C$14:$G$5000,4,FALSE))</f>
        <v>TA</v>
      </c>
      <c r="H2418" s="118" t="s">
        <v>17</v>
      </c>
      <c r="I2418" s="97" t="str">
        <f>IF(H2418="","",VLOOKUP(H2418,BD!B$2:C$16,2,FALSE))</f>
        <v>E</v>
      </c>
      <c r="J2418" s="98">
        <v>43584</v>
      </c>
      <c r="K2418" s="135">
        <f t="shared" si="80"/>
        <v>18</v>
      </c>
      <c r="L2418" s="99" t="str">
        <f t="shared" ca="1" si="81"/>
        <v>-</v>
      </c>
      <c r="M2418" s="93">
        <f>IF(E2418="","",VLOOKUP(E2418,[1]PROJECTES!$C$14:$Z$5000,21,FALSE))</f>
        <v>43593</v>
      </c>
      <c r="N2418" s="100">
        <v>0</v>
      </c>
      <c r="O2418" s="72" t="s">
        <v>229</v>
      </c>
      <c r="P2418" s="101">
        <v>45</v>
      </c>
      <c r="Q2418" s="132" t="s">
        <v>32</v>
      </c>
      <c r="R2418" s="168" t="s">
        <v>1666</v>
      </c>
      <c r="S2418" s="91"/>
    </row>
    <row r="2419" spans="1:19" s="104" customFormat="1" ht="12.75" customHeight="1" x14ac:dyDescent="0.25">
      <c r="A2419" s="121" t="s">
        <v>44</v>
      </c>
      <c r="B2419" s="92" t="str">
        <f>IF(E2419="","",VLOOKUP(E2419,[1]PROJECTES!$C$14:$G$5000,2,FALSE))</f>
        <v>PEUSA</v>
      </c>
      <c r="C2419" s="121" t="s">
        <v>150</v>
      </c>
      <c r="D2419" s="93" t="str">
        <f>IF(E2419="","",VLOOKUP(E2419,[1]PROJECTES!$C$14:$G$5000,5,FALSE))</f>
        <v>Inst. i PEM RTU C.R. SANTA LLUCIA v1.0</v>
      </c>
      <c r="E2419" s="117">
        <v>5243</v>
      </c>
      <c r="F2419" s="95"/>
      <c r="G2419" s="96" t="str">
        <f>IF(E2419="","",VLOOKUP(E2419,[1]PROJECTES!$C$14:$G$5000,4,FALSE))</f>
        <v>TA</v>
      </c>
      <c r="H2419" s="118" t="s">
        <v>17</v>
      </c>
      <c r="I2419" s="97" t="str">
        <f>IF(H2419="","",VLOOKUP(H2419,BD!B$2:C$16,2,FALSE))</f>
        <v>E</v>
      </c>
      <c r="J2419" s="98">
        <v>43585</v>
      </c>
      <c r="K2419" s="135">
        <f t="shared" si="80"/>
        <v>18</v>
      </c>
      <c r="L2419" s="99" t="str">
        <f t="shared" ca="1" si="81"/>
        <v>-</v>
      </c>
      <c r="M2419" s="93">
        <f>IF(E2419="","",VLOOKUP(E2419,[1]PROJECTES!$C$14:$Z$5000,21,FALSE))</f>
        <v>43593</v>
      </c>
      <c r="N2419" s="100">
        <v>1</v>
      </c>
      <c r="O2419" s="72" t="s">
        <v>229</v>
      </c>
      <c r="P2419" s="101">
        <v>0</v>
      </c>
      <c r="Q2419" s="132" t="s">
        <v>32</v>
      </c>
      <c r="R2419" s="168" t="s">
        <v>1666</v>
      </c>
      <c r="S2419" s="91"/>
    </row>
    <row r="2420" spans="1:19" s="104" customFormat="1" ht="12.75" customHeight="1" x14ac:dyDescent="0.25">
      <c r="A2420" s="121"/>
      <c r="B2420" s="92" t="str">
        <f>IF(E2420="","",VLOOKUP(E2420,[1]PROJECTES!$C$14:$G$5000,2,FALSE))</f>
        <v>INPPOZ</v>
      </c>
      <c r="C2420" s="121" t="s">
        <v>149</v>
      </c>
      <c r="D2420" s="93" t="str">
        <f>IF(E2420="","",VLOOKUP(E2420,[1]PROJECTES!$C$14:$G$5000,5,FALSE))</f>
        <v>MANTENIMENT SW SCADA TEDIS.Net INPECUARIAS 01/01/2.019 - 31/12/2.019</v>
      </c>
      <c r="E2420" s="117">
        <v>5072</v>
      </c>
      <c r="F2420" s="95"/>
      <c r="G2420" s="96" t="str">
        <f>IF(E2420="","",VLOOKUP(E2420,[1]PROJECTES!$C$14:$G$5000,4,FALSE))</f>
        <v>OB</v>
      </c>
      <c r="H2420" s="118" t="s">
        <v>47</v>
      </c>
      <c r="I2420" s="97" t="str">
        <f>IF(H2420="","",VLOOKUP(H2420,BD!B$2:C$16,2,FALSE))</f>
        <v>E</v>
      </c>
      <c r="J2420" s="98">
        <v>43564</v>
      </c>
      <c r="K2420" s="135">
        <f t="shared" si="80"/>
        <v>15</v>
      </c>
      <c r="L2420" s="99">
        <f t="shared" ca="1" si="81"/>
        <v>210</v>
      </c>
      <c r="M2420" s="93">
        <f>IF(E2420="","",VLOOKUP(E2420,[1]PROJECTES!$C$14:$Z$5000,21,FALSE))</f>
        <v>43830</v>
      </c>
      <c r="N2420" s="100">
        <v>5</v>
      </c>
      <c r="O2420" s="72" t="s">
        <v>229</v>
      </c>
      <c r="P2420" s="101">
        <v>0</v>
      </c>
      <c r="Q2420" s="132" t="s">
        <v>43</v>
      </c>
      <c r="R2420" s="168" t="s">
        <v>1552</v>
      </c>
      <c r="S2420" s="91"/>
    </row>
    <row r="2421" spans="1:19" s="104" customFormat="1" ht="12.75" customHeight="1" x14ac:dyDescent="0.25">
      <c r="A2421" s="121"/>
      <c r="B2421" s="92" t="str">
        <f>IF(E2421="","",VLOOKUP(E2421,[1]PROJECTES!$C$14:$G$5000,2,FALSE))</f>
        <v>COAUEU</v>
      </c>
      <c r="C2421" s="121"/>
      <c r="D2421" s="93" t="str">
        <f>IF(E2421="","",VLOOKUP(E2421,[1]PROJECTES!$C$14:$G$5000,5,FALSE))</f>
        <v>EUROTRONIC Desenvolupament SW App Movil v1.0</v>
      </c>
      <c r="E2421" s="117">
        <v>5067</v>
      </c>
      <c r="F2421" s="95"/>
      <c r="G2421" s="96" t="str">
        <f>IF(E2421="","",VLOOKUP(E2421,[1]PROJECTES!$C$14:$G$5000,4,FALSE))</f>
        <v>OB</v>
      </c>
      <c r="H2421" s="118" t="s">
        <v>47</v>
      </c>
      <c r="I2421" s="97" t="str">
        <f>IF(H2421="","",VLOOKUP(H2421,BD!B$2:C$16,2,FALSE))</f>
        <v>E</v>
      </c>
      <c r="J2421" s="98">
        <v>43564</v>
      </c>
      <c r="K2421" s="135">
        <f t="shared" si="80"/>
        <v>15</v>
      </c>
      <c r="L2421" s="99">
        <f t="shared" ca="1" si="81"/>
        <v>139</v>
      </c>
      <c r="M2421" s="93">
        <f>IF(E2421="","",VLOOKUP(E2421,[1]PROJECTES!$C$14:$Z$5000,21,FALSE))</f>
        <v>43759</v>
      </c>
      <c r="N2421" s="100">
        <v>2</v>
      </c>
      <c r="O2421" s="72" t="s">
        <v>229</v>
      </c>
      <c r="P2421" s="101">
        <v>30</v>
      </c>
      <c r="Q2421" s="132" t="s">
        <v>15</v>
      </c>
      <c r="R2421" s="102"/>
      <c r="S2421" s="91"/>
    </row>
    <row r="2422" spans="1:19" s="104" customFormat="1" ht="12.75" customHeight="1" x14ac:dyDescent="0.25">
      <c r="A2422" s="121"/>
      <c r="B2422" s="92" t="str">
        <f>IF(E2422="","",VLOOKUP(E2422,[1]PROJECTES!$C$14:$G$5000,2,FALSE))</f>
        <v>SITEL</v>
      </c>
      <c r="C2422" s="121" t="s">
        <v>151</v>
      </c>
      <c r="D2422" s="93" t="str">
        <f>IF(E2422="","",VLOOKUP(E2422,[1]PROJECTES!$C$14:$G$5000,5,FALSE))</f>
        <v>PENDENT D'ASSIGNAR</v>
      </c>
      <c r="E2422" s="117" t="s">
        <v>278</v>
      </c>
      <c r="F2422" s="95"/>
      <c r="G2422" s="96" t="str">
        <f>IF(E2422="","",VLOOKUP(E2422,[1]PROJECTES!$C$14:$G$5000,4,FALSE))</f>
        <v>OB</v>
      </c>
      <c r="H2422" s="118" t="s">
        <v>47</v>
      </c>
      <c r="I2422" s="97" t="str">
        <f>IF(H2422="","",VLOOKUP(H2422,BD!B$2:C$16,2,FALSE))</f>
        <v>E</v>
      </c>
      <c r="J2422" s="98">
        <v>43564</v>
      </c>
      <c r="K2422" s="135">
        <f t="shared" si="80"/>
        <v>15</v>
      </c>
      <c r="L2422" s="99">
        <f t="shared" ca="1" si="81"/>
        <v>210</v>
      </c>
      <c r="M2422" s="93">
        <f>IF(E2422="","",VLOOKUP(E2422,[1]PROJECTES!$C$14:$Z$5000,21,FALSE))</f>
        <v>43830</v>
      </c>
      <c r="N2422" s="100">
        <v>0</v>
      </c>
      <c r="O2422" s="72" t="s">
        <v>229</v>
      </c>
      <c r="P2422" s="101">
        <v>30</v>
      </c>
      <c r="Q2422" s="132" t="s">
        <v>37</v>
      </c>
      <c r="R2422" s="168" t="s">
        <v>1553</v>
      </c>
      <c r="S2422" s="91"/>
    </row>
    <row r="2423" spans="1:19" s="104" customFormat="1" ht="12.75" customHeight="1" x14ac:dyDescent="0.25">
      <c r="A2423" s="121"/>
      <c r="B2423" s="92" t="str">
        <f>IF(E2423="","",VLOOKUP(E2423,[1]PROJECTES!$C$14:$G$5000,2,FALSE))</f>
        <v/>
      </c>
      <c r="C2423" s="121"/>
      <c r="D2423" s="93" t="str">
        <f>IF(E2423="","",VLOOKUP(E2423,[1]PROJECTES!$C$14:$G$5000,5,FALSE))</f>
        <v/>
      </c>
      <c r="E2423" s="117"/>
      <c r="F2423" s="95"/>
      <c r="G2423" s="96" t="str">
        <f>IF(E2423="","",VLOOKUP(E2423,[1]PROJECTES!$C$14:$G$5000,4,FALSE))</f>
        <v/>
      </c>
      <c r="H2423" s="118" t="s">
        <v>44</v>
      </c>
      <c r="I2423" s="97" t="str">
        <f>IF(H2423="","",VLOOKUP(H2423,BD!B$2:C$16,2,FALSE))</f>
        <v>E</v>
      </c>
      <c r="J2423" s="173">
        <v>43564</v>
      </c>
      <c r="K2423" s="135">
        <f t="shared" si="80"/>
        <v>15</v>
      </c>
      <c r="L2423" s="99" t="str">
        <f t="shared" ca="1" si="81"/>
        <v>-</v>
      </c>
      <c r="M2423" s="93" t="str">
        <f>IF(E2423="","",VLOOKUP(E2423,[1]PROJECTES!$C$14:$Z$5000,21,FALSE))</f>
        <v/>
      </c>
      <c r="N2423" s="100"/>
      <c r="O2423" s="72" t="s">
        <v>229</v>
      </c>
      <c r="P2423" s="101"/>
      <c r="Q2423" s="132"/>
      <c r="R2423" s="102"/>
      <c r="S2423" s="91"/>
    </row>
    <row r="2424" spans="1:19" s="104" customFormat="1" ht="12.75" customHeight="1" x14ac:dyDescent="0.25">
      <c r="A2424" s="121"/>
      <c r="B2424" s="92" t="str">
        <f>IF(E2424="","",VLOOKUP(E2424,[1]PROJECTES!$C$14:$G$5000,2,FALSE))</f>
        <v/>
      </c>
      <c r="C2424" s="121"/>
      <c r="D2424" s="93" t="str">
        <f>IF(E2424="","",VLOOKUP(E2424,[1]PROJECTES!$C$14:$G$5000,5,FALSE))</f>
        <v/>
      </c>
      <c r="E2424" s="117"/>
      <c r="F2424" s="95"/>
      <c r="G2424" s="96" t="str">
        <f>IF(E2424="","",VLOOKUP(E2424,[1]PROJECTES!$C$14:$G$5000,4,FALSE))</f>
        <v/>
      </c>
      <c r="H2424" s="118" t="s">
        <v>44</v>
      </c>
      <c r="I2424" s="97" t="str">
        <f>IF(H2424="","",VLOOKUP(H2424,BD!B$2:C$16,2,FALSE))</f>
        <v>E</v>
      </c>
      <c r="J2424" s="173">
        <v>43564</v>
      </c>
      <c r="K2424" s="135">
        <f t="shared" si="80"/>
        <v>15</v>
      </c>
      <c r="L2424" s="99" t="str">
        <f t="shared" ca="1" si="81"/>
        <v>-</v>
      </c>
      <c r="M2424" s="93" t="str">
        <f>IF(E2424="","",VLOOKUP(E2424,[1]PROJECTES!$C$14:$Z$5000,21,FALSE))</f>
        <v/>
      </c>
      <c r="N2424" s="100"/>
      <c r="O2424" s="72" t="s">
        <v>229</v>
      </c>
      <c r="P2424" s="101"/>
      <c r="Q2424" s="132"/>
      <c r="R2424" s="102"/>
      <c r="S2424" s="91"/>
    </row>
    <row r="2425" spans="1:19" s="104" customFormat="1" ht="12.75" customHeight="1" x14ac:dyDescent="0.25">
      <c r="A2425" s="121"/>
      <c r="B2425" s="92" t="str">
        <f>IF(E2425="","",VLOOKUP(E2425,[1]PROJECTES!$C$14:$G$5000,2,FALSE))</f>
        <v/>
      </c>
      <c r="C2425" s="121"/>
      <c r="D2425" s="93" t="str">
        <f>IF(E2425="","",VLOOKUP(E2425,[1]PROJECTES!$C$14:$G$5000,5,FALSE))</f>
        <v/>
      </c>
      <c r="E2425" s="117"/>
      <c r="F2425" s="95"/>
      <c r="G2425" s="96" t="str">
        <f>IF(E2425="","",VLOOKUP(E2425,[1]PROJECTES!$C$14:$G$5000,4,FALSE))</f>
        <v/>
      </c>
      <c r="H2425" s="118" t="s">
        <v>44</v>
      </c>
      <c r="I2425" s="97" t="str">
        <f>IF(H2425="","",VLOOKUP(H2425,BD!B$2:C$16,2,FALSE))</f>
        <v>E</v>
      </c>
      <c r="J2425" s="173">
        <v>43564</v>
      </c>
      <c r="K2425" s="135">
        <f t="shared" si="80"/>
        <v>15</v>
      </c>
      <c r="L2425" s="99" t="str">
        <f t="shared" ca="1" si="81"/>
        <v>-</v>
      </c>
      <c r="M2425" s="93" t="str">
        <f>IF(E2425="","",VLOOKUP(E2425,[1]PROJECTES!$C$14:$Z$5000,21,FALSE))</f>
        <v/>
      </c>
      <c r="N2425" s="100"/>
      <c r="O2425" s="72" t="s">
        <v>229</v>
      </c>
      <c r="P2425" s="101"/>
      <c r="Q2425" s="132"/>
      <c r="R2425" s="102"/>
      <c r="S2425" s="91"/>
    </row>
    <row r="2426" spans="1:19" s="104" customFormat="1" ht="12.75" customHeight="1" x14ac:dyDescent="0.25">
      <c r="A2426" s="121"/>
      <c r="B2426" s="92" t="str">
        <f>IF(E2426="","",VLOOKUP(E2426,[1]PROJECTES!$C$14:$G$5000,2,FALSE))</f>
        <v/>
      </c>
      <c r="C2426" s="121"/>
      <c r="D2426" s="93" t="str">
        <f>IF(E2426="","",VLOOKUP(E2426,[1]PROJECTES!$C$14:$G$5000,5,FALSE))</f>
        <v/>
      </c>
      <c r="E2426" s="117"/>
      <c r="F2426" s="95"/>
      <c r="G2426" s="96" t="str">
        <f>IF(E2426="","",VLOOKUP(E2426,[1]PROJECTES!$C$14:$G$5000,4,FALSE))</f>
        <v/>
      </c>
      <c r="H2426" s="118" t="s">
        <v>44</v>
      </c>
      <c r="I2426" s="97" t="str">
        <f>IF(H2426="","",VLOOKUP(H2426,BD!B$2:C$16,2,FALSE))</f>
        <v>E</v>
      </c>
      <c r="J2426" s="173">
        <v>43564</v>
      </c>
      <c r="K2426" s="135">
        <f t="shared" si="80"/>
        <v>15</v>
      </c>
      <c r="L2426" s="99" t="str">
        <f t="shared" ca="1" si="81"/>
        <v>-</v>
      </c>
      <c r="M2426" s="93" t="str">
        <f>IF(E2426="","",VLOOKUP(E2426,[1]PROJECTES!$C$14:$Z$5000,21,FALSE))</f>
        <v/>
      </c>
      <c r="N2426" s="100"/>
      <c r="O2426" s="72" t="s">
        <v>229</v>
      </c>
      <c r="P2426" s="101"/>
      <c r="Q2426" s="132"/>
      <c r="R2426" s="102"/>
      <c r="S2426" s="91"/>
    </row>
    <row r="2427" spans="1:19" s="104" customFormat="1" ht="12.75" customHeight="1" x14ac:dyDescent="0.25">
      <c r="A2427" s="121"/>
      <c r="B2427" s="92" t="str">
        <f>IF(E2427="","",VLOOKUP(E2427,[1]PROJECTES!$C$14:$G$5000,2,FALSE))</f>
        <v/>
      </c>
      <c r="C2427" s="121"/>
      <c r="D2427" s="93" t="str">
        <f>IF(E2427="","",VLOOKUP(E2427,[1]PROJECTES!$C$14:$G$5000,5,FALSE))</f>
        <v/>
      </c>
      <c r="E2427" s="117"/>
      <c r="F2427" s="95"/>
      <c r="G2427" s="96" t="str">
        <f>IF(E2427="","",VLOOKUP(E2427,[1]PROJECTES!$C$14:$G$5000,4,FALSE))</f>
        <v/>
      </c>
      <c r="H2427" s="118" t="s">
        <v>44</v>
      </c>
      <c r="I2427" s="97" t="str">
        <f>IF(H2427="","",VLOOKUP(H2427,BD!B$2:C$16,2,FALSE))</f>
        <v>E</v>
      </c>
      <c r="J2427" s="173">
        <v>43564</v>
      </c>
      <c r="K2427" s="135">
        <f t="shared" si="80"/>
        <v>15</v>
      </c>
      <c r="L2427" s="99" t="str">
        <f t="shared" ca="1" si="81"/>
        <v>-</v>
      </c>
      <c r="M2427" s="93" t="str">
        <f>IF(E2427="","",VLOOKUP(E2427,[1]PROJECTES!$C$14:$Z$5000,21,FALSE))</f>
        <v/>
      </c>
      <c r="N2427" s="100"/>
      <c r="O2427" s="72" t="s">
        <v>229</v>
      </c>
      <c r="P2427" s="101"/>
      <c r="Q2427" s="132"/>
      <c r="R2427" s="102"/>
      <c r="S2427" s="91"/>
    </row>
    <row r="2428" spans="1:19" s="104" customFormat="1" ht="12.75" customHeight="1" x14ac:dyDescent="0.25">
      <c r="A2428" s="121" t="s">
        <v>21</v>
      </c>
      <c r="B2428" s="92" t="str">
        <f>IF(E2428="","",VLOOKUP(E2428,[1]PROJECTES!$C$14:$G$5000,2,FALSE))</f>
        <v>SITEL</v>
      </c>
      <c r="C2428" s="121" t="s">
        <v>337</v>
      </c>
      <c r="D2428" s="93" t="str">
        <f>IF(E2428="","",VLOOKUP(E2428,[1]PROJECTES!$C$14:$G$5000,5,FALSE))</f>
        <v>50 x CAP8 Generic</v>
      </c>
      <c r="E2428" s="117">
        <v>5141</v>
      </c>
      <c r="F2428" s="95"/>
      <c r="G2428" s="96" t="str">
        <f>IF(E2428="","",VLOOKUP(E2428,[1]PROJECTES!$C$14:$G$5000,4,FALSE))</f>
        <v>OB</v>
      </c>
      <c r="H2428" s="118" t="s">
        <v>21</v>
      </c>
      <c r="I2428" s="97" t="str">
        <f>IF(H2428="","",VLOOKUP(H2428,BD!B$2:C$16,2,FALSE))</f>
        <v>P</v>
      </c>
      <c r="J2428" s="98">
        <v>43565</v>
      </c>
      <c r="K2428" s="135">
        <f t="shared" si="80"/>
        <v>15</v>
      </c>
      <c r="L2428" s="99">
        <f t="shared" ca="1" si="81"/>
        <v>-67</v>
      </c>
      <c r="M2428" s="93">
        <f>IF(E2428="","",VLOOKUP(E2428,[1]PROJECTES!$C$14:$Z$5000,21,FALSE))</f>
        <v>43553</v>
      </c>
      <c r="N2428" s="100">
        <v>0</v>
      </c>
      <c r="O2428" s="72" t="s">
        <v>229</v>
      </c>
      <c r="P2428" s="101">
        <v>20</v>
      </c>
      <c r="Q2428" s="132" t="s">
        <v>49</v>
      </c>
      <c r="R2428" s="102" t="s">
        <v>1452</v>
      </c>
      <c r="S2428" s="91"/>
    </row>
    <row r="2429" spans="1:19" s="104" customFormat="1" ht="12.75" customHeight="1" x14ac:dyDescent="0.25">
      <c r="A2429" s="121" t="s">
        <v>21</v>
      </c>
      <c r="B2429" s="92" t="str">
        <f>IF(E2429="","",VLOOKUP(E2429,[1]PROJECTES!$C$14:$G$5000,2,FALSE))</f>
        <v>INDTOR</v>
      </c>
      <c r="C2429" s="121" t="s">
        <v>149</v>
      </c>
      <c r="D2429" s="93" t="str">
        <f>IF(E2429="","",VLOOKUP(E2429,[1]PROJECTES!$C$14:$G$5000,5,FALSE))</f>
        <v>RTU C.T. CALVARIO v1.0</v>
      </c>
      <c r="E2429" s="117">
        <v>5104</v>
      </c>
      <c r="F2429" s="95"/>
      <c r="G2429" s="96" t="str">
        <f>IF(E2429="","",VLOOKUP(E2429,[1]PROJECTES!$C$14:$G$5000,4,FALSE))</f>
        <v>TA</v>
      </c>
      <c r="H2429" s="118" t="s">
        <v>21</v>
      </c>
      <c r="I2429" s="97" t="str">
        <f>IF(H2429="","",VLOOKUP(H2429,BD!B$2:C$16,2,FALSE))</f>
        <v>P</v>
      </c>
      <c r="J2429" s="98">
        <v>43565</v>
      </c>
      <c r="K2429" s="135">
        <f t="shared" si="80"/>
        <v>15</v>
      </c>
      <c r="L2429" s="99" t="str">
        <f t="shared" ca="1" si="81"/>
        <v>-</v>
      </c>
      <c r="M2429" s="93">
        <f>IF(E2429="","",VLOOKUP(E2429,[1]PROJECTES!$C$14:$Z$5000,21,FALSE))</f>
        <v>43514</v>
      </c>
      <c r="N2429" s="100">
        <v>0</v>
      </c>
      <c r="O2429" s="72" t="s">
        <v>229</v>
      </c>
      <c r="P2429" s="101">
        <v>20</v>
      </c>
      <c r="Q2429" s="132" t="s">
        <v>49</v>
      </c>
      <c r="R2429" s="102" t="s">
        <v>1453</v>
      </c>
      <c r="S2429" s="91"/>
    </row>
    <row r="2430" spans="1:19" s="104" customFormat="1" ht="12.75" customHeight="1" x14ac:dyDescent="0.25">
      <c r="A2430" s="121" t="s">
        <v>21</v>
      </c>
      <c r="B2430" s="92" t="str">
        <f>IF(E2430="","",VLOOKUP(E2430,[1]PROJECTES!$C$14:$G$5000,2,FALSE))</f>
        <v>INDVIL</v>
      </c>
      <c r="C2430" s="121" t="s">
        <v>149</v>
      </c>
      <c r="D2430" s="93" t="str">
        <f>IF(E2430="","",VLOOKUP(E2430,[1]PROJECTES!$C$14:$G$5000,5,FALSE))</f>
        <v>RTU C.T. PADRE CARMELO v1.0</v>
      </c>
      <c r="E2430" s="117">
        <v>5106</v>
      </c>
      <c r="F2430" s="95"/>
      <c r="G2430" s="96" t="str">
        <f>IF(E2430="","",VLOOKUP(E2430,[1]PROJECTES!$C$14:$G$5000,4,FALSE))</f>
        <v>TA</v>
      </c>
      <c r="H2430" s="118" t="s">
        <v>21</v>
      </c>
      <c r="I2430" s="97" t="str">
        <f>IF(H2430="","",VLOOKUP(H2430,BD!B$2:C$16,2,FALSE))</f>
        <v>P</v>
      </c>
      <c r="J2430" s="98">
        <v>43565</v>
      </c>
      <c r="K2430" s="135">
        <f t="shared" si="80"/>
        <v>15</v>
      </c>
      <c r="L2430" s="99" t="str">
        <f t="shared" ca="1" si="81"/>
        <v>-</v>
      </c>
      <c r="M2430" s="93">
        <f>IF(E2430="","",VLOOKUP(E2430,[1]PROJECTES!$C$14:$Z$5000,21,FALSE))</f>
        <v>43514</v>
      </c>
      <c r="N2430" s="100">
        <v>0</v>
      </c>
      <c r="O2430" s="72" t="s">
        <v>229</v>
      </c>
      <c r="P2430" s="101">
        <v>20</v>
      </c>
      <c r="Q2430" s="132" t="s">
        <v>49</v>
      </c>
      <c r="R2430" s="102" t="s">
        <v>1453</v>
      </c>
      <c r="S2430" s="91"/>
    </row>
    <row r="2431" spans="1:19" s="104" customFormat="1" ht="12.75" customHeight="1" x14ac:dyDescent="0.25">
      <c r="A2431" s="121" t="s">
        <v>21</v>
      </c>
      <c r="B2431" s="92" t="str">
        <f>IF(E2431="","",VLOOKUP(E2431,[1]PROJECTES!$C$14:$G$5000,2,FALSE))</f>
        <v>INDTOR</v>
      </c>
      <c r="C2431" s="121" t="s">
        <v>149</v>
      </c>
      <c r="D2431" s="93" t="str">
        <f>IF(E2431="","",VLOOKUP(E2431,[1]PROJECTES!$C$14:$G$5000,5,FALSE))</f>
        <v>RTU C.T. CALVARIO v1.0</v>
      </c>
      <c r="E2431" s="117">
        <v>5104</v>
      </c>
      <c r="F2431" s="95"/>
      <c r="G2431" s="96" t="str">
        <f>IF(E2431="","",VLOOKUP(E2431,[1]PROJECTES!$C$14:$G$5000,4,FALSE))</f>
        <v>TA</v>
      </c>
      <c r="H2431" s="118" t="s">
        <v>21</v>
      </c>
      <c r="I2431" s="97" t="str">
        <f>IF(H2431="","",VLOOKUP(H2431,BD!B$2:C$16,2,FALSE))</f>
        <v>P</v>
      </c>
      <c r="J2431" s="98">
        <v>43565</v>
      </c>
      <c r="K2431" s="135">
        <f t="shared" si="80"/>
        <v>15</v>
      </c>
      <c r="L2431" s="99" t="str">
        <f t="shared" ca="1" si="81"/>
        <v>-</v>
      </c>
      <c r="M2431" s="93">
        <f>IF(E2431="","",VLOOKUP(E2431,[1]PROJECTES!$C$14:$Z$5000,21,FALSE))</f>
        <v>43514</v>
      </c>
      <c r="N2431" s="100">
        <v>3</v>
      </c>
      <c r="O2431" s="72" t="s">
        <v>229</v>
      </c>
      <c r="P2431" s="101">
        <v>30</v>
      </c>
      <c r="Q2431" s="132" t="s">
        <v>51</v>
      </c>
      <c r="R2431" s="168" t="s">
        <v>365</v>
      </c>
      <c r="S2431" s="91"/>
    </row>
    <row r="2432" spans="1:19" s="104" customFormat="1" ht="12.75" customHeight="1" x14ac:dyDescent="0.25">
      <c r="A2432" s="121" t="s">
        <v>21</v>
      </c>
      <c r="B2432" s="92" t="str">
        <f>IF(E2432="","",VLOOKUP(E2432,[1]PROJECTES!$C$14:$G$5000,2,FALSE))</f>
        <v>INDVIL</v>
      </c>
      <c r="C2432" s="121" t="s">
        <v>149</v>
      </c>
      <c r="D2432" s="93" t="str">
        <f>IF(E2432="","",VLOOKUP(E2432,[1]PROJECTES!$C$14:$G$5000,5,FALSE))</f>
        <v>RTU C.T. PADRE CARMELO v1.0</v>
      </c>
      <c r="E2432" s="117">
        <v>5106</v>
      </c>
      <c r="F2432" s="95"/>
      <c r="G2432" s="96" t="str">
        <f>IF(E2432="","",VLOOKUP(E2432,[1]PROJECTES!$C$14:$G$5000,4,FALSE))</f>
        <v>TA</v>
      </c>
      <c r="H2432" s="118" t="s">
        <v>21</v>
      </c>
      <c r="I2432" s="97" t="str">
        <f>IF(H2432="","",VLOOKUP(H2432,BD!B$2:C$16,2,FALSE))</f>
        <v>P</v>
      </c>
      <c r="J2432" s="98">
        <v>43565</v>
      </c>
      <c r="K2432" s="135">
        <f t="shared" si="80"/>
        <v>15</v>
      </c>
      <c r="L2432" s="99" t="str">
        <f t="shared" ca="1" si="81"/>
        <v>-</v>
      </c>
      <c r="M2432" s="93">
        <f>IF(E2432="","",VLOOKUP(E2432,[1]PROJECTES!$C$14:$Z$5000,21,FALSE))</f>
        <v>43514</v>
      </c>
      <c r="N2432" s="100">
        <v>3</v>
      </c>
      <c r="O2432" s="72" t="s">
        <v>229</v>
      </c>
      <c r="P2432" s="101">
        <v>30</v>
      </c>
      <c r="Q2432" s="132" t="s">
        <v>51</v>
      </c>
      <c r="R2432" s="168" t="s">
        <v>365</v>
      </c>
      <c r="S2432" s="91"/>
    </row>
    <row r="2433" spans="1:19" s="104" customFormat="1" ht="12.75" customHeight="1" x14ac:dyDescent="0.25">
      <c r="A2433" s="121" t="s">
        <v>12</v>
      </c>
      <c r="B2433" s="92" t="str">
        <f>IF(E2433="","",VLOOKUP(E2433,[1]PROJECTES!$C$14:$G$5000,2,FALSE))</f>
        <v>SITEL</v>
      </c>
      <c r="C2433" s="121" t="s">
        <v>181</v>
      </c>
      <c r="D2433" s="93" t="str">
        <f>IF(E2433="","",VLOOKUP(E2433,[1]PROJECTES!$C$14:$G$5000,5,FALSE))</f>
        <v>AFERS PROPIS</v>
      </c>
      <c r="E2433" s="117" t="s">
        <v>884</v>
      </c>
      <c r="F2433" s="95"/>
      <c r="G2433" s="96" t="str">
        <f>IF(E2433="","",VLOOKUP(E2433,[1]PROJECTES!$C$14:$G$5000,4,FALSE))</f>
        <v>OB</v>
      </c>
      <c r="H2433" s="118" t="s">
        <v>12</v>
      </c>
      <c r="I2433" s="97" t="str">
        <f>IF(H2433="","",VLOOKUP(H2433,BD!B$2:C$16,2,FALSE))</f>
        <v>E</v>
      </c>
      <c r="J2433" s="98">
        <v>43565</v>
      </c>
      <c r="K2433" s="135">
        <f t="shared" si="80"/>
        <v>15</v>
      </c>
      <c r="L2433" s="99">
        <f t="shared" ca="1" si="81"/>
        <v>210</v>
      </c>
      <c r="M2433" s="93">
        <f>IF(E2433="","",VLOOKUP(E2433,[1]PROJECTES!$C$14:$Z$5000,21,FALSE))</f>
        <v>43830</v>
      </c>
      <c r="N2433" s="100">
        <v>1</v>
      </c>
      <c r="O2433" s="72" t="s">
        <v>229</v>
      </c>
      <c r="P2433" s="101">
        <v>30</v>
      </c>
      <c r="Q2433" s="132"/>
      <c r="R2433" s="168" t="s">
        <v>1463</v>
      </c>
      <c r="S2433" s="91"/>
    </row>
    <row r="2434" spans="1:19" s="104" customFormat="1" ht="12.75" customHeight="1" x14ac:dyDescent="0.25">
      <c r="A2434" s="121" t="s">
        <v>12</v>
      </c>
      <c r="B2434" s="92" t="str">
        <f>IF(E2434="","",VLOOKUP(E2434,[1]PROJECTES!$C$14:$G$5000,2,FALSE))</f>
        <v>ELECON</v>
      </c>
      <c r="C2434" s="121" t="s">
        <v>92</v>
      </c>
      <c r="D2434" s="93" t="str">
        <f>IF(E2434="","",VLOOKUP(E2434,[1]PROJECTES!$C$14:$G$5000,5,FALSE))</f>
        <v>RTU S.E. CONIL v2.0</v>
      </c>
      <c r="E2434" s="117">
        <v>4982</v>
      </c>
      <c r="F2434" s="95"/>
      <c r="G2434" s="96" t="str">
        <f>IF(E2434="","",VLOOKUP(E2434,[1]PROJECTES!$C$14:$G$5000,4,FALSE))</f>
        <v>OB</v>
      </c>
      <c r="H2434" s="118" t="s">
        <v>12</v>
      </c>
      <c r="I2434" s="97" t="str">
        <f>IF(H2434="","",VLOOKUP(H2434,BD!B$2:C$16,2,FALSE))</f>
        <v>E</v>
      </c>
      <c r="J2434" s="98">
        <v>43565</v>
      </c>
      <c r="K2434" s="135">
        <f t="shared" si="80"/>
        <v>15</v>
      </c>
      <c r="L2434" s="99">
        <f t="shared" ca="1" si="81"/>
        <v>-193</v>
      </c>
      <c r="M2434" s="93">
        <f>IF(E2434="","",VLOOKUP(E2434,[1]PROJECTES!$C$14:$Z$5000,21,FALSE))</f>
        <v>43427</v>
      </c>
      <c r="N2434" s="100">
        <v>1</v>
      </c>
      <c r="O2434" s="72" t="s">
        <v>229</v>
      </c>
      <c r="P2434" s="101">
        <v>0</v>
      </c>
      <c r="Q2434" s="132" t="s">
        <v>32</v>
      </c>
      <c r="R2434" s="168" t="s">
        <v>1456</v>
      </c>
      <c r="S2434" s="91"/>
    </row>
    <row r="2435" spans="1:19" s="104" customFormat="1" ht="12.75" customHeight="1" x14ac:dyDescent="0.25">
      <c r="A2435" s="121" t="s">
        <v>12</v>
      </c>
      <c r="B2435" s="92" t="str">
        <f>IF(E2435="","",VLOOKUP(E2435,[1]PROJECTES!$C$14:$G$5000,2,FALSE))</f>
        <v>SITEL</v>
      </c>
      <c r="C2435" s="121" t="s">
        <v>106</v>
      </c>
      <c r="D2435" s="93" t="str">
        <f>IF(E2435="","",VLOOKUP(E2435,[1]PROJECTES!$C$14:$G$5000,5,FALSE))</f>
        <v xml:space="preserve"> TEDIS.Net, SystemTerminal v1.45</v>
      </c>
      <c r="E2435" s="117">
        <v>4597</v>
      </c>
      <c r="F2435" s="95"/>
      <c r="G2435" s="96" t="str">
        <f>IF(E2435="","",VLOOKUP(E2435,[1]PROJECTES!$C$14:$G$5000,4,FALSE))</f>
        <v>OB</v>
      </c>
      <c r="H2435" s="118" t="s">
        <v>12</v>
      </c>
      <c r="I2435" s="97" t="str">
        <f>IF(H2435="","",VLOOKUP(H2435,BD!B$2:C$16,2,FALSE))</f>
        <v>E</v>
      </c>
      <c r="J2435" s="98">
        <v>43565</v>
      </c>
      <c r="K2435" s="135">
        <f t="shared" si="80"/>
        <v>15</v>
      </c>
      <c r="L2435" s="99">
        <f t="shared" ca="1" si="81"/>
        <v>-400</v>
      </c>
      <c r="M2435" s="93">
        <f>IF(E2435="","",VLOOKUP(E2435,[1]PROJECTES!$C$14:$Z$5000,21,FALSE))</f>
        <v>43220</v>
      </c>
      <c r="N2435" s="100">
        <v>1</v>
      </c>
      <c r="O2435" s="72" t="s">
        <v>229</v>
      </c>
      <c r="P2435" s="101">
        <v>0</v>
      </c>
      <c r="Q2435" s="132" t="s">
        <v>32</v>
      </c>
      <c r="R2435" s="168" t="s">
        <v>1464</v>
      </c>
      <c r="S2435" s="91"/>
    </row>
    <row r="2436" spans="1:19" s="104" customFormat="1" ht="12.75" customHeight="1" x14ac:dyDescent="0.25">
      <c r="A2436" s="121" t="s">
        <v>12</v>
      </c>
      <c r="B2436" s="92" t="str">
        <f>IF(E2436="","",VLOOKUP(E2436,[1]PROJECTES!$C$14:$G$5000,2,FALSE))</f>
        <v>SITEL</v>
      </c>
      <c r="C2436" s="121" t="s">
        <v>181</v>
      </c>
      <c r="D2436" s="93" t="str">
        <f>IF(E2436="","",VLOOKUP(E2436,[1]PROJECTES!$C$14:$G$5000,5,FALSE))</f>
        <v>DESENVOLUPAMENT FW CAP-PRX v9.0</v>
      </c>
      <c r="E2436" s="117" t="s">
        <v>1451</v>
      </c>
      <c r="F2436" s="95"/>
      <c r="G2436" s="96" t="str">
        <f>IF(E2436="","",VLOOKUP(E2436,[1]PROJECTES!$C$14:$G$5000,4,FALSE))</f>
        <v>OB</v>
      </c>
      <c r="H2436" s="118" t="s">
        <v>12</v>
      </c>
      <c r="I2436" s="97" t="str">
        <f>IF(H2436="","",VLOOKUP(H2436,BD!B$2:C$16,2,FALSE))</f>
        <v>E</v>
      </c>
      <c r="J2436" s="98">
        <v>43565</v>
      </c>
      <c r="K2436" s="135">
        <f t="shared" si="80"/>
        <v>15</v>
      </c>
      <c r="L2436" s="99">
        <f t="shared" ca="1" si="81"/>
        <v>-67</v>
      </c>
      <c r="M2436" s="93">
        <f>IF(E2436="","",VLOOKUP(E2436,[1]PROJECTES!$C$14:$Z$5000,21,FALSE))</f>
        <v>43553</v>
      </c>
      <c r="N2436" s="100">
        <v>2</v>
      </c>
      <c r="O2436" s="72" t="s">
        <v>229</v>
      </c>
      <c r="P2436" s="101">
        <v>0</v>
      </c>
      <c r="Q2436" s="132" t="s">
        <v>23</v>
      </c>
      <c r="R2436" s="168" t="s">
        <v>1465</v>
      </c>
      <c r="S2436" s="91"/>
    </row>
    <row r="2437" spans="1:19" s="104" customFormat="1" ht="12.75" customHeight="1" x14ac:dyDescent="0.25">
      <c r="A2437" s="121" t="s">
        <v>12</v>
      </c>
      <c r="B2437" s="92" t="str">
        <f>IF(E2437="","",VLOOKUP(E2437,[1]PROJECTES!$C$14:$G$5000,2,FALSE))</f>
        <v>SITEL</v>
      </c>
      <c r="C2437" s="121" t="s">
        <v>151</v>
      </c>
      <c r="D2437" s="93" t="str">
        <f>IF(E2437="","",VLOOKUP(E2437,[1]PROJECTES!$C$14:$G$5000,5,FALSE))</f>
        <v>PENDENT D'ASSIGNAR</v>
      </c>
      <c r="E2437" s="117" t="s">
        <v>278</v>
      </c>
      <c r="F2437" s="95"/>
      <c r="G2437" s="96" t="str">
        <f>IF(E2437="","",VLOOKUP(E2437,[1]PROJECTES!$C$14:$G$5000,4,FALSE))</f>
        <v>OB</v>
      </c>
      <c r="H2437" s="118" t="s">
        <v>12</v>
      </c>
      <c r="I2437" s="97" t="str">
        <f>IF(H2437="","",VLOOKUP(H2437,BD!B$2:C$16,2,FALSE))</f>
        <v>E</v>
      </c>
      <c r="J2437" s="98">
        <v>43565</v>
      </c>
      <c r="K2437" s="135">
        <f t="shared" si="80"/>
        <v>15</v>
      </c>
      <c r="L2437" s="99">
        <f t="shared" ca="1" si="81"/>
        <v>210</v>
      </c>
      <c r="M2437" s="93">
        <f>IF(E2437="","",VLOOKUP(E2437,[1]PROJECTES!$C$14:$Z$5000,21,FALSE))</f>
        <v>43830</v>
      </c>
      <c r="N2437" s="100">
        <v>0</v>
      </c>
      <c r="O2437" s="72" t="s">
        <v>229</v>
      </c>
      <c r="P2437" s="101">
        <v>30</v>
      </c>
      <c r="Q2437" s="132" t="s">
        <v>59</v>
      </c>
      <c r="R2437" s="168" t="s">
        <v>1466</v>
      </c>
      <c r="S2437" s="91"/>
    </row>
    <row r="2438" spans="1:19" s="104" customFormat="1" ht="12.75" customHeight="1" x14ac:dyDescent="0.25">
      <c r="A2438" s="121" t="s">
        <v>12</v>
      </c>
      <c r="B2438" s="92" t="str">
        <f>IF(E2438="","",VLOOKUP(E2438,[1]PROJECTES!$C$14:$G$5000,2,FALSE))</f>
        <v>SITEL</v>
      </c>
      <c r="C2438" s="121" t="s">
        <v>181</v>
      </c>
      <c r="D2438" s="93" t="str">
        <f>IF(E2438="","",VLOOKUP(E2438,[1]PROJECTES!$C$14:$G$5000,5,FALSE))</f>
        <v>FORMACIO</v>
      </c>
      <c r="E2438" s="117" t="s">
        <v>519</v>
      </c>
      <c r="F2438" s="95"/>
      <c r="G2438" s="96" t="str">
        <f>IF(E2438="","",VLOOKUP(E2438,[1]PROJECTES!$C$14:$G$5000,4,FALSE))</f>
        <v>OB</v>
      </c>
      <c r="H2438" s="118" t="s">
        <v>12</v>
      </c>
      <c r="I2438" s="97" t="str">
        <f>IF(H2438="","",VLOOKUP(H2438,BD!B$2:C$16,2,FALSE))</f>
        <v>E</v>
      </c>
      <c r="J2438" s="98">
        <v>43565</v>
      </c>
      <c r="K2438" s="135">
        <f t="shared" si="80"/>
        <v>15</v>
      </c>
      <c r="L2438" s="99">
        <f t="shared" ca="1" si="81"/>
        <v>210</v>
      </c>
      <c r="M2438" s="93">
        <f>IF(E2438="","",VLOOKUP(E2438,[1]PROJECTES!$C$14:$Z$5000,21,FALSE))</f>
        <v>43830</v>
      </c>
      <c r="N2438" s="100">
        <v>2</v>
      </c>
      <c r="O2438" s="72" t="s">
        <v>229</v>
      </c>
      <c r="P2438" s="101">
        <v>0</v>
      </c>
      <c r="Q2438" s="132" t="s">
        <v>28</v>
      </c>
      <c r="R2438" s="168" t="s">
        <v>1462</v>
      </c>
      <c r="S2438" s="91"/>
    </row>
    <row r="2439" spans="1:19" s="104" customFormat="1" ht="12.75" customHeight="1" x14ac:dyDescent="0.25">
      <c r="A2439" s="121" t="s">
        <v>21</v>
      </c>
      <c r="B2439" s="92" t="str">
        <f>IF(E2439="","",VLOOKUP(E2439,[1]PROJECTES!$C$14:$G$5000,2,FALSE))</f>
        <v>INDVIL</v>
      </c>
      <c r="C2439" s="121" t="s">
        <v>149</v>
      </c>
      <c r="D2439" s="93" t="str">
        <f>IF(E2439="","",VLOOKUP(E2439,[1]PROJECTES!$C$14:$G$5000,5,FALSE))</f>
        <v>RTU C.T. PADRE CARMELO v1.0</v>
      </c>
      <c r="E2439" s="117">
        <v>5106</v>
      </c>
      <c r="F2439" s="95"/>
      <c r="G2439" s="96" t="str">
        <f>IF(E2439="","",VLOOKUP(E2439,[1]PROJECTES!$C$14:$G$5000,4,FALSE))</f>
        <v>TA</v>
      </c>
      <c r="H2439" s="118" t="s">
        <v>595</v>
      </c>
      <c r="I2439" s="97" t="str">
        <f>IF(H2439="","",VLOOKUP(H2439,BD!B$2:C$16,2,FALSE))</f>
        <v>E</v>
      </c>
      <c r="J2439" s="98">
        <v>43565</v>
      </c>
      <c r="K2439" s="135">
        <f t="shared" si="80"/>
        <v>15</v>
      </c>
      <c r="L2439" s="99" t="str">
        <f t="shared" ca="1" si="81"/>
        <v>-</v>
      </c>
      <c r="M2439" s="93">
        <f>IF(E2439="","",VLOOKUP(E2439,[1]PROJECTES!$C$14:$Z$5000,21,FALSE))</f>
        <v>43514</v>
      </c>
      <c r="N2439" s="100">
        <v>2</v>
      </c>
      <c r="O2439" s="72" t="s">
        <v>229</v>
      </c>
      <c r="P2439" s="101">
        <v>30</v>
      </c>
      <c r="Q2439" s="132" t="s">
        <v>51</v>
      </c>
      <c r="R2439" s="168" t="s">
        <v>365</v>
      </c>
      <c r="S2439" s="91"/>
    </row>
    <row r="2440" spans="1:19" s="104" customFormat="1" ht="12.75" customHeight="1" x14ac:dyDescent="0.25">
      <c r="A2440" s="121" t="s">
        <v>21</v>
      </c>
      <c r="B2440" s="92" t="str">
        <f>IF(E2440="","",VLOOKUP(E2440,[1]PROJECTES!$C$14:$G$5000,2,FALSE))</f>
        <v>INDTOR</v>
      </c>
      <c r="C2440" s="121" t="s">
        <v>149</v>
      </c>
      <c r="D2440" s="93" t="str">
        <f>IF(E2440="","",VLOOKUP(E2440,[1]PROJECTES!$C$14:$G$5000,5,FALSE))</f>
        <v>RTU C.T. CALVARIO v1.0</v>
      </c>
      <c r="E2440" s="117">
        <v>5104</v>
      </c>
      <c r="F2440" s="95"/>
      <c r="G2440" s="96" t="str">
        <f>IF(E2440="","",VLOOKUP(E2440,[1]PROJECTES!$C$14:$G$5000,4,FALSE))</f>
        <v>TA</v>
      </c>
      <c r="H2440" s="118" t="s">
        <v>595</v>
      </c>
      <c r="I2440" s="97" t="str">
        <f>IF(H2440="","",VLOOKUP(H2440,BD!B$2:C$16,2,FALSE))</f>
        <v>E</v>
      </c>
      <c r="J2440" s="98">
        <v>43565</v>
      </c>
      <c r="K2440" s="135">
        <f t="shared" si="80"/>
        <v>15</v>
      </c>
      <c r="L2440" s="99" t="str">
        <f t="shared" ca="1" si="81"/>
        <v>-</v>
      </c>
      <c r="M2440" s="93">
        <f>IF(E2440="","",VLOOKUP(E2440,[1]PROJECTES!$C$14:$Z$5000,21,FALSE))</f>
        <v>43514</v>
      </c>
      <c r="N2440" s="100">
        <v>2</v>
      </c>
      <c r="O2440" s="72" t="s">
        <v>229</v>
      </c>
      <c r="P2440" s="101">
        <v>30</v>
      </c>
      <c r="Q2440" s="132" t="s">
        <v>51</v>
      </c>
      <c r="R2440" s="168" t="s">
        <v>365</v>
      </c>
      <c r="S2440" s="91"/>
    </row>
    <row r="2441" spans="1:19" s="104" customFormat="1" ht="12.75" customHeight="1" x14ac:dyDescent="0.25">
      <c r="A2441" s="121" t="s">
        <v>44</v>
      </c>
      <c r="B2441" s="92" t="str">
        <f>IF(E2441="","",VLOOKUP(E2441,[1]PROJECTES!$C$14:$G$5000,2,FALSE))</f>
        <v>PEUSA</v>
      </c>
      <c r="C2441" s="121" t="s">
        <v>150</v>
      </c>
      <c r="D2441" s="93" t="str">
        <f>IF(E2441="","",VLOOKUP(E2441,[1]PROJECTES!$C$14:$G$5000,5,FALSE))</f>
        <v>Inst. i PEM RTU C.H. SANTA LLUCIA v2.0</v>
      </c>
      <c r="E2441" s="117">
        <v>5237</v>
      </c>
      <c r="F2441" s="95"/>
      <c r="G2441" s="96" t="str">
        <f>IF(E2441="","",VLOOKUP(E2441,[1]PROJECTES!$C$14:$G$5000,4,FALSE))</f>
        <v>TA</v>
      </c>
      <c r="H2441" s="118" t="s">
        <v>17</v>
      </c>
      <c r="I2441" s="97" t="str">
        <f>IF(H2441="","",VLOOKUP(H2441,BD!B$2:C$16,2,FALSE))</f>
        <v>E</v>
      </c>
      <c r="J2441" s="98">
        <v>43585</v>
      </c>
      <c r="K2441" s="135">
        <f t="shared" si="80"/>
        <v>18</v>
      </c>
      <c r="L2441" s="99" t="str">
        <f t="shared" ca="1" si="81"/>
        <v>-</v>
      </c>
      <c r="M2441" s="93">
        <f>IF(E2441="","",VLOOKUP(E2441,[1]PROJECTES!$C$14:$Z$5000,21,FALSE))</f>
        <v>43593</v>
      </c>
      <c r="N2441" s="100">
        <v>5</v>
      </c>
      <c r="O2441" s="72" t="s">
        <v>229</v>
      </c>
      <c r="P2441" s="101">
        <v>0</v>
      </c>
      <c r="Q2441" s="132" t="s">
        <v>32</v>
      </c>
      <c r="R2441" s="168" t="s">
        <v>1663</v>
      </c>
      <c r="S2441" s="91"/>
    </row>
    <row r="2442" spans="1:19" s="104" customFormat="1" ht="12.75" customHeight="1" x14ac:dyDescent="0.25">
      <c r="A2442" s="121" t="s">
        <v>44</v>
      </c>
      <c r="B2442" s="92" t="str">
        <f>IF(E2442="","",VLOOKUP(E2442,[1]PROJECTES!$C$14:$G$5000,2,FALSE))</f>
        <v>PEUSA</v>
      </c>
      <c r="C2442" s="121" t="s">
        <v>150</v>
      </c>
      <c r="D2442" s="93" t="str">
        <f>IF(E2442="","",VLOOKUP(E2442,[1]PROJECTES!$C$14:$G$5000,5,FALSE))</f>
        <v>Inst. i PEM RTU C.R. SANTA LLUCIA v1.0</v>
      </c>
      <c r="E2442" s="117">
        <v>5243</v>
      </c>
      <c r="F2442" s="95"/>
      <c r="G2442" s="96" t="str">
        <f>IF(E2442="","",VLOOKUP(E2442,[1]PROJECTES!$C$14:$G$5000,4,FALSE))</f>
        <v>TA</v>
      </c>
      <c r="H2442" s="118" t="s">
        <v>17</v>
      </c>
      <c r="I2442" s="97" t="str">
        <f>IF(H2442="","",VLOOKUP(H2442,BD!B$2:C$16,2,FALSE))</f>
        <v>E</v>
      </c>
      <c r="J2442" s="98">
        <v>43587</v>
      </c>
      <c r="K2442" s="135">
        <f t="shared" si="80"/>
        <v>18</v>
      </c>
      <c r="L2442" s="99" t="str">
        <f t="shared" ca="1" si="81"/>
        <v>-</v>
      </c>
      <c r="M2442" s="93">
        <f>IF(E2442="","",VLOOKUP(E2442,[1]PROJECTES!$C$14:$Z$5000,21,FALSE))</f>
        <v>43593</v>
      </c>
      <c r="N2442" s="100">
        <v>3</v>
      </c>
      <c r="O2442" s="72" t="s">
        <v>229</v>
      </c>
      <c r="P2442" s="101">
        <v>30</v>
      </c>
      <c r="Q2442" s="132" t="s">
        <v>32</v>
      </c>
      <c r="R2442" s="168" t="s">
        <v>1687</v>
      </c>
      <c r="S2442" s="91"/>
    </row>
    <row r="2443" spans="1:19" s="104" customFormat="1" ht="12.75" customHeight="1" x14ac:dyDescent="0.25">
      <c r="A2443" s="121" t="s">
        <v>44</v>
      </c>
      <c r="B2443" s="92" t="str">
        <f>IF(E2443="","",VLOOKUP(E2443,[1]PROJECTES!$C$14:$G$5000,2,FALSE))</f>
        <v>PEUSA</v>
      </c>
      <c r="C2443" s="121" t="s">
        <v>150</v>
      </c>
      <c r="D2443" s="93" t="str">
        <f>IF(E2443="","",VLOOKUP(E2443,[1]PROJECTES!$C$14:$G$5000,5,FALSE))</f>
        <v>Inst. i PEM RTU C.H. SANTA LLUCIA v2.0</v>
      </c>
      <c r="E2443" s="117">
        <v>5237</v>
      </c>
      <c r="F2443" s="95"/>
      <c r="G2443" s="96" t="str">
        <f>IF(E2443="","",VLOOKUP(E2443,[1]PROJECTES!$C$14:$G$5000,4,FALSE))</f>
        <v>TA</v>
      </c>
      <c r="H2443" s="118" t="s">
        <v>17</v>
      </c>
      <c r="I2443" s="97" t="str">
        <f>IF(H2443="","",VLOOKUP(H2443,BD!B$2:C$16,2,FALSE))</f>
        <v>E</v>
      </c>
      <c r="J2443" s="98">
        <v>43591</v>
      </c>
      <c r="K2443" s="135">
        <f t="shared" ref="K2443:K2506" si="82">IF(J2443="","",WEEKNUM(J2443,2)-0)</f>
        <v>19</v>
      </c>
      <c r="L2443" s="99" t="str">
        <f t="shared" ref="L2443:L2506" ca="1" si="83">IF(M2443="","-",IF(G2443="TA","-",+M2443-TODAY()))</f>
        <v>-</v>
      </c>
      <c r="M2443" s="93">
        <f>IF(E2443="","",VLOOKUP(E2443,[1]PROJECTES!$C$14:$Z$5000,21,FALSE))</f>
        <v>43593</v>
      </c>
      <c r="N2443" s="100"/>
      <c r="O2443" s="72" t="s">
        <v>229</v>
      </c>
      <c r="P2443" s="101">
        <v>15</v>
      </c>
      <c r="Q2443" s="132" t="s">
        <v>59</v>
      </c>
      <c r="R2443" s="168" t="s">
        <v>1725</v>
      </c>
      <c r="S2443" s="91"/>
    </row>
    <row r="2444" spans="1:19" s="104" customFormat="1" ht="12.75" customHeight="1" x14ac:dyDescent="0.25">
      <c r="A2444" s="121" t="s">
        <v>12</v>
      </c>
      <c r="B2444" s="92" t="str">
        <f>IF(E2444="","",VLOOKUP(E2444,[1]PROJECTES!$C$14:$G$5000,2,FALSE))</f>
        <v>EOSA</v>
      </c>
      <c r="C2444" s="121" t="s">
        <v>151</v>
      </c>
      <c r="D2444" s="93" t="str">
        <f>IF(E2444="","",VLOOKUP(E2444,[1]PROJECTES!$C$14:$G$5000,5,FALSE))</f>
        <v>RTU S.E. CACERES-II (LA MEJOSTILLA)</v>
      </c>
      <c r="E2444" s="117">
        <v>4687</v>
      </c>
      <c r="F2444" s="95"/>
      <c r="G2444" s="96" t="str">
        <f>IF(E2444="","",VLOOKUP(E2444,[1]PROJECTES!$C$14:$G$5000,4,FALSE))</f>
        <v>TA</v>
      </c>
      <c r="H2444" s="118" t="s">
        <v>17</v>
      </c>
      <c r="I2444" s="97" t="str">
        <f>IF(H2444="","",VLOOKUP(H2444,BD!B$2:C$16,2,FALSE))</f>
        <v>E</v>
      </c>
      <c r="J2444" s="98">
        <v>43472</v>
      </c>
      <c r="K2444" s="135">
        <f t="shared" si="82"/>
        <v>2</v>
      </c>
      <c r="L2444" s="99" t="str">
        <f t="shared" ca="1" si="83"/>
        <v>-</v>
      </c>
      <c r="M2444" s="93">
        <f>IF(E2444="","",VLOOKUP(E2444,[1]PROJECTES!$C$14:$Z$5000,21,FALSE))</f>
        <v>43375</v>
      </c>
      <c r="N2444" s="100">
        <v>0</v>
      </c>
      <c r="O2444" s="72" t="s">
        <v>229</v>
      </c>
      <c r="P2444" s="101">
        <v>15</v>
      </c>
      <c r="Q2444" s="132" t="s">
        <v>19</v>
      </c>
      <c r="R2444" s="131" t="s">
        <v>299</v>
      </c>
      <c r="S2444" s="91"/>
    </row>
    <row r="2445" spans="1:19" s="104" customFormat="1" ht="12.75" customHeight="1" x14ac:dyDescent="0.25">
      <c r="A2445" s="121" t="s">
        <v>12</v>
      </c>
      <c r="B2445" s="92" t="str">
        <f>IF(E2445="","",VLOOKUP(E2445,[1]PROJECTES!$C$14:$G$5000,2,FALSE))</f>
        <v>EOSENE</v>
      </c>
      <c r="C2445" s="121" t="s">
        <v>151</v>
      </c>
      <c r="D2445" s="93" t="str">
        <f>IF(E2445="","",VLOOKUP(E2445,[1]PROJECTES!$C$14:$G$5000,5,FALSE))</f>
        <v>RTU S.E. EL ROMA v2.0</v>
      </c>
      <c r="E2445" s="117">
        <v>4636</v>
      </c>
      <c r="F2445" s="95"/>
      <c r="G2445" s="96" t="str">
        <f>IF(E2445="","",VLOOKUP(E2445,[1]PROJECTES!$C$14:$G$5000,4,FALSE))</f>
        <v>TA</v>
      </c>
      <c r="H2445" s="118" t="s">
        <v>17</v>
      </c>
      <c r="I2445" s="97" t="str">
        <f>IF(H2445="","",VLOOKUP(H2445,BD!B$2:C$16,2,FALSE))</f>
        <v>E</v>
      </c>
      <c r="J2445" s="98">
        <v>43472</v>
      </c>
      <c r="K2445" s="135">
        <f t="shared" si="82"/>
        <v>2</v>
      </c>
      <c r="L2445" s="99" t="str">
        <f t="shared" ca="1" si="83"/>
        <v>-</v>
      </c>
      <c r="M2445" s="93">
        <f>IF(E2445="","",VLOOKUP(E2445,[1]PROJECTES!$C$14:$Z$5000,21,FALSE))</f>
        <v>43382</v>
      </c>
      <c r="N2445" s="100">
        <v>0</v>
      </c>
      <c r="O2445" s="72" t="s">
        <v>229</v>
      </c>
      <c r="P2445" s="101">
        <v>15</v>
      </c>
      <c r="Q2445" s="132" t="s">
        <v>19</v>
      </c>
      <c r="R2445" s="131" t="s">
        <v>299</v>
      </c>
      <c r="S2445" s="91"/>
    </row>
    <row r="2446" spans="1:19" s="104" customFormat="1" ht="12.75" customHeight="1" x14ac:dyDescent="0.25">
      <c r="A2446" s="121" t="s">
        <v>17</v>
      </c>
      <c r="B2446" s="92" t="str">
        <f>IF(E2446="","",VLOOKUP(E2446,[1]PROJECTES!$C$14:$G$5000,2,FALSE))</f>
        <v>REPSOL</v>
      </c>
      <c r="C2446" s="121" t="s">
        <v>159</v>
      </c>
      <c r="D2446" s="93" t="str">
        <f>IF(E2446="","",VLOOKUP(E2446,[1]PROJECTES!$C$14:$G$5000,5,FALSE))</f>
        <v>MANTENIMENT CALSER REPSOL 01/11/2.018 - 31/10/2.019</v>
      </c>
      <c r="E2446" s="117">
        <v>4997</v>
      </c>
      <c r="F2446" s="95"/>
      <c r="G2446" s="96" t="str">
        <f>IF(E2446="","",VLOOKUP(E2446,[1]PROJECTES!$C$14:$G$5000,4,FALSE))</f>
        <v>OB</v>
      </c>
      <c r="H2446" s="118" t="s">
        <v>17</v>
      </c>
      <c r="I2446" s="97" t="str">
        <f>IF(H2446="","",VLOOKUP(H2446,BD!B$2:C$16,2,FALSE))</f>
        <v>E</v>
      </c>
      <c r="J2446" s="123">
        <v>43469</v>
      </c>
      <c r="K2446" s="135">
        <f t="shared" si="82"/>
        <v>1</v>
      </c>
      <c r="L2446" s="99">
        <f t="shared" ca="1" si="83"/>
        <v>149</v>
      </c>
      <c r="M2446" s="93">
        <f>IF(E2446="","",VLOOKUP(E2446,[1]PROJECTES!$C$14:$Z$5000,21,FALSE))</f>
        <v>43769</v>
      </c>
      <c r="N2446" s="100">
        <v>1</v>
      </c>
      <c r="O2446" s="72" t="s">
        <v>229</v>
      </c>
      <c r="P2446" s="101">
        <v>30</v>
      </c>
      <c r="Q2446" s="119" t="s">
        <v>32</v>
      </c>
      <c r="R2446" s="125" t="s">
        <v>297</v>
      </c>
      <c r="S2446" s="108"/>
    </row>
    <row r="2447" spans="1:19" s="104" customFormat="1" ht="12.75" customHeight="1" x14ac:dyDescent="0.25">
      <c r="A2447" s="121" t="s">
        <v>17</v>
      </c>
      <c r="B2447" s="92" t="str">
        <f>IF(E2447="","",VLOOKUP(E2447,[1]PROJECTES!$C$14:$G$5000,2,FALSE))</f>
        <v>REPSOL</v>
      </c>
      <c r="C2447" s="121" t="s">
        <v>159</v>
      </c>
      <c r="D2447" s="93" t="str">
        <f>IF(E2447="","",VLOOKUP(E2447,[1]PROJECTES!$C$14:$G$5000,5,FALSE))</f>
        <v>MANTENIMENT CALSER REPSOL 01/11/2.018 - 31/10/2.019</v>
      </c>
      <c r="E2447" s="117">
        <v>4997</v>
      </c>
      <c r="F2447" s="95"/>
      <c r="G2447" s="96" t="str">
        <f>IF(E2447="","",VLOOKUP(E2447,[1]PROJECTES!$C$14:$G$5000,4,FALSE))</f>
        <v>OB</v>
      </c>
      <c r="H2447" s="118" t="s">
        <v>17</v>
      </c>
      <c r="I2447" s="97" t="str">
        <f>IF(H2447="","",VLOOKUP(H2447,BD!B$2:C$16,2,FALSE))</f>
        <v>E</v>
      </c>
      <c r="J2447" s="98">
        <v>43483</v>
      </c>
      <c r="K2447" s="135">
        <f t="shared" si="82"/>
        <v>3</v>
      </c>
      <c r="L2447" s="99">
        <f t="shared" ca="1" si="83"/>
        <v>149</v>
      </c>
      <c r="M2447" s="93">
        <f>IF(E2447="","",VLOOKUP(E2447,[1]PROJECTES!$C$14:$Z$5000,21,FALSE))</f>
        <v>43769</v>
      </c>
      <c r="N2447" s="100">
        <v>0</v>
      </c>
      <c r="O2447" s="72" t="s">
        <v>229</v>
      </c>
      <c r="P2447" s="101">
        <v>30</v>
      </c>
      <c r="Q2447" s="132" t="s">
        <v>59</v>
      </c>
      <c r="R2447" s="131" t="s">
        <v>497</v>
      </c>
      <c r="S2447" s="91"/>
    </row>
    <row r="2448" spans="1:19" s="104" customFormat="1" ht="12.75" customHeight="1" x14ac:dyDescent="0.25">
      <c r="A2448" s="121" t="s">
        <v>17</v>
      </c>
      <c r="B2448" s="92" t="str">
        <f>IF(E2448="","",VLOOKUP(E2448,[1]PROJECTES!$C$14:$G$5000,2,FALSE))</f>
        <v>REPSOL</v>
      </c>
      <c r="C2448" s="121" t="s">
        <v>159</v>
      </c>
      <c r="D2448" s="93" t="str">
        <f>IF(E2448="","",VLOOKUP(E2448,[1]PROJECTES!$C$14:$G$5000,5,FALSE))</f>
        <v>MANTENIMENT CALSER REPSOL 01/11/2.018 - 31/10/2.019</v>
      </c>
      <c r="E2448" s="117">
        <v>4997</v>
      </c>
      <c r="F2448" s="95"/>
      <c r="G2448" s="96" t="str">
        <f>IF(E2448="","",VLOOKUP(E2448,[1]PROJECTES!$C$14:$G$5000,4,FALSE))</f>
        <v>OB</v>
      </c>
      <c r="H2448" s="118" t="s">
        <v>17</v>
      </c>
      <c r="I2448" s="97" t="str">
        <f>IF(H2448="","",VLOOKUP(H2448,BD!B$2:C$16,2,FALSE))</f>
        <v>E</v>
      </c>
      <c r="J2448" s="98">
        <v>43488</v>
      </c>
      <c r="K2448" s="135">
        <f t="shared" si="82"/>
        <v>4</v>
      </c>
      <c r="L2448" s="99">
        <f t="shared" ca="1" si="83"/>
        <v>149</v>
      </c>
      <c r="M2448" s="93">
        <f>IF(E2448="","",VLOOKUP(E2448,[1]PROJECTES!$C$14:$Z$5000,21,FALSE))</f>
        <v>43769</v>
      </c>
      <c r="N2448" s="100">
        <v>1</v>
      </c>
      <c r="O2448" s="72" t="s">
        <v>229</v>
      </c>
      <c r="P2448" s="101"/>
      <c r="Q2448" s="132" t="s">
        <v>32</v>
      </c>
      <c r="R2448" s="131" t="s">
        <v>543</v>
      </c>
      <c r="S2448" s="91"/>
    </row>
    <row r="2449" spans="1:19" s="104" customFormat="1" ht="12.75" customHeight="1" x14ac:dyDescent="0.25">
      <c r="A2449" s="121" t="s">
        <v>17</v>
      </c>
      <c r="B2449" s="92" t="str">
        <f>IF(E2449="","",VLOOKUP(E2449,[1]PROJECTES!$C$14:$G$5000,2,FALSE))</f>
        <v>REPSOL</v>
      </c>
      <c r="C2449" s="121" t="s">
        <v>159</v>
      </c>
      <c r="D2449" s="93" t="str">
        <f>IF(E2449="","",VLOOKUP(E2449,[1]PROJECTES!$C$14:$G$5000,5,FALSE))</f>
        <v>MANTENIMENT CALSER REPSOL 01/11/2.018 - 31/10/2.019</v>
      </c>
      <c r="E2449" s="117">
        <v>4997</v>
      </c>
      <c r="F2449" s="95"/>
      <c r="G2449" s="96" t="str">
        <f>IF(E2449="","",VLOOKUP(E2449,[1]PROJECTES!$C$14:$G$5000,4,FALSE))</f>
        <v>OB</v>
      </c>
      <c r="H2449" s="118" t="s">
        <v>17</v>
      </c>
      <c r="I2449" s="97" t="str">
        <f>IF(H2449="","",VLOOKUP(H2449,BD!B$2:C$16,2,FALSE))</f>
        <v>E</v>
      </c>
      <c r="J2449" s="98">
        <v>43493</v>
      </c>
      <c r="K2449" s="135">
        <f t="shared" si="82"/>
        <v>5</v>
      </c>
      <c r="L2449" s="99">
        <f t="shared" ca="1" si="83"/>
        <v>149</v>
      </c>
      <c r="M2449" s="93">
        <f>IF(E2449="","",VLOOKUP(E2449,[1]PROJECTES!$C$14:$Z$5000,21,FALSE))</f>
        <v>43769</v>
      </c>
      <c r="N2449" s="100">
        <v>0</v>
      </c>
      <c r="O2449" s="72" t="s">
        <v>229</v>
      </c>
      <c r="P2449" s="101">
        <v>45</v>
      </c>
      <c r="Q2449" s="132" t="s">
        <v>59</v>
      </c>
      <c r="R2449" s="131" t="s">
        <v>608</v>
      </c>
      <c r="S2449" s="91"/>
    </row>
    <row r="2450" spans="1:19" s="104" customFormat="1" ht="12.75" customHeight="1" x14ac:dyDescent="0.25">
      <c r="A2450" s="121"/>
      <c r="B2450" s="92" t="str">
        <f>IF(E2450="","",VLOOKUP(E2450,[1]PROJECTES!$C$14:$G$5000,2,FALSE))</f>
        <v>REPSOL</v>
      </c>
      <c r="C2450" s="121" t="s">
        <v>159</v>
      </c>
      <c r="D2450" s="93" t="str">
        <f>IF(E2450="","",VLOOKUP(E2450,[1]PROJECTES!$C$14:$G$5000,5,FALSE))</f>
        <v>MANTENIMENT CALSER REPSOL 01/11/2.018 - 31/10/2.019</v>
      </c>
      <c r="E2450" s="117">
        <v>4997</v>
      </c>
      <c r="F2450" s="95"/>
      <c r="G2450" s="96" t="str">
        <f>IF(E2450="","",VLOOKUP(E2450,[1]PROJECTES!$C$14:$G$5000,4,FALSE))</f>
        <v>OB</v>
      </c>
      <c r="H2450" s="118" t="s">
        <v>17</v>
      </c>
      <c r="I2450" s="97" t="str">
        <f>IF(H2450="","",VLOOKUP(H2450,BD!B$2:C$16,2,FALSE))</f>
        <v>E</v>
      </c>
      <c r="J2450" s="98">
        <v>43584</v>
      </c>
      <c r="K2450" s="135">
        <f t="shared" si="82"/>
        <v>18</v>
      </c>
      <c r="L2450" s="99">
        <f t="shared" ca="1" si="83"/>
        <v>149</v>
      </c>
      <c r="M2450" s="93">
        <f>IF(E2450="","",VLOOKUP(E2450,[1]PROJECTES!$C$14:$Z$5000,21,FALSE))</f>
        <v>43769</v>
      </c>
      <c r="N2450" s="100"/>
      <c r="O2450" s="72" t="s">
        <v>229</v>
      </c>
      <c r="P2450" s="101">
        <v>45</v>
      </c>
      <c r="Q2450" s="132" t="s">
        <v>59</v>
      </c>
      <c r="R2450" s="168" t="s">
        <v>1665</v>
      </c>
      <c r="S2450" s="91"/>
    </row>
    <row r="2451" spans="1:19" s="104" customFormat="1" ht="12.75" customHeight="1" x14ac:dyDescent="0.25">
      <c r="A2451" s="121" t="s">
        <v>17</v>
      </c>
      <c r="B2451" s="92" t="str">
        <f>IF(E2451="","",VLOOKUP(E2451,[1]PROJECTES!$C$14:$G$5000,2,FALSE))</f>
        <v>REPSOL</v>
      </c>
      <c r="C2451" s="121" t="s">
        <v>159</v>
      </c>
      <c r="D2451" s="93" t="str">
        <f>IF(E2451="","",VLOOKUP(E2451,[1]PROJECTES!$C$14:$G$5000,5,FALSE))</f>
        <v>MANTENIMENT CALSER REPSOL 01/11/2.018 - 31/10/2.019</v>
      </c>
      <c r="E2451" s="117">
        <v>4997</v>
      </c>
      <c r="F2451" s="95"/>
      <c r="G2451" s="96" t="str">
        <f>IF(E2451="","",VLOOKUP(E2451,[1]PROJECTES!$C$14:$G$5000,4,FALSE))</f>
        <v>OB</v>
      </c>
      <c r="H2451" s="118" t="s">
        <v>17</v>
      </c>
      <c r="I2451" s="97" t="str">
        <f>IF(H2451="","",VLOOKUP(H2451,BD!B$2:C$16,2,FALSE))</f>
        <v>E</v>
      </c>
      <c r="J2451" s="98">
        <v>43592</v>
      </c>
      <c r="K2451" s="135">
        <f t="shared" si="82"/>
        <v>19</v>
      </c>
      <c r="L2451" s="99">
        <f t="shared" ca="1" si="83"/>
        <v>149</v>
      </c>
      <c r="M2451" s="93">
        <f>IF(E2451="","",VLOOKUP(E2451,[1]PROJECTES!$C$14:$Z$5000,21,FALSE))</f>
        <v>43769</v>
      </c>
      <c r="N2451" s="100">
        <v>3</v>
      </c>
      <c r="O2451" s="72" t="s">
        <v>229</v>
      </c>
      <c r="P2451" s="101">
        <v>0</v>
      </c>
      <c r="Q2451" s="132" t="s">
        <v>40</v>
      </c>
      <c r="R2451" s="168" t="s">
        <v>1727</v>
      </c>
      <c r="S2451" s="91"/>
    </row>
    <row r="2452" spans="1:19" s="104" customFormat="1" ht="12.75" customHeight="1" x14ac:dyDescent="0.25">
      <c r="A2452" s="121"/>
      <c r="B2452" s="92" t="str">
        <f>IF(E2452="","",VLOOKUP(E2452,[1]PROJECTES!$C$14:$G$5000,2,FALSE))</f>
        <v>REPSOL</v>
      </c>
      <c r="C2452" s="121" t="s">
        <v>159</v>
      </c>
      <c r="D2452" s="93" t="str">
        <f>IF(E2452="","",VLOOKUP(E2452,[1]PROJECTES!$C$14:$G$5000,5,FALSE))</f>
        <v>MANTENIMENT CALSER REPSOL 01/11/2.018 - 31/10/2.019</v>
      </c>
      <c r="E2452" s="117">
        <v>4997</v>
      </c>
      <c r="F2452" s="95"/>
      <c r="G2452" s="96" t="str">
        <f>IF(E2452="","",VLOOKUP(E2452,[1]PROJECTES!$C$14:$G$5000,4,FALSE))</f>
        <v>OB</v>
      </c>
      <c r="H2452" s="118" t="s">
        <v>17</v>
      </c>
      <c r="I2452" s="97" t="str">
        <f>IF(H2452="","",VLOOKUP(H2452,BD!B$2:C$16,2,FALSE))</f>
        <v>E</v>
      </c>
      <c r="J2452" s="98">
        <v>43594</v>
      </c>
      <c r="K2452" s="135">
        <f t="shared" si="82"/>
        <v>19</v>
      </c>
      <c r="L2452" s="99">
        <f t="shared" ca="1" si="83"/>
        <v>149</v>
      </c>
      <c r="M2452" s="93">
        <f>IF(E2452="","",VLOOKUP(E2452,[1]PROJECTES!$C$14:$Z$5000,21,FALSE))</f>
        <v>43769</v>
      </c>
      <c r="N2452" s="100">
        <v>1</v>
      </c>
      <c r="O2452" s="72" t="s">
        <v>229</v>
      </c>
      <c r="P2452" s="101"/>
      <c r="Q2452" s="132" t="s">
        <v>40</v>
      </c>
      <c r="R2452" s="168" t="s">
        <v>1748</v>
      </c>
      <c r="S2452" s="91"/>
    </row>
    <row r="2453" spans="1:19" s="104" customFormat="1" ht="12.75" customHeight="1" x14ac:dyDescent="0.25">
      <c r="A2453" s="121"/>
      <c r="B2453" s="92" t="str">
        <f>IF(E2453="","",VLOOKUP(E2453,[1]PROJECTES!$C$14:$G$5000,2,FALSE))</f>
        <v>SITEL</v>
      </c>
      <c r="C2453" s="121" t="s">
        <v>151</v>
      </c>
      <c r="D2453" s="93" t="str">
        <f>IF(E2453="","",VLOOKUP(E2453,[1]PROJECTES!$C$14:$G$5000,5,FALSE))</f>
        <v>PENDENT D'ASSIGNAR</v>
      </c>
      <c r="E2453" s="117" t="s">
        <v>278</v>
      </c>
      <c r="F2453" s="95"/>
      <c r="G2453" s="96" t="str">
        <f>IF(E2453="","",VLOOKUP(E2453,[1]PROJECTES!$C$14:$G$5000,4,FALSE))</f>
        <v>OB</v>
      </c>
      <c r="H2453" s="118" t="s">
        <v>47</v>
      </c>
      <c r="I2453" s="97" t="str">
        <f>IF(H2453="","",VLOOKUP(H2453,BD!B$2:C$16,2,FALSE))</f>
        <v>E</v>
      </c>
      <c r="J2453" s="98">
        <v>43565</v>
      </c>
      <c r="K2453" s="135">
        <f t="shared" si="82"/>
        <v>15</v>
      </c>
      <c r="L2453" s="99">
        <f t="shared" ca="1" si="83"/>
        <v>210</v>
      </c>
      <c r="M2453" s="93">
        <f>IF(E2453="","",VLOOKUP(E2453,[1]PROJECTES!$C$14:$Z$5000,21,FALSE))</f>
        <v>43830</v>
      </c>
      <c r="N2453" s="100">
        <v>2</v>
      </c>
      <c r="O2453" s="72" t="s">
        <v>229</v>
      </c>
      <c r="P2453" s="101">
        <v>0</v>
      </c>
      <c r="Q2453" s="132" t="s">
        <v>37</v>
      </c>
      <c r="R2453" s="168" t="s">
        <v>1554</v>
      </c>
      <c r="S2453" s="91"/>
    </row>
    <row r="2454" spans="1:19" s="104" customFormat="1" ht="12.75" customHeight="1" x14ac:dyDescent="0.25">
      <c r="A2454" s="121"/>
      <c r="B2454" s="92" t="str">
        <f>IF(E2454="","",VLOOKUP(E2454,[1]PROJECTES!$C$14:$G$5000,2,FALSE))</f>
        <v>SITEL</v>
      </c>
      <c r="C2454" s="121" t="s">
        <v>181</v>
      </c>
      <c r="D2454" s="93" t="str">
        <f>IF(E2454="","",VLOOKUP(E2454,[1]PROJECTES!$C$14:$G$5000,5,FALSE))</f>
        <v>AFERS EMPRESA</v>
      </c>
      <c r="E2454" s="117" t="s">
        <v>283</v>
      </c>
      <c r="F2454" s="95"/>
      <c r="G2454" s="96" t="str">
        <f>IF(E2454="","",VLOOKUP(E2454,[1]PROJECTES!$C$14:$G$5000,4,FALSE))</f>
        <v>OB</v>
      </c>
      <c r="H2454" s="118" t="s">
        <v>47</v>
      </c>
      <c r="I2454" s="97" t="str">
        <f>IF(H2454="","",VLOOKUP(H2454,BD!B$2:C$16,2,FALSE))</f>
        <v>E</v>
      </c>
      <c r="J2454" s="98">
        <v>43565</v>
      </c>
      <c r="K2454" s="135">
        <f t="shared" si="82"/>
        <v>15</v>
      </c>
      <c r="L2454" s="99">
        <f t="shared" ca="1" si="83"/>
        <v>210</v>
      </c>
      <c r="M2454" s="93">
        <f>IF(E2454="","",VLOOKUP(E2454,[1]PROJECTES!$C$14:$Z$5000,21,FALSE))</f>
        <v>43830</v>
      </c>
      <c r="N2454" s="100">
        <v>0</v>
      </c>
      <c r="O2454" s="72" t="s">
        <v>229</v>
      </c>
      <c r="P2454" s="101">
        <v>45</v>
      </c>
      <c r="Q2454" s="132" t="s">
        <v>37</v>
      </c>
      <c r="R2454" s="168" t="s">
        <v>1555</v>
      </c>
      <c r="S2454" s="91"/>
    </row>
    <row r="2455" spans="1:19" s="104" customFormat="1" ht="12.75" customHeight="1" x14ac:dyDescent="0.25">
      <c r="A2455" s="121"/>
      <c r="B2455" s="92" t="str">
        <f>IF(E2455="","",VLOOKUP(E2455,[1]PROJECTES!$C$14:$G$5000,2,FALSE))</f>
        <v>DIELBE</v>
      </c>
      <c r="C2455" s="121" t="s">
        <v>74</v>
      </c>
      <c r="D2455" s="93" t="str">
        <f>IF(E2455="","",VLOOKUP(E2455,[1]PROJECTES!$C$14:$G$5000,5,FALSE))</f>
        <v>CC SCADA TEDIS.Net BERMEJALES v1.0</v>
      </c>
      <c r="E2455" s="117">
        <v>4868</v>
      </c>
      <c r="F2455" s="95"/>
      <c r="G2455" s="96" t="str">
        <f>IF(E2455="","",VLOOKUP(E2455,[1]PROJECTES!$C$14:$G$5000,4,FALSE))</f>
        <v>TA</v>
      </c>
      <c r="H2455" s="118" t="s">
        <v>47</v>
      </c>
      <c r="I2455" s="97" t="str">
        <f>IF(H2455="","",VLOOKUP(H2455,BD!B$2:C$16,2,FALSE))</f>
        <v>E</v>
      </c>
      <c r="J2455" s="98">
        <v>43565</v>
      </c>
      <c r="K2455" s="135">
        <f t="shared" si="82"/>
        <v>15</v>
      </c>
      <c r="L2455" s="99" t="str">
        <f t="shared" ca="1" si="83"/>
        <v>-</v>
      </c>
      <c r="M2455" s="93">
        <f>IF(E2455="","",VLOOKUP(E2455,[1]PROJECTES!$C$14:$Z$5000,21,FALSE))</f>
        <v>43489</v>
      </c>
      <c r="N2455" s="100">
        <v>2</v>
      </c>
      <c r="O2455" s="72" t="s">
        <v>229</v>
      </c>
      <c r="P2455" s="101">
        <v>30</v>
      </c>
      <c r="Q2455" s="132" t="s">
        <v>40</v>
      </c>
      <c r="R2455" s="168" t="s">
        <v>1551</v>
      </c>
      <c r="S2455" s="91"/>
    </row>
    <row r="2456" spans="1:19" s="104" customFormat="1" ht="12.75" customHeight="1" x14ac:dyDescent="0.25">
      <c r="A2456" s="121"/>
      <c r="B2456" s="92" t="str">
        <f>IF(E2456="","",VLOOKUP(E2456,[1]PROJECTES!$C$14:$G$5000,2,FALSE))</f>
        <v>INPPOZ</v>
      </c>
      <c r="C2456" s="121" t="s">
        <v>149</v>
      </c>
      <c r="D2456" s="93" t="str">
        <f>IF(E2456="","",VLOOKUP(E2456,[1]PROJECTES!$C$14:$G$5000,5,FALSE))</f>
        <v>MANTENIMENT SW SCADA TEDIS.Net INPECUARIAS 01/01/2.019 - 31/12/2.019</v>
      </c>
      <c r="E2456" s="117">
        <v>5072</v>
      </c>
      <c r="F2456" s="95"/>
      <c r="G2456" s="96" t="str">
        <f>IF(E2456="","",VLOOKUP(E2456,[1]PROJECTES!$C$14:$G$5000,4,FALSE))</f>
        <v>OB</v>
      </c>
      <c r="H2456" s="118" t="s">
        <v>47</v>
      </c>
      <c r="I2456" s="97" t="str">
        <f>IF(H2456="","",VLOOKUP(H2456,BD!B$2:C$16,2,FALSE))</f>
        <v>E</v>
      </c>
      <c r="J2456" s="98">
        <v>43565</v>
      </c>
      <c r="K2456" s="135">
        <f t="shared" si="82"/>
        <v>15</v>
      </c>
      <c r="L2456" s="99">
        <f t="shared" ca="1" si="83"/>
        <v>210</v>
      </c>
      <c r="M2456" s="93">
        <f>IF(E2456="","",VLOOKUP(E2456,[1]PROJECTES!$C$14:$Z$5000,21,FALSE))</f>
        <v>43830</v>
      </c>
      <c r="N2456" s="100">
        <v>3</v>
      </c>
      <c r="O2456" s="72" t="s">
        <v>229</v>
      </c>
      <c r="P2456" s="101">
        <v>45</v>
      </c>
      <c r="Q2456" s="132" t="s">
        <v>65</v>
      </c>
      <c r="R2456" s="168" t="s">
        <v>1556</v>
      </c>
      <c r="S2456" s="91"/>
    </row>
    <row r="2457" spans="1:19" s="104" customFormat="1" ht="12.75" customHeight="1" x14ac:dyDescent="0.25">
      <c r="A2457" s="121"/>
      <c r="B2457" s="92" t="str">
        <f>IF(E2457="","",VLOOKUP(E2457,[1]PROJECTES!$C$14:$G$5000,2,FALSE))</f>
        <v>SITEL</v>
      </c>
      <c r="C2457" s="121" t="s">
        <v>181</v>
      </c>
      <c r="D2457" s="93" t="str">
        <f>IF(E2457="","",VLOOKUP(E2457,[1]PROJECTES!$C$14:$G$5000,5,FALSE))</f>
        <v>PENDENT D'ASSIGNAR</v>
      </c>
      <c r="E2457" s="117" t="s">
        <v>278</v>
      </c>
      <c r="F2457" s="95"/>
      <c r="G2457" s="96" t="str">
        <f>IF(E2457="","",VLOOKUP(E2457,[1]PROJECTES!$C$14:$G$5000,4,FALSE))</f>
        <v>OB</v>
      </c>
      <c r="H2457" s="118" t="s">
        <v>44</v>
      </c>
      <c r="I2457" s="97" t="str">
        <f>IF(H2457="","",VLOOKUP(H2457,BD!B$2:C$16,2,FALSE))</f>
        <v>E</v>
      </c>
      <c r="J2457" s="98">
        <v>43565</v>
      </c>
      <c r="K2457" s="135">
        <f t="shared" si="82"/>
        <v>15</v>
      </c>
      <c r="L2457" s="99">
        <f t="shared" ca="1" si="83"/>
        <v>210</v>
      </c>
      <c r="M2457" s="93">
        <f>IF(E2457="","",VLOOKUP(E2457,[1]PROJECTES!$C$14:$Z$5000,21,FALSE))</f>
        <v>43830</v>
      </c>
      <c r="N2457" s="100">
        <v>3</v>
      </c>
      <c r="O2457" s="72" t="s">
        <v>229</v>
      </c>
      <c r="P2457" s="101">
        <v>0</v>
      </c>
      <c r="Q2457" s="132" t="s">
        <v>28</v>
      </c>
      <c r="R2457" s="168" t="s">
        <v>2034</v>
      </c>
      <c r="S2457" s="91"/>
    </row>
    <row r="2458" spans="1:19" s="104" customFormat="1" ht="12.75" customHeight="1" x14ac:dyDescent="0.25">
      <c r="A2458" s="121"/>
      <c r="B2458" s="92" t="str">
        <f>IF(E2458="","",VLOOKUP(E2458,[1]PROJECTES!$C$14:$G$5000,2,FALSE))</f>
        <v/>
      </c>
      <c r="C2458" s="121"/>
      <c r="D2458" s="93" t="str">
        <f>IF(E2458="","",VLOOKUP(E2458,[1]PROJECTES!$C$14:$G$5000,5,FALSE))</f>
        <v/>
      </c>
      <c r="E2458" s="117"/>
      <c r="F2458" s="95"/>
      <c r="G2458" s="96" t="str">
        <f>IF(E2458="","",VLOOKUP(E2458,[1]PROJECTES!$C$14:$G$5000,4,FALSE))</f>
        <v/>
      </c>
      <c r="H2458" s="118" t="s">
        <v>44</v>
      </c>
      <c r="I2458" s="97" t="str">
        <f>IF(H2458="","",VLOOKUP(H2458,BD!B$2:C$16,2,FALSE))</f>
        <v>E</v>
      </c>
      <c r="J2458" s="98">
        <v>43565</v>
      </c>
      <c r="K2458" s="135">
        <f t="shared" si="82"/>
        <v>15</v>
      </c>
      <c r="L2458" s="99" t="str">
        <f t="shared" ca="1" si="83"/>
        <v>-</v>
      </c>
      <c r="M2458" s="93" t="str">
        <f>IF(E2458="","",VLOOKUP(E2458,[1]PROJECTES!$C$14:$Z$5000,21,FALSE))</f>
        <v/>
      </c>
      <c r="N2458" s="100"/>
      <c r="O2458" s="72" t="s">
        <v>229</v>
      </c>
      <c r="P2458" s="101"/>
      <c r="Q2458" s="132"/>
      <c r="R2458" s="102"/>
      <c r="S2458" s="91"/>
    </row>
    <row r="2459" spans="1:19" s="104" customFormat="1" ht="12.75" customHeight="1" x14ac:dyDescent="0.25">
      <c r="A2459" s="121"/>
      <c r="B2459" s="92" t="str">
        <f>IF(E2459="","",VLOOKUP(E2459,[1]PROJECTES!$C$14:$G$5000,2,FALSE))</f>
        <v/>
      </c>
      <c r="C2459" s="121"/>
      <c r="D2459" s="93" t="str">
        <f>IF(E2459="","",VLOOKUP(E2459,[1]PROJECTES!$C$14:$G$5000,5,FALSE))</f>
        <v/>
      </c>
      <c r="E2459" s="117"/>
      <c r="F2459" s="95"/>
      <c r="G2459" s="96" t="str">
        <f>IF(E2459="","",VLOOKUP(E2459,[1]PROJECTES!$C$14:$G$5000,4,FALSE))</f>
        <v/>
      </c>
      <c r="H2459" s="118" t="s">
        <v>44</v>
      </c>
      <c r="I2459" s="97" t="str">
        <f>IF(H2459="","",VLOOKUP(H2459,BD!B$2:C$16,2,FALSE))</f>
        <v>E</v>
      </c>
      <c r="J2459" s="98">
        <v>43565</v>
      </c>
      <c r="K2459" s="135">
        <f t="shared" si="82"/>
        <v>15</v>
      </c>
      <c r="L2459" s="99" t="str">
        <f t="shared" ca="1" si="83"/>
        <v>-</v>
      </c>
      <c r="M2459" s="93" t="str">
        <f>IF(E2459="","",VLOOKUP(E2459,[1]PROJECTES!$C$14:$Z$5000,21,FALSE))</f>
        <v/>
      </c>
      <c r="N2459" s="100"/>
      <c r="O2459" s="72" t="s">
        <v>229</v>
      </c>
      <c r="P2459" s="101"/>
      <c r="Q2459" s="132"/>
      <c r="R2459" s="102"/>
      <c r="S2459" s="91"/>
    </row>
    <row r="2460" spans="1:19" s="104" customFormat="1" ht="12.75" customHeight="1" x14ac:dyDescent="0.25">
      <c r="A2460" s="121"/>
      <c r="B2460" s="92" t="str">
        <f>IF(E2460="","",VLOOKUP(E2460,[1]PROJECTES!$C$14:$G$5000,2,FALSE))</f>
        <v/>
      </c>
      <c r="C2460" s="121"/>
      <c r="D2460" s="93" t="str">
        <f>IF(E2460="","",VLOOKUP(E2460,[1]PROJECTES!$C$14:$G$5000,5,FALSE))</f>
        <v/>
      </c>
      <c r="E2460" s="117"/>
      <c r="F2460" s="95"/>
      <c r="G2460" s="96" t="str">
        <f>IF(E2460="","",VLOOKUP(E2460,[1]PROJECTES!$C$14:$G$5000,4,FALSE))</f>
        <v/>
      </c>
      <c r="H2460" s="118" t="s">
        <v>44</v>
      </c>
      <c r="I2460" s="97" t="str">
        <f>IF(H2460="","",VLOOKUP(H2460,BD!B$2:C$16,2,FALSE))</f>
        <v>E</v>
      </c>
      <c r="J2460" s="98">
        <v>43565</v>
      </c>
      <c r="K2460" s="135">
        <f t="shared" si="82"/>
        <v>15</v>
      </c>
      <c r="L2460" s="99" t="str">
        <f t="shared" ca="1" si="83"/>
        <v>-</v>
      </c>
      <c r="M2460" s="93" t="str">
        <f>IF(E2460="","",VLOOKUP(E2460,[1]PROJECTES!$C$14:$Z$5000,21,FALSE))</f>
        <v/>
      </c>
      <c r="N2460" s="100"/>
      <c r="O2460" s="72" t="s">
        <v>229</v>
      </c>
      <c r="P2460" s="101"/>
      <c r="Q2460" s="132"/>
      <c r="R2460" s="102"/>
      <c r="S2460" s="91"/>
    </row>
    <row r="2461" spans="1:19" s="104" customFormat="1" ht="12.75" customHeight="1" x14ac:dyDescent="0.25">
      <c r="A2461" s="121"/>
      <c r="B2461" s="92" t="str">
        <f>IF(E2461="","",VLOOKUP(E2461,[1]PROJECTES!$C$14:$G$5000,2,FALSE))</f>
        <v/>
      </c>
      <c r="C2461" s="121"/>
      <c r="D2461" s="93" t="str">
        <f>IF(E2461="","",VLOOKUP(E2461,[1]PROJECTES!$C$14:$G$5000,5,FALSE))</f>
        <v/>
      </c>
      <c r="E2461" s="117"/>
      <c r="F2461" s="95"/>
      <c r="G2461" s="96" t="str">
        <f>IF(E2461="","",VLOOKUP(E2461,[1]PROJECTES!$C$14:$G$5000,4,FALSE))</f>
        <v/>
      </c>
      <c r="H2461" s="118" t="s">
        <v>44</v>
      </c>
      <c r="I2461" s="97" t="str">
        <f>IF(H2461="","",VLOOKUP(H2461,BD!B$2:C$16,2,FALSE))</f>
        <v>E</v>
      </c>
      <c r="J2461" s="98">
        <v>43565</v>
      </c>
      <c r="K2461" s="135">
        <f t="shared" si="82"/>
        <v>15</v>
      </c>
      <c r="L2461" s="99" t="str">
        <f t="shared" ca="1" si="83"/>
        <v>-</v>
      </c>
      <c r="M2461" s="93" t="str">
        <f>IF(E2461="","",VLOOKUP(E2461,[1]PROJECTES!$C$14:$Z$5000,21,FALSE))</f>
        <v/>
      </c>
      <c r="N2461" s="100"/>
      <c r="O2461" s="72" t="s">
        <v>229</v>
      </c>
      <c r="P2461" s="101"/>
      <c r="Q2461" s="132"/>
      <c r="R2461" s="102"/>
      <c r="S2461" s="91"/>
    </row>
    <row r="2462" spans="1:19" s="104" customFormat="1" ht="12.75" customHeight="1" x14ac:dyDescent="0.25">
      <c r="A2462" s="121" t="s">
        <v>21</v>
      </c>
      <c r="B2462" s="92" t="str">
        <f>IF(E2462="","",VLOOKUP(E2462,[1]PROJECTES!$C$14:$G$5000,2,FALSE))</f>
        <v>SITEL</v>
      </c>
      <c r="C2462" s="121" t="s">
        <v>149</v>
      </c>
      <c r="D2462" s="93" t="str">
        <f>IF(E2462="","",VLOOKUP(E2462,[1]PROJECTES!$C$14:$G$5000,5,FALSE))</f>
        <v>40 x CES CAP32 Generica v2.5</v>
      </c>
      <c r="E2462" s="117">
        <v>5213</v>
      </c>
      <c r="F2462" s="95"/>
      <c r="G2462" s="96" t="str">
        <f>IF(E2462="","",VLOOKUP(E2462,[1]PROJECTES!$C$14:$G$5000,4,FALSE))</f>
        <v>OB</v>
      </c>
      <c r="H2462" s="118" t="s">
        <v>21</v>
      </c>
      <c r="I2462" s="97" t="str">
        <f>IF(H2462="","",VLOOKUP(H2462,BD!B$2:C$16,2,FALSE))</f>
        <v>P</v>
      </c>
      <c r="J2462" s="98">
        <v>43566</v>
      </c>
      <c r="K2462" s="135">
        <f t="shared" si="82"/>
        <v>15</v>
      </c>
      <c r="L2462" s="99">
        <f t="shared" ca="1" si="83"/>
        <v>-4</v>
      </c>
      <c r="M2462" s="93">
        <f>IF(E2462="","",VLOOKUP(E2462,[1]PROJECTES!$C$14:$Z$5000,21,FALSE))</f>
        <v>43616</v>
      </c>
      <c r="N2462" s="100">
        <v>0</v>
      </c>
      <c r="O2462" s="72" t="s">
        <v>229</v>
      </c>
      <c r="P2462" s="101">
        <v>15</v>
      </c>
      <c r="Q2462" s="132" t="s">
        <v>49</v>
      </c>
      <c r="R2462" s="168" t="s">
        <v>1469</v>
      </c>
      <c r="S2462" s="91"/>
    </row>
    <row r="2463" spans="1:19" s="104" customFormat="1" ht="12.75" customHeight="1" x14ac:dyDescent="0.25">
      <c r="A2463" s="121" t="s">
        <v>21</v>
      </c>
      <c r="B2463" s="92" t="str">
        <f>IF(E2463="","",VLOOKUP(E2463,[1]PROJECTES!$C$14:$G$5000,2,FALSE))</f>
        <v>SITEL</v>
      </c>
      <c r="C2463" s="121" t="s">
        <v>149</v>
      </c>
      <c r="D2463" s="93" t="str">
        <f>IF(E2463="","",VLOOKUP(E2463,[1]PROJECTES!$C$14:$G$5000,5,FALSE))</f>
        <v>40 x EE CAP32 v2.1</v>
      </c>
      <c r="E2463" s="117">
        <v>5215</v>
      </c>
      <c r="F2463" s="95"/>
      <c r="G2463" s="96" t="str">
        <f>IF(E2463="","",VLOOKUP(E2463,[1]PROJECTES!$C$14:$G$5000,4,FALSE))</f>
        <v>OB</v>
      </c>
      <c r="H2463" s="118" t="s">
        <v>21</v>
      </c>
      <c r="I2463" s="97" t="str">
        <f>IF(H2463="","",VLOOKUP(H2463,BD!B$2:C$16,2,FALSE))</f>
        <v>P</v>
      </c>
      <c r="J2463" s="98">
        <v>43566</v>
      </c>
      <c r="K2463" s="135">
        <f t="shared" si="82"/>
        <v>15</v>
      </c>
      <c r="L2463" s="99">
        <f t="shared" ca="1" si="83"/>
        <v>-4</v>
      </c>
      <c r="M2463" s="93">
        <f>IF(E2463="","",VLOOKUP(E2463,[1]PROJECTES!$C$14:$Z$5000,21,FALSE))</f>
        <v>43616</v>
      </c>
      <c r="N2463" s="100">
        <v>0</v>
      </c>
      <c r="O2463" s="72" t="s">
        <v>229</v>
      </c>
      <c r="P2463" s="101">
        <v>15</v>
      </c>
      <c r="Q2463" s="132" t="s">
        <v>49</v>
      </c>
      <c r="R2463" s="168" t="s">
        <v>1469</v>
      </c>
      <c r="S2463" s="91"/>
    </row>
    <row r="2464" spans="1:19" s="104" customFormat="1" ht="12.75" customHeight="1" x14ac:dyDescent="0.25">
      <c r="A2464" s="121" t="s">
        <v>21</v>
      </c>
      <c r="B2464" s="92" t="str">
        <f>IF(E2464="","",VLOOKUP(E2464,[1]PROJECTES!$C$14:$G$5000,2,FALSE))</f>
        <v>SITEL</v>
      </c>
      <c r="C2464" s="121" t="s">
        <v>149</v>
      </c>
      <c r="D2464" s="93" t="str">
        <f>IF(E2464="","",VLOOKUP(E2464,[1]PROJECTES!$C$14:$G$5000,5,FALSE))</f>
        <v>40 x FRONT ENT EE CAP32 v2.1</v>
      </c>
      <c r="E2464" s="117">
        <v>5216</v>
      </c>
      <c r="F2464" s="95"/>
      <c r="G2464" s="96" t="str">
        <f>IF(E2464="","",VLOOKUP(E2464,[1]PROJECTES!$C$14:$G$5000,4,FALSE))</f>
        <v>TA</v>
      </c>
      <c r="H2464" s="118" t="s">
        <v>21</v>
      </c>
      <c r="I2464" s="97" t="str">
        <f>IF(H2464="","",VLOOKUP(H2464,BD!B$2:C$16,2,FALSE))</f>
        <v>P</v>
      </c>
      <c r="J2464" s="98">
        <v>43566</v>
      </c>
      <c r="K2464" s="135">
        <f t="shared" si="82"/>
        <v>15</v>
      </c>
      <c r="L2464" s="99" t="str">
        <f t="shared" ca="1" si="83"/>
        <v>-</v>
      </c>
      <c r="M2464" s="93">
        <f>IF(E2464="","",VLOOKUP(E2464,[1]PROJECTES!$C$14:$Z$5000,21,FALSE))</f>
        <v>43616</v>
      </c>
      <c r="N2464" s="100">
        <v>0</v>
      </c>
      <c r="O2464" s="72" t="s">
        <v>229</v>
      </c>
      <c r="P2464" s="101">
        <v>15</v>
      </c>
      <c r="Q2464" s="132" t="s">
        <v>49</v>
      </c>
      <c r="R2464" s="168" t="s">
        <v>1469</v>
      </c>
      <c r="S2464" s="91"/>
    </row>
    <row r="2465" spans="1:19" s="104" customFormat="1" ht="12.75" customHeight="1" x14ac:dyDescent="0.25">
      <c r="A2465" s="121" t="s">
        <v>21</v>
      </c>
      <c r="B2465" s="92" t="str">
        <f>IF(E2465="","",VLOOKUP(E2465,[1]PROJECTES!$C$14:$G$5000,2,FALSE))</f>
        <v>SITEL</v>
      </c>
      <c r="C2465" s="121" t="s">
        <v>149</v>
      </c>
      <c r="D2465" s="93" t="str">
        <f>IF(E2465="","",VLOOKUP(E2465,[1]PROJECTES!$C$14:$G$5000,5,FALSE))</f>
        <v>40 x FRONT END CES CAP32 v1.2</v>
      </c>
      <c r="E2465" s="117">
        <v>5217</v>
      </c>
      <c r="F2465" s="95"/>
      <c r="G2465" s="96" t="str">
        <f>IF(E2465="","",VLOOKUP(E2465,[1]PROJECTES!$C$14:$G$5000,4,FALSE))</f>
        <v>TA</v>
      </c>
      <c r="H2465" s="118" t="s">
        <v>21</v>
      </c>
      <c r="I2465" s="97" t="str">
        <f>IF(H2465="","",VLOOKUP(H2465,BD!B$2:C$16,2,FALSE))</f>
        <v>P</v>
      </c>
      <c r="J2465" s="98">
        <v>43566</v>
      </c>
      <c r="K2465" s="135">
        <f t="shared" si="82"/>
        <v>15</v>
      </c>
      <c r="L2465" s="99" t="str">
        <f t="shared" ca="1" si="83"/>
        <v>-</v>
      </c>
      <c r="M2465" s="93">
        <f>IF(E2465="","",VLOOKUP(E2465,[1]PROJECTES!$C$14:$Z$5000,21,FALSE))</f>
        <v>43616</v>
      </c>
      <c r="N2465" s="100">
        <v>0</v>
      </c>
      <c r="O2465" s="72" t="s">
        <v>229</v>
      </c>
      <c r="P2465" s="101">
        <v>15</v>
      </c>
      <c r="Q2465" s="132" t="s">
        <v>49</v>
      </c>
      <c r="R2465" s="168" t="s">
        <v>1469</v>
      </c>
      <c r="S2465" s="91"/>
    </row>
    <row r="2466" spans="1:19" s="104" customFormat="1" ht="12.75" customHeight="1" x14ac:dyDescent="0.25">
      <c r="A2466" s="121" t="s">
        <v>21</v>
      </c>
      <c r="B2466" s="92" t="str">
        <f>IF(E2466="","",VLOOKUP(E2466,[1]PROJECTES!$C$14:$G$5000,2,FALSE))</f>
        <v>INDVIL</v>
      </c>
      <c r="C2466" s="121" t="s">
        <v>149</v>
      </c>
      <c r="D2466" s="93" t="str">
        <f>IF(E2466="","",VLOOKUP(E2466,[1]PROJECTES!$C$14:$G$5000,5,FALSE))</f>
        <v>RTU C.T. PADRE CARMELO v1.0</v>
      </c>
      <c r="E2466" s="117">
        <v>5106</v>
      </c>
      <c r="F2466" s="95"/>
      <c r="G2466" s="96" t="str">
        <f>IF(E2466="","",VLOOKUP(E2466,[1]PROJECTES!$C$14:$G$5000,4,FALSE))</f>
        <v>TA</v>
      </c>
      <c r="H2466" s="118" t="s">
        <v>595</v>
      </c>
      <c r="I2466" s="97" t="str">
        <f>IF(H2466="","",VLOOKUP(H2466,BD!B$2:C$16,2,FALSE))</f>
        <v>E</v>
      </c>
      <c r="J2466" s="98">
        <v>43566</v>
      </c>
      <c r="K2466" s="135">
        <f t="shared" si="82"/>
        <v>15</v>
      </c>
      <c r="L2466" s="99" t="str">
        <f t="shared" ca="1" si="83"/>
        <v>-</v>
      </c>
      <c r="M2466" s="93">
        <f>IF(E2466="","",VLOOKUP(E2466,[1]PROJECTES!$C$14:$Z$5000,21,FALSE))</f>
        <v>43514</v>
      </c>
      <c r="N2466" s="100">
        <v>2</v>
      </c>
      <c r="O2466" s="72" t="s">
        <v>229</v>
      </c>
      <c r="P2466" s="101">
        <v>30</v>
      </c>
      <c r="Q2466" s="132" t="s">
        <v>51</v>
      </c>
      <c r="R2466" s="168" t="s">
        <v>365</v>
      </c>
      <c r="S2466" s="91"/>
    </row>
    <row r="2467" spans="1:19" s="104" customFormat="1" ht="12.75" customHeight="1" x14ac:dyDescent="0.25">
      <c r="A2467" s="121" t="s">
        <v>21</v>
      </c>
      <c r="B2467" s="92" t="str">
        <f>IF(E2467="","",VLOOKUP(E2467,[1]PROJECTES!$C$14:$G$5000,2,FALSE))</f>
        <v>INDTOR</v>
      </c>
      <c r="C2467" s="121" t="s">
        <v>149</v>
      </c>
      <c r="D2467" s="93" t="str">
        <f>IF(E2467="","",VLOOKUP(E2467,[1]PROJECTES!$C$14:$G$5000,5,FALSE))</f>
        <v>RTU C.T. CALVARIO v1.0</v>
      </c>
      <c r="E2467" s="117">
        <v>5104</v>
      </c>
      <c r="F2467" s="95"/>
      <c r="G2467" s="96" t="str">
        <f>IF(E2467="","",VLOOKUP(E2467,[1]PROJECTES!$C$14:$G$5000,4,FALSE))</f>
        <v>TA</v>
      </c>
      <c r="H2467" s="118" t="s">
        <v>595</v>
      </c>
      <c r="I2467" s="97" t="str">
        <f>IF(H2467="","",VLOOKUP(H2467,BD!B$2:C$16,2,FALSE))</f>
        <v>E</v>
      </c>
      <c r="J2467" s="98">
        <v>43566</v>
      </c>
      <c r="K2467" s="135">
        <f t="shared" si="82"/>
        <v>15</v>
      </c>
      <c r="L2467" s="99" t="str">
        <f t="shared" ca="1" si="83"/>
        <v>-</v>
      </c>
      <c r="M2467" s="93">
        <f>IF(E2467="","",VLOOKUP(E2467,[1]PROJECTES!$C$14:$Z$5000,21,FALSE))</f>
        <v>43514</v>
      </c>
      <c r="N2467" s="100">
        <v>2</v>
      </c>
      <c r="O2467" s="72" t="s">
        <v>229</v>
      </c>
      <c r="P2467" s="101">
        <v>30</v>
      </c>
      <c r="Q2467" s="132" t="s">
        <v>51</v>
      </c>
      <c r="R2467" s="168" t="s">
        <v>365</v>
      </c>
      <c r="S2467" s="91"/>
    </row>
    <row r="2468" spans="1:19" s="104" customFormat="1" ht="12.75" customHeight="1" x14ac:dyDescent="0.25">
      <c r="A2468" s="121" t="s">
        <v>21</v>
      </c>
      <c r="B2468" s="92" t="str">
        <f>IF(E2468="","",VLOOKUP(E2468,[1]PROJECTES!$C$14:$G$5000,2,FALSE))</f>
        <v>SITEL</v>
      </c>
      <c r="C2468" s="121" t="s">
        <v>337</v>
      </c>
      <c r="D2468" s="93" t="str">
        <f>IF(E2468="","",VLOOKUP(E2468,[1]PROJECTES!$C$14:$G$5000,5,FALSE))</f>
        <v>50 x CAP8 Generic</v>
      </c>
      <c r="E2468" s="117">
        <v>5141</v>
      </c>
      <c r="F2468" s="95"/>
      <c r="G2468" s="96" t="str">
        <f>IF(E2468="","",VLOOKUP(E2468,[1]PROJECTES!$C$14:$G$5000,4,FALSE))</f>
        <v>OB</v>
      </c>
      <c r="H2468" s="118" t="s">
        <v>21</v>
      </c>
      <c r="I2468" s="97" t="str">
        <f>IF(H2468="","",VLOOKUP(H2468,BD!B$2:C$16,2,FALSE))</f>
        <v>P</v>
      </c>
      <c r="J2468" s="98">
        <v>43566</v>
      </c>
      <c r="K2468" s="135">
        <f t="shared" si="82"/>
        <v>15</v>
      </c>
      <c r="L2468" s="99">
        <f t="shared" ca="1" si="83"/>
        <v>-67</v>
      </c>
      <c r="M2468" s="93">
        <f>IF(E2468="","",VLOOKUP(E2468,[1]PROJECTES!$C$14:$Z$5000,21,FALSE))</f>
        <v>43553</v>
      </c>
      <c r="N2468" s="100">
        <v>0</v>
      </c>
      <c r="O2468" s="72" t="s">
        <v>229</v>
      </c>
      <c r="P2468" s="101">
        <v>20</v>
      </c>
      <c r="Q2468" s="132" t="s">
        <v>49</v>
      </c>
      <c r="R2468" s="102" t="s">
        <v>1467</v>
      </c>
      <c r="S2468" s="91"/>
    </row>
    <row r="2469" spans="1:19" s="104" customFormat="1" ht="12.75" customHeight="1" x14ac:dyDescent="0.25">
      <c r="A2469" s="121" t="s">
        <v>21</v>
      </c>
      <c r="B2469" s="92" t="str">
        <f>IF(E2469="","",VLOOKUP(E2469,[1]PROJECTES!$C$14:$G$5000,2,FALSE))</f>
        <v>SITEL</v>
      </c>
      <c r="C2469" s="121" t="s">
        <v>181</v>
      </c>
      <c r="D2469" s="93" t="str">
        <f>IF(E2469="","",VLOOKUP(E2469,[1]PROJECTES!$C$14:$G$5000,5,FALSE))</f>
        <v>GESTIO DE MAGATZEM</v>
      </c>
      <c r="E2469" s="117" t="s">
        <v>305</v>
      </c>
      <c r="F2469" s="95"/>
      <c r="G2469" s="96" t="str">
        <f>IF(E2469="","",VLOOKUP(E2469,[1]PROJECTES!$C$14:$G$5000,4,FALSE))</f>
        <v>OB</v>
      </c>
      <c r="H2469" s="118" t="s">
        <v>21</v>
      </c>
      <c r="I2469" s="97" t="str">
        <f>IF(H2469="","",VLOOKUP(H2469,BD!B$2:C$16,2,FALSE))</f>
        <v>P</v>
      </c>
      <c r="J2469" s="98">
        <v>43566</v>
      </c>
      <c r="K2469" s="135">
        <f t="shared" si="82"/>
        <v>15</v>
      </c>
      <c r="L2469" s="99">
        <f t="shared" ca="1" si="83"/>
        <v>210</v>
      </c>
      <c r="M2469" s="93">
        <f>IF(E2469="","",VLOOKUP(E2469,[1]PROJECTES!$C$14:$Z$5000,21,FALSE))</f>
        <v>43830</v>
      </c>
      <c r="N2469" s="100">
        <v>0</v>
      </c>
      <c r="O2469" s="72" t="s">
        <v>229</v>
      </c>
      <c r="P2469" s="101">
        <v>30</v>
      </c>
      <c r="Q2469" s="132" t="s">
        <v>49</v>
      </c>
      <c r="R2469" s="102" t="s">
        <v>1468</v>
      </c>
      <c r="S2469" s="91"/>
    </row>
    <row r="2470" spans="1:19" s="104" customFormat="1" ht="12.75" customHeight="1" x14ac:dyDescent="0.25">
      <c r="A2470" s="121" t="s">
        <v>21</v>
      </c>
      <c r="B2470" s="92" t="str">
        <f>IF(E2470="","",VLOOKUP(E2470,[1]PROJECTES!$C$14:$G$5000,2,FALSE))</f>
        <v>INDTOR</v>
      </c>
      <c r="C2470" s="121" t="s">
        <v>149</v>
      </c>
      <c r="D2470" s="93" t="str">
        <f>IF(E2470="","",VLOOKUP(E2470,[1]PROJECTES!$C$14:$G$5000,5,FALSE))</f>
        <v>RTU C.T. CALVARIO v1.0</v>
      </c>
      <c r="E2470" s="117">
        <v>5104</v>
      </c>
      <c r="F2470" s="95"/>
      <c r="G2470" s="96" t="str">
        <f>IF(E2470="","",VLOOKUP(E2470,[1]PROJECTES!$C$14:$G$5000,4,FALSE))</f>
        <v>TA</v>
      </c>
      <c r="H2470" s="118" t="s">
        <v>21</v>
      </c>
      <c r="I2470" s="97" t="str">
        <f>IF(H2470="","",VLOOKUP(H2470,BD!B$2:C$16,2,FALSE))</f>
        <v>P</v>
      </c>
      <c r="J2470" s="98">
        <v>43566</v>
      </c>
      <c r="K2470" s="135">
        <f t="shared" si="82"/>
        <v>15</v>
      </c>
      <c r="L2470" s="99" t="str">
        <f t="shared" ca="1" si="83"/>
        <v>-</v>
      </c>
      <c r="M2470" s="93">
        <f>IF(E2470="","",VLOOKUP(E2470,[1]PROJECTES!$C$14:$Z$5000,21,FALSE))</f>
        <v>43514</v>
      </c>
      <c r="N2470" s="100">
        <v>3</v>
      </c>
      <c r="O2470" s="72" t="s">
        <v>229</v>
      </c>
      <c r="P2470" s="101">
        <v>5</v>
      </c>
      <c r="Q2470" s="132" t="s">
        <v>51</v>
      </c>
      <c r="R2470" s="168" t="s">
        <v>365</v>
      </c>
      <c r="S2470" s="91"/>
    </row>
    <row r="2471" spans="1:19" s="104" customFormat="1" ht="12.75" customHeight="1" x14ac:dyDescent="0.25">
      <c r="A2471" s="121" t="s">
        <v>21</v>
      </c>
      <c r="B2471" s="92" t="str">
        <f>IF(E2471="","",VLOOKUP(E2471,[1]PROJECTES!$C$14:$G$5000,2,FALSE))</f>
        <v>INDVIL</v>
      </c>
      <c r="C2471" s="121" t="s">
        <v>149</v>
      </c>
      <c r="D2471" s="93" t="str">
        <f>IF(E2471="","",VLOOKUP(E2471,[1]PROJECTES!$C$14:$G$5000,5,FALSE))</f>
        <v>RTU C.T. PADRE CARMELO v1.0</v>
      </c>
      <c r="E2471" s="117">
        <v>5106</v>
      </c>
      <c r="F2471" s="95"/>
      <c r="G2471" s="96" t="str">
        <f>IF(E2471="","",VLOOKUP(E2471,[1]PROJECTES!$C$14:$G$5000,4,FALSE))</f>
        <v>TA</v>
      </c>
      <c r="H2471" s="118" t="s">
        <v>21</v>
      </c>
      <c r="I2471" s="97" t="str">
        <f>IF(H2471="","",VLOOKUP(H2471,BD!B$2:C$16,2,FALSE))</f>
        <v>P</v>
      </c>
      <c r="J2471" s="98">
        <v>43566</v>
      </c>
      <c r="K2471" s="135">
        <f t="shared" si="82"/>
        <v>15</v>
      </c>
      <c r="L2471" s="99" t="str">
        <f t="shared" ca="1" si="83"/>
        <v>-</v>
      </c>
      <c r="M2471" s="93">
        <f>IF(E2471="","",VLOOKUP(E2471,[1]PROJECTES!$C$14:$Z$5000,21,FALSE))</f>
        <v>43514</v>
      </c>
      <c r="N2471" s="100">
        <v>3</v>
      </c>
      <c r="O2471" s="72" t="s">
        <v>229</v>
      </c>
      <c r="P2471" s="101">
        <v>5</v>
      </c>
      <c r="Q2471" s="132" t="s">
        <v>51</v>
      </c>
      <c r="R2471" s="168" t="s">
        <v>365</v>
      </c>
      <c r="S2471" s="91"/>
    </row>
    <row r="2472" spans="1:19" s="104" customFormat="1" ht="12.75" customHeight="1" x14ac:dyDescent="0.25">
      <c r="A2472" s="121" t="s">
        <v>17</v>
      </c>
      <c r="B2472" s="92" t="str">
        <f>IF(E2472="","",VLOOKUP(E2472,[1]PROJECTES!$C$14:$G$5000,2,FALSE))</f>
        <v>SITEL</v>
      </c>
      <c r="C2472" s="121" t="s">
        <v>165</v>
      </c>
      <c r="D2472" s="93" t="str">
        <f>IF(E2472="","",VLOOKUP(E2472,[1]PROJECTES!$C$14:$G$5000,5,FALSE))</f>
        <v>PENDENT D'ASSIGNAR</v>
      </c>
      <c r="E2472" s="117" t="s">
        <v>278</v>
      </c>
      <c r="F2472" s="95"/>
      <c r="G2472" s="96" t="str">
        <f>IF(E2472="","",VLOOKUP(E2472,[1]PROJECTES!$C$14:$G$5000,4,FALSE))</f>
        <v>OB</v>
      </c>
      <c r="H2472" s="118" t="s">
        <v>17</v>
      </c>
      <c r="I2472" s="97" t="str">
        <f>IF(H2472="","",VLOOKUP(H2472,BD!B$2:C$16,2,FALSE))</f>
        <v>E</v>
      </c>
      <c r="J2472" s="98">
        <v>43508</v>
      </c>
      <c r="K2472" s="135">
        <f t="shared" si="82"/>
        <v>7</v>
      </c>
      <c r="L2472" s="99">
        <f t="shared" ca="1" si="83"/>
        <v>210</v>
      </c>
      <c r="M2472" s="93">
        <f>IF(E2472="","",VLOOKUP(E2472,[1]PROJECTES!$C$14:$Z$5000,21,FALSE))</f>
        <v>43830</v>
      </c>
      <c r="N2472" s="100">
        <v>1</v>
      </c>
      <c r="O2472" s="72" t="s">
        <v>229</v>
      </c>
      <c r="P2472" s="101">
        <v>15</v>
      </c>
      <c r="Q2472" s="132" t="s">
        <v>59</v>
      </c>
      <c r="R2472" s="131" t="s">
        <v>827</v>
      </c>
      <c r="S2472" s="91"/>
    </row>
    <row r="2473" spans="1:19" s="104" customFormat="1" ht="12.75" customHeight="1" x14ac:dyDescent="0.25">
      <c r="A2473" s="121" t="s">
        <v>17</v>
      </c>
      <c r="B2473" s="92" t="str">
        <f>IF(E2473="","",VLOOKUP(E2473,[1]PROJECTES!$C$14:$G$5000,2,FALSE))</f>
        <v>SITEL</v>
      </c>
      <c r="C2473" s="121" t="s">
        <v>165</v>
      </c>
      <c r="D2473" s="93" t="str">
        <f>IF(E2473="","",VLOOKUP(E2473,[1]PROJECTES!$C$14:$G$5000,5,FALSE))</f>
        <v>PENDENT D'ASSIGNAR</v>
      </c>
      <c r="E2473" s="117" t="s">
        <v>396</v>
      </c>
      <c r="F2473" s="95"/>
      <c r="G2473" s="96" t="str">
        <f>IF(E2473="","",VLOOKUP(E2473,[1]PROJECTES!$C$14:$G$5000,4,FALSE))</f>
        <v>OB</v>
      </c>
      <c r="H2473" s="118" t="s">
        <v>17</v>
      </c>
      <c r="I2473" s="97" t="str">
        <f>IF(H2473="","",VLOOKUP(H2473,BD!B$2:C$16,2,FALSE))</f>
        <v>E</v>
      </c>
      <c r="J2473" s="98">
        <v>43525</v>
      </c>
      <c r="K2473" s="135">
        <f t="shared" si="82"/>
        <v>9</v>
      </c>
      <c r="L2473" s="99">
        <f t="shared" ca="1" si="83"/>
        <v>210</v>
      </c>
      <c r="M2473" s="93">
        <f>IF(E2473="","",VLOOKUP(E2473,[1]PROJECTES!$C$14:$Z$5000,21,FALSE))</f>
        <v>43830</v>
      </c>
      <c r="N2473" s="100">
        <v>0</v>
      </c>
      <c r="O2473" s="72" t="s">
        <v>229</v>
      </c>
      <c r="P2473" s="101">
        <v>15</v>
      </c>
      <c r="Q2473" s="132" t="s">
        <v>19</v>
      </c>
      <c r="R2473" s="131" t="s">
        <v>999</v>
      </c>
      <c r="S2473" s="91"/>
    </row>
    <row r="2474" spans="1:19" s="104" customFormat="1" ht="12.75" customHeight="1" x14ac:dyDescent="0.25">
      <c r="A2474" s="121" t="s">
        <v>47</v>
      </c>
      <c r="B2474" s="92" t="str">
        <f>IF(E2474="","",VLOOKUP(E2474,[1]PROJECTES!$C$14:$G$5000,2,FALSE))</f>
        <v>SAMENE</v>
      </c>
      <c r="C2474" s="121" t="s">
        <v>166</v>
      </c>
      <c r="D2474" s="93" t="str">
        <f>IF(E2474="","",VLOOKUP(E2474,[1]PROJECTES!$C$14:$G$5000,5,FALSE))</f>
        <v>CC SCADA TEDIS.Net SAMPOL v1.0</v>
      </c>
      <c r="E2474" s="117">
        <v>3897</v>
      </c>
      <c r="F2474" s="95"/>
      <c r="G2474" s="96" t="str">
        <f>IF(E2474="","",VLOOKUP(E2474,[1]PROJECTES!$C$14:$G$5000,4,FALSE))</f>
        <v>OB</v>
      </c>
      <c r="H2474" s="118" t="s">
        <v>17</v>
      </c>
      <c r="I2474" s="97" t="str">
        <f>IF(H2474="","",VLOOKUP(H2474,BD!B$2:C$16,2,FALSE))</f>
        <v>E</v>
      </c>
      <c r="J2474" s="98">
        <v>43496</v>
      </c>
      <c r="K2474" s="135">
        <f t="shared" si="82"/>
        <v>5</v>
      </c>
      <c r="L2474" s="99">
        <f t="shared" ca="1" si="83"/>
        <v>-704</v>
      </c>
      <c r="M2474" s="93">
        <f>IF(E2474="","",VLOOKUP(E2474,[1]PROJECTES!$C$14:$Z$5000,21,FALSE))</f>
        <v>42916</v>
      </c>
      <c r="N2474" s="100">
        <v>4</v>
      </c>
      <c r="O2474" s="72" t="s">
        <v>229</v>
      </c>
      <c r="P2474" s="101">
        <v>0</v>
      </c>
      <c r="Q2474" s="132" t="s">
        <v>32</v>
      </c>
      <c r="R2474" s="131" t="s">
        <v>646</v>
      </c>
      <c r="S2474" s="91"/>
    </row>
    <row r="2475" spans="1:19" s="104" customFormat="1" ht="12.75" customHeight="1" x14ac:dyDescent="0.25">
      <c r="A2475" s="121" t="s">
        <v>47</v>
      </c>
      <c r="B2475" s="92" t="str">
        <f>IF(E2475="","",VLOOKUP(E2475,[1]PROJECTES!$C$14:$G$5000,2,FALSE))</f>
        <v>SAMENE</v>
      </c>
      <c r="C2475" s="121" t="s">
        <v>649</v>
      </c>
      <c r="D2475" s="93" t="str">
        <f>IF(E2475="","",VLOOKUP(E2475,[1]PROJECTES!$C$14:$G$5000,5,FALSE))</f>
        <v>CC SCADA TEDIS.Net SAMPOL v1.0</v>
      </c>
      <c r="E2475" s="117">
        <v>3897</v>
      </c>
      <c r="F2475" s="95"/>
      <c r="G2475" s="96" t="str">
        <f>IF(E2475="","",VLOOKUP(E2475,[1]PROJECTES!$C$14:$G$5000,4,FALSE))</f>
        <v>OB</v>
      </c>
      <c r="H2475" s="118" t="s">
        <v>17</v>
      </c>
      <c r="I2475" s="97" t="str">
        <f>IF(H2475="","",VLOOKUP(H2475,BD!B$2:C$16,2,FALSE))</f>
        <v>E</v>
      </c>
      <c r="J2475" s="98">
        <v>43497</v>
      </c>
      <c r="K2475" s="135">
        <f t="shared" si="82"/>
        <v>5</v>
      </c>
      <c r="L2475" s="99">
        <f t="shared" ca="1" si="83"/>
        <v>-704</v>
      </c>
      <c r="M2475" s="93">
        <f>IF(E2475="","",VLOOKUP(E2475,[1]PROJECTES!$C$14:$Z$5000,21,FALSE))</f>
        <v>42916</v>
      </c>
      <c r="N2475" s="100">
        <v>5</v>
      </c>
      <c r="O2475" s="72" t="s">
        <v>229</v>
      </c>
      <c r="P2475" s="101">
        <v>0</v>
      </c>
      <c r="Q2475" s="132" t="s">
        <v>32</v>
      </c>
      <c r="R2475" s="131" t="s">
        <v>650</v>
      </c>
      <c r="S2475" s="91"/>
    </row>
    <row r="2476" spans="1:19" s="104" customFormat="1" ht="12.75" customHeight="1" x14ac:dyDescent="0.25">
      <c r="A2476" s="121" t="s">
        <v>12</v>
      </c>
      <c r="B2476" s="92" t="str">
        <f>IF(E2476="","",VLOOKUP(E2476,[1]PROJECTES!$C$14:$G$5000,2,FALSE))</f>
        <v>SITEL</v>
      </c>
      <c r="C2476" s="121" t="s">
        <v>181</v>
      </c>
      <c r="D2476" s="93" t="str">
        <f>IF(E2476="","",VLOOKUP(E2476,[1]PROJECTES!$C$14:$G$5000,5,FALSE))</f>
        <v>INFRAESTRUCTURA</v>
      </c>
      <c r="E2476" s="117" t="s">
        <v>317</v>
      </c>
      <c r="F2476" s="95"/>
      <c r="G2476" s="96" t="str">
        <f>IF(E2476="","",VLOOKUP(E2476,[1]PROJECTES!$C$14:$G$5000,4,FALSE))</f>
        <v>OB</v>
      </c>
      <c r="H2476" s="118" t="s">
        <v>12</v>
      </c>
      <c r="I2476" s="97" t="str">
        <f>IF(H2476="","",VLOOKUP(H2476,BD!B$2:C$16,2,FALSE))</f>
        <v>E</v>
      </c>
      <c r="J2476" s="98">
        <v>43566</v>
      </c>
      <c r="K2476" s="135">
        <f t="shared" si="82"/>
        <v>15</v>
      </c>
      <c r="L2476" s="99">
        <f t="shared" ca="1" si="83"/>
        <v>210</v>
      </c>
      <c r="M2476" s="93">
        <f>IF(E2476="","",VLOOKUP(E2476,[1]PROJECTES!$C$14:$Z$5000,21,FALSE))</f>
        <v>43830</v>
      </c>
      <c r="N2476" s="100">
        <v>0</v>
      </c>
      <c r="O2476" s="72" t="s">
        <v>229</v>
      </c>
      <c r="P2476" s="101">
        <v>30</v>
      </c>
      <c r="Q2476" s="132" t="s">
        <v>7</v>
      </c>
      <c r="R2476" s="168" t="s">
        <v>1485</v>
      </c>
      <c r="S2476" s="91"/>
    </row>
    <row r="2477" spans="1:19" s="104" customFormat="1" ht="12.75" customHeight="1" x14ac:dyDescent="0.25">
      <c r="A2477" s="121" t="s">
        <v>12</v>
      </c>
      <c r="B2477" s="92" t="str">
        <f>IF(E2477="","",VLOOKUP(E2477,[1]PROJECTES!$C$14:$G$5000,2,FALSE))</f>
        <v>ELECON</v>
      </c>
      <c r="C2477" s="121" t="s">
        <v>92</v>
      </c>
      <c r="D2477" s="93" t="str">
        <f>IF(E2477="","",VLOOKUP(E2477,[1]PROJECTES!$C$14:$G$5000,5,FALSE))</f>
        <v>RTU S.E. CONIL v2.0</v>
      </c>
      <c r="E2477" s="117">
        <v>4982</v>
      </c>
      <c r="F2477" s="95"/>
      <c r="G2477" s="96" t="str">
        <f>IF(E2477="","",VLOOKUP(E2477,[1]PROJECTES!$C$14:$G$5000,4,FALSE))</f>
        <v>OB</v>
      </c>
      <c r="H2477" s="118" t="s">
        <v>12</v>
      </c>
      <c r="I2477" s="97" t="str">
        <f>IF(H2477="","",VLOOKUP(H2477,BD!B$2:C$16,2,FALSE))</f>
        <v>E</v>
      </c>
      <c r="J2477" s="98">
        <v>43566</v>
      </c>
      <c r="K2477" s="135">
        <f t="shared" si="82"/>
        <v>15</v>
      </c>
      <c r="L2477" s="99">
        <f t="shared" ca="1" si="83"/>
        <v>-193</v>
      </c>
      <c r="M2477" s="93">
        <f>IF(E2477="","",VLOOKUP(E2477,[1]PROJECTES!$C$14:$Z$5000,21,FALSE))</f>
        <v>43427</v>
      </c>
      <c r="N2477" s="100">
        <v>0</v>
      </c>
      <c r="O2477" s="72" t="s">
        <v>229</v>
      </c>
      <c r="P2477" s="101">
        <v>15</v>
      </c>
      <c r="Q2477" s="132" t="s">
        <v>32</v>
      </c>
      <c r="R2477" s="168" t="s">
        <v>1486</v>
      </c>
      <c r="S2477" s="91"/>
    </row>
    <row r="2478" spans="1:19" s="104" customFormat="1" ht="12.75" customHeight="1" x14ac:dyDescent="0.25">
      <c r="A2478" s="121" t="s">
        <v>12</v>
      </c>
      <c r="B2478" s="92" t="str">
        <f>IF(E2478="","",VLOOKUP(E2478,[1]PROJECTES!$C$14:$G$5000,2,FALSE))</f>
        <v>ORMAZA</v>
      </c>
      <c r="C2478" s="121" t="s">
        <v>202</v>
      </c>
      <c r="D2478" s="93" t="str">
        <f>IF(E2478="","",VLOOKUP(E2478,[1]PROJECTES!$C$14:$G$5000,5,FALSE))</f>
        <v>CC SCADA TEDIS.Net H.VEGA v1.0</v>
      </c>
      <c r="E2478" s="117">
        <v>5012</v>
      </c>
      <c r="F2478" s="95"/>
      <c r="G2478" s="96" t="str">
        <f>IF(E2478="","",VLOOKUP(E2478,[1]PROJECTES!$C$14:$G$5000,4,FALSE))</f>
        <v>TA</v>
      </c>
      <c r="H2478" s="118" t="s">
        <v>12</v>
      </c>
      <c r="I2478" s="97" t="str">
        <f>IF(H2478="","",VLOOKUP(H2478,BD!B$2:C$16,2,FALSE))</f>
        <v>E</v>
      </c>
      <c r="J2478" s="98">
        <v>43566</v>
      </c>
      <c r="K2478" s="135">
        <f t="shared" si="82"/>
        <v>15</v>
      </c>
      <c r="L2478" s="99" t="str">
        <f t="shared" ca="1" si="83"/>
        <v>-</v>
      </c>
      <c r="M2478" s="93">
        <f>IF(E2478="","",VLOOKUP(E2478,[1]PROJECTES!$C$14:$Z$5000,21,FALSE))</f>
        <v>43566</v>
      </c>
      <c r="N2478" s="100">
        <v>1</v>
      </c>
      <c r="O2478" s="72" t="s">
        <v>229</v>
      </c>
      <c r="P2478" s="101">
        <v>0</v>
      </c>
      <c r="Q2478" s="132" t="s">
        <v>32</v>
      </c>
      <c r="R2478" s="168" t="s">
        <v>1487</v>
      </c>
      <c r="S2478" s="91"/>
    </row>
    <row r="2479" spans="1:19" s="104" customFormat="1" ht="12.75" customHeight="1" x14ac:dyDescent="0.25">
      <c r="A2479" s="121" t="s">
        <v>12</v>
      </c>
      <c r="B2479" s="92" t="str">
        <f>IF(E2479="","",VLOOKUP(E2479,[1]PROJECTES!$C$14:$G$5000,2,FALSE))</f>
        <v>EOSA</v>
      </c>
      <c r="C2479" s="121" t="s">
        <v>151</v>
      </c>
      <c r="D2479" s="93" t="str">
        <f>IF(E2479="","",VLOOKUP(E2479,[1]PROJECTES!$C$14:$G$5000,5,FALSE))</f>
        <v>MANTENIMENT SCADA TEDIS.Net EOSA 01/04/2018 - 31/03/2019</v>
      </c>
      <c r="E2479" s="117">
        <v>4650</v>
      </c>
      <c r="F2479" s="95"/>
      <c r="G2479" s="96" t="str">
        <f>IF(E2479="","",VLOOKUP(E2479,[1]PROJECTES!$C$14:$G$5000,4,FALSE))</f>
        <v>TA</v>
      </c>
      <c r="H2479" s="118" t="s">
        <v>12</v>
      </c>
      <c r="I2479" s="97" t="str">
        <f>IF(H2479="","",VLOOKUP(H2479,BD!B$2:C$16,2,FALSE))</f>
        <v>E</v>
      </c>
      <c r="J2479" s="98">
        <v>43566</v>
      </c>
      <c r="K2479" s="135">
        <f t="shared" si="82"/>
        <v>15</v>
      </c>
      <c r="L2479" s="99" t="str">
        <f t="shared" ca="1" si="83"/>
        <v>-</v>
      </c>
      <c r="M2479" s="93">
        <f>IF(E2479="","",VLOOKUP(E2479,[1]PROJECTES!$C$14:$Z$5000,21,FALSE))</f>
        <v>43555</v>
      </c>
      <c r="N2479" s="100">
        <v>0</v>
      </c>
      <c r="O2479" s="72" t="s">
        <v>229</v>
      </c>
      <c r="P2479" s="101">
        <v>30</v>
      </c>
      <c r="Q2479" s="132" t="s">
        <v>59</v>
      </c>
      <c r="R2479" s="168" t="s">
        <v>1488</v>
      </c>
      <c r="S2479" s="91"/>
    </row>
    <row r="2480" spans="1:19" s="104" customFormat="1" ht="12.75" customHeight="1" x14ac:dyDescent="0.25">
      <c r="A2480" s="121" t="s">
        <v>12</v>
      </c>
      <c r="B2480" s="92" t="str">
        <f>IF(E2480="","",VLOOKUP(E2480,[1]PROJECTES!$C$14:$G$5000,2,FALSE))</f>
        <v>SITEL</v>
      </c>
      <c r="C2480" s="121" t="s">
        <v>181</v>
      </c>
      <c r="D2480" s="93" t="str">
        <f>IF(E2480="","",VLOOKUP(E2480,[1]PROJECTES!$C$14:$G$5000,5,FALSE))</f>
        <v>FORMACIO</v>
      </c>
      <c r="E2480" s="117" t="s">
        <v>519</v>
      </c>
      <c r="F2480" s="95"/>
      <c r="G2480" s="96" t="str">
        <f>IF(E2480="","",VLOOKUP(E2480,[1]PROJECTES!$C$14:$G$5000,4,FALSE))</f>
        <v>OB</v>
      </c>
      <c r="H2480" s="118" t="s">
        <v>12</v>
      </c>
      <c r="I2480" s="97" t="str">
        <f>IF(H2480="","",VLOOKUP(H2480,BD!B$2:C$16,2,FALSE))</f>
        <v>E</v>
      </c>
      <c r="J2480" s="98">
        <v>43566</v>
      </c>
      <c r="K2480" s="135">
        <f t="shared" si="82"/>
        <v>15</v>
      </c>
      <c r="L2480" s="99">
        <f t="shared" ca="1" si="83"/>
        <v>210</v>
      </c>
      <c r="M2480" s="93">
        <f>IF(E2480="","",VLOOKUP(E2480,[1]PROJECTES!$C$14:$Z$5000,21,FALSE))</f>
        <v>43830</v>
      </c>
      <c r="N2480" s="100">
        <v>3</v>
      </c>
      <c r="O2480" s="72" t="s">
        <v>229</v>
      </c>
      <c r="P2480" s="101">
        <v>45</v>
      </c>
      <c r="Q2480" s="132" t="s">
        <v>28</v>
      </c>
      <c r="R2480" s="168" t="s">
        <v>1462</v>
      </c>
      <c r="S2480" s="91"/>
    </row>
    <row r="2481" spans="1:19" s="104" customFormat="1" ht="12.75" customHeight="1" x14ac:dyDescent="0.25">
      <c r="A2481" s="121" t="s">
        <v>12</v>
      </c>
      <c r="B2481" s="92" t="str">
        <f>IF(E2481="","",VLOOKUP(E2481,[1]PROJECTES!$C$14:$G$5000,2,FALSE))</f>
        <v>EYPESA</v>
      </c>
      <c r="C2481" s="121" t="s">
        <v>106</v>
      </c>
      <c r="D2481" s="93" t="str">
        <f>IF(E2481="","",VLOOKUP(E2481,[1]PROJECTES!$C$14:$G$5000,5,FALSE))</f>
        <v>SITEL Ref.SUPORT TEC. PROJ. INVADE-2019</v>
      </c>
      <c r="E2481" s="117">
        <v>5204</v>
      </c>
      <c r="F2481" s="95"/>
      <c r="G2481" s="96" t="str">
        <f>IF(E2481="","",VLOOKUP(E2481,[1]PROJECTES!$C$14:$G$5000,4,FALSE))</f>
        <v>OB</v>
      </c>
      <c r="H2481" s="118" t="s">
        <v>12</v>
      </c>
      <c r="I2481" s="97" t="str">
        <f>IF(H2481="","",VLOOKUP(H2481,BD!B$2:C$16,2,FALSE))</f>
        <v>E</v>
      </c>
      <c r="J2481" s="98">
        <v>43566</v>
      </c>
      <c r="K2481" s="135">
        <f t="shared" si="82"/>
        <v>15</v>
      </c>
      <c r="L2481" s="99">
        <f t="shared" ca="1" si="83"/>
        <v>-35</v>
      </c>
      <c r="M2481" s="93">
        <f>IF(E2481="","",VLOOKUP(E2481,[1]PROJECTES!$C$14:$Z$5000,21,FALSE))</f>
        <v>43585</v>
      </c>
      <c r="N2481" s="100">
        <v>1</v>
      </c>
      <c r="O2481" s="72" t="s">
        <v>229</v>
      </c>
      <c r="P2481" s="101">
        <v>0</v>
      </c>
      <c r="Q2481" s="132" t="s">
        <v>65</v>
      </c>
      <c r="R2481" s="168" t="s">
        <v>1410</v>
      </c>
      <c r="S2481" s="91"/>
    </row>
    <row r="2482" spans="1:19" s="104" customFormat="1" ht="12.75" customHeight="1" x14ac:dyDescent="0.25">
      <c r="A2482" s="121" t="s">
        <v>12</v>
      </c>
      <c r="B2482" s="92" t="str">
        <f>IF(E2482="","",VLOOKUP(E2482,[1]PROJECTES!$C$14:$G$5000,2,FALSE))</f>
        <v>SITEL</v>
      </c>
      <c r="C2482" s="121" t="s">
        <v>181</v>
      </c>
      <c r="D2482" s="93" t="str">
        <f>IF(E2482="","",VLOOKUP(E2482,[1]PROJECTES!$C$14:$G$5000,5,FALSE))</f>
        <v>AFERS EMPRESA</v>
      </c>
      <c r="E2482" s="117" t="s">
        <v>283</v>
      </c>
      <c r="F2482" s="95"/>
      <c r="G2482" s="96" t="str">
        <f>IF(E2482="","",VLOOKUP(E2482,[1]PROJECTES!$C$14:$G$5000,4,FALSE))</f>
        <v>OB</v>
      </c>
      <c r="H2482" s="118" t="s">
        <v>12</v>
      </c>
      <c r="I2482" s="97" t="str">
        <f>IF(H2482="","",VLOOKUP(H2482,BD!B$2:C$16,2,FALSE))</f>
        <v>E</v>
      </c>
      <c r="J2482" s="98">
        <v>43566</v>
      </c>
      <c r="K2482" s="135">
        <f t="shared" si="82"/>
        <v>15</v>
      </c>
      <c r="L2482" s="99">
        <f t="shared" ca="1" si="83"/>
        <v>210</v>
      </c>
      <c r="M2482" s="93">
        <f>IF(E2482="","",VLOOKUP(E2482,[1]PROJECTES!$C$14:$Z$5000,21,FALSE))</f>
        <v>43830</v>
      </c>
      <c r="N2482" s="100">
        <v>1</v>
      </c>
      <c r="O2482" s="72" t="s">
        <v>229</v>
      </c>
      <c r="P2482" s="101">
        <v>0</v>
      </c>
      <c r="Q2482" s="132" t="s">
        <v>336</v>
      </c>
      <c r="R2482" s="168" t="s">
        <v>285</v>
      </c>
      <c r="S2482" s="91"/>
    </row>
    <row r="2483" spans="1:19" s="104" customFormat="1" ht="12.75" customHeight="1" x14ac:dyDescent="0.25">
      <c r="A2483" s="121"/>
      <c r="B2483" s="92" t="str">
        <f>IF(E2483="","",VLOOKUP(E2483,[1]PROJECTES!$C$14:$G$5000,2,FALSE))</f>
        <v>DIELBE</v>
      </c>
      <c r="C2483" s="121" t="s">
        <v>74</v>
      </c>
      <c r="D2483" s="93" t="str">
        <f>IF(E2483="","",VLOOKUP(E2483,[1]PROJECTES!$C$14:$G$5000,5,FALSE))</f>
        <v>CC SCADA TEDIS.Net BERMEJALES v1.0</v>
      </c>
      <c r="E2483" s="117">
        <v>4868</v>
      </c>
      <c r="F2483" s="95"/>
      <c r="G2483" s="96" t="str">
        <f>IF(E2483="","",VLOOKUP(E2483,[1]PROJECTES!$C$14:$G$5000,4,FALSE))</f>
        <v>TA</v>
      </c>
      <c r="H2483" s="118" t="s">
        <v>47</v>
      </c>
      <c r="I2483" s="97" t="str">
        <f>IF(H2483="","",VLOOKUP(H2483,BD!B$2:C$16,2,FALSE))</f>
        <v>E</v>
      </c>
      <c r="J2483" s="98">
        <v>43566</v>
      </c>
      <c r="K2483" s="135">
        <f t="shared" si="82"/>
        <v>15</v>
      </c>
      <c r="L2483" s="99" t="str">
        <f t="shared" ca="1" si="83"/>
        <v>-</v>
      </c>
      <c r="M2483" s="93">
        <f>IF(E2483="","",VLOOKUP(E2483,[1]PROJECTES!$C$14:$Z$5000,21,FALSE))</f>
        <v>43489</v>
      </c>
      <c r="N2483" s="100">
        <v>5</v>
      </c>
      <c r="O2483" s="72" t="s">
        <v>229</v>
      </c>
      <c r="P2483" s="101">
        <v>0</v>
      </c>
      <c r="Q2483" s="132" t="s">
        <v>65</v>
      </c>
      <c r="R2483" s="168" t="s">
        <v>1557</v>
      </c>
      <c r="S2483" s="91"/>
    </row>
    <row r="2484" spans="1:19" s="104" customFormat="1" ht="12.75" customHeight="1" x14ac:dyDescent="0.25">
      <c r="A2484" s="121"/>
      <c r="B2484" s="92" t="str">
        <f>IF(E2484="","",VLOOKUP(E2484,[1]PROJECTES!$C$14:$G$5000,2,FALSE))</f>
        <v>COAUEU</v>
      </c>
      <c r="C2484" s="121"/>
      <c r="D2484" s="93" t="str">
        <f>IF(E2484="","",VLOOKUP(E2484,[1]PROJECTES!$C$14:$G$5000,5,FALSE))</f>
        <v>EUROTRONIC Desenvolupament SW App Movil v1.0</v>
      </c>
      <c r="E2484" s="117">
        <v>5067</v>
      </c>
      <c r="F2484" s="95"/>
      <c r="G2484" s="96" t="str">
        <f>IF(E2484="","",VLOOKUP(E2484,[1]PROJECTES!$C$14:$G$5000,4,FALSE))</f>
        <v>OB</v>
      </c>
      <c r="H2484" s="118" t="s">
        <v>47</v>
      </c>
      <c r="I2484" s="97" t="str">
        <f>IF(H2484="","",VLOOKUP(H2484,BD!B$2:C$16,2,FALSE))</f>
        <v>E</v>
      </c>
      <c r="J2484" s="98">
        <v>43566</v>
      </c>
      <c r="K2484" s="135">
        <f t="shared" si="82"/>
        <v>15</v>
      </c>
      <c r="L2484" s="99">
        <f t="shared" ca="1" si="83"/>
        <v>139</v>
      </c>
      <c r="M2484" s="93">
        <f>IF(E2484="","",VLOOKUP(E2484,[1]PROJECTES!$C$14:$Z$5000,21,FALSE))</f>
        <v>43759</v>
      </c>
      <c r="N2484" s="100">
        <v>3</v>
      </c>
      <c r="O2484" s="72" t="s">
        <v>229</v>
      </c>
      <c r="P2484" s="101">
        <v>0</v>
      </c>
      <c r="Q2484" s="132" t="s">
        <v>15</v>
      </c>
      <c r="R2484" s="102"/>
      <c r="S2484" s="91"/>
    </row>
    <row r="2485" spans="1:19" s="104" customFormat="1" ht="12.75" customHeight="1" x14ac:dyDescent="0.25">
      <c r="A2485" s="121"/>
      <c r="B2485" s="92" t="str">
        <f>IF(E2485="","",VLOOKUP(E2485,[1]PROJECTES!$C$14:$G$5000,2,FALSE))</f>
        <v>SITEL</v>
      </c>
      <c r="C2485" s="121" t="s">
        <v>181</v>
      </c>
      <c r="D2485" s="93" t="str">
        <f>IF(E2485="","",VLOOKUP(E2485,[1]PROJECTES!$C$14:$G$5000,5,FALSE))</f>
        <v>FORMACIO</v>
      </c>
      <c r="E2485" s="117" t="s">
        <v>519</v>
      </c>
      <c r="F2485" s="95"/>
      <c r="G2485" s="96" t="str">
        <f>IF(E2485="","",VLOOKUP(E2485,[1]PROJECTES!$C$14:$G$5000,4,FALSE))</f>
        <v>OB</v>
      </c>
      <c r="H2485" s="118" t="s">
        <v>44</v>
      </c>
      <c r="I2485" s="97" t="str">
        <f>IF(H2485="","",VLOOKUP(H2485,BD!B$2:C$16,2,FALSE))</f>
        <v>E</v>
      </c>
      <c r="J2485" s="98">
        <v>43566</v>
      </c>
      <c r="K2485" s="135">
        <f t="shared" si="82"/>
        <v>15</v>
      </c>
      <c r="L2485" s="99">
        <f t="shared" ca="1" si="83"/>
        <v>210</v>
      </c>
      <c r="M2485" s="93">
        <f>IF(E2485="","",VLOOKUP(E2485,[1]PROJECTES!$C$14:$Z$5000,21,FALSE))</f>
        <v>43830</v>
      </c>
      <c r="N2485" s="100">
        <v>2</v>
      </c>
      <c r="O2485" s="72" t="s">
        <v>229</v>
      </c>
      <c r="P2485" s="101">
        <v>0</v>
      </c>
      <c r="Q2485" s="132" t="s">
        <v>28</v>
      </c>
      <c r="R2485" s="168" t="s">
        <v>2039</v>
      </c>
      <c r="S2485" s="91"/>
    </row>
    <row r="2486" spans="1:19" s="104" customFormat="1" ht="12.75" customHeight="1" x14ac:dyDescent="0.25">
      <c r="A2486" s="121"/>
      <c r="B2486" s="92" t="str">
        <f>IF(E2486="","",VLOOKUP(E2486,[1]PROJECTES!$C$14:$G$5000,2,FALSE))</f>
        <v/>
      </c>
      <c r="C2486" s="121"/>
      <c r="D2486" s="93" t="str">
        <f>IF(E2486="","",VLOOKUP(E2486,[1]PROJECTES!$C$14:$G$5000,5,FALSE))</f>
        <v/>
      </c>
      <c r="E2486" s="117"/>
      <c r="F2486" s="95"/>
      <c r="G2486" s="96" t="str">
        <f>IF(E2486="","",VLOOKUP(E2486,[1]PROJECTES!$C$14:$G$5000,4,FALSE))</f>
        <v/>
      </c>
      <c r="H2486" s="118" t="s">
        <v>44</v>
      </c>
      <c r="I2486" s="97" t="str">
        <f>IF(H2486="","",VLOOKUP(H2486,BD!B$2:C$16,2,FALSE))</f>
        <v>E</v>
      </c>
      <c r="J2486" s="98">
        <v>43566</v>
      </c>
      <c r="K2486" s="135">
        <f t="shared" si="82"/>
        <v>15</v>
      </c>
      <c r="L2486" s="99" t="str">
        <f t="shared" ca="1" si="83"/>
        <v>-</v>
      </c>
      <c r="M2486" s="93" t="str">
        <f>IF(E2486="","",VLOOKUP(E2486,[1]PROJECTES!$C$14:$Z$5000,21,FALSE))</f>
        <v/>
      </c>
      <c r="N2486" s="100"/>
      <c r="O2486" s="72" t="s">
        <v>229</v>
      </c>
      <c r="P2486" s="101"/>
      <c r="Q2486" s="132"/>
      <c r="R2486" s="102"/>
      <c r="S2486" s="91"/>
    </row>
    <row r="2487" spans="1:19" s="104" customFormat="1" ht="12.75" customHeight="1" x14ac:dyDescent="0.25">
      <c r="A2487" s="121"/>
      <c r="B2487" s="92" t="str">
        <f>IF(E2487="","",VLOOKUP(E2487,[1]PROJECTES!$C$14:$G$5000,2,FALSE))</f>
        <v/>
      </c>
      <c r="C2487" s="121"/>
      <c r="D2487" s="93" t="str">
        <f>IF(E2487="","",VLOOKUP(E2487,[1]PROJECTES!$C$14:$G$5000,5,FALSE))</f>
        <v/>
      </c>
      <c r="E2487" s="117"/>
      <c r="F2487" s="95"/>
      <c r="G2487" s="96" t="str">
        <f>IF(E2487="","",VLOOKUP(E2487,[1]PROJECTES!$C$14:$G$5000,4,FALSE))</f>
        <v/>
      </c>
      <c r="H2487" s="118" t="s">
        <v>44</v>
      </c>
      <c r="I2487" s="97" t="str">
        <f>IF(H2487="","",VLOOKUP(H2487,BD!B$2:C$16,2,FALSE))</f>
        <v>E</v>
      </c>
      <c r="J2487" s="98">
        <v>43566</v>
      </c>
      <c r="K2487" s="135">
        <f t="shared" si="82"/>
        <v>15</v>
      </c>
      <c r="L2487" s="99" t="str">
        <f t="shared" ca="1" si="83"/>
        <v>-</v>
      </c>
      <c r="M2487" s="93" t="str">
        <f>IF(E2487="","",VLOOKUP(E2487,[1]PROJECTES!$C$14:$Z$5000,21,FALSE))</f>
        <v/>
      </c>
      <c r="N2487" s="100"/>
      <c r="O2487" s="72" t="s">
        <v>229</v>
      </c>
      <c r="P2487" s="101"/>
      <c r="Q2487" s="132"/>
      <c r="R2487" s="102"/>
      <c r="S2487" s="91"/>
    </row>
    <row r="2488" spans="1:19" s="104" customFormat="1" ht="12.75" customHeight="1" x14ac:dyDescent="0.25">
      <c r="A2488" s="121"/>
      <c r="B2488" s="92" t="str">
        <f>IF(E2488="","",VLOOKUP(E2488,[1]PROJECTES!$C$14:$G$5000,2,FALSE))</f>
        <v/>
      </c>
      <c r="C2488" s="121"/>
      <c r="D2488" s="93" t="str">
        <f>IF(E2488="","",VLOOKUP(E2488,[1]PROJECTES!$C$14:$G$5000,5,FALSE))</f>
        <v/>
      </c>
      <c r="E2488" s="117"/>
      <c r="F2488" s="95"/>
      <c r="G2488" s="96" t="str">
        <f>IF(E2488="","",VLOOKUP(E2488,[1]PROJECTES!$C$14:$G$5000,4,FALSE))</f>
        <v/>
      </c>
      <c r="H2488" s="118" t="s">
        <v>44</v>
      </c>
      <c r="I2488" s="97" t="str">
        <f>IF(H2488="","",VLOOKUP(H2488,BD!B$2:C$16,2,FALSE))</f>
        <v>E</v>
      </c>
      <c r="J2488" s="98">
        <v>43566</v>
      </c>
      <c r="K2488" s="135">
        <f t="shared" si="82"/>
        <v>15</v>
      </c>
      <c r="L2488" s="99" t="str">
        <f t="shared" ca="1" si="83"/>
        <v>-</v>
      </c>
      <c r="M2488" s="93" t="str">
        <f>IF(E2488="","",VLOOKUP(E2488,[1]PROJECTES!$C$14:$Z$5000,21,FALSE))</f>
        <v/>
      </c>
      <c r="N2488" s="100"/>
      <c r="O2488" s="72" t="s">
        <v>229</v>
      </c>
      <c r="P2488" s="101"/>
      <c r="Q2488" s="132"/>
      <c r="R2488" s="102"/>
      <c r="S2488" s="91"/>
    </row>
    <row r="2489" spans="1:19" s="104" customFormat="1" ht="12.75" customHeight="1" x14ac:dyDescent="0.25">
      <c r="A2489" s="121"/>
      <c r="B2489" s="92" t="str">
        <f>IF(E2489="","",VLOOKUP(E2489,[1]PROJECTES!$C$14:$G$5000,2,FALSE))</f>
        <v/>
      </c>
      <c r="C2489" s="121"/>
      <c r="D2489" s="93" t="str">
        <f>IF(E2489="","",VLOOKUP(E2489,[1]PROJECTES!$C$14:$G$5000,5,FALSE))</f>
        <v/>
      </c>
      <c r="E2489" s="117"/>
      <c r="F2489" s="95"/>
      <c r="G2489" s="96" t="str">
        <f>IF(E2489="","",VLOOKUP(E2489,[1]PROJECTES!$C$14:$G$5000,4,FALSE))</f>
        <v/>
      </c>
      <c r="H2489" s="118" t="s">
        <v>44</v>
      </c>
      <c r="I2489" s="97" t="str">
        <f>IF(H2489="","",VLOOKUP(H2489,BD!B$2:C$16,2,FALSE))</f>
        <v>E</v>
      </c>
      <c r="J2489" s="98">
        <v>43566</v>
      </c>
      <c r="K2489" s="135">
        <f t="shared" si="82"/>
        <v>15</v>
      </c>
      <c r="L2489" s="99" t="str">
        <f t="shared" ca="1" si="83"/>
        <v>-</v>
      </c>
      <c r="M2489" s="93" t="str">
        <f>IF(E2489="","",VLOOKUP(E2489,[1]PROJECTES!$C$14:$Z$5000,21,FALSE))</f>
        <v/>
      </c>
      <c r="N2489" s="100"/>
      <c r="O2489" s="72" t="s">
        <v>229</v>
      </c>
      <c r="P2489" s="101"/>
      <c r="Q2489" s="132"/>
      <c r="R2489" s="102"/>
      <c r="S2489" s="91"/>
    </row>
    <row r="2490" spans="1:19" s="104" customFormat="1" ht="12.75" customHeight="1" x14ac:dyDescent="0.25">
      <c r="A2490" s="121" t="s">
        <v>21</v>
      </c>
      <c r="B2490" s="92" t="str">
        <f>IF(E2490="","",VLOOKUP(E2490,[1]PROJECTES!$C$14:$G$5000,2,FALSE))</f>
        <v>NCLAVE</v>
      </c>
      <c r="C2490" s="121"/>
      <c r="D2490" s="93" t="str">
        <f>IF(E2490="","",VLOOKUP(E2490,[1]PROJECTES!$C$14:$G$5000,5,FALSE))</f>
        <v>16 x Equipo Trina-PRO TCU-230 v1.0</v>
      </c>
      <c r="E2490" s="117">
        <v>5119</v>
      </c>
      <c r="F2490" s="95"/>
      <c r="G2490" s="96" t="str">
        <f>IF(E2490="","",VLOOKUP(E2490,[1]PROJECTES!$C$14:$G$5000,4,FALSE))</f>
        <v>TA</v>
      </c>
      <c r="H2490" s="118" t="s">
        <v>21</v>
      </c>
      <c r="I2490" s="97" t="str">
        <f>IF(H2490="","",VLOOKUP(H2490,BD!B$2:C$16,2,FALSE))</f>
        <v>P</v>
      </c>
      <c r="J2490" s="98">
        <v>43567</v>
      </c>
      <c r="K2490" s="135">
        <f t="shared" si="82"/>
        <v>15</v>
      </c>
      <c r="L2490" s="99" t="str">
        <f t="shared" ca="1" si="83"/>
        <v>-</v>
      </c>
      <c r="M2490" s="93">
        <f>IF(E2490="","",VLOOKUP(E2490,[1]PROJECTES!$C$14:$Z$5000,21,FALSE))</f>
        <v>43555</v>
      </c>
      <c r="N2490" s="100">
        <v>0</v>
      </c>
      <c r="O2490" s="72" t="s">
        <v>229</v>
      </c>
      <c r="P2490" s="101">
        <v>15</v>
      </c>
      <c r="Q2490" s="132" t="s">
        <v>49</v>
      </c>
      <c r="R2490" s="102" t="s">
        <v>1430</v>
      </c>
      <c r="S2490" s="91"/>
    </row>
    <row r="2491" spans="1:19" s="104" customFormat="1" ht="12.75" customHeight="1" x14ac:dyDescent="0.25">
      <c r="A2491" s="121" t="s">
        <v>21</v>
      </c>
      <c r="B2491" s="92" t="str">
        <f>IF(E2491="","",VLOOKUP(E2491,[1]PROJECTES!$C$14:$G$5000,2,FALSE))</f>
        <v>EOSPIT</v>
      </c>
      <c r="C2491" s="121" t="s">
        <v>151</v>
      </c>
      <c r="D2491" s="93" t="str">
        <f>IF(E2491="","",VLOOKUP(E2491,[1]PROJECTES!$C$14:$G$5000,5,FALSE))</f>
        <v>Reparacio CAP32-48 n/s 308-2018</v>
      </c>
      <c r="E2491" s="117">
        <v>5245</v>
      </c>
      <c r="F2491" s="95"/>
      <c r="G2491" s="96" t="str">
        <f>IF(E2491="","",VLOOKUP(E2491,[1]PROJECTES!$C$14:$G$5000,4,FALSE))</f>
        <v>TA</v>
      </c>
      <c r="H2491" s="118" t="s">
        <v>21</v>
      </c>
      <c r="I2491" s="97" t="str">
        <f>IF(H2491="","",VLOOKUP(H2491,BD!B$2:C$16,2,FALSE))</f>
        <v>P</v>
      </c>
      <c r="J2491" s="98">
        <v>43567</v>
      </c>
      <c r="K2491" s="135">
        <f t="shared" si="82"/>
        <v>15</v>
      </c>
      <c r="L2491" s="99" t="str">
        <f t="shared" ca="1" si="83"/>
        <v>-</v>
      </c>
      <c r="M2491" s="93">
        <f>IF(E2491="","",VLOOKUP(E2491,[1]PROJECTES!$C$14:$Z$5000,21,FALSE))</f>
        <v>43584</v>
      </c>
      <c r="N2491" s="100">
        <v>0</v>
      </c>
      <c r="O2491" s="72" t="s">
        <v>229</v>
      </c>
      <c r="P2491" s="101">
        <v>15</v>
      </c>
      <c r="Q2491" s="132" t="s">
        <v>57</v>
      </c>
      <c r="R2491" s="102" t="s">
        <v>1433</v>
      </c>
      <c r="S2491" s="91"/>
    </row>
    <row r="2492" spans="1:19" s="104" customFormat="1" ht="12.75" customHeight="1" x14ac:dyDescent="0.25">
      <c r="A2492" s="121" t="s">
        <v>21</v>
      </c>
      <c r="B2492" s="92" t="str">
        <f>IF(E2492="","",VLOOKUP(E2492,[1]PROJECTES!$C$14:$G$5000,2,FALSE))</f>
        <v>SITEL</v>
      </c>
      <c r="C2492" s="121" t="s">
        <v>181</v>
      </c>
      <c r="D2492" s="93" t="str">
        <f>IF(E2492="","",VLOOKUP(E2492,[1]PROJECTES!$C$14:$G$5000,5,FALSE))</f>
        <v>GESTIO DE MAGATZEM</v>
      </c>
      <c r="E2492" s="117" t="s">
        <v>305</v>
      </c>
      <c r="F2492" s="95"/>
      <c r="G2492" s="96" t="str">
        <f>IF(E2492="","",VLOOKUP(E2492,[1]PROJECTES!$C$14:$G$5000,4,FALSE))</f>
        <v>OB</v>
      </c>
      <c r="H2492" s="118" t="s">
        <v>21</v>
      </c>
      <c r="I2492" s="97" t="str">
        <f>IF(H2492="","",VLOOKUP(H2492,BD!B$2:C$16,2,FALSE))</f>
        <v>P</v>
      </c>
      <c r="J2492" s="98">
        <v>43567</v>
      </c>
      <c r="K2492" s="135">
        <f t="shared" si="82"/>
        <v>15</v>
      </c>
      <c r="L2492" s="99">
        <f t="shared" ca="1" si="83"/>
        <v>210</v>
      </c>
      <c r="M2492" s="93">
        <f>IF(E2492="","",VLOOKUP(E2492,[1]PROJECTES!$C$14:$Z$5000,21,FALSE))</f>
        <v>43830</v>
      </c>
      <c r="N2492" s="100">
        <v>0</v>
      </c>
      <c r="O2492" s="72" t="s">
        <v>229</v>
      </c>
      <c r="P2492" s="101">
        <v>15</v>
      </c>
      <c r="Q2492" s="132" t="s">
        <v>49</v>
      </c>
      <c r="R2492" s="168" t="s">
        <v>1454</v>
      </c>
      <c r="S2492" s="91"/>
    </row>
    <row r="2493" spans="1:19" s="104" customFormat="1" ht="12.75" customHeight="1" x14ac:dyDescent="0.25">
      <c r="A2493" s="121" t="s">
        <v>21</v>
      </c>
      <c r="B2493" s="92" t="str">
        <f>IF(E2493="","",VLOOKUP(E2493,[1]PROJECTES!$C$14:$G$5000,2,FALSE))</f>
        <v>SITEL</v>
      </c>
      <c r="C2493" s="121" t="s">
        <v>149</v>
      </c>
      <c r="D2493" s="93" t="str">
        <f>IF(E2493="","",VLOOKUP(E2493,[1]PROJECTES!$C$14:$G$5000,5,FALSE))</f>
        <v>50 x CPU CAP32 v2.0</v>
      </c>
      <c r="E2493" s="117">
        <v>5220</v>
      </c>
      <c r="F2493" s="95"/>
      <c r="G2493" s="96" t="str">
        <f>IF(E2493="","",VLOOKUP(E2493,[1]PROJECTES!$C$14:$G$5000,4,FALSE))</f>
        <v>OB</v>
      </c>
      <c r="H2493" s="118" t="s">
        <v>21</v>
      </c>
      <c r="I2493" s="97" t="str">
        <f>IF(H2493="","",VLOOKUP(H2493,BD!B$2:C$16,2,FALSE))</f>
        <v>P</v>
      </c>
      <c r="J2493" s="98">
        <v>43567</v>
      </c>
      <c r="K2493" s="135">
        <f t="shared" si="82"/>
        <v>15</v>
      </c>
      <c r="L2493" s="99">
        <f t="shared" ca="1" si="83"/>
        <v>-4</v>
      </c>
      <c r="M2493" s="93">
        <f>IF(E2493="","",VLOOKUP(E2493,[1]PROJECTES!$C$14:$Z$5000,21,FALSE))</f>
        <v>43616</v>
      </c>
      <c r="N2493" s="100">
        <v>0</v>
      </c>
      <c r="O2493" s="72" t="s">
        <v>229</v>
      </c>
      <c r="P2493" s="101">
        <v>15</v>
      </c>
      <c r="Q2493" s="132" t="s">
        <v>49</v>
      </c>
      <c r="R2493" s="168" t="s">
        <v>1469</v>
      </c>
      <c r="S2493" s="91"/>
    </row>
    <row r="2494" spans="1:19" s="104" customFormat="1" ht="12.75" customHeight="1" x14ac:dyDescent="0.25">
      <c r="A2494" s="121" t="s">
        <v>17</v>
      </c>
      <c r="B2494" s="92" t="str">
        <f>IF(E2494="","",VLOOKUP(E2494,[1]PROJECTES!$C$14:$G$5000,2,FALSE))</f>
        <v>DELGIC</v>
      </c>
      <c r="C2494" s="121" t="s">
        <v>341</v>
      </c>
      <c r="D2494" s="93" t="str">
        <f>IF(E2494="","",VLOOKUP(E2494,[1]PROJECTES!$C$14:$G$5000,5,FALSE))</f>
        <v>CC SCADA TEDIS.Net DELGICHI v1.0</v>
      </c>
      <c r="E2494" s="117">
        <v>5057</v>
      </c>
      <c r="F2494" s="95"/>
      <c r="G2494" s="96" t="str">
        <f>IF(E2494="","",VLOOKUP(E2494,[1]PROJECTES!$C$14:$G$5000,4,FALSE))</f>
        <v>OB</v>
      </c>
      <c r="H2494" s="118" t="s">
        <v>21</v>
      </c>
      <c r="I2494" s="97" t="str">
        <f>IF(H2494="","",VLOOKUP(H2494,BD!B$2:C$16,2,FALSE))</f>
        <v>P</v>
      </c>
      <c r="J2494" s="98">
        <v>43567</v>
      </c>
      <c r="K2494" s="135">
        <f t="shared" si="82"/>
        <v>15</v>
      </c>
      <c r="L2494" s="99">
        <f t="shared" ca="1" si="83"/>
        <v>-124</v>
      </c>
      <c r="M2494" s="93">
        <f>IF(E2494="","",VLOOKUP(E2494,[1]PROJECTES!$C$14:$Z$5000,21,FALSE))</f>
        <v>43496</v>
      </c>
      <c r="N2494" s="100">
        <v>0</v>
      </c>
      <c r="O2494" s="72" t="s">
        <v>229</v>
      </c>
      <c r="P2494" s="101">
        <v>30</v>
      </c>
      <c r="Q2494" s="132" t="s">
        <v>51</v>
      </c>
      <c r="R2494" s="168" t="s">
        <v>1470</v>
      </c>
      <c r="S2494" s="91"/>
    </row>
    <row r="2495" spans="1:19" s="104" customFormat="1" ht="12.75" customHeight="1" x14ac:dyDescent="0.25">
      <c r="A2495" s="121" t="s">
        <v>47</v>
      </c>
      <c r="B2495" s="92" t="str">
        <f>IF(E2495="","",VLOOKUP(E2495,[1]PROJECTES!$C$14:$G$5000,2,FALSE))</f>
        <v>SAMENE</v>
      </c>
      <c r="C2495" s="121" t="s">
        <v>649</v>
      </c>
      <c r="D2495" s="93" t="str">
        <f>IF(E2495="","",VLOOKUP(E2495,[1]PROJECTES!$C$14:$G$5000,5,FALSE))</f>
        <v>CC SCADA TEDIS.Net SAMPOL v1.0</v>
      </c>
      <c r="E2495" s="117">
        <v>3897</v>
      </c>
      <c r="F2495" s="95"/>
      <c r="G2495" s="96" t="str">
        <f>IF(E2495="","",VLOOKUP(E2495,[1]PROJECTES!$C$14:$G$5000,4,FALSE))</f>
        <v>OB</v>
      </c>
      <c r="H2495" s="118" t="s">
        <v>17</v>
      </c>
      <c r="I2495" s="97" t="str">
        <f>IF(H2495="","",VLOOKUP(H2495,BD!B$2:C$16,2,FALSE))</f>
        <v>E</v>
      </c>
      <c r="J2495" s="98">
        <v>43500</v>
      </c>
      <c r="K2495" s="135">
        <f t="shared" si="82"/>
        <v>6</v>
      </c>
      <c r="L2495" s="99">
        <f t="shared" ca="1" si="83"/>
        <v>-704</v>
      </c>
      <c r="M2495" s="93">
        <f>IF(E2495="","",VLOOKUP(E2495,[1]PROJECTES!$C$14:$Z$5000,21,FALSE))</f>
        <v>42916</v>
      </c>
      <c r="N2495" s="100">
        <v>5</v>
      </c>
      <c r="O2495" s="72" t="s">
        <v>229</v>
      </c>
      <c r="P2495" s="101">
        <v>15</v>
      </c>
      <c r="Q2495" s="132" t="s">
        <v>32</v>
      </c>
      <c r="R2495" s="131" t="s">
        <v>699</v>
      </c>
      <c r="S2495" s="91"/>
    </row>
    <row r="2496" spans="1:19" s="104" customFormat="1" ht="12.75" customHeight="1" x14ac:dyDescent="0.25">
      <c r="A2496" s="121" t="s">
        <v>21</v>
      </c>
      <c r="B2496" s="92" t="str">
        <f>IF(E2496="","",VLOOKUP(E2496,[1]PROJECTES!$C$14:$G$5000,2,FALSE))</f>
        <v>INDTOR</v>
      </c>
      <c r="C2496" s="121" t="s">
        <v>149</v>
      </c>
      <c r="D2496" s="93" t="str">
        <f>IF(E2496="","",VLOOKUP(E2496,[1]PROJECTES!$C$14:$G$5000,5,FALSE))</f>
        <v>RTU C.T. CALVARIO v1.0</v>
      </c>
      <c r="E2496" s="117">
        <v>5104</v>
      </c>
      <c r="F2496" s="95"/>
      <c r="G2496" s="96" t="str">
        <f>IF(E2496="","",VLOOKUP(E2496,[1]PROJECTES!$C$14:$G$5000,4,FALSE))</f>
        <v>TA</v>
      </c>
      <c r="H2496" s="118" t="s">
        <v>21</v>
      </c>
      <c r="I2496" s="97" t="str">
        <f>IF(H2496="","",VLOOKUP(H2496,BD!B$2:C$16,2,FALSE))</f>
        <v>P</v>
      </c>
      <c r="J2496" s="98">
        <v>43567</v>
      </c>
      <c r="K2496" s="135">
        <f t="shared" si="82"/>
        <v>15</v>
      </c>
      <c r="L2496" s="99" t="str">
        <f t="shared" ca="1" si="83"/>
        <v>-</v>
      </c>
      <c r="M2496" s="93">
        <f>IF(E2496="","",VLOOKUP(E2496,[1]PROJECTES!$C$14:$Z$5000,21,FALSE))</f>
        <v>43514</v>
      </c>
      <c r="N2496" s="100">
        <v>1</v>
      </c>
      <c r="O2496" s="72" t="s">
        <v>229</v>
      </c>
      <c r="P2496" s="101">
        <v>25</v>
      </c>
      <c r="Q2496" s="132" t="s">
        <v>65</v>
      </c>
      <c r="R2496" s="168" t="s">
        <v>451</v>
      </c>
      <c r="S2496" s="91"/>
    </row>
    <row r="2497" spans="1:19" s="104" customFormat="1" ht="12.75" customHeight="1" x14ac:dyDescent="0.25">
      <c r="A2497" s="121" t="s">
        <v>21</v>
      </c>
      <c r="B2497" s="92" t="str">
        <f>IF(E2497="","",VLOOKUP(E2497,[1]PROJECTES!$C$14:$G$5000,2,FALSE))</f>
        <v>INDVIL</v>
      </c>
      <c r="C2497" s="121" t="s">
        <v>149</v>
      </c>
      <c r="D2497" s="93" t="str">
        <f>IF(E2497="","",VLOOKUP(E2497,[1]PROJECTES!$C$14:$G$5000,5,FALSE))</f>
        <v>RTU C.T. PADRE CARMELO v1.0</v>
      </c>
      <c r="E2497" s="117">
        <v>5106</v>
      </c>
      <c r="F2497" s="95"/>
      <c r="G2497" s="96" t="str">
        <f>IF(E2497="","",VLOOKUP(E2497,[1]PROJECTES!$C$14:$G$5000,4,FALSE))</f>
        <v>TA</v>
      </c>
      <c r="H2497" s="118" t="s">
        <v>21</v>
      </c>
      <c r="I2497" s="97" t="str">
        <f>IF(H2497="","",VLOOKUP(H2497,BD!B$2:C$16,2,FALSE))</f>
        <v>P</v>
      </c>
      <c r="J2497" s="98">
        <v>43567</v>
      </c>
      <c r="K2497" s="135">
        <f t="shared" si="82"/>
        <v>15</v>
      </c>
      <c r="L2497" s="99" t="str">
        <f t="shared" ca="1" si="83"/>
        <v>-</v>
      </c>
      <c r="M2497" s="93">
        <f>IF(E2497="","",VLOOKUP(E2497,[1]PROJECTES!$C$14:$Z$5000,21,FALSE))</f>
        <v>43514</v>
      </c>
      <c r="N2497" s="100">
        <v>1</v>
      </c>
      <c r="O2497" s="72" t="s">
        <v>229</v>
      </c>
      <c r="P2497" s="101">
        <v>25</v>
      </c>
      <c r="Q2497" s="132" t="s">
        <v>65</v>
      </c>
      <c r="R2497" s="168" t="s">
        <v>451</v>
      </c>
      <c r="S2497" s="91"/>
    </row>
    <row r="2498" spans="1:19" s="104" customFormat="1" ht="12.75" customHeight="1" x14ac:dyDescent="0.25">
      <c r="A2498" s="121" t="s">
        <v>21</v>
      </c>
      <c r="B2498" s="92" t="str">
        <f>IF(E2498="","",VLOOKUP(E2498,[1]PROJECTES!$C$14:$G$5000,2,FALSE))</f>
        <v>INDTOR</v>
      </c>
      <c r="C2498" s="121" t="s">
        <v>149</v>
      </c>
      <c r="D2498" s="93" t="str">
        <f>IF(E2498="","",VLOOKUP(E2498,[1]PROJECTES!$C$14:$G$5000,5,FALSE))</f>
        <v>RTU C.T. CALVARIO v1.0</v>
      </c>
      <c r="E2498" s="117">
        <v>5104</v>
      </c>
      <c r="F2498" s="95"/>
      <c r="G2498" s="96" t="str">
        <f>IF(E2498="","",VLOOKUP(E2498,[1]PROJECTES!$C$14:$G$5000,4,FALSE))</f>
        <v>TA</v>
      </c>
      <c r="H2498" s="118" t="s">
        <v>21</v>
      </c>
      <c r="I2498" s="97" t="str">
        <f>IF(H2498="","",VLOOKUP(H2498,BD!B$2:C$16,2,FALSE))</f>
        <v>P</v>
      </c>
      <c r="J2498" s="98">
        <v>43567</v>
      </c>
      <c r="K2498" s="135">
        <f t="shared" si="82"/>
        <v>15</v>
      </c>
      <c r="L2498" s="99" t="str">
        <f t="shared" ca="1" si="83"/>
        <v>-</v>
      </c>
      <c r="M2498" s="93">
        <f>IF(E2498="","",VLOOKUP(E2498,[1]PROJECTES!$C$14:$Z$5000,21,FALSE))</f>
        <v>43514</v>
      </c>
      <c r="N2498" s="100">
        <v>0</v>
      </c>
      <c r="O2498" s="72" t="s">
        <v>229</v>
      </c>
      <c r="P2498" s="101">
        <v>15</v>
      </c>
      <c r="Q2498" s="132" t="s">
        <v>49</v>
      </c>
      <c r="R2498" s="168" t="s">
        <v>714</v>
      </c>
      <c r="S2498" s="91"/>
    </row>
    <row r="2499" spans="1:19" s="104" customFormat="1" ht="12.75" customHeight="1" x14ac:dyDescent="0.25">
      <c r="A2499" s="121" t="s">
        <v>21</v>
      </c>
      <c r="B2499" s="92" t="str">
        <f>IF(E2499="","",VLOOKUP(E2499,[1]PROJECTES!$C$14:$G$5000,2,FALSE))</f>
        <v>INDVIL</v>
      </c>
      <c r="C2499" s="121" t="s">
        <v>149</v>
      </c>
      <c r="D2499" s="93" t="str">
        <f>IF(E2499="","",VLOOKUP(E2499,[1]PROJECTES!$C$14:$G$5000,5,FALSE))</f>
        <v>RTU C.T. PADRE CARMELO v1.0</v>
      </c>
      <c r="E2499" s="117">
        <v>5106</v>
      </c>
      <c r="F2499" s="95"/>
      <c r="G2499" s="96" t="str">
        <f>IF(E2499="","",VLOOKUP(E2499,[1]PROJECTES!$C$14:$G$5000,4,FALSE))</f>
        <v>TA</v>
      </c>
      <c r="H2499" s="118" t="s">
        <v>21</v>
      </c>
      <c r="I2499" s="97" t="str">
        <f>IF(H2499="","",VLOOKUP(H2499,BD!B$2:C$16,2,FALSE))</f>
        <v>P</v>
      </c>
      <c r="J2499" s="98">
        <v>43567</v>
      </c>
      <c r="K2499" s="135">
        <f t="shared" si="82"/>
        <v>15</v>
      </c>
      <c r="L2499" s="99" t="str">
        <f t="shared" ca="1" si="83"/>
        <v>-</v>
      </c>
      <c r="M2499" s="93">
        <f>IF(E2499="","",VLOOKUP(E2499,[1]PROJECTES!$C$14:$Z$5000,21,FALSE))</f>
        <v>43514</v>
      </c>
      <c r="N2499" s="100">
        <v>0</v>
      </c>
      <c r="O2499" s="72" t="s">
        <v>229</v>
      </c>
      <c r="P2499" s="101">
        <v>15</v>
      </c>
      <c r="Q2499" s="132" t="s">
        <v>49</v>
      </c>
      <c r="R2499" s="168" t="s">
        <v>714</v>
      </c>
      <c r="S2499" s="91"/>
    </row>
    <row r="2500" spans="1:19" s="104" customFormat="1" ht="12.75" customHeight="1" x14ac:dyDescent="0.25">
      <c r="A2500" s="121" t="s">
        <v>21</v>
      </c>
      <c r="B2500" s="92" t="str">
        <f>IF(E2500="","",VLOOKUP(E2500,[1]PROJECTES!$C$14:$G$5000,2,FALSE))</f>
        <v>INDTOR</v>
      </c>
      <c r="C2500" s="121" t="s">
        <v>149</v>
      </c>
      <c r="D2500" s="93" t="str">
        <f>IF(E2500="","",VLOOKUP(E2500,[1]PROJECTES!$C$14:$G$5000,5,FALSE))</f>
        <v>RTU C.T. CALVARIO v1.0</v>
      </c>
      <c r="E2500" s="117">
        <v>5104</v>
      </c>
      <c r="F2500" s="95"/>
      <c r="G2500" s="96" t="str">
        <f>IF(E2500="","",VLOOKUP(E2500,[1]PROJECTES!$C$14:$G$5000,4,FALSE))</f>
        <v>TA</v>
      </c>
      <c r="H2500" s="118" t="s">
        <v>21</v>
      </c>
      <c r="I2500" s="97" t="str">
        <f>IF(H2500="","",VLOOKUP(H2500,BD!B$2:C$16,2,FALSE))</f>
        <v>P</v>
      </c>
      <c r="J2500" s="98">
        <v>43567</v>
      </c>
      <c r="K2500" s="135">
        <f t="shared" si="82"/>
        <v>15</v>
      </c>
      <c r="L2500" s="99" t="str">
        <f t="shared" ca="1" si="83"/>
        <v>-</v>
      </c>
      <c r="M2500" s="93">
        <f>IF(E2500="","",VLOOKUP(E2500,[1]PROJECTES!$C$14:$Z$5000,21,FALSE))</f>
        <v>43514</v>
      </c>
      <c r="N2500" s="100">
        <v>1</v>
      </c>
      <c r="O2500" s="72" t="s">
        <v>229</v>
      </c>
      <c r="P2500" s="101">
        <v>35</v>
      </c>
      <c r="Q2500" s="132" t="s">
        <v>51</v>
      </c>
      <c r="R2500" s="168" t="s">
        <v>365</v>
      </c>
      <c r="S2500" s="91"/>
    </row>
    <row r="2501" spans="1:19" s="104" customFormat="1" ht="12.75" customHeight="1" x14ac:dyDescent="0.25">
      <c r="A2501" s="121" t="s">
        <v>21</v>
      </c>
      <c r="B2501" s="92" t="str">
        <f>IF(E2501="","",VLOOKUP(E2501,[1]PROJECTES!$C$14:$G$5000,2,FALSE))</f>
        <v>INDVIL</v>
      </c>
      <c r="C2501" s="121" t="s">
        <v>149</v>
      </c>
      <c r="D2501" s="93" t="str">
        <f>IF(E2501="","",VLOOKUP(E2501,[1]PROJECTES!$C$14:$G$5000,5,FALSE))</f>
        <v>RTU C.T. PADRE CARMELO v1.0</v>
      </c>
      <c r="E2501" s="117">
        <v>5106</v>
      </c>
      <c r="F2501" s="95"/>
      <c r="G2501" s="96" t="str">
        <f>IF(E2501="","",VLOOKUP(E2501,[1]PROJECTES!$C$14:$G$5000,4,FALSE))</f>
        <v>TA</v>
      </c>
      <c r="H2501" s="118" t="s">
        <v>21</v>
      </c>
      <c r="I2501" s="97" t="str">
        <f>IF(H2501="","",VLOOKUP(H2501,BD!B$2:C$16,2,FALSE))</f>
        <v>P</v>
      </c>
      <c r="J2501" s="98">
        <v>43567</v>
      </c>
      <c r="K2501" s="135">
        <f t="shared" si="82"/>
        <v>15</v>
      </c>
      <c r="L2501" s="99" t="str">
        <f t="shared" ca="1" si="83"/>
        <v>-</v>
      </c>
      <c r="M2501" s="93">
        <f>IF(E2501="","",VLOOKUP(E2501,[1]PROJECTES!$C$14:$Z$5000,21,FALSE))</f>
        <v>43514</v>
      </c>
      <c r="N2501" s="100">
        <v>1</v>
      </c>
      <c r="O2501" s="72" t="s">
        <v>229</v>
      </c>
      <c r="P2501" s="101">
        <v>35</v>
      </c>
      <c r="Q2501" s="132" t="s">
        <v>51</v>
      </c>
      <c r="R2501" s="168" t="s">
        <v>365</v>
      </c>
      <c r="S2501" s="91"/>
    </row>
    <row r="2502" spans="1:19" s="104" customFormat="1" ht="12.75" customHeight="1" x14ac:dyDescent="0.25">
      <c r="A2502" s="121" t="s">
        <v>12</v>
      </c>
      <c r="B2502" s="92" t="str">
        <f>IF(E2502="","",VLOOKUP(E2502,[1]PROJECTES!$C$14:$G$5000,2,FALSE))</f>
        <v>SITEL</v>
      </c>
      <c r="C2502" s="121" t="s">
        <v>181</v>
      </c>
      <c r="D2502" s="93" t="str">
        <f>IF(E2502="","",VLOOKUP(E2502,[1]PROJECTES!$C$14:$G$5000,5,FALSE))</f>
        <v>AFERS PROPIS</v>
      </c>
      <c r="E2502" s="117" t="s">
        <v>884</v>
      </c>
      <c r="F2502" s="95"/>
      <c r="G2502" s="96" t="str">
        <f>IF(E2502="","",VLOOKUP(E2502,[1]PROJECTES!$C$14:$G$5000,4,FALSE))</f>
        <v>OB</v>
      </c>
      <c r="H2502" s="118" t="s">
        <v>12</v>
      </c>
      <c r="I2502" s="97" t="str">
        <f>IF(H2502="","",VLOOKUP(H2502,BD!B$2:C$16,2,FALSE))</f>
        <v>E</v>
      </c>
      <c r="J2502" s="98">
        <v>43567</v>
      </c>
      <c r="K2502" s="135">
        <f t="shared" si="82"/>
        <v>15</v>
      </c>
      <c r="L2502" s="99">
        <f t="shared" ca="1" si="83"/>
        <v>210</v>
      </c>
      <c r="M2502" s="93">
        <f>IF(E2502="","",VLOOKUP(E2502,[1]PROJECTES!$C$14:$Z$5000,21,FALSE))</f>
        <v>43830</v>
      </c>
      <c r="N2502" s="100">
        <v>4</v>
      </c>
      <c r="O2502" s="72" t="s">
        <v>229</v>
      </c>
      <c r="P2502" s="101">
        <v>0</v>
      </c>
      <c r="Q2502" s="132"/>
      <c r="R2502" s="168" t="s">
        <v>1489</v>
      </c>
      <c r="S2502" s="91"/>
    </row>
    <row r="2503" spans="1:19" s="104" customFormat="1" ht="12.75" customHeight="1" x14ac:dyDescent="0.25">
      <c r="A2503" s="121" t="s">
        <v>12</v>
      </c>
      <c r="B2503" s="92" t="str">
        <f>IF(E2503="","",VLOOKUP(E2503,[1]PROJECTES!$C$14:$G$5000,2,FALSE))</f>
        <v>SITEL</v>
      </c>
      <c r="C2503" s="121" t="s">
        <v>181</v>
      </c>
      <c r="D2503" s="93" t="str">
        <f>IF(E2503="","",VLOOKUP(E2503,[1]PROJECTES!$C$14:$G$5000,5,FALSE))</f>
        <v>Manteniment correctiu SW TEDIS.Net AlertEditor v1.47</v>
      </c>
      <c r="E2503" s="117" t="s">
        <v>1359</v>
      </c>
      <c r="F2503" s="95"/>
      <c r="G2503" s="96" t="str">
        <f>IF(E2503="","",VLOOKUP(E2503,[1]PROJECTES!$C$14:$G$5000,4,FALSE))</f>
        <v>OB</v>
      </c>
      <c r="H2503" s="118" t="s">
        <v>12</v>
      </c>
      <c r="I2503" s="97" t="str">
        <f>IF(H2503="","",VLOOKUP(H2503,BD!B$2:C$16,2,FALSE))</f>
        <v>E</v>
      </c>
      <c r="J2503" s="98">
        <v>43567</v>
      </c>
      <c r="K2503" s="135">
        <f t="shared" si="82"/>
        <v>15</v>
      </c>
      <c r="L2503" s="99">
        <f t="shared" ca="1" si="83"/>
        <v>210</v>
      </c>
      <c r="M2503" s="93">
        <f>IF(E2503="","",VLOOKUP(E2503,[1]PROJECTES!$C$14:$Z$5000,21,FALSE))</f>
        <v>43830</v>
      </c>
      <c r="N2503" s="100">
        <v>1</v>
      </c>
      <c r="O2503" s="72" t="s">
        <v>229</v>
      </c>
      <c r="P2503" s="101">
        <v>0</v>
      </c>
      <c r="Q2503" s="132" t="s">
        <v>43</v>
      </c>
      <c r="R2503" s="168" t="s">
        <v>1492</v>
      </c>
      <c r="S2503" s="91"/>
    </row>
    <row r="2504" spans="1:19" s="104" customFormat="1" ht="12.75" customHeight="1" x14ac:dyDescent="0.25">
      <c r="A2504" s="121" t="s">
        <v>12</v>
      </c>
      <c r="B2504" s="92" t="str">
        <f>IF(E2504="","",VLOOKUP(E2504,[1]PROJECTES!$C$14:$G$5000,2,FALSE))</f>
        <v>EYPESA</v>
      </c>
      <c r="C2504" s="121" t="s">
        <v>106</v>
      </c>
      <c r="D2504" s="93" t="str">
        <f>IF(E2504="","",VLOOKUP(E2504,[1]PROJECTES!$C$14:$G$5000,5,FALSE))</f>
        <v>SITEL Ref.SUPORT TEC. PROJ. INVADE-2019</v>
      </c>
      <c r="E2504" s="117">
        <v>5204</v>
      </c>
      <c r="F2504" s="95"/>
      <c r="G2504" s="96" t="str">
        <f>IF(E2504="","",VLOOKUP(E2504,[1]PROJECTES!$C$14:$G$5000,4,FALSE))</f>
        <v>OB</v>
      </c>
      <c r="H2504" s="118" t="s">
        <v>12</v>
      </c>
      <c r="I2504" s="97" t="str">
        <f>IF(H2504="","",VLOOKUP(H2504,BD!B$2:C$16,2,FALSE))</f>
        <v>E</v>
      </c>
      <c r="J2504" s="98">
        <v>43567</v>
      </c>
      <c r="K2504" s="135">
        <f t="shared" si="82"/>
        <v>15</v>
      </c>
      <c r="L2504" s="99">
        <f t="shared" ca="1" si="83"/>
        <v>-35</v>
      </c>
      <c r="M2504" s="93">
        <f>IF(E2504="","",VLOOKUP(E2504,[1]PROJECTES!$C$14:$Z$5000,21,FALSE))</f>
        <v>43585</v>
      </c>
      <c r="N2504" s="100">
        <v>1</v>
      </c>
      <c r="O2504" s="72" t="s">
        <v>229</v>
      </c>
      <c r="P2504" s="101">
        <v>0</v>
      </c>
      <c r="Q2504" s="132" t="s">
        <v>65</v>
      </c>
      <c r="R2504" s="168" t="s">
        <v>1491</v>
      </c>
      <c r="S2504" s="91"/>
    </row>
    <row r="2505" spans="1:19" s="104" customFormat="1" ht="12.75" customHeight="1" x14ac:dyDescent="0.25">
      <c r="A2505" s="121" t="s">
        <v>12</v>
      </c>
      <c r="B2505" s="92" t="str">
        <f>IF(E2505="","",VLOOKUP(E2505,[1]PROJECTES!$C$14:$G$5000,2,FALSE))</f>
        <v>EYPESA</v>
      </c>
      <c r="C2505" s="121" t="s">
        <v>106</v>
      </c>
      <c r="D2505" s="93" t="str">
        <f>IF(E2505="","",VLOOKUP(E2505,[1]PROJECTES!$C$14:$G$5000,5,FALSE))</f>
        <v>SITEL Ref.SUPORT TEC. PROJ. RESOLvD-2018</v>
      </c>
      <c r="E2505" s="117">
        <v>4867</v>
      </c>
      <c r="F2505" s="95"/>
      <c r="G2505" s="96" t="str">
        <f>IF(E2505="","",VLOOKUP(E2505,[1]PROJECTES!$C$14:$G$5000,4,FALSE))</f>
        <v>OB</v>
      </c>
      <c r="H2505" s="118" t="s">
        <v>12</v>
      </c>
      <c r="I2505" s="97" t="str">
        <f>IF(H2505="","",VLOOKUP(H2505,BD!B$2:C$16,2,FALSE))</f>
        <v>E</v>
      </c>
      <c r="J2505" s="98">
        <v>43567</v>
      </c>
      <c r="K2505" s="135">
        <f t="shared" si="82"/>
        <v>15</v>
      </c>
      <c r="L2505" s="99">
        <f t="shared" ca="1" si="83"/>
        <v>-155</v>
      </c>
      <c r="M2505" s="93">
        <f>IF(E2505="","",VLOOKUP(E2505,[1]PROJECTES!$C$14:$Z$5000,21,FALSE))</f>
        <v>43465</v>
      </c>
      <c r="N2505" s="100">
        <v>1</v>
      </c>
      <c r="O2505" s="72" t="s">
        <v>229</v>
      </c>
      <c r="P2505" s="101">
        <v>0</v>
      </c>
      <c r="Q2505" s="132" t="s">
        <v>23</v>
      </c>
      <c r="R2505" s="168" t="s">
        <v>1490</v>
      </c>
      <c r="S2505" s="91"/>
    </row>
    <row r="2506" spans="1:19" s="104" customFormat="1" ht="12.75" customHeight="1" x14ac:dyDescent="0.25">
      <c r="A2506" s="121" t="s">
        <v>12</v>
      </c>
      <c r="B2506" s="92" t="str">
        <f>IF(E2506="","",VLOOKUP(E2506,[1]PROJECTES!$C$14:$G$5000,2,FALSE))</f>
        <v>MOELCU</v>
      </c>
      <c r="C2506" s="121" t="s">
        <v>74</v>
      </c>
      <c r="D2506" s="93" t="str">
        <f>IF(E2506="","",VLOOKUP(E2506,[1]PROJECTES!$C$14:$G$5000,5,FALSE))</f>
        <v>CC SCADA TEDSI.Net BERMEJALES v4.1</v>
      </c>
      <c r="E2506" s="117">
        <v>5223</v>
      </c>
      <c r="F2506" s="95"/>
      <c r="G2506" s="96" t="str">
        <f>IF(E2506="","",VLOOKUP(E2506,[1]PROJECTES!$C$14:$G$5000,4,FALSE))</f>
        <v>OB</v>
      </c>
      <c r="H2506" s="118" t="s">
        <v>12</v>
      </c>
      <c r="I2506" s="97" t="str">
        <f>IF(H2506="","",VLOOKUP(H2506,BD!B$2:C$16,2,FALSE))</f>
        <v>E</v>
      </c>
      <c r="J2506" s="98">
        <v>43567</v>
      </c>
      <c r="K2506" s="135">
        <f t="shared" si="82"/>
        <v>15</v>
      </c>
      <c r="L2506" s="99">
        <f t="shared" ca="1" si="83"/>
        <v>-35</v>
      </c>
      <c r="M2506" s="93">
        <f>IF(E2506="","",VLOOKUP(E2506,[1]PROJECTES!$C$14:$Z$5000,21,FALSE))</f>
        <v>43585</v>
      </c>
      <c r="N2506" s="100">
        <v>0</v>
      </c>
      <c r="O2506" s="72" t="s">
        <v>229</v>
      </c>
      <c r="P2506" s="101">
        <v>15</v>
      </c>
      <c r="Q2506" s="132" t="s">
        <v>37</v>
      </c>
      <c r="R2506" s="168" t="s">
        <v>1493</v>
      </c>
      <c r="S2506" s="91"/>
    </row>
    <row r="2507" spans="1:19" s="104" customFormat="1" ht="12.75" customHeight="1" x14ac:dyDescent="0.25">
      <c r="A2507" s="121" t="s">
        <v>12</v>
      </c>
      <c r="B2507" s="92" t="str">
        <f>IF(E2507="","",VLOOKUP(E2507,[1]PROJECTES!$C$14:$G$5000,2,FALSE))</f>
        <v>SITEL</v>
      </c>
      <c r="C2507" s="121" t="s">
        <v>1495</v>
      </c>
      <c r="D2507" s="93" t="str">
        <f>IF(E2507="","",VLOOKUP(E2507,[1]PROJECTES!$C$14:$G$5000,5,FALSE))</f>
        <v>SOPORT DEPARTAMENT COMERCIAL</v>
      </c>
      <c r="E2507" s="117" t="s">
        <v>343</v>
      </c>
      <c r="F2507" s="95"/>
      <c r="G2507" s="96" t="str">
        <f>IF(E2507="","",VLOOKUP(E2507,[1]PROJECTES!$C$14:$G$5000,4,FALSE))</f>
        <v>OB</v>
      </c>
      <c r="H2507" s="118" t="s">
        <v>12</v>
      </c>
      <c r="I2507" s="97" t="str">
        <f>IF(H2507="","",VLOOKUP(H2507,BD!B$2:C$16,2,FALSE))</f>
        <v>E</v>
      </c>
      <c r="J2507" s="98">
        <v>43567</v>
      </c>
      <c r="K2507" s="135">
        <f t="shared" ref="K2507:K2570" si="84">IF(J2507="","",WEEKNUM(J2507,2)-0)</f>
        <v>15</v>
      </c>
      <c r="L2507" s="99">
        <f t="shared" ref="L2507:L2570" ca="1" si="85">IF(M2507="","-",IF(G2507="TA","-",+M2507-TODAY()))</f>
        <v>210</v>
      </c>
      <c r="M2507" s="93">
        <f>IF(E2507="","",VLOOKUP(E2507,[1]PROJECTES!$C$14:$Z$5000,21,FALSE))</f>
        <v>43830</v>
      </c>
      <c r="N2507" s="100">
        <v>0</v>
      </c>
      <c r="O2507" s="72" t="s">
        <v>229</v>
      </c>
      <c r="P2507" s="101">
        <v>15</v>
      </c>
      <c r="Q2507" s="132" t="s">
        <v>11</v>
      </c>
      <c r="R2507" s="168" t="s">
        <v>1494</v>
      </c>
      <c r="S2507" s="91"/>
    </row>
    <row r="2508" spans="1:19" s="104" customFormat="1" ht="12.75" customHeight="1" x14ac:dyDescent="0.25">
      <c r="A2508" s="121" t="s">
        <v>12</v>
      </c>
      <c r="B2508" s="92" t="str">
        <f>IF(E2508="","",VLOOKUP(E2508,[1]PROJECTES!$C$14:$G$5000,2,FALSE))</f>
        <v>SITEL</v>
      </c>
      <c r="C2508" s="121" t="s">
        <v>181</v>
      </c>
      <c r="D2508" s="93" t="str">
        <f>IF(E2508="","",VLOOKUP(E2508,[1]PROJECTES!$C$14:$G$5000,5,FALSE))</f>
        <v>Desenvolupament SW TEDIS.Net ExportService v1.48</v>
      </c>
      <c r="E2508" s="117">
        <v>5183</v>
      </c>
      <c r="F2508" s="95"/>
      <c r="G2508" s="96" t="str">
        <f>IF(E2508="","",VLOOKUP(E2508,[1]PROJECTES!$C$14:$G$5000,4,FALSE))</f>
        <v>OB</v>
      </c>
      <c r="H2508" s="118" t="s">
        <v>12</v>
      </c>
      <c r="I2508" s="97" t="str">
        <f>IF(H2508="","",VLOOKUP(H2508,BD!B$2:C$16,2,FALSE))</f>
        <v>E</v>
      </c>
      <c r="J2508" s="98">
        <v>43567</v>
      </c>
      <c r="K2508" s="135">
        <f t="shared" si="84"/>
        <v>15</v>
      </c>
      <c r="L2508" s="99">
        <f t="shared" ca="1" si="85"/>
        <v>-81</v>
      </c>
      <c r="M2508" s="93">
        <f>IF(E2508="","",VLOOKUP(E2508,[1]PROJECTES!$C$14:$Z$5000,21,FALSE))</f>
        <v>43539</v>
      </c>
      <c r="N2508" s="100">
        <v>0</v>
      </c>
      <c r="O2508" s="72" t="s">
        <v>229</v>
      </c>
      <c r="P2508" s="101">
        <v>30</v>
      </c>
      <c r="Q2508" s="132" t="s">
        <v>15</v>
      </c>
      <c r="R2508" s="168" t="s">
        <v>1496</v>
      </c>
      <c r="S2508" s="91"/>
    </row>
    <row r="2509" spans="1:19" s="104" customFormat="1" ht="12.75" customHeight="1" x14ac:dyDescent="0.25">
      <c r="A2509" s="121" t="s">
        <v>47</v>
      </c>
      <c r="B2509" s="92" t="str">
        <f>IF(E2509="","",VLOOKUP(E2509,[1]PROJECTES!$C$14:$G$5000,2,FALSE))</f>
        <v>SAMENE</v>
      </c>
      <c r="C2509" s="121" t="s">
        <v>649</v>
      </c>
      <c r="D2509" s="93" t="str">
        <f>IF(E2509="","",VLOOKUP(E2509,[1]PROJECTES!$C$14:$G$5000,5,FALSE))</f>
        <v>CC SCADA TEDIS.Net SAMPOL v1.0</v>
      </c>
      <c r="E2509" s="117">
        <v>3897</v>
      </c>
      <c r="F2509" s="95"/>
      <c r="G2509" s="96" t="str">
        <f>IF(E2509="","",VLOOKUP(E2509,[1]PROJECTES!$C$14:$G$5000,4,FALSE))</f>
        <v>OB</v>
      </c>
      <c r="H2509" s="118" t="s">
        <v>17</v>
      </c>
      <c r="I2509" s="97" t="str">
        <f>IF(H2509="","",VLOOKUP(H2509,BD!B$2:C$16,2,FALSE))</f>
        <v>E</v>
      </c>
      <c r="J2509" s="98">
        <v>43501</v>
      </c>
      <c r="K2509" s="135">
        <f t="shared" si="84"/>
        <v>6</v>
      </c>
      <c r="L2509" s="99">
        <f t="shared" ca="1" si="85"/>
        <v>-704</v>
      </c>
      <c r="M2509" s="93">
        <f>IF(E2509="","",VLOOKUP(E2509,[1]PROJECTES!$C$14:$Z$5000,21,FALSE))</f>
        <v>42916</v>
      </c>
      <c r="N2509" s="100">
        <v>3</v>
      </c>
      <c r="O2509" s="72" t="s">
        <v>229</v>
      </c>
      <c r="P2509" s="101">
        <v>15</v>
      </c>
      <c r="Q2509" s="132" t="s">
        <v>32</v>
      </c>
      <c r="R2509" s="131" t="s">
        <v>718</v>
      </c>
      <c r="S2509" s="91"/>
    </row>
    <row r="2510" spans="1:19" s="104" customFormat="1" ht="12.75" customHeight="1" x14ac:dyDescent="0.25">
      <c r="A2510" s="121" t="s">
        <v>47</v>
      </c>
      <c r="B2510" s="92" t="str">
        <f>IF(E2510="","",VLOOKUP(E2510,[1]PROJECTES!$C$14:$G$5000,2,FALSE))</f>
        <v>SAMENE</v>
      </c>
      <c r="C2510" s="121" t="s">
        <v>649</v>
      </c>
      <c r="D2510" s="93" t="str">
        <f>IF(E2510="","",VLOOKUP(E2510,[1]PROJECTES!$C$14:$G$5000,5,FALSE))</f>
        <v>CC SCADA TEDIS.Net SAMPOL v1.0</v>
      </c>
      <c r="E2510" s="117">
        <v>3897</v>
      </c>
      <c r="F2510" s="95"/>
      <c r="G2510" s="96" t="str">
        <f>IF(E2510="","",VLOOKUP(E2510,[1]PROJECTES!$C$14:$G$5000,4,FALSE))</f>
        <v>OB</v>
      </c>
      <c r="H2510" s="118" t="s">
        <v>17</v>
      </c>
      <c r="I2510" s="97" t="str">
        <f>IF(H2510="","",VLOOKUP(H2510,BD!B$2:C$16,2,FALSE))</f>
        <v>E</v>
      </c>
      <c r="J2510" s="98">
        <v>43503</v>
      </c>
      <c r="K2510" s="135">
        <f t="shared" si="84"/>
        <v>6</v>
      </c>
      <c r="L2510" s="99">
        <f t="shared" ca="1" si="85"/>
        <v>-704</v>
      </c>
      <c r="M2510" s="93">
        <f>IF(E2510="","",VLOOKUP(E2510,[1]PROJECTES!$C$14:$Z$5000,21,FALSE))</f>
        <v>42916</v>
      </c>
      <c r="N2510" s="100">
        <v>1</v>
      </c>
      <c r="O2510" s="72" t="s">
        <v>229</v>
      </c>
      <c r="P2510" s="101">
        <v>30</v>
      </c>
      <c r="Q2510" s="132" t="s">
        <v>32</v>
      </c>
      <c r="R2510" s="131" t="s">
        <v>773</v>
      </c>
      <c r="S2510" s="91"/>
    </row>
    <row r="2511" spans="1:19" s="104" customFormat="1" ht="12.75" customHeight="1" x14ac:dyDescent="0.25">
      <c r="A2511" s="121"/>
      <c r="B2511" s="92" t="str">
        <f>IF(E2511="","",VLOOKUP(E2511,[1]PROJECTES!$C$14:$G$5000,2,FALSE))</f>
        <v>COAUEU</v>
      </c>
      <c r="C2511" s="121"/>
      <c r="D2511" s="93" t="str">
        <f>IF(E2511="","",VLOOKUP(E2511,[1]PROJECTES!$C$14:$G$5000,5,FALSE))</f>
        <v>EUROTRONIC Desenvolupament SW App Movil v1.0</v>
      </c>
      <c r="E2511" s="117">
        <v>5067</v>
      </c>
      <c r="F2511" s="95"/>
      <c r="G2511" s="96" t="str">
        <f>IF(E2511="","",VLOOKUP(E2511,[1]PROJECTES!$C$14:$G$5000,4,FALSE))</f>
        <v>OB</v>
      </c>
      <c r="H2511" s="118" t="s">
        <v>47</v>
      </c>
      <c r="I2511" s="97" t="str">
        <f>IF(H2511="","",VLOOKUP(H2511,BD!B$2:C$16,2,FALSE))</f>
        <v>E</v>
      </c>
      <c r="J2511" s="98">
        <v>43567</v>
      </c>
      <c r="K2511" s="135">
        <f t="shared" si="84"/>
        <v>15</v>
      </c>
      <c r="L2511" s="99">
        <f t="shared" ca="1" si="85"/>
        <v>139</v>
      </c>
      <c r="M2511" s="93">
        <f>IF(E2511="","",VLOOKUP(E2511,[1]PROJECTES!$C$14:$Z$5000,21,FALSE))</f>
        <v>43759</v>
      </c>
      <c r="N2511" s="100">
        <v>8</v>
      </c>
      <c r="O2511" s="72" t="s">
        <v>229</v>
      </c>
      <c r="P2511" s="101">
        <v>0</v>
      </c>
      <c r="Q2511" s="132" t="s">
        <v>15</v>
      </c>
      <c r="R2511" s="102"/>
      <c r="S2511" s="91"/>
    </row>
    <row r="2512" spans="1:19" s="104" customFormat="1" ht="12.75" customHeight="1" x14ac:dyDescent="0.25">
      <c r="A2512" s="121"/>
      <c r="B2512" s="92" t="str">
        <f>IF(E2512="","",VLOOKUP(E2512,[1]PROJECTES!$C$14:$G$5000,2,FALSE))</f>
        <v/>
      </c>
      <c r="C2512" s="121"/>
      <c r="D2512" s="93" t="str">
        <f>IF(E2512="","",VLOOKUP(E2512,[1]PROJECTES!$C$14:$G$5000,5,FALSE))</f>
        <v/>
      </c>
      <c r="E2512" s="117"/>
      <c r="F2512" s="95"/>
      <c r="G2512" s="96" t="str">
        <f>IF(E2512="","",VLOOKUP(E2512,[1]PROJECTES!$C$14:$G$5000,4,FALSE))</f>
        <v/>
      </c>
      <c r="H2512" s="118" t="s">
        <v>44</v>
      </c>
      <c r="I2512" s="97" t="str">
        <f>IF(H2512="","",VLOOKUP(H2512,BD!B$2:C$16,2,FALSE))</f>
        <v>E</v>
      </c>
      <c r="J2512" s="98">
        <v>43567</v>
      </c>
      <c r="K2512" s="135">
        <f t="shared" si="84"/>
        <v>15</v>
      </c>
      <c r="L2512" s="99" t="str">
        <f t="shared" ca="1" si="85"/>
        <v>-</v>
      </c>
      <c r="M2512" s="93" t="str">
        <f>IF(E2512="","",VLOOKUP(E2512,[1]PROJECTES!$C$14:$Z$5000,21,FALSE))</f>
        <v/>
      </c>
      <c r="N2512" s="100"/>
      <c r="O2512" s="72" t="s">
        <v>229</v>
      </c>
      <c r="P2512" s="101"/>
      <c r="Q2512" s="132"/>
      <c r="R2512" s="102"/>
      <c r="S2512" s="91"/>
    </row>
    <row r="2513" spans="1:19" s="104" customFormat="1" ht="12.75" customHeight="1" x14ac:dyDescent="0.25">
      <c r="A2513" s="121"/>
      <c r="B2513" s="92" t="str">
        <f>IF(E2513="","",VLOOKUP(E2513,[1]PROJECTES!$C$14:$G$5000,2,FALSE))</f>
        <v/>
      </c>
      <c r="C2513" s="121"/>
      <c r="D2513" s="93" t="str">
        <f>IF(E2513="","",VLOOKUP(E2513,[1]PROJECTES!$C$14:$G$5000,5,FALSE))</f>
        <v/>
      </c>
      <c r="E2513" s="117"/>
      <c r="F2513" s="95"/>
      <c r="G2513" s="96" t="str">
        <f>IF(E2513="","",VLOOKUP(E2513,[1]PROJECTES!$C$14:$G$5000,4,FALSE))</f>
        <v/>
      </c>
      <c r="H2513" s="118" t="s">
        <v>44</v>
      </c>
      <c r="I2513" s="97" t="str">
        <f>IF(H2513="","",VLOOKUP(H2513,BD!B$2:C$16,2,FALSE))</f>
        <v>E</v>
      </c>
      <c r="J2513" s="98">
        <v>43567</v>
      </c>
      <c r="K2513" s="135">
        <f t="shared" si="84"/>
        <v>15</v>
      </c>
      <c r="L2513" s="99" t="str">
        <f t="shared" ca="1" si="85"/>
        <v>-</v>
      </c>
      <c r="M2513" s="93" t="str">
        <f>IF(E2513="","",VLOOKUP(E2513,[1]PROJECTES!$C$14:$Z$5000,21,FALSE))</f>
        <v/>
      </c>
      <c r="N2513" s="100"/>
      <c r="O2513" s="72" t="s">
        <v>229</v>
      </c>
      <c r="P2513" s="101"/>
      <c r="Q2513" s="132"/>
      <c r="R2513" s="102"/>
      <c r="S2513" s="91"/>
    </row>
    <row r="2514" spans="1:19" s="104" customFormat="1" ht="12.75" customHeight="1" x14ac:dyDescent="0.25">
      <c r="A2514" s="121"/>
      <c r="B2514" s="92" t="str">
        <f>IF(E2514="","",VLOOKUP(E2514,[1]PROJECTES!$C$14:$G$5000,2,FALSE))</f>
        <v/>
      </c>
      <c r="C2514" s="121"/>
      <c r="D2514" s="93" t="str">
        <f>IF(E2514="","",VLOOKUP(E2514,[1]PROJECTES!$C$14:$G$5000,5,FALSE))</f>
        <v/>
      </c>
      <c r="E2514" s="117"/>
      <c r="F2514" s="95"/>
      <c r="G2514" s="96" t="str">
        <f>IF(E2514="","",VLOOKUP(E2514,[1]PROJECTES!$C$14:$G$5000,4,FALSE))</f>
        <v/>
      </c>
      <c r="H2514" s="118" t="s">
        <v>44</v>
      </c>
      <c r="I2514" s="97" t="str">
        <f>IF(H2514="","",VLOOKUP(H2514,BD!B$2:C$16,2,FALSE))</f>
        <v>E</v>
      </c>
      <c r="J2514" s="98">
        <v>43567</v>
      </c>
      <c r="K2514" s="135">
        <f t="shared" si="84"/>
        <v>15</v>
      </c>
      <c r="L2514" s="99" t="str">
        <f t="shared" ca="1" si="85"/>
        <v>-</v>
      </c>
      <c r="M2514" s="93" t="str">
        <f>IF(E2514="","",VLOOKUP(E2514,[1]PROJECTES!$C$14:$Z$5000,21,FALSE))</f>
        <v/>
      </c>
      <c r="N2514" s="100"/>
      <c r="O2514" s="72" t="s">
        <v>229</v>
      </c>
      <c r="P2514" s="101"/>
      <c r="Q2514" s="132"/>
      <c r="R2514" s="102"/>
      <c r="S2514" s="91"/>
    </row>
    <row r="2515" spans="1:19" s="104" customFormat="1" ht="12.75" customHeight="1" x14ac:dyDescent="0.25">
      <c r="A2515" s="121"/>
      <c r="B2515" s="92" t="str">
        <f>IF(E2515="","",VLOOKUP(E2515,[1]PROJECTES!$C$14:$G$5000,2,FALSE))</f>
        <v/>
      </c>
      <c r="C2515" s="121"/>
      <c r="D2515" s="93" t="str">
        <f>IF(E2515="","",VLOOKUP(E2515,[1]PROJECTES!$C$14:$G$5000,5,FALSE))</f>
        <v/>
      </c>
      <c r="E2515" s="117"/>
      <c r="F2515" s="95"/>
      <c r="G2515" s="96" t="str">
        <f>IF(E2515="","",VLOOKUP(E2515,[1]PROJECTES!$C$14:$G$5000,4,FALSE))</f>
        <v/>
      </c>
      <c r="H2515" s="118" t="s">
        <v>44</v>
      </c>
      <c r="I2515" s="97" t="str">
        <f>IF(H2515="","",VLOOKUP(H2515,BD!B$2:C$16,2,FALSE))</f>
        <v>E</v>
      </c>
      <c r="J2515" s="98">
        <v>43567</v>
      </c>
      <c r="K2515" s="135">
        <f t="shared" si="84"/>
        <v>15</v>
      </c>
      <c r="L2515" s="99" t="str">
        <f t="shared" ca="1" si="85"/>
        <v>-</v>
      </c>
      <c r="M2515" s="93" t="str">
        <f>IF(E2515="","",VLOOKUP(E2515,[1]PROJECTES!$C$14:$Z$5000,21,FALSE))</f>
        <v/>
      </c>
      <c r="N2515" s="100"/>
      <c r="O2515" s="72" t="s">
        <v>229</v>
      </c>
      <c r="P2515" s="101"/>
      <c r="Q2515" s="132"/>
      <c r="R2515" s="102"/>
      <c r="S2515" s="91"/>
    </row>
    <row r="2516" spans="1:19" s="104" customFormat="1" ht="12.75" customHeight="1" x14ac:dyDescent="0.25">
      <c r="A2516" s="121"/>
      <c r="B2516" s="92" t="str">
        <f>IF(E2516="","",VLOOKUP(E2516,[1]PROJECTES!$C$14:$G$5000,2,FALSE))</f>
        <v/>
      </c>
      <c r="C2516" s="121"/>
      <c r="D2516" s="93" t="str">
        <f>IF(E2516="","",VLOOKUP(E2516,[1]PROJECTES!$C$14:$G$5000,5,FALSE))</f>
        <v/>
      </c>
      <c r="E2516" s="117"/>
      <c r="F2516" s="95"/>
      <c r="G2516" s="96" t="str">
        <f>IF(E2516="","",VLOOKUP(E2516,[1]PROJECTES!$C$14:$G$5000,4,FALSE))</f>
        <v/>
      </c>
      <c r="H2516" s="118" t="s">
        <v>44</v>
      </c>
      <c r="I2516" s="97" t="str">
        <f>IF(H2516="","",VLOOKUP(H2516,BD!B$2:C$16,2,FALSE))</f>
        <v>E</v>
      </c>
      <c r="J2516" s="98">
        <v>43567</v>
      </c>
      <c r="K2516" s="135">
        <f t="shared" si="84"/>
        <v>15</v>
      </c>
      <c r="L2516" s="99" t="str">
        <f t="shared" ca="1" si="85"/>
        <v>-</v>
      </c>
      <c r="M2516" s="93" t="str">
        <f>IF(E2516="","",VLOOKUP(E2516,[1]PROJECTES!$C$14:$Z$5000,21,FALSE))</f>
        <v/>
      </c>
      <c r="N2516" s="100"/>
      <c r="O2516" s="72" t="s">
        <v>229</v>
      </c>
      <c r="P2516" s="101"/>
      <c r="Q2516" s="132"/>
      <c r="R2516" s="102"/>
      <c r="S2516" s="91"/>
    </row>
    <row r="2517" spans="1:19" s="104" customFormat="1" ht="12.75" customHeight="1" x14ac:dyDescent="0.25">
      <c r="A2517" s="121" t="s">
        <v>21</v>
      </c>
      <c r="B2517" s="92" t="str">
        <f>IF(E2517="","",VLOOKUP(E2517,[1]PROJECTES!$C$14:$G$5000,2,FALSE))</f>
        <v>INDTOR</v>
      </c>
      <c r="C2517" s="121" t="s">
        <v>149</v>
      </c>
      <c r="D2517" s="93" t="str">
        <f>IF(E2517="","",VLOOKUP(E2517,[1]PROJECTES!$C$14:$G$5000,5,FALSE))</f>
        <v>RTU C.T. CALVARIO v1.0</v>
      </c>
      <c r="E2517" s="117">
        <v>5104</v>
      </c>
      <c r="F2517" s="95"/>
      <c r="G2517" s="96" t="str">
        <f>IF(E2517="","",VLOOKUP(E2517,[1]PROJECTES!$C$14:$G$5000,4,FALSE))</f>
        <v>TA</v>
      </c>
      <c r="H2517" s="118" t="s">
        <v>21</v>
      </c>
      <c r="I2517" s="97" t="str">
        <f>IF(H2517="","",VLOOKUP(H2517,BD!B$2:C$16,2,FALSE))</f>
        <v>P</v>
      </c>
      <c r="J2517" s="98">
        <v>43570</v>
      </c>
      <c r="K2517" s="135">
        <f t="shared" si="84"/>
        <v>16</v>
      </c>
      <c r="L2517" s="99" t="str">
        <f t="shared" ca="1" si="85"/>
        <v>-</v>
      </c>
      <c r="M2517" s="93">
        <f>IF(E2517="","",VLOOKUP(E2517,[1]PROJECTES!$C$14:$Z$5000,21,FALSE))</f>
        <v>43514</v>
      </c>
      <c r="N2517" s="100">
        <v>0</v>
      </c>
      <c r="O2517" s="72" t="s">
        <v>229</v>
      </c>
      <c r="P2517" s="101">
        <v>30</v>
      </c>
      <c r="Q2517" s="132" t="s">
        <v>19</v>
      </c>
      <c r="R2517" s="168" t="s">
        <v>602</v>
      </c>
      <c r="S2517" s="91"/>
    </row>
    <row r="2518" spans="1:19" s="104" customFormat="1" ht="12.75" customHeight="1" x14ac:dyDescent="0.25">
      <c r="A2518" s="121" t="s">
        <v>21</v>
      </c>
      <c r="B2518" s="92" t="str">
        <f>IF(E2518="","",VLOOKUP(E2518,[1]PROJECTES!$C$14:$G$5000,2,FALSE))</f>
        <v>INDVIL</v>
      </c>
      <c r="C2518" s="121" t="s">
        <v>149</v>
      </c>
      <c r="D2518" s="93" t="str">
        <f>IF(E2518="","",VLOOKUP(E2518,[1]PROJECTES!$C$14:$G$5000,5,FALSE))</f>
        <v>RTU C.T. PADRE CARMELO v1.0</v>
      </c>
      <c r="E2518" s="117">
        <v>5106</v>
      </c>
      <c r="F2518" s="95"/>
      <c r="G2518" s="96" t="str">
        <f>IF(E2518="","",VLOOKUP(E2518,[1]PROJECTES!$C$14:$G$5000,4,FALSE))</f>
        <v>TA</v>
      </c>
      <c r="H2518" s="118" t="s">
        <v>21</v>
      </c>
      <c r="I2518" s="97" t="str">
        <f>IF(H2518="","",VLOOKUP(H2518,BD!B$2:C$16,2,FALSE))</f>
        <v>P</v>
      </c>
      <c r="J2518" s="98">
        <v>43570</v>
      </c>
      <c r="K2518" s="135">
        <f t="shared" si="84"/>
        <v>16</v>
      </c>
      <c r="L2518" s="99" t="str">
        <f t="shared" ca="1" si="85"/>
        <v>-</v>
      </c>
      <c r="M2518" s="93">
        <f>IF(E2518="","",VLOOKUP(E2518,[1]PROJECTES!$C$14:$Z$5000,21,FALSE))</f>
        <v>43514</v>
      </c>
      <c r="N2518" s="100">
        <v>0</v>
      </c>
      <c r="O2518" s="72" t="s">
        <v>229</v>
      </c>
      <c r="P2518" s="101">
        <v>30</v>
      </c>
      <c r="Q2518" s="132" t="s">
        <v>19</v>
      </c>
      <c r="R2518" s="168" t="s">
        <v>602</v>
      </c>
      <c r="S2518" s="91"/>
    </row>
    <row r="2519" spans="1:19" s="104" customFormat="1" ht="12.75" customHeight="1" x14ac:dyDescent="0.25">
      <c r="A2519" s="121" t="s">
        <v>21</v>
      </c>
      <c r="B2519" s="92" t="str">
        <f>IF(E2519="","",VLOOKUP(E2519,[1]PROJECTES!$C$14:$G$5000,2,FALSE))</f>
        <v>SITEL</v>
      </c>
      <c r="C2519" s="121" t="s">
        <v>149</v>
      </c>
      <c r="D2519" s="93" t="str">
        <f>IF(E2519="","",VLOOKUP(E2519,[1]PROJECTES!$C$14:$G$5000,5,FALSE))</f>
        <v>GESTIO DE MAGATZEM</v>
      </c>
      <c r="E2519" s="117" t="s">
        <v>363</v>
      </c>
      <c r="F2519" s="95"/>
      <c r="G2519" s="96" t="str">
        <f>IF(E2519="","",VLOOKUP(E2519,[1]PROJECTES!$C$14:$G$5000,4,FALSE))</f>
        <v>OB</v>
      </c>
      <c r="H2519" s="118" t="s">
        <v>21</v>
      </c>
      <c r="I2519" s="97" t="str">
        <f>IF(H2519="","",VLOOKUP(H2519,BD!B$2:C$16,2,FALSE))</f>
        <v>P</v>
      </c>
      <c r="J2519" s="98">
        <v>43570</v>
      </c>
      <c r="K2519" s="135">
        <f t="shared" si="84"/>
        <v>16</v>
      </c>
      <c r="L2519" s="99">
        <f t="shared" ca="1" si="85"/>
        <v>210</v>
      </c>
      <c r="M2519" s="93">
        <f>IF(E2519="","",VLOOKUP(E2519,[1]PROJECTES!$C$14:$Z$5000,21,FALSE))</f>
        <v>43830</v>
      </c>
      <c r="N2519" s="100">
        <v>0</v>
      </c>
      <c r="O2519" s="72" t="s">
        <v>229</v>
      </c>
      <c r="P2519" s="101">
        <v>25</v>
      </c>
      <c r="Q2519" s="132" t="s">
        <v>49</v>
      </c>
      <c r="R2519" s="102" t="s">
        <v>1483</v>
      </c>
      <c r="S2519" s="91"/>
    </row>
    <row r="2520" spans="1:19" s="104" customFormat="1" ht="12.75" customHeight="1" x14ac:dyDescent="0.25">
      <c r="A2520" s="121" t="s">
        <v>21</v>
      </c>
      <c r="B2520" s="92" t="str">
        <f>IF(E2520="","",VLOOKUP(E2520,[1]PROJECTES!$C$14:$G$5000,2,FALSE))</f>
        <v>SITEL</v>
      </c>
      <c r="C2520" s="121" t="s">
        <v>181</v>
      </c>
      <c r="D2520" s="93" t="str">
        <f>IF(E2520="","",VLOOKUP(E2520,[1]PROJECTES!$C$14:$G$5000,5,FALSE))</f>
        <v>GESTIO DE MAGATZEM</v>
      </c>
      <c r="E2520" s="117" t="s">
        <v>363</v>
      </c>
      <c r="F2520" s="95"/>
      <c r="G2520" s="96" t="str">
        <f>IF(E2520="","",VLOOKUP(E2520,[1]PROJECTES!$C$14:$G$5000,4,FALSE))</f>
        <v>OB</v>
      </c>
      <c r="H2520" s="118" t="s">
        <v>21</v>
      </c>
      <c r="I2520" s="97" t="str">
        <f>IF(H2520="","",VLOOKUP(H2520,BD!B$2:C$16,2,FALSE))</f>
        <v>P</v>
      </c>
      <c r="J2520" s="98">
        <v>43570</v>
      </c>
      <c r="K2520" s="135">
        <f t="shared" si="84"/>
        <v>16</v>
      </c>
      <c r="L2520" s="99">
        <f t="shared" ca="1" si="85"/>
        <v>210</v>
      </c>
      <c r="M2520" s="93">
        <f>IF(E2520="","",VLOOKUP(E2520,[1]PROJECTES!$C$14:$Z$5000,21,FALSE))</f>
        <v>43830</v>
      </c>
      <c r="N2520" s="100">
        <v>1</v>
      </c>
      <c r="O2520" s="72" t="s">
        <v>229</v>
      </c>
      <c r="P2520" s="101">
        <v>35</v>
      </c>
      <c r="Q2520" s="132" t="s">
        <v>49</v>
      </c>
      <c r="R2520" s="168" t="s">
        <v>1484</v>
      </c>
      <c r="S2520" s="91"/>
    </row>
    <row r="2521" spans="1:19" s="104" customFormat="1" ht="12.75" customHeight="1" x14ac:dyDescent="0.25">
      <c r="A2521" s="128" t="s">
        <v>21</v>
      </c>
      <c r="B2521" s="92" t="str">
        <f>IF(E2521="","",VLOOKUP(E2521,[1]PROJECTES!$C$14:$G$5000,2,FALSE))</f>
        <v>DIELES</v>
      </c>
      <c r="C2521" s="121" t="s">
        <v>271</v>
      </c>
      <c r="D2521" s="93" t="str">
        <f>IF(E2521="","",VLOOKUP(E2521,[1]PROJECTES!$C$14:$G$5000,5,FALSE))</f>
        <v>RTU CT-5 DIELESUR v1.1</v>
      </c>
      <c r="E2521" s="117">
        <v>5059</v>
      </c>
      <c r="F2521" s="95"/>
      <c r="G2521" s="96" t="str">
        <f>IF(E2521="","",VLOOKUP(E2521,[1]PROJECTES!$C$14:$G$5000,4,FALSE))</f>
        <v>TA</v>
      </c>
      <c r="H2521" s="118" t="s">
        <v>595</v>
      </c>
      <c r="I2521" s="97" t="str">
        <f>IF(H2521="","",VLOOKUP(H2521,BD!B$2:C$16,2,FALSE))</f>
        <v>E</v>
      </c>
      <c r="J2521" s="98">
        <v>43570</v>
      </c>
      <c r="K2521" s="135">
        <f t="shared" si="84"/>
        <v>16</v>
      </c>
      <c r="L2521" s="99" t="str">
        <f t="shared" ca="1" si="85"/>
        <v>-</v>
      </c>
      <c r="M2521" s="93">
        <f>IF(E2521="","",VLOOKUP(E2521,[1]PROJECTES!$C$14:$Z$5000,21,FALSE))</f>
        <v>43524</v>
      </c>
      <c r="N2521" s="100">
        <v>1</v>
      </c>
      <c r="O2521" s="72" t="s">
        <v>229</v>
      </c>
      <c r="P2521" s="101">
        <v>0</v>
      </c>
      <c r="Q2521" s="132" t="s">
        <v>51</v>
      </c>
      <c r="R2521" s="131" t="s">
        <v>365</v>
      </c>
      <c r="S2521" s="91"/>
    </row>
    <row r="2522" spans="1:19" s="104" customFormat="1" ht="12.75" customHeight="1" x14ac:dyDescent="0.25">
      <c r="A2522" s="128" t="s">
        <v>21</v>
      </c>
      <c r="B2522" s="92" t="str">
        <f>IF(E2522="","",VLOOKUP(E2522,[1]PROJECTES!$C$14:$G$5000,2,FALSE))</f>
        <v>DIELES</v>
      </c>
      <c r="C2522" s="121" t="s">
        <v>271</v>
      </c>
      <c r="D2522" s="93" t="str">
        <f>IF(E2522="","",VLOOKUP(E2522,[1]PROJECTES!$C$14:$G$5000,5,FALSE))</f>
        <v>RTU CT-6 DIELESUR v1.1</v>
      </c>
      <c r="E2522" s="117">
        <v>5060</v>
      </c>
      <c r="F2522" s="95"/>
      <c r="G2522" s="96" t="str">
        <f>IF(E2522="","",VLOOKUP(E2522,[1]PROJECTES!$C$14:$G$5000,4,FALSE))</f>
        <v>TA</v>
      </c>
      <c r="H2522" s="118" t="s">
        <v>595</v>
      </c>
      <c r="I2522" s="97" t="str">
        <f>IF(H2522="","",VLOOKUP(H2522,BD!B$2:C$16,2,FALSE))</f>
        <v>E</v>
      </c>
      <c r="J2522" s="98">
        <v>43570</v>
      </c>
      <c r="K2522" s="135">
        <f t="shared" si="84"/>
        <v>16</v>
      </c>
      <c r="L2522" s="99" t="str">
        <f t="shared" ca="1" si="85"/>
        <v>-</v>
      </c>
      <c r="M2522" s="93">
        <f>IF(E2522="","",VLOOKUP(E2522,[1]PROJECTES!$C$14:$Z$5000,21,FALSE))</f>
        <v>43524</v>
      </c>
      <c r="N2522" s="100">
        <v>1</v>
      </c>
      <c r="O2522" s="72" t="s">
        <v>229</v>
      </c>
      <c r="P2522" s="101">
        <v>0</v>
      </c>
      <c r="Q2522" s="132" t="s">
        <v>51</v>
      </c>
      <c r="R2522" s="131" t="s">
        <v>365</v>
      </c>
      <c r="S2522" s="91"/>
    </row>
    <row r="2523" spans="1:19" s="104" customFormat="1" ht="12.75" customHeight="1" x14ac:dyDescent="0.25">
      <c r="A2523" s="128" t="s">
        <v>21</v>
      </c>
      <c r="B2523" s="92" t="str">
        <f>IF(E2523="","",VLOOKUP(E2523,[1]PROJECTES!$C$14:$G$5000,2,FALSE))</f>
        <v>DIELES</v>
      </c>
      <c r="C2523" s="121" t="s">
        <v>271</v>
      </c>
      <c r="D2523" s="93" t="str">
        <f>IF(E2523="","",VLOOKUP(E2523,[1]PROJECTES!$C$14:$G$5000,5,FALSE))</f>
        <v>RTU CT-7 DIELESUR v1.1</v>
      </c>
      <c r="E2523" s="117">
        <v>5061</v>
      </c>
      <c r="F2523" s="95"/>
      <c r="G2523" s="96" t="str">
        <f>IF(E2523="","",VLOOKUP(E2523,[1]PROJECTES!$C$14:$G$5000,4,FALSE))</f>
        <v>TA</v>
      </c>
      <c r="H2523" s="118" t="s">
        <v>595</v>
      </c>
      <c r="I2523" s="97" t="str">
        <f>IF(H2523="","",VLOOKUP(H2523,BD!B$2:C$16,2,FALSE))</f>
        <v>E</v>
      </c>
      <c r="J2523" s="98">
        <v>43570</v>
      </c>
      <c r="K2523" s="135">
        <f t="shared" si="84"/>
        <v>16</v>
      </c>
      <c r="L2523" s="99" t="str">
        <f t="shared" ca="1" si="85"/>
        <v>-</v>
      </c>
      <c r="M2523" s="93">
        <f>IF(E2523="","",VLOOKUP(E2523,[1]PROJECTES!$C$14:$Z$5000,21,FALSE))</f>
        <v>43524</v>
      </c>
      <c r="N2523" s="100">
        <v>1</v>
      </c>
      <c r="O2523" s="72" t="s">
        <v>229</v>
      </c>
      <c r="P2523" s="101">
        <v>0</v>
      </c>
      <c r="Q2523" s="132" t="s">
        <v>51</v>
      </c>
      <c r="R2523" s="131" t="s">
        <v>365</v>
      </c>
      <c r="S2523" s="91"/>
    </row>
    <row r="2524" spans="1:19" s="104" customFormat="1" ht="12.75" customHeight="1" x14ac:dyDescent="0.25">
      <c r="A2524" s="128" t="s">
        <v>21</v>
      </c>
      <c r="B2524" s="92" t="str">
        <f>IF(E2524="","",VLOOKUP(E2524,[1]PROJECTES!$C$14:$G$5000,2,FALSE))</f>
        <v>DIELES</v>
      </c>
      <c r="C2524" s="121" t="s">
        <v>271</v>
      </c>
      <c r="D2524" s="93" t="str">
        <f>IF(E2524="","",VLOOKUP(E2524,[1]PROJECTES!$C$14:$G$5000,5,FALSE))</f>
        <v>RTU CT-8 DIELESUR v1.1</v>
      </c>
      <c r="E2524" s="117">
        <v>5062</v>
      </c>
      <c r="F2524" s="95"/>
      <c r="G2524" s="96" t="str">
        <f>IF(E2524="","",VLOOKUP(E2524,[1]PROJECTES!$C$14:$G$5000,4,FALSE))</f>
        <v>TA</v>
      </c>
      <c r="H2524" s="118" t="s">
        <v>595</v>
      </c>
      <c r="I2524" s="97" t="str">
        <f>IF(H2524="","",VLOOKUP(H2524,BD!B$2:C$16,2,FALSE))</f>
        <v>E</v>
      </c>
      <c r="J2524" s="98">
        <v>43570</v>
      </c>
      <c r="K2524" s="135">
        <f t="shared" si="84"/>
        <v>16</v>
      </c>
      <c r="L2524" s="99" t="str">
        <f t="shared" ca="1" si="85"/>
        <v>-</v>
      </c>
      <c r="M2524" s="93">
        <f>IF(E2524="","",VLOOKUP(E2524,[1]PROJECTES!$C$14:$Z$5000,21,FALSE))</f>
        <v>43524</v>
      </c>
      <c r="N2524" s="100">
        <v>1</v>
      </c>
      <c r="O2524" s="72" t="s">
        <v>229</v>
      </c>
      <c r="P2524" s="101">
        <v>0</v>
      </c>
      <c r="Q2524" s="132" t="s">
        <v>51</v>
      </c>
      <c r="R2524" s="131" t="s">
        <v>365</v>
      </c>
      <c r="S2524" s="91"/>
    </row>
    <row r="2525" spans="1:19" s="104" customFormat="1" ht="12.75" customHeight="1" x14ac:dyDescent="0.25">
      <c r="A2525" s="121" t="s">
        <v>21</v>
      </c>
      <c r="B2525" s="92" t="str">
        <f>IF(E2525="","",VLOOKUP(E2525,[1]PROJECTES!$C$14:$G$5000,2,FALSE))</f>
        <v>SITEL</v>
      </c>
      <c r="C2525" s="121" t="s">
        <v>181</v>
      </c>
      <c r="D2525" s="93" t="str">
        <f>IF(E2525="","",VLOOKUP(E2525,[1]PROJECTES!$C$14:$G$5000,5,FALSE))</f>
        <v>HW DE SITEL</v>
      </c>
      <c r="E2525" s="117" t="s">
        <v>931</v>
      </c>
      <c r="F2525" s="95"/>
      <c r="G2525" s="96" t="str">
        <f>IF(E2525="","",VLOOKUP(E2525,[1]PROJECTES!$C$14:$G$5000,4,FALSE))</f>
        <v>OB</v>
      </c>
      <c r="H2525" s="118" t="s">
        <v>21</v>
      </c>
      <c r="I2525" s="97" t="str">
        <f>IF(H2525="","",VLOOKUP(H2525,BD!B$2:C$16,2,FALSE))</f>
        <v>P</v>
      </c>
      <c r="J2525" s="98">
        <v>43570</v>
      </c>
      <c r="K2525" s="135">
        <f t="shared" si="84"/>
        <v>16</v>
      </c>
      <c r="L2525" s="99">
        <f t="shared" ca="1" si="85"/>
        <v>210</v>
      </c>
      <c r="M2525" s="93">
        <f>IF(E2525="","",VLOOKUP(E2525,[1]PROJECTES!$C$14:$Z$5000,21,FALSE))</f>
        <v>43830</v>
      </c>
      <c r="N2525" s="100">
        <v>0</v>
      </c>
      <c r="O2525" s="72" t="s">
        <v>229</v>
      </c>
      <c r="P2525" s="101">
        <v>40</v>
      </c>
      <c r="Q2525" s="132" t="s">
        <v>51</v>
      </c>
      <c r="R2525" s="102" t="s">
        <v>1497</v>
      </c>
      <c r="S2525" s="91"/>
    </row>
    <row r="2526" spans="1:19" s="104" customFormat="1" ht="12.75" customHeight="1" x14ac:dyDescent="0.25">
      <c r="A2526" s="121" t="s">
        <v>21</v>
      </c>
      <c r="B2526" s="92" t="str">
        <f>IF(E2526="","",VLOOKUP(E2526,[1]PROJECTES!$C$14:$G$5000,2,FALSE))</f>
        <v>SITEL</v>
      </c>
      <c r="C2526" s="121" t="s">
        <v>181</v>
      </c>
      <c r="D2526" s="93" t="str">
        <f>IF(E2526="","",VLOOKUP(E2526,[1]PROJECTES!$C$14:$G$5000,5,FALSE))</f>
        <v>HW DE SITEL</v>
      </c>
      <c r="E2526" s="117" t="s">
        <v>931</v>
      </c>
      <c r="F2526" s="95"/>
      <c r="G2526" s="96" t="str">
        <f>IF(E2526="","",VLOOKUP(E2526,[1]PROJECTES!$C$14:$G$5000,4,FALSE))</f>
        <v>OB</v>
      </c>
      <c r="H2526" s="118" t="s">
        <v>21</v>
      </c>
      <c r="I2526" s="97" t="str">
        <f>IF(H2526="","",VLOOKUP(H2526,BD!B$2:C$16,2,FALSE))</f>
        <v>P</v>
      </c>
      <c r="J2526" s="98">
        <v>43570</v>
      </c>
      <c r="K2526" s="135">
        <f t="shared" si="84"/>
        <v>16</v>
      </c>
      <c r="L2526" s="99">
        <f t="shared" ca="1" si="85"/>
        <v>210</v>
      </c>
      <c r="M2526" s="93">
        <f>IF(E2526="","",VLOOKUP(E2526,[1]PROJECTES!$C$14:$Z$5000,21,FALSE))</f>
        <v>43830</v>
      </c>
      <c r="N2526" s="100">
        <v>1</v>
      </c>
      <c r="O2526" s="72" t="s">
        <v>229</v>
      </c>
      <c r="P2526" s="101">
        <v>15</v>
      </c>
      <c r="Q2526" s="132" t="s">
        <v>51</v>
      </c>
      <c r="R2526" s="102" t="s">
        <v>1498</v>
      </c>
      <c r="S2526" s="91"/>
    </row>
    <row r="2527" spans="1:19" s="104" customFormat="1" ht="12.75" customHeight="1" x14ac:dyDescent="0.25">
      <c r="A2527" s="121" t="s">
        <v>21</v>
      </c>
      <c r="B2527" s="92" t="str">
        <f>IF(E2527="","",VLOOKUP(E2527,[1]PROJECTES!$C$14:$G$5000,2,FALSE))</f>
        <v>DIELES</v>
      </c>
      <c r="C2527" s="121" t="s">
        <v>271</v>
      </c>
      <c r="D2527" s="93" t="str">
        <f>IF(E2527="","",VLOOKUP(E2527,[1]PROJECTES!$C$14:$G$5000,5,FALSE))</f>
        <v>RTU CT-5 DIELESUR v1.1</v>
      </c>
      <c r="E2527" s="117">
        <v>5059</v>
      </c>
      <c r="F2527" s="95"/>
      <c r="G2527" s="96" t="str">
        <f>IF(E2527="","",VLOOKUP(E2527,[1]PROJECTES!$C$14:$G$5000,4,FALSE))</f>
        <v>TA</v>
      </c>
      <c r="H2527" s="118" t="s">
        <v>21</v>
      </c>
      <c r="I2527" s="97" t="str">
        <f>IF(H2527="","",VLOOKUP(H2527,BD!B$2:C$16,2,FALSE))</f>
        <v>P</v>
      </c>
      <c r="J2527" s="98">
        <v>43570</v>
      </c>
      <c r="K2527" s="135">
        <f t="shared" si="84"/>
        <v>16</v>
      </c>
      <c r="L2527" s="99" t="str">
        <f t="shared" ca="1" si="85"/>
        <v>-</v>
      </c>
      <c r="M2527" s="93">
        <f>IF(E2527="","",VLOOKUP(E2527,[1]PROJECTES!$C$14:$Z$5000,21,FALSE))</f>
        <v>43524</v>
      </c>
      <c r="N2527" s="100">
        <v>0</v>
      </c>
      <c r="O2527" s="72" t="s">
        <v>229</v>
      </c>
      <c r="P2527" s="101">
        <v>50</v>
      </c>
      <c r="Q2527" s="132" t="s">
        <v>51</v>
      </c>
      <c r="R2527" s="168" t="s">
        <v>365</v>
      </c>
      <c r="S2527" s="91"/>
    </row>
    <row r="2528" spans="1:19" s="104" customFormat="1" ht="12.75" customHeight="1" x14ac:dyDescent="0.25">
      <c r="A2528" s="121" t="s">
        <v>21</v>
      </c>
      <c r="B2528" s="92" t="str">
        <f>IF(E2528="","",VLOOKUP(E2528,[1]PROJECTES!$C$14:$G$5000,2,FALSE))</f>
        <v>DIELES</v>
      </c>
      <c r="C2528" s="121" t="s">
        <v>271</v>
      </c>
      <c r="D2528" s="93" t="str">
        <f>IF(E2528="","",VLOOKUP(E2528,[1]PROJECTES!$C$14:$G$5000,5,FALSE))</f>
        <v>RTU CT-6 DIELESUR v1.1</v>
      </c>
      <c r="E2528" s="117">
        <v>5060</v>
      </c>
      <c r="F2528" s="95"/>
      <c r="G2528" s="96" t="str">
        <f>IF(E2528="","",VLOOKUP(E2528,[1]PROJECTES!$C$14:$G$5000,4,FALSE))</f>
        <v>TA</v>
      </c>
      <c r="H2528" s="118" t="s">
        <v>21</v>
      </c>
      <c r="I2528" s="97" t="str">
        <f>IF(H2528="","",VLOOKUP(H2528,BD!B$2:C$16,2,FALSE))</f>
        <v>P</v>
      </c>
      <c r="J2528" s="98">
        <v>43570</v>
      </c>
      <c r="K2528" s="135">
        <f t="shared" si="84"/>
        <v>16</v>
      </c>
      <c r="L2528" s="99" t="str">
        <f t="shared" ca="1" si="85"/>
        <v>-</v>
      </c>
      <c r="M2528" s="93">
        <f>IF(E2528="","",VLOOKUP(E2528,[1]PROJECTES!$C$14:$Z$5000,21,FALSE))</f>
        <v>43524</v>
      </c>
      <c r="N2528" s="100">
        <v>0</v>
      </c>
      <c r="O2528" s="72" t="s">
        <v>229</v>
      </c>
      <c r="P2528" s="101">
        <v>50</v>
      </c>
      <c r="Q2528" s="132" t="s">
        <v>51</v>
      </c>
      <c r="R2528" s="168" t="s">
        <v>365</v>
      </c>
      <c r="S2528" s="91"/>
    </row>
    <row r="2529" spans="1:19" s="104" customFormat="1" ht="12.75" customHeight="1" x14ac:dyDescent="0.25">
      <c r="A2529" s="121" t="s">
        <v>21</v>
      </c>
      <c r="B2529" s="92" t="str">
        <f>IF(E2529="","",VLOOKUP(E2529,[1]PROJECTES!$C$14:$G$5000,2,FALSE))</f>
        <v>DIELES</v>
      </c>
      <c r="C2529" s="121" t="s">
        <v>271</v>
      </c>
      <c r="D2529" s="93" t="str">
        <f>IF(E2529="","",VLOOKUP(E2529,[1]PROJECTES!$C$14:$G$5000,5,FALSE))</f>
        <v>RTU CT-7 DIELESUR v1.1</v>
      </c>
      <c r="E2529" s="117">
        <v>5061</v>
      </c>
      <c r="F2529" s="95"/>
      <c r="G2529" s="96" t="str">
        <f>IF(E2529="","",VLOOKUP(E2529,[1]PROJECTES!$C$14:$G$5000,4,FALSE))</f>
        <v>TA</v>
      </c>
      <c r="H2529" s="118" t="s">
        <v>21</v>
      </c>
      <c r="I2529" s="97" t="str">
        <f>IF(H2529="","",VLOOKUP(H2529,BD!B$2:C$16,2,FALSE))</f>
        <v>P</v>
      </c>
      <c r="J2529" s="98">
        <v>43570</v>
      </c>
      <c r="K2529" s="135">
        <f t="shared" si="84"/>
        <v>16</v>
      </c>
      <c r="L2529" s="99" t="str">
        <f t="shared" ca="1" si="85"/>
        <v>-</v>
      </c>
      <c r="M2529" s="93">
        <f>IF(E2529="","",VLOOKUP(E2529,[1]PROJECTES!$C$14:$Z$5000,21,FALSE))</f>
        <v>43524</v>
      </c>
      <c r="N2529" s="100">
        <v>0</v>
      </c>
      <c r="O2529" s="72" t="s">
        <v>229</v>
      </c>
      <c r="P2529" s="101">
        <v>50</v>
      </c>
      <c r="Q2529" s="132" t="s">
        <v>51</v>
      </c>
      <c r="R2529" s="168" t="s">
        <v>365</v>
      </c>
      <c r="S2529" s="91"/>
    </row>
    <row r="2530" spans="1:19" s="104" customFormat="1" ht="12.75" customHeight="1" x14ac:dyDescent="0.25">
      <c r="A2530" s="121" t="s">
        <v>21</v>
      </c>
      <c r="B2530" s="92" t="str">
        <f>IF(E2530="","",VLOOKUP(E2530,[1]PROJECTES!$C$14:$G$5000,2,FALSE))</f>
        <v>DIELES</v>
      </c>
      <c r="C2530" s="121" t="s">
        <v>271</v>
      </c>
      <c r="D2530" s="93" t="str">
        <f>IF(E2530="","",VLOOKUP(E2530,[1]PROJECTES!$C$14:$G$5000,5,FALSE))</f>
        <v>RTU CT-8 DIELESUR v1.1</v>
      </c>
      <c r="E2530" s="117">
        <v>5062</v>
      </c>
      <c r="F2530" s="95"/>
      <c r="G2530" s="96" t="str">
        <f>IF(E2530="","",VLOOKUP(E2530,[1]PROJECTES!$C$14:$G$5000,4,FALSE))</f>
        <v>TA</v>
      </c>
      <c r="H2530" s="118" t="s">
        <v>21</v>
      </c>
      <c r="I2530" s="97" t="str">
        <f>IF(H2530="","",VLOOKUP(H2530,BD!B$2:C$16,2,FALSE))</f>
        <v>P</v>
      </c>
      <c r="J2530" s="98">
        <v>43570</v>
      </c>
      <c r="K2530" s="135">
        <f t="shared" si="84"/>
        <v>16</v>
      </c>
      <c r="L2530" s="99" t="str">
        <f t="shared" ca="1" si="85"/>
        <v>-</v>
      </c>
      <c r="M2530" s="93">
        <f>IF(E2530="","",VLOOKUP(E2530,[1]PROJECTES!$C$14:$Z$5000,21,FALSE))</f>
        <v>43524</v>
      </c>
      <c r="N2530" s="100">
        <v>0</v>
      </c>
      <c r="O2530" s="72" t="s">
        <v>229</v>
      </c>
      <c r="P2530" s="101">
        <v>35</v>
      </c>
      <c r="Q2530" s="132" t="s">
        <v>51</v>
      </c>
      <c r="R2530" s="168" t="s">
        <v>365</v>
      </c>
      <c r="S2530" s="91"/>
    </row>
    <row r="2531" spans="1:19" s="104" customFormat="1" ht="12.75" customHeight="1" x14ac:dyDescent="0.25">
      <c r="A2531" s="121" t="s">
        <v>12</v>
      </c>
      <c r="B2531" s="92" t="str">
        <f>IF(E2531="","",VLOOKUP(E2531,[1]PROJECTES!$C$14:$G$5000,2,FALSE))</f>
        <v>SITEL</v>
      </c>
      <c r="C2531" s="121" t="s">
        <v>181</v>
      </c>
      <c r="D2531" s="93" t="str">
        <f>IF(E2531="","",VLOOKUP(E2531,[1]PROJECTES!$C$14:$G$5000,5,FALSE))</f>
        <v>Manteniment correctiu SW TEDIS.Net Data v1.47</v>
      </c>
      <c r="E2531" s="117" t="s">
        <v>1117</v>
      </c>
      <c r="F2531" s="95"/>
      <c r="G2531" s="96" t="str">
        <f>IF(E2531="","",VLOOKUP(E2531,[1]PROJECTES!$C$14:$G$5000,4,FALSE))</f>
        <v>OB</v>
      </c>
      <c r="H2531" s="118" t="s">
        <v>12</v>
      </c>
      <c r="I2531" s="97" t="str">
        <f>IF(H2531="","",VLOOKUP(H2531,BD!B$2:C$16,2,FALSE))</f>
        <v>E</v>
      </c>
      <c r="J2531" s="98">
        <v>43570</v>
      </c>
      <c r="K2531" s="135">
        <f t="shared" si="84"/>
        <v>16</v>
      </c>
      <c r="L2531" s="99">
        <f t="shared" ca="1" si="85"/>
        <v>210</v>
      </c>
      <c r="M2531" s="93">
        <f>IF(E2531="","",VLOOKUP(E2531,[1]PROJECTES!$C$14:$Z$5000,21,FALSE))</f>
        <v>43830</v>
      </c>
      <c r="N2531" s="100">
        <v>3</v>
      </c>
      <c r="O2531" s="72" t="s">
        <v>229</v>
      </c>
      <c r="P2531" s="101">
        <v>0</v>
      </c>
      <c r="Q2531" s="132" t="s">
        <v>43</v>
      </c>
      <c r="R2531" s="168" t="s">
        <v>1500</v>
      </c>
      <c r="S2531" s="91"/>
    </row>
    <row r="2532" spans="1:19" s="104" customFormat="1" ht="12.75" customHeight="1" x14ac:dyDescent="0.25">
      <c r="A2532" s="121" t="s">
        <v>12</v>
      </c>
      <c r="B2532" s="92" t="str">
        <f>IF(E2532="","",VLOOKUP(E2532,[1]PROJECTES!$C$14:$G$5000,2,FALSE))</f>
        <v>EYPESA</v>
      </c>
      <c r="C2532" s="121" t="s">
        <v>106</v>
      </c>
      <c r="D2532" s="93" t="str">
        <f>IF(E2532="","",VLOOKUP(E2532,[1]PROJECTES!$C$14:$G$5000,5,FALSE))</f>
        <v>SITEL Ref.SUPORT TEC. PROJ. RESOLvD-2018</v>
      </c>
      <c r="E2532" s="117">
        <v>4867</v>
      </c>
      <c r="F2532" s="95"/>
      <c r="G2532" s="96" t="str">
        <f>IF(E2532="","",VLOOKUP(E2532,[1]PROJECTES!$C$14:$G$5000,4,FALSE))</f>
        <v>OB</v>
      </c>
      <c r="H2532" s="118" t="s">
        <v>12</v>
      </c>
      <c r="I2532" s="97" t="str">
        <f>IF(H2532="","",VLOOKUP(H2532,BD!B$2:C$16,2,FALSE))</f>
        <v>E</v>
      </c>
      <c r="J2532" s="98">
        <v>43570</v>
      </c>
      <c r="K2532" s="135">
        <f t="shared" si="84"/>
        <v>16</v>
      </c>
      <c r="L2532" s="99">
        <f t="shared" ca="1" si="85"/>
        <v>-155</v>
      </c>
      <c r="M2532" s="93">
        <f>IF(E2532="","",VLOOKUP(E2532,[1]PROJECTES!$C$14:$Z$5000,21,FALSE))</f>
        <v>43465</v>
      </c>
      <c r="N2532" s="100">
        <v>1</v>
      </c>
      <c r="O2532" s="72" t="s">
        <v>229</v>
      </c>
      <c r="P2532" s="101">
        <v>0</v>
      </c>
      <c r="Q2532" s="132" t="s">
        <v>15</v>
      </c>
      <c r="R2532" s="168" t="s">
        <v>1499</v>
      </c>
      <c r="S2532" s="91"/>
    </row>
    <row r="2533" spans="1:19" s="104" customFormat="1" ht="12.75" customHeight="1" x14ac:dyDescent="0.25">
      <c r="A2533" s="121" t="s">
        <v>12</v>
      </c>
      <c r="B2533" s="92" t="str">
        <f>IF(E2533="","",VLOOKUP(E2533,[1]PROJECTES!$C$14:$G$5000,2,FALSE))</f>
        <v>SITEL</v>
      </c>
      <c r="C2533" s="121" t="s">
        <v>181</v>
      </c>
      <c r="D2533" s="93" t="str">
        <f>IF(E2533="","",VLOOKUP(E2533,[1]PROJECTES!$C$14:$G$5000,5,FALSE))</f>
        <v>CAP-PRX v3.1 o superior</v>
      </c>
      <c r="E2533" s="117" t="s">
        <v>275</v>
      </c>
      <c r="F2533" s="95"/>
      <c r="G2533" s="96" t="str">
        <f>IF(E2533="","",VLOOKUP(E2533,[1]PROJECTES!$C$14:$G$5000,4,FALSE))</f>
        <v>OB</v>
      </c>
      <c r="H2533" s="118" t="s">
        <v>12</v>
      </c>
      <c r="I2533" s="97" t="str">
        <f>IF(H2533="","",VLOOKUP(H2533,BD!B$2:C$16,2,FALSE))</f>
        <v>E</v>
      </c>
      <c r="J2533" s="98">
        <v>43570</v>
      </c>
      <c r="K2533" s="135">
        <f t="shared" si="84"/>
        <v>16</v>
      </c>
      <c r="L2533" s="99">
        <f t="shared" ca="1" si="85"/>
        <v>210</v>
      </c>
      <c r="M2533" s="93">
        <f>IF(E2533="","",VLOOKUP(E2533,[1]PROJECTES!$C$14:$Z$5000,21,FALSE))</f>
        <v>43830</v>
      </c>
      <c r="N2533" s="100">
        <v>2</v>
      </c>
      <c r="O2533" s="72" t="s">
        <v>229</v>
      </c>
      <c r="P2533" s="101">
        <v>0</v>
      </c>
      <c r="Q2533" s="132" t="s">
        <v>43</v>
      </c>
      <c r="R2533" s="168" t="s">
        <v>1501</v>
      </c>
      <c r="S2533" s="91"/>
    </row>
    <row r="2534" spans="1:19" s="104" customFormat="1" ht="12.75" customHeight="1" x14ac:dyDescent="0.25">
      <c r="A2534" s="121" t="s">
        <v>12</v>
      </c>
      <c r="B2534" s="92" t="str">
        <f>IF(E2534="","",VLOOKUP(E2534,[1]PROJECTES!$C$14:$G$5000,2,FALSE))</f>
        <v>EYPESA</v>
      </c>
      <c r="C2534" s="121" t="s">
        <v>106</v>
      </c>
      <c r="D2534" s="93" t="str">
        <f>IF(E2534="","",VLOOKUP(E2534,[1]PROJECTES!$C$14:$G$5000,5,FALSE))</f>
        <v>SITEL Ref.SUPORT TEC. PROJ. INVADE-2019</v>
      </c>
      <c r="E2534" s="117">
        <v>5204</v>
      </c>
      <c r="F2534" s="95"/>
      <c r="G2534" s="96" t="str">
        <f>IF(E2534="","",VLOOKUP(E2534,[1]PROJECTES!$C$14:$G$5000,4,FALSE))</f>
        <v>OB</v>
      </c>
      <c r="H2534" s="118" t="s">
        <v>12</v>
      </c>
      <c r="I2534" s="97" t="str">
        <f>IF(H2534="","",VLOOKUP(H2534,BD!B$2:C$16,2,FALSE))</f>
        <v>E</v>
      </c>
      <c r="J2534" s="98">
        <v>43570</v>
      </c>
      <c r="K2534" s="135">
        <f t="shared" si="84"/>
        <v>16</v>
      </c>
      <c r="L2534" s="99">
        <f t="shared" ca="1" si="85"/>
        <v>-35</v>
      </c>
      <c r="M2534" s="93">
        <f>IF(E2534="","",VLOOKUP(E2534,[1]PROJECTES!$C$14:$Z$5000,21,FALSE))</f>
        <v>43585</v>
      </c>
      <c r="N2534" s="100">
        <v>0</v>
      </c>
      <c r="O2534" s="72" t="s">
        <v>229</v>
      </c>
      <c r="P2534" s="101">
        <v>30</v>
      </c>
      <c r="Q2534" s="132" t="s">
        <v>32</v>
      </c>
      <c r="R2534" s="168" t="s">
        <v>1502</v>
      </c>
      <c r="S2534" s="91"/>
    </row>
    <row r="2535" spans="1:19" s="104" customFormat="1" ht="12.75" customHeight="1" x14ac:dyDescent="0.25">
      <c r="A2535" s="121" t="s">
        <v>12</v>
      </c>
      <c r="B2535" s="92" t="str">
        <f>IF(E2535="","",VLOOKUP(E2535,[1]PROJECTES!$C$14:$G$5000,2,FALSE))</f>
        <v>SITEL</v>
      </c>
      <c r="C2535" s="121" t="s">
        <v>181</v>
      </c>
      <c r="D2535" s="93" t="str">
        <f>IF(E2535="","",VLOOKUP(E2535,[1]PROJECTES!$C$14:$G$5000,5,FALSE))</f>
        <v>AFERS PROPIS</v>
      </c>
      <c r="E2535" s="117" t="s">
        <v>884</v>
      </c>
      <c r="F2535" s="95"/>
      <c r="G2535" s="96" t="str">
        <f>IF(E2535="","",VLOOKUP(E2535,[1]PROJECTES!$C$14:$G$5000,4,FALSE))</f>
        <v>OB</v>
      </c>
      <c r="H2535" s="118" t="s">
        <v>12</v>
      </c>
      <c r="I2535" s="97" t="str">
        <f>IF(H2535="","",VLOOKUP(H2535,BD!B$2:C$16,2,FALSE))</f>
        <v>E</v>
      </c>
      <c r="J2535" s="98">
        <v>43570</v>
      </c>
      <c r="K2535" s="135">
        <f t="shared" si="84"/>
        <v>16</v>
      </c>
      <c r="L2535" s="99">
        <f t="shared" ca="1" si="85"/>
        <v>210</v>
      </c>
      <c r="M2535" s="93">
        <f>IF(E2535="","",VLOOKUP(E2535,[1]PROJECTES!$C$14:$Z$5000,21,FALSE))</f>
        <v>43830</v>
      </c>
      <c r="N2535" s="100">
        <v>1</v>
      </c>
      <c r="O2535" s="72" t="s">
        <v>229</v>
      </c>
      <c r="P2535" s="101">
        <v>0</v>
      </c>
      <c r="Q2535" s="132"/>
      <c r="R2535" s="168" t="s">
        <v>1091</v>
      </c>
      <c r="S2535" s="91"/>
    </row>
    <row r="2536" spans="1:19" s="104" customFormat="1" ht="12.75" customHeight="1" x14ac:dyDescent="0.25">
      <c r="A2536" s="121" t="s">
        <v>12</v>
      </c>
      <c r="B2536" s="92" t="str">
        <f>IF(E2536="","",VLOOKUP(E2536,[1]PROJECTES!$C$14:$G$5000,2,FALSE))</f>
        <v>SITEL</v>
      </c>
      <c r="C2536" s="121" t="s">
        <v>181</v>
      </c>
      <c r="D2536" s="93" t="str">
        <f>IF(E2536="","",VLOOKUP(E2536,[1]PROJECTES!$C$14:$G$5000,5,FALSE))</f>
        <v>INFRAESTRUCTURA</v>
      </c>
      <c r="E2536" s="117" t="s">
        <v>317</v>
      </c>
      <c r="F2536" s="95"/>
      <c r="G2536" s="96" t="str">
        <f>IF(E2536="","",VLOOKUP(E2536,[1]PROJECTES!$C$14:$G$5000,4,FALSE))</f>
        <v>OB</v>
      </c>
      <c r="H2536" s="118" t="s">
        <v>12</v>
      </c>
      <c r="I2536" s="97" t="str">
        <f>IF(H2536="","",VLOOKUP(H2536,BD!B$2:C$16,2,FALSE))</f>
        <v>E</v>
      </c>
      <c r="J2536" s="98">
        <v>43570</v>
      </c>
      <c r="K2536" s="135">
        <f t="shared" si="84"/>
        <v>16</v>
      </c>
      <c r="L2536" s="99">
        <f t="shared" ca="1" si="85"/>
        <v>210</v>
      </c>
      <c r="M2536" s="93">
        <f>IF(E2536="","",VLOOKUP(E2536,[1]PROJECTES!$C$14:$Z$5000,21,FALSE))</f>
        <v>43830</v>
      </c>
      <c r="N2536" s="100">
        <v>0</v>
      </c>
      <c r="O2536" s="72" t="s">
        <v>229</v>
      </c>
      <c r="P2536" s="101">
        <v>15</v>
      </c>
      <c r="Q2536" s="132" t="s">
        <v>7</v>
      </c>
      <c r="R2536" s="168" t="s">
        <v>1503</v>
      </c>
      <c r="S2536" s="91"/>
    </row>
    <row r="2537" spans="1:19" s="104" customFormat="1" ht="12.75" customHeight="1" x14ac:dyDescent="0.25">
      <c r="A2537" s="121" t="s">
        <v>12</v>
      </c>
      <c r="B2537" s="92" t="str">
        <f>IF(E2537="","",VLOOKUP(E2537,[1]PROJECTES!$C$14:$G$5000,2,FALSE))</f>
        <v>SITEL</v>
      </c>
      <c r="C2537" s="121" t="s">
        <v>106</v>
      </c>
      <c r="D2537" s="93" t="str">
        <f>IF(E2537="","",VLOOKUP(E2537,[1]PROJECTES!$C$14:$G$5000,5,FALSE))</f>
        <v>SOPORT DEPARTAMENT COMERCIAL</v>
      </c>
      <c r="E2537" s="117" t="s">
        <v>343</v>
      </c>
      <c r="F2537" s="95"/>
      <c r="G2537" s="96" t="str">
        <f>IF(E2537="","",VLOOKUP(E2537,[1]PROJECTES!$C$14:$G$5000,4,FALSE))</f>
        <v>OB</v>
      </c>
      <c r="H2537" s="118" t="s">
        <v>12</v>
      </c>
      <c r="I2537" s="97" t="str">
        <f>IF(H2537="","",VLOOKUP(H2537,BD!B$2:C$16,2,FALSE))</f>
        <v>E</v>
      </c>
      <c r="J2537" s="98">
        <v>43570</v>
      </c>
      <c r="K2537" s="135">
        <f t="shared" si="84"/>
        <v>16</v>
      </c>
      <c r="L2537" s="99">
        <f t="shared" ca="1" si="85"/>
        <v>210</v>
      </c>
      <c r="M2537" s="93">
        <f>IF(E2537="","",VLOOKUP(E2537,[1]PROJECTES!$C$14:$Z$5000,21,FALSE))</f>
        <v>43830</v>
      </c>
      <c r="N2537" s="100">
        <v>0</v>
      </c>
      <c r="O2537" s="72" t="s">
        <v>229</v>
      </c>
      <c r="P2537" s="101">
        <v>15</v>
      </c>
      <c r="Q2537" s="132" t="s">
        <v>11</v>
      </c>
      <c r="R2537" s="168" t="s">
        <v>1504</v>
      </c>
      <c r="S2537" s="91"/>
    </row>
    <row r="2538" spans="1:19" s="104" customFormat="1" ht="12.75" customHeight="1" x14ac:dyDescent="0.25">
      <c r="A2538" s="121" t="s">
        <v>47</v>
      </c>
      <c r="B2538" s="92" t="str">
        <f>IF(E2538="","",VLOOKUP(E2538,[1]PROJECTES!$C$14:$G$5000,2,FALSE))</f>
        <v>SAMENE</v>
      </c>
      <c r="C2538" s="121" t="s">
        <v>649</v>
      </c>
      <c r="D2538" s="93" t="str">
        <f>IF(E2538="","",VLOOKUP(E2538,[1]PROJECTES!$C$14:$G$5000,5,FALSE))</f>
        <v>CC SCADA TEDIS.Net SAMPOL v1.0</v>
      </c>
      <c r="E2538" s="117">
        <v>3897</v>
      </c>
      <c r="F2538" s="95"/>
      <c r="G2538" s="96" t="str">
        <f>IF(E2538="","",VLOOKUP(E2538,[1]PROJECTES!$C$14:$G$5000,4,FALSE))</f>
        <v>OB</v>
      </c>
      <c r="H2538" s="118" t="s">
        <v>17</v>
      </c>
      <c r="I2538" s="97" t="str">
        <f>IF(H2538="","",VLOOKUP(H2538,BD!B$2:C$16,2,FALSE))</f>
        <v>E</v>
      </c>
      <c r="J2538" s="98">
        <v>43504</v>
      </c>
      <c r="K2538" s="135">
        <f t="shared" si="84"/>
        <v>6</v>
      </c>
      <c r="L2538" s="99">
        <f t="shared" ca="1" si="85"/>
        <v>-704</v>
      </c>
      <c r="M2538" s="93">
        <f>IF(E2538="","",VLOOKUP(E2538,[1]PROJECTES!$C$14:$Z$5000,21,FALSE))</f>
        <v>42916</v>
      </c>
      <c r="N2538" s="100">
        <v>0</v>
      </c>
      <c r="O2538" s="72" t="s">
        <v>229</v>
      </c>
      <c r="P2538" s="101">
        <v>45</v>
      </c>
      <c r="Q2538" s="132" t="s">
        <v>32</v>
      </c>
      <c r="R2538" s="131" t="s">
        <v>699</v>
      </c>
      <c r="S2538" s="91"/>
    </row>
    <row r="2539" spans="1:19" s="104" customFormat="1" ht="12.75" customHeight="1" x14ac:dyDescent="0.25">
      <c r="A2539" s="121"/>
      <c r="B2539" s="92" t="str">
        <f>IF(E2539="","",VLOOKUP(E2539,[1]PROJECTES!$C$14:$G$5000,2,FALSE))</f>
        <v>COAUEU</v>
      </c>
      <c r="C2539" s="121"/>
      <c r="D2539" s="93" t="str">
        <f>IF(E2539="","",VLOOKUP(E2539,[1]PROJECTES!$C$14:$G$5000,5,FALSE))</f>
        <v>EUROTRONIC Desenvolupament SW App Movil v1.0</v>
      </c>
      <c r="E2539" s="117">
        <v>5067</v>
      </c>
      <c r="F2539" s="95"/>
      <c r="G2539" s="96" t="str">
        <f>IF(E2539="","",VLOOKUP(E2539,[1]PROJECTES!$C$14:$G$5000,4,FALSE))</f>
        <v>OB</v>
      </c>
      <c r="H2539" s="118" t="s">
        <v>47</v>
      </c>
      <c r="I2539" s="97" t="str">
        <f>IF(H2539="","",VLOOKUP(H2539,BD!B$2:C$16,2,FALSE))</f>
        <v>E</v>
      </c>
      <c r="J2539" s="98">
        <v>43570</v>
      </c>
      <c r="K2539" s="135">
        <f t="shared" si="84"/>
        <v>16</v>
      </c>
      <c r="L2539" s="99">
        <f t="shared" ca="1" si="85"/>
        <v>139</v>
      </c>
      <c r="M2539" s="93">
        <f>IF(E2539="","",VLOOKUP(E2539,[1]PROJECTES!$C$14:$Z$5000,21,FALSE))</f>
        <v>43759</v>
      </c>
      <c r="N2539" s="100">
        <v>4</v>
      </c>
      <c r="O2539" s="72" t="s">
        <v>229</v>
      </c>
      <c r="P2539" s="101">
        <v>0</v>
      </c>
      <c r="Q2539" s="132" t="s">
        <v>37</v>
      </c>
      <c r="R2539" s="168" t="s">
        <v>1558</v>
      </c>
      <c r="S2539" s="91"/>
    </row>
    <row r="2540" spans="1:19" s="104" customFormat="1" ht="12.75" customHeight="1" x14ac:dyDescent="0.25">
      <c r="A2540" s="121"/>
      <c r="B2540" s="92" t="str">
        <f>IF(E2540="","",VLOOKUP(E2540,[1]PROJECTES!$C$14:$G$5000,2,FALSE))</f>
        <v>HIJOFE</v>
      </c>
      <c r="C2540" s="121" t="s">
        <v>122</v>
      </c>
      <c r="D2540" s="93" t="str">
        <f>IF(E2540="","",VLOOKUP(E2540,[1]PROJECTES!$C$14:$G$5000,5,FALSE))</f>
        <v>MANTENIMENT SW SCADA TEDIS.Net J.FERRE 01/01/2.019 - 31/12/2.019</v>
      </c>
      <c r="E2540" s="117">
        <v>5071</v>
      </c>
      <c r="F2540" s="95"/>
      <c r="G2540" s="96" t="str">
        <f>IF(E2540="","",VLOOKUP(E2540,[1]PROJECTES!$C$14:$G$5000,4,FALSE))</f>
        <v>OB</v>
      </c>
      <c r="H2540" s="118" t="s">
        <v>47</v>
      </c>
      <c r="I2540" s="97" t="str">
        <f>IF(H2540="","",VLOOKUP(H2540,BD!B$2:C$16,2,FALSE))</f>
        <v>E</v>
      </c>
      <c r="J2540" s="98">
        <v>43570</v>
      </c>
      <c r="K2540" s="135">
        <f t="shared" si="84"/>
        <v>16</v>
      </c>
      <c r="L2540" s="99">
        <f t="shared" ca="1" si="85"/>
        <v>210</v>
      </c>
      <c r="M2540" s="93">
        <f>IF(E2540="","",VLOOKUP(E2540,[1]PROJECTES!$C$14:$Z$5000,21,FALSE))</f>
        <v>43830</v>
      </c>
      <c r="N2540" s="100">
        <v>1</v>
      </c>
      <c r="O2540" s="72" t="s">
        <v>229</v>
      </c>
      <c r="P2540" s="101">
        <v>0</v>
      </c>
      <c r="Q2540" s="132" t="s">
        <v>59</v>
      </c>
      <c r="R2540" s="168" t="s">
        <v>1559</v>
      </c>
      <c r="S2540" s="91"/>
    </row>
    <row r="2541" spans="1:19" s="104" customFormat="1" ht="12.75" customHeight="1" x14ac:dyDescent="0.25">
      <c r="A2541" s="121"/>
      <c r="B2541" s="92" t="str">
        <f>IF(E2541="","",VLOOKUP(E2541,[1]PROJECTES!$C$14:$G$5000,2,FALSE))</f>
        <v>SITEL</v>
      </c>
      <c r="C2541" s="121" t="s">
        <v>84</v>
      </c>
      <c r="D2541" s="93" t="str">
        <f>IF(E2541="","",VLOOKUP(E2541,[1]PROJECTES!$C$14:$G$5000,5,FALSE))</f>
        <v>PENDENT D'ASSIGNAR</v>
      </c>
      <c r="E2541" s="117" t="s">
        <v>278</v>
      </c>
      <c r="F2541" s="95"/>
      <c r="G2541" s="96" t="str">
        <f>IF(E2541="","",VLOOKUP(E2541,[1]PROJECTES!$C$14:$G$5000,4,FALSE))</f>
        <v>OB</v>
      </c>
      <c r="H2541" s="118" t="s">
        <v>47</v>
      </c>
      <c r="I2541" s="97" t="str">
        <f>IF(H2541="","",VLOOKUP(H2541,BD!B$2:C$16,2,FALSE))</f>
        <v>E</v>
      </c>
      <c r="J2541" s="98">
        <v>43570</v>
      </c>
      <c r="K2541" s="135">
        <f t="shared" si="84"/>
        <v>16</v>
      </c>
      <c r="L2541" s="99">
        <f t="shared" ca="1" si="85"/>
        <v>210</v>
      </c>
      <c r="M2541" s="93">
        <f>IF(E2541="","",VLOOKUP(E2541,[1]PROJECTES!$C$14:$Z$5000,21,FALSE))</f>
        <v>43830</v>
      </c>
      <c r="N2541" s="100">
        <v>3</v>
      </c>
      <c r="O2541" s="72" t="s">
        <v>229</v>
      </c>
      <c r="P2541" s="101">
        <v>0</v>
      </c>
      <c r="Q2541" s="132" t="s">
        <v>59</v>
      </c>
      <c r="R2541" s="168" t="s">
        <v>1560</v>
      </c>
      <c r="S2541" s="91"/>
    </row>
    <row r="2542" spans="1:19" s="104" customFormat="1" ht="12.75" customHeight="1" x14ac:dyDescent="0.25">
      <c r="A2542" s="121"/>
      <c r="B2542" s="92" t="str">
        <f>IF(E2542="","",VLOOKUP(E2542,[1]PROJECTES!$C$14:$G$5000,2,FALSE))</f>
        <v/>
      </c>
      <c r="C2542" s="121"/>
      <c r="D2542" s="93" t="str">
        <f>IF(E2542="","",VLOOKUP(E2542,[1]PROJECTES!$C$14:$G$5000,5,FALSE))</f>
        <v/>
      </c>
      <c r="E2542" s="117"/>
      <c r="F2542" s="95"/>
      <c r="G2542" s="96" t="str">
        <f>IF(E2542="","",VLOOKUP(E2542,[1]PROJECTES!$C$14:$G$5000,4,FALSE))</f>
        <v/>
      </c>
      <c r="H2542" s="118" t="s">
        <v>44</v>
      </c>
      <c r="I2542" s="97" t="str">
        <f>IF(H2542="","",VLOOKUP(H2542,BD!B$2:C$16,2,FALSE))</f>
        <v>E</v>
      </c>
      <c r="J2542" s="98">
        <v>43570</v>
      </c>
      <c r="K2542" s="135">
        <f t="shared" si="84"/>
        <v>16</v>
      </c>
      <c r="L2542" s="99" t="str">
        <f t="shared" ca="1" si="85"/>
        <v>-</v>
      </c>
      <c r="M2542" s="93" t="str">
        <f>IF(E2542="","",VLOOKUP(E2542,[1]PROJECTES!$C$14:$Z$5000,21,FALSE))</f>
        <v/>
      </c>
      <c r="N2542" s="100"/>
      <c r="O2542" s="72" t="s">
        <v>229</v>
      </c>
      <c r="P2542" s="101"/>
      <c r="Q2542" s="132"/>
      <c r="R2542" s="102"/>
      <c r="S2542" s="91"/>
    </row>
    <row r="2543" spans="1:19" s="104" customFormat="1" ht="12.75" customHeight="1" x14ac:dyDescent="0.25">
      <c r="A2543" s="121"/>
      <c r="B2543" s="92" t="str">
        <f>IF(E2543="","",VLOOKUP(E2543,[1]PROJECTES!$C$14:$G$5000,2,FALSE))</f>
        <v/>
      </c>
      <c r="C2543" s="121"/>
      <c r="D2543" s="93" t="str">
        <f>IF(E2543="","",VLOOKUP(E2543,[1]PROJECTES!$C$14:$G$5000,5,FALSE))</f>
        <v/>
      </c>
      <c r="E2543" s="117"/>
      <c r="F2543" s="95"/>
      <c r="G2543" s="96" t="str">
        <f>IF(E2543="","",VLOOKUP(E2543,[1]PROJECTES!$C$14:$G$5000,4,FALSE))</f>
        <v/>
      </c>
      <c r="H2543" s="118" t="s">
        <v>44</v>
      </c>
      <c r="I2543" s="97" t="str">
        <f>IF(H2543="","",VLOOKUP(H2543,BD!B$2:C$16,2,FALSE))</f>
        <v>E</v>
      </c>
      <c r="J2543" s="98">
        <v>43570</v>
      </c>
      <c r="K2543" s="135">
        <f t="shared" si="84"/>
        <v>16</v>
      </c>
      <c r="L2543" s="99" t="str">
        <f t="shared" ca="1" si="85"/>
        <v>-</v>
      </c>
      <c r="M2543" s="93" t="str">
        <f>IF(E2543="","",VLOOKUP(E2543,[1]PROJECTES!$C$14:$Z$5000,21,FALSE))</f>
        <v/>
      </c>
      <c r="N2543" s="100"/>
      <c r="O2543" s="72" t="s">
        <v>229</v>
      </c>
      <c r="P2543" s="101"/>
      <c r="Q2543" s="132"/>
      <c r="R2543" s="102"/>
      <c r="S2543" s="91"/>
    </row>
    <row r="2544" spans="1:19" s="104" customFormat="1" ht="12.75" customHeight="1" x14ac:dyDescent="0.25">
      <c r="A2544" s="121"/>
      <c r="B2544" s="92" t="str">
        <f>IF(E2544="","",VLOOKUP(E2544,[1]PROJECTES!$C$14:$G$5000,2,FALSE))</f>
        <v/>
      </c>
      <c r="C2544" s="121"/>
      <c r="D2544" s="93" t="str">
        <f>IF(E2544="","",VLOOKUP(E2544,[1]PROJECTES!$C$14:$G$5000,5,FALSE))</f>
        <v/>
      </c>
      <c r="E2544" s="117"/>
      <c r="F2544" s="95"/>
      <c r="G2544" s="96" t="str">
        <f>IF(E2544="","",VLOOKUP(E2544,[1]PROJECTES!$C$14:$G$5000,4,FALSE))</f>
        <v/>
      </c>
      <c r="H2544" s="118" t="s">
        <v>44</v>
      </c>
      <c r="I2544" s="97" t="str">
        <f>IF(H2544="","",VLOOKUP(H2544,BD!B$2:C$16,2,FALSE))</f>
        <v>E</v>
      </c>
      <c r="J2544" s="98">
        <v>43570</v>
      </c>
      <c r="K2544" s="135">
        <f t="shared" si="84"/>
        <v>16</v>
      </c>
      <c r="L2544" s="99" t="str">
        <f t="shared" ca="1" si="85"/>
        <v>-</v>
      </c>
      <c r="M2544" s="93" t="str">
        <f>IF(E2544="","",VLOOKUP(E2544,[1]PROJECTES!$C$14:$Z$5000,21,FALSE))</f>
        <v/>
      </c>
      <c r="N2544" s="100"/>
      <c r="O2544" s="72" t="s">
        <v>229</v>
      </c>
      <c r="P2544" s="101"/>
      <c r="Q2544" s="132"/>
      <c r="R2544" s="102"/>
      <c r="S2544" s="91"/>
    </row>
    <row r="2545" spans="1:19" s="104" customFormat="1" ht="12.75" customHeight="1" x14ac:dyDescent="0.25">
      <c r="A2545" s="121"/>
      <c r="B2545" s="92" t="str">
        <f>IF(E2545="","",VLOOKUP(E2545,[1]PROJECTES!$C$14:$G$5000,2,FALSE))</f>
        <v/>
      </c>
      <c r="C2545" s="121"/>
      <c r="D2545" s="93" t="str">
        <f>IF(E2545="","",VLOOKUP(E2545,[1]PROJECTES!$C$14:$G$5000,5,FALSE))</f>
        <v/>
      </c>
      <c r="E2545" s="117"/>
      <c r="F2545" s="95"/>
      <c r="G2545" s="96" t="str">
        <f>IF(E2545="","",VLOOKUP(E2545,[1]PROJECTES!$C$14:$G$5000,4,FALSE))</f>
        <v/>
      </c>
      <c r="H2545" s="118" t="s">
        <v>44</v>
      </c>
      <c r="I2545" s="97" t="str">
        <f>IF(H2545="","",VLOOKUP(H2545,BD!B$2:C$16,2,FALSE))</f>
        <v>E</v>
      </c>
      <c r="J2545" s="98">
        <v>43570</v>
      </c>
      <c r="K2545" s="135">
        <f t="shared" si="84"/>
        <v>16</v>
      </c>
      <c r="L2545" s="99" t="str">
        <f t="shared" ca="1" si="85"/>
        <v>-</v>
      </c>
      <c r="M2545" s="93" t="str">
        <f>IF(E2545="","",VLOOKUP(E2545,[1]PROJECTES!$C$14:$Z$5000,21,FALSE))</f>
        <v/>
      </c>
      <c r="N2545" s="100"/>
      <c r="O2545" s="72" t="s">
        <v>229</v>
      </c>
      <c r="P2545" s="101"/>
      <c r="Q2545" s="132"/>
      <c r="R2545" s="102"/>
      <c r="S2545" s="91"/>
    </row>
    <row r="2546" spans="1:19" s="104" customFormat="1" ht="12.75" customHeight="1" x14ac:dyDescent="0.25">
      <c r="A2546" s="121"/>
      <c r="B2546" s="92" t="str">
        <f>IF(E2546="","",VLOOKUP(E2546,[1]PROJECTES!$C$14:$G$5000,2,FALSE))</f>
        <v/>
      </c>
      <c r="C2546" s="121"/>
      <c r="D2546" s="93" t="str">
        <f>IF(E2546="","",VLOOKUP(E2546,[1]PROJECTES!$C$14:$G$5000,5,FALSE))</f>
        <v/>
      </c>
      <c r="E2546" s="117"/>
      <c r="F2546" s="95"/>
      <c r="G2546" s="96" t="str">
        <f>IF(E2546="","",VLOOKUP(E2546,[1]PROJECTES!$C$14:$G$5000,4,FALSE))</f>
        <v/>
      </c>
      <c r="H2546" s="118" t="s">
        <v>44</v>
      </c>
      <c r="I2546" s="97" t="str">
        <f>IF(H2546="","",VLOOKUP(H2546,BD!B$2:C$16,2,FALSE))</f>
        <v>E</v>
      </c>
      <c r="J2546" s="98">
        <v>43570</v>
      </c>
      <c r="K2546" s="135">
        <f t="shared" si="84"/>
        <v>16</v>
      </c>
      <c r="L2546" s="99" t="str">
        <f t="shared" ca="1" si="85"/>
        <v>-</v>
      </c>
      <c r="M2546" s="93" t="str">
        <f>IF(E2546="","",VLOOKUP(E2546,[1]PROJECTES!$C$14:$Z$5000,21,FALSE))</f>
        <v/>
      </c>
      <c r="N2546" s="100"/>
      <c r="O2546" s="72" t="s">
        <v>229</v>
      </c>
      <c r="P2546" s="101"/>
      <c r="Q2546" s="132"/>
      <c r="R2546" s="102"/>
      <c r="S2546" s="91"/>
    </row>
    <row r="2547" spans="1:19" s="104" customFormat="1" ht="12.75" customHeight="1" x14ac:dyDescent="0.25">
      <c r="A2547" s="128" t="s">
        <v>21</v>
      </c>
      <c r="B2547" s="92" t="str">
        <f>IF(E2547="","",VLOOKUP(E2547,[1]PROJECTES!$C$14:$G$5000,2,FALSE))</f>
        <v>DIELES</v>
      </c>
      <c r="C2547" s="121" t="s">
        <v>271</v>
      </c>
      <c r="D2547" s="93" t="str">
        <f>IF(E2547="","",VLOOKUP(E2547,[1]PROJECTES!$C$14:$G$5000,5,FALSE))</f>
        <v>RTU CT-5 DIELESUR v1.1</v>
      </c>
      <c r="E2547" s="117">
        <v>5059</v>
      </c>
      <c r="F2547" s="95"/>
      <c r="G2547" s="96" t="str">
        <f>IF(E2547="","",VLOOKUP(E2547,[1]PROJECTES!$C$14:$G$5000,4,FALSE))</f>
        <v>TA</v>
      </c>
      <c r="H2547" s="118" t="s">
        <v>595</v>
      </c>
      <c r="I2547" s="97" t="str">
        <f>IF(H2547="","",VLOOKUP(H2547,BD!B$2:C$16,2,FALSE))</f>
        <v>E</v>
      </c>
      <c r="J2547" s="98">
        <v>43571</v>
      </c>
      <c r="K2547" s="135">
        <f t="shared" si="84"/>
        <v>16</v>
      </c>
      <c r="L2547" s="99" t="str">
        <f t="shared" ca="1" si="85"/>
        <v>-</v>
      </c>
      <c r="M2547" s="93">
        <f>IF(E2547="","",VLOOKUP(E2547,[1]PROJECTES!$C$14:$Z$5000,21,FALSE))</f>
        <v>43524</v>
      </c>
      <c r="N2547" s="100">
        <v>1</v>
      </c>
      <c r="O2547" s="72" t="s">
        <v>229</v>
      </c>
      <c r="P2547" s="101">
        <v>0</v>
      </c>
      <c r="Q2547" s="132" t="s">
        <v>51</v>
      </c>
      <c r="R2547" s="131" t="s">
        <v>365</v>
      </c>
      <c r="S2547" s="91"/>
    </row>
    <row r="2548" spans="1:19" s="104" customFormat="1" ht="12.75" customHeight="1" x14ac:dyDescent="0.25">
      <c r="A2548" s="128" t="s">
        <v>21</v>
      </c>
      <c r="B2548" s="92" t="str">
        <f>IF(E2548="","",VLOOKUP(E2548,[1]PROJECTES!$C$14:$G$5000,2,FALSE))</f>
        <v>DIELES</v>
      </c>
      <c r="C2548" s="121" t="s">
        <v>271</v>
      </c>
      <c r="D2548" s="93" t="str">
        <f>IF(E2548="","",VLOOKUP(E2548,[1]PROJECTES!$C$14:$G$5000,5,FALSE))</f>
        <v>RTU CT-6 DIELESUR v1.1</v>
      </c>
      <c r="E2548" s="117">
        <v>5060</v>
      </c>
      <c r="F2548" s="95"/>
      <c r="G2548" s="96" t="str">
        <f>IF(E2548="","",VLOOKUP(E2548,[1]PROJECTES!$C$14:$G$5000,4,FALSE))</f>
        <v>TA</v>
      </c>
      <c r="H2548" s="118" t="s">
        <v>595</v>
      </c>
      <c r="I2548" s="97" t="str">
        <f>IF(H2548="","",VLOOKUP(H2548,BD!B$2:C$16,2,FALSE))</f>
        <v>E</v>
      </c>
      <c r="J2548" s="98">
        <v>43571</v>
      </c>
      <c r="K2548" s="135">
        <f t="shared" si="84"/>
        <v>16</v>
      </c>
      <c r="L2548" s="99" t="str">
        <f t="shared" ca="1" si="85"/>
        <v>-</v>
      </c>
      <c r="M2548" s="93">
        <f>IF(E2548="","",VLOOKUP(E2548,[1]PROJECTES!$C$14:$Z$5000,21,FALSE))</f>
        <v>43524</v>
      </c>
      <c r="N2548" s="100">
        <v>1</v>
      </c>
      <c r="O2548" s="72" t="s">
        <v>229</v>
      </c>
      <c r="P2548" s="101">
        <v>0</v>
      </c>
      <c r="Q2548" s="132" t="s">
        <v>51</v>
      </c>
      <c r="R2548" s="131" t="s">
        <v>365</v>
      </c>
      <c r="S2548" s="91"/>
    </row>
    <row r="2549" spans="1:19" s="104" customFormat="1" ht="12.75" customHeight="1" x14ac:dyDescent="0.25">
      <c r="A2549" s="128" t="s">
        <v>21</v>
      </c>
      <c r="B2549" s="92" t="str">
        <f>IF(E2549="","",VLOOKUP(E2549,[1]PROJECTES!$C$14:$G$5000,2,FALSE))</f>
        <v>DIELES</v>
      </c>
      <c r="C2549" s="121" t="s">
        <v>271</v>
      </c>
      <c r="D2549" s="93" t="str">
        <f>IF(E2549="","",VLOOKUP(E2549,[1]PROJECTES!$C$14:$G$5000,5,FALSE))</f>
        <v>RTU CT-7 DIELESUR v1.1</v>
      </c>
      <c r="E2549" s="117">
        <v>5061</v>
      </c>
      <c r="F2549" s="95"/>
      <c r="G2549" s="96" t="str">
        <f>IF(E2549="","",VLOOKUP(E2549,[1]PROJECTES!$C$14:$G$5000,4,FALSE))</f>
        <v>TA</v>
      </c>
      <c r="H2549" s="118" t="s">
        <v>595</v>
      </c>
      <c r="I2549" s="97" t="str">
        <f>IF(H2549="","",VLOOKUP(H2549,BD!B$2:C$16,2,FALSE))</f>
        <v>E</v>
      </c>
      <c r="J2549" s="98">
        <v>43571</v>
      </c>
      <c r="K2549" s="135">
        <f t="shared" si="84"/>
        <v>16</v>
      </c>
      <c r="L2549" s="99" t="str">
        <f t="shared" ca="1" si="85"/>
        <v>-</v>
      </c>
      <c r="M2549" s="93">
        <f>IF(E2549="","",VLOOKUP(E2549,[1]PROJECTES!$C$14:$Z$5000,21,FALSE))</f>
        <v>43524</v>
      </c>
      <c r="N2549" s="100">
        <v>1</v>
      </c>
      <c r="O2549" s="72" t="s">
        <v>229</v>
      </c>
      <c r="P2549" s="101">
        <v>0</v>
      </c>
      <c r="Q2549" s="132" t="s">
        <v>51</v>
      </c>
      <c r="R2549" s="131" t="s">
        <v>365</v>
      </c>
      <c r="S2549" s="91"/>
    </row>
    <row r="2550" spans="1:19" s="104" customFormat="1" ht="12.75" customHeight="1" x14ac:dyDescent="0.25">
      <c r="A2550" s="128" t="s">
        <v>21</v>
      </c>
      <c r="B2550" s="92" t="str">
        <f>IF(E2550="","",VLOOKUP(E2550,[1]PROJECTES!$C$14:$G$5000,2,FALSE))</f>
        <v>DIELES</v>
      </c>
      <c r="C2550" s="121" t="s">
        <v>271</v>
      </c>
      <c r="D2550" s="93" t="str">
        <f>IF(E2550="","",VLOOKUP(E2550,[1]PROJECTES!$C$14:$G$5000,5,FALSE))</f>
        <v>RTU CT-8 DIELESUR v1.1</v>
      </c>
      <c r="E2550" s="117">
        <v>5062</v>
      </c>
      <c r="F2550" s="95"/>
      <c r="G2550" s="96" t="str">
        <f>IF(E2550="","",VLOOKUP(E2550,[1]PROJECTES!$C$14:$G$5000,4,FALSE))</f>
        <v>TA</v>
      </c>
      <c r="H2550" s="118" t="s">
        <v>595</v>
      </c>
      <c r="I2550" s="97" t="str">
        <f>IF(H2550="","",VLOOKUP(H2550,BD!B$2:C$16,2,FALSE))</f>
        <v>E</v>
      </c>
      <c r="J2550" s="98">
        <v>43571</v>
      </c>
      <c r="K2550" s="135">
        <f t="shared" si="84"/>
        <v>16</v>
      </c>
      <c r="L2550" s="99" t="str">
        <f t="shared" ca="1" si="85"/>
        <v>-</v>
      </c>
      <c r="M2550" s="93">
        <f>IF(E2550="","",VLOOKUP(E2550,[1]PROJECTES!$C$14:$Z$5000,21,FALSE))</f>
        <v>43524</v>
      </c>
      <c r="N2550" s="100">
        <v>1</v>
      </c>
      <c r="O2550" s="72" t="s">
        <v>229</v>
      </c>
      <c r="P2550" s="101">
        <v>0</v>
      </c>
      <c r="Q2550" s="132" t="s">
        <v>51</v>
      </c>
      <c r="R2550" s="131" t="s">
        <v>365</v>
      </c>
      <c r="S2550" s="91"/>
    </row>
    <row r="2551" spans="1:19" s="104" customFormat="1" ht="12.75" customHeight="1" x14ac:dyDescent="0.25">
      <c r="A2551" s="121" t="s">
        <v>21</v>
      </c>
      <c r="B2551" s="92" t="str">
        <f>IF(E2551="","",VLOOKUP(E2551,[1]PROJECTES!$C$14:$G$5000,2,FALSE))</f>
        <v>DIELES</v>
      </c>
      <c r="C2551" s="121" t="s">
        <v>271</v>
      </c>
      <c r="D2551" s="93" t="str">
        <f>IF(E2551="","",VLOOKUP(E2551,[1]PROJECTES!$C$14:$G$5000,5,FALSE))</f>
        <v>RTU CT-5 DIELESUR v1.1</v>
      </c>
      <c r="E2551" s="117">
        <v>5059</v>
      </c>
      <c r="F2551" s="95"/>
      <c r="G2551" s="96" t="str">
        <f>IF(E2551="","",VLOOKUP(E2551,[1]PROJECTES!$C$14:$G$5000,4,FALSE))</f>
        <v>TA</v>
      </c>
      <c r="H2551" s="118" t="s">
        <v>21</v>
      </c>
      <c r="I2551" s="97" t="str">
        <f>IF(H2551="","",VLOOKUP(H2551,BD!B$2:C$16,2,FALSE))</f>
        <v>P</v>
      </c>
      <c r="J2551" s="98">
        <v>43571</v>
      </c>
      <c r="K2551" s="135">
        <f t="shared" si="84"/>
        <v>16</v>
      </c>
      <c r="L2551" s="99" t="str">
        <f t="shared" ca="1" si="85"/>
        <v>-</v>
      </c>
      <c r="M2551" s="93">
        <f>IF(E2551="","",VLOOKUP(E2551,[1]PROJECTES!$C$14:$Z$5000,21,FALSE))</f>
        <v>43524</v>
      </c>
      <c r="N2551" s="100">
        <v>2</v>
      </c>
      <c r="O2551" s="72" t="s">
        <v>229</v>
      </c>
      <c r="P2551" s="101">
        <v>30</v>
      </c>
      <c r="Q2551" s="132" t="s">
        <v>51</v>
      </c>
      <c r="R2551" s="168" t="s">
        <v>365</v>
      </c>
      <c r="S2551" s="91"/>
    </row>
    <row r="2552" spans="1:19" s="104" customFormat="1" ht="12.75" customHeight="1" x14ac:dyDescent="0.25">
      <c r="A2552" s="121" t="s">
        <v>21</v>
      </c>
      <c r="B2552" s="92" t="str">
        <f>IF(E2552="","",VLOOKUP(E2552,[1]PROJECTES!$C$14:$G$5000,2,FALSE))</f>
        <v>DIELES</v>
      </c>
      <c r="C2552" s="121" t="s">
        <v>271</v>
      </c>
      <c r="D2552" s="93" t="str">
        <f>IF(E2552="","",VLOOKUP(E2552,[1]PROJECTES!$C$14:$G$5000,5,FALSE))</f>
        <v>RTU CT-6 DIELESUR v1.1</v>
      </c>
      <c r="E2552" s="117">
        <v>5060</v>
      </c>
      <c r="F2552" s="95"/>
      <c r="G2552" s="96" t="str">
        <f>IF(E2552="","",VLOOKUP(E2552,[1]PROJECTES!$C$14:$G$5000,4,FALSE))</f>
        <v>TA</v>
      </c>
      <c r="H2552" s="118" t="s">
        <v>21</v>
      </c>
      <c r="I2552" s="97" t="str">
        <f>IF(H2552="","",VLOOKUP(H2552,BD!B$2:C$16,2,FALSE))</f>
        <v>P</v>
      </c>
      <c r="J2552" s="98">
        <v>43571</v>
      </c>
      <c r="K2552" s="135">
        <f t="shared" si="84"/>
        <v>16</v>
      </c>
      <c r="L2552" s="99" t="str">
        <f t="shared" ca="1" si="85"/>
        <v>-</v>
      </c>
      <c r="M2552" s="93">
        <f>IF(E2552="","",VLOOKUP(E2552,[1]PROJECTES!$C$14:$Z$5000,21,FALSE))</f>
        <v>43524</v>
      </c>
      <c r="N2552" s="100">
        <v>2</v>
      </c>
      <c r="O2552" s="72" t="s">
        <v>229</v>
      </c>
      <c r="P2552" s="101">
        <v>30</v>
      </c>
      <c r="Q2552" s="132" t="s">
        <v>51</v>
      </c>
      <c r="R2552" s="168" t="s">
        <v>365</v>
      </c>
      <c r="S2552" s="91"/>
    </row>
    <row r="2553" spans="1:19" s="104" customFormat="1" ht="12.75" customHeight="1" x14ac:dyDescent="0.25">
      <c r="A2553" s="121" t="s">
        <v>21</v>
      </c>
      <c r="B2553" s="92" t="str">
        <f>IF(E2553="","",VLOOKUP(E2553,[1]PROJECTES!$C$14:$G$5000,2,FALSE))</f>
        <v>DIELES</v>
      </c>
      <c r="C2553" s="121" t="s">
        <v>271</v>
      </c>
      <c r="D2553" s="93" t="str">
        <f>IF(E2553="","",VLOOKUP(E2553,[1]PROJECTES!$C$14:$G$5000,5,FALSE))</f>
        <v>RTU CT-7 DIELESUR v1.1</v>
      </c>
      <c r="E2553" s="117">
        <v>5061</v>
      </c>
      <c r="F2553" s="95"/>
      <c r="G2553" s="96" t="str">
        <f>IF(E2553="","",VLOOKUP(E2553,[1]PROJECTES!$C$14:$G$5000,4,FALSE))</f>
        <v>TA</v>
      </c>
      <c r="H2553" s="118" t="s">
        <v>21</v>
      </c>
      <c r="I2553" s="97" t="str">
        <f>IF(H2553="","",VLOOKUP(H2553,BD!B$2:C$16,2,FALSE))</f>
        <v>P</v>
      </c>
      <c r="J2553" s="98">
        <v>43571</v>
      </c>
      <c r="K2553" s="135">
        <f t="shared" si="84"/>
        <v>16</v>
      </c>
      <c r="L2553" s="99" t="str">
        <f t="shared" ca="1" si="85"/>
        <v>-</v>
      </c>
      <c r="M2553" s="93">
        <f>IF(E2553="","",VLOOKUP(E2553,[1]PROJECTES!$C$14:$Z$5000,21,FALSE))</f>
        <v>43524</v>
      </c>
      <c r="N2553" s="100">
        <v>2</v>
      </c>
      <c r="O2553" s="72" t="s">
        <v>229</v>
      </c>
      <c r="P2553" s="101">
        <v>30</v>
      </c>
      <c r="Q2553" s="132" t="s">
        <v>51</v>
      </c>
      <c r="R2553" s="168" t="s">
        <v>365</v>
      </c>
      <c r="S2553" s="91"/>
    </row>
    <row r="2554" spans="1:19" s="104" customFormat="1" ht="12.75" customHeight="1" x14ac:dyDescent="0.25">
      <c r="A2554" s="121" t="s">
        <v>21</v>
      </c>
      <c r="B2554" s="92" t="str">
        <f>IF(E2554="","",VLOOKUP(E2554,[1]PROJECTES!$C$14:$G$5000,2,FALSE))</f>
        <v>DIELES</v>
      </c>
      <c r="C2554" s="121" t="s">
        <v>271</v>
      </c>
      <c r="D2554" s="93" t="str">
        <f>IF(E2554="","",VLOOKUP(E2554,[1]PROJECTES!$C$14:$G$5000,5,FALSE))</f>
        <v>RTU CT-8 DIELESUR v1.1</v>
      </c>
      <c r="E2554" s="117">
        <v>5062</v>
      </c>
      <c r="F2554" s="95"/>
      <c r="G2554" s="96" t="str">
        <f>IF(E2554="","",VLOOKUP(E2554,[1]PROJECTES!$C$14:$G$5000,4,FALSE))</f>
        <v>TA</v>
      </c>
      <c r="H2554" s="118" t="s">
        <v>21</v>
      </c>
      <c r="I2554" s="97" t="str">
        <f>IF(H2554="","",VLOOKUP(H2554,BD!B$2:C$16,2,FALSE))</f>
        <v>P</v>
      </c>
      <c r="J2554" s="98">
        <v>43571</v>
      </c>
      <c r="K2554" s="135">
        <f t="shared" si="84"/>
        <v>16</v>
      </c>
      <c r="L2554" s="99" t="str">
        <f t="shared" ca="1" si="85"/>
        <v>-</v>
      </c>
      <c r="M2554" s="93">
        <f>IF(E2554="","",VLOOKUP(E2554,[1]PROJECTES!$C$14:$Z$5000,21,FALSE))</f>
        <v>43524</v>
      </c>
      <c r="N2554" s="100">
        <v>2</v>
      </c>
      <c r="O2554" s="72" t="s">
        <v>229</v>
      </c>
      <c r="P2554" s="101">
        <v>30</v>
      </c>
      <c r="Q2554" s="132" t="s">
        <v>51</v>
      </c>
      <c r="R2554" s="168" t="s">
        <v>365</v>
      </c>
      <c r="S2554" s="91"/>
    </row>
    <row r="2555" spans="1:19" s="104" customFormat="1" ht="12.75" customHeight="1" x14ac:dyDescent="0.25">
      <c r="A2555" s="121" t="s">
        <v>21</v>
      </c>
      <c r="B2555" s="92" t="str">
        <f>IF(E2555="","",VLOOKUP(E2555,[1]PROJECTES!$C$14:$G$5000,2,FALSE))</f>
        <v>EUROTR</v>
      </c>
      <c r="C2555" s="121"/>
      <c r="D2555" s="93" t="str">
        <f>IF(E2555="","",VLOOKUP(E2555,[1]PROJECTES!$C$14:$G$5000,5,FALSE))</f>
        <v>300 x Placa NOXON Rev.3</v>
      </c>
      <c r="E2555" s="117">
        <v>5267</v>
      </c>
      <c r="F2555" s="95"/>
      <c r="G2555" s="96" t="str">
        <f>IF(E2555="","",VLOOKUP(E2555,[1]PROJECTES!$C$14:$G$5000,4,FALSE))</f>
        <v>OB</v>
      </c>
      <c r="H2555" s="118" t="s">
        <v>21</v>
      </c>
      <c r="I2555" s="97" t="str">
        <f>IF(H2555="","",VLOOKUP(H2555,BD!B$2:C$16,2,FALSE))</f>
        <v>P</v>
      </c>
      <c r="J2555" s="98">
        <v>43571</v>
      </c>
      <c r="K2555" s="135">
        <f t="shared" si="84"/>
        <v>16</v>
      </c>
      <c r="L2555" s="99">
        <f t="shared" ca="1" si="85"/>
        <v>-4</v>
      </c>
      <c r="M2555" s="93">
        <f>IF(E2555="","",VLOOKUP(E2555,[1]PROJECTES!$C$14:$Z$5000,21,FALSE))</f>
        <v>43616</v>
      </c>
      <c r="N2555" s="100">
        <v>0</v>
      </c>
      <c r="O2555" s="72" t="s">
        <v>229</v>
      </c>
      <c r="P2555" s="101">
        <v>30</v>
      </c>
      <c r="Q2555" s="132" t="s">
        <v>19</v>
      </c>
      <c r="R2555" s="168" t="s">
        <v>1573</v>
      </c>
      <c r="S2555" s="91"/>
    </row>
    <row r="2556" spans="1:19" s="104" customFormat="1" ht="12.75" customHeight="1" x14ac:dyDescent="0.25">
      <c r="A2556" s="121" t="s">
        <v>12</v>
      </c>
      <c r="B2556" s="92" t="str">
        <f>IF(E2556="","",VLOOKUP(E2556,[1]PROJECTES!$C$14:$G$5000,2,FALSE))</f>
        <v>SITEL</v>
      </c>
      <c r="C2556" s="121" t="s">
        <v>181</v>
      </c>
      <c r="D2556" s="93" t="str">
        <f>IF(E2556="","",VLOOKUP(E2556,[1]PROJECTES!$C$14:$G$5000,5,FALSE))</f>
        <v>SOPORT DEPARTAMENT COMERCIAL</v>
      </c>
      <c r="E2556" s="117" t="s">
        <v>343</v>
      </c>
      <c r="F2556" s="95"/>
      <c r="G2556" s="96" t="str">
        <f>IF(E2556="","",VLOOKUP(E2556,[1]PROJECTES!$C$14:$G$5000,4,FALSE))</f>
        <v>OB</v>
      </c>
      <c r="H2556" s="118" t="s">
        <v>12</v>
      </c>
      <c r="I2556" s="97" t="str">
        <f>IF(H2556="","",VLOOKUP(H2556,BD!B$2:C$16,2,FALSE))</f>
        <v>E</v>
      </c>
      <c r="J2556" s="98">
        <v>43571</v>
      </c>
      <c r="K2556" s="135">
        <f t="shared" si="84"/>
        <v>16</v>
      </c>
      <c r="L2556" s="99">
        <f t="shared" ca="1" si="85"/>
        <v>210</v>
      </c>
      <c r="M2556" s="93">
        <f>IF(E2556="","",VLOOKUP(E2556,[1]PROJECTES!$C$14:$Z$5000,21,FALSE))</f>
        <v>43830</v>
      </c>
      <c r="N2556" s="100">
        <v>1</v>
      </c>
      <c r="O2556" s="72" t="s">
        <v>229</v>
      </c>
      <c r="P2556" s="101">
        <v>30</v>
      </c>
      <c r="Q2556" s="132" t="s">
        <v>11</v>
      </c>
      <c r="R2556" s="168" t="s">
        <v>1505</v>
      </c>
      <c r="S2556" s="91"/>
    </row>
    <row r="2557" spans="1:19" s="104" customFormat="1" ht="12.75" customHeight="1" x14ac:dyDescent="0.25">
      <c r="A2557" s="121" t="s">
        <v>12</v>
      </c>
      <c r="B2557" s="92" t="str">
        <f>IF(E2557="","",VLOOKUP(E2557,[1]PROJECTES!$C$14:$G$5000,2,FALSE))</f>
        <v>SITEL</v>
      </c>
      <c r="C2557" s="121" t="s">
        <v>181</v>
      </c>
      <c r="D2557" s="93" t="str">
        <f>IF(E2557="","",VLOOKUP(E2557,[1]PROJECTES!$C$14:$G$5000,5,FALSE))</f>
        <v>INFRAESTRUCTURA</v>
      </c>
      <c r="E2557" s="117" t="s">
        <v>317</v>
      </c>
      <c r="F2557" s="95"/>
      <c r="G2557" s="96" t="str">
        <f>IF(E2557="","",VLOOKUP(E2557,[1]PROJECTES!$C$14:$G$5000,4,FALSE))</f>
        <v>OB</v>
      </c>
      <c r="H2557" s="118" t="s">
        <v>12</v>
      </c>
      <c r="I2557" s="97" t="str">
        <f>IF(H2557="","",VLOOKUP(H2557,BD!B$2:C$16,2,FALSE))</f>
        <v>E</v>
      </c>
      <c r="J2557" s="98">
        <v>43571</v>
      </c>
      <c r="K2557" s="135">
        <f t="shared" si="84"/>
        <v>16</v>
      </c>
      <c r="L2557" s="99">
        <f t="shared" ca="1" si="85"/>
        <v>210</v>
      </c>
      <c r="M2557" s="93">
        <f>IF(E2557="","",VLOOKUP(E2557,[1]PROJECTES!$C$14:$Z$5000,21,FALSE))</f>
        <v>43830</v>
      </c>
      <c r="N2557" s="100">
        <v>2</v>
      </c>
      <c r="O2557" s="72" t="s">
        <v>229</v>
      </c>
      <c r="P2557" s="101">
        <v>0</v>
      </c>
      <c r="Q2557" s="132" t="s">
        <v>7</v>
      </c>
      <c r="R2557" s="168" t="s">
        <v>1506</v>
      </c>
      <c r="S2557" s="91"/>
    </row>
    <row r="2558" spans="1:19" s="104" customFormat="1" ht="12.75" customHeight="1" x14ac:dyDescent="0.25">
      <c r="A2558" s="121" t="s">
        <v>12</v>
      </c>
      <c r="B2558" s="92" t="str">
        <f>IF(E2558="","",VLOOKUP(E2558,[1]PROJECTES!$C$14:$G$5000,2,FALSE))</f>
        <v>SITEL</v>
      </c>
      <c r="C2558" s="121" t="s">
        <v>181</v>
      </c>
      <c r="D2558" s="93" t="str">
        <f>IF(E2558="","",VLOOKUP(E2558,[1]PROJECTES!$C$14:$G$5000,5,FALSE))</f>
        <v>Manteniment correctiu SW TEDIS.Net Data v1.47</v>
      </c>
      <c r="E2558" s="117" t="s">
        <v>1117</v>
      </c>
      <c r="F2558" s="95"/>
      <c r="G2558" s="96" t="str">
        <f>IF(E2558="","",VLOOKUP(E2558,[1]PROJECTES!$C$14:$G$5000,4,FALSE))</f>
        <v>OB</v>
      </c>
      <c r="H2558" s="118" t="s">
        <v>12</v>
      </c>
      <c r="I2558" s="97" t="str">
        <f>IF(H2558="","",VLOOKUP(H2558,BD!B$2:C$16,2,FALSE))</f>
        <v>E</v>
      </c>
      <c r="J2558" s="98">
        <v>43571</v>
      </c>
      <c r="K2558" s="135">
        <f t="shared" si="84"/>
        <v>16</v>
      </c>
      <c r="L2558" s="99">
        <f t="shared" ca="1" si="85"/>
        <v>210</v>
      </c>
      <c r="M2558" s="93">
        <f>IF(E2558="","",VLOOKUP(E2558,[1]PROJECTES!$C$14:$Z$5000,21,FALSE))</f>
        <v>43830</v>
      </c>
      <c r="N2558" s="100">
        <v>1</v>
      </c>
      <c r="O2558" s="72" t="s">
        <v>229</v>
      </c>
      <c r="P2558" s="101">
        <v>0</v>
      </c>
      <c r="Q2558" s="132" t="s">
        <v>43</v>
      </c>
      <c r="R2558" s="168" t="s">
        <v>1500</v>
      </c>
      <c r="S2558" s="91"/>
    </row>
    <row r="2559" spans="1:19" s="104" customFormat="1" ht="12.75" customHeight="1" x14ac:dyDescent="0.25">
      <c r="A2559" s="121" t="s">
        <v>12</v>
      </c>
      <c r="B2559" s="92" t="str">
        <f>IF(E2559="","",VLOOKUP(E2559,[1]PROJECTES!$C$14:$G$5000,2,FALSE))</f>
        <v>ELEBER</v>
      </c>
      <c r="C2559" s="121" t="s">
        <v>74</v>
      </c>
      <c r="D2559" s="93" t="str">
        <f>IF(E2559="","",VLOOKUP(E2559,[1]PROJECTES!$C$14:$G$5000,5,FALSE))</f>
        <v>CC SCADA TEDSI.Net BERMEJALES v4.0</v>
      </c>
      <c r="E2559" s="117">
        <v>5198</v>
      </c>
      <c r="F2559" s="95"/>
      <c r="G2559" s="96" t="str">
        <f>IF(E2559="","",VLOOKUP(E2559,[1]PROJECTES!$C$14:$G$5000,4,FALSE))</f>
        <v>OB</v>
      </c>
      <c r="H2559" s="118" t="s">
        <v>12</v>
      </c>
      <c r="I2559" s="97" t="str">
        <f>IF(H2559="","",VLOOKUP(H2559,BD!B$2:C$16,2,FALSE))</f>
        <v>E</v>
      </c>
      <c r="J2559" s="98">
        <v>43571</v>
      </c>
      <c r="K2559" s="135">
        <f t="shared" si="84"/>
        <v>16</v>
      </c>
      <c r="L2559" s="99">
        <f t="shared" ca="1" si="85"/>
        <v>-67</v>
      </c>
      <c r="M2559" s="93">
        <f>IF(E2559="","",VLOOKUP(E2559,[1]PROJECTES!$C$14:$Z$5000,21,FALSE))</f>
        <v>43553</v>
      </c>
      <c r="N2559" s="100">
        <v>0</v>
      </c>
      <c r="O2559" s="72" t="s">
        <v>229</v>
      </c>
      <c r="P2559" s="101">
        <v>15</v>
      </c>
      <c r="Q2559" s="132" t="s">
        <v>37</v>
      </c>
      <c r="R2559" s="168" t="s">
        <v>1507</v>
      </c>
      <c r="S2559" s="91"/>
    </row>
    <row r="2560" spans="1:19" s="104" customFormat="1" ht="12.75" customHeight="1" x14ac:dyDescent="0.25">
      <c r="A2560" s="121" t="s">
        <v>12</v>
      </c>
      <c r="B2560" s="92" t="str">
        <f>IF(E2560="","",VLOOKUP(E2560,[1]PROJECTES!$C$14:$G$5000,2,FALSE))</f>
        <v>EMSA</v>
      </c>
      <c r="C2560" s="121" t="s">
        <v>135</v>
      </c>
      <c r="D2560" s="93" t="str">
        <f>IF(E2560="","",VLOOKUP(E2560,[1]PROJECTES!$C$14:$G$5000,5,FALSE))</f>
        <v>MANTENIMENT SCADA TEDIS.Net EMSA 01/03/2019 - 28/02/2020</v>
      </c>
      <c r="E2560" s="117">
        <v>5176</v>
      </c>
      <c r="F2560" s="95"/>
      <c r="G2560" s="96" t="str">
        <f>IF(E2560="","",VLOOKUP(E2560,[1]PROJECTES!$C$14:$G$5000,4,FALSE))</f>
        <v>OB</v>
      </c>
      <c r="H2560" s="118" t="s">
        <v>12</v>
      </c>
      <c r="I2560" s="97" t="str">
        <f>IF(H2560="","",VLOOKUP(H2560,BD!B$2:C$16,2,FALSE))</f>
        <v>E</v>
      </c>
      <c r="J2560" s="98">
        <v>43571</v>
      </c>
      <c r="K2560" s="135">
        <f t="shared" si="84"/>
        <v>16</v>
      </c>
      <c r="L2560" s="99">
        <f t="shared" ca="1" si="85"/>
        <v>269</v>
      </c>
      <c r="M2560" s="93">
        <f>IF(E2560="","",VLOOKUP(E2560,[1]PROJECTES!$C$14:$Z$5000,21,FALSE))</f>
        <v>43889</v>
      </c>
      <c r="N2560" s="100">
        <v>0</v>
      </c>
      <c r="O2560" s="72" t="s">
        <v>229</v>
      </c>
      <c r="P2560" s="101">
        <v>30</v>
      </c>
      <c r="Q2560" s="132" t="s">
        <v>59</v>
      </c>
      <c r="R2560" s="168" t="s">
        <v>1508</v>
      </c>
      <c r="S2560" s="91"/>
    </row>
    <row r="2561" spans="1:19" s="104" customFormat="1" ht="12.75" customHeight="1" x14ac:dyDescent="0.25">
      <c r="A2561" s="121" t="s">
        <v>17</v>
      </c>
      <c r="B2561" s="92" t="str">
        <f>IF(E2561="","",VLOOKUP(E2561,[1]PROJECTES!$C$14:$G$5000,2,FALSE))</f>
        <v>ORMAZA</v>
      </c>
      <c r="C2561" s="121" t="s">
        <v>148</v>
      </c>
      <c r="D2561" s="93" t="str">
        <f>IF(E2561="","",VLOOKUP(E2561,[1]PROJECTES!$C$14:$G$5000,5,FALSE))</f>
        <v>Inst. y PEM CC SCADA TEDIS.Net COOP. CATRAL v1.0</v>
      </c>
      <c r="E2561" s="117">
        <v>4676</v>
      </c>
      <c r="F2561" s="95"/>
      <c r="G2561" s="96" t="str">
        <f>IF(E2561="","",VLOOKUP(E2561,[1]PROJECTES!$C$14:$G$5000,4,FALSE))</f>
        <v>TA</v>
      </c>
      <c r="H2561" s="118" t="s">
        <v>12</v>
      </c>
      <c r="I2561" s="97" t="str">
        <f>IF(H2561="","",VLOOKUP(H2561,BD!B$2:C$16,2,FALSE))</f>
        <v>E</v>
      </c>
      <c r="J2561" s="98">
        <v>43571</v>
      </c>
      <c r="K2561" s="135">
        <f t="shared" si="84"/>
        <v>16</v>
      </c>
      <c r="L2561" s="99" t="str">
        <f t="shared" ca="1" si="85"/>
        <v>-</v>
      </c>
      <c r="M2561" s="93">
        <f>IF(E2561="","",VLOOKUP(E2561,[1]PROJECTES!$C$14:$Z$5000,21,FALSE))</f>
        <v>43578</v>
      </c>
      <c r="N2561" s="100">
        <v>0</v>
      </c>
      <c r="O2561" s="72" t="s">
        <v>229</v>
      </c>
      <c r="P2561" s="101">
        <v>15</v>
      </c>
      <c r="Q2561" s="132" t="s">
        <v>40</v>
      </c>
      <c r="R2561" s="168" t="s">
        <v>1509</v>
      </c>
      <c r="S2561" s="91"/>
    </row>
    <row r="2562" spans="1:19" s="104" customFormat="1" ht="12.75" customHeight="1" x14ac:dyDescent="0.25">
      <c r="A2562" s="121" t="s">
        <v>12</v>
      </c>
      <c r="B2562" s="92" t="str">
        <f>IF(E2562="","",VLOOKUP(E2562,[1]PROJECTES!$C$14:$G$5000,2,FALSE))</f>
        <v>SITEL</v>
      </c>
      <c r="C2562" s="121" t="s">
        <v>181</v>
      </c>
      <c r="D2562" s="93" t="str">
        <f>IF(E2562="","",VLOOKUP(E2562,[1]PROJECTES!$C$14:$G$5000,5,FALSE))</f>
        <v>FORMACIO</v>
      </c>
      <c r="E2562" s="117" t="s">
        <v>519</v>
      </c>
      <c r="F2562" s="95"/>
      <c r="G2562" s="96" t="str">
        <f>IF(E2562="","",VLOOKUP(E2562,[1]PROJECTES!$C$14:$G$5000,4,FALSE))</f>
        <v>OB</v>
      </c>
      <c r="H2562" s="118" t="s">
        <v>12</v>
      </c>
      <c r="I2562" s="97" t="str">
        <f>IF(H2562="","",VLOOKUP(H2562,BD!B$2:C$16,2,FALSE))</f>
        <v>E</v>
      </c>
      <c r="J2562" s="98">
        <v>43571</v>
      </c>
      <c r="K2562" s="135">
        <f t="shared" si="84"/>
        <v>16</v>
      </c>
      <c r="L2562" s="99">
        <f t="shared" ca="1" si="85"/>
        <v>210</v>
      </c>
      <c r="M2562" s="93">
        <f>IF(E2562="","",VLOOKUP(E2562,[1]PROJECTES!$C$14:$Z$5000,21,FALSE))</f>
        <v>43830</v>
      </c>
      <c r="N2562" s="100">
        <v>2</v>
      </c>
      <c r="O2562" s="72" t="s">
        <v>229</v>
      </c>
      <c r="P2562" s="101">
        <v>30</v>
      </c>
      <c r="Q2562" s="132"/>
      <c r="R2562" s="168" t="s">
        <v>1510</v>
      </c>
      <c r="S2562" s="91"/>
    </row>
    <row r="2563" spans="1:19" s="104" customFormat="1" ht="12.75" customHeight="1" x14ac:dyDescent="0.25">
      <c r="A2563" s="121" t="s">
        <v>47</v>
      </c>
      <c r="B2563" s="92" t="str">
        <f>IF(E2563="","",VLOOKUP(E2563,[1]PROJECTES!$C$14:$G$5000,2,FALSE))</f>
        <v>SAMENE</v>
      </c>
      <c r="C2563" s="121" t="s">
        <v>649</v>
      </c>
      <c r="D2563" s="93" t="str">
        <f>IF(E2563="","",VLOOKUP(E2563,[1]PROJECTES!$C$14:$G$5000,5,FALSE))</f>
        <v>CC SCADA TEDIS.Net SAMPOL v1.0</v>
      </c>
      <c r="E2563" s="117">
        <v>3897</v>
      </c>
      <c r="F2563" s="95"/>
      <c r="G2563" s="96" t="str">
        <f>IF(E2563="","",VLOOKUP(E2563,[1]PROJECTES!$C$14:$G$5000,4,FALSE))</f>
        <v>OB</v>
      </c>
      <c r="H2563" s="118" t="s">
        <v>17</v>
      </c>
      <c r="I2563" s="97" t="str">
        <f>IF(H2563="","",VLOOKUP(H2563,BD!B$2:C$16,2,FALSE))</f>
        <v>E</v>
      </c>
      <c r="J2563" s="98">
        <v>43504</v>
      </c>
      <c r="K2563" s="135">
        <f t="shared" si="84"/>
        <v>6</v>
      </c>
      <c r="L2563" s="99">
        <f t="shared" ca="1" si="85"/>
        <v>-704</v>
      </c>
      <c r="M2563" s="93">
        <f>IF(E2563="","",VLOOKUP(E2563,[1]PROJECTES!$C$14:$Z$5000,21,FALSE))</f>
        <v>42916</v>
      </c>
      <c r="N2563" s="100">
        <v>0</v>
      </c>
      <c r="O2563" s="72" t="s">
        <v>229</v>
      </c>
      <c r="P2563" s="101">
        <v>15</v>
      </c>
      <c r="Q2563" s="132" t="s">
        <v>32</v>
      </c>
      <c r="R2563" s="131" t="s">
        <v>773</v>
      </c>
      <c r="S2563" s="91"/>
    </row>
    <row r="2564" spans="1:19" s="104" customFormat="1" ht="12.75" customHeight="1" x14ac:dyDescent="0.25">
      <c r="A2564" s="121"/>
      <c r="B2564" s="92" t="str">
        <f>IF(E2564="","",VLOOKUP(E2564,[1]PROJECTES!$C$14:$G$5000,2,FALSE))</f>
        <v>DIELBE</v>
      </c>
      <c r="C2564" s="121" t="s">
        <v>74</v>
      </c>
      <c r="D2564" s="93" t="str">
        <f>IF(E2564="","",VLOOKUP(E2564,[1]PROJECTES!$C$14:$G$5000,5,FALSE))</f>
        <v>CC SCADA TEDIS.Net BERMEJALES v1.0</v>
      </c>
      <c r="E2564" s="117">
        <v>4868</v>
      </c>
      <c r="F2564" s="95"/>
      <c r="G2564" s="96" t="str">
        <f>IF(E2564="","",VLOOKUP(E2564,[1]PROJECTES!$C$14:$G$5000,4,FALSE))</f>
        <v>TA</v>
      </c>
      <c r="H2564" s="118" t="s">
        <v>47</v>
      </c>
      <c r="I2564" s="97" t="str">
        <f>IF(H2564="","",VLOOKUP(H2564,BD!B$2:C$16,2,FALSE))</f>
        <v>E</v>
      </c>
      <c r="J2564" s="98">
        <v>43571</v>
      </c>
      <c r="K2564" s="135">
        <f t="shared" si="84"/>
        <v>16</v>
      </c>
      <c r="L2564" s="99" t="str">
        <f t="shared" ca="1" si="85"/>
        <v>-</v>
      </c>
      <c r="M2564" s="93">
        <f>IF(E2564="","",VLOOKUP(E2564,[1]PROJECTES!$C$14:$Z$5000,21,FALSE))</f>
        <v>43489</v>
      </c>
      <c r="N2564" s="100">
        <v>1</v>
      </c>
      <c r="O2564" s="72" t="s">
        <v>229</v>
      </c>
      <c r="P2564" s="101">
        <v>0</v>
      </c>
      <c r="Q2564" s="132" t="s">
        <v>37</v>
      </c>
      <c r="R2564" s="168" t="s">
        <v>1561</v>
      </c>
      <c r="S2564" s="91"/>
    </row>
    <row r="2565" spans="1:19" s="104" customFormat="1" ht="12.75" customHeight="1" x14ac:dyDescent="0.25">
      <c r="A2565" s="121"/>
      <c r="B2565" s="92" t="str">
        <f>IF(E2565="","",VLOOKUP(E2565,[1]PROJECTES!$C$14:$G$5000,2,FALSE))</f>
        <v>SITEL</v>
      </c>
      <c r="C2565" s="121" t="s">
        <v>84</v>
      </c>
      <c r="D2565" s="93" t="str">
        <f>IF(E2565="","",VLOOKUP(E2565,[1]PROJECTES!$C$14:$G$5000,5,FALSE))</f>
        <v>PENDENT D'ASSIGNAR</v>
      </c>
      <c r="E2565" s="117" t="s">
        <v>278</v>
      </c>
      <c r="F2565" s="95"/>
      <c r="G2565" s="96" t="str">
        <f>IF(E2565="","",VLOOKUP(E2565,[1]PROJECTES!$C$14:$G$5000,4,FALSE))</f>
        <v>OB</v>
      </c>
      <c r="H2565" s="118" t="s">
        <v>47</v>
      </c>
      <c r="I2565" s="97" t="str">
        <f>IF(H2565="","",VLOOKUP(H2565,BD!B$2:C$16,2,FALSE))</f>
        <v>E</v>
      </c>
      <c r="J2565" s="98">
        <v>43571</v>
      </c>
      <c r="K2565" s="135">
        <f t="shared" si="84"/>
        <v>16</v>
      </c>
      <c r="L2565" s="99">
        <f t="shared" ca="1" si="85"/>
        <v>210</v>
      </c>
      <c r="M2565" s="93">
        <f>IF(E2565="","",VLOOKUP(E2565,[1]PROJECTES!$C$14:$Z$5000,21,FALSE))</f>
        <v>43830</v>
      </c>
      <c r="N2565" s="100">
        <v>1</v>
      </c>
      <c r="O2565" s="72" t="s">
        <v>229</v>
      </c>
      <c r="P2565" s="101">
        <v>0</v>
      </c>
      <c r="Q2565" s="132" t="s">
        <v>59</v>
      </c>
      <c r="R2565" s="168" t="s">
        <v>1560</v>
      </c>
      <c r="S2565" s="91"/>
    </row>
    <row r="2566" spans="1:19" s="104" customFormat="1" ht="12.75" customHeight="1" x14ac:dyDescent="0.25">
      <c r="A2566" s="121"/>
      <c r="B2566" s="92" t="str">
        <f>IF(E2566="","",VLOOKUP(E2566,[1]PROJECTES!$C$14:$G$5000,2,FALSE))</f>
        <v>COAUEU</v>
      </c>
      <c r="C2566" s="121"/>
      <c r="D2566" s="93" t="str">
        <f>IF(E2566="","",VLOOKUP(E2566,[1]PROJECTES!$C$14:$G$5000,5,FALSE))</f>
        <v>EUROTRONIC Desenvolupament SW App Movil v1.0</v>
      </c>
      <c r="E2566" s="117">
        <v>5067</v>
      </c>
      <c r="F2566" s="95"/>
      <c r="G2566" s="96" t="str">
        <f>IF(E2566="","",VLOOKUP(E2566,[1]PROJECTES!$C$14:$G$5000,4,FALSE))</f>
        <v>OB</v>
      </c>
      <c r="H2566" s="118" t="s">
        <v>47</v>
      </c>
      <c r="I2566" s="97" t="str">
        <f>IF(H2566="","",VLOOKUP(H2566,BD!B$2:C$16,2,FALSE))</f>
        <v>E</v>
      </c>
      <c r="J2566" s="98">
        <v>43571</v>
      </c>
      <c r="K2566" s="135">
        <f t="shared" si="84"/>
        <v>16</v>
      </c>
      <c r="L2566" s="99">
        <f t="shared" ca="1" si="85"/>
        <v>139</v>
      </c>
      <c r="M2566" s="93">
        <f>IF(E2566="","",VLOOKUP(E2566,[1]PROJECTES!$C$14:$Z$5000,21,FALSE))</f>
        <v>43759</v>
      </c>
      <c r="N2566" s="100">
        <v>6</v>
      </c>
      <c r="O2566" s="72" t="s">
        <v>229</v>
      </c>
      <c r="P2566" s="101">
        <v>0</v>
      </c>
      <c r="Q2566" s="132" t="s">
        <v>15</v>
      </c>
      <c r="R2566" s="102"/>
      <c r="S2566" s="91"/>
    </row>
    <row r="2567" spans="1:19" s="104" customFormat="1" ht="12.75" customHeight="1" x14ac:dyDescent="0.25">
      <c r="A2567" s="121"/>
      <c r="B2567" s="92" t="str">
        <f>IF(E2567="","",VLOOKUP(E2567,[1]PROJECTES!$C$14:$G$5000,2,FALSE))</f>
        <v/>
      </c>
      <c r="C2567" s="121"/>
      <c r="D2567" s="93" t="str">
        <f>IF(E2567="","",VLOOKUP(E2567,[1]PROJECTES!$C$14:$G$5000,5,FALSE))</f>
        <v/>
      </c>
      <c r="E2567" s="117"/>
      <c r="F2567" s="95"/>
      <c r="G2567" s="96" t="str">
        <f>IF(E2567="","",VLOOKUP(E2567,[1]PROJECTES!$C$14:$G$5000,4,FALSE))</f>
        <v/>
      </c>
      <c r="H2567" s="118" t="s">
        <v>44</v>
      </c>
      <c r="I2567" s="97" t="str">
        <f>IF(H2567="","",VLOOKUP(H2567,BD!B$2:C$16,2,FALSE))</f>
        <v>E</v>
      </c>
      <c r="J2567" s="98">
        <v>43571</v>
      </c>
      <c r="K2567" s="135">
        <f t="shared" si="84"/>
        <v>16</v>
      </c>
      <c r="L2567" s="99" t="str">
        <f t="shared" ca="1" si="85"/>
        <v>-</v>
      </c>
      <c r="M2567" s="93" t="str">
        <f>IF(E2567="","",VLOOKUP(E2567,[1]PROJECTES!$C$14:$Z$5000,21,FALSE))</f>
        <v/>
      </c>
      <c r="N2567" s="100"/>
      <c r="O2567" s="72" t="s">
        <v>229</v>
      </c>
      <c r="P2567" s="101"/>
      <c r="Q2567" s="132"/>
      <c r="R2567" s="102"/>
      <c r="S2567" s="91"/>
    </row>
    <row r="2568" spans="1:19" s="104" customFormat="1" ht="12.75" customHeight="1" x14ac:dyDescent="0.25">
      <c r="A2568" s="121"/>
      <c r="B2568" s="92" t="str">
        <f>IF(E2568="","",VLOOKUP(E2568,[1]PROJECTES!$C$14:$G$5000,2,FALSE))</f>
        <v/>
      </c>
      <c r="C2568" s="121"/>
      <c r="D2568" s="93" t="str">
        <f>IF(E2568="","",VLOOKUP(E2568,[1]PROJECTES!$C$14:$G$5000,5,FALSE))</f>
        <v/>
      </c>
      <c r="E2568" s="117"/>
      <c r="F2568" s="95"/>
      <c r="G2568" s="96" t="str">
        <f>IF(E2568="","",VLOOKUP(E2568,[1]PROJECTES!$C$14:$G$5000,4,FALSE))</f>
        <v/>
      </c>
      <c r="H2568" s="118" t="s">
        <v>44</v>
      </c>
      <c r="I2568" s="97" t="str">
        <f>IF(H2568="","",VLOOKUP(H2568,BD!B$2:C$16,2,FALSE))</f>
        <v>E</v>
      </c>
      <c r="J2568" s="98">
        <v>43571</v>
      </c>
      <c r="K2568" s="135">
        <f t="shared" si="84"/>
        <v>16</v>
      </c>
      <c r="L2568" s="99" t="str">
        <f t="shared" ca="1" si="85"/>
        <v>-</v>
      </c>
      <c r="M2568" s="93" t="str">
        <f>IF(E2568="","",VLOOKUP(E2568,[1]PROJECTES!$C$14:$Z$5000,21,FALSE))</f>
        <v/>
      </c>
      <c r="N2568" s="100"/>
      <c r="O2568" s="72" t="s">
        <v>229</v>
      </c>
      <c r="P2568" s="101"/>
      <c r="Q2568" s="132"/>
      <c r="R2568" s="102"/>
      <c r="S2568" s="91"/>
    </row>
    <row r="2569" spans="1:19" s="104" customFormat="1" ht="12.75" customHeight="1" x14ac:dyDescent="0.25">
      <c r="A2569" s="121"/>
      <c r="B2569" s="92" t="str">
        <f>IF(E2569="","",VLOOKUP(E2569,[1]PROJECTES!$C$14:$G$5000,2,FALSE))</f>
        <v/>
      </c>
      <c r="C2569" s="121"/>
      <c r="D2569" s="93" t="str">
        <f>IF(E2569="","",VLOOKUP(E2569,[1]PROJECTES!$C$14:$G$5000,5,FALSE))</f>
        <v/>
      </c>
      <c r="E2569" s="117"/>
      <c r="F2569" s="95"/>
      <c r="G2569" s="96" t="str">
        <f>IF(E2569="","",VLOOKUP(E2569,[1]PROJECTES!$C$14:$G$5000,4,FALSE))</f>
        <v/>
      </c>
      <c r="H2569" s="118" t="s">
        <v>44</v>
      </c>
      <c r="I2569" s="97" t="str">
        <f>IF(H2569="","",VLOOKUP(H2569,BD!B$2:C$16,2,FALSE))</f>
        <v>E</v>
      </c>
      <c r="J2569" s="98">
        <v>43571</v>
      </c>
      <c r="K2569" s="135">
        <f t="shared" si="84"/>
        <v>16</v>
      </c>
      <c r="L2569" s="99" t="str">
        <f t="shared" ca="1" si="85"/>
        <v>-</v>
      </c>
      <c r="M2569" s="93" t="str">
        <f>IF(E2569="","",VLOOKUP(E2569,[1]PROJECTES!$C$14:$Z$5000,21,FALSE))</f>
        <v/>
      </c>
      <c r="N2569" s="100"/>
      <c r="O2569" s="72" t="s">
        <v>229</v>
      </c>
      <c r="P2569" s="101"/>
      <c r="Q2569" s="132"/>
      <c r="R2569" s="102"/>
      <c r="S2569" s="91"/>
    </row>
    <row r="2570" spans="1:19" s="104" customFormat="1" ht="12.75" customHeight="1" x14ac:dyDescent="0.25">
      <c r="A2570" s="121"/>
      <c r="B2570" s="92" t="str">
        <f>IF(E2570="","",VLOOKUP(E2570,[1]PROJECTES!$C$14:$G$5000,2,FALSE))</f>
        <v/>
      </c>
      <c r="C2570" s="121"/>
      <c r="D2570" s="93" t="str">
        <f>IF(E2570="","",VLOOKUP(E2570,[1]PROJECTES!$C$14:$G$5000,5,FALSE))</f>
        <v/>
      </c>
      <c r="E2570" s="117"/>
      <c r="F2570" s="95"/>
      <c r="G2570" s="96" t="str">
        <f>IF(E2570="","",VLOOKUP(E2570,[1]PROJECTES!$C$14:$G$5000,4,FALSE))</f>
        <v/>
      </c>
      <c r="H2570" s="118" t="s">
        <v>44</v>
      </c>
      <c r="I2570" s="97" t="str">
        <f>IF(H2570="","",VLOOKUP(H2570,BD!B$2:C$16,2,FALSE))</f>
        <v>E</v>
      </c>
      <c r="J2570" s="98">
        <v>43571</v>
      </c>
      <c r="K2570" s="135">
        <f t="shared" si="84"/>
        <v>16</v>
      </c>
      <c r="L2570" s="99" t="str">
        <f t="shared" ca="1" si="85"/>
        <v>-</v>
      </c>
      <c r="M2570" s="93" t="str">
        <f>IF(E2570="","",VLOOKUP(E2570,[1]PROJECTES!$C$14:$Z$5000,21,FALSE))</f>
        <v/>
      </c>
      <c r="N2570" s="100"/>
      <c r="O2570" s="72" t="s">
        <v>229</v>
      </c>
      <c r="P2570" s="101"/>
      <c r="Q2570" s="132"/>
      <c r="R2570" s="102"/>
      <c r="S2570" s="91"/>
    </row>
    <row r="2571" spans="1:19" s="104" customFormat="1" ht="12.75" customHeight="1" x14ac:dyDescent="0.25">
      <c r="A2571" s="121"/>
      <c r="B2571" s="92" t="str">
        <f>IF(E2571="","",VLOOKUP(E2571,[1]PROJECTES!$C$14:$G$5000,2,FALSE))</f>
        <v/>
      </c>
      <c r="C2571" s="121"/>
      <c r="D2571" s="93" t="str">
        <f>IF(E2571="","",VLOOKUP(E2571,[1]PROJECTES!$C$14:$G$5000,5,FALSE))</f>
        <v/>
      </c>
      <c r="E2571" s="117"/>
      <c r="F2571" s="95"/>
      <c r="G2571" s="96" t="str">
        <f>IF(E2571="","",VLOOKUP(E2571,[1]PROJECTES!$C$14:$G$5000,4,FALSE))</f>
        <v/>
      </c>
      <c r="H2571" s="118" t="s">
        <v>44</v>
      </c>
      <c r="I2571" s="97" t="str">
        <f>IF(H2571="","",VLOOKUP(H2571,BD!B$2:C$16,2,FALSE))</f>
        <v>E</v>
      </c>
      <c r="J2571" s="98">
        <v>43571</v>
      </c>
      <c r="K2571" s="135">
        <f t="shared" ref="K2571:K2634" si="86">IF(J2571="","",WEEKNUM(J2571,2)-0)</f>
        <v>16</v>
      </c>
      <c r="L2571" s="99" t="str">
        <f t="shared" ref="L2571:L2634" ca="1" si="87">IF(M2571="","-",IF(G2571="TA","-",+M2571-TODAY()))</f>
        <v>-</v>
      </c>
      <c r="M2571" s="93" t="str">
        <f>IF(E2571="","",VLOOKUP(E2571,[1]PROJECTES!$C$14:$Z$5000,21,FALSE))</f>
        <v/>
      </c>
      <c r="N2571" s="100"/>
      <c r="O2571" s="72" t="s">
        <v>229</v>
      </c>
      <c r="P2571" s="101"/>
      <c r="Q2571" s="132"/>
      <c r="R2571" s="102"/>
      <c r="S2571" s="91"/>
    </row>
    <row r="2572" spans="1:19" s="104" customFormat="1" ht="12.75" customHeight="1" x14ac:dyDescent="0.25">
      <c r="A2572" s="121" t="s">
        <v>12</v>
      </c>
      <c r="B2572" s="92" t="str">
        <f>IF(E2572="","",VLOOKUP(E2572,[1]PROJECTES!$C$14:$G$5000,2,FALSE))</f>
        <v>SITEL</v>
      </c>
      <c r="C2572" s="121" t="s">
        <v>181</v>
      </c>
      <c r="D2572" s="93" t="str">
        <f>IF(E2572="","",VLOOKUP(E2572,[1]PROJECTES!$C$14:$G$5000,5,FALSE))</f>
        <v>INFRAESTRUCTURA</v>
      </c>
      <c r="E2572" s="117" t="s">
        <v>317</v>
      </c>
      <c r="F2572" s="95"/>
      <c r="G2572" s="96" t="str">
        <f>IF(E2572="","",VLOOKUP(E2572,[1]PROJECTES!$C$14:$G$5000,4,FALSE))</f>
        <v>OB</v>
      </c>
      <c r="H2572" s="118" t="s">
        <v>12</v>
      </c>
      <c r="I2572" s="97" t="str">
        <f>IF(H2572="","",VLOOKUP(H2572,BD!B$2:C$16,2,FALSE))</f>
        <v>E</v>
      </c>
      <c r="J2572" s="98">
        <v>43572</v>
      </c>
      <c r="K2572" s="135">
        <f t="shared" si="86"/>
        <v>16</v>
      </c>
      <c r="L2572" s="99">
        <f t="shared" ca="1" si="87"/>
        <v>210</v>
      </c>
      <c r="M2572" s="93">
        <f>IF(E2572="","",VLOOKUP(E2572,[1]PROJECTES!$C$14:$Z$5000,21,FALSE))</f>
        <v>43830</v>
      </c>
      <c r="N2572" s="100">
        <v>0</v>
      </c>
      <c r="O2572" s="72" t="s">
        <v>229</v>
      </c>
      <c r="P2572" s="101">
        <v>15</v>
      </c>
      <c r="Q2572" s="132" t="s">
        <v>7</v>
      </c>
      <c r="R2572" s="168" t="s">
        <v>1515</v>
      </c>
      <c r="S2572" s="91"/>
    </row>
    <row r="2573" spans="1:19" s="104" customFormat="1" ht="12.75" customHeight="1" x14ac:dyDescent="0.25">
      <c r="A2573" s="121" t="s">
        <v>12</v>
      </c>
      <c r="B2573" s="92" t="str">
        <f>IF(E2573="","",VLOOKUP(E2573,[1]PROJECTES!$C$14:$G$5000,2,FALSE))</f>
        <v>EMSA</v>
      </c>
      <c r="C2573" s="121" t="s">
        <v>135</v>
      </c>
      <c r="D2573" s="93" t="str">
        <f>IF(E2573="","",VLOOKUP(E2573,[1]PROJECTES!$C$14:$G$5000,5,FALSE))</f>
        <v>MANTENIMENT SCADA TEDIS.Net EMSA 01/03/2019 - 28/02/2020</v>
      </c>
      <c r="E2573" s="117">
        <v>5176</v>
      </c>
      <c r="F2573" s="95"/>
      <c r="G2573" s="96" t="str">
        <f>IF(E2573="","",VLOOKUP(E2573,[1]PROJECTES!$C$14:$G$5000,4,FALSE))</f>
        <v>OB</v>
      </c>
      <c r="H2573" s="118" t="s">
        <v>12</v>
      </c>
      <c r="I2573" s="97" t="str">
        <f>IF(H2573="","",VLOOKUP(H2573,BD!B$2:C$16,2,FALSE))</f>
        <v>E</v>
      </c>
      <c r="J2573" s="98">
        <v>43572</v>
      </c>
      <c r="K2573" s="135">
        <f t="shared" si="86"/>
        <v>16</v>
      </c>
      <c r="L2573" s="99">
        <f t="shared" ca="1" si="87"/>
        <v>269</v>
      </c>
      <c r="M2573" s="93">
        <f>IF(E2573="","",VLOOKUP(E2573,[1]PROJECTES!$C$14:$Z$5000,21,FALSE))</f>
        <v>43889</v>
      </c>
      <c r="N2573" s="100">
        <v>0</v>
      </c>
      <c r="O2573" s="72" t="s">
        <v>229</v>
      </c>
      <c r="P2573" s="101">
        <v>30</v>
      </c>
      <c r="Q2573" s="132" t="s">
        <v>59</v>
      </c>
      <c r="R2573" s="168" t="s">
        <v>1511</v>
      </c>
      <c r="S2573" s="91"/>
    </row>
    <row r="2574" spans="1:19" s="104" customFormat="1" ht="12.75" customHeight="1" x14ac:dyDescent="0.25">
      <c r="A2574" s="121" t="s">
        <v>12</v>
      </c>
      <c r="B2574" s="92" t="str">
        <f>IF(E2574="","",VLOOKUP(E2574,[1]PROJECTES!$C$14:$G$5000,2,FALSE))</f>
        <v>EMSA</v>
      </c>
      <c r="C2574" s="121" t="s">
        <v>135</v>
      </c>
      <c r="D2574" s="93" t="str">
        <f>IF(E2574="","",VLOOKUP(E2574,[1]PROJECTES!$C$14:$G$5000,5,FALSE))</f>
        <v>MANTENIMENT SCADA TEDIS.Net EMSA 01/03/2019 - 28/02/2020</v>
      </c>
      <c r="E2574" s="117">
        <v>5176</v>
      </c>
      <c r="F2574" s="95"/>
      <c r="G2574" s="96" t="str">
        <f>IF(E2574="","",VLOOKUP(E2574,[1]PROJECTES!$C$14:$G$5000,4,FALSE))</f>
        <v>OB</v>
      </c>
      <c r="H2574" s="118" t="s">
        <v>12</v>
      </c>
      <c r="I2574" s="97" t="str">
        <f>IF(H2574="","",VLOOKUP(H2574,BD!B$2:C$16,2,FALSE))</f>
        <v>E</v>
      </c>
      <c r="J2574" s="98">
        <v>43572</v>
      </c>
      <c r="K2574" s="135">
        <f t="shared" si="86"/>
        <v>16</v>
      </c>
      <c r="L2574" s="99">
        <f t="shared" ca="1" si="87"/>
        <v>269</v>
      </c>
      <c r="M2574" s="93">
        <f>IF(E2574="","",VLOOKUP(E2574,[1]PROJECTES!$C$14:$Z$5000,21,FALSE))</f>
        <v>43889</v>
      </c>
      <c r="N2574" s="100">
        <v>0</v>
      </c>
      <c r="O2574" s="72" t="s">
        <v>229</v>
      </c>
      <c r="P2574" s="101">
        <v>15</v>
      </c>
      <c r="Q2574" s="132" t="s">
        <v>59</v>
      </c>
      <c r="R2574" s="168" t="s">
        <v>1512</v>
      </c>
      <c r="S2574" s="91"/>
    </row>
    <row r="2575" spans="1:19" s="104" customFormat="1" ht="12.75" customHeight="1" x14ac:dyDescent="0.25">
      <c r="A2575" s="121" t="s">
        <v>17</v>
      </c>
      <c r="B2575" s="92" t="str">
        <f>IF(E2575="","",VLOOKUP(E2575,[1]PROJECTES!$C$14:$G$5000,2,FALSE))</f>
        <v>DELGIC</v>
      </c>
      <c r="C2575" s="121" t="s">
        <v>341</v>
      </c>
      <c r="D2575" s="93" t="str">
        <f>IF(E2575="","",VLOOKUP(E2575,[1]PROJECTES!$C$14:$G$5000,5,FALSE))</f>
        <v>CC SCADA TEDIS.Net DELGICHI v1.0</v>
      </c>
      <c r="E2575" s="117">
        <v>5057</v>
      </c>
      <c r="F2575" s="95"/>
      <c r="G2575" s="96" t="str">
        <f>IF(E2575="","",VLOOKUP(E2575,[1]PROJECTES!$C$14:$G$5000,4,FALSE))</f>
        <v>OB</v>
      </c>
      <c r="H2575" s="118" t="s">
        <v>12</v>
      </c>
      <c r="I2575" s="97" t="str">
        <f>IF(H2575="","",VLOOKUP(H2575,BD!B$2:C$16,2,FALSE))</f>
        <v>E</v>
      </c>
      <c r="J2575" s="98">
        <v>43572</v>
      </c>
      <c r="K2575" s="135">
        <f t="shared" si="86"/>
        <v>16</v>
      </c>
      <c r="L2575" s="99">
        <f t="shared" ca="1" si="87"/>
        <v>-124</v>
      </c>
      <c r="M2575" s="93">
        <f>IF(E2575="","",VLOOKUP(E2575,[1]PROJECTES!$C$14:$Z$5000,21,FALSE))</f>
        <v>43496</v>
      </c>
      <c r="N2575" s="100">
        <v>0</v>
      </c>
      <c r="O2575" s="72" t="s">
        <v>229</v>
      </c>
      <c r="P2575" s="101">
        <v>15</v>
      </c>
      <c r="Q2575" s="132" t="s">
        <v>40</v>
      </c>
      <c r="R2575" s="168" t="s">
        <v>1513</v>
      </c>
      <c r="S2575" s="91"/>
    </row>
    <row r="2576" spans="1:19" s="104" customFormat="1" ht="12.75" customHeight="1" x14ac:dyDescent="0.25">
      <c r="A2576" s="121" t="s">
        <v>12</v>
      </c>
      <c r="B2576" s="92" t="str">
        <f>IF(E2576="","",VLOOKUP(E2576,[1]PROJECTES!$C$14:$G$5000,2,FALSE))</f>
        <v>SITEL</v>
      </c>
      <c r="C2576" s="121" t="s">
        <v>181</v>
      </c>
      <c r="D2576" s="93" t="str">
        <f>IF(E2576="","",VLOOKUP(E2576,[1]PROJECTES!$C$14:$G$5000,5,FALSE))</f>
        <v>CAP-PRX v3.1 o superior</v>
      </c>
      <c r="E2576" s="117" t="s">
        <v>275</v>
      </c>
      <c r="F2576" s="95"/>
      <c r="G2576" s="96" t="str">
        <f>IF(E2576="","",VLOOKUP(E2576,[1]PROJECTES!$C$14:$G$5000,4,FALSE))</f>
        <v>OB</v>
      </c>
      <c r="H2576" s="118" t="s">
        <v>12</v>
      </c>
      <c r="I2576" s="97" t="str">
        <f>IF(H2576="","",VLOOKUP(H2576,BD!B$2:C$16,2,FALSE))</f>
        <v>E</v>
      </c>
      <c r="J2576" s="98">
        <v>43572</v>
      </c>
      <c r="K2576" s="135">
        <f t="shared" si="86"/>
        <v>16</v>
      </c>
      <c r="L2576" s="99">
        <f t="shared" ca="1" si="87"/>
        <v>210</v>
      </c>
      <c r="M2576" s="93">
        <f>IF(E2576="","",VLOOKUP(E2576,[1]PROJECTES!$C$14:$Z$5000,21,FALSE))</f>
        <v>43830</v>
      </c>
      <c r="N2576" s="100">
        <v>6</v>
      </c>
      <c r="O2576" s="72" t="s">
        <v>229</v>
      </c>
      <c r="P2576" s="101">
        <v>45</v>
      </c>
      <c r="Q2576" s="132" t="s">
        <v>43</v>
      </c>
      <c r="R2576" s="168" t="s">
        <v>1514</v>
      </c>
      <c r="S2576" s="91"/>
    </row>
    <row r="2577" spans="1:19" s="104" customFormat="1" ht="12.75" customHeight="1" x14ac:dyDescent="0.25">
      <c r="A2577" s="121" t="s">
        <v>21</v>
      </c>
      <c r="B2577" s="92" t="str">
        <f>IF(E2577="","",VLOOKUP(E2577,[1]PROJECTES!$C$14:$G$5000,2,FALSE))</f>
        <v>DIELES</v>
      </c>
      <c r="C2577" s="121" t="s">
        <v>271</v>
      </c>
      <c r="D2577" s="93" t="str">
        <f>IF(E2577="","",VLOOKUP(E2577,[1]PROJECTES!$C$14:$G$5000,5,FALSE))</f>
        <v>RTU CT-5 DIELESUR v1.1</v>
      </c>
      <c r="E2577" s="117">
        <v>5059</v>
      </c>
      <c r="F2577" s="95"/>
      <c r="G2577" s="96" t="str">
        <f>IF(E2577="","",VLOOKUP(E2577,[1]PROJECTES!$C$14:$G$5000,4,FALSE))</f>
        <v>TA</v>
      </c>
      <c r="H2577" s="118" t="s">
        <v>21</v>
      </c>
      <c r="I2577" s="97" t="str">
        <f>IF(H2577="","",VLOOKUP(H2577,BD!B$2:C$16,2,FALSE))</f>
        <v>P</v>
      </c>
      <c r="J2577" s="98">
        <v>43572</v>
      </c>
      <c r="K2577" s="135">
        <f t="shared" si="86"/>
        <v>16</v>
      </c>
      <c r="L2577" s="99" t="str">
        <f t="shared" ca="1" si="87"/>
        <v>-</v>
      </c>
      <c r="M2577" s="93">
        <f>IF(E2577="","",VLOOKUP(E2577,[1]PROJECTES!$C$14:$Z$5000,21,FALSE))</f>
        <v>43524</v>
      </c>
      <c r="N2577" s="100">
        <v>2</v>
      </c>
      <c r="O2577" s="72" t="s">
        <v>229</v>
      </c>
      <c r="P2577" s="101">
        <v>0</v>
      </c>
      <c r="Q2577" s="132" t="s">
        <v>51</v>
      </c>
      <c r="R2577" s="168" t="s">
        <v>365</v>
      </c>
      <c r="S2577" s="91"/>
    </row>
    <row r="2578" spans="1:19" s="104" customFormat="1" ht="12.75" customHeight="1" x14ac:dyDescent="0.25">
      <c r="A2578" s="121" t="s">
        <v>21</v>
      </c>
      <c r="B2578" s="92" t="str">
        <f>IF(E2578="","",VLOOKUP(E2578,[1]PROJECTES!$C$14:$G$5000,2,FALSE))</f>
        <v>DIELES</v>
      </c>
      <c r="C2578" s="121" t="s">
        <v>271</v>
      </c>
      <c r="D2578" s="93" t="str">
        <f>IF(E2578="","",VLOOKUP(E2578,[1]PROJECTES!$C$14:$G$5000,5,FALSE))</f>
        <v>RTU CT-6 DIELESUR v1.1</v>
      </c>
      <c r="E2578" s="117">
        <v>5060</v>
      </c>
      <c r="F2578" s="95"/>
      <c r="G2578" s="96" t="str">
        <f>IF(E2578="","",VLOOKUP(E2578,[1]PROJECTES!$C$14:$G$5000,4,FALSE))</f>
        <v>TA</v>
      </c>
      <c r="H2578" s="118" t="s">
        <v>21</v>
      </c>
      <c r="I2578" s="97" t="str">
        <f>IF(H2578="","",VLOOKUP(H2578,BD!B$2:C$16,2,FALSE))</f>
        <v>P</v>
      </c>
      <c r="J2578" s="98">
        <v>43572</v>
      </c>
      <c r="K2578" s="135">
        <f t="shared" si="86"/>
        <v>16</v>
      </c>
      <c r="L2578" s="99" t="str">
        <f t="shared" ca="1" si="87"/>
        <v>-</v>
      </c>
      <c r="M2578" s="93">
        <f>IF(E2578="","",VLOOKUP(E2578,[1]PROJECTES!$C$14:$Z$5000,21,FALSE))</f>
        <v>43524</v>
      </c>
      <c r="N2578" s="100">
        <v>2</v>
      </c>
      <c r="O2578" s="72" t="s">
        <v>229</v>
      </c>
      <c r="P2578" s="101">
        <v>0</v>
      </c>
      <c r="Q2578" s="132" t="s">
        <v>51</v>
      </c>
      <c r="R2578" s="168" t="s">
        <v>365</v>
      </c>
      <c r="S2578" s="91"/>
    </row>
    <row r="2579" spans="1:19" s="104" customFormat="1" ht="12.75" customHeight="1" x14ac:dyDescent="0.25">
      <c r="A2579" s="121" t="s">
        <v>21</v>
      </c>
      <c r="B2579" s="92" t="str">
        <f>IF(E2579="","",VLOOKUP(E2579,[1]PROJECTES!$C$14:$G$5000,2,FALSE))</f>
        <v>DIELES</v>
      </c>
      <c r="C2579" s="121" t="s">
        <v>271</v>
      </c>
      <c r="D2579" s="93" t="str">
        <f>IF(E2579="","",VLOOKUP(E2579,[1]PROJECTES!$C$14:$G$5000,5,FALSE))</f>
        <v>RTU CT-8 DIELESUR v1.1</v>
      </c>
      <c r="E2579" s="117">
        <v>5062</v>
      </c>
      <c r="F2579" s="95"/>
      <c r="G2579" s="96" t="str">
        <f>IF(E2579="","",VLOOKUP(E2579,[1]PROJECTES!$C$14:$G$5000,4,FALSE))</f>
        <v>TA</v>
      </c>
      <c r="H2579" s="118" t="s">
        <v>21</v>
      </c>
      <c r="I2579" s="97" t="str">
        <f>IF(H2579="","",VLOOKUP(H2579,BD!B$2:C$16,2,FALSE))</f>
        <v>P</v>
      </c>
      <c r="J2579" s="98">
        <v>43572</v>
      </c>
      <c r="K2579" s="135">
        <f t="shared" si="86"/>
        <v>16</v>
      </c>
      <c r="L2579" s="99" t="str">
        <f t="shared" ca="1" si="87"/>
        <v>-</v>
      </c>
      <c r="M2579" s="93">
        <f>IF(E2579="","",VLOOKUP(E2579,[1]PROJECTES!$C$14:$Z$5000,21,FALSE))</f>
        <v>43524</v>
      </c>
      <c r="N2579" s="100">
        <v>2</v>
      </c>
      <c r="O2579" s="72" t="s">
        <v>229</v>
      </c>
      <c r="P2579" s="101">
        <v>0</v>
      </c>
      <c r="Q2579" s="132" t="s">
        <v>51</v>
      </c>
      <c r="R2579" s="168" t="s">
        <v>365</v>
      </c>
      <c r="S2579" s="91"/>
    </row>
    <row r="2580" spans="1:19" s="104" customFormat="1" ht="12.75" customHeight="1" x14ac:dyDescent="0.25">
      <c r="A2580" s="121"/>
      <c r="B2580" s="92" t="str">
        <f>IF(E2580="","",VLOOKUP(E2580,[1]PROJECTES!$C$14:$G$5000,2,FALSE))</f>
        <v>SITEL</v>
      </c>
      <c r="C2580" s="121"/>
      <c r="D2580" s="93" t="str">
        <f>IF(E2580="","",VLOOKUP(E2580,[1]PROJECTES!$C$14:$G$5000,5,FALSE))</f>
        <v>AFERS EMPRESA</v>
      </c>
      <c r="E2580" s="117" t="s">
        <v>283</v>
      </c>
      <c r="F2580" s="95"/>
      <c r="G2580" s="96" t="str">
        <f>IF(E2580="","",VLOOKUP(E2580,[1]PROJECTES!$C$14:$G$5000,4,FALSE))</f>
        <v>OB</v>
      </c>
      <c r="H2580" s="118" t="s">
        <v>21</v>
      </c>
      <c r="I2580" s="97" t="str">
        <f>IF(H2580="","",VLOOKUP(H2580,BD!B$2:C$16,2,FALSE))</f>
        <v>P</v>
      </c>
      <c r="J2580" s="98">
        <v>43572</v>
      </c>
      <c r="K2580" s="135">
        <f t="shared" si="86"/>
        <v>16</v>
      </c>
      <c r="L2580" s="99">
        <f t="shared" ca="1" si="87"/>
        <v>210</v>
      </c>
      <c r="M2580" s="93">
        <f>IF(E2580="","",VLOOKUP(E2580,[1]PROJECTES!$C$14:$Z$5000,21,FALSE))</f>
        <v>43830</v>
      </c>
      <c r="N2580" s="100">
        <v>1</v>
      </c>
      <c r="O2580" s="72" t="s">
        <v>229</v>
      </c>
      <c r="P2580" s="101">
        <v>0</v>
      </c>
      <c r="Q2580" s="132"/>
      <c r="R2580" s="102" t="s">
        <v>1517</v>
      </c>
      <c r="S2580" s="91"/>
    </row>
    <row r="2581" spans="1:19" s="104" customFormat="1" ht="12.75" customHeight="1" x14ac:dyDescent="0.25">
      <c r="A2581" s="121" t="s">
        <v>21</v>
      </c>
      <c r="B2581" s="92" t="str">
        <f>IF(E2581="","",VLOOKUP(E2581,[1]PROJECTES!$C$14:$G$5000,2,FALSE))</f>
        <v>EUROTR</v>
      </c>
      <c r="C2581" s="121"/>
      <c r="D2581" s="93" t="str">
        <f>IF(E2581="","",VLOOKUP(E2581,[1]PROJECTES!$C$14:$G$5000,5,FALSE))</f>
        <v>300 x Placa NOXON Rev.3</v>
      </c>
      <c r="E2581" s="117">
        <v>5267</v>
      </c>
      <c r="F2581" s="95"/>
      <c r="G2581" s="96" t="str">
        <f>IF(E2581="","",VLOOKUP(E2581,[1]PROJECTES!$C$14:$G$5000,4,FALSE))</f>
        <v>OB</v>
      </c>
      <c r="H2581" s="118" t="s">
        <v>21</v>
      </c>
      <c r="I2581" s="97" t="str">
        <f>IF(H2581="","",VLOOKUP(H2581,BD!B$2:C$16,2,FALSE))</f>
        <v>P</v>
      </c>
      <c r="J2581" s="98">
        <v>43572</v>
      </c>
      <c r="K2581" s="135">
        <f t="shared" si="86"/>
        <v>16</v>
      </c>
      <c r="L2581" s="99">
        <f t="shared" ca="1" si="87"/>
        <v>-4</v>
      </c>
      <c r="M2581" s="93">
        <f>IF(E2581="","",VLOOKUP(E2581,[1]PROJECTES!$C$14:$Z$5000,21,FALSE))</f>
        <v>43616</v>
      </c>
      <c r="N2581" s="100">
        <v>1</v>
      </c>
      <c r="O2581" s="72" t="s">
        <v>229</v>
      </c>
      <c r="P2581" s="101">
        <v>30</v>
      </c>
      <c r="Q2581" s="132" t="s">
        <v>19</v>
      </c>
      <c r="R2581" s="168" t="s">
        <v>1572</v>
      </c>
      <c r="S2581" s="91"/>
    </row>
    <row r="2582" spans="1:19" s="104" customFormat="1" ht="12.75" customHeight="1" x14ac:dyDescent="0.25">
      <c r="A2582" s="128" t="s">
        <v>21</v>
      </c>
      <c r="B2582" s="92" t="str">
        <f>IF(E2582="","",VLOOKUP(E2582,[1]PROJECTES!$C$14:$G$5000,2,FALSE))</f>
        <v>DIELES</v>
      </c>
      <c r="C2582" s="121" t="s">
        <v>271</v>
      </c>
      <c r="D2582" s="93" t="str">
        <f>IF(E2582="","",VLOOKUP(E2582,[1]PROJECTES!$C$14:$G$5000,5,FALSE))</f>
        <v>RTU CT-5 DIELESUR v1.1</v>
      </c>
      <c r="E2582" s="117">
        <v>5059</v>
      </c>
      <c r="F2582" s="95"/>
      <c r="G2582" s="96" t="str">
        <f>IF(E2582="","",VLOOKUP(E2582,[1]PROJECTES!$C$14:$G$5000,4,FALSE))</f>
        <v>TA</v>
      </c>
      <c r="H2582" s="118" t="s">
        <v>595</v>
      </c>
      <c r="I2582" s="97" t="str">
        <f>IF(H2582="","",VLOOKUP(H2582,BD!B$2:C$16,2,FALSE))</f>
        <v>E</v>
      </c>
      <c r="J2582" s="98">
        <v>43572</v>
      </c>
      <c r="K2582" s="135">
        <f t="shared" si="86"/>
        <v>16</v>
      </c>
      <c r="L2582" s="99" t="str">
        <f t="shared" ca="1" si="87"/>
        <v>-</v>
      </c>
      <c r="M2582" s="93">
        <f>IF(E2582="","",VLOOKUP(E2582,[1]PROJECTES!$C$14:$Z$5000,21,FALSE))</f>
        <v>43524</v>
      </c>
      <c r="N2582" s="100">
        <v>2</v>
      </c>
      <c r="O2582" s="72" t="s">
        <v>229</v>
      </c>
      <c r="P2582" s="101">
        <v>15</v>
      </c>
      <c r="Q2582" s="132" t="s">
        <v>51</v>
      </c>
      <c r="R2582" s="168" t="s">
        <v>365</v>
      </c>
      <c r="S2582" s="91"/>
    </row>
    <row r="2583" spans="1:19" s="104" customFormat="1" ht="12.75" customHeight="1" x14ac:dyDescent="0.25">
      <c r="A2583" s="128" t="s">
        <v>21</v>
      </c>
      <c r="B2583" s="92" t="str">
        <f>IF(E2583="","",VLOOKUP(E2583,[1]PROJECTES!$C$14:$G$5000,2,FALSE))</f>
        <v>DIELES</v>
      </c>
      <c r="C2583" s="121" t="s">
        <v>271</v>
      </c>
      <c r="D2583" s="93" t="str">
        <f>IF(E2583="","",VLOOKUP(E2583,[1]PROJECTES!$C$14:$G$5000,5,FALSE))</f>
        <v>RTU CT-6 DIELESUR v1.1</v>
      </c>
      <c r="E2583" s="117">
        <v>5060</v>
      </c>
      <c r="F2583" s="95"/>
      <c r="G2583" s="96" t="str">
        <f>IF(E2583="","",VLOOKUP(E2583,[1]PROJECTES!$C$14:$G$5000,4,FALSE))</f>
        <v>TA</v>
      </c>
      <c r="H2583" s="118" t="s">
        <v>595</v>
      </c>
      <c r="I2583" s="97" t="str">
        <f>IF(H2583="","",VLOOKUP(H2583,BD!B$2:C$16,2,FALSE))</f>
        <v>E</v>
      </c>
      <c r="J2583" s="98">
        <v>43572</v>
      </c>
      <c r="K2583" s="135">
        <f t="shared" si="86"/>
        <v>16</v>
      </c>
      <c r="L2583" s="99" t="str">
        <f t="shared" ca="1" si="87"/>
        <v>-</v>
      </c>
      <c r="M2583" s="93">
        <f>IF(E2583="","",VLOOKUP(E2583,[1]PROJECTES!$C$14:$Z$5000,21,FALSE))</f>
        <v>43524</v>
      </c>
      <c r="N2583" s="100">
        <v>1</v>
      </c>
      <c r="O2583" s="72" t="s">
        <v>229</v>
      </c>
      <c r="P2583" s="101">
        <v>15</v>
      </c>
      <c r="Q2583" s="132" t="s">
        <v>51</v>
      </c>
      <c r="R2583" s="168" t="s">
        <v>365</v>
      </c>
      <c r="S2583" s="91"/>
    </row>
    <row r="2584" spans="1:19" s="104" customFormat="1" ht="12.75" customHeight="1" x14ac:dyDescent="0.25">
      <c r="A2584" s="128" t="s">
        <v>21</v>
      </c>
      <c r="B2584" s="92" t="str">
        <f>IF(E2584="","",VLOOKUP(E2584,[1]PROJECTES!$C$14:$G$5000,2,FALSE))</f>
        <v>DIELES</v>
      </c>
      <c r="C2584" s="121" t="s">
        <v>271</v>
      </c>
      <c r="D2584" s="93" t="str">
        <f>IF(E2584="","",VLOOKUP(E2584,[1]PROJECTES!$C$14:$G$5000,5,FALSE))</f>
        <v>RTU CT-7 DIELESUR v1.1</v>
      </c>
      <c r="E2584" s="117">
        <v>5061</v>
      </c>
      <c r="F2584" s="95"/>
      <c r="G2584" s="96" t="str">
        <f>IF(E2584="","",VLOOKUP(E2584,[1]PROJECTES!$C$14:$G$5000,4,FALSE))</f>
        <v>TA</v>
      </c>
      <c r="H2584" s="118" t="s">
        <v>595</v>
      </c>
      <c r="I2584" s="97" t="str">
        <f>IF(H2584="","",VLOOKUP(H2584,BD!B$2:C$16,2,FALSE))</f>
        <v>E</v>
      </c>
      <c r="J2584" s="98">
        <v>43572</v>
      </c>
      <c r="K2584" s="135">
        <f t="shared" si="86"/>
        <v>16</v>
      </c>
      <c r="L2584" s="99" t="str">
        <f t="shared" ca="1" si="87"/>
        <v>-</v>
      </c>
      <c r="M2584" s="93">
        <f>IF(E2584="","",VLOOKUP(E2584,[1]PROJECTES!$C$14:$Z$5000,21,FALSE))</f>
        <v>43524</v>
      </c>
      <c r="N2584" s="100">
        <v>0</v>
      </c>
      <c r="O2584" s="72" t="s">
        <v>229</v>
      </c>
      <c r="P2584" s="101">
        <v>15</v>
      </c>
      <c r="Q2584" s="132" t="s">
        <v>51</v>
      </c>
      <c r="R2584" s="168" t="s">
        <v>365</v>
      </c>
      <c r="S2584" s="91"/>
    </row>
    <row r="2585" spans="1:19" s="104" customFormat="1" ht="12.75" customHeight="1" x14ac:dyDescent="0.25">
      <c r="A2585" s="128" t="s">
        <v>21</v>
      </c>
      <c r="B2585" s="92" t="str">
        <f>IF(E2585="","",VLOOKUP(E2585,[1]PROJECTES!$C$14:$G$5000,2,FALSE))</f>
        <v>DIELES</v>
      </c>
      <c r="C2585" s="121" t="s">
        <v>271</v>
      </c>
      <c r="D2585" s="93" t="str">
        <f>IF(E2585="","",VLOOKUP(E2585,[1]PROJECTES!$C$14:$G$5000,5,FALSE))</f>
        <v>RTU CT-8 DIELESUR v1.1</v>
      </c>
      <c r="E2585" s="117">
        <v>5062</v>
      </c>
      <c r="F2585" s="95"/>
      <c r="G2585" s="96" t="str">
        <f>IF(E2585="","",VLOOKUP(E2585,[1]PROJECTES!$C$14:$G$5000,4,FALSE))</f>
        <v>TA</v>
      </c>
      <c r="H2585" s="118" t="s">
        <v>595</v>
      </c>
      <c r="I2585" s="97" t="str">
        <f>IF(H2585="","",VLOOKUP(H2585,BD!B$2:C$16,2,FALSE))</f>
        <v>E</v>
      </c>
      <c r="J2585" s="98">
        <v>43572</v>
      </c>
      <c r="K2585" s="135">
        <f t="shared" si="86"/>
        <v>16</v>
      </c>
      <c r="L2585" s="99" t="str">
        <f t="shared" ca="1" si="87"/>
        <v>-</v>
      </c>
      <c r="M2585" s="93">
        <f>IF(E2585="","",VLOOKUP(E2585,[1]PROJECTES!$C$14:$Z$5000,21,FALSE))</f>
        <v>43524</v>
      </c>
      <c r="N2585" s="100">
        <v>0</v>
      </c>
      <c r="O2585" s="72" t="s">
        <v>229</v>
      </c>
      <c r="P2585" s="101">
        <v>15</v>
      </c>
      <c r="Q2585" s="132" t="s">
        <v>51</v>
      </c>
      <c r="R2585" s="168" t="s">
        <v>365</v>
      </c>
      <c r="S2585" s="91"/>
    </row>
    <row r="2586" spans="1:19" s="104" customFormat="1" ht="12.75" customHeight="1" x14ac:dyDescent="0.25">
      <c r="A2586" s="121" t="s">
        <v>47</v>
      </c>
      <c r="B2586" s="92" t="str">
        <f>IF(E2586="","",VLOOKUP(E2586,[1]PROJECTES!$C$14:$G$5000,2,FALSE))</f>
        <v>SAMENE</v>
      </c>
      <c r="C2586" s="121" t="s">
        <v>649</v>
      </c>
      <c r="D2586" s="93" t="str">
        <f>IF(E2586="","",VLOOKUP(E2586,[1]PROJECTES!$C$14:$G$5000,5,FALSE))</f>
        <v>CC SCADA TEDIS.Net SAMPOL v1.0</v>
      </c>
      <c r="E2586" s="117">
        <v>3897</v>
      </c>
      <c r="F2586" s="95"/>
      <c r="G2586" s="96" t="str">
        <f>IF(E2586="","",VLOOKUP(E2586,[1]PROJECTES!$C$14:$G$5000,4,FALSE))</f>
        <v>OB</v>
      </c>
      <c r="H2586" s="118" t="s">
        <v>17</v>
      </c>
      <c r="I2586" s="97" t="str">
        <f>IF(H2586="","",VLOOKUP(H2586,BD!B$2:C$16,2,FALSE))</f>
        <v>E</v>
      </c>
      <c r="J2586" s="98">
        <v>43507</v>
      </c>
      <c r="K2586" s="135">
        <f t="shared" si="86"/>
        <v>7</v>
      </c>
      <c r="L2586" s="99">
        <f t="shared" ca="1" si="87"/>
        <v>-704</v>
      </c>
      <c r="M2586" s="93">
        <f>IF(E2586="","",VLOOKUP(E2586,[1]PROJECTES!$C$14:$Z$5000,21,FALSE))</f>
        <v>42916</v>
      </c>
      <c r="N2586" s="100">
        <v>0</v>
      </c>
      <c r="O2586" s="72" t="s">
        <v>229</v>
      </c>
      <c r="P2586" s="101">
        <v>15</v>
      </c>
      <c r="Q2586" s="132" t="s">
        <v>32</v>
      </c>
      <c r="R2586" s="131" t="s">
        <v>781</v>
      </c>
      <c r="S2586" s="91"/>
    </row>
    <row r="2587" spans="1:19" s="104" customFormat="1" ht="12.75" customHeight="1" x14ac:dyDescent="0.25">
      <c r="A2587" s="121"/>
      <c r="B2587" s="92" t="str">
        <f>IF(E2587="","",VLOOKUP(E2587,[1]PROJECTES!$C$14:$G$5000,2,FALSE))</f>
        <v>COAUEU</v>
      </c>
      <c r="C2587" s="121"/>
      <c r="D2587" s="93" t="str">
        <f>IF(E2587="","",VLOOKUP(E2587,[1]PROJECTES!$C$14:$G$5000,5,FALSE))</f>
        <v>EUROTRONIC Desenvolupament SW App Movil v1.0</v>
      </c>
      <c r="E2587" s="117">
        <v>5067</v>
      </c>
      <c r="F2587" s="95"/>
      <c r="G2587" s="96" t="str">
        <f>IF(E2587="","",VLOOKUP(E2587,[1]PROJECTES!$C$14:$G$5000,4,FALSE))</f>
        <v>OB</v>
      </c>
      <c r="H2587" s="118" t="s">
        <v>47</v>
      </c>
      <c r="I2587" s="97" t="str">
        <f>IF(H2587="","",VLOOKUP(H2587,BD!B$2:C$16,2,FALSE))</f>
        <v>E</v>
      </c>
      <c r="J2587" s="98">
        <v>43572</v>
      </c>
      <c r="K2587" s="135">
        <f t="shared" si="86"/>
        <v>16</v>
      </c>
      <c r="L2587" s="99">
        <f t="shared" ca="1" si="87"/>
        <v>139</v>
      </c>
      <c r="M2587" s="93">
        <f>IF(E2587="","",VLOOKUP(E2587,[1]PROJECTES!$C$14:$Z$5000,21,FALSE))</f>
        <v>43759</v>
      </c>
      <c r="N2587" s="100">
        <v>8</v>
      </c>
      <c r="O2587" s="72" t="s">
        <v>229</v>
      </c>
      <c r="P2587" s="101">
        <v>0</v>
      </c>
      <c r="Q2587" s="132" t="s">
        <v>15</v>
      </c>
      <c r="R2587" s="102"/>
      <c r="S2587" s="91"/>
    </row>
    <row r="2588" spans="1:19" s="104" customFormat="1" ht="12.75" customHeight="1" x14ac:dyDescent="0.25">
      <c r="A2588" s="121"/>
      <c r="B2588" s="92" t="str">
        <f>IF(E2588="","",VLOOKUP(E2588,[1]PROJECTES!$C$14:$G$5000,2,FALSE))</f>
        <v/>
      </c>
      <c r="C2588" s="121"/>
      <c r="D2588" s="93" t="str">
        <f>IF(E2588="","",VLOOKUP(E2588,[1]PROJECTES!$C$14:$G$5000,5,FALSE))</f>
        <v/>
      </c>
      <c r="E2588" s="117"/>
      <c r="F2588" s="95"/>
      <c r="G2588" s="96" t="str">
        <f>IF(E2588="","",VLOOKUP(E2588,[1]PROJECTES!$C$14:$G$5000,4,FALSE))</f>
        <v/>
      </c>
      <c r="H2588" s="118" t="s">
        <v>44</v>
      </c>
      <c r="I2588" s="97" t="str">
        <f>IF(H2588="","",VLOOKUP(H2588,BD!B$2:C$16,2,FALSE))</f>
        <v>E</v>
      </c>
      <c r="J2588" s="98">
        <v>43572</v>
      </c>
      <c r="K2588" s="135">
        <f t="shared" si="86"/>
        <v>16</v>
      </c>
      <c r="L2588" s="99" t="str">
        <f t="shared" ca="1" si="87"/>
        <v>-</v>
      </c>
      <c r="M2588" s="93" t="str">
        <f>IF(E2588="","",VLOOKUP(E2588,[1]PROJECTES!$C$14:$Z$5000,21,FALSE))</f>
        <v/>
      </c>
      <c r="N2588" s="100"/>
      <c r="O2588" s="72" t="s">
        <v>229</v>
      </c>
      <c r="P2588" s="101"/>
      <c r="Q2588" s="132"/>
      <c r="R2588" s="102"/>
      <c r="S2588" s="91"/>
    </row>
    <row r="2589" spans="1:19" s="104" customFormat="1" ht="12.75" customHeight="1" x14ac:dyDescent="0.25">
      <c r="A2589" s="121"/>
      <c r="B2589" s="92" t="str">
        <f>IF(E2589="","",VLOOKUP(E2589,[1]PROJECTES!$C$14:$G$5000,2,FALSE))</f>
        <v/>
      </c>
      <c r="C2589" s="121"/>
      <c r="D2589" s="93" t="str">
        <f>IF(E2589="","",VLOOKUP(E2589,[1]PROJECTES!$C$14:$G$5000,5,FALSE))</f>
        <v/>
      </c>
      <c r="E2589" s="117"/>
      <c r="F2589" s="95"/>
      <c r="G2589" s="96" t="str">
        <f>IF(E2589="","",VLOOKUP(E2589,[1]PROJECTES!$C$14:$G$5000,4,FALSE))</f>
        <v/>
      </c>
      <c r="H2589" s="118" t="s">
        <v>44</v>
      </c>
      <c r="I2589" s="97" t="str">
        <f>IF(H2589="","",VLOOKUP(H2589,BD!B$2:C$16,2,FALSE))</f>
        <v>E</v>
      </c>
      <c r="J2589" s="98">
        <v>43572</v>
      </c>
      <c r="K2589" s="135">
        <f t="shared" si="86"/>
        <v>16</v>
      </c>
      <c r="L2589" s="99" t="str">
        <f t="shared" ca="1" si="87"/>
        <v>-</v>
      </c>
      <c r="M2589" s="93" t="str">
        <f>IF(E2589="","",VLOOKUP(E2589,[1]PROJECTES!$C$14:$Z$5000,21,FALSE))</f>
        <v/>
      </c>
      <c r="N2589" s="100"/>
      <c r="O2589" s="72" t="s">
        <v>229</v>
      </c>
      <c r="P2589" s="101"/>
      <c r="Q2589" s="132"/>
      <c r="R2589" s="102"/>
      <c r="S2589" s="91"/>
    </row>
    <row r="2590" spans="1:19" s="104" customFormat="1" ht="12.75" customHeight="1" x14ac:dyDescent="0.25">
      <c r="A2590" s="121"/>
      <c r="B2590" s="92" t="str">
        <f>IF(E2590="","",VLOOKUP(E2590,[1]PROJECTES!$C$14:$G$5000,2,FALSE))</f>
        <v/>
      </c>
      <c r="C2590" s="121"/>
      <c r="D2590" s="93" t="str">
        <f>IF(E2590="","",VLOOKUP(E2590,[1]PROJECTES!$C$14:$G$5000,5,FALSE))</f>
        <v/>
      </c>
      <c r="E2590" s="117"/>
      <c r="F2590" s="95"/>
      <c r="G2590" s="96" t="str">
        <f>IF(E2590="","",VLOOKUP(E2590,[1]PROJECTES!$C$14:$G$5000,4,FALSE))</f>
        <v/>
      </c>
      <c r="H2590" s="118" t="s">
        <v>44</v>
      </c>
      <c r="I2590" s="97" t="str">
        <f>IF(H2590="","",VLOOKUP(H2590,BD!B$2:C$16,2,FALSE))</f>
        <v>E</v>
      </c>
      <c r="J2590" s="98">
        <v>43572</v>
      </c>
      <c r="K2590" s="135">
        <f t="shared" si="86"/>
        <v>16</v>
      </c>
      <c r="L2590" s="99" t="str">
        <f t="shared" ca="1" si="87"/>
        <v>-</v>
      </c>
      <c r="M2590" s="93" t="str">
        <f>IF(E2590="","",VLOOKUP(E2590,[1]PROJECTES!$C$14:$Z$5000,21,FALSE))</f>
        <v/>
      </c>
      <c r="N2590" s="100"/>
      <c r="O2590" s="72" t="s">
        <v>229</v>
      </c>
      <c r="P2590" s="101"/>
      <c r="Q2590" s="132"/>
      <c r="R2590" s="102"/>
      <c r="S2590" s="91"/>
    </row>
    <row r="2591" spans="1:19" s="104" customFormat="1" ht="12.75" customHeight="1" x14ac:dyDescent="0.25">
      <c r="A2591" s="121"/>
      <c r="B2591" s="92" t="str">
        <f>IF(E2591="","",VLOOKUP(E2591,[1]PROJECTES!$C$14:$G$5000,2,FALSE))</f>
        <v/>
      </c>
      <c r="C2591" s="121"/>
      <c r="D2591" s="93" t="str">
        <f>IF(E2591="","",VLOOKUP(E2591,[1]PROJECTES!$C$14:$G$5000,5,FALSE))</f>
        <v/>
      </c>
      <c r="E2591" s="117"/>
      <c r="F2591" s="95"/>
      <c r="G2591" s="96" t="str">
        <f>IF(E2591="","",VLOOKUP(E2591,[1]PROJECTES!$C$14:$G$5000,4,FALSE))</f>
        <v/>
      </c>
      <c r="H2591" s="118" t="s">
        <v>44</v>
      </c>
      <c r="I2591" s="97" t="str">
        <f>IF(H2591="","",VLOOKUP(H2591,BD!B$2:C$16,2,FALSE))</f>
        <v>E</v>
      </c>
      <c r="J2591" s="98">
        <v>43572</v>
      </c>
      <c r="K2591" s="135">
        <f t="shared" si="86"/>
        <v>16</v>
      </c>
      <c r="L2591" s="99" t="str">
        <f t="shared" ca="1" si="87"/>
        <v>-</v>
      </c>
      <c r="M2591" s="93" t="str">
        <f>IF(E2591="","",VLOOKUP(E2591,[1]PROJECTES!$C$14:$Z$5000,21,FALSE))</f>
        <v/>
      </c>
      <c r="N2591" s="100"/>
      <c r="O2591" s="72" t="s">
        <v>229</v>
      </c>
      <c r="P2591" s="101"/>
      <c r="Q2591" s="132"/>
      <c r="R2591" s="102"/>
      <c r="S2591" s="91"/>
    </row>
    <row r="2592" spans="1:19" s="104" customFormat="1" ht="12.75" customHeight="1" x14ac:dyDescent="0.25">
      <c r="A2592" s="121"/>
      <c r="B2592" s="92" t="str">
        <f>IF(E2592="","",VLOOKUP(E2592,[1]PROJECTES!$C$14:$G$5000,2,FALSE))</f>
        <v/>
      </c>
      <c r="C2592" s="121"/>
      <c r="D2592" s="93" t="str">
        <f>IF(E2592="","",VLOOKUP(E2592,[1]PROJECTES!$C$14:$G$5000,5,FALSE))</f>
        <v/>
      </c>
      <c r="E2592" s="117"/>
      <c r="F2592" s="95"/>
      <c r="G2592" s="96" t="str">
        <f>IF(E2592="","",VLOOKUP(E2592,[1]PROJECTES!$C$14:$G$5000,4,FALSE))</f>
        <v/>
      </c>
      <c r="H2592" s="118" t="s">
        <v>44</v>
      </c>
      <c r="I2592" s="97" t="str">
        <f>IF(H2592="","",VLOOKUP(H2592,BD!B$2:C$16,2,FALSE))</f>
        <v>E</v>
      </c>
      <c r="J2592" s="98">
        <v>43572</v>
      </c>
      <c r="K2592" s="135">
        <f t="shared" si="86"/>
        <v>16</v>
      </c>
      <c r="L2592" s="99" t="str">
        <f t="shared" ca="1" si="87"/>
        <v>-</v>
      </c>
      <c r="M2592" s="93" t="str">
        <f>IF(E2592="","",VLOOKUP(E2592,[1]PROJECTES!$C$14:$Z$5000,21,FALSE))</f>
        <v/>
      </c>
      <c r="N2592" s="100"/>
      <c r="O2592" s="72" t="s">
        <v>229</v>
      </c>
      <c r="P2592" s="101"/>
      <c r="Q2592" s="132"/>
      <c r="R2592" s="102"/>
      <c r="S2592" s="91"/>
    </row>
    <row r="2593" spans="1:19" s="104" customFormat="1" ht="12.75" customHeight="1" x14ac:dyDescent="0.25">
      <c r="A2593" s="121" t="s">
        <v>12</v>
      </c>
      <c r="B2593" s="92" t="str">
        <f>IF(E2593="","",VLOOKUP(E2593,[1]PROJECTES!$C$14:$G$5000,2,FALSE))</f>
        <v>SITEL</v>
      </c>
      <c r="C2593" s="121" t="s">
        <v>181</v>
      </c>
      <c r="D2593" s="93" t="str">
        <f>IF(E2593="","",VLOOKUP(E2593,[1]PROJECTES!$C$14:$G$5000,5,FALSE))</f>
        <v>VACANCES</v>
      </c>
      <c r="E2593" s="117" t="s">
        <v>273</v>
      </c>
      <c r="F2593" s="95"/>
      <c r="G2593" s="96" t="str">
        <f>IF(E2593="","",VLOOKUP(E2593,[1]PROJECTES!$C$14:$G$5000,4,FALSE))</f>
        <v>OB</v>
      </c>
      <c r="H2593" s="118" t="s">
        <v>12</v>
      </c>
      <c r="I2593" s="97" t="str">
        <f>IF(H2593="","",VLOOKUP(H2593,BD!B$2:C$16,2,FALSE))</f>
        <v>E</v>
      </c>
      <c r="J2593" s="98">
        <v>43573</v>
      </c>
      <c r="K2593" s="135">
        <f t="shared" si="86"/>
        <v>16</v>
      </c>
      <c r="L2593" s="99">
        <f t="shared" ca="1" si="87"/>
        <v>210</v>
      </c>
      <c r="M2593" s="93">
        <f>IF(E2593="","",VLOOKUP(E2593,[1]PROJECTES!$C$14:$Z$5000,21,FALSE))</f>
        <v>43830</v>
      </c>
      <c r="N2593" s="100">
        <v>8</v>
      </c>
      <c r="O2593" s="72" t="s">
        <v>229</v>
      </c>
      <c r="P2593" s="101">
        <v>0</v>
      </c>
      <c r="Q2593" s="132" t="s">
        <v>63</v>
      </c>
      <c r="R2593" s="168" t="s">
        <v>1516</v>
      </c>
      <c r="S2593" s="91"/>
    </row>
    <row r="2594" spans="1:19" s="104" customFormat="1" ht="12.75" customHeight="1" x14ac:dyDescent="0.25">
      <c r="A2594" s="121" t="s">
        <v>21</v>
      </c>
      <c r="B2594" s="92" t="str">
        <f>IF(E2594="","",VLOOKUP(E2594,[1]PROJECTES!$C$14:$G$5000,2,FALSE))</f>
        <v>DIELES</v>
      </c>
      <c r="C2594" s="121" t="s">
        <v>271</v>
      </c>
      <c r="D2594" s="93" t="str">
        <f>IF(E2594="","",VLOOKUP(E2594,[1]PROJECTES!$C$14:$G$5000,5,FALSE))</f>
        <v>RTU CT-7 DIELESUR v1.1</v>
      </c>
      <c r="E2594" s="117">
        <v>5061</v>
      </c>
      <c r="F2594" s="95"/>
      <c r="G2594" s="96" t="str">
        <f>IF(E2594="","",VLOOKUP(E2594,[1]PROJECTES!$C$14:$G$5000,4,FALSE))</f>
        <v>TA</v>
      </c>
      <c r="H2594" s="118" t="s">
        <v>21</v>
      </c>
      <c r="I2594" s="97" t="str">
        <f>IF(H2594="","",VLOOKUP(H2594,BD!B$2:C$16,2,FALSE))</f>
        <v>P</v>
      </c>
      <c r="J2594" s="98">
        <v>43573</v>
      </c>
      <c r="K2594" s="135">
        <f t="shared" si="86"/>
        <v>16</v>
      </c>
      <c r="L2594" s="99" t="str">
        <f t="shared" ca="1" si="87"/>
        <v>-</v>
      </c>
      <c r="M2594" s="93">
        <f>IF(E2594="","",VLOOKUP(E2594,[1]PROJECTES!$C$14:$Z$5000,21,FALSE))</f>
        <v>43524</v>
      </c>
      <c r="N2594" s="100">
        <v>2</v>
      </c>
      <c r="O2594" s="72" t="s">
        <v>229</v>
      </c>
      <c r="P2594" s="101">
        <v>0</v>
      </c>
      <c r="Q2594" s="132" t="s">
        <v>51</v>
      </c>
      <c r="R2594" s="168" t="s">
        <v>365</v>
      </c>
      <c r="S2594" s="91"/>
    </row>
    <row r="2595" spans="1:19" s="104" customFormat="1" ht="12.75" customHeight="1" x14ac:dyDescent="0.25">
      <c r="A2595" s="128" t="s">
        <v>21</v>
      </c>
      <c r="B2595" s="92" t="str">
        <f>IF(E2595="","",VLOOKUP(E2595,[1]PROJECTES!$C$14:$G$5000,2,FALSE))</f>
        <v>DIELES</v>
      </c>
      <c r="C2595" s="121" t="s">
        <v>271</v>
      </c>
      <c r="D2595" s="93" t="str">
        <f>IF(E2595="","",VLOOKUP(E2595,[1]PROJECTES!$C$14:$G$5000,5,FALSE))</f>
        <v>RTU CT-5 DIELESUR v1.1</v>
      </c>
      <c r="E2595" s="117">
        <v>5059</v>
      </c>
      <c r="F2595" s="95"/>
      <c r="G2595" s="96" t="str">
        <f>IF(E2595="","",VLOOKUP(E2595,[1]PROJECTES!$C$14:$G$5000,4,FALSE))</f>
        <v>TA</v>
      </c>
      <c r="H2595" s="118" t="s">
        <v>595</v>
      </c>
      <c r="I2595" s="97" t="str">
        <f>IF(H2595="","",VLOOKUP(H2595,BD!B$2:C$16,2,FALSE))</f>
        <v>E</v>
      </c>
      <c r="J2595" s="98">
        <v>43573</v>
      </c>
      <c r="K2595" s="135">
        <f t="shared" si="86"/>
        <v>16</v>
      </c>
      <c r="L2595" s="99" t="str">
        <f t="shared" ca="1" si="87"/>
        <v>-</v>
      </c>
      <c r="M2595" s="93">
        <f>IF(E2595="","",VLOOKUP(E2595,[1]PROJECTES!$C$14:$Z$5000,21,FALSE))</f>
        <v>43524</v>
      </c>
      <c r="N2595" s="100">
        <v>0</v>
      </c>
      <c r="O2595" s="72" t="s">
        <v>229</v>
      </c>
      <c r="P2595" s="101">
        <v>15</v>
      </c>
      <c r="Q2595" s="132" t="s">
        <v>49</v>
      </c>
      <c r="R2595" s="168" t="s">
        <v>1518</v>
      </c>
      <c r="S2595" s="91"/>
    </row>
    <row r="2596" spans="1:19" s="104" customFormat="1" ht="12.75" customHeight="1" x14ac:dyDescent="0.25">
      <c r="A2596" s="128" t="s">
        <v>21</v>
      </c>
      <c r="B2596" s="92" t="str">
        <f>IF(E2596="","",VLOOKUP(E2596,[1]PROJECTES!$C$14:$G$5000,2,FALSE))</f>
        <v>DIELES</v>
      </c>
      <c r="C2596" s="121" t="s">
        <v>271</v>
      </c>
      <c r="D2596" s="93" t="str">
        <f>IF(E2596="","",VLOOKUP(E2596,[1]PROJECTES!$C$14:$G$5000,5,FALSE))</f>
        <v>RTU CT-6 DIELESUR v1.1</v>
      </c>
      <c r="E2596" s="117">
        <v>5060</v>
      </c>
      <c r="F2596" s="95"/>
      <c r="G2596" s="96" t="str">
        <f>IF(E2596="","",VLOOKUP(E2596,[1]PROJECTES!$C$14:$G$5000,4,FALSE))</f>
        <v>TA</v>
      </c>
      <c r="H2596" s="118" t="s">
        <v>595</v>
      </c>
      <c r="I2596" s="97" t="str">
        <f>IF(H2596="","",VLOOKUP(H2596,BD!B$2:C$16,2,FALSE))</f>
        <v>E</v>
      </c>
      <c r="J2596" s="98">
        <v>43573</v>
      </c>
      <c r="K2596" s="135">
        <f t="shared" si="86"/>
        <v>16</v>
      </c>
      <c r="L2596" s="99" t="str">
        <f t="shared" ca="1" si="87"/>
        <v>-</v>
      </c>
      <c r="M2596" s="93">
        <f>IF(E2596="","",VLOOKUP(E2596,[1]PROJECTES!$C$14:$Z$5000,21,FALSE))</f>
        <v>43524</v>
      </c>
      <c r="N2596" s="100">
        <v>0</v>
      </c>
      <c r="O2596" s="72" t="s">
        <v>229</v>
      </c>
      <c r="P2596" s="101">
        <v>15</v>
      </c>
      <c r="Q2596" s="132" t="s">
        <v>49</v>
      </c>
      <c r="R2596" s="168" t="s">
        <v>1518</v>
      </c>
      <c r="S2596" s="91"/>
    </row>
    <row r="2597" spans="1:19" s="104" customFormat="1" ht="12.75" customHeight="1" x14ac:dyDescent="0.25">
      <c r="A2597" s="128" t="s">
        <v>21</v>
      </c>
      <c r="B2597" s="92" t="str">
        <f>IF(E2597="","",VLOOKUP(E2597,[1]PROJECTES!$C$14:$G$5000,2,FALSE))</f>
        <v>DIELES</v>
      </c>
      <c r="C2597" s="121" t="s">
        <v>271</v>
      </c>
      <c r="D2597" s="93" t="str">
        <f>IF(E2597="","",VLOOKUP(E2597,[1]PROJECTES!$C$14:$G$5000,5,FALSE))</f>
        <v>RTU CT-7 DIELESUR v1.1</v>
      </c>
      <c r="E2597" s="117">
        <v>5061</v>
      </c>
      <c r="F2597" s="95"/>
      <c r="G2597" s="96" t="str">
        <f>IF(E2597="","",VLOOKUP(E2597,[1]PROJECTES!$C$14:$G$5000,4,FALSE))</f>
        <v>TA</v>
      </c>
      <c r="H2597" s="118" t="s">
        <v>595</v>
      </c>
      <c r="I2597" s="97" t="str">
        <f>IF(H2597="","",VLOOKUP(H2597,BD!B$2:C$16,2,FALSE))</f>
        <v>E</v>
      </c>
      <c r="J2597" s="98">
        <v>43573</v>
      </c>
      <c r="K2597" s="135">
        <f t="shared" si="86"/>
        <v>16</v>
      </c>
      <c r="L2597" s="99" t="str">
        <f t="shared" ca="1" si="87"/>
        <v>-</v>
      </c>
      <c r="M2597" s="93">
        <f>IF(E2597="","",VLOOKUP(E2597,[1]PROJECTES!$C$14:$Z$5000,21,FALSE))</f>
        <v>43524</v>
      </c>
      <c r="N2597" s="100">
        <v>0</v>
      </c>
      <c r="O2597" s="72" t="s">
        <v>229</v>
      </c>
      <c r="P2597" s="101">
        <v>15</v>
      </c>
      <c r="Q2597" s="132" t="s">
        <v>49</v>
      </c>
      <c r="R2597" s="168" t="s">
        <v>1518</v>
      </c>
      <c r="S2597" s="91"/>
    </row>
    <row r="2598" spans="1:19" s="104" customFormat="1" ht="12.75" customHeight="1" x14ac:dyDescent="0.25">
      <c r="A2598" s="128" t="s">
        <v>21</v>
      </c>
      <c r="B2598" s="92" t="str">
        <f>IF(E2598="","",VLOOKUP(E2598,[1]PROJECTES!$C$14:$G$5000,2,FALSE))</f>
        <v>DIELES</v>
      </c>
      <c r="C2598" s="121" t="s">
        <v>271</v>
      </c>
      <c r="D2598" s="93" t="str">
        <f>IF(E2598="","",VLOOKUP(E2598,[1]PROJECTES!$C$14:$G$5000,5,FALSE))</f>
        <v>RTU CT-8 DIELESUR v1.1</v>
      </c>
      <c r="E2598" s="117">
        <v>5062</v>
      </c>
      <c r="F2598" s="95"/>
      <c r="G2598" s="96" t="str">
        <f>IF(E2598="","",VLOOKUP(E2598,[1]PROJECTES!$C$14:$G$5000,4,FALSE))</f>
        <v>TA</v>
      </c>
      <c r="H2598" s="118" t="s">
        <v>595</v>
      </c>
      <c r="I2598" s="97" t="str">
        <f>IF(H2598="","",VLOOKUP(H2598,BD!B$2:C$16,2,FALSE))</f>
        <v>E</v>
      </c>
      <c r="J2598" s="98">
        <v>43573</v>
      </c>
      <c r="K2598" s="135">
        <f t="shared" si="86"/>
        <v>16</v>
      </c>
      <c r="L2598" s="99" t="str">
        <f t="shared" ca="1" si="87"/>
        <v>-</v>
      </c>
      <c r="M2598" s="93">
        <f>IF(E2598="","",VLOOKUP(E2598,[1]PROJECTES!$C$14:$Z$5000,21,FALSE))</f>
        <v>43524</v>
      </c>
      <c r="N2598" s="100">
        <v>0</v>
      </c>
      <c r="O2598" s="72" t="s">
        <v>229</v>
      </c>
      <c r="P2598" s="101">
        <v>15</v>
      </c>
      <c r="Q2598" s="132" t="s">
        <v>49</v>
      </c>
      <c r="R2598" s="168" t="s">
        <v>1518</v>
      </c>
      <c r="S2598" s="91"/>
    </row>
    <row r="2599" spans="1:19" s="104" customFormat="1" ht="12.75" customHeight="1" x14ac:dyDescent="0.25">
      <c r="A2599" s="128" t="s">
        <v>21</v>
      </c>
      <c r="B2599" s="92" t="str">
        <f>IF(E2599="","",VLOOKUP(E2599,[1]PROJECTES!$C$14:$G$5000,2,FALSE))</f>
        <v>DIELES</v>
      </c>
      <c r="C2599" s="121" t="s">
        <v>271</v>
      </c>
      <c r="D2599" s="93" t="str">
        <f>IF(E2599="","",VLOOKUP(E2599,[1]PROJECTES!$C$14:$G$5000,5,FALSE))</f>
        <v>RTU CT-5 DIELESUR v1.1</v>
      </c>
      <c r="E2599" s="117">
        <v>5059</v>
      </c>
      <c r="F2599" s="95"/>
      <c r="G2599" s="96" t="str">
        <f>IF(E2599="","",VLOOKUP(E2599,[1]PROJECTES!$C$14:$G$5000,4,FALSE))</f>
        <v>TA</v>
      </c>
      <c r="H2599" s="118" t="s">
        <v>595</v>
      </c>
      <c r="I2599" s="97" t="str">
        <f>IF(H2599="","",VLOOKUP(H2599,BD!B$2:C$16,2,FALSE))</f>
        <v>E</v>
      </c>
      <c r="J2599" s="98">
        <v>43573</v>
      </c>
      <c r="K2599" s="135">
        <f t="shared" si="86"/>
        <v>16</v>
      </c>
      <c r="L2599" s="99" t="str">
        <f t="shared" ca="1" si="87"/>
        <v>-</v>
      </c>
      <c r="M2599" s="93">
        <f>IF(E2599="","",VLOOKUP(E2599,[1]PROJECTES!$C$14:$Z$5000,21,FALSE))</f>
        <v>43524</v>
      </c>
      <c r="N2599" s="100">
        <v>1</v>
      </c>
      <c r="O2599" s="72" t="s">
        <v>229</v>
      </c>
      <c r="P2599" s="101">
        <v>0</v>
      </c>
      <c r="Q2599" s="132" t="s">
        <v>51</v>
      </c>
      <c r="R2599" s="168" t="s">
        <v>365</v>
      </c>
      <c r="S2599" s="91"/>
    </row>
    <row r="2600" spans="1:19" s="104" customFormat="1" ht="12.75" customHeight="1" x14ac:dyDescent="0.25">
      <c r="A2600" s="128" t="s">
        <v>21</v>
      </c>
      <c r="B2600" s="92" t="str">
        <f>IF(E2600="","",VLOOKUP(E2600,[1]PROJECTES!$C$14:$G$5000,2,FALSE))</f>
        <v>DIELES</v>
      </c>
      <c r="C2600" s="121" t="s">
        <v>271</v>
      </c>
      <c r="D2600" s="93" t="str">
        <f>IF(E2600="","",VLOOKUP(E2600,[1]PROJECTES!$C$14:$G$5000,5,FALSE))</f>
        <v>RTU CT-6 DIELESUR v1.1</v>
      </c>
      <c r="E2600" s="117">
        <v>5060</v>
      </c>
      <c r="F2600" s="95"/>
      <c r="G2600" s="96" t="str">
        <f>IF(E2600="","",VLOOKUP(E2600,[1]PROJECTES!$C$14:$G$5000,4,FALSE))</f>
        <v>TA</v>
      </c>
      <c r="H2600" s="118" t="s">
        <v>595</v>
      </c>
      <c r="I2600" s="97" t="str">
        <f>IF(H2600="","",VLOOKUP(H2600,BD!B$2:C$16,2,FALSE))</f>
        <v>E</v>
      </c>
      <c r="J2600" s="98">
        <v>43573</v>
      </c>
      <c r="K2600" s="135">
        <f t="shared" si="86"/>
        <v>16</v>
      </c>
      <c r="L2600" s="99" t="str">
        <f t="shared" ca="1" si="87"/>
        <v>-</v>
      </c>
      <c r="M2600" s="93">
        <f>IF(E2600="","",VLOOKUP(E2600,[1]PROJECTES!$C$14:$Z$5000,21,FALSE))</f>
        <v>43524</v>
      </c>
      <c r="N2600" s="100">
        <v>1</v>
      </c>
      <c r="O2600" s="72" t="s">
        <v>229</v>
      </c>
      <c r="P2600" s="101">
        <v>0</v>
      </c>
      <c r="Q2600" s="132" t="s">
        <v>51</v>
      </c>
      <c r="R2600" s="168" t="s">
        <v>365</v>
      </c>
      <c r="S2600" s="91"/>
    </row>
    <row r="2601" spans="1:19" s="104" customFormat="1" ht="12.75" customHeight="1" x14ac:dyDescent="0.25">
      <c r="A2601" s="128" t="s">
        <v>21</v>
      </c>
      <c r="B2601" s="92" t="str">
        <f>IF(E2601="","",VLOOKUP(E2601,[1]PROJECTES!$C$14:$G$5000,2,FALSE))</f>
        <v>DIELES</v>
      </c>
      <c r="C2601" s="121" t="s">
        <v>271</v>
      </c>
      <c r="D2601" s="93" t="str">
        <f>IF(E2601="","",VLOOKUP(E2601,[1]PROJECTES!$C$14:$G$5000,5,FALSE))</f>
        <v>RTU CT-7 DIELESUR v1.1</v>
      </c>
      <c r="E2601" s="117">
        <v>5061</v>
      </c>
      <c r="F2601" s="95"/>
      <c r="G2601" s="96" t="str">
        <f>IF(E2601="","",VLOOKUP(E2601,[1]PROJECTES!$C$14:$G$5000,4,FALSE))</f>
        <v>TA</v>
      </c>
      <c r="H2601" s="118" t="s">
        <v>595</v>
      </c>
      <c r="I2601" s="97" t="str">
        <f>IF(H2601="","",VLOOKUP(H2601,BD!B$2:C$16,2,FALSE))</f>
        <v>E</v>
      </c>
      <c r="J2601" s="98">
        <v>43573</v>
      </c>
      <c r="K2601" s="135">
        <f t="shared" si="86"/>
        <v>16</v>
      </c>
      <c r="L2601" s="99" t="str">
        <f t="shared" ca="1" si="87"/>
        <v>-</v>
      </c>
      <c r="M2601" s="93">
        <f>IF(E2601="","",VLOOKUP(E2601,[1]PROJECTES!$C$14:$Z$5000,21,FALSE))</f>
        <v>43524</v>
      </c>
      <c r="N2601" s="100">
        <v>1</v>
      </c>
      <c r="O2601" s="72" t="s">
        <v>229</v>
      </c>
      <c r="P2601" s="101">
        <v>0</v>
      </c>
      <c r="Q2601" s="132" t="s">
        <v>51</v>
      </c>
      <c r="R2601" s="168" t="s">
        <v>365</v>
      </c>
      <c r="S2601" s="91"/>
    </row>
    <row r="2602" spans="1:19" s="104" customFormat="1" ht="12.75" customHeight="1" x14ac:dyDescent="0.25">
      <c r="A2602" s="128" t="s">
        <v>21</v>
      </c>
      <c r="B2602" s="92" t="str">
        <f>IF(E2602="","",VLOOKUP(E2602,[1]PROJECTES!$C$14:$G$5000,2,FALSE))</f>
        <v>DIELES</v>
      </c>
      <c r="C2602" s="121" t="s">
        <v>271</v>
      </c>
      <c r="D2602" s="93" t="str">
        <f>IF(E2602="","",VLOOKUP(E2602,[1]PROJECTES!$C$14:$G$5000,5,FALSE))</f>
        <v>RTU CT-8 DIELESUR v1.1</v>
      </c>
      <c r="E2602" s="117">
        <v>5062</v>
      </c>
      <c r="F2602" s="95"/>
      <c r="G2602" s="96" t="str">
        <f>IF(E2602="","",VLOOKUP(E2602,[1]PROJECTES!$C$14:$G$5000,4,FALSE))</f>
        <v>TA</v>
      </c>
      <c r="H2602" s="118" t="s">
        <v>595</v>
      </c>
      <c r="I2602" s="97" t="str">
        <f>IF(H2602="","",VLOOKUP(H2602,BD!B$2:C$16,2,FALSE))</f>
        <v>E</v>
      </c>
      <c r="J2602" s="98">
        <v>43573</v>
      </c>
      <c r="K2602" s="135">
        <f t="shared" si="86"/>
        <v>16</v>
      </c>
      <c r="L2602" s="99" t="str">
        <f t="shared" ca="1" si="87"/>
        <v>-</v>
      </c>
      <c r="M2602" s="93">
        <f>IF(E2602="","",VLOOKUP(E2602,[1]PROJECTES!$C$14:$Z$5000,21,FALSE))</f>
        <v>43524</v>
      </c>
      <c r="N2602" s="100">
        <v>1</v>
      </c>
      <c r="O2602" s="72" t="s">
        <v>229</v>
      </c>
      <c r="P2602" s="101">
        <v>0</v>
      </c>
      <c r="Q2602" s="132" t="s">
        <v>51</v>
      </c>
      <c r="R2602" s="168" t="s">
        <v>365</v>
      </c>
      <c r="S2602" s="91"/>
    </row>
    <row r="2603" spans="1:19" s="104" customFormat="1" ht="12.75" customHeight="1" x14ac:dyDescent="0.25">
      <c r="A2603" s="121" t="s">
        <v>21</v>
      </c>
      <c r="B2603" s="92" t="str">
        <f>IF(E2603="","",VLOOKUP(E2603,[1]PROJECTES!$C$14:$G$5000,2,FALSE))</f>
        <v>DIELES</v>
      </c>
      <c r="C2603" s="121" t="s">
        <v>271</v>
      </c>
      <c r="D2603" s="93" t="str">
        <f>IF(E2603="","",VLOOKUP(E2603,[1]PROJECTES!$C$14:$G$5000,5,FALSE))</f>
        <v>RTU CT-5 DIELESUR v1.1</v>
      </c>
      <c r="E2603" s="117">
        <v>5059</v>
      </c>
      <c r="F2603" s="95"/>
      <c r="G2603" s="96" t="str">
        <f>IF(E2603="","",VLOOKUP(E2603,[1]PROJECTES!$C$14:$G$5000,4,FALSE))</f>
        <v>TA</v>
      </c>
      <c r="H2603" s="118" t="s">
        <v>21</v>
      </c>
      <c r="I2603" s="97" t="str">
        <f>IF(H2603="","",VLOOKUP(H2603,BD!B$2:C$16,2,FALSE))</f>
        <v>P</v>
      </c>
      <c r="J2603" s="98">
        <v>43573</v>
      </c>
      <c r="K2603" s="135">
        <f t="shared" si="86"/>
        <v>16</v>
      </c>
      <c r="L2603" s="99" t="str">
        <f t="shared" ca="1" si="87"/>
        <v>-</v>
      </c>
      <c r="M2603" s="93">
        <f>IF(E2603="","",VLOOKUP(E2603,[1]PROJECTES!$C$14:$Z$5000,21,FALSE))</f>
        <v>43524</v>
      </c>
      <c r="N2603" s="100">
        <v>0</v>
      </c>
      <c r="O2603" s="72" t="s">
        <v>229</v>
      </c>
      <c r="P2603" s="101">
        <v>25</v>
      </c>
      <c r="Q2603" s="132" t="s">
        <v>51</v>
      </c>
      <c r="R2603" s="168" t="s">
        <v>365</v>
      </c>
      <c r="S2603" s="91"/>
    </row>
    <row r="2604" spans="1:19" s="104" customFormat="1" ht="12.75" customHeight="1" x14ac:dyDescent="0.25">
      <c r="A2604" s="121" t="s">
        <v>21</v>
      </c>
      <c r="B2604" s="92" t="str">
        <f>IF(E2604="","",VLOOKUP(E2604,[1]PROJECTES!$C$14:$G$5000,2,FALSE))</f>
        <v>DIELES</v>
      </c>
      <c r="C2604" s="121" t="s">
        <v>271</v>
      </c>
      <c r="D2604" s="93" t="str">
        <f>IF(E2604="","",VLOOKUP(E2604,[1]PROJECTES!$C$14:$G$5000,5,FALSE))</f>
        <v>RTU CT-6 DIELESUR v1.1</v>
      </c>
      <c r="E2604" s="117">
        <v>5060</v>
      </c>
      <c r="F2604" s="95"/>
      <c r="G2604" s="96" t="str">
        <f>IF(E2604="","",VLOOKUP(E2604,[1]PROJECTES!$C$14:$G$5000,4,FALSE))</f>
        <v>TA</v>
      </c>
      <c r="H2604" s="118" t="s">
        <v>21</v>
      </c>
      <c r="I2604" s="97" t="str">
        <f>IF(H2604="","",VLOOKUP(H2604,BD!B$2:C$16,2,FALSE))</f>
        <v>P</v>
      </c>
      <c r="J2604" s="98">
        <v>43573</v>
      </c>
      <c r="K2604" s="135">
        <f t="shared" si="86"/>
        <v>16</v>
      </c>
      <c r="L2604" s="99" t="str">
        <f t="shared" ca="1" si="87"/>
        <v>-</v>
      </c>
      <c r="M2604" s="93">
        <f>IF(E2604="","",VLOOKUP(E2604,[1]PROJECTES!$C$14:$Z$5000,21,FALSE))</f>
        <v>43524</v>
      </c>
      <c r="N2604" s="100">
        <v>0</v>
      </c>
      <c r="O2604" s="72" t="s">
        <v>229</v>
      </c>
      <c r="P2604" s="101">
        <v>25</v>
      </c>
      <c r="Q2604" s="132" t="s">
        <v>51</v>
      </c>
      <c r="R2604" s="168" t="s">
        <v>365</v>
      </c>
      <c r="S2604" s="91"/>
    </row>
    <row r="2605" spans="1:19" s="104" customFormat="1" ht="12.75" customHeight="1" x14ac:dyDescent="0.25">
      <c r="A2605" s="121" t="s">
        <v>21</v>
      </c>
      <c r="B2605" s="92" t="str">
        <f>IF(E2605="","",VLOOKUP(E2605,[1]PROJECTES!$C$14:$G$5000,2,FALSE))</f>
        <v>DIELES</v>
      </c>
      <c r="C2605" s="121" t="s">
        <v>271</v>
      </c>
      <c r="D2605" s="93" t="str">
        <f>IF(E2605="","",VLOOKUP(E2605,[1]PROJECTES!$C$14:$G$5000,5,FALSE))</f>
        <v>RTU CT-7 DIELESUR v1.1</v>
      </c>
      <c r="E2605" s="117">
        <v>5061</v>
      </c>
      <c r="F2605" s="95"/>
      <c r="G2605" s="96" t="str">
        <f>IF(E2605="","",VLOOKUP(E2605,[1]PROJECTES!$C$14:$G$5000,4,FALSE))</f>
        <v>TA</v>
      </c>
      <c r="H2605" s="118" t="s">
        <v>21</v>
      </c>
      <c r="I2605" s="97" t="str">
        <f>IF(H2605="","",VLOOKUP(H2605,BD!B$2:C$16,2,FALSE))</f>
        <v>P</v>
      </c>
      <c r="J2605" s="98">
        <v>43573</v>
      </c>
      <c r="K2605" s="135">
        <f t="shared" si="86"/>
        <v>16</v>
      </c>
      <c r="L2605" s="99" t="str">
        <f t="shared" ca="1" si="87"/>
        <v>-</v>
      </c>
      <c r="M2605" s="93">
        <f>IF(E2605="","",VLOOKUP(E2605,[1]PROJECTES!$C$14:$Z$5000,21,FALSE))</f>
        <v>43524</v>
      </c>
      <c r="N2605" s="100">
        <v>0</v>
      </c>
      <c r="O2605" s="72" t="s">
        <v>229</v>
      </c>
      <c r="P2605" s="101">
        <v>25</v>
      </c>
      <c r="Q2605" s="132" t="s">
        <v>51</v>
      </c>
      <c r="R2605" s="168" t="s">
        <v>365</v>
      </c>
      <c r="S2605" s="91"/>
    </row>
    <row r="2606" spans="1:19" s="104" customFormat="1" ht="12.75" customHeight="1" x14ac:dyDescent="0.25">
      <c r="A2606" s="121" t="s">
        <v>21</v>
      </c>
      <c r="B2606" s="92" t="str">
        <f>IF(E2606="","",VLOOKUP(E2606,[1]PROJECTES!$C$14:$G$5000,2,FALSE))</f>
        <v>DIELES</v>
      </c>
      <c r="C2606" s="121" t="s">
        <v>271</v>
      </c>
      <c r="D2606" s="93" t="str">
        <f>IF(E2606="","",VLOOKUP(E2606,[1]PROJECTES!$C$14:$G$5000,5,FALSE))</f>
        <v>RTU CT-8 DIELESUR v1.1</v>
      </c>
      <c r="E2606" s="117">
        <v>5062</v>
      </c>
      <c r="F2606" s="95"/>
      <c r="G2606" s="96" t="str">
        <f>IF(E2606="","",VLOOKUP(E2606,[1]PROJECTES!$C$14:$G$5000,4,FALSE))</f>
        <v>TA</v>
      </c>
      <c r="H2606" s="118" t="s">
        <v>21</v>
      </c>
      <c r="I2606" s="97" t="str">
        <f>IF(H2606="","",VLOOKUP(H2606,BD!B$2:C$16,2,FALSE))</f>
        <v>P</v>
      </c>
      <c r="J2606" s="98">
        <v>43573</v>
      </c>
      <c r="K2606" s="135">
        <f t="shared" si="86"/>
        <v>16</v>
      </c>
      <c r="L2606" s="99" t="str">
        <f t="shared" ca="1" si="87"/>
        <v>-</v>
      </c>
      <c r="M2606" s="93">
        <f>IF(E2606="","",VLOOKUP(E2606,[1]PROJECTES!$C$14:$Z$5000,21,FALSE))</f>
        <v>43524</v>
      </c>
      <c r="N2606" s="100">
        <v>0</v>
      </c>
      <c r="O2606" s="72" t="s">
        <v>229</v>
      </c>
      <c r="P2606" s="101">
        <v>25</v>
      </c>
      <c r="Q2606" s="132" t="s">
        <v>51</v>
      </c>
      <c r="R2606" s="168" t="s">
        <v>365</v>
      </c>
      <c r="S2606" s="91"/>
    </row>
    <row r="2607" spans="1:19" s="104" customFormat="1" ht="12.75" customHeight="1" x14ac:dyDescent="0.25">
      <c r="A2607" s="121" t="s">
        <v>21</v>
      </c>
      <c r="B2607" s="92" t="str">
        <f>IF(E2607="","",VLOOKUP(E2607,[1]PROJECTES!$C$14:$G$5000,2,FALSE))</f>
        <v>DIELES</v>
      </c>
      <c r="C2607" s="121" t="s">
        <v>271</v>
      </c>
      <c r="D2607" s="93" t="str">
        <f>IF(E2607="","",VLOOKUP(E2607,[1]PROJECTES!$C$14:$G$5000,5,FALSE))</f>
        <v>RTU CT-5 DIELESUR v1.1</v>
      </c>
      <c r="E2607" s="117">
        <v>5059</v>
      </c>
      <c r="F2607" s="95"/>
      <c r="G2607" s="96" t="str">
        <f>IF(E2607="","",VLOOKUP(E2607,[1]PROJECTES!$C$14:$G$5000,4,FALSE))</f>
        <v>TA</v>
      </c>
      <c r="H2607" s="118" t="s">
        <v>21</v>
      </c>
      <c r="I2607" s="97" t="str">
        <f>IF(H2607="","",VLOOKUP(H2607,BD!B$2:C$16,2,FALSE))</f>
        <v>P</v>
      </c>
      <c r="J2607" s="98">
        <v>43573</v>
      </c>
      <c r="K2607" s="135">
        <f t="shared" si="86"/>
        <v>16</v>
      </c>
      <c r="L2607" s="99" t="str">
        <f t="shared" ca="1" si="87"/>
        <v>-</v>
      </c>
      <c r="M2607" s="93">
        <f>IF(E2607="","",VLOOKUP(E2607,[1]PROJECTES!$C$14:$Z$5000,21,FALSE))</f>
        <v>43524</v>
      </c>
      <c r="N2607" s="100">
        <v>0</v>
      </c>
      <c r="O2607" s="72" t="s">
        <v>229</v>
      </c>
      <c r="P2607" s="101">
        <v>30</v>
      </c>
      <c r="Q2607" s="132" t="s">
        <v>65</v>
      </c>
      <c r="R2607" s="168" t="s">
        <v>451</v>
      </c>
      <c r="S2607" s="91"/>
    </row>
    <row r="2608" spans="1:19" s="104" customFormat="1" ht="12.75" customHeight="1" x14ac:dyDescent="0.25">
      <c r="A2608" s="121" t="s">
        <v>21</v>
      </c>
      <c r="B2608" s="92" t="str">
        <f>IF(E2608="","",VLOOKUP(E2608,[1]PROJECTES!$C$14:$G$5000,2,FALSE))</f>
        <v>DIELES</v>
      </c>
      <c r="C2608" s="121" t="s">
        <v>271</v>
      </c>
      <c r="D2608" s="93" t="str">
        <f>IF(E2608="","",VLOOKUP(E2608,[1]PROJECTES!$C$14:$G$5000,5,FALSE))</f>
        <v>RTU CT-6 DIELESUR v1.1</v>
      </c>
      <c r="E2608" s="117">
        <v>5060</v>
      </c>
      <c r="F2608" s="95"/>
      <c r="G2608" s="96" t="str">
        <f>IF(E2608="","",VLOOKUP(E2608,[1]PROJECTES!$C$14:$G$5000,4,FALSE))</f>
        <v>TA</v>
      </c>
      <c r="H2608" s="118" t="s">
        <v>21</v>
      </c>
      <c r="I2608" s="97" t="str">
        <f>IF(H2608="","",VLOOKUP(H2608,BD!B$2:C$16,2,FALSE))</f>
        <v>P</v>
      </c>
      <c r="J2608" s="98">
        <v>43573</v>
      </c>
      <c r="K2608" s="135">
        <f t="shared" si="86"/>
        <v>16</v>
      </c>
      <c r="L2608" s="99" t="str">
        <f t="shared" ca="1" si="87"/>
        <v>-</v>
      </c>
      <c r="M2608" s="93">
        <f>IF(E2608="","",VLOOKUP(E2608,[1]PROJECTES!$C$14:$Z$5000,21,FALSE))</f>
        <v>43524</v>
      </c>
      <c r="N2608" s="100">
        <v>0</v>
      </c>
      <c r="O2608" s="72" t="s">
        <v>229</v>
      </c>
      <c r="P2608" s="101">
        <v>30</v>
      </c>
      <c r="Q2608" s="132" t="s">
        <v>65</v>
      </c>
      <c r="R2608" s="168" t="s">
        <v>451</v>
      </c>
      <c r="S2608" s="91"/>
    </row>
    <row r="2609" spans="1:19" s="104" customFormat="1" ht="12.75" customHeight="1" x14ac:dyDescent="0.25">
      <c r="A2609" s="121" t="s">
        <v>21</v>
      </c>
      <c r="B2609" s="92" t="str">
        <f>IF(E2609="","",VLOOKUP(E2609,[1]PROJECTES!$C$14:$G$5000,2,FALSE))</f>
        <v>DIELES</v>
      </c>
      <c r="C2609" s="121" t="s">
        <v>271</v>
      </c>
      <c r="D2609" s="93" t="str">
        <f>IF(E2609="","",VLOOKUP(E2609,[1]PROJECTES!$C$14:$G$5000,5,FALSE))</f>
        <v>RTU CT-7 DIELESUR v1.1</v>
      </c>
      <c r="E2609" s="117">
        <v>5061</v>
      </c>
      <c r="F2609" s="95"/>
      <c r="G2609" s="96" t="str">
        <f>IF(E2609="","",VLOOKUP(E2609,[1]PROJECTES!$C$14:$G$5000,4,FALSE))</f>
        <v>TA</v>
      </c>
      <c r="H2609" s="118" t="s">
        <v>21</v>
      </c>
      <c r="I2609" s="97" t="str">
        <f>IF(H2609="","",VLOOKUP(H2609,BD!B$2:C$16,2,FALSE))</f>
        <v>P</v>
      </c>
      <c r="J2609" s="98">
        <v>43573</v>
      </c>
      <c r="K2609" s="135">
        <f t="shared" si="86"/>
        <v>16</v>
      </c>
      <c r="L2609" s="99" t="str">
        <f t="shared" ca="1" si="87"/>
        <v>-</v>
      </c>
      <c r="M2609" s="93">
        <f>IF(E2609="","",VLOOKUP(E2609,[1]PROJECTES!$C$14:$Z$5000,21,FALSE))</f>
        <v>43524</v>
      </c>
      <c r="N2609" s="100">
        <v>0</v>
      </c>
      <c r="O2609" s="72" t="s">
        <v>229</v>
      </c>
      <c r="P2609" s="101">
        <v>30</v>
      </c>
      <c r="Q2609" s="132" t="s">
        <v>65</v>
      </c>
      <c r="R2609" s="168" t="s">
        <v>451</v>
      </c>
      <c r="S2609" s="91"/>
    </row>
    <row r="2610" spans="1:19" s="104" customFormat="1" ht="12.75" customHeight="1" x14ac:dyDescent="0.25">
      <c r="A2610" s="121" t="s">
        <v>21</v>
      </c>
      <c r="B2610" s="92" t="str">
        <f>IF(E2610="","",VLOOKUP(E2610,[1]PROJECTES!$C$14:$G$5000,2,FALSE))</f>
        <v>DIELES</v>
      </c>
      <c r="C2610" s="121" t="s">
        <v>271</v>
      </c>
      <c r="D2610" s="93" t="str">
        <f>IF(E2610="","",VLOOKUP(E2610,[1]PROJECTES!$C$14:$G$5000,5,FALSE))</f>
        <v>RTU CT-8 DIELESUR v1.1</v>
      </c>
      <c r="E2610" s="117">
        <v>5062</v>
      </c>
      <c r="F2610" s="95"/>
      <c r="G2610" s="96" t="str">
        <f>IF(E2610="","",VLOOKUP(E2610,[1]PROJECTES!$C$14:$G$5000,4,FALSE))</f>
        <v>TA</v>
      </c>
      <c r="H2610" s="118" t="s">
        <v>21</v>
      </c>
      <c r="I2610" s="97" t="str">
        <f>IF(H2610="","",VLOOKUP(H2610,BD!B$2:C$16,2,FALSE))</f>
        <v>P</v>
      </c>
      <c r="J2610" s="98">
        <v>43573</v>
      </c>
      <c r="K2610" s="135">
        <f t="shared" si="86"/>
        <v>16</v>
      </c>
      <c r="L2610" s="99" t="str">
        <f t="shared" ca="1" si="87"/>
        <v>-</v>
      </c>
      <c r="M2610" s="93">
        <f>IF(E2610="","",VLOOKUP(E2610,[1]PROJECTES!$C$14:$Z$5000,21,FALSE))</f>
        <v>43524</v>
      </c>
      <c r="N2610" s="100">
        <v>0</v>
      </c>
      <c r="O2610" s="72" t="s">
        <v>229</v>
      </c>
      <c r="P2610" s="101">
        <v>30</v>
      </c>
      <c r="Q2610" s="132" t="s">
        <v>65</v>
      </c>
      <c r="R2610" s="168" t="s">
        <v>451</v>
      </c>
      <c r="S2610" s="91"/>
    </row>
    <row r="2611" spans="1:19" s="104" customFormat="1" ht="12.75" customHeight="1" x14ac:dyDescent="0.25">
      <c r="A2611" s="121" t="s">
        <v>21</v>
      </c>
      <c r="B2611" s="92" t="str">
        <f>IF(E2611="","",VLOOKUP(E2611,[1]PROJECTES!$C$14:$G$5000,2,FALSE))</f>
        <v>DIELES</v>
      </c>
      <c r="C2611" s="121" t="s">
        <v>271</v>
      </c>
      <c r="D2611" s="93" t="str">
        <f>IF(E2611="","",VLOOKUP(E2611,[1]PROJECTES!$C$14:$G$5000,5,FALSE))</f>
        <v>RTU CT-5 DIELESUR v1.1</v>
      </c>
      <c r="E2611" s="117">
        <v>5059</v>
      </c>
      <c r="F2611" s="95"/>
      <c r="G2611" s="96" t="str">
        <f>IF(E2611="","",VLOOKUP(E2611,[1]PROJECTES!$C$14:$G$5000,4,FALSE))</f>
        <v>TA</v>
      </c>
      <c r="H2611" s="118" t="s">
        <v>21</v>
      </c>
      <c r="I2611" s="97" t="str">
        <f>IF(H2611="","",VLOOKUP(H2611,BD!B$2:C$16,2,FALSE))</f>
        <v>P</v>
      </c>
      <c r="J2611" s="98">
        <v>43573</v>
      </c>
      <c r="K2611" s="135">
        <f t="shared" si="86"/>
        <v>16</v>
      </c>
      <c r="L2611" s="99" t="str">
        <f t="shared" ca="1" si="87"/>
        <v>-</v>
      </c>
      <c r="M2611" s="93">
        <f>IF(E2611="","",VLOOKUP(E2611,[1]PROJECTES!$C$14:$Z$5000,21,FALSE))</f>
        <v>43524</v>
      </c>
      <c r="N2611" s="100">
        <v>0</v>
      </c>
      <c r="O2611" s="72" t="s">
        <v>229</v>
      </c>
      <c r="P2611" s="101">
        <v>15</v>
      </c>
      <c r="Q2611" s="132" t="s">
        <v>49</v>
      </c>
      <c r="R2611" s="168" t="s">
        <v>1518</v>
      </c>
      <c r="S2611" s="91"/>
    </row>
    <row r="2612" spans="1:19" s="104" customFormat="1" ht="12.75" customHeight="1" x14ac:dyDescent="0.25">
      <c r="A2612" s="121" t="s">
        <v>21</v>
      </c>
      <c r="B2612" s="92" t="str">
        <f>IF(E2612="","",VLOOKUP(E2612,[1]PROJECTES!$C$14:$G$5000,2,FALSE))</f>
        <v>DIELES</v>
      </c>
      <c r="C2612" s="121" t="s">
        <v>271</v>
      </c>
      <c r="D2612" s="93" t="str">
        <f>IF(E2612="","",VLOOKUP(E2612,[1]PROJECTES!$C$14:$G$5000,5,FALSE))</f>
        <v>RTU CT-6 DIELESUR v1.1</v>
      </c>
      <c r="E2612" s="117">
        <v>5060</v>
      </c>
      <c r="F2612" s="95"/>
      <c r="G2612" s="96" t="str">
        <f>IF(E2612="","",VLOOKUP(E2612,[1]PROJECTES!$C$14:$G$5000,4,FALSE))</f>
        <v>TA</v>
      </c>
      <c r="H2612" s="118" t="s">
        <v>21</v>
      </c>
      <c r="I2612" s="97" t="str">
        <f>IF(H2612="","",VLOOKUP(H2612,BD!B$2:C$16,2,FALSE))</f>
        <v>P</v>
      </c>
      <c r="J2612" s="98">
        <v>43573</v>
      </c>
      <c r="K2612" s="135">
        <f t="shared" si="86"/>
        <v>16</v>
      </c>
      <c r="L2612" s="99" t="str">
        <f t="shared" ca="1" si="87"/>
        <v>-</v>
      </c>
      <c r="M2612" s="93">
        <f>IF(E2612="","",VLOOKUP(E2612,[1]PROJECTES!$C$14:$Z$5000,21,FALSE))</f>
        <v>43524</v>
      </c>
      <c r="N2612" s="100">
        <v>0</v>
      </c>
      <c r="O2612" s="72" t="s">
        <v>229</v>
      </c>
      <c r="P2612" s="101">
        <v>15</v>
      </c>
      <c r="Q2612" s="132" t="s">
        <v>49</v>
      </c>
      <c r="R2612" s="168" t="s">
        <v>1518</v>
      </c>
      <c r="S2612" s="91"/>
    </row>
    <row r="2613" spans="1:19" s="104" customFormat="1" ht="12.75" customHeight="1" x14ac:dyDescent="0.25">
      <c r="A2613" s="121" t="s">
        <v>21</v>
      </c>
      <c r="B2613" s="92" t="str">
        <f>IF(E2613="","",VLOOKUP(E2613,[1]PROJECTES!$C$14:$G$5000,2,FALSE))</f>
        <v>DIELES</v>
      </c>
      <c r="C2613" s="121" t="s">
        <v>271</v>
      </c>
      <c r="D2613" s="93" t="str">
        <f>IF(E2613="","",VLOOKUP(E2613,[1]PROJECTES!$C$14:$G$5000,5,FALSE))</f>
        <v>RTU CT-7 DIELESUR v1.1</v>
      </c>
      <c r="E2613" s="117">
        <v>5061</v>
      </c>
      <c r="F2613" s="95"/>
      <c r="G2613" s="96" t="str">
        <f>IF(E2613="","",VLOOKUP(E2613,[1]PROJECTES!$C$14:$G$5000,4,FALSE))</f>
        <v>TA</v>
      </c>
      <c r="H2613" s="118" t="s">
        <v>21</v>
      </c>
      <c r="I2613" s="97" t="str">
        <f>IF(H2613="","",VLOOKUP(H2613,BD!B$2:C$16,2,FALSE))</f>
        <v>P</v>
      </c>
      <c r="J2613" s="98">
        <v>43573</v>
      </c>
      <c r="K2613" s="135">
        <f t="shared" si="86"/>
        <v>16</v>
      </c>
      <c r="L2613" s="99" t="str">
        <f t="shared" ca="1" si="87"/>
        <v>-</v>
      </c>
      <c r="M2613" s="93">
        <f>IF(E2613="","",VLOOKUP(E2613,[1]PROJECTES!$C$14:$Z$5000,21,FALSE))</f>
        <v>43524</v>
      </c>
      <c r="N2613" s="100">
        <v>0</v>
      </c>
      <c r="O2613" s="72" t="s">
        <v>229</v>
      </c>
      <c r="P2613" s="101">
        <v>15</v>
      </c>
      <c r="Q2613" s="132" t="s">
        <v>49</v>
      </c>
      <c r="R2613" s="168" t="s">
        <v>1518</v>
      </c>
      <c r="S2613" s="91"/>
    </row>
    <row r="2614" spans="1:19" s="104" customFormat="1" ht="12.75" customHeight="1" x14ac:dyDescent="0.25">
      <c r="A2614" s="121" t="s">
        <v>21</v>
      </c>
      <c r="B2614" s="92" t="str">
        <f>IF(E2614="","",VLOOKUP(E2614,[1]PROJECTES!$C$14:$G$5000,2,FALSE))</f>
        <v>DIELES</v>
      </c>
      <c r="C2614" s="121" t="s">
        <v>271</v>
      </c>
      <c r="D2614" s="93" t="str">
        <f>IF(E2614="","",VLOOKUP(E2614,[1]PROJECTES!$C$14:$G$5000,5,FALSE))</f>
        <v>RTU CT-8 DIELESUR v1.1</v>
      </c>
      <c r="E2614" s="117">
        <v>5062</v>
      </c>
      <c r="F2614" s="95"/>
      <c r="G2614" s="96" t="str">
        <f>IF(E2614="","",VLOOKUP(E2614,[1]PROJECTES!$C$14:$G$5000,4,FALSE))</f>
        <v>TA</v>
      </c>
      <c r="H2614" s="118" t="s">
        <v>21</v>
      </c>
      <c r="I2614" s="97" t="str">
        <f>IF(H2614="","",VLOOKUP(H2614,BD!B$2:C$16,2,FALSE))</f>
        <v>P</v>
      </c>
      <c r="J2614" s="98">
        <v>43573</v>
      </c>
      <c r="K2614" s="135">
        <f t="shared" si="86"/>
        <v>16</v>
      </c>
      <c r="L2614" s="99" t="str">
        <f t="shared" ca="1" si="87"/>
        <v>-</v>
      </c>
      <c r="M2614" s="93">
        <f>IF(E2614="","",VLOOKUP(E2614,[1]PROJECTES!$C$14:$Z$5000,21,FALSE))</f>
        <v>43524</v>
      </c>
      <c r="N2614" s="100">
        <v>0</v>
      </c>
      <c r="O2614" s="72" t="s">
        <v>229</v>
      </c>
      <c r="P2614" s="101">
        <v>15</v>
      </c>
      <c r="Q2614" s="132" t="s">
        <v>49</v>
      </c>
      <c r="R2614" s="168" t="s">
        <v>1518</v>
      </c>
      <c r="S2614" s="91"/>
    </row>
    <row r="2615" spans="1:19" s="104" customFormat="1" ht="12.75" customHeight="1" x14ac:dyDescent="0.25">
      <c r="A2615" s="128" t="s">
        <v>21</v>
      </c>
      <c r="B2615" s="92" t="str">
        <f>IF(E2615="","",VLOOKUP(E2615,[1]PROJECTES!$C$14:$G$5000,2,FALSE))</f>
        <v>SITEL</v>
      </c>
      <c r="C2615" s="121" t="s">
        <v>151</v>
      </c>
      <c r="D2615" s="93" t="str">
        <f>IF(E2615="","",VLOOKUP(E2615,[1]PROJECTES!$C$14:$G$5000,5,FALSE))</f>
        <v>10 x RTU CAP32-48 v2.5 (Reciclar de CAP32-125)</v>
      </c>
      <c r="E2615" s="117">
        <v>5209</v>
      </c>
      <c r="F2615" s="95"/>
      <c r="G2615" s="96" t="str">
        <f>IF(E2615="","",VLOOKUP(E2615,[1]PROJECTES!$C$14:$G$5000,4,FALSE))</f>
        <v>TA</v>
      </c>
      <c r="H2615" s="118" t="s">
        <v>21</v>
      </c>
      <c r="I2615" s="97" t="str">
        <f>IF(H2615="","",VLOOKUP(H2615,BD!B$2:C$16,2,FALSE))</f>
        <v>P</v>
      </c>
      <c r="J2615" s="98">
        <v>43573</v>
      </c>
      <c r="K2615" s="135">
        <f t="shared" si="86"/>
        <v>16</v>
      </c>
      <c r="L2615" s="99" t="str">
        <f t="shared" ca="1" si="87"/>
        <v>-</v>
      </c>
      <c r="M2615" s="93">
        <f>IF(E2615="","",VLOOKUP(E2615,[1]PROJECTES!$C$14:$Z$5000,21,FALSE))</f>
        <v>43591</v>
      </c>
      <c r="N2615" s="100">
        <v>1</v>
      </c>
      <c r="O2615" s="72" t="s">
        <v>229</v>
      </c>
      <c r="P2615" s="101">
        <v>20</v>
      </c>
      <c r="Q2615" s="132" t="s">
        <v>51</v>
      </c>
      <c r="R2615" s="168" t="s">
        <v>1519</v>
      </c>
      <c r="S2615" s="91"/>
    </row>
    <row r="2616" spans="1:19" s="104" customFormat="1" ht="12.75" customHeight="1" x14ac:dyDescent="0.25">
      <c r="A2616" s="121" t="s">
        <v>47</v>
      </c>
      <c r="B2616" s="92" t="str">
        <f>IF(E2616="","",VLOOKUP(E2616,[1]PROJECTES!$C$14:$G$5000,2,FALSE))</f>
        <v>SAMENE</v>
      </c>
      <c r="C2616" s="121" t="s">
        <v>649</v>
      </c>
      <c r="D2616" s="93" t="str">
        <f>IF(E2616="","",VLOOKUP(E2616,[1]PROJECTES!$C$14:$G$5000,5,FALSE))</f>
        <v>RTU C.T. NORTE v1.0</v>
      </c>
      <c r="E2616" s="117">
        <v>4988</v>
      </c>
      <c r="F2616" s="95"/>
      <c r="G2616" s="96" t="str">
        <f>IF(E2616="","",VLOOKUP(E2616,[1]PROJECTES!$C$14:$G$5000,4,FALSE))</f>
        <v>TA</v>
      </c>
      <c r="H2616" s="118" t="s">
        <v>17</v>
      </c>
      <c r="I2616" s="97" t="str">
        <f>IF(H2616="","",VLOOKUP(H2616,BD!B$2:C$16,2,FALSE))</f>
        <v>E</v>
      </c>
      <c r="J2616" s="98">
        <v>43509</v>
      </c>
      <c r="K2616" s="135">
        <f t="shared" si="86"/>
        <v>7</v>
      </c>
      <c r="L2616" s="99" t="str">
        <f t="shared" ca="1" si="87"/>
        <v>-</v>
      </c>
      <c r="M2616" s="93">
        <f>IF(E2616="","",VLOOKUP(E2616,[1]PROJECTES!$C$14:$Z$5000,21,FALSE))</f>
        <v>43522</v>
      </c>
      <c r="N2616" s="100">
        <v>1</v>
      </c>
      <c r="O2616" s="72" t="s">
        <v>229</v>
      </c>
      <c r="P2616" s="101">
        <v>30</v>
      </c>
      <c r="Q2616" s="132" t="s">
        <v>32</v>
      </c>
      <c r="R2616" s="131" t="s">
        <v>829</v>
      </c>
      <c r="S2616" s="91"/>
    </row>
    <row r="2617" spans="1:19" s="104" customFormat="1" ht="12.75" customHeight="1" x14ac:dyDescent="0.25">
      <c r="A2617" s="121"/>
      <c r="B2617" s="92" t="str">
        <f>IF(E2617="","",VLOOKUP(E2617,[1]PROJECTES!$C$14:$G$5000,2,FALSE))</f>
        <v>COAUEU</v>
      </c>
      <c r="C2617" s="121"/>
      <c r="D2617" s="93" t="str">
        <f>IF(E2617="","",VLOOKUP(E2617,[1]PROJECTES!$C$14:$G$5000,5,FALSE))</f>
        <v>EUROTRONIC Desenvolupament SW App Movil v1.0</v>
      </c>
      <c r="E2617" s="117">
        <v>5067</v>
      </c>
      <c r="F2617" s="95"/>
      <c r="G2617" s="96" t="str">
        <f>IF(E2617="","",VLOOKUP(E2617,[1]PROJECTES!$C$14:$G$5000,4,FALSE))</f>
        <v>OB</v>
      </c>
      <c r="H2617" s="118" t="s">
        <v>47</v>
      </c>
      <c r="I2617" s="97" t="str">
        <f>IF(H2617="","",VLOOKUP(H2617,BD!B$2:C$16,2,FALSE))</f>
        <v>E</v>
      </c>
      <c r="J2617" s="98">
        <v>43573</v>
      </c>
      <c r="K2617" s="135">
        <f t="shared" si="86"/>
        <v>16</v>
      </c>
      <c r="L2617" s="99">
        <f t="shared" ca="1" si="87"/>
        <v>139</v>
      </c>
      <c r="M2617" s="93">
        <f>IF(E2617="","",VLOOKUP(E2617,[1]PROJECTES!$C$14:$Z$5000,21,FALSE))</f>
        <v>43759</v>
      </c>
      <c r="N2617" s="100">
        <v>6</v>
      </c>
      <c r="O2617" s="72" t="s">
        <v>229</v>
      </c>
      <c r="P2617" s="101">
        <v>30</v>
      </c>
      <c r="Q2617" s="132" t="s">
        <v>15</v>
      </c>
      <c r="R2617" s="102"/>
      <c r="S2617" s="91"/>
    </row>
    <row r="2618" spans="1:19" s="104" customFormat="1" ht="12.75" customHeight="1" x14ac:dyDescent="0.25">
      <c r="A2618" s="121"/>
      <c r="B2618" s="92" t="str">
        <f>IF(E2618="","",VLOOKUP(E2618,[1]PROJECTES!$C$14:$G$5000,2,FALSE))</f>
        <v>SITEL</v>
      </c>
      <c r="C2618" s="121" t="s">
        <v>84</v>
      </c>
      <c r="D2618" s="93" t="str">
        <f>IF(E2618="","",VLOOKUP(E2618,[1]PROJECTES!$C$14:$G$5000,5,FALSE))</f>
        <v>PENDENT D'ASSIGNAR</v>
      </c>
      <c r="E2618" s="117" t="s">
        <v>278</v>
      </c>
      <c r="F2618" s="95"/>
      <c r="G2618" s="96" t="str">
        <f>IF(E2618="","",VLOOKUP(E2618,[1]PROJECTES!$C$14:$G$5000,4,FALSE))</f>
        <v>OB</v>
      </c>
      <c r="H2618" s="118" t="s">
        <v>47</v>
      </c>
      <c r="I2618" s="97" t="str">
        <f>IF(H2618="","",VLOOKUP(H2618,BD!B$2:C$16,2,FALSE))</f>
        <v>E</v>
      </c>
      <c r="J2618" s="98">
        <v>43573</v>
      </c>
      <c r="K2618" s="135">
        <f t="shared" si="86"/>
        <v>16</v>
      </c>
      <c r="L2618" s="99">
        <f t="shared" ca="1" si="87"/>
        <v>210</v>
      </c>
      <c r="M2618" s="93">
        <f>IF(E2618="","",VLOOKUP(E2618,[1]PROJECTES!$C$14:$Z$5000,21,FALSE))</f>
        <v>43830</v>
      </c>
      <c r="N2618" s="100">
        <v>1</v>
      </c>
      <c r="O2618" s="72" t="s">
        <v>229</v>
      </c>
      <c r="P2618" s="101">
        <v>30</v>
      </c>
      <c r="Q2618" s="132" t="s">
        <v>59</v>
      </c>
      <c r="R2618" s="168" t="s">
        <v>1562</v>
      </c>
      <c r="S2618" s="91"/>
    </row>
    <row r="2619" spans="1:19" s="104" customFormat="1" ht="12.75" customHeight="1" x14ac:dyDescent="0.25">
      <c r="A2619" s="121"/>
      <c r="B2619" s="92" t="str">
        <f>IF(E2619="","",VLOOKUP(E2619,[1]PROJECTES!$C$14:$G$5000,2,FALSE))</f>
        <v/>
      </c>
      <c r="C2619" s="121"/>
      <c r="D2619" s="93" t="str">
        <f>IF(E2619="","",VLOOKUP(E2619,[1]PROJECTES!$C$14:$G$5000,5,FALSE))</f>
        <v/>
      </c>
      <c r="E2619" s="117"/>
      <c r="F2619" s="95"/>
      <c r="G2619" s="96" t="str">
        <f>IF(E2619="","",VLOOKUP(E2619,[1]PROJECTES!$C$14:$G$5000,4,FALSE))</f>
        <v/>
      </c>
      <c r="H2619" s="118" t="s">
        <v>44</v>
      </c>
      <c r="I2619" s="97" t="str">
        <f>IF(H2619="","",VLOOKUP(H2619,BD!B$2:C$16,2,FALSE))</f>
        <v>E</v>
      </c>
      <c r="J2619" s="98">
        <v>43573</v>
      </c>
      <c r="K2619" s="135">
        <f t="shared" si="86"/>
        <v>16</v>
      </c>
      <c r="L2619" s="99" t="str">
        <f t="shared" ca="1" si="87"/>
        <v>-</v>
      </c>
      <c r="M2619" s="93" t="str">
        <f>IF(E2619="","",VLOOKUP(E2619,[1]PROJECTES!$C$14:$Z$5000,21,FALSE))</f>
        <v/>
      </c>
      <c r="N2619" s="100"/>
      <c r="O2619" s="72" t="s">
        <v>229</v>
      </c>
      <c r="P2619" s="101"/>
      <c r="Q2619" s="132"/>
      <c r="R2619" s="102"/>
      <c r="S2619" s="91"/>
    </row>
    <row r="2620" spans="1:19" s="104" customFormat="1" ht="12.75" customHeight="1" x14ac:dyDescent="0.25">
      <c r="A2620" s="121"/>
      <c r="B2620" s="92" t="str">
        <f>IF(E2620="","",VLOOKUP(E2620,[1]PROJECTES!$C$14:$G$5000,2,FALSE))</f>
        <v/>
      </c>
      <c r="C2620" s="121"/>
      <c r="D2620" s="93" t="str">
        <f>IF(E2620="","",VLOOKUP(E2620,[1]PROJECTES!$C$14:$G$5000,5,FALSE))</f>
        <v/>
      </c>
      <c r="E2620" s="117"/>
      <c r="F2620" s="95"/>
      <c r="G2620" s="96" t="str">
        <f>IF(E2620="","",VLOOKUP(E2620,[1]PROJECTES!$C$14:$G$5000,4,FALSE))</f>
        <v/>
      </c>
      <c r="H2620" s="118" t="s">
        <v>44</v>
      </c>
      <c r="I2620" s="97" t="str">
        <f>IF(H2620="","",VLOOKUP(H2620,BD!B$2:C$16,2,FALSE))</f>
        <v>E</v>
      </c>
      <c r="J2620" s="98">
        <v>43573</v>
      </c>
      <c r="K2620" s="135">
        <f t="shared" si="86"/>
        <v>16</v>
      </c>
      <c r="L2620" s="99" t="str">
        <f t="shared" ca="1" si="87"/>
        <v>-</v>
      </c>
      <c r="M2620" s="93" t="str">
        <f>IF(E2620="","",VLOOKUP(E2620,[1]PROJECTES!$C$14:$Z$5000,21,FALSE))</f>
        <v/>
      </c>
      <c r="N2620" s="100"/>
      <c r="O2620" s="72" t="s">
        <v>229</v>
      </c>
      <c r="P2620" s="101"/>
      <c r="Q2620" s="132"/>
      <c r="R2620" s="102"/>
      <c r="S2620" s="91"/>
    </row>
    <row r="2621" spans="1:19" s="104" customFormat="1" ht="12.75" customHeight="1" x14ac:dyDescent="0.25">
      <c r="A2621" s="121"/>
      <c r="B2621" s="92" t="str">
        <f>IF(E2621="","",VLOOKUP(E2621,[1]PROJECTES!$C$14:$G$5000,2,FALSE))</f>
        <v/>
      </c>
      <c r="C2621" s="121"/>
      <c r="D2621" s="93" t="str">
        <f>IF(E2621="","",VLOOKUP(E2621,[1]PROJECTES!$C$14:$G$5000,5,FALSE))</f>
        <v/>
      </c>
      <c r="E2621" s="117"/>
      <c r="F2621" s="95"/>
      <c r="G2621" s="96" t="str">
        <f>IF(E2621="","",VLOOKUP(E2621,[1]PROJECTES!$C$14:$G$5000,4,FALSE))</f>
        <v/>
      </c>
      <c r="H2621" s="118" t="s">
        <v>44</v>
      </c>
      <c r="I2621" s="97" t="str">
        <f>IF(H2621="","",VLOOKUP(H2621,BD!B$2:C$16,2,FALSE))</f>
        <v>E</v>
      </c>
      <c r="J2621" s="98">
        <v>43573</v>
      </c>
      <c r="K2621" s="135">
        <f t="shared" si="86"/>
        <v>16</v>
      </c>
      <c r="L2621" s="99" t="str">
        <f t="shared" ca="1" si="87"/>
        <v>-</v>
      </c>
      <c r="M2621" s="93" t="str">
        <f>IF(E2621="","",VLOOKUP(E2621,[1]PROJECTES!$C$14:$Z$5000,21,FALSE))</f>
        <v/>
      </c>
      <c r="N2621" s="100"/>
      <c r="O2621" s="72" t="s">
        <v>229</v>
      </c>
      <c r="P2621" s="101"/>
      <c r="Q2621" s="132"/>
      <c r="R2621" s="102"/>
      <c r="S2621" s="91"/>
    </row>
    <row r="2622" spans="1:19" s="104" customFormat="1" ht="12.75" customHeight="1" x14ac:dyDescent="0.25">
      <c r="A2622" s="121"/>
      <c r="B2622" s="92" t="str">
        <f>IF(E2622="","",VLOOKUP(E2622,[1]PROJECTES!$C$14:$G$5000,2,FALSE))</f>
        <v/>
      </c>
      <c r="C2622" s="121"/>
      <c r="D2622" s="93" t="str">
        <f>IF(E2622="","",VLOOKUP(E2622,[1]PROJECTES!$C$14:$G$5000,5,FALSE))</f>
        <v/>
      </c>
      <c r="E2622" s="117"/>
      <c r="F2622" s="95"/>
      <c r="G2622" s="96" t="str">
        <f>IF(E2622="","",VLOOKUP(E2622,[1]PROJECTES!$C$14:$G$5000,4,FALSE))</f>
        <v/>
      </c>
      <c r="H2622" s="118" t="s">
        <v>44</v>
      </c>
      <c r="I2622" s="97" t="str">
        <f>IF(H2622="","",VLOOKUP(H2622,BD!B$2:C$16,2,FALSE))</f>
        <v>E</v>
      </c>
      <c r="J2622" s="98">
        <v>43573</v>
      </c>
      <c r="K2622" s="135">
        <f t="shared" si="86"/>
        <v>16</v>
      </c>
      <c r="L2622" s="99" t="str">
        <f t="shared" ca="1" si="87"/>
        <v>-</v>
      </c>
      <c r="M2622" s="93" t="str">
        <f>IF(E2622="","",VLOOKUP(E2622,[1]PROJECTES!$C$14:$Z$5000,21,FALSE))</f>
        <v/>
      </c>
      <c r="N2622" s="100"/>
      <c r="O2622" s="72" t="s">
        <v>229</v>
      </c>
      <c r="P2622" s="101"/>
      <c r="Q2622" s="132"/>
      <c r="R2622" s="102"/>
      <c r="S2622" s="91"/>
    </row>
    <row r="2623" spans="1:19" s="104" customFormat="1" ht="12.75" customHeight="1" x14ac:dyDescent="0.25">
      <c r="A2623" s="121"/>
      <c r="B2623" s="92" t="str">
        <f>IF(E2623="","",VLOOKUP(E2623,[1]PROJECTES!$C$14:$G$5000,2,FALSE))</f>
        <v/>
      </c>
      <c r="C2623" s="121"/>
      <c r="D2623" s="93" t="str">
        <f>IF(E2623="","",VLOOKUP(E2623,[1]PROJECTES!$C$14:$G$5000,5,FALSE))</f>
        <v/>
      </c>
      <c r="E2623" s="117"/>
      <c r="F2623" s="95"/>
      <c r="G2623" s="96" t="str">
        <f>IF(E2623="","",VLOOKUP(E2623,[1]PROJECTES!$C$14:$G$5000,4,FALSE))</f>
        <v/>
      </c>
      <c r="H2623" s="118" t="s">
        <v>44</v>
      </c>
      <c r="I2623" s="97" t="str">
        <f>IF(H2623="","",VLOOKUP(H2623,BD!B$2:C$16,2,FALSE))</f>
        <v>E</v>
      </c>
      <c r="J2623" s="98">
        <v>43573</v>
      </c>
      <c r="K2623" s="135">
        <f t="shared" si="86"/>
        <v>16</v>
      </c>
      <c r="L2623" s="99" t="str">
        <f t="shared" ca="1" si="87"/>
        <v>-</v>
      </c>
      <c r="M2623" s="93" t="str">
        <f>IF(E2623="","",VLOOKUP(E2623,[1]PROJECTES!$C$14:$Z$5000,21,FALSE))</f>
        <v/>
      </c>
      <c r="N2623" s="100"/>
      <c r="O2623" s="72" t="s">
        <v>229</v>
      </c>
      <c r="P2623" s="101"/>
      <c r="Q2623" s="132"/>
      <c r="R2623" s="102"/>
      <c r="S2623" s="91"/>
    </row>
    <row r="2624" spans="1:19" s="104" customFormat="1" ht="12.75" customHeight="1" x14ac:dyDescent="0.25">
      <c r="A2624" s="121" t="s">
        <v>21</v>
      </c>
      <c r="B2624" s="92" t="str">
        <f>IF(E2624="","",VLOOKUP(E2624,[1]PROJECTES!$C$14:$G$5000,2,FALSE))</f>
        <v>INPPOZ</v>
      </c>
      <c r="C2624" s="121" t="s">
        <v>149</v>
      </c>
      <c r="D2624" s="93" t="str">
        <f>IF(E2624="","",VLOOKUP(E2624,[1]PROJECTES!$C$14:$G$5000,5,FALSE))</f>
        <v>RTU C.T. MENENDEZ PELAYO v1.0</v>
      </c>
      <c r="E2624" s="117">
        <v>5205</v>
      </c>
      <c r="F2624" s="95"/>
      <c r="G2624" s="96" t="str">
        <f>IF(E2624="","",VLOOKUP(E2624,[1]PROJECTES!$C$14:$G$5000,4,FALSE))</f>
        <v>OB</v>
      </c>
      <c r="H2624" s="118" t="s">
        <v>595</v>
      </c>
      <c r="I2624" s="97" t="str">
        <f>IF(H2624="","",VLOOKUP(H2624,BD!B$2:C$16,2,FALSE))</f>
        <v>E</v>
      </c>
      <c r="J2624" s="173">
        <v>43578</v>
      </c>
      <c r="K2624" s="135">
        <f t="shared" si="86"/>
        <v>17</v>
      </c>
      <c r="L2624" s="99">
        <f t="shared" ca="1" si="87"/>
        <v>-35</v>
      </c>
      <c r="M2624" s="93">
        <f>IF(E2624="","",VLOOKUP(E2624,[1]PROJECTES!$C$14:$Z$5000,21,FALSE))</f>
        <v>43585</v>
      </c>
      <c r="N2624" s="100">
        <v>1</v>
      </c>
      <c r="O2624" s="72" t="s">
        <v>229</v>
      </c>
      <c r="P2624" s="101">
        <v>30</v>
      </c>
      <c r="Q2624" s="132" t="s">
        <v>51</v>
      </c>
      <c r="R2624" s="168" t="s">
        <v>1564</v>
      </c>
      <c r="S2624" s="91"/>
    </row>
    <row r="2625" spans="1:19" s="104" customFormat="1" ht="12.75" customHeight="1" x14ac:dyDescent="0.25">
      <c r="A2625" s="121" t="s">
        <v>21</v>
      </c>
      <c r="B2625" s="92" t="str">
        <f>IF(E2625="","",VLOOKUP(E2625,[1]PROJECTES!$C$14:$G$5000,2,FALSE))</f>
        <v>INPPOZ</v>
      </c>
      <c r="C2625" s="121" t="s">
        <v>149</v>
      </c>
      <c r="D2625" s="93" t="str">
        <f>IF(E2625="","",VLOOKUP(E2625,[1]PROJECTES!$C$14:$G$5000,5,FALSE))</f>
        <v>RTU C.T. PADRE TORRERO v1.0</v>
      </c>
      <c r="E2625" s="117">
        <v>5207</v>
      </c>
      <c r="F2625" s="95"/>
      <c r="G2625" s="96" t="str">
        <f>IF(E2625="","",VLOOKUP(E2625,[1]PROJECTES!$C$14:$G$5000,4,FALSE))</f>
        <v>OB</v>
      </c>
      <c r="H2625" s="118" t="s">
        <v>595</v>
      </c>
      <c r="I2625" s="97" t="str">
        <f>IF(H2625="","",VLOOKUP(H2625,BD!B$2:C$16,2,FALSE))</f>
        <v>E</v>
      </c>
      <c r="J2625" s="173">
        <v>43578</v>
      </c>
      <c r="K2625" s="135">
        <f t="shared" si="86"/>
        <v>17</v>
      </c>
      <c r="L2625" s="99">
        <f t="shared" ca="1" si="87"/>
        <v>-35</v>
      </c>
      <c r="M2625" s="93">
        <f>IF(E2625="","",VLOOKUP(E2625,[1]PROJECTES!$C$14:$Z$5000,21,FALSE))</f>
        <v>43585</v>
      </c>
      <c r="N2625" s="100">
        <v>1</v>
      </c>
      <c r="O2625" s="72" t="s">
        <v>229</v>
      </c>
      <c r="P2625" s="101">
        <v>30</v>
      </c>
      <c r="Q2625" s="132" t="s">
        <v>51</v>
      </c>
      <c r="R2625" s="168" t="s">
        <v>1564</v>
      </c>
      <c r="S2625" s="91"/>
    </row>
    <row r="2626" spans="1:19" s="104" customFormat="1" ht="12.75" customHeight="1" x14ac:dyDescent="0.25">
      <c r="A2626" s="121" t="s">
        <v>21</v>
      </c>
      <c r="B2626" s="92" t="str">
        <f>IF(E2626="","",VLOOKUP(E2626,[1]PROJECTES!$C$14:$G$5000,2,FALSE))</f>
        <v>INPPOZ</v>
      </c>
      <c r="C2626" s="121" t="s">
        <v>149</v>
      </c>
      <c r="D2626" s="93" t="str">
        <f>IF(E2626="","",VLOOKUP(E2626,[1]PROJECTES!$C$14:$G$5000,5,FALSE))</f>
        <v>RTU C.T. MENENDEZ PELAYO v1.0</v>
      </c>
      <c r="E2626" s="117">
        <v>5205</v>
      </c>
      <c r="F2626" s="95"/>
      <c r="G2626" s="96" t="str">
        <f>IF(E2626="","",VLOOKUP(E2626,[1]PROJECTES!$C$14:$G$5000,4,FALSE))</f>
        <v>OB</v>
      </c>
      <c r="H2626" s="118" t="s">
        <v>595</v>
      </c>
      <c r="I2626" s="97" t="str">
        <f>IF(H2626="","",VLOOKUP(H2626,BD!B$2:C$16,2,FALSE))</f>
        <v>E</v>
      </c>
      <c r="J2626" s="173">
        <v>43578</v>
      </c>
      <c r="K2626" s="135">
        <f t="shared" si="86"/>
        <v>17</v>
      </c>
      <c r="L2626" s="99">
        <f t="shared" ca="1" si="87"/>
        <v>-35</v>
      </c>
      <c r="M2626" s="93">
        <f>IF(E2626="","",VLOOKUP(E2626,[1]PROJECTES!$C$14:$Z$5000,21,FALSE))</f>
        <v>43585</v>
      </c>
      <c r="N2626" s="100">
        <v>1</v>
      </c>
      <c r="O2626" s="72" t="s">
        <v>229</v>
      </c>
      <c r="P2626" s="101">
        <v>0</v>
      </c>
      <c r="Q2626" s="132" t="s">
        <v>49</v>
      </c>
      <c r="R2626" s="168" t="s">
        <v>1563</v>
      </c>
      <c r="S2626" s="91"/>
    </row>
    <row r="2627" spans="1:19" s="104" customFormat="1" ht="12.75" customHeight="1" x14ac:dyDescent="0.25">
      <c r="A2627" s="121" t="s">
        <v>21</v>
      </c>
      <c r="B2627" s="92" t="str">
        <f>IF(E2627="","",VLOOKUP(E2627,[1]PROJECTES!$C$14:$G$5000,2,FALSE))</f>
        <v>INPPOZ</v>
      </c>
      <c r="C2627" s="121" t="s">
        <v>149</v>
      </c>
      <c r="D2627" s="93" t="str">
        <f>IF(E2627="","",VLOOKUP(E2627,[1]PROJECTES!$C$14:$G$5000,5,FALSE))</f>
        <v>RTU C.T. PADRE TORRERO v1.0</v>
      </c>
      <c r="E2627" s="117">
        <v>5207</v>
      </c>
      <c r="F2627" s="95"/>
      <c r="G2627" s="96" t="str">
        <f>IF(E2627="","",VLOOKUP(E2627,[1]PROJECTES!$C$14:$G$5000,4,FALSE))</f>
        <v>OB</v>
      </c>
      <c r="H2627" s="118" t="s">
        <v>595</v>
      </c>
      <c r="I2627" s="97" t="str">
        <f>IF(H2627="","",VLOOKUP(H2627,BD!B$2:C$16,2,FALSE))</f>
        <v>E</v>
      </c>
      <c r="J2627" s="173">
        <v>43578</v>
      </c>
      <c r="K2627" s="135">
        <f t="shared" si="86"/>
        <v>17</v>
      </c>
      <c r="L2627" s="99">
        <f t="shared" ca="1" si="87"/>
        <v>-35</v>
      </c>
      <c r="M2627" s="93">
        <f>IF(E2627="","",VLOOKUP(E2627,[1]PROJECTES!$C$14:$Z$5000,21,FALSE))</f>
        <v>43585</v>
      </c>
      <c r="N2627" s="100">
        <v>1</v>
      </c>
      <c r="O2627" s="72" t="s">
        <v>229</v>
      </c>
      <c r="P2627" s="101">
        <v>0</v>
      </c>
      <c r="Q2627" s="132" t="s">
        <v>49</v>
      </c>
      <c r="R2627" s="168" t="s">
        <v>1563</v>
      </c>
      <c r="S2627" s="91"/>
    </row>
    <row r="2628" spans="1:19" s="104" customFormat="1" ht="12.75" customHeight="1" x14ac:dyDescent="0.25">
      <c r="A2628" s="121" t="s">
        <v>21</v>
      </c>
      <c r="B2628" s="92" t="str">
        <f>IF(E2628="","",VLOOKUP(E2628,[1]PROJECTES!$C$14:$G$5000,2,FALSE))</f>
        <v>SITEL</v>
      </c>
      <c r="C2628" s="121" t="s">
        <v>181</v>
      </c>
      <c r="D2628" s="93" t="str">
        <f>IF(E2628="","",VLOOKUP(E2628,[1]PROJECTES!$C$14:$G$5000,5,FALSE))</f>
        <v>INFRAESTRUCTURA</v>
      </c>
      <c r="E2628" s="117" t="s">
        <v>317</v>
      </c>
      <c r="F2628" s="95"/>
      <c r="G2628" s="96" t="str">
        <f>IF(E2628="","",VLOOKUP(E2628,[1]PROJECTES!$C$14:$G$5000,4,FALSE))</f>
        <v>OB</v>
      </c>
      <c r="H2628" s="118" t="s">
        <v>21</v>
      </c>
      <c r="I2628" s="97" t="str">
        <f>IF(H2628="","",VLOOKUP(H2628,BD!B$2:C$16,2,FALSE))</f>
        <v>P</v>
      </c>
      <c r="J2628" s="98">
        <v>43578</v>
      </c>
      <c r="K2628" s="135">
        <f t="shared" si="86"/>
        <v>17</v>
      </c>
      <c r="L2628" s="99">
        <f t="shared" ca="1" si="87"/>
        <v>210</v>
      </c>
      <c r="M2628" s="93">
        <f>IF(E2628="","",VLOOKUP(E2628,[1]PROJECTES!$C$14:$Z$5000,21,FALSE))</f>
        <v>43830</v>
      </c>
      <c r="N2628" s="100">
        <v>1</v>
      </c>
      <c r="O2628" s="72" t="s">
        <v>229</v>
      </c>
      <c r="P2628" s="101">
        <v>0</v>
      </c>
      <c r="Q2628" s="132"/>
      <c r="R2628" s="102" t="s">
        <v>1565</v>
      </c>
      <c r="S2628" s="91"/>
    </row>
    <row r="2629" spans="1:19" s="104" customFormat="1" ht="12.75" customHeight="1" x14ac:dyDescent="0.25">
      <c r="A2629" s="121" t="s">
        <v>21</v>
      </c>
      <c r="B2629" s="92" t="str">
        <f>IF(E2629="","",VLOOKUP(E2629,[1]PROJECTES!$C$14:$G$5000,2,FALSE))</f>
        <v>INPPOZ</v>
      </c>
      <c r="C2629" s="121" t="s">
        <v>149</v>
      </c>
      <c r="D2629" s="93" t="str">
        <f>IF(E2629="","",VLOOKUP(E2629,[1]PROJECTES!$C$14:$G$5000,5,FALSE))</f>
        <v>RTU C.T. MENENDEZ PELAYO v1.0</v>
      </c>
      <c r="E2629" s="117">
        <v>5205</v>
      </c>
      <c r="F2629" s="95"/>
      <c r="G2629" s="96" t="str">
        <f>IF(E2629="","",VLOOKUP(E2629,[1]PROJECTES!$C$14:$G$5000,4,FALSE))</f>
        <v>OB</v>
      </c>
      <c r="H2629" s="118" t="s">
        <v>21</v>
      </c>
      <c r="I2629" s="97" t="str">
        <f>IF(H2629="","",VLOOKUP(H2629,BD!B$2:C$16,2,FALSE))</f>
        <v>P</v>
      </c>
      <c r="J2629" s="98">
        <v>43578</v>
      </c>
      <c r="K2629" s="135">
        <f t="shared" si="86"/>
        <v>17</v>
      </c>
      <c r="L2629" s="99">
        <f t="shared" ca="1" si="87"/>
        <v>-35</v>
      </c>
      <c r="M2629" s="93">
        <f>IF(E2629="","",VLOOKUP(E2629,[1]PROJECTES!$C$14:$Z$5000,21,FALSE))</f>
        <v>43585</v>
      </c>
      <c r="N2629" s="100">
        <v>0</v>
      </c>
      <c r="O2629" s="72" t="s">
        <v>229</v>
      </c>
      <c r="P2629" s="101">
        <v>10</v>
      </c>
      <c r="Q2629" s="132" t="s">
        <v>51</v>
      </c>
      <c r="R2629" s="102" t="s">
        <v>1566</v>
      </c>
      <c r="S2629" s="91"/>
    </row>
    <row r="2630" spans="1:19" s="104" customFormat="1" ht="12.75" customHeight="1" x14ac:dyDescent="0.25">
      <c r="A2630" s="121" t="s">
        <v>21</v>
      </c>
      <c r="B2630" s="92" t="str">
        <f>IF(E2630="","",VLOOKUP(E2630,[1]PROJECTES!$C$14:$G$5000,2,FALSE))</f>
        <v>INPPOZ</v>
      </c>
      <c r="C2630" s="121" t="s">
        <v>149</v>
      </c>
      <c r="D2630" s="93" t="str">
        <f>IF(E2630="","",VLOOKUP(E2630,[1]PROJECTES!$C$14:$G$5000,5,FALSE))</f>
        <v>RTU C.T. PADRE TORRERO v1.0</v>
      </c>
      <c r="E2630" s="117">
        <v>5207</v>
      </c>
      <c r="F2630" s="95"/>
      <c r="G2630" s="96" t="str">
        <f>IF(E2630="","",VLOOKUP(E2630,[1]PROJECTES!$C$14:$G$5000,4,FALSE))</f>
        <v>OB</v>
      </c>
      <c r="H2630" s="118" t="s">
        <v>21</v>
      </c>
      <c r="I2630" s="97" t="str">
        <f>IF(H2630="","",VLOOKUP(H2630,BD!B$2:C$16,2,FALSE))</f>
        <v>P</v>
      </c>
      <c r="J2630" s="98">
        <v>43578</v>
      </c>
      <c r="K2630" s="135">
        <f t="shared" si="86"/>
        <v>17</v>
      </c>
      <c r="L2630" s="99">
        <f t="shared" ca="1" si="87"/>
        <v>-35</v>
      </c>
      <c r="M2630" s="93">
        <f>IF(E2630="","",VLOOKUP(E2630,[1]PROJECTES!$C$14:$Z$5000,21,FALSE))</f>
        <v>43585</v>
      </c>
      <c r="N2630" s="100">
        <v>0</v>
      </c>
      <c r="O2630" s="72" t="s">
        <v>229</v>
      </c>
      <c r="P2630" s="101">
        <v>10</v>
      </c>
      <c r="Q2630" s="132" t="s">
        <v>51</v>
      </c>
      <c r="R2630" s="102" t="s">
        <v>1566</v>
      </c>
      <c r="S2630" s="91"/>
    </row>
    <row r="2631" spans="1:19" s="104" customFormat="1" ht="12.75" customHeight="1" x14ac:dyDescent="0.25">
      <c r="A2631" s="121" t="s">
        <v>21</v>
      </c>
      <c r="B2631" s="92" t="str">
        <f>IF(E2631="","",VLOOKUP(E2631,[1]PROJECTES!$C$14:$G$5000,2,FALSE))</f>
        <v>SITEL</v>
      </c>
      <c r="C2631" s="121" t="s">
        <v>149</v>
      </c>
      <c r="D2631" s="93" t="str">
        <f>IF(E2631="","",VLOOKUP(E2631,[1]PROJECTES!$C$14:$G$5000,5,FALSE))</f>
        <v>40 x CES CAP32 Generica v2.5</v>
      </c>
      <c r="E2631" s="117">
        <v>5213</v>
      </c>
      <c r="F2631" s="95"/>
      <c r="G2631" s="96" t="str">
        <f>IF(E2631="","",VLOOKUP(E2631,[1]PROJECTES!$C$14:$G$5000,4,FALSE))</f>
        <v>OB</v>
      </c>
      <c r="H2631" s="118" t="s">
        <v>21</v>
      </c>
      <c r="I2631" s="97" t="str">
        <f>IF(H2631="","",VLOOKUP(H2631,BD!B$2:C$16,2,FALSE))</f>
        <v>P</v>
      </c>
      <c r="J2631" s="98">
        <v>43578</v>
      </c>
      <c r="K2631" s="135">
        <f t="shared" si="86"/>
        <v>17</v>
      </c>
      <c r="L2631" s="99">
        <f t="shared" ca="1" si="87"/>
        <v>-4</v>
      </c>
      <c r="M2631" s="93">
        <f>IF(E2631="","",VLOOKUP(E2631,[1]PROJECTES!$C$14:$Z$5000,21,FALSE))</f>
        <v>43616</v>
      </c>
      <c r="N2631" s="100">
        <v>1</v>
      </c>
      <c r="O2631" s="72" t="s">
        <v>229</v>
      </c>
      <c r="P2631" s="101">
        <v>0</v>
      </c>
      <c r="Q2631" s="132" t="s">
        <v>19</v>
      </c>
      <c r="R2631" s="102" t="s">
        <v>1567</v>
      </c>
      <c r="S2631" s="91"/>
    </row>
    <row r="2632" spans="1:19" s="104" customFormat="1" ht="12.75" customHeight="1" x14ac:dyDescent="0.25">
      <c r="A2632" s="121" t="s">
        <v>21</v>
      </c>
      <c r="B2632" s="92" t="str">
        <f>IF(E2632="","",VLOOKUP(E2632,[1]PROJECTES!$C$14:$G$5000,2,FALSE))</f>
        <v>SITEL</v>
      </c>
      <c r="C2632" s="121" t="s">
        <v>149</v>
      </c>
      <c r="D2632" s="93" t="str">
        <f>IF(E2632="","",VLOOKUP(E2632,[1]PROJECTES!$C$14:$G$5000,5,FALSE))</f>
        <v>50 x CPU CAP32 v2.0</v>
      </c>
      <c r="E2632" s="117">
        <v>5220</v>
      </c>
      <c r="F2632" s="95"/>
      <c r="G2632" s="96" t="str">
        <f>IF(E2632="","",VLOOKUP(E2632,[1]PROJECTES!$C$14:$G$5000,4,FALSE))</f>
        <v>OB</v>
      </c>
      <c r="H2632" s="118" t="s">
        <v>21</v>
      </c>
      <c r="I2632" s="97" t="str">
        <f>IF(H2632="","",VLOOKUP(H2632,BD!B$2:C$16,2,FALSE))</f>
        <v>P</v>
      </c>
      <c r="J2632" s="98">
        <v>43578</v>
      </c>
      <c r="K2632" s="135">
        <f t="shared" si="86"/>
        <v>17</v>
      </c>
      <c r="L2632" s="99">
        <f t="shared" ca="1" si="87"/>
        <v>-4</v>
      </c>
      <c r="M2632" s="93">
        <f>IF(E2632="","",VLOOKUP(E2632,[1]PROJECTES!$C$14:$Z$5000,21,FALSE))</f>
        <v>43616</v>
      </c>
      <c r="N2632" s="100">
        <v>1</v>
      </c>
      <c r="O2632" s="72" t="s">
        <v>229</v>
      </c>
      <c r="P2632" s="101">
        <v>0</v>
      </c>
      <c r="Q2632" s="132" t="s">
        <v>19</v>
      </c>
      <c r="R2632" s="102" t="s">
        <v>1567</v>
      </c>
      <c r="S2632" s="91"/>
    </row>
    <row r="2633" spans="1:19" s="104" customFormat="1" ht="12.75" customHeight="1" x14ac:dyDescent="0.25">
      <c r="A2633" s="121" t="s">
        <v>21</v>
      </c>
      <c r="B2633" s="92" t="str">
        <f>IF(E2633="","",VLOOKUP(E2633,[1]PROJECTES!$C$14:$G$5000,2,FALSE))</f>
        <v>SITEL</v>
      </c>
      <c r="C2633" s="121" t="s">
        <v>149</v>
      </c>
      <c r="D2633" s="93" t="str">
        <f>IF(E2633="","",VLOOKUP(E2633,[1]PROJECTES!$C$14:$G$5000,5,FALSE))</f>
        <v>40 x CES CAP32 Generica v2.5</v>
      </c>
      <c r="E2633" s="117">
        <v>5213</v>
      </c>
      <c r="F2633" s="95"/>
      <c r="G2633" s="96" t="str">
        <f>IF(E2633="","",VLOOKUP(E2633,[1]PROJECTES!$C$14:$G$5000,4,FALSE))</f>
        <v>OB</v>
      </c>
      <c r="H2633" s="118" t="s">
        <v>21</v>
      </c>
      <c r="I2633" s="97" t="str">
        <f>IF(H2633="","",VLOOKUP(H2633,BD!B$2:C$16,2,FALSE))</f>
        <v>P</v>
      </c>
      <c r="J2633" s="98">
        <v>43578</v>
      </c>
      <c r="K2633" s="135">
        <f t="shared" si="86"/>
        <v>17</v>
      </c>
      <c r="L2633" s="99">
        <f t="shared" ca="1" si="87"/>
        <v>-4</v>
      </c>
      <c r="M2633" s="93">
        <f>IF(E2633="","",VLOOKUP(E2633,[1]PROJECTES!$C$14:$Z$5000,21,FALSE))</f>
        <v>43616</v>
      </c>
      <c r="N2633" s="100">
        <v>0</v>
      </c>
      <c r="O2633" s="72" t="s">
        <v>229</v>
      </c>
      <c r="P2633" s="101">
        <v>30</v>
      </c>
      <c r="Q2633" s="132" t="s">
        <v>19</v>
      </c>
      <c r="R2633" s="102" t="s">
        <v>1568</v>
      </c>
      <c r="S2633" s="91"/>
    </row>
    <row r="2634" spans="1:19" s="104" customFormat="1" ht="12.75" customHeight="1" x14ac:dyDescent="0.25">
      <c r="A2634" s="121" t="s">
        <v>21</v>
      </c>
      <c r="B2634" s="92" t="str">
        <f>IF(E2634="","",VLOOKUP(E2634,[1]PROJECTES!$C$14:$G$5000,2,FALSE))</f>
        <v>SITEL</v>
      </c>
      <c r="C2634" s="121" t="s">
        <v>149</v>
      </c>
      <c r="D2634" s="93" t="str">
        <f>IF(E2634="","",VLOOKUP(E2634,[1]PROJECTES!$C$14:$G$5000,5,FALSE))</f>
        <v>50 x CPU CAP32 v2.0</v>
      </c>
      <c r="E2634" s="117">
        <v>5220</v>
      </c>
      <c r="F2634" s="95"/>
      <c r="G2634" s="96" t="str">
        <f>IF(E2634="","",VLOOKUP(E2634,[1]PROJECTES!$C$14:$G$5000,4,FALSE))</f>
        <v>OB</v>
      </c>
      <c r="H2634" s="118" t="s">
        <v>21</v>
      </c>
      <c r="I2634" s="97" t="str">
        <f>IF(H2634="","",VLOOKUP(H2634,BD!B$2:C$16,2,FALSE))</f>
        <v>P</v>
      </c>
      <c r="J2634" s="98">
        <v>43578</v>
      </c>
      <c r="K2634" s="135">
        <f t="shared" si="86"/>
        <v>17</v>
      </c>
      <c r="L2634" s="99">
        <f t="shared" ca="1" si="87"/>
        <v>-4</v>
      </c>
      <c r="M2634" s="93">
        <f>IF(E2634="","",VLOOKUP(E2634,[1]PROJECTES!$C$14:$Z$5000,21,FALSE))</f>
        <v>43616</v>
      </c>
      <c r="N2634" s="100">
        <v>0</v>
      </c>
      <c r="O2634" s="72" t="s">
        <v>229</v>
      </c>
      <c r="P2634" s="101">
        <v>30</v>
      </c>
      <c r="Q2634" s="132" t="s">
        <v>19</v>
      </c>
      <c r="R2634" s="102" t="s">
        <v>1568</v>
      </c>
      <c r="S2634" s="91"/>
    </row>
    <row r="2635" spans="1:19" s="104" customFormat="1" ht="12.75" customHeight="1" x14ac:dyDescent="0.25">
      <c r="A2635" s="121" t="s">
        <v>21</v>
      </c>
      <c r="B2635" s="92" t="str">
        <f>IF(E2635="","",VLOOKUP(E2635,[1]PROJECTES!$C$14:$G$5000,2,FALSE))</f>
        <v>INDTOR</v>
      </c>
      <c r="C2635" s="121" t="s">
        <v>149</v>
      </c>
      <c r="D2635" s="93" t="str">
        <f>IF(E2635="","",VLOOKUP(E2635,[1]PROJECTES!$C$14:$G$5000,5,FALSE))</f>
        <v>RTU C.T. CALVARIO v1.0</v>
      </c>
      <c r="E2635" s="117">
        <v>5104</v>
      </c>
      <c r="F2635" s="95"/>
      <c r="G2635" s="96" t="str">
        <f>IF(E2635="","",VLOOKUP(E2635,[1]PROJECTES!$C$14:$G$5000,4,FALSE))</f>
        <v>TA</v>
      </c>
      <c r="H2635" s="118" t="s">
        <v>21</v>
      </c>
      <c r="I2635" s="97" t="str">
        <f>IF(H2635="","",VLOOKUP(H2635,BD!B$2:C$16,2,FALSE))</f>
        <v>P</v>
      </c>
      <c r="J2635" s="98">
        <v>43578</v>
      </c>
      <c r="K2635" s="135">
        <f t="shared" ref="K2635:K2698" si="88">IF(J2635="","",WEEKNUM(J2635,2)-0)</f>
        <v>17</v>
      </c>
      <c r="L2635" s="99" t="str">
        <f t="shared" ref="L2635:L2698" ca="1" si="89">IF(M2635="","-",IF(G2635="TA","-",+M2635-TODAY()))</f>
        <v>-</v>
      </c>
      <c r="M2635" s="93">
        <f>IF(E2635="","",VLOOKUP(E2635,[1]PROJECTES!$C$14:$Z$5000,21,FALSE))</f>
        <v>43514</v>
      </c>
      <c r="N2635" s="100">
        <v>0</v>
      </c>
      <c r="O2635" s="72" t="s">
        <v>229</v>
      </c>
      <c r="P2635" s="101">
        <v>10</v>
      </c>
      <c r="Q2635" s="132" t="s">
        <v>19</v>
      </c>
      <c r="R2635" s="102" t="s">
        <v>1569</v>
      </c>
      <c r="S2635" s="91"/>
    </row>
    <row r="2636" spans="1:19" s="104" customFormat="1" ht="12.75" customHeight="1" x14ac:dyDescent="0.25">
      <c r="A2636" s="121" t="s">
        <v>21</v>
      </c>
      <c r="B2636" s="92" t="str">
        <f>IF(E2636="","",VLOOKUP(E2636,[1]PROJECTES!$C$14:$G$5000,2,FALSE))</f>
        <v>INDVIL</v>
      </c>
      <c r="C2636" s="121" t="s">
        <v>149</v>
      </c>
      <c r="D2636" s="93" t="str">
        <f>IF(E2636="","",VLOOKUP(E2636,[1]PROJECTES!$C$14:$G$5000,5,FALSE))</f>
        <v>RTU C.T. PADRE CARMELO v1.0</v>
      </c>
      <c r="E2636" s="117">
        <v>5106</v>
      </c>
      <c r="F2636" s="95"/>
      <c r="G2636" s="96" t="str">
        <f>IF(E2636="","",VLOOKUP(E2636,[1]PROJECTES!$C$14:$G$5000,4,FALSE))</f>
        <v>TA</v>
      </c>
      <c r="H2636" s="118" t="s">
        <v>21</v>
      </c>
      <c r="I2636" s="97" t="str">
        <f>IF(H2636="","",VLOOKUP(H2636,BD!B$2:C$16,2,FALSE))</f>
        <v>P</v>
      </c>
      <c r="J2636" s="98">
        <v>43578</v>
      </c>
      <c r="K2636" s="135">
        <f t="shared" si="88"/>
        <v>17</v>
      </c>
      <c r="L2636" s="99" t="str">
        <f t="shared" ca="1" si="89"/>
        <v>-</v>
      </c>
      <c r="M2636" s="93">
        <f>IF(E2636="","",VLOOKUP(E2636,[1]PROJECTES!$C$14:$Z$5000,21,FALSE))</f>
        <v>43514</v>
      </c>
      <c r="N2636" s="100">
        <v>0</v>
      </c>
      <c r="O2636" s="72" t="s">
        <v>229</v>
      </c>
      <c r="P2636" s="101">
        <v>10</v>
      </c>
      <c r="Q2636" s="132" t="s">
        <v>19</v>
      </c>
      <c r="R2636" s="168" t="s">
        <v>1569</v>
      </c>
      <c r="S2636" s="91"/>
    </row>
    <row r="2637" spans="1:19" s="104" customFormat="1" ht="12.75" customHeight="1" x14ac:dyDescent="0.25">
      <c r="A2637" s="121" t="s">
        <v>21</v>
      </c>
      <c r="B2637" s="92" t="str">
        <f>IF(E2637="","",VLOOKUP(E2637,[1]PROJECTES!$C$14:$G$5000,2,FALSE))</f>
        <v>DIELES</v>
      </c>
      <c r="C2637" s="121" t="s">
        <v>271</v>
      </c>
      <c r="D2637" s="93" t="str">
        <f>IF(E2637="","",VLOOKUP(E2637,[1]PROJECTES!$C$14:$G$5000,5,FALSE))</f>
        <v>RTU CT-5 DIELESUR v1.1</v>
      </c>
      <c r="E2637" s="117">
        <v>5059</v>
      </c>
      <c r="F2637" s="95"/>
      <c r="G2637" s="96" t="str">
        <f>IF(E2637="","",VLOOKUP(E2637,[1]PROJECTES!$C$14:$G$5000,4,FALSE))</f>
        <v>TA</v>
      </c>
      <c r="H2637" s="118" t="s">
        <v>21</v>
      </c>
      <c r="I2637" s="97" t="str">
        <f>IF(H2637="","",VLOOKUP(H2637,BD!B$2:C$16,2,FALSE))</f>
        <v>P</v>
      </c>
      <c r="J2637" s="98">
        <v>43578</v>
      </c>
      <c r="K2637" s="135">
        <f t="shared" si="88"/>
        <v>17</v>
      </c>
      <c r="L2637" s="99" t="str">
        <f t="shared" ca="1" si="89"/>
        <v>-</v>
      </c>
      <c r="M2637" s="93">
        <f>IF(E2637="","",VLOOKUP(E2637,[1]PROJECTES!$C$14:$Z$5000,21,FALSE))</f>
        <v>43524</v>
      </c>
      <c r="N2637" s="100">
        <v>0</v>
      </c>
      <c r="O2637" s="72" t="s">
        <v>229</v>
      </c>
      <c r="P2637" s="101">
        <v>15</v>
      </c>
      <c r="Q2637" s="132" t="s">
        <v>19</v>
      </c>
      <c r="R2637" s="168" t="s">
        <v>1569</v>
      </c>
      <c r="S2637" s="91"/>
    </row>
    <row r="2638" spans="1:19" s="104" customFormat="1" ht="12.75" customHeight="1" x14ac:dyDescent="0.25">
      <c r="A2638" s="121" t="s">
        <v>21</v>
      </c>
      <c r="B2638" s="92" t="str">
        <f>IF(E2638="","",VLOOKUP(E2638,[1]PROJECTES!$C$14:$G$5000,2,FALSE))</f>
        <v>DIELES</v>
      </c>
      <c r="C2638" s="121" t="s">
        <v>271</v>
      </c>
      <c r="D2638" s="93" t="str">
        <f>IF(E2638="","",VLOOKUP(E2638,[1]PROJECTES!$C$14:$G$5000,5,FALSE))</f>
        <v>RTU CT-6 DIELESUR v1.1</v>
      </c>
      <c r="E2638" s="117">
        <v>5060</v>
      </c>
      <c r="F2638" s="95"/>
      <c r="G2638" s="96" t="str">
        <f>IF(E2638="","",VLOOKUP(E2638,[1]PROJECTES!$C$14:$G$5000,4,FALSE))</f>
        <v>TA</v>
      </c>
      <c r="H2638" s="118" t="s">
        <v>21</v>
      </c>
      <c r="I2638" s="97" t="str">
        <f>IF(H2638="","",VLOOKUP(H2638,BD!B$2:C$16,2,FALSE))</f>
        <v>P</v>
      </c>
      <c r="J2638" s="98">
        <v>43578</v>
      </c>
      <c r="K2638" s="135">
        <f t="shared" si="88"/>
        <v>17</v>
      </c>
      <c r="L2638" s="99" t="str">
        <f t="shared" ca="1" si="89"/>
        <v>-</v>
      </c>
      <c r="M2638" s="93">
        <f>IF(E2638="","",VLOOKUP(E2638,[1]PROJECTES!$C$14:$Z$5000,21,FALSE))</f>
        <v>43524</v>
      </c>
      <c r="N2638" s="100">
        <v>0</v>
      </c>
      <c r="O2638" s="72" t="s">
        <v>229</v>
      </c>
      <c r="P2638" s="101">
        <v>15</v>
      </c>
      <c r="Q2638" s="132" t="s">
        <v>19</v>
      </c>
      <c r="R2638" s="168" t="s">
        <v>1569</v>
      </c>
      <c r="S2638" s="91"/>
    </row>
    <row r="2639" spans="1:19" s="104" customFormat="1" ht="12.75" customHeight="1" x14ac:dyDescent="0.25">
      <c r="A2639" s="121" t="s">
        <v>21</v>
      </c>
      <c r="B2639" s="92" t="str">
        <f>IF(E2639="","",VLOOKUP(E2639,[1]PROJECTES!$C$14:$G$5000,2,FALSE))</f>
        <v>DIELES</v>
      </c>
      <c r="C2639" s="121" t="s">
        <v>271</v>
      </c>
      <c r="D2639" s="93" t="str">
        <f>IF(E2639="","",VLOOKUP(E2639,[1]PROJECTES!$C$14:$G$5000,5,FALSE))</f>
        <v>RTU CT-7 DIELESUR v1.1</v>
      </c>
      <c r="E2639" s="117">
        <v>5061</v>
      </c>
      <c r="F2639" s="95"/>
      <c r="G2639" s="96" t="str">
        <f>IF(E2639="","",VLOOKUP(E2639,[1]PROJECTES!$C$14:$G$5000,4,FALSE))</f>
        <v>TA</v>
      </c>
      <c r="H2639" s="118" t="s">
        <v>21</v>
      </c>
      <c r="I2639" s="97" t="str">
        <f>IF(H2639="","",VLOOKUP(H2639,BD!B$2:C$16,2,FALSE))</f>
        <v>P</v>
      </c>
      <c r="J2639" s="98">
        <v>43578</v>
      </c>
      <c r="K2639" s="135">
        <f t="shared" si="88"/>
        <v>17</v>
      </c>
      <c r="L2639" s="99" t="str">
        <f t="shared" ca="1" si="89"/>
        <v>-</v>
      </c>
      <c r="M2639" s="93">
        <f>IF(E2639="","",VLOOKUP(E2639,[1]PROJECTES!$C$14:$Z$5000,21,FALSE))</f>
        <v>43524</v>
      </c>
      <c r="N2639" s="100">
        <v>0</v>
      </c>
      <c r="O2639" s="72" t="s">
        <v>229</v>
      </c>
      <c r="P2639" s="101">
        <v>15</v>
      </c>
      <c r="Q2639" s="132" t="s">
        <v>19</v>
      </c>
      <c r="R2639" s="168" t="s">
        <v>1569</v>
      </c>
      <c r="S2639" s="91"/>
    </row>
    <row r="2640" spans="1:19" s="104" customFormat="1" ht="12.75" customHeight="1" x14ac:dyDescent="0.25">
      <c r="A2640" s="121" t="s">
        <v>21</v>
      </c>
      <c r="B2640" s="92" t="str">
        <f>IF(E2640="","",VLOOKUP(E2640,[1]PROJECTES!$C$14:$G$5000,2,FALSE))</f>
        <v>EUROTR</v>
      </c>
      <c r="C2640" s="121"/>
      <c r="D2640" s="93" t="str">
        <f>IF(E2640="","",VLOOKUP(E2640,[1]PROJECTES!$C$14:$G$5000,5,FALSE))</f>
        <v>300 x Placa NOXON Rev.3</v>
      </c>
      <c r="E2640" s="117">
        <v>5267</v>
      </c>
      <c r="F2640" s="95"/>
      <c r="G2640" s="96" t="str">
        <f>IF(E2640="","",VLOOKUP(E2640,[1]PROJECTES!$C$14:$G$5000,4,FALSE))</f>
        <v>OB</v>
      </c>
      <c r="H2640" s="118" t="s">
        <v>21</v>
      </c>
      <c r="I2640" s="97" t="str">
        <f>IF(H2640="","",VLOOKUP(H2640,BD!B$2:C$16,2,FALSE))</f>
        <v>P</v>
      </c>
      <c r="J2640" s="98">
        <v>43578</v>
      </c>
      <c r="K2640" s="135">
        <f t="shared" si="88"/>
        <v>17</v>
      </c>
      <c r="L2640" s="99">
        <f t="shared" ca="1" si="89"/>
        <v>-4</v>
      </c>
      <c r="M2640" s="93">
        <f>IF(E2640="","",VLOOKUP(E2640,[1]PROJECTES!$C$14:$Z$5000,21,FALSE))</f>
        <v>43616</v>
      </c>
      <c r="N2640" s="100">
        <v>2</v>
      </c>
      <c r="O2640" s="72" t="s">
        <v>229</v>
      </c>
      <c r="P2640" s="101">
        <v>20</v>
      </c>
      <c r="Q2640" s="132" t="s">
        <v>49</v>
      </c>
      <c r="R2640" s="102" t="s">
        <v>1570</v>
      </c>
      <c r="S2640" s="91"/>
    </row>
    <row r="2641" spans="1:19" s="104" customFormat="1" ht="12.75" customHeight="1" x14ac:dyDescent="0.25">
      <c r="A2641" s="121" t="s">
        <v>21</v>
      </c>
      <c r="B2641" s="92" t="str">
        <f>IF(E2641="","",VLOOKUP(E2641,[1]PROJECTES!$C$14:$G$5000,2,FALSE))</f>
        <v>SITEL</v>
      </c>
      <c r="C2641" s="121" t="s">
        <v>181</v>
      </c>
      <c r="D2641" s="93" t="str">
        <f>IF(E2641="","",VLOOKUP(E2641,[1]PROJECTES!$C$14:$G$5000,5,FALSE))</f>
        <v>INFRAESTRUCTURA</v>
      </c>
      <c r="E2641" s="117" t="s">
        <v>317</v>
      </c>
      <c r="F2641" s="95"/>
      <c r="G2641" s="96" t="str">
        <f>IF(E2641="","",VLOOKUP(E2641,[1]PROJECTES!$C$14:$G$5000,4,FALSE))</f>
        <v>OB</v>
      </c>
      <c r="H2641" s="118" t="s">
        <v>21</v>
      </c>
      <c r="I2641" s="97" t="str">
        <f>IF(H2641="","",VLOOKUP(H2641,BD!B$2:C$16,2,FALSE))</f>
        <v>P</v>
      </c>
      <c r="J2641" s="98">
        <v>43578</v>
      </c>
      <c r="K2641" s="135">
        <f t="shared" si="88"/>
        <v>17</v>
      </c>
      <c r="L2641" s="99">
        <f t="shared" ca="1" si="89"/>
        <v>210</v>
      </c>
      <c r="M2641" s="93">
        <f>IF(E2641="","",VLOOKUP(E2641,[1]PROJECTES!$C$14:$Z$5000,21,FALSE))</f>
        <v>43830</v>
      </c>
      <c r="N2641" s="100">
        <v>0</v>
      </c>
      <c r="O2641" s="72" t="s">
        <v>229</v>
      </c>
      <c r="P2641" s="101">
        <v>15</v>
      </c>
      <c r="Q2641" s="132"/>
      <c r="R2641" s="168" t="s">
        <v>1571</v>
      </c>
      <c r="S2641" s="91"/>
    </row>
    <row r="2642" spans="1:19" s="104" customFormat="1" ht="12.75" customHeight="1" x14ac:dyDescent="0.25">
      <c r="A2642" s="121" t="s">
        <v>47</v>
      </c>
      <c r="B2642" s="92" t="str">
        <f>IF(E2642="","",VLOOKUP(E2642,[1]PROJECTES!$C$14:$G$5000,2,FALSE))</f>
        <v>SAMENE</v>
      </c>
      <c r="C2642" s="121" t="s">
        <v>649</v>
      </c>
      <c r="D2642" s="93" t="str">
        <f>IF(E2642="","",VLOOKUP(E2642,[1]PROJECTES!$C$14:$G$5000,5,FALSE))</f>
        <v>RTU C.T. E17 v1.0</v>
      </c>
      <c r="E2642" s="117">
        <v>4989</v>
      </c>
      <c r="F2642" s="95"/>
      <c r="G2642" s="96" t="str">
        <f>IF(E2642="","",VLOOKUP(E2642,[1]PROJECTES!$C$14:$G$5000,4,FALSE))</f>
        <v>TA</v>
      </c>
      <c r="H2642" s="118" t="s">
        <v>17</v>
      </c>
      <c r="I2642" s="97" t="str">
        <f>IF(H2642="","",VLOOKUP(H2642,BD!B$2:C$16,2,FALSE))</f>
        <v>E</v>
      </c>
      <c r="J2642" s="98">
        <v>43514</v>
      </c>
      <c r="K2642" s="135">
        <f t="shared" si="88"/>
        <v>8</v>
      </c>
      <c r="L2642" s="99" t="str">
        <f t="shared" ca="1" si="89"/>
        <v>-</v>
      </c>
      <c r="M2642" s="93">
        <f>IF(E2642="","",VLOOKUP(E2642,[1]PROJECTES!$C$14:$Z$5000,21,FALSE))</f>
        <v>43532</v>
      </c>
      <c r="N2642" s="100">
        <v>0</v>
      </c>
      <c r="O2642" s="72" t="s">
        <v>229</v>
      </c>
      <c r="P2642" s="101">
        <v>45</v>
      </c>
      <c r="Q2642" s="132" t="s">
        <v>32</v>
      </c>
      <c r="R2642" s="131" t="s">
        <v>837</v>
      </c>
      <c r="S2642" s="91"/>
    </row>
    <row r="2643" spans="1:19" s="104" customFormat="1" ht="12.75" customHeight="1" x14ac:dyDescent="0.25">
      <c r="A2643" s="121" t="s">
        <v>47</v>
      </c>
      <c r="B2643" s="92" t="str">
        <f>IF(E2643="","",VLOOKUP(E2643,[1]PROJECTES!$C$14:$G$5000,2,FALSE))</f>
        <v>SAMENE</v>
      </c>
      <c r="C2643" s="121" t="s">
        <v>649</v>
      </c>
      <c r="D2643" s="93" t="str">
        <f>IF(E2643="","",VLOOKUP(E2643,[1]PROJECTES!$C$14:$G$5000,5,FALSE))</f>
        <v>RTU C.T. ORIZONIA v1.0</v>
      </c>
      <c r="E2643" s="117">
        <v>4992</v>
      </c>
      <c r="F2643" s="95"/>
      <c r="G2643" s="96" t="str">
        <f>IF(E2643="","",VLOOKUP(E2643,[1]PROJECTES!$C$14:$G$5000,4,FALSE))</f>
        <v>TA</v>
      </c>
      <c r="H2643" s="118" t="s">
        <v>17</v>
      </c>
      <c r="I2643" s="97" t="str">
        <f>IF(H2643="","",VLOOKUP(H2643,BD!B$2:C$16,2,FALSE))</f>
        <v>E</v>
      </c>
      <c r="J2643" s="98">
        <v>43514</v>
      </c>
      <c r="K2643" s="135">
        <f t="shared" si="88"/>
        <v>8</v>
      </c>
      <c r="L2643" s="99" t="str">
        <f t="shared" ca="1" si="89"/>
        <v>-</v>
      </c>
      <c r="M2643" s="93">
        <f>IF(E2643="","",VLOOKUP(E2643,[1]PROJECTES!$C$14:$Z$5000,21,FALSE))</f>
        <v>43543</v>
      </c>
      <c r="N2643" s="100">
        <v>1</v>
      </c>
      <c r="O2643" s="72" t="s">
        <v>229</v>
      </c>
      <c r="P2643" s="101">
        <v>0</v>
      </c>
      <c r="Q2643" s="132" t="s">
        <v>32</v>
      </c>
      <c r="R2643" s="131" t="s">
        <v>839</v>
      </c>
      <c r="S2643" s="91"/>
    </row>
    <row r="2644" spans="1:19" s="104" customFormat="1" ht="12.75" customHeight="1" x14ac:dyDescent="0.25">
      <c r="A2644" s="121" t="s">
        <v>47</v>
      </c>
      <c r="B2644" s="92" t="str">
        <f>IF(E2644="","",VLOOKUP(E2644,[1]PROJECTES!$C$14:$G$5000,2,FALSE))</f>
        <v>SAMENE</v>
      </c>
      <c r="C2644" s="121" t="s">
        <v>649</v>
      </c>
      <c r="D2644" s="93" t="str">
        <f>IF(E2644="","",VLOOKUP(E2644,[1]PROJECTES!$C$14:$G$5000,5,FALSE))</f>
        <v>RTU C.T. NORTE v1.0</v>
      </c>
      <c r="E2644" s="117">
        <v>4988</v>
      </c>
      <c r="F2644" s="95"/>
      <c r="G2644" s="96" t="str">
        <f>IF(E2644="","",VLOOKUP(E2644,[1]PROJECTES!$C$14:$G$5000,4,FALSE))</f>
        <v>TA</v>
      </c>
      <c r="H2644" s="118" t="s">
        <v>17</v>
      </c>
      <c r="I2644" s="97" t="str">
        <f>IF(H2644="","",VLOOKUP(H2644,BD!B$2:C$16,2,FALSE))</f>
        <v>E</v>
      </c>
      <c r="J2644" s="98">
        <v>43515</v>
      </c>
      <c r="K2644" s="135">
        <f t="shared" si="88"/>
        <v>8</v>
      </c>
      <c r="L2644" s="99" t="str">
        <f t="shared" ca="1" si="89"/>
        <v>-</v>
      </c>
      <c r="M2644" s="93">
        <f>IF(E2644="","",VLOOKUP(E2644,[1]PROJECTES!$C$14:$Z$5000,21,FALSE))</f>
        <v>43522</v>
      </c>
      <c r="N2644" s="100">
        <v>0</v>
      </c>
      <c r="O2644" s="72" t="s">
        <v>229</v>
      </c>
      <c r="P2644" s="101">
        <v>15</v>
      </c>
      <c r="Q2644" s="132" t="s">
        <v>19</v>
      </c>
      <c r="R2644" s="131" t="s">
        <v>901</v>
      </c>
      <c r="S2644" s="91"/>
    </row>
    <row r="2645" spans="1:19" s="104" customFormat="1" ht="12.75" customHeight="1" x14ac:dyDescent="0.25">
      <c r="A2645" s="121" t="s">
        <v>47</v>
      </c>
      <c r="B2645" s="92" t="str">
        <f>IF(E2645="","",VLOOKUP(E2645,[1]PROJECTES!$C$14:$G$5000,2,FALSE))</f>
        <v>SAMENE</v>
      </c>
      <c r="C2645" s="121" t="s">
        <v>649</v>
      </c>
      <c r="D2645" s="93" t="str">
        <f>IF(E2645="","",VLOOKUP(E2645,[1]PROJECTES!$C$14:$G$5000,5,FALSE))</f>
        <v>RTU C.T. E17 v1.0</v>
      </c>
      <c r="E2645" s="117">
        <v>4989</v>
      </c>
      <c r="F2645" s="95"/>
      <c r="G2645" s="96" t="str">
        <f>IF(E2645="","",VLOOKUP(E2645,[1]PROJECTES!$C$14:$G$5000,4,FALSE))</f>
        <v>TA</v>
      </c>
      <c r="H2645" s="118" t="s">
        <v>17</v>
      </c>
      <c r="I2645" s="97" t="str">
        <f>IF(H2645="","",VLOOKUP(H2645,BD!B$2:C$16,2,FALSE))</f>
        <v>E</v>
      </c>
      <c r="J2645" s="98">
        <v>43515</v>
      </c>
      <c r="K2645" s="135">
        <f t="shared" si="88"/>
        <v>8</v>
      </c>
      <c r="L2645" s="99" t="str">
        <f t="shared" ca="1" si="89"/>
        <v>-</v>
      </c>
      <c r="M2645" s="93">
        <f>IF(E2645="","",VLOOKUP(E2645,[1]PROJECTES!$C$14:$Z$5000,21,FALSE))</f>
        <v>43532</v>
      </c>
      <c r="N2645" s="100">
        <v>0</v>
      </c>
      <c r="O2645" s="72" t="s">
        <v>229</v>
      </c>
      <c r="P2645" s="101">
        <v>15</v>
      </c>
      <c r="Q2645" s="132" t="s">
        <v>19</v>
      </c>
      <c r="R2645" s="131" t="s">
        <v>901</v>
      </c>
      <c r="S2645" s="91"/>
    </row>
    <row r="2646" spans="1:19" s="104" customFormat="1" ht="12.75" customHeight="1" x14ac:dyDescent="0.25">
      <c r="A2646" s="121" t="s">
        <v>47</v>
      </c>
      <c r="B2646" s="92" t="str">
        <f>IF(E2646="","",VLOOKUP(E2646,[1]PROJECTES!$C$14:$G$5000,2,FALSE))</f>
        <v>SAMENE</v>
      </c>
      <c r="C2646" s="121" t="s">
        <v>649</v>
      </c>
      <c r="D2646" s="93" t="str">
        <f>IF(E2646="","",VLOOKUP(E2646,[1]PROJECTES!$C$14:$G$5000,5,FALSE))</f>
        <v>RTU C.T. ORIZONIA v1.0</v>
      </c>
      <c r="E2646" s="117">
        <v>4992</v>
      </c>
      <c r="F2646" s="95"/>
      <c r="G2646" s="96" t="str">
        <f>IF(E2646="","",VLOOKUP(E2646,[1]PROJECTES!$C$14:$G$5000,4,FALSE))</f>
        <v>TA</v>
      </c>
      <c r="H2646" s="118" t="s">
        <v>17</v>
      </c>
      <c r="I2646" s="97" t="str">
        <f>IF(H2646="","",VLOOKUP(H2646,BD!B$2:C$16,2,FALSE))</f>
        <v>E</v>
      </c>
      <c r="J2646" s="98">
        <v>43515</v>
      </c>
      <c r="K2646" s="135">
        <f t="shared" si="88"/>
        <v>8</v>
      </c>
      <c r="L2646" s="99" t="str">
        <f t="shared" ca="1" si="89"/>
        <v>-</v>
      </c>
      <c r="M2646" s="93">
        <f>IF(E2646="","",VLOOKUP(E2646,[1]PROJECTES!$C$14:$Z$5000,21,FALSE))</f>
        <v>43543</v>
      </c>
      <c r="N2646" s="100">
        <v>0</v>
      </c>
      <c r="O2646" s="72" t="s">
        <v>229</v>
      </c>
      <c r="P2646" s="101">
        <v>15</v>
      </c>
      <c r="Q2646" s="132" t="s">
        <v>19</v>
      </c>
      <c r="R2646" s="131" t="s">
        <v>901</v>
      </c>
      <c r="S2646" s="91"/>
    </row>
    <row r="2647" spans="1:19" s="104" customFormat="1" ht="12.75" customHeight="1" x14ac:dyDescent="0.25">
      <c r="A2647" s="121" t="s">
        <v>47</v>
      </c>
      <c r="B2647" s="92" t="str">
        <f>IF(E2647="","",VLOOKUP(E2647,[1]PROJECTES!$C$14:$G$5000,2,FALSE))</f>
        <v>SAMENE</v>
      </c>
      <c r="C2647" s="121" t="s">
        <v>649</v>
      </c>
      <c r="D2647" s="93" t="str">
        <f>IF(E2647="","",VLOOKUP(E2647,[1]PROJECTES!$C$14:$G$5000,5,FALSE))</f>
        <v>RTU C.T. E17 v1.0</v>
      </c>
      <c r="E2647" s="117">
        <v>4989</v>
      </c>
      <c r="F2647" s="95"/>
      <c r="G2647" s="96" t="str">
        <f>IF(E2647="","",VLOOKUP(E2647,[1]PROJECTES!$C$14:$G$5000,4,FALSE))</f>
        <v>TA</v>
      </c>
      <c r="H2647" s="118" t="s">
        <v>17</v>
      </c>
      <c r="I2647" s="97" t="str">
        <f>IF(H2647="","",VLOOKUP(H2647,BD!B$2:C$16,2,FALSE))</f>
        <v>E</v>
      </c>
      <c r="J2647" s="98">
        <v>43518</v>
      </c>
      <c r="K2647" s="135">
        <f t="shared" si="88"/>
        <v>8</v>
      </c>
      <c r="L2647" s="99" t="str">
        <f t="shared" ca="1" si="89"/>
        <v>-</v>
      </c>
      <c r="M2647" s="93">
        <f>IF(E2647="","",VLOOKUP(E2647,[1]PROJECTES!$C$14:$Z$5000,21,FALSE))</f>
        <v>43532</v>
      </c>
      <c r="N2647" s="100">
        <v>0</v>
      </c>
      <c r="O2647" s="72" t="s">
        <v>229</v>
      </c>
      <c r="P2647" s="101">
        <v>15</v>
      </c>
      <c r="Q2647" s="132" t="s">
        <v>32</v>
      </c>
      <c r="R2647" s="131" t="s">
        <v>837</v>
      </c>
      <c r="S2647" s="91"/>
    </row>
    <row r="2648" spans="1:19" s="104" customFormat="1" ht="12.75" customHeight="1" x14ac:dyDescent="0.25">
      <c r="A2648" s="121" t="s">
        <v>47</v>
      </c>
      <c r="B2648" s="92" t="str">
        <f>IF(E2648="","",VLOOKUP(E2648,[1]PROJECTES!$C$14:$G$5000,2,FALSE))</f>
        <v>SAMENE</v>
      </c>
      <c r="C2648" s="121" t="s">
        <v>649</v>
      </c>
      <c r="D2648" s="93" t="str">
        <f>IF(E2648="","",VLOOKUP(E2648,[1]PROJECTES!$C$14:$G$5000,5,FALSE))</f>
        <v>RTU C.T. NORTE v1.0</v>
      </c>
      <c r="E2648" s="117">
        <v>4988</v>
      </c>
      <c r="F2648" s="95"/>
      <c r="G2648" s="96" t="str">
        <f>IF(E2648="","",VLOOKUP(E2648,[1]PROJECTES!$C$14:$G$5000,4,FALSE))</f>
        <v>TA</v>
      </c>
      <c r="H2648" s="118" t="s">
        <v>17</v>
      </c>
      <c r="I2648" s="97" t="str">
        <f>IF(H2648="","",VLOOKUP(H2648,BD!B$2:C$16,2,FALSE))</f>
        <v>E</v>
      </c>
      <c r="J2648" s="98">
        <v>43518</v>
      </c>
      <c r="K2648" s="135">
        <f t="shared" si="88"/>
        <v>8</v>
      </c>
      <c r="L2648" s="99" t="str">
        <f t="shared" ca="1" si="89"/>
        <v>-</v>
      </c>
      <c r="M2648" s="93">
        <f>IF(E2648="","",VLOOKUP(E2648,[1]PROJECTES!$C$14:$Z$5000,21,FALSE))</f>
        <v>43522</v>
      </c>
      <c r="N2648" s="100">
        <v>0</v>
      </c>
      <c r="O2648" s="72" t="s">
        <v>229</v>
      </c>
      <c r="P2648" s="101">
        <v>15</v>
      </c>
      <c r="Q2648" s="132" t="s">
        <v>59</v>
      </c>
      <c r="R2648" s="131" t="s">
        <v>917</v>
      </c>
      <c r="S2648" s="91"/>
    </row>
    <row r="2649" spans="1:19" s="104" customFormat="1" ht="12.75" customHeight="1" x14ac:dyDescent="0.25">
      <c r="A2649" s="121" t="s">
        <v>12</v>
      </c>
      <c r="B2649" s="92" t="str">
        <f>IF(E2649="","",VLOOKUP(E2649,[1]PROJECTES!$C$14:$G$5000,2,FALSE))</f>
        <v>SITEL</v>
      </c>
      <c r="C2649" s="121" t="s">
        <v>181</v>
      </c>
      <c r="D2649" s="93" t="str">
        <f>IF(E2649="","",VLOOKUP(E2649,[1]PROJECTES!$C$14:$G$5000,5,FALSE))</f>
        <v>INFRAESTRUCTURA</v>
      </c>
      <c r="E2649" s="117" t="s">
        <v>317</v>
      </c>
      <c r="F2649" s="95"/>
      <c r="G2649" s="96" t="str">
        <f>IF(E2649="","",VLOOKUP(E2649,[1]PROJECTES!$C$14:$G$5000,4,FALSE))</f>
        <v>OB</v>
      </c>
      <c r="H2649" s="118" t="s">
        <v>12</v>
      </c>
      <c r="I2649" s="97" t="str">
        <f>IF(H2649="","",VLOOKUP(H2649,BD!B$2:C$16,2,FALSE))</f>
        <v>E</v>
      </c>
      <c r="J2649" s="98">
        <v>43578</v>
      </c>
      <c r="K2649" s="135">
        <f t="shared" si="88"/>
        <v>17</v>
      </c>
      <c r="L2649" s="99">
        <f t="shared" ca="1" si="89"/>
        <v>210</v>
      </c>
      <c r="M2649" s="93">
        <f>IF(E2649="","",VLOOKUP(E2649,[1]PROJECTES!$C$14:$Z$5000,21,FALSE))</f>
        <v>43830</v>
      </c>
      <c r="N2649" s="100">
        <v>0</v>
      </c>
      <c r="O2649" s="72" t="s">
        <v>229</v>
      </c>
      <c r="P2649" s="101">
        <v>30</v>
      </c>
      <c r="Q2649" s="132" t="s">
        <v>7</v>
      </c>
      <c r="R2649" s="168" t="s">
        <v>1631</v>
      </c>
      <c r="S2649" s="91"/>
    </row>
    <row r="2650" spans="1:19" s="104" customFormat="1" ht="12.75" customHeight="1" x14ac:dyDescent="0.25">
      <c r="A2650" s="121" t="s">
        <v>12</v>
      </c>
      <c r="B2650" s="92" t="str">
        <f>IF(E2650="","",VLOOKUP(E2650,[1]PROJECTES!$C$14:$G$5000,2,FALSE))</f>
        <v>SITEL</v>
      </c>
      <c r="C2650" s="121" t="s">
        <v>106</v>
      </c>
      <c r="D2650" s="93" t="str">
        <f>IF(E2650="","",VLOOKUP(E2650,[1]PROJECTES!$C$14:$G$5000,5,FALSE))</f>
        <v>SOPORT DEPARTAMENT COMERCIAL</v>
      </c>
      <c r="E2650" s="117" t="s">
        <v>343</v>
      </c>
      <c r="F2650" s="95"/>
      <c r="G2650" s="96" t="str">
        <f>IF(E2650="","",VLOOKUP(E2650,[1]PROJECTES!$C$14:$G$5000,4,FALSE))</f>
        <v>OB</v>
      </c>
      <c r="H2650" s="118" t="s">
        <v>12</v>
      </c>
      <c r="I2650" s="97" t="str">
        <f>IF(H2650="","",VLOOKUP(H2650,BD!B$2:C$16,2,FALSE))</f>
        <v>E</v>
      </c>
      <c r="J2650" s="98">
        <v>43578</v>
      </c>
      <c r="K2650" s="135">
        <f t="shared" si="88"/>
        <v>17</v>
      </c>
      <c r="L2650" s="99">
        <f t="shared" ca="1" si="89"/>
        <v>210</v>
      </c>
      <c r="M2650" s="93">
        <f>IF(E2650="","",VLOOKUP(E2650,[1]PROJECTES!$C$14:$Z$5000,21,FALSE))</f>
        <v>43830</v>
      </c>
      <c r="N2650" s="100">
        <v>1</v>
      </c>
      <c r="O2650" s="72" t="s">
        <v>229</v>
      </c>
      <c r="P2650" s="101">
        <v>0</v>
      </c>
      <c r="Q2650" s="132" t="s">
        <v>11</v>
      </c>
      <c r="R2650" s="168" t="s">
        <v>1632</v>
      </c>
      <c r="S2650" s="91"/>
    </row>
    <row r="2651" spans="1:19" s="104" customFormat="1" ht="12.75" customHeight="1" x14ac:dyDescent="0.25">
      <c r="A2651" s="121" t="s">
        <v>12</v>
      </c>
      <c r="B2651" s="92" t="str">
        <f>IF(E2651="","",VLOOKUP(E2651,[1]PROJECTES!$C$14:$G$5000,2,FALSE))</f>
        <v>SITEL</v>
      </c>
      <c r="C2651" s="121" t="s">
        <v>181</v>
      </c>
      <c r="D2651" s="93" t="str">
        <f>IF(E2651="","",VLOOKUP(E2651,[1]PROJECTES!$C$14:$G$5000,5,FALSE))</f>
        <v>DESENVOLUPAMENT FW CAP-PRX v9.0</v>
      </c>
      <c r="E2651" s="117" t="s">
        <v>1451</v>
      </c>
      <c r="F2651" s="95"/>
      <c r="G2651" s="96" t="str">
        <f>IF(E2651="","",VLOOKUP(E2651,[1]PROJECTES!$C$14:$G$5000,4,FALSE))</f>
        <v>OB</v>
      </c>
      <c r="H2651" s="118" t="s">
        <v>12</v>
      </c>
      <c r="I2651" s="97" t="str">
        <f>IF(H2651="","",VLOOKUP(H2651,BD!B$2:C$16,2,FALSE))</f>
        <v>E</v>
      </c>
      <c r="J2651" s="98">
        <v>43578</v>
      </c>
      <c r="K2651" s="135">
        <f t="shared" si="88"/>
        <v>17</v>
      </c>
      <c r="L2651" s="99">
        <f t="shared" ca="1" si="89"/>
        <v>-67</v>
      </c>
      <c r="M2651" s="93">
        <f>IF(E2651="","",VLOOKUP(E2651,[1]PROJECTES!$C$14:$Z$5000,21,FALSE))</f>
        <v>43553</v>
      </c>
      <c r="N2651" s="100">
        <v>3</v>
      </c>
      <c r="O2651" s="72" t="s">
        <v>229</v>
      </c>
      <c r="P2651" s="101">
        <v>0</v>
      </c>
      <c r="Q2651" s="132" t="s">
        <v>65</v>
      </c>
      <c r="R2651" s="168" t="s">
        <v>1633</v>
      </c>
      <c r="S2651" s="91"/>
    </row>
    <row r="2652" spans="1:19" s="104" customFormat="1" ht="12.75" customHeight="1" x14ac:dyDescent="0.25">
      <c r="A2652" s="121" t="s">
        <v>12</v>
      </c>
      <c r="B2652" s="92" t="str">
        <f>IF(E2652="","",VLOOKUP(E2652,[1]PROJECTES!$C$14:$G$5000,2,FALSE))</f>
        <v>SITEL</v>
      </c>
      <c r="C2652" s="121" t="s">
        <v>181</v>
      </c>
      <c r="D2652" s="93" t="str">
        <f>IF(E2652="","",VLOOKUP(E2652,[1]PROJECTES!$C$14:$G$5000,5,FALSE))</f>
        <v>FORMACIO</v>
      </c>
      <c r="E2652" s="117" t="s">
        <v>519</v>
      </c>
      <c r="F2652" s="95"/>
      <c r="G2652" s="96" t="str">
        <f>IF(E2652="","",VLOOKUP(E2652,[1]PROJECTES!$C$14:$G$5000,4,FALSE))</f>
        <v>OB</v>
      </c>
      <c r="H2652" s="118" t="s">
        <v>12</v>
      </c>
      <c r="I2652" s="97" t="str">
        <f>IF(H2652="","",VLOOKUP(H2652,BD!B$2:C$16,2,FALSE))</f>
        <v>E</v>
      </c>
      <c r="J2652" s="98">
        <v>43578</v>
      </c>
      <c r="K2652" s="135">
        <f t="shared" si="88"/>
        <v>17</v>
      </c>
      <c r="L2652" s="99">
        <f t="shared" ca="1" si="89"/>
        <v>210</v>
      </c>
      <c r="M2652" s="93">
        <f>IF(E2652="","",VLOOKUP(E2652,[1]PROJECTES!$C$14:$Z$5000,21,FALSE))</f>
        <v>43830</v>
      </c>
      <c r="N2652" s="100">
        <v>2</v>
      </c>
      <c r="O2652" s="72" t="s">
        <v>229</v>
      </c>
      <c r="P2652" s="101">
        <v>30</v>
      </c>
      <c r="Q2652" s="132"/>
      <c r="R2652" s="168" t="s">
        <v>1634</v>
      </c>
      <c r="S2652" s="91"/>
    </row>
    <row r="2653" spans="1:19" s="104" customFormat="1" ht="12.75" customHeight="1" x14ac:dyDescent="0.25">
      <c r="A2653" s="121" t="s">
        <v>12</v>
      </c>
      <c r="B2653" s="92" t="str">
        <f>IF(E2653="","",VLOOKUP(E2653,[1]PROJECTES!$C$14:$G$5000,2,FALSE))</f>
        <v>ORMAZA</v>
      </c>
      <c r="C2653" s="121" t="s">
        <v>50</v>
      </c>
      <c r="D2653" s="93" t="str">
        <f>IF(E2653="","",VLOOKUP(E2653,[1]PROJECTES!$C$14:$G$5000,5,FALSE))</f>
        <v>CC SCADA TEDIS.Net ARAMAIO v2.0</v>
      </c>
      <c r="E2653" s="117">
        <v>4747</v>
      </c>
      <c r="F2653" s="95"/>
      <c r="G2653" s="96" t="str">
        <f>IF(E2653="","",VLOOKUP(E2653,[1]PROJECTES!$C$14:$G$5000,4,FALSE))</f>
        <v>OB</v>
      </c>
      <c r="H2653" s="118" t="s">
        <v>12</v>
      </c>
      <c r="I2653" s="97" t="str">
        <f>IF(H2653="","",VLOOKUP(H2653,BD!B$2:C$16,2,FALSE))</f>
        <v>E</v>
      </c>
      <c r="J2653" s="98">
        <v>43578</v>
      </c>
      <c r="K2653" s="135">
        <f t="shared" si="88"/>
        <v>17</v>
      </c>
      <c r="L2653" s="99">
        <f t="shared" ca="1" si="89"/>
        <v>-351</v>
      </c>
      <c r="M2653" s="93">
        <f>IF(E2653="","",VLOOKUP(E2653,[1]PROJECTES!$C$14:$Z$5000,21,FALSE))</f>
        <v>43269</v>
      </c>
      <c r="N2653" s="100">
        <v>0</v>
      </c>
      <c r="O2653" s="72" t="s">
        <v>229</v>
      </c>
      <c r="P2653" s="101">
        <v>30</v>
      </c>
      <c r="Q2653" s="132" t="s">
        <v>336</v>
      </c>
      <c r="R2653" s="168" t="s">
        <v>1635</v>
      </c>
      <c r="S2653" s="91"/>
    </row>
    <row r="2654" spans="1:19" s="104" customFormat="1" ht="12.75" customHeight="1" x14ac:dyDescent="0.25">
      <c r="A2654" s="121" t="s">
        <v>12</v>
      </c>
      <c r="B2654" s="92" t="str">
        <f>IF(E2654="","",VLOOKUP(E2654,[1]PROJECTES!$C$14:$G$5000,2,FALSE))</f>
        <v>SITEL</v>
      </c>
      <c r="C2654" s="121" t="s">
        <v>115</v>
      </c>
      <c r="D2654" s="93" t="str">
        <f>IF(E2654="","",VLOOKUP(E2654,[1]PROJECTES!$C$14:$G$5000,5,FALSE))</f>
        <v>PENDENT D'ASSIGNAR</v>
      </c>
      <c r="E2654" s="117" t="s">
        <v>278</v>
      </c>
      <c r="F2654" s="95"/>
      <c r="G2654" s="96" t="str">
        <f>IF(E2654="","",VLOOKUP(E2654,[1]PROJECTES!$C$14:$G$5000,4,FALSE))</f>
        <v>OB</v>
      </c>
      <c r="H2654" s="118" t="s">
        <v>12</v>
      </c>
      <c r="I2654" s="97" t="str">
        <f>IF(H2654="","",VLOOKUP(H2654,BD!B$2:C$16,2,FALSE))</f>
        <v>E</v>
      </c>
      <c r="J2654" s="98">
        <v>43578</v>
      </c>
      <c r="K2654" s="135">
        <f t="shared" si="88"/>
        <v>17</v>
      </c>
      <c r="L2654" s="99">
        <f t="shared" ca="1" si="89"/>
        <v>210</v>
      </c>
      <c r="M2654" s="93">
        <f>IF(E2654="","",VLOOKUP(E2654,[1]PROJECTES!$C$14:$Z$5000,21,FALSE))</f>
        <v>43830</v>
      </c>
      <c r="N2654" s="100">
        <v>0</v>
      </c>
      <c r="O2654" s="72" t="s">
        <v>229</v>
      </c>
      <c r="P2654" s="101">
        <v>30</v>
      </c>
      <c r="Q2654" s="132" t="s">
        <v>336</v>
      </c>
      <c r="R2654" s="168" t="s">
        <v>1636</v>
      </c>
      <c r="S2654" s="91"/>
    </row>
    <row r="2655" spans="1:19" s="104" customFormat="1" ht="12.75" customHeight="1" x14ac:dyDescent="0.25">
      <c r="A2655" s="121"/>
      <c r="B2655" s="92" t="str">
        <f>IF(E2655="","",VLOOKUP(E2655,[1]PROJECTES!$C$14:$G$5000,2,FALSE))</f>
        <v/>
      </c>
      <c r="C2655" s="121"/>
      <c r="D2655" s="93" t="str">
        <f>IF(E2655="","",VLOOKUP(E2655,[1]PROJECTES!$C$14:$G$5000,5,FALSE))</f>
        <v/>
      </c>
      <c r="E2655" s="117"/>
      <c r="F2655" s="95"/>
      <c r="G2655" s="96" t="str">
        <f>IF(E2655="","",VLOOKUP(E2655,[1]PROJECTES!$C$14:$G$5000,4,FALSE))</f>
        <v/>
      </c>
      <c r="H2655" s="118" t="s">
        <v>44</v>
      </c>
      <c r="I2655" s="97" t="str">
        <f>IF(H2655="","",VLOOKUP(H2655,BD!B$2:C$16,2,FALSE))</f>
        <v>E</v>
      </c>
      <c r="J2655" s="98">
        <v>43578</v>
      </c>
      <c r="K2655" s="135">
        <f t="shared" si="88"/>
        <v>17</v>
      </c>
      <c r="L2655" s="99" t="str">
        <f t="shared" ca="1" si="89"/>
        <v>-</v>
      </c>
      <c r="M2655" s="93" t="str">
        <f>IF(E2655="","",VLOOKUP(E2655,[1]PROJECTES!$C$14:$Z$5000,21,FALSE))</f>
        <v/>
      </c>
      <c r="N2655" s="100"/>
      <c r="O2655" s="72" t="s">
        <v>229</v>
      </c>
      <c r="P2655" s="101"/>
      <c r="Q2655" s="132"/>
      <c r="R2655" s="102"/>
      <c r="S2655" s="91"/>
    </row>
    <row r="2656" spans="1:19" s="104" customFormat="1" ht="12.75" customHeight="1" x14ac:dyDescent="0.25">
      <c r="A2656" s="121"/>
      <c r="B2656" s="92" t="str">
        <f>IF(E2656="","",VLOOKUP(E2656,[1]PROJECTES!$C$14:$G$5000,2,FALSE))</f>
        <v/>
      </c>
      <c r="C2656" s="121"/>
      <c r="D2656" s="93" t="str">
        <f>IF(E2656="","",VLOOKUP(E2656,[1]PROJECTES!$C$14:$G$5000,5,FALSE))</f>
        <v/>
      </c>
      <c r="E2656" s="117"/>
      <c r="F2656" s="95"/>
      <c r="G2656" s="96" t="str">
        <f>IF(E2656="","",VLOOKUP(E2656,[1]PROJECTES!$C$14:$G$5000,4,FALSE))</f>
        <v/>
      </c>
      <c r="H2656" s="118" t="s">
        <v>44</v>
      </c>
      <c r="I2656" s="97" t="str">
        <f>IF(H2656="","",VLOOKUP(H2656,BD!B$2:C$16,2,FALSE))</f>
        <v>E</v>
      </c>
      <c r="J2656" s="98">
        <v>43578</v>
      </c>
      <c r="K2656" s="135">
        <f t="shared" si="88"/>
        <v>17</v>
      </c>
      <c r="L2656" s="99" t="str">
        <f t="shared" ca="1" si="89"/>
        <v>-</v>
      </c>
      <c r="M2656" s="93" t="str">
        <f>IF(E2656="","",VLOOKUP(E2656,[1]PROJECTES!$C$14:$Z$5000,21,FALSE))</f>
        <v/>
      </c>
      <c r="N2656" s="100"/>
      <c r="O2656" s="72" t="s">
        <v>229</v>
      </c>
      <c r="P2656" s="101"/>
      <c r="Q2656" s="132"/>
      <c r="R2656" s="102"/>
      <c r="S2656" s="91"/>
    </row>
    <row r="2657" spans="1:19" s="104" customFormat="1" ht="12.75" customHeight="1" x14ac:dyDescent="0.25">
      <c r="A2657" s="121"/>
      <c r="B2657" s="92" t="str">
        <f>IF(E2657="","",VLOOKUP(E2657,[1]PROJECTES!$C$14:$G$5000,2,FALSE))</f>
        <v/>
      </c>
      <c r="C2657" s="121"/>
      <c r="D2657" s="93" t="str">
        <f>IF(E2657="","",VLOOKUP(E2657,[1]PROJECTES!$C$14:$G$5000,5,FALSE))</f>
        <v/>
      </c>
      <c r="E2657" s="117"/>
      <c r="F2657" s="95"/>
      <c r="G2657" s="96" t="str">
        <f>IF(E2657="","",VLOOKUP(E2657,[1]PROJECTES!$C$14:$G$5000,4,FALSE))</f>
        <v/>
      </c>
      <c r="H2657" s="118" t="s">
        <v>44</v>
      </c>
      <c r="I2657" s="97" t="str">
        <f>IF(H2657="","",VLOOKUP(H2657,BD!B$2:C$16,2,FALSE))</f>
        <v>E</v>
      </c>
      <c r="J2657" s="98">
        <v>43578</v>
      </c>
      <c r="K2657" s="135">
        <f t="shared" si="88"/>
        <v>17</v>
      </c>
      <c r="L2657" s="99" t="str">
        <f t="shared" ca="1" si="89"/>
        <v>-</v>
      </c>
      <c r="M2657" s="93" t="str">
        <f>IF(E2657="","",VLOOKUP(E2657,[1]PROJECTES!$C$14:$Z$5000,21,FALSE))</f>
        <v/>
      </c>
      <c r="N2657" s="100"/>
      <c r="O2657" s="72" t="s">
        <v>229</v>
      </c>
      <c r="P2657" s="101"/>
      <c r="Q2657" s="132"/>
      <c r="R2657" s="102"/>
      <c r="S2657" s="91"/>
    </row>
    <row r="2658" spans="1:19" s="104" customFormat="1" ht="12.75" customHeight="1" x14ac:dyDescent="0.25">
      <c r="A2658" s="121"/>
      <c r="B2658" s="92" t="str">
        <f>IF(E2658="","",VLOOKUP(E2658,[1]PROJECTES!$C$14:$G$5000,2,FALSE))</f>
        <v/>
      </c>
      <c r="C2658" s="121"/>
      <c r="D2658" s="93" t="str">
        <f>IF(E2658="","",VLOOKUP(E2658,[1]PROJECTES!$C$14:$G$5000,5,FALSE))</f>
        <v/>
      </c>
      <c r="E2658" s="117"/>
      <c r="F2658" s="95"/>
      <c r="G2658" s="96" t="str">
        <f>IF(E2658="","",VLOOKUP(E2658,[1]PROJECTES!$C$14:$G$5000,4,FALSE))</f>
        <v/>
      </c>
      <c r="H2658" s="118" t="s">
        <v>44</v>
      </c>
      <c r="I2658" s="97" t="str">
        <f>IF(H2658="","",VLOOKUP(H2658,BD!B$2:C$16,2,FALSE))</f>
        <v>E</v>
      </c>
      <c r="J2658" s="98">
        <v>43578</v>
      </c>
      <c r="K2658" s="135">
        <f t="shared" si="88"/>
        <v>17</v>
      </c>
      <c r="L2658" s="99" t="str">
        <f t="shared" ca="1" si="89"/>
        <v>-</v>
      </c>
      <c r="M2658" s="93" t="str">
        <f>IF(E2658="","",VLOOKUP(E2658,[1]PROJECTES!$C$14:$Z$5000,21,FALSE))</f>
        <v/>
      </c>
      <c r="N2658" s="100"/>
      <c r="O2658" s="72" t="s">
        <v>229</v>
      </c>
      <c r="P2658" s="101"/>
      <c r="Q2658" s="132"/>
      <c r="R2658" s="102"/>
      <c r="S2658" s="91"/>
    </row>
    <row r="2659" spans="1:19" s="104" customFormat="1" ht="12.75" customHeight="1" x14ac:dyDescent="0.25">
      <c r="A2659" s="121"/>
      <c r="B2659" s="92" t="str">
        <f>IF(E2659="","",VLOOKUP(E2659,[1]PROJECTES!$C$14:$G$5000,2,FALSE))</f>
        <v/>
      </c>
      <c r="C2659" s="121"/>
      <c r="D2659" s="93" t="str">
        <f>IF(E2659="","",VLOOKUP(E2659,[1]PROJECTES!$C$14:$G$5000,5,FALSE))</f>
        <v/>
      </c>
      <c r="E2659" s="117"/>
      <c r="F2659" s="95"/>
      <c r="G2659" s="96" t="str">
        <f>IF(E2659="","",VLOOKUP(E2659,[1]PROJECTES!$C$14:$G$5000,4,FALSE))</f>
        <v/>
      </c>
      <c r="H2659" s="118" t="s">
        <v>44</v>
      </c>
      <c r="I2659" s="97" t="str">
        <f>IF(H2659="","",VLOOKUP(H2659,BD!B$2:C$16,2,FALSE))</f>
        <v>E</v>
      </c>
      <c r="J2659" s="98">
        <v>43578</v>
      </c>
      <c r="K2659" s="135">
        <f t="shared" si="88"/>
        <v>17</v>
      </c>
      <c r="L2659" s="99" t="str">
        <f t="shared" ca="1" si="89"/>
        <v>-</v>
      </c>
      <c r="M2659" s="93" t="str">
        <f>IF(E2659="","",VLOOKUP(E2659,[1]PROJECTES!$C$14:$Z$5000,21,FALSE))</f>
        <v/>
      </c>
      <c r="N2659" s="100"/>
      <c r="O2659" s="72" t="s">
        <v>229</v>
      </c>
      <c r="P2659" s="101"/>
      <c r="Q2659" s="132"/>
      <c r="R2659" s="102"/>
      <c r="S2659" s="91"/>
    </row>
    <row r="2660" spans="1:19" s="104" customFormat="1" ht="12.75" customHeight="1" x14ac:dyDescent="0.25">
      <c r="A2660" s="121" t="s">
        <v>21</v>
      </c>
      <c r="B2660" s="92" t="str">
        <f>IF(E2660="","",VLOOKUP(E2660,[1]PROJECTES!$C$14:$G$5000,2,FALSE))</f>
        <v>DIELES</v>
      </c>
      <c r="C2660" s="121" t="s">
        <v>271</v>
      </c>
      <c r="D2660" s="93" t="str">
        <f>IF(E2660="","",VLOOKUP(E2660,[1]PROJECTES!$C$14:$G$5000,5,FALSE))</f>
        <v>RTU CT-5 DIELESUR v1.1</v>
      </c>
      <c r="E2660" s="117">
        <v>5059</v>
      </c>
      <c r="F2660" s="95"/>
      <c r="G2660" s="96" t="str">
        <f>IF(E2660="","",VLOOKUP(E2660,[1]PROJECTES!$C$14:$G$5000,4,FALSE))</f>
        <v>TA</v>
      </c>
      <c r="H2660" s="118" t="s">
        <v>21</v>
      </c>
      <c r="I2660" s="97" t="str">
        <f>IF(H2660="","",VLOOKUP(H2660,BD!B$2:C$16,2,FALSE))</f>
        <v>P</v>
      </c>
      <c r="J2660" s="98">
        <v>43579</v>
      </c>
      <c r="K2660" s="135">
        <f t="shared" si="88"/>
        <v>17</v>
      </c>
      <c r="L2660" s="99" t="str">
        <f t="shared" ca="1" si="89"/>
        <v>-</v>
      </c>
      <c r="M2660" s="93">
        <f>IF(E2660="","",VLOOKUP(E2660,[1]PROJECTES!$C$14:$Z$5000,21,FALSE))</f>
        <v>43524</v>
      </c>
      <c r="N2660" s="100">
        <v>0</v>
      </c>
      <c r="O2660" s="72" t="s">
        <v>229</v>
      </c>
      <c r="P2660" s="101">
        <v>30</v>
      </c>
      <c r="Q2660" s="132" t="s">
        <v>19</v>
      </c>
      <c r="R2660" s="168" t="s">
        <v>1575</v>
      </c>
      <c r="S2660" s="91"/>
    </row>
    <row r="2661" spans="1:19" s="104" customFormat="1" ht="12.75" customHeight="1" x14ac:dyDescent="0.25">
      <c r="A2661" s="121" t="s">
        <v>21</v>
      </c>
      <c r="B2661" s="92" t="str">
        <f>IF(E2661="","",VLOOKUP(E2661,[1]PROJECTES!$C$14:$G$5000,2,FALSE))</f>
        <v>DIELES</v>
      </c>
      <c r="C2661" s="121" t="s">
        <v>271</v>
      </c>
      <c r="D2661" s="93" t="str">
        <f>IF(E2661="","",VLOOKUP(E2661,[1]PROJECTES!$C$14:$G$5000,5,FALSE))</f>
        <v>RTU CT-6 DIELESUR v1.1</v>
      </c>
      <c r="E2661" s="117">
        <v>5060</v>
      </c>
      <c r="F2661" s="95"/>
      <c r="G2661" s="96" t="str">
        <f>IF(E2661="","",VLOOKUP(E2661,[1]PROJECTES!$C$14:$G$5000,4,FALSE))</f>
        <v>TA</v>
      </c>
      <c r="H2661" s="118" t="s">
        <v>21</v>
      </c>
      <c r="I2661" s="97" t="str">
        <f>IF(H2661="","",VLOOKUP(H2661,BD!B$2:C$16,2,FALSE))</f>
        <v>P</v>
      </c>
      <c r="J2661" s="98">
        <v>43579</v>
      </c>
      <c r="K2661" s="135">
        <f t="shared" si="88"/>
        <v>17</v>
      </c>
      <c r="L2661" s="99" t="str">
        <f t="shared" ca="1" si="89"/>
        <v>-</v>
      </c>
      <c r="M2661" s="93">
        <f>IF(E2661="","",VLOOKUP(E2661,[1]PROJECTES!$C$14:$Z$5000,21,FALSE))</f>
        <v>43524</v>
      </c>
      <c r="N2661" s="100">
        <v>0</v>
      </c>
      <c r="O2661" s="72" t="s">
        <v>229</v>
      </c>
      <c r="P2661" s="101">
        <v>30</v>
      </c>
      <c r="Q2661" s="132" t="s">
        <v>19</v>
      </c>
      <c r="R2661" s="168" t="s">
        <v>1575</v>
      </c>
      <c r="S2661" s="91"/>
    </row>
    <row r="2662" spans="1:19" s="104" customFormat="1" ht="12.75" customHeight="1" x14ac:dyDescent="0.25">
      <c r="A2662" s="121" t="s">
        <v>21</v>
      </c>
      <c r="B2662" s="92" t="str">
        <f>IF(E2662="","",VLOOKUP(E2662,[1]PROJECTES!$C$14:$G$5000,2,FALSE))</f>
        <v>DIELES</v>
      </c>
      <c r="C2662" s="121" t="s">
        <v>271</v>
      </c>
      <c r="D2662" s="93" t="str">
        <f>IF(E2662="","",VLOOKUP(E2662,[1]PROJECTES!$C$14:$G$5000,5,FALSE))</f>
        <v>RTU CT-7 DIELESUR v1.1</v>
      </c>
      <c r="E2662" s="117">
        <v>5061</v>
      </c>
      <c r="F2662" s="95"/>
      <c r="G2662" s="96" t="str">
        <f>IF(E2662="","",VLOOKUP(E2662,[1]PROJECTES!$C$14:$G$5000,4,FALSE))</f>
        <v>TA</v>
      </c>
      <c r="H2662" s="118" t="s">
        <v>21</v>
      </c>
      <c r="I2662" s="97" t="str">
        <f>IF(H2662="","",VLOOKUP(H2662,BD!B$2:C$16,2,FALSE))</f>
        <v>P</v>
      </c>
      <c r="J2662" s="98">
        <v>43579</v>
      </c>
      <c r="K2662" s="135">
        <f t="shared" si="88"/>
        <v>17</v>
      </c>
      <c r="L2662" s="99" t="str">
        <f t="shared" ca="1" si="89"/>
        <v>-</v>
      </c>
      <c r="M2662" s="93">
        <f>IF(E2662="","",VLOOKUP(E2662,[1]PROJECTES!$C$14:$Z$5000,21,FALSE))</f>
        <v>43524</v>
      </c>
      <c r="N2662" s="100">
        <v>0</v>
      </c>
      <c r="O2662" s="72" t="s">
        <v>229</v>
      </c>
      <c r="P2662" s="101">
        <v>30</v>
      </c>
      <c r="Q2662" s="132" t="s">
        <v>19</v>
      </c>
      <c r="R2662" s="168" t="s">
        <v>1575</v>
      </c>
      <c r="S2662" s="91"/>
    </row>
    <row r="2663" spans="1:19" s="104" customFormat="1" ht="12.75" customHeight="1" x14ac:dyDescent="0.25">
      <c r="A2663" s="121" t="s">
        <v>21</v>
      </c>
      <c r="B2663" s="92" t="str">
        <f>IF(E2663="","",VLOOKUP(E2663,[1]PROJECTES!$C$14:$G$5000,2,FALSE))</f>
        <v>DIELES</v>
      </c>
      <c r="C2663" s="121" t="s">
        <v>271</v>
      </c>
      <c r="D2663" s="93" t="str">
        <f>IF(E2663="","",VLOOKUP(E2663,[1]PROJECTES!$C$14:$G$5000,5,FALSE))</f>
        <v>RTU CT-8 DIELESUR v1.1</v>
      </c>
      <c r="E2663" s="117">
        <v>5062</v>
      </c>
      <c r="F2663" s="95"/>
      <c r="G2663" s="96" t="str">
        <f>IF(E2663="","",VLOOKUP(E2663,[1]PROJECTES!$C$14:$G$5000,4,FALSE))</f>
        <v>TA</v>
      </c>
      <c r="H2663" s="118" t="s">
        <v>21</v>
      </c>
      <c r="I2663" s="97" t="str">
        <f>IF(H2663="","",VLOOKUP(H2663,BD!B$2:C$16,2,FALSE))</f>
        <v>P</v>
      </c>
      <c r="J2663" s="98">
        <v>43579</v>
      </c>
      <c r="K2663" s="135">
        <f t="shared" si="88"/>
        <v>17</v>
      </c>
      <c r="L2663" s="99" t="str">
        <f t="shared" ca="1" si="89"/>
        <v>-</v>
      </c>
      <c r="M2663" s="93">
        <f>IF(E2663="","",VLOOKUP(E2663,[1]PROJECTES!$C$14:$Z$5000,21,FALSE))</f>
        <v>43524</v>
      </c>
      <c r="N2663" s="100">
        <v>0</v>
      </c>
      <c r="O2663" s="72" t="s">
        <v>229</v>
      </c>
      <c r="P2663" s="101">
        <v>30</v>
      </c>
      <c r="Q2663" s="132" t="s">
        <v>19</v>
      </c>
      <c r="R2663" s="174" t="s">
        <v>1575</v>
      </c>
      <c r="S2663" s="91"/>
    </row>
    <row r="2664" spans="1:19" s="104" customFormat="1" ht="12.75" customHeight="1" x14ac:dyDescent="0.25">
      <c r="A2664" s="121" t="s">
        <v>21</v>
      </c>
      <c r="B2664" s="92" t="str">
        <f>IF(E2664="","",VLOOKUP(E2664,[1]PROJECTES!$C$14:$G$5000,2,FALSE))</f>
        <v>INPPOZ</v>
      </c>
      <c r="C2664" s="121" t="s">
        <v>149</v>
      </c>
      <c r="D2664" s="93" t="str">
        <f>IF(E2664="","",VLOOKUP(E2664,[1]PROJECTES!$C$14:$G$5000,5,FALSE))</f>
        <v>RTU C.T. MENENDEZ PELAYO v1.0</v>
      </c>
      <c r="E2664" s="117">
        <v>5205</v>
      </c>
      <c r="F2664" s="95"/>
      <c r="G2664" s="96" t="str">
        <f>IF(E2664="","",VLOOKUP(E2664,[1]PROJECTES!$C$14:$G$5000,4,FALSE))</f>
        <v>OB</v>
      </c>
      <c r="H2664" s="118" t="s">
        <v>595</v>
      </c>
      <c r="I2664" s="97" t="str">
        <f>IF(H2664="","",VLOOKUP(H2664,BD!B$2:C$16,2,FALSE))</f>
        <v>E</v>
      </c>
      <c r="J2664" s="98">
        <v>43579</v>
      </c>
      <c r="K2664" s="135">
        <f t="shared" si="88"/>
        <v>17</v>
      </c>
      <c r="L2664" s="99">
        <f t="shared" ca="1" si="89"/>
        <v>-35</v>
      </c>
      <c r="M2664" s="93">
        <f>IF(E2664="","",VLOOKUP(E2664,[1]PROJECTES!$C$14:$Z$5000,21,FALSE))</f>
        <v>43585</v>
      </c>
      <c r="N2664" s="100">
        <v>2</v>
      </c>
      <c r="O2664" s="72" t="s">
        <v>229</v>
      </c>
      <c r="P2664" s="101">
        <v>15</v>
      </c>
      <c r="Q2664" s="132" t="s">
        <v>51</v>
      </c>
      <c r="R2664" s="168" t="s">
        <v>365</v>
      </c>
      <c r="S2664" s="91"/>
    </row>
    <row r="2665" spans="1:19" s="104" customFormat="1" ht="12.75" customHeight="1" x14ac:dyDescent="0.25">
      <c r="A2665" s="121" t="s">
        <v>21</v>
      </c>
      <c r="B2665" s="92" t="str">
        <f>IF(E2665="","",VLOOKUP(E2665,[1]PROJECTES!$C$14:$G$5000,2,FALSE))</f>
        <v>INPPOZ</v>
      </c>
      <c r="C2665" s="121" t="s">
        <v>149</v>
      </c>
      <c r="D2665" s="93" t="str">
        <f>IF(E2665="","",VLOOKUP(E2665,[1]PROJECTES!$C$14:$G$5000,5,FALSE))</f>
        <v>RTU C.T. PADRE TORRERO v1.0</v>
      </c>
      <c r="E2665" s="117">
        <v>5207</v>
      </c>
      <c r="F2665" s="95"/>
      <c r="G2665" s="96" t="str">
        <f>IF(E2665="","",VLOOKUP(E2665,[1]PROJECTES!$C$14:$G$5000,4,FALSE))</f>
        <v>OB</v>
      </c>
      <c r="H2665" s="118" t="s">
        <v>595</v>
      </c>
      <c r="I2665" s="97" t="str">
        <f>IF(H2665="","",VLOOKUP(H2665,BD!B$2:C$16,2,FALSE))</f>
        <v>E</v>
      </c>
      <c r="J2665" s="98">
        <v>43579</v>
      </c>
      <c r="K2665" s="135">
        <f t="shared" si="88"/>
        <v>17</v>
      </c>
      <c r="L2665" s="99">
        <f t="shared" ca="1" si="89"/>
        <v>-35</v>
      </c>
      <c r="M2665" s="93">
        <f>IF(E2665="","",VLOOKUP(E2665,[1]PROJECTES!$C$14:$Z$5000,21,FALSE))</f>
        <v>43585</v>
      </c>
      <c r="N2665" s="100">
        <v>2</v>
      </c>
      <c r="O2665" s="72" t="s">
        <v>229</v>
      </c>
      <c r="P2665" s="101">
        <v>15</v>
      </c>
      <c r="Q2665" s="132" t="s">
        <v>51</v>
      </c>
      <c r="R2665" s="168" t="s">
        <v>365</v>
      </c>
      <c r="S2665" s="91"/>
    </row>
    <row r="2666" spans="1:19" s="104" customFormat="1" ht="12.75" customHeight="1" x14ac:dyDescent="0.25">
      <c r="A2666" s="121" t="s">
        <v>21</v>
      </c>
      <c r="B2666" s="92" t="str">
        <f>IF(E2666="","",VLOOKUP(E2666,[1]PROJECTES!$C$14:$G$5000,2,FALSE))</f>
        <v>INPPOZ</v>
      </c>
      <c r="C2666" s="121" t="s">
        <v>149</v>
      </c>
      <c r="D2666" s="93" t="str">
        <f>IF(E2666="","",VLOOKUP(E2666,[1]PROJECTES!$C$14:$G$5000,5,FALSE))</f>
        <v>RTU C.T. MENENDEZ PELAYO v1.0</v>
      </c>
      <c r="E2666" s="117">
        <v>5205</v>
      </c>
      <c r="F2666" s="95"/>
      <c r="G2666" s="96" t="str">
        <f>IF(E2666="","",VLOOKUP(E2666,[1]PROJECTES!$C$14:$G$5000,4,FALSE))</f>
        <v>OB</v>
      </c>
      <c r="H2666" s="118" t="s">
        <v>595</v>
      </c>
      <c r="I2666" s="97" t="str">
        <f>IF(H2666="","",VLOOKUP(H2666,BD!B$2:C$16,2,FALSE))</f>
        <v>E</v>
      </c>
      <c r="J2666" s="98">
        <v>43579</v>
      </c>
      <c r="K2666" s="135">
        <f t="shared" si="88"/>
        <v>17</v>
      </c>
      <c r="L2666" s="99">
        <f t="shared" ca="1" si="89"/>
        <v>-35</v>
      </c>
      <c r="M2666" s="93">
        <f>IF(E2666="","",VLOOKUP(E2666,[1]PROJECTES!$C$14:$Z$5000,21,FALSE))</f>
        <v>43585</v>
      </c>
      <c r="N2666" s="100">
        <v>0</v>
      </c>
      <c r="O2666" s="72" t="s">
        <v>229</v>
      </c>
      <c r="P2666" s="101">
        <v>15</v>
      </c>
      <c r="Q2666" s="132" t="s">
        <v>49</v>
      </c>
      <c r="R2666" s="168" t="s">
        <v>1563</v>
      </c>
      <c r="S2666" s="91"/>
    </row>
    <row r="2667" spans="1:19" s="104" customFormat="1" ht="12.75" customHeight="1" x14ac:dyDescent="0.25">
      <c r="A2667" s="121" t="s">
        <v>21</v>
      </c>
      <c r="B2667" s="92" t="str">
        <f>IF(E2667="","",VLOOKUP(E2667,[1]PROJECTES!$C$14:$G$5000,2,FALSE))</f>
        <v>INPPOZ</v>
      </c>
      <c r="C2667" s="121" t="s">
        <v>149</v>
      </c>
      <c r="D2667" s="93" t="str">
        <f>IF(E2667="","",VLOOKUP(E2667,[1]PROJECTES!$C$14:$G$5000,5,FALSE))</f>
        <v>RTU C.T. PADRE TORRERO v1.0</v>
      </c>
      <c r="E2667" s="117">
        <v>5207</v>
      </c>
      <c r="F2667" s="95"/>
      <c r="G2667" s="96" t="str">
        <f>IF(E2667="","",VLOOKUP(E2667,[1]PROJECTES!$C$14:$G$5000,4,FALSE))</f>
        <v>OB</v>
      </c>
      <c r="H2667" s="118" t="s">
        <v>595</v>
      </c>
      <c r="I2667" s="97" t="str">
        <f>IF(H2667="","",VLOOKUP(H2667,BD!B$2:C$16,2,FALSE))</f>
        <v>E</v>
      </c>
      <c r="J2667" s="98">
        <v>43579</v>
      </c>
      <c r="K2667" s="135">
        <f t="shared" si="88"/>
        <v>17</v>
      </c>
      <c r="L2667" s="99">
        <f t="shared" ca="1" si="89"/>
        <v>-35</v>
      </c>
      <c r="M2667" s="93">
        <f>IF(E2667="","",VLOOKUP(E2667,[1]PROJECTES!$C$14:$Z$5000,21,FALSE))</f>
        <v>43585</v>
      </c>
      <c r="N2667" s="100">
        <v>0</v>
      </c>
      <c r="O2667" s="72" t="s">
        <v>229</v>
      </c>
      <c r="P2667" s="101">
        <v>15</v>
      </c>
      <c r="Q2667" s="132" t="s">
        <v>49</v>
      </c>
      <c r="R2667" s="168" t="s">
        <v>1563</v>
      </c>
      <c r="S2667" s="91"/>
    </row>
    <row r="2668" spans="1:19" s="104" customFormat="1" ht="12.75" customHeight="1" x14ac:dyDescent="0.25">
      <c r="A2668" s="121" t="s">
        <v>21</v>
      </c>
      <c r="B2668" s="92" t="str">
        <f>IF(E2668="","",VLOOKUP(E2668,[1]PROJECTES!$C$14:$G$5000,2,FALSE))</f>
        <v>SITEL</v>
      </c>
      <c r="C2668" s="121" t="s">
        <v>151</v>
      </c>
      <c r="D2668" s="93" t="str">
        <f>IF(E2668="","",VLOOKUP(E2668,[1]PROJECTES!$C$14:$G$5000,5,FALSE))</f>
        <v>30 x MODEM-FSK 12Vdc C/DIN</v>
      </c>
      <c r="E2668" s="117">
        <v>5132</v>
      </c>
      <c r="F2668" s="95"/>
      <c r="G2668" s="96" t="str">
        <f>IF(E2668="","",VLOOKUP(E2668,[1]PROJECTES!$C$14:$G$5000,4,FALSE))</f>
        <v>TA</v>
      </c>
      <c r="H2668" s="118" t="s">
        <v>21</v>
      </c>
      <c r="I2668" s="97" t="str">
        <f>IF(H2668="","",VLOOKUP(H2668,BD!B$2:C$16,2,FALSE))</f>
        <v>P</v>
      </c>
      <c r="J2668" s="98">
        <v>43579</v>
      </c>
      <c r="K2668" s="135">
        <f t="shared" si="88"/>
        <v>17</v>
      </c>
      <c r="L2668" s="99" t="str">
        <f t="shared" ca="1" si="89"/>
        <v>-</v>
      </c>
      <c r="M2668" s="93">
        <f>IF(E2668="","",VLOOKUP(E2668,[1]PROJECTES!$C$14:$Z$5000,21,FALSE))</f>
        <v>43594</v>
      </c>
      <c r="N2668" s="100">
        <v>0</v>
      </c>
      <c r="O2668" s="72" t="s">
        <v>229</v>
      </c>
      <c r="P2668" s="101">
        <v>20</v>
      </c>
      <c r="Q2668" s="132" t="s">
        <v>49</v>
      </c>
      <c r="R2668" s="168" t="s">
        <v>311</v>
      </c>
      <c r="S2668" s="91"/>
    </row>
    <row r="2669" spans="1:19" s="104" customFormat="1" ht="12.75" customHeight="1" x14ac:dyDescent="0.25">
      <c r="A2669" s="121" t="s">
        <v>21</v>
      </c>
      <c r="B2669" s="92" t="str">
        <f>IF(E2669="","",VLOOKUP(E2669,[1]PROJECTES!$C$14:$G$5000,2,FALSE))</f>
        <v>SITEL</v>
      </c>
      <c r="C2669" s="121" t="s">
        <v>149</v>
      </c>
      <c r="D2669" s="93" t="str">
        <f>IF(E2669="","",VLOOKUP(E2669,[1]PROJECTES!$C$14:$G$5000,5,FALSE))</f>
        <v>50 x CPU CAP32 v2.0</v>
      </c>
      <c r="E2669" s="117">
        <v>5220</v>
      </c>
      <c r="F2669" s="95"/>
      <c r="G2669" s="96" t="str">
        <f>IF(E2669="","",VLOOKUP(E2669,[1]PROJECTES!$C$14:$G$5000,4,FALSE))</f>
        <v>OB</v>
      </c>
      <c r="H2669" s="118" t="s">
        <v>21</v>
      </c>
      <c r="I2669" s="97" t="str">
        <f>IF(H2669="","",VLOOKUP(H2669,BD!B$2:C$16,2,FALSE))</f>
        <v>P</v>
      </c>
      <c r="J2669" s="98">
        <v>43579</v>
      </c>
      <c r="K2669" s="135">
        <f t="shared" si="88"/>
        <v>17</v>
      </c>
      <c r="L2669" s="99">
        <f t="shared" ca="1" si="89"/>
        <v>-4</v>
      </c>
      <c r="M2669" s="93">
        <f>IF(E2669="","",VLOOKUP(E2669,[1]PROJECTES!$C$14:$Z$5000,21,FALSE))</f>
        <v>43616</v>
      </c>
      <c r="N2669" s="100">
        <v>0</v>
      </c>
      <c r="O2669" s="72" t="s">
        <v>229</v>
      </c>
      <c r="P2669" s="101">
        <v>20</v>
      </c>
      <c r="Q2669" s="132" t="s">
        <v>49</v>
      </c>
      <c r="R2669" s="168" t="s">
        <v>311</v>
      </c>
      <c r="S2669" s="91"/>
    </row>
    <row r="2670" spans="1:19" s="104" customFormat="1" ht="12.75" customHeight="1" x14ac:dyDescent="0.25">
      <c r="A2670" s="121" t="s">
        <v>21</v>
      </c>
      <c r="B2670" s="92" t="str">
        <f>IF(E2670="","",VLOOKUP(E2670,[1]PROJECTES!$C$14:$G$5000,2,FALSE))</f>
        <v>SITEL</v>
      </c>
      <c r="C2670" s="121" t="s">
        <v>149</v>
      </c>
      <c r="D2670" s="93" t="str">
        <f>IF(E2670="","",VLOOKUP(E2670,[1]PROJECTES!$C$14:$G$5000,5,FALSE))</f>
        <v>40 x CES CAP32 Generica v2.5</v>
      </c>
      <c r="E2670" s="117">
        <v>5213</v>
      </c>
      <c r="F2670" s="95"/>
      <c r="G2670" s="96" t="str">
        <f>IF(E2670="","",VLOOKUP(E2670,[1]PROJECTES!$C$14:$G$5000,4,FALSE))</f>
        <v>OB</v>
      </c>
      <c r="H2670" s="118" t="s">
        <v>21</v>
      </c>
      <c r="I2670" s="97" t="str">
        <f>IF(H2670="","",VLOOKUP(H2670,BD!B$2:C$16,2,FALSE))</f>
        <v>P</v>
      </c>
      <c r="J2670" s="98">
        <v>43579</v>
      </c>
      <c r="K2670" s="135">
        <f t="shared" si="88"/>
        <v>17</v>
      </c>
      <c r="L2670" s="99">
        <f t="shared" ca="1" si="89"/>
        <v>-4</v>
      </c>
      <c r="M2670" s="93">
        <f>IF(E2670="","",VLOOKUP(E2670,[1]PROJECTES!$C$14:$Z$5000,21,FALSE))</f>
        <v>43616</v>
      </c>
      <c r="N2670" s="100">
        <v>0</v>
      </c>
      <c r="O2670" s="72" t="s">
        <v>229</v>
      </c>
      <c r="P2670" s="101">
        <v>20</v>
      </c>
      <c r="Q2670" s="132" t="s">
        <v>49</v>
      </c>
      <c r="R2670" s="168" t="s">
        <v>311</v>
      </c>
      <c r="S2670" s="91"/>
    </row>
    <row r="2671" spans="1:19" s="104" customFormat="1" ht="12.75" customHeight="1" x14ac:dyDescent="0.25">
      <c r="A2671" s="121" t="s">
        <v>21</v>
      </c>
      <c r="B2671" s="92" t="str">
        <f>IF(E2671="","",VLOOKUP(E2671,[1]PROJECTES!$C$14:$G$5000,2,FALSE))</f>
        <v>SITEL</v>
      </c>
      <c r="C2671" s="121" t="s">
        <v>149</v>
      </c>
      <c r="D2671" s="93" t="str">
        <f>IF(E2671="","",VLOOKUP(E2671,[1]PROJECTES!$C$14:$G$5000,5,FALSE))</f>
        <v>40 x FRONT ENT EE CAP32 v2.1</v>
      </c>
      <c r="E2671" s="117">
        <v>5216</v>
      </c>
      <c r="F2671" s="95"/>
      <c r="G2671" s="96" t="str">
        <f>IF(E2671="","",VLOOKUP(E2671,[1]PROJECTES!$C$14:$G$5000,4,FALSE))</f>
        <v>TA</v>
      </c>
      <c r="H2671" s="118" t="s">
        <v>21</v>
      </c>
      <c r="I2671" s="97" t="str">
        <f>IF(H2671="","",VLOOKUP(H2671,BD!B$2:C$16,2,FALSE))</f>
        <v>P</v>
      </c>
      <c r="J2671" s="98">
        <v>43579</v>
      </c>
      <c r="K2671" s="135">
        <f t="shared" si="88"/>
        <v>17</v>
      </c>
      <c r="L2671" s="99" t="str">
        <f t="shared" ca="1" si="89"/>
        <v>-</v>
      </c>
      <c r="M2671" s="93">
        <f>IF(E2671="","",VLOOKUP(E2671,[1]PROJECTES!$C$14:$Z$5000,21,FALSE))</f>
        <v>43616</v>
      </c>
      <c r="N2671" s="100">
        <v>0</v>
      </c>
      <c r="O2671" s="72" t="s">
        <v>229</v>
      </c>
      <c r="P2671" s="101">
        <v>20</v>
      </c>
      <c r="Q2671" s="132" t="s">
        <v>49</v>
      </c>
      <c r="R2671" s="168" t="s">
        <v>311</v>
      </c>
      <c r="S2671" s="91"/>
    </row>
    <row r="2672" spans="1:19" s="104" customFormat="1" ht="12.75" customHeight="1" x14ac:dyDescent="0.25">
      <c r="A2672" s="121" t="s">
        <v>21</v>
      </c>
      <c r="B2672" s="92" t="str">
        <f>IF(E2672="","",VLOOKUP(E2672,[1]PROJECTES!$C$14:$G$5000,2,FALSE))</f>
        <v>SITEL</v>
      </c>
      <c r="C2672" s="121" t="s">
        <v>149</v>
      </c>
      <c r="D2672" s="93" t="str">
        <f>IF(E2672="","",VLOOKUP(E2672,[1]PROJECTES!$C$14:$G$5000,5,FALSE))</f>
        <v>40 x EE CAP32 v2.1</v>
      </c>
      <c r="E2672" s="117">
        <v>5215</v>
      </c>
      <c r="F2672" s="95"/>
      <c r="G2672" s="96" t="str">
        <f>IF(E2672="","",VLOOKUP(E2672,[1]PROJECTES!$C$14:$G$5000,4,FALSE))</f>
        <v>OB</v>
      </c>
      <c r="H2672" s="118" t="s">
        <v>21</v>
      </c>
      <c r="I2672" s="97" t="str">
        <f>IF(H2672="","",VLOOKUP(H2672,BD!B$2:C$16,2,FALSE))</f>
        <v>P</v>
      </c>
      <c r="J2672" s="98">
        <v>43579</v>
      </c>
      <c r="K2672" s="135">
        <f t="shared" si="88"/>
        <v>17</v>
      </c>
      <c r="L2672" s="99">
        <f t="shared" ca="1" si="89"/>
        <v>-4</v>
      </c>
      <c r="M2672" s="93">
        <f>IF(E2672="","",VLOOKUP(E2672,[1]PROJECTES!$C$14:$Z$5000,21,FALSE))</f>
        <v>43616</v>
      </c>
      <c r="N2672" s="100">
        <v>0</v>
      </c>
      <c r="O2672" s="72" t="s">
        <v>229</v>
      </c>
      <c r="P2672" s="101">
        <v>20</v>
      </c>
      <c r="Q2672" s="132" t="s">
        <v>49</v>
      </c>
      <c r="R2672" s="168" t="s">
        <v>311</v>
      </c>
      <c r="S2672" s="91"/>
    </row>
    <row r="2673" spans="1:19" s="104" customFormat="1" ht="12.75" customHeight="1" x14ac:dyDescent="0.25">
      <c r="A2673" s="121" t="s">
        <v>21</v>
      </c>
      <c r="B2673" s="92" t="str">
        <f>IF(E2673="","",VLOOKUP(E2673,[1]PROJECTES!$C$14:$G$5000,2,FALSE))</f>
        <v>SITEL</v>
      </c>
      <c r="C2673" s="121" t="s">
        <v>149</v>
      </c>
      <c r="D2673" s="93" t="str">
        <f>IF(E2673="","",VLOOKUP(E2673,[1]PROJECTES!$C$14:$G$5000,5,FALSE))</f>
        <v>40 x FRONT END CES CAP32 v1.2</v>
      </c>
      <c r="E2673" s="117">
        <v>5217</v>
      </c>
      <c r="F2673" s="95"/>
      <c r="G2673" s="96" t="str">
        <f>IF(E2673="","",VLOOKUP(E2673,[1]PROJECTES!$C$14:$G$5000,4,FALSE))</f>
        <v>TA</v>
      </c>
      <c r="H2673" s="118" t="s">
        <v>21</v>
      </c>
      <c r="I2673" s="97" t="str">
        <f>IF(H2673="","",VLOOKUP(H2673,BD!B$2:C$16,2,FALSE))</f>
        <v>P</v>
      </c>
      <c r="J2673" s="98">
        <v>43579</v>
      </c>
      <c r="K2673" s="135">
        <f t="shared" si="88"/>
        <v>17</v>
      </c>
      <c r="L2673" s="99" t="str">
        <f t="shared" ca="1" si="89"/>
        <v>-</v>
      </c>
      <c r="M2673" s="93">
        <f>IF(E2673="","",VLOOKUP(E2673,[1]PROJECTES!$C$14:$Z$5000,21,FALSE))</f>
        <v>43616</v>
      </c>
      <c r="N2673" s="100">
        <v>0</v>
      </c>
      <c r="O2673" s="72" t="s">
        <v>229</v>
      </c>
      <c r="P2673" s="101">
        <v>20</v>
      </c>
      <c r="Q2673" s="132" t="s">
        <v>49</v>
      </c>
      <c r="R2673" s="168" t="s">
        <v>311</v>
      </c>
      <c r="S2673" s="91"/>
    </row>
    <row r="2674" spans="1:19" s="104" customFormat="1" ht="12.75" customHeight="1" x14ac:dyDescent="0.25">
      <c r="A2674" s="121" t="s">
        <v>21</v>
      </c>
      <c r="B2674" s="92" t="str">
        <f>IF(E2674="","",VLOOKUP(E2674,[1]PROJECTES!$C$14:$G$5000,2,FALSE))</f>
        <v>SITEL</v>
      </c>
      <c r="C2674" s="121" t="s">
        <v>149</v>
      </c>
      <c r="D2674" s="93" t="str">
        <f>IF(E2674="","",VLOOKUP(E2674,[1]PROJECTES!$C$14:$G$5000,5,FALSE))</f>
        <v>35 x RTU CAP32-48 v2.5</v>
      </c>
      <c r="E2674" s="117">
        <v>5212</v>
      </c>
      <c r="F2674" s="95"/>
      <c r="G2674" s="96" t="str">
        <f>IF(E2674="","",VLOOKUP(E2674,[1]PROJECTES!$C$14:$G$5000,4,FALSE))</f>
        <v>OB</v>
      </c>
      <c r="H2674" s="118" t="s">
        <v>21</v>
      </c>
      <c r="I2674" s="97" t="str">
        <f>IF(H2674="","",VLOOKUP(H2674,BD!B$2:C$16,2,FALSE))</f>
        <v>P</v>
      </c>
      <c r="J2674" s="98">
        <v>43579</v>
      </c>
      <c r="K2674" s="135">
        <f t="shared" si="88"/>
        <v>17</v>
      </c>
      <c r="L2674" s="99">
        <f t="shared" ca="1" si="89"/>
        <v>-4</v>
      </c>
      <c r="M2674" s="93">
        <f>IF(E2674="","",VLOOKUP(E2674,[1]PROJECTES!$C$14:$Z$5000,21,FALSE))</f>
        <v>43616</v>
      </c>
      <c r="N2674" s="100">
        <v>0</v>
      </c>
      <c r="O2674" s="72" t="s">
        <v>229</v>
      </c>
      <c r="P2674" s="101">
        <v>20</v>
      </c>
      <c r="Q2674" s="132" t="s">
        <v>49</v>
      </c>
      <c r="R2674" s="168" t="s">
        <v>311</v>
      </c>
      <c r="S2674" s="91"/>
    </row>
    <row r="2675" spans="1:19" s="104" customFormat="1" ht="12.75" customHeight="1" x14ac:dyDescent="0.25">
      <c r="A2675" s="121" t="s">
        <v>21</v>
      </c>
      <c r="B2675" s="92" t="str">
        <f>IF(E2675="","",VLOOKUP(E2675,[1]PROJECTES!$C$14:$G$5000,2,FALSE))</f>
        <v>SITEL</v>
      </c>
      <c r="C2675" s="121" t="s">
        <v>149</v>
      </c>
      <c r="D2675" s="93" t="str">
        <f>IF(E2675="","",VLOOKUP(E2675,[1]PROJECTES!$C$14:$G$5000,5,FALSE))</f>
        <v>5 x RTU-125 CAP32 v2.5</v>
      </c>
      <c r="E2675" s="117">
        <v>5222</v>
      </c>
      <c r="F2675" s="95"/>
      <c r="G2675" s="96" t="str">
        <f>IF(E2675="","",VLOOKUP(E2675,[1]PROJECTES!$C$14:$G$5000,4,FALSE))</f>
        <v>OB</v>
      </c>
      <c r="H2675" s="118" t="s">
        <v>21</v>
      </c>
      <c r="I2675" s="97" t="str">
        <f>IF(H2675="","",VLOOKUP(H2675,BD!B$2:C$16,2,FALSE))</f>
        <v>P</v>
      </c>
      <c r="J2675" s="98">
        <v>43579</v>
      </c>
      <c r="K2675" s="135">
        <f t="shared" si="88"/>
        <v>17</v>
      </c>
      <c r="L2675" s="99">
        <f t="shared" ca="1" si="89"/>
        <v>-4</v>
      </c>
      <c r="M2675" s="93">
        <f>IF(E2675="","",VLOOKUP(E2675,[1]PROJECTES!$C$14:$Z$5000,21,FALSE))</f>
        <v>43616</v>
      </c>
      <c r="N2675" s="100">
        <v>0</v>
      </c>
      <c r="O2675" s="72" t="s">
        <v>229</v>
      </c>
      <c r="P2675" s="101">
        <v>20</v>
      </c>
      <c r="Q2675" s="132" t="s">
        <v>49</v>
      </c>
      <c r="R2675" s="168" t="s">
        <v>311</v>
      </c>
      <c r="S2675" s="91"/>
    </row>
    <row r="2676" spans="1:19" s="104" customFormat="1" ht="12.75" customHeight="1" x14ac:dyDescent="0.25">
      <c r="A2676" s="121" t="s">
        <v>21</v>
      </c>
      <c r="B2676" s="92" t="str">
        <f>IF(E2676="","",VLOOKUP(E2676,[1]PROJECTES!$C$14:$G$5000,2,FALSE))</f>
        <v>SITEL</v>
      </c>
      <c r="C2676" s="121" t="s">
        <v>149</v>
      </c>
      <c r="D2676" s="93" t="str">
        <f>IF(E2676="","",VLOOKUP(E2676,[1]PROJECTES!$C$14:$G$5000,5,FALSE))</f>
        <v>35 x CES-48 CAP32 v2.5</v>
      </c>
      <c r="E2676" s="117">
        <v>5214</v>
      </c>
      <c r="F2676" s="95"/>
      <c r="G2676" s="96" t="str">
        <f>IF(E2676="","",VLOOKUP(E2676,[1]PROJECTES!$C$14:$G$5000,4,FALSE))</f>
        <v>OB</v>
      </c>
      <c r="H2676" s="118" t="s">
        <v>21</v>
      </c>
      <c r="I2676" s="97" t="str">
        <f>IF(H2676="","",VLOOKUP(H2676,BD!B$2:C$16,2,FALSE))</f>
        <v>P</v>
      </c>
      <c r="J2676" s="98">
        <v>43579</v>
      </c>
      <c r="K2676" s="135">
        <f t="shared" si="88"/>
        <v>17</v>
      </c>
      <c r="L2676" s="99">
        <f t="shared" ca="1" si="89"/>
        <v>-4</v>
      </c>
      <c r="M2676" s="93">
        <f>IF(E2676="","",VLOOKUP(E2676,[1]PROJECTES!$C$14:$Z$5000,21,FALSE))</f>
        <v>43616</v>
      </c>
      <c r="N2676" s="100">
        <v>0</v>
      </c>
      <c r="O2676" s="72" t="s">
        <v>229</v>
      </c>
      <c r="P2676" s="101">
        <v>20</v>
      </c>
      <c r="Q2676" s="132" t="s">
        <v>49</v>
      </c>
      <c r="R2676" s="168" t="s">
        <v>311</v>
      </c>
      <c r="S2676" s="91"/>
    </row>
    <row r="2677" spans="1:19" s="104" customFormat="1" ht="12.75" customHeight="1" x14ac:dyDescent="0.25">
      <c r="A2677" s="121" t="s">
        <v>21</v>
      </c>
      <c r="B2677" s="92" t="str">
        <f>IF(E2677="","",VLOOKUP(E2677,[1]PROJECTES!$C$14:$G$5000,2,FALSE))</f>
        <v>SITEL</v>
      </c>
      <c r="C2677" s="121" t="s">
        <v>149</v>
      </c>
      <c r="D2677" s="93" t="str">
        <f>IF(E2677="","",VLOOKUP(E2677,[1]PROJECTES!$C$14:$G$5000,5,FALSE))</f>
        <v>5 x CES-125 CAP32 v2.5</v>
      </c>
      <c r="E2677" s="117">
        <v>5221</v>
      </c>
      <c r="F2677" s="95"/>
      <c r="G2677" s="96" t="str">
        <f>IF(E2677="","",VLOOKUP(E2677,[1]PROJECTES!$C$14:$G$5000,4,FALSE))</f>
        <v>OB</v>
      </c>
      <c r="H2677" s="118" t="s">
        <v>21</v>
      </c>
      <c r="I2677" s="97" t="str">
        <f>IF(H2677="","",VLOOKUP(H2677,BD!B$2:C$16,2,FALSE))</f>
        <v>P</v>
      </c>
      <c r="J2677" s="98">
        <v>43579</v>
      </c>
      <c r="K2677" s="135">
        <f t="shared" si="88"/>
        <v>17</v>
      </c>
      <c r="L2677" s="99">
        <f t="shared" ca="1" si="89"/>
        <v>-4</v>
      </c>
      <c r="M2677" s="93">
        <f>IF(E2677="","",VLOOKUP(E2677,[1]PROJECTES!$C$14:$Z$5000,21,FALSE))</f>
        <v>43616</v>
      </c>
      <c r="N2677" s="100">
        <v>0</v>
      </c>
      <c r="O2677" s="72" t="s">
        <v>229</v>
      </c>
      <c r="P2677" s="101">
        <v>20</v>
      </c>
      <c r="Q2677" s="132" t="s">
        <v>49</v>
      </c>
      <c r="R2677" s="168" t="s">
        <v>311</v>
      </c>
      <c r="S2677" s="91"/>
    </row>
    <row r="2678" spans="1:19" s="104" customFormat="1" ht="12.75" customHeight="1" x14ac:dyDescent="0.25">
      <c r="A2678" s="121" t="s">
        <v>21</v>
      </c>
      <c r="B2678" s="92" t="str">
        <f>IF(E2678="","",VLOOKUP(E2678,[1]PROJECTES!$C$14:$G$5000,2,FALSE))</f>
        <v>INPPOZ</v>
      </c>
      <c r="C2678" s="121" t="s">
        <v>149</v>
      </c>
      <c r="D2678" s="93" t="str">
        <f>IF(E2678="","",VLOOKUP(E2678,[1]PROJECTES!$C$14:$G$5000,5,FALSE))</f>
        <v>RTU C.T. MENENDEZ PELAYO v1.0</v>
      </c>
      <c r="E2678" s="117">
        <v>5205</v>
      </c>
      <c r="F2678" s="95"/>
      <c r="G2678" s="96" t="str">
        <f>IF(E2678="","",VLOOKUP(E2678,[1]PROJECTES!$C$14:$G$5000,4,FALSE))</f>
        <v>OB</v>
      </c>
      <c r="H2678" s="118" t="s">
        <v>21</v>
      </c>
      <c r="I2678" s="97" t="str">
        <f>IF(H2678="","",VLOOKUP(H2678,BD!B$2:C$16,2,FALSE))</f>
        <v>P</v>
      </c>
      <c r="J2678" s="98">
        <v>43579</v>
      </c>
      <c r="K2678" s="135">
        <f t="shared" si="88"/>
        <v>17</v>
      </c>
      <c r="L2678" s="99">
        <f t="shared" ca="1" si="89"/>
        <v>-35</v>
      </c>
      <c r="M2678" s="93">
        <f>IF(E2678="","",VLOOKUP(E2678,[1]PROJECTES!$C$14:$Z$5000,21,FALSE))</f>
        <v>43585</v>
      </c>
      <c r="N2678" s="100">
        <v>0</v>
      </c>
      <c r="O2678" s="72" t="s">
        <v>229</v>
      </c>
      <c r="P2678" s="101">
        <v>20</v>
      </c>
      <c r="Q2678" s="132" t="s">
        <v>49</v>
      </c>
      <c r="R2678" s="168" t="s">
        <v>311</v>
      </c>
      <c r="S2678" s="91"/>
    </row>
    <row r="2679" spans="1:19" s="104" customFormat="1" ht="12.75" customHeight="1" x14ac:dyDescent="0.25">
      <c r="A2679" s="121" t="s">
        <v>21</v>
      </c>
      <c r="B2679" s="92" t="str">
        <f>IF(E2679="","",VLOOKUP(E2679,[1]PROJECTES!$C$14:$G$5000,2,FALSE))</f>
        <v>INPPOZ</v>
      </c>
      <c r="C2679" s="121" t="s">
        <v>149</v>
      </c>
      <c r="D2679" s="93" t="str">
        <f>IF(E2679="","",VLOOKUP(E2679,[1]PROJECTES!$C$14:$G$5000,5,FALSE))</f>
        <v>RTU C.T. PADRE TORRERO v1.0</v>
      </c>
      <c r="E2679" s="117">
        <v>5207</v>
      </c>
      <c r="F2679" s="95"/>
      <c r="G2679" s="96" t="str">
        <f>IF(E2679="","",VLOOKUP(E2679,[1]PROJECTES!$C$14:$G$5000,4,FALSE))</f>
        <v>OB</v>
      </c>
      <c r="H2679" s="118" t="s">
        <v>21</v>
      </c>
      <c r="I2679" s="97" t="str">
        <f>IF(H2679="","",VLOOKUP(H2679,BD!B$2:C$16,2,FALSE))</f>
        <v>P</v>
      </c>
      <c r="J2679" s="98">
        <v>43579</v>
      </c>
      <c r="K2679" s="135">
        <f t="shared" si="88"/>
        <v>17</v>
      </c>
      <c r="L2679" s="99">
        <f t="shared" ca="1" si="89"/>
        <v>-35</v>
      </c>
      <c r="M2679" s="93">
        <f>IF(E2679="","",VLOOKUP(E2679,[1]PROJECTES!$C$14:$Z$5000,21,FALSE))</f>
        <v>43585</v>
      </c>
      <c r="N2679" s="100">
        <v>0</v>
      </c>
      <c r="O2679" s="72" t="s">
        <v>229</v>
      </c>
      <c r="P2679" s="101">
        <v>20</v>
      </c>
      <c r="Q2679" s="132" t="s">
        <v>49</v>
      </c>
      <c r="R2679" s="168" t="s">
        <v>311</v>
      </c>
      <c r="S2679" s="91"/>
    </row>
    <row r="2680" spans="1:19" s="104" customFormat="1" ht="12.75" customHeight="1" x14ac:dyDescent="0.25">
      <c r="A2680" s="121" t="s">
        <v>21</v>
      </c>
      <c r="B2680" s="92" t="str">
        <f>IF(E2680="","",VLOOKUP(E2680,[1]PROJECTES!$C$14:$G$5000,2,FALSE))</f>
        <v>SITEL</v>
      </c>
      <c r="C2680" s="121" t="s">
        <v>181</v>
      </c>
      <c r="D2680" s="93" t="str">
        <f>IF(E2680="","",VLOOKUP(E2680,[1]PROJECTES!$C$14:$G$5000,5,FALSE))</f>
        <v>GESTIO DE MAGATZEM</v>
      </c>
      <c r="E2680" s="117" t="s">
        <v>363</v>
      </c>
      <c r="F2680" s="95"/>
      <c r="G2680" s="96" t="str">
        <f>IF(E2680="","",VLOOKUP(E2680,[1]PROJECTES!$C$14:$G$5000,4,FALSE))</f>
        <v>OB</v>
      </c>
      <c r="H2680" s="118" t="s">
        <v>21</v>
      </c>
      <c r="I2680" s="97" t="str">
        <f>IF(H2680="","",VLOOKUP(H2680,BD!B$2:C$16,2,FALSE))</f>
        <v>P</v>
      </c>
      <c r="J2680" s="98">
        <v>43579</v>
      </c>
      <c r="K2680" s="135">
        <f t="shared" si="88"/>
        <v>17</v>
      </c>
      <c r="L2680" s="99">
        <f t="shared" ca="1" si="89"/>
        <v>210</v>
      </c>
      <c r="M2680" s="93">
        <f>IF(E2680="","",VLOOKUP(E2680,[1]PROJECTES!$C$14:$Z$5000,21,FALSE))</f>
        <v>43830</v>
      </c>
      <c r="N2680" s="100">
        <v>0</v>
      </c>
      <c r="O2680" s="72" t="s">
        <v>229</v>
      </c>
      <c r="P2680" s="101">
        <v>20</v>
      </c>
      <c r="Q2680" s="132" t="s">
        <v>49</v>
      </c>
      <c r="R2680" s="168" t="s">
        <v>311</v>
      </c>
      <c r="S2680" s="91"/>
    </row>
    <row r="2681" spans="1:19" s="104" customFormat="1" ht="12.75" customHeight="1" x14ac:dyDescent="0.25">
      <c r="A2681" s="121" t="s">
        <v>21</v>
      </c>
      <c r="B2681" s="92" t="str">
        <f>IF(E2681="","",VLOOKUP(E2681,[1]PROJECTES!$C$14:$G$5000,2,FALSE))</f>
        <v>INPPOZ</v>
      </c>
      <c r="C2681" s="121" t="s">
        <v>149</v>
      </c>
      <c r="D2681" s="93" t="str">
        <f>IF(E2681="","",VLOOKUP(E2681,[1]PROJECTES!$C$14:$G$5000,5,FALSE))</f>
        <v>RTU C.T. MENENDEZ PELAYO v1.0</v>
      </c>
      <c r="E2681" s="117">
        <v>5205</v>
      </c>
      <c r="F2681" s="95"/>
      <c r="G2681" s="96" t="str">
        <f>IF(E2681="","",VLOOKUP(E2681,[1]PROJECTES!$C$14:$G$5000,4,FALSE))</f>
        <v>OB</v>
      </c>
      <c r="H2681" s="118" t="s">
        <v>21</v>
      </c>
      <c r="I2681" s="97" t="str">
        <f>IF(H2681="","",VLOOKUP(H2681,BD!B$2:C$16,2,FALSE))</f>
        <v>P</v>
      </c>
      <c r="J2681" s="98">
        <v>43579</v>
      </c>
      <c r="K2681" s="135">
        <f t="shared" si="88"/>
        <v>17</v>
      </c>
      <c r="L2681" s="99">
        <f t="shared" ca="1" si="89"/>
        <v>-35</v>
      </c>
      <c r="M2681" s="93">
        <f>IF(E2681="","",VLOOKUP(E2681,[1]PROJECTES!$C$14:$Z$5000,21,FALSE))</f>
        <v>43585</v>
      </c>
      <c r="N2681" s="100">
        <v>0</v>
      </c>
      <c r="O2681" s="72" t="s">
        <v>229</v>
      </c>
      <c r="P2681" s="101">
        <v>15</v>
      </c>
      <c r="Q2681" s="132" t="s">
        <v>19</v>
      </c>
      <c r="R2681" s="102" t="s">
        <v>1576</v>
      </c>
      <c r="S2681" s="91"/>
    </row>
    <row r="2682" spans="1:19" s="104" customFormat="1" ht="12.75" customHeight="1" x14ac:dyDescent="0.25">
      <c r="A2682" s="121" t="s">
        <v>21</v>
      </c>
      <c r="B2682" s="92" t="str">
        <f>IF(E2682="","",VLOOKUP(E2682,[1]PROJECTES!$C$14:$G$5000,2,FALSE))</f>
        <v>INPPOZ</v>
      </c>
      <c r="C2682" s="121" t="s">
        <v>149</v>
      </c>
      <c r="D2682" s="93" t="str">
        <f>IF(E2682="","",VLOOKUP(E2682,[1]PROJECTES!$C$14:$G$5000,5,FALSE))</f>
        <v>RTU C.T. PADRE TORRERO v1.0</v>
      </c>
      <c r="E2682" s="117">
        <v>5207</v>
      </c>
      <c r="F2682" s="95"/>
      <c r="G2682" s="96" t="str">
        <f>IF(E2682="","",VLOOKUP(E2682,[1]PROJECTES!$C$14:$G$5000,4,FALSE))</f>
        <v>OB</v>
      </c>
      <c r="H2682" s="118" t="s">
        <v>21</v>
      </c>
      <c r="I2682" s="97" t="str">
        <f>IF(H2682="","",VLOOKUP(H2682,BD!B$2:C$16,2,FALSE))</f>
        <v>P</v>
      </c>
      <c r="J2682" s="98">
        <v>43579</v>
      </c>
      <c r="K2682" s="135">
        <f t="shared" si="88"/>
        <v>17</v>
      </c>
      <c r="L2682" s="99">
        <f t="shared" ca="1" si="89"/>
        <v>-35</v>
      </c>
      <c r="M2682" s="93">
        <f>IF(E2682="","",VLOOKUP(E2682,[1]PROJECTES!$C$14:$Z$5000,21,FALSE))</f>
        <v>43585</v>
      </c>
      <c r="N2682" s="100">
        <v>0</v>
      </c>
      <c r="O2682" s="72" t="s">
        <v>229</v>
      </c>
      <c r="P2682" s="101">
        <v>15</v>
      </c>
      <c r="Q2682" s="132" t="s">
        <v>19</v>
      </c>
      <c r="R2682" s="102" t="s">
        <v>1576</v>
      </c>
      <c r="S2682" s="91"/>
    </row>
    <row r="2683" spans="1:19" s="104" customFormat="1" ht="12.75" customHeight="1" x14ac:dyDescent="0.25">
      <c r="A2683" s="121" t="s">
        <v>21</v>
      </c>
      <c r="B2683" s="92" t="str">
        <f>IF(E2683="","",VLOOKUP(E2683,[1]PROJECTES!$C$14:$G$5000,2,FALSE))</f>
        <v>SITEL</v>
      </c>
      <c r="C2683" s="121" t="s">
        <v>181</v>
      </c>
      <c r="D2683" s="93" t="str">
        <f>IF(E2683="","",VLOOKUP(E2683,[1]PROJECTES!$C$14:$G$5000,5,FALSE))</f>
        <v>GESTIO DE MAGATZEM</v>
      </c>
      <c r="E2683" s="117" t="s">
        <v>363</v>
      </c>
      <c r="F2683" s="95"/>
      <c r="G2683" s="96" t="str">
        <f>IF(E2683="","",VLOOKUP(E2683,[1]PROJECTES!$C$14:$G$5000,4,FALSE))</f>
        <v>OB</v>
      </c>
      <c r="H2683" s="118" t="s">
        <v>21</v>
      </c>
      <c r="I2683" s="97" t="str">
        <f>IF(H2683="","",VLOOKUP(H2683,BD!B$2:C$16,2,FALSE))</f>
        <v>P</v>
      </c>
      <c r="J2683" s="98">
        <v>43579</v>
      </c>
      <c r="K2683" s="135">
        <f t="shared" si="88"/>
        <v>17</v>
      </c>
      <c r="L2683" s="99">
        <f t="shared" ca="1" si="89"/>
        <v>210</v>
      </c>
      <c r="M2683" s="93">
        <f>IF(E2683="","",VLOOKUP(E2683,[1]PROJECTES!$C$14:$Z$5000,21,FALSE))</f>
        <v>43830</v>
      </c>
      <c r="N2683" s="100">
        <v>1</v>
      </c>
      <c r="O2683" s="72" t="s">
        <v>229</v>
      </c>
      <c r="P2683" s="101">
        <v>10</v>
      </c>
      <c r="Q2683" s="132" t="s">
        <v>49</v>
      </c>
      <c r="R2683" s="102" t="s">
        <v>1578</v>
      </c>
      <c r="S2683" s="91"/>
    </row>
    <row r="2684" spans="1:19" s="104" customFormat="1" ht="12.75" customHeight="1" x14ac:dyDescent="0.25">
      <c r="A2684" s="121" t="s">
        <v>47</v>
      </c>
      <c r="B2684" s="92" t="str">
        <f>IF(E2684="","",VLOOKUP(E2684,[1]PROJECTES!$C$14:$G$5000,2,FALSE))</f>
        <v>SAMENE</v>
      </c>
      <c r="C2684" s="121" t="s">
        <v>649</v>
      </c>
      <c r="D2684" s="93" t="str">
        <f>IF(E2684="","",VLOOKUP(E2684,[1]PROJECTES!$C$14:$G$5000,5,FALSE))</f>
        <v>RTU C.T. E17 v1.0</v>
      </c>
      <c r="E2684" s="117">
        <v>4989</v>
      </c>
      <c r="F2684" s="95"/>
      <c r="G2684" s="96" t="str">
        <f>IF(E2684="","",VLOOKUP(E2684,[1]PROJECTES!$C$14:$G$5000,4,FALSE))</f>
        <v>TA</v>
      </c>
      <c r="H2684" s="118" t="s">
        <v>17</v>
      </c>
      <c r="I2684" s="97" t="str">
        <f>IF(H2684="","",VLOOKUP(H2684,BD!B$2:C$16,2,FALSE))</f>
        <v>E</v>
      </c>
      <c r="J2684" s="98">
        <v>43518</v>
      </c>
      <c r="K2684" s="135">
        <f t="shared" si="88"/>
        <v>8</v>
      </c>
      <c r="L2684" s="99" t="str">
        <f t="shared" ca="1" si="89"/>
        <v>-</v>
      </c>
      <c r="M2684" s="93">
        <f>IF(E2684="","",VLOOKUP(E2684,[1]PROJECTES!$C$14:$Z$5000,21,FALSE))</f>
        <v>43532</v>
      </c>
      <c r="N2684" s="100">
        <v>0</v>
      </c>
      <c r="O2684" s="72" t="s">
        <v>229</v>
      </c>
      <c r="P2684" s="101">
        <v>15</v>
      </c>
      <c r="Q2684" s="132" t="s">
        <v>59</v>
      </c>
      <c r="R2684" s="131" t="s">
        <v>917</v>
      </c>
      <c r="S2684" s="91"/>
    </row>
    <row r="2685" spans="1:19" s="104" customFormat="1" ht="12.75" customHeight="1" x14ac:dyDescent="0.25">
      <c r="A2685" s="121" t="s">
        <v>47</v>
      </c>
      <c r="B2685" s="92" t="str">
        <f>IF(E2685="","",VLOOKUP(E2685,[1]PROJECTES!$C$14:$G$5000,2,FALSE))</f>
        <v>SAMENE</v>
      </c>
      <c r="C2685" s="121" t="s">
        <v>649</v>
      </c>
      <c r="D2685" s="93" t="str">
        <f>IF(E2685="","",VLOOKUP(E2685,[1]PROJECTES!$C$14:$G$5000,5,FALSE))</f>
        <v>RTU C.T. ORIZONIA v1.0</v>
      </c>
      <c r="E2685" s="117">
        <v>4992</v>
      </c>
      <c r="F2685" s="95"/>
      <c r="G2685" s="96" t="str">
        <f>IF(E2685="","",VLOOKUP(E2685,[1]PROJECTES!$C$14:$G$5000,4,FALSE))</f>
        <v>TA</v>
      </c>
      <c r="H2685" s="118" t="s">
        <v>17</v>
      </c>
      <c r="I2685" s="97" t="str">
        <f>IF(H2685="","",VLOOKUP(H2685,BD!B$2:C$16,2,FALSE))</f>
        <v>E</v>
      </c>
      <c r="J2685" s="98">
        <v>43518</v>
      </c>
      <c r="K2685" s="135">
        <f t="shared" si="88"/>
        <v>8</v>
      </c>
      <c r="L2685" s="99" t="str">
        <f t="shared" ca="1" si="89"/>
        <v>-</v>
      </c>
      <c r="M2685" s="93">
        <f>IF(E2685="","",VLOOKUP(E2685,[1]PROJECTES!$C$14:$Z$5000,21,FALSE))</f>
        <v>43543</v>
      </c>
      <c r="N2685" s="100">
        <v>0</v>
      </c>
      <c r="O2685" s="72" t="s">
        <v>229</v>
      </c>
      <c r="P2685" s="101">
        <v>15</v>
      </c>
      <c r="Q2685" s="132" t="s">
        <v>59</v>
      </c>
      <c r="R2685" s="131" t="s">
        <v>917</v>
      </c>
      <c r="S2685" s="91"/>
    </row>
    <row r="2686" spans="1:19" s="104" customFormat="1" ht="12.75" customHeight="1" x14ac:dyDescent="0.25">
      <c r="A2686" s="121" t="s">
        <v>47</v>
      </c>
      <c r="B2686" s="92" t="str">
        <f>IF(E2686="","",VLOOKUP(E2686,[1]PROJECTES!$C$14:$G$5000,2,FALSE))</f>
        <v>SAMENE</v>
      </c>
      <c r="C2686" s="121" t="s">
        <v>649</v>
      </c>
      <c r="D2686" s="93" t="str">
        <f>IF(E2686="","",VLOOKUP(E2686,[1]PROJECTES!$C$14:$G$5000,5,FALSE))</f>
        <v>RTU C.T. NORTE v1.0</v>
      </c>
      <c r="E2686" s="117">
        <v>4988</v>
      </c>
      <c r="F2686" s="95"/>
      <c r="G2686" s="96" t="str">
        <f>IF(E2686="","",VLOOKUP(E2686,[1]PROJECTES!$C$14:$G$5000,4,FALSE))</f>
        <v>TA</v>
      </c>
      <c r="H2686" s="118" t="s">
        <v>17</v>
      </c>
      <c r="I2686" s="97" t="str">
        <f>IF(H2686="","",VLOOKUP(H2686,BD!B$2:C$16,2,FALSE))</f>
        <v>E</v>
      </c>
      <c r="J2686" s="98">
        <v>43518</v>
      </c>
      <c r="K2686" s="135">
        <f t="shared" si="88"/>
        <v>8</v>
      </c>
      <c r="L2686" s="99" t="str">
        <f t="shared" ca="1" si="89"/>
        <v>-</v>
      </c>
      <c r="M2686" s="93">
        <f>IF(E2686="","",VLOOKUP(E2686,[1]PROJECTES!$C$14:$Z$5000,21,FALSE))</f>
        <v>43522</v>
      </c>
      <c r="N2686" s="100">
        <v>1</v>
      </c>
      <c r="O2686" s="72" t="s">
        <v>229</v>
      </c>
      <c r="P2686" s="101">
        <v>15</v>
      </c>
      <c r="Q2686" s="132" t="s">
        <v>59</v>
      </c>
      <c r="R2686" s="131" t="s">
        <v>918</v>
      </c>
      <c r="S2686" s="91"/>
    </row>
    <row r="2687" spans="1:19" s="104" customFormat="1" ht="12.75" customHeight="1" x14ac:dyDescent="0.25">
      <c r="A2687" s="121" t="s">
        <v>47</v>
      </c>
      <c r="B2687" s="92" t="str">
        <f>IF(E2687="","",VLOOKUP(E2687,[1]PROJECTES!$C$14:$G$5000,2,FALSE))</f>
        <v>SAMENE</v>
      </c>
      <c r="C2687" s="121" t="s">
        <v>649</v>
      </c>
      <c r="D2687" s="93" t="str">
        <f>IF(E2687="","",VLOOKUP(E2687,[1]PROJECTES!$C$14:$G$5000,5,FALSE))</f>
        <v>RTU C.T. NORTE v1.0</v>
      </c>
      <c r="E2687" s="117">
        <v>4988</v>
      </c>
      <c r="F2687" s="95"/>
      <c r="G2687" s="96" t="str">
        <f>IF(E2687="","",VLOOKUP(E2687,[1]PROJECTES!$C$14:$G$5000,4,FALSE))</f>
        <v>TA</v>
      </c>
      <c r="H2687" s="118" t="s">
        <v>17</v>
      </c>
      <c r="I2687" s="97" t="str">
        <f>IF(H2687="","",VLOOKUP(H2687,BD!B$2:C$16,2,FALSE))</f>
        <v>E</v>
      </c>
      <c r="J2687" s="98">
        <v>43522</v>
      </c>
      <c r="K2687" s="135">
        <f t="shared" si="88"/>
        <v>9</v>
      </c>
      <c r="L2687" s="99" t="str">
        <f t="shared" ca="1" si="89"/>
        <v>-</v>
      </c>
      <c r="M2687" s="93">
        <f>IF(E2687="","",VLOOKUP(E2687,[1]PROJECTES!$C$14:$Z$5000,21,FALSE))</f>
        <v>43522</v>
      </c>
      <c r="N2687" s="100">
        <v>1</v>
      </c>
      <c r="O2687" s="72" t="s">
        <v>229</v>
      </c>
      <c r="P2687" s="101">
        <v>0</v>
      </c>
      <c r="Q2687" s="132" t="s">
        <v>59</v>
      </c>
      <c r="R2687" s="131" t="s">
        <v>997</v>
      </c>
      <c r="S2687" s="91"/>
    </row>
    <row r="2688" spans="1:19" s="104" customFormat="1" ht="12.75" customHeight="1" x14ac:dyDescent="0.25">
      <c r="A2688" s="121" t="s">
        <v>47</v>
      </c>
      <c r="B2688" s="92" t="str">
        <f>IF(E2688="","",VLOOKUP(E2688,[1]PROJECTES!$C$14:$G$5000,2,FALSE))</f>
        <v>SAMENE</v>
      </c>
      <c r="C2688" s="121" t="s">
        <v>649</v>
      </c>
      <c r="D2688" s="93" t="str">
        <f>IF(E2688="","",VLOOKUP(E2688,[1]PROJECTES!$C$14:$G$5000,5,FALSE))</f>
        <v>RTU C.T. E17 v1.0</v>
      </c>
      <c r="E2688" s="117">
        <v>4989</v>
      </c>
      <c r="F2688" s="95"/>
      <c r="G2688" s="96" t="str">
        <f>IF(E2688="","",VLOOKUP(E2688,[1]PROJECTES!$C$14:$G$5000,4,FALSE))</f>
        <v>TA</v>
      </c>
      <c r="H2688" s="118" t="s">
        <v>17</v>
      </c>
      <c r="I2688" s="97" t="str">
        <f>IF(H2688="","",VLOOKUP(H2688,BD!B$2:C$16,2,FALSE))</f>
        <v>E</v>
      </c>
      <c r="J2688" s="98">
        <v>43523</v>
      </c>
      <c r="K2688" s="135">
        <f t="shared" si="88"/>
        <v>9</v>
      </c>
      <c r="L2688" s="99" t="str">
        <f t="shared" ca="1" si="89"/>
        <v>-</v>
      </c>
      <c r="M2688" s="93">
        <f>IF(E2688="","",VLOOKUP(E2688,[1]PROJECTES!$C$14:$Z$5000,21,FALSE))</f>
        <v>43532</v>
      </c>
      <c r="N2688" s="100">
        <v>0</v>
      </c>
      <c r="O2688" s="72" t="s">
        <v>229</v>
      </c>
      <c r="P2688" s="101">
        <v>30</v>
      </c>
      <c r="Q2688" s="132" t="s">
        <v>59</v>
      </c>
      <c r="R2688" s="131" t="s">
        <v>1001</v>
      </c>
      <c r="S2688" s="91"/>
    </row>
    <row r="2689" spans="1:19" s="104" customFormat="1" ht="12.75" customHeight="1" x14ac:dyDescent="0.25">
      <c r="A2689" s="121" t="s">
        <v>47</v>
      </c>
      <c r="B2689" s="92" t="str">
        <f>IF(E2689="","",VLOOKUP(E2689,[1]PROJECTES!$C$14:$G$5000,2,FALSE))</f>
        <v>SAMENE</v>
      </c>
      <c r="C2689" s="121" t="s">
        <v>649</v>
      </c>
      <c r="D2689" s="93" t="str">
        <f>IF(E2689="","",VLOOKUP(E2689,[1]PROJECTES!$C$14:$G$5000,5,FALSE))</f>
        <v>RTU C.T. E17 v1.0</v>
      </c>
      <c r="E2689" s="117">
        <v>4989</v>
      </c>
      <c r="F2689" s="95"/>
      <c r="G2689" s="96" t="str">
        <f>IF(E2689="","",VLOOKUP(E2689,[1]PROJECTES!$C$14:$G$5000,4,FALSE))</f>
        <v>TA</v>
      </c>
      <c r="H2689" s="118" t="s">
        <v>17</v>
      </c>
      <c r="I2689" s="97" t="str">
        <f>IF(H2689="","",VLOOKUP(H2689,BD!B$2:C$16,2,FALSE))</f>
        <v>E</v>
      </c>
      <c r="J2689" s="98">
        <v>43532</v>
      </c>
      <c r="K2689" s="135">
        <f t="shared" si="88"/>
        <v>10</v>
      </c>
      <c r="L2689" s="99" t="str">
        <f t="shared" ca="1" si="89"/>
        <v>-</v>
      </c>
      <c r="M2689" s="93">
        <f>IF(E2689="","",VLOOKUP(E2689,[1]PROJECTES!$C$14:$Z$5000,21,FALSE))</f>
        <v>43532</v>
      </c>
      <c r="N2689" s="100">
        <v>0</v>
      </c>
      <c r="O2689" s="72" t="s">
        <v>229</v>
      </c>
      <c r="P2689" s="101">
        <v>15</v>
      </c>
      <c r="Q2689" s="132" t="s">
        <v>59</v>
      </c>
      <c r="R2689" s="131" t="s">
        <v>1016</v>
      </c>
      <c r="S2689" s="91"/>
    </row>
    <row r="2690" spans="1:19" s="104" customFormat="1" ht="12.75" customHeight="1" x14ac:dyDescent="0.25">
      <c r="A2690" s="121" t="s">
        <v>47</v>
      </c>
      <c r="B2690" s="92" t="str">
        <f>IF(E2690="","",VLOOKUP(E2690,[1]PROJECTES!$C$14:$G$5000,2,FALSE))</f>
        <v>SAMENE</v>
      </c>
      <c r="C2690" s="121" t="s">
        <v>166</v>
      </c>
      <c r="D2690" s="93" t="str">
        <f>IF(E2690="","",VLOOKUP(E2690,[1]PROJECTES!$C$14:$G$5000,5,FALSE))</f>
        <v>RTU C.T. ESTEL v1.0</v>
      </c>
      <c r="E2690" s="117">
        <v>4990</v>
      </c>
      <c r="F2690" s="95"/>
      <c r="G2690" s="96" t="str">
        <f>IF(E2690="","",VLOOKUP(E2690,[1]PROJECTES!$C$14:$G$5000,4,FALSE))</f>
        <v>TA</v>
      </c>
      <c r="H2690" s="118" t="s">
        <v>17</v>
      </c>
      <c r="I2690" s="97" t="str">
        <f>IF(H2690="","",VLOOKUP(H2690,BD!B$2:C$16,2,FALSE))</f>
        <v>E</v>
      </c>
      <c r="J2690" s="98">
        <v>43542</v>
      </c>
      <c r="K2690" s="135">
        <f t="shared" si="88"/>
        <v>12</v>
      </c>
      <c r="L2690" s="99" t="str">
        <f t="shared" ca="1" si="89"/>
        <v>-</v>
      </c>
      <c r="M2690" s="93">
        <f>IF(E2690="","",VLOOKUP(E2690,[1]PROJECTES!$C$14:$Z$5000,21,FALSE))</f>
        <v>43546</v>
      </c>
      <c r="N2690" s="100">
        <v>1</v>
      </c>
      <c r="O2690" s="72" t="s">
        <v>229</v>
      </c>
      <c r="P2690" s="101">
        <v>45</v>
      </c>
      <c r="Q2690" s="132" t="s">
        <v>32</v>
      </c>
      <c r="R2690" s="131" t="s">
        <v>1277</v>
      </c>
      <c r="S2690" s="91"/>
    </row>
    <row r="2691" spans="1:19" s="104" customFormat="1" ht="12.75" customHeight="1" x14ac:dyDescent="0.25">
      <c r="A2691" s="121" t="s">
        <v>47</v>
      </c>
      <c r="B2691" s="92" t="str">
        <f>IF(E2691="","",VLOOKUP(E2691,[1]PROJECTES!$C$14:$G$5000,2,FALSE))</f>
        <v>SAMENE</v>
      </c>
      <c r="C2691" s="121" t="s">
        <v>166</v>
      </c>
      <c r="D2691" s="93" t="str">
        <f>IF(E2691="","",VLOOKUP(E2691,[1]PROJECTES!$C$14:$G$5000,5,FALSE))</f>
        <v>RTU C.T. ESTEL v1.0</v>
      </c>
      <c r="E2691" s="117">
        <v>4990</v>
      </c>
      <c r="F2691" s="95"/>
      <c r="G2691" s="96" t="str">
        <f>IF(E2691="","",VLOOKUP(E2691,[1]PROJECTES!$C$14:$G$5000,4,FALSE))</f>
        <v>TA</v>
      </c>
      <c r="H2691" s="118" t="s">
        <v>17</v>
      </c>
      <c r="I2691" s="97" t="str">
        <f>IF(H2691="","",VLOOKUP(H2691,BD!B$2:C$16,2,FALSE))</f>
        <v>E</v>
      </c>
      <c r="J2691" s="98">
        <v>43543</v>
      </c>
      <c r="K2691" s="135">
        <f t="shared" si="88"/>
        <v>12</v>
      </c>
      <c r="L2691" s="99" t="str">
        <f t="shared" ca="1" si="89"/>
        <v>-</v>
      </c>
      <c r="M2691" s="93">
        <f>IF(E2691="","",VLOOKUP(E2691,[1]PROJECTES!$C$14:$Z$5000,21,FALSE))</f>
        <v>43546</v>
      </c>
      <c r="N2691" s="100">
        <v>0</v>
      </c>
      <c r="O2691" s="72" t="s">
        <v>229</v>
      </c>
      <c r="P2691" s="101">
        <v>15</v>
      </c>
      <c r="Q2691" s="132" t="s">
        <v>34</v>
      </c>
      <c r="R2691" s="131" t="s">
        <v>1279</v>
      </c>
      <c r="S2691" s="91"/>
    </row>
    <row r="2692" spans="1:19" s="104" customFormat="1" ht="12.75" customHeight="1" x14ac:dyDescent="0.25">
      <c r="A2692" s="121" t="s">
        <v>47</v>
      </c>
      <c r="B2692" s="92" t="str">
        <f>IF(E2692="","",VLOOKUP(E2692,[1]PROJECTES!$C$14:$G$5000,2,FALSE))</f>
        <v>SAMENE</v>
      </c>
      <c r="C2692" s="121" t="s">
        <v>166</v>
      </c>
      <c r="D2692" s="93" t="str">
        <f>IF(E2692="","",VLOOKUP(E2692,[1]PROJECTES!$C$14:$G$5000,5,FALSE))</f>
        <v>RTU C.T. ORIZONIA v1.0</v>
      </c>
      <c r="E2692" s="117">
        <v>4992</v>
      </c>
      <c r="F2692" s="95"/>
      <c r="G2692" s="96" t="str">
        <f>IF(E2692="","",VLOOKUP(E2692,[1]PROJECTES!$C$14:$G$5000,4,FALSE))</f>
        <v>TA</v>
      </c>
      <c r="H2692" s="118" t="s">
        <v>17</v>
      </c>
      <c r="I2692" s="97" t="str">
        <f>IF(H2692="","",VLOOKUP(H2692,BD!B$2:C$16,2,FALSE))</f>
        <v>E</v>
      </c>
      <c r="J2692" s="98">
        <v>43543</v>
      </c>
      <c r="K2692" s="135">
        <f t="shared" si="88"/>
        <v>12</v>
      </c>
      <c r="L2692" s="99" t="str">
        <f t="shared" ca="1" si="89"/>
        <v>-</v>
      </c>
      <c r="M2692" s="93">
        <f>IF(E2692="","",VLOOKUP(E2692,[1]PROJECTES!$C$14:$Z$5000,21,FALSE))</f>
        <v>43543</v>
      </c>
      <c r="N2692" s="100">
        <v>0</v>
      </c>
      <c r="O2692" s="72" t="s">
        <v>229</v>
      </c>
      <c r="P2692" s="101">
        <v>30</v>
      </c>
      <c r="Q2692" s="132" t="s">
        <v>32</v>
      </c>
      <c r="R2692" s="131" t="s">
        <v>1280</v>
      </c>
      <c r="S2692" s="91"/>
    </row>
    <row r="2693" spans="1:19" s="104" customFormat="1" ht="12.75" customHeight="1" x14ac:dyDescent="0.25">
      <c r="A2693" s="121" t="s">
        <v>47</v>
      </c>
      <c r="B2693" s="92" t="str">
        <f>IF(E2693="","",VLOOKUP(E2693,[1]PROJECTES!$C$14:$G$5000,2,FALSE))</f>
        <v>SAMENE</v>
      </c>
      <c r="C2693" s="121" t="s">
        <v>166</v>
      </c>
      <c r="D2693" s="93" t="str">
        <f>IF(E2693="","",VLOOKUP(E2693,[1]PROJECTES!$C$14:$G$5000,5,FALSE))</f>
        <v>RTU C.T. ESTEL v1.0</v>
      </c>
      <c r="E2693" s="117">
        <v>4990</v>
      </c>
      <c r="F2693" s="95"/>
      <c r="G2693" s="96" t="str">
        <f>IF(E2693="","",VLOOKUP(E2693,[1]PROJECTES!$C$14:$G$5000,4,FALSE))</f>
        <v>TA</v>
      </c>
      <c r="H2693" s="118" t="s">
        <v>17</v>
      </c>
      <c r="I2693" s="97" t="str">
        <f>IF(H2693="","",VLOOKUP(H2693,BD!B$2:C$16,2,FALSE))</f>
        <v>E</v>
      </c>
      <c r="J2693" s="98">
        <v>43546</v>
      </c>
      <c r="K2693" s="135">
        <f t="shared" si="88"/>
        <v>12</v>
      </c>
      <c r="L2693" s="99" t="str">
        <f t="shared" ca="1" si="89"/>
        <v>-</v>
      </c>
      <c r="M2693" s="93">
        <f>IF(E2693="","",VLOOKUP(E2693,[1]PROJECTES!$C$14:$Z$5000,21,FALSE))</f>
        <v>43546</v>
      </c>
      <c r="N2693" s="100">
        <v>0</v>
      </c>
      <c r="O2693" s="72" t="s">
        <v>229</v>
      </c>
      <c r="P2693" s="101">
        <v>15</v>
      </c>
      <c r="Q2693" s="132" t="s">
        <v>32</v>
      </c>
      <c r="R2693" s="131" t="s">
        <v>1277</v>
      </c>
      <c r="S2693" s="91"/>
    </row>
    <row r="2694" spans="1:19" s="104" customFormat="1" ht="12.75" customHeight="1" x14ac:dyDescent="0.25">
      <c r="A2694" s="121" t="s">
        <v>17</v>
      </c>
      <c r="B2694" s="92" t="str">
        <f>IF(E2694="","",VLOOKUP(E2694,[1]PROJECTES!$C$14:$G$5000,2,FALSE))</f>
        <v>ORMAZA</v>
      </c>
      <c r="C2694" s="121" t="s">
        <v>171</v>
      </c>
      <c r="D2694" s="93" t="str">
        <f>IF(E2694="","",VLOOKUP(E2694,[1]PROJECTES!$C$14:$G$5000,5,FALSE))</f>
        <v>CC SCADA TEDIS.Net S.SERVAN v2.0</v>
      </c>
      <c r="E2694" s="117">
        <v>4928</v>
      </c>
      <c r="F2694" s="95"/>
      <c r="G2694" s="96" t="str">
        <f>IF(E2694="","",VLOOKUP(E2694,[1]PROJECTES!$C$14:$G$5000,4,FALSE))</f>
        <v>TA</v>
      </c>
      <c r="H2694" s="118" t="s">
        <v>17</v>
      </c>
      <c r="I2694" s="97" t="str">
        <f>IF(H2694="","",VLOOKUP(H2694,BD!B$2:C$16,2,FALSE))</f>
        <v>E</v>
      </c>
      <c r="J2694" s="98">
        <v>43472</v>
      </c>
      <c r="K2694" s="135">
        <f t="shared" si="88"/>
        <v>2</v>
      </c>
      <c r="L2694" s="99" t="str">
        <f t="shared" ca="1" si="89"/>
        <v>-</v>
      </c>
      <c r="M2694" s="93">
        <f>IF(E2694="","",VLOOKUP(E2694,[1]PROJECTES!$C$14:$Z$5000,21,FALSE))</f>
        <v>43370</v>
      </c>
      <c r="N2694" s="100">
        <v>0</v>
      </c>
      <c r="O2694" s="72" t="s">
        <v>229</v>
      </c>
      <c r="P2694" s="101">
        <v>15</v>
      </c>
      <c r="Q2694" s="132" t="s">
        <v>19</v>
      </c>
      <c r="R2694" s="131" t="s">
        <v>299</v>
      </c>
      <c r="S2694" s="91"/>
    </row>
    <row r="2695" spans="1:19" s="104" customFormat="1" ht="12.75" customHeight="1" x14ac:dyDescent="0.25">
      <c r="A2695" s="121" t="s">
        <v>17</v>
      </c>
      <c r="B2695" s="92" t="str">
        <f>IF(E2695="","",VLOOKUP(E2695,[1]PROJECTES!$C$14:$G$5000,2,FALSE))</f>
        <v>SITEL</v>
      </c>
      <c r="C2695" s="121" t="s">
        <v>173</v>
      </c>
      <c r="D2695" s="93" t="str">
        <f>IF(E2695="","",VLOOKUP(E2695,[1]PROJECTES!$C$14:$G$5000,5,FALSE))</f>
        <v>PENDENT D'ASSIGNAR</v>
      </c>
      <c r="E2695" s="117" t="s">
        <v>396</v>
      </c>
      <c r="F2695" s="95"/>
      <c r="G2695" s="96" t="str">
        <f>IF(E2695="","",VLOOKUP(E2695,[1]PROJECTES!$C$14:$G$5000,4,FALSE))</f>
        <v>OB</v>
      </c>
      <c r="H2695" s="118" t="s">
        <v>17</v>
      </c>
      <c r="I2695" s="97" t="str">
        <f>IF(H2695="","",VLOOKUP(H2695,BD!B$2:C$16,2,FALSE))</f>
        <v>E</v>
      </c>
      <c r="J2695" s="98">
        <v>43503</v>
      </c>
      <c r="K2695" s="135">
        <f t="shared" si="88"/>
        <v>6</v>
      </c>
      <c r="L2695" s="99">
        <f t="shared" ca="1" si="89"/>
        <v>210</v>
      </c>
      <c r="M2695" s="93">
        <f>IF(E2695="","",VLOOKUP(E2695,[1]PROJECTES!$C$14:$Z$5000,21,FALSE))</f>
        <v>43830</v>
      </c>
      <c r="N2695" s="100">
        <v>4</v>
      </c>
      <c r="O2695" s="72" t="s">
        <v>229</v>
      </c>
      <c r="P2695" s="101">
        <v>0</v>
      </c>
      <c r="Q2695" s="132" t="s">
        <v>59</v>
      </c>
      <c r="R2695" s="131" t="s">
        <v>772</v>
      </c>
      <c r="S2695" s="91"/>
    </row>
    <row r="2696" spans="1:19" s="104" customFormat="1" ht="12.75" customHeight="1" x14ac:dyDescent="0.25">
      <c r="A2696" s="121" t="s">
        <v>12</v>
      </c>
      <c r="B2696" s="92" t="str">
        <f>IF(E2696="","",VLOOKUP(E2696,[1]PROJECTES!$C$14:$G$5000,2,FALSE))</f>
        <v>SITEL</v>
      </c>
      <c r="C2696" s="121" t="s">
        <v>181</v>
      </c>
      <c r="D2696" s="93" t="str">
        <f>IF(E2696="","",VLOOKUP(E2696,[1]PROJECTES!$C$14:$G$5000,5,FALSE))</f>
        <v>FORMACIO</v>
      </c>
      <c r="E2696" s="117" t="s">
        <v>519</v>
      </c>
      <c r="F2696" s="95"/>
      <c r="G2696" s="96" t="str">
        <f>IF(E2696="","",VLOOKUP(E2696,[1]PROJECTES!$C$14:$G$5000,4,FALSE))</f>
        <v>OB</v>
      </c>
      <c r="H2696" s="118" t="s">
        <v>12</v>
      </c>
      <c r="I2696" s="97" t="str">
        <f>IF(H2696="","",VLOOKUP(H2696,BD!B$2:C$16,2,FALSE))</f>
        <v>E</v>
      </c>
      <c r="J2696" s="98">
        <v>43579</v>
      </c>
      <c r="K2696" s="135">
        <f t="shared" si="88"/>
        <v>17</v>
      </c>
      <c r="L2696" s="99">
        <f t="shared" ca="1" si="89"/>
        <v>210</v>
      </c>
      <c r="M2696" s="93">
        <f>IF(E2696="","",VLOOKUP(E2696,[1]PROJECTES!$C$14:$Z$5000,21,FALSE))</f>
        <v>43830</v>
      </c>
      <c r="N2696" s="100">
        <v>4</v>
      </c>
      <c r="O2696" s="72" t="s">
        <v>229</v>
      </c>
      <c r="P2696" s="101">
        <v>0</v>
      </c>
      <c r="Q2696" s="132"/>
      <c r="R2696" s="168" t="s">
        <v>1638</v>
      </c>
      <c r="S2696" s="91"/>
    </row>
    <row r="2697" spans="1:19" s="104" customFormat="1" ht="12.75" customHeight="1" x14ac:dyDescent="0.25">
      <c r="A2697" s="121" t="s">
        <v>12</v>
      </c>
      <c r="B2697" s="92" t="str">
        <f>IF(E2697="","",VLOOKUP(E2697,[1]PROJECTES!$C$14:$G$5000,2,FALSE))</f>
        <v>ORMAZA</v>
      </c>
      <c r="C2697" s="121" t="s">
        <v>94</v>
      </c>
      <c r="D2697" s="93" t="str">
        <f>IF(E2697="","",VLOOKUP(E2697,[1]PROJECTES!$C$14:$G$5000,5,FALSE))</f>
        <v>CC SCADA TEDIS.Net CREVILLENTE v2.0</v>
      </c>
      <c r="E2697" s="117">
        <v>5182</v>
      </c>
      <c r="F2697" s="95"/>
      <c r="G2697" s="96" t="str">
        <f>IF(E2697="","",VLOOKUP(E2697,[1]PROJECTES!$C$14:$G$5000,4,FALSE))</f>
        <v>OB</v>
      </c>
      <c r="H2697" s="118" t="s">
        <v>12</v>
      </c>
      <c r="I2697" s="97" t="str">
        <f>IF(H2697="","",VLOOKUP(H2697,BD!B$2:C$16,2,FALSE))</f>
        <v>E</v>
      </c>
      <c r="J2697" s="98">
        <v>43579</v>
      </c>
      <c r="K2697" s="135">
        <f t="shared" si="88"/>
        <v>17</v>
      </c>
      <c r="L2697" s="99">
        <f t="shared" ca="1" si="89"/>
        <v>-81</v>
      </c>
      <c r="M2697" s="93">
        <f>IF(E2697="","",VLOOKUP(E2697,[1]PROJECTES!$C$14:$Z$5000,21,FALSE))</f>
        <v>43539</v>
      </c>
      <c r="N2697" s="100">
        <v>2</v>
      </c>
      <c r="O2697" s="72" t="s">
        <v>229</v>
      </c>
      <c r="P2697" s="101">
        <v>0</v>
      </c>
      <c r="Q2697" s="132" t="s">
        <v>40</v>
      </c>
      <c r="R2697" s="168" t="s">
        <v>1637</v>
      </c>
      <c r="S2697" s="91"/>
    </row>
    <row r="2698" spans="1:19" s="104" customFormat="1" ht="12.75" customHeight="1" x14ac:dyDescent="0.25">
      <c r="A2698" s="121" t="s">
        <v>12</v>
      </c>
      <c r="B2698" s="92" t="str">
        <f>IF(E2698="","",VLOOKUP(E2698,[1]PROJECTES!$C$14:$G$5000,2,FALSE))</f>
        <v>EYPESA</v>
      </c>
      <c r="C2698" s="121" t="s">
        <v>106</v>
      </c>
      <c r="D2698" s="93" t="str">
        <f>IF(E2698="","",VLOOKUP(E2698,[1]PROJECTES!$C$14:$G$5000,5,FALSE))</f>
        <v>SITEL Ref.SUPORT TEC. PROJ. INVADE-2019</v>
      </c>
      <c r="E2698" s="117">
        <v>5204</v>
      </c>
      <c r="F2698" s="95"/>
      <c r="G2698" s="96" t="str">
        <f>IF(E2698="","",VLOOKUP(E2698,[1]PROJECTES!$C$14:$G$5000,4,FALSE))</f>
        <v>OB</v>
      </c>
      <c r="H2698" s="118" t="s">
        <v>12</v>
      </c>
      <c r="I2698" s="97" t="str">
        <f>IF(H2698="","",VLOOKUP(H2698,BD!B$2:C$16,2,FALSE))</f>
        <v>E</v>
      </c>
      <c r="J2698" s="98">
        <v>43579</v>
      </c>
      <c r="K2698" s="135">
        <f t="shared" si="88"/>
        <v>17</v>
      </c>
      <c r="L2698" s="99">
        <f t="shared" ca="1" si="89"/>
        <v>-35</v>
      </c>
      <c r="M2698" s="93">
        <f>IF(E2698="","",VLOOKUP(E2698,[1]PROJECTES!$C$14:$Z$5000,21,FALSE))</f>
        <v>43585</v>
      </c>
      <c r="N2698" s="100">
        <v>2</v>
      </c>
      <c r="O2698" s="72" t="s">
        <v>229</v>
      </c>
      <c r="P2698" s="101">
        <v>0</v>
      </c>
      <c r="Q2698" s="132" t="s">
        <v>32</v>
      </c>
      <c r="R2698" s="168" t="s">
        <v>1639</v>
      </c>
      <c r="S2698" s="91"/>
    </row>
    <row r="2699" spans="1:19" s="104" customFormat="1" ht="12.75" customHeight="1" x14ac:dyDescent="0.25">
      <c r="A2699" s="121"/>
      <c r="B2699" s="92" t="str">
        <f>IF(E2699="","",VLOOKUP(E2699,[1]PROJECTES!$C$14:$G$5000,2,FALSE))</f>
        <v/>
      </c>
      <c r="C2699" s="121"/>
      <c r="D2699" s="93" t="str">
        <f>IF(E2699="","",VLOOKUP(E2699,[1]PROJECTES!$C$14:$G$5000,5,FALSE))</f>
        <v/>
      </c>
      <c r="E2699" s="117"/>
      <c r="F2699" s="95"/>
      <c r="G2699" s="96" t="str">
        <f>IF(E2699="","",VLOOKUP(E2699,[1]PROJECTES!$C$14:$G$5000,4,FALSE))</f>
        <v/>
      </c>
      <c r="H2699" s="118" t="s">
        <v>44</v>
      </c>
      <c r="I2699" s="97" t="str">
        <f>IF(H2699="","",VLOOKUP(H2699,BD!B$2:C$16,2,FALSE))</f>
        <v>E</v>
      </c>
      <c r="J2699" s="98">
        <v>43579</v>
      </c>
      <c r="K2699" s="135">
        <f t="shared" ref="K2699:K2762" si="90">IF(J2699="","",WEEKNUM(J2699,2)-0)</f>
        <v>17</v>
      </c>
      <c r="L2699" s="99" t="str">
        <f t="shared" ref="L2699:L2762" ca="1" si="91">IF(M2699="","-",IF(G2699="TA","-",+M2699-TODAY()))</f>
        <v>-</v>
      </c>
      <c r="M2699" s="93" t="str">
        <f>IF(E2699="","",VLOOKUP(E2699,[1]PROJECTES!$C$14:$Z$5000,21,FALSE))</f>
        <v/>
      </c>
      <c r="N2699" s="100"/>
      <c r="O2699" s="72" t="s">
        <v>229</v>
      </c>
      <c r="P2699" s="101"/>
      <c r="Q2699" s="132"/>
      <c r="R2699" s="102"/>
      <c r="S2699" s="91"/>
    </row>
    <row r="2700" spans="1:19" s="104" customFormat="1" ht="12.75" customHeight="1" x14ac:dyDescent="0.25">
      <c r="A2700" s="121"/>
      <c r="B2700" s="92" t="str">
        <f>IF(E2700="","",VLOOKUP(E2700,[1]PROJECTES!$C$14:$G$5000,2,FALSE))</f>
        <v/>
      </c>
      <c r="C2700" s="121"/>
      <c r="D2700" s="93" t="str">
        <f>IF(E2700="","",VLOOKUP(E2700,[1]PROJECTES!$C$14:$G$5000,5,FALSE))</f>
        <v/>
      </c>
      <c r="E2700" s="117"/>
      <c r="F2700" s="95"/>
      <c r="G2700" s="96" t="str">
        <f>IF(E2700="","",VLOOKUP(E2700,[1]PROJECTES!$C$14:$G$5000,4,FALSE))</f>
        <v/>
      </c>
      <c r="H2700" s="118" t="s">
        <v>44</v>
      </c>
      <c r="I2700" s="97" t="str">
        <f>IF(H2700="","",VLOOKUP(H2700,BD!B$2:C$16,2,FALSE))</f>
        <v>E</v>
      </c>
      <c r="J2700" s="98">
        <v>43579</v>
      </c>
      <c r="K2700" s="135">
        <f t="shared" si="90"/>
        <v>17</v>
      </c>
      <c r="L2700" s="99" t="str">
        <f t="shared" ca="1" si="91"/>
        <v>-</v>
      </c>
      <c r="M2700" s="93" t="str">
        <f>IF(E2700="","",VLOOKUP(E2700,[1]PROJECTES!$C$14:$Z$5000,21,FALSE))</f>
        <v/>
      </c>
      <c r="N2700" s="100"/>
      <c r="O2700" s="72" t="s">
        <v>229</v>
      </c>
      <c r="P2700" s="101"/>
      <c r="Q2700" s="132"/>
      <c r="R2700" s="102"/>
      <c r="S2700" s="91"/>
    </row>
    <row r="2701" spans="1:19" s="104" customFormat="1" ht="12.75" customHeight="1" x14ac:dyDescent="0.25">
      <c r="A2701" s="121"/>
      <c r="B2701" s="92" t="str">
        <f>IF(E2701="","",VLOOKUP(E2701,[1]PROJECTES!$C$14:$G$5000,2,FALSE))</f>
        <v/>
      </c>
      <c r="C2701" s="121"/>
      <c r="D2701" s="93" t="str">
        <f>IF(E2701="","",VLOOKUP(E2701,[1]PROJECTES!$C$14:$G$5000,5,FALSE))</f>
        <v/>
      </c>
      <c r="E2701" s="117"/>
      <c r="F2701" s="95"/>
      <c r="G2701" s="96" t="str">
        <f>IF(E2701="","",VLOOKUP(E2701,[1]PROJECTES!$C$14:$G$5000,4,FALSE))</f>
        <v/>
      </c>
      <c r="H2701" s="118" t="s">
        <v>44</v>
      </c>
      <c r="I2701" s="97" t="str">
        <f>IF(H2701="","",VLOOKUP(H2701,BD!B$2:C$16,2,FALSE))</f>
        <v>E</v>
      </c>
      <c r="J2701" s="98">
        <v>43579</v>
      </c>
      <c r="K2701" s="135">
        <f t="shared" si="90"/>
        <v>17</v>
      </c>
      <c r="L2701" s="99" t="str">
        <f t="shared" ca="1" si="91"/>
        <v>-</v>
      </c>
      <c r="M2701" s="93" t="str">
        <f>IF(E2701="","",VLOOKUP(E2701,[1]PROJECTES!$C$14:$Z$5000,21,FALSE))</f>
        <v/>
      </c>
      <c r="N2701" s="100"/>
      <c r="O2701" s="72" t="s">
        <v>229</v>
      </c>
      <c r="P2701" s="101"/>
      <c r="Q2701" s="132"/>
      <c r="R2701" s="102"/>
      <c r="S2701" s="91"/>
    </row>
    <row r="2702" spans="1:19" s="104" customFormat="1" ht="12.75" customHeight="1" x14ac:dyDescent="0.25">
      <c r="A2702" s="121"/>
      <c r="B2702" s="92" t="str">
        <f>IF(E2702="","",VLOOKUP(E2702,[1]PROJECTES!$C$14:$G$5000,2,FALSE))</f>
        <v/>
      </c>
      <c r="C2702" s="121"/>
      <c r="D2702" s="93" t="str">
        <f>IF(E2702="","",VLOOKUP(E2702,[1]PROJECTES!$C$14:$G$5000,5,FALSE))</f>
        <v/>
      </c>
      <c r="E2702" s="117"/>
      <c r="F2702" s="95"/>
      <c r="G2702" s="96" t="str">
        <f>IF(E2702="","",VLOOKUP(E2702,[1]PROJECTES!$C$14:$G$5000,4,FALSE))</f>
        <v/>
      </c>
      <c r="H2702" s="118" t="s">
        <v>44</v>
      </c>
      <c r="I2702" s="97" t="str">
        <f>IF(H2702="","",VLOOKUP(H2702,BD!B$2:C$16,2,FALSE))</f>
        <v>E</v>
      </c>
      <c r="J2702" s="98">
        <v>43579</v>
      </c>
      <c r="K2702" s="135">
        <f t="shared" si="90"/>
        <v>17</v>
      </c>
      <c r="L2702" s="99" t="str">
        <f t="shared" ca="1" si="91"/>
        <v>-</v>
      </c>
      <c r="M2702" s="93" t="str">
        <f>IF(E2702="","",VLOOKUP(E2702,[1]PROJECTES!$C$14:$Z$5000,21,FALSE))</f>
        <v/>
      </c>
      <c r="N2702" s="100"/>
      <c r="O2702" s="72" t="s">
        <v>229</v>
      </c>
      <c r="P2702" s="101"/>
      <c r="Q2702" s="132"/>
      <c r="R2702" s="102"/>
      <c r="S2702" s="91"/>
    </row>
    <row r="2703" spans="1:19" s="104" customFormat="1" ht="12.75" customHeight="1" x14ac:dyDescent="0.25">
      <c r="A2703" s="121"/>
      <c r="B2703" s="92" t="str">
        <f>IF(E2703="","",VLOOKUP(E2703,[1]PROJECTES!$C$14:$G$5000,2,FALSE))</f>
        <v>SITEL</v>
      </c>
      <c r="C2703" s="121" t="s">
        <v>181</v>
      </c>
      <c r="D2703" s="93" t="str">
        <f>IF(E2703="","",VLOOKUP(E2703,[1]PROJECTES!$C$14:$G$5000,5,FALSE))</f>
        <v>VACANCES</v>
      </c>
      <c r="E2703" s="117" t="s">
        <v>273</v>
      </c>
      <c r="F2703" s="95"/>
      <c r="G2703" s="96" t="str">
        <f>IF(E2703="","",VLOOKUP(E2703,[1]PROJECTES!$C$14:$G$5000,4,FALSE))</f>
        <v>OB</v>
      </c>
      <c r="H2703" s="118" t="s">
        <v>44</v>
      </c>
      <c r="I2703" s="97" t="str">
        <f>IF(H2703="","",VLOOKUP(H2703,BD!B$2:C$16,2,FALSE))</f>
        <v>E</v>
      </c>
      <c r="J2703" s="98">
        <v>43579</v>
      </c>
      <c r="K2703" s="135">
        <f t="shared" si="90"/>
        <v>17</v>
      </c>
      <c r="L2703" s="99">
        <f t="shared" ca="1" si="91"/>
        <v>210</v>
      </c>
      <c r="M2703" s="93">
        <f>IF(E2703="","",VLOOKUP(E2703,[1]PROJECTES!$C$14:$Z$5000,21,FALSE))</f>
        <v>43830</v>
      </c>
      <c r="N2703" s="100">
        <v>5</v>
      </c>
      <c r="O2703" s="72" t="s">
        <v>229</v>
      </c>
      <c r="P2703" s="101">
        <v>0</v>
      </c>
      <c r="Q2703" s="132"/>
      <c r="R2703" s="102"/>
      <c r="S2703" s="91"/>
    </row>
    <row r="2704" spans="1:19" s="104" customFormat="1" ht="12.75" customHeight="1" x14ac:dyDescent="0.25">
      <c r="A2704" s="121" t="s">
        <v>21</v>
      </c>
      <c r="B2704" s="92" t="str">
        <f>IF(E2704="","",VLOOKUP(E2704,[1]PROJECTES!$C$14:$G$5000,2,FALSE))</f>
        <v>INPPOZ</v>
      </c>
      <c r="C2704" s="121" t="s">
        <v>149</v>
      </c>
      <c r="D2704" s="93" t="str">
        <f>IF(E2704="","",VLOOKUP(E2704,[1]PROJECTES!$C$14:$G$5000,5,FALSE))</f>
        <v>RTU C.T. MENENDEZ PELAYO v1.0</v>
      </c>
      <c r="E2704" s="117">
        <v>5205</v>
      </c>
      <c r="F2704" s="95"/>
      <c r="G2704" s="96" t="str">
        <f>IF(E2704="","",VLOOKUP(E2704,[1]PROJECTES!$C$14:$G$5000,4,FALSE))</f>
        <v>OB</v>
      </c>
      <c r="H2704" s="118" t="s">
        <v>595</v>
      </c>
      <c r="I2704" s="97" t="str">
        <f>IF(H2704="","",VLOOKUP(H2704,BD!B$2:C$16,2,FALSE))</f>
        <v>E</v>
      </c>
      <c r="J2704" s="98">
        <v>43580</v>
      </c>
      <c r="K2704" s="135">
        <f t="shared" si="90"/>
        <v>17</v>
      </c>
      <c r="L2704" s="99">
        <f t="shared" ca="1" si="91"/>
        <v>-35</v>
      </c>
      <c r="M2704" s="93">
        <f>IF(E2704="","",VLOOKUP(E2704,[1]PROJECTES!$C$14:$Z$5000,21,FALSE))</f>
        <v>43585</v>
      </c>
      <c r="N2704" s="100">
        <v>2</v>
      </c>
      <c r="O2704" s="72" t="s">
        <v>229</v>
      </c>
      <c r="P2704" s="101">
        <v>30</v>
      </c>
      <c r="Q2704" s="132" t="s">
        <v>51</v>
      </c>
      <c r="R2704" s="168" t="s">
        <v>365</v>
      </c>
      <c r="S2704" s="91"/>
    </row>
    <row r="2705" spans="1:19" s="104" customFormat="1" ht="12.75" customHeight="1" x14ac:dyDescent="0.25">
      <c r="A2705" s="121" t="s">
        <v>21</v>
      </c>
      <c r="B2705" s="92" t="str">
        <f>IF(E2705="","",VLOOKUP(E2705,[1]PROJECTES!$C$14:$G$5000,2,FALSE))</f>
        <v>INPPOZ</v>
      </c>
      <c r="C2705" s="121" t="s">
        <v>149</v>
      </c>
      <c r="D2705" s="93" t="str">
        <f>IF(E2705="","",VLOOKUP(E2705,[1]PROJECTES!$C$14:$G$5000,5,FALSE))</f>
        <v>RTU C.T. PADRE TORRERO v1.0</v>
      </c>
      <c r="E2705" s="117">
        <v>5207</v>
      </c>
      <c r="F2705" s="95"/>
      <c r="G2705" s="96" t="str">
        <f>IF(E2705="","",VLOOKUP(E2705,[1]PROJECTES!$C$14:$G$5000,4,FALSE))</f>
        <v>OB</v>
      </c>
      <c r="H2705" s="118" t="s">
        <v>595</v>
      </c>
      <c r="I2705" s="97" t="str">
        <f>IF(H2705="","",VLOOKUP(H2705,BD!B$2:C$16,2,FALSE))</f>
        <v>E</v>
      </c>
      <c r="J2705" s="98">
        <v>43580</v>
      </c>
      <c r="K2705" s="135">
        <f t="shared" si="90"/>
        <v>17</v>
      </c>
      <c r="L2705" s="99">
        <f t="shared" ca="1" si="91"/>
        <v>-35</v>
      </c>
      <c r="M2705" s="93">
        <f>IF(E2705="","",VLOOKUP(E2705,[1]PROJECTES!$C$14:$Z$5000,21,FALSE))</f>
        <v>43585</v>
      </c>
      <c r="N2705" s="100">
        <v>2</v>
      </c>
      <c r="O2705" s="72" t="s">
        <v>229</v>
      </c>
      <c r="P2705" s="101">
        <v>30</v>
      </c>
      <c r="Q2705" s="132" t="s">
        <v>51</v>
      </c>
      <c r="R2705" s="168" t="s">
        <v>365</v>
      </c>
      <c r="S2705" s="91"/>
    </row>
    <row r="2706" spans="1:19" s="104" customFormat="1" ht="12.75" customHeight="1" x14ac:dyDescent="0.25">
      <c r="A2706" s="121" t="s">
        <v>21</v>
      </c>
      <c r="B2706" s="92" t="str">
        <f>IF(E2706="","",VLOOKUP(E2706,[1]PROJECTES!$C$14:$G$5000,2,FALSE))</f>
        <v>SITEL</v>
      </c>
      <c r="C2706" s="121" t="s">
        <v>149</v>
      </c>
      <c r="D2706" s="93" t="str">
        <f>IF(E2706="","",VLOOKUP(E2706,[1]PROJECTES!$C$14:$G$5000,5,FALSE))</f>
        <v>40 x CES CAP32 Generica v2.5</v>
      </c>
      <c r="E2706" s="117">
        <v>5213</v>
      </c>
      <c r="F2706" s="95"/>
      <c r="G2706" s="96" t="str">
        <f>IF(E2706="","",VLOOKUP(E2706,[1]PROJECTES!$C$14:$G$5000,4,FALSE))</f>
        <v>OB</v>
      </c>
      <c r="H2706" s="118" t="s">
        <v>21</v>
      </c>
      <c r="I2706" s="97" t="str">
        <f>IF(H2706="","",VLOOKUP(H2706,BD!B$2:C$16,2,FALSE))</f>
        <v>P</v>
      </c>
      <c r="J2706" s="98">
        <v>43580</v>
      </c>
      <c r="K2706" s="135">
        <f t="shared" si="90"/>
        <v>17</v>
      </c>
      <c r="L2706" s="99">
        <f t="shared" ca="1" si="91"/>
        <v>-4</v>
      </c>
      <c r="M2706" s="93">
        <f>IF(E2706="","",VLOOKUP(E2706,[1]PROJECTES!$C$14:$Z$5000,21,FALSE))</f>
        <v>43616</v>
      </c>
      <c r="N2706" s="100">
        <v>0</v>
      </c>
      <c r="O2706" s="72" t="s">
        <v>229</v>
      </c>
      <c r="P2706" s="101">
        <v>14</v>
      </c>
      <c r="Q2706" s="132" t="s">
        <v>19</v>
      </c>
      <c r="R2706" s="168" t="s">
        <v>1579</v>
      </c>
      <c r="S2706" s="91"/>
    </row>
    <row r="2707" spans="1:19" s="104" customFormat="1" ht="12.75" customHeight="1" x14ac:dyDescent="0.25">
      <c r="A2707" s="121" t="s">
        <v>21</v>
      </c>
      <c r="B2707" s="92" t="str">
        <f>IF(E2707="","",VLOOKUP(E2707,[1]PROJECTES!$C$14:$G$5000,2,FALSE))</f>
        <v>SITEL</v>
      </c>
      <c r="C2707" s="121" t="s">
        <v>149</v>
      </c>
      <c r="D2707" s="93" t="str">
        <f>IF(E2707="","",VLOOKUP(E2707,[1]PROJECTES!$C$14:$G$5000,5,FALSE))</f>
        <v>35 x CES-48 CAP32 v2.5</v>
      </c>
      <c r="E2707" s="117">
        <v>5214</v>
      </c>
      <c r="F2707" s="95"/>
      <c r="G2707" s="96" t="str">
        <f>IF(E2707="","",VLOOKUP(E2707,[1]PROJECTES!$C$14:$G$5000,4,FALSE))</f>
        <v>OB</v>
      </c>
      <c r="H2707" s="118" t="s">
        <v>21</v>
      </c>
      <c r="I2707" s="97" t="str">
        <f>IF(H2707="","",VLOOKUP(H2707,BD!B$2:C$16,2,FALSE))</f>
        <v>P</v>
      </c>
      <c r="J2707" s="98">
        <v>43580</v>
      </c>
      <c r="K2707" s="135">
        <f t="shared" si="90"/>
        <v>17</v>
      </c>
      <c r="L2707" s="99">
        <f t="shared" ca="1" si="91"/>
        <v>-4</v>
      </c>
      <c r="M2707" s="93">
        <f>IF(E2707="","",VLOOKUP(E2707,[1]PROJECTES!$C$14:$Z$5000,21,FALSE))</f>
        <v>43616</v>
      </c>
      <c r="N2707" s="100">
        <v>0</v>
      </c>
      <c r="O2707" s="72" t="s">
        <v>229</v>
      </c>
      <c r="P2707" s="101">
        <v>13</v>
      </c>
      <c r="Q2707" s="132" t="s">
        <v>19</v>
      </c>
      <c r="R2707" s="168" t="s">
        <v>1579</v>
      </c>
      <c r="S2707" s="91"/>
    </row>
    <row r="2708" spans="1:19" s="104" customFormat="1" ht="12.75" customHeight="1" x14ac:dyDescent="0.25">
      <c r="A2708" s="121" t="s">
        <v>21</v>
      </c>
      <c r="B2708" s="92" t="str">
        <f>IF(E2708="","",VLOOKUP(E2708,[1]PROJECTES!$C$14:$G$5000,2,FALSE))</f>
        <v>SITEL</v>
      </c>
      <c r="C2708" s="121" t="s">
        <v>149</v>
      </c>
      <c r="D2708" s="93" t="str">
        <f>IF(E2708="","",VLOOKUP(E2708,[1]PROJECTES!$C$14:$G$5000,5,FALSE))</f>
        <v>50 x CPU CAP32 v2.0</v>
      </c>
      <c r="E2708" s="117">
        <v>5220</v>
      </c>
      <c r="F2708" s="95"/>
      <c r="G2708" s="96" t="str">
        <f>IF(E2708="","",VLOOKUP(E2708,[1]PROJECTES!$C$14:$G$5000,4,FALSE))</f>
        <v>OB</v>
      </c>
      <c r="H2708" s="118" t="s">
        <v>21</v>
      </c>
      <c r="I2708" s="97" t="str">
        <f>IF(H2708="","",VLOOKUP(H2708,BD!B$2:C$16,2,FALSE))</f>
        <v>P</v>
      </c>
      <c r="J2708" s="98">
        <v>43580</v>
      </c>
      <c r="K2708" s="135">
        <f t="shared" si="90"/>
        <v>17</v>
      </c>
      <c r="L2708" s="99">
        <f t="shared" ca="1" si="91"/>
        <v>-4</v>
      </c>
      <c r="M2708" s="93">
        <f>IF(E2708="","",VLOOKUP(E2708,[1]PROJECTES!$C$14:$Z$5000,21,FALSE))</f>
        <v>43616</v>
      </c>
      <c r="N2708" s="100">
        <v>0</v>
      </c>
      <c r="O2708" s="72" t="s">
        <v>229</v>
      </c>
      <c r="P2708" s="101">
        <v>13</v>
      </c>
      <c r="Q2708" s="132" t="s">
        <v>19</v>
      </c>
      <c r="R2708" s="168" t="s">
        <v>1579</v>
      </c>
      <c r="S2708" s="91"/>
    </row>
    <row r="2709" spans="1:19" s="104" customFormat="1" ht="12.75" customHeight="1" x14ac:dyDescent="0.25">
      <c r="A2709" s="121" t="s">
        <v>21</v>
      </c>
      <c r="B2709" s="92" t="str">
        <f>IF(E2709="","",VLOOKUP(E2709,[1]PROJECTES!$C$14:$G$5000,2,FALSE))</f>
        <v>SITEL</v>
      </c>
      <c r="C2709" s="121" t="s">
        <v>181</v>
      </c>
      <c r="D2709" s="93" t="str">
        <f>IF(E2709="","",VLOOKUP(E2709,[1]PROJECTES!$C$14:$G$5000,5,FALSE))</f>
        <v>AFERS EMPRESA</v>
      </c>
      <c r="E2709" s="117" t="s">
        <v>315</v>
      </c>
      <c r="F2709" s="95"/>
      <c r="G2709" s="96" t="str">
        <f>IF(E2709="","",VLOOKUP(E2709,[1]PROJECTES!$C$14:$G$5000,4,FALSE))</f>
        <v>OB</v>
      </c>
      <c r="H2709" s="118" t="s">
        <v>21</v>
      </c>
      <c r="I2709" s="97" t="str">
        <f>IF(H2709="","",VLOOKUP(H2709,BD!B$2:C$16,2,FALSE))</f>
        <v>P</v>
      </c>
      <c r="J2709" s="98">
        <v>43580</v>
      </c>
      <c r="K2709" s="135">
        <f t="shared" si="90"/>
        <v>17</v>
      </c>
      <c r="L2709" s="99">
        <f t="shared" ca="1" si="91"/>
        <v>210</v>
      </c>
      <c r="M2709" s="93">
        <f>IF(E2709="","",VLOOKUP(E2709,[1]PROJECTES!$C$14:$Z$5000,21,FALSE))</f>
        <v>43830</v>
      </c>
      <c r="N2709" s="100">
        <v>4</v>
      </c>
      <c r="O2709" s="72" t="s">
        <v>229</v>
      </c>
      <c r="P2709" s="101">
        <v>30</v>
      </c>
      <c r="Q2709" s="132" t="s">
        <v>37</v>
      </c>
      <c r="R2709" s="168" t="s">
        <v>1580</v>
      </c>
      <c r="S2709" s="91"/>
    </row>
    <row r="2710" spans="1:19" s="104" customFormat="1" ht="12.75" customHeight="1" x14ac:dyDescent="0.25">
      <c r="A2710" s="121" t="s">
        <v>21</v>
      </c>
      <c r="B2710" s="92" t="str">
        <f>IF(E2710="","",VLOOKUP(E2710,[1]PROJECTES!$C$14:$G$5000,2,FALSE))</f>
        <v>SITEL</v>
      </c>
      <c r="C2710" s="121" t="s">
        <v>181</v>
      </c>
      <c r="D2710" s="93" t="str">
        <f>IF(E2710="","",VLOOKUP(E2710,[1]PROJECTES!$C$14:$G$5000,5,FALSE))</f>
        <v>HW DE SITEL</v>
      </c>
      <c r="E2710" s="117" t="s">
        <v>570</v>
      </c>
      <c r="F2710" s="95"/>
      <c r="G2710" s="96" t="str">
        <f>IF(E2710="","",VLOOKUP(E2710,[1]PROJECTES!$C$14:$G$5000,4,FALSE))</f>
        <v>OB</v>
      </c>
      <c r="H2710" s="118" t="s">
        <v>21</v>
      </c>
      <c r="I2710" s="97" t="str">
        <f>IF(H2710="","",VLOOKUP(H2710,BD!B$2:C$16,2,FALSE))</f>
        <v>P</v>
      </c>
      <c r="J2710" s="98">
        <v>43580</v>
      </c>
      <c r="K2710" s="135">
        <f t="shared" si="90"/>
        <v>17</v>
      </c>
      <c r="L2710" s="99">
        <f t="shared" ca="1" si="91"/>
        <v>210</v>
      </c>
      <c r="M2710" s="93">
        <f>IF(E2710="","",VLOOKUP(E2710,[1]PROJECTES!$C$14:$Z$5000,21,FALSE))</f>
        <v>43830</v>
      </c>
      <c r="N2710" s="100">
        <v>0</v>
      </c>
      <c r="O2710" s="72" t="s">
        <v>229</v>
      </c>
      <c r="P2710" s="101">
        <v>50</v>
      </c>
      <c r="Q2710" s="132" t="s">
        <v>37</v>
      </c>
      <c r="R2710" s="102" t="s">
        <v>1581</v>
      </c>
      <c r="S2710" s="91"/>
    </row>
    <row r="2711" spans="1:19" s="104" customFormat="1" ht="12.75" customHeight="1" x14ac:dyDescent="0.25">
      <c r="A2711" s="121" t="s">
        <v>21</v>
      </c>
      <c r="B2711" s="92" t="str">
        <f>IF(E2711="","",VLOOKUP(E2711,[1]PROJECTES!$C$14:$G$5000,2,FALSE))</f>
        <v>SITEL</v>
      </c>
      <c r="C2711" s="121" t="s">
        <v>181</v>
      </c>
      <c r="D2711" s="93" t="str">
        <f>IF(E2711="","",VLOOKUP(E2711,[1]PROJECTES!$C$14:$G$5000,5,FALSE))</f>
        <v>HW DE SITEL</v>
      </c>
      <c r="E2711" s="117" t="s">
        <v>570</v>
      </c>
      <c r="F2711" s="95"/>
      <c r="G2711" s="96" t="str">
        <f>IF(E2711="","",VLOOKUP(E2711,[1]PROJECTES!$C$14:$G$5000,4,FALSE))</f>
        <v>OB</v>
      </c>
      <c r="H2711" s="118" t="s">
        <v>21</v>
      </c>
      <c r="I2711" s="97" t="str">
        <f>IF(H2711="","",VLOOKUP(H2711,BD!B$2:C$16,2,FALSE))</f>
        <v>P</v>
      </c>
      <c r="J2711" s="98">
        <v>43580</v>
      </c>
      <c r="K2711" s="135">
        <f t="shared" si="90"/>
        <v>17</v>
      </c>
      <c r="L2711" s="99">
        <f t="shared" ca="1" si="91"/>
        <v>210</v>
      </c>
      <c r="M2711" s="93">
        <f>IF(E2711="","",VLOOKUP(E2711,[1]PROJECTES!$C$14:$Z$5000,21,FALSE))</f>
        <v>43830</v>
      </c>
      <c r="N2711" s="100">
        <v>0</v>
      </c>
      <c r="O2711" s="72" t="s">
        <v>229</v>
      </c>
      <c r="P2711" s="101">
        <v>30</v>
      </c>
      <c r="Q2711" s="132" t="s">
        <v>57</v>
      </c>
      <c r="R2711" s="102" t="s">
        <v>1583</v>
      </c>
      <c r="S2711" s="91"/>
    </row>
    <row r="2712" spans="1:19" s="104" customFormat="1" ht="12.75" customHeight="1" x14ac:dyDescent="0.25">
      <c r="A2712" s="121" t="s">
        <v>21</v>
      </c>
      <c r="B2712" s="92" t="str">
        <f>IF(E2712="","",VLOOKUP(E2712,[1]PROJECTES!$C$14:$G$5000,2,FALSE))</f>
        <v>EOSPIT</v>
      </c>
      <c r="C2712" s="121" t="s">
        <v>151</v>
      </c>
      <c r="D2712" s="93" t="str">
        <f>IF(E2712="","",VLOOKUP(E2712,[1]PROJECTES!$C$14:$G$5000,5,FALSE))</f>
        <v>Reparacio CAP32-48 n/s 308-2018</v>
      </c>
      <c r="E2712" s="117">
        <v>5245</v>
      </c>
      <c r="F2712" s="95"/>
      <c r="G2712" s="96" t="str">
        <f>IF(E2712="","",VLOOKUP(E2712,[1]PROJECTES!$C$14:$G$5000,4,FALSE))</f>
        <v>TA</v>
      </c>
      <c r="H2712" s="118" t="s">
        <v>21</v>
      </c>
      <c r="I2712" s="97" t="str">
        <f>IF(H2712="","",VLOOKUP(H2712,BD!B$2:C$16,2,FALSE))</f>
        <v>P</v>
      </c>
      <c r="J2712" s="98">
        <v>43580</v>
      </c>
      <c r="K2712" s="135">
        <f t="shared" si="90"/>
        <v>17</v>
      </c>
      <c r="L2712" s="99" t="str">
        <f t="shared" ca="1" si="91"/>
        <v>-</v>
      </c>
      <c r="M2712" s="93">
        <f>IF(E2712="","",VLOOKUP(E2712,[1]PROJECTES!$C$14:$Z$5000,21,FALSE))</f>
        <v>43584</v>
      </c>
      <c r="N2712" s="100">
        <v>0</v>
      </c>
      <c r="O2712" s="72" t="s">
        <v>229</v>
      </c>
      <c r="P2712" s="101">
        <v>50</v>
      </c>
      <c r="Q2712" s="132" t="s">
        <v>57</v>
      </c>
      <c r="R2712" s="102" t="s">
        <v>1584</v>
      </c>
      <c r="S2712" s="91"/>
    </row>
    <row r="2713" spans="1:19" s="104" customFormat="1" ht="12.75" customHeight="1" x14ac:dyDescent="0.25">
      <c r="A2713" s="121" t="s">
        <v>21</v>
      </c>
      <c r="B2713" s="92" t="str">
        <f>IF(E2713="","",VLOOKUP(E2713,[1]PROJECTES!$C$14:$G$5000,2,FALSE))</f>
        <v>SITEL</v>
      </c>
      <c r="C2713" s="121" t="s">
        <v>181</v>
      </c>
      <c r="D2713" s="93" t="str">
        <f>IF(E2713="","",VLOOKUP(E2713,[1]PROJECTES!$C$14:$G$5000,5,FALSE))</f>
        <v>HW DE SITEL</v>
      </c>
      <c r="E2713" s="117" t="s">
        <v>570</v>
      </c>
      <c r="F2713" s="95"/>
      <c r="G2713" s="96" t="str">
        <f>IF(E2713="","",VLOOKUP(E2713,[1]PROJECTES!$C$14:$G$5000,4,FALSE))</f>
        <v>OB</v>
      </c>
      <c r="H2713" s="118" t="s">
        <v>21</v>
      </c>
      <c r="I2713" s="97" t="str">
        <f>IF(H2713="","",VLOOKUP(H2713,BD!B$2:C$16,2,FALSE))</f>
        <v>P</v>
      </c>
      <c r="J2713" s="98">
        <v>43580</v>
      </c>
      <c r="K2713" s="135">
        <f t="shared" si="90"/>
        <v>17</v>
      </c>
      <c r="L2713" s="99">
        <f t="shared" ca="1" si="91"/>
        <v>210</v>
      </c>
      <c r="M2713" s="93">
        <f>IF(E2713="","",VLOOKUP(E2713,[1]PROJECTES!$C$14:$Z$5000,21,FALSE))</f>
        <v>43830</v>
      </c>
      <c r="N2713" s="100">
        <v>0</v>
      </c>
      <c r="O2713" s="72" t="s">
        <v>229</v>
      </c>
      <c r="P2713" s="101">
        <v>40</v>
      </c>
      <c r="Q2713" s="132" t="s">
        <v>37</v>
      </c>
      <c r="R2713" s="102" t="s">
        <v>1585</v>
      </c>
      <c r="S2713" s="91"/>
    </row>
    <row r="2714" spans="1:19" s="104" customFormat="1" ht="12.75" customHeight="1" x14ac:dyDescent="0.25">
      <c r="A2714" s="121" t="s">
        <v>47</v>
      </c>
      <c r="B2714" s="92" t="str">
        <f>IF(E2714="","",VLOOKUP(E2714,[1]PROJECTES!$C$14:$G$5000,2,FALSE))</f>
        <v>SERGAR</v>
      </c>
      <c r="C2714" s="121" t="s">
        <v>178</v>
      </c>
      <c r="D2714" s="93" t="str">
        <f>IF(E2714="","",VLOOKUP(E2714,[1]PROJECTES!$C$14:$G$5000,5,FALSE))</f>
        <v>CC SCADA TEDIS.Net SERVILIANO v2.0</v>
      </c>
      <c r="E2714" s="117">
        <v>5004</v>
      </c>
      <c r="F2714" s="95"/>
      <c r="G2714" s="96" t="str">
        <f>IF(E2714="","",VLOOKUP(E2714,[1]PROJECTES!$C$14:$G$5000,4,FALSE))</f>
        <v>TA</v>
      </c>
      <c r="H2714" s="118" t="s">
        <v>17</v>
      </c>
      <c r="I2714" s="97" t="str">
        <f>IF(H2714="","",VLOOKUP(H2714,BD!B$2:C$16,2,FALSE))</f>
        <v>E</v>
      </c>
      <c r="J2714" s="98">
        <v>43579</v>
      </c>
      <c r="K2714" s="135">
        <f t="shared" si="90"/>
        <v>17</v>
      </c>
      <c r="L2714" s="99" t="str">
        <f t="shared" ca="1" si="91"/>
        <v>-</v>
      </c>
      <c r="M2714" s="93">
        <f>IF(E2714="","",VLOOKUP(E2714,[1]PROJECTES!$C$14:$Z$5000,21,FALSE))</f>
        <v>43536</v>
      </c>
      <c r="N2714" s="100"/>
      <c r="O2714" s="72" t="s">
        <v>229</v>
      </c>
      <c r="P2714" s="101">
        <v>10</v>
      </c>
      <c r="Q2714" s="132" t="s">
        <v>19</v>
      </c>
      <c r="R2714" s="102"/>
      <c r="S2714" s="91"/>
    </row>
    <row r="2715" spans="1:19" s="104" customFormat="1" ht="12.75" customHeight="1" x14ac:dyDescent="0.25">
      <c r="A2715" s="121" t="s">
        <v>17</v>
      </c>
      <c r="B2715" s="92" t="str">
        <f>IF(E2715="","",VLOOKUP(E2715,[1]PROJECTES!$C$14:$G$5000,2,FALSE))</f>
        <v>SITEL</v>
      </c>
      <c r="C2715" s="121" t="s">
        <v>181</v>
      </c>
      <c r="D2715" s="93" t="str">
        <f>IF(E2715="","",VLOOKUP(E2715,[1]PROJECTES!$C$14:$G$5000,5,FALSE))</f>
        <v>VACANCES</v>
      </c>
      <c r="E2715" s="117" t="s">
        <v>288</v>
      </c>
      <c r="F2715" s="95"/>
      <c r="G2715" s="96" t="str">
        <f>IF(E2715="","",VLOOKUP(E2715,[1]PROJECTES!$C$14:$G$5000,4,FALSE))</f>
        <v>OB</v>
      </c>
      <c r="H2715" s="118" t="s">
        <v>17</v>
      </c>
      <c r="I2715" s="97" t="str">
        <f>IF(H2715="","",VLOOKUP(H2715,BD!B$2:C$16,2,FALSE))</f>
        <v>E</v>
      </c>
      <c r="J2715" s="98">
        <v>43467</v>
      </c>
      <c r="K2715" s="135">
        <f t="shared" si="90"/>
        <v>1</v>
      </c>
      <c r="L2715" s="99">
        <f t="shared" ca="1" si="91"/>
        <v>210</v>
      </c>
      <c r="M2715" s="93">
        <f>IF(E2715="","",VLOOKUP(E2715,[1]PROJECTES!$C$14:$Z$5000,21,FALSE))</f>
        <v>43830</v>
      </c>
      <c r="N2715" s="100">
        <v>8</v>
      </c>
      <c r="O2715" s="72" t="s">
        <v>229</v>
      </c>
      <c r="P2715" s="101">
        <v>0</v>
      </c>
      <c r="Q2715" s="119" t="s">
        <v>63</v>
      </c>
      <c r="R2715" s="120"/>
      <c r="S2715" s="108"/>
    </row>
    <row r="2716" spans="1:19" s="104" customFormat="1" ht="12.75" customHeight="1" x14ac:dyDescent="0.25">
      <c r="A2716" s="121" t="s">
        <v>17</v>
      </c>
      <c r="B2716" s="92" t="str">
        <f>IF(E2716="","",VLOOKUP(E2716,[1]PROJECTES!$C$14:$G$5000,2,FALSE))</f>
        <v>SITEL</v>
      </c>
      <c r="C2716" s="121" t="s">
        <v>181</v>
      </c>
      <c r="D2716" s="93" t="str">
        <f>IF(E2716="","",VLOOKUP(E2716,[1]PROJECTES!$C$14:$G$5000,5,FALSE))</f>
        <v>INFRAESTRUCTURA</v>
      </c>
      <c r="E2716" s="117" t="s">
        <v>289</v>
      </c>
      <c r="F2716" s="95"/>
      <c r="G2716" s="96" t="str">
        <f>IF(E2716="","",VLOOKUP(E2716,[1]PROJECTES!$C$14:$G$5000,4,FALSE))</f>
        <v>OB</v>
      </c>
      <c r="H2716" s="118" t="s">
        <v>17</v>
      </c>
      <c r="I2716" s="97" t="str">
        <f>IF(H2716="","",VLOOKUP(H2716,BD!B$2:C$16,2,FALSE))</f>
        <v>E</v>
      </c>
      <c r="J2716" s="98">
        <v>43468</v>
      </c>
      <c r="K2716" s="135">
        <f t="shared" si="90"/>
        <v>1</v>
      </c>
      <c r="L2716" s="99">
        <f t="shared" ca="1" si="91"/>
        <v>210</v>
      </c>
      <c r="M2716" s="93">
        <f>IF(E2716="","",VLOOKUP(E2716,[1]PROJECTES!$C$14:$Z$5000,21,FALSE))</f>
        <v>43830</v>
      </c>
      <c r="N2716" s="100">
        <v>0</v>
      </c>
      <c r="O2716" s="72" t="s">
        <v>229</v>
      </c>
      <c r="P2716" s="101">
        <v>15</v>
      </c>
      <c r="Q2716" s="119" t="s">
        <v>59</v>
      </c>
      <c r="R2716" s="120" t="s">
        <v>290</v>
      </c>
      <c r="S2716" s="91"/>
    </row>
    <row r="2717" spans="1:19" s="104" customFormat="1" ht="12.75" customHeight="1" x14ac:dyDescent="0.25">
      <c r="A2717" s="121" t="s">
        <v>12</v>
      </c>
      <c r="B2717" s="92" t="str">
        <f>IF(E2717="","",VLOOKUP(E2717,[1]PROJECTES!$C$14:$G$5000,2,FALSE))</f>
        <v>SITEL</v>
      </c>
      <c r="C2717" s="121" t="s">
        <v>181</v>
      </c>
      <c r="D2717" s="93" t="str">
        <f>IF(E2717="","",VLOOKUP(E2717,[1]PROJECTES!$C$14:$G$5000,5,FALSE))</f>
        <v>SCADA TEDIS.Net (Test i Resolucio Bugs SW)</v>
      </c>
      <c r="E2717" s="117" t="s">
        <v>539</v>
      </c>
      <c r="F2717" s="95"/>
      <c r="G2717" s="96" t="str">
        <f>IF(E2717="","",VLOOKUP(E2717,[1]PROJECTES!$C$14:$G$5000,4,FALSE))</f>
        <v>OB</v>
      </c>
      <c r="H2717" s="118" t="s">
        <v>17</v>
      </c>
      <c r="I2717" s="97" t="str">
        <f>IF(H2717="","",VLOOKUP(H2717,BD!B$2:C$16,2,FALSE))</f>
        <v>E</v>
      </c>
      <c r="J2717" s="98">
        <v>43468</v>
      </c>
      <c r="K2717" s="135">
        <f t="shared" si="90"/>
        <v>1</v>
      </c>
      <c r="L2717" s="99">
        <f t="shared" ca="1" si="91"/>
        <v>210</v>
      </c>
      <c r="M2717" s="93">
        <f>IF(E2717="","",VLOOKUP(E2717,[1]PROJECTES!$C$14:$Z$5000,21,FALSE))</f>
        <v>43830</v>
      </c>
      <c r="N2717" s="100">
        <v>1</v>
      </c>
      <c r="O2717" s="72" t="s">
        <v>229</v>
      </c>
      <c r="P2717" s="101">
        <v>15</v>
      </c>
      <c r="Q2717" s="180" t="s">
        <v>65</v>
      </c>
      <c r="R2717" s="120" t="s">
        <v>296</v>
      </c>
      <c r="S2717" s="121"/>
    </row>
    <row r="2718" spans="1:19" s="104" customFormat="1" ht="12.75" customHeight="1" x14ac:dyDescent="0.25">
      <c r="A2718" s="121" t="s">
        <v>12</v>
      </c>
      <c r="B2718" s="92" t="str">
        <f>IF(E2718="","",VLOOKUP(E2718,[1]PROJECTES!$C$14:$G$5000,2,FALSE))</f>
        <v>SITEL</v>
      </c>
      <c r="C2718" s="121" t="s">
        <v>181</v>
      </c>
      <c r="D2718" s="93" t="str">
        <f>IF(E2718="","",VLOOKUP(E2718,[1]PROJECTES!$C$14:$G$5000,5,FALSE))</f>
        <v>SCADA TEDIS.Net (Test i Resolucio Bugs SW)</v>
      </c>
      <c r="E2718" s="117" t="s">
        <v>539</v>
      </c>
      <c r="F2718" s="95"/>
      <c r="G2718" s="96" t="str">
        <f>IF(E2718="","",VLOOKUP(E2718,[1]PROJECTES!$C$14:$G$5000,4,FALSE))</f>
        <v>OB</v>
      </c>
      <c r="H2718" s="118" t="s">
        <v>17</v>
      </c>
      <c r="I2718" s="97" t="str">
        <f>IF(H2718="","",VLOOKUP(H2718,BD!B$2:C$16,2,FALSE))</f>
        <v>E</v>
      </c>
      <c r="J2718" s="123">
        <v>43469</v>
      </c>
      <c r="K2718" s="135">
        <f t="shared" si="90"/>
        <v>1</v>
      </c>
      <c r="L2718" s="99">
        <f t="shared" ca="1" si="91"/>
        <v>210</v>
      </c>
      <c r="M2718" s="93">
        <f>IF(E2718="","",VLOOKUP(E2718,[1]PROJECTES!$C$14:$Z$5000,21,FALSE))</f>
        <v>43830</v>
      </c>
      <c r="N2718" s="100">
        <v>0</v>
      </c>
      <c r="O2718" s="72" t="s">
        <v>229</v>
      </c>
      <c r="P2718" s="101">
        <v>30</v>
      </c>
      <c r="Q2718" s="119" t="s">
        <v>65</v>
      </c>
      <c r="R2718" s="125" t="s">
        <v>298</v>
      </c>
      <c r="S2718" s="108"/>
    </row>
    <row r="2719" spans="1:19" s="104" customFormat="1" ht="12.75" customHeight="1" x14ac:dyDescent="0.25">
      <c r="A2719" s="121" t="s">
        <v>17</v>
      </c>
      <c r="B2719" s="92" t="str">
        <f>IF(E2719="","",VLOOKUP(E2719,[1]PROJECTES!$C$14:$G$5000,2,FALSE))</f>
        <v>SITEL</v>
      </c>
      <c r="C2719" s="121" t="s">
        <v>181</v>
      </c>
      <c r="D2719" s="93" t="str">
        <f>IF(E2719="","",VLOOKUP(E2719,[1]PROJECTES!$C$14:$G$5000,5,FALSE))</f>
        <v>INFRAESTRUCTURA</v>
      </c>
      <c r="E2719" s="117" t="s">
        <v>289</v>
      </c>
      <c r="F2719" s="95"/>
      <c r="G2719" s="96" t="str">
        <f>IF(E2719="","",VLOOKUP(E2719,[1]PROJECTES!$C$14:$G$5000,4,FALSE))</f>
        <v>OB</v>
      </c>
      <c r="H2719" s="118" t="s">
        <v>17</v>
      </c>
      <c r="I2719" s="97" t="str">
        <f>IF(H2719="","",VLOOKUP(H2719,BD!B$2:C$16,2,FALSE))</f>
        <v>E</v>
      </c>
      <c r="J2719" s="98">
        <v>43472</v>
      </c>
      <c r="K2719" s="135">
        <f t="shared" si="90"/>
        <v>2</v>
      </c>
      <c r="L2719" s="99">
        <f t="shared" ca="1" si="91"/>
        <v>210</v>
      </c>
      <c r="M2719" s="93">
        <f>IF(E2719="","",VLOOKUP(E2719,[1]PROJECTES!$C$14:$Z$5000,21,FALSE))</f>
        <v>43830</v>
      </c>
      <c r="N2719" s="100">
        <v>0</v>
      </c>
      <c r="O2719" s="72" t="s">
        <v>229</v>
      </c>
      <c r="P2719" s="101">
        <v>30</v>
      </c>
      <c r="Q2719" s="132" t="s">
        <v>19</v>
      </c>
      <c r="R2719" s="131" t="s">
        <v>408</v>
      </c>
      <c r="S2719" s="91"/>
    </row>
    <row r="2720" spans="1:19" s="104" customFormat="1" ht="12.75" customHeight="1" x14ac:dyDescent="0.25">
      <c r="A2720" s="121" t="s">
        <v>12</v>
      </c>
      <c r="B2720" s="92" t="str">
        <f>IF(E2720="","",VLOOKUP(E2720,[1]PROJECTES!$C$14:$G$5000,2,FALSE))</f>
        <v>SITEL</v>
      </c>
      <c r="C2720" s="121" t="s">
        <v>106</v>
      </c>
      <c r="D2720" s="93" t="str">
        <f>IF(E2720="","",VLOOKUP(E2720,[1]PROJECTES!$C$14:$G$5000,5,FALSE))</f>
        <v>SOPORT DEPARTAMENT COMERCIAL</v>
      </c>
      <c r="E2720" s="117" t="s">
        <v>343</v>
      </c>
      <c r="F2720" s="95"/>
      <c r="G2720" s="96" t="str">
        <f>IF(E2720="","",VLOOKUP(E2720,[1]PROJECTES!$C$14:$G$5000,4,FALSE))</f>
        <v>OB</v>
      </c>
      <c r="H2720" s="118" t="s">
        <v>12</v>
      </c>
      <c r="I2720" s="97" t="str">
        <f>IF(H2720="","",VLOOKUP(H2720,BD!B$2:C$16,2,FALSE))</f>
        <v>E</v>
      </c>
      <c r="J2720" s="98">
        <v>43580</v>
      </c>
      <c r="K2720" s="135">
        <f t="shared" si="90"/>
        <v>17</v>
      </c>
      <c r="L2720" s="99">
        <f t="shared" ca="1" si="91"/>
        <v>210</v>
      </c>
      <c r="M2720" s="93">
        <f>IF(E2720="","",VLOOKUP(E2720,[1]PROJECTES!$C$14:$Z$5000,21,FALSE))</f>
        <v>43830</v>
      </c>
      <c r="N2720" s="100">
        <v>4</v>
      </c>
      <c r="O2720" s="72" t="s">
        <v>229</v>
      </c>
      <c r="P2720" s="101">
        <v>0</v>
      </c>
      <c r="Q2720" s="132" t="s">
        <v>11</v>
      </c>
      <c r="R2720" s="168" t="s">
        <v>1640</v>
      </c>
      <c r="S2720" s="91"/>
    </row>
    <row r="2721" spans="1:19" s="104" customFormat="1" ht="12.75" customHeight="1" x14ac:dyDescent="0.25">
      <c r="A2721" s="121" t="s">
        <v>12</v>
      </c>
      <c r="B2721" s="92" t="str">
        <f>IF(E2721="","",VLOOKUP(E2721,[1]PROJECTES!$C$14:$G$5000,2,FALSE))</f>
        <v>EOSPIT</v>
      </c>
      <c r="C2721" s="121" t="s">
        <v>151</v>
      </c>
      <c r="D2721" s="93" t="str">
        <f>IF(E2721="","",VLOOKUP(E2721,[1]PROJECTES!$C$14:$G$5000,5,FALSE))</f>
        <v>MANTENIMIENTO CC SCADA TEDIS.Net EOSA 01/04/2019 - 31/03/2020</v>
      </c>
      <c r="E2721" s="117">
        <v>5231</v>
      </c>
      <c r="F2721" s="95"/>
      <c r="G2721" s="96" t="str">
        <f>IF(E2721="","",VLOOKUP(E2721,[1]PROJECTES!$C$14:$G$5000,4,FALSE))</f>
        <v>OB</v>
      </c>
      <c r="H2721" s="118" t="s">
        <v>12</v>
      </c>
      <c r="I2721" s="97" t="str">
        <f>IF(H2721="","",VLOOKUP(H2721,BD!B$2:C$16,2,FALSE))</f>
        <v>E</v>
      </c>
      <c r="J2721" s="98">
        <v>43580</v>
      </c>
      <c r="K2721" s="135">
        <f t="shared" si="90"/>
        <v>17</v>
      </c>
      <c r="L2721" s="99">
        <f t="shared" ca="1" si="91"/>
        <v>301</v>
      </c>
      <c r="M2721" s="93">
        <f>IF(E2721="","",VLOOKUP(E2721,[1]PROJECTES!$C$14:$Z$5000,21,FALSE))</f>
        <v>43921</v>
      </c>
      <c r="N2721" s="100">
        <v>1</v>
      </c>
      <c r="O2721" s="72" t="s">
        <v>229</v>
      </c>
      <c r="P2721" s="101">
        <v>0</v>
      </c>
      <c r="Q2721" s="132" t="s">
        <v>59</v>
      </c>
      <c r="R2721" s="168" t="s">
        <v>1641</v>
      </c>
      <c r="S2721" s="91"/>
    </row>
    <row r="2722" spans="1:19" s="104" customFormat="1" ht="12.75" customHeight="1" x14ac:dyDescent="0.25">
      <c r="A2722" s="121" t="s">
        <v>12</v>
      </c>
      <c r="B2722" s="92" t="str">
        <f>IF(E2722="","",VLOOKUP(E2722,[1]PROJECTES!$C$14:$G$5000,2,FALSE))</f>
        <v>SITEL</v>
      </c>
      <c r="C2722" s="121" t="s">
        <v>181</v>
      </c>
      <c r="D2722" s="93" t="str">
        <f>IF(E2722="","",VLOOKUP(E2722,[1]PROJECTES!$C$14:$G$5000,5,FALSE))</f>
        <v>FORMACIO</v>
      </c>
      <c r="E2722" s="117" t="s">
        <v>519</v>
      </c>
      <c r="F2722" s="95"/>
      <c r="G2722" s="96" t="str">
        <f>IF(E2722="","",VLOOKUP(E2722,[1]PROJECTES!$C$14:$G$5000,4,FALSE))</f>
        <v>OB</v>
      </c>
      <c r="H2722" s="118" t="s">
        <v>12</v>
      </c>
      <c r="I2722" s="97" t="str">
        <f>IF(H2722="","",VLOOKUP(H2722,BD!B$2:C$16,2,FALSE))</f>
        <v>E</v>
      </c>
      <c r="J2722" s="98">
        <v>43580</v>
      </c>
      <c r="K2722" s="135">
        <f t="shared" si="90"/>
        <v>17</v>
      </c>
      <c r="L2722" s="99">
        <f t="shared" ca="1" si="91"/>
        <v>210</v>
      </c>
      <c r="M2722" s="93">
        <f>IF(E2722="","",VLOOKUP(E2722,[1]PROJECTES!$C$14:$Z$5000,21,FALSE))</f>
        <v>43830</v>
      </c>
      <c r="N2722" s="100">
        <v>2</v>
      </c>
      <c r="O2722" s="72" t="s">
        <v>229</v>
      </c>
      <c r="P2722" s="101">
        <v>0</v>
      </c>
      <c r="Q2722" s="132"/>
      <c r="R2722" s="168" t="s">
        <v>1642</v>
      </c>
      <c r="S2722" s="91"/>
    </row>
    <row r="2723" spans="1:19" s="104" customFormat="1" ht="12.75" customHeight="1" x14ac:dyDescent="0.25">
      <c r="A2723" s="121" t="s">
        <v>12</v>
      </c>
      <c r="B2723" s="92" t="str">
        <f>IF(E2723="","",VLOOKUP(E2723,[1]PROJECTES!$C$14:$G$5000,2,FALSE))</f>
        <v>EYPESA</v>
      </c>
      <c r="C2723" s="121" t="s">
        <v>106</v>
      </c>
      <c r="D2723" s="93" t="str">
        <f>IF(E2723="","",VLOOKUP(E2723,[1]PROJECTES!$C$14:$G$5000,5,FALSE))</f>
        <v>SITEL Ref.SUPORT TEC. PROJ. INVADE-2019</v>
      </c>
      <c r="E2723" s="117">
        <v>5204</v>
      </c>
      <c r="F2723" s="95"/>
      <c r="G2723" s="96" t="str">
        <f>IF(E2723="","",VLOOKUP(E2723,[1]PROJECTES!$C$14:$G$5000,4,FALSE))</f>
        <v>OB</v>
      </c>
      <c r="H2723" s="118" t="s">
        <v>12</v>
      </c>
      <c r="I2723" s="97" t="str">
        <f>IF(H2723="","",VLOOKUP(H2723,BD!B$2:C$16,2,FALSE))</f>
        <v>E</v>
      </c>
      <c r="J2723" s="98">
        <v>43580</v>
      </c>
      <c r="K2723" s="135">
        <f t="shared" si="90"/>
        <v>17</v>
      </c>
      <c r="L2723" s="99">
        <f t="shared" ca="1" si="91"/>
        <v>-35</v>
      </c>
      <c r="M2723" s="93">
        <f>IF(E2723="","",VLOOKUP(E2723,[1]PROJECTES!$C$14:$Z$5000,21,FALSE))</f>
        <v>43585</v>
      </c>
      <c r="N2723" s="100">
        <v>1</v>
      </c>
      <c r="O2723" s="72" t="s">
        <v>229</v>
      </c>
      <c r="P2723" s="101">
        <v>0</v>
      </c>
      <c r="Q2723" s="132" t="s">
        <v>65</v>
      </c>
      <c r="R2723" s="168" t="s">
        <v>1643</v>
      </c>
      <c r="S2723" s="91"/>
    </row>
    <row r="2724" spans="1:19" s="104" customFormat="1" ht="12.75" customHeight="1" x14ac:dyDescent="0.25">
      <c r="A2724" s="121"/>
      <c r="B2724" s="92" t="str">
        <f>IF(E2724="","",VLOOKUP(E2724,[1]PROJECTES!$C$14:$G$5000,2,FALSE))</f>
        <v>SITEL</v>
      </c>
      <c r="C2724" s="121" t="s">
        <v>84</v>
      </c>
      <c r="D2724" s="93" t="str">
        <f>IF(E2724="","",VLOOKUP(E2724,[1]PROJECTES!$C$14:$G$5000,5,FALSE))</f>
        <v>PENDENT D'ASSIGNAR</v>
      </c>
      <c r="E2724" s="117" t="s">
        <v>278</v>
      </c>
      <c r="F2724" s="95"/>
      <c r="G2724" s="96" t="str">
        <f>IF(E2724="","",VLOOKUP(E2724,[1]PROJECTES!$C$14:$G$5000,4,FALSE))</f>
        <v>OB</v>
      </c>
      <c r="H2724" s="118" t="s">
        <v>44</v>
      </c>
      <c r="I2724" s="97" t="str">
        <f>IF(H2724="","",VLOOKUP(H2724,BD!B$2:C$16,2,FALSE))</f>
        <v>E</v>
      </c>
      <c r="J2724" s="98">
        <v>43580</v>
      </c>
      <c r="K2724" s="135">
        <f t="shared" si="90"/>
        <v>17</v>
      </c>
      <c r="L2724" s="99">
        <f t="shared" ca="1" si="91"/>
        <v>210</v>
      </c>
      <c r="M2724" s="93">
        <f>IF(E2724="","",VLOOKUP(E2724,[1]PROJECTES!$C$14:$Z$5000,21,FALSE))</f>
        <v>43830</v>
      </c>
      <c r="N2724" s="100">
        <v>4</v>
      </c>
      <c r="O2724" s="72" t="s">
        <v>229</v>
      </c>
      <c r="P2724" s="101">
        <v>0</v>
      </c>
      <c r="Q2724" s="132" t="s">
        <v>59</v>
      </c>
      <c r="R2724" s="168" t="s">
        <v>2040</v>
      </c>
      <c r="S2724" s="91"/>
    </row>
    <row r="2725" spans="1:19" s="104" customFormat="1" ht="12.75" customHeight="1" x14ac:dyDescent="0.25">
      <c r="A2725" s="121"/>
      <c r="B2725" s="92" t="str">
        <f>IF(E2725="","",VLOOKUP(E2725,[1]PROJECTES!$C$14:$G$5000,2,FALSE))</f>
        <v/>
      </c>
      <c r="C2725" s="121"/>
      <c r="D2725" s="93" t="str">
        <f>IF(E2725="","",VLOOKUP(E2725,[1]PROJECTES!$C$14:$G$5000,5,FALSE))</f>
        <v/>
      </c>
      <c r="E2725" s="117"/>
      <c r="F2725" s="95"/>
      <c r="G2725" s="96" t="str">
        <f>IF(E2725="","",VLOOKUP(E2725,[1]PROJECTES!$C$14:$G$5000,4,FALSE))</f>
        <v/>
      </c>
      <c r="H2725" s="118" t="s">
        <v>44</v>
      </c>
      <c r="I2725" s="97" t="str">
        <f>IF(H2725="","",VLOOKUP(H2725,BD!B$2:C$16,2,FALSE))</f>
        <v>E</v>
      </c>
      <c r="J2725" s="98">
        <v>43580</v>
      </c>
      <c r="K2725" s="135">
        <f t="shared" si="90"/>
        <v>17</v>
      </c>
      <c r="L2725" s="99" t="str">
        <f t="shared" ca="1" si="91"/>
        <v>-</v>
      </c>
      <c r="M2725" s="93" t="str">
        <f>IF(E2725="","",VLOOKUP(E2725,[1]PROJECTES!$C$14:$Z$5000,21,FALSE))</f>
        <v/>
      </c>
      <c r="N2725" s="100"/>
      <c r="O2725" s="72" t="s">
        <v>229</v>
      </c>
      <c r="P2725" s="101"/>
      <c r="Q2725" s="132"/>
      <c r="R2725" s="102"/>
      <c r="S2725" s="91"/>
    </row>
    <row r="2726" spans="1:19" s="104" customFormat="1" ht="12.75" customHeight="1" x14ac:dyDescent="0.25">
      <c r="A2726" s="121"/>
      <c r="B2726" s="92" t="str">
        <f>IF(E2726="","",VLOOKUP(E2726,[1]PROJECTES!$C$14:$G$5000,2,FALSE))</f>
        <v/>
      </c>
      <c r="C2726" s="121"/>
      <c r="D2726" s="93" t="str">
        <f>IF(E2726="","",VLOOKUP(E2726,[1]PROJECTES!$C$14:$G$5000,5,FALSE))</f>
        <v/>
      </c>
      <c r="E2726" s="117"/>
      <c r="F2726" s="95"/>
      <c r="G2726" s="96" t="str">
        <f>IF(E2726="","",VLOOKUP(E2726,[1]PROJECTES!$C$14:$G$5000,4,FALSE))</f>
        <v/>
      </c>
      <c r="H2726" s="118" t="s">
        <v>44</v>
      </c>
      <c r="I2726" s="97" t="str">
        <f>IF(H2726="","",VLOOKUP(H2726,BD!B$2:C$16,2,FALSE))</f>
        <v>E</v>
      </c>
      <c r="J2726" s="98">
        <v>43580</v>
      </c>
      <c r="K2726" s="135">
        <f t="shared" si="90"/>
        <v>17</v>
      </c>
      <c r="L2726" s="99" t="str">
        <f t="shared" ca="1" si="91"/>
        <v>-</v>
      </c>
      <c r="M2726" s="93" t="str">
        <f>IF(E2726="","",VLOOKUP(E2726,[1]PROJECTES!$C$14:$Z$5000,21,FALSE))</f>
        <v/>
      </c>
      <c r="N2726" s="100"/>
      <c r="O2726" s="72" t="s">
        <v>229</v>
      </c>
      <c r="P2726" s="101"/>
      <c r="Q2726" s="132"/>
      <c r="R2726" s="102"/>
      <c r="S2726" s="91"/>
    </row>
    <row r="2727" spans="1:19" s="104" customFormat="1" ht="12.75" customHeight="1" x14ac:dyDescent="0.25">
      <c r="A2727" s="121"/>
      <c r="B2727" s="92" t="str">
        <f>IF(E2727="","",VLOOKUP(E2727,[1]PROJECTES!$C$14:$G$5000,2,FALSE))</f>
        <v/>
      </c>
      <c r="C2727" s="121"/>
      <c r="D2727" s="93" t="str">
        <f>IF(E2727="","",VLOOKUP(E2727,[1]PROJECTES!$C$14:$G$5000,5,FALSE))</f>
        <v/>
      </c>
      <c r="E2727" s="117"/>
      <c r="F2727" s="95"/>
      <c r="G2727" s="96" t="str">
        <f>IF(E2727="","",VLOOKUP(E2727,[1]PROJECTES!$C$14:$G$5000,4,FALSE))</f>
        <v/>
      </c>
      <c r="H2727" s="118" t="s">
        <v>44</v>
      </c>
      <c r="I2727" s="97" t="str">
        <f>IF(H2727="","",VLOOKUP(H2727,BD!B$2:C$16,2,FALSE))</f>
        <v>E</v>
      </c>
      <c r="J2727" s="98">
        <v>43580</v>
      </c>
      <c r="K2727" s="135">
        <f t="shared" si="90"/>
        <v>17</v>
      </c>
      <c r="L2727" s="99" t="str">
        <f t="shared" ca="1" si="91"/>
        <v>-</v>
      </c>
      <c r="M2727" s="93" t="str">
        <f>IF(E2727="","",VLOOKUP(E2727,[1]PROJECTES!$C$14:$Z$5000,21,FALSE))</f>
        <v/>
      </c>
      <c r="N2727" s="100"/>
      <c r="O2727" s="72" t="s">
        <v>229</v>
      </c>
      <c r="P2727" s="101"/>
      <c r="Q2727" s="132"/>
      <c r="R2727" s="102"/>
      <c r="S2727" s="91"/>
    </row>
    <row r="2728" spans="1:19" s="104" customFormat="1" ht="12.75" customHeight="1" x14ac:dyDescent="0.25">
      <c r="A2728" s="121"/>
      <c r="B2728" s="92" t="str">
        <f>IF(E2728="","",VLOOKUP(E2728,[1]PROJECTES!$C$14:$G$5000,2,FALSE))</f>
        <v/>
      </c>
      <c r="C2728" s="121"/>
      <c r="D2728" s="93" t="str">
        <f>IF(E2728="","",VLOOKUP(E2728,[1]PROJECTES!$C$14:$G$5000,5,FALSE))</f>
        <v/>
      </c>
      <c r="E2728" s="117"/>
      <c r="F2728" s="95"/>
      <c r="G2728" s="96" t="str">
        <f>IF(E2728="","",VLOOKUP(E2728,[1]PROJECTES!$C$14:$G$5000,4,FALSE))</f>
        <v/>
      </c>
      <c r="H2728" s="118" t="s">
        <v>44</v>
      </c>
      <c r="I2728" s="97" t="str">
        <f>IF(H2728="","",VLOOKUP(H2728,BD!B$2:C$16,2,FALSE))</f>
        <v>E</v>
      </c>
      <c r="J2728" s="98">
        <v>43580</v>
      </c>
      <c r="K2728" s="135">
        <f t="shared" si="90"/>
        <v>17</v>
      </c>
      <c r="L2728" s="99" t="str">
        <f t="shared" ca="1" si="91"/>
        <v>-</v>
      </c>
      <c r="M2728" s="93" t="str">
        <f>IF(E2728="","",VLOOKUP(E2728,[1]PROJECTES!$C$14:$Z$5000,21,FALSE))</f>
        <v/>
      </c>
      <c r="N2728" s="100"/>
      <c r="O2728" s="72" t="s">
        <v>229</v>
      </c>
      <c r="P2728" s="101"/>
      <c r="Q2728" s="132"/>
      <c r="R2728" s="102"/>
      <c r="S2728" s="91"/>
    </row>
    <row r="2729" spans="1:19" s="104" customFormat="1" ht="12.75" customHeight="1" x14ac:dyDescent="0.25">
      <c r="A2729" s="121" t="s">
        <v>21</v>
      </c>
      <c r="B2729" s="92" t="str">
        <f>IF(E2729="","",VLOOKUP(E2729,[1]PROJECTES!$C$14:$G$5000,2,FALSE))</f>
        <v>DIELES</v>
      </c>
      <c r="C2729" s="121" t="s">
        <v>271</v>
      </c>
      <c r="D2729" s="93" t="str">
        <f>IF(E2729="","",VLOOKUP(E2729,[1]PROJECTES!$C$14:$G$5000,5,FALSE))</f>
        <v>RTU CT-8 DIELESUR v1.1</v>
      </c>
      <c r="E2729" s="117">
        <v>5062</v>
      </c>
      <c r="F2729" s="95"/>
      <c r="G2729" s="96" t="str">
        <f>IF(E2729="","",VLOOKUP(E2729,[1]PROJECTES!$C$14:$G$5000,4,FALSE))</f>
        <v>TA</v>
      </c>
      <c r="H2729" s="118" t="s">
        <v>21</v>
      </c>
      <c r="I2729" s="97" t="str">
        <f>IF(H2729="","",VLOOKUP(H2729,BD!B$2:C$16,2,FALSE))</f>
        <v>P</v>
      </c>
      <c r="J2729" s="98">
        <v>43581</v>
      </c>
      <c r="K2729" s="135">
        <f t="shared" si="90"/>
        <v>17</v>
      </c>
      <c r="L2729" s="99" t="str">
        <f t="shared" ca="1" si="91"/>
        <v>-</v>
      </c>
      <c r="M2729" s="93">
        <f>IF(E2729="","",VLOOKUP(E2729,[1]PROJECTES!$C$14:$Z$5000,21,FALSE))</f>
        <v>43524</v>
      </c>
      <c r="N2729" s="100">
        <v>0</v>
      </c>
      <c r="O2729" s="72" t="s">
        <v>229</v>
      </c>
      <c r="P2729" s="101">
        <v>15</v>
      </c>
      <c r="Q2729" s="132" t="s">
        <v>51</v>
      </c>
      <c r="R2729" s="174" t="s">
        <v>365</v>
      </c>
      <c r="S2729" s="91"/>
    </row>
    <row r="2730" spans="1:19" s="104" customFormat="1" ht="12.75" customHeight="1" x14ac:dyDescent="0.25">
      <c r="A2730" s="121" t="s">
        <v>21</v>
      </c>
      <c r="B2730" s="92" t="str">
        <f>IF(E2730="","",VLOOKUP(E2730,[1]PROJECTES!$C$14:$G$5000,2,FALSE))</f>
        <v>DIELES</v>
      </c>
      <c r="C2730" s="121" t="s">
        <v>271</v>
      </c>
      <c r="D2730" s="93" t="str">
        <f>IF(E2730="","",VLOOKUP(E2730,[1]PROJECTES!$C$14:$G$5000,5,FALSE))</f>
        <v>RTU CT-8 DIELESUR v1.1</v>
      </c>
      <c r="E2730" s="117">
        <v>5062</v>
      </c>
      <c r="F2730" s="95"/>
      <c r="G2730" s="96" t="str">
        <f>IF(E2730="","",VLOOKUP(E2730,[1]PROJECTES!$C$14:$G$5000,4,FALSE))</f>
        <v>TA</v>
      </c>
      <c r="H2730" s="118" t="s">
        <v>21</v>
      </c>
      <c r="I2730" s="97" t="str">
        <f>IF(H2730="","",VLOOKUP(H2730,BD!B$2:C$16,2,FALSE))</f>
        <v>P</v>
      </c>
      <c r="J2730" s="98">
        <v>43581</v>
      </c>
      <c r="K2730" s="135">
        <f t="shared" si="90"/>
        <v>17</v>
      </c>
      <c r="L2730" s="99" t="str">
        <f t="shared" ca="1" si="91"/>
        <v>-</v>
      </c>
      <c r="M2730" s="93">
        <f>IF(E2730="","",VLOOKUP(E2730,[1]PROJECTES!$C$14:$Z$5000,21,FALSE))</f>
        <v>43524</v>
      </c>
      <c r="N2730" s="100">
        <v>0</v>
      </c>
      <c r="O2730" s="72" t="s">
        <v>229</v>
      </c>
      <c r="P2730" s="101">
        <v>15</v>
      </c>
      <c r="Q2730" s="132" t="s">
        <v>19</v>
      </c>
      <c r="R2730" s="168" t="s">
        <v>1569</v>
      </c>
      <c r="S2730" s="91"/>
    </row>
    <row r="2731" spans="1:19" s="104" customFormat="1" ht="12.75" customHeight="1" x14ac:dyDescent="0.25">
      <c r="A2731" s="121" t="s">
        <v>21</v>
      </c>
      <c r="B2731" s="92" t="str">
        <f>IF(E2731="","",VLOOKUP(E2731,[1]PROJECTES!$C$14:$G$5000,2,FALSE))</f>
        <v>SITEL</v>
      </c>
      <c r="C2731" s="121" t="s">
        <v>148</v>
      </c>
      <c r="D2731" s="93" t="str">
        <f>IF(E2731="","",VLOOKUP(E2731,[1]PROJECTES!$C$14:$G$5000,5,FALSE))</f>
        <v>GESTIO DE MAGATZEM</v>
      </c>
      <c r="E2731" s="117" t="s">
        <v>363</v>
      </c>
      <c r="F2731" s="95"/>
      <c r="G2731" s="96" t="str">
        <f>IF(E2731="","",VLOOKUP(E2731,[1]PROJECTES!$C$14:$G$5000,4,FALSE))</f>
        <v>OB</v>
      </c>
      <c r="H2731" s="118" t="s">
        <v>21</v>
      </c>
      <c r="I2731" s="97" t="str">
        <f>IF(H2731="","",VLOOKUP(H2731,BD!B$2:C$16,2,FALSE))</f>
        <v>P</v>
      </c>
      <c r="J2731" s="175">
        <v>43581</v>
      </c>
      <c r="K2731" s="135">
        <f t="shared" si="90"/>
        <v>17</v>
      </c>
      <c r="L2731" s="99">
        <f t="shared" ca="1" si="91"/>
        <v>210</v>
      </c>
      <c r="M2731" s="93">
        <f>IF(E2731="","",VLOOKUP(E2731,[1]PROJECTES!$C$14:$Z$5000,21,FALSE))</f>
        <v>43830</v>
      </c>
      <c r="N2731" s="100">
        <v>0</v>
      </c>
      <c r="O2731" s="72" t="s">
        <v>229</v>
      </c>
      <c r="P2731" s="101">
        <v>15</v>
      </c>
      <c r="Q2731" s="132" t="s">
        <v>49</v>
      </c>
      <c r="R2731" s="102" t="s">
        <v>1577</v>
      </c>
      <c r="S2731" s="91"/>
    </row>
    <row r="2732" spans="1:19" s="104" customFormat="1" ht="12.75" customHeight="1" x14ac:dyDescent="0.25">
      <c r="A2732" s="121" t="s">
        <v>21</v>
      </c>
      <c r="B2732" s="92" t="str">
        <f>IF(E2732="","",VLOOKUP(E2732,[1]PROJECTES!$C$14:$G$5000,2,FALSE))</f>
        <v>SITEL</v>
      </c>
      <c r="C2732" s="121" t="s">
        <v>181</v>
      </c>
      <c r="D2732" s="93" t="str">
        <f>IF(E2732="","",VLOOKUP(E2732,[1]PROJECTES!$C$14:$G$5000,5,FALSE))</f>
        <v>GESTIO DE MAGATZEM</v>
      </c>
      <c r="E2732" s="117" t="s">
        <v>305</v>
      </c>
      <c r="F2732" s="95"/>
      <c r="G2732" s="96" t="str">
        <f>IF(E2732="","",VLOOKUP(E2732,[1]PROJECTES!$C$14:$G$5000,4,FALSE))</f>
        <v>OB</v>
      </c>
      <c r="H2732" s="118" t="s">
        <v>21</v>
      </c>
      <c r="I2732" s="97" t="str">
        <f>IF(H2732="","",VLOOKUP(H2732,BD!B$2:C$16,2,FALSE))</f>
        <v>P</v>
      </c>
      <c r="J2732" s="98">
        <v>43581</v>
      </c>
      <c r="K2732" s="135">
        <f t="shared" si="90"/>
        <v>17</v>
      </c>
      <c r="L2732" s="99">
        <f t="shared" ca="1" si="91"/>
        <v>210</v>
      </c>
      <c r="M2732" s="93">
        <f>IF(E2732="","",VLOOKUP(E2732,[1]PROJECTES!$C$14:$Z$5000,21,FALSE))</f>
        <v>43830</v>
      </c>
      <c r="N2732" s="100">
        <v>0</v>
      </c>
      <c r="O2732" s="72" t="s">
        <v>229</v>
      </c>
      <c r="P2732" s="101">
        <v>15</v>
      </c>
      <c r="Q2732" s="132" t="s">
        <v>49</v>
      </c>
      <c r="R2732" s="102" t="s">
        <v>1582</v>
      </c>
      <c r="S2732" s="91"/>
    </row>
    <row r="2733" spans="1:19" s="104" customFormat="1" ht="12.75" customHeight="1" x14ac:dyDescent="0.25">
      <c r="A2733" s="121" t="s">
        <v>17</v>
      </c>
      <c r="B2733" s="92" t="str">
        <f>IF(E2733="","",VLOOKUP(E2733,[1]PROJECTES!$C$14:$G$5000,2,FALSE))</f>
        <v>SITEL</v>
      </c>
      <c r="C2733" s="121" t="s">
        <v>181</v>
      </c>
      <c r="D2733" s="93" t="str">
        <f>IF(E2733="","",VLOOKUP(E2733,[1]PROJECTES!$C$14:$G$5000,5,FALSE))</f>
        <v>INFRAESTRUCTURA</v>
      </c>
      <c r="E2733" s="117" t="s">
        <v>289</v>
      </c>
      <c r="F2733" s="95"/>
      <c r="G2733" s="96" t="str">
        <f>IF(E2733="","",VLOOKUP(E2733,[1]PROJECTES!$C$14:$G$5000,4,FALSE))</f>
        <v>OB</v>
      </c>
      <c r="H2733" s="118" t="s">
        <v>17</v>
      </c>
      <c r="I2733" s="97" t="str">
        <f>IF(H2733="","",VLOOKUP(H2733,BD!B$2:C$16,2,FALSE))</f>
        <v>E</v>
      </c>
      <c r="J2733" s="98">
        <v>43473</v>
      </c>
      <c r="K2733" s="135">
        <f t="shared" si="90"/>
        <v>2</v>
      </c>
      <c r="L2733" s="99">
        <f t="shared" ca="1" si="91"/>
        <v>210</v>
      </c>
      <c r="M2733" s="93">
        <f>IF(E2733="","",VLOOKUP(E2733,[1]PROJECTES!$C$14:$Z$5000,21,FALSE))</f>
        <v>43830</v>
      </c>
      <c r="N2733" s="100">
        <v>1</v>
      </c>
      <c r="O2733" s="72" t="s">
        <v>229</v>
      </c>
      <c r="P2733" s="101">
        <v>45</v>
      </c>
      <c r="Q2733" s="132" t="s">
        <v>65</v>
      </c>
      <c r="R2733" s="131" t="s">
        <v>409</v>
      </c>
      <c r="S2733" s="91"/>
    </row>
    <row r="2734" spans="1:19" s="104" customFormat="1" ht="12.75" customHeight="1" x14ac:dyDescent="0.25">
      <c r="A2734" s="121" t="s">
        <v>44</v>
      </c>
      <c r="B2734" s="92" t="str">
        <f>IF(E2734="","",VLOOKUP(E2734,[1]PROJECTES!$C$14:$G$5000,2,FALSE))</f>
        <v>SITEL</v>
      </c>
      <c r="C2734" s="121" t="s">
        <v>181</v>
      </c>
      <c r="D2734" s="93" t="str">
        <f>IF(E2734="","",VLOOKUP(E2734,[1]PROJECTES!$C$14:$G$5000,5,FALSE))</f>
        <v>AFERS EMPRESA</v>
      </c>
      <c r="E2734" s="117" t="s">
        <v>315</v>
      </c>
      <c r="F2734" s="95"/>
      <c r="G2734" s="96" t="str">
        <f>IF(E2734="","",VLOOKUP(E2734,[1]PROJECTES!$C$14:$G$5000,4,FALSE))</f>
        <v>OB</v>
      </c>
      <c r="H2734" s="118" t="s">
        <v>17</v>
      </c>
      <c r="I2734" s="97" t="str">
        <f>IF(H2734="","",VLOOKUP(H2734,BD!B$2:C$16,2,FALSE))</f>
        <v>E</v>
      </c>
      <c r="J2734" s="98">
        <v>43473</v>
      </c>
      <c r="K2734" s="135">
        <f t="shared" si="90"/>
        <v>2</v>
      </c>
      <c r="L2734" s="99">
        <f t="shared" ca="1" si="91"/>
        <v>210</v>
      </c>
      <c r="M2734" s="93">
        <f>IF(E2734="","",VLOOKUP(E2734,[1]PROJECTES!$C$14:$Z$5000,21,FALSE))</f>
        <v>43830</v>
      </c>
      <c r="N2734" s="100">
        <v>1</v>
      </c>
      <c r="O2734" s="72" t="s">
        <v>229</v>
      </c>
      <c r="P2734" s="101">
        <v>15</v>
      </c>
      <c r="Q2734" s="132" t="s">
        <v>336</v>
      </c>
      <c r="R2734" s="131" t="s">
        <v>314</v>
      </c>
      <c r="S2734" s="91"/>
    </row>
    <row r="2735" spans="1:19" s="104" customFormat="1" ht="12.75" customHeight="1" x14ac:dyDescent="0.25">
      <c r="A2735" s="121" t="s">
        <v>44</v>
      </c>
      <c r="B2735" s="92" t="str">
        <f>IF(E2735="","",VLOOKUP(E2735,[1]PROJECTES!$C$14:$G$5000,2,FALSE))</f>
        <v>SITEL</v>
      </c>
      <c r="C2735" s="121" t="s">
        <v>181</v>
      </c>
      <c r="D2735" s="93" t="str">
        <f>IF(E2735="","",VLOOKUP(E2735,[1]PROJECTES!$C$14:$G$5000,5,FALSE))</f>
        <v>INFRAESTRUCTURA</v>
      </c>
      <c r="E2735" s="117" t="s">
        <v>289</v>
      </c>
      <c r="F2735" s="95"/>
      <c r="G2735" s="96" t="str">
        <f>IF(E2735="","",VLOOKUP(E2735,[1]PROJECTES!$C$14:$G$5000,4,FALSE))</f>
        <v>OB</v>
      </c>
      <c r="H2735" s="118" t="s">
        <v>17</v>
      </c>
      <c r="I2735" s="97" t="str">
        <f>IF(H2735="","",VLOOKUP(H2735,BD!B$2:C$16,2,FALSE))</f>
        <v>E</v>
      </c>
      <c r="J2735" s="98">
        <v>43476</v>
      </c>
      <c r="K2735" s="135">
        <f t="shared" si="90"/>
        <v>2</v>
      </c>
      <c r="L2735" s="99">
        <f t="shared" ca="1" si="91"/>
        <v>210</v>
      </c>
      <c r="M2735" s="93">
        <f>IF(E2735="","",VLOOKUP(E2735,[1]PROJECTES!$C$14:$Z$5000,21,FALSE))</f>
        <v>43830</v>
      </c>
      <c r="N2735" s="100">
        <v>0</v>
      </c>
      <c r="O2735" s="72" t="s">
        <v>229</v>
      </c>
      <c r="P2735" s="101">
        <v>45</v>
      </c>
      <c r="Q2735" s="132" t="s">
        <v>19</v>
      </c>
      <c r="R2735" s="131" t="s">
        <v>417</v>
      </c>
      <c r="S2735" s="91"/>
    </row>
    <row r="2736" spans="1:19" s="104" customFormat="1" ht="12.75" customHeight="1" x14ac:dyDescent="0.25">
      <c r="A2736" s="121" t="s">
        <v>21</v>
      </c>
      <c r="B2736" s="92" t="str">
        <f>IF(E2736="","",VLOOKUP(E2736,[1]PROJECTES!$C$14:$G$5000,2,FALSE))</f>
        <v>SITEL</v>
      </c>
      <c r="C2736" s="121" t="s">
        <v>181</v>
      </c>
      <c r="D2736" s="93" t="str">
        <f>IF(E2736="","",VLOOKUP(E2736,[1]PROJECTES!$C$14:$G$5000,5,FALSE))</f>
        <v>INFRAESTRUCTURA</v>
      </c>
      <c r="E2736" s="117" t="s">
        <v>289</v>
      </c>
      <c r="F2736" s="95"/>
      <c r="G2736" s="96" t="str">
        <f>IF(E2736="","",VLOOKUP(E2736,[1]PROJECTES!$C$14:$G$5000,4,FALSE))</f>
        <v>OB</v>
      </c>
      <c r="H2736" s="118" t="s">
        <v>21</v>
      </c>
      <c r="I2736" s="97" t="str">
        <f>IF(H2736="","",VLOOKUP(H2736,BD!B$2:C$16,2,FALSE))</f>
        <v>P</v>
      </c>
      <c r="J2736" s="98">
        <v>43581</v>
      </c>
      <c r="K2736" s="135">
        <f t="shared" si="90"/>
        <v>17</v>
      </c>
      <c r="L2736" s="99">
        <f t="shared" ca="1" si="91"/>
        <v>210</v>
      </c>
      <c r="M2736" s="93">
        <f>IF(E2736="","",VLOOKUP(E2736,[1]PROJECTES!$C$14:$Z$5000,21,FALSE))</f>
        <v>43830</v>
      </c>
      <c r="N2736" s="100">
        <v>2</v>
      </c>
      <c r="O2736" s="72" t="s">
        <v>229</v>
      </c>
      <c r="P2736" s="101">
        <v>35</v>
      </c>
      <c r="Q2736" s="132" t="s">
        <v>19</v>
      </c>
      <c r="R2736" s="102" t="s">
        <v>1606</v>
      </c>
      <c r="S2736" s="91"/>
    </row>
    <row r="2737" spans="1:19" s="104" customFormat="1" ht="12.75" customHeight="1" x14ac:dyDescent="0.25">
      <c r="A2737" s="121" t="s">
        <v>21</v>
      </c>
      <c r="B2737" s="92" t="str">
        <f>IF(E2737="","",VLOOKUP(E2737,[1]PROJECTES!$C$14:$G$5000,2,FALSE))</f>
        <v>SITEL</v>
      </c>
      <c r="C2737" s="121" t="s">
        <v>181</v>
      </c>
      <c r="D2737" s="93" t="str">
        <f>IF(E2737="","",VLOOKUP(E2737,[1]PROJECTES!$C$14:$G$5000,5,FALSE))</f>
        <v>HW DE SITEL</v>
      </c>
      <c r="E2737" s="117" t="s">
        <v>570</v>
      </c>
      <c r="F2737" s="95"/>
      <c r="G2737" s="96" t="str">
        <f>IF(E2737="","",VLOOKUP(E2737,[1]PROJECTES!$C$14:$G$5000,4,FALSE))</f>
        <v>OB</v>
      </c>
      <c r="H2737" s="118" t="s">
        <v>21</v>
      </c>
      <c r="I2737" s="97" t="str">
        <f>IF(H2737="","",VLOOKUP(H2737,BD!B$2:C$16,2,FALSE))</f>
        <v>P</v>
      </c>
      <c r="J2737" s="98">
        <v>43581</v>
      </c>
      <c r="K2737" s="135">
        <f t="shared" si="90"/>
        <v>17</v>
      </c>
      <c r="L2737" s="99">
        <f t="shared" ca="1" si="91"/>
        <v>210</v>
      </c>
      <c r="M2737" s="93">
        <f>IF(E2737="","",VLOOKUP(E2737,[1]PROJECTES!$C$14:$Z$5000,21,FALSE))</f>
        <v>43830</v>
      </c>
      <c r="N2737" s="100">
        <v>0</v>
      </c>
      <c r="O2737" s="72" t="s">
        <v>229</v>
      </c>
      <c r="P2737" s="101">
        <v>15</v>
      </c>
      <c r="Q2737" s="132" t="s">
        <v>19</v>
      </c>
      <c r="R2737" s="102" t="s">
        <v>1607</v>
      </c>
      <c r="S2737" s="91"/>
    </row>
    <row r="2738" spans="1:19" s="104" customFormat="1" ht="12.75" customHeight="1" x14ac:dyDescent="0.25">
      <c r="A2738" s="121" t="s">
        <v>21</v>
      </c>
      <c r="B2738" s="92" t="str">
        <f>IF(E2738="","",VLOOKUP(E2738,[1]PROJECTES!$C$14:$G$5000,2,FALSE))</f>
        <v>SITEL</v>
      </c>
      <c r="C2738" s="121" t="s">
        <v>181</v>
      </c>
      <c r="D2738" s="93" t="str">
        <f>IF(E2738="","",VLOOKUP(E2738,[1]PROJECTES!$C$14:$G$5000,5,FALSE))</f>
        <v>INFRAESTRUCTURA</v>
      </c>
      <c r="E2738" s="117" t="s">
        <v>289</v>
      </c>
      <c r="F2738" s="95"/>
      <c r="G2738" s="96" t="str">
        <f>IF(E2738="","",VLOOKUP(E2738,[1]PROJECTES!$C$14:$G$5000,4,FALSE))</f>
        <v>OB</v>
      </c>
      <c r="H2738" s="118" t="s">
        <v>21</v>
      </c>
      <c r="I2738" s="97" t="str">
        <f>IF(H2738="","",VLOOKUP(H2738,BD!B$2:C$16,2,FALSE))</f>
        <v>P</v>
      </c>
      <c r="J2738" s="98">
        <v>43581</v>
      </c>
      <c r="K2738" s="135">
        <f t="shared" si="90"/>
        <v>17</v>
      </c>
      <c r="L2738" s="99">
        <f t="shared" ca="1" si="91"/>
        <v>210</v>
      </c>
      <c r="M2738" s="93">
        <f>IF(E2738="","",VLOOKUP(E2738,[1]PROJECTES!$C$14:$Z$5000,21,FALSE))</f>
        <v>43830</v>
      </c>
      <c r="N2738" s="100">
        <v>0</v>
      </c>
      <c r="O2738" s="72" t="s">
        <v>229</v>
      </c>
      <c r="P2738" s="101">
        <v>35</v>
      </c>
      <c r="Q2738" s="132" t="s">
        <v>37</v>
      </c>
      <c r="R2738" s="102" t="s">
        <v>1608</v>
      </c>
      <c r="S2738" s="91"/>
    </row>
    <row r="2739" spans="1:19" s="104" customFormat="1" ht="12.75" customHeight="1" x14ac:dyDescent="0.25">
      <c r="A2739" s="121" t="s">
        <v>21</v>
      </c>
      <c r="B2739" s="92" t="str">
        <f>IF(E2739="","",VLOOKUP(E2739,[1]PROJECTES!$C$14:$G$5000,2,FALSE))</f>
        <v>SITEL</v>
      </c>
      <c r="C2739" s="121" t="s">
        <v>181</v>
      </c>
      <c r="D2739" s="93" t="str">
        <f>IF(E2739="","",VLOOKUP(E2739,[1]PROJECTES!$C$14:$G$5000,5,FALSE))</f>
        <v>HW DE SITEL</v>
      </c>
      <c r="E2739" s="117" t="s">
        <v>570</v>
      </c>
      <c r="F2739" s="95"/>
      <c r="G2739" s="96" t="str">
        <f>IF(E2739="","",VLOOKUP(E2739,[1]PROJECTES!$C$14:$G$5000,4,FALSE))</f>
        <v>OB</v>
      </c>
      <c r="H2739" s="118" t="s">
        <v>21</v>
      </c>
      <c r="I2739" s="97" t="str">
        <f>IF(H2739="","",VLOOKUP(H2739,BD!B$2:C$16,2,FALSE))</f>
        <v>P</v>
      </c>
      <c r="J2739" s="98">
        <v>43581</v>
      </c>
      <c r="K2739" s="135">
        <f t="shared" si="90"/>
        <v>17</v>
      </c>
      <c r="L2739" s="99">
        <f t="shared" ca="1" si="91"/>
        <v>210</v>
      </c>
      <c r="M2739" s="93">
        <f>IF(E2739="","",VLOOKUP(E2739,[1]PROJECTES!$C$14:$Z$5000,21,FALSE))</f>
        <v>43830</v>
      </c>
      <c r="N2739" s="100">
        <v>0</v>
      </c>
      <c r="O2739" s="72" t="s">
        <v>229</v>
      </c>
      <c r="P2739" s="101">
        <v>50</v>
      </c>
      <c r="Q2739" s="132" t="s">
        <v>57</v>
      </c>
      <c r="R2739" s="102" t="s">
        <v>1609</v>
      </c>
      <c r="S2739" s="91"/>
    </row>
    <row r="2740" spans="1:19" s="104" customFormat="1" ht="12.75" customHeight="1" x14ac:dyDescent="0.25">
      <c r="A2740" s="121" t="s">
        <v>21</v>
      </c>
      <c r="B2740" s="92" t="str">
        <f>IF(E2740="","",VLOOKUP(E2740,[1]PROJECTES!$C$14:$G$5000,2,FALSE))</f>
        <v>SITEL</v>
      </c>
      <c r="C2740" s="121" t="s">
        <v>181</v>
      </c>
      <c r="D2740" s="93" t="str">
        <f>IF(E2740="","",VLOOKUP(E2740,[1]PROJECTES!$C$14:$G$5000,5,FALSE))</f>
        <v>INFRAESTRUCTURA</v>
      </c>
      <c r="E2740" s="117" t="s">
        <v>289</v>
      </c>
      <c r="F2740" s="95"/>
      <c r="G2740" s="96" t="str">
        <f>IF(E2740="","",VLOOKUP(E2740,[1]PROJECTES!$C$14:$G$5000,4,FALSE))</f>
        <v>OB</v>
      </c>
      <c r="H2740" s="118" t="s">
        <v>21</v>
      </c>
      <c r="I2740" s="97" t="str">
        <f>IF(H2740="","",VLOOKUP(H2740,BD!B$2:C$16,2,FALSE))</f>
        <v>P</v>
      </c>
      <c r="J2740" s="98">
        <v>43581</v>
      </c>
      <c r="K2740" s="135">
        <f t="shared" si="90"/>
        <v>17</v>
      </c>
      <c r="L2740" s="99">
        <f t="shared" ca="1" si="91"/>
        <v>210</v>
      </c>
      <c r="M2740" s="93">
        <f>IF(E2740="","",VLOOKUP(E2740,[1]PROJECTES!$C$14:$Z$5000,21,FALSE))</f>
        <v>43830</v>
      </c>
      <c r="N2740" s="100">
        <v>0</v>
      </c>
      <c r="O2740" s="72" t="s">
        <v>229</v>
      </c>
      <c r="P2740" s="101">
        <v>20</v>
      </c>
      <c r="Q2740" s="132" t="s">
        <v>37</v>
      </c>
      <c r="R2740" s="102" t="s">
        <v>1610</v>
      </c>
      <c r="S2740" s="91"/>
    </row>
    <row r="2741" spans="1:19" s="104" customFormat="1" ht="12.75" customHeight="1" x14ac:dyDescent="0.25">
      <c r="A2741" s="121" t="s">
        <v>21</v>
      </c>
      <c r="B2741" s="92" t="str">
        <f>IF(E2741="","",VLOOKUP(E2741,[1]PROJECTES!$C$14:$G$5000,2,FALSE))</f>
        <v>EOSPIT</v>
      </c>
      <c r="C2741" s="121" t="s">
        <v>151</v>
      </c>
      <c r="D2741" s="93" t="str">
        <f>IF(E2741="","",VLOOKUP(E2741,[1]PROJECTES!$C$14:$G$5000,5,FALSE))</f>
        <v>Reparacio CAP32-48 n/s 308-2018</v>
      </c>
      <c r="E2741" s="117">
        <v>5245</v>
      </c>
      <c r="F2741" s="95"/>
      <c r="G2741" s="96" t="str">
        <f>IF(E2741="","",VLOOKUP(E2741,[1]PROJECTES!$C$14:$G$5000,4,FALSE))</f>
        <v>TA</v>
      </c>
      <c r="H2741" s="118" t="s">
        <v>21</v>
      </c>
      <c r="I2741" s="97" t="str">
        <f>IF(H2741="","",VLOOKUP(H2741,BD!B$2:C$16,2,FALSE))</f>
        <v>P</v>
      </c>
      <c r="J2741" s="98">
        <v>43581</v>
      </c>
      <c r="K2741" s="135">
        <f t="shared" si="90"/>
        <v>17</v>
      </c>
      <c r="L2741" s="99" t="str">
        <f t="shared" ca="1" si="91"/>
        <v>-</v>
      </c>
      <c r="M2741" s="93">
        <f>IF(E2741="","",VLOOKUP(E2741,[1]PROJECTES!$C$14:$Z$5000,21,FALSE))</f>
        <v>43584</v>
      </c>
      <c r="N2741" s="100">
        <v>1</v>
      </c>
      <c r="O2741" s="72" t="s">
        <v>229</v>
      </c>
      <c r="P2741" s="101">
        <v>50</v>
      </c>
      <c r="Q2741" s="132" t="s">
        <v>57</v>
      </c>
      <c r="R2741" s="102" t="s">
        <v>1611</v>
      </c>
      <c r="S2741" s="91"/>
    </row>
    <row r="2742" spans="1:19" s="104" customFormat="1" ht="12.75" customHeight="1" x14ac:dyDescent="0.25">
      <c r="A2742" s="121" t="s">
        <v>21</v>
      </c>
      <c r="B2742" s="92" t="str">
        <f>IF(E2742="","",VLOOKUP(E2742,[1]PROJECTES!$C$14:$G$5000,2,FALSE))</f>
        <v>SITEL</v>
      </c>
      <c r="C2742" s="121" t="s">
        <v>151</v>
      </c>
      <c r="D2742" s="93" t="str">
        <f>IF(E2742="","",VLOOKUP(E2742,[1]PROJECTES!$C$14:$G$5000,5,FALSE))</f>
        <v>10 x RTU CAP32-48 v2.5 (Reciclar de CAP32-125)</v>
      </c>
      <c r="E2742" s="117">
        <v>5209</v>
      </c>
      <c r="F2742" s="95"/>
      <c r="G2742" s="96" t="str">
        <f>IF(E2742="","",VLOOKUP(E2742,[1]PROJECTES!$C$14:$G$5000,4,FALSE))</f>
        <v>TA</v>
      </c>
      <c r="H2742" s="118" t="s">
        <v>21</v>
      </c>
      <c r="I2742" s="97" t="str">
        <f>IF(H2742="","",VLOOKUP(H2742,BD!B$2:C$16,2,FALSE))</f>
        <v>P</v>
      </c>
      <c r="J2742" s="98">
        <v>43581</v>
      </c>
      <c r="K2742" s="135">
        <f t="shared" si="90"/>
        <v>17</v>
      </c>
      <c r="L2742" s="99" t="str">
        <f t="shared" ca="1" si="91"/>
        <v>-</v>
      </c>
      <c r="M2742" s="93">
        <f>IF(E2742="","",VLOOKUP(E2742,[1]PROJECTES!$C$14:$Z$5000,21,FALSE))</f>
        <v>43591</v>
      </c>
      <c r="N2742" s="100">
        <v>0</v>
      </c>
      <c r="O2742" s="72" t="s">
        <v>229</v>
      </c>
      <c r="P2742" s="101">
        <v>35</v>
      </c>
      <c r="Q2742" s="132" t="s">
        <v>51</v>
      </c>
      <c r="R2742" s="102" t="s">
        <v>1612</v>
      </c>
      <c r="S2742" s="91"/>
    </row>
    <row r="2743" spans="1:19" s="104" customFormat="1" ht="12.75" customHeight="1" x14ac:dyDescent="0.25">
      <c r="A2743" s="121" t="s">
        <v>12</v>
      </c>
      <c r="B2743" s="92" t="str">
        <f>IF(E2743="","",VLOOKUP(E2743,[1]PROJECTES!$C$14:$G$5000,2,FALSE))</f>
        <v>EYPESA</v>
      </c>
      <c r="C2743" s="121" t="s">
        <v>106</v>
      </c>
      <c r="D2743" s="93" t="str">
        <f>IF(E2743="","",VLOOKUP(E2743,[1]PROJECTES!$C$14:$G$5000,5,FALSE))</f>
        <v>SITEL Ref.SUPORT TEC. PROJ. INVADE-2019</v>
      </c>
      <c r="E2743" s="117">
        <v>5204</v>
      </c>
      <c r="F2743" s="95"/>
      <c r="G2743" s="96" t="str">
        <f>IF(E2743="","",VLOOKUP(E2743,[1]PROJECTES!$C$14:$G$5000,4,FALSE))</f>
        <v>OB</v>
      </c>
      <c r="H2743" s="118" t="s">
        <v>12</v>
      </c>
      <c r="I2743" s="97" t="str">
        <f>IF(H2743="","",VLOOKUP(H2743,BD!B$2:C$16,2,FALSE))</f>
        <v>E</v>
      </c>
      <c r="J2743" s="98">
        <v>43581</v>
      </c>
      <c r="K2743" s="135">
        <f t="shared" si="90"/>
        <v>17</v>
      </c>
      <c r="L2743" s="99">
        <f t="shared" ca="1" si="91"/>
        <v>-35</v>
      </c>
      <c r="M2743" s="93">
        <f>IF(E2743="","",VLOOKUP(E2743,[1]PROJECTES!$C$14:$Z$5000,21,FALSE))</f>
        <v>43585</v>
      </c>
      <c r="N2743" s="100">
        <v>2</v>
      </c>
      <c r="O2743" s="72" t="s">
        <v>229</v>
      </c>
      <c r="P2743" s="101">
        <v>0</v>
      </c>
      <c r="Q2743" s="132" t="s">
        <v>40</v>
      </c>
      <c r="R2743" s="168" t="s">
        <v>1644</v>
      </c>
      <c r="S2743" s="91"/>
    </row>
    <row r="2744" spans="1:19" s="104" customFormat="1" ht="12.75" customHeight="1" x14ac:dyDescent="0.25">
      <c r="A2744" s="121" t="s">
        <v>12</v>
      </c>
      <c r="B2744" s="92" t="str">
        <f>IF(E2744="","",VLOOKUP(E2744,[1]PROJECTES!$C$14:$G$5000,2,FALSE))</f>
        <v>SITEL</v>
      </c>
      <c r="C2744" s="121" t="s">
        <v>106</v>
      </c>
      <c r="D2744" s="93" t="str">
        <f>IF(E2744="","",VLOOKUP(E2744,[1]PROJECTES!$C$14:$G$5000,5,FALSE))</f>
        <v>SOPORT DEPARTAMENT COMERCIAL</v>
      </c>
      <c r="E2744" s="117" t="s">
        <v>343</v>
      </c>
      <c r="F2744" s="95"/>
      <c r="G2744" s="96" t="str">
        <f>IF(E2744="","",VLOOKUP(E2744,[1]PROJECTES!$C$14:$G$5000,4,FALSE))</f>
        <v>OB</v>
      </c>
      <c r="H2744" s="118" t="s">
        <v>12</v>
      </c>
      <c r="I2744" s="97" t="str">
        <f>IF(H2744="","",VLOOKUP(H2744,BD!B$2:C$16,2,FALSE))</f>
        <v>E</v>
      </c>
      <c r="J2744" s="98">
        <v>43581</v>
      </c>
      <c r="K2744" s="135">
        <f t="shared" si="90"/>
        <v>17</v>
      </c>
      <c r="L2744" s="99">
        <f t="shared" ca="1" si="91"/>
        <v>210</v>
      </c>
      <c r="M2744" s="93">
        <f>IF(E2744="","",VLOOKUP(E2744,[1]PROJECTES!$C$14:$Z$5000,21,FALSE))</f>
        <v>43830</v>
      </c>
      <c r="N2744" s="100">
        <v>1</v>
      </c>
      <c r="O2744" s="72" t="s">
        <v>229</v>
      </c>
      <c r="P2744" s="101">
        <v>0</v>
      </c>
      <c r="Q2744" s="132" t="s">
        <v>11</v>
      </c>
      <c r="R2744" s="168" t="s">
        <v>1645</v>
      </c>
      <c r="S2744" s="91"/>
    </row>
    <row r="2745" spans="1:19" s="104" customFormat="1" ht="12.75" customHeight="1" x14ac:dyDescent="0.25">
      <c r="A2745" s="121" t="s">
        <v>12</v>
      </c>
      <c r="B2745" s="92" t="str">
        <f>IF(E2745="","",VLOOKUP(E2745,[1]PROJECTES!$C$14:$G$5000,2,FALSE))</f>
        <v>SITEL</v>
      </c>
      <c r="C2745" s="121" t="s">
        <v>181</v>
      </c>
      <c r="D2745" s="93" t="str">
        <f>IF(E2745="","",VLOOKUP(E2745,[1]PROJECTES!$C$14:$G$5000,5,FALSE))</f>
        <v>FORMACIO</v>
      </c>
      <c r="E2745" s="117" t="s">
        <v>519</v>
      </c>
      <c r="F2745" s="95"/>
      <c r="G2745" s="96" t="str">
        <f>IF(E2745="","",VLOOKUP(E2745,[1]PROJECTES!$C$14:$G$5000,4,FALSE))</f>
        <v>OB</v>
      </c>
      <c r="H2745" s="118" t="s">
        <v>12</v>
      </c>
      <c r="I2745" s="97" t="str">
        <f>IF(H2745="","",VLOOKUP(H2745,BD!B$2:C$16,2,FALSE))</f>
        <v>E</v>
      </c>
      <c r="J2745" s="98">
        <v>43581</v>
      </c>
      <c r="K2745" s="135">
        <f t="shared" si="90"/>
        <v>17</v>
      </c>
      <c r="L2745" s="99">
        <f t="shared" ca="1" si="91"/>
        <v>210</v>
      </c>
      <c r="M2745" s="93">
        <f>IF(E2745="","",VLOOKUP(E2745,[1]PROJECTES!$C$14:$Z$5000,21,FALSE))</f>
        <v>43830</v>
      </c>
      <c r="N2745" s="100">
        <v>3</v>
      </c>
      <c r="O2745" s="72" t="s">
        <v>229</v>
      </c>
      <c r="P2745" s="101">
        <v>0</v>
      </c>
      <c r="Q2745" s="132"/>
      <c r="R2745" s="168" t="s">
        <v>1642</v>
      </c>
      <c r="S2745" s="91"/>
    </row>
    <row r="2746" spans="1:19" s="104" customFormat="1" ht="12.75" customHeight="1" x14ac:dyDescent="0.25">
      <c r="A2746" s="121" t="s">
        <v>12</v>
      </c>
      <c r="B2746" s="92" t="str">
        <f>IF(E2746="","",VLOOKUP(E2746,[1]PROJECTES!$C$14:$G$5000,2,FALSE))</f>
        <v>SITEL</v>
      </c>
      <c r="C2746" s="121" t="s">
        <v>181</v>
      </c>
      <c r="D2746" s="93" t="str">
        <f>IF(E2746="","",VLOOKUP(E2746,[1]PROJECTES!$C$14:$G$5000,5,FALSE))</f>
        <v>DESENVOLUPAMENT FW CAP-PRX v9.0</v>
      </c>
      <c r="E2746" s="117" t="s">
        <v>1451</v>
      </c>
      <c r="F2746" s="95"/>
      <c r="G2746" s="96" t="str">
        <f>IF(E2746="","",VLOOKUP(E2746,[1]PROJECTES!$C$14:$G$5000,4,FALSE))</f>
        <v>OB</v>
      </c>
      <c r="H2746" s="118" t="s">
        <v>12</v>
      </c>
      <c r="I2746" s="97" t="str">
        <f>IF(H2746="","",VLOOKUP(H2746,BD!B$2:C$16,2,FALSE))</f>
        <v>E</v>
      </c>
      <c r="J2746" s="98">
        <v>43581</v>
      </c>
      <c r="K2746" s="135">
        <f t="shared" si="90"/>
        <v>17</v>
      </c>
      <c r="L2746" s="99">
        <f t="shared" ca="1" si="91"/>
        <v>-67</v>
      </c>
      <c r="M2746" s="93">
        <f>IF(E2746="","",VLOOKUP(E2746,[1]PROJECTES!$C$14:$Z$5000,21,FALSE))</f>
        <v>43553</v>
      </c>
      <c r="N2746" s="100">
        <v>2</v>
      </c>
      <c r="O2746" s="72" t="s">
        <v>229</v>
      </c>
      <c r="P2746" s="101">
        <v>0</v>
      </c>
      <c r="Q2746" s="132" t="s">
        <v>65</v>
      </c>
      <c r="R2746" s="168" t="s">
        <v>1646</v>
      </c>
      <c r="S2746" s="91"/>
    </row>
    <row r="2747" spans="1:19" s="104" customFormat="1" ht="12.75" customHeight="1" x14ac:dyDescent="0.25">
      <c r="A2747" s="121" t="s">
        <v>17</v>
      </c>
      <c r="B2747" s="92" t="str">
        <f>IF(E2747="","",VLOOKUP(E2747,[1]PROJECTES!$C$14:$G$5000,2,FALSE))</f>
        <v>SITEL</v>
      </c>
      <c r="C2747" s="121" t="s">
        <v>181</v>
      </c>
      <c r="D2747" s="93" t="str">
        <f>IF(E2747="","",VLOOKUP(E2747,[1]PROJECTES!$C$14:$G$5000,5,FALSE))</f>
        <v>INFRAESTRUCTURA</v>
      </c>
      <c r="E2747" s="117" t="s">
        <v>289</v>
      </c>
      <c r="F2747" s="95"/>
      <c r="G2747" s="96" t="str">
        <f>IF(E2747="","",VLOOKUP(E2747,[1]PROJECTES!$C$14:$G$5000,4,FALSE))</f>
        <v>OB</v>
      </c>
      <c r="H2747" s="118" t="s">
        <v>17</v>
      </c>
      <c r="I2747" s="97" t="str">
        <f>IF(H2747="","",VLOOKUP(H2747,BD!B$2:C$16,2,FALSE))</f>
        <v>E</v>
      </c>
      <c r="J2747" s="98">
        <v>43480</v>
      </c>
      <c r="K2747" s="135">
        <f t="shared" si="90"/>
        <v>3</v>
      </c>
      <c r="L2747" s="99">
        <f t="shared" ca="1" si="91"/>
        <v>210</v>
      </c>
      <c r="M2747" s="93">
        <f>IF(E2747="","",VLOOKUP(E2747,[1]PROJECTES!$C$14:$Z$5000,21,FALSE))</f>
        <v>43830</v>
      </c>
      <c r="N2747" s="100">
        <v>1</v>
      </c>
      <c r="O2747" s="72" t="s">
        <v>229</v>
      </c>
      <c r="P2747" s="101">
        <v>15</v>
      </c>
      <c r="Q2747" s="132" t="s">
        <v>49</v>
      </c>
      <c r="R2747" s="131" t="s">
        <v>463</v>
      </c>
      <c r="S2747" s="91"/>
    </row>
    <row r="2748" spans="1:19" s="104" customFormat="1" ht="12.75" customHeight="1" x14ac:dyDescent="0.25">
      <c r="A2748" s="121" t="s">
        <v>21</v>
      </c>
      <c r="B2748" s="92" t="str">
        <f>IF(E2748="","",VLOOKUP(E2748,[1]PROJECTES!$C$14:$G$5000,2,FALSE))</f>
        <v>SITEL</v>
      </c>
      <c r="C2748" s="121" t="s">
        <v>181</v>
      </c>
      <c r="D2748" s="93" t="str">
        <f>IF(E2748="","",VLOOKUP(E2748,[1]PROJECTES!$C$14:$G$5000,5,FALSE))</f>
        <v>INFRAESTRUCTURA</v>
      </c>
      <c r="E2748" s="117" t="s">
        <v>289</v>
      </c>
      <c r="F2748" s="95"/>
      <c r="G2748" s="96" t="str">
        <f>IF(E2748="","",VLOOKUP(E2748,[1]PROJECTES!$C$14:$G$5000,4,FALSE))</f>
        <v>OB</v>
      </c>
      <c r="H2748" s="118" t="s">
        <v>17</v>
      </c>
      <c r="I2748" s="97" t="str">
        <f>IF(H2748="","",VLOOKUP(H2748,BD!B$2:C$16,2,FALSE))</f>
        <v>E</v>
      </c>
      <c r="J2748" s="98">
        <v>43486</v>
      </c>
      <c r="K2748" s="135">
        <f t="shared" si="90"/>
        <v>4</v>
      </c>
      <c r="L2748" s="99">
        <f t="shared" ca="1" si="91"/>
        <v>210</v>
      </c>
      <c r="M2748" s="93">
        <f>IF(E2748="","",VLOOKUP(E2748,[1]PROJECTES!$C$14:$Z$5000,21,FALSE))</f>
        <v>43830</v>
      </c>
      <c r="N2748" s="100">
        <v>0</v>
      </c>
      <c r="O2748" s="72" t="s">
        <v>229</v>
      </c>
      <c r="P2748" s="101">
        <v>30</v>
      </c>
      <c r="Q2748" s="132" t="s">
        <v>19</v>
      </c>
      <c r="R2748" s="131" t="s">
        <v>503</v>
      </c>
      <c r="S2748" s="91"/>
    </row>
    <row r="2749" spans="1:19" s="104" customFormat="1" ht="12.75" customHeight="1" x14ac:dyDescent="0.25">
      <c r="A2749" s="121" t="s">
        <v>12</v>
      </c>
      <c r="B2749" s="92" t="str">
        <f>IF(E2749="","",VLOOKUP(E2749,[1]PROJECTES!$C$14:$G$5000,2,FALSE))</f>
        <v>SITEL</v>
      </c>
      <c r="C2749" s="121" t="s">
        <v>181</v>
      </c>
      <c r="D2749" s="93" t="str">
        <f>IF(E2749="","",VLOOKUP(E2749,[1]PROJECTES!$C$14:$G$5000,5,FALSE))</f>
        <v>SCADA TEDIS.Net (Test i Resolucio Bugs SW)</v>
      </c>
      <c r="E2749" s="117" t="s">
        <v>538</v>
      </c>
      <c r="F2749" s="95"/>
      <c r="G2749" s="96" t="str">
        <f>IF(E2749="","",VLOOKUP(E2749,[1]PROJECTES!$C$14:$G$5000,4,FALSE))</f>
        <v>OB</v>
      </c>
      <c r="H2749" s="118" t="s">
        <v>17</v>
      </c>
      <c r="I2749" s="97" t="str">
        <f>IF(H2749="","",VLOOKUP(H2749,BD!B$2:C$16,2,FALSE))</f>
        <v>E</v>
      </c>
      <c r="J2749" s="98">
        <v>43487</v>
      </c>
      <c r="K2749" s="135">
        <f t="shared" si="90"/>
        <v>4</v>
      </c>
      <c r="L2749" s="99">
        <f t="shared" ca="1" si="91"/>
        <v>210</v>
      </c>
      <c r="M2749" s="93">
        <f>IF(E2749="","",VLOOKUP(E2749,[1]PROJECTES!$C$14:$Z$5000,21,FALSE))</f>
        <v>43830</v>
      </c>
      <c r="N2749" s="100">
        <v>1</v>
      </c>
      <c r="O2749" s="72" t="s">
        <v>229</v>
      </c>
      <c r="P2749" s="101">
        <v>15</v>
      </c>
      <c r="Q2749" s="132" t="s">
        <v>65</v>
      </c>
      <c r="R2749" s="131" t="s">
        <v>531</v>
      </c>
      <c r="S2749" s="91"/>
    </row>
    <row r="2750" spans="1:19" s="104" customFormat="1" ht="12.75" customHeight="1" x14ac:dyDescent="0.25">
      <c r="A2750" s="121" t="s">
        <v>17</v>
      </c>
      <c r="B2750" s="92" t="str">
        <f>IF(E2750="","",VLOOKUP(E2750,[1]PROJECTES!$C$14:$G$5000,2,FALSE))</f>
        <v>SITEL</v>
      </c>
      <c r="C2750" s="121" t="s">
        <v>181</v>
      </c>
      <c r="D2750" s="93" t="str">
        <f>IF(E2750="","",VLOOKUP(E2750,[1]PROJECTES!$C$14:$G$5000,5,FALSE))</f>
        <v>INFRAESTRUCTURA</v>
      </c>
      <c r="E2750" s="117" t="s">
        <v>289</v>
      </c>
      <c r="F2750" s="95"/>
      <c r="G2750" s="96" t="str">
        <f>IF(E2750="","",VLOOKUP(E2750,[1]PROJECTES!$C$14:$G$5000,4,FALSE))</f>
        <v>OB</v>
      </c>
      <c r="H2750" s="118" t="s">
        <v>17</v>
      </c>
      <c r="I2750" s="97" t="str">
        <f>IF(H2750="","",VLOOKUP(H2750,BD!B$2:C$16,2,FALSE))</f>
        <v>E</v>
      </c>
      <c r="J2750" s="98">
        <v>43489</v>
      </c>
      <c r="K2750" s="135">
        <f t="shared" si="90"/>
        <v>4</v>
      </c>
      <c r="L2750" s="99">
        <f t="shared" ca="1" si="91"/>
        <v>210</v>
      </c>
      <c r="M2750" s="93">
        <f>IF(E2750="","",VLOOKUP(E2750,[1]PROJECTES!$C$14:$Z$5000,21,FALSE))</f>
        <v>43830</v>
      </c>
      <c r="N2750" s="100">
        <v>1</v>
      </c>
      <c r="O2750" s="72" t="s">
        <v>229</v>
      </c>
      <c r="P2750" s="101"/>
      <c r="Q2750" s="132" t="s">
        <v>65</v>
      </c>
      <c r="R2750" s="131" t="s">
        <v>552</v>
      </c>
      <c r="S2750" s="91"/>
    </row>
    <row r="2751" spans="1:19" s="104" customFormat="1" ht="12.75" customHeight="1" x14ac:dyDescent="0.25">
      <c r="A2751" s="121"/>
      <c r="B2751" s="92" t="str">
        <f>IF(E2751="","",VLOOKUP(E2751,[1]PROJECTES!$C$14:$G$5000,2,FALSE))</f>
        <v/>
      </c>
      <c r="C2751" s="121"/>
      <c r="D2751" s="93" t="str">
        <f>IF(E2751="","",VLOOKUP(E2751,[1]PROJECTES!$C$14:$G$5000,5,FALSE))</f>
        <v/>
      </c>
      <c r="E2751" s="117"/>
      <c r="F2751" s="95"/>
      <c r="G2751" s="96" t="str">
        <f>IF(E2751="","",VLOOKUP(E2751,[1]PROJECTES!$C$14:$G$5000,4,FALSE))</f>
        <v/>
      </c>
      <c r="H2751" s="118" t="s">
        <v>44</v>
      </c>
      <c r="I2751" s="97" t="str">
        <f>IF(H2751="","",VLOOKUP(H2751,BD!B$2:C$16,2,FALSE))</f>
        <v>E</v>
      </c>
      <c r="J2751" s="98">
        <v>43581</v>
      </c>
      <c r="K2751" s="135">
        <f t="shared" si="90"/>
        <v>17</v>
      </c>
      <c r="L2751" s="99" t="str">
        <f t="shared" ca="1" si="91"/>
        <v>-</v>
      </c>
      <c r="M2751" s="93" t="str">
        <f>IF(E2751="","",VLOOKUP(E2751,[1]PROJECTES!$C$14:$Z$5000,21,FALSE))</f>
        <v/>
      </c>
      <c r="N2751" s="100"/>
      <c r="O2751" s="72" t="s">
        <v>229</v>
      </c>
      <c r="P2751" s="101"/>
      <c r="Q2751" s="132"/>
      <c r="R2751" s="102"/>
      <c r="S2751" s="91"/>
    </row>
    <row r="2752" spans="1:19" s="104" customFormat="1" ht="12.75" customHeight="1" x14ac:dyDescent="0.25">
      <c r="A2752" s="121"/>
      <c r="B2752" s="92" t="str">
        <f>IF(E2752="","",VLOOKUP(E2752,[1]PROJECTES!$C$14:$G$5000,2,FALSE))</f>
        <v/>
      </c>
      <c r="C2752" s="121"/>
      <c r="D2752" s="93" t="str">
        <f>IF(E2752="","",VLOOKUP(E2752,[1]PROJECTES!$C$14:$G$5000,5,FALSE))</f>
        <v/>
      </c>
      <c r="E2752" s="117"/>
      <c r="F2752" s="95"/>
      <c r="G2752" s="96" t="str">
        <f>IF(E2752="","",VLOOKUP(E2752,[1]PROJECTES!$C$14:$G$5000,4,FALSE))</f>
        <v/>
      </c>
      <c r="H2752" s="118" t="s">
        <v>44</v>
      </c>
      <c r="I2752" s="97" t="str">
        <f>IF(H2752="","",VLOOKUP(H2752,BD!B$2:C$16,2,FALSE))</f>
        <v>E</v>
      </c>
      <c r="J2752" s="98">
        <v>43581</v>
      </c>
      <c r="K2752" s="135">
        <f t="shared" si="90"/>
        <v>17</v>
      </c>
      <c r="L2752" s="99" t="str">
        <f t="shared" ca="1" si="91"/>
        <v>-</v>
      </c>
      <c r="M2752" s="93" t="str">
        <f>IF(E2752="","",VLOOKUP(E2752,[1]PROJECTES!$C$14:$Z$5000,21,FALSE))</f>
        <v/>
      </c>
      <c r="N2752" s="100"/>
      <c r="O2752" s="72" t="s">
        <v>229</v>
      </c>
      <c r="P2752" s="101"/>
      <c r="Q2752" s="132"/>
      <c r="R2752" s="102"/>
      <c r="S2752" s="91"/>
    </row>
    <row r="2753" spans="1:19" s="104" customFormat="1" ht="12.75" customHeight="1" x14ac:dyDescent="0.25">
      <c r="A2753" s="121"/>
      <c r="B2753" s="92" t="str">
        <f>IF(E2753="","",VLOOKUP(E2753,[1]PROJECTES!$C$14:$G$5000,2,FALSE))</f>
        <v/>
      </c>
      <c r="C2753" s="121"/>
      <c r="D2753" s="93" t="str">
        <f>IF(E2753="","",VLOOKUP(E2753,[1]PROJECTES!$C$14:$G$5000,5,FALSE))</f>
        <v/>
      </c>
      <c r="E2753" s="117"/>
      <c r="F2753" s="95"/>
      <c r="G2753" s="96" t="str">
        <f>IF(E2753="","",VLOOKUP(E2753,[1]PROJECTES!$C$14:$G$5000,4,FALSE))</f>
        <v/>
      </c>
      <c r="H2753" s="118" t="s">
        <v>44</v>
      </c>
      <c r="I2753" s="97" t="str">
        <f>IF(H2753="","",VLOOKUP(H2753,BD!B$2:C$16,2,FALSE))</f>
        <v>E</v>
      </c>
      <c r="J2753" s="98">
        <v>43581</v>
      </c>
      <c r="K2753" s="135">
        <f t="shared" si="90"/>
        <v>17</v>
      </c>
      <c r="L2753" s="99" t="str">
        <f t="shared" ca="1" si="91"/>
        <v>-</v>
      </c>
      <c r="M2753" s="93" t="str">
        <f>IF(E2753="","",VLOOKUP(E2753,[1]PROJECTES!$C$14:$Z$5000,21,FALSE))</f>
        <v/>
      </c>
      <c r="N2753" s="100"/>
      <c r="O2753" s="72" t="s">
        <v>229</v>
      </c>
      <c r="P2753" s="101"/>
      <c r="Q2753" s="132"/>
      <c r="R2753" s="102"/>
      <c r="S2753" s="91"/>
    </row>
    <row r="2754" spans="1:19" s="104" customFormat="1" ht="12.75" customHeight="1" x14ac:dyDescent="0.25">
      <c r="A2754" s="121"/>
      <c r="B2754" s="92" t="str">
        <f>IF(E2754="","",VLOOKUP(E2754,[1]PROJECTES!$C$14:$G$5000,2,FALSE))</f>
        <v/>
      </c>
      <c r="C2754" s="121"/>
      <c r="D2754" s="93" t="str">
        <f>IF(E2754="","",VLOOKUP(E2754,[1]PROJECTES!$C$14:$G$5000,5,FALSE))</f>
        <v/>
      </c>
      <c r="E2754" s="117"/>
      <c r="F2754" s="95"/>
      <c r="G2754" s="96" t="str">
        <f>IF(E2754="","",VLOOKUP(E2754,[1]PROJECTES!$C$14:$G$5000,4,FALSE))</f>
        <v/>
      </c>
      <c r="H2754" s="118" t="s">
        <v>44</v>
      </c>
      <c r="I2754" s="97" t="str">
        <f>IF(H2754="","",VLOOKUP(H2754,BD!B$2:C$16,2,FALSE))</f>
        <v>E</v>
      </c>
      <c r="J2754" s="98">
        <v>43581</v>
      </c>
      <c r="K2754" s="135">
        <f t="shared" si="90"/>
        <v>17</v>
      </c>
      <c r="L2754" s="99" t="str">
        <f t="shared" ca="1" si="91"/>
        <v>-</v>
      </c>
      <c r="M2754" s="93" t="str">
        <f>IF(E2754="","",VLOOKUP(E2754,[1]PROJECTES!$C$14:$Z$5000,21,FALSE))</f>
        <v/>
      </c>
      <c r="N2754" s="100"/>
      <c r="O2754" s="72" t="s">
        <v>229</v>
      </c>
      <c r="P2754" s="101"/>
      <c r="Q2754" s="132"/>
      <c r="R2754" s="102"/>
      <c r="S2754" s="91"/>
    </row>
    <row r="2755" spans="1:19" s="104" customFormat="1" ht="12.75" customHeight="1" x14ac:dyDescent="0.25">
      <c r="A2755" s="121"/>
      <c r="B2755" s="92" t="str">
        <f>IF(E2755="","",VLOOKUP(E2755,[1]PROJECTES!$C$14:$G$5000,2,FALSE))</f>
        <v/>
      </c>
      <c r="C2755" s="121"/>
      <c r="D2755" s="93" t="str">
        <f>IF(E2755="","",VLOOKUP(E2755,[1]PROJECTES!$C$14:$G$5000,5,FALSE))</f>
        <v/>
      </c>
      <c r="E2755" s="117"/>
      <c r="F2755" s="95"/>
      <c r="G2755" s="96" t="str">
        <f>IF(E2755="","",VLOOKUP(E2755,[1]PROJECTES!$C$14:$G$5000,4,FALSE))</f>
        <v/>
      </c>
      <c r="H2755" s="118" t="s">
        <v>44</v>
      </c>
      <c r="I2755" s="97" t="str">
        <f>IF(H2755="","",VLOOKUP(H2755,BD!B$2:C$16,2,FALSE))</f>
        <v>E</v>
      </c>
      <c r="J2755" s="98">
        <v>43581</v>
      </c>
      <c r="K2755" s="135">
        <f t="shared" si="90"/>
        <v>17</v>
      </c>
      <c r="L2755" s="99" t="str">
        <f t="shared" ca="1" si="91"/>
        <v>-</v>
      </c>
      <c r="M2755" s="93" t="str">
        <f>IF(E2755="","",VLOOKUP(E2755,[1]PROJECTES!$C$14:$Z$5000,21,FALSE))</f>
        <v/>
      </c>
      <c r="N2755" s="100"/>
      <c r="O2755" s="72" t="s">
        <v>229</v>
      </c>
      <c r="P2755" s="101"/>
      <c r="Q2755" s="132"/>
      <c r="R2755" s="102"/>
      <c r="S2755" s="91"/>
    </row>
    <row r="2756" spans="1:19" s="104" customFormat="1" ht="12.75" customHeight="1" x14ac:dyDescent="0.25">
      <c r="A2756" s="121" t="s">
        <v>21</v>
      </c>
      <c r="B2756" s="92" t="str">
        <f>IF(E2756="","",VLOOKUP(E2756,[1]PROJECTES!$C$14:$G$5000,2,FALSE))</f>
        <v>EOSPIT</v>
      </c>
      <c r="C2756" s="121" t="s">
        <v>151</v>
      </c>
      <c r="D2756" s="93" t="str">
        <f>IF(E2756="","",VLOOKUP(E2756,[1]PROJECTES!$C$14:$G$5000,5,FALSE))</f>
        <v>Reparacio Modul DISTRAC</v>
      </c>
      <c r="E2756" s="117">
        <v>5246</v>
      </c>
      <c r="F2756" s="95"/>
      <c r="G2756" s="96" t="str">
        <f>IF(E2756="","",VLOOKUP(E2756,[1]PROJECTES!$C$14:$G$5000,4,FALSE))</f>
        <v>TA</v>
      </c>
      <c r="H2756" s="118" t="s">
        <v>21</v>
      </c>
      <c r="I2756" s="97" t="str">
        <f>IF(H2756="","",VLOOKUP(H2756,BD!B$2:C$16,2,FALSE))</f>
        <v>P</v>
      </c>
      <c r="J2756" s="98">
        <v>43584</v>
      </c>
      <c r="K2756" s="135">
        <f t="shared" si="90"/>
        <v>18</v>
      </c>
      <c r="L2756" s="99" t="str">
        <f t="shared" ca="1" si="91"/>
        <v>-</v>
      </c>
      <c r="M2756" s="93">
        <f>IF(E2756="","",VLOOKUP(E2756,[1]PROJECTES!$C$14:$Z$5000,21,FALSE))</f>
        <v>43584</v>
      </c>
      <c r="N2756" s="100">
        <v>0</v>
      </c>
      <c r="O2756" s="72" t="s">
        <v>229</v>
      </c>
      <c r="P2756" s="101">
        <v>30</v>
      </c>
      <c r="Q2756" s="132" t="s">
        <v>57</v>
      </c>
      <c r="R2756" s="168" t="s">
        <v>1613</v>
      </c>
      <c r="S2756" s="91"/>
    </row>
    <row r="2757" spans="1:19" s="104" customFormat="1" ht="12.75" customHeight="1" x14ac:dyDescent="0.25">
      <c r="A2757" s="121" t="s">
        <v>21</v>
      </c>
      <c r="B2757" s="92" t="str">
        <f>IF(E2757="","",VLOOKUP(E2757,[1]PROJECTES!$C$14:$G$5000,2,FALSE))</f>
        <v>EOSPIT</v>
      </c>
      <c r="C2757" s="121" t="s">
        <v>151</v>
      </c>
      <c r="D2757" s="93" t="str">
        <f>IF(E2757="","",VLOOKUP(E2757,[1]PROJECTES!$C$14:$G$5000,5,FALSE))</f>
        <v>Reparacio Modul DISTRAC n/s 68-2013</v>
      </c>
      <c r="E2757" s="117">
        <v>5247</v>
      </c>
      <c r="F2757" s="95"/>
      <c r="G2757" s="96" t="str">
        <f>IF(E2757="","",VLOOKUP(E2757,[1]PROJECTES!$C$14:$G$5000,4,FALSE))</f>
        <v>TA</v>
      </c>
      <c r="H2757" s="118" t="s">
        <v>21</v>
      </c>
      <c r="I2757" s="97" t="str">
        <f>IF(H2757="","",VLOOKUP(H2757,BD!B$2:C$16,2,FALSE))</f>
        <v>P</v>
      </c>
      <c r="J2757" s="98">
        <v>43584</v>
      </c>
      <c r="K2757" s="135">
        <f t="shared" si="90"/>
        <v>18</v>
      </c>
      <c r="L2757" s="99" t="str">
        <f t="shared" ca="1" si="91"/>
        <v>-</v>
      </c>
      <c r="M2757" s="93">
        <f>IF(E2757="","",VLOOKUP(E2757,[1]PROJECTES!$C$14:$Z$5000,21,FALSE))</f>
        <v>43584</v>
      </c>
      <c r="N2757" s="100">
        <v>0</v>
      </c>
      <c r="O2757" s="72" t="s">
        <v>229</v>
      </c>
      <c r="P2757" s="101">
        <v>20</v>
      </c>
      <c r="Q2757" s="132" t="s">
        <v>57</v>
      </c>
      <c r="R2757" s="102" t="s">
        <v>1614</v>
      </c>
      <c r="S2757" s="91"/>
    </row>
    <row r="2758" spans="1:19" s="104" customFormat="1" ht="12.75" customHeight="1" x14ac:dyDescent="0.25">
      <c r="A2758" s="121" t="s">
        <v>21</v>
      </c>
      <c r="B2758" s="92" t="str">
        <f>IF(E2758="","",VLOOKUP(E2758,[1]PROJECTES!$C$14:$G$5000,2,FALSE))</f>
        <v>INPPOZ</v>
      </c>
      <c r="C2758" s="121" t="s">
        <v>149</v>
      </c>
      <c r="D2758" s="93" t="str">
        <f>IF(E2758="","",VLOOKUP(E2758,[1]PROJECTES!$C$14:$G$5000,5,FALSE))</f>
        <v>RTU C.T. MENENDEZ PELAYO v1.0</v>
      </c>
      <c r="E2758" s="117">
        <v>5205</v>
      </c>
      <c r="F2758" s="95"/>
      <c r="G2758" s="96" t="str">
        <f>IF(E2758="","",VLOOKUP(E2758,[1]PROJECTES!$C$14:$G$5000,4,FALSE))</f>
        <v>OB</v>
      </c>
      <c r="H2758" s="118" t="s">
        <v>21</v>
      </c>
      <c r="I2758" s="97" t="str">
        <f>IF(H2758="","",VLOOKUP(H2758,BD!B$2:C$16,2,FALSE))</f>
        <v>P</v>
      </c>
      <c r="J2758" s="98">
        <v>43584</v>
      </c>
      <c r="K2758" s="135">
        <f t="shared" si="90"/>
        <v>18</v>
      </c>
      <c r="L2758" s="99">
        <f t="shared" ca="1" si="91"/>
        <v>-35</v>
      </c>
      <c r="M2758" s="93">
        <f>IF(E2758="","",VLOOKUP(E2758,[1]PROJECTES!$C$14:$Z$5000,21,FALSE))</f>
        <v>43585</v>
      </c>
      <c r="N2758" s="100">
        <v>0</v>
      </c>
      <c r="O2758" s="72" t="s">
        <v>229</v>
      </c>
      <c r="P2758" s="101">
        <v>25</v>
      </c>
      <c r="Q2758" s="132" t="s">
        <v>49</v>
      </c>
      <c r="R2758" s="102" t="s">
        <v>311</v>
      </c>
      <c r="S2758" s="91"/>
    </row>
    <row r="2759" spans="1:19" s="104" customFormat="1" ht="12.75" customHeight="1" x14ac:dyDescent="0.25">
      <c r="A2759" s="121" t="s">
        <v>21</v>
      </c>
      <c r="B2759" s="92" t="str">
        <f>IF(E2759="","",VLOOKUP(E2759,[1]PROJECTES!$C$14:$G$5000,2,FALSE))</f>
        <v>INPPOZ</v>
      </c>
      <c r="C2759" s="121" t="s">
        <v>149</v>
      </c>
      <c r="D2759" s="93" t="str">
        <f>IF(E2759="","",VLOOKUP(E2759,[1]PROJECTES!$C$14:$G$5000,5,FALSE))</f>
        <v>RTU C.T. PADRE TORRERO v1.0</v>
      </c>
      <c r="E2759" s="117">
        <v>5207</v>
      </c>
      <c r="F2759" s="95"/>
      <c r="G2759" s="96" t="str">
        <f>IF(E2759="","",VLOOKUP(E2759,[1]PROJECTES!$C$14:$G$5000,4,FALSE))</f>
        <v>OB</v>
      </c>
      <c r="H2759" s="118" t="s">
        <v>21</v>
      </c>
      <c r="I2759" s="97" t="str">
        <f>IF(H2759="","",VLOOKUP(H2759,BD!B$2:C$16,2,FALSE))</f>
        <v>P</v>
      </c>
      <c r="J2759" s="98">
        <v>43584</v>
      </c>
      <c r="K2759" s="135">
        <f t="shared" si="90"/>
        <v>18</v>
      </c>
      <c r="L2759" s="99">
        <f t="shared" ca="1" si="91"/>
        <v>-35</v>
      </c>
      <c r="M2759" s="93">
        <f>IF(E2759="","",VLOOKUP(E2759,[1]PROJECTES!$C$14:$Z$5000,21,FALSE))</f>
        <v>43585</v>
      </c>
      <c r="N2759" s="100">
        <v>0</v>
      </c>
      <c r="O2759" s="72" t="s">
        <v>229</v>
      </c>
      <c r="P2759" s="101">
        <v>20</v>
      </c>
      <c r="Q2759" s="132" t="s">
        <v>49</v>
      </c>
      <c r="R2759" s="102" t="s">
        <v>311</v>
      </c>
      <c r="S2759" s="91"/>
    </row>
    <row r="2760" spans="1:19" s="104" customFormat="1" ht="12.75" customHeight="1" x14ac:dyDescent="0.25">
      <c r="A2760" s="121" t="s">
        <v>21</v>
      </c>
      <c r="B2760" s="92" t="str">
        <f>IF(E2760="","",VLOOKUP(E2760,[1]PROJECTES!$C$14:$G$5000,2,FALSE))</f>
        <v>SITEL</v>
      </c>
      <c r="C2760" s="121" t="s">
        <v>148</v>
      </c>
      <c r="D2760" s="93" t="str">
        <f>IF(E2760="","",VLOOKUP(E2760,[1]PROJECTES!$C$14:$G$5000,5,FALSE))</f>
        <v>GESTIO DE MAGATZEM</v>
      </c>
      <c r="E2760" s="117" t="s">
        <v>305</v>
      </c>
      <c r="F2760" s="95"/>
      <c r="G2760" s="96" t="str">
        <f>IF(E2760="","",VLOOKUP(E2760,[1]PROJECTES!$C$14:$G$5000,4,FALSE))</f>
        <v>OB</v>
      </c>
      <c r="H2760" s="118" t="s">
        <v>21</v>
      </c>
      <c r="I2760" s="97" t="str">
        <f>IF(H2760="","",VLOOKUP(H2760,BD!B$2:C$16,2,FALSE))</f>
        <v>P</v>
      </c>
      <c r="J2760" s="98">
        <v>43584</v>
      </c>
      <c r="K2760" s="135">
        <f t="shared" si="90"/>
        <v>18</v>
      </c>
      <c r="L2760" s="99">
        <f t="shared" ca="1" si="91"/>
        <v>210</v>
      </c>
      <c r="M2760" s="93">
        <f>IF(E2760="","",VLOOKUP(E2760,[1]PROJECTES!$C$14:$Z$5000,21,FALSE))</f>
        <v>43830</v>
      </c>
      <c r="N2760" s="100">
        <v>1</v>
      </c>
      <c r="O2760" s="72" t="s">
        <v>229</v>
      </c>
      <c r="P2760" s="101">
        <v>0</v>
      </c>
      <c r="Q2760" s="132" t="s">
        <v>49</v>
      </c>
      <c r="R2760" s="102" t="s">
        <v>1615</v>
      </c>
      <c r="S2760" s="91"/>
    </row>
    <row r="2761" spans="1:19" s="104" customFormat="1" ht="12.75" customHeight="1" x14ac:dyDescent="0.25">
      <c r="A2761" s="121" t="s">
        <v>21</v>
      </c>
      <c r="B2761" s="92" t="str">
        <f>IF(E2761="","",VLOOKUP(E2761,[1]PROJECTES!$C$14:$G$5000,2,FALSE))</f>
        <v>EOSPIT</v>
      </c>
      <c r="C2761" s="121" t="s">
        <v>151</v>
      </c>
      <c r="D2761" s="93" t="str">
        <f>IF(E2761="","",VLOOKUP(E2761,[1]PROJECTES!$C$14:$G$5000,5,FALSE))</f>
        <v>Reparacio CAP32-48 n/s 308-2018</v>
      </c>
      <c r="E2761" s="117">
        <v>5245</v>
      </c>
      <c r="F2761" s="95"/>
      <c r="G2761" s="96" t="str">
        <f>IF(E2761="","",VLOOKUP(E2761,[1]PROJECTES!$C$14:$G$5000,4,FALSE))</f>
        <v>TA</v>
      </c>
      <c r="H2761" s="118" t="s">
        <v>21</v>
      </c>
      <c r="I2761" s="97" t="str">
        <f>IF(H2761="","",VLOOKUP(H2761,BD!B$2:C$16,2,FALSE))</f>
        <v>P</v>
      </c>
      <c r="J2761" s="98">
        <v>43584</v>
      </c>
      <c r="K2761" s="135">
        <f t="shared" si="90"/>
        <v>18</v>
      </c>
      <c r="L2761" s="99" t="str">
        <f t="shared" ca="1" si="91"/>
        <v>-</v>
      </c>
      <c r="M2761" s="93">
        <f>IF(E2761="","",VLOOKUP(E2761,[1]PROJECTES!$C$14:$Z$5000,21,FALSE))</f>
        <v>43584</v>
      </c>
      <c r="N2761" s="100">
        <v>0</v>
      </c>
      <c r="O2761" s="72" t="s">
        <v>229</v>
      </c>
      <c r="P2761" s="101">
        <v>21</v>
      </c>
      <c r="Q2761" s="132" t="s">
        <v>19</v>
      </c>
      <c r="R2761" s="168" t="s">
        <v>1616</v>
      </c>
      <c r="S2761" s="91"/>
    </row>
    <row r="2762" spans="1:19" s="104" customFormat="1" ht="12.75" customHeight="1" x14ac:dyDescent="0.25">
      <c r="A2762" s="121" t="s">
        <v>21</v>
      </c>
      <c r="B2762" s="92" t="str">
        <f>IF(E2762="","",VLOOKUP(E2762,[1]PROJECTES!$C$14:$G$5000,2,FALSE))</f>
        <v>EOSPIT</v>
      </c>
      <c r="C2762" s="121" t="s">
        <v>151</v>
      </c>
      <c r="D2762" s="93" t="str">
        <f>IF(E2762="","",VLOOKUP(E2762,[1]PROJECTES!$C$14:$G$5000,5,FALSE))</f>
        <v>Reparacio Modul DISTRAC</v>
      </c>
      <c r="E2762" s="117">
        <v>5246</v>
      </c>
      <c r="F2762" s="95"/>
      <c r="G2762" s="96" t="str">
        <f>IF(E2762="","",VLOOKUP(E2762,[1]PROJECTES!$C$14:$G$5000,4,FALSE))</f>
        <v>TA</v>
      </c>
      <c r="H2762" s="118" t="s">
        <v>21</v>
      </c>
      <c r="I2762" s="97" t="str">
        <f>IF(H2762="","",VLOOKUP(H2762,BD!B$2:C$16,2,FALSE))</f>
        <v>P</v>
      </c>
      <c r="J2762" s="175">
        <v>43584</v>
      </c>
      <c r="K2762" s="135">
        <f t="shared" si="90"/>
        <v>18</v>
      </c>
      <c r="L2762" s="99" t="str">
        <f t="shared" ca="1" si="91"/>
        <v>-</v>
      </c>
      <c r="M2762" s="93">
        <f>IF(E2762="","",VLOOKUP(E2762,[1]PROJECTES!$C$14:$Z$5000,21,FALSE))</f>
        <v>43584</v>
      </c>
      <c r="N2762" s="100">
        <v>0</v>
      </c>
      <c r="O2762" s="72" t="s">
        <v>229</v>
      </c>
      <c r="P2762" s="101">
        <v>21</v>
      </c>
      <c r="Q2762" s="132" t="s">
        <v>19</v>
      </c>
      <c r="R2762" s="168" t="s">
        <v>1616</v>
      </c>
      <c r="S2762" s="91"/>
    </row>
    <row r="2763" spans="1:19" s="104" customFormat="1" ht="12.75" customHeight="1" x14ac:dyDescent="0.25">
      <c r="A2763" s="121" t="s">
        <v>21</v>
      </c>
      <c r="B2763" s="92" t="str">
        <f>IF(E2763="","",VLOOKUP(E2763,[1]PROJECTES!$C$14:$G$5000,2,FALSE))</f>
        <v>EOSPIT</v>
      </c>
      <c r="C2763" s="121" t="s">
        <v>151</v>
      </c>
      <c r="D2763" s="93" t="str">
        <f>IF(E2763="","",VLOOKUP(E2763,[1]PROJECTES!$C$14:$G$5000,5,FALSE))</f>
        <v>Reparacio Modul DISTRAC n/s 68-2013</v>
      </c>
      <c r="E2763" s="117">
        <v>5247</v>
      </c>
      <c r="F2763" s="95"/>
      <c r="G2763" s="96" t="str">
        <f>IF(E2763="","",VLOOKUP(E2763,[1]PROJECTES!$C$14:$G$5000,4,FALSE))</f>
        <v>TA</v>
      </c>
      <c r="H2763" s="118" t="s">
        <v>21</v>
      </c>
      <c r="I2763" s="97" t="str">
        <f>IF(H2763="","",VLOOKUP(H2763,BD!B$2:C$16,2,FALSE))</f>
        <v>P</v>
      </c>
      <c r="J2763" s="98">
        <v>43584</v>
      </c>
      <c r="K2763" s="135">
        <f t="shared" ref="K2763:K2826" si="92">IF(J2763="","",WEEKNUM(J2763,2)-0)</f>
        <v>18</v>
      </c>
      <c r="L2763" s="99" t="str">
        <f t="shared" ref="L2763:L2826" ca="1" si="93">IF(M2763="","-",IF(G2763="TA","-",+M2763-TODAY()))</f>
        <v>-</v>
      </c>
      <c r="M2763" s="93">
        <f>IF(E2763="","",VLOOKUP(E2763,[1]PROJECTES!$C$14:$Z$5000,21,FALSE))</f>
        <v>43584</v>
      </c>
      <c r="N2763" s="100">
        <v>0</v>
      </c>
      <c r="O2763" s="72" t="s">
        <v>229</v>
      </c>
      <c r="P2763" s="101">
        <v>21</v>
      </c>
      <c r="Q2763" s="132" t="s">
        <v>19</v>
      </c>
      <c r="R2763" s="168" t="s">
        <v>1616</v>
      </c>
      <c r="S2763" s="91"/>
    </row>
    <row r="2764" spans="1:19" s="104" customFormat="1" ht="12.75" customHeight="1" x14ac:dyDescent="0.25">
      <c r="A2764" s="121" t="s">
        <v>21</v>
      </c>
      <c r="B2764" s="92" t="str">
        <f>IF(E2764="","",VLOOKUP(E2764,[1]PROJECTES!$C$14:$G$5000,2,FALSE))</f>
        <v>EOSPIT</v>
      </c>
      <c r="C2764" s="121" t="s">
        <v>151</v>
      </c>
      <c r="D2764" s="93" t="str">
        <f>IF(E2764="","",VLOOKUP(E2764,[1]PROJECTES!$C$14:$G$5000,5,FALSE))</f>
        <v>Reparacio CAP32-48 n/s 60-2017</v>
      </c>
      <c r="E2764" s="117">
        <v>5248</v>
      </c>
      <c r="F2764" s="95"/>
      <c r="G2764" s="96" t="str">
        <f>IF(E2764="","",VLOOKUP(E2764,[1]PROJECTES!$C$14:$G$5000,4,FALSE))</f>
        <v>TA</v>
      </c>
      <c r="H2764" s="118" t="s">
        <v>21</v>
      </c>
      <c r="I2764" s="97" t="str">
        <f>IF(H2764="","",VLOOKUP(H2764,BD!B$2:C$16,2,FALSE))</f>
        <v>P</v>
      </c>
      <c r="J2764" s="175">
        <v>43584</v>
      </c>
      <c r="K2764" s="135">
        <f t="shared" si="92"/>
        <v>18</v>
      </c>
      <c r="L2764" s="99" t="str">
        <f t="shared" ca="1" si="93"/>
        <v>-</v>
      </c>
      <c r="M2764" s="93">
        <f>IF(E2764="","",VLOOKUP(E2764,[1]PROJECTES!$C$14:$Z$5000,21,FALSE))</f>
        <v>43584</v>
      </c>
      <c r="N2764" s="100">
        <v>0</v>
      </c>
      <c r="O2764" s="72" t="s">
        <v>229</v>
      </c>
      <c r="P2764" s="101">
        <v>21</v>
      </c>
      <c r="Q2764" s="132" t="s">
        <v>19</v>
      </c>
      <c r="R2764" s="168" t="s">
        <v>1616</v>
      </c>
      <c r="S2764" s="91"/>
    </row>
    <row r="2765" spans="1:19" s="104" customFormat="1" ht="12.75" customHeight="1" x14ac:dyDescent="0.25">
      <c r="A2765" s="121" t="s">
        <v>21</v>
      </c>
      <c r="B2765" s="92" t="str">
        <f>IF(E2765="","",VLOOKUP(E2765,[1]PROJECTES!$C$14:$G$5000,2,FALSE))</f>
        <v>EOSPIT</v>
      </c>
      <c r="C2765" s="121" t="s">
        <v>151</v>
      </c>
      <c r="D2765" s="93" t="str">
        <f>IF(E2765="","",VLOOKUP(E2765,[1]PROJECTES!$C$14:$G$5000,5,FALSE))</f>
        <v>Reparacio CAP32-48 n/s 496-2015</v>
      </c>
      <c r="E2765" s="117">
        <v>5249</v>
      </c>
      <c r="F2765" s="95"/>
      <c r="G2765" s="96" t="str">
        <f>IF(E2765="","",VLOOKUP(E2765,[1]PROJECTES!$C$14:$G$5000,4,FALSE))</f>
        <v>TA</v>
      </c>
      <c r="H2765" s="118" t="s">
        <v>21</v>
      </c>
      <c r="I2765" s="97" t="str">
        <f>IF(H2765="","",VLOOKUP(H2765,BD!B$2:C$16,2,FALSE))</f>
        <v>P</v>
      </c>
      <c r="J2765" s="175">
        <v>43584</v>
      </c>
      <c r="K2765" s="135">
        <f t="shared" si="92"/>
        <v>18</v>
      </c>
      <c r="L2765" s="99" t="str">
        <f t="shared" ca="1" si="93"/>
        <v>-</v>
      </c>
      <c r="M2765" s="93">
        <f>IF(E2765="","",VLOOKUP(E2765,[1]PROJECTES!$C$14:$Z$5000,21,FALSE))</f>
        <v>43584</v>
      </c>
      <c r="N2765" s="100">
        <v>0</v>
      </c>
      <c r="O2765" s="72" t="s">
        <v>229</v>
      </c>
      <c r="P2765" s="101">
        <v>21</v>
      </c>
      <c r="Q2765" s="132" t="s">
        <v>19</v>
      </c>
      <c r="R2765" s="168" t="s">
        <v>1616</v>
      </c>
      <c r="S2765" s="91"/>
    </row>
    <row r="2766" spans="1:19" s="104" customFormat="1" ht="12.75" customHeight="1" x14ac:dyDescent="0.25">
      <c r="A2766" s="121" t="s">
        <v>21</v>
      </c>
      <c r="B2766" s="92" t="str">
        <f>IF(E2766="","",VLOOKUP(E2766,[1]PROJECTES!$C$14:$G$5000,2,FALSE))</f>
        <v>EOSPIT</v>
      </c>
      <c r="C2766" s="121" t="s">
        <v>151</v>
      </c>
      <c r="D2766" s="93" t="str">
        <f>IF(E2766="","",VLOOKUP(E2766,[1]PROJECTES!$C$14:$G$5000,5,FALSE))</f>
        <v>Reparacio CAP32-48 n/s 308-2018</v>
      </c>
      <c r="E2766" s="117">
        <v>5245</v>
      </c>
      <c r="F2766" s="95"/>
      <c r="G2766" s="96" t="str">
        <f>IF(E2766="","",VLOOKUP(E2766,[1]PROJECTES!$C$14:$G$5000,4,FALSE))</f>
        <v>TA</v>
      </c>
      <c r="H2766" s="118" t="s">
        <v>21</v>
      </c>
      <c r="I2766" s="97" t="str">
        <f>IF(H2766="","",VLOOKUP(H2766,BD!B$2:C$16,2,FALSE))</f>
        <v>P</v>
      </c>
      <c r="J2766" s="98">
        <v>43584</v>
      </c>
      <c r="K2766" s="135">
        <f t="shared" si="92"/>
        <v>18</v>
      </c>
      <c r="L2766" s="99" t="str">
        <f t="shared" ca="1" si="93"/>
        <v>-</v>
      </c>
      <c r="M2766" s="93">
        <f>IF(E2766="","",VLOOKUP(E2766,[1]PROJECTES!$C$14:$Z$5000,21,FALSE))</f>
        <v>43584</v>
      </c>
      <c r="N2766" s="100">
        <v>0</v>
      </c>
      <c r="O2766" s="72" t="s">
        <v>229</v>
      </c>
      <c r="P2766" s="101">
        <v>5</v>
      </c>
      <c r="Q2766" s="132" t="s">
        <v>49</v>
      </c>
      <c r="R2766" s="168" t="s">
        <v>714</v>
      </c>
      <c r="S2766" s="91"/>
    </row>
    <row r="2767" spans="1:19" s="104" customFormat="1" ht="12.75" customHeight="1" x14ac:dyDescent="0.25">
      <c r="A2767" s="121" t="s">
        <v>21</v>
      </c>
      <c r="B2767" s="92" t="str">
        <f>IF(E2767="","",VLOOKUP(E2767,[1]PROJECTES!$C$14:$G$5000,2,FALSE))</f>
        <v>EOSPIT</v>
      </c>
      <c r="C2767" s="121" t="s">
        <v>151</v>
      </c>
      <c r="D2767" s="93" t="str">
        <f>IF(E2767="","",VLOOKUP(E2767,[1]PROJECTES!$C$14:$G$5000,5,FALSE))</f>
        <v>Reparacio Modul DISTRAC</v>
      </c>
      <c r="E2767" s="117">
        <v>5246</v>
      </c>
      <c r="F2767" s="95"/>
      <c r="G2767" s="96" t="str">
        <f>IF(E2767="","",VLOOKUP(E2767,[1]PROJECTES!$C$14:$G$5000,4,FALSE))</f>
        <v>TA</v>
      </c>
      <c r="H2767" s="118" t="s">
        <v>21</v>
      </c>
      <c r="I2767" s="97" t="str">
        <f>IF(H2767="","",VLOOKUP(H2767,BD!B$2:C$16,2,FALSE))</f>
        <v>P</v>
      </c>
      <c r="J2767" s="98">
        <v>43584</v>
      </c>
      <c r="K2767" s="135">
        <f t="shared" si="92"/>
        <v>18</v>
      </c>
      <c r="L2767" s="99" t="str">
        <f t="shared" ca="1" si="93"/>
        <v>-</v>
      </c>
      <c r="M2767" s="93">
        <f>IF(E2767="","",VLOOKUP(E2767,[1]PROJECTES!$C$14:$Z$5000,21,FALSE))</f>
        <v>43584</v>
      </c>
      <c r="N2767" s="100">
        <v>0</v>
      </c>
      <c r="O2767" s="72" t="s">
        <v>229</v>
      </c>
      <c r="P2767" s="101">
        <v>5</v>
      </c>
      <c r="Q2767" s="132" t="s">
        <v>49</v>
      </c>
      <c r="R2767" s="168" t="s">
        <v>714</v>
      </c>
      <c r="S2767" s="91"/>
    </row>
    <row r="2768" spans="1:19" s="104" customFormat="1" ht="12.75" customHeight="1" x14ac:dyDescent="0.25">
      <c r="A2768" s="121" t="s">
        <v>21</v>
      </c>
      <c r="B2768" s="92" t="str">
        <f>IF(E2768="","",VLOOKUP(E2768,[1]PROJECTES!$C$14:$G$5000,2,FALSE))</f>
        <v>EOSPIT</v>
      </c>
      <c r="C2768" s="121" t="s">
        <v>151</v>
      </c>
      <c r="D2768" s="93" t="str">
        <f>IF(E2768="","",VLOOKUP(E2768,[1]PROJECTES!$C$14:$G$5000,5,FALSE))</f>
        <v>Reparacio Modul DISTRAC n/s 68-2013</v>
      </c>
      <c r="E2768" s="117">
        <v>5247</v>
      </c>
      <c r="F2768" s="95"/>
      <c r="G2768" s="96" t="str">
        <f>IF(E2768="","",VLOOKUP(E2768,[1]PROJECTES!$C$14:$G$5000,4,FALSE))</f>
        <v>TA</v>
      </c>
      <c r="H2768" s="118" t="s">
        <v>21</v>
      </c>
      <c r="I2768" s="97" t="str">
        <f>IF(H2768="","",VLOOKUP(H2768,BD!B$2:C$16,2,FALSE))</f>
        <v>P</v>
      </c>
      <c r="J2768" s="98">
        <v>43584</v>
      </c>
      <c r="K2768" s="135">
        <f t="shared" si="92"/>
        <v>18</v>
      </c>
      <c r="L2768" s="99" t="str">
        <f t="shared" ca="1" si="93"/>
        <v>-</v>
      </c>
      <c r="M2768" s="93">
        <f>IF(E2768="","",VLOOKUP(E2768,[1]PROJECTES!$C$14:$Z$5000,21,FALSE))</f>
        <v>43584</v>
      </c>
      <c r="N2768" s="100">
        <v>0</v>
      </c>
      <c r="O2768" s="72" t="s">
        <v>229</v>
      </c>
      <c r="P2768" s="101">
        <v>5</v>
      </c>
      <c r="Q2768" s="132" t="s">
        <v>49</v>
      </c>
      <c r="R2768" s="168" t="s">
        <v>714</v>
      </c>
      <c r="S2768" s="91"/>
    </row>
    <row r="2769" spans="1:19" s="104" customFormat="1" ht="12.75" customHeight="1" x14ac:dyDescent="0.25">
      <c r="A2769" s="121" t="s">
        <v>21</v>
      </c>
      <c r="B2769" s="92" t="str">
        <f>IF(E2769="","",VLOOKUP(E2769,[1]PROJECTES!$C$14:$G$5000,2,FALSE))</f>
        <v>EOSPIT</v>
      </c>
      <c r="C2769" s="121" t="s">
        <v>151</v>
      </c>
      <c r="D2769" s="93" t="str">
        <f>IF(E2769="","",VLOOKUP(E2769,[1]PROJECTES!$C$14:$G$5000,5,FALSE))</f>
        <v>Reparacio CAP32-48 n/s 60-2017</v>
      </c>
      <c r="E2769" s="117">
        <v>5248</v>
      </c>
      <c r="F2769" s="95"/>
      <c r="G2769" s="96" t="str">
        <f>IF(E2769="","",VLOOKUP(E2769,[1]PROJECTES!$C$14:$G$5000,4,FALSE))</f>
        <v>TA</v>
      </c>
      <c r="H2769" s="118" t="s">
        <v>21</v>
      </c>
      <c r="I2769" s="97" t="str">
        <f>IF(H2769="","",VLOOKUP(H2769,BD!B$2:C$16,2,FALSE))</f>
        <v>P</v>
      </c>
      <c r="J2769" s="98">
        <v>43584</v>
      </c>
      <c r="K2769" s="135">
        <f t="shared" si="92"/>
        <v>18</v>
      </c>
      <c r="L2769" s="99" t="str">
        <f t="shared" ca="1" si="93"/>
        <v>-</v>
      </c>
      <c r="M2769" s="93">
        <f>IF(E2769="","",VLOOKUP(E2769,[1]PROJECTES!$C$14:$Z$5000,21,FALSE))</f>
        <v>43584</v>
      </c>
      <c r="N2769" s="100">
        <v>0</v>
      </c>
      <c r="O2769" s="72" t="s">
        <v>229</v>
      </c>
      <c r="P2769" s="101">
        <v>5</v>
      </c>
      <c r="Q2769" s="132" t="s">
        <v>49</v>
      </c>
      <c r="R2769" s="168" t="s">
        <v>714</v>
      </c>
      <c r="S2769" s="91"/>
    </row>
    <row r="2770" spans="1:19" s="104" customFormat="1" ht="12.75" customHeight="1" x14ac:dyDescent="0.25">
      <c r="A2770" s="121" t="s">
        <v>21</v>
      </c>
      <c r="B2770" s="92" t="str">
        <f>IF(E2770="","",VLOOKUP(E2770,[1]PROJECTES!$C$14:$G$5000,2,FALSE))</f>
        <v>EOSPIT</v>
      </c>
      <c r="C2770" s="121" t="s">
        <v>151</v>
      </c>
      <c r="D2770" s="93" t="str">
        <f>IF(E2770="","",VLOOKUP(E2770,[1]PROJECTES!$C$14:$G$5000,5,FALSE))</f>
        <v>Reparacio CAP32-48 n/s 496-2015</v>
      </c>
      <c r="E2770" s="117">
        <v>5249</v>
      </c>
      <c r="F2770" s="95"/>
      <c r="G2770" s="96" t="str">
        <f>IF(E2770="","",VLOOKUP(E2770,[1]PROJECTES!$C$14:$G$5000,4,FALSE))</f>
        <v>TA</v>
      </c>
      <c r="H2770" s="118" t="s">
        <v>21</v>
      </c>
      <c r="I2770" s="97" t="str">
        <f>IF(H2770="","",VLOOKUP(H2770,BD!B$2:C$16,2,FALSE))</f>
        <v>P</v>
      </c>
      <c r="J2770" s="98">
        <v>43584</v>
      </c>
      <c r="K2770" s="135">
        <f t="shared" si="92"/>
        <v>18</v>
      </c>
      <c r="L2770" s="99" t="str">
        <f t="shared" ca="1" si="93"/>
        <v>-</v>
      </c>
      <c r="M2770" s="93">
        <f>IF(E2770="","",VLOOKUP(E2770,[1]PROJECTES!$C$14:$Z$5000,21,FALSE))</f>
        <v>43584</v>
      </c>
      <c r="N2770" s="100">
        <v>0</v>
      </c>
      <c r="O2770" s="72" t="s">
        <v>229</v>
      </c>
      <c r="P2770" s="101">
        <v>5</v>
      </c>
      <c r="Q2770" s="132" t="s">
        <v>49</v>
      </c>
      <c r="R2770" s="168" t="s">
        <v>714</v>
      </c>
      <c r="S2770" s="91"/>
    </row>
    <row r="2771" spans="1:19" s="104" customFormat="1" ht="12.75" customHeight="1" x14ac:dyDescent="0.25">
      <c r="A2771" s="121" t="s">
        <v>21</v>
      </c>
      <c r="B2771" s="92" t="str">
        <f>IF(E2771="","",VLOOKUP(E2771,[1]PROJECTES!$C$14:$G$5000,2,FALSE))</f>
        <v>SITEL</v>
      </c>
      <c r="C2771" s="121" t="s">
        <v>181</v>
      </c>
      <c r="D2771" s="93" t="str">
        <f>IF(E2771="","",VLOOKUP(E2771,[1]PROJECTES!$C$14:$G$5000,5,FALSE))</f>
        <v>INFRAESTRUCTURA</v>
      </c>
      <c r="E2771" s="117" t="s">
        <v>289</v>
      </c>
      <c r="F2771" s="95"/>
      <c r="G2771" s="96" t="str">
        <f>IF(E2771="","",VLOOKUP(E2771,[1]PROJECTES!$C$14:$G$5000,4,FALSE))</f>
        <v>OB</v>
      </c>
      <c r="H2771" s="118" t="s">
        <v>21</v>
      </c>
      <c r="I2771" s="97" t="str">
        <f>IF(H2771="","",VLOOKUP(H2771,BD!B$2:C$16,2,FALSE))</f>
        <v>P</v>
      </c>
      <c r="J2771" s="98">
        <v>43584</v>
      </c>
      <c r="K2771" s="135">
        <f t="shared" si="92"/>
        <v>18</v>
      </c>
      <c r="L2771" s="99">
        <f t="shared" ca="1" si="93"/>
        <v>210</v>
      </c>
      <c r="M2771" s="93">
        <f>IF(E2771="","",VLOOKUP(E2771,[1]PROJECTES!$C$14:$Z$5000,21,FALSE))</f>
        <v>43830</v>
      </c>
      <c r="N2771" s="100">
        <v>0</v>
      </c>
      <c r="O2771" s="72" t="s">
        <v>229</v>
      </c>
      <c r="P2771" s="101">
        <v>35</v>
      </c>
      <c r="Q2771" s="132" t="s">
        <v>49</v>
      </c>
      <c r="R2771" s="102" t="s">
        <v>1617</v>
      </c>
      <c r="S2771" s="91"/>
    </row>
    <row r="2772" spans="1:19" s="104" customFormat="1" ht="12.75" customHeight="1" x14ac:dyDescent="0.25">
      <c r="A2772" s="121" t="s">
        <v>21</v>
      </c>
      <c r="B2772" s="92" t="str">
        <f>IF(E2772="","",VLOOKUP(E2772,[1]PROJECTES!$C$14:$G$5000,2,FALSE))</f>
        <v>SITEL</v>
      </c>
      <c r="C2772" s="121" t="s">
        <v>151</v>
      </c>
      <c r="D2772" s="93" t="str">
        <f>IF(E2772="","",VLOOKUP(E2772,[1]PROJECTES!$C$14:$G$5000,5,FALSE))</f>
        <v>10 x RTU CAP32-48 v2.5 (Reciclar de CAP32-125)</v>
      </c>
      <c r="E2772" s="117">
        <v>5209</v>
      </c>
      <c r="F2772" s="95"/>
      <c r="G2772" s="96" t="str">
        <f>IF(E2772="","",VLOOKUP(E2772,[1]PROJECTES!$C$14:$G$5000,4,FALSE))</f>
        <v>TA</v>
      </c>
      <c r="H2772" s="118" t="s">
        <v>21</v>
      </c>
      <c r="I2772" s="97" t="str">
        <f>IF(H2772="","",VLOOKUP(H2772,BD!B$2:C$16,2,FALSE))</f>
        <v>P</v>
      </c>
      <c r="J2772" s="98">
        <v>43584</v>
      </c>
      <c r="K2772" s="135">
        <f t="shared" si="92"/>
        <v>18</v>
      </c>
      <c r="L2772" s="99" t="str">
        <f t="shared" ca="1" si="93"/>
        <v>-</v>
      </c>
      <c r="M2772" s="93">
        <f>IF(E2772="","",VLOOKUP(E2772,[1]PROJECTES!$C$14:$Z$5000,21,FALSE))</f>
        <v>43591</v>
      </c>
      <c r="N2772" s="100">
        <v>0</v>
      </c>
      <c r="O2772" s="72" t="s">
        <v>229</v>
      </c>
      <c r="P2772" s="101">
        <v>45</v>
      </c>
      <c r="Q2772" s="132" t="s">
        <v>51</v>
      </c>
      <c r="R2772" s="102" t="s">
        <v>1612</v>
      </c>
      <c r="S2772" s="91"/>
    </row>
    <row r="2773" spans="1:19" s="104" customFormat="1" ht="12.75" customHeight="1" x14ac:dyDescent="0.25">
      <c r="A2773" s="121" t="s">
        <v>21</v>
      </c>
      <c r="B2773" s="92" t="str">
        <f>IF(E2773="","",VLOOKUP(E2773,[1]PROJECTES!$C$14:$G$5000,2,FALSE))</f>
        <v>SITEL</v>
      </c>
      <c r="C2773" s="121" t="s">
        <v>181</v>
      </c>
      <c r="D2773" s="93" t="str">
        <f>IF(E2773="","",VLOOKUP(E2773,[1]PROJECTES!$C$14:$G$5000,5,FALSE))</f>
        <v>HW DE SITEL</v>
      </c>
      <c r="E2773" s="117" t="s">
        <v>570</v>
      </c>
      <c r="F2773" s="95"/>
      <c r="G2773" s="96" t="str">
        <f>IF(E2773="","",VLOOKUP(E2773,[1]PROJECTES!$C$14:$G$5000,4,FALSE))</f>
        <v>OB</v>
      </c>
      <c r="H2773" s="118" t="s">
        <v>21</v>
      </c>
      <c r="I2773" s="97" t="str">
        <f>IF(H2773="","",VLOOKUP(H2773,BD!B$2:C$16,2,FALSE))</f>
        <v>P</v>
      </c>
      <c r="J2773" s="98">
        <v>43584</v>
      </c>
      <c r="K2773" s="135">
        <f t="shared" si="92"/>
        <v>18</v>
      </c>
      <c r="L2773" s="99">
        <f t="shared" ca="1" si="93"/>
        <v>210</v>
      </c>
      <c r="M2773" s="93">
        <f>IF(E2773="","",VLOOKUP(E2773,[1]PROJECTES!$C$14:$Z$5000,21,FALSE))</f>
        <v>43830</v>
      </c>
      <c r="N2773" s="100">
        <v>0</v>
      </c>
      <c r="O2773" s="72" t="s">
        <v>229</v>
      </c>
      <c r="P2773" s="101">
        <v>20</v>
      </c>
      <c r="Q2773" s="132" t="s">
        <v>57</v>
      </c>
      <c r="R2773" s="102" t="s">
        <v>1619</v>
      </c>
      <c r="S2773" s="91"/>
    </row>
    <row r="2774" spans="1:19" s="104" customFormat="1" ht="12.75" customHeight="1" x14ac:dyDescent="0.25">
      <c r="A2774" s="121" t="s">
        <v>21</v>
      </c>
      <c r="B2774" s="92" t="str">
        <f>IF(E2774="","",VLOOKUP(E2774,[1]PROJECTES!$C$14:$G$5000,2,FALSE))</f>
        <v>SITEL</v>
      </c>
      <c r="C2774" s="121" t="s">
        <v>181</v>
      </c>
      <c r="D2774" s="93" t="str">
        <f>IF(E2774="","",VLOOKUP(E2774,[1]PROJECTES!$C$14:$G$5000,5,FALSE))</f>
        <v>GESTIO DE MAGATZEM</v>
      </c>
      <c r="E2774" s="117" t="s">
        <v>305</v>
      </c>
      <c r="F2774" s="95"/>
      <c r="G2774" s="96" t="str">
        <f>IF(E2774="","",VLOOKUP(E2774,[1]PROJECTES!$C$14:$G$5000,4,FALSE))</f>
        <v>OB</v>
      </c>
      <c r="H2774" s="118" t="s">
        <v>21</v>
      </c>
      <c r="I2774" s="97" t="str">
        <f>IF(H2774="","",VLOOKUP(H2774,BD!B$2:C$16,2,FALSE))</f>
        <v>P</v>
      </c>
      <c r="J2774" s="175">
        <v>43584</v>
      </c>
      <c r="K2774" s="135">
        <f t="shared" si="92"/>
        <v>18</v>
      </c>
      <c r="L2774" s="99">
        <f t="shared" ca="1" si="93"/>
        <v>210</v>
      </c>
      <c r="M2774" s="93">
        <f>IF(E2774="","",VLOOKUP(E2774,[1]PROJECTES!$C$14:$Z$5000,21,FALSE))</f>
        <v>43830</v>
      </c>
      <c r="N2774" s="100">
        <v>0</v>
      </c>
      <c r="O2774" s="72" t="s">
        <v>229</v>
      </c>
      <c r="P2774" s="101">
        <v>50</v>
      </c>
      <c r="Q2774" s="132" t="s">
        <v>49</v>
      </c>
      <c r="R2774" s="168" t="s">
        <v>1620</v>
      </c>
      <c r="S2774" s="91"/>
    </row>
    <row r="2775" spans="1:19" s="104" customFormat="1" ht="12.75" customHeight="1" x14ac:dyDescent="0.25">
      <c r="A2775" s="121" t="s">
        <v>21</v>
      </c>
      <c r="B2775" s="92" t="str">
        <f>IF(E2775="","",VLOOKUP(E2775,[1]PROJECTES!$C$14:$G$5000,2,FALSE))</f>
        <v>SITEL</v>
      </c>
      <c r="C2775" s="121" t="s">
        <v>181</v>
      </c>
      <c r="D2775" s="93" t="str">
        <f>IF(E2775="","",VLOOKUP(E2775,[1]PROJECTES!$C$14:$G$5000,5,FALSE))</f>
        <v>GESTIO DE MAGATZEM</v>
      </c>
      <c r="E2775" s="117" t="s">
        <v>305</v>
      </c>
      <c r="F2775" s="95"/>
      <c r="G2775" s="96" t="str">
        <f>IF(E2775="","",VLOOKUP(E2775,[1]PROJECTES!$C$14:$G$5000,4,FALSE))</f>
        <v>OB</v>
      </c>
      <c r="H2775" s="118" t="s">
        <v>21</v>
      </c>
      <c r="I2775" s="97" t="str">
        <f>IF(H2775="","",VLOOKUP(H2775,BD!B$2:C$16,2,FALSE))</f>
        <v>P</v>
      </c>
      <c r="J2775" s="98">
        <v>43584</v>
      </c>
      <c r="K2775" s="135">
        <f t="shared" si="92"/>
        <v>18</v>
      </c>
      <c r="L2775" s="99">
        <f t="shared" ca="1" si="93"/>
        <v>210</v>
      </c>
      <c r="M2775" s="93">
        <f>IF(E2775="","",VLOOKUP(E2775,[1]PROJECTES!$C$14:$Z$5000,21,FALSE))</f>
        <v>43830</v>
      </c>
      <c r="N2775" s="100">
        <v>0</v>
      </c>
      <c r="O2775" s="72" t="s">
        <v>229</v>
      </c>
      <c r="P2775" s="101">
        <v>45</v>
      </c>
      <c r="Q2775" s="132" t="s">
        <v>19</v>
      </c>
      <c r="R2775" s="102" t="s">
        <v>1621</v>
      </c>
      <c r="S2775" s="91"/>
    </row>
    <row r="2776" spans="1:19" s="104" customFormat="1" ht="12.75" customHeight="1" x14ac:dyDescent="0.25">
      <c r="A2776" s="121" t="s">
        <v>21</v>
      </c>
      <c r="B2776" s="92" t="str">
        <f>IF(E2776="","",VLOOKUP(E2776,[1]PROJECTES!$C$14:$G$5000,2,FALSE))</f>
        <v>INPPOZ</v>
      </c>
      <c r="C2776" s="121" t="s">
        <v>149</v>
      </c>
      <c r="D2776" s="93" t="str">
        <f>IF(E2776="","",VLOOKUP(E2776,[1]PROJECTES!$C$14:$G$5000,5,FALSE))</f>
        <v>RTU C.T. MENENDEZ PELAYO v1.0</v>
      </c>
      <c r="E2776" s="117">
        <v>5205</v>
      </c>
      <c r="F2776" s="95"/>
      <c r="G2776" s="96" t="str">
        <f>IF(E2776="","",VLOOKUP(E2776,[1]PROJECTES!$C$14:$G$5000,4,FALSE))</f>
        <v>OB</v>
      </c>
      <c r="H2776" s="118" t="s">
        <v>595</v>
      </c>
      <c r="I2776" s="97" t="str">
        <f>IF(H2776="","",VLOOKUP(H2776,BD!B$2:C$16,2,FALSE))</f>
        <v>E</v>
      </c>
      <c r="J2776" s="98">
        <v>43584</v>
      </c>
      <c r="K2776" s="135">
        <f t="shared" si="92"/>
        <v>18</v>
      </c>
      <c r="L2776" s="99">
        <f t="shared" ca="1" si="93"/>
        <v>-35</v>
      </c>
      <c r="M2776" s="93">
        <f>IF(E2776="","",VLOOKUP(E2776,[1]PROJECTES!$C$14:$Z$5000,21,FALSE))</f>
        <v>43585</v>
      </c>
      <c r="N2776" s="100">
        <v>2</v>
      </c>
      <c r="O2776" s="72" t="s">
        <v>229</v>
      </c>
      <c r="P2776" s="101">
        <v>30</v>
      </c>
      <c r="Q2776" s="132" t="s">
        <v>51</v>
      </c>
      <c r="R2776" s="168" t="s">
        <v>365</v>
      </c>
      <c r="S2776" s="91"/>
    </row>
    <row r="2777" spans="1:19" s="104" customFormat="1" ht="12.75" customHeight="1" x14ac:dyDescent="0.25">
      <c r="A2777" s="121" t="s">
        <v>21</v>
      </c>
      <c r="B2777" s="92" t="str">
        <f>IF(E2777="","",VLOOKUP(E2777,[1]PROJECTES!$C$14:$G$5000,2,FALSE))</f>
        <v>INPPOZ</v>
      </c>
      <c r="C2777" s="121" t="s">
        <v>149</v>
      </c>
      <c r="D2777" s="93" t="str">
        <f>IF(E2777="","",VLOOKUP(E2777,[1]PROJECTES!$C$14:$G$5000,5,FALSE))</f>
        <v>RTU C.T. PADRE TORRERO v1.0</v>
      </c>
      <c r="E2777" s="117">
        <v>5207</v>
      </c>
      <c r="F2777" s="95"/>
      <c r="G2777" s="96" t="str">
        <f>IF(E2777="","",VLOOKUP(E2777,[1]PROJECTES!$C$14:$G$5000,4,FALSE))</f>
        <v>OB</v>
      </c>
      <c r="H2777" s="118" t="s">
        <v>595</v>
      </c>
      <c r="I2777" s="97" t="str">
        <f>IF(H2777="","",VLOOKUP(H2777,BD!B$2:C$16,2,FALSE))</f>
        <v>E</v>
      </c>
      <c r="J2777" s="175">
        <v>43584</v>
      </c>
      <c r="K2777" s="135">
        <f t="shared" si="92"/>
        <v>18</v>
      </c>
      <c r="L2777" s="99">
        <f t="shared" ca="1" si="93"/>
        <v>-35</v>
      </c>
      <c r="M2777" s="93">
        <f>IF(E2777="","",VLOOKUP(E2777,[1]PROJECTES!$C$14:$Z$5000,21,FALSE))</f>
        <v>43585</v>
      </c>
      <c r="N2777" s="100">
        <v>2</v>
      </c>
      <c r="O2777" s="72" t="s">
        <v>229</v>
      </c>
      <c r="P2777" s="101">
        <v>30</v>
      </c>
      <c r="Q2777" s="132" t="s">
        <v>51</v>
      </c>
      <c r="R2777" s="168" t="s">
        <v>365</v>
      </c>
      <c r="S2777" s="91"/>
    </row>
    <row r="2778" spans="1:19" s="104" customFormat="1" ht="12.75" customHeight="1" x14ac:dyDescent="0.25">
      <c r="A2778" s="121" t="s">
        <v>12</v>
      </c>
      <c r="B2778" s="92" t="str">
        <f>IF(E2778="","",VLOOKUP(E2778,[1]PROJECTES!$C$14:$G$5000,2,FALSE))</f>
        <v>SITEL</v>
      </c>
      <c r="C2778" s="121" t="s">
        <v>181</v>
      </c>
      <c r="D2778" s="93" t="str">
        <f>IF(E2778="","",VLOOKUP(E2778,[1]PROJECTES!$C$14:$G$5000,5,FALSE))</f>
        <v>DESENVOLUPAMENT FW CAP-PRX v9.0</v>
      </c>
      <c r="E2778" s="117" t="s">
        <v>1451</v>
      </c>
      <c r="F2778" s="95"/>
      <c r="G2778" s="96" t="str">
        <f>IF(E2778="","",VLOOKUP(E2778,[1]PROJECTES!$C$14:$G$5000,4,FALSE))</f>
        <v>OB</v>
      </c>
      <c r="H2778" s="118" t="s">
        <v>12</v>
      </c>
      <c r="I2778" s="97" t="str">
        <f>IF(H2778="","",VLOOKUP(H2778,BD!B$2:C$16,2,FALSE))</f>
        <v>E</v>
      </c>
      <c r="J2778" s="98">
        <v>43584</v>
      </c>
      <c r="K2778" s="135">
        <f t="shared" si="92"/>
        <v>18</v>
      </c>
      <c r="L2778" s="99">
        <f t="shared" ca="1" si="93"/>
        <v>-67</v>
      </c>
      <c r="M2778" s="93">
        <f>IF(E2778="","",VLOOKUP(E2778,[1]PROJECTES!$C$14:$Z$5000,21,FALSE))</f>
        <v>43553</v>
      </c>
      <c r="N2778" s="100">
        <v>2</v>
      </c>
      <c r="O2778" s="72" t="s">
        <v>229</v>
      </c>
      <c r="P2778" s="101">
        <v>0</v>
      </c>
      <c r="Q2778" s="132" t="s">
        <v>65</v>
      </c>
      <c r="R2778" s="168" t="s">
        <v>1647</v>
      </c>
      <c r="S2778" s="91"/>
    </row>
    <row r="2779" spans="1:19" s="104" customFormat="1" ht="12.75" customHeight="1" x14ac:dyDescent="0.25">
      <c r="A2779" s="121" t="s">
        <v>12</v>
      </c>
      <c r="B2779" s="92" t="str">
        <f>IF(E2779="","",VLOOKUP(E2779,[1]PROJECTES!$C$14:$G$5000,2,FALSE))</f>
        <v>EYPESA</v>
      </c>
      <c r="C2779" s="121" t="s">
        <v>106</v>
      </c>
      <c r="D2779" s="93" t="str">
        <f>IF(E2779="","",VLOOKUP(E2779,[1]PROJECTES!$C$14:$G$5000,5,FALSE))</f>
        <v>SITEL Ref.SUPORT TEC. PROJ. INVADE-2019</v>
      </c>
      <c r="E2779" s="117">
        <v>5204</v>
      </c>
      <c r="F2779" s="95"/>
      <c r="G2779" s="96" t="str">
        <f>IF(E2779="","",VLOOKUP(E2779,[1]PROJECTES!$C$14:$G$5000,4,FALSE))</f>
        <v>OB</v>
      </c>
      <c r="H2779" s="118" t="s">
        <v>12</v>
      </c>
      <c r="I2779" s="97" t="str">
        <f>IF(H2779="","",VLOOKUP(H2779,BD!B$2:C$16,2,FALSE))</f>
        <v>E</v>
      </c>
      <c r="J2779" s="98">
        <v>43584</v>
      </c>
      <c r="K2779" s="135">
        <f t="shared" si="92"/>
        <v>18</v>
      </c>
      <c r="L2779" s="99">
        <f t="shared" ca="1" si="93"/>
        <v>-35</v>
      </c>
      <c r="M2779" s="93">
        <f>IF(E2779="","",VLOOKUP(E2779,[1]PROJECTES!$C$14:$Z$5000,21,FALSE))</f>
        <v>43585</v>
      </c>
      <c r="N2779" s="100">
        <v>1</v>
      </c>
      <c r="O2779" s="72" t="s">
        <v>229</v>
      </c>
      <c r="P2779" s="101">
        <v>0</v>
      </c>
      <c r="Q2779" s="132" t="s">
        <v>40</v>
      </c>
      <c r="R2779" s="168" t="s">
        <v>1648</v>
      </c>
      <c r="S2779" s="91"/>
    </row>
    <row r="2780" spans="1:19" s="104" customFormat="1" ht="12.75" customHeight="1" x14ac:dyDescent="0.25">
      <c r="A2780" s="121" t="s">
        <v>12</v>
      </c>
      <c r="B2780" s="92" t="str">
        <f>IF(E2780="","",VLOOKUP(E2780,[1]PROJECTES!$C$14:$G$5000,2,FALSE))</f>
        <v>SITEL</v>
      </c>
      <c r="C2780" s="121" t="s">
        <v>74</v>
      </c>
      <c r="D2780" s="93" t="str">
        <f>IF(E2780="","",VLOOKUP(E2780,[1]PROJECTES!$C$14:$G$5000,5,FALSE))</f>
        <v>SOPORT DEPARTAMENT COMERCIAL</v>
      </c>
      <c r="E2780" s="117" t="s">
        <v>343</v>
      </c>
      <c r="F2780" s="95"/>
      <c r="G2780" s="96" t="str">
        <f>IF(E2780="","",VLOOKUP(E2780,[1]PROJECTES!$C$14:$G$5000,4,FALSE))</f>
        <v>OB</v>
      </c>
      <c r="H2780" s="118" t="s">
        <v>12</v>
      </c>
      <c r="I2780" s="97" t="str">
        <f>IF(H2780="","",VLOOKUP(H2780,BD!B$2:C$16,2,FALSE))</f>
        <v>E</v>
      </c>
      <c r="J2780" s="98">
        <v>43584</v>
      </c>
      <c r="K2780" s="135">
        <f t="shared" si="92"/>
        <v>18</v>
      </c>
      <c r="L2780" s="99">
        <f t="shared" ca="1" si="93"/>
        <v>210</v>
      </c>
      <c r="M2780" s="93">
        <f>IF(E2780="","",VLOOKUP(E2780,[1]PROJECTES!$C$14:$Z$5000,21,FALSE))</f>
        <v>43830</v>
      </c>
      <c r="N2780" s="100">
        <v>1</v>
      </c>
      <c r="O2780" s="72" t="s">
        <v>229</v>
      </c>
      <c r="P2780" s="101">
        <v>30</v>
      </c>
      <c r="Q2780" s="132" t="s">
        <v>37</v>
      </c>
      <c r="R2780" s="168" t="s">
        <v>1649</v>
      </c>
      <c r="S2780" s="91"/>
    </row>
    <row r="2781" spans="1:19" s="104" customFormat="1" ht="12.75" customHeight="1" x14ac:dyDescent="0.25">
      <c r="A2781" s="121" t="s">
        <v>12</v>
      </c>
      <c r="B2781" s="92" t="str">
        <f>IF(E2781="","",VLOOKUP(E2781,[1]PROJECTES!$C$14:$G$5000,2,FALSE))</f>
        <v>EOSPIT</v>
      </c>
      <c r="C2781" s="121" t="s">
        <v>151</v>
      </c>
      <c r="D2781" s="93" t="str">
        <f>IF(E2781="","",VLOOKUP(E2781,[1]PROJECTES!$C$14:$G$5000,5,FALSE))</f>
        <v>MANTENIMIENTO CC SCADA TEDIS.Net EOSA 01/04/2019 - 31/03/2020</v>
      </c>
      <c r="E2781" s="117">
        <v>5231</v>
      </c>
      <c r="F2781" s="95"/>
      <c r="G2781" s="96" t="str">
        <f>IF(E2781="","",VLOOKUP(E2781,[1]PROJECTES!$C$14:$G$5000,4,FALSE))</f>
        <v>OB</v>
      </c>
      <c r="H2781" s="118" t="s">
        <v>12</v>
      </c>
      <c r="I2781" s="97" t="str">
        <f>IF(H2781="","",VLOOKUP(H2781,BD!B$2:C$16,2,FALSE))</f>
        <v>E</v>
      </c>
      <c r="J2781" s="98">
        <v>43584</v>
      </c>
      <c r="K2781" s="135">
        <f t="shared" si="92"/>
        <v>18</v>
      </c>
      <c r="L2781" s="99">
        <f t="shared" ca="1" si="93"/>
        <v>301</v>
      </c>
      <c r="M2781" s="93">
        <f>IF(E2781="","",VLOOKUP(E2781,[1]PROJECTES!$C$14:$Z$5000,21,FALSE))</f>
        <v>43921</v>
      </c>
      <c r="N2781" s="100">
        <v>0</v>
      </c>
      <c r="O2781" s="72" t="s">
        <v>229</v>
      </c>
      <c r="P2781" s="101">
        <v>30</v>
      </c>
      <c r="Q2781" s="132" t="s">
        <v>59</v>
      </c>
      <c r="R2781" s="168" t="s">
        <v>1650</v>
      </c>
      <c r="S2781" s="91"/>
    </row>
    <row r="2782" spans="1:19" s="104" customFormat="1" ht="12.75" customHeight="1" x14ac:dyDescent="0.25">
      <c r="A2782" s="121" t="s">
        <v>12</v>
      </c>
      <c r="B2782" s="92" t="str">
        <f>IF(E2782="","",VLOOKUP(E2782,[1]PROJECTES!$C$14:$G$5000,2,FALSE))</f>
        <v>SITEL</v>
      </c>
      <c r="C2782" s="121" t="s">
        <v>162</v>
      </c>
      <c r="D2782" s="93" t="str">
        <f>IF(E2782="","",VLOOKUP(E2782,[1]PROJECTES!$C$14:$G$5000,5,FALSE))</f>
        <v>SOPORT DEPARTAMENT COMERCIAL</v>
      </c>
      <c r="E2782" s="117" t="s">
        <v>343</v>
      </c>
      <c r="F2782" s="95"/>
      <c r="G2782" s="96" t="str">
        <f>IF(E2782="","",VLOOKUP(E2782,[1]PROJECTES!$C$14:$G$5000,4,FALSE))</f>
        <v>OB</v>
      </c>
      <c r="H2782" s="118" t="s">
        <v>12</v>
      </c>
      <c r="I2782" s="97" t="str">
        <f>IF(H2782="","",VLOOKUP(H2782,BD!B$2:C$16,2,FALSE))</f>
        <v>E</v>
      </c>
      <c r="J2782" s="98">
        <v>43584</v>
      </c>
      <c r="K2782" s="135">
        <f t="shared" si="92"/>
        <v>18</v>
      </c>
      <c r="L2782" s="99">
        <f t="shared" ca="1" si="93"/>
        <v>210</v>
      </c>
      <c r="M2782" s="93">
        <f>IF(E2782="","",VLOOKUP(E2782,[1]PROJECTES!$C$14:$Z$5000,21,FALSE))</f>
        <v>43830</v>
      </c>
      <c r="N2782" s="100">
        <v>0</v>
      </c>
      <c r="O2782" s="72" t="s">
        <v>229</v>
      </c>
      <c r="P2782" s="101">
        <v>30</v>
      </c>
      <c r="Q2782" s="132" t="s">
        <v>11</v>
      </c>
      <c r="R2782" s="168" t="s">
        <v>1651</v>
      </c>
      <c r="S2782" s="91"/>
    </row>
    <row r="2783" spans="1:19" s="104" customFormat="1" ht="12.75" customHeight="1" x14ac:dyDescent="0.25">
      <c r="A2783" s="121" t="s">
        <v>12</v>
      </c>
      <c r="B2783" s="92" t="str">
        <f>IF(E2783="","",VLOOKUP(E2783,[1]PROJECTES!$C$14:$G$5000,2,FALSE))</f>
        <v>SITEL</v>
      </c>
      <c r="C2783" s="121" t="s">
        <v>181</v>
      </c>
      <c r="D2783" s="93" t="str">
        <f>IF(E2783="","",VLOOKUP(E2783,[1]PROJECTES!$C$14:$G$5000,5,FALSE))</f>
        <v>AFERS EMPRESA</v>
      </c>
      <c r="E2783" s="117" t="s">
        <v>283</v>
      </c>
      <c r="F2783" s="95"/>
      <c r="G2783" s="96" t="str">
        <f>IF(E2783="","",VLOOKUP(E2783,[1]PROJECTES!$C$14:$G$5000,4,FALSE))</f>
        <v>OB</v>
      </c>
      <c r="H2783" s="118" t="s">
        <v>12</v>
      </c>
      <c r="I2783" s="97" t="str">
        <f>IF(H2783="","",VLOOKUP(H2783,BD!B$2:C$16,2,FALSE))</f>
        <v>E</v>
      </c>
      <c r="J2783" s="98">
        <v>43584</v>
      </c>
      <c r="K2783" s="135">
        <f t="shared" si="92"/>
        <v>18</v>
      </c>
      <c r="L2783" s="99">
        <f t="shared" ca="1" si="93"/>
        <v>210</v>
      </c>
      <c r="M2783" s="93">
        <f>IF(E2783="","",VLOOKUP(E2783,[1]PROJECTES!$C$14:$Z$5000,21,FALSE))</f>
        <v>43830</v>
      </c>
      <c r="N2783" s="100">
        <v>1</v>
      </c>
      <c r="O2783" s="72" t="s">
        <v>229</v>
      </c>
      <c r="P2783" s="101">
        <v>30</v>
      </c>
      <c r="Q2783" s="132" t="s">
        <v>336</v>
      </c>
      <c r="R2783" s="168" t="s">
        <v>1653</v>
      </c>
      <c r="S2783" s="91"/>
    </row>
    <row r="2784" spans="1:19" s="104" customFormat="1" ht="12.75" customHeight="1" x14ac:dyDescent="0.25">
      <c r="A2784" s="121" t="s">
        <v>12</v>
      </c>
      <c r="B2784" s="92" t="str">
        <f>IF(E2784="","",VLOOKUP(E2784,[1]PROJECTES!$C$14:$G$5000,2,FALSE))</f>
        <v>EYPESA</v>
      </c>
      <c r="C2784" s="121" t="s">
        <v>106</v>
      </c>
      <c r="D2784" s="93" t="str">
        <f>IF(E2784="","",VLOOKUP(E2784,[1]PROJECTES!$C$14:$G$5000,5,FALSE))</f>
        <v>SITEL Ref.SUPORT TEC. PROJ. INVADE-2019</v>
      </c>
      <c r="E2784" s="117">
        <v>5204</v>
      </c>
      <c r="F2784" s="95"/>
      <c r="G2784" s="96" t="str">
        <f>IF(E2784="","",VLOOKUP(E2784,[1]PROJECTES!$C$14:$G$5000,4,FALSE))</f>
        <v>OB</v>
      </c>
      <c r="H2784" s="118" t="s">
        <v>12</v>
      </c>
      <c r="I2784" s="97" t="str">
        <f>IF(H2784="","",VLOOKUP(H2784,BD!B$2:C$16,2,FALSE))</f>
        <v>E</v>
      </c>
      <c r="J2784" s="98">
        <v>43584</v>
      </c>
      <c r="K2784" s="135">
        <f t="shared" si="92"/>
        <v>18</v>
      </c>
      <c r="L2784" s="99">
        <f t="shared" ca="1" si="93"/>
        <v>-35</v>
      </c>
      <c r="M2784" s="93">
        <f>IF(E2784="","",VLOOKUP(E2784,[1]PROJECTES!$C$14:$Z$5000,21,FALSE))</f>
        <v>43585</v>
      </c>
      <c r="N2784" s="100">
        <v>1</v>
      </c>
      <c r="O2784" s="72" t="s">
        <v>229</v>
      </c>
      <c r="P2784" s="101">
        <v>0</v>
      </c>
      <c r="Q2784" s="132" t="s">
        <v>32</v>
      </c>
      <c r="R2784" s="168" t="s">
        <v>1654</v>
      </c>
      <c r="S2784" s="91"/>
    </row>
    <row r="2785" spans="1:19" s="104" customFormat="1" ht="12.75" customHeight="1" x14ac:dyDescent="0.25">
      <c r="A2785" s="121" t="s">
        <v>44</v>
      </c>
      <c r="B2785" s="92" t="str">
        <f>IF(E2785="","",VLOOKUP(E2785,[1]PROJECTES!$C$14:$G$5000,2,FALSE))</f>
        <v>SITEL</v>
      </c>
      <c r="C2785" s="121" t="s">
        <v>181</v>
      </c>
      <c r="D2785" s="93" t="str">
        <f>IF(E2785="","",VLOOKUP(E2785,[1]PROJECTES!$C$14:$G$5000,5,FALSE))</f>
        <v>AFERS EMPRESA</v>
      </c>
      <c r="E2785" s="117" t="s">
        <v>283</v>
      </c>
      <c r="F2785" s="95"/>
      <c r="G2785" s="96" t="str">
        <f>IF(E2785="","",VLOOKUP(E2785,[1]PROJECTES!$C$14:$G$5000,4,FALSE))</f>
        <v>OB</v>
      </c>
      <c r="H2785" s="118" t="s">
        <v>17</v>
      </c>
      <c r="I2785" s="97" t="str">
        <f>IF(H2785="","",VLOOKUP(H2785,BD!B$2:C$16,2,FALSE))</f>
        <v>E</v>
      </c>
      <c r="J2785" s="98">
        <v>43489</v>
      </c>
      <c r="K2785" s="135">
        <f t="shared" si="92"/>
        <v>4</v>
      </c>
      <c r="L2785" s="99">
        <f t="shared" ca="1" si="93"/>
        <v>210</v>
      </c>
      <c r="M2785" s="93">
        <f>IF(E2785="","",VLOOKUP(E2785,[1]PROJECTES!$C$14:$Z$5000,21,FALSE))</f>
        <v>43830</v>
      </c>
      <c r="N2785" s="100">
        <v>2</v>
      </c>
      <c r="O2785" s="72" t="s">
        <v>229</v>
      </c>
      <c r="P2785" s="101">
        <v>15</v>
      </c>
      <c r="Q2785" s="132" t="s">
        <v>336</v>
      </c>
      <c r="R2785" s="131" t="s">
        <v>555</v>
      </c>
      <c r="S2785" s="91"/>
    </row>
    <row r="2786" spans="1:19" s="104" customFormat="1" ht="12.75" customHeight="1" x14ac:dyDescent="0.25">
      <c r="A2786" s="121" t="s">
        <v>21</v>
      </c>
      <c r="B2786" s="92" t="str">
        <f>IF(E2786="","",VLOOKUP(E2786,[1]PROJECTES!$C$14:$G$5000,2,FALSE))</f>
        <v>SITEL</v>
      </c>
      <c r="C2786" s="121" t="s">
        <v>181</v>
      </c>
      <c r="D2786" s="93" t="str">
        <f>IF(E2786="","",VLOOKUP(E2786,[1]PROJECTES!$C$14:$G$5000,5,FALSE))</f>
        <v>INFRAESTRUCTURA</v>
      </c>
      <c r="E2786" s="117" t="s">
        <v>289</v>
      </c>
      <c r="F2786" s="95"/>
      <c r="G2786" s="96" t="str">
        <f>IF(E2786="","",VLOOKUP(E2786,[1]PROJECTES!$C$14:$G$5000,4,FALSE))</f>
        <v>OB</v>
      </c>
      <c r="H2786" s="118" t="s">
        <v>17</v>
      </c>
      <c r="I2786" s="97" t="str">
        <f>IF(H2786="","",VLOOKUP(H2786,BD!B$2:C$16,2,FALSE))</f>
        <v>E</v>
      </c>
      <c r="J2786" s="98">
        <v>43490</v>
      </c>
      <c r="K2786" s="135">
        <f t="shared" si="92"/>
        <v>4</v>
      </c>
      <c r="L2786" s="99">
        <f t="shared" ca="1" si="93"/>
        <v>210</v>
      </c>
      <c r="M2786" s="93">
        <f>IF(E2786="","",VLOOKUP(E2786,[1]PROJECTES!$C$14:$Z$5000,21,FALSE))</f>
        <v>43830</v>
      </c>
      <c r="N2786" s="100">
        <v>0</v>
      </c>
      <c r="O2786" s="72" t="s">
        <v>229</v>
      </c>
      <c r="P2786" s="101">
        <v>15</v>
      </c>
      <c r="Q2786" s="132" t="s">
        <v>19</v>
      </c>
      <c r="R2786" s="131" t="s">
        <v>503</v>
      </c>
      <c r="S2786" s="91"/>
    </row>
    <row r="2787" spans="1:19" s="104" customFormat="1" ht="12.75" customHeight="1" x14ac:dyDescent="0.25">
      <c r="A2787" s="121" t="s">
        <v>17</v>
      </c>
      <c r="B2787" s="92" t="str">
        <f>IF(E2787="","",VLOOKUP(E2787,[1]PROJECTES!$C$14:$G$5000,2,FALSE))</f>
        <v>SITEL</v>
      </c>
      <c r="C2787" s="121" t="s">
        <v>181</v>
      </c>
      <c r="D2787" s="93" t="str">
        <f>IF(E2787="","",VLOOKUP(E2787,[1]PROJECTES!$C$14:$G$5000,5,FALSE))</f>
        <v>AFERS EMPRESA</v>
      </c>
      <c r="E2787" s="117" t="s">
        <v>315</v>
      </c>
      <c r="F2787" s="95"/>
      <c r="G2787" s="96" t="str">
        <f>IF(E2787="","",VLOOKUP(E2787,[1]PROJECTES!$C$14:$G$5000,4,FALSE))</f>
        <v>OB</v>
      </c>
      <c r="H2787" s="118" t="s">
        <v>17</v>
      </c>
      <c r="I2787" s="97" t="str">
        <f>IF(H2787="","",VLOOKUP(H2787,BD!B$2:C$16,2,FALSE))</f>
        <v>E</v>
      </c>
      <c r="J2787" s="98">
        <v>43490</v>
      </c>
      <c r="K2787" s="135">
        <f t="shared" si="92"/>
        <v>4</v>
      </c>
      <c r="L2787" s="99">
        <f t="shared" ca="1" si="93"/>
        <v>210</v>
      </c>
      <c r="M2787" s="93">
        <f>IF(E2787="","",VLOOKUP(E2787,[1]PROJECTES!$C$14:$Z$5000,21,FALSE))</f>
        <v>43830</v>
      </c>
      <c r="N2787" s="100">
        <v>1</v>
      </c>
      <c r="O2787" s="72" t="s">
        <v>229</v>
      </c>
      <c r="P2787" s="101">
        <v>15</v>
      </c>
      <c r="Q2787" s="132" t="s">
        <v>19</v>
      </c>
      <c r="R2787" s="131" t="s">
        <v>558</v>
      </c>
      <c r="S2787" s="91"/>
    </row>
    <row r="2788" spans="1:19" s="104" customFormat="1" ht="12.75" customHeight="1" x14ac:dyDescent="0.25">
      <c r="A2788" s="121" t="s">
        <v>44</v>
      </c>
      <c r="B2788" s="92" t="str">
        <f>IF(E2788="","",VLOOKUP(E2788,[1]PROJECTES!$C$14:$G$5000,2,FALSE))</f>
        <v>SITEL</v>
      </c>
      <c r="C2788" s="121" t="s">
        <v>181</v>
      </c>
      <c r="D2788" s="93" t="str">
        <f>IF(E2788="","",VLOOKUP(E2788,[1]PROJECTES!$C$14:$G$5000,5,FALSE))</f>
        <v>INFRAESTRUCTURA</v>
      </c>
      <c r="E2788" s="117" t="s">
        <v>289</v>
      </c>
      <c r="F2788" s="95"/>
      <c r="G2788" s="96" t="str">
        <f>IF(E2788="","",VLOOKUP(E2788,[1]PROJECTES!$C$14:$G$5000,4,FALSE))</f>
        <v>OB</v>
      </c>
      <c r="H2788" s="118" t="s">
        <v>17</v>
      </c>
      <c r="I2788" s="97" t="str">
        <f>IF(H2788="","",VLOOKUP(H2788,BD!B$2:C$16,2,FALSE))</f>
        <v>E</v>
      </c>
      <c r="J2788" s="98">
        <v>43493</v>
      </c>
      <c r="K2788" s="135">
        <f t="shared" si="92"/>
        <v>5</v>
      </c>
      <c r="L2788" s="99">
        <f t="shared" ca="1" si="93"/>
        <v>210</v>
      </c>
      <c r="M2788" s="93">
        <f>IF(E2788="","",VLOOKUP(E2788,[1]PROJECTES!$C$14:$Z$5000,21,FALSE))</f>
        <v>43830</v>
      </c>
      <c r="N2788" s="100">
        <v>2</v>
      </c>
      <c r="O2788" s="72" t="s">
        <v>229</v>
      </c>
      <c r="P2788" s="101">
        <v>0</v>
      </c>
      <c r="Q2788" s="132" t="s">
        <v>19</v>
      </c>
      <c r="R2788" s="131" t="s">
        <v>605</v>
      </c>
      <c r="S2788" s="91"/>
    </row>
    <row r="2789" spans="1:19" s="104" customFormat="1" ht="12.75" customHeight="1" x14ac:dyDescent="0.25">
      <c r="A2789" s="121"/>
      <c r="B2789" s="92" t="str">
        <f>IF(E2789="","",VLOOKUP(E2789,[1]PROJECTES!$C$14:$G$5000,2,FALSE))</f>
        <v>SITEL</v>
      </c>
      <c r="C2789" s="121" t="s">
        <v>181</v>
      </c>
      <c r="D2789" s="93" t="str">
        <f>IF(E2789="","",VLOOKUP(E2789,[1]PROJECTES!$C$14:$G$5000,5,FALSE))</f>
        <v>VACANCES</v>
      </c>
      <c r="E2789" s="117" t="s">
        <v>273</v>
      </c>
      <c r="F2789" s="95"/>
      <c r="G2789" s="96" t="str">
        <f>IF(E2789="","",VLOOKUP(E2789,[1]PROJECTES!$C$14:$G$5000,4,FALSE))</f>
        <v>OB</v>
      </c>
      <c r="H2789" s="118" t="s">
        <v>44</v>
      </c>
      <c r="I2789" s="97" t="str">
        <f>IF(H2789="","",VLOOKUP(H2789,BD!B$2:C$16,2,FALSE))</f>
        <v>E</v>
      </c>
      <c r="J2789" s="98">
        <v>43584</v>
      </c>
      <c r="K2789" s="135">
        <f t="shared" si="92"/>
        <v>18</v>
      </c>
      <c r="L2789" s="99">
        <f t="shared" ca="1" si="93"/>
        <v>210</v>
      </c>
      <c r="M2789" s="93">
        <f>IF(E2789="","",VLOOKUP(E2789,[1]PROJECTES!$C$14:$Z$5000,21,FALSE))</f>
        <v>43830</v>
      </c>
      <c r="N2789" s="100">
        <v>5</v>
      </c>
      <c r="O2789" s="72" t="s">
        <v>229</v>
      </c>
      <c r="P2789" s="101">
        <v>0</v>
      </c>
      <c r="Q2789" s="132"/>
      <c r="R2789" s="102"/>
      <c r="S2789" s="91"/>
    </row>
    <row r="2790" spans="1:19" s="104" customFormat="1" ht="12.75" customHeight="1" x14ac:dyDescent="0.25">
      <c r="A2790" s="121"/>
      <c r="B2790" s="92" t="str">
        <f>IF(E2790="","",VLOOKUP(E2790,[1]PROJECTES!$C$14:$G$5000,2,FALSE))</f>
        <v/>
      </c>
      <c r="C2790" s="121"/>
      <c r="D2790" s="93" t="str">
        <f>IF(E2790="","",VLOOKUP(E2790,[1]PROJECTES!$C$14:$G$5000,5,FALSE))</f>
        <v/>
      </c>
      <c r="E2790" s="117"/>
      <c r="F2790" s="95"/>
      <c r="G2790" s="96" t="str">
        <f>IF(E2790="","",VLOOKUP(E2790,[1]PROJECTES!$C$14:$G$5000,4,FALSE))</f>
        <v/>
      </c>
      <c r="H2790" s="118" t="s">
        <v>44</v>
      </c>
      <c r="I2790" s="97" t="str">
        <f>IF(H2790="","",VLOOKUP(H2790,BD!B$2:C$16,2,FALSE))</f>
        <v>E</v>
      </c>
      <c r="J2790" s="98">
        <v>43584</v>
      </c>
      <c r="K2790" s="135">
        <f t="shared" si="92"/>
        <v>18</v>
      </c>
      <c r="L2790" s="99" t="str">
        <f t="shared" ca="1" si="93"/>
        <v>-</v>
      </c>
      <c r="M2790" s="93" t="str">
        <f>IF(E2790="","",VLOOKUP(E2790,[1]PROJECTES!$C$14:$Z$5000,21,FALSE))</f>
        <v/>
      </c>
      <c r="N2790" s="100"/>
      <c r="O2790" s="72" t="s">
        <v>229</v>
      </c>
      <c r="P2790" s="101"/>
      <c r="Q2790" s="132"/>
      <c r="R2790" s="102"/>
      <c r="S2790" s="91"/>
    </row>
    <row r="2791" spans="1:19" s="104" customFormat="1" ht="12.75" customHeight="1" x14ac:dyDescent="0.25">
      <c r="A2791" s="121"/>
      <c r="B2791" s="92" t="str">
        <f>IF(E2791="","",VLOOKUP(E2791,[1]PROJECTES!$C$14:$G$5000,2,FALSE))</f>
        <v/>
      </c>
      <c r="C2791" s="121"/>
      <c r="D2791" s="93" t="str">
        <f>IF(E2791="","",VLOOKUP(E2791,[1]PROJECTES!$C$14:$G$5000,5,FALSE))</f>
        <v/>
      </c>
      <c r="E2791" s="117"/>
      <c r="F2791" s="95"/>
      <c r="G2791" s="96" t="str">
        <f>IF(E2791="","",VLOOKUP(E2791,[1]PROJECTES!$C$14:$G$5000,4,FALSE))</f>
        <v/>
      </c>
      <c r="H2791" s="118" t="s">
        <v>44</v>
      </c>
      <c r="I2791" s="97" t="str">
        <f>IF(H2791="","",VLOOKUP(H2791,BD!B$2:C$16,2,FALSE))</f>
        <v>E</v>
      </c>
      <c r="J2791" s="98">
        <v>43584</v>
      </c>
      <c r="K2791" s="135">
        <f t="shared" si="92"/>
        <v>18</v>
      </c>
      <c r="L2791" s="99" t="str">
        <f t="shared" ca="1" si="93"/>
        <v>-</v>
      </c>
      <c r="M2791" s="93" t="str">
        <f>IF(E2791="","",VLOOKUP(E2791,[1]PROJECTES!$C$14:$Z$5000,21,FALSE))</f>
        <v/>
      </c>
      <c r="N2791" s="100"/>
      <c r="O2791" s="72" t="s">
        <v>229</v>
      </c>
      <c r="P2791" s="101"/>
      <c r="Q2791" s="132"/>
      <c r="R2791" s="102"/>
      <c r="S2791" s="91"/>
    </row>
    <row r="2792" spans="1:19" s="104" customFormat="1" ht="12.75" customHeight="1" x14ac:dyDescent="0.25">
      <c r="A2792" s="121"/>
      <c r="B2792" s="92" t="str">
        <f>IF(E2792="","",VLOOKUP(E2792,[1]PROJECTES!$C$14:$G$5000,2,FALSE))</f>
        <v/>
      </c>
      <c r="C2792" s="121"/>
      <c r="D2792" s="93" t="str">
        <f>IF(E2792="","",VLOOKUP(E2792,[1]PROJECTES!$C$14:$G$5000,5,FALSE))</f>
        <v/>
      </c>
      <c r="E2792" s="117"/>
      <c r="F2792" s="95"/>
      <c r="G2792" s="96" t="str">
        <f>IF(E2792="","",VLOOKUP(E2792,[1]PROJECTES!$C$14:$G$5000,4,FALSE))</f>
        <v/>
      </c>
      <c r="H2792" s="118" t="s">
        <v>44</v>
      </c>
      <c r="I2792" s="97" t="str">
        <f>IF(H2792="","",VLOOKUP(H2792,BD!B$2:C$16,2,FALSE))</f>
        <v>E</v>
      </c>
      <c r="J2792" s="98">
        <v>43584</v>
      </c>
      <c r="K2792" s="135">
        <f t="shared" si="92"/>
        <v>18</v>
      </c>
      <c r="L2792" s="99" t="str">
        <f t="shared" ca="1" si="93"/>
        <v>-</v>
      </c>
      <c r="M2792" s="93" t="str">
        <f>IF(E2792="","",VLOOKUP(E2792,[1]PROJECTES!$C$14:$Z$5000,21,FALSE))</f>
        <v/>
      </c>
      <c r="N2792" s="100"/>
      <c r="O2792" s="72" t="s">
        <v>229</v>
      </c>
      <c r="P2792" s="101"/>
      <c r="Q2792" s="132"/>
      <c r="R2792" s="102"/>
      <c r="S2792" s="91"/>
    </row>
    <row r="2793" spans="1:19" s="104" customFormat="1" ht="12.75" customHeight="1" x14ac:dyDescent="0.25">
      <c r="A2793" s="121"/>
      <c r="B2793" s="92" t="str">
        <f>IF(E2793="","",VLOOKUP(E2793,[1]PROJECTES!$C$14:$G$5000,2,FALSE))</f>
        <v>SITEL</v>
      </c>
      <c r="C2793" s="121" t="s">
        <v>181</v>
      </c>
      <c r="D2793" s="93" t="str">
        <f>IF(E2793="","",VLOOKUP(E2793,[1]PROJECTES!$C$14:$G$5000,5,FALSE))</f>
        <v>AFERS EMPRESA</v>
      </c>
      <c r="E2793" s="117" t="s">
        <v>283</v>
      </c>
      <c r="F2793" s="95"/>
      <c r="G2793" s="96" t="str">
        <f>IF(E2793="","",VLOOKUP(E2793,[1]PROJECTES!$C$14:$G$5000,4,FALSE))</f>
        <v>OB</v>
      </c>
      <c r="H2793" s="118" t="s">
        <v>44</v>
      </c>
      <c r="I2793" s="97" t="str">
        <f>IF(H2793="","",VLOOKUP(H2793,BD!B$2:C$16,2,FALSE))</f>
        <v>E</v>
      </c>
      <c r="J2793" s="98">
        <v>43584</v>
      </c>
      <c r="K2793" s="135">
        <f t="shared" si="92"/>
        <v>18</v>
      </c>
      <c r="L2793" s="99">
        <f t="shared" ca="1" si="93"/>
        <v>210</v>
      </c>
      <c r="M2793" s="93">
        <f>IF(E2793="","",VLOOKUP(E2793,[1]PROJECTES!$C$14:$Z$5000,21,FALSE))</f>
        <v>43830</v>
      </c>
      <c r="N2793" s="100">
        <v>1</v>
      </c>
      <c r="O2793" s="72" t="s">
        <v>229</v>
      </c>
      <c r="P2793" s="101">
        <v>30</v>
      </c>
      <c r="Q2793" s="132" t="s">
        <v>336</v>
      </c>
      <c r="R2793" s="168" t="s">
        <v>1653</v>
      </c>
      <c r="S2793" s="91"/>
    </row>
    <row r="2794" spans="1:19" s="104" customFormat="1" ht="12.75" customHeight="1" x14ac:dyDescent="0.25">
      <c r="A2794" s="121" t="s">
        <v>21</v>
      </c>
      <c r="B2794" s="92" t="str">
        <f>IF(E2794="","",VLOOKUP(E2794,[1]PROJECTES!$C$14:$G$5000,2,FALSE))</f>
        <v>SITEL</v>
      </c>
      <c r="C2794" s="121" t="s">
        <v>150</v>
      </c>
      <c r="D2794" s="93" t="str">
        <f>IF(E2794="","",VLOOKUP(E2794,[1]PROJECTES!$C$14:$G$5000,5,FALSE))</f>
        <v>1 x Manguera COM ETHERNET (3mts)</v>
      </c>
      <c r="E2794" s="117">
        <v>5244</v>
      </c>
      <c r="F2794" s="95"/>
      <c r="G2794" s="96" t="str">
        <f>IF(E2794="","",VLOOKUP(E2794,[1]PROJECTES!$C$14:$G$5000,4,FALSE))</f>
        <v>TA</v>
      </c>
      <c r="H2794" s="118" t="s">
        <v>21</v>
      </c>
      <c r="I2794" s="97" t="str">
        <f>IF(H2794="","",VLOOKUP(H2794,BD!B$2:C$16,2,FALSE))</f>
        <v>P</v>
      </c>
      <c r="J2794" s="98">
        <v>43585</v>
      </c>
      <c r="K2794" s="135">
        <f t="shared" si="92"/>
        <v>18</v>
      </c>
      <c r="L2794" s="99" t="str">
        <f t="shared" ca="1" si="93"/>
        <v>-</v>
      </c>
      <c r="M2794" s="93">
        <f>IF(E2794="","",VLOOKUP(E2794,[1]PROJECTES!$C$14:$Z$5000,21,FALSE))</f>
        <v>43588</v>
      </c>
      <c r="N2794" s="100">
        <v>0</v>
      </c>
      <c r="O2794" s="72" t="s">
        <v>229</v>
      </c>
      <c r="P2794" s="101">
        <v>5</v>
      </c>
      <c r="Q2794" s="132" t="s">
        <v>49</v>
      </c>
      <c r="R2794" s="168" t="s">
        <v>335</v>
      </c>
      <c r="S2794" s="91"/>
    </row>
    <row r="2795" spans="1:19" s="104" customFormat="1" ht="12.75" customHeight="1" x14ac:dyDescent="0.25">
      <c r="A2795" s="121" t="s">
        <v>21</v>
      </c>
      <c r="B2795" s="92" t="str">
        <f>IF(E2795="","",VLOOKUP(E2795,[1]PROJECTES!$C$14:$G$5000,2,FALSE))</f>
        <v>SITEL</v>
      </c>
      <c r="C2795" s="121" t="s">
        <v>150</v>
      </c>
      <c r="D2795" s="93" t="str">
        <f>IF(E2795="","",VLOOKUP(E2795,[1]PROJECTES!$C$14:$G$5000,5,FALSE))</f>
        <v>1 x Manguera COM ETHERNET (3mts)</v>
      </c>
      <c r="E2795" s="117">
        <v>5244</v>
      </c>
      <c r="F2795" s="95"/>
      <c r="G2795" s="96" t="str">
        <f>IF(E2795="","",VLOOKUP(E2795,[1]PROJECTES!$C$14:$G$5000,4,FALSE))</f>
        <v>TA</v>
      </c>
      <c r="H2795" s="118" t="s">
        <v>21</v>
      </c>
      <c r="I2795" s="97" t="str">
        <f>IF(H2795="","",VLOOKUP(H2795,BD!B$2:C$16,2,FALSE))</f>
        <v>P</v>
      </c>
      <c r="J2795" s="98">
        <v>43585</v>
      </c>
      <c r="K2795" s="135">
        <f t="shared" si="92"/>
        <v>18</v>
      </c>
      <c r="L2795" s="99" t="str">
        <f t="shared" ca="1" si="93"/>
        <v>-</v>
      </c>
      <c r="M2795" s="93">
        <f>IF(E2795="","",VLOOKUP(E2795,[1]PROJECTES!$C$14:$Z$5000,21,FALSE))</f>
        <v>43588</v>
      </c>
      <c r="N2795" s="100">
        <v>0</v>
      </c>
      <c r="O2795" s="72" t="s">
        <v>229</v>
      </c>
      <c r="P2795" s="101">
        <v>5</v>
      </c>
      <c r="Q2795" s="132" t="s">
        <v>51</v>
      </c>
      <c r="R2795" s="168" t="s">
        <v>365</v>
      </c>
      <c r="S2795" s="91"/>
    </row>
    <row r="2796" spans="1:19" s="104" customFormat="1" ht="12.75" customHeight="1" x14ac:dyDescent="0.25">
      <c r="A2796" s="121" t="s">
        <v>21</v>
      </c>
      <c r="B2796" s="92" t="str">
        <f>IF(E2796="","",VLOOKUP(E2796,[1]PROJECTES!$C$14:$G$5000,2,FALSE))</f>
        <v>SITEL</v>
      </c>
      <c r="C2796" s="121" t="s">
        <v>150</v>
      </c>
      <c r="D2796" s="93" t="str">
        <f>IF(E2796="","",VLOOKUP(E2796,[1]PROJECTES!$C$14:$G$5000,5,FALSE))</f>
        <v>1 x Manguera COM ETHERNET (3mts)</v>
      </c>
      <c r="E2796" s="117">
        <v>5244</v>
      </c>
      <c r="F2796" s="95"/>
      <c r="G2796" s="96" t="str">
        <f>IF(E2796="","",VLOOKUP(E2796,[1]PROJECTES!$C$14:$G$5000,4,FALSE))</f>
        <v>TA</v>
      </c>
      <c r="H2796" s="118" t="s">
        <v>21</v>
      </c>
      <c r="I2796" s="97" t="str">
        <f>IF(H2796="","",VLOOKUP(H2796,BD!B$2:C$16,2,FALSE))</f>
        <v>P</v>
      </c>
      <c r="J2796" s="98">
        <v>43585</v>
      </c>
      <c r="K2796" s="135">
        <f t="shared" si="92"/>
        <v>18</v>
      </c>
      <c r="L2796" s="99" t="str">
        <f t="shared" ca="1" si="93"/>
        <v>-</v>
      </c>
      <c r="M2796" s="93">
        <f>IF(E2796="","",VLOOKUP(E2796,[1]PROJECTES!$C$14:$Z$5000,21,FALSE))</f>
        <v>43588</v>
      </c>
      <c r="N2796" s="100">
        <v>0</v>
      </c>
      <c r="O2796" s="72" t="s">
        <v>229</v>
      </c>
      <c r="P2796" s="101">
        <v>5</v>
      </c>
      <c r="Q2796" s="132" t="s">
        <v>65</v>
      </c>
      <c r="R2796" s="168" t="s">
        <v>451</v>
      </c>
      <c r="S2796" s="91"/>
    </row>
    <row r="2797" spans="1:19" s="104" customFormat="1" ht="12.75" customHeight="1" x14ac:dyDescent="0.25">
      <c r="A2797" s="121" t="s">
        <v>21</v>
      </c>
      <c r="B2797" s="92" t="str">
        <f>IF(E2797="","",VLOOKUP(E2797,[1]PROJECTES!$C$14:$G$5000,2,FALSE))</f>
        <v>PEUSA</v>
      </c>
      <c r="C2797" s="121" t="s">
        <v>150</v>
      </c>
      <c r="D2797" s="93" t="str">
        <f>IF(E2797="","",VLOOKUP(E2797,[1]PROJECTES!$C$14:$G$5000,5,FALSE))</f>
        <v>RTU C.R. SANTA LLUCIA v1.0</v>
      </c>
      <c r="E2797" s="117">
        <v>5242</v>
      </c>
      <c r="F2797" s="95"/>
      <c r="G2797" s="96" t="str">
        <f>IF(E2797="","",VLOOKUP(E2797,[1]PROJECTES!$C$14:$G$5000,4,FALSE))</f>
        <v>TA</v>
      </c>
      <c r="H2797" s="118" t="s">
        <v>21</v>
      </c>
      <c r="I2797" s="97" t="str">
        <f>IF(H2797="","",VLOOKUP(H2797,BD!B$2:C$16,2,FALSE))</f>
        <v>P</v>
      </c>
      <c r="J2797" s="98">
        <v>43585</v>
      </c>
      <c r="K2797" s="135">
        <f t="shared" si="92"/>
        <v>18</v>
      </c>
      <c r="L2797" s="99" t="str">
        <f t="shared" ca="1" si="93"/>
        <v>-</v>
      </c>
      <c r="M2797" s="93">
        <f>IF(E2797="","",VLOOKUP(E2797,[1]PROJECTES!$C$14:$Z$5000,21,FALSE))</f>
        <v>43593</v>
      </c>
      <c r="N2797" s="100">
        <v>0</v>
      </c>
      <c r="O2797" s="72" t="s">
        <v>229</v>
      </c>
      <c r="P2797" s="101">
        <v>5</v>
      </c>
      <c r="Q2797" s="132" t="s">
        <v>49</v>
      </c>
      <c r="R2797" s="168" t="s">
        <v>335</v>
      </c>
      <c r="S2797" s="91"/>
    </row>
    <row r="2798" spans="1:19" s="104" customFormat="1" ht="12.75" customHeight="1" x14ac:dyDescent="0.25">
      <c r="A2798" s="121" t="s">
        <v>21</v>
      </c>
      <c r="B2798" s="92" t="str">
        <f>IF(E2798="","",VLOOKUP(E2798,[1]PROJECTES!$C$14:$G$5000,2,FALSE))</f>
        <v>LERELE</v>
      </c>
      <c r="C2798" s="121" t="s">
        <v>128</v>
      </c>
      <c r="D2798" s="93" t="str">
        <f>IF(E2798="","",VLOOKUP(E2798,[1]PROJECTES!$C$14:$G$5000,5,FALSE))</f>
        <v>1 X Manguera COM CAP-PRX - MODEM GPRS</v>
      </c>
      <c r="E2798" s="117">
        <v>5227</v>
      </c>
      <c r="F2798" s="95"/>
      <c r="G2798" s="96" t="str">
        <f>IF(E2798="","",VLOOKUP(E2798,[1]PROJECTES!$C$14:$G$5000,4,FALSE))</f>
        <v>TA</v>
      </c>
      <c r="H2798" s="118" t="s">
        <v>21</v>
      </c>
      <c r="I2798" s="97" t="str">
        <f>IF(H2798="","",VLOOKUP(H2798,BD!B$2:C$16,2,FALSE))</f>
        <v>P</v>
      </c>
      <c r="J2798" s="98">
        <v>43585</v>
      </c>
      <c r="K2798" s="135">
        <f t="shared" si="92"/>
        <v>18</v>
      </c>
      <c r="L2798" s="99" t="str">
        <f t="shared" ca="1" si="93"/>
        <v>-</v>
      </c>
      <c r="M2798" s="93">
        <f>IF(E2798="","",VLOOKUP(E2798,[1]PROJECTES!$C$14:$Z$5000,21,FALSE))</f>
        <v>43585</v>
      </c>
      <c r="N2798" s="100">
        <v>0</v>
      </c>
      <c r="O2798" s="72" t="s">
        <v>229</v>
      </c>
      <c r="P2798" s="101">
        <v>5</v>
      </c>
      <c r="Q2798" s="132" t="s">
        <v>49</v>
      </c>
      <c r="R2798" s="168" t="s">
        <v>335</v>
      </c>
      <c r="S2798" s="91"/>
    </row>
    <row r="2799" spans="1:19" s="104" customFormat="1" ht="12.75" customHeight="1" x14ac:dyDescent="0.25">
      <c r="A2799" s="121" t="s">
        <v>21</v>
      </c>
      <c r="B2799" s="92" t="str">
        <f>IF(E2799="","",VLOOKUP(E2799,[1]PROJECTES!$C$14:$G$5000,2,FALSE))</f>
        <v>LERELE</v>
      </c>
      <c r="C2799" s="121" t="s">
        <v>128</v>
      </c>
      <c r="D2799" s="93" t="str">
        <f>IF(E2799="","",VLOOKUP(E2799,[1]PROJECTES!$C$14:$G$5000,5,FALSE))</f>
        <v>1 x Manguera COM CAP32 - MOXA nPort 5110</v>
      </c>
      <c r="E2799" s="117">
        <v>5228</v>
      </c>
      <c r="F2799" s="95"/>
      <c r="G2799" s="96" t="str">
        <f>IF(E2799="","",VLOOKUP(E2799,[1]PROJECTES!$C$14:$G$5000,4,FALSE))</f>
        <v>TA</v>
      </c>
      <c r="H2799" s="118" t="s">
        <v>21</v>
      </c>
      <c r="I2799" s="97" t="str">
        <f>IF(H2799="","",VLOOKUP(H2799,BD!B$2:C$16,2,FALSE))</f>
        <v>P</v>
      </c>
      <c r="J2799" s="175">
        <v>43585</v>
      </c>
      <c r="K2799" s="135">
        <f t="shared" si="92"/>
        <v>18</v>
      </c>
      <c r="L2799" s="99" t="str">
        <f t="shared" ca="1" si="93"/>
        <v>-</v>
      </c>
      <c r="M2799" s="93">
        <f>IF(E2799="","",VLOOKUP(E2799,[1]PROJECTES!$C$14:$Z$5000,21,FALSE))</f>
        <v>43585</v>
      </c>
      <c r="N2799" s="100">
        <v>0</v>
      </c>
      <c r="O2799" s="72" t="s">
        <v>229</v>
      </c>
      <c r="P2799" s="101">
        <v>5</v>
      </c>
      <c r="Q2799" s="132" t="s">
        <v>49</v>
      </c>
      <c r="R2799" s="168" t="s">
        <v>335</v>
      </c>
      <c r="S2799" s="91"/>
    </row>
    <row r="2800" spans="1:19" s="104" customFormat="1" ht="12.75" customHeight="1" x14ac:dyDescent="0.25">
      <c r="A2800" s="121" t="s">
        <v>21</v>
      </c>
      <c r="B2800" s="92" t="str">
        <f>IF(E2800="","",VLOOKUP(E2800,[1]PROJECTES!$C$14:$G$5000,2,FALSE))</f>
        <v>LERELE</v>
      </c>
      <c r="C2800" s="121" t="s">
        <v>128</v>
      </c>
      <c r="D2800" s="93" t="str">
        <f>IF(E2800="","",VLOOKUP(E2800,[1]PROJECTES!$C$14:$G$5000,5,FALSE))</f>
        <v>1 X Manguera COM CAP-PRX - MODEM GPRS</v>
      </c>
      <c r="E2800" s="117">
        <v>5227</v>
      </c>
      <c r="F2800" s="95"/>
      <c r="G2800" s="96" t="str">
        <f>IF(E2800="","",VLOOKUP(E2800,[1]PROJECTES!$C$14:$G$5000,4,FALSE))</f>
        <v>TA</v>
      </c>
      <c r="H2800" s="118" t="s">
        <v>21</v>
      </c>
      <c r="I2800" s="97" t="str">
        <f>IF(H2800="","",VLOOKUP(H2800,BD!B$2:C$16,2,FALSE))</f>
        <v>P</v>
      </c>
      <c r="J2800" s="98">
        <v>43585</v>
      </c>
      <c r="K2800" s="135">
        <f t="shared" si="92"/>
        <v>18</v>
      </c>
      <c r="L2800" s="99" t="str">
        <f t="shared" ca="1" si="93"/>
        <v>-</v>
      </c>
      <c r="M2800" s="93">
        <f>IF(E2800="","",VLOOKUP(E2800,[1]PROJECTES!$C$14:$Z$5000,21,FALSE))</f>
        <v>43585</v>
      </c>
      <c r="N2800" s="100">
        <v>0</v>
      </c>
      <c r="O2800" s="72" t="s">
        <v>229</v>
      </c>
      <c r="P2800" s="101">
        <v>10</v>
      </c>
      <c r="Q2800" s="132" t="s">
        <v>51</v>
      </c>
      <c r="R2800" s="168" t="s">
        <v>1622</v>
      </c>
      <c r="S2800" s="91"/>
    </row>
    <row r="2801" spans="1:19" s="104" customFormat="1" ht="12.75" customHeight="1" x14ac:dyDescent="0.25">
      <c r="A2801" s="121" t="s">
        <v>21</v>
      </c>
      <c r="B2801" s="92" t="str">
        <f>IF(E2801="","",VLOOKUP(E2801,[1]PROJECTES!$C$14:$G$5000,2,FALSE))</f>
        <v>LERELE</v>
      </c>
      <c r="C2801" s="121" t="s">
        <v>128</v>
      </c>
      <c r="D2801" s="93" t="str">
        <f>IF(E2801="","",VLOOKUP(E2801,[1]PROJECTES!$C$14:$G$5000,5,FALSE))</f>
        <v>1 x Manguera COM CAP32 - MOXA nPort 5110</v>
      </c>
      <c r="E2801" s="117">
        <v>5228</v>
      </c>
      <c r="F2801" s="95"/>
      <c r="G2801" s="96" t="str">
        <f>IF(E2801="","",VLOOKUP(E2801,[1]PROJECTES!$C$14:$G$5000,4,FALSE))</f>
        <v>TA</v>
      </c>
      <c r="H2801" s="118" t="s">
        <v>21</v>
      </c>
      <c r="I2801" s="97" t="str">
        <f>IF(H2801="","",VLOOKUP(H2801,BD!B$2:C$16,2,FALSE))</f>
        <v>P</v>
      </c>
      <c r="J2801" s="98">
        <v>43585</v>
      </c>
      <c r="K2801" s="135">
        <f t="shared" si="92"/>
        <v>18</v>
      </c>
      <c r="L2801" s="99" t="str">
        <f t="shared" ca="1" si="93"/>
        <v>-</v>
      </c>
      <c r="M2801" s="93">
        <f>IF(E2801="","",VLOOKUP(E2801,[1]PROJECTES!$C$14:$Z$5000,21,FALSE))</f>
        <v>43585</v>
      </c>
      <c r="N2801" s="100">
        <v>0</v>
      </c>
      <c r="O2801" s="72" t="s">
        <v>229</v>
      </c>
      <c r="P2801" s="101">
        <v>10</v>
      </c>
      <c r="Q2801" s="132" t="s">
        <v>51</v>
      </c>
      <c r="R2801" s="168" t="s">
        <v>1622</v>
      </c>
      <c r="S2801" s="91"/>
    </row>
    <row r="2802" spans="1:19" s="104" customFormat="1" ht="12.75" customHeight="1" x14ac:dyDescent="0.25">
      <c r="A2802" s="121" t="s">
        <v>21</v>
      </c>
      <c r="B2802" s="92" t="str">
        <f>IF(E2802="","",VLOOKUP(E2802,[1]PROJECTES!$C$14:$G$5000,2,FALSE))</f>
        <v>LERELE</v>
      </c>
      <c r="C2802" s="121" t="s">
        <v>128</v>
      </c>
      <c r="D2802" s="93" t="str">
        <f>IF(E2802="","",VLOOKUP(E2802,[1]PROJECTES!$C$14:$G$5000,5,FALSE))</f>
        <v>1 X Manguera COM CAP-PRX - MODEM GPRS</v>
      </c>
      <c r="E2802" s="117">
        <v>5227</v>
      </c>
      <c r="F2802" s="95"/>
      <c r="G2802" s="96" t="str">
        <f>IF(E2802="","",VLOOKUP(E2802,[1]PROJECTES!$C$14:$G$5000,4,FALSE))</f>
        <v>TA</v>
      </c>
      <c r="H2802" s="118" t="s">
        <v>21</v>
      </c>
      <c r="I2802" s="97" t="str">
        <f>IF(H2802="","",VLOOKUP(H2802,BD!B$2:C$16,2,FALSE))</f>
        <v>P</v>
      </c>
      <c r="J2802" s="98">
        <v>43585</v>
      </c>
      <c r="K2802" s="135">
        <f t="shared" si="92"/>
        <v>18</v>
      </c>
      <c r="L2802" s="99" t="str">
        <f t="shared" ca="1" si="93"/>
        <v>-</v>
      </c>
      <c r="M2802" s="93">
        <f>IF(E2802="","",VLOOKUP(E2802,[1]PROJECTES!$C$14:$Z$5000,21,FALSE))</f>
        <v>43585</v>
      </c>
      <c r="N2802" s="100">
        <v>0</v>
      </c>
      <c r="O2802" s="72" t="s">
        <v>229</v>
      </c>
      <c r="P2802" s="101">
        <v>5</v>
      </c>
      <c r="Q2802" s="132" t="s">
        <v>65</v>
      </c>
      <c r="R2802" s="168" t="s">
        <v>451</v>
      </c>
      <c r="S2802" s="91"/>
    </row>
    <row r="2803" spans="1:19" s="104" customFormat="1" ht="12.75" customHeight="1" x14ac:dyDescent="0.25">
      <c r="A2803" s="121" t="s">
        <v>21</v>
      </c>
      <c r="B2803" s="92" t="str">
        <f>IF(E2803="","",VLOOKUP(E2803,[1]PROJECTES!$C$14:$G$5000,2,FALSE))</f>
        <v>LERELE</v>
      </c>
      <c r="C2803" s="121" t="s">
        <v>128</v>
      </c>
      <c r="D2803" s="93" t="str">
        <f>IF(E2803="","",VLOOKUP(E2803,[1]PROJECTES!$C$14:$G$5000,5,FALSE))</f>
        <v>1 x Manguera COM CAP32 - MOXA nPort 5110</v>
      </c>
      <c r="E2803" s="117">
        <v>5228</v>
      </c>
      <c r="F2803" s="95"/>
      <c r="G2803" s="96" t="str">
        <f>IF(E2803="","",VLOOKUP(E2803,[1]PROJECTES!$C$14:$G$5000,4,FALSE))</f>
        <v>TA</v>
      </c>
      <c r="H2803" s="118" t="s">
        <v>21</v>
      </c>
      <c r="I2803" s="97" t="str">
        <f>IF(H2803="","",VLOOKUP(H2803,BD!B$2:C$16,2,FALSE))</f>
        <v>P</v>
      </c>
      <c r="J2803" s="98">
        <v>43585</v>
      </c>
      <c r="K2803" s="135">
        <f t="shared" si="92"/>
        <v>18</v>
      </c>
      <c r="L2803" s="99" t="str">
        <f t="shared" ca="1" si="93"/>
        <v>-</v>
      </c>
      <c r="M2803" s="93">
        <f>IF(E2803="","",VLOOKUP(E2803,[1]PROJECTES!$C$14:$Z$5000,21,FALSE))</f>
        <v>43585</v>
      </c>
      <c r="N2803" s="100">
        <v>0</v>
      </c>
      <c r="O2803" s="72" t="s">
        <v>229</v>
      </c>
      <c r="P2803" s="101">
        <v>5</v>
      </c>
      <c r="Q2803" s="132" t="s">
        <v>65</v>
      </c>
      <c r="R2803" s="168" t="s">
        <v>451</v>
      </c>
      <c r="S2803" s="91"/>
    </row>
    <row r="2804" spans="1:19" s="104" customFormat="1" ht="12.75" customHeight="1" x14ac:dyDescent="0.25">
      <c r="A2804" s="121" t="s">
        <v>21</v>
      </c>
      <c r="B2804" s="92" t="str">
        <f>IF(E2804="","",VLOOKUP(E2804,[1]PROJECTES!$C$14:$G$5000,2,FALSE))</f>
        <v>LERELE</v>
      </c>
      <c r="C2804" s="121" t="s">
        <v>128</v>
      </c>
      <c r="D2804" s="93" t="str">
        <f>IF(E2804="","",VLOOKUP(E2804,[1]PROJECTES!$C$14:$G$5000,5,FALSE))</f>
        <v>RTU C.M. COMFORSA v2.0</v>
      </c>
      <c r="E2804" s="117">
        <v>5225</v>
      </c>
      <c r="F2804" s="95"/>
      <c r="G2804" s="96" t="str">
        <f>IF(E2804="","",VLOOKUP(E2804,[1]PROJECTES!$C$14:$G$5000,4,FALSE))</f>
        <v>OB</v>
      </c>
      <c r="H2804" s="118" t="s">
        <v>21</v>
      </c>
      <c r="I2804" s="97" t="str">
        <f>IF(H2804="","",VLOOKUP(H2804,BD!B$2:C$16,2,FALSE))</f>
        <v>P</v>
      </c>
      <c r="J2804" s="98">
        <v>43585</v>
      </c>
      <c r="K2804" s="135">
        <f t="shared" si="92"/>
        <v>18</v>
      </c>
      <c r="L2804" s="99">
        <f t="shared" ca="1" si="93"/>
        <v>-35</v>
      </c>
      <c r="M2804" s="93">
        <f>IF(E2804="","",VLOOKUP(E2804,[1]PROJECTES!$C$14:$Z$5000,21,FALSE))</f>
        <v>43585</v>
      </c>
      <c r="N2804" s="100">
        <v>0</v>
      </c>
      <c r="O2804" s="72" t="s">
        <v>229</v>
      </c>
      <c r="P2804" s="101">
        <v>5</v>
      </c>
      <c r="Q2804" s="132" t="s">
        <v>49</v>
      </c>
      <c r="R2804" s="168" t="s">
        <v>335</v>
      </c>
      <c r="S2804" s="91"/>
    </row>
    <row r="2805" spans="1:19" s="104" customFormat="1" ht="12.75" customHeight="1" x14ac:dyDescent="0.25">
      <c r="A2805" s="121" t="s">
        <v>21</v>
      </c>
      <c r="B2805" s="92" t="str">
        <f>IF(E2805="","",VLOOKUP(E2805,[1]PROJECTES!$C$14:$G$5000,2,FALSE))</f>
        <v>LERELE</v>
      </c>
      <c r="C2805" s="121" t="s">
        <v>128</v>
      </c>
      <c r="D2805" s="93" t="str">
        <f>IF(E2805="","",VLOOKUP(E2805,[1]PROJECTES!$C$14:$G$5000,5,FALSE))</f>
        <v>RTU IAT SAGNARI v2.0</v>
      </c>
      <c r="E2805" s="117">
        <v>5226</v>
      </c>
      <c r="F2805" s="95"/>
      <c r="G2805" s="96" t="str">
        <f>IF(E2805="","",VLOOKUP(E2805,[1]PROJECTES!$C$14:$G$5000,4,FALSE))</f>
        <v>OB</v>
      </c>
      <c r="H2805" s="118" t="s">
        <v>21</v>
      </c>
      <c r="I2805" s="97" t="str">
        <f>IF(H2805="","",VLOOKUP(H2805,BD!B$2:C$16,2,FALSE))</f>
        <v>P</v>
      </c>
      <c r="J2805" s="98">
        <v>43585</v>
      </c>
      <c r="K2805" s="135">
        <f t="shared" si="92"/>
        <v>18</v>
      </c>
      <c r="L2805" s="99">
        <f t="shared" ca="1" si="93"/>
        <v>-35</v>
      </c>
      <c r="M2805" s="93">
        <f>IF(E2805="","",VLOOKUP(E2805,[1]PROJECTES!$C$14:$Z$5000,21,FALSE))</f>
        <v>43585</v>
      </c>
      <c r="N2805" s="100">
        <v>0</v>
      </c>
      <c r="O2805" s="72" t="s">
        <v>229</v>
      </c>
      <c r="P2805" s="101">
        <v>15</v>
      </c>
      <c r="Q2805" s="132" t="s">
        <v>49</v>
      </c>
      <c r="R2805" s="168" t="s">
        <v>335</v>
      </c>
      <c r="S2805" s="91"/>
    </row>
    <row r="2806" spans="1:19" s="104" customFormat="1" ht="12.75" customHeight="1" x14ac:dyDescent="0.25">
      <c r="A2806" s="121" t="s">
        <v>21</v>
      </c>
      <c r="B2806" s="92" t="str">
        <f>IF(E2806="","",VLOOKUP(E2806,[1]PROJECTES!$C$14:$G$5000,2,FALSE))</f>
        <v>SITEL</v>
      </c>
      <c r="C2806" s="121" t="s">
        <v>181</v>
      </c>
      <c r="D2806" s="93" t="str">
        <f>IF(E2806="","",VLOOKUP(E2806,[1]PROJECTES!$C$14:$G$5000,5,FALSE))</f>
        <v>HW DE SITEL</v>
      </c>
      <c r="E2806" s="117" t="s">
        <v>570</v>
      </c>
      <c r="F2806" s="95"/>
      <c r="G2806" s="96" t="str">
        <f>IF(E2806="","",VLOOKUP(E2806,[1]PROJECTES!$C$14:$G$5000,4,FALSE))</f>
        <v>OB</v>
      </c>
      <c r="H2806" s="118" t="s">
        <v>21</v>
      </c>
      <c r="I2806" s="97" t="str">
        <f>IF(H2806="","",VLOOKUP(H2806,BD!B$2:C$16,2,FALSE))</f>
        <v>P</v>
      </c>
      <c r="J2806" s="98">
        <v>43585</v>
      </c>
      <c r="K2806" s="135">
        <f t="shared" si="92"/>
        <v>18</v>
      </c>
      <c r="L2806" s="99">
        <f t="shared" ca="1" si="93"/>
        <v>210</v>
      </c>
      <c r="M2806" s="93">
        <f>IF(E2806="","",VLOOKUP(E2806,[1]PROJECTES!$C$14:$Z$5000,21,FALSE))</f>
        <v>43830</v>
      </c>
      <c r="N2806" s="100">
        <v>0</v>
      </c>
      <c r="O2806" s="72" t="s">
        <v>229</v>
      </c>
      <c r="P2806" s="101">
        <v>20</v>
      </c>
      <c r="Q2806" s="132" t="s">
        <v>37</v>
      </c>
      <c r="R2806" s="102" t="s">
        <v>1623</v>
      </c>
      <c r="S2806" s="91"/>
    </row>
    <row r="2807" spans="1:19" s="104" customFormat="1" ht="12.75" customHeight="1" x14ac:dyDescent="0.25">
      <c r="A2807" s="121" t="s">
        <v>21</v>
      </c>
      <c r="B2807" s="92" t="str">
        <f>IF(E2807="","",VLOOKUP(E2807,[1]PROJECTES!$C$14:$G$5000,2,FALSE))</f>
        <v>SITEL</v>
      </c>
      <c r="C2807" s="121" t="s">
        <v>181</v>
      </c>
      <c r="D2807" s="93" t="str">
        <f>IF(E2807="","",VLOOKUP(E2807,[1]PROJECTES!$C$14:$G$5000,5,FALSE))</f>
        <v>HW DE SITEL</v>
      </c>
      <c r="E2807" s="117" t="s">
        <v>570</v>
      </c>
      <c r="F2807" s="95"/>
      <c r="G2807" s="96" t="str">
        <f>IF(E2807="","",VLOOKUP(E2807,[1]PROJECTES!$C$14:$G$5000,4,FALSE))</f>
        <v>OB</v>
      </c>
      <c r="H2807" s="118" t="s">
        <v>21</v>
      </c>
      <c r="I2807" s="97" t="str">
        <f>IF(H2807="","",VLOOKUP(H2807,BD!B$2:C$16,2,FALSE))</f>
        <v>P</v>
      </c>
      <c r="J2807" s="98">
        <v>43585</v>
      </c>
      <c r="K2807" s="135">
        <f t="shared" si="92"/>
        <v>18</v>
      </c>
      <c r="L2807" s="99">
        <f t="shared" ca="1" si="93"/>
        <v>210</v>
      </c>
      <c r="M2807" s="93">
        <f>IF(E2807="","",VLOOKUP(E2807,[1]PROJECTES!$C$14:$Z$5000,21,FALSE))</f>
        <v>43830</v>
      </c>
      <c r="N2807" s="100">
        <v>0</v>
      </c>
      <c r="O2807" s="72" t="s">
        <v>229</v>
      </c>
      <c r="P2807" s="101">
        <v>35</v>
      </c>
      <c r="Q2807" s="132" t="s">
        <v>51</v>
      </c>
      <c r="R2807" s="102" t="s">
        <v>1624</v>
      </c>
      <c r="S2807" s="91"/>
    </row>
    <row r="2808" spans="1:19" s="104" customFormat="1" ht="12.75" customHeight="1" x14ac:dyDescent="0.25">
      <c r="A2808" s="121" t="s">
        <v>21</v>
      </c>
      <c r="B2808" s="92" t="str">
        <f>IF(E2808="","",VLOOKUP(E2808,[1]PROJECTES!$C$14:$G$5000,2,FALSE))</f>
        <v>SITEL</v>
      </c>
      <c r="C2808" s="121" t="s">
        <v>149</v>
      </c>
      <c r="D2808" s="93" t="str">
        <f>IF(E2808="","",VLOOKUP(E2808,[1]PROJECTES!$C$14:$G$5000,5,FALSE))</f>
        <v>50 x CPU CAP32 v2.0</v>
      </c>
      <c r="E2808" s="117">
        <v>5220</v>
      </c>
      <c r="F2808" s="95"/>
      <c r="G2808" s="96" t="str">
        <f>IF(E2808="","",VLOOKUP(E2808,[1]PROJECTES!$C$14:$G$5000,4,FALSE))</f>
        <v>OB</v>
      </c>
      <c r="H2808" s="118" t="s">
        <v>21</v>
      </c>
      <c r="I2808" s="97" t="str">
        <f>IF(H2808="","",VLOOKUP(H2808,BD!B$2:C$16,2,FALSE))</f>
        <v>P</v>
      </c>
      <c r="J2808" s="98">
        <v>43585</v>
      </c>
      <c r="K2808" s="135">
        <f t="shared" si="92"/>
        <v>18</v>
      </c>
      <c r="L2808" s="99">
        <f t="shared" ca="1" si="93"/>
        <v>-4</v>
      </c>
      <c r="M2808" s="93">
        <f>IF(E2808="","",VLOOKUP(E2808,[1]PROJECTES!$C$14:$Z$5000,21,FALSE))</f>
        <v>43616</v>
      </c>
      <c r="N2808" s="100">
        <v>0</v>
      </c>
      <c r="O2808" s="72" t="s">
        <v>229</v>
      </c>
      <c r="P2808" s="101">
        <v>10</v>
      </c>
      <c r="Q2808" s="132" t="s">
        <v>49</v>
      </c>
      <c r="R2808" s="102" t="s">
        <v>1626</v>
      </c>
      <c r="S2808" s="91"/>
    </row>
    <row r="2809" spans="1:19" s="104" customFormat="1" ht="12.75" customHeight="1" x14ac:dyDescent="0.25">
      <c r="A2809" s="121" t="s">
        <v>21</v>
      </c>
      <c r="B2809" s="92" t="str">
        <f>IF(E2809="","",VLOOKUP(E2809,[1]PROJECTES!$C$14:$G$5000,2,FALSE))</f>
        <v>SITEL</v>
      </c>
      <c r="C2809" s="121" t="s">
        <v>149</v>
      </c>
      <c r="D2809" s="93" t="str">
        <f>IF(E2809="","",VLOOKUP(E2809,[1]PROJECTES!$C$14:$G$5000,5,FALSE))</f>
        <v>40 x FRONT END CES CAP32 v1.2</v>
      </c>
      <c r="E2809" s="117">
        <v>5217</v>
      </c>
      <c r="F2809" s="95"/>
      <c r="G2809" s="96" t="str">
        <f>IF(E2809="","",VLOOKUP(E2809,[1]PROJECTES!$C$14:$G$5000,4,FALSE))</f>
        <v>TA</v>
      </c>
      <c r="H2809" s="118" t="s">
        <v>21</v>
      </c>
      <c r="I2809" s="97" t="str">
        <f>IF(H2809="","",VLOOKUP(H2809,BD!B$2:C$16,2,FALSE))</f>
        <v>P</v>
      </c>
      <c r="J2809" s="98">
        <v>43585</v>
      </c>
      <c r="K2809" s="135">
        <f t="shared" si="92"/>
        <v>18</v>
      </c>
      <c r="L2809" s="99" t="str">
        <f t="shared" ca="1" si="93"/>
        <v>-</v>
      </c>
      <c r="M2809" s="93">
        <f>IF(E2809="","",VLOOKUP(E2809,[1]PROJECTES!$C$14:$Z$5000,21,FALSE))</f>
        <v>43616</v>
      </c>
      <c r="N2809" s="100">
        <v>0</v>
      </c>
      <c r="O2809" s="72" t="s">
        <v>229</v>
      </c>
      <c r="P2809" s="101">
        <v>10</v>
      </c>
      <c r="Q2809" s="132" t="s">
        <v>49</v>
      </c>
      <c r="R2809" s="102" t="s">
        <v>1626</v>
      </c>
      <c r="S2809" s="91"/>
    </row>
    <row r="2810" spans="1:19" s="104" customFormat="1" ht="12.75" customHeight="1" x14ac:dyDescent="0.25">
      <c r="A2810" s="121" t="s">
        <v>21</v>
      </c>
      <c r="B2810" s="92" t="str">
        <f>IF(E2810="","",VLOOKUP(E2810,[1]PROJECTES!$C$14:$G$5000,2,FALSE))</f>
        <v>SITEL</v>
      </c>
      <c r="C2810" s="121" t="s">
        <v>149</v>
      </c>
      <c r="D2810" s="93" t="str">
        <f>IF(E2810="","",VLOOKUP(E2810,[1]PROJECTES!$C$14:$G$5000,5,FALSE))</f>
        <v>40 x FRONT ENT EE CAP32 v2.1</v>
      </c>
      <c r="E2810" s="117">
        <v>5216</v>
      </c>
      <c r="F2810" s="95"/>
      <c r="G2810" s="96" t="str">
        <f>IF(E2810="","",VLOOKUP(E2810,[1]PROJECTES!$C$14:$G$5000,4,FALSE))</f>
        <v>TA</v>
      </c>
      <c r="H2810" s="118" t="s">
        <v>21</v>
      </c>
      <c r="I2810" s="97" t="str">
        <f>IF(H2810="","",VLOOKUP(H2810,BD!B$2:C$16,2,FALSE))</f>
        <v>P</v>
      </c>
      <c r="J2810" s="98">
        <v>43585</v>
      </c>
      <c r="K2810" s="135">
        <f t="shared" si="92"/>
        <v>18</v>
      </c>
      <c r="L2810" s="99" t="str">
        <f t="shared" ca="1" si="93"/>
        <v>-</v>
      </c>
      <c r="M2810" s="93">
        <f>IF(E2810="","",VLOOKUP(E2810,[1]PROJECTES!$C$14:$Z$5000,21,FALSE))</f>
        <v>43616</v>
      </c>
      <c r="N2810" s="100">
        <v>0</v>
      </c>
      <c r="O2810" s="72" t="s">
        <v>229</v>
      </c>
      <c r="P2810" s="101">
        <v>10</v>
      </c>
      <c r="Q2810" s="132" t="s">
        <v>49</v>
      </c>
      <c r="R2810" s="102" t="s">
        <v>1626</v>
      </c>
      <c r="S2810" s="91"/>
    </row>
    <row r="2811" spans="1:19" s="104" customFormat="1" ht="12.75" customHeight="1" x14ac:dyDescent="0.25">
      <c r="A2811" s="121" t="s">
        <v>21</v>
      </c>
      <c r="B2811" s="92" t="str">
        <f>IF(E2811="","",VLOOKUP(E2811,[1]PROJECTES!$C$14:$G$5000,2,FALSE))</f>
        <v>SITEL</v>
      </c>
      <c r="C2811" s="121" t="s">
        <v>149</v>
      </c>
      <c r="D2811" s="93" t="str">
        <f>IF(E2811="","",VLOOKUP(E2811,[1]PROJECTES!$C$14:$G$5000,5,FALSE))</f>
        <v>40 x EE CAP32 v2.1</v>
      </c>
      <c r="E2811" s="117">
        <v>5215</v>
      </c>
      <c r="F2811" s="95"/>
      <c r="G2811" s="96" t="str">
        <f>IF(E2811="","",VLOOKUP(E2811,[1]PROJECTES!$C$14:$G$5000,4,FALSE))</f>
        <v>OB</v>
      </c>
      <c r="H2811" s="118" t="s">
        <v>21</v>
      </c>
      <c r="I2811" s="97" t="str">
        <f>IF(H2811="","",VLOOKUP(H2811,BD!B$2:C$16,2,FALSE))</f>
        <v>P</v>
      </c>
      <c r="J2811" s="98">
        <v>43585</v>
      </c>
      <c r="K2811" s="135">
        <f t="shared" si="92"/>
        <v>18</v>
      </c>
      <c r="L2811" s="99">
        <f t="shared" ca="1" si="93"/>
        <v>-4</v>
      </c>
      <c r="M2811" s="93">
        <f>IF(E2811="","",VLOOKUP(E2811,[1]PROJECTES!$C$14:$Z$5000,21,FALSE))</f>
        <v>43616</v>
      </c>
      <c r="N2811" s="100">
        <v>0</v>
      </c>
      <c r="O2811" s="72" t="s">
        <v>229</v>
      </c>
      <c r="P2811" s="101">
        <v>10</v>
      </c>
      <c r="Q2811" s="132" t="s">
        <v>49</v>
      </c>
      <c r="R2811" s="102" t="s">
        <v>1626</v>
      </c>
      <c r="S2811" s="91"/>
    </row>
    <row r="2812" spans="1:19" s="104" customFormat="1" ht="12.75" customHeight="1" x14ac:dyDescent="0.25">
      <c r="A2812" s="121" t="s">
        <v>21</v>
      </c>
      <c r="B2812" s="92" t="str">
        <f>IF(E2812="","",VLOOKUP(E2812,[1]PROJECTES!$C$14:$G$5000,2,FALSE))</f>
        <v>SITEL</v>
      </c>
      <c r="C2812" s="121" t="s">
        <v>149</v>
      </c>
      <c r="D2812" s="93" t="str">
        <f>IF(E2812="","",VLOOKUP(E2812,[1]PROJECTES!$C$14:$G$5000,5,FALSE))</f>
        <v>40 x CES CAP32 Generica v2.5</v>
      </c>
      <c r="E2812" s="117">
        <v>5213</v>
      </c>
      <c r="F2812" s="95"/>
      <c r="G2812" s="96" t="str">
        <f>IF(E2812="","",VLOOKUP(E2812,[1]PROJECTES!$C$14:$G$5000,4,FALSE))</f>
        <v>OB</v>
      </c>
      <c r="H2812" s="118" t="s">
        <v>21</v>
      </c>
      <c r="I2812" s="97" t="str">
        <f>IF(H2812="","",VLOOKUP(H2812,BD!B$2:C$16,2,FALSE))</f>
        <v>P</v>
      </c>
      <c r="J2812" s="98">
        <v>43585</v>
      </c>
      <c r="K2812" s="135">
        <f t="shared" si="92"/>
        <v>18</v>
      </c>
      <c r="L2812" s="99">
        <f t="shared" ca="1" si="93"/>
        <v>-4</v>
      </c>
      <c r="M2812" s="93">
        <f>IF(E2812="","",VLOOKUP(E2812,[1]PROJECTES!$C$14:$Z$5000,21,FALSE))</f>
        <v>43616</v>
      </c>
      <c r="N2812" s="100">
        <v>0</v>
      </c>
      <c r="O2812" s="72" t="s">
        <v>229</v>
      </c>
      <c r="P2812" s="101">
        <v>10</v>
      </c>
      <c r="Q2812" s="132" t="s">
        <v>49</v>
      </c>
      <c r="R2812" s="102" t="s">
        <v>1626</v>
      </c>
      <c r="S2812" s="91"/>
    </row>
    <row r="2813" spans="1:19" s="104" customFormat="1" ht="12.75" customHeight="1" x14ac:dyDescent="0.25">
      <c r="A2813" s="121" t="s">
        <v>21</v>
      </c>
      <c r="B2813" s="92" t="str">
        <f>IF(E2813="","",VLOOKUP(E2813,[1]PROJECTES!$C$14:$G$5000,2,FALSE))</f>
        <v>SITEL</v>
      </c>
      <c r="C2813" s="121" t="s">
        <v>181</v>
      </c>
      <c r="D2813" s="93" t="str">
        <f>IF(E2813="","",VLOOKUP(E2813,[1]PROJECTES!$C$14:$G$5000,5,FALSE))</f>
        <v>HW DE SITEL</v>
      </c>
      <c r="E2813" s="117" t="s">
        <v>570</v>
      </c>
      <c r="F2813" s="95"/>
      <c r="G2813" s="96" t="str">
        <f>IF(E2813="","",VLOOKUP(E2813,[1]PROJECTES!$C$14:$G$5000,4,FALSE))</f>
        <v>OB</v>
      </c>
      <c r="H2813" s="118" t="s">
        <v>21</v>
      </c>
      <c r="I2813" s="97" t="str">
        <f>IF(H2813="","",VLOOKUP(H2813,BD!B$2:C$16,2,FALSE))</f>
        <v>P</v>
      </c>
      <c r="J2813" s="98">
        <v>43585</v>
      </c>
      <c r="K2813" s="135">
        <f t="shared" si="92"/>
        <v>18</v>
      </c>
      <c r="L2813" s="99">
        <f t="shared" ca="1" si="93"/>
        <v>210</v>
      </c>
      <c r="M2813" s="93">
        <f>IF(E2813="","",VLOOKUP(E2813,[1]PROJECTES!$C$14:$Z$5000,21,FALSE))</f>
        <v>43830</v>
      </c>
      <c r="N2813" s="100">
        <v>0</v>
      </c>
      <c r="O2813" s="72" t="s">
        <v>229</v>
      </c>
      <c r="P2813" s="101">
        <v>25</v>
      </c>
      <c r="Q2813" s="132" t="s">
        <v>37</v>
      </c>
      <c r="R2813" s="102" t="s">
        <v>1627</v>
      </c>
      <c r="S2813" s="91"/>
    </row>
    <row r="2814" spans="1:19" s="104" customFormat="1" ht="12.75" customHeight="1" x14ac:dyDescent="0.25">
      <c r="A2814" s="121" t="s">
        <v>21</v>
      </c>
      <c r="B2814" s="92" t="str">
        <f>IF(E2814="","",VLOOKUP(E2814,[1]PROJECTES!$C$14:$G$5000,2,FALSE))</f>
        <v>INPPOZ</v>
      </c>
      <c r="C2814" s="121" t="s">
        <v>149</v>
      </c>
      <c r="D2814" s="93" t="str">
        <f>IF(E2814="","",VLOOKUP(E2814,[1]PROJECTES!$C$14:$G$5000,5,FALSE))</f>
        <v>RTU C.T. MENENDEZ PELAYO v1.0</v>
      </c>
      <c r="E2814" s="117">
        <v>5205</v>
      </c>
      <c r="F2814" s="95"/>
      <c r="G2814" s="96" t="str">
        <f>IF(E2814="","",VLOOKUP(E2814,[1]PROJECTES!$C$14:$G$5000,4,FALSE))</f>
        <v>OB</v>
      </c>
      <c r="H2814" s="118" t="s">
        <v>21</v>
      </c>
      <c r="I2814" s="97" t="str">
        <f>IF(H2814="","",VLOOKUP(H2814,BD!B$2:C$16,2,FALSE))</f>
        <v>P</v>
      </c>
      <c r="J2814" s="98">
        <v>43585</v>
      </c>
      <c r="K2814" s="135">
        <f t="shared" si="92"/>
        <v>18</v>
      </c>
      <c r="L2814" s="99">
        <f t="shared" ca="1" si="93"/>
        <v>-35</v>
      </c>
      <c r="M2814" s="93">
        <f>IF(E2814="","",VLOOKUP(E2814,[1]PROJECTES!$C$14:$Z$5000,21,FALSE))</f>
        <v>43585</v>
      </c>
      <c r="N2814" s="100">
        <v>0</v>
      </c>
      <c r="O2814" s="72" t="s">
        <v>229</v>
      </c>
      <c r="P2814" s="101">
        <v>35</v>
      </c>
      <c r="Q2814" s="132" t="s">
        <v>49</v>
      </c>
      <c r="R2814" s="102" t="s">
        <v>1628</v>
      </c>
      <c r="S2814" s="91"/>
    </row>
    <row r="2815" spans="1:19" s="104" customFormat="1" ht="12.75" customHeight="1" x14ac:dyDescent="0.25">
      <c r="A2815" s="121" t="s">
        <v>21</v>
      </c>
      <c r="B2815" s="92" t="str">
        <f>IF(E2815="","",VLOOKUP(E2815,[1]PROJECTES!$C$14:$G$5000,2,FALSE))</f>
        <v>INPPOZ</v>
      </c>
      <c r="C2815" s="121" t="s">
        <v>149</v>
      </c>
      <c r="D2815" s="93" t="str">
        <f>IF(E2815="","",VLOOKUP(E2815,[1]PROJECTES!$C$14:$G$5000,5,FALSE))</f>
        <v>RTU C.T. PADRE TORRERO v1.0</v>
      </c>
      <c r="E2815" s="117">
        <v>5207</v>
      </c>
      <c r="F2815" s="95"/>
      <c r="G2815" s="96" t="str">
        <f>IF(E2815="","",VLOOKUP(E2815,[1]PROJECTES!$C$14:$G$5000,4,FALSE))</f>
        <v>OB</v>
      </c>
      <c r="H2815" s="118" t="s">
        <v>21</v>
      </c>
      <c r="I2815" s="97" t="str">
        <f>IF(H2815="","",VLOOKUP(H2815,BD!B$2:C$16,2,FALSE))</f>
        <v>P</v>
      </c>
      <c r="J2815" s="98">
        <v>43585</v>
      </c>
      <c r="K2815" s="135">
        <f t="shared" si="92"/>
        <v>18</v>
      </c>
      <c r="L2815" s="99">
        <f t="shared" ca="1" si="93"/>
        <v>-35</v>
      </c>
      <c r="M2815" s="93">
        <f>IF(E2815="","",VLOOKUP(E2815,[1]PROJECTES!$C$14:$Z$5000,21,FALSE))</f>
        <v>43585</v>
      </c>
      <c r="N2815" s="100">
        <v>0</v>
      </c>
      <c r="O2815" s="72" t="s">
        <v>229</v>
      </c>
      <c r="P2815" s="101">
        <v>35</v>
      </c>
      <c r="Q2815" s="132" t="s">
        <v>49</v>
      </c>
      <c r="R2815" s="102" t="s">
        <v>1628</v>
      </c>
      <c r="S2815" s="91"/>
    </row>
    <row r="2816" spans="1:19" s="104" customFormat="1" ht="12.75" customHeight="1" x14ac:dyDescent="0.25">
      <c r="A2816" s="121" t="s">
        <v>21</v>
      </c>
      <c r="B2816" s="92" t="str">
        <f>IF(E2816="","",VLOOKUP(E2816,[1]PROJECTES!$C$14:$G$5000,2,FALSE))</f>
        <v>INPPOZ</v>
      </c>
      <c r="C2816" s="121" t="s">
        <v>149</v>
      </c>
      <c r="D2816" s="93" t="str">
        <f>IF(E2816="","",VLOOKUP(E2816,[1]PROJECTES!$C$14:$G$5000,5,FALSE))</f>
        <v>RTU C.T. MENENDEZ PELAYO v1.0</v>
      </c>
      <c r="E2816" s="117">
        <v>5205</v>
      </c>
      <c r="F2816" s="95"/>
      <c r="G2816" s="96" t="str">
        <f>IF(E2816="","",VLOOKUP(E2816,[1]PROJECTES!$C$14:$G$5000,4,FALSE))</f>
        <v>OB</v>
      </c>
      <c r="H2816" s="118" t="s">
        <v>595</v>
      </c>
      <c r="I2816" s="97" t="str">
        <f>IF(H2816="","",VLOOKUP(H2816,BD!B$2:C$16,2,FALSE))</f>
        <v>E</v>
      </c>
      <c r="J2816" s="98">
        <v>43585</v>
      </c>
      <c r="K2816" s="135">
        <f t="shared" si="92"/>
        <v>18</v>
      </c>
      <c r="L2816" s="99">
        <f t="shared" ca="1" si="93"/>
        <v>-35</v>
      </c>
      <c r="M2816" s="93">
        <f>IF(E2816="","",VLOOKUP(E2816,[1]PROJECTES!$C$14:$Z$5000,21,FALSE))</f>
        <v>43585</v>
      </c>
      <c r="N2816" s="100">
        <v>2</v>
      </c>
      <c r="O2816" s="72" t="s">
        <v>229</v>
      </c>
      <c r="P2816" s="101">
        <v>30</v>
      </c>
      <c r="Q2816" s="132" t="s">
        <v>51</v>
      </c>
      <c r="R2816" s="168" t="s">
        <v>365</v>
      </c>
      <c r="S2816" s="91"/>
    </row>
    <row r="2817" spans="1:19" s="104" customFormat="1" ht="12.75" customHeight="1" x14ac:dyDescent="0.25">
      <c r="A2817" s="121" t="s">
        <v>21</v>
      </c>
      <c r="B2817" s="92" t="str">
        <f>IF(E2817="","",VLOOKUP(E2817,[1]PROJECTES!$C$14:$G$5000,2,FALSE))</f>
        <v>INPPOZ</v>
      </c>
      <c r="C2817" s="121" t="s">
        <v>149</v>
      </c>
      <c r="D2817" s="93" t="str">
        <f>IF(E2817="","",VLOOKUP(E2817,[1]PROJECTES!$C$14:$G$5000,5,FALSE))</f>
        <v>RTU C.T. PADRE TORRERO v1.0</v>
      </c>
      <c r="E2817" s="117">
        <v>5207</v>
      </c>
      <c r="F2817" s="95"/>
      <c r="G2817" s="96" t="str">
        <f>IF(E2817="","",VLOOKUP(E2817,[1]PROJECTES!$C$14:$G$5000,4,FALSE))</f>
        <v>OB</v>
      </c>
      <c r="H2817" s="118" t="s">
        <v>595</v>
      </c>
      <c r="I2817" s="97" t="str">
        <f>IF(H2817="","",VLOOKUP(H2817,BD!B$2:C$16,2,FALSE))</f>
        <v>E</v>
      </c>
      <c r="J2817" s="98">
        <v>43585</v>
      </c>
      <c r="K2817" s="135">
        <f t="shared" si="92"/>
        <v>18</v>
      </c>
      <c r="L2817" s="99">
        <f t="shared" ca="1" si="93"/>
        <v>-35</v>
      </c>
      <c r="M2817" s="93">
        <f>IF(E2817="","",VLOOKUP(E2817,[1]PROJECTES!$C$14:$Z$5000,21,FALSE))</f>
        <v>43585</v>
      </c>
      <c r="N2817" s="100">
        <v>2</v>
      </c>
      <c r="O2817" s="72" t="s">
        <v>229</v>
      </c>
      <c r="P2817" s="101">
        <v>30</v>
      </c>
      <c r="Q2817" s="132" t="s">
        <v>51</v>
      </c>
      <c r="R2817" s="168" t="s">
        <v>365</v>
      </c>
      <c r="S2817" s="91"/>
    </row>
    <row r="2818" spans="1:19" s="104" customFormat="1" ht="12.75" customHeight="1" x14ac:dyDescent="0.25">
      <c r="A2818" s="121" t="s">
        <v>21</v>
      </c>
      <c r="B2818" s="92" t="str">
        <f>IF(E2818="","",VLOOKUP(E2818,[1]PROJECTES!$C$14:$G$5000,2,FALSE))</f>
        <v>INPPOZ</v>
      </c>
      <c r="C2818" s="121" t="s">
        <v>149</v>
      </c>
      <c r="D2818" s="93" t="str">
        <f>IF(E2818="","",VLOOKUP(E2818,[1]PROJECTES!$C$14:$G$5000,5,FALSE))</f>
        <v>RTU C.T. MENENDEZ PELAYO v1.0</v>
      </c>
      <c r="E2818" s="117">
        <v>5205</v>
      </c>
      <c r="F2818" s="95"/>
      <c r="G2818" s="96" t="str">
        <f>IF(E2818="","",VLOOKUP(E2818,[1]PROJECTES!$C$14:$G$5000,4,FALSE))</f>
        <v>OB</v>
      </c>
      <c r="H2818" s="118" t="s">
        <v>21</v>
      </c>
      <c r="I2818" s="97" t="str">
        <f>IF(H2818="","",VLOOKUP(H2818,BD!B$2:C$16,2,FALSE))</f>
        <v>P</v>
      </c>
      <c r="J2818" s="98">
        <v>43585</v>
      </c>
      <c r="K2818" s="135">
        <f t="shared" si="92"/>
        <v>18</v>
      </c>
      <c r="L2818" s="99">
        <f t="shared" ca="1" si="93"/>
        <v>-35</v>
      </c>
      <c r="M2818" s="93">
        <f>IF(E2818="","",VLOOKUP(E2818,[1]PROJECTES!$C$14:$Z$5000,21,FALSE))</f>
        <v>43585</v>
      </c>
      <c r="N2818" s="100">
        <v>0</v>
      </c>
      <c r="O2818" s="72" t="s">
        <v>229</v>
      </c>
      <c r="P2818" s="101">
        <v>5</v>
      </c>
      <c r="Q2818" s="132" t="s">
        <v>49</v>
      </c>
      <c r="R2818" s="102" t="s">
        <v>1629</v>
      </c>
      <c r="S2818" s="91"/>
    </row>
    <row r="2819" spans="1:19" s="104" customFormat="1" ht="12.75" customHeight="1" x14ac:dyDescent="0.25">
      <c r="A2819" s="121" t="s">
        <v>21</v>
      </c>
      <c r="B2819" s="92" t="str">
        <f>IF(E2819="","",VLOOKUP(E2819,[1]PROJECTES!$C$14:$G$5000,2,FALSE))</f>
        <v>INPPOZ</v>
      </c>
      <c r="C2819" s="121" t="s">
        <v>149</v>
      </c>
      <c r="D2819" s="93" t="str">
        <f>IF(E2819="","",VLOOKUP(E2819,[1]PROJECTES!$C$14:$G$5000,5,FALSE))</f>
        <v>RTU C.T. PADRE TORRERO v1.0</v>
      </c>
      <c r="E2819" s="117">
        <v>5207</v>
      </c>
      <c r="F2819" s="95"/>
      <c r="G2819" s="96" t="str">
        <f>IF(E2819="","",VLOOKUP(E2819,[1]PROJECTES!$C$14:$G$5000,4,FALSE))</f>
        <v>OB</v>
      </c>
      <c r="H2819" s="118" t="s">
        <v>21</v>
      </c>
      <c r="I2819" s="97" t="str">
        <f>IF(H2819="","",VLOOKUP(H2819,BD!B$2:C$16,2,FALSE))</f>
        <v>P</v>
      </c>
      <c r="J2819" s="98">
        <v>43585</v>
      </c>
      <c r="K2819" s="135">
        <f t="shared" si="92"/>
        <v>18</v>
      </c>
      <c r="L2819" s="99">
        <f t="shared" ca="1" si="93"/>
        <v>-35</v>
      </c>
      <c r="M2819" s="93">
        <f>IF(E2819="","",VLOOKUP(E2819,[1]PROJECTES!$C$14:$Z$5000,21,FALSE))</f>
        <v>43585</v>
      </c>
      <c r="N2819" s="100">
        <v>0</v>
      </c>
      <c r="O2819" s="72" t="s">
        <v>229</v>
      </c>
      <c r="P2819" s="101">
        <v>5</v>
      </c>
      <c r="Q2819" s="132" t="s">
        <v>49</v>
      </c>
      <c r="R2819" s="102" t="s">
        <v>1629</v>
      </c>
      <c r="S2819" s="91"/>
    </row>
    <row r="2820" spans="1:19" s="104" customFormat="1" ht="12.75" customHeight="1" x14ac:dyDescent="0.25">
      <c r="A2820" s="121" t="s">
        <v>21</v>
      </c>
      <c r="B2820" s="92" t="str">
        <f>IF(E2820="","",VLOOKUP(E2820,[1]PROJECTES!$C$14:$G$5000,2,FALSE))</f>
        <v>SITEL</v>
      </c>
      <c r="C2820" s="121" t="s">
        <v>181</v>
      </c>
      <c r="D2820" s="93" t="str">
        <f>IF(E2820="","",VLOOKUP(E2820,[1]PROJECTES!$C$14:$G$5000,5,FALSE))</f>
        <v>HW DE SITEL</v>
      </c>
      <c r="E2820" s="117" t="s">
        <v>570</v>
      </c>
      <c r="F2820" s="95"/>
      <c r="G2820" s="96" t="str">
        <f>IF(E2820="","",VLOOKUP(E2820,[1]PROJECTES!$C$14:$G$5000,4,FALSE))</f>
        <v>OB</v>
      </c>
      <c r="H2820" s="118" t="s">
        <v>21</v>
      </c>
      <c r="I2820" s="97" t="str">
        <f>IF(H2820="","",VLOOKUP(H2820,BD!B$2:C$16,2,FALSE))</f>
        <v>P</v>
      </c>
      <c r="J2820" s="98">
        <v>43585</v>
      </c>
      <c r="K2820" s="135">
        <f t="shared" si="92"/>
        <v>18</v>
      </c>
      <c r="L2820" s="99">
        <f t="shared" ca="1" si="93"/>
        <v>210</v>
      </c>
      <c r="M2820" s="93">
        <f>IF(E2820="","",VLOOKUP(E2820,[1]PROJECTES!$C$14:$Z$5000,21,FALSE))</f>
        <v>43830</v>
      </c>
      <c r="N2820" s="100">
        <v>0</v>
      </c>
      <c r="O2820" s="72" t="s">
        <v>229</v>
      </c>
      <c r="P2820" s="101">
        <v>25</v>
      </c>
      <c r="Q2820" s="132" t="s">
        <v>57</v>
      </c>
      <c r="R2820" s="102" t="s">
        <v>1630</v>
      </c>
      <c r="S2820" s="91"/>
    </row>
    <row r="2821" spans="1:19" s="104" customFormat="1" ht="12.75" customHeight="1" x14ac:dyDescent="0.25">
      <c r="A2821" s="121" t="s">
        <v>21</v>
      </c>
      <c r="B2821" s="92" t="str">
        <f>IF(E2821="","",VLOOKUP(E2821,[1]PROJECTES!$C$14:$G$5000,2,FALSE))</f>
        <v>SITEL</v>
      </c>
      <c r="C2821" s="121" t="s">
        <v>181</v>
      </c>
      <c r="D2821" s="93" t="str">
        <f>IF(E2821="","",VLOOKUP(E2821,[1]PROJECTES!$C$14:$G$5000,5,FALSE))</f>
        <v>HW DE SITEL</v>
      </c>
      <c r="E2821" s="117" t="s">
        <v>931</v>
      </c>
      <c r="F2821" s="95"/>
      <c r="G2821" s="96" t="str">
        <f>IF(E2821="","",VLOOKUP(E2821,[1]PROJECTES!$C$14:$G$5000,4,FALSE))</f>
        <v>OB</v>
      </c>
      <c r="H2821" s="118" t="s">
        <v>21</v>
      </c>
      <c r="I2821" s="97" t="str">
        <f>IF(H2821="","",VLOOKUP(H2821,BD!B$2:C$16,2,FALSE))</f>
        <v>P</v>
      </c>
      <c r="J2821" s="98">
        <v>43585</v>
      </c>
      <c r="K2821" s="135">
        <f t="shared" si="92"/>
        <v>18</v>
      </c>
      <c r="L2821" s="99">
        <f t="shared" ca="1" si="93"/>
        <v>210</v>
      </c>
      <c r="M2821" s="93">
        <f>IF(E2821="","",VLOOKUP(E2821,[1]PROJECTES!$C$14:$Z$5000,21,FALSE))</f>
        <v>43830</v>
      </c>
      <c r="N2821" s="100">
        <v>0</v>
      </c>
      <c r="O2821" s="72" t="s">
        <v>229</v>
      </c>
      <c r="P2821" s="101">
        <v>45</v>
      </c>
      <c r="Q2821" s="132" t="s">
        <v>57</v>
      </c>
      <c r="R2821" s="102" t="s">
        <v>1652</v>
      </c>
      <c r="S2821" s="91"/>
    </row>
    <row r="2822" spans="1:19" s="104" customFormat="1" ht="12.75" customHeight="1" x14ac:dyDescent="0.25">
      <c r="A2822" s="121" t="s">
        <v>21</v>
      </c>
      <c r="B2822" s="92" t="str">
        <f>IF(E2822="","",VLOOKUP(E2822,[1]PROJECTES!$C$14:$G$5000,2,FALSE))</f>
        <v>SITEL</v>
      </c>
      <c r="C2822" s="121" t="s">
        <v>151</v>
      </c>
      <c r="D2822" s="93" t="str">
        <f>IF(E2822="","",VLOOKUP(E2822,[1]PROJECTES!$C$14:$G$5000,5,FALSE))</f>
        <v>10 x RTU CAP32-48 v2.5 (Reciclar de CAP32-125)</v>
      </c>
      <c r="E2822" s="117">
        <v>5209</v>
      </c>
      <c r="F2822" s="95"/>
      <c r="G2822" s="96" t="str">
        <f>IF(E2822="","",VLOOKUP(E2822,[1]PROJECTES!$C$14:$G$5000,4,FALSE))</f>
        <v>TA</v>
      </c>
      <c r="H2822" s="118" t="s">
        <v>21</v>
      </c>
      <c r="I2822" s="97" t="str">
        <f>IF(H2822="","",VLOOKUP(H2822,BD!B$2:C$16,2,FALSE))</f>
        <v>P</v>
      </c>
      <c r="J2822" s="98">
        <v>43585</v>
      </c>
      <c r="K2822" s="135">
        <f t="shared" si="92"/>
        <v>18</v>
      </c>
      <c r="L2822" s="99" t="str">
        <f t="shared" ca="1" si="93"/>
        <v>-</v>
      </c>
      <c r="M2822" s="93">
        <f>IF(E2822="","",VLOOKUP(E2822,[1]PROJECTES!$C$14:$Z$5000,21,FALSE))</f>
        <v>43591</v>
      </c>
      <c r="N2822" s="100">
        <v>2</v>
      </c>
      <c r="O2822" s="72" t="s">
        <v>229</v>
      </c>
      <c r="P2822" s="101">
        <v>0</v>
      </c>
      <c r="Q2822" s="132" t="s">
        <v>51</v>
      </c>
      <c r="R2822" s="168" t="s">
        <v>1612</v>
      </c>
      <c r="S2822" s="91"/>
    </row>
    <row r="2823" spans="1:19" s="104" customFormat="1" ht="12.75" customHeight="1" x14ac:dyDescent="0.25">
      <c r="A2823" s="121" t="s">
        <v>12</v>
      </c>
      <c r="B2823" s="92" t="str">
        <f>IF(E2823="","",VLOOKUP(E2823,[1]PROJECTES!$C$14:$G$5000,2,FALSE))</f>
        <v>SITEL</v>
      </c>
      <c r="C2823" s="121" t="s">
        <v>106</v>
      </c>
      <c r="D2823" s="93" t="str">
        <f>IF(E2823="","",VLOOKUP(E2823,[1]PROJECTES!$C$14:$G$5000,5,FALSE))</f>
        <v>SOPORT DEPARTAMENT COMERCIAL</v>
      </c>
      <c r="E2823" s="117" t="s">
        <v>343</v>
      </c>
      <c r="F2823" s="95"/>
      <c r="G2823" s="96" t="str">
        <f>IF(E2823="","",VLOOKUP(E2823,[1]PROJECTES!$C$14:$G$5000,4,FALSE))</f>
        <v>OB</v>
      </c>
      <c r="H2823" s="118" t="s">
        <v>12</v>
      </c>
      <c r="I2823" s="97" t="str">
        <f>IF(H2823="","",VLOOKUP(H2823,BD!B$2:C$16,2,FALSE))</f>
        <v>E</v>
      </c>
      <c r="J2823" s="98">
        <v>43585</v>
      </c>
      <c r="K2823" s="135">
        <f t="shared" si="92"/>
        <v>18</v>
      </c>
      <c r="L2823" s="99">
        <f t="shared" ca="1" si="93"/>
        <v>210</v>
      </c>
      <c r="M2823" s="93">
        <f>IF(E2823="","",VLOOKUP(E2823,[1]PROJECTES!$C$14:$Z$5000,21,FALSE))</f>
        <v>43830</v>
      </c>
      <c r="N2823" s="100">
        <v>1</v>
      </c>
      <c r="O2823" s="72" t="s">
        <v>229</v>
      </c>
      <c r="P2823" s="101">
        <v>30</v>
      </c>
      <c r="Q2823" s="132" t="s">
        <v>11</v>
      </c>
      <c r="R2823" s="168" t="s">
        <v>1655</v>
      </c>
      <c r="S2823" s="91"/>
    </row>
    <row r="2824" spans="1:19" s="104" customFormat="1" ht="12.75" customHeight="1" x14ac:dyDescent="0.25">
      <c r="A2824" s="121" t="s">
        <v>12</v>
      </c>
      <c r="B2824" s="92" t="str">
        <f>IF(E2824="","",VLOOKUP(E2824,[1]PROJECTES!$C$14:$G$5000,2,FALSE))</f>
        <v>SITEL</v>
      </c>
      <c r="C2824" s="121" t="s">
        <v>106</v>
      </c>
      <c r="D2824" s="93" t="str">
        <f>IF(E2824="","",VLOOKUP(E2824,[1]PROJECTES!$C$14:$G$5000,5,FALSE))</f>
        <v>SOPORT DEPARTAMENT COMERCIAL</v>
      </c>
      <c r="E2824" s="117" t="s">
        <v>343</v>
      </c>
      <c r="F2824" s="95"/>
      <c r="G2824" s="96" t="str">
        <f>IF(E2824="","",VLOOKUP(E2824,[1]PROJECTES!$C$14:$G$5000,4,FALSE))</f>
        <v>OB</v>
      </c>
      <c r="H2824" s="118" t="s">
        <v>12</v>
      </c>
      <c r="I2824" s="97" t="str">
        <f>IF(H2824="","",VLOOKUP(H2824,BD!B$2:C$16,2,FALSE))</f>
        <v>E</v>
      </c>
      <c r="J2824" s="98">
        <v>43585</v>
      </c>
      <c r="K2824" s="135">
        <f t="shared" si="92"/>
        <v>18</v>
      </c>
      <c r="L2824" s="99">
        <f t="shared" ca="1" si="93"/>
        <v>210</v>
      </c>
      <c r="M2824" s="93">
        <f>IF(E2824="","",VLOOKUP(E2824,[1]PROJECTES!$C$14:$Z$5000,21,FALSE))</f>
        <v>43830</v>
      </c>
      <c r="N2824" s="100">
        <v>0</v>
      </c>
      <c r="O2824" s="72" t="s">
        <v>229</v>
      </c>
      <c r="P2824" s="101">
        <v>30</v>
      </c>
      <c r="Q2824" s="132" t="s">
        <v>11</v>
      </c>
      <c r="R2824" s="168" t="s">
        <v>1656</v>
      </c>
      <c r="S2824" s="91"/>
    </row>
    <row r="2825" spans="1:19" s="104" customFormat="1" ht="12.75" customHeight="1" x14ac:dyDescent="0.25">
      <c r="A2825" s="121" t="s">
        <v>12</v>
      </c>
      <c r="B2825" s="92" t="str">
        <f>IF(E2825="","",VLOOKUP(E2825,[1]PROJECTES!$C$14:$G$5000,2,FALSE))</f>
        <v>SITEL</v>
      </c>
      <c r="C2825" s="121" t="s">
        <v>151</v>
      </c>
      <c r="D2825" s="93" t="str">
        <f>IF(E2825="","",VLOOKUP(E2825,[1]PROJECTES!$C$14:$G$5000,5,FALSE))</f>
        <v>PENDENT D'ASSIGNAR</v>
      </c>
      <c r="E2825" s="117" t="s">
        <v>278</v>
      </c>
      <c r="F2825" s="95"/>
      <c r="G2825" s="96" t="str">
        <f>IF(E2825="","",VLOOKUP(E2825,[1]PROJECTES!$C$14:$G$5000,4,FALSE))</f>
        <v>OB</v>
      </c>
      <c r="H2825" s="118" t="s">
        <v>12</v>
      </c>
      <c r="I2825" s="97" t="str">
        <f>IF(H2825="","",VLOOKUP(H2825,BD!B$2:C$16,2,FALSE))</f>
        <v>E</v>
      </c>
      <c r="J2825" s="98">
        <v>43585</v>
      </c>
      <c r="K2825" s="135">
        <f t="shared" si="92"/>
        <v>18</v>
      </c>
      <c r="L2825" s="99">
        <f t="shared" ca="1" si="93"/>
        <v>210</v>
      </c>
      <c r="M2825" s="93">
        <f>IF(E2825="","",VLOOKUP(E2825,[1]PROJECTES!$C$14:$Z$5000,21,FALSE))</f>
        <v>43830</v>
      </c>
      <c r="N2825" s="100">
        <v>0</v>
      </c>
      <c r="O2825" s="72" t="s">
        <v>229</v>
      </c>
      <c r="P2825" s="101">
        <v>30</v>
      </c>
      <c r="Q2825" s="132" t="s">
        <v>59</v>
      </c>
      <c r="R2825" s="168" t="s">
        <v>1657</v>
      </c>
      <c r="S2825" s="91"/>
    </row>
    <row r="2826" spans="1:19" s="104" customFormat="1" ht="12.75" customHeight="1" x14ac:dyDescent="0.25">
      <c r="A2826" s="121" t="s">
        <v>12</v>
      </c>
      <c r="B2826" s="92" t="str">
        <f>IF(E2826="","",VLOOKUP(E2826,[1]PROJECTES!$C$14:$G$5000,2,FALSE))</f>
        <v>SITEL</v>
      </c>
      <c r="C2826" s="121" t="s">
        <v>181</v>
      </c>
      <c r="D2826" s="93" t="str">
        <f>IF(E2826="","",VLOOKUP(E2826,[1]PROJECTES!$C$14:$G$5000,5,FALSE))</f>
        <v>AFERS EMPRESA</v>
      </c>
      <c r="E2826" s="117" t="s">
        <v>283</v>
      </c>
      <c r="F2826" s="95"/>
      <c r="G2826" s="96" t="str">
        <f>IF(E2826="","",VLOOKUP(E2826,[1]PROJECTES!$C$14:$G$5000,4,FALSE))</f>
        <v>OB</v>
      </c>
      <c r="H2826" s="118" t="s">
        <v>12</v>
      </c>
      <c r="I2826" s="97" t="str">
        <f>IF(H2826="","",VLOOKUP(H2826,BD!B$2:C$16,2,FALSE))</f>
        <v>E</v>
      </c>
      <c r="J2826" s="98">
        <v>43585</v>
      </c>
      <c r="K2826" s="135">
        <f t="shared" si="92"/>
        <v>18</v>
      </c>
      <c r="L2826" s="99">
        <f t="shared" ca="1" si="93"/>
        <v>210</v>
      </c>
      <c r="M2826" s="93">
        <f>IF(E2826="","",VLOOKUP(E2826,[1]PROJECTES!$C$14:$Z$5000,21,FALSE))</f>
        <v>43830</v>
      </c>
      <c r="N2826" s="100">
        <v>1</v>
      </c>
      <c r="O2826" s="72" t="s">
        <v>229</v>
      </c>
      <c r="P2826" s="101">
        <v>30</v>
      </c>
      <c r="Q2826" s="132"/>
      <c r="R2826" s="168" t="s">
        <v>1658</v>
      </c>
      <c r="S2826" s="91"/>
    </row>
    <row r="2827" spans="1:19" s="104" customFormat="1" ht="12.75" customHeight="1" x14ac:dyDescent="0.25">
      <c r="A2827" s="121" t="s">
        <v>12</v>
      </c>
      <c r="B2827" s="92" t="str">
        <f>IF(E2827="","",VLOOKUP(E2827,[1]PROJECTES!$C$14:$G$5000,2,FALSE))</f>
        <v>SITEL</v>
      </c>
      <c r="C2827" s="121" t="s">
        <v>181</v>
      </c>
      <c r="D2827" s="93" t="str">
        <f>IF(E2827="","",VLOOKUP(E2827,[1]PROJECTES!$C$14:$G$5000,5,FALSE))</f>
        <v>DESENVOLUPAMENT FW CAP-PRX v9.0</v>
      </c>
      <c r="E2827" s="117" t="s">
        <v>1451</v>
      </c>
      <c r="F2827" s="95"/>
      <c r="G2827" s="96" t="str">
        <f>IF(E2827="","",VLOOKUP(E2827,[1]PROJECTES!$C$14:$G$5000,4,FALSE))</f>
        <v>OB</v>
      </c>
      <c r="H2827" s="118" t="s">
        <v>12</v>
      </c>
      <c r="I2827" s="97" t="str">
        <f>IF(H2827="","",VLOOKUP(H2827,BD!B$2:C$16,2,FALSE))</f>
        <v>E</v>
      </c>
      <c r="J2827" s="98">
        <v>43585</v>
      </c>
      <c r="K2827" s="135">
        <f t="shared" ref="K2827:K2890" si="94">IF(J2827="","",WEEKNUM(J2827,2)-0)</f>
        <v>18</v>
      </c>
      <c r="L2827" s="99">
        <f t="shared" ref="L2827:L2890" ca="1" si="95">IF(M2827="","-",IF(G2827="TA","-",+M2827-TODAY()))</f>
        <v>-67</v>
      </c>
      <c r="M2827" s="93">
        <f>IF(E2827="","",VLOOKUP(E2827,[1]PROJECTES!$C$14:$Z$5000,21,FALSE))</f>
        <v>43553</v>
      </c>
      <c r="N2827" s="100">
        <v>4</v>
      </c>
      <c r="O2827" s="72" t="s">
        <v>229</v>
      </c>
      <c r="P2827" s="101">
        <v>0</v>
      </c>
      <c r="Q2827" s="132" t="s">
        <v>65</v>
      </c>
      <c r="R2827" s="168" t="s">
        <v>1659</v>
      </c>
      <c r="S2827" s="91"/>
    </row>
    <row r="2828" spans="1:19" s="104" customFormat="1" ht="12.75" customHeight="1" x14ac:dyDescent="0.25">
      <c r="A2828" s="121" t="s">
        <v>44</v>
      </c>
      <c r="B2828" s="92" t="str">
        <f>IF(E2828="","",VLOOKUP(E2828,[1]PROJECTES!$C$14:$G$5000,2,FALSE))</f>
        <v>SITEL</v>
      </c>
      <c r="C2828" s="121" t="s">
        <v>181</v>
      </c>
      <c r="D2828" s="93" t="str">
        <f>IF(E2828="","",VLOOKUP(E2828,[1]PROJECTES!$C$14:$G$5000,5,FALSE))</f>
        <v>INFRAESTRUCTURA</v>
      </c>
      <c r="E2828" s="117" t="s">
        <v>289</v>
      </c>
      <c r="F2828" s="95"/>
      <c r="G2828" s="96" t="str">
        <f>IF(E2828="","",VLOOKUP(E2828,[1]PROJECTES!$C$14:$G$5000,4,FALSE))</f>
        <v>OB</v>
      </c>
      <c r="H2828" s="118" t="s">
        <v>17</v>
      </c>
      <c r="I2828" s="97" t="str">
        <f>IF(H2828="","",VLOOKUP(H2828,BD!B$2:C$16,2,FALSE))</f>
        <v>E</v>
      </c>
      <c r="J2828" s="98">
        <v>43495</v>
      </c>
      <c r="K2828" s="135">
        <f t="shared" si="94"/>
        <v>5</v>
      </c>
      <c r="L2828" s="99">
        <f t="shared" ca="1" si="95"/>
        <v>210</v>
      </c>
      <c r="M2828" s="93">
        <f>IF(E2828="","",VLOOKUP(E2828,[1]PROJECTES!$C$14:$Z$5000,21,FALSE))</f>
        <v>43830</v>
      </c>
      <c r="N2828" s="100">
        <v>0</v>
      </c>
      <c r="O2828" s="72" t="s">
        <v>229</v>
      </c>
      <c r="P2828" s="101">
        <v>30</v>
      </c>
      <c r="Q2828" s="132" t="s">
        <v>19</v>
      </c>
      <c r="R2828" s="131" t="s">
        <v>643</v>
      </c>
      <c r="S2828" s="91"/>
    </row>
    <row r="2829" spans="1:19" s="104" customFormat="1" ht="12.75" customHeight="1" x14ac:dyDescent="0.25">
      <c r="A2829" s="121" t="s">
        <v>17</v>
      </c>
      <c r="B2829" s="92" t="str">
        <f>IF(E2829="","",VLOOKUP(E2829,[1]PROJECTES!$C$14:$G$5000,2,FALSE))</f>
        <v>SITEL</v>
      </c>
      <c r="C2829" s="121" t="s">
        <v>181</v>
      </c>
      <c r="D2829" s="93" t="str">
        <f>IF(E2829="","",VLOOKUP(E2829,[1]PROJECTES!$C$14:$G$5000,5,FALSE))</f>
        <v>PENDENT D'ASSIGNAR</v>
      </c>
      <c r="E2829" s="117" t="s">
        <v>396</v>
      </c>
      <c r="F2829" s="95"/>
      <c r="G2829" s="96" t="str">
        <f>IF(E2829="","",VLOOKUP(E2829,[1]PROJECTES!$C$14:$G$5000,4,FALSE))</f>
        <v>OB</v>
      </c>
      <c r="H2829" s="118" t="s">
        <v>17</v>
      </c>
      <c r="I2829" s="97" t="str">
        <f>IF(H2829="","",VLOOKUP(H2829,BD!B$2:C$16,2,FALSE))</f>
        <v>E</v>
      </c>
      <c r="J2829" s="98">
        <v>43495</v>
      </c>
      <c r="K2829" s="135">
        <f t="shared" si="94"/>
        <v>5</v>
      </c>
      <c r="L2829" s="99">
        <f t="shared" ca="1" si="95"/>
        <v>210</v>
      </c>
      <c r="M2829" s="93">
        <f>IF(E2829="","",VLOOKUP(E2829,[1]PROJECTES!$C$14:$Z$5000,21,FALSE))</f>
        <v>43830</v>
      </c>
      <c r="N2829" s="100">
        <v>1</v>
      </c>
      <c r="O2829" s="72" t="s">
        <v>229</v>
      </c>
      <c r="P2829" s="101">
        <v>0</v>
      </c>
      <c r="Q2829" s="132" t="s">
        <v>40</v>
      </c>
      <c r="R2829" s="131" t="s">
        <v>644</v>
      </c>
      <c r="S2829" s="91"/>
    </row>
    <row r="2830" spans="1:19" s="104" customFormat="1" ht="12.75" customHeight="1" x14ac:dyDescent="0.25">
      <c r="A2830" s="121" t="s">
        <v>44</v>
      </c>
      <c r="B2830" s="92" t="str">
        <f>IF(E2830="","",VLOOKUP(E2830,[1]PROJECTES!$C$14:$G$5000,2,FALSE))</f>
        <v>SITEL</v>
      </c>
      <c r="C2830" s="121" t="s">
        <v>181</v>
      </c>
      <c r="D2830" s="93" t="str">
        <f>IF(E2830="","",VLOOKUP(E2830,[1]PROJECTES!$C$14:$G$5000,5,FALSE))</f>
        <v>AFERS EMPRESA</v>
      </c>
      <c r="E2830" s="117" t="s">
        <v>315</v>
      </c>
      <c r="F2830" s="95"/>
      <c r="G2830" s="96" t="str">
        <f>IF(E2830="","",VLOOKUP(E2830,[1]PROJECTES!$C$14:$G$5000,4,FALSE))</f>
        <v>OB</v>
      </c>
      <c r="H2830" s="118" t="s">
        <v>17</v>
      </c>
      <c r="I2830" s="97" t="str">
        <f>IF(H2830="","",VLOOKUP(H2830,BD!B$2:C$16,2,FALSE))</f>
        <v>E</v>
      </c>
      <c r="J2830" s="98">
        <v>43496</v>
      </c>
      <c r="K2830" s="135">
        <f t="shared" si="94"/>
        <v>5</v>
      </c>
      <c r="L2830" s="99">
        <f t="shared" ca="1" si="95"/>
        <v>210</v>
      </c>
      <c r="M2830" s="93">
        <f>IF(E2830="","",VLOOKUP(E2830,[1]PROJECTES!$C$14:$Z$5000,21,FALSE))</f>
        <v>43830</v>
      </c>
      <c r="N2830" s="100">
        <v>2</v>
      </c>
      <c r="O2830" s="72" t="s">
        <v>229</v>
      </c>
      <c r="P2830" s="101">
        <v>0</v>
      </c>
      <c r="Q2830" s="132" t="s">
        <v>336</v>
      </c>
      <c r="R2830" s="131" t="s">
        <v>555</v>
      </c>
      <c r="S2830" s="91"/>
    </row>
    <row r="2831" spans="1:19" s="104" customFormat="1" ht="12.75" customHeight="1" x14ac:dyDescent="0.25">
      <c r="A2831" s="121" t="s">
        <v>17</v>
      </c>
      <c r="B2831" s="92" t="str">
        <f>IF(E2831="","",VLOOKUP(E2831,[1]PROJECTES!$C$14:$G$5000,2,FALSE))</f>
        <v>SITEL</v>
      </c>
      <c r="C2831" s="121" t="s">
        <v>181</v>
      </c>
      <c r="D2831" s="93" t="str">
        <f>IF(E2831="","",VLOOKUP(E2831,[1]PROJECTES!$C$14:$G$5000,5,FALSE))</f>
        <v>INFRAESTRUCTURA</v>
      </c>
      <c r="E2831" s="117" t="s">
        <v>289</v>
      </c>
      <c r="F2831" s="95"/>
      <c r="G2831" s="96" t="str">
        <f>IF(E2831="","",VLOOKUP(E2831,[1]PROJECTES!$C$14:$G$5000,4,FALSE))</f>
        <v>OB</v>
      </c>
      <c r="H2831" s="118" t="s">
        <v>17</v>
      </c>
      <c r="I2831" s="97" t="str">
        <f>IF(H2831="","",VLOOKUP(H2831,BD!B$2:C$16,2,FALSE))</f>
        <v>E</v>
      </c>
      <c r="J2831" s="98">
        <v>43497</v>
      </c>
      <c r="K2831" s="135">
        <f t="shared" si="94"/>
        <v>5</v>
      </c>
      <c r="L2831" s="99">
        <f t="shared" ca="1" si="95"/>
        <v>210</v>
      </c>
      <c r="M2831" s="93">
        <f>IF(E2831="","",VLOOKUP(E2831,[1]PROJECTES!$C$14:$Z$5000,21,FALSE))</f>
        <v>43830</v>
      </c>
      <c r="N2831" s="100">
        <v>0</v>
      </c>
      <c r="O2831" s="72" t="s">
        <v>229</v>
      </c>
      <c r="P2831" s="101">
        <v>15</v>
      </c>
      <c r="Q2831" s="132" t="s">
        <v>65</v>
      </c>
      <c r="R2831" s="131" t="s">
        <v>638</v>
      </c>
      <c r="S2831" s="91"/>
    </row>
    <row r="2832" spans="1:19" s="104" customFormat="1" ht="12.75" customHeight="1" x14ac:dyDescent="0.25">
      <c r="A2832" s="121"/>
      <c r="B2832" s="92" t="str">
        <f>IF(E2832="","",VLOOKUP(E2832,[1]PROJECTES!$C$14:$G$5000,2,FALSE))</f>
        <v>SITEL</v>
      </c>
      <c r="C2832" s="121" t="s">
        <v>106</v>
      </c>
      <c r="D2832" s="93" t="str">
        <f>IF(E2832="","",VLOOKUP(E2832,[1]PROJECTES!$C$14:$G$5000,5,FALSE))</f>
        <v>FW CAP-PRX v7.0 VULNERABILITATS</v>
      </c>
      <c r="E2832" s="117">
        <v>4424</v>
      </c>
      <c r="F2832" s="95"/>
      <c r="G2832" s="96" t="str">
        <f>IF(E2832="","",VLOOKUP(E2832,[1]PROJECTES!$C$14:$G$5000,4,FALSE))</f>
        <v>OB</v>
      </c>
      <c r="H2832" s="118" t="s">
        <v>44</v>
      </c>
      <c r="I2832" s="97" t="str">
        <f>IF(H2832="","",VLOOKUP(H2832,BD!B$2:C$16,2,FALSE))</f>
        <v>E</v>
      </c>
      <c r="J2832" s="98">
        <v>43585</v>
      </c>
      <c r="K2832" s="135">
        <f t="shared" si="94"/>
        <v>18</v>
      </c>
      <c r="L2832" s="99">
        <f t="shared" ca="1" si="95"/>
        <v>-551</v>
      </c>
      <c r="M2832" s="93">
        <f>IF(E2832="","",VLOOKUP(E2832,[1]PROJECTES!$C$14:$Z$5000,21,FALSE))</f>
        <v>43069</v>
      </c>
      <c r="N2832" s="100">
        <v>4</v>
      </c>
      <c r="O2832" s="72" t="s">
        <v>229</v>
      </c>
      <c r="P2832" s="101">
        <v>0</v>
      </c>
      <c r="Q2832" s="132" t="s">
        <v>37</v>
      </c>
      <c r="R2832" s="168" t="s">
        <v>2027</v>
      </c>
      <c r="S2832" s="91"/>
    </row>
    <row r="2833" spans="1:19" s="104" customFormat="1" ht="12.75" customHeight="1" x14ac:dyDescent="0.25">
      <c r="A2833" s="121"/>
      <c r="B2833" s="92" t="str">
        <f>IF(E2833="","",VLOOKUP(E2833,[1]PROJECTES!$C$14:$G$5000,2,FALSE))</f>
        <v>SITEL</v>
      </c>
      <c r="C2833" s="121" t="s">
        <v>181</v>
      </c>
      <c r="D2833" s="93" t="str">
        <f>IF(E2833="","",VLOOKUP(E2833,[1]PROJECTES!$C$14:$G$5000,5,FALSE))</f>
        <v>AFERS EMPRESA</v>
      </c>
      <c r="E2833" s="117" t="s">
        <v>315</v>
      </c>
      <c r="F2833" s="95"/>
      <c r="G2833" s="96" t="str">
        <f>IF(E2833="","",VLOOKUP(E2833,[1]PROJECTES!$C$14:$G$5000,4,FALSE))</f>
        <v>OB</v>
      </c>
      <c r="H2833" s="118" t="s">
        <v>44</v>
      </c>
      <c r="I2833" s="97" t="str">
        <f>IF(H2833="","",VLOOKUP(H2833,BD!B$2:C$16,2,FALSE))</f>
        <v>E</v>
      </c>
      <c r="J2833" s="98">
        <v>43585</v>
      </c>
      <c r="K2833" s="135">
        <f t="shared" si="94"/>
        <v>18</v>
      </c>
      <c r="L2833" s="99">
        <f t="shared" ca="1" si="95"/>
        <v>210</v>
      </c>
      <c r="M2833" s="93">
        <f>IF(E2833="","",VLOOKUP(E2833,[1]PROJECTES!$C$14:$Z$5000,21,FALSE))</f>
        <v>43830</v>
      </c>
      <c r="N2833" s="100">
        <v>1</v>
      </c>
      <c r="O2833" s="72" t="s">
        <v>229</v>
      </c>
      <c r="P2833" s="101">
        <v>30</v>
      </c>
      <c r="Q2833" s="132" t="s">
        <v>336</v>
      </c>
      <c r="R2833" s="168" t="s">
        <v>1658</v>
      </c>
      <c r="S2833" s="91"/>
    </row>
    <row r="2834" spans="1:19" s="104" customFormat="1" ht="12.75" customHeight="1" x14ac:dyDescent="0.25">
      <c r="A2834" s="121"/>
      <c r="B2834" s="92" t="str">
        <f>IF(E2834="","",VLOOKUP(E2834,[1]PROJECTES!$C$14:$G$5000,2,FALSE))</f>
        <v/>
      </c>
      <c r="C2834" s="121"/>
      <c r="D2834" s="93" t="str">
        <f>IF(E2834="","",VLOOKUP(E2834,[1]PROJECTES!$C$14:$G$5000,5,FALSE))</f>
        <v/>
      </c>
      <c r="E2834" s="117"/>
      <c r="F2834" s="95"/>
      <c r="G2834" s="96" t="str">
        <f>IF(E2834="","",VLOOKUP(E2834,[1]PROJECTES!$C$14:$G$5000,4,FALSE))</f>
        <v/>
      </c>
      <c r="H2834" s="118" t="s">
        <v>44</v>
      </c>
      <c r="I2834" s="97" t="str">
        <f>IF(H2834="","",VLOOKUP(H2834,BD!B$2:C$16,2,FALSE))</f>
        <v>E</v>
      </c>
      <c r="J2834" s="98">
        <v>43585</v>
      </c>
      <c r="K2834" s="135">
        <f t="shared" si="94"/>
        <v>18</v>
      </c>
      <c r="L2834" s="99" t="str">
        <f t="shared" ca="1" si="95"/>
        <v>-</v>
      </c>
      <c r="M2834" s="93" t="str">
        <f>IF(E2834="","",VLOOKUP(E2834,[1]PROJECTES!$C$14:$Z$5000,21,FALSE))</f>
        <v/>
      </c>
      <c r="N2834" s="100"/>
      <c r="O2834" s="72" t="s">
        <v>229</v>
      </c>
      <c r="P2834" s="101"/>
      <c r="Q2834" s="132"/>
      <c r="R2834" s="102"/>
      <c r="S2834" s="91"/>
    </row>
    <row r="2835" spans="1:19" s="104" customFormat="1" ht="12.75" customHeight="1" x14ac:dyDescent="0.25">
      <c r="A2835" s="121"/>
      <c r="B2835" s="92" t="str">
        <f>IF(E2835="","",VLOOKUP(E2835,[1]PROJECTES!$C$14:$G$5000,2,FALSE))</f>
        <v/>
      </c>
      <c r="C2835" s="121"/>
      <c r="D2835" s="93" t="str">
        <f>IF(E2835="","",VLOOKUP(E2835,[1]PROJECTES!$C$14:$G$5000,5,FALSE))</f>
        <v/>
      </c>
      <c r="E2835" s="117"/>
      <c r="F2835" s="95"/>
      <c r="G2835" s="96" t="str">
        <f>IF(E2835="","",VLOOKUP(E2835,[1]PROJECTES!$C$14:$G$5000,4,FALSE))</f>
        <v/>
      </c>
      <c r="H2835" s="118" t="s">
        <v>44</v>
      </c>
      <c r="I2835" s="97" t="str">
        <f>IF(H2835="","",VLOOKUP(H2835,BD!B$2:C$16,2,FALSE))</f>
        <v>E</v>
      </c>
      <c r="J2835" s="98">
        <v>43585</v>
      </c>
      <c r="K2835" s="135">
        <f t="shared" si="94"/>
        <v>18</v>
      </c>
      <c r="L2835" s="99" t="str">
        <f t="shared" ca="1" si="95"/>
        <v>-</v>
      </c>
      <c r="M2835" s="93" t="str">
        <f>IF(E2835="","",VLOOKUP(E2835,[1]PROJECTES!$C$14:$Z$5000,21,FALSE))</f>
        <v/>
      </c>
      <c r="N2835" s="100"/>
      <c r="O2835" s="72" t="s">
        <v>229</v>
      </c>
      <c r="P2835" s="101"/>
      <c r="Q2835" s="132"/>
      <c r="R2835" s="102"/>
      <c r="S2835" s="91"/>
    </row>
    <row r="2836" spans="1:19" s="104" customFormat="1" ht="12.75" customHeight="1" x14ac:dyDescent="0.25">
      <c r="A2836" s="121"/>
      <c r="B2836" s="92" t="str">
        <f>IF(E2836="","",VLOOKUP(E2836,[1]PROJECTES!$C$14:$G$5000,2,FALSE))</f>
        <v/>
      </c>
      <c r="C2836" s="121"/>
      <c r="D2836" s="93" t="str">
        <f>IF(E2836="","",VLOOKUP(E2836,[1]PROJECTES!$C$14:$G$5000,5,FALSE))</f>
        <v/>
      </c>
      <c r="E2836" s="117"/>
      <c r="F2836" s="95"/>
      <c r="G2836" s="96" t="str">
        <f>IF(E2836="","",VLOOKUP(E2836,[1]PROJECTES!$C$14:$G$5000,4,FALSE))</f>
        <v/>
      </c>
      <c r="H2836" s="118" t="s">
        <v>44</v>
      </c>
      <c r="I2836" s="97" t="str">
        <f>IF(H2836="","",VLOOKUP(H2836,BD!B$2:C$16,2,FALSE))</f>
        <v>E</v>
      </c>
      <c r="J2836" s="98">
        <v>43585</v>
      </c>
      <c r="K2836" s="135">
        <f t="shared" si="94"/>
        <v>18</v>
      </c>
      <c r="L2836" s="99" t="str">
        <f t="shared" ca="1" si="95"/>
        <v>-</v>
      </c>
      <c r="M2836" s="93" t="str">
        <f>IF(E2836="","",VLOOKUP(E2836,[1]PROJECTES!$C$14:$Z$5000,21,FALSE))</f>
        <v/>
      </c>
      <c r="N2836" s="100"/>
      <c r="O2836" s="72" t="s">
        <v>229</v>
      </c>
      <c r="P2836" s="101"/>
      <c r="Q2836" s="132"/>
      <c r="R2836" s="102"/>
      <c r="S2836" s="91"/>
    </row>
    <row r="2837" spans="1:19" s="104" customFormat="1" ht="12.75" customHeight="1" x14ac:dyDescent="0.25">
      <c r="A2837" s="121" t="s">
        <v>21</v>
      </c>
      <c r="B2837" s="92" t="str">
        <f>IF(E2837="","",VLOOKUP(E2837,[1]PROJECTES!$C$14:$G$5000,2,FALSE))</f>
        <v>INPPOZ</v>
      </c>
      <c r="C2837" s="121" t="s">
        <v>149</v>
      </c>
      <c r="D2837" s="93" t="str">
        <f>IF(E2837="","",VLOOKUP(E2837,[1]PROJECTES!$C$14:$G$5000,5,FALSE))</f>
        <v>RTU C.T. MENENDEZ PELAYO v1.0</v>
      </c>
      <c r="E2837" s="117">
        <v>5205</v>
      </c>
      <c r="F2837" s="95"/>
      <c r="G2837" s="96" t="str">
        <f>IF(E2837="","",VLOOKUP(E2837,[1]PROJECTES!$C$14:$G$5000,4,FALSE))</f>
        <v>OB</v>
      </c>
      <c r="H2837" s="118" t="s">
        <v>595</v>
      </c>
      <c r="I2837" s="97" t="str">
        <f>IF(H2837="","",VLOOKUP(H2837,BD!B$2:C$16,2,FALSE))</f>
        <v>E</v>
      </c>
      <c r="J2837" s="98">
        <v>43587</v>
      </c>
      <c r="K2837" s="135">
        <f t="shared" si="94"/>
        <v>18</v>
      </c>
      <c r="L2837" s="99">
        <f t="shared" ca="1" si="95"/>
        <v>-35</v>
      </c>
      <c r="M2837" s="93">
        <f>IF(E2837="","",VLOOKUP(E2837,[1]PROJECTES!$C$14:$Z$5000,21,FALSE))</f>
        <v>43585</v>
      </c>
      <c r="N2837" s="100">
        <v>2</v>
      </c>
      <c r="O2837" s="72" t="s">
        <v>229</v>
      </c>
      <c r="P2837" s="101">
        <v>30</v>
      </c>
      <c r="Q2837" s="132" t="s">
        <v>51</v>
      </c>
      <c r="R2837" s="168" t="s">
        <v>365</v>
      </c>
      <c r="S2837" s="91"/>
    </row>
    <row r="2838" spans="1:19" s="104" customFormat="1" ht="12.75" customHeight="1" x14ac:dyDescent="0.25">
      <c r="A2838" s="121" t="s">
        <v>21</v>
      </c>
      <c r="B2838" s="92" t="str">
        <f>IF(E2838="","",VLOOKUP(E2838,[1]PROJECTES!$C$14:$G$5000,2,FALSE))</f>
        <v>INPPOZ</v>
      </c>
      <c r="C2838" s="121" t="s">
        <v>149</v>
      </c>
      <c r="D2838" s="93" t="str">
        <f>IF(E2838="","",VLOOKUP(E2838,[1]PROJECTES!$C$14:$G$5000,5,FALSE))</f>
        <v>RTU C.T. PADRE TORRERO v1.0</v>
      </c>
      <c r="E2838" s="117">
        <v>5207</v>
      </c>
      <c r="F2838" s="95"/>
      <c r="G2838" s="96" t="str">
        <f>IF(E2838="","",VLOOKUP(E2838,[1]PROJECTES!$C$14:$G$5000,4,FALSE))</f>
        <v>OB</v>
      </c>
      <c r="H2838" s="118" t="s">
        <v>595</v>
      </c>
      <c r="I2838" s="97" t="str">
        <f>IF(H2838="","",VLOOKUP(H2838,BD!B$2:C$16,2,FALSE))</f>
        <v>E</v>
      </c>
      <c r="J2838" s="98">
        <v>43587</v>
      </c>
      <c r="K2838" s="135">
        <f t="shared" si="94"/>
        <v>18</v>
      </c>
      <c r="L2838" s="99">
        <f t="shared" ca="1" si="95"/>
        <v>-35</v>
      </c>
      <c r="M2838" s="93">
        <f>IF(E2838="","",VLOOKUP(E2838,[1]PROJECTES!$C$14:$Z$5000,21,FALSE))</f>
        <v>43585</v>
      </c>
      <c r="N2838" s="100">
        <v>2</v>
      </c>
      <c r="O2838" s="72" t="s">
        <v>229</v>
      </c>
      <c r="P2838" s="101">
        <v>30</v>
      </c>
      <c r="Q2838" s="132" t="s">
        <v>51</v>
      </c>
      <c r="R2838" s="168" t="s">
        <v>365</v>
      </c>
      <c r="S2838" s="91"/>
    </row>
    <row r="2839" spans="1:19" s="104" customFormat="1" ht="12.75" customHeight="1" x14ac:dyDescent="0.25">
      <c r="A2839" s="121" t="s">
        <v>21</v>
      </c>
      <c r="B2839" s="92" t="str">
        <f>IF(E2839="","",VLOOKUP(E2839,[1]PROJECTES!$C$14:$G$5000,2,FALSE))</f>
        <v>SITEL</v>
      </c>
      <c r="C2839" s="121" t="s">
        <v>181</v>
      </c>
      <c r="D2839" s="93" t="str">
        <f>IF(E2839="","",VLOOKUP(E2839,[1]PROJECTES!$C$14:$G$5000,5,FALSE))</f>
        <v>HW DE SITEL</v>
      </c>
      <c r="E2839" s="117" t="s">
        <v>570</v>
      </c>
      <c r="F2839" s="95"/>
      <c r="G2839" s="96" t="str">
        <f>IF(E2839="","",VLOOKUP(E2839,[1]PROJECTES!$C$14:$G$5000,4,FALSE))</f>
        <v>OB</v>
      </c>
      <c r="H2839" s="118" t="s">
        <v>21</v>
      </c>
      <c r="I2839" s="97" t="str">
        <f>IF(H2839="","",VLOOKUP(H2839,BD!B$2:C$16,2,FALSE))</f>
        <v>P</v>
      </c>
      <c r="J2839" s="98">
        <v>43587</v>
      </c>
      <c r="K2839" s="135">
        <f t="shared" si="94"/>
        <v>18</v>
      </c>
      <c r="L2839" s="99">
        <f t="shared" ca="1" si="95"/>
        <v>210</v>
      </c>
      <c r="M2839" s="93">
        <f>IF(E2839="","",VLOOKUP(E2839,[1]PROJECTES!$C$14:$Z$5000,21,FALSE))</f>
        <v>43830</v>
      </c>
      <c r="N2839" s="100">
        <v>1</v>
      </c>
      <c r="O2839" s="72" t="s">
        <v>229</v>
      </c>
      <c r="P2839" s="101">
        <v>15</v>
      </c>
      <c r="Q2839" s="132" t="s">
        <v>57</v>
      </c>
      <c r="R2839" s="102" t="s">
        <v>1668</v>
      </c>
      <c r="S2839" s="91"/>
    </row>
    <row r="2840" spans="1:19" s="104" customFormat="1" ht="12.75" customHeight="1" x14ac:dyDescent="0.25">
      <c r="A2840" s="121" t="s">
        <v>21</v>
      </c>
      <c r="B2840" s="92" t="str">
        <f>IF(E2840="","",VLOOKUP(E2840,[1]PROJECTES!$C$14:$G$5000,2,FALSE))</f>
        <v>SITEL</v>
      </c>
      <c r="C2840" s="121" t="s">
        <v>151</v>
      </c>
      <c r="D2840" s="93" t="str">
        <f>IF(E2840="","",VLOOKUP(E2840,[1]PROJECTES!$C$14:$G$5000,5,FALSE))</f>
        <v>10 x RTU CAP32-48 v2.5 (Reciclar de CAP32-125)</v>
      </c>
      <c r="E2840" s="117">
        <v>5209</v>
      </c>
      <c r="F2840" s="95"/>
      <c r="G2840" s="96" t="str">
        <f>IF(E2840="","",VLOOKUP(E2840,[1]PROJECTES!$C$14:$G$5000,4,FALSE))</f>
        <v>TA</v>
      </c>
      <c r="H2840" s="118" t="s">
        <v>21</v>
      </c>
      <c r="I2840" s="97" t="str">
        <f>IF(H2840="","",VLOOKUP(H2840,BD!B$2:C$16,2,FALSE))</f>
        <v>P</v>
      </c>
      <c r="J2840" s="98">
        <v>43587</v>
      </c>
      <c r="K2840" s="135">
        <f t="shared" si="94"/>
        <v>18</v>
      </c>
      <c r="L2840" s="99" t="str">
        <f t="shared" ca="1" si="95"/>
        <v>-</v>
      </c>
      <c r="M2840" s="93">
        <f>IF(E2840="","",VLOOKUP(E2840,[1]PROJECTES!$C$14:$Z$5000,21,FALSE))</f>
        <v>43591</v>
      </c>
      <c r="N2840" s="100">
        <v>2</v>
      </c>
      <c r="O2840" s="72" t="s">
        <v>229</v>
      </c>
      <c r="P2840" s="101">
        <v>15</v>
      </c>
      <c r="Q2840" s="132" t="s">
        <v>65</v>
      </c>
      <c r="R2840" s="168" t="s">
        <v>451</v>
      </c>
      <c r="S2840" s="91"/>
    </row>
    <row r="2841" spans="1:19" s="104" customFormat="1" ht="12.75" customHeight="1" x14ac:dyDescent="0.25">
      <c r="A2841" s="121" t="s">
        <v>21</v>
      </c>
      <c r="B2841" s="92" t="str">
        <f>IF(E2841="","",VLOOKUP(E2841,[1]PROJECTES!$C$14:$G$5000,2,FALSE))</f>
        <v>SITEL</v>
      </c>
      <c r="C2841" s="121" t="s">
        <v>181</v>
      </c>
      <c r="D2841" s="93" t="str">
        <f>IF(E2841="","",VLOOKUP(E2841,[1]PROJECTES!$C$14:$G$5000,5,FALSE))</f>
        <v>HW DE SITEL</v>
      </c>
      <c r="E2841" s="117" t="s">
        <v>570</v>
      </c>
      <c r="F2841" s="95"/>
      <c r="G2841" s="96" t="str">
        <f>IF(E2841="","",VLOOKUP(E2841,[1]PROJECTES!$C$14:$G$5000,4,FALSE))</f>
        <v>OB</v>
      </c>
      <c r="H2841" s="118" t="s">
        <v>21</v>
      </c>
      <c r="I2841" s="97" t="str">
        <f>IF(H2841="","",VLOOKUP(H2841,BD!B$2:C$16,2,FALSE))</f>
        <v>P</v>
      </c>
      <c r="J2841" s="98">
        <v>43587</v>
      </c>
      <c r="K2841" s="135">
        <f t="shared" si="94"/>
        <v>18</v>
      </c>
      <c r="L2841" s="99">
        <f t="shared" ca="1" si="95"/>
        <v>210</v>
      </c>
      <c r="M2841" s="93">
        <f>IF(E2841="","",VLOOKUP(E2841,[1]PROJECTES!$C$14:$Z$5000,21,FALSE))</f>
        <v>43830</v>
      </c>
      <c r="N2841" s="100">
        <v>0</v>
      </c>
      <c r="O2841" s="72" t="s">
        <v>229</v>
      </c>
      <c r="P2841" s="101">
        <v>20</v>
      </c>
      <c r="Q2841" s="132" t="s">
        <v>37</v>
      </c>
      <c r="R2841" s="102" t="s">
        <v>1669</v>
      </c>
      <c r="S2841" s="91"/>
    </row>
    <row r="2842" spans="1:19" s="104" customFormat="1" ht="12.75" customHeight="1" x14ac:dyDescent="0.25">
      <c r="A2842" s="121" t="s">
        <v>21</v>
      </c>
      <c r="B2842" s="92" t="str">
        <f>IF(E2842="","",VLOOKUP(E2842,[1]PROJECTES!$C$14:$G$5000,2,FALSE))</f>
        <v>SITEL</v>
      </c>
      <c r="C2842" s="121" t="s">
        <v>151</v>
      </c>
      <c r="D2842" s="93" t="str">
        <f>IF(E2842="","",VLOOKUP(E2842,[1]PROJECTES!$C$14:$G$5000,5,FALSE))</f>
        <v>10 x RTU CAP32-48 v2.5 (Reciclar de CAP32-125)</v>
      </c>
      <c r="E2842" s="117">
        <v>5209</v>
      </c>
      <c r="F2842" s="95"/>
      <c r="G2842" s="96" t="str">
        <f>IF(E2842="","",VLOOKUP(E2842,[1]PROJECTES!$C$14:$G$5000,4,FALSE))</f>
        <v>TA</v>
      </c>
      <c r="H2842" s="118" t="s">
        <v>21</v>
      </c>
      <c r="I2842" s="97" t="str">
        <f>IF(H2842="","",VLOOKUP(H2842,BD!B$2:C$16,2,FALSE))</f>
        <v>P</v>
      </c>
      <c r="J2842" s="98">
        <v>43587</v>
      </c>
      <c r="K2842" s="135">
        <f t="shared" si="94"/>
        <v>18</v>
      </c>
      <c r="L2842" s="99" t="str">
        <f t="shared" ca="1" si="95"/>
        <v>-</v>
      </c>
      <c r="M2842" s="93">
        <f>IF(E2842="","",VLOOKUP(E2842,[1]PROJECTES!$C$14:$Z$5000,21,FALSE))</f>
        <v>43591</v>
      </c>
      <c r="N2842" s="100">
        <v>3</v>
      </c>
      <c r="O2842" s="72" t="s">
        <v>229</v>
      </c>
      <c r="P2842" s="101">
        <v>15</v>
      </c>
      <c r="Q2842" s="132" t="s">
        <v>51</v>
      </c>
      <c r="R2842" s="168" t="s">
        <v>1612</v>
      </c>
      <c r="S2842" s="91"/>
    </row>
    <row r="2843" spans="1:19" s="104" customFormat="1" ht="12.75" customHeight="1" x14ac:dyDescent="0.25">
      <c r="A2843" s="121" t="s">
        <v>21</v>
      </c>
      <c r="B2843" s="92" t="str">
        <f>IF(E2843="","",VLOOKUP(E2843,[1]PROJECTES!$C$14:$G$5000,2,FALSE))</f>
        <v>SITEL</v>
      </c>
      <c r="C2843" s="121" t="s">
        <v>181</v>
      </c>
      <c r="D2843" s="93" t="str">
        <f>IF(E2843="","",VLOOKUP(E2843,[1]PROJECTES!$C$14:$G$5000,5,FALSE))</f>
        <v>HW DE SITEL</v>
      </c>
      <c r="E2843" s="117" t="s">
        <v>570</v>
      </c>
      <c r="F2843" s="95"/>
      <c r="G2843" s="96" t="str">
        <f>IF(E2843="","",VLOOKUP(E2843,[1]PROJECTES!$C$14:$G$5000,4,FALSE))</f>
        <v>OB</v>
      </c>
      <c r="H2843" s="118" t="s">
        <v>21</v>
      </c>
      <c r="I2843" s="97" t="str">
        <f>IF(H2843="","",VLOOKUP(H2843,BD!B$2:C$16,2,FALSE))</f>
        <v>P</v>
      </c>
      <c r="J2843" s="98">
        <v>43587</v>
      </c>
      <c r="K2843" s="135">
        <f t="shared" si="94"/>
        <v>18</v>
      </c>
      <c r="L2843" s="99">
        <f t="shared" ca="1" si="95"/>
        <v>210</v>
      </c>
      <c r="M2843" s="93">
        <f>IF(E2843="","",VLOOKUP(E2843,[1]PROJECTES!$C$14:$Z$5000,21,FALSE))</f>
        <v>43830</v>
      </c>
      <c r="N2843" s="100">
        <v>0</v>
      </c>
      <c r="O2843" s="72" t="s">
        <v>229</v>
      </c>
      <c r="P2843" s="101">
        <v>45</v>
      </c>
      <c r="Q2843" s="132" t="s">
        <v>57</v>
      </c>
      <c r="R2843" s="168" t="s">
        <v>1670</v>
      </c>
      <c r="S2843" s="91"/>
    </row>
    <row r="2844" spans="1:19" s="104" customFormat="1" ht="12.75" customHeight="1" x14ac:dyDescent="0.25">
      <c r="A2844" s="121" t="s">
        <v>21</v>
      </c>
      <c r="B2844" s="92" t="str">
        <f>IF(E2844="","",VLOOKUP(E2844,[1]PROJECTES!$C$14:$G$5000,2,FALSE))</f>
        <v>INPPOZ</v>
      </c>
      <c r="C2844" s="121" t="s">
        <v>149</v>
      </c>
      <c r="D2844" s="93" t="str">
        <f>IF(E2844="","",VLOOKUP(E2844,[1]PROJECTES!$C$14:$G$5000,5,FALSE))</f>
        <v>RTU C.T. MENENDEZ PELAYO v1.0</v>
      </c>
      <c r="E2844" s="117">
        <v>5205</v>
      </c>
      <c r="F2844" s="95"/>
      <c r="G2844" s="96" t="str">
        <f>IF(E2844="","",VLOOKUP(E2844,[1]PROJECTES!$C$14:$G$5000,4,FALSE))</f>
        <v>OB</v>
      </c>
      <c r="H2844" s="118" t="s">
        <v>21</v>
      </c>
      <c r="I2844" s="97" t="str">
        <f>IF(H2844="","",VLOOKUP(H2844,BD!B$2:C$16,2,FALSE))</f>
        <v>P</v>
      </c>
      <c r="J2844" s="98">
        <v>43587</v>
      </c>
      <c r="K2844" s="135">
        <f t="shared" si="94"/>
        <v>18</v>
      </c>
      <c r="L2844" s="99">
        <f t="shared" ca="1" si="95"/>
        <v>-35</v>
      </c>
      <c r="M2844" s="93">
        <f>IF(E2844="","",VLOOKUP(E2844,[1]PROJECTES!$C$14:$Z$5000,21,FALSE))</f>
        <v>43585</v>
      </c>
      <c r="N2844" s="100">
        <v>0</v>
      </c>
      <c r="O2844" s="72" t="s">
        <v>229</v>
      </c>
      <c r="P2844" s="101">
        <v>5</v>
      </c>
      <c r="Q2844" s="132" t="s">
        <v>51</v>
      </c>
      <c r="R2844" s="168" t="s">
        <v>1671</v>
      </c>
      <c r="S2844" s="91"/>
    </row>
    <row r="2845" spans="1:19" s="104" customFormat="1" ht="12.75" customHeight="1" x14ac:dyDescent="0.25">
      <c r="A2845" s="121" t="s">
        <v>21</v>
      </c>
      <c r="B2845" s="92" t="str">
        <f>IF(E2845="","",VLOOKUP(E2845,[1]PROJECTES!$C$14:$G$5000,2,FALSE))</f>
        <v>INPPOZ</v>
      </c>
      <c r="C2845" s="121" t="s">
        <v>149</v>
      </c>
      <c r="D2845" s="93" t="str">
        <f>IF(E2845="","",VLOOKUP(E2845,[1]PROJECTES!$C$14:$G$5000,5,FALSE))</f>
        <v>RTU C.T. PADRE TORRERO v1.0</v>
      </c>
      <c r="E2845" s="117">
        <v>5207</v>
      </c>
      <c r="F2845" s="95"/>
      <c r="G2845" s="96" t="str">
        <f>IF(E2845="","",VLOOKUP(E2845,[1]PROJECTES!$C$14:$G$5000,4,FALSE))</f>
        <v>OB</v>
      </c>
      <c r="H2845" s="118" t="s">
        <v>21</v>
      </c>
      <c r="I2845" s="97" t="str">
        <f>IF(H2845="","",VLOOKUP(H2845,BD!B$2:C$16,2,FALSE))</f>
        <v>P</v>
      </c>
      <c r="J2845" s="98">
        <v>43587</v>
      </c>
      <c r="K2845" s="135">
        <f t="shared" si="94"/>
        <v>18</v>
      </c>
      <c r="L2845" s="99">
        <f t="shared" ca="1" si="95"/>
        <v>-35</v>
      </c>
      <c r="M2845" s="93">
        <f>IF(E2845="","",VLOOKUP(E2845,[1]PROJECTES!$C$14:$Z$5000,21,FALSE))</f>
        <v>43585</v>
      </c>
      <c r="N2845" s="100">
        <v>0</v>
      </c>
      <c r="O2845" s="72" t="s">
        <v>229</v>
      </c>
      <c r="P2845" s="101">
        <v>5</v>
      </c>
      <c r="Q2845" s="132" t="s">
        <v>51</v>
      </c>
      <c r="R2845" s="168" t="s">
        <v>1671</v>
      </c>
      <c r="S2845" s="91"/>
    </row>
    <row r="2846" spans="1:19" s="104" customFormat="1" ht="12.75" customHeight="1" x14ac:dyDescent="0.25">
      <c r="A2846" s="121" t="s">
        <v>12</v>
      </c>
      <c r="B2846" s="92" t="str">
        <f>IF(E2846="","",VLOOKUP(E2846,[1]PROJECTES!$C$14:$G$5000,2,FALSE))</f>
        <v>SITEL</v>
      </c>
      <c r="C2846" s="121" t="s">
        <v>181</v>
      </c>
      <c r="D2846" s="93" t="str">
        <f>IF(E2846="","",VLOOKUP(E2846,[1]PROJECTES!$C$14:$G$5000,5,FALSE))</f>
        <v>INFRAESTRUCTURA</v>
      </c>
      <c r="E2846" s="117" t="s">
        <v>317</v>
      </c>
      <c r="F2846" s="95"/>
      <c r="G2846" s="96" t="str">
        <f>IF(E2846="","",VLOOKUP(E2846,[1]PROJECTES!$C$14:$G$5000,4,FALSE))</f>
        <v>OB</v>
      </c>
      <c r="H2846" s="118" t="s">
        <v>12</v>
      </c>
      <c r="I2846" s="97" t="str">
        <f>IF(H2846="","",VLOOKUP(H2846,BD!B$2:C$16,2,FALSE))</f>
        <v>E</v>
      </c>
      <c r="J2846" s="98">
        <v>43587</v>
      </c>
      <c r="K2846" s="135">
        <f t="shared" si="94"/>
        <v>18</v>
      </c>
      <c r="L2846" s="99">
        <f t="shared" ca="1" si="95"/>
        <v>210</v>
      </c>
      <c r="M2846" s="93">
        <f>IF(E2846="","",VLOOKUP(E2846,[1]PROJECTES!$C$14:$Z$5000,21,FALSE))</f>
        <v>43830</v>
      </c>
      <c r="N2846" s="100">
        <v>0</v>
      </c>
      <c r="O2846" s="72" t="s">
        <v>229</v>
      </c>
      <c r="P2846" s="101">
        <v>15</v>
      </c>
      <c r="Q2846" s="132" t="s">
        <v>7</v>
      </c>
      <c r="R2846" s="168" t="s">
        <v>1672</v>
      </c>
      <c r="S2846" s="91"/>
    </row>
    <row r="2847" spans="1:19" s="104" customFormat="1" ht="12.75" customHeight="1" x14ac:dyDescent="0.25">
      <c r="A2847" s="121" t="s">
        <v>12</v>
      </c>
      <c r="B2847" s="92" t="str">
        <f>IF(E2847="","",VLOOKUP(E2847,[1]PROJECTES!$C$14:$G$5000,2,FALSE))</f>
        <v>ELEBER</v>
      </c>
      <c r="C2847" s="121" t="s">
        <v>74</v>
      </c>
      <c r="D2847" s="93" t="str">
        <f>IF(E2847="","",VLOOKUP(E2847,[1]PROJECTES!$C$14:$G$5000,5,FALSE))</f>
        <v>CC SCADA TEDSI.Net BERMEJALES v4.0</v>
      </c>
      <c r="E2847" s="117">
        <v>5198</v>
      </c>
      <c r="F2847" s="95"/>
      <c r="G2847" s="96" t="str">
        <f>IF(E2847="","",VLOOKUP(E2847,[1]PROJECTES!$C$14:$G$5000,4,FALSE))</f>
        <v>OB</v>
      </c>
      <c r="H2847" s="118" t="s">
        <v>12</v>
      </c>
      <c r="I2847" s="97" t="str">
        <f>IF(H2847="","",VLOOKUP(H2847,BD!B$2:C$16,2,FALSE))</f>
        <v>E</v>
      </c>
      <c r="J2847" s="98">
        <v>43587</v>
      </c>
      <c r="K2847" s="135">
        <f t="shared" si="94"/>
        <v>18</v>
      </c>
      <c r="L2847" s="99">
        <f t="shared" ca="1" si="95"/>
        <v>-67</v>
      </c>
      <c r="M2847" s="93">
        <f>IF(E2847="","",VLOOKUP(E2847,[1]PROJECTES!$C$14:$Z$5000,21,FALSE))</f>
        <v>43553</v>
      </c>
      <c r="N2847" s="100">
        <v>1</v>
      </c>
      <c r="O2847" s="72" t="s">
        <v>229</v>
      </c>
      <c r="P2847" s="101">
        <v>0</v>
      </c>
      <c r="Q2847" s="132" t="s">
        <v>37</v>
      </c>
      <c r="R2847" s="168" t="s">
        <v>1676</v>
      </c>
      <c r="S2847" s="91"/>
    </row>
    <row r="2848" spans="1:19" s="104" customFormat="1" ht="12.75" customHeight="1" x14ac:dyDescent="0.25">
      <c r="A2848" s="121" t="s">
        <v>12</v>
      </c>
      <c r="B2848" s="92" t="str">
        <f>IF(E2848="","",VLOOKUP(E2848,[1]PROJECTES!$C$14:$G$5000,2,FALSE))</f>
        <v>ELEBER</v>
      </c>
      <c r="C2848" s="121" t="s">
        <v>74</v>
      </c>
      <c r="D2848" s="93" t="str">
        <f>IF(E2848="","",VLOOKUP(E2848,[1]PROJECTES!$C$14:$G$5000,5,FALSE))</f>
        <v>CC SCADA TEDSI.Net BERMEJALES v4.0</v>
      </c>
      <c r="E2848" s="117">
        <v>5198</v>
      </c>
      <c r="F2848" s="95"/>
      <c r="G2848" s="96" t="str">
        <f>IF(E2848="","",VLOOKUP(E2848,[1]PROJECTES!$C$14:$G$5000,4,FALSE))</f>
        <v>OB</v>
      </c>
      <c r="H2848" s="118" t="s">
        <v>12</v>
      </c>
      <c r="I2848" s="97" t="str">
        <f>IF(H2848="","",VLOOKUP(H2848,BD!B$2:C$16,2,FALSE))</f>
        <v>E</v>
      </c>
      <c r="J2848" s="98">
        <v>43587</v>
      </c>
      <c r="K2848" s="135">
        <f t="shared" si="94"/>
        <v>18</v>
      </c>
      <c r="L2848" s="99">
        <f t="shared" ca="1" si="95"/>
        <v>-67</v>
      </c>
      <c r="M2848" s="93">
        <f>IF(E2848="","",VLOOKUP(E2848,[1]PROJECTES!$C$14:$Z$5000,21,FALSE))</f>
        <v>43553</v>
      </c>
      <c r="N2848" s="100">
        <v>3</v>
      </c>
      <c r="O2848" s="72" t="s">
        <v>229</v>
      </c>
      <c r="P2848" s="101">
        <v>0</v>
      </c>
      <c r="Q2848" s="132" t="s">
        <v>15</v>
      </c>
      <c r="R2848" s="168" t="s">
        <v>1673</v>
      </c>
      <c r="S2848" s="91"/>
    </row>
    <row r="2849" spans="1:19" s="104" customFormat="1" ht="12.75" customHeight="1" x14ac:dyDescent="0.25">
      <c r="A2849" s="121" t="s">
        <v>12</v>
      </c>
      <c r="B2849" s="92" t="str">
        <f>IF(E2849="","",VLOOKUP(E2849,[1]PROJECTES!$C$14:$G$5000,2,FALSE))</f>
        <v>ELEBER</v>
      </c>
      <c r="C2849" s="121" t="s">
        <v>74</v>
      </c>
      <c r="D2849" s="93" t="str">
        <f>IF(E2849="","",VLOOKUP(E2849,[1]PROJECTES!$C$14:$G$5000,5,FALSE))</f>
        <v>CC SCADA TEDSI.Net BERMEJALES v4.0</v>
      </c>
      <c r="E2849" s="117">
        <v>5198</v>
      </c>
      <c r="F2849" s="95"/>
      <c r="G2849" s="96" t="str">
        <f>IF(E2849="","",VLOOKUP(E2849,[1]PROJECTES!$C$14:$G$5000,4,FALSE))</f>
        <v>OB</v>
      </c>
      <c r="H2849" s="118" t="s">
        <v>12</v>
      </c>
      <c r="I2849" s="97" t="str">
        <f>IF(H2849="","",VLOOKUP(H2849,BD!B$2:C$16,2,FALSE))</f>
        <v>E</v>
      </c>
      <c r="J2849" s="98">
        <v>43587</v>
      </c>
      <c r="K2849" s="135">
        <f t="shared" si="94"/>
        <v>18</v>
      </c>
      <c r="L2849" s="99">
        <f t="shared" ca="1" si="95"/>
        <v>-67</v>
      </c>
      <c r="M2849" s="93">
        <f>IF(E2849="","",VLOOKUP(E2849,[1]PROJECTES!$C$14:$Z$5000,21,FALSE))</f>
        <v>43553</v>
      </c>
      <c r="N2849" s="100">
        <v>1</v>
      </c>
      <c r="O2849" s="72" t="s">
        <v>229</v>
      </c>
      <c r="P2849" s="101">
        <v>0</v>
      </c>
      <c r="Q2849" s="132" t="s">
        <v>37</v>
      </c>
      <c r="R2849" s="168" t="s">
        <v>1674</v>
      </c>
      <c r="S2849" s="91"/>
    </row>
    <row r="2850" spans="1:19" s="104" customFormat="1" ht="12.75" customHeight="1" x14ac:dyDescent="0.25">
      <c r="A2850" s="121" t="s">
        <v>12</v>
      </c>
      <c r="B2850" s="92" t="str">
        <f>IF(E2850="","",VLOOKUP(E2850,[1]PROJECTES!$C$14:$G$5000,2,FALSE))</f>
        <v>ORMAZA</v>
      </c>
      <c r="C2850" s="121" t="s">
        <v>94</v>
      </c>
      <c r="D2850" s="93" t="str">
        <f>IF(E2850="","",VLOOKUP(E2850,[1]PROJECTES!$C$14:$G$5000,5,FALSE))</f>
        <v>CC SCADA TEDIS.Net CREVILLENTE v2.0</v>
      </c>
      <c r="E2850" s="117">
        <v>5182</v>
      </c>
      <c r="F2850" s="95"/>
      <c r="G2850" s="96" t="str">
        <f>IF(E2850="","",VLOOKUP(E2850,[1]PROJECTES!$C$14:$G$5000,4,FALSE))</f>
        <v>OB</v>
      </c>
      <c r="H2850" s="118" t="s">
        <v>12</v>
      </c>
      <c r="I2850" s="97" t="str">
        <f>IF(H2850="","",VLOOKUP(H2850,BD!B$2:C$16,2,FALSE))</f>
        <v>E</v>
      </c>
      <c r="J2850" s="98">
        <v>43587</v>
      </c>
      <c r="K2850" s="135">
        <f t="shared" si="94"/>
        <v>18</v>
      </c>
      <c r="L2850" s="99">
        <f t="shared" ca="1" si="95"/>
        <v>-81</v>
      </c>
      <c r="M2850" s="93">
        <f>IF(E2850="","",VLOOKUP(E2850,[1]PROJECTES!$C$14:$Z$5000,21,FALSE))</f>
        <v>43539</v>
      </c>
      <c r="N2850" s="100">
        <v>0</v>
      </c>
      <c r="O2850" s="72" t="s">
        <v>229</v>
      </c>
      <c r="P2850" s="101">
        <v>15</v>
      </c>
      <c r="Q2850" s="132" t="s">
        <v>37</v>
      </c>
      <c r="R2850" s="168" t="s">
        <v>1675</v>
      </c>
      <c r="S2850" s="91"/>
    </row>
    <row r="2851" spans="1:19" s="104" customFormat="1" ht="12.75" customHeight="1" x14ac:dyDescent="0.25">
      <c r="A2851" s="121" t="s">
        <v>12</v>
      </c>
      <c r="B2851" s="92" t="str">
        <f>IF(E2851="","",VLOOKUP(E2851,[1]PROJECTES!$C$14:$G$5000,2,FALSE))</f>
        <v>EYPESA</v>
      </c>
      <c r="C2851" s="121" t="s">
        <v>106</v>
      </c>
      <c r="D2851" s="93" t="str">
        <f>IF(E2851="","",VLOOKUP(E2851,[1]PROJECTES!$C$14:$G$5000,5,FALSE))</f>
        <v>SITEL Ref.SUPORT TEC. PROJ. INVADE-2019</v>
      </c>
      <c r="E2851" s="117">
        <v>5204</v>
      </c>
      <c r="F2851" s="95"/>
      <c r="G2851" s="96" t="str">
        <f>IF(E2851="","",VLOOKUP(E2851,[1]PROJECTES!$C$14:$G$5000,4,FALSE))</f>
        <v>OB</v>
      </c>
      <c r="H2851" s="118" t="s">
        <v>12</v>
      </c>
      <c r="I2851" s="97" t="str">
        <f>IF(H2851="","",VLOOKUP(H2851,BD!B$2:C$16,2,FALSE))</f>
        <v>E</v>
      </c>
      <c r="J2851" s="98">
        <v>43587</v>
      </c>
      <c r="K2851" s="135">
        <f t="shared" si="94"/>
        <v>18</v>
      </c>
      <c r="L2851" s="99">
        <f t="shared" ca="1" si="95"/>
        <v>-35</v>
      </c>
      <c r="M2851" s="93">
        <f>IF(E2851="","",VLOOKUP(E2851,[1]PROJECTES!$C$14:$Z$5000,21,FALSE))</f>
        <v>43585</v>
      </c>
      <c r="N2851" s="100">
        <v>1</v>
      </c>
      <c r="O2851" s="72" t="s">
        <v>229</v>
      </c>
      <c r="P2851" s="101">
        <v>0</v>
      </c>
      <c r="Q2851" s="132" t="s">
        <v>37</v>
      </c>
      <c r="R2851" s="168" t="s">
        <v>1678</v>
      </c>
      <c r="S2851" s="91"/>
    </row>
    <row r="2852" spans="1:19" s="104" customFormat="1" ht="12.75" customHeight="1" x14ac:dyDescent="0.25">
      <c r="A2852" s="121" t="s">
        <v>12</v>
      </c>
      <c r="B2852" s="92" t="str">
        <f>IF(E2852="","",VLOOKUP(E2852,[1]PROJECTES!$C$14:$G$5000,2,FALSE))</f>
        <v>SITEL</v>
      </c>
      <c r="C2852" s="121" t="s">
        <v>181</v>
      </c>
      <c r="D2852" s="93" t="str">
        <f>IF(E2852="","",VLOOKUP(E2852,[1]PROJECTES!$C$14:$G$5000,5,FALSE))</f>
        <v>AFERS EMPRESA</v>
      </c>
      <c r="E2852" s="117" t="s">
        <v>283</v>
      </c>
      <c r="F2852" s="95"/>
      <c r="G2852" s="96" t="str">
        <f>IF(E2852="","",VLOOKUP(E2852,[1]PROJECTES!$C$14:$G$5000,4,FALSE))</f>
        <v>OB</v>
      </c>
      <c r="H2852" s="118" t="s">
        <v>12</v>
      </c>
      <c r="I2852" s="97" t="str">
        <f>IF(H2852="","",VLOOKUP(H2852,BD!B$2:C$16,2,FALSE))</f>
        <v>E</v>
      </c>
      <c r="J2852" s="98">
        <v>43587</v>
      </c>
      <c r="K2852" s="135">
        <f t="shared" si="94"/>
        <v>18</v>
      </c>
      <c r="L2852" s="99">
        <f t="shared" ca="1" si="95"/>
        <v>210</v>
      </c>
      <c r="M2852" s="93">
        <f>IF(E2852="","",VLOOKUP(E2852,[1]PROJECTES!$C$14:$Z$5000,21,FALSE))</f>
        <v>43830</v>
      </c>
      <c r="N2852" s="100">
        <v>0</v>
      </c>
      <c r="O2852" s="72" t="s">
        <v>229</v>
      </c>
      <c r="P2852" s="101">
        <v>30</v>
      </c>
      <c r="Q2852" s="132" t="s">
        <v>59</v>
      </c>
      <c r="R2852" s="168" t="s">
        <v>1677</v>
      </c>
      <c r="S2852" s="91"/>
    </row>
    <row r="2853" spans="1:19" s="104" customFormat="1" ht="12.75" customHeight="1" x14ac:dyDescent="0.25">
      <c r="A2853" s="121" t="s">
        <v>12</v>
      </c>
      <c r="B2853" s="92" t="str">
        <f>IF(E2853="","",VLOOKUP(E2853,[1]PROJECTES!$C$14:$G$5000,2,FALSE))</f>
        <v>SITEL</v>
      </c>
      <c r="C2853" s="121" t="s">
        <v>181</v>
      </c>
      <c r="D2853" s="93" t="str">
        <f>IF(E2853="","",VLOOKUP(E2853,[1]PROJECTES!$C$14:$G$5000,5,FALSE))</f>
        <v>DESENVOLUPAMENT FW CAP-PRX v9.0</v>
      </c>
      <c r="E2853" s="117" t="s">
        <v>1451</v>
      </c>
      <c r="F2853" s="95"/>
      <c r="G2853" s="96" t="str">
        <f>IF(E2853="","",VLOOKUP(E2853,[1]PROJECTES!$C$14:$G$5000,4,FALSE))</f>
        <v>OB</v>
      </c>
      <c r="H2853" s="118" t="s">
        <v>12</v>
      </c>
      <c r="I2853" s="97" t="str">
        <f>IF(H2853="","",VLOOKUP(H2853,BD!B$2:C$16,2,FALSE))</f>
        <v>E</v>
      </c>
      <c r="J2853" s="98">
        <v>43587</v>
      </c>
      <c r="K2853" s="135">
        <f t="shared" si="94"/>
        <v>18</v>
      </c>
      <c r="L2853" s="99">
        <f t="shared" ca="1" si="95"/>
        <v>-67</v>
      </c>
      <c r="M2853" s="93">
        <f>IF(E2853="","",VLOOKUP(E2853,[1]PROJECTES!$C$14:$Z$5000,21,FALSE))</f>
        <v>43553</v>
      </c>
      <c r="N2853" s="100">
        <v>1</v>
      </c>
      <c r="O2853" s="72" t="s">
        <v>229</v>
      </c>
      <c r="P2853" s="101">
        <v>0</v>
      </c>
      <c r="Q2853" s="132" t="s">
        <v>65</v>
      </c>
      <c r="R2853" s="168" t="s">
        <v>1679</v>
      </c>
      <c r="S2853" s="91"/>
    </row>
    <row r="2854" spans="1:19" s="104" customFormat="1" ht="12.75" customHeight="1" x14ac:dyDescent="0.25">
      <c r="A2854" s="121" t="s">
        <v>12</v>
      </c>
      <c r="B2854" s="92" t="str">
        <f>IF(E2854="","",VLOOKUP(E2854,[1]PROJECTES!$C$14:$G$5000,2,FALSE))</f>
        <v>EOSPIT</v>
      </c>
      <c r="C2854" s="121" t="s">
        <v>181</v>
      </c>
      <c r="D2854" s="93" t="str">
        <f>IF(E2854="","",VLOOKUP(E2854,[1]PROJECTES!$C$14:$G$5000,5,FALSE))</f>
        <v>CC SCADA TEDIS.Net EOSA-PITARCH v1.1</v>
      </c>
      <c r="E2854" s="117">
        <v>4830</v>
      </c>
      <c r="F2854" s="95"/>
      <c r="G2854" s="96" t="str">
        <f>IF(E2854="","",VLOOKUP(E2854,[1]PROJECTES!$C$14:$G$5000,4,FALSE))</f>
        <v>OB</v>
      </c>
      <c r="H2854" s="118" t="s">
        <v>17</v>
      </c>
      <c r="I2854" s="97" t="str">
        <f>IF(H2854="","",VLOOKUP(H2854,BD!B$2:C$16,2,FALSE))</f>
        <v>E</v>
      </c>
      <c r="J2854" s="98">
        <v>43502</v>
      </c>
      <c r="K2854" s="135">
        <f t="shared" si="94"/>
        <v>6</v>
      </c>
      <c r="L2854" s="99">
        <f t="shared" ca="1" si="95"/>
        <v>-236</v>
      </c>
      <c r="M2854" s="93">
        <f>IF(E2854="","",VLOOKUP(E2854,[1]PROJECTES!$C$14:$Z$5000,21,FALSE))</f>
        <v>43384</v>
      </c>
      <c r="N2854" s="100">
        <v>0</v>
      </c>
      <c r="O2854" s="72" t="s">
        <v>229</v>
      </c>
      <c r="P2854" s="101">
        <v>15</v>
      </c>
      <c r="Q2854" s="132" t="s">
        <v>19</v>
      </c>
      <c r="R2854" s="131" t="s">
        <v>299</v>
      </c>
      <c r="S2854" s="91"/>
    </row>
    <row r="2855" spans="1:19" s="104" customFormat="1" ht="12.75" customHeight="1" x14ac:dyDescent="0.25">
      <c r="A2855" s="121" t="s">
        <v>17</v>
      </c>
      <c r="B2855" s="92" t="str">
        <f>IF(E2855="","",VLOOKUP(E2855,[1]PROJECTES!$C$14:$G$5000,2,FALSE))</f>
        <v>ORMAZA</v>
      </c>
      <c r="C2855" s="121" t="s">
        <v>181</v>
      </c>
      <c r="D2855" s="93" t="str">
        <f>IF(E2855="","",VLOOKUP(E2855,[1]PROJECTES!$C$14:$G$5000,5,FALSE))</f>
        <v>CC SCADA TEDOS.Net FTE.PALMERA v1.1</v>
      </c>
      <c r="E2855" s="117">
        <v>4689</v>
      </c>
      <c r="F2855" s="95"/>
      <c r="G2855" s="96" t="str">
        <f>IF(E2855="","",VLOOKUP(E2855,[1]PROJECTES!$C$14:$G$5000,4,FALSE))</f>
        <v>TA</v>
      </c>
      <c r="H2855" s="118" t="s">
        <v>17</v>
      </c>
      <c r="I2855" s="97" t="str">
        <f>IF(H2855="","",VLOOKUP(H2855,BD!B$2:C$16,2,FALSE))</f>
        <v>E</v>
      </c>
      <c r="J2855" s="98">
        <v>43502</v>
      </c>
      <c r="K2855" s="135">
        <f t="shared" si="94"/>
        <v>6</v>
      </c>
      <c r="L2855" s="99" t="str">
        <f t="shared" ca="1" si="95"/>
        <v>-</v>
      </c>
      <c r="M2855" s="93">
        <f>IF(E2855="","",VLOOKUP(E2855,[1]PROJECTES!$C$14:$Z$5000,21,FALSE))</f>
        <v>43271</v>
      </c>
      <c r="N2855" s="100">
        <v>0</v>
      </c>
      <c r="O2855" s="72" t="s">
        <v>229</v>
      </c>
      <c r="P2855" s="101">
        <v>15</v>
      </c>
      <c r="Q2855" s="132" t="s">
        <v>19</v>
      </c>
      <c r="R2855" s="131" t="s">
        <v>299</v>
      </c>
      <c r="S2855" s="91"/>
    </row>
    <row r="2856" spans="1:19" s="104" customFormat="1" ht="12.75" customHeight="1" x14ac:dyDescent="0.25">
      <c r="A2856" s="121" t="s">
        <v>12</v>
      </c>
      <c r="B2856" s="92" t="str">
        <f>IF(E2856="","",VLOOKUP(E2856,[1]PROJECTES!$C$14:$G$5000,2,FALSE))</f>
        <v>ORMAZA</v>
      </c>
      <c r="C2856" s="121" t="s">
        <v>181</v>
      </c>
      <c r="D2856" s="93" t="str">
        <f>IF(E2856="","",VLOOKUP(E2856,[1]PROJECTES!$C$14:$G$5000,5,FALSE))</f>
        <v>CC SCADA CREVILLENTE v6.3</v>
      </c>
      <c r="E2856" s="117">
        <v>4213</v>
      </c>
      <c r="F2856" s="95"/>
      <c r="G2856" s="96" t="str">
        <f>IF(E2856="","",VLOOKUP(E2856,[1]PROJECTES!$C$14:$G$5000,4,FALSE))</f>
        <v>TA</v>
      </c>
      <c r="H2856" s="118" t="s">
        <v>17</v>
      </c>
      <c r="I2856" s="97" t="str">
        <f>IF(H2856="","",VLOOKUP(H2856,BD!B$2:C$16,2,FALSE))</f>
        <v>E</v>
      </c>
      <c r="J2856" s="98">
        <v>43502</v>
      </c>
      <c r="K2856" s="135">
        <f t="shared" si="94"/>
        <v>6</v>
      </c>
      <c r="L2856" s="99" t="str">
        <f t="shared" ca="1" si="95"/>
        <v>-</v>
      </c>
      <c r="M2856" s="93">
        <f>IF(E2856="","",VLOOKUP(E2856,[1]PROJECTES!$C$14:$Z$5000,21,FALSE))</f>
        <v>43479</v>
      </c>
      <c r="N2856" s="100">
        <v>0</v>
      </c>
      <c r="O2856" s="72" t="s">
        <v>229</v>
      </c>
      <c r="P2856" s="101">
        <v>15</v>
      </c>
      <c r="Q2856" s="132" t="s">
        <v>19</v>
      </c>
      <c r="R2856" s="131" t="s">
        <v>299</v>
      </c>
      <c r="S2856" s="91"/>
    </row>
    <row r="2857" spans="1:19" s="104" customFormat="1" ht="12.75" customHeight="1" x14ac:dyDescent="0.25">
      <c r="A2857" s="121" t="s">
        <v>44</v>
      </c>
      <c r="B2857" s="92" t="str">
        <f>IF(E2857="","",VLOOKUP(E2857,[1]PROJECTES!$C$14:$G$5000,2,FALSE))</f>
        <v>SITEL</v>
      </c>
      <c r="C2857" s="121" t="s">
        <v>181</v>
      </c>
      <c r="D2857" s="93" t="str">
        <f>IF(E2857="","",VLOOKUP(E2857,[1]PROJECTES!$C$14:$G$5000,5,FALSE))</f>
        <v>INFRAESTRUCTURA</v>
      </c>
      <c r="E2857" s="117" t="s">
        <v>289</v>
      </c>
      <c r="F2857" s="95"/>
      <c r="G2857" s="96" t="str">
        <f>IF(E2857="","",VLOOKUP(E2857,[1]PROJECTES!$C$14:$G$5000,4,FALSE))</f>
        <v>OB</v>
      </c>
      <c r="H2857" s="118" t="s">
        <v>17</v>
      </c>
      <c r="I2857" s="97" t="str">
        <f>IF(H2857="","",VLOOKUP(H2857,BD!B$2:C$16,2,FALSE))</f>
        <v>E</v>
      </c>
      <c r="J2857" s="98">
        <v>43502</v>
      </c>
      <c r="K2857" s="135">
        <f t="shared" si="94"/>
        <v>6</v>
      </c>
      <c r="L2857" s="99">
        <f t="shared" ca="1" si="95"/>
        <v>210</v>
      </c>
      <c r="M2857" s="93">
        <f>IF(E2857="","",VLOOKUP(E2857,[1]PROJECTES!$C$14:$Z$5000,21,FALSE))</f>
        <v>43830</v>
      </c>
      <c r="N2857" s="100">
        <v>1</v>
      </c>
      <c r="O2857" s="72" t="s">
        <v>229</v>
      </c>
      <c r="P2857" s="101">
        <v>10</v>
      </c>
      <c r="Q2857" s="132" t="s">
        <v>19</v>
      </c>
      <c r="R2857" s="131" t="s">
        <v>730</v>
      </c>
      <c r="S2857" s="91"/>
    </row>
    <row r="2858" spans="1:19" s="104" customFormat="1" ht="12.75" customHeight="1" x14ac:dyDescent="0.25">
      <c r="A2858" s="121"/>
      <c r="B2858" s="92" t="str">
        <f>IF(E2858="","",VLOOKUP(E2858,[1]PROJECTES!$C$14:$G$5000,2,FALSE))</f>
        <v>SAMENE</v>
      </c>
      <c r="C2858" s="121" t="s">
        <v>166</v>
      </c>
      <c r="D2858" s="93" t="str">
        <f>IF(E2858="","",VLOOKUP(E2858,[1]PROJECTES!$C$14:$G$5000,5,FALSE))</f>
        <v>MANTENIMENT STG-CSSat SAMPOL 01/01/2.019 - 31/12/2.019</v>
      </c>
      <c r="E2858" s="117">
        <v>5116</v>
      </c>
      <c r="F2858" s="95"/>
      <c r="G2858" s="96" t="str">
        <f>IF(E2858="","",VLOOKUP(E2858,[1]PROJECTES!$C$14:$G$5000,4,FALSE))</f>
        <v>OB</v>
      </c>
      <c r="H2858" s="118" t="s">
        <v>44</v>
      </c>
      <c r="I2858" s="97" t="str">
        <f>IF(H2858="","",VLOOKUP(H2858,BD!B$2:C$16,2,FALSE))</f>
        <v>E</v>
      </c>
      <c r="J2858" s="98">
        <v>43587</v>
      </c>
      <c r="K2858" s="135">
        <f t="shared" si="94"/>
        <v>18</v>
      </c>
      <c r="L2858" s="99">
        <f t="shared" ca="1" si="95"/>
        <v>210</v>
      </c>
      <c r="M2858" s="93">
        <f>IF(E2858="","",VLOOKUP(E2858,[1]PROJECTES!$C$14:$Z$5000,21,FALSE))</f>
        <v>43830</v>
      </c>
      <c r="N2858" s="100">
        <v>0</v>
      </c>
      <c r="O2858" s="72" t="s">
        <v>229</v>
      </c>
      <c r="P2858" s="101">
        <v>30</v>
      </c>
      <c r="Q2858" s="132" t="s">
        <v>59</v>
      </c>
      <c r="R2858" s="168" t="s">
        <v>1920</v>
      </c>
      <c r="S2858" s="91"/>
    </row>
    <row r="2859" spans="1:19" s="104" customFormat="1" ht="12.75" customHeight="1" x14ac:dyDescent="0.25">
      <c r="A2859" s="121"/>
      <c r="B2859" s="92" t="str">
        <f>IF(E2859="","",VLOOKUP(E2859,[1]PROJECTES!$C$14:$G$5000,2,FALSE))</f>
        <v>SITEL</v>
      </c>
      <c r="C2859" s="121" t="s">
        <v>187</v>
      </c>
      <c r="D2859" s="93" t="str">
        <f>IF(E2859="","",VLOOKUP(E2859,[1]PROJECTES!$C$14:$G$5000,5,FALSE))</f>
        <v>PENDENT D'ASSIGNAR</v>
      </c>
      <c r="E2859" s="117" t="s">
        <v>396</v>
      </c>
      <c r="F2859" s="95"/>
      <c r="G2859" s="96" t="str">
        <f>IF(E2859="","",VLOOKUP(E2859,[1]PROJECTES!$C$14:$G$5000,4,FALSE))</f>
        <v>OB</v>
      </c>
      <c r="H2859" s="118" t="s">
        <v>44</v>
      </c>
      <c r="I2859" s="97" t="str">
        <f>IF(H2859="","",VLOOKUP(H2859,BD!B$2:C$16,2,FALSE))</f>
        <v>E</v>
      </c>
      <c r="J2859" s="98">
        <v>43587</v>
      </c>
      <c r="K2859" s="135">
        <f t="shared" si="94"/>
        <v>18</v>
      </c>
      <c r="L2859" s="99">
        <f t="shared" ca="1" si="95"/>
        <v>210</v>
      </c>
      <c r="M2859" s="93">
        <f>IF(E2859="","",VLOOKUP(E2859,[1]PROJECTES!$C$14:$Z$5000,21,FALSE))</f>
        <v>43830</v>
      </c>
      <c r="N2859" s="100">
        <v>0</v>
      </c>
      <c r="O2859" s="72" t="s">
        <v>229</v>
      </c>
      <c r="P2859" s="101">
        <v>30</v>
      </c>
      <c r="Q2859" s="132" t="s">
        <v>59</v>
      </c>
      <c r="R2859" s="168" t="s">
        <v>1921</v>
      </c>
      <c r="S2859" s="91"/>
    </row>
    <row r="2860" spans="1:19" s="104" customFormat="1" ht="12.75" customHeight="1" x14ac:dyDescent="0.25">
      <c r="A2860" s="121"/>
      <c r="B2860" s="92" t="str">
        <f>IF(E2860="","",VLOOKUP(E2860,[1]PROJECTES!$C$14:$G$5000,2,FALSE))</f>
        <v>SITEL</v>
      </c>
      <c r="C2860" s="121" t="s">
        <v>183</v>
      </c>
      <c r="D2860" s="93" t="str">
        <f>IF(E2860="","",VLOOKUP(E2860,[1]PROJECTES!$C$14:$G$5000,5,FALSE))</f>
        <v>PENDENT D'ASSIGNAR</v>
      </c>
      <c r="E2860" s="117" t="s">
        <v>278</v>
      </c>
      <c r="F2860" s="95"/>
      <c r="G2860" s="96" t="str">
        <f>IF(E2860="","",VLOOKUP(E2860,[1]PROJECTES!$C$14:$G$5000,4,FALSE))</f>
        <v>OB</v>
      </c>
      <c r="H2860" s="118" t="s">
        <v>44</v>
      </c>
      <c r="I2860" s="97" t="str">
        <f>IF(H2860="","",VLOOKUP(H2860,BD!B$2:C$16,2,FALSE))</f>
        <v>E</v>
      </c>
      <c r="J2860" s="98">
        <v>43587</v>
      </c>
      <c r="K2860" s="135">
        <f t="shared" si="94"/>
        <v>18</v>
      </c>
      <c r="L2860" s="99">
        <f t="shared" ca="1" si="95"/>
        <v>210</v>
      </c>
      <c r="M2860" s="93">
        <f>IF(E2860="","",VLOOKUP(E2860,[1]PROJECTES!$C$14:$Z$5000,21,FALSE))</f>
        <v>43830</v>
      </c>
      <c r="N2860" s="100">
        <v>0</v>
      </c>
      <c r="O2860" s="72" t="s">
        <v>229</v>
      </c>
      <c r="P2860" s="101">
        <v>30</v>
      </c>
      <c r="Q2860" s="132" t="s">
        <v>59</v>
      </c>
      <c r="R2860" s="168" t="s">
        <v>1920</v>
      </c>
      <c r="S2860" s="91"/>
    </row>
    <row r="2861" spans="1:19" s="104" customFormat="1" ht="12.75" customHeight="1" x14ac:dyDescent="0.25">
      <c r="A2861" s="121"/>
      <c r="B2861" s="92" t="str">
        <f>IF(E2861="","",VLOOKUP(E2861,[1]PROJECTES!$C$14:$G$5000,2,FALSE))</f>
        <v>SITEL</v>
      </c>
      <c r="C2861" s="121" t="s">
        <v>184</v>
      </c>
      <c r="D2861" s="93" t="str">
        <f>IF(E2861="","",VLOOKUP(E2861,[1]PROJECTES!$C$14:$G$5000,5,FALSE))</f>
        <v>PENDENT D'ASSIGNAR</v>
      </c>
      <c r="E2861" s="117" t="s">
        <v>278</v>
      </c>
      <c r="F2861" s="95"/>
      <c r="G2861" s="96" t="str">
        <f>IF(E2861="","",VLOOKUP(E2861,[1]PROJECTES!$C$14:$G$5000,4,FALSE))</f>
        <v>OB</v>
      </c>
      <c r="H2861" s="118" t="s">
        <v>44</v>
      </c>
      <c r="I2861" s="97" t="str">
        <f>IF(H2861="","",VLOOKUP(H2861,BD!B$2:C$16,2,FALSE))</f>
        <v>E</v>
      </c>
      <c r="J2861" s="98">
        <v>43587</v>
      </c>
      <c r="K2861" s="135">
        <f t="shared" si="94"/>
        <v>18</v>
      </c>
      <c r="L2861" s="99">
        <f t="shared" ca="1" si="95"/>
        <v>210</v>
      </c>
      <c r="M2861" s="93">
        <f>IF(E2861="","",VLOOKUP(E2861,[1]PROJECTES!$C$14:$Z$5000,21,FALSE))</f>
        <v>43830</v>
      </c>
      <c r="N2861" s="100">
        <v>0</v>
      </c>
      <c r="O2861" s="72" t="s">
        <v>229</v>
      </c>
      <c r="P2861" s="101">
        <v>30</v>
      </c>
      <c r="Q2861" s="132" t="s">
        <v>59</v>
      </c>
      <c r="R2861" s="168" t="s">
        <v>1920</v>
      </c>
      <c r="S2861" s="91"/>
    </row>
    <row r="2862" spans="1:19" s="104" customFormat="1" ht="12.75" customHeight="1" x14ac:dyDescent="0.25">
      <c r="A2862" s="121"/>
      <c r="B2862" s="92" t="str">
        <f>IF(E2862="","",VLOOKUP(E2862,[1]PROJECTES!$C$14:$G$5000,2,FALSE))</f>
        <v>SITEL</v>
      </c>
      <c r="C2862" s="121" t="s">
        <v>22</v>
      </c>
      <c r="D2862" s="93" t="str">
        <f>IF(E2862="","",VLOOKUP(E2862,[1]PROJECTES!$C$14:$G$5000,5,FALSE))</f>
        <v>PENDENT D'ASSIGNAR</v>
      </c>
      <c r="E2862" s="117" t="s">
        <v>278</v>
      </c>
      <c r="F2862" s="95"/>
      <c r="G2862" s="96" t="str">
        <f>IF(E2862="","",VLOOKUP(E2862,[1]PROJECTES!$C$14:$G$5000,4,FALSE))</f>
        <v>OB</v>
      </c>
      <c r="H2862" s="118" t="s">
        <v>44</v>
      </c>
      <c r="I2862" s="97" t="str">
        <f>IF(H2862="","",VLOOKUP(H2862,BD!B$2:C$16,2,FALSE))</f>
        <v>E</v>
      </c>
      <c r="J2862" s="98">
        <v>43587</v>
      </c>
      <c r="K2862" s="135">
        <f t="shared" si="94"/>
        <v>18</v>
      </c>
      <c r="L2862" s="99">
        <f t="shared" ca="1" si="95"/>
        <v>210</v>
      </c>
      <c r="M2862" s="93">
        <f>IF(E2862="","",VLOOKUP(E2862,[1]PROJECTES!$C$14:$Z$5000,21,FALSE))</f>
        <v>43830</v>
      </c>
      <c r="N2862" s="100">
        <v>1</v>
      </c>
      <c r="O2862" s="72" t="s">
        <v>229</v>
      </c>
      <c r="P2862" s="101">
        <v>0</v>
      </c>
      <c r="Q2862" s="132" t="s">
        <v>59</v>
      </c>
      <c r="R2862" s="168" t="s">
        <v>1922</v>
      </c>
      <c r="S2862" s="91"/>
    </row>
    <row r="2863" spans="1:19" s="104" customFormat="1" ht="12.75" customHeight="1" x14ac:dyDescent="0.25">
      <c r="A2863" s="121" t="s">
        <v>21</v>
      </c>
      <c r="B2863" s="92" t="str">
        <f>IF(E2863="","",VLOOKUP(E2863,[1]PROJECTES!$C$14:$G$5000,2,FALSE))</f>
        <v>SITEL</v>
      </c>
      <c r="C2863" s="121"/>
      <c r="D2863" s="93" t="str">
        <f>IF(E2863="","",VLOOKUP(E2863,[1]PROJECTES!$C$14:$G$5000,5,FALSE))</f>
        <v>12 x Manguera Alimentacion TCU, 24Vdc</v>
      </c>
      <c r="E2863" s="117">
        <v>5157</v>
      </c>
      <c r="F2863" s="95"/>
      <c r="G2863" s="96" t="str">
        <f>IF(E2863="","",VLOOKUP(E2863,[1]PROJECTES!$C$14:$G$5000,4,FALSE))</f>
        <v>TA</v>
      </c>
      <c r="H2863" s="118" t="s">
        <v>21</v>
      </c>
      <c r="I2863" s="97" t="str">
        <f>IF(H2863="","",VLOOKUP(H2863,BD!B$2:C$16,2,FALSE))</f>
        <v>P</v>
      </c>
      <c r="J2863" s="98">
        <v>43588</v>
      </c>
      <c r="K2863" s="135">
        <f t="shared" si="94"/>
        <v>18</v>
      </c>
      <c r="L2863" s="99" t="str">
        <f t="shared" ca="1" si="95"/>
        <v>-</v>
      </c>
      <c r="M2863" s="93">
        <f>IF(E2863="","",VLOOKUP(E2863,[1]PROJECTES!$C$14:$Z$5000,21,FALSE))</f>
        <v>43555</v>
      </c>
      <c r="N2863" s="100">
        <v>2</v>
      </c>
      <c r="O2863" s="72" t="s">
        <v>229</v>
      </c>
      <c r="P2863" s="101">
        <v>15</v>
      </c>
      <c r="Q2863" s="132" t="s">
        <v>51</v>
      </c>
      <c r="R2863" s="131" t="s">
        <v>365</v>
      </c>
      <c r="S2863" s="91"/>
    </row>
    <row r="2864" spans="1:19" s="104" customFormat="1" ht="12.75" customHeight="1" x14ac:dyDescent="0.25">
      <c r="A2864" s="121" t="s">
        <v>21</v>
      </c>
      <c r="B2864" s="92" t="str">
        <f>IF(E2864="","",VLOOKUP(E2864,[1]PROJECTES!$C$14:$G$5000,2,FALSE))</f>
        <v>SITEL</v>
      </c>
      <c r="C2864" s="121" t="s">
        <v>181</v>
      </c>
      <c r="D2864" s="93" t="str">
        <f>IF(E2864="","",VLOOKUP(E2864,[1]PROJECTES!$C$14:$G$5000,5,FALSE))</f>
        <v>INFRAESTRUCTURA</v>
      </c>
      <c r="E2864" s="117" t="s">
        <v>289</v>
      </c>
      <c r="F2864" s="95"/>
      <c r="G2864" s="96" t="str">
        <f>IF(E2864="","",VLOOKUP(E2864,[1]PROJECTES!$C$14:$G$5000,4,FALSE))</f>
        <v>OB</v>
      </c>
      <c r="H2864" s="118" t="s">
        <v>21</v>
      </c>
      <c r="I2864" s="97" t="str">
        <f>IF(H2864="","",VLOOKUP(H2864,BD!B$2:C$16,2,FALSE))</f>
        <v>P</v>
      </c>
      <c r="J2864" s="175">
        <v>43588</v>
      </c>
      <c r="K2864" s="135">
        <f t="shared" si="94"/>
        <v>18</v>
      </c>
      <c r="L2864" s="99">
        <f t="shared" ca="1" si="95"/>
        <v>210</v>
      </c>
      <c r="M2864" s="93">
        <f>IF(E2864="","",VLOOKUP(E2864,[1]PROJECTES!$C$14:$Z$5000,21,FALSE))</f>
        <v>43830</v>
      </c>
      <c r="N2864" s="100">
        <v>0</v>
      </c>
      <c r="O2864" s="72" t="s">
        <v>229</v>
      </c>
      <c r="P2864" s="101">
        <v>15</v>
      </c>
      <c r="Q2864" s="132" t="s">
        <v>37</v>
      </c>
      <c r="R2864" s="102" t="s">
        <v>1625</v>
      </c>
      <c r="S2864" s="91"/>
    </row>
    <row r="2865" spans="1:19" s="104" customFormat="1" ht="12.75" customHeight="1" x14ac:dyDescent="0.25">
      <c r="A2865" s="121" t="s">
        <v>21</v>
      </c>
      <c r="B2865" s="92" t="str">
        <f>IF(E2865="","",VLOOKUP(E2865,[1]PROJECTES!$C$14:$G$5000,2,FALSE))</f>
        <v>EUROTR</v>
      </c>
      <c r="C2865" s="121"/>
      <c r="D2865" s="93" t="str">
        <f>IF(E2865="","",VLOOKUP(E2865,[1]PROJECTES!$C$14:$G$5000,5,FALSE))</f>
        <v>300 x Placa NOXON Rev.3</v>
      </c>
      <c r="E2865" s="117">
        <v>5267</v>
      </c>
      <c r="F2865" s="95"/>
      <c r="G2865" s="96" t="str">
        <f>IF(E2865="","",VLOOKUP(E2865,[1]PROJECTES!$C$14:$G$5000,4,FALSE))</f>
        <v>OB</v>
      </c>
      <c r="H2865" s="118" t="s">
        <v>21</v>
      </c>
      <c r="I2865" s="97" t="str">
        <f>IF(H2865="","",VLOOKUP(H2865,BD!B$2:C$16,2,FALSE))</f>
        <v>P</v>
      </c>
      <c r="J2865" s="98">
        <v>43588</v>
      </c>
      <c r="K2865" s="135">
        <f t="shared" si="94"/>
        <v>18</v>
      </c>
      <c r="L2865" s="99">
        <f t="shared" ca="1" si="95"/>
        <v>-4</v>
      </c>
      <c r="M2865" s="93">
        <f>IF(E2865="","",VLOOKUP(E2865,[1]PROJECTES!$C$14:$Z$5000,21,FALSE))</f>
        <v>43616</v>
      </c>
      <c r="N2865" s="100">
        <v>0</v>
      </c>
      <c r="O2865" s="72" t="s">
        <v>229</v>
      </c>
      <c r="P2865" s="101">
        <v>15</v>
      </c>
      <c r="Q2865" s="132" t="s">
        <v>49</v>
      </c>
      <c r="R2865" s="102" t="s">
        <v>1618</v>
      </c>
      <c r="S2865" s="91"/>
    </row>
    <row r="2866" spans="1:19" s="104" customFormat="1" ht="12.75" customHeight="1" x14ac:dyDescent="0.25">
      <c r="A2866" s="121" t="s">
        <v>44</v>
      </c>
      <c r="B2866" s="92" t="str">
        <f>IF(E2866="","",VLOOKUP(E2866,[1]PROJECTES!$C$14:$G$5000,2,FALSE))</f>
        <v>SITEL</v>
      </c>
      <c r="C2866" s="121" t="s">
        <v>181</v>
      </c>
      <c r="D2866" s="93" t="str">
        <f>IF(E2866="","",VLOOKUP(E2866,[1]PROJECTES!$C$14:$G$5000,5,FALSE))</f>
        <v>AFERS EMPRESA</v>
      </c>
      <c r="E2866" s="117" t="s">
        <v>315</v>
      </c>
      <c r="F2866" s="95"/>
      <c r="G2866" s="96" t="str">
        <f>IF(E2866="","",VLOOKUP(E2866,[1]PROJECTES!$C$14:$G$5000,4,FALSE))</f>
        <v>OB</v>
      </c>
      <c r="H2866" s="118" t="s">
        <v>17</v>
      </c>
      <c r="I2866" s="97" t="str">
        <f>IF(H2866="","",VLOOKUP(H2866,BD!B$2:C$16,2,FALSE))</f>
        <v>E</v>
      </c>
      <c r="J2866" s="98">
        <v>43503</v>
      </c>
      <c r="K2866" s="135">
        <f t="shared" si="94"/>
        <v>6</v>
      </c>
      <c r="L2866" s="99">
        <f t="shared" ca="1" si="95"/>
        <v>210</v>
      </c>
      <c r="M2866" s="93">
        <f>IF(E2866="","",VLOOKUP(E2866,[1]PROJECTES!$C$14:$Z$5000,21,FALSE))</f>
        <v>43830</v>
      </c>
      <c r="N2866" s="100">
        <v>1</v>
      </c>
      <c r="O2866" s="72" t="s">
        <v>229</v>
      </c>
      <c r="P2866" s="101">
        <v>30</v>
      </c>
      <c r="Q2866" s="132" t="s">
        <v>336</v>
      </c>
      <c r="R2866" s="131" t="s">
        <v>537</v>
      </c>
      <c r="S2866" s="91"/>
    </row>
    <row r="2867" spans="1:19" s="104" customFormat="1" ht="12.75" customHeight="1" x14ac:dyDescent="0.25">
      <c r="A2867" s="121" t="s">
        <v>12</v>
      </c>
      <c r="B2867" s="92" t="str">
        <f>IF(E2867="","",VLOOKUP(E2867,[1]PROJECTES!$C$14:$G$5000,2,FALSE))</f>
        <v>SITEL</v>
      </c>
      <c r="C2867" s="121" t="s">
        <v>181</v>
      </c>
      <c r="D2867" s="93" t="str">
        <f>IF(E2867="","",VLOOKUP(E2867,[1]PROJECTES!$C$14:$G$5000,5,FALSE))</f>
        <v>PENDENT D'ASSIGNAR</v>
      </c>
      <c r="E2867" s="117" t="s">
        <v>396</v>
      </c>
      <c r="F2867" s="95"/>
      <c r="G2867" s="96" t="str">
        <f>IF(E2867="","",VLOOKUP(E2867,[1]PROJECTES!$C$14:$G$5000,4,FALSE))</f>
        <v>OB</v>
      </c>
      <c r="H2867" s="118" t="s">
        <v>17</v>
      </c>
      <c r="I2867" s="97" t="str">
        <f>IF(H2867="","",VLOOKUP(H2867,BD!B$2:C$16,2,FALSE))</f>
        <v>E</v>
      </c>
      <c r="J2867" s="98">
        <v>43508</v>
      </c>
      <c r="K2867" s="135">
        <f t="shared" si="94"/>
        <v>7</v>
      </c>
      <c r="L2867" s="99">
        <f t="shared" ca="1" si="95"/>
        <v>210</v>
      </c>
      <c r="M2867" s="93">
        <f>IF(E2867="","",VLOOKUP(E2867,[1]PROJECTES!$C$14:$Z$5000,21,FALSE))</f>
        <v>43830</v>
      </c>
      <c r="N2867" s="100">
        <v>1</v>
      </c>
      <c r="O2867" s="72" t="s">
        <v>229</v>
      </c>
      <c r="P2867" s="101">
        <v>15</v>
      </c>
      <c r="Q2867" s="132" t="s">
        <v>65</v>
      </c>
      <c r="R2867" s="131" t="s">
        <v>828</v>
      </c>
      <c r="S2867" s="91"/>
    </row>
    <row r="2868" spans="1:19" s="104" customFormat="1" ht="12.75" customHeight="1" x14ac:dyDescent="0.25">
      <c r="A2868" s="121" t="s">
        <v>21</v>
      </c>
      <c r="B2868" s="92" t="str">
        <f>IF(E2868="","",VLOOKUP(E2868,[1]PROJECTES!$C$14:$G$5000,2,FALSE))</f>
        <v>INPPOZ</v>
      </c>
      <c r="C2868" s="121" t="s">
        <v>149</v>
      </c>
      <c r="D2868" s="93" t="str">
        <f>IF(E2868="","",VLOOKUP(E2868,[1]PROJECTES!$C$14:$G$5000,5,FALSE))</f>
        <v>RTU C.T. PADRE TORRERO v1.0</v>
      </c>
      <c r="E2868" s="117">
        <v>5207</v>
      </c>
      <c r="F2868" s="95"/>
      <c r="G2868" s="96" t="str">
        <f>IF(E2868="","",VLOOKUP(E2868,[1]PROJECTES!$C$14:$G$5000,4,FALSE))</f>
        <v>OB</v>
      </c>
      <c r="H2868" s="118" t="s">
        <v>21</v>
      </c>
      <c r="I2868" s="97" t="str">
        <f>IF(H2868="","",VLOOKUP(H2868,BD!B$2:C$16,2,FALSE))</f>
        <v>P</v>
      </c>
      <c r="J2868" s="98">
        <v>43588</v>
      </c>
      <c r="K2868" s="135">
        <f t="shared" si="94"/>
        <v>18</v>
      </c>
      <c r="L2868" s="99">
        <f t="shared" ca="1" si="95"/>
        <v>-35</v>
      </c>
      <c r="M2868" s="93">
        <f>IF(E2868="","",VLOOKUP(E2868,[1]PROJECTES!$C$14:$Z$5000,21,FALSE))</f>
        <v>43585</v>
      </c>
      <c r="N2868" s="100">
        <v>0</v>
      </c>
      <c r="O2868" s="72" t="s">
        <v>229</v>
      </c>
      <c r="P2868" s="101">
        <v>15</v>
      </c>
      <c r="Q2868" s="132" t="s">
        <v>51</v>
      </c>
      <c r="R2868" s="168" t="s">
        <v>1671</v>
      </c>
      <c r="S2868" s="91"/>
    </row>
    <row r="2869" spans="1:19" s="104" customFormat="1" ht="12.75" customHeight="1" x14ac:dyDescent="0.25">
      <c r="A2869" s="121" t="s">
        <v>21</v>
      </c>
      <c r="B2869" s="92" t="str">
        <f>IF(E2869="","",VLOOKUP(E2869,[1]PROJECTES!$C$14:$G$5000,2,FALSE))</f>
        <v>INPPOZ</v>
      </c>
      <c r="C2869" s="121" t="s">
        <v>149</v>
      </c>
      <c r="D2869" s="93" t="str">
        <f>IF(E2869="","",VLOOKUP(E2869,[1]PROJECTES!$C$14:$G$5000,5,FALSE))</f>
        <v>RTU C.T. MENENDEZ PELAYO v1.0</v>
      </c>
      <c r="E2869" s="117">
        <v>5205</v>
      </c>
      <c r="F2869" s="95"/>
      <c r="G2869" s="96" t="str">
        <f>IF(E2869="","",VLOOKUP(E2869,[1]PROJECTES!$C$14:$G$5000,4,FALSE))</f>
        <v>OB</v>
      </c>
      <c r="H2869" s="118" t="s">
        <v>21</v>
      </c>
      <c r="I2869" s="97" t="str">
        <f>IF(H2869="","",VLOOKUP(H2869,BD!B$2:C$16,2,FALSE))</f>
        <v>P</v>
      </c>
      <c r="J2869" s="175">
        <v>43588</v>
      </c>
      <c r="K2869" s="135">
        <f t="shared" si="94"/>
        <v>18</v>
      </c>
      <c r="L2869" s="99">
        <f t="shared" ca="1" si="95"/>
        <v>-35</v>
      </c>
      <c r="M2869" s="93">
        <f>IF(E2869="","",VLOOKUP(E2869,[1]PROJECTES!$C$14:$Z$5000,21,FALSE))</f>
        <v>43585</v>
      </c>
      <c r="N2869" s="100">
        <v>0</v>
      </c>
      <c r="O2869" s="72" t="s">
        <v>229</v>
      </c>
      <c r="P2869" s="101">
        <v>15</v>
      </c>
      <c r="Q2869" s="132" t="s">
        <v>51</v>
      </c>
      <c r="R2869" s="168" t="s">
        <v>1671</v>
      </c>
      <c r="S2869" s="91"/>
    </row>
    <row r="2870" spans="1:19" s="104" customFormat="1" ht="12.75" customHeight="1" x14ac:dyDescent="0.25">
      <c r="A2870" s="121" t="s">
        <v>21</v>
      </c>
      <c r="B2870" s="92" t="str">
        <f>IF(E2870="","",VLOOKUP(E2870,[1]PROJECTES!$C$14:$G$5000,2,FALSE))</f>
        <v>SITEL</v>
      </c>
      <c r="C2870" s="121" t="s">
        <v>151</v>
      </c>
      <c r="D2870" s="93" t="str">
        <f>IF(E2870="","",VLOOKUP(E2870,[1]PROJECTES!$C$14:$G$5000,5,FALSE))</f>
        <v>10 x RTU CAP32-48 v2.5 (Reciclar de CAP32-125)</v>
      </c>
      <c r="E2870" s="117">
        <v>5209</v>
      </c>
      <c r="F2870" s="95"/>
      <c r="G2870" s="96" t="str">
        <f>IF(E2870="","",VLOOKUP(E2870,[1]PROJECTES!$C$14:$G$5000,4,FALSE))</f>
        <v>TA</v>
      </c>
      <c r="H2870" s="118" t="s">
        <v>21</v>
      </c>
      <c r="I2870" s="97" t="str">
        <f>IF(H2870="","",VLOOKUP(H2870,BD!B$2:C$16,2,FALSE))</f>
        <v>P</v>
      </c>
      <c r="J2870" s="98">
        <v>43588</v>
      </c>
      <c r="K2870" s="135">
        <f t="shared" si="94"/>
        <v>18</v>
      </c>
      <c r="L2870" s="99" t="str">
        <f t="shared" ca="1" si="95"/>
        <v>-</v>
      </c>
      <c r="M2870" s="93">
        <f>IF(E2870="","",VLOOKUP(E2870,[1]PROJECTES!$C$14:$Z$5000,21,FALSE))</f>
        <v>43591</v>
      </c>
      <c r="N2870" s="100">
        <v>1</v>
      </c>
      <c r="O2870" s="72" t="s">
        <v>229</v>
      </c>
      <c r="P2870" s="101">
        <v>35</v>
      </c>
      <c r="Q2870" s="132" t="s">
        <v>51</v>
      </c>
      <c r="R2870" s="168" t="s">
        <v>1612</v>
      </c>
      <c r="S2870" s="91"/>
    </row>
    <row r="2871" spans="1:19" s="104" customFormat="1" ht="12.75" customHeight="1" x14ac:dyDescent="0.25">
      <c r="A2871" s="121" t="s">
        <v>21</v>
      </c>
      <c r="B2871" s="92" t="str">
        <f>IF(E2871="","",VLOOKUP(E2871,[1]PROJECTES!$C$14:$G$5000,2,FALSE))</f>
        <v>SITEL</v>
      </c>
      <c r="C2871" s="121" t="s">
        <v>181</v>
      </c>
      <c r="D2871" s="93" t="str">
        <f>IF(E2871="","",VLOOKUP(E2871,[1]PROJECTES!$C$14:$G$5000,5,FALSE))</f>
        <v>AFERS PROPIS</v>
      </c>
      <c r="E2871" s="117" t="s">
        <v>680</v>
      </c>
      <c r="F2871" s="95"/>
      <c r="G2871" s="96" t="str">
        <f>IF(E2871="","",VLOOKUP(E2871,[1]PROJECTES!$C$14:$G$5000,4,FALSE))</f>
        <v>OB</v>
      </c>
      <c r="H2871" s="118" t="s">
        <v>21</v>
      </c>
      <c r="I2871" s="97" t="str">
        <f>IF(H2871="","",VLOOKUP(H2871,BD!B$2:C$16,2,FALSE))</f>
        <v>P</v>
      </c>
      <c r="J2871" s="98">
        <v>43588</v>
      </c>
      <c r="K2871" s="135">
        <f t="shared" si="94"/>
        <v>18</v>
      </c>
      <c r="L2871" s="99">
        <f t="shared" ca="1" si="95"/>
        <v>210</v>
      </c>
      <c r="M2871" s="93">
        <f>IF(E2871="","",VLOOKUP(E2871,[1]PROJECTES!$C$14:$Z$5000,21,FALSE))</f>
        <v>43830</v>
      </c>
      <c r="N2871" s="100">
        <v>0</v>
      </c>
      <c r="O2871" s="72" t="s">
        <v>229</v>
      </c>
      <c r="P2871" s="101">
        <v>45</v>
      </c>
      <c r="Q2871" s="132"/>
      <c r="R2871" s="168" t="s">
        <v>1408</v>
      </c>
      <c r="S2871" s="91"/>
    </row>
    <row r="2872" spans="1:19" s="104" customFormat="1" ht="12.75" customHeight="1" x14ac:dyDescent="0.25">
      <c r="A2872" s="121" t="s">
        <v>21</v>
      </c>
      <c r="B2872" s="92" t="str">
        <f>IF(E2872="","",VLOOKUP(E2872,[1]PROJECTES!$C$14:$G$5000,2,FALSE))</f>
        <v>SITEL</v>
      </c>
      <c r="C2872" s="121" t="s">
        <v>151</v>
      </c>
      <c r="D2872" s="93" t="str">
        <f>IF(E2872="","",VLOOKUP(E2872,[1]PROJECTES!$C$14:$G$5000,5,FALSE))</f>
        <v>10 x RTU CAP32-48 v2.5 (Reciclar de CAP32-125)</v>
      </c>
      <c r="E2872" s="117">
        <v>5209</v>
      </c>
      <c r="F2872" s="95"/>
      <c r="G2872" s="96" t="str">
        <f>IF(E2872="","",VLOOKUP(E2872,[1]PROJECTES!$C$14:$G$5000,4,FALSE))</f>
        <v>TA</v>
      </c>
      <c r="H2872" s="118" t="s">
        <v>21</v>
      </c>
      <c r="I2872" s="97" t="str">
        <f>IF(H2872="","",VLOOKUP(H2872,BD!B$2:C$16,2,FALSE))</f>
        <v>P</v>
      </c>
      <c r="J2872" s="98">
        <v>43588</v>
      </c>
      <c r="K2872" s="135">
        <f t="shared" si="94"/>
        <v>18</v>
      </c>
      <c r="L2872" s="99" t="str">
        <f t="shared" ca="1" si="95"/>
        <v>-</v>
      </c>
      <c r="M2872" s="93">
        <f>IF(E2872="","",VLOOKUP(E2872,[1]PROJECTES!$C$14:$Z$5000,21,FALSE))</f>
        <v>43591</v>
      </c>
      <c r="N2872" s="100">
        <v>0</v>
      </c>
      <c r="O2872" s="72" t="s">
        <v>229</v>
      </c>
      <c r="P2872" s="101">
        <v>50</v>
      </c>
      <c r="Q2872" s="132" t="s">
        <v>65</v>
      </c>
      <c r="R2872" s="168" t="s">
        <v>451</v>
      </c>
      <c r="S2872" s="91"/>
    </row>
    <row r="2873" spans="1:19" s="104" customFormat="1" ht="12.75" customHeight="1" x14ac:dyDescent="0.25">
      <c r="A2873" s="121" t="s">
        <v>21</v>
      </c>
      <c r="B2873" s="92" t="str">
        <f>IF(E2873="","",VLOOKUP(E2873,[1]PROJECTES!$C$14:$G$5000,2,FALSE))</f>
        <v>SITEL</v>
      </c>
      <c r="C2873" s="121" t="s">
        <v>149</v>
      </c>
      <c r="D2873" s="93" t="str">
        <f>IF(E2873="","",VLOOKUP(E2873,[1]PROJECTES!$C$14:$G$5000,5,FALSE))</f>
        <v>GESTIO DE MAGATZEM</v>
      </c>
      <c r="E2873" s="117" t="s">
        <v>305</v>
      </c>
      <c r="F2873" s="95"/>
      <c r="G2873" s="96" t="str">
        <f>IF(E2873="","",VLOOKUP(E2873,[1]PROJECTES!$C$14:$G$5000,4,FALSE))</f>
        <v>OB</v>
      </c>
      <c r="H2873" s="118" t="s">
        <v>21</v>
      </c>
      <c r="I2873" s="97" t="str">
        <f>IF(H2873="","",VLOOKUP(H2873,BD!B$2:C$16,2,FALSE))</f>
        <v>P</v>
      </c>
      <c r="J2873" s="98">
        <v>43588</v>
      </c>
      <c r="K2873" s="135">
        <f t="shared" si="94"/>
        <v>18</v>
      </c>
      <c r="L2873" s="99">
        <f t="shared" ca="1" si="95"/>
        <v>210</v>
      </c>
      <c r="M2873" s="93">
        <f>IF(E2873="","",VLOOKUP(E2873,[1]PROJECTES!$C$14:$Z$5000,21,FALSE))</f>
        <v>43830</v>
      </c>
      <c r="N2873" s="100">
        <v>0</v>
      </c>
      <c r="O2873" s="72" t="s">
        <v>229</v>
      </c>
      <c r="P2873" s="101">
        <v>25</v>
      </c>
      <c r="Q2873" s="132" t="s">
        <v>49</v>
      </c>
      <c r="R2873" s="102" t="s">
        <v>1680</v>
      </c>
      <c r="S2873" s="91"/>
    </row>
    <row r="2874" spans="1:19" s="104" customFormat="1" ht="12.75" customHeight="1" x14ac:dyDescent="0.25">
      <c r="A2874" s="121" t="s">
        <v>21</v>
      </c>
      <c r="B2874" s="92" t="str">
        <f>IF(E2874="","",VLOOKUP(E2874,[1]PROJECTES!$C$14:$G$5000,2,FALSE))</f>
        <v>SITEL</v>
      </c>
      <c r="C2874" s="121" t="s">
        <v>150</v>
      </c>
      <c r="D2874" s="93" t="str">
        <f>IF(E2874="","",VLOOKUP(E2874,[1]PROJECTES!$C$14:$G$5000,5,FALSE))</f>
        <v>GESTIO DE MAGATZEM</v>
      </c>
      <c r="E2874" s="117" t="s">
        <v>305</v>
      </c>
      <c r="F2874" s="95"/>
      <c r="G2874" s="96" t="str">
        <f>IF(E2874="","",VLOOKUP(E2874,[1]PROJECTES!$C$14:$G$5000,4,FALSE))</f>
        <v>OB</v>
      </c>
      <c r="H2874" s="118" t="s">
        <v>21</v>
      </c>
      <c r="I2874" s="97" t="str">
        <f>IF(H2874="","",VLOOKUP(H2874,BD!B$2:C$16,2,FALSE))</f>
        <v>P</v>
      </c>
      <c r="J2874" s="98">
        <v>43588</v>
      </c>
      <c r="K2874" s="135">
        <f t="shared" si="94"/>
        <v>18</v>
      </c>
      <c r="L2874" s="99">
        <f t="shared" ca="1" si="95"/>
        <v>210</v>
      </c>
      <c r="M2874" s="93">
        <f>IF(E2874="","",VLOOKUP(E2874,[1]PROJECTES!$C$14:$Z$5000,21,FALSE))</f>
        <v>43830</v>
      </c>
      <c r="N2874" s="100">
        <v>0</v>
      </c>
      <c r="O2874" s="72" t="s">
        <v>229</v>
      </c>
      <c r="P2874" s="101">
        <v>50</v>
      </c>
      <c r="Q2874" s="132" t="s">
        <v>49</v>
      </c>
      <c r="R2874" s="168" t="s">
        <v>1681</v>
      </c>
      <c r="S2874" s="91"/>
    </row>
    <row r="2875" spans="1:19" s="104" customFormat="1" ht="12.75" customHeight="1" x14ac:dyDescent="0.25">
      <c r="A2875" s="121" t="s">
        <v>21</v>
      </c>
      <c r="B2875" s="92" t="str">
        <f>IF(E2875="","",VLOOKUP(E2875,[1]PROJECTES!$C$14:$G$5000,2,FALSE))</f>
        <v>SITEL</v>
      </c>
      <c r="C2875" s="121" t="s">
        <v>181</v>
      </c>
      <c r="D2875" s="93" t="str">
        <f>IF(E2875="","",VLOOKUP(E2875,[1]PROJECTES!$C$14:$G$5000,5,FALSE))</f>
        <v>GESTIO DE MAGATZEM</v>
      </c>
      <c r="E2875" s="117" t="s">
        <v>305</v>
      </c>
      <c r="F2875" s="95"/>
      <c r="G2875" s="96" t="str">
        <f>IF(E2875="","",VLOOKUP(E2875,[1]PROJECTES!$C$14:$G$5000,4,FALSE))</f>
        <v>OB</v>
      </c>
      <c r="H2875" s="118" t="s">
        <v>21</v>
      </c>
      <c r="I2875" s="97" t="str">
        <f>IF(H2875="","",VLOOKUP(H2875,BD!B$2:C$16,2,FALSE))</f>
        <v>P</v>
      </c>
      <c r="J2875" s="98">
        <v>43588</v>
      </c>
      <c r="K2875" s="135">
        <f t="shared" si="94"/>
        <v>18</v>
      </c>
      <c r="L2875" s="99">
        <f t="shared" ca="1" si="95"/>
        <v>210</v>
      </c>
      <c r="M2875" s="93">
        <f>IF(E2875="","",VLOOKUP(E2875,[1]PROJECTES!$C$14:$Z$5000,21,FALSE))</f>
        <v>43830</v>
      </c>
      <c r="N2875" s="100">
        <v>0</v>
      </c>
      <c r="O2875" s="72" t="s">
        <v>229</v>
      </c>
      <c r="P2875" s="101">
        <v>20</v>
      </c>
      <c r="Q2875" s="132" t="s">
        <v>49</v>
      </c>
      <c r="R2875" s="102" t="s">
        <v>1682</v>
      </c>
      <c r="S2875" s="91"/>
    </row>
    <row r="2876" spans="1:19" s="104" customFormat="1" ht="12.75" customHeight="1" x14ac:dyDescent="0.25">
      <c r="A2876" s="121" t="s">
        <v>17</v>
      </c>
      <c r="B2876" s="92" t="str">
        <f>IF(E2876="","",VLOOKUP(E2876,[1]PROJECTES!$C$14:$G$5000,2,FALSE))</f>
        <v>SITEL</v>
      </c>
      <c r="C2876" s="121" t="s">
        <v>181</v>
      </c>
      <c r="D2876" s="93" t="str">
        <f>IF(E2876="","",VLOOKUP(E2876,[1]PROJECTES!$C$14:$G$5000,5,FALSE))</f>
        <v>VACANCES</v>
      </c>
      <c r="E2876" s="117" t="s">
        <v>288</v>
      </c>
      <c r="F2876" s="95"/>
      <c r="G2876" s="96" t="str">
        <f>IF(E2876="","",VLOOKUP(E2876,[1]PROJECTES!$C$14:$G$5000,4,FALSE))</f>
        <v>OB</v>
      </c>
      <c r="H2876" s="118" t="s">
        <v>17</v>
      </c>
      <c r="I2876" s="97" t="str">
        <f>IF(H2876="","",VLOOKUP(H2876,BD!B$2:C$16,2,FALSE))</f>
        <v>E</v>
      </c>
      <c r="J2876" s="98">
        <v>43510</v>
      </c>
      <c r="K2876" s="135">
        <f t="shared" si="94"/>
        <v>7</v>
      </c>
      <c r="L2876" s="99">
        <f t="shared" ca="1" si="95"/>
        <v>210</v>
      </c>
      <c r="M2876" s="93">
        <f>IF(E2876="","",VLOOKUP(E2876,[1]PROJECTES!$C$14:$Z$5000,21,FALSE))</f>
        <v>43830</v>
      </c>
      <c r="N2876" s="100">
        <v>8</v>
      </c>
      <c r="O2876" s="72" t="s">
        <v>229</v>
      </c>
      <c r="P2876" s="101">
        <v>0</v>
      </c>
      <c r="Q2876" s="132" t="s">
        <v>832</v>
      </c>
      <c r="R2876" s="102"/>
      <c r="S2876" s="91"/>
    </row>
    <row r="2877" spans="1:19" s="104" customFormat="1" ht="12.75" customHeight="1" x14ac:dyDescent="0.25">
      <c r="A2877" s="121" t="s">
        <v>17</v>
      </c>
      <c r="B2877" s="92" t="str">
        <f>IF(E2877="","",VLOOKUP(E2877,[1]PROJECTES!$C$14:$G$5000,2,FALSE))</f>
        <v>SITEL</v>
      </c>
      <c r="C2877" s="121" t="s">
        <v>181</v>
      </c>
      <c r="D2877" s="93" t="str">
        <f>IF(E2877="","",VLOOKUP(E2877,[1]PROJECTES!$C$14:$G$5000,5,FALSE))</f>
        <v>VACANCES</v>
      </c>
      <c r="E2877" s="117" t="s">
        <v>288</v>
      </c>
      <c r="F2877" s="95"/>
      <c r="G2877" s="96" t="str">
        <f>IF(E2877="","",VLOOKUP(E2877,[1]PROJECTES!$C$14:$G$5000,4,FALSE))</f>
        <v>OB</v>
      </c>
      <c r="H2877" s="118" t="s">
        <v>17</v>
      </c>
      <c r="I2877" s="97" t="str">
        <f>IF(H2877="","",VLOOKUP(H2877,BD!B$2:C$16,2,FALSE))</f>
        <v>E</v>
      </c>
      <c r="J2877" s="98">
        <v>43511</v>
      </c>
      <c r="K2877" s="135">
        <f t="shared" si="94"/>
        <v>7</v>
      </c>
      <c r="L2877" s="99">
        <f t="shared" ca="1" si="95"/>
        <v>210</v>
      </c>
      <c r="M2877" s="93">
        <f>IF(E2877="","",VLOOKUP(E2877,[1]PROJECTES!$C$14:$Z$5000,21,FALSE))</f>
        <v>43830</v>
      </c>
      <c r="N2877" s="100">
        <v>8</v>
      </c>
      <c r="O2877" s="72" t="s">
        <v>229</v>
      </c>
      <c r="P2877" s="101">
        <v>0</v>
      </c>
      <c r="Q2877" s="132" t="s">
        <v>832</v>
      </c>
      <c r="R2877" s="102"/>
      <c r="S2877" s="91"/>
    </row>
    <row r="2878" spans="1:19" s="104" customFormat="1" ht="12.75" customHeight="1" x14ac:dyDescent="0.25">
      <c r="A2878" s="121" t="s">
        <v>17</v>
      </c>
      <c r="B2878" s="92" t="str">
        <f>IF(E2878="","",VLOOKUP(E2878,[1]PROJECTES!$C$14:$G$5000,2,FALSE))</f>
        <v>SITEL</v>
      </c>
      <c r="C2878" s="121" t="s">
        <v>181</v>
      </c>
      <c r="D2878" s="93" t="str">
        <f>IF(E2878="","",VLOOKUP(E2878,[1]PROJECTES!$C$14:$G$5000,5,FALSE))</f>
        <v>INFRAESTRUCTURA</v>
      </c>
      <c r="E2878" s="117" t="s">
        <v>289</v>
      </c>
      <c r="F2878" s="95"/>
      <c r="G2878" s="96" t="str">
        <f>IF(E2878="","",VLOOKUP(E2878,[1]PROJECTES!$C$14:$G$5000,4,FALSE))</f>
        <v>OB</v>
      </c>
      <c r="H2878" s="118" t="s">
        <v>17</v>
      </c>
      <c r="I2878" s="97" t="str">
        <f>IF(H2878="","",VLOOKUP(H2878,BD!B$2:C$16,2,FALSE))</f>
        <v>E</v>
      </c>
      <c r="J2878" s="98">
        <v>43514</v>
      </c>
      <c r="K2878" s="135">
        <f t="shared" si="94"/>
        <v>8</v>
      </c>
      <c r="L2878" s="99">
        <f t="shared" ca="1" si="95"/>
        <v>210</v>
      </c>
      <c r="M2878" s="93">
        <f>IF(E2878="","",VLOOKUP(E2878,[1]PROJECTES!$C$14:$Z$5000,21,FALSE))</f>
        <v>43830</v>
      </c>
      <c r="N2878" s="100">
        <v>1</v>
      </c>
      <c r="O2878" s="72" t="s">
        <v>229</v>
      </c>
      <c r="P2878" s="101">
        <v>30</v>
      </c>
      <c r="Q2878" s="132" t="s">
        <v>19</v>
      </c>
      <c r="R2878" s="131" t="s">
        <v>835</v>
      </c>
      <c r="S2878" s="91"/>
    </row>
    <row r="2879" spans="1:19" s="104" customFormat="1" ht="12.75" customHeight="1" x14ac:dyDescent="0.25">
      <c r="A2879" s="121"/>
      <c r="B2879" s="92" t="str">
        <f>IF(E2879="","",VLOOKUP(E2879,[1]PROJECTES!$C$14:$G$5000,2,FALSE))</f>
        <v>SITEL</v>
      </c>
      <c r="C2879" s="121" t="s">
        <v>181</v>
      </c>
      <c r="D2879" s="93" t="str">
        <f>IF(E2879="","",VLOOKUP(E2879,[1]PROJECTES!$C$14:$G$5000,5,FALSE))</f>
        <v>PENDENT D'ASSIGNAR</v>
      </c>
      <c r="E2879" s="117" t="s">
        <v>396</v>
      </c>
      <c r="F2879" s="95"/>
      <c r="G2879" s="96" t="str">
        <f>IF(E2879="","",VLOOKUP(E2879,[1]PROJECTES!$C$14:$G$5000,4,FALSE))</f>
        <v>OB</v>
      </c>
      <c r="H2879" s="118" t="s">
        <v>17</v>
      </c>
      <c r="I2879" s="97" t="str">
        <f>IF(H2879="","",VLOOKUP(H2879,BD!B$2:C$16,2,FALSE))</f>
        <v>E</v>
      </c>
      <c r="J2879" s="98">
        <v>43515</v>
      </c>
      <c r="K2879" s="135">
        <f t="shared" si="94"/>
        <v>8</v>
      </c>
      <c r="L2879" s="99">
        <f t="shared" ca="1" si="95"/>
        <v>210</v>
      </c>
      <c r="M2879" s="93">
        <f>IF(E2879="","",VLOOKUP(E2879,[1]PROJECTES!$C$14:$Z$5000,21,FALSE))</f>
        <v>43830</v>
      </c>
      <c r="N2879" s="100">
        <v>1</v>
      </c>
      <c r="O2879" s="72" t="s">
        <v>229</v>
      </c>
      <c r="P2879" s="101">
        <v>0</v>
      </c>
      <c r="Q2879" s="132" t="s">
        <v>65</v>
      </c>
      <c r="R2879" s="131" t="s">
        <v>898</v>
      </c>
      <c r="S2879" s="91"/>
    </row>
    <row r="2880" spans="1:19" s="104" customFormat="1" ht="12.75" customHeight="1" x14ac:dyDescent="0.25">
      <c r="A2880" s="121" t="s">
        <v>44</v>
      </c>
      <c r="B2880" s="92" t="str">
        <f>IF(E2880="","",VLOOKUP(E2880,[1]PROJECTES!$C$14:$G$5000,2,FALSE))</f>
        <v>SITEL</v>
      </c>
      <c r="C2880" s="121" t="s">
        <v>181</v>
      </c>
      <c r="D2880" s="93" t="str">
        <f>IF(E2880="","",VLOOKUP(E2880,[1]PROJECTES!$C$14:$G$5000,5,FALSE))</f>
        <v>AFERS EMPRESA</v>
      </c>
      <c r="E2880" s="117" t="s">
        <v>315</v>
      </c>
      <c r="F2880" s="95"/>
      <c r="G2880" s="96" t="str">
        <f>IF(E2880="","",VLOOKUP(E2880,[1]PROJECTES!$C$14:$G$5000,4,FALSE))</f>
        <v>OB</v>
      </c>
      <c r="H2880" s="118" t="s">
        <v>17</v>
      </c>
      <c r="I2880" s="97" t="str">
        <f>IF(H2880="","",VLOOKUP(H2880,BD!B$2:C$16,2,FALSE))</f>
        <v>E</v>
      </c>
      <c r="J2880" s="98">
        <v>43518</v>
      </c>
      <c r="K2880" s="135">
        <f t="shared" si="94"/>
        <v>8</v>
      </c>
      <c r="L2880" s="99">
        <f t="shared" ca="1" si="95"/>
        <v>210</v>
      </c>
      <c r="M2880" s="93">
        <f>IF(E2880="","",VLOOKUP(E2880,[1]PROJECTES!$C$14:$Z$5000,21,FALSE))</f>
        <v>43830</v>
      </c>
      <c r="N2880" s="100">
        <v>1</v>
      </c>
      <c r="O2880" s="72" t="s">
        <v>229</v>
      </c>
      <c r="P2880" s="101">
        <v>45</v>
      </c>
      <c r="Q2880" s="132" t="s">
        <v>336</v>
      </c>
      <c r="R2880" s="131" t="s">
        <v>555</v>
      </c>
      <c r="S2880" s="91"/>
    </row>
    <row r="2881" spans="1:19" s="104" customFormat="1" ht="12.75" customHeight="1" x14ac:dyDescent="0.25">
      <c r="A2881" s="121" t="s">
        <v>44</v>
      </c>
      <c r="B2881" s="92" t="str">
        <f>IF(E2881="","",VLOOKUP(E2881,[1]PROJECTES!$C$14:$G$5000,2,FALSE))</f>
        <v>SITEL</v>
      </c>
      <c r="C2881" s="121" t="s">
        <v>181</v>
      </c>
      <c r="D2881" s="93" t="str">
        <f>IF(E2881="","",VLOOKUP(E2881,[1]PROJECTES!$C$14:$G$5000,5,FALSE))</f>
        <v>AFERS EMPRESA</v>
      </c>
      <c r="E2881" s="117" t="s">
        <v>315</v>
      </c>
      <c r="F2881" s="95"/>
      <c r="G2881" s="96" t="str">
        <f>IF(E2881="","",VLOOKUP(E2881,[1]PROJECTES!$C$14:$G$5000,4,FALSE))</f>
        <v>OB</v>
      </c>
      <c r="H2881" s="118" t="s">
        <v>17</v>
      </c>
      <c r="I2881" s="97" t="str">
        <f>IF(H2881="","",VLOOKUP(H2881,BD!B$2:C$16,2,FALSE))</f>
        <v>E</v>
      </c>
      <c r="J2881" s="98">
        <v>43524</v>
      </c>
      <c r="K2881" s="135">
        <f t="shared" si="94"/>
        <v>9</v>
      </c>
      <c r="L2881" s="99">
        <f t="shared" ca="1" si="95"/>
        <v>210</v>
      </c>
      <c r="M2881" s="93">
        <f>IF(E2881="","",VLOOKUP(E2881,[1]PROJECTES!$C$14:$Z$5000,21,FALSE))</f>
        <v>43830</v>
      </c>
      <c r="N2881" s="100">
        <v>2</v>
      </c>
      <c r="O2881" s="72" t="s">
        <v>229</v>
      </c>
      <c r="P2881" s="101">
        <v>0</v>
      </c>
      <c r="Q2881" s="132" t="s">
        <v>336</v>
      </c>
      <c r="R2881" s="131" t="s">
        <v>555</v>
      </c>
      <c r="S2881" s="91"/>
    </row>
    <row r="2882" spans="1:19" s="104" customFormat="1" ht="12.75" customHeight="1" x14ac:dyDescent="0.25">
      <c r="A2882" s="121" t="s">
        <v>44</v>
      </c>
      <c r="B2882" s="92" t="str">
        <f>IF(E2882="","",VLOOKUP(E2882,[1]PROJECTES!$C$14:$G$5000,2,FALSE))</f>
        <v>SITEL</v>
      </c>
      <c r="C2882" s="121" t="s">
        <v>1070</v>
      </c>
      <c r="D2882" s="93" t="str">
        <f>IF(E2882="","",VLOOKUP(E2882,[1]PROJECTES!$C$14:$G$5000,5,FALSE))</f>
        <v>AFERS EMPRESA</v>
      </c>
      <c r="E2882" s="117" t="s">
        <v>315</v>
      </c>
      <c r="F2882" s="95"/>
      <c r="G2882" s="96" t="str">
        <f>IF(E2882="","",VLOOKUP(E2882,[1]PROJECTES!$C$14:$G$5000,4,FALSE))</f>
        <v>OB</v>
      </c>
      <c r="H2882" s="118" t="s">
        <v>17</v>
      </c>
      <c r="I2882" s="97" t="str">
        <f>IF(H2882="","",VLOOKUP(H2882,BD!B$2:C$16,2,FALSE))</f>
        <v>E</v>
      </c>
      <c r="J2882" s="98">
        <v>43531</v>
      </c>
      <c r="K2882" s="135">
        <f t="shared" si="94"/>
        <v>10</v>
      </c>
      <c r="L2882" s="99">
        <f t="shared" ca="1" si="95"/>
        <v>210</v>
      </c>
      <c r="M2882" s="93">
        <f>IF(E2882="","",VLOOKUP(E2882,[1]PROJECTES!$C$14:$Z$5000,21,FALSE))</f>
        <v>43830</v>
      </c>
      <c r="N2882" s="100">
        <v>1</v>
      </c>
      <c r="O2882" s="72" t="s">
        <v>229</v>
      </c>
      <c r="P2882" s="101">
        <v>45</v>
      </c>
      <c r="Q2882" s="132" t="s">
        <v>336</v>
      </c>
      <c r="R2882" s="131" t="s">
        <v>555</v>
      </c>
      <c r="S2882" s="91"/>
    </row>
    <row r="2883" spans="1:19" s="104" customFormat="1" ht="12.75" customHeight="1" x14ac:dyDescent="0.25">
      <c r="A2883" s="121" t="s">
        <v>44</v>
      </c>
      <c r="B2883" s="92" t="str">
        <f>IF(E2883="","",VLOOKUP(E2883,[1]PROJECTES!$C$14:$G$5000,2,FALSE))</f>
        <v>SITEL</v>
      </c>
      <c r="C2883" s="121" t="s">
        <v>181</v>
      </c>
      <c r="D2883" s="93" t="str">
        <f>IF(E2883="","",VLOOKUP(E2883,[1]PROJECTES!$C$14:$G$5000,5,FALSE))</f>
        <v>INFRAESTRUCTURA</v>
      </c>
      <c r="E2883" s="117" t="s">
        <v>289</v>
      </c>
      <c r="F2883" s="95"/>
      <c r="G2883" s="96" t="str">
        <f>IF(E2883="","",VLOOKUP(E2883,[1]PROJECTES!$C$14:$G$5000,4,FALSE))</f>
        <v>OB</v>
      </c>
      <c r="H2883" s="118" t="s">
        <v>17</v>
      </c>
      <c r="I2883" s="97" t="str">
        <f>IF(H2883="","",VLOOKUP(H2883,BD!B$2:C$16,2,FALSE))</f>
        <v>E</v>
      </c>
      <c r="J2883" s="98">
        <v>43531</v>
      </c>
      <c r="K2883" s="135">
        <f t="shared" si="94"/>
        <v>10</v>
      </c>
      <c r="L2883" s="99">
        <f t="shared" ca="1" si="95"/>
        <v>210</v>
      </c>
      <c r="M2883" s="93">
        <f>IF(E2883="","",VLOOKUP(E2883,[1]PROJECTES!$C$14:$Z$5000,21,FALSE))</f>
        <v>43830</v>
      </c>
      <c r="N2883" s="100">
        <v>1</v>
      </c>
      <c r="O2883" s="72" t="s">
        <v>229</v>
      </c>
      <c r="P2883" s="101">
        <v>15</v>
      </c>
      <c r="Q2883" s="132" t="s">
        <v>19</v>
      </c>
      <c r="R2883" s="131" t="s">
        <v>730</v>
      </c>
      <c r="S2883" s="91"/>
    </row>
    <row r="2884" spans="1:19" s="104" customFormat="1" ht="12.75" customHeight="1" x14ac:dyDescent="0.25">
      <c r="A2884" s="121" t="s">
        <v>12</v>
      </c>
      <c r="B2884" s="92" t="str">
        <f>IF(E2884="","",VLOOKUP(E2884,[1]PROJECTES!$C$14:$G$5000,2,FALSE))</f>
        <v>EYPESA</v>
      </c>
      <c r="C2884" s="121" t="s">
        <v>106</v>
      </c>
      <c r="D2884" s="93" t="str">
        <f>IF(E2884="","",VLOOKUP(E2884,[1]PROJECTES!$C$14:$G$5000,5,FALSE))</f>
        <v>SITEL Ref.SUPORT TEC. PROJ. INVADE-2019</v>
      </c>
      <c r="E2884" s="117">
        <v>5204</v>
      </c>
      <c r="F2884" s="95"/>
      <c r="G2884" s="96" t="str">
        <f>IF(E2884="","",VLOOKUP(E2884,[1]PROJECTES!$C$14:$G$5000,4,FALSE))</f>
        <v>OB</v>
      </c>
      <c r="H2884" s="118" t="s">
        <v>12</v>
      </c>
      <c r="I2884" s="97" t="str">
        <f>IF(H2884="","",VLOOKUP(H2884,BD!B$2:C$16,2,FALSE))</f>
        <v>E</v>
      </c>
      <c r="J2884" s="98">
        <v>43588</v>
      </c>
      <c r="K2884" s="135">
        <f t="shared" si="94"/>
        <v>18</v>
      </c>
      <c r="L2884" s="99">
        <f t="shared" ca="1" si="95"/>
        <v>-35</v>
      </c>
      <c r="M2884" s="93">
        <f>IF(E2884="","",VLOOKUP(E2884,[1]PROJECTES!$C$14:$Z$5000,21,FALSE))</f>
        <v>43585</v>
      </c>
      <c r="N2884" s="100">
        <v>2</v>
      </c>
      <c r="O2884" s="72" t="s">
        <v>229</v>
      </c>
      <c r="P2884" s="101">
        <v>0</v>
      </c>
      <c r="Q2884" s="132" t="s">
        <v>40</v>
      </c>
      <c r="R2884" s="168" t="s">
        <v>1696</v>
      </c>
      <c r="S2884" s="91"/>
    </row>
    <row r="2885" spans="1:19" s="104" customFormat="1" ht="12.75" customHeight="1" x14ac:dyDescent="0.25">
      <c r="A2885" s="121" t="s">
        <v>12</v>
      </c>
      <c r="B2885" s="92" t="str">
        <f>IF(E2885="","",VLOOKUP(E2885,[1]PROJECTES!$C$14:$G$5000,2,FALSE))</f>
        <v>SITEL</v>
      </c>
      <c r="C2885" s="121" t="s">
        <v>181</v>
      </c>
      <c r="D2885" s="93" t="str">
        <f>IF(E2885="","",VLOOKUP(E2885,[1]PROJECTES!$C$14:$G$5000,5,FALSE))</f>
        <v>DESENVOLUPAMENT FW CAP-PRX v9.0</v>
      </c>
      <c r="E2885" s="117" t="s">
        <v>1451</v>
      </c>
      <c r="F2885" s="95"/>
      <c r="G2885" s="96" t="str">
        <f>IF(E2885="","",VLOOKUP(E2885,[1]PROJECTES!$C$14:$G$5000,4,FALSE))</f>
        <v>OB</v>
      </c>
      <c r="H2885" s="118" t="s">
        <v>12</v>
      </c>
      <c r="I2885" s="97" t="str">
        <f>IF(H2885="","",VLOOKUP(H2885,BD!B$2:C$16,2,FALSE))</f>
        <v>E</v>
      </c>
      <c r="J2885" s="98">
        <v>43588</v>
      </c>
      <c r="K2885" s="135">
        <f t="shared" si="94"/>
        <v>18</v>
      </c>
      <c r="L2885" s="99">
        <f t="shared" ca="1" si="95"/>
        <v>-67</v>
      </c>
      <c r="M2885" s="93">
        <f>IF(E2885="","",VLOOKUP(E2885,[1]PROJECTES!$C$14:$Z$5000,21,FALSE))</f>
        <v>43553</v>
      </c>
      <c r="N2885" s="100">
        <v>1</v>
      </c>
      <c r="O2885" s="72" t="s">
        <v>229</v>
      </c>
      <c r="P2885" s="101">
        <v>15</v>
      </c>
      <c r="Q2885" s="132" t="s">
        <v>65</v>
      </c>
      <c r="R2885" s="168" t="s">
        <v>1697</v>
      </c>
      <c r="S2885" s="91"/>
    </row>
    <row r="2886" spans="1:19" s="104" customFormat="1" ht="12.75" customHeight="1" x14ac:dyDescent="0.25">
      <c r="A2886" s="121" t="s">
        <v>12</v>
      </c>
      <c r="B2886" s="92" t="str">
        <f>IF(E2886="","",VLOOKUP(E2886,[1]PROJECTES!$C$14:$G$5000,2,FALSE))</f>
        <v>SITEL</v>
      </c>
      <c r="C2886" s="121" t="s">
        <v>181</v>
      </c>
      <c r="D2886" s="93" t="str">
        <f>IF(E2886="","",VLOOKUP(E2886,[1]PROJECTES!$C$14:$G$5000,5,FALSE))</f>
        <v>VACANCES</v>
      </c>
      <c r="E2886" s="117" t="s">
        <v>273</v>
      </c>
      <c r="F2886" s="95"/>
      <c r="G2886" s="96" t="str">
        <f>IF(E2886="","",VLOOKUP(E2886,[1]PROJECTES!$C$14:$G$5000,4,FALSE))</f>
        <v>OB</v>
      </c>
      <c r="H2886" s="118" t="s">
        <v>12</v>
      </c>
      <c r="I2886" s="97" t="str">
        <f>IF(H2886="","",VLOOKUP(H2886,BD!B$2:C$16,2,FALSE))</f>
        <v>E</v>
      </c>
      <c r="J2886" s="98">
        <v>43588</v>
      </c>
      <c r="K2886" s="135">
        <f t="shared" si="94"/>
        <v>18</v>
      </c>
      <c r="L2886" s="99">
        <f t="shared" ca="1" si="95"/>
        <v>210</v>
      </c>
      <c r="M2886" s="93">
        <f>IF(E2886="","",VLOOKUP(E2886,[1]PROJECTES!$C$14:$Z$5000,21,FALSE))</f>
        <v>43830</v>
      </c>
      <c r="N2886" s="100">
        <v>4</v>
      </c>
      <c r="O2886" s="72" t="s">
        <v>229</v>
      </c>
      <c r="P2886" s="101">
        <v>0</v>
      </c>
      <c r="Q2886" s="132" t="s">
        <v>63</v>
      </c>
      <c r="R2886" s="168" t="s">
        <v>447</v>
      </c>
      <c r="S2886" s="91"/>
    </row>
    <row r="2887" spans="1:19" s="104" customFormat="1" ht="12.75" customHeight="1" x14ac:dyDescent="0.25">
      <c r="A2887" s="121" t="s">
        <v>12</v>
      </c>
      <c r="B2887" s="92" t="str">
        <f>IF(E2887="","",VLOOKUP(E2887,[1]PROJECTES!$C$14:$G$5000,2,FALSE))</f>
        <v>ELECON</v>
      </c>
      <c r="C2887" s="121" t="s">
        <v>92</v>
      </c>
      <c r="D2887" s="93" t="str">
        <f>IF(E2887="","",VLOOKUP(E2887,[1]PROJECTES!$C$14:$G$5000,5,FALSE))</f>
        <v>RTU S.E. CONIL v2.0</v>
      </c>
      <c r="E2887" s="117">
        <v>4982</v>
      </c>
      <c r="F2887" s="95"/>
      <c r="G2887" s="96" t="str">
        <f>IF(E2887="","",VLOOKUP(E2887,[1]PROJECTES!$C$14:$G$5000,4,FALSE))</f>
        <v>OB</v>
      </c>
      <c r="H2887" s="118" t="s">
        <v>12</v>
      </c>
      <c r="I2887" s="97" t="str">
        <f>IF(H2887="","",VLOOKUP(H2887,BD!B$2:C$16,2,FALSE))</f>
        <v>E</v>
      </c>
      <c r="J2887" s="98">
        <v>43588</v>
      </c>
      <c r="K2887" s="135">
        <f t="shared" si="94"/>
        <v>18</v>
      </c>
      <c r="L2887" s="99">
        <f t="shared" ca="1" si="95"/>
        <v>-193</v>
      </c>
      <c r="M2887" s="93">
        <f>IF(E2887="","",VLOOKUP(E2887,[1]PROJECTES!$C$14:$Z$5000,21,FALSE))</f>
        <v>43427</v>
      </c>
      <c r="N2887" s="100">
        <v>0</v>
      </c>
      <c r="O2887" s="72" t="s">
        <v>229</v>
      </c>
      <c r="P2887" s="101">
        <v>15</v>
      </c>
      <c r="Q2887" s="132" t="s">
        <v>32</v>
      </c>
      <c r="R2887" s="168" t="s">
        <v>1703</v>
      </c>
      <c r="S2887" s="91"/>
    </row>
    <row r="2888" spans="1:19" s="104" customFormat="1" ht="12.75" customHeight="1" x14ac:dyDescent="0.25">
      <c r="A2888" s="121" t="s">
        <v>12</v>
      </c>
      <c r="B2888" s="92" t="str">
        <f>IF(E2888="","",VLOOKUP(E2888,[1]PROJECTES!$C$14:$G$5000,2,FALSE))</f>
        <v>EOSPIT</v>
      </c>
      <c r="C2888" s="121" t="s">
        <v>151</v>
      </c>
      <c r="D2888" s="93" t="str">
        <f>IF(E2888="","",VLOOKUP(E2888,[1]PROJECTES!$C$14:$G$5000,5,FALSE))</f>
        <v>CC SCADA TEDIS.Net EOSA-PITARCH v2.0</v>
      </c>
      <c r="E2888" s="117">
        <v>5160</v>
      </c>
      <c r="F2888" s="95"/>
      <c r="G2888" s="96" t="str">
        <f>IF(E2888="","",VLOOKUP(E2888,[1]PROJECTES!$C$14:$G$5000,4,FALSE))</f>
        <v>OB</v>
      </c>
      <c r="H2888" s="118" t="s">
        <v>12</v>
      </c>
      <c r="I2888" s="97" t="str">
        <f>IF(H2888="","",VLOOKUP(H2888,BD!B$2:C$16,2,FALSE))</f>
        <v>E</v>
      </c>
      <c r="J2888" s="98">
        <v>43588</v>
      </c>
      <c r="K2888" s="135">
        <f t="shared" si="94"/>
        <v>18</v>
      </c>
      <c r="L2888" s="99">
        <f t="shared" ca="1" si="95"/>
        <v>-67</v>
      </c>
      <c r="M2888" s="93">
        <f>IF(E2888="","",VLOOKUP(E2888,[1]PROJECTES!$C$14:$Z$5000,21,FALSE))</f>
        <v>43553</v>
      </c>
      <c r="N2888" s="100">
        <v>0</v>
      </c>
      <c r="O2888" s="72" t="s">
        <v>229</v>
      </c>
      <c r="P2888" s="101">
        <v>15</v>
      </c>
      <c r="Q2888" s="132" t="s">
        <v>37</v>
      </c>
      <c r="R2888" s="168" t="s">
        <v>1699</v>
      </c>
      <c r="S2888" s="91"/>
    </row>
    <row r="2889" spans="1:19" s="104" customFormat="1" ht="12.75" customHeight="1" x14ac:dyDescent="0.25">
      <c r="A2889" s="121" t="s">
        <v>12</v>
      </c>
      <c r="B2889" s="92" t="str">
        <f>IF(E2889="","",VLOOKUP(E2889,[1]PROJECTES!$C$14:$G$5000,2,FALSE))</f>
        <v>ORMAZA</v>
      </c>
      <c r="C2889" s="121" t="s">
        <v>94</v>
      </c>
      <c r="D2889" s="93" t="str">
        <f>IF(E2889="","",VLOOKUP(E2889,[1]PROJECTES!$C$14:$G$5000,5,FALSE))</f>
        <v>CC SCADA TEDIS.Net CREVILLENTE v2.0</v>
      </c>
      <c r="E2889" s="117">
        <v>5182</v>
      </c>
      <c r="F2889" s="95"/>
      <c r="G2889" s="96" t="str">
        <f>IF(E2889="","",VLOOKUP(E2889,[1]PROJECTES!$C$14:$G$5000,4,FALSE))</f>
        <v>OB</v>
      </c>
      <c r="H2889" s="118" t="s">
        <v>12</v>
      </c>
      <c r="I2889" s="97" t="str">
        <f>IF(H2889="","",VLOOKUP(H2889,BD!B$2:C$16,2,FALSE))</f>
        <v>E</v>
      </c>
      <c r="J2889" s="98">
        <v>43588</v>
      </c>
      <c r="K2889" s="135">
        <f t="shared" si="94"/>
        <v>18</v>
      </c>
      <c r="L2889" s="99">
        <f t="shared" ca="1" si="95"/>
        <v>-81</v>
      </c>
      <c r="M2889" s="93">
        <f>IF(E2889="","",VLOOKUP(E2889,[1]PROJECTES!$C$14:$Z$5000,21,FALSE))</f>
        <v>43539</v>
      </c>
      <c r="N2889" s="100">
        <v>0</v>
      </c>
      <c r="O2889" s="72" t="s">
        <v>229</v>
      </c>
      <c r="P2889" s="101">
        <v>15</v>
      </c>
      <c r="Q2889" s="132" t="s">
        <v>40</v>
      </c>
      <c r="R2889" s="168" t="s">
        <v>1698</v>
      </c>
      <c r="S2889" s="91"/>
    </row>
    <row r="2890" spans="1:19" s="104" customFormat="1" ht="12.75" customHeight="1" x14ac:dyDescent="0.25">
      <c r="A2890" s="121"/>
      <c r="B2890" s="92" t="str">
        <f>IF(E2890="","",VLOOKUP(E2890,[1]PROJECTES!$C$14:$G$5000,2,FALSE))</f>
        <v>SITEL</v>
      </c>
      <c r="C2890" s="121" t="s">
        <v>88</v>
      </c>
      <c r="D2890" s="93" t="str">
        <f>IF(E2890="","",VLOOKUP(E2890,[1]PROJECTES!$C$14:$G$5000,5,FALSE))</f>
        <v>PENDENT D'ASSIGNAR</v>
      </c>
      <c r="E2890" s="117" t="s">
        <v>396</v>
      </c>
      <c r="F2890" s="95"/>
      <c r="G2890" s="96" t="str">
        <f>IF(E2890="","",VLOOKUP(E2890,[1]PROJECTES!$C$14:$G$5000,4,FALSE))</f>
        <v>OB</v>
      </c>
      <c r="H2890" s="118" t="s">
        <v>44</v>
      </c>
      <c r="I2890" s="97" t="str">
        <f>IF(H2890="","",VLOOKUP(H2890,BD!B$2:C$16,2,FALSE))</f>
        <v>E</v>
      </c>
      <c r="J2890" s="98">
        <v>43587</v>
      </c>
      <c r="K2890" s="135">
        <f t="shared" si="94"/>
        <v>18</v>
      </c>
      <c r="L2890" s="99">
        <f t="shared" ca="1" si="95"/>
        <v>210</v>
      </c>
      <c r="M2890" s="93">
        <f>IF(E2890="","",VLOOKUP(E2890,[1]PROJECTES!$C$14:$Z$5000,21,FALSE))</f>
        <v>43830</v>
      </c>
      <c r="N2890" s="100">
        <v>1</v>
      </c>
      <c r="O2890" s="72" t="s">
        <v>229</v>
      </c>
      <c r="P2890" s="101">
        <v>0</v>
      </c>
      <c r="Q2890" s="132" t="s">
        <v>59</v>
      </c>
      <c r="R2890" s="168" t="s">
        <v>1923</v>
      </c>
      <c r="S2890" s="91"/>
    </row>
    <row r="2891" spans="1:19" s="104" customFormat="1" ht="12.75" customHeight="1" x14ac:dyDescent="0.25">
      <c r="A2891" s="121"/>
      <c r="B2891" s="92" t="str">
        <f>IF(E2891="","",VLOOKUP(E2891,[1]PROJECTES!$C$14:$G$5000,2,FALSE))</f>
        <v>SITEL</v>
      </c>
      <c r="C2891" s="121" t="s">
        <v>10</v>
      </c>
      <c r="D2891" s="93" t="str">
        <f>IF(E2891="","",VLOOKUP(E2891,[1]PROJECTES!$C$14:$G$5000,5,FALSE))</f>
        <v>PENDENT D'ASSIGNAR</v>
      </c>
      <c r="E2891" s="117" t="s">
        <v>278</v>
      </c>
      <c r="F2891" s="95"/>
      <c r="G2891" s="96" t="str">
        <f>IF(E2891="","",VLOOKUP(E2891,[1]PROJECTES!$C$14:$G$5000,4,FALSE))</f>
        <v>OB</v>
      </c>
      <c r="H2891" s="118" t="s">
        <v>44</v>
      </c>
      <c r="I2891" s="97" t="str">
        <f>IF(H2891="","",VLOOKUP(H2891,BD!B$2:C$16,2,FALSE))</f>
        <v>E</v>
      </c>
      <c r="J2891" s="98">
        <v>43587</v>
      </c>
      <c r="K2891" s="135">
        <f t="shared" ref="K2891:K2947" si="96">IF(J2891="","",WEEKNUM(J2891,2)-0)</f>
        <v>18</v>
      </c>
      <c r="L2891" s="99">
        <f t="shared" ref="L2891:L2947" ca="1" si="97">IF(M2891="","-",IF(G2891="TA","-",+M2891-TODAY()))</f>
        <v>210</v>
      </c>
      <c r="M2891" s="93">
        <f>IF(E2891="","",VLOOKUP(E2891,[1]PROJECTES!$C$14:$Z$5000,21,FALSE))</f>
        <v>43830</v>
      </c>
      <c r="N2891" s="100">
        <v>4</v>
      </c>
      <c r="O2891" s="72" t="s">
        <v>229</v>
      </c>
      <c r="P2891" s="101">
        <v>0</v>
      </c>
      <c r="Q2891" s="132"/>
      <c r="R2891" s="168" t="s">
        <v>1925</v>
      </c>
      <c r="S2891" s="91"/>
    </row>
    <row r="2892" spans="1:19" s="104" customFormat="1" ht="12.75" customHeight="1" x14ac:dyDescent="0.25">
      <c r="A2892" s="121"/>
      <c r="B2892" s="92" t="str">
        <f>IF(E2892="","",VLOOKUP(E2892,[1]PROJECTES!$C$14:$G$5000,2,FALSE))</f>
        <v>SITEL</v>
      </c>
      <c r="C2892" s="121"/>
      <c r="D2892" s="93" t="str">
        <f>IF(E2892="","",VLOOKUP(E2892,[1]PROJECTES!$C$14:$G$5000,5,FALSE))</f>
        <v>AFERS PROPIS</v>
      </c>
      <c r="E2892" s="117" t="s">
        <v>884</v>
      </c>
      <c r="F2892" s="95"/>
      <c r="G2892" s="96" t="str">
        <f>IF(E2892="","",VLOOKUP(E2892,[1]PROJECTES!$C$14:$G$5000,4,FALSE))</f>
        <v>OB</v>
      </c>
      <c r="H2892" s="118" t="s">
        <v>44</v>
      </c>
      <c r="I2892" s="97" t="str">
        <f>IF(H2892="","",VLOOKUP(H2892,BD!B$2:C$16,2,FALSE))</f>
        <v>E</v>
      </c>
      <c r="J2892" s="98">
        <v>43588</v>
      </c>
      <c r="K2892" s="135">
        <f t="shared" si="96"/>
        <v>18</v>
      </c>
      <c r="L2892" s="99">
        <f t="shared" ca="1" si="97"/>
        <v>210</v>
      </c>
      <c r="M2892" s="93">
        <f>IF(E2892="","",VLOOKUP(E2892,[1]PROJECTES!$C$14:$Z$5000,21,FALSE))</f>
        <v>43830</v>
      </c>
      <c r="N2892" s="100">
        <v>2</v>
      </c>
      <c r="O2892" s="72" t="s">
        <v>229</v>
      </c>
      <c r="P2892" s="101">
        <v>0</v>
      </c>
      <c r="Q2892" s="132"/>
      <c r="R2892" s="168" t="s">
        <v>1924</v>
      </c>
      <c r="S2892" s="91"/>
    </row>
    <row r="2893" spans="1:19" s="104" customFormat="1" ht="12.75" customHeight="1" x14ac:dyDescent="0.25">
      <c r="A2893" s="121" t="s">
        <v>44</v>
      </c>
      <c r="B2893" s="92" t="str">
        <f>IF(E2893="","",VLOOKUP(E2893,[1]PROJECTES!$C$14:$G$5000,2,FALSE))</f>
        <v>PEUSA</v>
      </c>
      <c r="C2893" s="121" t="s">
        <v>1049</v>
      </c>
      <c r="D2893" s="93" t="str">
        <f>IF(E2893="","",VLOOKUP(E2893,[1]PROJECTES!$C$14:$G$5000,5,FALSE))</f>
        <v>Inst. i PEM CC SCADA PEUSA v9.0</v>
      </c>
      <c r="E2893" s="117">
        <v>5219</v>
      </c>
      <c r="F2893" s="95"/>
      <c r="G2893" s="96" t="str">
        <f>IF(E2893="","",VLOOKUP(E2893,[1]PROJECTES!$C$14:$G$5000,4,FALSE))</f>
        <v>TA</v>
      </c>
      <c r="H2893" s="118" t="s">
        <v>44</v>
      </c>
      <c r="I2893" s="97" t="str">
        <f>IF(H2893="","",VLOOKUP(H2893,BD!B$2:C$16,2,FALSE))</f>
        <v>E</v>
      </c>
      <c r="J2893" s="98">
        <v>43588</v>
      </c>
      <c r="K2893" s="135">
        <f t="shared" si="96"/>
        <v>18</v>
      </c>
      <c r="L2893" s="99" t="str">
        <f t="shared" ca="1" si="97"/>
        <v>-</v>
      </c>
      <c r="M2893" s="93">
        <f>IF(E2893="","",VLOOKUP(E2893,[1]PROJECTES!$C$14:$Z$5000,21,FALSE))</f>
        <v>43593</v>
      </c>
      <c r="N2893" s="100">
        <v>6</v>
      </c>
      <c r="O2893" s="72" t="s">
        <v>229</v>
      </c>
      <c r="P2893" s="101">
        <v>0</v>
      </c>
      <c r="Q2893" s="132" t="s">
        <v>40</v>
      </c>
      <c r="R2893" s="102"/>
      <c r="S2893" s="91"/>
    </row>
    <row r="2894" spans="1:19" s="104" customFormat="1" ht="12.75" customHeight="1" x14ac:dyDescent="0.25">
      <c r="A2894" s="121" t="s">
        <v>21</v>
      </c>
      <c r="B2894" s="92" t="str">
        <f>IF(E2894="","",VLOOKUP(E2894,[1]PROJECTES!$C$14:$G$5000,2,FALSE))</f>
        <v>SITEL</v>
      </c>
      <c r="C2894" s="121" t="s">
        <v>151</v>
      </c>
      <c r="D2894" s="93" t="str">
        <f>IF(E2894="","",VLOOKUP(E2894,[1]PROJECTES!$C$14:$G$5000,5,FALSE))</f>
        <v>10 x RTU CAP32-48 v2.5 (Reciclar de CAP32-125)</v>
      </c>
      <c r="E2894" s="117">
        <v>5209</v>
      </c>
      <c r="F2894" s="95"/>
      <c r="G2894" s="96" t="str">
        <f>IF(E2894="","",VLOOKUP(E2894,[1]PROJECTES!$C$14:$G$5000,4,FALSE))</f>
        <v>TA</v>
      </c>
      <c r="H2894" s="118" t="s">
        <v>21</v>
      </c>
      <c r="I2894" s="97" t="str">
        <f>IF(H2894="","",VLOOKUP(H2894,BD!B$2:C$16,2,FALSE))</f>
        <v>P</v>
      </c>
      <c r="J2894" s="98">
        <v>43591</v>
      </c>
      <c r="K2894" s="135">
        <f t="shared" si="96"/>
        <v>19</v>
      </c>
      <c r="L2894" s="99" t="str">
        <f t="shared" ca="1" si="97"/>
        <v>-</v>
      </c>
      <c r="M2894" s="93">
        <f>IF(E2894="","",VLOOKUP(E2894,[1]PROJECTES!$C$14:$Z$5000,21,FALSE))</f>
        <v>43591</v>
      </c>
      <c r="N2894" s="100">
        <v>0</v>
      </c>
      <c r="O2894" s="72" t="s">
        <v>229</v>
      </c>
      <c r="P2894" s="101">
        <v>50</v>
      </c>
      <c r="Q2894" s="132" t="s">
        <v>65</v>
      </c>
      <c r="R2894" s="168" t="s">
        <v>451</v>
      </c>
      <c r="S2894" s="91"/>
    </row>
    <row r="2895" spans="1:19" s="104" customFormat="1" ht="12.75" customHeight="1" x14ac:dyDescent="0.25">
      <c r="A2895" s="121" t="s">
        <v>21</v>
      </c>
      <c r="B2895" s="92" t="str">
        <f>IF(E2895="","",VLOOKUP(E2895,[1]PROJECTES!$C$14:$G$5000,2,FALSE))</f>
        <v>SITEL</v>
      </c>
      <c r="C2895" s="121" t="s">
        <v>151</v>
      </c>
      <c r="D2895" s="93" t="str">
        <f>IF(E2895="","",VLOOKUP(E2895,[1]PROJECTES!$C$14:$G$5000,5,FALSE))</f>
        <v>10 x RTU CAP32-48 v2.5 (Reciclar de CAP32-125)</v>
      </c>
      <c r="E2895" s="117">
        <v>5209</v>
      </c>
      <c r="F2895" s="95"/>
      <c r="G2895" s="96" t="str">
        <f>IF(E2895="","",VLOOKUP(E2895,[1]PROJECTES!$C$14:$G$5000,4,FALSE))</f>
        <v>TA</v>
      </c>
      <c r="H2895" s="118" t="s">
        <v>21</v>
      </c>
      <c r="I2895" s="97" t="str">
        <f>IF(H2895="","",VLOOKUP(H2895,BD!B$2:C$16,2,FALSE))</f>
        <v>P</v>
      </c>
      <c r="J2895" s="98">
        <v>43591</v>
      </c>
      <c r="K2895" s="135">
        <f t="shared" si="96"/>
        <v>19</v>
      </c>
      <c r="L2895" s="99" t="str">
        <f t="shared" ca="1" si="97"/>
        <v>-</v>
      </c>
      <c r="M2895" s="93">
        <f>IF(E2895="","",VLOOKUP(E2895,[1]PROJECTES!$C$14:$Z$5000,21,FALSE))</f>
        <v>43591</v>
      </c>
      <c r="N2895" s="100">
        <v>0</v>
      </c>
      <c r="O2895" s="72" t="s">
        <v>229</v>
      </c>
      <c r="P2895" s="101">
        <v>20</v>
      </c>
      <c r="Q2895" s="132" t="s">
        <v>49</v>
      </c>
      <c r="R2895" s="168" t="s">
        <v>1683</v>
      </c>
      <c r="S2895" s="91"/>
    </row>
    <row r="2896" spans="1:19" s="104" customFormat="1" ht="12.75" customHeight="1" x14ac:dyDescent="0.25">
      <c r="A2896" s="121" t="s">
        <v>21</v>
      </c>
      <c r="B2896" s="92" t="str">
        <f>IF(E2896="","",VLOOKUP(E2896,[1]PROJECTES!$C$14:$G$5000,2,FALSE))</f>
        <v>SITEL</v>
      </c>
      <c r="C2896" s="121" t="s">
        <v>181</v>
      </c>
      <c r="D2896" s="93" t="str">
        <f>IF(E2896="","",VLOOKUP(E2896,[1]PROJECTES!$C$14:$G$5000,5,FALSE))</f>
        <v>INFRAESTRUCTURA</v>
      </c>
      <c r="E2896" s="117" t="s">
        <v>289</v>
      </c>
      <c r="F2896" s="95"/>
      <c r="G2896" s="96" t="str">
        <f>IF(E2896="","",VLOOKUP(E2896,[1]PROJECTES!$C$14:$G$5000,4,FALSE))</f>
        <v>OB</v>
      </c>
      <c r="H2896" s="118" t="s">
        <v>21</v>
      </c>
      <c r="I2896" s="97" t="str">
        <f>IF(H2896="","",VLOOKUP(H2896,BD!B$2:C$16,2,FALSE))</f>
        <v>P</v>
      </c>
      <c r="J2896" s="98">
        <v>43591</v>
      </c>
      <c r="K2896" s="135">
        <f t="shared" si="96"/>
        <v>19</v>
      </c>
      <c r="L2896" s="99">
        <f t="shared" ca="1" si="97"/>
        <v>210</v>
      </c>
      <c r="M2896" s="93">
        <f>IF(E2896="","",VLOOKUP(E2896,[1]PROJECTES!$C$14:$Z$5000,21,FALSE))</f>
        <v>43830</v>
      </c>
      <c r="N2896" s="100">
        <v>0</v>
      </c>
      <c r="O2896" s="72" t="s">
        <v>229</v>
      </c>
      <c r="P2896" s="101">
        <v>10</v>
      </c>
      <c r="Q2896" s="132"/>
      <c r="R2896" s="102" t="s">
        <v>1684</v>
      </c>
      <c r="S2896" s="91"/>
    </row>
    <row r="2897" spans="1:19" s="104" customFormat="1" ht="12.75" customHeight="1" x14ac:dyDescent="0.25">
      <c r="A2897" s="121" t="s">
        <v>21</v>
      </c>
      <c r="B2897" s="92" t="str">
        <f>IF(E2897="","",VLOOKUP(E2897,[1]PROJECTES!$C$14:$G$5000,2,FALSE))</f>
        <v>SITEL</v>
      </c>
      <c r="C2897" s="121" t="s">
        <v>181</v>
      </c>
      <c r="D2897" s="93" t="str">
        <f>IF(E2897="","",VLOOKUP(E2897,[1]PROJECTES!$C$14:$G$5000,5,FALSE))</f>
        <v>AFERS EMPRESA</v>
      </c>
      <c r="E2897" s="117" t="s">
        <v>315</v>
      </c>
      <c r="F2897" s="95"/>
      <c r="G2897" s="96" t="str">
        <f>IF(E2897="","",VLOOKUP(E2897,[1]PROJECTES!$C$14:$G$5000,4,FALSE))</f>
        <v>OB</v>
      </c>
      <c r="H2897" s="118" t="s">
        <v>21</v>
      </c>
      <c r="I2897" s="97" t="str">
        <f>IF(H2897="","",VLOOKUP(H2897,BD!B$2:C$16,2,FALSE))</f>
        <v>P</v>
      </c>
      <c r="J2897" s="98">
        <v>43591</v>
      </c>
      <c r="K2897" s="135">
        <f t="shared" si="96"/>
        <v>19</v>
      </c>
      <c r="L2897" s="99">
        <f t="shared" ca="1" si="97"/>
        <v>210</v>
      </c>
      <c r="M2897" s="93">
        <f>IF(E2897="","",VLOOKUP(E2897,[1]PROJECTES!$C$14:$Z$5000,21,FALSE))</f>
        <v>43830</v>
      </c>
      <c r="N2897" s="100">
        <v>3</v>
      </c>
      <c r="O2897" s="72" t="s">
        <v>229</v>
      </c>
      <c r="P2897" s="101">
        <v>0</v>
      </c>
      <c r="Q2897" s="132" t="s">
        <v>28</v>
      </c>
      <c r="R2897" s="102" t="s">
        <v>1685</v>
      </c>
      <c r="S2897" s="91"/>
    </row>
    <row r="2898" spans="1:19" s="104" customFormat="1" ht="12.75" customHeight="1" x14ac:dyDescent="0.25">
      <c r="A2898" s="121" t="s">
        <v>21</v>
      </c>
      <c r="B2898" s="92" t="str">
        <f>IF(E2898="","",VLOOKUP(E2898,[1]PROJECTES!$C$14:$G$5000,2,FALSE))</f>
        <v>SITEL</v>
      </c>
      <c r="C2898" s="121" t="s">
        <v>149</v>
      </c>
      <c r="D2898" s="93" t="str">
        <f>IF(E2898="","",VLOOKUP(E2898,[1]PROJECTES!$C$14:$G$5000,5,FALSE))</f>
        <v>40 x CES CAP32 Generica v2.5</v>
      </c>
      <c r="E2898" s="117">
        <v>5213</v>
      </c>
      <c r="F2898" s="95"/>
      <c r="G2898" s="96" t="str">
        <f>IF(E2898="","",VLOOKUP(E2898,[1]PROJECTES!$C$14:$G$5000,4,FALSE))</f>
        <v>OB</v>
      </c>
      <c r="H2898" s="118" t="s">
        <v>21</v>
      </c>
      <c r="I2898" s="97" t="str">
        <f>IF(H2898="","",VLOOKUP(H2898,BD!B$2:C$16,2,FALSE))</f>
        <v>P</v>
      </c>
      <c r="J2898" s="98">
        <v>43591</v>
      </c>
      <c r="K2898" s="135">
        <f t="shared" si="96"/>
        <v>19</v>
      </c>
      <c r="L2898" s="99">
        <f t="shared" ca="1" si="97"/>
        <v>-4</v>
      </c>
      <c r="M2898" s="93">
        <f>IF(E2898="","",VLOOKUP(E2898,[1]PROJECTES!$C$14:$Z$5000,21,FALSE))</f>
        <v>43616</v>
      </c>
      <c r="N2898" s="100">
        <v>0</v>
      </c>
      <c r="O2898" s="72" t="s">
        <v>229</v>
      </c>
      <c r="P2898" s="101">
        <v>11</v>
      </c>
      <c r="Q2898" s="132" t="s">
        <v>49</v>
      </c>
      <c r="R2898" s="168" t="s">
        <v>311</v>
      </c>
      <c r="S2898" s="91"/>
    </row>
    <row r="2899" spans="1:19" s="104" customFormat="1" ht="12.75" customHeight="1" x14ac:dyDescent="0.25">
      <c r="A2899" s="121" t="s">
        <v>21</v>
      </c>
      <c r="B2899" s="92" t="str">
        <f>IF(E2899="","",VLOOKUP(E2899,[1]PROJECTES!$C$14:$G$5000,2,FALSE))</f>
        <v>EYPESA</v>
      </c>
      <c r="C2899" s="121" t="s">
        <v>106</v>
      </c>
      <c r="D2899" s="93" t="str">
        <f>IF(E2899="","",VLOOKUP(E2899,[1]PROJECTES!$C$14:$G$5000,5,FALSE))</f>
        <v>62 x Modul COM CAP-CYB v1.0</v>
      </c>
      <c r="E2899" s="117">
        <v>5147</v>
      </c>
      <c r="F2899" s="95"/>
      <c r="G2899" s="96" t="str">
        <f>IF(E2899="","",VLOOKUP(E2899,[1]PROJECTES!$C$14:$G$5000,4,FALSE))</f>
        <v>OB</v>
      </c>
      <c r="H2899" s="118" t="s">
        <v>21</v>
      </c>
      <c r="I2899" s="97" t="str">
        <f>IF(H2899="","",VLOOKUP(H2899,BD!B$2:C$16,2,FALSE))</f>
        <v>P</v>
      </c>
      <c r="J2899" s="98">
        <v>43591</v>
      </c>
      <c r="K2899" s="135">
        <f t="shared" si="96"/>
        <v>19</v>
      </c>
      <c r="L2899" s="99">
        <f t="shared" ca="1" si="97"/>
        <v>-81</v>
      </c>
      <c r="M2899" s="93">
        <f>IF(E2899="","",VLOOKUP(E2899,[1]PROJECTES!$C$14:$Z$5000,21,FALSE))</f>
        <v>43539</v>
      </c>
      <c r="N2899" s="100">
        <v>0</v>
      </c>
      <c r="O2899" s="72" t="s">
        <v>229</v>
      </c>
      <c r="P2899" s="101">
        <v>11</v>
      </c>
      <c r="Q2899" s="132" t="s">
        <v>49</v>
      </c>
      <c r="R2899" s="168" t="s">
        <v>311</v>
      </c>
      <c r="S2899" s="91"/>
    </row>
    <row r="2900" spans="1:19" s="104" customFormat="1" ht="12.75" customHeight="1" x14ac:dyDescent="0.25">
      <c r="A2900" s="121" t="s">
        <v>21</v>
      </c>
      <c r="B2900" s="92" t="str">
        <f>IF(E2900="","",VLOOKUP(E2900,[1]PROJECTES!$C$14:$G$5000,2,FALSE))</f>
        <v>SITEL</v>
      </c>
      <c r="C2900" s="121" t="s">
        <v>149</v>
      </c>
      <c r="D2900" s="93" t="str">
        <f>IF(E2900="","",VLOOKUP(E2900,[1]PROJECTES!$C$14:$G$5000,5,FALSE))</f>
        <v>35 x CES-48 CAP32 v2.5</v>
      </c>
      <c r="E2900" s="117">
        <v>5214</v>
      </c>
      <c r="F2900" s="95"/>
      <c r="G2900" s="96" t="str">
        <f>IF(E2900="","",VLOOKUP(E2900,[1]PROJECTES!$C$14:$G$5000,4,FALSE))</f>
        <v>OB</v>
      </c>
      <c r="H2900" s="118" t="s">
        <v>21</v>
      </c>
      <c r="I2900" s="97" t="str">
        <f>IF(H2900="","",VLOOKUP(H2900,BD!B$2:C$16,2,FALSE))</f>
        <v>P</v>
      </c>
      <c r="J2900" s="98">
        <v>43591</v>
      </c>
      <c r="K2900" s="135">
        <f t="shared" si="96"/>
        <v>19</v>
      </c>
      <c r="L2900" s="99">
        <f t="shared" ca="1" si="97"/>
        <v>-4</v>
      </c>
      <c r="M2900" s="93">
        <f>IF(E2900="","",VLOOKUP(E2900,[1]PROJECTES!$C$14:$Z$5000,21,FALSE))</f>
        <v>43616</v>
      </c>
      <c r="N2900" s="100">
        <v>0</v>
      </c>
      <c r="O2900" s="72" t="s">
        <v>229</v>
      </c>
      <c r="P2900" s="101">
        <v>11</v>
      </c>
      <c r="Q2900" s="132" t="s">
        <v>49</v>
      </c>
      <c r="R2900" s="168" t="s">
        <v>311</v>
      </c>
      <c r="S2900" s="91"/>
    </row>
    <row r="2901" spans="1:19" s="104" customFormat="1" ht="12.75" customHeight="1" x14ac:dyDescent="0.25">
      <c r="A2901" s="121" t="s">
        <v>21</v>
      </c>
      <c r="B2901" s="92" t="str">
        <f>IF(E2901="","",VLOOKUP(E2901,[1]PROJECTES!$C$14:$G$5000,2,FALSE))</f>
        <v>SITEL</v>
      </c>
      <c r="C2901" s="121" t="s">
        <v>149</v>
      </c>
      <c r="D2901" s="93" t="str">
        <f>IF(E2901="","",VLOOKUP(E2901,[1]PROJECTES!$C$14:$G$5000,5,FALSE))</f>
        <v>5 x CES-125 CAP32 v2.5</v>
      </c>
      <c r="E2901" s="117">
        <v>5221</v>
      </c>
      <c r="F2901" s="95"/>
      <c r="G2901" s="96" t="str">
        <f>IF(E2901="","",VLOOKUP(E2901,[1]PROJECTES!$C$14:$G$5000,4,FALSE))</f>
        <v>OB</v>
      </c>
      <c r="H2901" s="118" t="s">
        <v>21</v>
      </c>
      <c r="I2901" s="97" t="str">
        <f>IF(H2901="","",VLOOKUP(H2901,BD!B$2:C$16,2,FALSE))</f>
        <v>P</v>
      </c>
      <c r="J2901" s="98">
        <v>43591</v>
      </c>
      <c r="K2901" s="135">
        <f t="shared" si="96"/>
        <v>19</v>
      </c>
      <c r="L2901" s="99">
        <f t="shared" ca="1" si="97"/>
        <v>-4</v>
      </c>
      <c r="M2901" s="93">
        <f>IF(E2901="","",VLOOKUP(E2901,[1]PROJECTES!$C$14:$Z$5000,21,FALSE))</f>
        <v>43616</v>
      </c>
      <c r="N2901" s="100">
        <v>0</v>
      </c>
      <c r="O2901" s="72" t="s">
        <v>229</v>
      </c>
      <c r="P2901" s="101">
        <v>11</v>
      </c>
      <c r="Q2901" s="132" t="s">
        <v>49</v>
      </c>
      <c r="R2901" s="168" t="s">
        <v>311</v>
      </c>
      <c r="S2901" s="91"/>
    </row>
    <row r="2902" spans="1:19" s="104" customFormat="1" ht="12.75" customHeight="1" x14ac:dyDescent="0.25">
      <c r="A2902" s="121" t="s">
        <v>21</v>
      </c>
      <c r="B2902" s="92" t="str">
        <f>IF(E2902="","",VLOOKUP(E2902,[1]PROJECTES!$C$14:$G$5000,2,FALSE))</f>
        <v>SITEL</v>
      </c>
      <c r="C2902" s="121" t="s">
        <v>149</v>
      </c>
      <c r="D2902" s="93" t="str">
        <f>IF(E2902="","",VLOOKUP(E2902,[1]PROJECTES!$C$14:$G$5000,5,FALSE))</f>
        <v>50 x CPU CAP32 v2.0</v>
      </c>
      <c r="E2902" s="117">
        <v>5220</v>
      </c>
      <c r="F2902" s="95"/>
      <c r="G2902" s="96" t="str">
        <f>IF(E2902="","",VLOOKUP(E2902,[1]PROJECTES!$C$14:$G$5000,4,FALSE))</f>
        <v>OB</v>
      </c>
      <c r="H2902" s="118" t="s">
        <v>21</v>
      </c>
      <c r="I2902" s="97" t="str">
        <f>IF(H2902="","",VLOOKUP(H2902,BD!B$2:C$16,2,FALSE))</f>
        <v>P</v>
      </c>
      <c r="J2902" s="98">
        <v>43591</v>
      </c>
      <c r="K2902" s="135">
        <f t="shared" si="96"/>
        <v>19</v>
      </c>
      <c r="L2902" s="99">
        <f t="shared" ca="1" si="97"/>
        <v>-4</v>
      </c>
      <c r="M2902" s="93">
        <f>IF(E2902="","",VLOOKUP(E2902,[1]PROJECTES!$C$14:$Z$5000,21,FALSE))</f>
        <v>43616</v>
      </c>
      <c r="N2902" s="100">
        <v>0</v>
      </c>
      <c r="O2902" s="72" t="s">
        <v>229</v>
      </c>
      <c r="P2902" s="101">
        <v>11</v>
      </c>
      <c r="Q2902" s="132" t="s">
        <v>49</v>
      </c>
      <c r="R2902" s="168" t="s">
        <v>311</v>
      </c>
      <c r="S2902" s="91"/>
    </row>
    <row r="2903" spans="1:19" s="104" customFormat="1" ht="12.75" customHeight="1" x14ac:dyDescent="0.25">
      <c r="A2903" s="121" t="s">
        <v>21</v>
      </c>
      <c r="B2903" s="92" t="str">
        <f>IF(E2903="","",VLOOKUP(E2903,[1]PROJECTES!$C$14:$G$5000,2,FALSE))</f>
        <v>SITEL</v>
      </c>
      <c r="C2903" s="121" t="s">
        <v>337</v>
      </c>
      <c r="D2903" s="93" t="str">
        <f>IF(E2903="","",VLOOKUP(E2903,[1]PROJECTES!$C$14:$G$5000,5,FALSE))</f>
        <v>50 x CAP8 Generic</v>
      </c>
      <c r="E2903" s="117">
        <v>5141</v>
      </c>
      <c r="F2903" s="95"/>
      <c r="G2903" s="96" t="str">
        <f>IF(E2903="","",VLOOKUP(E2903,[1]PROJECTES!$C$14:$G$5000,4,FALSE))</f>
        <v>OB</v>
      </c>
      <c r="H2903" s="118" t="s">
        <v>21</v>
      </c>
      <c r="I2903" s="97" t="str">
        <f>IF(H2903="","",VLOOKUP(H2903,BD!B$2:C$16,2,FALSE))</f>
        <v>P</v>
      </c>
      <c r="J2903" s="98">
        <v>43591</v>
      </c>
      <c r="K2903" s="135">
        <f t="shared" si="96"/>
        <v>19</v>
      </c>
      <c r="L2903" s="99">
        <f t="shared" ca="1" si="97"/>
        <v>-67</v>
      </c>
      <c r="M2903" s="93">
        <f>IF(E2903="","",VLOOKUP(E2903,[1]PROJECTES!$C$14:$Z$5000,21,FALSE))</f>
        <v>43553</v>
      </c>
      <c r="N2903" s="100">
        <v>0</v>
      </c>
      <c r="O2903" s="72" t="s">
        <v>229</v>
      </c>
      <c r="P2903" s="101">
        <v>11</v>
      </c>
      <c r="Q2903" s="132" t="s">
        <v>49</v>
      </c>
      <c r="R2903" s="168" t="s">
        <v>311</v>
      </c>
      <c r="S2903" s="91"/>
    </row>
    <row r="2904" spans="1:19" s="104" customFormat="1" ht="12.75" customHeight="1" x14ac:dyDescent="0.25">
      <c r="A2904" s="121" t="s">
        <v>21</v>
      </c>
      <c r="B2904" s="92" t="str">
        <f>IF(E2904="","",VLOOKUP(E2904,[1]PROJECTES!$C$14:$G$5000,2,FALSE))</f>
        <v>SITEL</v>
      </c>
      <c r="C2904" s="121" t="s">
        <v>149</v>
      </c>
      <c r="D2904" s="93" t="str">
        <f>IF(E2904="","",VLOOKUP(E2904,[1]PROJECTES!$C$14:$G$5000,5,FALSE))</f>
        <v>40 x CES CAP32 Generica v2.5</v>
      </c>
      <c r="E2904" s="117">
        <v>5213</v>
      </c>
      <c r="F2904" s="95"/>
      <c r="G2904" s="96" t="str">
        <f>IF(E2904="","",VLOOKUP(E2904,[1]PROJECTES!$C$14:$G$5000,4,FALSE))</f>
        <v>OB</v>
      </c>
      <c r="H2904" s="118" t="s">
        <v>21</v>
      </c>
      <c r="I2904" s="97" t="str">
        <f>IF(H2904="","",VLOOKUP(H2904,BD!B$2:C$16,2,FALSE))</f>
        <v>P</v>
      </c>
      <c r="J2904" s="98">
        <v>43591</v>
      </c>
      <c r="K2904" s="135">
        <f t="shared" si="96"/>
        <v>19</v>
      </c>
      <c r="L2904" s="99">
        <f t="shared" ca="1" si="97"/>
        <v>-4</v>
      </c>
      <c r="M2904" s="93">
        <f>IF(E2904="","",VLOOKUP(E2904,[1]PROJECTES!$C$14:$Z$5000,21,FALSE))</f>
        <v>43616</v>
      </c>
      <c r="N2904" s="100">
        <v>1</v>
      </c>
      <c r="O2904" s="72" t="s">
        <v>229</v>
      </c>
      <c r="P2904" s="101">
        <v>17</v>
      </c>
      <c r="Q2904" s="132" t="s">
        <v>49</v>
      </c>
      <c r="R2904" s="168" t="s">
        <v>335</v>
      </c>
      <c r="S2904" s="91"/>
    </row>
    <row r="2905" spans="1:19" s="104" customFormat="1" ht="12.75" customHeight="1" x14ac:dyDescent="0.25">
      <c r="A2905" s="121" t="s">
        <v>21</v>
      </c>
      <c r="B2905" s="92" t="str">
        <f>IF(E2905="","",VLOOKUP(E2905,[1]PROJECTES!$C$14:$G$5000,2,FALSE))</f>
        <v>SITEL</v>
      </c>
      <c r="C2905" s="121" t="s">
        <v>149</v>
      </c>
      <c r="D2905" s="93" t="str">
        <f>IF(E2905="","",VLOOKUP(E2905,[1]PROJECTES!$C$14:$G$5000,5,FALSE))</f>
        <v>35 x CES-48 CAP32 v2.5</v>
      </c>
      <c r="E2905" s="117">
        <v>5214</v>
      </c>
      <c r="F2905" s="95"/>
      <c r="G2905" s="96" t="str">
        <f>IF(E2905="","",VLOOKUP(E2905,[1]PROJECTES!$C$14:$G$5000,4,FALSE))</f>
        <v>OB</v>
      </c>
      <c r="H2905" s="118" t="s">
        <v>21</v>
      </c>
      <c r="I2905" s="97" t="str">
        <f>IF(H2905="","",VLOOKUP(H2905,BD!B$2:C$16,2,FALSE))</f>
        <v>P</v>
      </c>
      <c r="J2905" s="98">
        <v>43591</v>
      </c>
      <c r="K2905" s="135">
        <f t="shared" si="96"/>
        <v>19</v>
      </c>
      <c r="L2905" s="99">
        <f t="shared" ca="1" si="97"/>
        <v>-4</v>
      </c>
      <c r="M2905" s="93">
        <f>IF(E2905="","",VLOOKUP(E2905,[1]PROJECTES!$C$14:$Z$5000,21,FALSE))</f>
        <v>43616</v>
      </c>
      <c r="N2905" s="100">
        <v>0</v>
      </c>
      <c r="O2905" s="72" t="s">
        <v>229</v>
      </c>
      <c r="P2905" s="101">
        <v>17</v>
      </c>
      <c r="Q2905" s="132" t="s">
        <v>49</v>
      </c>
      <c r="R2905" s="168" t="s">
        <v>335</v>
      </c>
      <c r="S2905" s="91"/>
    </row>
    <row r="2906" spans="1:19" s="104" customFormat="1" ht="12.75" customHeight="1" x14ac:dyDescent="0.25">
      <c r="A2906" s="121" t="s">
        <v>21</v>
      </c>
      <c r="B2906" s="92" t="str">
        <f>IF(E2906="","",VLOOKUP(E2906,[1]PROJECTES!$C$14:$G$5000,2,FALSE))</f>
        <v>SITEL</v>
      </c>
      <c r="C2906" s="121" t="s">
        <v>149</v>
      </c>
      <c r="D2906" s="93" t="str">
        <f>IF(E2906="","",VLOOKUP(E2906,[1]PROJECTES!$C$14:$G$5000,5,FALSE))</f>
        <v>5 x CES-125 CAP32 v2.5</v>
      </c>
      <c r="E2906" s="117">
        <v>5221</v>
      </c>
      <c r="F2906" s="95"/>
      <c r="G2906" s="96" t="str">
        <f>IF(E2906="","",VLOOKUP(E2906,[1]PROJECTES!$C$14:$G$5000,4,FALSE))</f>
        <v>OB</v>
      </c>
      <c r="H2906" s="118" t="s">
        <v>21</v>
      </c>
      <c r="I2906" s="97" t="str">
        <f>IF(H2906="","",VLOOKUP(H2906,BD!B$2:C$16,2,FALSE))</f>
        <v>P</v>
      </c>
      <c r="J2906" s="98">
        <v>43591</v>
      </c>
      <c r="K2906" s="135">
        <f t="shared" si="96"/>
        <v>19</v>
      </c>
      <c r="L2906" s="99">
        <f t="shared" ca="1" si="97"/>
        <v>-4</v>
      </c>
      <c r="M2906" s="93">
        <f>IF(E2906="","",VLOOKUP(E2906,[1]PROJECTES!$C$14:$Z$5000,21,FALSE))</f>
        <v>43616</v>
      </c>
      <c r="N2906" s="100">
        <v>0</v>
      </c>
      <c r="O2906" s="72" t="s">
        <v>229</v>
      </c>
      <c r="P2906" s="101">
        <v>12</v>
      </c>
      <c r="Q2906" s="132" t="s">
        <v>49</v>
      </c>
      <c r="R2906" s="168" t="s">
        <v>335</v>
      </c>
      <c r="S2906" s="91"/>
    </row>
    <row r="2907" spans="1:19" s="104" customFormat="1" ht="12.75" customHeight="1" x14ac:dyDescent="0.25">
      <c r="A2907" s="121" t="s">
        <v>21</v>
      </c>
      <c r="B2907" s="92" t="str">
        <f>IF(E2907="","",VLOOKUP(E2907,[1]PROJECTES!$C$14:$G$5000,2,FALSE))</f>
        <v>SITEL</v>
      </c>
      <c r="C2907" s="121" t="s">
        <v>149</v>
      </c>
      <c r="D2907" s="93" t="str">
        <f>IF(E2907="","",VLOOKUP(E2907,[1]PROJECTES!$C$14:$G$5000,5,FALSE))</f>
        <v>40 x EE CAP32 v2.1</v>
      </c>
      <c r="E2907" s="117">
        <v>5215</v>
      </c>
      <c r="F2907" s="95"/>
      <c r="G2907" s="96" t="str">
        <f>IF(E2907="","",VLOOKUP(E2907,[1]PROJECTES!$C$14:$G$5000,4,FALSE))</f>
        <v>OB</v>
      </c>
      <c r="H2907" s="118" t="s">
        <v>21</v>
      </c>
      <c r="I2907" s="97" t="str">
        <f>IF(H2907="","",VLOOKUP(H2907,BD!B$2:C$16,2,FALSE))</f>
        <v>P</v>
      </c>
      <c r="J2907" s="98">
        <v>43591</v>
      </c>
      <c r="K2907" s="135">
        <f t="shared" si="96"/>
        <v>19</v>
      </c>
      <c r="L2907" s="99">
        <f t="shared" ca="1" si="97"/>
        <v>-4</v>
      </c>
      <c r="M2907" s="93">
        <f>IF(E2907="","",VLOOKUP(E2907,[1]PROJECTES!$C$14:$Z$5000,21,FALSE))</f>
        <v>43616</v>
      </c>
      <c r="N2907" s="100">
        <v>0</v>
      </c>
      <c r="O2907" s="72" t="s">
        <v>229</v>
      </c>
      <c r="P2907" s="101">
        <v>17</v>
      </c>
      <c r="Q2907" s="132" t="s">
        <v>49</v>
      </c>
      <c r="R2907" s="168" t="s">
        <v>335</v>
      </c>
      <c r="S2907" s="91"/>
    </row>
    <row r="2908" spans="1:19" s="104" customFormat="1" ht="12.75" customHeight="1" x14ac:dyDescent="0.25">
      <c r="A2908" s="121" t="s">
        <v>21</v>
      </c>
      <c r="B2908" s="92" t="str">
        <f>IF(E2908="","",VLOOKUP(E2908,[1]PROJECTES!$C$14:$G$5000,2,FALSE))</f>
        <v>SITEL</v>
      </c>
      <c r="C2908" s="121" t="s">
        <v>149</v>
      </c>
      <c r="D2908" s="93" t="str">
        <f>IF(E2908="","",VLOOKUP(E2908,[1]PROJECTES!$C$14:$G$5000,5,FALSE))</f>
        <v>40 x FRONT ENT EE CAP32 v2.1</v>
      </c>
      <c r="E2908" s="117">
        <v>5216</v>
      </c>
      <c r="F2908" s="95"/>
      <c r="G2908" s="96" t="str">
        <f>IF(E2908="","",VLOOKUP(E2908,[1]PROJECTES!$C$14:$G$5000,4,FALSE))</f>
        <v>TA</v>
      </c>
      <c r="H2908" s="118" t="s">
        <v>21</v>
      </c>
      <c r="I2908" s="97" t="str">
        <f>IF(H2908="","",VLOOKUP(H2908,BD!B$2:C$16,2,FALSE))</f>
        <v>P</v>
      </c>
      <c r="J2908" s="98">
        <v>43591</v>
      </c>
      <c r="K2908" s="135">
        <f t="shared" si="96"/>
        <v>19</v>
      </c>
      <c r="L2908" s="99" t="str">
        <f t="shared" ca="1" si="97"/>
        <v>-</v>
      </c>
      <c r="M2908" s="93">
        <f>IF(E2908="","",VLOOKUP(E2908,[1]PROJECTES!$C$14:$Z$5000,21,FALSE))</f>
        <v>43616</v>
      </c>
      <c r="N2908" s="100">
        <v>0</v>
      </c>
      <c r="O2908" s="72" t="s">
        <v>229</v>
      </c>
      <c r="P2908" s="101">
        <v>31</v>
      </c>
      <c r="Q2908" s="132" t="s">
        <v>49</v>
      </c>
      <c r="R2908" s="168" t="s">
        <v>1695</v>
      </c>
      <c r="S2908" s="91"/>
    </row>
    <row r="2909" spans="1:19" s="104" customFormat="1" ht="12.75" customHeight="1" x14ac:dyDescent="0.25">
      <c r="A2909" s="121" t="s">
        <v>12</v>
      </c>
      <c r="B2909" s="92" t="str">
        <f>IF(E2909="","",VLOOKUP(E2909,[1]PROJECTES!$C$14:$G$5000,2,FALSE))</f>
        <v>SITEL</v>
      </c>
      <c r="C2909" s="121" t="s">
        <v>135</v>
      </c>
      <c r="D2909" s="93" t="str">
        <f>IF(E2909="","",VLOOKUP(E2909,[1]PROJECTES!$C$14:$G$5000,5,FALSE))</f>
        <v>SOPORT DEPARTAMENT COMERCIAL</v>
      </c>
      <c r="E2909" s="117" t="s">
        <v>343</v>
      </c>
      <c r="F2909" s="95"/>
      <c r="G2909" s="96" t="str">
        <f>IF(E2909="","",VLOOKUP(E2909,[1]PROJECTES!$C$14:$G$5000,4,FALSE))</f>
        <v>OB</v>
      </c>
      <c r="H2909" s="118" t="s">
        <v>12</v>
      </c>
      <c r="I2909" s="97" t="str">
        <f>IF(H2909="","",VLOOKUP(H2909,BD!B$2:C$16,2,FALSE))</f>
        <v>E</v>
      </c>
      <c r="J2909" s="98">
        <v>43591</v>
      </c>
      <c r="K2909" s="135">
        <f t="shared" si="96"/>
        <v>19</v>
      </c>
      <c r="L2909" s="99">
        <f t="shared" ca="1" si="97"/>
        <v>210</v>
      </c>
      <c r="M2909" s="93">
        <f>IF(E2909="","",VLOOKUP(E2909,[1]PROJECTES!$C$14:$Z$5000,21,FALSE))</f>
        <v>43830</v>
      </c>
      <c r="N2909" s="100">
        <v>0</v>
      </c>
      <c r="O2909" s="72" t="s">
        <v>229</v>
      </c>
      <c r="P2909" s="101">
        <v>15</v>
      </c>
      <c r="Q2909" s="132" t="s">
        <v>11</v>
      </c>
      <c r="R2909" s="168" t="s">
        <v>1700</v>
      </c>
      <c r="S2909" s="91"/>
    </row>
    <row r="2910" spans="1:19" s="104" customFormat="1" ht="12.75" customHeight="1" x14ac:dyDescent="0.25">
      <c r="A2910" s="121" t="s">
        <v>12</v>
      </c>
      <c r="B2910" s="92" t="str">
        <f>IF(E2910="","",VLOOKUP(E2910,[1]PROJECTES!$C$14:$G$5000,2,FALSE))</f>
        <v>EYPESA</v>
      </c>
      <c r="C2910" s="121" t="s">
        <v>106</v>
      </c>
      <c r="D2910" s="93" t="str">
        <f>IF(E2910="","",VLOOKUP(E2910,[1]PROJECTES!$C$14:$G$5000,5,FALSE))</f>
        <v>SITEL Ref.SUPORT TEC. PROJ. INVADE-2019</v>
      </c>
      <c r="E2910" s="117">
        <v>5204</v>
      </c>
      <c r="F2910" s="95"/>
      <c r="G2910" s="96" t="str">
        <f>IF(E2910="","",VLOOKUP(E2910,[1]PROJECTES!$C$14:$G$5000,4,FALSE))</f>
        <v>OB</v>
      </c>
      <c r="H2910" s="118" t="s">
        <v>12</v>
      </c>
      <c r="I2910" s="97" t="str">
        <f>IF(H2910="","",VLOOKUP(H2910,BD!B$2:C$16,2,FALSE))</f>
        <v>E</v>
      </c>
      <c r="J2910" s="98">
        <v>43591</v>
      </c>
      <c r="K2910" s="135">
        <f t="shared" si="96"/>
        <v>19</v>
      </c>
      <c r="L2910" s="99">
        <f t="shared" ca="1" si="97"/>
        <v>-35</v>
      </c>
      <c r="M2910" s="93">
        <f>IF(E2910="","",VLOOKUP(E2910,[1]PROJECTES!$C$14:$Z$5000,21,FALSE))</f>
        <v>43585</v>
      </c>
      <c r="N2910" s="100">
        <v>2</v>
      </c>
      <c r="O2910" s="72" t="s">
        <v>229</v>
      </c>
      <c r="P2910" s="101">
        <v>0</v>
      </c>
      <c r="Q2910" s="132" t="s">
        <v>32</v>
      </c>
      <c r="R2910" s="168" t="s">
        <v>1701</v>
      </c>
      <c r="S2910" s="91"/>
    </row>
    <row r="2911" spans="1:19" s="104" customFormat="1" ht="12.75" customHeight="1" x14ac:dyDescent="0.25">
      <c r="A2911" s="121" t="s">
        <v>12</v>
      </c>
      <c r="B2911" s="92" t="str">
        <f>IF(E2911="","",VLOOKUP(E2911,[1]PROJECTES!$C$14:$G$5000,2,FALSE))</f>
        <v>ELECON</v>
      </c>
      <c r="C2911" s="121" t="s">
        <v>92</v>
      </c>
      <c r="D2911" s="93" t="str">
        <f>IF(E2911="","",VLOOKUP(E2911,[1]PROJECTES!$C$14:$G$5000,5,FALSE))</f>
        <v>RTU S.E. CONIL v2.0</v>
      </c>
      <c r="E2911" s="117">
        <v>4982</v>
      </c>
      <c r="F2911" s="95"/>
      <c r="G2911" s="96" t="str">
        <f>IF(E2911="","",VLOOKUP(E2911,[1]PROJECTES!$C$14:$G$5000,4,FALSE))</f>
        <v>OB</v>
      </c>
      <c r="H2911" s="118" t="s">
        <v>12</v>
      </c>
      <c r="I2911" s="97" t="str">
        <f>IF(H2911="","",VLOOKUP(H2911,BD!B$2:C$16,2,FALSE))</f>
        <v>E</v>
      </c>
      <c r="J2911" s="98">
        <v>43591</v>
      </c>
      <c r="K2911" s="135">
        <f t="shared" si="96"/>
        <v>19</v>
      </c>
      <c r="L2911" s="99">
        <f t="shared" ca="1" si="97"/>
        <v>-193</v>
      </c>
      <c r="M2911" s="93">
        <f>IF(E2911="","",VLOOKUP(E2911,[1]PROJECTES!$C$14:$Z$5000,21,FALSE))</f>
        <v>43427</v>
      </c>
      <c r="N2911" s="100">
        <v>0</v>
      </c>
      <c r="O2911" s="72" t="s">
        <v>229</v>
      </c>
      <c r="P2911" s="101">
        <v>30</v>
      </c>
      <c r="Q2911" s="132" t="s">
        <v>32</v>
      </c>
      <c r="R2911" s="168" t="s">
        <v>1702</v>
      </c>
      <c r="S2911" s="91"/>
    </row>
    <row r="2912" spans="1:19" s="104" customFormat="1" ht="12.75" customHeight="1" x14ac:dyDescent="0.25">
      <c r="A2912" s="121" t="s">
        <v>12</v>
      </c>
      <c r="B2912" s="92" t="str">
        <f>IF(E2912="","",VLOOKUP(E2912,[1]PROJECTES!$C$14:$G$5000,2,FALSE))</f>
        <v>SITEL</v>
      </c>
      <c r="C2912" s="121" t="s">
        <v>181</v>
      </c>
      <c r="D2912" s="93" t="str">
        <f>IF(E2912="","",VLOOKUP(E2912,[1]PROJECTES!$C$14:$G$5000,5,FALSE))</f>
        <v>FORMACIO</v>
      </c>
      <c r="E2912" s="117" t="s">
        <v>519</v>
      </c>
      <c r="F2912" s="95"/>
      <c r="G2912" s="96" t="str">
        <f>IF(E2912="","",VLOOKUP(E2912,[1]PROJECTES!$C$14:$G$5000,4,FALSE))</f>
        <v>OB</v>
      </c>
      <c r="H2912" s="118" t="s">
        <v>12</v>
      </c>
      <c r="I2912" s="97" t="str">
        <f>IF(H2912="","",VLOOKUP(H2912,BD!B$2:C$16,2,FALSE))</f>
        <v>E</v>
      </c>
      <c r="J2912" s="98">
        <v>43591</v>
      </c>
      <c r="K2912" s="135">
        <f t="shared" si="96"/>
        <v>19</v>
      </c>
      <c r="L2912" s="99">
        <f t="shared" ca="1" si="97"/>
        <v>210</v>
      </c>
      <c r="M2912" s="93">
        <f>IF(E2912="","",VLOOKUP(E2912,[1]PROJECTES!$C$14:$Z$5000,21,FALSE))</f>
        <v>43830</v>
      </c>
      <c r="N2912" s="100">
        <v>4</v>
      </c>
      <c r="O2912" s="72" t="s">
        <v>229</v>
      </c>
      <c r="P2912" s="101">
        <v>15</v>
      </c>
      <c r="Q2912" s="132"/>
      <c r="R2912" s="168" t="s">
        <v>1705</v>
      </c>
      <c r="S2912" s="91"/>
    </row>
    <row r="2913" spans="1:19" s="104" customFormat="1" ht="12.75" customHeight="1" x14ac:dyDescent="0.25">
      <c r="A2913" s="121" t="s">
        <v>12</v>
      </c>
      <c r="B2913" s="92" t="str">
        <f>IF(E2913="","",VLOOKUP(E2913,[1]PROJECTES!$C$14:$G$5000,2,FALSE))</f>
        <v>EYPESA</v>
      </c>
      <c r="C2913" s="121" t="s">
        <v>106</v>
      </c>
      <c r="D2913" s="93" t="str">
        <f>IF(E2913="","",VLOOKUP(E2913,[1]PROJECTES!$C$14:$G$5000,5,FALSE))</f>
        <v>SITEL Ref.SUPORT TEC. PROJ. INVADE-2019</v>
      </c>
      <c r="E2913" s="117">
        <v>5204</v>
      </c>
      <c r="F2913" s="95"/>
      <c r="G2913" s="96" t="str">
        <f>IF(E2913="","",VLOOKUP(E2913,[1]PROJECTES!$C$14:$G$5000,4,FALSE))</f>
        <v>OB</v>
      </c>
      <c r="H2913" s="118" t="s">
        <v>12</v>
      </c>
      <c r="I2913" s="97" t="str">
        <f>IF(H2913="","",VLOOKUP(H2913,BD!B$2:C$16,2,FALSE))</f>
        <v>E</v>
      </c>
      <c r="J2913" s="98">
        <v>43591</v>
      </c>
      <c r="K2913" s="135">
        <f t="shared" si="96"/>
        <v>19</v>
      </c>
      <c r="L2913" s="99">
        <f t="shared" ca="1" si="97"/>
        <v>-35</v>
      </c>
      <c r="M2913" s="93">
        <f>IF(E2913="","",VLOOKUP(E2913,[1]PROJECTES!$C$14:$Z$5000,21,FALSE))</f>
        <v>43585</v>
      </c>
      <c r="N2913" s="100">
        <v>1</v>
      </c>
      <c r="O2913" s="72" t="s">
        <v>229</v>
      </c>
      <c r="P2913" s="101">
        <v>0</v>
      </c>
      <c r="Q2913" s="132" t="s">
        <v>32</v>
      </c>
      <c r="R2913" s="168" t="s">
        <v>1704</v>
      </c>
      <c r="S2913" s="91"/>
    </row>
    <row r="2914" spans="1:19" s="104" customFormat="1" ht="12.75" customHeight="1" x14ac:dyDescent="0.25">
      <c r="A2914" s="121" t="s">
        <v>21</v>
      </c>
      <c r="B2914" s="92" t="str">
        <f>IF(E2914="","",VLOOKUP(E2914,[1]PROJECTES!$C$14:$G$5000,2,FALSE))</f>
        <v>SITEL</v>
      </c>
      <c r="C2914" s="121" t="s">
        <v>181</v>
      </c>
      <c r="D2914" s="93" t="str">
        <f>IF(E2914="","",VLOOKUP(E2914,[1]PROJECTES!$C$14:$G$5000,5,FALSE))</f>
        <v>AFERS EMPRESA</v>
      </c>
      <c r="E2914" s="117" t="s">
        <v>315</v>
      </c>
      <c r="F2914" s="95"/>
      <c r="G2914" s="96" t="str">
        <f>IF(E2914="","",VLOOKUP(E2914,[1]PROJECTES!$C$14:$G$5000,4,FALSE))</f>
        <v>OB</v>
      </c>
      <c r="H2914" s="118" t="s">
        <v>595</v>
      </c>
      <c r="I2914" s="97" t="str">
        <f>IF(H2914="","",VLOOKUP(H2914,BD!B$2:C$16,2,FALSE))</f>
        <v>E</v>
      </c>
      <c r="J2914" s="98">
        <v>43591</v>
      </c>
      <c r="K2914" s="135">
        <f t="shared" si="96"/>
        <v>19</v>
      </c>
      <c r="L2914" s="99">
        <f t="shared" ca="1" si="97"/>
        <v>210</v>
      </c>
      <c r="M2914" s="93">
        <f>IF(E2914="","",VLOOKUP(E2914,[1]PROJECTES!$C$14:$Z$5000,21,FALSE))</f>
        <v>43830</v>
      </c>
      <c r="N2914" s="100">
        <v>3</v>
      </c>
      <c r="O2914" s="72" t="s">
        <v>229</v>
      </c>
      <c r="P2914" s="101">
        <v>0</v>
      </c>
      <c r="Q2914" s="132" t="s">
        <v>28</v>
      </c>
      <c r="R2914" s="102" t="s">
        <v>1685</v>
      </c>
      <c r="S2914" s="91"/>
    </row>
    <row r="2915" spans="1:19" s="104" customFormat="1" ht="12.75" customHeight="1" x14ac:dyDescent="0.25">
      <c r="A2915" s="121" t="s">
        <v>21</v>
      </c>
      <c r="B2915" s="92" t="str">
        <f>IF(E2915="","",VLOOKUP(E2915,[1]PROJECTES!$C$14:$G$5000,2,FALSE))</f>
        <v>INPPOZ</v>
      </c>
      <c r="C2915" s="121" t="s">
        <v>149</v>
      </c>
      <c r="D2915" s="93" t="str">
        <f>IF(E2915="","",VLOOKUP(E2915,[1]PROJECTES!$C$14:$G$5000,5,FALSE))</f>
        <v>RTU C.T. MENENDEZ PELAYO v1.0</v>
      </c>
      <c r="E2915" s="117">
        <v>5205</v>
      </c>
      <c r="F2915" s="95"/>
      <c r="G2915" s="96" t="str">
        <f>IF(E2915="","",VLOOKUP(E2915,[1]PROJECTES!$C$14:$G$5000,4,FALSE))</f>
        <v>OB</v>
      </c>
      <c r="H2915" s="118" t="s">
        <v>595</v>
      </c>
      <c r="I2915" s="97" t="str">
        <f>IF(H2915="","",VLOOKUP(H2915,BD!B$2:C$16,2,FALSE))</f>
        <v>E</v>
      </c>
      <c r="J2915" s="98">
        <v>43591</v>
      </c>
      <c r="K2915" s="135">
        <f t="shared" si="96"/>
        <v>19</v>
      </c>
      <c r="L2915" s="99">
        <f t="shared" ca="1" si="97"/>
        <v>-35</v>
      </c>
      <c r="M2915" s="93">
        <f>IF(E2915="","",VLOOKUP(E2915,[1]PROJECTES!$C$14:$Z$5000,21,FALSE))</f>
        <v>43585</v>
      </c>
      <c r="N2915" s="100">
        <v>0</v>
      </c>
      <c r="O2915" s="72" t="s">
        <v>229</v>
      </c>
      <c r="P2915" s="101">
        <v>30</v>
      </c>
      <c r="Q2915" s="132" t="s">
        <v>51</v>
      </c>
      <c r="R2915" s="168" t="s">
        <v>365</v>
      </c>
      <c r="S2915" s="91"/>
    </row>
    <row r="2916" spans="1:19" s="104" customFormat="1" ht="12.75" customHeight="1" x14ac:dyDescent="0.25">
      <c r="A2916" s="121" t="s">
        <v>21</v>
      </c>
      <c r="B2916" s="92" t="str">
        <f>IF(E2916="","",VLOOKUP(E2916,[1]PROJECTES!$C$14:$G$5000,2,FALSE))</f>
        <v>INPPOZ</v>
      </c>
      <c r="C2916" s="121" t="s">
        <v>149</v>
      </c>
      <c r="D2916" s="93" t="str">
        <f>IF(E2916="","",VLOOKUP(E2916,[1]PROJECTES!$C$14:$G$5000,5,FALSE))</f>
        <v>RTU C.T. PADRE TORRERO v1.0</v>
      </c>
      <c r="E2916" s="117">
        <v>5207</v>
      </c>
      <c r="F2916" s="95"/>
      <c r="G2916" s="96" t="str">
        <f>IF(E2916="","",VLOOKUP(E2916,[1]PROJECTES!$C$14:$G$5000,4,FALSE))</f>
        <v>OB</v>
      </c>
      <c r="H2916" s="118" t="s">
        <v>595</v>
      </c>
      <c r="I2916" s="97" t="str">
        <f>IF(H2916="","",VLOOKUP(H2916,BD!B$2:C$16,2,FALSE))</f>
        <v>E</v>
      </c>
      <c r="J2916" s="98">
        <v>43591</v>
      </c>
      <c r="K2916" s="135">
        <f t="shared" si="96"/>
        <v>19</v>
      </c>
      <c r="L2916" s="99">
        <f t="shared" ca="1" si="97"/>
        <v>-35</v>
      </c>
      <c r="M2916" s="93">
        <f>IF(E2916="","",VLOOKUP(E2916,[1]PROJECTES!$C$14:$Z$5000,21,FALSE))</f>
        <v>43585</v>
      </c>
      <c r="N2916" s="100">
        <v>0</v>
      </c>
      <c r="O2916" s="72" t="s">
        <v>229</v>
      </c>
      <c r="P2916" s="101">
        <v>30</v>
      </c>
      <c r="Q2916" s="132" t="s">
        <v>51</v>
      </c>
      <c r="R2916" s="168" t="s">
        <v>365</v>
      </c>
      <c r="S2916" s="91"/>
    </row>
    <row r="2917" spans="1:19" s="104" customFormat="1" ht="12.75" customHeight="1" x14ac:dyDescent="0.25">
      <c r="A2917" s="121" t="s">
        <v>44</v>
      </c>
      <c r="B2917" s="92" t="str">
        <f>IF(E2917="","",VLOOKUP(E2917,[1]PROJECTES!$C$14:$G$5000,2,FALSE))</f>
        <v>PEUSA</v>
      </c>
      <c r="C2917" s="121" t="s">
        <v>1049</v>
      </c>
      <c r="D2917" s="93" t="str">
        <f>IF(E2917="","",VLOOKUP(E2917,[1]PROJECTES!$C$14:$G$5000,5,FALSE))</f>
        <v>Inst. i PEM RTU C.H. SANTA LLUCIA v2.0</v>
      </c>
      <c r="E2917" s="117">
        <v>5237</v>
      </c>
      <c r="F2917" s="95"/>
      <c r="G2917" s="96" t="str">
        <f>IF(E2917="","",VLOOKUP(E2917,[1]PROJECTES!$C$14:$G$5000,4,FALSE))</f>
        <v>TA</v>
      </c>
      <c r="H2917" s="118" t="s">
        <v>44</v>
      </c>
      <c r="I2917" s="97" t="str">
        <f>IF(H2917="","",VLOOKUP(H2917,BD!B$2:C$16,2,FALSE))</f>
        <v>E</v>
      </c>
      <c r="J2917" s="98">
        <v>43591</v>
      </c>
      <c r="K2917" s="135">
        <f t="shared" si="96"/>
        <v>19</v>
      </c>
      <c r="L2917" s="99" t="str">
        <f t="shared" ca="1" si="97"/>
        <v>-</v>
      </c>
      <c r="M2917" s="93">
        <f>IF(E2917="","",VLOOKUP(E2917,[1]PROJECTES!$C$14:$Z$5000,21,FALSE))</f>
        <v>43593</v>
      </c>
      <c r="N2917" s="100">
        <v>8</v>
      </c>
      <c r="O2917" s="72" t="s">
        <v>229</v>
      </c>
      <c r="P2917" s="101">
        <v>0</v>
      </c>
      <c r="Q2917" s="132" t="s">
        <v>40</v>
      </c>
      <c r="R2917" s="168" t="s">
        <v>1721</v>
      </c>
      <c r="S2917" s="91"/>
    </row>
    <row r="2918" spans="1:19" s="104" customFormat="1" ht="12.75" customHeight="1" x14ac:dyDescent="0.25">
      <c r="A2918" s="121"/>
      <c r="B2918" s="92" t="str">
        <f>IF(E2918="","",VLOOKUP(E2918,[1]PROJECTES!$C$14:$G$5000,2,FALSE))</f>
        <v>SITEL</v>
      </c>
      <c r="C2918" s="121" t="s">
        <v>181</v>
      </c>
      <c r="D2918" s="93" t="str">
        <f>IF(E2918="","",VLOOKUP(E2918,[1]PROJECTES!$C$14:$G$5000,5,FALSE))</f>
        <v>AFERS EMPRESA</v>
      </c>
      <c r="E2918" s="117" t="s">
        <v>315</v>
      </c>
      <c r="F2918" s="95"/>
      <c r="G2918" s="96" t="str">
        <f>IF(E2918="","",VLOOKUP(E2918,[1]PROJECTES!$C$14:$G$5000,4,FALSE))</f>
        <v>OB</v>
      </c>
      <c r="H2918" s="118" t="s">
        <v>17</v>
      </c>
      <c r="I2918" s="97" t="str">
        <f>IF(H2918="","",VLOOKUP(H2918,BD!B$2:C$16,2,FALSE))</f>
        <v>E</v>
      </c>
      <c r="J2918" s="98">
        <v>43563</v>
      </c>
      <c r="K2918" s="135">
        <f t="shared" si="96"/>
        <v>15</v>
      </c>
      <c r="L2918" s="99">
        <f t="shared" ca="1" si="97"/>
        <v>210</v>
      </c>
      <c r="M2918" s="93">
        <f>IF(E2918="","",VLOOKUP(E2918,[1]PROJECTES!$C$14:$Z$5000,21,FALSE))</f>
        <v>43830</v>
      </c>
      <c r="N2918" s="100">
        <v>1</v>
      </c>
      <c r="O2918" s="72" t="s">
        <v>229</v>
      </c>
      <c r="P2918" s="101"/>
      <c r="Q2918" s="132" t="s">
        <v>336</v>
      </c>
      <c r="R2918" s="168" t="s">
        <v>1472</v>
      </c>
      <c r="S2918" s="91"/>
    </row>
    <row r="2919" spans="1:19" s="104" customFormat="1" ht="12.75" customHeight="1" x14ac:dyDescent="0.25">
      <c r="A2919" s="121"/>
      <c r="B2919" s="92" t="str">
        <f>IF(E2919="","",VLOOKUP(E2919,[1]PROJECTES!$C$14:$G$5000,2,FALSE))</f>
        <v>SITEL</v>
      </c>
      <c r="C2919" s="121" t="s">
        <v>181</v>
      </c>
      <c r="D2919" s="93" t="str">
        <f>IF(E2919="","",VLOOKUP(E2919,[1]PROJECTES!$C$14:$G$5000,5,FALSE))</f>
        <v>PENDENT D'ASSIGNAR</v>
      </c>
      <c r="E2919" s="117" t="s">
        <v>396</v>
      </c>
      <c r="F2919" s="95"/>
      <c r="G2919" s="96" t="str">
        <f>IF(E2919="","",VLOOKUP(E2919,[1]PROJECTES!$C$14:$G$5000,4,FALSE))</f>
        <v>OB</v>
      </c>
      <c r="H2919" s="118" t="s">
        <v>17</v>
      </c>
      <c r="I2919" s="97" t="str">
        <f>IF(H2919="","",VLOOKUP(H2919,BD!B$2:C$16,2,FALSE))</f>
        <v>E</v>
      </c>
      <c r="J2919" s="173">
        <v>43564</v>
      </c>
      <c r="K2919" s="135">
        <f t="shared" si="96"/>
        <v>15</v>
      </c>
      <c r="L2919" s="99">
        <f t="shared" ca="1" si="97"/>
        <v>210</v>
      </c>
      <c r="M2919" s="93">
        <f>IF(E2919="","",VLOOKUP(E2919,[1]PROJECTES!$C$14:$Z$5000,21,FALSE))</f>
        <v>43830</v>
      </c>
      <c r="N2919" s="100">
        <v>2</v>
      </c>
      <c r="O2919" s="72" t="s">
        <v>229</v>
      </c>
      <c r="P2919" s="101">
        <v>45</v>
      </c>
      <c r="Q2919" s="132" t="s">
        <v>65</v>
      </c>
      <c r="R2919" s="168" t="s">
        <v>1476</v>
      </c>
      <c r="S2919" s="91"/>
    </row>
    <row r="2920" spans="1:19" s="104" customFormat="1" ht="12.75" customHeight="1" x14ac:dyDescent="0.25">
      <c r="A2920" s="121"/>
      <c r="B2920" s="92" t="str">
        <f>IF(E2920="","",VLOOKUP(E2920,[1]PROJECTES!$C$14:$G$5000,2,FALSE))</f>
        <v>SITEL</v>
      </c>
      <c r="C2920" s="121" t="s">
        <v>181</v>
      </c>
      <c r="D2920" s="93" t="str">
        <f>IF(E2920="","",VLOOKUP(E2920,[1]PROJECTES!$C$14:$G$5000,5,FALSE))</f>
        <v>PENDENT D'ASSIGNAR</v>
      </c>
      <c r="E2920" s="117" t="s">
        <v>396</v>
      </c>
      <c r="F2920" s="95"/>
      <c r="G2920" s="96" t="str">
        <f>IF(E2920="","",VLOOKUP(E2920,[1]PROJECTES!$C$14:$G$5000,4,FALSE))</f>
        <v>OB</v>
      </c>
      <c r="H2920" s="118" t="s">
        <v>17</v>
      </c>
      <c r="I2920" s="97" t="str">
        <f>IF(H2920="","",VLOOKUP(H2920,BD!B$2:C$16,2,FALSE))</f>
        <v>E</v>
      </c>
      <c r="J2920" s="98">
        <v>43564</v>
      </c>
      <c r="K2920" s="135">
        <f t="shared" si="96"/>
        <v>15</v>
      </c>
      <c r="L2920" s="99">
        <f t="shared" ca="1" si="97"/>
        <v>210</v>
      </c>
      <c r="M2920" s="93">
        <f>IF(E2920="","",VLOOKUP(E2920,[1]PROJECTES!$C$14:$Z$5000,21,FALSE))</f>
        <v>43830</v>
      </c>
      <c r="N2920" s="100"/>
      <c r="O2920" s="72" t="s">
        <v>229</v>
      </c>
      <c r="P2920" s="101">
        <v>15</v>
      </c>
      <c r="Q2920" s="132" t="s">
        <v>40</v>
      </c>
      <c r="R2920" s="168" t="s">
        <v>1477</v>
      </c>
      <c r="S2920" s="91"/>
    </row>
    <row r="2921" spans="1:19" s="104" customFormat="1" ht="12.75" customHeight="1" x14ac:dyDescent="0.25">
      <c r="A2921" s="121"/>
      <c r="B2921" s="92" t="str">
        <f>IF(E2921="","",VLOOKUP(E2921,[1]PROJECTES!$C$14:$G$5000,2,FALSE))</f>
        <v>ORMAZA</v>
      </c>
      <c r="C2921" s="121" t="s">
        <v>181</v>
      </c>
      <c r="D2921" s="93" t="str">
        <f>IF(E2921="","",VLOOKUP(E2921,[1]PROJECTES!$C$14:$G$5000,5,FALSE))</f>
        <v>CC SCADA TEDIS.Net MARTIN SILVA v1.0</v>
      </c>
      <c r="E2921" s="117">
        <v>4825</v>
      </c>
      <c r="F2921" s="95"/>
      <c r="G2921" s="96" t="str">
        <f>IF(E2921="","",VLOOKUP(E2921,[1]PROJECTES!$C$14:$G$5000,4,FALSE))</f>
        <v>TA</v>
      </c>
      <c r="H2921" s="118" t="s">
        <v>17</v>
      </c>
      <c r="I2921" s="97" t="str">
        <f>IF(H2921="","",VLOOKUP(H2921,BD!B$2:C$16,2,FALSE))</f>
        <v>E</v>
      </c>
      <c r="J2921" s="98">
        <v>43565</v>
      </c>
      <c r="K2921" s="135">
        <f t="shared" si="96"/>
        <v>15</v>
      </c>
      <c r="L2921" s="99" t="str">
        <f t="shared" ca="1" si="97"/>
        <v>-</v>
      </c>
      <c r="M2921" s="93">
        <f>IF(E2921="","",VLOOKUP(E2921,[1]PROJECTES!$C$14:$Z$5000,21,FALSE))</f>
        <v>43544</v>
      </c>
      <c r="N2921" s="100"/>
      <c r="O2921" s="72" t="s">
        <v>229</v>
      </c>
      <c r="P2921" s="101">
        <v>10</v>
      </c>
      <c r="Q2921" s="132" t="s">
        <v>19</v>
      </c>
      <c r="R2921" s="168" t="s">
        <v>1479</v>
      </c>
      <c r="S2921" s="91"/>
    </row>
    <row r="2922" spans="1:19" s="104" customFormat="1" ht="12.75" customHeight="1" x14ac:dyDescent="0.25">
      <c r="A2922" s="121"/>
      <c r="B2922" s="92" t="str">
        <f>IF(E2922="","",VLOOKUP(E2922,[1]PROJECTES!$C$14:$G$5000,2,FALSE))</f>
        <v>GRTOHE</v>
      </c>
      <c r="C2922" s="121" t="s">
        <v>181</v>
      </c>
      <c r="D2922" s="93" t="str">
        <f>IF(E2922="","",VLOOKUP(E2922,[1]PROJECTES!$C$14:$G$5000,5,FALSE))</f>
        <v>CC SCADA TEDIS.Net TORREHERMOSA v1.0</v>
      </c>
      <c r="E2922" s="117">
        <v>3713</v>
      </c>
      <c r="F2922" s="95"/>
      <c r="G2922" s="96" t="str">
        <f>IF(E2922="","",VLOOKUP(E2922,[1]PROJECTES!$C$14:$G$5000,4,FALSE))</f>
        <v>TA</v>
      </c>
      <c r="H2922" s="118" t="s">
        <v>17</v>
      </c>
      <c r="I2922" s="97" t="str">
        <f>IF(H2922="","",VLOOKUP(H2922,BD!B$2:C$16,2,FALSE))</f>
        <v>E</v>
      </c>
      <c r="J2922" s="98">
        <v>43565</v>
      </c>
      <c r="K2922" s="135">
        <f t="shared" si="96"/>
        <v>15</v>
      </c>
      <c r="L2922" s="99" t="str">
        <f t="shared" ca="1" si="97"/>
        <v>-</v>
      </c>
      <c r="M2922" s="93">
        <f>IF(E2922="","",VLOOKUP(E2922,[1]PROJECTES!$C$14:$Z$5000,21,FALSE))</f>
        <v>43553</v>
      </c>
      <c r="N2922" s="100"/>
      <c r="O2922" s="72" t="s">
        <v>229</v>
      </c>
      <c r="P2922" s="101">
        <v>10</v>
      </c>
      <c r="Q2922" s="132" t="s">
        <v>19</v>
      </c>
      <c r="R2922" s="168" t="s">
        <v>1479</v>
      </c>
      <c r="S2922" s="91"/>
    </row>
    <row r="2923" spans="1:19" s="104" customFormat="1" ht="12.75" customHeight="1" x14ac:dyDescent="0.25">
      <c r="A2923" s="121"/>
      <c r="B2923" s="92" t="str">
        <f>IF(E2923="","",VLOOKUP(E2923,[1]PROJECTES!$C$14:$G$5000,2,FALSE))</f>
        <v>SAMENE</v>
      </c>
      <c r="C2923" s="121" t="s">
        <v>181</v>
      </c>
      <c r="D2923" s="93" t="str">
        <f>IF(E2923="","",VLOOKUP(E2923,[1]PROJECTES!$C$14:$G$5000,5,FALSE))</f>
        <v>RTU C.T. ESTEL v1.0</v>
      </c>
      <c r="E2923" s="117">
        <v>4990</v>
      </c>
      <c r="F2923" s="95"/>
      <c r="G2923" s="96" t="str">
        <f>IF(E2923="","",VLOOKUP(E2923,[1]PROJECTES!$C$14:$G$5000,4,FALSE))</f>
        <v>TA</v>
      </c>
      <c r="H2923" s="118" t="s">
        <v>17</v>
      </c>
      <c r="I2923" s="97" t="str">
        <f>IF(H2923="","",VLOOKUP(H2923,BD!B$2:C$16,2,FALSE))</f>
        <v>E</v>
      </c>
      <c r="J2923" s="98">
        <v>43565</v>
      </c>
      <c r="K2923" s="135">
        <f t="shared" si="96"/>
        <v>15</v>
      </c>
      <c r="L2923" s="99" t="str">
        <f t="shared" ca="1" si="97"/>
        <v>-</v>
      </c>
      <c r="M2923" s="93">
        <f>IF(E2923="","",VLOOKUP(E2923,[1]PROJECTES!$C$14:$Z$5000,21,FALSE))</f>
        <v>43546</v>
      </c>
      <c r="N2923" s="100"/>
      <c r="O2923" s="72" t="s">
        <v>229</v>
      </c>
      <c r="P2923" s="101">
        <v>10</v>
      </c>
      <c r="Q2923" s="132" t="s">
        <v>19</v>
      </c>
      <c r="R2923" s="168" t="s">
        <v>1479</v>
      </c>
      <c r="S2923" s="91"/>
    </row>
    <row r="2924" spans="1:19" s="104" customFormat="1" ht="12.75" customHeight="1" x14ac:dyDescent="0.25">
      <c r="A2924" s="121" t="s">
        <v>21</v>
      </c>
      <c r="B2924" s="92" t="str">
        <f>IF(E2924="","",VLOOKUP(E2924,[1]PROJECTES!$C$14:$G$5000,2,FALSE))</f>
        <v>INPPOZ</v>
      </c>
      <c r="C2924" s="121" t="s">
        <v>149</v>
      </c>
      <c r="D2924" s="93" t="str">
        <f>IF(E2924="","",VLOOKUP(E2924,[1]PROJECTES!$C$14:$G$5000,5,FALSE))</f>
        <v>RTU C.T. MENENDEZ PELAYO v1.0</v>
      </c>
      <c r="E2924" s="117">
        <v>5205</v>
      </c>
      <c r="F2924" s="95"/>
      <c r="G2924" s="96" t="str">
        <f>IF(E2924="","",VLOOKUP(E2924,[1]PROJECTES!$C$14:$G$5000,4,FALSE))</f>
        <v>OB</v>
      </c>
      <c r="H2924" s="118" t="s">
        <v>595</v>
      </c>
      <c r="I2924" s="97" t="str">
        <f>IF(H2924="","",VLOOKUP(H2924,BD!B$2:C$16,2,FALSE))</f>
        <v>E</v>
      </c>
      <c r="J2924" s="98">
        <v>43592</v>
      </c>
      <c r="K2924" s="135">
        <f t="shared" si="96"/>
        <v>19</v>
      </c>
      <c r="L2924" s="99">
        <f t="shared" ca="1" si="97"/>
        <v>-35</v>
      </c>
      <c r="M2924" s="93">
        <f>IF(E2924="","",VLOOKUP(E2924,[1]PROJECTES!$C$14:$Z$5000,21,FALSE))</f>
        <v>43585</v>
      </c>
      <c r="N2924" s="100">
        <v>2</v>
      </c>
      <c r="O2924" s="72" t="s">
        <v>229</v>
      </c>
      <c r="P2924" s="101">
        <v>0</v>
      </c>
      <c r="Q2924" s="132" t="s">
        <v>51</v>
      </c>
      <c r="R2924" s="168" t="s">
        <v>365</v>
      </c>
      <c r="S2924" s="91"/>
    </row>
    <row r="2925" spans="1:19" s="104" customFormat="1" ht="12.75" customHeight="1" x14ac:dyDescent="0.25">
      <c r="A2925" s="121" t="s">
        <v>21</v>
      </c>
      <c r="B2925" s="92" t="str">
        <f>IF(E2925="","",VLOOKUP(E2925,[1]PROJECTES!$C$14:$G$5000,2,FALSE))</f>
        <v>INPPOZ</v>
      </c>
      <c r="C2925" s="121" t="s">
        <v>149</v>
      </c>
      <c r="D2925" s="93" t="str">
        <f>IF(E2925="","",VLOOKUP(E2925,[1]PROJECTES!$C$14:$G$5000,5,FALSE))</f>
        <v>RTU C.T. PADRE TORRERO v1.0</v>
      </c>
      <c r="E2925" s="117">
        <v>5207</v>
      </c>
      <c r="F2925" s="95"/>
      <c r="G2925" s="96" t="str">
        <f>IF(E2925="","",VLOOKUP(E2925,[1]PROJECTES!$C$14:$G$5000,4,FALSE))</f>
        <v>OB</v>
      </c>
      <c r="H2925" s="118" t="s">
        <v>595</v>
      </c>
      <c r="I2925" s="97" t="str">
        <f>IF(H2925="","",VLOOKUP(H2925,BD!B$2:C$16,2,FALSE))</f>
        <v>E</v>
      </c>
      <c r="J2925" s="98">
        <v>43592</v>
      </c>
      <c r="K2925" s="135">
        <f t="shared" si="96"/>
        <v>19</v>
      </c>
      <c r="L2925" s="99">
        <f t="shared" ca="1" si="97"/>
        <v>-35</v>
      </c>
      <c r="M2925" s="93">
        <f>IF(E2925="","",VLOOKUP(E2925,[1]PROJECTES!$C$14:$Z$5000,21,FALSE))</f>
        <v>43585</v>
      </c>
      <c r="N2925" s="100">
        <v>2</v>
      </c>
      <c r="O2925" s="72" t="s">
        <v>229</v>
      </c>
      <c r="P2925" s="101">
        <v>0</v>
      </c>
      <c r="Q2925" s="132" t="s">
        <v>51</v>
      </c>
      <c r="R2925" s="168" t="s">
        <v>365</v>
      </c>
      <c r="S2925" s="91"/>
    </row>
    <row r="2926" spans="1:19" s="104" customFormat="1" ht="12.75" customHeight="1" x14ac:dyDescent="0.25">
      <c r="A2926" s="121" t="s">
        <v>21</v>
      </c>
      <c r="B2926" s="92" t="str">
        <f>IF(E2926="","",VLOOKUP(E2926,[1]PROJECTES!$C$14:$G$5000,2,FALSE))</f>
        <v>SITEL</v>
      </c>
      <c r="C2926" s="121" t="s">
        <v>86</v>
      </c>
      <c r="D2926" s="93" t="str">
        <f>IF(E2926="","",VLOOKUP(E2926,[1]PROJECTES!$C$14:$G$5000,5,FALSE))</f>
        <v>2 x Manguera COM CAP32 - MOXA nPort-5110</v>
      </c>
      <c r="E2926" s="117">
        <v>5261</v>
      </c>
      <c r="F2926" s="95"/>
      <c r="G2926" s="96" t="str">
        <f>IF(E2926="","",VLOOKUP(E2926,[1]PROJECTES!$C$14:$G$5000,4,FALSE))</f>
        <v>TA</v>
      </c>
      <c r="H2926" s="118" t="s">
        <v>21</v>
      </c>
      <c r="I2926" s="97" t="str">
        <f>IF(H2926="","",VLOOKUP(H2926,BD!B$2:C$16,2,FALSE))</f>
        <v>P</v>
      </c>
      <c r="J2926" s="98">
        <v>43592</v>
      </c>
      <c r="K2926" s="135">
        <f t="shared" si="96"/>
        <v>19</v>
      </c>
      <c r="L2926" s="99" t="str">
        <f t="shared" ca="1" si="97"/>
        <v>-</v>
      </c>
      <c r="M2926" s="93">
        <f>IF(E2926="","",VLOOKUP(E2926,[1]PROJECTES!$C$14:$Z$5000,21,FALSE))</f>
        <v>43595</v>
      </c>
      <c r="N2926" s="100">
        <v>0</v>
      </c>
      <c r="O2926" s="72" t="s">
        <v>229</v>
      </c>
      <c r="P2926" s="101">
        <v>5</v>
      </c>
      <c r="Q2926" s="132" t="s">
        <v>49</v>
      </c>
      <c r="R2926" s="168" t="s">
        <v>335</v>
      </c>
      <c r="S2926" s="91"/>
    </row>
    <row r="2927" spans="1:19" s="104" customFormat="1" ht="12.75" customHeight="1" x14ac:dyDescent="0.25">
      <c r="A2927" s="121" t="s">
        <v>21</v>
      </c>
      <c r="B2927" s="92" t="str">
        <f>IF(E2927="","",VLOOKUP(E2927,[1]PROJECTES!$C$14:$G$5000,2,FALSE))</f>
        <v>SITEL</v>
      </c>
      <c r="C2927" s="121" t="s">
        <v>86</v>
      </c>
      <c r="D2927" s="93" t="str">
        <f>IF(E2927="","",VLOOKUP(E2927,[1]PROJECTES!$C$14:$G$5000,5,FALSE))</f>
        <v>2 x Manguera COM CAP32 - MOXA nPort-5110</v>
      </c>
      <c r="E2927" s="117">
        <v>5261</v>
      </c>
      <c r="F2927" s="95"/>
      <c r="G2927" s="96" t="str">
        <f>IF(E2927="","",VLOOKUP(E2927,[1]PROJECTES!$C$14:$G$5000,4,FALSE))</f>
        <v>TA</v>
      </c>
      <c r="H2927" s="118" t="s">
        <v>21</v>
      </c>
      <c r="I2927" s="97" t="str">
        <f>IF(H2927="","",VLOOKUP(H2927,BD!B$2:C$16,2,FALSE))</f>
        <v>P</v>
      </c>
      <c r="J2927" s="98">
        <v>43592</v>
      </c>
      <c r="K2927" s="135">
        <f t="shared" si="96"/>
        <v>19</v>
      </c>
      <c r="L2927" s="99" t="str">
        <f t="shared" ca="1" si="97"/>
        <v>-</v>
      </c>
      <c r="M2927" s="93">
        <f>IF(E2927="","",VLOOKUP(E2927,[1]PROJECTES!$C$14:$Z$5000,21,FALSE))</f>
        <v>43595</v>
      </c>
      <c r="N2927" s="100">
        <v>0</v>
      </c>
      <c r="O2927" s="72" t="s">
        <v>229</v>
      </c>
      <c r="P2927" s="101">
        <v>30</v>
      </c>
      <c r="Q2927" s="132" t="s">
        <v>51</v>
      </c>
      <c r="R2927" s="168" t="s">
        <v>365</v>
      </c>
      <c r="S2927" s="91"/>
    </row>
    <row r="2928" spans="1:19" s="104" customFormat="1" ht="12.75" customHeight="1" x14ac:dyDescent="0.25">
      <c r="A2928" s="121" t="s">
        <v>21</v>
      </c>
      <c r="B2928" s="92" t="str">
        <f>IF(E2928="","",VLOOKUP(E2928,[1]PROJECTES!$C$14:$G$5000,2,FALSE))</f>
        <v>SITEL</v>
      </c>
      <c r="C2928" s="121" t="s">
        <v>86</v>
      </c>
      <c r="D2928" s="93" t="str">
        <f>IF(E2928="","",VLOOKUP(E2928,[1]PROJECTES!$C$14:$G$5000,5,FALSE))</f>
        <v>2 x Manguera COM CAP32 - MOXA nPort-5110</v>
      </c>
      <c r="E2928" s="117">
        <v>5261</v>
      </c>
      <c r="F2928" s="95"/>
      <c r="G2928" s="96" t="str">
        <f>IF(E2928="","",VLOOKUP(E2928,[1]PROJECTES!$C$14:$G$5000,4,FALSE))</f>
        <v>TA</v>
      </c>
      <c r="H2928" s="118" t="s">
        <v>21</v>
      </c>
      <c r="I2928" s="97" t="str">
        <f>IF(H2928="","",VLOOKUP(H2928,BD!B$2:C$16,2,FALSE))</f>
        <v>P</v>
      </c>
      <c r="J2928" s="98">
        <v>43592</v>
      </c>
      <c r="K2928" s="135">
        <f t="shared" si="96"/>
        <v>19</v>
      </c>
      <c r="L2928" s="99" t="str">
        <f t="shared" ca="1" si="97"/>
        <v>-</v>
      </c>
      <c r="M2928" s="93">
        <f>IF(E2928="","",VLOOKUP(E2928,[1]PROJECTES!$C$14:$Z$5000,21,FALSE))</f>
        <v>43595</v>
      </c>
      <c r="N2928" s="100">
        <v>0</v>
      </c>
      <c r="O2928" s="72" t="s">
        <v>229</v>
      </c>
      <c r="P2928" s="101">
        <v>5</v>
      </c>
      <c r="Q2928" s="132" t="s">
        <v>65</v>
      </c>
      <c r="R2928" s="168" t="s">
        <v>451</v>
      </c>
      <c r="S2928" s="91"/>
    </row>
    <row r="2929" spans="1:19" s="104" customFormat="1" ht="12.75" customHeight="1" x14ac:dyDescent="0.25">
      <c r="A2929" s="121" t="s">
        <v>17</v>
      </c>
      <c r="B2929" s="92" t="str">
        <f>IF(E2929="","",VLOOKUP(E2929,[1]PROJECTES!$C$14:$G$5000,2,FALSE))</f>
        <v>ELDICE</v>
      </c>
      <c r="C2929" s="121" t="s">
        <v>86</v>
      </c>
      <c r="D2929" s="93" t="str">
        <f>IF(E2929="","",VLOOKUP(E2929,[1]PROJECTES!$C$14:$G$5000,5,FALSE))</f>
        <v>Inst. i PEM RTU C.T. FARINERA v2.0</v>
      </c>
      <c r="E2929" s="117">
        <v>5259</v>
      </c>
      <c r="F2929" s="95"/>
      <c r="G2929" s="96" t="str">
        <f>IF(E2929="","",VLOOKUP(E2929,[1]PROJECTES!$C$14:$G$5000,4,FALSE))</f>
        <v>TA</v>
      </c>
      <c r="H2929" s="118" t="s">
        <v>21</v>
      </c>
      <c r="I2929" s="97" t="str">
        <f>IF(H2929="","",VLOOKUP(H2929,BD!B$2:C$16,2,FALSE))</f>
        <v>P</v>
      </c>
      <c r="J2929" s="98">
        <v>43592</v>
      </c>
      <c r="K2929" s="135">
        <f t="shared" si="96"/>
        <v>19</v>
      </c>
      <c r="L2929" s="99" t="str">
        <f t="shared" ca="1" si="97"/>
        <v>-</v>
      </c>
      <c r="M2929" s="93">
        <f>IF(E2929="","",VLOOKUP(E2929,[1]PROJECTES!$C$14:$Z$5000,21,FALSE))</f>
        <v>43616</v>
      </c>
      <c r="N2929" s="100">
        <v>0</v>
      </c>
      <c r="O2929" s="72" t="s">
        <v>229</v>
      </c>
      <c r="P2929" s="101">
        <v>50</v>
      </c>
      <c r="Q2929" s="132" t="s">
        <v>19</v>
      </c>
      <c r="R2929" s="168" t="s">
        <v>1706</v>
      </c>
      <c r="S2929" s="91"/>
    </row>
    <row r="2930" spans="1:19" s="104" customFormat="1" ht="12.75" customHeight="1" x14ac:dyDescent="0.25">
      <c r="A2930" s="121" t="s">
        <v>17</v>
      </c>
      <c r="B2930" s="92" t="str">
        <f>IF(E2930="","",VLOOKUP(E2930,[1]PROJECTES!$C$14:$G$5000,2,FALSE))</f>
        <v>ELDICE</v>
      </c>
      <c r="C2930" s="121" t="s">
        <v>86</v>
      </c>
      <c r="D2930" s="93" t="str">
        <f>IF(E2930="","",VLOOKUP(E2930,[1]PROJECTES!$C$14:$G$5000,5,FALSE))</f>
        <v>Inst. i PEM RTU C.T. CAN BUENOS v1.0</v>
      </c>
      <c r="E2930" s="117">
        <v>5260</v>
      </c>
      <c r="F2930" s="95"/>
      <c r="G2930" s="96" t="str">
        <f>IF(E2930="","",VLOOKUP(E2930,[1]PROJECTES!$C$14:$G$5000,4,FALSE))</f>
        <v>OB</v>
      </c>
      <c r="H2930" s="118" t="s">
        <v>21</v>
      </c>
      <c r="I2930" s="97" t="str">
        <f>IF(H2930="","",VLOOKUP(H2930,BD!B$2:C$16,2,FALSE))</f>
        <v>P</v>
      </c>
      <c r="J2930" s="98">
        <v>43592</v>
      </c>
      <c r="K2930" s="135">
        <f t="shared" si="96"/>
        <v>19</v>
      </c>
      <c r="L2930" s="99">
        <f t="shared" ca="1" si="97"/>
        <v>-4</v>
      </c>
      <c r="M2930" s="93">
        <f>IF(E2930="","",VLOOKUP(E2930,[1]PROJECTES!$C$14:$Z$5000,21,FALSE))</f>
        <v>43616</v>
      </c>
      <c r="N2930" s="100">
        <v>0</v>
      </c>
      <c r="O2930" s="72" t="s">
        <v>229</v>
      </c>
      <c r="P2930" s="101">
        <v>50</v>
      </c>
      <c r="Q2930" s="132" t="s">
        <v>19</v>
      </c>
      <c r="R2930" s="168" t="s">
        <v>1706</v>
      </c>
      <c r="S2930" s="91"/>
    </row>
    <row r="2931" spans="1:19" s="104" customFormat="1" ht="12.75" customHeight="1" x14ac:dyDescent="0.25">
      <c r="A2931" s="121" t="s">
        <v>21</v>
      </c>
      <c r="B2931" s="92" t="str">
        <f>IF(E2931="","",VLOOKUP(E2931,[1]PROJECTES!$C$14:$G$5000,2,FALSE))</f>
        <v>SITEL</v>
      </c>
      <c r="C2931" s="121" t="s">
        <v>181</v>
      </c>
      <c r="D2931" s="93" t="str">
        <f>IF(E2931="","",VLOOKUP(E2931,[1]PROJECTES!$C$14:$G$5000,5,FALSE))</f>
        <v>HW DE SITEL</v>
      </c>
      <c r="E2931" s="117" t="s">
        <v>931</v>
      </c>
      <c r="F2931" s="95"/>
      <c r="G2931" s="96" t="str">
        <f>IF(E2931="","",VLOOKUP(E2931,[1]PROJECTES!$C$14:$G$5000,4,FALSE))</f>
        <v>OB</v>
      </c>
      <c r="H2931" s="118" t="s">
        <v>21</v>
      </c>
      <c r="I2931" s="97" t="str">
        <f>IF(H2931="","",VLOOKUP(H2931,BD!B$2:C$16,2,FALSE))</f>
        <v>P</v>
      </c>
      <c r="J2931" s="98">
        <v>43592</v>
      </c>
      <c r="K2931" s="135">
        <f t="shared" si="96"/>
        <v>19</v>
      </c>
      <c r="L2931" s="99">
        <f t="shared" ca="1" si="97"/>
        <v>210</v>
      </c>
      <c r="M2931" s="93">
        <f>IF(E2931="","",VLOOKUP(E2931,[1]PROJECTES!$C$14:$Z$5000,21,FALSE))</f>
        <v>43830</v>
      </c>
      <c r="N2931" s="100">
        <v>0</v>
      </c>
      <c r="O2931" s="72" t="s">
        <v>229</v>
      </c>
      <c r="P2931" s="101">
        <v>35</v>
      </c>
      <c r="Q2931" s="132" t="s">
        <v>49</v>
      </c>
      <c r="R2931" s="102" t="s">
        <v>1707</v>
      </c>
      <c r="S2931" s="91"/>
    </row>
    <row r="2932" spans="1:19" s="104" customFormat="1" ht="12.75" customHeight="1" x14ac:dyDescent="0.25">
      <c r="A2932" s="121" t="s">
        <v>21</v>
      </c>
      <c r="B2932" s="92" t="str">
        <f>IF(E2932="","",VLOOKUP(E2932,[1]PROJECTES!$C$14:$G$5000,2,FALSE))</f>
        <v>SITEL</v>
      </c>
      <c r="C2932" s="121" t="s">
        <v>181</v>
      </c>
      <c r="D2932" s="93" t="str">
        <f>IF(E2932="","",VLOOKUP(E2932,[1]PROJECTES!$C$14:$G$5000,5,FALSE))</f>
        <v>AFERS EMPRESA</v>
      </c>
      <c r="E2932" s="117" t="s">
        <v>283</v>
      </c>
      <c r="F2932" s="95"/>
      <c r="G2932" s="96" t="str">
        <f>IF(E2932="","",VLOOKUP(E2932,[1]PROJECTES!$C$14:$G$5000,4,FALSE))</f>
        <v>OB</v>
      </c>
      <c r="H2932" s="118" t="s">
        <v>21</v>
      </c>
      <c r="I2932" s="97" t="str">
        <f>IF(H2932="","",VLOOKUP(H2932,BD!B$2:C$16,2,FALSE))</f>
        <v>P</v>
      </c>
      <c r="J2932" s="98">
        <v>43592</v>
      </c>
      <c r="K2932" s="135">
        <f t="shared" si="96"/>
        <v>19</v>
      </c>
      <c r="L2932" s="99">
        <f t="shared" ca="1" si="97"/>
        <v>210</v>
      </c>
      <c r="M2932" s="93">
        <f>IF(E2932="","",VLOOKUP(E2932,[1]PROJECTES!$C$14:$Z$5000,21,FALSE))</f>
        <v>43830</v>
      </c>
      <c r="N2932" s="100">
        <v>0</v>
      </c>
      <c r="O2932" s="72" t="s">
        <v>229</v>
      </c>
      <c r="P2932" s="101">
        <v>55</v>
      </c>
      <c r="Q2932" s="132"/>
      <c r="R2932" s="102" t="s">
        <v>1708</v>
      </c>
      <c r="S2932" s="91"/>
    </row>
    <row r="2933" spans="1:19" s="104" customFormat="1" ht="12.75" customHeight="1" x14ac:dyDescent="0.25">
      <c r="A2933" s="121" t="s">
        <v>21</v>
      </c>
      <c r="B2933" s="92" t="str">
        <f>IF(E2933="","",VLOOKUP(E2933,[1]PROJECTES!$C$14:$G$5000,2,FALSE))</f>
        <v>SITEL</v>
      </c>
      <c r="C2933" s="121" t="s">
        <v>149</v>
      </c>
      <c r="D2933" s="93" t="str">
        <f>IF(E2933="","",VLOOKUP(E2933,[1]PROJECTES!$C$14:$G$5000,5,FALSE))</f>
        <v>40 x FRONT END CES CAP32 v1.2</v>
      </c>
      <c r="E2933" s="117">
        <v>5217</v>
      </c>
      <c r="F2933" s="95"/>
      <c r="G2933" s="96" t="str">
        <f>IF(E2933="","",VLOOKUP(E2933,[1]PROJECTES!$C$14:$G$5000,4,FALSE))</f>
        <v>TA</v>
      </c>
      <c r="H2933" s="118" t="s">
        <v>21</v>
      </c>
      <c r="I2933" s="97" t="str">
        <f>IF(H2933="","",VLOOKUP(H2933,BD!B$2:C$16,2,FALSE))</f>
        <v>P</v>
      </c>
      <c r="J2933" s="98">
        <v>43592</v>
      </c>
      <c r="K2933" s="135">
        <f t="shared" si="96"/>
        <v>19</v>
      </c>
      <c r="L2933" s="99" t="str">
        <f t="shared" ca="1" si="97"/>
        <v>-</v>
      </c>
      <c r="M2933" s="93">
        <f>IF(E2933="","",VLOOKUP(E2933,[1]PROJECTES!$C$14:$Z$5000,21,FALSE))</f>
        <v>43616</v>
      </c>
      <c r="N2933" s="100">
        <v>0</v>
      </c>
      <c r="O2933" s="72" t="s">
        <v>229</v>
      </c>
      <c r="P2933" s="101">
        <v>35</v>
      </c>
      <c r="Q2933" s="132" t="s">
        <v>49</v>
      </c>
      <c r="R2933" s="168" t="s">
        <v>335</v>
      </c>
      <c r="S2933" s="91"/>
    </row>
    <row r="2934" spans="1:19" s="104" customFormat="1" ht="12.75" customHeight="1" x14ac:dyDescent="0.25">
      <c r="A2934" s="121" t="s">
        <v>21</v>
      </c>
      <c r="B2934" s="92" t="str">
        <f>IF(E2934="","",VLOOKUP(E2934,[1]PROJECTES!$C$14:$G$5000,2,FALSE))</f>
        <v>SITEL</v>
      </c>
      <c r="C2934" s="121" t="s">
        <v>181</v>
      </c>
      <c r="D2934" s="93" t="str">
        <f>IF(E2934="","",VLOOKUP(E2934,[1]PROJECTES!$C$14:$G$5000,5,FALSE))</f>
        <v>AFERS PROPIS</v>
      </c>
      <c r="E2934" s="117" t="s">
        <v>680</v>
      </c>
      <c r="F2934" s="95"/>
      <c r="G2934" s="96" t="str">
        <f>IF(E2934="","",VLOOKUP(E2934,[1]PROJECTES!$C$14:$G$5000,4,FALSE))</f>
        <v>OB</v>
      </c>
      <c r="H2934" s="118" t="s">
        <v>21</v>
      </c>
      <c r="I2934" s="97" t="str">
        <f>IF(H2934="","",VLOOKUP(H2934,BD!B$2:C$16,2,FALSE))</f>
        <v>P</v>
      </c>
      <c r="J2934" s="98">
        <v>43592</v>
      </c>
      <c r="K2934" s="135">
        <f t="shared" si="96"/>
        <v>19</v>
      </c>
      <c r="L2934" s="99">
        <f t="shared" ca="1" si="97"/>
        <v>210</v>
      </c>
      <c r="M2934" s="93">
        <f>IF(E2934="","",VLOOKUP(E2934,[1]PROJECTES!$C$14:$Z$5000,21,FALSE))</f>
        <v>43830</v>
      </c>
      <c r="N2934" s="100">
        <v>2</v>
      </c>
      <c r="O2934" s="72" t="s">
        <v>229</v>
      </c>
      <c r="P2934" s="101">
        <v>20</v>
      </c>
      <c r="Q2934" s="132" t="s">
        <v>37</v>
      </c>
      <c r="R2934" s="102" t="s">
        <v>1709</v>
      </c>
      <c r="S2934" s="91"/>
    </row>
    <row r="2935" spans="1:19" s="104" customFormat="1" ht="12.75" customHeight="1" x14ac:dyDescent="0.25">
      <c r="A2935" s="121" t="s">
        <v>21</v>
      </c>
      <c r="B2935" s="92" t="str">
        <f>IF(E2935="","",VLOOKUP(E2935,[1]PROJECTES!$C$14:$G$5000,2,FALSE))</f>
        <v>SITEL</v>
      </c>
      <c r="C2935" s="121" t="s">
        <v>149</v>
      </c>
      <c r="D2935" s="93" t="str">
        <f>IF(E2935="","",VLOOKUP(E2935,[1]PROJECTES!$C$14:$G$5000,5,FALSE))</f>
        <v>40 x FRONT ENT EE CAP32 v2.1</v>
      </c>
      <c r="E2935" s="117">
        <v>5216</v>
      </c>
      <c r="F2935" s="95"/>
      <c r="G2935" s="96" t="str">
        <f>IF(E2935="","",VLOOKUP(E2935,[1]PROJECTES!$C$14:$G$5000,4,FALSE))</f>
        <v>TA</v>
      </c>
      <c r="H2935" s="118" t="s">
        <v>21</v>
      </c>
      <c r="I2935" s="97" t="str">
        <f>IF(H2935="","",VLOOKUP(H2935,BD!B$2:C$16,2,FALSE))</f>
        <v>P</v>
      </c>
      <c r="J2935" s="98">
        <v>43592</v>
      </c>
      <c r="K2935" s="135">
        <f t="shared" si="96"/>
        <v>19</v>
      </c>
      <c r="L2935" s="99" t="str">
        <f t="shared" ca="1" si="97"/>
        <v>-</v>
      </c>
      <c r="M2935" s="93">
        <f>IF(E2935="","",VLOOKUP(E2935,[1]PROJECTES!$C$14:$Z$5000,21,FALSE))</f>
        <v>43616</v>
      </c>
      <c r="N2935" s="100">
        <v>0</v>
      </c>
      <c r="O2935" s="72" t="s">
        <v>229</v>
      </c>
      <c r="P2935" s="101">
        <v>30</v>
      </c>
      <c r="Q2935" s="132" t="s">
        <v>49</v>
      </c>
      <c r="R2935" s="102" t="s">
        <v>1710</v>
      </c>
      <c r="S2935" s="91"/>
    </row>
    <row r="2936" spans="1:19" s="104" customFormat="1" ht="12.75" customHeight="1" x14ac:dyDescent="0.25">
      <c r="A2936" s="121" t="s">
        <v>21</v>
      </c>
      <c r="B2936" s="92" t="str">
        <f>IF(E2936="","",VLOOKUP(E2936,[1]PROJECTES!$C$14:$G$5000,2,FALSE))</f>
        <v>SITEL</v>
      </c>
      <c r="C2936" s="121" t="s">
        <v>149</v>
      </c>
      <c r="D2936" s="93" t="str">
        <f>IF(E2936="","",VLOOKUP(E2936,[1]PROJECTES!$C$14:$G$5000,5,FALSE))</f>
        <v>50 x CPU CAP32 v2.0</v>
      </c>
      <c r="E2936" s="117">
        <v>5220</v>
      </c>
      <c r="F2936" s="95"/>
      <c r="G2936" s="96" t="str">
        <f>IF(E2936="","",VLOOKUP(E2936,[1]PROJECTES!$C$14:$G$5000,4,FALSE))</f>
        <v>OB</v>
      </c>
      <c r="H2936" s="118" t="s">
        <v>21</v>
      </c>
      <c r="I2936" s="97" t="str">
        <f>IF(H2936="","",VLOOKUP(H2936,BD!B$2:C$16,2,FALSE))</f>
        <v>P</v>
      </c>
      <c r="J2936" s="98">
        <v>43592</v>
      </c>
      <c r="K2936" s="135">
        <f t="shared" si="96"/>
        <v>19</v>
      </c>
      <c r="L2936" s="99">
        <f t="shared" ca="1" si="97"/>
        <v>-4</v>
      </c>
      <c r="M2936" s="93">
        <f>IF(E2936="","",VLOOKUP(E2936,[1]PROJECTES!$C$14:$Z$5000,21,FALSE))</f>
        <v>43616</v>
      </c>
      <c r="N2936" s="100">
        <v>0</v>
      </c>
      <c r="O2936" s="72" t="s">
        <v>229</v>
      </c>
      <c r="P2936" s="101">
        <v>45</v>
      </c>
      <c r="Q2936" s="132" t="s">
        <v>49</v>
      </c>
      <c r="R2936" s="168" t="s">
        <v>335</v>
      </c>
      <c r="S2936" s="91"/>
    </row>
    <row r="2937" spans="1:19" s="104" customFormat="1" ht="12.75" customHeight="1" x14ac:dyDescent="0.25">
      <c r="A2937" s="121" t="s">
        <v>12</v>
      </c>
      <c r="B2937" s="92" t="str">
        <f>IF(E2937="","",VLOOKUP(E2937,[1]PROJECTES!$C$14:$G$5000,2,FALSE))</f>
        <v>SITEL</v>
      </c>
      <c r="C2937" s="121" t="s">
        <v>181</v>
      </c>
      <c r="D2937" s="93" t="str">
        <f>IF(E2937="","",VLOOKUP(E2937,[1]PROJECTES!$C$14:$G$5000,5,FALSE))</f>
        <v>FORMACIO</v>
      </c>
      <c r="E2937" s="117" t="s">
        <v>519</v>
      </c>
      <c r="F2937" s="95"/>
      <c r="G2937" s="96" t="str">
        <f>IF(E2937="","",VLOOKUP(E2937,[1]PROJECTES!$C$14:$G$5000,4,FALSE))</f>
        <v>OB</v>
      </c>
      <c r="H2937" s="118" t="s">
        <v>12</v>
      </c>
      <c r="I2937" s="97" t="str">
        <f>IF(H2937="","",VLOOKUP(H2937,BD!B$2:C$16,2,FALSE))</f>
        <v>E</v>
      </c>
      <c r="J2937" s="98">
        <v>43592</v>
      </c>
      <c r="K2937" s="135">
        <f t="shared" si="96"/>
        <v>19</v>
      </c>
      <c r="L2937" s="99">
        <f t="shared" ca="1" si="97"/>
        <v>210</v>
      </c>
      <c r="M2937" s="93">
        <f>IF(E2937="","",VLOOKUP(E2937,[1]PROJECTES!$C$14:$Z$5000,21,FALSE))</f>
        <v>43830</v>
      </c>
      <c r="N2937" s="100">
        <v>2</v>
      </c>
      <c r="O2937" s="72" t="s">
        <v>229</v>
      </c>
      <c r="P2937" s="101">
        <v>0</v>
      </c>
      <c r="Q2937" s="132"/>
      <c r="R2937" s="168" t="s">
        <v>1712</v>
      </c>
      <c r="S2937" s="91"/>
    </row>
    <row r="2938" spans="1:19" s="104" customFormat="1" ht="12.75" customHeight="1" x14ac:dyDescent="0.25">
      <c r="A2938" s="121" t="s">
        <v>12</v>
      </c>
      <c r="B2938" s="92" t="str">
        <f>IF(E2938="","",VLOOKUP(E2938,[1]PROJECTES!$C$14:$G$5000,2,FALSE))</f>
        <v>SITEL</v>
      </c>
      <c r="C2938" s="121" t="s">
        <v>202</v>
      </c>
      <c r="D2938" s="93" t="str">
        <f>IF(E2938="","",VLOOKUP(E2938,[1]PROJECTES!$C$14:$G$5000,5,FALSE))</f>
        <v>PENDENT D'ASSIGNAR</v>
      </c>
      <c r="E2938" s="117" t="s">
        <v>278</v>
      </c>
      <c r="F2938" s="95"/>
      <c r="G2938" s="96" t="str">
        <f>IF(E2938="","",VLOOKUP(E2938,[1]PROJECTES!$C$14:$G$5000,4,FALSE))</f>
        <v>OB</v>
      </c>
      <c r="H2938" s="118" t="s">
        <v>12</v>
      </c>
      <c r="I2938" s="97" t="str">
        <f>IF(H2938="","",VLOOKUP(H2938,BD!B$2:C$16,2,FALSE))</f>
        <v>E</v>
      </c>
      <c r="J2938" s="98">
        <v>43592</v>
      </c>
      <c r="K2938" s="135">
        <f t="shared" si="96"/>
        <v>19</v>
      </c>
      <c r="L2938" s="99">
        <f t="shared" ca="1" si="97"/>
        <v>210</v>
      </c>
      <c r="M2938" s="93">
        <f>IF(E2938="","",VLOOKUP(E2938,[1]PROJECTES!$C$14:$Z$5000,21,FALSE))</f>
        <v>43830</v>
      </c>
      <c r="N2938" s="100">
        <v>0</v>
      </c>
      <c r="O2938" s="72" t="s">
        <v>229</v>
      </c>
      <c r="P2938" s="101">
        <v>15</v>
      </c>
      <c r="Q2938" s="132" t="s">
        <v>59</v>
      </c>
      <c r="R2938" s="168" t="s">
        <v>1713</v>
      </c>
      <c r="S2938" s="91"/>
    </row>
    <row r="2939" spans="1:19" s="104" customFormat="1" ht="12.75" customHeight="1" x14ac:dyDescent="0.25">
      <c r="A2939" s="121" t="s">
        <v>12</v>
      </c>
      <c r="B2939" s="92" t="str">
        <f>IF(E2939="","",VLOOKUP(E2939,[1]PROJECTES!$C$14:$G$5000,2,FALSE))</f>
        <v>EOSPIT</v>
      </c>
      <c r="C2939" s="121" t="s">
        <v>151</v>
      </c>
      <c r="D2939" s="93" t="str">
        <f>IF(E2939="","",VLOOKUP(E2939,[1]PROJECTES!$C$14:$G$5000,5,FALSE))</f>
        <v>MANTENIMIENTO CC SCADA TEDIS.Net EOSA 01/04/2019 - 31/03/2020</v>
      </c>
      <c r="E2939" s="117">
        <v>5231</v>
      </c>
      <c r="F2939" s="95"/>
      <c r="G2939" s="96" t="str">
        <f>IF(E2939="","",VLOOKUP(E2939,[1]PROJECTES!$C$14:$G$5000,4,FALSE))</f>
        <v>OB</v>
      </c>
      <c r="H2939" s="118" t="s">
        <v>12</v>
      </c>
      <c r="I2939" s="97" t="str">
        <f>IF(H2939="","",VLOOKUP(H2939,BD!B$2:C$16,2,FALSE))</f>
        <v>E</v>
      </c>
      <c r="J2939" s="98">
        <v>43592</v>
      </c>
      <c r="K2939" s="135">
        <f t="shared" si="96"/>
        <v>19</v>
      </c>
      <c r="L2939" s="99">
        <f t="shared" ca="1" si="97"/>
        <v>301</v>
      </c>
      <c r="M2939" s="93">
        <f>IF(E2939="","",VLOOKUP(E2939,[1]PROJECTES!$C$14:$Z$5000,21,FALSE))</f>
        <v>43921</v>
      </c>
      <c r="N2939" s="100">
        <v>0</v>
      </c>
      <c r="O2939" s="72" t="s">
        <v>229</v>
      </c>
      <c r="P2939" s="101">
        <v>15</v>
      </c>
      <c r="Q2939" s="132" t="s">
        <v>59</v>
      </c>
      <c r="R2939" s="168" t="s">
        <v>1714</v>
      </c>
      <c r="S2939" s="91"/>
    </row>
    <row r="2940" spans="1:19" s="104" customFormat="1" ht="12.75" customHeight="1" x14ac:dyDescent="0.25">
      <c r="A2940" s="121" t="s">
        <v>12</v>
      </c>
      <c r="B2940" s="92" t="str">
        <f>IF(E2940="","",VLOOKUP(E2940,[1]PROJECTES!$C$14:$G$5000,2,FALSE))</f>
        <v>SITEL</v>
      </c>
      <c r="C2940" s="121" t="s">
        <v>181</v>
      </c>
      <c r="D2940" s="93" t="str">
        <f>IF(E2940="","",VLOOKUP(E2940,[1]PROJECTES!$C$14:$G$5000,5,FALSE))</f>
        <v>DESENVOLUPAMENT FW CAP-PRX v9.0</v>
      </c>
      <c r="E2940" s="117" t="s">
        <v>1451</v>
      </c>
      <c r="F2940" s="95"/>
      <c r="G2940" s="96" t="str">
        <f>IF(E2940="","",VLOOKUP(E2940,[1]PROJECTES!$C$14:$G$5000,4,FALSE))</f>
        <v>OB</v>
      </c>
      <c r="H2940" s="118" t="s">
        <v>12</v>
      </c>
      <c r="I2940" s="97" t="str">
        <f>IF(H2940="","",VLOOKUP(H2940,BD!B$2:C$16,2,FALSE))</f>
        <v>E</v>
      </c>
      <c r="J2940" s="98">
        <v>43592</v>
      </c>
      <c r="K2940" s="135">
        <f t="shared" si="96"/>
        <v>19</v>
      </c>
      <c r="L2940" s="99">
        <f t="shared" ca="1" si="97"/>
        <v>-67</v>
      </c>
      <c r="M2940" s="93">
        <f>IF(E2940="","",VLOOKUP(E2940,[1]PROJECTES!$C$14:$Z$5000,21,FALSE))</f>
        <v>43553</v>
      </c>
      <c r="N2940" s="100">
        <v>3</v>
      </c>
      <c r="O2940" s="72" t="s">
        <v>229</v>
      </c>
      <c r="P2940" s="101">
        <v>0</v>
      </c>
      <c r="Q2940" s="132" t="s">
        <v>65</v>
      </c>
      <c r="R2940" s="168" t="s">
        <v>1715</v>
      </c>
      <c r="S2940" s="91"/>
    </row>
    <row r="2941" spans="1:19" s="104" customFormat="1" ht="12.75" customHeight="1" x14ac:dyDescent="0.25">
      <c r="A2941" s="121" t="s">
        <v>12</v>
      </c>
      <c r="B2941" s="92" t="str">
        <f>IF(E2941="","",VLOOKUP(E2941,[1]PROJECTES!$C$14:$G$5000,2,FALSE))</f>
        <v>SITEL</v>
      </c>
      <c r="C2941" s="121" t="s">
        <v>181</v>
      </c>
      <c r="D2941" s="93" t="str">
        <f>IF(E2941="","",VLOOKUP(E2941,[1]PROJECTES!$C$14:$G$5000,5,FALSE))</f>
        <v>FORMACIO</v>
      </c>
      <c r="E2941" s="117" t="s">
        <v>519</v>
      </c>
      <c r="F2941" s="95"/>
      <c r="G2941" s="96" t="str">
        <f>IF(E2941="","",VLOOKUP(E2941,[1]PROJECTES!$C$14:$G$5000,4,FALSE))</f>
        <v>OB</v>
      </c>
      <c r="H2941" s="118" t="s">
        <v>12</v>
      </c>
      <c r="I2941" s="97" t="str">
        <f>IF(H2941="","",VLOOKUP(H2941,BD!B$2:C$16,2,FALSE))</f>
        <v>E</v>
      </c>
      <c r="J2941" s="98">
        <v>43592</v>
      </c>
      <c r="K2941" s="135">
        <f t="shared" si="96"/>
        <v>19</v>
      </c>
      <c r="L2941" s="99">
        <f t="shared" ca="1" si="97"/>
        <v>210</v>
      </c>
      <c r="M2941" s="93">
        <f>IF(E2941="","",VLOOKUP(E2941,[1]PROJECTES!$C$14:$Z$5000,21,FALSE))</f>
        <v>43830</v>
      </c>
      <c r="N2941" s="100">
        <v>1</v>
      </c>
      <c r="O2941" s="72" t="s">
        <v>229</v>
      </c>
      <c r="P2941" s="101">
        <v>0</v>
      </c>
      <c r="Q2941" s="132" t="s">
        <v>23</v>
      </c>
      <c r="R2941" s="168" t="s">
        <v>1716</v>
      </c>
      <c r="S2941" s="91"/>
    </row>
    <row r="2942" spans="1:19" s="104" customFormat="1" ht="12.75" customHeight="1" x14ac:dyDescent="0.25">
      <c r="A2942" s="121" t="s">
        <v>12</v>
      </c>
      <c r="B2942" s="92" t="str">
        <f>IF(E2942="","",VLOOKUP(E2942,[1]PROJECTES!$C$14:$G$5000,2,FALSE))</f>
        <v>EYPESA</v>
      </c>
      <c r="C2942" s="121" t="s">
        <v>106</v>
      </c>
      <c r="D2942" s="93" t="str">
        <f>IF(E2942="","",VLOOKUP(E2942,[1]PROJECTES!$C$14:$G$5000,5,FALSE))</f>
        <v>SITEL Ref.SUPORT TEC. PROJ. INVADE-2019</v>
      </c>
      <c r="E2942" s="117">
        <v>5204</v>
      </c>
      <c r="F2942" s="95"/>
      <c r="G2942" s="96" t="str">
        <f>IF(E2942="","",VLOOKUP(E2942,[1]PROJECTES!$C$14:$G$5000,4,FALSE))</f>
        <v>OB</v>
      </c>
      <c r="H2942" s="118" t="s">
        <v>12</v>
      </c>
      <c r="I2942" s="97" t="str">
        <f>IF(H2942="","",VLOOKUP(H2942,BD!B$2:C$16,2,FALSE))</f>
        <v>E</v>
      </c>
      <c r="J2942" s="98">
        <v>43592</v>
      </c>
      <c r="K2942" s="135">
        <f t="shared" si="96"/>
        <v>19</v>
      </c>
      <c r="L2942" s="99">
        <f t="shared" ca="1" si="97"/>
        <v>-35</v>
      </c>
      <c r="M2942" s="93">
        <f>IF(E2942="","",VLOOKUP(E2942,[1]PROJECTES!$C$14:$Z$5000,21,FALSE))</f>
        <v>43585</v>
      </c>
      <c r="N2942" s="100">
        <v>1</v>
      </c>
      <c r="O2942" s="72" t="s">
        <v>229</v>
      </c>
      <c r="P2942" s="101">
        <v>15</v>
      </c>
      <c r="Q2942" s="132" t="s">
        <v>40</v>
      </c>
      <c r="R2942" s="168" t="s">
        <v>1718</v>
      </c>
      <c r="S2942" s="91"/>
    </row>
    <row r="2943" spans="1:19" s="104" customFormat="1" ht="12.75" customHeight="1" x14ac:dyDescent="0.25">
      <c r="A2943" s="121" t="s">
        <v>12</v>
      </c>
      <c r="B2943" s="92" t="str">
        <f>IF(E2943="","",VLOOKUP(E2943,[1]PROJECTES!$C$14:$G$5000,2,FALSE))</f>
        <v>SITEL</v>
      </c>
      <c r="C2943" s="121" t="s">
        <v>106</v>
      </c>
      <c r="D2943" s="93" t="str">
        <f>IF(E2943="","",VLOOKUP(E2943,[1]PROJECTES!$C$14:$G$5000,5,FALSE))</f>
        <v>SOPORT DEPARTAMENT COMERCIAL</v>
      </c>
      <c r="E2943" s="117" t="s">
        <v>343</v>
      </c>
      <c r="F2943" s="95"/>
      <c r="G2943" s="96" t="str">
        <f>IF(E2943="","",VLOOKUP(E2943,[1]PROJECTES!$C$14:$G$5000,4,FALSE))</f>
        <v>OB</v>
      </c>
      <c r="H2943" s="118" t="s">
        <v>12</v>
      </c>
      <c r="I2943" s="97" t="str">
        <f>IF(H2943="","",VLOOKUP(H2943,BD!B$2:C$16,2,FALSE))</f>
        <v>E</v>
      </c>
      <c r="J2943" s="98">
        <v>43592</v>
      </c>
      <c r="K2943" s="135">
        <f t="shared" si="96"/>
        <v>19</v>
      </c>
      <c r="L2943" s="99">
        <f t="shared" ca="1" si="97"/>
        <v>210</v>
      </c>
      <c r="M2943" s="93">
        <f>IF(E2943="","",VLOOKUP(E2943,[1]PROJECTES!$C$14:$Z$5000,21,FALSE))</f>
        <v>43830</v>
      </c>
      <c r="N2943" s="100">
        <v>0</v>
      </c>
      <c r="O2943" s="72" t="s">
        <v>229</v>
      </c>
      <c r="P2943" s="101">
        <v>15</v>
      </c>
      <c r="Q2943" s="132" t="s">
        <v>11</v>
      </c>
      <c r="R2943" s="168" t="s">
        <v>1717</v>
      </c>
      <c r="S2943" s="91"/>
    </row>
    <row r="2944" spans="1:19" s="104" customFormat="1" ht="12.75" customHeight="1" x14ac:dyDescent="0.25">
      <c r="A2944" s="121" t="s">
        <v>44</v>
      </c>
      <c r="B2944" s="92" t="str">
        <f>IF(E2944="","",VLOOKUP(E2944,[1]PROJECTES!$C$14:$G$5000,2,FALSE))</f>
        <v>PEUSA</v>
      </c>
      <c r="C2944" s="121" t="s">
        <v>1049</v>
      </c>
      <c r="D2944" s="93" t="str">
        <f>IF(E2944="","",VLOOKUP(E2944,[1]PROJECTES!$C$14:$G$5000,5,FALSE))</f>
        <v>Inst. i PEM RTU C.R. SANTA LLUCIA v1.0</v>
      </c>
      <c r="E2944" s="117">
        <v>5243</v>
      </c>
      <c r="F2944" s="95"/>
      <c r="G2944" s="96" t="str">
        <f>IF(E2944="","",VLOOKUP(E2944,[1]PROJECTES!$C$14:$G$5000,4,FALSE))</f>
        <v>TA</v>
      </c>
      <c r="H2944" s="118" t="s">
        <v>44</v>
      </c>
      <c r="I2944" s="97" t="str">
        <f>IF(H2944="","",VLOOKUP(H2944,BD!B$2:C$16,2,FALSE))</f>
        <v>E</v>
      </c>
      <c r="J2944" s="98">
        <v>43592</v>
      </c>
      <c r="K2944" s="135">
        <f t="shared" si="96"/>
        <v>19</v>
      </c>
      <c r="L2944" s="99" t="str">
        <f t="shared" ca="1" si="97"/>
        <v>-</v>
      </c>
      <c r="M2944" s="93">
        <f>IF(E2944="","",VLOOKUP(E2944,[1]PROJECTES!$C$14:$Z$5000,21,FALSE))</f>
        <v>43593</v>
      </c>
      <c r="N2944" s="100">
        <v>8</v>
      </c>
      <c r="O2944" s="72" t="s">
        <v>229</v>
      </c>
      <c r="P2944" s="101">
        <v>0</v>
      </c>
      <c r="Q2944" s="132" t="s">
        <v>40</v>
      </c>
      <c r="R2944" s="168" t="s">
        <v>1721</v>
      </c>
      <c r="S2944" s="91"/>
    </row>
    <row r="2945" spans="1:19" s="104" customFormat="1" ht="12.75" customHeight="1" x14ac:dyDescent="0.25">
      <c r="A2945" s="121" t="s">
        <v>44</v>
      </c>
      <c r="B2945" s="92" t="str">
        <f>IF(E2945="","",VLOOKUP(E2945,[1]PROJECTES!$C$14:$G$5000,2,FALSE))</f>
        <v>PEUSA</v>
      </c>
      <c r="C2945" s="121" t="s">
        <v>1049</v>
      </c>
      <c r="D2945" s="93" t="str">
        <f>IF(E2945="","",VLOOKUP(E2945,[1]PROJECTES!$C$14:$G$5000,5,FALSE))</f>
        <v>Inst. i PEM RTU C.H. SANTA LLUCIA v2.0</v>
      </c>
      <c r="E2945" s="117">
        <v>5237</v>
      </c>
      <c r="F2945" s="95"/>
      <c r="G2945" s="96" t="str">
        <f>IF(E2945="","",VLOOKUP(E2945,[1]PROJECTES!$C$14:$G$5000,4,FALSE))</f>
        <v>TA</v>
      </c>
      <c r="H2945" s="118" t="s">
        <v>44</v>
      </c>
      <c r="I2945" s="97" t="str">
        <f>IF(H2945="","",VLOOKUP(H2945,BD!B$2:C$16,2,FALSE))</f>
        <v>E</v>
      </c>
      <c r="J2945" s="98">
        <v>43593</v>
      </c>
      <c r="K2945" s="135">
        <f t="shared" si="96"/>
        <v>19</v>
      </c>
      <c r="L2945" s="99" t="str">
        <f t="shared" ca="1" si="97"/>
        <v>-</v>
      </c>
      <c r="M2945" s="93">
        <f>IF(E2945="","",VLOOKUP(E2945,[1]PROJECTES!$C$14:$Z$5000,21,FALSE))</f>
        <v>43593</v>
      </c>
      <c r="N2945" s="100">
        <v>1</v>
      </c>
      <c r="O2945" s="72" t="s">
        <v>229</v>
      </c>
      <c r="P2945" s="101">
        <v>0</v>
      </c>
      <c r="Q2945" s="132" t="s">
        <v>55</v>
      </c>
      <c r="R2945" s="102"/>
      <c r="S2945" s="91"/>
    </row>
    <row r="2946" spans="1:19" s="104" customFormat="1" ht="13.5" customHeight="1" x14ac:dyDescent="0.25">
      <c r="A2946" s="121" t="s">
        <v>44</v>
      </c>
      <c r="B2946" s="92" t="str">
        <f>IF(E2946="","",VLOOKUP(E2946,[1]PROJECTES!$C$14:$G$5000,2,FALSE))</f>
        <v>PEUSA</v>
      </c>
      <c r="C2946" s="121" t="s">
        <v>1049</v>
      </c>
      <c r="D2946" s="93" t="str">
        <f>IF(E2946="","",VLOOKUP(E2946,[1]PROJECTES!$C$14:$G$5000,5,FALSE))</f>
        <v>Inst. i PEM RTU C.R. SANTA LLUCIA v1.0</v>
      </c>
      <c r="E2946" s="117">
        <v>5243</v>
      </c>
      <c r="F2946" s="95"/>
      <c r="G2946" s="96" t="str">
        <f>IF(E2946="","",VLOOKUP(E2946,[1]PROJECTES!$C$14:$G$5000,4,FALSE))</f>
        <v>TA</v>
      </c>
      <c r="H2946" s="118" t="s">
        <v>44</v>
      </c>
      <c r="I2946" s="97" t="str">
        <f>IF(H2946="","",VLOOKUP(H2946,BD!B$2:C$16,2,FALSE))</f>
        <v>E</v>
      </c>
      <c r="J2946" s="98">
        <v>43593</v>
      </c>
      <c r="K2946" s="135">
        <f t="shared" si="96"/>
        <v>19</v>
      </c>
      <c r="L2946" s="99" t="str">
        <f t="shared" ca="1" si="97"/>
        <v>-</v>
      </c>
      <c r="M2946" s="93">
        <f>IF(E2946="","",VLOOKUP(E2946,[1]PROJECTES!$C$14:$Z$5000,21,FALSE))</f>
        <v>43593</v>
      </c>
      <c r="N2946" s="100">
        <v>1</v>
      </c>
      <c r="O2946" s="72" t="s">
        <v>229</v>
      </c>
      <c r="P2946" s="101">
        <v>0</v>
      </c>
      <c r="Q2946" s="132" t="s">
        <v>37</v>
      </c>
      <c r="R2946" s="102"/>
      <c r="S2946" s="91"/>
    </row>
    <row r="2947" spans="1:19" s="104" customFormat="1" ht="12.75" customHeight="1" x14ac:dyDescent="0.25">
      <c r="A2947" s="121"/>
      <c r="B2947" s="92" t="str">
        <f>IF(E2947="","",VLOOKUP(E2947,[1]PROJECTES!$C$14:$G$5000,2,FALSE))</f>
        <v>PEUSA</v>
      </c>
      <c r="C2947" s="121" t="s">
        <v>181</v>
      </c>
      <c r="D2947" s="93" t="str">
        <f>IF(E2947="","",VLOOKUP(E2947,[1]PROJECTES!$C$14:$G$5000,5,FALSE))</f>
        <v>RTU IAT SOLA D'ALAS v2.0</v>
      </c>
      <c r="E2947" s="117">
        <v>4923</v>
      </c>
      <c r="F2947" s="95"/>
      <c r="G2947" s="96" t="str">
        <f>IF(E2947="","",VLOOKUP(E2947,[1]PROJECTES!$C$14:$G$5000,4,FALSE))</f>
        <v>TA</v>
      </c>
      <c r="H2947" s="118" t="s">
        <v>17</v>
      </c>
      <c r="I2947" s="97" t="str">
        <f>IF(H2947="","",VLOOKUP(H2947,BD!B$2:C$16,2,FALSE))</f>
        <v>E</v>
      </c>
      <c r="J2947" s="98">
        <v>43565</v>
      </c>
      <c r="K2947" s="135">
        <f t="shared" si="96"/>
        <v>15</v>
      </c>
      <c r="L2947" s="99" t="str">
        <f t="shared" ca="1" si="97"/>
        <v>-</v>
      </c>
      <c r="M2947" s="93">
        <f>IF(E2947="","",VLOOKUP(E2947,[1]PROJECTES!$C$14:$Z$5000,21,FALSE))</f>
        <v>43544</v>
      </c>
      <c r="N2947" s="100"/>
      <c r="O2947" s="72" t="s">
        <v>229</v>
      </c>
      <c r="P2947" s="101">
        <v>10</v>
      </c>
      <c r="Q2947" s="132" t="s">
        <v>19</v>
      </c>
      <c r="R2947" s="168" t="s">
        <v>1479</v>
      </c>
      <c r="S2947" s="91"/>
    </row>
    <row r="2948" spans="1:19" s="104" customFormat="1" ht="12.75" customHeight="1" x14ac:dyDescent="0.25">
      <c r="A2948" s="121"/>
      <c r="B2948" s="92" t="str">
        <f>IF(E2948="","",VLOOKUP(E2948,[1]PROJECTES!$C$14:$G$5000,2,FALSE))</f>
        <v>SAMENE</v>
      </c>
      <c r="C2948" s="121" t="s">
        <v>181</v>
      </c>
      <c r="D2948" s="93" t="str">
        <f>IF(E2948="","",VLOOKUP(E2948,[1]PROJECTES!$C$14:$G$5000,5,FALSE))</f>
        <v>RTU C.T. ORIZONIA v1.0</v>
      </c>
      <c r="E2948" s="117">
        <v>4992</v>
      </c>
      <c r="F2948" s="95"/>
      <c r="G2948" s="96" t="str">
        <f>IF(E2948="","",VLOOKUP(E2948,[1]PROJECTES!$C$14:$G$5000,4,FALSE))</f>
        <v>TA</v>
      </c>
      <c r="H2948" s="118" t="s">
        <v>17</v>
      </c>
      <c r="I2948" s="97" t="str">
        <f>IF(H2948="","",VLOOKUP(H2948,BD!B$2:C$16,2,FALSE))</f>
        <v>E</v>
      </c>
      <c r="J2948" s="98">
        <v>43565</v>
      </c>
      <c r="K2948" s="135">
        <f t="shared" ref="K2948:K3011" si="98">IF(J2948="","",WEEKNUM(J2948,2)-0)</f>
        <v>15</v>
      </c>
      <c r="L2948" s="99" t="str">
        <f t="shared" ref="L2948:L3011" ca="1" si="99">IF(M2948="","-",IF(G2948="TA","-",+M2948-TODAY()))</f>
        <v>-</v>
      </c>
      <c r="M2948" s="93">
        <f>IF(E2948="","",VLOOKUP(E2948,[1]PROJECTES!$C$14:$Z$5000,21,FALSE))</f>
        <v>43543</v>
      </c>
      <c r="N2948" s="100"/>
      <c r="O2948" s="72" t="s">
        <v>229</v>
      </c>
      <c r="P2948" s="101">
        <v>10</v>
      </c>
      <c r="Q2948" s="132" t="s">
        <v>19</v>
      </c>
      <c r="R2948" s="168" t="s">
        <v>1479</v>
      </c>
      <c r="S2948" s="91"/>
    </row>
    <row r="2949" spans="1:19" s="104" customFormat="1" ht="12.75" customHeight="1" x14ac:dyDescent="0.25">
      <c r="A2949" s="121"/>
      <c r="B2949" s="92" t="str">
        <f>IF(E2949="","",VLOOKUP(E2949,[1]PROJECTES!$C$14:$G$5000,2,FALSE))</f>
        <v>PEUSA</v>
      </c>
      <c r="C2949" s="121" t="s">
        <v>181</v>
      </c>
      <c r="D2949" s="93" t="str">
        <f>IF(E2949="","",VLOOKUP(E2949,[1]PROJECTES!$C$14:$G$5000,5,FALSE))</f>
        <v>RTU IAT ARRANCADA D'ESTAMARIU v1.0</v>
      </c>
      <c r="E2949" s="117">
        <v>4929</v>
      </c>
      <c r="F2949" s="95"/>
      <c r="G2949" s="96" t="str">
        <f>IF(E2949="","",VLOOKUP(E2949,[1]PROJECTES!$C$14:$G$5000,4,FALSE))</f>
        <v>TA</v>
      </c>
      <c r="H2949" s="118" t="s">
        <v>17</v>
      </c>
      <c r="I2949" s="97" t="str">
        <f>IF(H2949="","",VLOOKUP(H2949,BD!B$2:C$16,2,FALSE))</f>
        <v>E</v>
      </c>
      <c r="J2949" s="98">
        <v>43565</v>
      </c>
      <c r="K2949" s="135">
        <f t="shared" si="98"/>
        <v>15</v>
      </c>
      <c r="L2949" s="99" t="str">
        <f t="shared" ca="1" si="99"/>
        <v>-</v>
      </c>
      <c r="M2949" s="93">
        <f>IF(E2949="","",VLOOKUP(E2949,[1]PROJECTES!$C$14:$Z$5000,21,FALSE))</f>
        <v>43544</v>
      </c>
      <c r="N2949" s="100"/>
      <c r="O2949" s="72" t="s">
        <v>229</v>
      </c>
      <c r="P2949" s="101">
        <v>10</v>
      </c>
      <c r="Q2949" s="132" t="s">
        <v>19</v>
      </c>
      <c r="R2949" s="168" t="s">
        <v>1479</v>
      </c>
      <c r="S2949" s="91"/>
    </row>
    <row r="2950" spans="1:19" s="104" customFormat="1" ht="12.75" customHeight="1" x14ac:dyDescent="0.25">
      <c r="A2950" s="121"/>
      <c r="B2950" s="92" t="str">
        <f>IF(E2950="","",VLOOKUP(E2950,[1]PROJECTES!$C$14:$G$5000,2,FALSE))</f>
        <v>INPPOZ</v>
      </c>
      <c r="C2950" s="121" t="s">
        <v>181</v>
      </c>
      <c r="D2950" s="93" t="str">
        <f>IF(E2950="","",VLOOKUP(E2950,[1]PROJECTES!$C$14:$G$5000,5,FALSE))</f>
        <v>RTU C.T. PINTOR GOYA v1.0</v>
      </c>
      <c r="E2950" s="117">
        <v>5019</v>
      </c>
      <c r="F2950" s="95"/>
      <c r="G2950" s="96" t="str">
        <f>IF(E2950="","",VLOOKUP(E2950,[1]PROJECTES!$C$14:$G$5000,4,FALSE))</f>
        <v>TA</v>
      </c>
      <c r="H2950" s="118" t="s">
        <v>17</v>
      </c>
      <c r="I2950" s="97" t="str">
        <f>IF(H2950="","",VLOOKUP(H2950,BD!B$2:C$16,2,FALSE))</f>
        <v>E</v>
      </c>
      <c r="J2950" s="98">
        <v>43565</v>
      </c>
      <c r="K2950" s="135">
        <f t="shared" si="98"/>
        <v>15</v>
      </c>
      <c r="L2950" s="99" t="str">
        <f t="shared" ca="1" si="99"/>
        <v>-</v>
      </c>
      <c r="M2950" s="93">
        <f>IF(E2950="","",VLOOKUP(E2950,[1]PROJECTES!$C$14:$Z$5000,21,FALSE))</f>
        <v>43524</v>
      </c>
      <c r="N2950" s="100"/>
      <c r="O2950" s="72" t="s">
        <v>229</v>
      </c>
      <c r="P2950" s="101">
        <v>10</v>
      </c>
      <c r="Q2950" s="132" t="s">
        <v>19</v>
      </c>
      <c r="R2950" s="168" t="s">
        <v>1479</v>
      </c>
      <c r="S2950" s="91"/>
    </row>
    <row r="2951" spans="1:19" s="104" customFormat="1" ht="12.75" customHeight="1" x14ac:dyDescent="0.25">
      <c r="A2951" s="121"/>
      <c r="B2951" s="92" t="str">
        <f>IF(E2951="","",VLOOKUP(E2951,[1]PROJECTES!$C$14:$G$5000,2,FALSE))</f>
        <v>ORMAZA</v>
      </c>
      <c r="C2951" s="121" t="s">
        <v>181</v>
      </c>
      <c r="D2951" s="93" t="str">
        <f>IF(E2951="","",VLOOKUP(E2951,[1]PROJECTES!$C$14:$G$5000,5,FALSE))</f>
        <v>CC SCADA ALBATERENSE v1.2</v>
      </c>
      <c r="E2951" s="117">
        <v>4699</v>
      </c>
      <c r="F2951" s="95"/>
      <c r="G2951" s="96" t="str">
        <f>IF(E2951="","",VLOOKUP(E2951,[1]PROJECTES!$C$14:$G$5000,4,FALSE))</f>
        <v>TA</v>
      </c>
      <c r="H2951" s="118" t="s">
        <v>17</v>
      </c>
      <c r="I2951" s="97" t="str">
        <f>IF(H2951="","",VLOOKUP(H2951,BD!B$2:C$16,2,FALSE))</f>
        <v>E</v>
      </c>
      <c r="J2951" s="98">
        <v>43565</v>
      </c>
      <c r="K2951" s="135">
        <f t="shared" si="98"/>
        <v>15</v>
      </c>
      <c r="L2951" s="99" t="str">
        <f t="shared" ca="1" si="99"/>
        <v>-</v>
      </c>
      <c r="M2951" s="93">
        <f>IF(E2951="","",VLOOKUP(E2951,[1]PROJECTES!$C$14:$Z$5000,21,FALSE))</f>
        <v>43535</v>
      </c>
      <c r="N2951" s="100"/>
      <c r="O2951" s="72" t="s">
        <v>229</v>
      </c>
      <c r="P2951" s="101">
        <v>10</v>
      </c>
      <c r="Q2951" s="132" t="s">
        <v>19</v>
      </c>
      <c r="R2951" s="168" t="s">
        <v>1479</v>
      </c>
      <c r="S2951" s="91"/>
    </row>
    <row r="2952" spans="1:19" s="104" customFormat="1" ht="12.75" customHeight="1" x14ac:dyDescent="0.25">
      <c r="A2952" s="121" t="s">
        <v>21</v>
      </c>
      <c r="B2952" s="92" t="str">
        <f>IF(E2952="","",VLOOKUP(E2952,[1]PROJECTES!$C$14:$G$5000,2,FALSE))</f>
        <v>SITEL</v>
      </c>
      <c r="C2952" s="121" t="s">
        <v>149</v>
      </c>
      <c r="D2952" s="93" t="str">
        <f>IF(E2952="","",VLOOKUP(E2952,[1]PROJECTES!$C$14:$G$5000,5,FALSE))</f>
        <v>40 x CES CAP32 Generica v2.5</v>
      </c>
      <c r="E2952" s="117">
        <v>5213</v>
      </c>
      <c r="F2952" s="95"/>
      <c r="G2952" s="96" t="str">
        <f>IF(E2952="","",VLOOKUP(E2952,[1]PROJECTES!$C$14:$G$5000,4,FALSE))</f>
        <v>OB</v>
      </c>
      <c r="H2952" s="118" t="s">
        <v>21</v>
      </c>
      <c r="I2952" s="97" t="str">
        <f>IF(H2952="","",VLOOKUP(H2952,BD!B$2:C$16,2,FALSE))</f>
        <v>P</v>
      </c>
      <c r="J2952" s="98">
        <v>43593</v>
      </c>
      <c r="K2952" s="135">
        <f t="shared" si="98"/>
        <v>19</v>
      </c>
      <c r="L2952" s="99">
        <f t="shared" ca="1" si="99"/>
        <v>-4</v>
      </c>
      <c r="M2952" s="93">
        <f>IF(E2952="","",VLOOKUP(E2952,[1]PROJECTES!$C$14:$Z$5000,21,FALSE))</f>
        <v>43616</v>
      </c>
      <c r="N2952" s="100">
        <v>0</v>
      </c>
      <c r="O2952" s="72" t="s">
        <v>229</v>
      </c>
      <c r="P2952" s="101">
        <v>10</v>
      </c>
      <c r="Q2952" s="132" t="s">
        <v>49</v>
      </c>
      <c r="R2952" s="168" t="s">
        <v>1711</v>
      </c>
      <c r="S2952" s="91"/>
    </row>
    <row r="2953" spans="1:19" s="104" customFormat="1" ht="12.75" customHeight="1" x14ac:dyDescent="0.25">
      <c r="A2953" s="121" t="s">
        <v>21</v>
      </c>
      <c r="B2953" s="92" t="str">
        <f>IF(E2953="","",VLOOKUP(E2953,[1]PROJECTES!$C$14:$G$5000,2,FALSE))</f>
        <v>SITEL</v>
      </c>
      <c r="C2953" s="121" t="s">
        <v>149</v>
      </c>
      <c r="D2953" s="93" t="str">
        <f>IF(E2953="","",VLOOKUP(E2953,[1]PROJECTES!$C$14:$G$5000,5,FALSE))</f>
        <v>40 x EE CAP32 v2.1</v>
      </c>
      <c r="E2953" s="117">
        <v>5215</v>
      </c>
      <c r="F2953" s="95"/>
      <c r="G2953" s="96" t="str">
        <f>IF(E2953="","",VLOOKUP(E2953,[1]PROJECTES!$C$14:$G$5000,4,FALSE))</f>
        <v>OB</v>
      </c>
      <c r="H2953" s="118" t="s">
        <v>21</v>
      </c>
      <c r="I2953" s="97" t="str">
        <f>IF(H2953="","",VLOOKUP(H2953,BD!B$2:C$16,2,FALSE))</f>
        <v>P</v>
      </c>
      <c r="J2953" s="98">
        <v>43593</v>
      </c>
      <c r="K2953" s="135">
        <f t="shared" si="98"/>
        <v>19</v>
      </c>
      <c r="L2953" s="99">
        <f t="shared" ca="1" si="99"/>
        <v>-4</v>
      </c>
      <c r="M2953" s="93">
        <f>IF(E2953="","",VLOOKUP(E2953,[1]PROJECTES!$C$14:$Z$5000,21,FALSE))</f>
        <v>43616</v>
      </c>
      <c r="N2953" s="100">
        <v>0</v>
      </c>
      <c r="O2953" s="72" t="s">
        <v>229</v>
      </c>
      <c r="P2953" s="101">
        <v>10</v>
      </c>
      <c r="Q2953" s="132" t="s">
        <v>49</v>
      </c>
      <c r="R2953" s="168" t="s">
        <v>1711</v>
      </c>
      <c r="S2953" s="91"/>
    </row>
    <row r="2954" spans="1:19" s="104" customFormat="1" ht="12.75" customHeight="1" x14ac:dyDescent="0.25">
      <c r="A2954" s="121" t="s">
        <v>21</v>
      </c>
      <c r="B2954" s="92" t="str">
        <f>IF(E2954="","",VLOOKUP(E2954,[1]PROJECTES!$C$14:$G$5000,2,FALSE))</f>
        <v>SITEL</v>
      </c>
      <c r="C2954" s="121" t="s">
        <v>149</v>
      </c>
      <c r="D2954" s="93" t="str">
        <f>IF(E2954="","",VLOOKUP(E2954,[1]PROJECTES!$C$14:$G$5000,5,FALSE))</f>
        <v>40 x FRONT ENT EE CAP32 v2.1</v>
      </c>
      <c r="E2954" s="117">
        <v>5216</v>
      </c>
      <c r="F2954" s="95"/>
      <c r="G2954" s="96" t="str">
        <f>IF(E2954="","",VLOOKUP(E2954,[1]PROJECTES!$C$14:$G$5000,4,FALSE))</f>
        <v>TA</v>
      </c>
      <c r="H2954" s="118" t="s">
        <v>21</v>
      </c>
      <c r="I2954" s="97" t="str">
        <f>IF(H2954="","",VLOOKUP(H2954,BD!B$2:C$16,2,FALSE))</f>
        <v>P</v>
      </c>
      <c r="J2954" s="98">
        <v>43593</v>
      </c>
      <c r="K2954" s="135">
        <f t="shared" si="98"/>
        <v>19</v>
      </c>
      <c r="L2954" s="99" t="str">
        <f t="shared" ca="1" si="99"/>
        <v>-</v>
      </c>
      <c r="M2954" s="93">
        <f>IF(E2954="","",VLOOKUP(E2954,[1]PROJECTES!$C$14:$Z$5000,21,FALSE))</f>
        <v>43616</v>
      </c>
      <c r="N2954" s="100">
        <v>0</v>
      </c>
      <c r="O2954" s="72" t="s">
        <v>229</v>
      </c>
      <c r="P2954" s="101">
        <v>10</v>
      </c>
      <c r="Q2954" s="132" t="s">
        <v>49</v>
      </c>
      <c r="R2954" s="168" t="s">
        <v>1711</v>
      </c>
      <c r="S2954" s="91"/>
    </row>
    <row r="2955" spans="1:19" s="104" customFormat="1" ht="12.75" customHeight="1" x14ac:dyDescent="0.25">
      <c r="A2955" s="121" t="s">
        <v>21</v>
      </c>
      <c r="B2955" s="92" t="str">
        <f>IF(E2955="","",VLOOKUP(E2955,[1]PROJECTES!$C$14:$G$5000,2,FALSE))</f>
        <v>SITEL</v>
      </c>
      <c r="C2955" s="121" t="s">
        <v>149</v>
      </c>
      <c r="D2955" s="93" t="str">
        <f>IF(E2955="","",VLOOKUP(E2955,[1]PROJECTES!$C$14:$G$5000,5,FALSE))</f>
        <v>40 x FRONT END CES CAP32 v1.2</v>
      </c>
      <c r="E2955" s="117">
        <v>5217</v>
      </c>
      <c r="F2955" s="95"/>
      <c r="G2955" s="96" t="str">
        <f>IF(E2955="","",VLOOKUP(E2955,[1]PROJECTES!$C$14:$G$5000,4,FALSE))</f>
        <v>TA</v>
      </c>
      <c r="H2955" s="118" t="s">
        <v>21</v>
      </c>
      <c r="I2955" s="97" t="str">
        <f>IF(H2955="","",VLOOKUP(H2955,BD!B$2:C$16,2,FALSE))</f>
        <v>P</v>
      </c>
      <c r="J2955" s="98">
        <v>43593</v>
      </c>
      <c r="K2955" s="135">
        <f t="shared" si="98"/>
        <v>19</v>
      </c>
      <c r="L2955" s="99" t="str">
        <f t="shared" ca="1" si="99"/>
        <v>-</v>
      </c>
      <c r="M2955" s="93">
        <f>IF(E2955="","",VLOOKUP(E2955,[1]PROJECTES!$C$14:$Z$5000,21,FALSE))</f>
        <v>43616</v>
      </c>
      <c r="N2955" s="100">
        <v>0</v>
      </c>
      <c r="O2955" s="72" t="s">
        <v>229</v>
      </c>
      <c r="P2955" s="101">
        <v>10</v>
      </c>
      <c r="Q2955" s="132" t="s">
        <v>49</v>
      </c>
      <c r="R2955" s="168" t="s">
        <v>1711</v>
      </c>
      <c r="S2955" s="91"/>
    </row>
    <row r="2956" spans="1:19" s="104" customFormat="1" ht="12.75" customHeight="1" x14ac:dyDescent="0.25">
      <c r="A2956" s="121" t="s">
        <v>21</v>
      </c>
      <c r="B2956" s="92" t="str">
        <f>IF(E2956="","",VLOOKUP(E2956,[1]PROJECTES!$C$14:$G$5000,2,FALSE))</f>
        <v>SITEL</v>
      </c>
      <c r="C2956" s="121" t="s">
        <v>149</v>
      </c>
      <c r="D2956" s="93" t="str">
        <f>IF(E2956="","",VLOOKUP(E2956,[1]PROJECTES!$C$14:$G$5000,5,FALSE))</f>
        <v>50 x CPU CAP32 v2.0</v>
      </c>
      <c r="E2956" s="117">
        <v>5220</v>
      </c>
      <c r="F2956" s="95"/>
      <c r="G2956" s="96" t="str">
        <f>IF(E2956="","",VLOOKUP(E2956,[1]PROJECTES!$C$14:$G$5000,4,FALSE))</f>
        <v>OB</v>
      </c>
      <c r="H2956" s="118" t="s">
        <v>21</v>
      </c>
      <c r="I2956" s="97" t="str">
        <f>IF(H2956="","",VLOOKUP(H2956,BD!B$2:C$16,2,FALSE))</f>
        <v>P</v>
      </c>
      <c r="J2956" s="98">
        <v>43593</v>
      </c>
      <c r="K2956" s="135">
        <f t="shared" si="98"/>
        <v>19</v>
      </c>
      <c r="L2956" s="99">
        <f t="shared" ca="1" si="99"/>
        <v>-4</v>
      </c>
      <c r="M2956" s="93">
        <f>IF(E2956="","",VLOOKUP(E2956,[1]PROJECTES!$C$14:$Z$5000,21,FALSE))</f>
        <v>43616</v>
      </c>
      <c r="N2956" s="100">
        <v>0</v>
      </c>
      <c r="O2956" s="72" t="s">
        <v>229</v>
      </c>
      <c r="P2956" s="101">
        <v>10</v>
      </c>
      <c r="Q2956" s="132" t="s">
        <v>49</v>
      </c>
      <c r="R2956" s="168" t="s">
        <v>1711</v>
      </c>
      <c r="S2956" s="91"/>
    </row>
    <row r="2957" spans="1:19" s="104" customFormat="1" ht="12.75" customHeight="1" x14ac:dyDescent="0.25">
      <c r="A2957" s="121" t="s">
        <v>21</v>
      </c>
      <c r="B2957" s="92" t="str">
        <f>IF(E2957="","",VLOOKUP(E2957,[1]PROJECTES!$C$14:$G$5000,2,FALSE))</f>
        <v>SITEL</v>
      </c>
      <c r="C2957" s="121" t="s">
        <v>149</v>
      </c>
      <c r="D2957" s="93" t="str">
        <f>IF(E2957="","",VLOOKUP(E2957,[1]PROJECTES!$C$14:$G$5000,5,FALSE))</f>
        <v>35 x RTU CAP32-48 v2.5</v>
      </c>
      <c r="E2957" s="117">
        <v>5212</v>
      </c>
      <c r="F2957" s="95"/>
      <c r="G2957" s="96" t="str">
        <f>IF(E2957="","",VLOOKUP(E2957,[1]PROJECTES!$C$14:$G$5000,4,FALSE))</f>
        <v>OB</v>
      </c>
      <c r="H2957" s="118" t="s">
        <v>21</v>
      </c>
      <c r="I2957" s="97" t="str">
        <f>IF(H2957="","",VLOOKUP(H2957,BD!B$2:C$16,2,FALSE))</f>
        <v>P</v>
      </c>
      <c r="J2957" s="98">
        <v>43593</v>
      </c>
      <c r="K2957" s="135">
        <f t="shared" si="98"/>
        <v>19</v>
      </c>
      <c r="L2957" s="99">
        <f t="shared" ca="1" si="99"/>
        <v>-4</v>
      </c>
      <c r="M2957" s="93">
        <f>IF(E2957="","",VLOOKUP(E2957,[1]PROJECTES!$C$14:$Z$5000,21,FALSE))</f>
        <v>43616</v>
      </c>
      <c r="N2957" s="100">
        <v>0</v>
      </c>
      <c r="O2957" s="72" t="s">
        <v>229</v>
      </c>
      <c r="P2957" s="101">
        <v>20</v>
      </c>
      <c r="Q2957" s="132" t="s">
        <v>49</v>
      </c>
      <c r="R2957" s="168" t="s">
        <v>335</v>
      </c>
      <c r="S2957" s="91"/>
    </row>
    <row r="2958" spans="1:19" s="104" customFormat="1" ht="12.75" customHeight="1" x14ac:dyDescent="0.25">
      <c r="A2958" s="121" t="s">
        <v>21</v>
      </c>
      <c r="B2958" s="92" t="str">
        <f>IF(E2958="","",VLOOKUP(E2958,[1]PROJECTES!$C$14:$G$5000,2,FALSE))</f>
        <v>SITEL</v>
      </c>
      <c r="C2958" s="121" t="s">
        <v>149</v>
      </c>
      <c r="D2958" s="93" t="str">
        <f>IF(E2958="","",VLOOKUP(E2958,[1]PROJECTES!$C$14:$G$5000,5,FALSE))</f>
        <v>50 x CPU CAP32 v2.0</v>
      </c>
      <c r="E2958" s="117">
        <v>5220</v>
      </c>
      <c r="F2958" s="95"/>
      <c r="G2958" s="96" t="str">
        <f>IF(E2958="","",VLOOKUP(E2958,[1]PROJECTES!$C$14:$G$5000,4,FALSE))</f>
        <v>OB</v>
      </c>
      <c r="H2958" s="118" t="s">
        <v>21</v>
      </c>
      <c r="I2958" s="97" t="str">
        <f>IF(H2958="","",VLOOKUP(H2958,BD!B$2:C$16,2,FALSE))</f>
        <v>P</v>
      </c>
      <c r="J2958" s="98">
        <v>43593</v>
      </c>
      <c r="K2958" s="135">
        <f t="shared" si="98"/>
        <v>19</v>
      </c>
      <c r="L2958" s="99">
        <f t="shared" ca="1" si="99"/>
        <v>-4</v>
      </c>
      <c r="M2958" s="93">
        <f>IF(E2958="","",VLOOKUP(E2958,[1]PROJECTES!$C$14:$Z$5000,21,FALSE))</f>
        <v>43616</v>
      </c>
      <c r="N2958" s="100">
        <v>0</v>
      </c>
      <c r="O2958" s="72" t="s">
        <v>229</v>
      </c>
      <c r="P2958" s="101">
        <v>15</v>
      </c>
      <c r="Q2958" s="132" t="s">
        <v>49</v>
      </c>
      <c r="R2958" s="168" t="s">
        <v>335</v>
      </c>
      <c r="S2958" s="91"/>
    </row>
    <row r="2959" spans="1:19" s="104" customFormat="1" ht="12.75" customHeight="1" x14ac:dyDescent="0.25">
      <c r="A2959" s="121" t="s">
        <v>21</v>
      </c>
      <c r="B2959" s="92" t="str">
        <f>IF(E2959="","",VLOOKUP(E2959,[1]PROJECTES!$C$14:$G$5000,2,FALSE))</f>
        <v>SITEL</v>
      </c>
      <c r="C2959" s="121" t="s">
        <v>70</v>
      </c>
      <c r="D2959" s="93" t="str">
        <f>IF(E2959="","",VLOOKUP(E2959,[1]PROJECTES!$C$14:$G$5000,5,FALSE))</f>
        <v>GESTIO DE MAGATZEM</v>
      </c>
      <c r="E2959" s="117" t="s">
        <v>305</v>
      </c>
      <c r="F2959" s="95"/>
      <c r="G2959" s="96" t="str">
        <f>IF(E2959="","",VLOOKUP(E2959,[1]PROJECTES!$C$14:$G$5000,4,FALSE))</f>
        <v>OB</v>
      </c>
      <c r="H2959" s="118" t="s">
        <v>21</v>
      </c>
      <c r="I2959" s="97" t="str">
        <f>IF(H2959="","",VLOOKUP(H2959,BD!B$2:C$16,2,FALSE))</f>
        <v>P</v>
      </c>
      <c r="J2959" s="98">
        <v>43593</v>
      </c>
      <c r="K2959" s="135">
        <f t="shared" si="98"/>
        <v>19</v>
      </c>
      <c r="L2959" s="99">
        <f t="shared" ca="1" si="99"/>
        <v>210</v>
      </c>
      <c r="M2959" s="93">
        <f>IF(E2959="","",VLOOKUP(E2959,[1]PROJECTES!$C$14:$Z$5000,21,FALSE))</f>
        <v>43830</v>
      </c>
      <c r="N2959" s="100">
        <v>0</v>
      </c>
      <c r="O2959" s="72" t="s">
        <v>229</v>
      </c>
      <c r="P2959" s="101">
        <v>25</v>
      </c>
      <c r="Q2959" s="132" t="s">
        <v>49</v>
      </c>
      <c r="R2959" s="102" t="s">
        <v>1719</v>
      </c>
      <c r="S2959" s="91"/>
    </row>
    <row r="2960" spans="1:19" s="104" customFormat="1" ht="12.75" customHeight="1" x14ac:dyDescent="0.25">
      <c r="A2960" s="121"/>
      <c r="B2960" s="92" t="str">
        <f>IF(E2960="","",VLOOKUP(E2960,[1]PROJECTES!$C$14:$G$5000,2,FALSE))</f>
        <v>SITEL</v>
      </c>
      <c r="C2960" s="121" t="s">
        <v>88</v>
      </c>
      <c r="D2960" s="93" t="str">
        <f>IF(E2960="","",VLOOKUP(E2960,[1]PROJECTES!$C$14:$G$5000,5,FALSE))</f>
        <v>PENDENT D'ASSIGNAR</v>
      </c>
      <c r="E2960" s="117" t="s">
        <v>278</v>
      </c>
      <c r="F2960" s="95"/>
      <c r="G2960" s="96" t="str">
        <f>IF(E2960="","",VLOOKUP(E2960,[1]PROJECTES!$C$14:$G$5000,4,FALSE))</f>
        <v>OB</v>
      </c>
      <c r="H2960" s="118" t="s">
        <v>44</v>
      </c>
      <c r="I2960" s="97" t="str">
        <f>IF(H2960="","",VLOOKUP(H2960,BD!B$2:C$16,2,FALSE))</f>
        <v>E</v>
      </c>
      <c r="J2960" s="98">
        <v>43593</v>
      </c>
      <c r="K2960" s="135">
        <f t="shared" si="98"/>
        <v>19</v>
      </c>
      <c r="L2960" s="99">
        <f t="shared" ca="1" si="99"/>
        <v>210</v>
      </c>
      <c r="M2960" s="93">
        <f>IF(E2960="","",VLOOKUP(E2960,[1]PROJECTES!$C$14:$Z$5000,21,FALSE))</f>
        <v>43830</v>
      </c>
      <c r="N2960" s="100">
        <v>1</v>
      </c>
      <c r="O2960" s="72" t="s">
        <v>229</v>
      </c>
      <c r="P2960" s="101">
        <v>0</v>
      </c>
      <c r="Q2960" s="132" t="s">
        <v>59</v>
      </c>
      <c r="R2960" s="168" t="s">
        <v>1916</v>
      </c>
      <c r="S2960" s="91"/>
    </row>
    <row r="2961" spans="1:19" s="104" customFormat="1" ht="12.75" customHeight="1" x14ac:dyDescent="0.25">
      <c r="A2961" s="121"/>
      <c r="B2961" s="92" t="str">
        <f>IF(E2961="","",VLOOKUP(E2961,[1]PROJECTES!$C$14:$G$5000,2,FALSE))</f>
        <v>SITEL</v>
      </c>
      <c r="C2961" s="121" t="s">
        <v>143</v>
      </c>
      <c r="D2961" s="93" t="str">
        <f>IF(E2961="","",VLOOKUP(E2961,[1]PROJECTES!$C$14:$G$5000,5,FALSE))</f>
        <v>PENDENT D'ASSIGNAR</v>
      </c>
      <c r="E2961" s="117" t="s">
        <v>396</v>
      </c>
      <c r="F2961" s="95"/>
      <c r="G2961" s="96" t="str">
        <f>IF(E2961="","",VLOOKUP(E2961,[1]PROJECTES!$C$14:$G$5000,4,FALSE))</f>
        <v>OB</v>
      </c>
      <c r="H2961" s="118" t="s">
        <v>44</v>
      </c>
      <c r="I2961" s="97" t="str">
        <f>IF(H2961="","",VLOOKUP(H2961,BD!B$2:C$16,2,FALSE))</f>
        <v>E</v>
      </c>
      <c r="J2961" s="98">
        <v>43593</v>
      </c>
      <c r="K2961" s="135">
        <f t="shared" si="98"/>
        <v>19</v>
      </c>
      <c r="L2961" s="99">
        <f t="shared" ca="1" si="99"/>
        <v>210</v>
      </c>
      <c r="M2961" s="93">
        <f>IF(E2961="","",VLOOKUP(E2961,[1]PROJECTES!$C$14:$Z$5000,21,FALSE))</f>
        <v>43830</v>
      </c>
      <c r="N2961" s="100">
        <v>1</v>
      </c>
      <c r="O2961" s="72" t="s">
        <v>229</v>
      </c>
      <c r="P2961" s="101">
        <v>0</v>
      </c>
      <c r="Q2961" s="132" t="s">
        <v>59</v>
      </c>
      <c r="R2961" s="168" t="s">
        <v>1917</v>
      </c>
      <c r="S2961" s="91"/>
    </row>
    <row r="2962" spans="1:19" s="104" customFormat="1" ht="12.75" customHeight="1" x14ac:dyDescent="0.25">
      <c r="A2962" s="121"/>
      <c r="B2962" s="92" t="str">
        <f>IF(E2962="","",VLOOKUP(E2962,[1]PROJECTES!$C$14:$G$5000,2,FALSE))</f>
        <v>SITEL</v>
      </c>
      <c r="C2962" s="121" t="s">
        <v>181</v>
      </c>
      <c r="D2962" s="93" t="str">
        <f>IF(E2962="","",VLOOKUP(E2962,[1]PROJECTES!$C$14:$G$5000,5,FALSE))</f>
        <v>INFRAESTRUCTURA</v>
      </c>
      <c r="E2962" s="117" t="s">
        <v>317</v>
      </c>
      <c r="F2962" s="95"/>
      <c r="G2962" s="96" t="str">
        <f>IF(E2962="","",VLOOKUP(E2962,[1]PROJECTES!$C$14:$G$5000,4,FALSE))</f>
        <v>OB</v>
      </c>
      <c r="H2962" s="118" t="s">
        <v>44</v>
      </c>
      <c r="I2962" s="97" t="str">
        <f>IF(H2962="","",VLOOKUP(H2962,BD!B$2:C$16,2,FALSE))</f>
        <v>E</v>
      </c>
      <c r="J2962" s="98">
        <v>43593</v>
      </c>
      <c r="K2962" s="135">
        <f t="shared" si="98"/>
        <v>19</v>
      </c>
      <c r="L2962" s="99">
        <f t="shared" ca="1" si="99"/>
        <v>210</v>
      </c>
      <c r="M2962" s="93">
        <f>IF(E2962="","",VLOOKUP(E2962,[1]PROJECTES!$C$14:$Z$5000,21,FALSE))</f>
        <v>43830</v>
      </c>
      <c r="N2962" s="100">
        <v>2</v>
      </c>
      <c r="O2962" s="72" t="s">
        <v>229</v>
      </c>
      <c r="P2962" s="101">
        <v>30</v>
      </c>
      <c r="Q2962" s="132" t="s">
        <v>46</v>
      </c>
      <c r="R2962" s="168" t="s">
        <v>1918</v>
      </c>
      <c r="S2962" s="91"/>
    </row>
    <row r="2963" spans="1:19" s="104" customFormat="1" ht="12.75" customHeight="1" x14ac:dyDescent="0.25">
      <c r="A2963" s="121"/>
      <c r="B2963" s="92" t="str">
        <f>IF(E2963="","",VLOOKUP(E2963,[1]PROJECTES!$C$14:$G$5000,2,FALSE))</f>
        <v>JOSFER</v>
      </c>
      <c r="C2963" s="121" t="s">
        <v>122</v>
      </c>
      <c r="D2963" s="93" t="str">
        <f>IF(E2963="","",VLOOKUP(E2963,[1]PROJECTES!$C$14:$G$5000,5,FALSE))</f>
        <v>CC SCADA TEDIS.Net J.FERRE v1.1</v>
      </c>
      <c r="E2963" s="117">
        <v>5270</v>
      </c>
      <c r="F2963" s="95"/>
      <c r="G2963" s="96" t="str">
        <f>IF(E2963="","",VLOOKUP(E2963,[1]PROJECTES!$C$14:$G$5000,4,FALSE))</f>
        <v>OB</v>
      </c>
      <c r="H2963" s="118" t="s">
        <v>44</v>
      </c>
      <c r="I2963" s="97" t="str">
        <f>IF(H2963="","",VLOOKUP(H2963,BD!B$2:C$16,2,FALSE))</f>
        <v>E</v>
      </c>
      <c r="J2963" s="98">
        <v>43593</v>
      </c>
      <c r="K2963" s="135">
        <f t="shared" si="98"/>
        <v>19</v>
      </c>
      <c r="L2963" s="99">
        <f t="shared" ca="1" si="99"/>
        <v>-4</v>
      </c>
      <c r="M2963" s="93">
        <f>IF(E2963="","",VLOOKUP(E2963,[1]PROJECTES!$C$14:$Z$5000,21,FALSE))</f>
        <v>43616</v>
      </c>
      <c r="N2963" s="100">
        <v>0</v>
      </c>
      <c r="O2963" s="72" t="s">
        <v>229</v>
      </c>
      <c r="P2963" s="101">
        <v>30</v>
      </c>
      <c r="Q2963" s="132" t="s">
        <v>59</v>
      </c>
      <c r="R2963" s="168" t="s">
        <v>1919</v>
      </c>
      <c r="S2963" s="91"/>
    </row>
    <row r="2964" spans="1:19" s="104" customFormat="1" ht="12.75" customHeight="1" x14ac:dyDescent="0.25">
      <c r="A2964" s="121"/>
      <c r="B2964" s="92" t="str">
        <f>IF(E2964="","",VLOOKUP(E2964,[1]PROJECTES!$C$14:$G$5000,2,FALSE))</f>
        <v>SITEL</v>
      </c>
      <c r="C2964" s="121"/>
      <c r="D2964" s="93" t="str">
        <f>IF(E2964="","",VLOOKUP(E2964,[1]PROJECTES!$C$14:$G$5000,5,FALSE))</f>
        <v>AFERS EMPRESA</v>
      </c>
      <c r="E2964" s="117" t="s">
        <v>283</v>
      </c>
      <c r="F2964" s="95"/>
      <c r="G2964" s="96" t="str">
        <f>IF(E2964="","",VLOOKUP(E2964,[1]PROJECTES!$C$14:$G$5000,4,FALSE))</f>
        <v>OB</v>
      </c>
      <c r="H2964" s="118" t="s">
        <v>44</v>
      </c>
      <c r="I2964" s="97" t="str">
        <f>IF(H2964="","",VLOOKUP(H2964,BD!B$2:C$16,2,FALSE))</f>
        <v>E</v>
      </c>
      <c r="J2964" s="98">
        <v>43593</v>
      </c>
      <c r="K2964" s="135">
        <f t="shared" si="98"/>
        <v>19</v>
      </c>
      <c r="L2964" s="99">
        <f t="shared" ca="1" si="99"/>
        <v>210</v>
      </c>
      <c r="M2964" s="93">
        <f>IF(E2964="","",VLOOKUP(E2964,[1]PROJECTES!$C$14:$Z$5000,21,FALSE))</f>
        <v>43830</v>
      </c>
      <c r="N2964" s="100">
        <v>1</v>
      </c>
      <c r="O2964" s="72" t="s">
        <v>229</v>
      </c>
      <c r="P2964" s="101">
        <v>0</v>
      </c>
      <c r="Q2964" s="132"/>
      <c r="R2964" s="102"/>
      <c r="S2964" s="91"/>
    </row>
    <row r="2965" spans="1:19" s="104" customFormat="1" ht="12.75" customHeight="1" x14ac:dyDescent="0.25">
      <c r="A2965" s="121"/>
      <c r="B2965" s="92" t="str">
        <f>IF(E2965="","",VLOOKUP(E2965,[1]PROJECTES!$C$14:$G$5000,2,FALSE))</f>
        <v>SAMENE</v>
      </c>
      <c r="C2965" s="121" t="s">
        <v>181</v>
      </c>
      <c r="D2965" s="93" t="str">
        <f>IF(E2965="","",VLOOKUP(E2965,[1]PROJECTES!$C$14:$G$5000,5,FALSE))</f>
        <v>RTU C.T. NORTE v1.0</v>
      </c>
      <c r="E2965" s="117">
        <v>4988</v>
      </c>
      <c r="F2965" s="95"/>
      <c r="G2965" s="96" t="str">
        <f>IF(E2965="","",VLOOKUP(E2965,[1]PROJECTES!$C$14:$G$5000,4,FALSE))</f>
        <v>TA</v>
      </c>
      <c r="H2965" s="118" t="s">
        <v>17</v>
      </c>
      <c r="I2965" s="97" t="str">
        <f>IF(H2965="","",VLOOKUP(H2965,BD!B$2:C$16,2,FALSE))</f>
        <v>E</v>
      </c>
      <c r="J2965" s="98">
        <v>43565</v>
      </c>
      <c r="K2965" s="135">
        <f t="shared" si="98"/>
        <v>15</v>
      </c>
      <c r="L2965" s="99" t="str">
        <f t="shared" ca="1" si="99"/>
        <v>-</v>
      </c>
      <c r="M2965" s="93">
        <f>IF(E2965="","",VLOOKUP(E2965,[1]PROJECTES!$C$14:$Z$5000,21,FALSE))</f>
        <v>43522</v>
      </c>
      <c r="N2965" s="100"/>
      <c r="O2965" s="72" t="s">
        <v>229</v>
      </c>
      <c r="P2965" s="101">
        <v>10</v>
      </c>
      <c r="Q2965" s="132" t="s">
        <v>19</v>
      </c>
      <c r="R2965" s="168" t="s">
        <v>1479</v>
      </c>
      <c r="S2965" s="91"/>
    </row>
    <row r="2966" spans="1:19" s="104" customFormat="1" ht="12.75" customHeight="1" x14ac:dyDescent="0.25">
      <c r="A2966" s="121" t="s">
        <v>21</v>
      </c>
      <c r="B2966" s="92" t="str">
        <f>IF(E2966="","",VLOOKUP(E2966,[1]PROJECTES!$C$14:$G$5000,2,FALSE))</f>
        <v>SITEL</v>
      </c>
      <c r="C2966" s="121" t="s">
        <v>1070</v>
      </c>
      <c r="D2966" s="93" t="str">
        <f>IF(E2966="","",VLOOKUP(E2966,[1]PROJECTES!$C$14:$G$5000,5,FALSE))</f>
        <v>GESTIO DE MAGATZEM</v>
      </c>
      <c r="E2966" s="117" t="s">
        <v>363</v>
      </c>
      <c r="F2966" s="95"/>
      <c r="G2966" s="96" t="str">
        <f>IF(E2966="","",VLOOKUP(E2966,[1]PROJECTES!$C$14:$G$5000,4,FALSE))</f>
        <v>OB</v>
      </c>
      <c r="H2966" s="118" t="s">
        <v>21</v>
      </c>
      <c r="I2966" s="97" t="str">
        <f>IF(H2966="","",VLOOKUP(H2966,BD!B$2:C$16,2,FALSE))</f>
        <v>P</v>
      </c>
      <c r="J2966" s="98">
        <v>43593</v>
      </c>
      <c r="K2966" s="135">
        <f t="shared" si="98"/>
        <v>19</v>
      </c>
      <c r="L2966" s="99">
        <f t="shared" ca="1" si="99"/>
        <v>210</v>
      </c>
      <c r="M2966" s="93">
        <f>IF(E2966="","",VLOOKUP(E2966,[1]PROJECTES!$C$14:$Z$5000,21,FALSE))</f>
        <v>43830</v>
      </c>
      <c r="N2966" s="100">
        <v>0</v>
      </c>
      <c r="O2966" s="72" t="s">
        <v>229</v>
      </c>
      <c r="P2966" s="101">
        <v>30</v>
      </c>
      <c r="Q2966" s="132" t="s">
        <v>49</v>
      </c>
      <c r="R2966" s="102" t="s">
        <v>1731</v>
      </c>
      <c r="S2966" s="91"/>
    </row>
    <row r="2967" spans="1:19" s="104" customFormat="1" ht="12.75" customHeight="1" x14ac:dyDescent="0.25">
      <c r="A2967" s="121" t="s">
        <v>21</v>
      </c>
      <c r="B2967" s="92" t="str">
        <f>IF(E2967="","",VLOOKUP(E2967,[1]PROJECTES!$C$14:$G$5000,2,FALSE))</f>
        <v>SITEL</v>
      </c>
      <c r="C2967" s="121" t="s">
        <v>151</v>
      </c>
      <c r="D2967" s="93" t="str">
        <f>IF(E2967="","",VLOOKUP(E2967,[1]PROJECTES!$C$14:$G$5000,5,FALSE))</f>
        <v>30 x MODEM-FSK 12Vdc C/DIN</v>
      </c>
      <c r="E2967" s="117">
        <v>5132</v>
      </c>
      <c r="F2967" s="95"/>
      <c r="G2967" s="96" t="str">
        <f>IF(E2967="","",VLOOKUP(E2967,[1]PROJECTES!$C$14:$G$5000,4,FALSE))</f>
        <v>TA</v>
      </c>
      <c r="H2967" s="118" t="s">
        <v>21</v>
      </c>
      <c r="I2967" s="97" t="str">
        <f>IF(H2967="","",VLOOKUP(H2967,BD!B$2:C$16,2,FALSE))</f>
        <v>P</v>
      </c>
      <c r="J2967" s="98">
        <v>43593</v>
      </c>
      <c r="K2967" s="135">
        <f t="shared" si="98"/>
        <v>19</v>
      </c>
      <c r="L2967" s="99" t="str">
        <f t="shared" ca="1" si="99"/>
        <v>-</v>
      </c>
      <c r="M2967" s="93">
        <f>IF(E2967="","",VLOOKUP(E2967,[1]PROJECTES!$C$14:$Z$5000,21,FALSE))</f>
        <v>43594</v>
      </c>
      <c r="N2967" s="100">
        <v>2</v>
      </c>
      <c r="O2967" s="72" t="s">
        <v>229</v>
      </c>
      <c r="P2967" s="101">
        <v>0</v>
      </c>
      <c r="Q2967" s="132" t="s">
        <v>51</v>
      </c>
      <c r="R2967" s="102" t="s">
        <v>1732</v>
      </c>
      <c r="S2967" s="91"/>
    </row>
    <row r="2968" spans="1:19" s="104" customFormat="1" ht="12.75" customHeight="1" x14ac:dyDescent="0.25">
      <c r="A2968" s="121" t="s">
        <v>21</v>
      </c>
      <c r="B2968" s="92" t="str">
        <f>IF(E2968="","",VLOOKUP(E2968,[1]PROJECTES!$C$14:$G$5000,2,FALSE))</f>
        <v>SITEL</v>
      </c>
      <c r="C2968" s="121" t="s">
        <v>1070</v>
      </c>
      <c r="D2968" s="93" t="str">
        <f>IF(E2968="","",VLOOKUP(E2968,[1]PROJECTES!$C$14:$G$5000,5,FALSE))</f>
        <v>AFERS EMPRESA</v>
      </c>
      <c r="E2968" s="117" t="s">
        <v>315</v>
      </c>
      <c r="F2968" s="95"/>
      <c r="G2968" s="96" t="str">
        <f>IF(E2968="","",VLOOKUP(E2968,[1]PROJECTES!$C$14:$G$5000,4,FALSE))</f>
        <v>OB</v>
      </c>
      <c r="H2968" s="118" t="s">
        <v>21</v>
      </c>
      <c r="I2968" s="97" t="str">
        <f>IF(H2968="","",VLOOKUP(H2968,BD!B$2:C$16,2,FALSE))</f>
        <v>P</v>
      </c>
      <c r="J2968" s="98">
        <v>43593</v>
      </c>
      <c r="K2968" s="135">
        <f t="shared" si="98"/>
        <v>19</v>
      </c>
      <c r="L2968" s="99">
        <f t="shared" ca="1" si="99"/>
        <v>210</v>
      </c>
      <c r="M2968" s="93">
        <f>IF(E2968="","",VLOOKUP(E2968,[1]PROJECTES!$C$14:$Z$5000,21,FALSE))</f>
        <v>43830</v>
      </c>
      <c r="N2968" s="100">
        <v>0</v>
      </c>
      <c r="O2968" s="72" t="s">
        <v>229</v>
      </c>
      <c r="P2968" s="101">
        <v>20</v>
      </c>
      <c r="Q2968" s="132" t="s">
        <v>37</v>
      </c>
      <c r="R2968" s="102" t="s">
        <v>1733</v>
      </c>
      <c r="S2968" s="91"/>
    </row>
    <row r="2969" spans="1:19" s="104" customFormat="1" ht="12.75" customHeight="1" x14ac:dyDescent="0.25">
      <c r="A2969" s="121" t="s">
        <v>21</v>
      </c>
      <c r="B2969" s="92" t="str">
        <f>IF(E2969="","",VLOOKUP(E2969,[1]PROJECTES!$C$14:$G$5000,2,FALSE))</f>
        <v>SITEL</v>
      </c>
      <c r="C2969" s="121" t="s">
        <v>1070</v>
      </c>
      <c r="D2969" s="93" t="str">
        <f>IF(E2969="","",VLOOKUP(E2969,[1]PROJECTES!$C$14:$G$5000,5,FALSE))</f>
        <v>INFRAESTRUCTURA</v>
      </c>
      <c r="E2969" s="117" t="s">
        <v>289</v>
      </c>
      <c r="F2969" s="95"/>
      <c r="G2969" s="96" t="str">
        <f>IF(E2969="","",VLOOKUP(E2969,[1]PROJECTES!$C$14:$G$5000,4,FALSE))</f>
        <v>OB</v>
      </c>
      <c r="H2969" s="118" t="s">
        <v>21</v>
      </c>
      <c r="I2969" s="97" t="str">
        <f>IF(H2969="","",VLOOKUP(H2969,BD!B$2:C$16,2,FALSE))</f>
        <v>P</v>
      </c>
      <c r="J2969" s="98">
        <v>43593</v>
      </c>
      <c r="K2969" s="135">
        <f t="shared" si="98"/>
        <v>19</v>
      </c>
      <c r="L2969" s="99">
        <f t="shared" ca="1" si="99"/>
        <v>210</v>
      </c>
      <c r="M2969" s="93">
        <f>IF(E2969="","",VLOOKUP(E2969,[1]PROJECTES!$C$14:$Z$5000,21,FALSE))</f>
        <v>43830</v>
      </c>
      <c r="N2969" s="100">
        <v>0</v>
      </c>
      <c r="O2969" s="72" t="s">
        <v>229</v>
      </c>
      <c r="P2969" s="101">
        <v>30</v>
      </c>
      <c r="Q2969" s="132" t="s">
        <v>49</v>
      </c>
      <c r="R2969" s="102" t="s">
        <v>1734</v>
      </c>
      <c r="S2969" s="91"/>
    </row>
    <row r="2970" spans="1:19" s="104" customFormat="1" ht="12.75" customHeight="1" x14ac:dyDescent="0.25">
      <c r="A2970" s="121" t="s">
        <v>21</v>
      </c>
      <c r="B2970" s="92" t="str">
        <f>IF(E2970="","",VLOOKUP(E2970,[1]PROJECTES!$C$14:$G$5000,2,FALSE))</f>
        <v>SITEL</v>
      </c>
      <c r="C2970" s="121" t="s">
        <v>1070</v>
      </c>
      <c r="D2970" s="93" t="str">
        <f>IF(E2970="","",VLOOKUP(E2970,[1]PROJECTES!$C$14:$G$5000,5,FALSE))</f>
        <v>GESTIO DE MAGATZEM</v>
      </c>
      <c r="E2970" s="117" t="s">
        <v>305</v>
      </c>
      <c r="F2970" s="95"/>
      <c r="G2970" s="96" t="str">
        <f>IF(E2970="","",VLOOKUP(E2970,[1]PROJECTES!$C$14:$G$5000,4,FALSE))</f>
        <v>OB</v>
      </c>
      <c r="H2970" s="118" t="s">
        <v>21</v>
      </c>
      <c r="I2970" s="97" t="str">
        <f>IF(H2970="","",VLOOKUP(H2970,BD!B$2:C$16,2,FALSE))</f>
        <v>P</v>
      </c>
      <c r="J2970" s="98">
        <v>43593</v>
      </c>
      <c r="K2970" s="135">
        <f t="shared" si="98"/>
        <v>19</v>
      </c>
      <c r="L2970" s="99">
        <f t="shared" ca="1" si="99"/>
        <v>210</v>
      </c>
      <c r="M2970" s="93">
        <f>IF(E2970="","",VLOOKUP(E2970,[1]PROJECTES!$C$14:$Z$5000,21,FALSE))</f>
        <v>43830</v>
      </c>
      <c r="N2970" s="100">
        <v>0</v>
      </c>
      <c r="O2970" s="72" t="s">
        <v>229</v>
      </c>
      <c r="P2970" s="101">
        <v>20</v>
      </c>
      <c r="Q2970" s="132" t="s">
        <v>49</v>
      </c>
      <c r="R2970" s="102" t="s">
        <v>1735</v>
      </c>
      <c r="S2970" s="91"/>
    </row>
    <row r="2971" spans="1:19" s="104" customFormat="1" ht="12.75" customHeight="1" x14ac:dyDescent="0.25">
      <c r="A2971" s="121" t="s">
        <v>21</v>
      </c>
      <c r="B2971" s="92" t="str">
        <f>IF(E2971="","",VLOOKUP(E2971,[1]PROJECTES!$C$14:$G$5000,2,FALSE))</f>
        <v>SITEL</v>
      </c>
      <c r="C2971" s="121" t="s">
        <v>151</v>
      </c>
      <c r="D2971" s="93" t="str">
        <f>IF(E2971="","",VLOOKUP(E2971,[1]PROJECTES!$C$14:$G$5000,5,FALSE))</f>
        <v>30 x MODEM-FSK 12Vdc C/DIN</v>
      </c>
      <c r="E2971" s="117">
        <v>5132</v>
      </c>
      <c r="F2971" s="95"/>
      <c r="G2971" s="96" t="str">
        <f>IF(E2971="","",VLOOKUP(E2971,[1]PROJECTES!$C$14:$G$5000,4,FALSE))</f>
        <v>TA</v>
      </c>
      <c r="H2971" s="118" t="s">
        <v>21</v>
      </c>
      <c r="I2971" s="97" t="str">
        <f>IF(H2971="","",VLOOKUP(H2971,BD!B$2:C$16,2,FALSE))</f>
        <v>P</v>
      </c>
      <c r="J2971" s="98">
        <v>43593</v>
      </c>
      <c r="K2971" s="135">
        <f t="shared" si="98"/>
        <v>19</v>
      </c>
      <c r="L2971" s="99" t="str">
        <f t="shared" ca="1" si="99"/>
        <v>-</v>
      </c>
      <c r="M2971" s="93">
        <f>IF(E2971="","",VLOOKUP(E2971,[1]PROJECTES!$C$14:$Z$5000,21,FALSE))</f>
        <v>43594</v>
      </c>
      <c r="N2971" s="100">
        <v>2</v>
      </c>
      <c r="O2971" s="72" t="s">
        <v>229</v>
      </c>
      <c r="P2971" s="101">
        <v>30</v>
      </c>
      <c r="Q2971" s="132" t="s">
        <v>65</v>
      </c>
      <c r="R2971" s="102" t="s">
        <v>1736</v>
      </c>
      <c r="S2971" s="91"/>
    </row>
    <row r="2972" spans="1:19" s="104" customFormat="1" ht="12.75" customHeight="1" x14ac:dyDescent="0.25">
      <c r="A2972" s="121" t="s">
        <v>21</v>
      </c>
      <c r="B2972" s="92" t="str">
        <f>IF(E2972="","",VLOOKUP(E2972,[1]PROJECTES!$C$14:$G$5000,2,FALSE))</f>
        <v>INPPOZ</v>
      </c>
      <c r="C2972" s="121" t="s">
        <v>149</v>
      </c>
      <c r="D2972" s="93" t="str">
        <f>IF(E2972="","",VLOOKUP(E2972,[1]PROJECTES!$C$14:$G$5000,5,FALSE))</f>
        <v>RTU C.T. MENENDEZ PELAYO v1.0</v>
      </c>
      <c r="E2972" s="117">
        <v>5205</v>
      </c>
      <c r="F2972" s="95"/>
      <c r="G2972" s="96" t="str">
        <f>IF(E2972="","",VLOOKUP(E2972,[1]PROJECTES!$C$14:$G$5000,4,FALSE))</f>
        <v>OB</v>
      </c>
      <c r="H2972" s="118" t="s">
        <v>595</v>
      </c>
      <c r="I2972" s="97" t="str">
        <f>IF(H2972="","",VLOOKUP(H2972,BD!B$2:C$16,2,FALSE))</f>
        <v>E</v>
      </c>
      <c r="J2972" s="98">
        <v>43593</v>
      </c>
      <c r="K2972" s="135">
        <f t="shared" si="98"/>
        <v>19</v>
      </c>
      <c r="L2972" s="99">
        <f t="shared" ca="1" si="99"/>
        <v>-35</v>
      </c>
      <c r="M2972" s="93">
        <f>IF(E2972="","",VLOOKUP(E2972,[1]PROJECTES!$C$14:$Z$5000,21,FALSE))</f>
        <v>43585</v>
      </c>
      <c r="N2972" s="100">
        <v>2</v>
      </c>
      <c r="O2972" s="72" t="s">
        <v>229</v>
      </c>
      <c r="P2972" s="101">
        <v>0</v>
      </c>
      <c r="Q2972" s="132" t="s">
        <v>51</v>
      </c>
      <c r="R2972" s="168" t="s">
        <v>365</v>
      </c>
      <c r="S2972" s="91"/>
    </row>
    <row r="2973" spans="1:19" s="104" customFormat="1" ht="12.75" customHeight="1" x14ac:dyDescent="0.25">
      <c r="A2973" s="121" t="s">
        <v>21</v>
      </c>
      <c r="B2973" s="92" t="str">
        <f>IF(E2973="","",VLOOKUP(E2973,[1]PROJECTES!$C$14:$G$5000,2,FALSE))</f>
        <v>INPPOZ</v>
      </c>
      <c r="C2973" s="121" t="s">
        <v>149</v>
      </c>
      <c r="D2973" s="93" t="str">
        <f>IF(E2973="","",VLOOKUP(E2973,[1]PROJECTES!$C$14:$G$5000,5,FALSE))</f>
        <v>RTU C.T. PADRE TORRERO v1.0</v>
      </c>
      <c r="E2973" s="117">
        <v>5207</v>
      </c>
      <c r="F2973" s="95"/>
      <c r="G2973" s="96" t="str">
        <f>IF(E2973="","",VLOOKUP(E2973,[1]PROJECTES!$C$14:$G$5000,4,FALSE))</f>
        <v>OB</v>
      </c>
      <c r="H2973" s="118" t="s">
        <v>595</v>
      </c>
      <c r="I2973" s="97" t="str">
        <f>IF(H2973="","",VLOOKUP(H2973,BD!B$2:C$16,2,FALSE))</f>
        <v>E</v>
      </c>
      <c r="J2973" s="98">
        <v>43593</v>
      </c>
      <c r="K2973" s="135">
        <f t="shared" si="98"/>
        <v>19</v>
      </c>
      <c r="L2973" s="99">
        <f t="shared" ca="1" si="99"/>
        <v>-35</v>
      </c>
      <c r="M2973" s="93">
        <f>IF(E2973="","",VLOOKUP(E2973,[1]PROJECTES!$C$14:$Z$5000,21,FALSE))</f>
        <v>43585</v>
      </c>
      <c r="N2973" s="100">
        <v>2</v>
      </c>
      <c r="O2973" s="72" t="s">
        <v>229</v>
      </c>
      <c r="P2973" s="101">
        <v>0</v>
      </c>
      <c r="Q2973" s="132" t="s">
        <v>51</v>
      </c>
      <c r="R2973" s="168" t="s">
        <v>365</v>
      </c>
      <c r="S2973" s="91"/>
    </row>
    <row r="2974" spans="1:19" s="104" customFormat="1" ht="12.75" customHeight="1" x14ac:dyDescent="0.25">
      <c r="A2974" s="121" t="s">
        <v>21</v>
      </c>
      <c r="B2974" s="92" t="str">
        <f>IF(E2974="","",VLOOKUP(E2974,[1]PROJECTES!$C$14:$G$5000,2,FALSE))</f>
        <v>SITEL</v>
      </c>
      <c r="C2974" s="121" t="s">
        <v>151</v>
      </c>
      <c r="D2974" s="93" t="str">
        <f>IF(E2974="","",VLOOKUP(E2974,[1]PROJECTES!$C$14:$G$5000,5,FALSE))</f>
        <v>30 x MODEM-FSK 12Vdc C/DIN</v>
      </c>
      <c r="E2974" s="117">
        <v>5132</v>
      </c>
      <c r="F2974" s="95"/>
      <c r="G2974" s="96" t="str">
        <f>IF(E2974="","",VLOOKUP(E2974,[1]PROJECTES!$C$14:$G$5000,4,FALSE))</f>
        <v>TA</v>
      </c>
      <c r="H2974" s="118" t="s">
        <v>21</v>
      </c>
      <c r="I2974" s="97" t="str">
        <f>IF(H2974="","",VLOOKUP(H2974,BD!B$2:C$16,2,FALSE))</f>
        <v>P</v>
      </c>
      <c r="J2974" s="98">
        <v>43594</v>
      </c>
      <c r="K2974" s="135">
        <f t="shared" si="98"/>
        <v>19</v>
      </c>
      <c r="L2974" s="99" t="str">
        <f t="shared" ca="1" si="99"/>
        <v>-</v>
      </c>
      <c r="M2974" s="93">
        <f>IF(E2974="","",VLOOKUP(E2974,[1]PROJECTES!$C$14:$Z$5000,21,FALSE))</f>
        <v>43594</v>
      </c>
      <c r="N2974" s="100">
        <v>3</v>
      </c>
      <c r="O2974" s="72" t="s">
        <v>229</v>
      </c>
      <c r="P2974" s="179">
        <v>10</v>
      </c>
      <c r="Q2974" s="132" t="s">
        <v>65</v>
      </c>
      <c r="R2974" s="102" t="s">
        <v>1737</v>
      </c>
      <c r="S2974" s="91"/>
    </row>
    <row r="2975" spans="1:19" s="104" customFormat="1" ht="12.75" customHeight="1" x14ac:dyDescent="0.25">
      <c r="A2975" s="121" t="s">
        <v>21</v>
      </c>
      <c r="B2975" s="92" t="str">
        <f>IF(E2975="","",VLOOKUP(E2975,[1]PROJECTES!$C$14:$G$5000,2,FALSE))</f>
        <v>EOSPIT</v>
      </c>
      <c r="C2975" s="121" t="s">
        <v>151</v>
      </c>
      <c r="D2975" s="93" t="str">
        <f>IF(E2975="","",VLOOKUP(E2975,[1]PROJECTES!$C$14:$G$5000,5,FALSE))</f>
        <v>12 x RTU IAT EOSA v2.0</v>
      </c>
      <c r="E2975" s="117">
        <v>5130</v>
      </c>
      <c r="F2975" s="95"/>
      <c r="G2975" s="96" t="str">
        <f>IF(E2975="","",VLOOKUP(E2975,[1]PROJECTES!$C$14:$G$5000,4,FALSE))</f>
        <v>TA</v>
      </c>
      <c r="H2975" s="118" t="s">
        <v>21</v>
      </c>
      <c r="I2975" s="97" t="str">
        <f>IF(H2975="","",VLOOKUP(H2975,BD!B$2:C$16,2,FALSE))</f>
        <v>P</v>
      </c>
      <c r="J2975" s="98">
        <v>43594</v>
      </c>
      <c r="K2975" s="135">
        <f t="shared" si="98"/>
        <v>19</v>
      </c>
      <c r="L2975" s="99" t="str">
        <f t="shared" ca="1" si="99"/>
        <v>-</v>
      </c>
      <c r="M2975" s="93">
        <f>IF(E2975="","",VLOOKUP(E2975,[1]PROJECTES!$C$14:$Z$5000,21,FALSE))</f>
        <v>43594</v>
      </c>
      <c r="N2975" s="100">
        <v>1</v>
      </c>
      <c r="O2975" s="72" t="s">
        <v>229</v>
      </c>
      <c r="P2975" s="101">
        <v>15</v>
      </c>
      <c r="Q2975" s="132" t="s">
        <v>19</v>
      </c>
      <c r="R2975" s="168" t="s">
        <v>1738</v>
      </c>
      <c r="S2975" s="91"/>
    </row>
    <row r="2976" spans="1:19" s="104" customFormat="1" ht="12.75" customHeight="1" x14ac:dyDescent="0.25">
      <c r="A2976" s="121"/>
      <c r="B2976" s="92" t="str">
        <f>IF(E2976="","",VLOOKUP(E2976,[1]PROJECTES!$C$14:$G$5000,2,FALSE))</f>
        <v>SITEL</v>
      </c>
      <c r="C2976" s="121" t="s">
        <v>181</v>
      </c>
      <c r="D2976" s="93" t="str">
        <f>IF(E2976="","",VLOOKUP(E2976,[1]PROJECTES!$C$14:$G$5000,5,FALSE))</f>
        <v>FORMACIO</v>
      </c>
      <c r="E2976" s="117" t="s">
        <v>519</v>
      </c>
      <c r="F2976" s="95"/>
      <c r="G2976" s="96" t="str">
        <f>IF(E2976="","",VLOOKUP(E2976,[1]PROJECTES!$C$14:$G$5000,4,FALSE))</f>
        <v>OB</v>
      </c>
      <c r="H2976" s="118" t="s">
        <v>44</v>
      </c>
      <c r="I2976" s="97" t="str">
        <f>IF(H2976="","",VLOOKUP(H2976,BD!B$2:C$16,2,FALSE))</f>
        <v>E</v>
      </c>
      <c r="J2976" s="98">
        <v>43594</v>
      </c>
      <c r="K2976" s="135">
        <f t="shared" si="98"/>
        <v>19</v>
      </c>
      <c r="L2976" s="99">
        <f t="shared" ca="1" si="99"/>
        <v>210</v>
      </c>
      <c r="M2976" s="93">
        <f>IF(E2976="","",VLOOKUP(E2976,[1]PROJECTES!$C$14:$Z$5000,21,FALSE))</f>
        <v>43830</v>
      </c>
      <c r="N2976" s="100">
        <v>2</v>
      </c>
      <c r="O2976" s="72" t="s">
        <v>229</v>
      </c>
      <c r="P2976" s="101">
        <v>0</v>
      </c>
      <c r="Q2976" s="132" t="s">
        <v>28</v>
      </c>
      <c r="R2976" s="168" t="s">
        <v>1911</v>
      </c>
      <c r="S2976" s="91"/>
    </row>
    <row r="2977" spans="1:19" s="104" customFormat="1" ht="12.75" customHeight="1" x14ac:dyDescent="0.25">
      <c r="A2977" s="121"/>
      <c r="B2977" s="92" t="str">
        <f>IF(E2977="","",VLOOKUP(E2977,[1]PROJECTES!$C$14:$G$5000,2,FALSE))</f>
        <v>SITEL</v>
      </c>
      <c r="C2977" s="121" t="s">
        <v>187</v>
      </c>
      <c r="D2977" s="93" t="str">
        <f>IF(E2977="","",VLOOKUP(E2977,[1]PROJECTES!$C$14:$G$5000,5,FALSE))</f>
        <v>PENDENT D'ASSIGNAR</v>
      </c>
      <c r="E2977" s="117" t="s">
        <v>278</v>
      </c>
      <c r="F2977" s="95"/>
      <c r="G2977" s="96" t="str">
        <f>IF(E2977="","",VLOOKUP(E2977,[1]PROJECTES!$C$14:$G$5000,4,FALSE))</f>
        <v>OB</v>
      </c>
      <c r="H2977" s="118" t="s">
        <v>44</v>
      </c>
      <c r="I2977" s="97" t="str">
        <f>IF(H2977="","",VLOOKUP(H2977,BD!B$2:C$16,2,FALSE))</f>
        <v>E</v>
      </c>
      <c r="J2977" s="98">
        <v>43594</v>
      </c>
      <c r="K2977" s="135">
        <f t="shared" si="98"/>
        <v>19</v>
      </c>
      <c r="L2977" s="99">
        <f t="shared" ca="1" si="99"/>
        <v>210</v>
      </c>
      <c r="M2977" s="93">
        <f>IF(E2977="","",VLOOKUP(E2977,[1]PROJECTES!$C$14:$Z$5000,21,FALSE))</f>
        <v>43830</v>
      </c>
      <c r="N2977" s="100">
        <v>4</v>
      </c>
      <c r="O2977" s="72" t="s">
        <v>229</v>
      </c>
      <c r="P2977" s="101">
        <v>0</v>
      </c>
      <c r="Q2977" s="132" t="s">
        <v>59</v>
      </c>
      <c r="R2977" s="168" t="s">
        <v>1912</v>
      </c>
      <c r="S2977" s="91"/>
    </row>
    <row r="2978" spans="1:19" s="104" customFormat="1" ht="12.75" customHeight="1" x14ac:dyDescent="0.25">
      <c r="A2978" s="121"/>
      <c r="B2978" s="92" t="str">
        <f>IF(E2978="","",VLOOKUP(E2978,[1]PROJECTES!$C$14:$G$5000,2,FALSE))</f>
        <v>SITEL</v>
      </c>
      <c r="C2978" s="121" t="s">
        <v>179</v>
      </c>
      <c r="D2978" s="93" t="str">
        <f>IF(E2978="","",VLOOKUP(E2978,[1]PROJECTES!$C$14:$G$5000,5,FALSE))</f>
        <v>PENDENT D'ASSIGNAR</v>
      </c>
      <c r="E2978" s="117" t="s">
        <v>278</v>
      </c>
      <c r="F2978" s="95"/>
      <c r="G2978" s="96" t="str">
        <f>IF(E2978="","",VLOOKUP(E2978,[1]PROJECTES!$C$14:$G$5000,4,FALSE))</f>
        <v>OB</v>
      </c>
      <c r="H2978" s="118" t="s">
        <v>44</v>
      </c>
      <c r="I2978" s="97" t="str">
        <f>IF(H2978="","",VLOOKUP(H2978,BD!B$2:C$16,2,FALSE))</f>
        <v>E</v>
      </c>
      <c r="J2978" s="98">
        <v>43594</v>
      </c>
      <c r="K2978" s="135">
        <f t="shared" si="98"/>
        <v>19</v>
      </c>
      <c r="L2978" s="99">
        <f t="shared" ca="1" si="99"/>
        <v>210</v>
      </c>
      <c r="M2978" s="93">
        <f>IF(E2978="","",VLOOKUP(E2978,[1]PROJECTES!$C$14:$Z$5000,21,FALSE))</f>
        <v>43830</v>
      </c>
      <c r="N2978" s="100">
        <v>0</v>
      </c>
      <c r="O2978" s="72" t="s">
        <v>229</v>
      </c>
      <c r="P2978" s="101">
        <v>15</v>
      </c>
      <c r="Q2978" s="132" t="s">
        <v>59</v>
      </c>
      <c r="R2978" s="168" t="s">
        <v>1913</v>
      </c>
      <c r="S2978" s="91"/>
    </row>
    <row r="2979" spans="1:19" s="104" customFormat="1" ht="12.75" customHeight="1" x14ac:dyDescent="0.25">
      <c r="A2979" s="121"/>
      <c r="B2979" s="92" t="str">
        <f>IF(E2979="","",VLOOKUP(E2979,[1]PROJECTES!$C$14:$G$5000,2,FALSE))</f>
        <v>SITEL</v>
      </c>
      <c r="C2979" s="121" t="s">
        <v>84</v>
      </c>
      <c r="D2979" s="93" t="str">
        <f>IF(E2979="","",VLOOKUP(E2979,[1]PROJECTES!$C$14:$G$5000,5,FALSE))</f>
        <v>PENDENT D'ASSIGNAR</v>
      </c>
      <c r="E2979" s="117" t="s">
        <v>278</v>
      </c>
      <c r="F2979" s="95"/>
      <c r="G2979" s="96" t="str">
        <f>IF(E2979="","",VLOOKUP(E2979,[1]PROJECTES!$C$14:$G$5000,4,FALSE))</f>
        <v>OB</v>
      </c>
      <c r="H2979" s="118" t="s">
        <v>44</v>
      </c>
      <c r="I2979" s="97" t="str">
        <f>IF(H2979="","",VLOOKUP(H2979,BD!B$2:C$16,2,FALSE))</f>
        <v>E</v>
      </c>
      <c r="J2979" s="98">
        <v>43594</v>
      </c>
      <c r="K2979" s="135">
        <f t="shared" si="98"/>
        <v>19</v>
      </c>
      <c r="L2979" s="99">
        <f t="shared" ca="1" si="99"/>
        <v>210</v>
      </c>
      <c r="M2979" s="93">
        <f>IF(E2979="","",VLOOKUP(E2979,[1]PROJECTES!$C$14:$Z$5000,21,FALSE))</f>
        <v>43830</v>
      </c>
      <c r="N2979" s="100">
        <v>0</v>
      </c>
      <c r="O2979" s="72" t="s">
        <v>229</v>
      </c>
      <c r="P2979" s="101">
        <v>45</v>
      </c>
      <c r="Q2979" s="132" t="s">
        <v>59</v>
      </c>
      <c r="R2979" s="168" t="s">
        <v>1914</v>
      </c>
      <c r="S2979" s="91"/>
    </row>
    <row r="2980" spans="1:19" s="104" customFormat="1" ht="12.75" customHeight="1" x14ac:dyDescent="0.25">
      <c r="A2980" s="121"/>
      <c r="B2980" s="92" t="str">
        <f>IF(E2980="","",VLOOKUP(E2980,[1]PROJECTES!$C$14:$G$5000,2,FALSE))</f>
        <v>SITEL</v>
      </c>
      <c r="C2980" s="121" t="s">
        <v>181</v>
      </c>
      <c r="D2980" s="93" t="str">
        <f>IF(E2980="","",VLOOKUP(E2980,[1]PROJECTES!$C$14:$G$5000,5,FALSE))</f>
        <v>INFRAESTRUCTURA</v>
      </c>
      <c r="E2980" s="117" t="s">
        <v>317</v>
      </c>
      <c r="F2980" s="95"/>
      <c r="G2980" s="96" t="str">
        <f>IF(E2980="","",VLOOKUP(E2980,[1]PROJECTES!$C$14:$G$5000,4,FALSE))</f>
        <v>OB</v>
      </c>
      <c r="H2980" s="118" t="s">
        <v>44</v>
      </c>
      <c r="I2980" s="97" t="str">
        <f>IF(H2980="","",VLOOKUP(H2980,BD!B$2:C$16,2,FALSE))</f>
        <v>E</v>
      </c>
      <c r="J2980" s="98">
        <v>43594</v>
      </c>
      <c r="K2980" s="135">
        <f t="shared" si="98"/>
        <v>19</v>
      </c>
      <c r="L2980" s="99">
        <f t="shared" ca="1" si="99"/>
        <v>210</v>
      </c>
      <c r="M2980" s="93">
        <f>IF(E2980="","",VLOOKUP(E2980,[1]PROJECTES!$C$14:$Z$5000,21,FALSE))</f>
        <v>43830</v>
      </c>
      <c r="N2980" s="100">
        <v>1</v>
      </c>
      <c r="O2980" s="72" t="s">
        <v>229</v>
      </c>
      <c r="P2980" s="101">
        <v>0</v>
      </c>
      <c r="Q2980" s="132" t="s">
        <v>46</v>
      </c>
      <c r="R2980" s="168" t="s">
        <v>1915</v>
      </c>
      <c r="S2980" s="91"/>
    </row>
    <row r="2981" spans="1:19" s="104" customFormat="1" ht="12.75" customHeight="1" x14ac:dyDescent="0.25">
      <c r="A2981" s="121" t="s">
        <v>21</v>
      </c>
      <c r="B2981" s="92" t="str">
        <f>IF(E2981="","",VLOOKUP(E2981,[1]PROJECTES!$C$14:$G$5000,2,FALSE))</f>
        <v>SITEL</v>
      </c>
      <c r="C2981" s="121" t="s">
        <v>1070</v>
      </c>
      <c r="D2981" s="93" t="str">
        <f>IF(E2981="","",VLOOKUP(E2981,[1]PROJECTES!$C$14:$G$5000,5,FALSE))</f>
        <v>INFRAESTRUCTURA</v>
      </c>
      <c r="E2981" s="117" t="s">
        <v>289</v>
      </c>
      <c r="F2981" s="95"/>
      <c r="G2981" s="96" t="str">
        <f>IF(E2981="","",VLOOKUP(E2981,[1]PROJECTES!$C$14:$G$5000,4,FALSE))</f>
        <v>OB</v>
      </c>
      <c r="H2981" s="118" t="s">
        <v>21</v>
      </c>
      <c r="I2981" s="97" t="str">
        <f>IF(H2981="","",VLOOKUP(H2981,BD!B$2:C$16,2,FALSE))</f>
        <v>P</v>
      </c>
      <c r="J2981" s="98">
        <v>43594</v>
      </c>
      <c r="K2981" s="135">
        <f t="shared" si="98"/>
        <v>19</v>
      </c>
      <c r="L2981" s="99">
        <f t="shared" ca="1" si="99"/>
        <v>210</v>
      </c>
      <c r="M2981" s="93">
        <f>IF(E2981="","",VLOOKUP(E2981,[1]PROJECTES!$C$14:$Z$5000,21,FALSE))</f>
        <v>43830</v>
      </c>
      <c r="N2981" s="100">
        <v>0</v>
      </c>
      <c r="O2981" s="72" t="s">
        <v>229</v>
      </c>
      <c r="P2981" s="101">
        <v>10</v>
      </c>
      <c r="Q2981" s="132"/>
      <c r="R2981" s="102" t="s">
        <v>1739</v>
      </c>
      <c r="S2981" s="91"/>
    </row>
    <row r="2982" spans="1:19" s="104" customFormat="1" ht="12.75" customHeight="1" x14ac:dyDescent="0.25">
      <c r="A2982" s="121" t="s">
        <v>21</v>
      </c>
      <c r="B2982" s="92" t="str">
        <f>IF(E2982="","",VLOOKUP(E2982,[1]PROJECTES!$C$14:$G$5000,2,FALSE))</f>
        <v>INPPOZ</v>
      </c>
      <c r="C2982" s="121" t="s">
        <v>149</v>
      </c>
      <c r="D2982" s="93" t="str">
        <f>IF(E2982="","",VLOOKUP(E2982,[1]PROJECTES!$C$14:$G$5000,5,FALSE))</f>
        <v>RTU C.T. MENENDEZ PELAYO v1.0</v>
      </c>
      <c r="E2982" s="117">
        <v>5205</v>
      </c>
      <c r="F2982" s="95"/>
      <c r="G2982" s="96" t="str">
        <f>IF(E2982="","",VLOOKUP(E2982,[1]PROJECTES!$C$14:$G$5000,4,FALSE))</f>
        <v>OB</v>
      </c>
      <c r="H2982" s="118" t="s">
        <v>595</v>
      </c>
      <c r="I2982" s="97" t="str">
        <f>IF(H2982="","",VLOOKUP(H2982,BD!B$2:C$16,2,FALSE))</f>
        <v>E</v>
      </c>
      <c r="J2982" s="98">
        <v>43594</v>
      </c>
      <c r="K2982" s="135">
        <f t="shared" si="98"/>
        <v>19</v>
      </c>
      <c r="L2982" s="99">
        <f t="shared" ca="1" si="99"/>
        <v>-35</v>
      </c>
      <c r="M2982" s="93">
        <f>IF(E2982="","",VLOOKUP(E2982,[1]PROJECTES!$C$14:$Z$5000,21,FALSE))</f>
        <v>43585</v>
      </c>
      <c r="N2982" s="100">
        <v>2</v>
      </c>
      <c r="O2982" s="72" t="s">
        <v>229</v>
      </c>
      <c r="P2982" s="101">
        <v>0</v>
      </c>
      <c r="Q2982" s="132" t="s">
        <v>51</v>
      </c>
      <c r="R2982" s="168" t="s">
        <v>365</v>
      </c>
      <c r="S2982" s="91"/>
    </row>
    <row r="2983" spans="1:19" s="104" customFormat="1" ht="12.75" customHeight="1" x14ac:dyDescent="0.25">
      <c r="A2983" s="121" t="s">
        <v>21</v>
      </c>
      <c r="B2983" s="92" t="str">
        <f>IF(E2983="","",VLOOKUP(E2983,[1]PROJECTES!$C$14:$G$5000,2,FALSE))</f>
        <v>INPPOZ</v>
      </c>
      <c r="C2983" s="121" t="s">
        <v>149</v>
      </c>
      <c r="D2983" s="93" t="str">
        <f>IF(E2983="","",VLOOKUP(E2983,[1]PROJECTES!$C$14:$G$5000,5,FALSE))</f>
        <v>RTU C.T. PADRE TORRERO v1.0</v>
      </c>
      <c r="E2983" s="117">
        <v>5207</v>
      </c>
      <c r="F2983" s="95"/>
      <c r="G2983" s="96" t="str">
        <f>IF(E2983="","",VLOOKUP(E2983,[1]PROJECTES!$C$14:$G$5000,4,FALSE))</f>
        <v>OB</v>
      </c>
      <c r="H2983" s="118" t="s">
        <v>595</v>
      </c>
      <c r="I2983" s="97" t="str">
        <f>IF(H2983="","",VLOOKUP(H2983,BD!B$2:C$16,2,FALSE))</f>
        <v>E</v>
      </c>
      <c r="J2983" s="98">
        <v>43594</v>
      </c>
      <c r="K2983" s="135">
        <f t="shared" si="98"/>
        <v>19</v>
      </c>
      <c r="L2983" s="99">
        <f t="shared" ca="1" si="99"/>
        <v>-35</v>
      </c>
      <c r="M2983" s="93">
        <f>IF(E2983="","",VLOOKUP(E2983,[1]PROJECTES!$C$14:$Z$5000,21,FALSE))</f>
        <v>43585</v>
      </c>
      <c r="N2983" s="100">
        <v>2</v>
      </c>
      <c r="O2983" s="72" t="s">
        <v>229</v>
      </c>
      <c r="P2983" s="101">
        <v>0</v>
      </c>
      <c r="Q2983" s="132" t="s">
        <v>51</v>
      </c>
      <c r="R2983" s="168" t="s">
        <v>365</v>
      </c>
      <c r="S2983" s="91"/>
    </row>
    <row r="2984" spans="1:19" s="104" customFormat="1" ht="12.75" customHeight="1" x14ac:dyDescent="0.25">
      <c r="A2984" s="121" t="s">
        <v>21</v>
      </c>
      <c r="B2984" s="92" t="str">
        <f>IF(E2984="","",VLOOKUP(E2984,[1]PROJECTES!$C$14:$G$5000,2,FALSE))</f>
        <v>SITEL</v>
      </c>
      <c r="C2984" s="121" t="s">
        <v>74</v>
      </c>
      <c r="D2984" s="93" t="str">
        <f>IF(E2984="","",VLOOKUP(E2984,[1]PROJECTES!$C$14:$G$5000,5,FALSE))</f>
        <v>1 x Manguera COM CAP32 - nPort 5110</v>
      </c>
      <c r="E2984" s="117">
        <v>5264</v>
      </c>
      <c r="F2984" s="95"/>
      <c r="G2984" s="96" t="str">
        <f>IF(E2984="","",VLOOKUP(E2984,[1]PROJECTES!$C$14:$G$5000,4,FALSE))</f>
        <v>TA</v>
      </c>
      <c r="H2984" s="118" t="s">
        <v>21</v>
      </c>
      <c r="I2984" s="97" t="str">
        <f>IF(H2984="","",VLOOKUP(H2984,BD!B$2:C$16,2,FALSE))</f>
        <v>P</v>
      </c>
      <c r="J2984" s="98">
        <v>43594</v>
      </c>
      <c r="K2984" s="135">
        <f t="shared" si="98"/>
        <v>19</v>
      </c>
      <c r="L2984" s="99" t="str">
        <f t="shared" ca="1" si="99"/>
        <v>-</v>
      </c>
      <c r="M2984" s="93">
        <f>IF(E2984="","",VLOOKUP(E2984,[1]PROJECTES!$C$14:$Z$5000,21,FALSE))</f>
        <v>43594</v>
      </c>
      <c r="N2984" s="100">
        <v>0</v>
      </c>
      <c r="O2984" s="72" t="s">
        <v>229</v>
      </c>
      <c r="P2984" s="101">
        <v>10</v>
      </c>
      <c r="Q2984" s="132" t="s">
        <v>19</v>
      </c>
      <c r="R2984" s="168" t="s">
        <v>366</v>
      </c>
      <c r="S2984" s="91"/>
    </row>
    <row r="2985" spans="1:19" s="104" customFormat="1" ht="12.75" customHeight="1" x14ac:dyDescent="0.25">
      <c r="A2985" s="121" t="s">
        <v>21</v>
      </c>
      <c r="B2985" s="92" t="str">
        <f>IF(E2985="","",VLOOKUP(E2985,[1]PROJECTES!$C$14:$G$5000,2,FALSE))</f>
        <v>SITEL</v>
      </c>
      <c r="C2985" s="121" t="s">
        <v>74</v>
      </c>
      <c r="D2985" s="93" t="str">
        <f>IF(E2985="","",VLOOKUP(E2985,[1]PROJECTES!$C$14:$G$5000,5,FALSE))</f>
        <v>1 x Manguera COM MODEM FSK - GM340</v>
      </c>
      <c r="E2985" s="117">
        <v>5265</v>
      </c>
      <c r="F2985" s="95"/>
      <c r="G2985" s="96" t="str">
        <f>IF(E2985="","",VLOOKUP(E2985,[1]PROJECTES!$C$14:$G$5000,4,FALSE))</f>
        <v>TA</v>
      </c>
      <c r="H2985" s="118" t="s">
        <v>21</v>
      </c>
      <c r="I2985" s="97" t="str">
        <f>IF(H2985="","",VLOOKUP(H2985,BD!B$2:C$16,2,FALSE))</f>
        <v>P</v>
      </c>
      <c r="J2985" s="98">
        <v>43594</v>
      </c>
      <c r="K2985" s="135">
        <f t="shared" si="98"/>
        <v>19</v>
      </c>
      <c r="L2985" s="99" t="str">
        <f t="shared" ca="1" si="99"/>
        <v>-</v>
      </c>
      <c r="M2985" s="93">
        <f>IF(E2985="","",VLOOKUP(E2985,[1]PROJECTES!$C$14:$Z$5000,21,FALSE))</f>
        <v>43594</v>
      </c>
      <c r="N2985" s="100">
        <v>0</v>
      </c>
      <c r="O2985" s="72" t="s">
        <v>229</v>
      </c>
      <c r="P2985" s="101">
        <v>10</v>
      </c>
      <c r="Q2985" s="132" t="s">
        <v>19</v>
      </c>
      <c r="R2985" s="168" t="s">
        <v>366</v>
      </c>
      <c r="S2985" s="91"/>
    </row>
    <row r="2986" spans="1:19" s="104" customFormat="1" ht="12.75" customHeight="1" x14ac:dyDescent="0.25">
      <c r="A2986" s="121" t="s">
        <v>21</v>
      </c>
      <c r="B2986" s="92" t="str">
        <f>IF(E2986="","",VLOOKUP(E2986,[1]PROJECTES!$C$14:$G$5000,2,FALSE))</f>
        <v>SITEL</v>
      </c>
      <c r="C2986" s="121" t="s">
        <v>74</v>
      </c>
      <c r="D2986" s="93" t="str">
        <f>IF(E2986="","",VLOOKUP(E2986,[1]PROJECTES!$C$14:$G$5000,5,FALSE))</f>
        <v>1 x Manguera COM CAP32 - MODEM FSK</v>
      </c>
      <c r="E2986" s="117">
        <v>5266</v>
      </c>
      <c r="F2986" s="95"/>
      <c r="G2986" s="96" t="str">
        <f>IF(E2986="","",VLOOKUP(E2986,[1]PROJECTES!$C$14:$G$5000,4,FALSE))</f>
        <v>TA</v>
      </c>
      <c r="H2986" s="118" t="s">
        <v>21</v>
      </c>
      <c r="I2986" s="97" t="str">
        <f>IF(H2986="","",VLOOKUP(H2986,BD!B$2:C$16,2,FALSE))</f>
        <v>P</v>
      </c>
      <c r="J2986" s="98">
        <v>43594</v>
      </c>
      <c r="K2986" s="135">
        <f t="shared" si="98"/>
        <v>19</v>
      </c>
      <c r="L2986" s="99" t="str">
        <f t="shared" ca="1" si="99"/>
        <v>-</v>
      </c>
      <c r="M2986" s="93">
        <f>IF(E2986="","",VLOOKUP(E2986,[1]PROJECTES!$C$14:$Z$5000,21,FALSE))</f>
        <v>43594</v>
      </c>
      <c r="N2986" s="100">
        <v>0</v>
      </c>
      <c r="O2986" s="72" t="s">
        <v>229</v>
      </c>
      <c r="P2986" s="101">
        <v>10</v>
      </c>
      <c r="Q2986" s="132" t="s">
        <v>19</v>
      </c>
      <c r="R2986" s="168" t="s">
        <v>366</v>
      </c>
      <c r="S2986" s="91"/>
    </row>
    <row r="2987" spans="1:19" s="104" customFormat="1" ht="12.75" customHeight="1" x14ac:dyDescent="0.25">
      <c r="A2987" s="121" t="s">
        <v>21</v>
      </c>
      <c r="B2987" s="92" t="str">
        <f>IF(E2987="","",VLOOKUP(E2987,[1]PROJECTES!$C$14:$G$5000,2,FALSE))</f>
        <v>SITEL</v>
      </c>
      <c r="C2987" s="121" t="s">
        <v>74</v>
      </c>
      <c r="D2987" s="93" t="str">
        <f>IF(E2987="","",VLOOKUP(E2987,[1]PROJECTES!$C$14:$G$5000,5,FALSE))</f>
        <v>1 x Manguera COM CAP32 - nPort 5110</v>
      </c>
      <c r="E2987" s="117">
        <v>5264</v>
      </c>
      <c r="F2987" s="95"/>
      <c r="G2987" s="96" t="str">
        <f>IF(E2987="","",VLOOKUP(E2987,[1]PROJECTES!$C$14:$G$5000,4,FALSE))</f>
        <v>TA</v>
      </c>
      <c r="H2987" s="118" t="s">
        <v>21</v>
      </c>
      <c r="I2987" s="97" t="str">
        <f>IF(H2987="","",VLOOKUP(H2987,BD!B$2:C$16,2,FALSE))</f>
        <v>P</v>
      </c>
      <c r="J2987" s="98">
        <v>43594</v>
      </c>
      <c r="K2987" s="135">
        <f t="shared" si="98"/>
        <v>19</v>
      </c>
      <c r="L2987" s="99" t="str">
        <f t="shared" ca="1" si="99"/>
        <v>-</v>
      </c>
      <c r="M2987" s="93">
        <f>IF(E2987="","",VLOOKUP(E2987,[1]PROJECTES!$C$14:$Z$5000,21,FALSE))</f>
        <v>43594</v>
      </c>
      <c r="N2987" s="100">
        <v>0</v>
      </c>
      <c r="O2987" s="72" t="s">
        <v>229</v>
      </c>
      <c r="P2987" s="101">
        <v>5</v>
      </c>
      <c r="Q2987" s="132" t="s">
        <v>49</v>
      </c>
      <c r="R2987" s="168" t="s">
        <v>1740</v>
      </c>
      <c r="S2987" s="91"/>
    </row>
    <row r="2988" spans="1:19" s="104" customFormat="1" ht="12.75" customHeight="1" x14ac:dyDescent="0.25">
      <c r="A2988" s="121" t="s">
        <v>21</v>
      </c>
      <c r="B2988" s="92" t="str">
        <f>IF(E2988="","",VLOOKUP(E2988,[1]PROJECTES!$C$14:$G$5000,2,FALSE))</f>
        <v>SITEL</v>
      </c>
      <c r="C2988" s="121" t="s">
        <v>74</v>
      </c>
      <c r="D2988" s="93" t="str">
        <f>IF(E2988="","",VLOOKUP(E2988,[1]PROJECTES!$C$14:$G$5000,5,FALSE))</f>
        <v>1 x Manguera COM CAP32 - nPort 5110</v>
      </c>
      <c r="E2988" s="117">
        <v>5264</v>
      </c>
      <c r="F2988" s="95"/>
      <c r="G2988" s="96" t="str">
        <f>IF(E2988="","",VLOOKUP(E2988,[1]PROJECTES!$C$14:$G$5000,4,FALSE))</f>
        <v>TA</v>
      </c>
      <c r="H2988" s="118" t="s">
        <v>21</v>
      </c>
      <c r="I2988" s="97" t="str">
        <f>IF(H2988="","",VLOOKUP(H2988,BD!B$2:C$16,2,FALSE))</f>
        <v>P</v>
      </c>
      <c r="J2988" s="98">
        <v>43594</v>
      </c>
      <c r="K2988" s="135">
        <f t="shared" si="98"/>
        <v>19</v>
      </c>
      <c r="L2988" s="99" t="str">
        <f t="shared" ca="1" si="99"/>
        <v>-</v>
      </c>
      <c r="M2988" s="93">
        <f>IF(E2988="","",VLOOKUP(E2988,[1]PROJECTES!$C$14:$Z$5000,21,FALSE))</f>
        <v>43594</v>
      </c>
      <c r="N2988" s="100">
        <v>0</v>
      </c>
      <c r="O2988" s="72" t="s">
        <v>229</v>
      </c>
      <c r="P2988" s="101">
        <v>10</v>
      </c>
      <c r="Q2988" s="132" t="s">
        <v>51</v>
      </c>
      <c r="R2988" s="168" t="s">
        <v>1622</v>
      </c>
      <c r="S2988" s="91"/>
    </row>
    <row r="2989" spans="1:19" s="104" customFormat="1" ht="12.75" customHeight="1" x14ac:dyDescent="0.25">
      <c r="A2989" s="121" t="s">
        <v>21</v>
      </c>
      <c r="B2989" s="92" t="str">
        <f>IF(E2989="","",VLOOKUP(E2989,[1]PROJECTES!$C$14:$G$5000,2,FALSE))</f>
        <v>SITEL</v>
      </c>
      <c r="C2989" s="121" t="s">
        <v>74</v>
      </c>
      <c r="D2989" s="93" t="str">
        <f>IF(E2989="","",VLOOKUP(E2989,[1]PROJECTES!$C$14:$G$5000,5,FALSE))</f>
        <v>1 x Manguera COM CAP32 - nPort 5110</v>
      </c>
      <c r="E2989" s="117">
        <v>5264</v>
      </c>
      <c r="F2989" s="95"/>
      <c r="G2989" s="96" t="str">
        <f>IF(E2989="","",VLOOKUP(E2989,[1]PROJECTES!$C$14:$G$5000,4,FALSE))</f>
        <v>TA</v>
      </c>
      <c r="H2989" s="118" t="s">
        <v>21</v>
      </c>
      <c r="I2989" s="97" t="str">
        <f>IF(H2989="","",VLOOKUP(H2989,BD!B$2:C$16,2,FALSE))</f>
        <v>P</v>
      </c>
      <c r="J2989" s="98">
        <v>43594</v>
      </c>
      <c r="K2989" s="135">
        <f t="shared" si="98"/>
        <v>19</v>
      </c>
      <c r="L2989" s="99" t="str">
        <f t="shared" ca="1" si="99"/>
        <v>-</v>
      </c>
      <c r="M2989" s="93">
        <f>IF(E2989="","",VLOOKUP(E2989,[1]PROJECTES!$C$14:$Z$5000,21,FALSE))</f>
        <v>43594</v>
      </c>
      <c r="N2989" s="100">
        <v>0</v>
      </c>
      <c r="O2989" s="72" t="s">
        <v>229</v>
      </c>
      <c r="P2989" s="101">
        <v>5</v>
      </c>
      <c r="Q2989" s="132" t="s">
        <v>65</v>
      </c>
      <c r="R2989" s="168" t="s">
        <v>451</v>
      </c>
      <c r="S2989" s="91"/>
    </row>
    <row r="2990" spans="1:19" s="104" customFormat="1" ht="12.75" customHeight="1" x14ac:dyDescent="0.25">
      <c r="A2990" s="121" t="s">
        <v>21</v>
      </c>
      <c r="B2990" s="92" t="str">
        <f>IF(E2990="","",VLOOKUP(E2990,[1]PROJECTES!$C$14:$G$5000,2,FALSE))</f>
        <v>SITEL</v>
      </c>
      <c r="C2990" s="121" t="s">
        <v>74</v>
      </c>
      <c r="D2990" s="93" t="str">
        <f>IF(E2990="","",VLOOKUP(E2990,[1]PROJECTES!$C$14:$G$5000,5,FALSE))</f>
        <v>1 x Manguera COM MODEM FSK - GM340</v>
      </c>
      <c r="E2990" s="117">
        <v>5265</v>
      </c>
      <c r="F2990" s="95"/>
      <c r="G2990" s="96" t="str">
        <f>IF(E2990="","",VLOOKUP(E2990,[1]PROJECTES!$C$14:$G$5000,4,FALSE))</f>
        <v>TA</v>
      </c>
      <c r="H2990" s="118" t="s">
        <v>21</v>
      </c>
      <c r="I2990" s="97" t="str">
        <f>IF(H2990="","",VLOOKUP(H2990,BD!B$2:C$16,2,FALSE))</f>
        <v>P</v>
      </c>
      <c r="J2990" s="98">
        <v>43594</v>
      </c>
      <c r="K2990" s="135">
        <f t="shared" si="98"/>
        <v>19</v>
      </c>
      <c r="L2990" s="99" t="str">
        <f t="shared" ca="1" si="99"/>
        <v>-</v>
      </c>
      <c r="M2990" s="93">
        <f>IF(E2990="","",VLOOKUP(E2990,[1]PROJECTES!$C$14:$Z$5000,21,FALSE))</f>
        <v>43594</v>
      </c>
      <c r="N2990" s="100">
        <v>0</v>
      </c>
      <c r="O2990" s="72" t="s">
        <v>229</v>
      </c>
      <c r="P2990" s="101">
        <v>5</v>
      </c>
      <c r="Q2990" s="132" t="s">
        <v>49</v>
      </c>
      <c r="R2990" s="168" t="s">
        <v>1740</v>
      </c>
      <c r="S2990" s="91"/>
    </row>
    <row r="2991" spans="1:19" s="104" customFormat="1" ht="12.75" customHeight="1" x14ac:dyDescent="0.25">
      <c r="A2991" s="121" t="s">
        <v>21</v>
      </c>
      <c r="B2991" s="92" t="str">
        <f>IF(E2991="","",VLOOKUP(E2991,[1]PROJECTES!$C$14:$G$5000,2,FALSE))</f>
        <v>SITEL</v>
      </c>
      <c r="C2991" s="121" t="s">
        <v>74</v>
      </c>
      <c r="D2991" s="93" t="str">
        <f>IF(E2991="","",VLOOKUP(E2991,[1]PROJECTES!$C$14:$G$5000,5,FALSE))</f>
        <v>1 x Manguera COM MODEM FSK - GM340</v>
      </c>
      <c r="E2991" s="117">
        <v>5265</v>
      </c>
      <c r="F2991" s="95"/>
      <c r="G2991" s="96" t="str">
        <f>IF(E2991="","",VLOOKUP(E2991,[1]PROJECTES!$C$14:$G$5000,4,FALSE))</f>
        <v>TA</v>
      </c>
      <c r="H2991" s="118" t="s">
        <v>21</v>
      </c>
      <c r="I2991" s="97" t="str">
        <f>IF(H2991="","",VLOOKUP(H2991,BD!B$2:C$16,2,FALSE))</f>
        <v>P</v>
      </c>
      <c r="J2991" s="98">
        <v>43594</v>
      </c>
      <c r="K2991" s="135">
        <f t="shared" si="98"/>
        <v>19</v>
      </c>
      <c r="L2991" s="99" t="str">
        <f t="shared" ca="1" si="99"/>
        <v>-</v>
      </c>
      <c r="M2991" s="93">
        <f>IF(E2991="","",VLOOKUP(E2991,[1]PROJECTES!$C$14:$Z$5000,21,FALSE))</f>
        <v>43594</v>
      </c>
      <c r="N2991" s="100">
        <v>0</v>
      </c>
      <c r="O2991" s="72" t="s">
        <v>229</v>
      </c>
      <c r="P2991" s="101">
        <v>15</v>
      </c>
      <c r="Q2991" s="132" t="s">
        <v>51</v>
      </c>
      <c r="R2991" s="168" t="s">
        <v>1622</v>
      </c>
      <c r="S2991" s="91"/>
    </row>
    <row r="2992" spans="1:19" s="104" customFormat="1" ht="12.75" customHeight="1" x14ac:dyDescent="0.25">
      <c r="A2992" s="121" t="s">
        <v>21</v>
      </c>
      <c r="B2992" s="92" t="str">
        <f>IF(E2992="","",VLOOKUP(E2992,[1]PROJECTES!$C$14:$G$5000,2,FALSE))</f>
        <v>SITEL</v>
      </c>
      <c r="C2992" s="121" t="s">
        <v>74</v>
      </c>
      <c r="D2992" s="93" t="str">
        <f>IF(E2992="","",VLOOKUP(E2992,[1]PROJECTES!$C$14:$G$5000,5,FALSE))</f>
        <v>1 x Manguera COM MODEM FSK - GM340</v>
      </c>
      <c r="E2992" s="117">
        <v>5265</v>
      </c>
      <c r="F2992" s="95"/>
      <c r="G2992" s="96" t="str">
        <f>IF(E2992="","",VLOOKUP(E2992,[1]PROJECTES!$C$14:$G$5000,4,FALSE))</f>
        <v>TA</v>
      </c>
      <c r="H2992" s="118" t="s">
        <v>21</v>
      </c>
      <c r="I2992" s="97" t="str">
        <f>IF(H2992="","",VLOOKUP(H2992,BD!B$2:C$16,2,FALSE))</f>
        <v>P</v>
      </c>
      <c r="J2992" s="98">
        <v>43594</v>
      </c>
      <c r="K2992" s="135">
        <f t="shared" si="98"/>
        <v>19</v>
      </c>
      <c r="L2992" s="99" t="str">
        <f t="shared" ca="1" si="99"/>
        <v>-</v>
      </c>
      <c r="M2992" s="93">
        <f>IF(E2992="","",VLOOKUP(E2992,[1]PROJECTES!$C$14:$Z$5000,21,FALSE))</f>
        <v>43594</v>
      </c>
      <c r="N2992" s="100">
        <v>0</v>
      </c>
      <c r="O2992" s="72" t="s">
        <v>229</v>
      </c>
      <c r="P2992" s="101">
        <v>5</v>
      </c>
      <c r="Q2992" s="132" t="s">
        <v>65</v>
      </c>
      <c r="R2992" s="168" t="s">
        <v>451</v>
      </c>
      <c r="S2992" s="91"/>
    </row>
    <row r="2993" spans="1:19" s="104" customFormat="1" ht="12.75" customHeight="1" x14ac:dyDescent="0.25">
      <c r="A2993" s="121" t="s">
        <v>21</v>
      </c>
      <c r="B2993" s="92" t="str">
        <f>IF(E2993="","",VLOOKUP(E2993,[1]PROJECTES!$C$14:$G$5000,2,FALSE))</f>
        <v>SITEL</v>
      </c>
      <c r="C2993" s="121" t="s">
        <v>74</v>
      </c>
      <c r="D2993" s="93" t="str">
        <f>IF(E2993="","",VLOOKUP(E2993,[1]PROJECTES!$C$14:$G$5000,5,FALSE))</f>
        <v>1 x Manguera COM CAP32 - MODEM FSK</v>
      </c>
      <c r="E2993" s="117">
        <v>5266</v>
      </c>
      <c r="F2993" s="95"/>
      <c r="G2993" s="96" t="str">
        <f>IF(E2993="","",VLOOKUP(E2993,[1]PROJECTES!$C$14:$G$5000,4,FALSE))</f>
        <v>TA</v>
      </c>
      <c r="H2993" s="118" t="s">
        <v>21</v>
      </c>
      <c r="I2993" s="97" t="str">
        <f>IF(H2993="","",VLOOKUP(H2993,BD!B$2:C$16,2,FALSE))</f>
        <v>P</v>
      </c>
      <c r="J2993" s="98">
        <v>43594</v>
      </c>
      <c r="K2993" s="135">
        <f t="shared" si="98"/>
        <v>19</v>
      </c>
      <c r="L2993" s="99" t="str">
        <f t="shared" ca="1" si="99"/>
        <v>-</v>
      </c>
      <c r="M2993" s="93">
        <f>IF(E2993="","",VLOOKUP(E2993,[1]PROJECTES!$C$14:$Z$5000,21,FALSE))</f>
        <v>43594</v>
      </c>
      <c r="N2993" s="100">
        <v>0</v>
      </c>
      <c r="O2993" s="72" t="s">
        <v>229</v>
      </c>
      <c r="P2993" s="101">
        <v>5</v>
      </c>
      <c r="Q2993" s="132" t="s">
        <v>49</v>
      </c>
      <c r="R2993" s="168" t="s">
        <v>1740</v>
      </c>
      <c r="S2993" s="91"/>
    </row>
    <row r="2994" spans="1:19" s="104" customFormat="1" ht="12.75" customHeight="1" x14ac:dyDescent="0.25">
      <c r="A2994" s="121" t="s">
        <v>21</v>
      </c>
      <c r="B2994" s="92" t="str">
        <f>IF(E2994="","",VLOOKUP(E2994,[1]PROJECTES!$C$14:$G$5000,2,FALSE))</f>
        <v>SITEL</v>
      </c>
      <c r="C2994" s="121" t="s">
        <v>74</v>
      </c>
      <c r="D2994" s="93" t="str">
        <f>IF(E2994="","",VLOOKUP(E2994,[1]PROJECTES!$C$14:$G$5000,5,FALSE))</f>
        <v>1 x Manguera COM CAP32 - MODEM FSK</v>
      </c>
      <c r="E2994" s="117">
        <v>5266</v>
      </c>
      <c r="F2994" s="95"/>
      <c r="G2994" s="96" t="str">
        <f>IF(E2994="","",VLOOKUP(E2994,[1]PROJECTES!$C$14:$G$5000,4,FALSE))</f>
        <v>TA</v>
      </c>
      <c r="H2994" s="118" t="s">
        <v>21</v>
      </c>
      <c r="I2994" s="97" t="str">
        <f>IF(H2994="","",VLOOKUP(H2994,BD!B$2:C$16,2,FALSE))</f>
        <v>P</v>
      </c>
      <c r="J2994" s="98">
        <v>43594</v>
      </c>
      <c r="K2994" s="135">
        <f t="shared" si="98"/>
        <v>19</v>
      </c>
      <c r="L2994" s="99" t="str">
        <f t="shared" ca="1" si="99"/>
        <v>-</v>
      </c>
      <c r="M2994" s="93">
        <f>IF(E2994="","",VLOOKUP(E2994,[1]PROJECTES!$C$14:$Z$5000,21,FALSE))</f>
        <v>43594</v>
      </c>
      <c r="N2994" s="100">
        <v>0</v>
      </c>
      <c r="O2994" s="72" t="s">
        <v>229</v>
      </c>
      <c r="P2994" s="101">
        <v>10</v>
      </c>
      <c r="Q2994" s="132" t="s">
        <v>51</v>
      </c>
      <c r="R2994" s="168" t="s">
        <v>1622</v>
      </c>
      <c r="S2994" s="91"/>
    </row>
    <row r="2995" spans="1:19" s="104" customFormat="1" ht="12.75" customHeight="1" x14ac:dyDescent="0.25">
      <c r="A2995" s="121" t="s">
        <v>21</v>
      </c>
      <c r="B2995" s="92" t="str">
        <f>IF(E2995="","",VLOOKUP(E2995,[1]PROJECTES!$C$14:$G$5000,2,FALSE))</f>
        <v>SITEL</v>
      </c>
      <c r="C2995" s="121" t="s">
        <v>74</v>
      </c>
      <c r="D2995" s="93" t="str">
        <f>IF(E2995="","",VLOOKUP(E2995,[1]PROJECTES!$C$14:$G$5000,5,FALSE))</f>
        <v>1 x Manguera COM CAP32 - MODEM FSK</v>
      </c>
      <c r="E2995" s="117">
        <v>5266</v>
      </c>
      <c r="F2995" s="95"/>
      <c r="G2995" s="96" t="str">
        <f>IF(E2995="","",VLOOKUP(E2995,[1]PROJECTES!$C$14:$G$5000,4,FALSE))</f>
        <v>TA</v>
      </c>
      <c r="H2995" s="118" t="s">
        <v>21</v>
      </c>
      <c r="I2995" s="97" t="str">
        <f>IF(H2995="","",VLOOKUP(H2995,BD!B$2:C$16,2,FALSE))</f>
        <v>P</v>
      </c>
      <c r="J2995" s="98">
        <v>43594</v>
      </c>
      <c r="K2995" s="135">
        <f t="shared" si="98"/>
        <v>19</v>
      </c>
      <c r="L2995" s="99" t="str">
        <f t="shared" ca="1" si="99"/>
        <v>-</v>
      </c>
      <c r="M2995" s="93">
        <f>IF(E2995="","",VLOOKUP(E2995,[1]PROJECTES!$C$14:$Z$5000,21,FALSE))</f>
        <v>43594</v>
      </c>
      <c r="N2995" s="100">
        <v>0</v>
      </c>
      <c r="O2995" s="72" t="s">
        <v>229</v>
      </c>
      <c r="P2995" s="101">
        <v>5</v>
      </c>
      <c r="Q2995" s="132" t="s">
        <v>65</v>
      </c>
      <c r="R2995" s="168" t="s">
        <v>451</v>
      </c>
      <c r="S2995" s="91"/>
    </row>
    <row r="2996" spans="1:19" s="104" customFormat="1" ht="12.75" customHeight="1" x14ac:dyDescent="0.25">
      <c r="A2996" s="121" t="s">
        <v>21</v>
      </c>
      <c r="B2996" s="92" t="str">
        <f>IF(E2996="","",VLOOKUP(E2996,[1]PROJECTES!$C$14:$G$5000,2,FALSE))</f>
        <v>SITEL</v>
      </c>
      <c r="C2996" s="121" t="s">
        <v>148</v>
      </c>
      <c r="D2996" s="93" t="str">
        <f>IF(E2996="","",VLOOKUP(E2996,[1]PROJECTES!$C$14:$G$5000,5,FALSE))</f>
        <v>1 x Manguera COM PC - MODEM GSM</v>
      </c>
      <c r="E2996" s="117">
        <v>5256</v>
      </c>
      <c r="F2996" s="95"/>
      <c r="G2996" s="96" t="str">
        <f>IF(E2996="","",VLOOKUP(E2996,[1]PROJECTES!$C$14:$G$5000,4,FALSE))</f>
        <v>TA</v>
      </c>
      <c r="H2996" s="118" t="s">
        <v>21</v>
      </c>
      <c r="I2996" s="97" t="str">
        <f>IF(H2996="","",VLOOKUP(H2996,BD!B$2:C$16,2,FALSE))</f>
        <v>P</v>
      </c>
      <c r="J2996" s="98">
        <v>43594</v>
      </c>
      <c r="K2996" s="135">
        <f t="shared" si="98"/>
        <v>19</v>
      </c>
      <c r="L2996" s="99" t="str">
        <f t="shared" ca="1" si="99"/>
        <v>-</v>
      </c>
      <c r="M2996" s="93">
        <f>IF(E2996="","",VLOOKUP(E2996,[1]PROJECTES!$C$14:$Z$5000,21,FALSE))</f>
        <v>43616</v>
      </c>
      <c r="N2996" s="100">
        <v>0</v>
      </c>
      <c r="O2996" s="72" t="s">
        <v>229</v>
      </c>
      <c r="P2996" s="101">
        <v>5</v>
      </c>
      <c r="Q2996" s="132" t="s">
        <v>49</v>
      </c>
      <c r="R2996" s="168" t="s">
        <v>1740</v>
      </c>
      <c r="S2996" s="91"/>
    </row>
    <row r="2997" spans="1:19" s="104" customFormat="1" ht="12.75" customHeight="1" x14ac:dyDescent="0.25">
      <c r="A2997" s="121" t="s">
        <v>21</v>
      </c>
      <c r="B2997" s="92" t="str">
        <f>IF(E2997="","",VLOOKUP(E2997,[1]PROJECTES!$C$14:$G$5000,2,FALSE))</f>
        <v>SITEL</v>
      </c>
      <c r="C2997" s="121" t="s">
        <v>148</v>
      </c>
      <c r="D2997" s="93" t="str">
        <f>IF(E2997="","",VLOOKUP(E2997,[1]PROJECTES!$C$14:$G$5000,5,FALSE))</f>
        <v>1 x Manguera COM PC - MODEM GSM</v>
      </c>
      <c r="E2997" s="117">
        <v>5256</v>
      </c>
      <c r="F2997" s="95"/>
      <c r="G2997" s="96" t="str">
        <f>IF(E2997="","",VLOOKUP(E2997,[1]PROJECTES!$C$14:$G$5000,4,FALSE))</f>
        <v>TA</v>
      </c>
      <c r="H2997" s="118" t="s">
        <v>21</v>
      </c>
      <c r="I2997" s="97" t="str">
        <f>IF(H2997="","",VLOOKUP(H2997,BD!B$2:C$16,2,FALSE))</f>
        <v>P</v>
      </c>
      <c r="J2997" s="98">
        <v>43594</v>
      </c>
      <c r="K2997" s="135">
        <f t="shared" si="98"/>
        <v>19</v>
      </c>
      <c r="L2997" s="99" t="str">
        <f t="shared" ca="1" si="99"/>
        <v>-</v>
      </c>
      <c r="M2997" s="93">
        <f>IF(E2997="","",VLOOKUP(E2997,[1]PROJECTES!$C$14:$Z$5000,21,FALSE))</f>
        <v>43616</v>
      </c>
      <c r="N2997" s="100">
        <v>0</v>
      </c>
      <c r="O2997" s="72" t="s">
        <v>229</v>
      </c>
      <c r="P2997" s="101">
        <v>15</v>
      </c>
      <c r="Q2997" s="132" t="s">
        <v>51</v>
      </c>
      <c r="R2997" s="168" t="s">
        <v>1622</v>
      </c>
      <c r="S2997" s="91"/>
    </row>
    <row r="2998" spans="1:19" s="104" customFormat="1" ht="12.75" customHeight="1" x14ac:dyDescent="0.25">
      <c r="A2998" s="121" t="s">
        <v>21</v>
      </c>
      <c r="B2998" s="92" t="str">
        <f>IF(E2998="","",VLOOKUP(E2998,[1]PROJECTES!$C$14:$G$5000,2,FALSE))</f>
        <v>SITEL</v>
      </c>
      <c r="C2998" s="121" t="s">
        <v>148</v>
      </c>
      <c r="D2998" s="93" t="str">
        <f>IF(E2998="","",VLOOKUP(E2998,[1]PROJECTES!$C$14:$G$5000,5,FALSE))</f>
        <v>1 x Manguera COM PC - MODEM GSM</v>
      </c>
      <c r="E2998" s="117">
        <v>5256</v>
      </c>
      <c r="F2998" s="95"/>
      <c r="G2998" s="96" t="str">
        <f>IF(E2998="","",VLOOKUP(E2998,[1]PROJECTES!$C$14:$G$5000,4,FALSE))</f>
        <v>TA</v>
      </c>
      <c r="H2998" s="118" t="s">
        <v>21</v>
      </c>
      <c r="I2998" s="97" t="str">
        <f>IF(H2998="","",VLOOKUP(H2998,BD!B$2:C$16,2,FALSE))</f>
        <v>P</v>
      </c>
      <c r="J2998" s="98">
        <v>43594</v>
      </c>
      <c r="K2998" s="135">
        <f t="shared" si="98"/>
        <v>19</v>
      </c>
      <c r="L2998" s="99" t="str">
        <f t="shared" ca="1" si="99"/>
        <v>-</v>
      </c>
      <c r="M2998" s="93">
        <f>IF(E2998="","",VLOOKUP(E2998,[1]PROJECTES!$C$14:$Z$5000,21,FALSE))</f>
        <v>43616</v>
      </c>
      <c r="N2998" s="100">
        <v>0</v>
      </c>
      <c r="O2998" s="72" t="s">
        <v>229</v>
      </c>
      <c r="P2998" s="101">
        <v>5</v>
      </c>
      <c r="Q2998" s="132" t="s">
        <v>65</v>
      </c>
      <c r="R2998" s="168" t="s">
        <v>451</v>
      </c>
      <c r="S2998" s="91"/>
    </row>
    <row r="2999" spans="1:19" s="104" customFormat="1" ht="12.75" customHeight="1" x14ac:dyDescent="0.25">
      <c r="A2999" s="121" t="s">
        <v>21</v>
      </c>
      <c r="B2999" s="92" t="str">
        <f>IF(E2999="","",VLOOKUP(E2999,[1]PROJECTES!$C$14:$G$5000,2,FALSE))</f>
        <v>MOELCU</v>
      </c>
      <c r="C2999" s="121" t="s">
        <v>74</v>
      </c>
      <c r="D2999" s="93" t="str">
        <f>IF(E2999="","",VLOOKUP(E2999,[1]PROJECTES!$C$14:$G$5000,5,FALSE))</f>
        <v>RTU C.T. LA RAMBLA v1.0</v>
      </c>
      <c r="E2999" s="117">
        <v>5250</v>
      </c>
      <c r="F2999" s="95"/>
      <c r="G2999" s="96" t="str">
        <f>IF(E2999="","",VLOOKUP(E2999,[1]PROJECTES!$C$14:$G$5000,4,FALSE))</f>
        <v>OB</v>
      </c>
      <c r="H2999" s="118" t="s">
        <v>21</v>
      </c>
      <c r="I2999" s="97" t="str">
        <f>IF(H2999="","",VLOOKUP(H2999,BD!B$2:C$16,2,FALSE))</f>
        <v>P</v>
      </c>
      <c r="J2999" s="98">
        <v>43594</v>
      </c>
      <c r="K2999" s="135">
        <f t="shared" si="98"/>
        <v>19</v>
      </c>
      <c r="L2999" s="99">
        <f t="shared" ca="1" si="99"/>
        <v>-4</v>
      </c>
      <c r="M2999" s="93">
        <f>IF(E2999="","",VLOOKUP(E2999,[1]PROJECTES!$C$14:$Z$5000,21,FALSE))</f>
        <v>43616</v>
      </c>
      <c r="N2999" s="100">
        <v>0</v>
      </c>
      <c r="O2999" s="72" t="s">
        <v>229</v>
      </c>
      <c r="P2999" s="101">
        <v>5</v>
      </c>
      <c r="Q2999" s="132" t="s">
        <v>49</v>
      </c>
      <c r="R2999" s="168" t="s">
        <v>335</v>
      </c>
      <c r="S2999" s="91"/>
    </row>
    <row r="3000" spans="1:19" s="104" customFormat="1" ht="12.75" customHeight="1" x14ac:dyDescent="0.25">
      <c r="A3000" s="121" t="s">
        <v>21</v>
      </c>
      <c r="B3000" s="92" t="str">
        <f>IF(E3000="","",VLOOKUP(E3000,[1]PROJECTES!$C$14:$G$5000,2,FALSE))</f>
        <v>SITEL</v>
      </c>
      <c r="C3000" s="121" t="s">
        <v>181</v>
      </c>
      <c r="D3000" s="93" t="str">
        <f>IF(E3000="","",VLOOKUP(E3000,[1]PROJECTES!$C$14:$G$5000,5,FALSE))</f>
        <v>INFRAESTRUCTURA</v>
      </c>
      <c r="E3000" s="117" t="s">
        <v>289</v>
      </c>
      <c r="F3000" s="95"/>
      <c r="G3000" s="96" t="str">
        <f>IF(E3000="","",VLOOKUP(E3000,[1]PROJECTES!$C$14:$G$5000,4,FALSE))</f>
        <v>OB</v>
      </c>
      <c r="H3000" s="118" t="s">
        <v>21</v>
      </c>
      <c r="I3000" s="97" t="str">
        <f>IF(H3000="","",VLOOKUP(H3000,BD!B$2:C$16,2,FALSE))</f>
        <v>P</v>
      </c>
      <c r="J3000" s="98">
        <v>43594</v>
      </c>
      <c r="K3000" s="135">
        <f t="shared" si="98"/>
        <v>19</v>
      </c>
      <c r="L3000" s="99">
        <f t="shared" ca="1" si="99"/>
        <v>210</v>
      </c>
      <c r="M3000" s="93">
        <f>IF(E3000="","",VLOOKUP(E3000,[1]PROJECTES!$C$14:$Z$5000,21,FALSE))</f>
        <v>43830</v>
      </c>
      <c r="N3000" s="100">
        <v>1</v>
      </c>
      <c r="O3000" s="72" t="s">
        <v>229</v>
      </c>
      <c r="P3000" s="101">
        <v>20</v>
      </c>
      <c r="Q3000" s="132"/>
      <c r="R3000" s="102" t="s">
        <v>1742</v>
      </c>
      <c r="S3000" s="91"/>
    </row>
    <row r="3001" spans="1:19" s="104" customFormat="1" ht="12.75" customHeight="1" x14ac:dyDescent="0.25">
      <c r="A3001" s="121"/>
      <c r="B3001" s="92" t="str">
        <f>IF(E3001="","",VLOOKUP(E3001,[1]PROJECTES!$C$14:$G$5000,2,FALSE))</f>
        <v>MOELCU</v>
      </c>
      <c r="C3001" s="121" t="s">
        <v>181</v>
      </c>
      <c r="D3001" s="93" t="str">
        <f>IF(E3001="","",VLOOKUP(E3001,[1]PROJECTES!$C$14:$G$5000,5,FALSE))</f>
        <v>Inst. y PEM RTU C.S. LAS MINAS v1.0</v>
      </c>
      <c r="E3001" s="117">
        <v>5162</v>
      </c>
      <c r="F3001" s="95"/>
      <c r="G3001" s="96" t="str">
        <f>IF(E3001="","",VLOOKUP(E3001,[1]PROJECTES!$C$14:$G$5000,4,FALSE))</f>
        <v>TA</v>
      </c>
      <c r="H3001" s="118" t="s">
        <v>17</v>
      </c>
      <c r="I3001" s="97" t="str">
        <f>IF(H3001="","",VLOOKUP(H3001,BD!B$2:C$16,2,FALSE))</f>
        <v>E</v>
      </c>
      <c r="J3001" s="98">
        <v>43565</v>
      </c>
      <c r="K3001" s="135">
        <f t="shared" si="98"/>
        <v>15</v>
      </c>
      <c r="L3001" s="99" t="str">
        <f t="shared" ca="1" si="99"/>
        <v>-</v>
      </c>
      <c r="M3001" s="93">
        <f>IF(E3001="","",VLOOKUP(E3001,[1]PROJECTES!$C$14:$Z$5000,21,FALSE))</f>
        <v>43553</v>
      </c>
      <c r="N3001" s="100"/>
      <c r="O3001" s="72" t="s">
        <v>229</v>
      </c>
      <c r="P3001" s="101">
        <v>15</v>
      </c>
      <c r="Q3001" s="132" t="s">
        <v>19</v>
      </c>
      <c r="R3001" s="168" t="s">
        <v>1479</v>
      </c>
      <c r="S3001" s="91"/>
    </row>
    <row r="3002" spans="1:19" s="104" customFormat="1" ht="12.75" customHeight="1" x14ac:dyDescent="0.25">
      <c r="A3002" s="121"/>
      <c r="B3002" s="92" t="str">
        <f>IF(E3002="","",VLOOKUP(E3002,[1]PROJECTES!$C$14:$G$5000,2,FALSE))</f>
        <v>SITEL</v>
      </c>
      <c r="C3002" s="121" t="s">
        <v>181</v>
      </c>
      <c r="D3002" s="93" t="str">
        <f>IF(E3002="","",VLOOKUP(E3002,[1]PROJECTES!$C$14:$G$5000,5,FALSE))</f>
        <v>INFRAESTRUCTURA</v>
      </c>
      <c r="E3002" s="117" t="s">
        <v>289</v>
      </c>
      <c r="F3002" s="95"/>
      <c r="G3002" s="96" t="str">
        <f>IF(E3002="","",VLOOKUP(E3002,[1]PROJECTES!$C$14:$G$5000,4,FALSE))</f>
        <v>OB</v>
      </c>
      <c r="H3002" s="118" t="s">
        <v>17</v>
      </c>
      <c r="I3002" s="97" t="str">
        <f>IF(H3002="","",VLOOKUP(H3002,BD!B$2:C$16,2,FALSE))</f>
        <v>E</v>
      </c>
      <c r="J3002" s="98">
        <v>43566</v>
      </c>
      <c r="K3002" s="135">
        <f t="shared" si="98"/>
        <v>15</v>
      </c>
      <c r="L3002" s="99">
        <f t="shared" ca="1" si="99"/>
        <v>210</v>
      </c>
      <c r="M3002" s="93">
        <f>IF(E3002="","",VLOOKUP(E3002,[1]PROJECTES!$C$14:$Z$5000,21,FALSE))</f>
        <v>43830</v>
      </c>
      <c r="N3002" s="100"/>
      <c r="O3002" s="72" t="s">
        <v>229</v>
      </c>
      <c r="P3002" s="101">
        <v>30</v>
      </c>
      <c r="Q3002" s="132" t="s">
        <v>7</v>
      </c>
      <c r="R3002" s="168" t="s">
        <v>1481</v>
      </c>
      <c r="S3002" s="91"/>
    </row>
    <row r="3003" spans="1:19" s="104" customFormat="1" ht="12.75" customHeight="1" x14ac:dyDescent="0.25">
      <c r="A3003" s="121"/>
      <c r="B3003" s="92" t="str">
        <f>IF(E3003="","",VLOOKUP(E3003,[1]PROJECTES!$C$14:$G$5000,2,FALSE))</f>
        <v>SITEL</v>
      </c>
      <c r="C3003" s="121" t="s">
        <v>181</v>
      </c>
      <c r="D3003" s="93" t="str">
        <f>IF(E3003="","",VLOOKUP(E3003,[1]PROJECTES!$C$14:$G$5000,5,FALSE))</f>
        <v>AFERS EMPRESA</v>
      </c>
      <c r="E3003" s="117" t="s">
        <v>315</v>
      </c>
      <c r="F3003" s="95"/>
      <c r="G3003" s="96" t="str">
        <f>IF(E3003="","",VLOOKUP(E3003,[1]PROJECTES!$C$14:$G$5000,4,FALSE))</f>
        <v>OB</v>
      </c>
      <c r="H3003" s="118" t="s">
        <v>17</v>
      </c>
      <c r="I3003" s="97" t="str">
        <f>IF(H3003="","",VLOOKUP(H3003,BD!B$2:C$16,2,FALSE))</f>
        <v>E</v>
      </c>
      <c r="J3003" s="98">
        <v>43579</v>
      </c>
      <c r="K3003" s="135">
        <f t="shared" si="98"/>
        <v>17</v>
      </c>
      <c r="L3003" s="99">
        <f t="shared" ca="1" si="99"/>
        <v>210</v>
      </c>
      <c r="M3003" s="93">
        <f>IF(E3003="","",VLOOKUP(E3003,[1]PROJECTES!$C$14:$Z$5000,21,FALSE))</f>
        <v>43830</v>
      </c>
      <c r="N3003" s="100"/>
      <c r="O3003" s="72" t="s">
        <v>229</v>
      </c>
      <c r="P3003" s="101">
        <v>45</v>
      </c>
      <c r="Q3003" s="132" t="s">
        <v>28</v>
      </c>
      <c r="R3003" s="168" t="s">
        <v>1596</v>
      </c>
      <c r="S3003" s="91"/>
    </row>
    <row r="3004" spans="1:19" s="104" customFormat="1" ht="12.75" customHeight="1" x14ac:dyDescent="0.25">
      <c r="A3004" s="121"/>
      <c r="B3004" s="92" t="str">
        <f>IF(E3004="","",VLOOKUP(E3004,[1]PROJECTES!$C$14:$G$5000,2,FALSE))</f>
        <v>ELEBER</v>
      </c>
      <c r="C3004" s="121" t="s">
        <v>181</v>
      </c>
      <c r="D3004" s="93" t="str">
        <f>IF(E3004="","",VLOOKUP(E3004,[1]PROJECTES!$C$14:$G$5000,5,FALSE))</f>
        <v>RTU I.A.T. LAS VARGAS-ALBONDON v1.0</v>
      </c>
      <c r="E3004" s="117">
        <v>4861</v>
      </c>
      <c r="F3004" s="95"/>
      <c r="G3004" s="96" t="str">
        <f>IF(E3004="","",VLOOKUP(E3004,[1]PROJECTES!$C$14:$G$5000,4,FALSE))</f>
        <v>TA</v>
      </c>
      <c r="H3004" s="118" t="s">
        <v>17</v>
      </c>
      <c r="I3004" s="97" t="str">
        <f>IF(H3004="","",VLOOKUP(H3004,BD!B$2:C$16,2,FALSE))</f>
        <v>E</v>
      </c>
      <c r="J3004" s="98">
        <v>43579</v>
      </c>
      <c r="K3004" s="135">
        <f t="shared" si="98"/>
        <v>17</v>
      </c>
      <c r="L3004" s="99" t="str">
        <f t="shared" ca="1" si="99"/>
        <v>-</v>
      </c>
      <c r="M3004" s="93">
        <f>IF(E3004="","",VLOOKUP(E3004,[1]PROJECTES!$C$14:$Z$5000,21,FALSE))</f>
        <v>43523</v>
      </c>
      <c r="N3004" s="100"/>
      <c r="O3004" s="72" t="s">
        <v>229</v>
      </c>
      <c r="P3004" s="101">
        <v>10</v>
      </c>
      <c r="Q3004" s="132" t="s">
        <v>19</v>
      </c>
      <c r="R3004" s="168" t="s">
        <v>1597</v>
      </c>
      <c r="S3004" s="91"/>
    </row>
    <row r="3005" spans="1:19" s="104" customFormat="1" ht="12.75" customHeight="1" x14ac:dyDescent="0.25">
      <c r="A3005" s="121"/>
      <c r="B3005" s="92" t="str">
        <f>IF(E3005="","",VLOOKUP(E3005,[1]PROJECTES!$C$14:$G$5000,2,FALSE))</f>
        <v>EMSA</v>
      </c>
      <c r="C3005" s="121" t="s">
        <v>181</v>
      </c>
      <c r="D3005" s="93" t="str">
        <f>IF(E3005="","",VLOOKUP(E3005,[1]PROJECTES!$C$14:$G$5000,5,FALSE))</f>
        <v>RTU S.E.COLLET v3.1</v>
      </c>
      <c r="E3005" s="117">
        <v>5139</v>
      </c>
      <c r="F3005" s="95"/>
      <c r="G3005" s="96" t="str">
        <f>IF(E3005="","",VLOOKUP(E3005,[1]PROJECTES!$C$14:$G$5000,4,FALSE))</f>
        <v>TA</v>
      </c>
      <c r="H3005" s="118" t="s">
        <v>17</v>
      </c>
      <c r="I3005" s="97" t="str">
        <f>IF(H3005="","",VLOOKUP(H3005,BD!B$2:C$16,2,FALSE))</f>
        <v>E</v>
      </c>
      <c r="J3005" s="98">
        <v>43579</v>
      </c>
      <c r="K3005" s="135">
        <f t="shared" si="98"/>
        <v>17</v>
      </c>
      <c r="L3005" s="99" t="str">
        <f t="shared" ca="1" si="99"/>
        <v>-</v>
      </c>
      <c r="M3005" s="93">
        <f>IF(E3005="","",VLOOKUP(E3005,[1]PROJECTES!$C$14:$Z$5000,21,FALSE))</f>
        <v>43524</v>
      </c>
      <c r="N3005" s="100"/>
      <c r="O3005" s="72" t="s">
        <v>229</v>
      </c>
      <c r="P3005" s="101">
        <v>10</v>
      </c>
      <c r="Q3005" s="132" t="s">
        <v>19</v>
      </c>
      <c r="R3005" s="102"/>
      <c r="S3005" s="91"/>
    </row>
    <row r="3006" spans="1:19" s="104" customFormat="1" ht="12.75" customHeight="1" x14ac:dyDescent="0.25">
      <c r="A3006" s="121"/>
      <c r="B3006" s="92" t="str">
        <f>IF(E3006="","",VLOOKUP(E3006,[1]PROJECTES!$C$14:$G$5000,2,FALSE))</f>
        <v>EOSPIT</v>
      </c>
      <c r="C3006" s="121" t="s">
        <v>181</v>
      </c>
      <c r="D3006" s="93" t="str">
        <f>IF(E3006="","",VLOOKUP(E3006,[1]PROJECTES!$C$14:$G$5000,5,FALSE))</f>
        <v>UNION CC EOSA-PITARCH - COI IBERDROLA v2.0</v>
      </c>
      <c r="E3006" s="117">
        <v>5190</v>
      </c>
      <c r="F3006" s="95"/>
      <c r="G3006" s="96" t="str">
        <f>IF(E3006="","",VLOOKUP(E3006,[1]PROJECTES!$C$14:$G$5000,4,FALSE))</f>
        <v>TA</v>
      </c>
      <c r="H3006" s="118" t="s">
        <v>17</v>
      </c>
      <c r="I3006" s="97" t="str">
        <f>IF(H3006="","",VLOOKUP(H3006,BD!B$2:C$16,2,FALSE))</f>
        <v>E</v>
      </c>
      <c r="J3006" s="98">
        <v>43579</v>
      </c>
      <c r="K3006" s="135">
        <f t="shared" si="98"/>
        <v>17</v>
      </c>
      <c r="L3006" s="99" t="str">
        <f t="shared" ca="1" si="99"/>
        <v>-</v>
      </c>
      <c r="M3006" s="93">
        <f>IF(E3006="","",VLOOKUP(E3006,[1]PROJECTES!$C$14:$Z$5000,21,FALSE))</f>
        <v>43546</v>
      </c>
      <c r="N3006" s="100"/>
      <c r="O3006" s="72" t="s">
        <v>229</v>
      </c>
      <c r="P3006" s="101">
        <v>10</v>
      </c>
      <c r="Q3006" s="132" t="s">
        <v>19</v>
      </c>
      <c r="R3006" s="102"/>
      <c r="S3006" s="91"/>
    </row>
    <row r="3007" spans="1:19" s="104" customFormat="1" ht="12.75" customHeight="1" x14ac:dyDescent="0.25">
      <c r="A3007" s="121"/>
      <c r="B3007" s="92" t="str">
        <f>IF(E3007="","",VLOOKUP(E3007,[1]PROJECTES!$C$14:$G$5000,2,FALSE))</f>
        <v>SITEL</v>
      </c>
      <c r="C3007" s="121" t="s">
        <v>181</v>
      </c>
      <c r="D3007" s="93" t="str">
        <f>IF(E3007="","",VLOOKUP(E3007,[1]PROJECTES!$C$14:$G$5000,5,FALSE))</f>
        <v>AFERS EMPRESA</v>
      </c>
      <c r="E3007" s="117" t="s">
        <v>283</v>
      </c>
      <c r="F3007" s="95"/>
      <c r="G3007" s="96" t="str">
        <f>IF(E3007="","",VLOOKUP(E3007,[1]PROJECTES!$C$14:$G$5000,4,FALSE))</f>
        <v>OB</v>
      </c>
      <c r="H3007" s="118" t="s">
        <v>17</v>
      </c>
      <c r="I3007" s="97" t="str">
        <f>IF(H3007="","",VLOOKUP(H3007,BD!B$2:C$16,2,FALSE))</f>
        <v>E</v>
      </c>
      <c r="J3007" s="98">
        <v>43580</v>
      </c>
      <c r="K3007" s="135">
        <f t="shared" si="98"/>
        <v>17</v>
      </c>
      <c r="L3007" s="99">
        <f t="shared" ca="1" si="99"/>
        <v>210</v>
      </c>
      <c r="M3007" s="93">
        <f>IF(E3007="","",VLOOKUP(E3007,[1]PROJECTES!$C$14:$Z$5000,21,FALSE))</f>
        <v>43830</v>
      </c>
      <c r="N3007" s="100">
        <v>1</v>
      </c>
      <c r="O3007" s="72" t="s">
        <v>229</v>
      </c>
      <c r="P3007" s="101">
        <v>15</v>
      </c>
      <c r="Q3007" s="132" t="s">
        <v>336</v>
      </c>
      <c r="R3007" s="168" t="s">
        <v>1601</v>
      </c>
      <c r="S3007" s="91"/>
    </row>
    <row r="3008" spans="1:19" s="104" customFormat="1" ht="12.75" customHeight="1" x14ac:dyDescent="0.25">
      <c r="A3008" s="121"/>
      <c r="B3008" s="92" t="str">
        <f>IF(E3008="","",VLOOKUP(E3008,[1]PROJECTES!$C$14:$G$5000,2,FALSE))</f>
        <v>ORMAZA</v>
      </c>
      <c r="C3008" s="121" t="s">
        <v>1070</v>
      </c>
      <c r="D3008" s="93" t="str">
        <f>IF(E3008="","",VLOOKUP(E3008,[1]PROJECTES!$C$14:$G$5000,5,FALSE))</f>
        <v>CC SCADA TEDIS.Net CREVILLENTE v2.0</v>
      </c>
      <c r="E3008" s="117">
        <v>5182</v>
      </c>
      <c r="F3008" s="95"/>
      <c r="G3008" s="96" t="str">
        <f>IF(E3008="","",VLOOKUP(E3008,[1]PROJECTES!$C$14:$G$5000,4,FALSE))</f>
        <v>OB</v>
      </c>
      <c r="H3008" s="118" t="s">
        <v>17</v>
      </c>
      <c r="I3008" s="97" t="str">
        <f>IF(H3008="","",VLOOKUP(H3008,BD!B$2:C$16,2,FALSE))</f>
        <v>E</v>
      </c>
      <c r="J3008" s="98">
        <v>43588</v>
      </c>
      <c r="K3008" s="135">
        <f t="shared" si="98"/>
        <v>18</v>
      </c>
      <c r="L3008" s="99">
        <f t="shared" ca="1" si="99"/>
        <v>-81</v>
      </c>
      <c r="M3008" s="93">
        <f>IF(E3008="","",VLOOKUP(E3008,[1]PROJECTES!$C$14:$Z$5000,21,FALSE))</f>
        <v>43539</v>
      </c>
      <c r="N3008" s="100"/>
      <c r="O3008" s="72" t="s">
        <v>229</v>
      </c>
      <c r="P3008" s="101">
        <v>15</v>
      </c>
      <c r="Q3008" s="132" t="s">
        <v>19</v>
      </c>
      <c r="R3008" s="168" t="s">
        <v>299</v>
      </c>
      <c r="S3008" s="91"/>
    </row>
    <row r="3009" spans="1:19" s="104" customFormat="1" ht="12.75" customHeight="1" x14ac:dyDescent="0.25">
      <c r="A3009" s="121"/>
      <c r="B3009" s="92" t="str">
        <f>IF(E3009="","",VLOOKUP(E3009,[1]PROJECTES!$C$14:$G$5000,2,FALSE))</f>
        <v>ELSACO</v>
      </c>
      <c r="C3009" s="121" t="s">
        <v>1070</v>
      </c>
      <c r="D3009" s="93" t="str">
        <f>IF(E3009="","",VLOOKUP(E3009,[1]PROJECTES!$C$14:$G$5000,5,FALSE))</f>
        <v>MANTENIMENT CSSat STA.COLOMA 2019-01</v>
      </c>
      <c r="E3009" s="117">
        <v>5087</v>
      </c>
      <c r="F3009" s="95"/>
      <c r="G3009" s="96" t="str">
        <f>IF(E3009="","",VLOOKUP(E3009,[1]PROJECTES!$C$14:$G$5000,4,FALSE))</f>
        <v>TA</v>
      </c>
      <c r="H3009" s="118" t="s">
        <v>17</v>
      </c>
      <c r="I3009" s="97" t="str">
        <f>IF(H3009="","",VLOOKUP(H3009,BD!B$2:C$16,2,FALSE))</f>
        <v>E</v>
      </c>
      <c r="J3009" s="98">
        <v>43588</v>
      </c>
      <c r="K3009" s="135">
        <f t="shared" si="98"/>
        <v>18</v>
      </c>
      <c r="L3009" s="99" t="str">
        <f t="shared" ca="1" si="99"/>
        <v>-</v>
      </c>
      <c r="M3009" s="93">
        <f>IF(E3009="","",VLOOKUP(E3009,[1]PROJECTES!$C$14:$Z$5000,21,FALSE))</f>
        <v>43496</v>
      </c>
      <c r="N3009" s="100"/>
      <c r="O3009" s="72" t="s">
        <v>229</v>
      </c>
      <c r="P3009" s="101">
        <v>15</v>
      </c>
      <c r="Q3009" s="132" t="s">
        <v>19</v>
      </c>
      <c r="R3009" s="168" t="s">
        <v>299</v>
      </c>
      <c r="S3009" s="91"/>
    </row>
    <row r="3010" spans="1:19" s="104" customFormat="1" ht="12.75" customHeight="1" x14ac:dyDescent="0.25">
      <c r="A3010" s="121"/>
      <c r="B3010" s="92" t="str">
        <f>IF(E3010="","",VLOOKUP(E3010,[1]PROJECTES!$C$14:$G$5000,2,FALSE))</f>
        <v>SITEL</v>
      </c>
      <c r="C3010" s="121" t="s">
        <v>1070</v>
      </c>
      <c r="D3010" s="93" t="str">
        <f>IF(E3010="","",VLOOKUP(E3010,[1]PROJECTES!$C$14:$G$5000,5,FALSE))</f>
        <v>INFRAESTRUCTURA</v>
      </c>
      <c r="E3010" s="117" t="s">
        <v>289</v>
      </c>
      <c r="F3010" s="95"/>
      <c r="G3010" s="96" t="str">
        <f>IF(E3010="","",VLOOKUP(E3010,[1]PROJECTES!$C$14:$G$5000,4,FALSE))</f>
        <v>OB</v>
      </c>
      <c r="H3010" s="118" t="s">
        <v>17</v>
      </c>
      <c r="I3010" s="97" t="str">
        <f>IF(H3010="","",VLOOKUP(H3010,BD!B$2:C$16,2,FALSE))</f>
        <v>E</v>
      </c>
      <c r="J3010" s="98">
        <v>43591</v>
      </c>
      <c r="K3010" s="135">
        <f t="shared" si="98"/>
        <v>19</v>
      </c>
      <c r="L3010" s="99">
        <f t="shared" ca="1" si="99"/>
        <v>210</v>
      </c>
      <c r="M3010" s="93">
        <f>IF(E3010="","",VLOOKUP(E3010,[1]PROJECTES!$C$14:$Z$5000,21,FALSE))</f>
        <v>43830</v>
      </c>
      <c r="N3010" s="100"/>
      <c r="O3010" s="72" t="s">
        <v>229</v>
      </c>
      <c r="P3010" s="101">
        <v>15</v>
      </c>
      <c r="Q3010" s="132" t="s">
        <v>19</v>
      </c>
      <c r="R3010" s="168" t="s">
        <v>1722</v>
      </c>
      <c r="S3010" s="91"/>
    </row>
    <row r="3011" spans="1:19" s="104" customFormat="1" ht="12.75" customHeight="1" x14ac:dyDescent="0.25">
      <c r="A3011" s="121"/>
      <c r="B3011" s="92" t="str">
        <f>IF(E3011="","",VLOOKUP(E3011,[1]PROJECTES!$C$14:$G$5000,2,FALSE))</f>
        <v>SITEL</v>
      </c>
      <c r="C3011" s="121" t="s">
        <v>1070</v>
      </c>
      <c r="D3011" s="93" t="str">
        <f>IF(E3011="","",VLOOKUP(E3011,[1]PROJECTES!$C$14:$G$5000,5,FALSE))</f>
        <v>INFRAESTRUCTURA</v>
      </c>
      <c r="E3011" s="117" t="s">
        <v>317</v>
      </c>
      <c r="F3011" s="95"/>
      <c r="G3011" s="96" t="str">
        <f>IF(E3011="","",VLOOKUP(E3011,[1]PROJECTES!$C$14:$G$5000,4,FALSE))</f>
        <v>OB</v>
      </c>
      <c r="H3011" s="118" t="s">
        <v>17</v>
      </c>
      <c r="I3011" s="97" t="str">
        <f>IF(H3011="","",VLOOKUP(H3011,BD!B$2:C$16,2,FALSE))</f>
        <v>E</v>
      </c>
      <c r="J3011" s="98">
        <v>43594</v>
      </c>
      <c r="K3011" s="135">
        <f t="shared" si="98"/>
        <v>19</v>
      </c>
      <c r="L3011" s="99">
        <f t="shared" ca="1" si="99"/>
        <v>210</v>
      </c>
      <c r="M3011" s="93">
        <f>IF(E3011="","",VLOOKUP(E3011,[1]PROJECTES!$C$14:$Z$5000,21,FALSE))</f>
        <v>43830</v>
      </c>
      <c r="N3011" s="100">
        <v>1</v>
      </c>
      <c r="O3011" s="72" t="s">
        <v>229</v>
      </c>
      <c r="P3011" s="101">
        <v>30</v>
      </c>
      <c r="Q3011" s="132" t="s">
        <v>19</v>
      </c>
      <c r="R3011" s="168" t="s">
        <v>1749</v>
      </c>
      <c r="S3011" s="91"/>
    </row>
    <row r="3012" spans="1:19" s="104" customFormat="1" ht="12.75" customHeight="1" x14ac:dyDescent="0.25">
      <c r="A3012" s="121"/>
      <c r="B3012" s="92" t="str">
        <f>IF(E3012="","",VLOOKUP(E3012,[1]PROJECTES!$C$14:$G$5000,2,FALSE))</f>
        <v>SITEL</v>
      </c>
      <c r="C3012" s="121" t="s">
        <v>181</v>
      </c>
      <c r="D3012" s="93" t="str">
        <f>IF(E3012="","",VLOOKUP(E3012,[1]PROJECTES!$C$14:$G$5000,5,FALSE))</f>
        <v>PENDENT D'ASSIGNAR</v>
      </c>
      <c r="E3012" s="117" t="s">
        <v>278</v>
      </c>
      <c r="F3012" s="95"/>
      <c r="G3012" s="96" t="str">
        <f>IF(E3012="","",VLOOKUP(E3012,[1]PROJECTES!$C$14:$G$5000,4,FALSE))</f>
        <v>OB</v>
      </c>
      <c r="H3012" s="118" t="s">
        <v>17</v>
      </c>
      <c r="I3012" s="97" t="str">
        <f>IF(H3012="","",VLOOKUP(H3012,BD!B$2:C$16,2,FALSE))</f>
        <v>E</v>
      </c>
      <c r="J3012" s="98">
        <v>43594</v>
      </c>
      <c r="K3012" s="135">
        <f t="shared" ref="K3012:K3069" si="100">IF(J3012="","",WEEKNUM(J3012,2)-0)</f>
        <v>19</v>
      </c>
      <c r="L3012" s="99">
        <f t="shared" ref="L3012:L3069" ca="1" si="101">IF(M3012="","-",IF(G3012="TA","-",+M3012-TODAY()))</f>
        <v>210</v>
      </c>
      <c r="M3012" s="93">
        <f>IF(E3012="","",VLOOKUP(E3012,[1]PROJECTES!$C$14:$Z$5000,21,FALSE))</f>
        <v>43830</v>
      </c>
      <c r="N3012" s="100">
        <v>1</v>
      </c>
      <c r="O3012" s="72" t="s">
        <v>229</v>
      </c>
      <c r="P3012" s="101"/>
      <c r="Q3012" s="132" t="s">
        <v>65</v>
      </c>
      <c r="R3012" s="168" t="s">
        <v>1751</v>
      </c>
      <c r="S3012" s="91"/>
    </row>
    <row r="3013" spans="1:19" s="104" customFormat="1" ht="12.75" customHeight="1" x14ac:dyDescent="0.25">
      <c r="A3013" s="121"/>
      <c r="B3013" s="92" t="str">
        <f>IF(E3013="","",VLOOKUP(E3013,[1]PROJECTES!$C$14:$G$5000,2,FALSE))</f>
        <v>SITEL</v>
      </c>
      <c r="C3013" s="121" t="s">
        <v>1070</v>
      </c>
      <c r="D3013" s="93" t="str">
        <f>IF(E3013="","",VLOOKUP(E3013,[1]PROJECTES!$C$14:$G$5000,5,FALSE))</f>
        <v>AFERS EMPRESA</v>
      </c>
      <c r="E3013" s="117" t="s">
        <v>315</v>
      </c>
      <c r="F3013" s="95"/>
      <c r="G3013" s="96" t="str">
        <f>IF(E3013="","",VLOOKUP(E3013,[1]PROJECTES!$C$14:$G$5000,4,FALSE))</f>
        <v>OB</v>
      </c>
      <c r="H3013" s="118" t="s">
        <v>17</v>
      </c>
      <c r="I3013" s="97" t="str">
        <f>IF(H3013="","",VLOOKUP(H3013,BD!B$2:C$16,2,FALSE))</f>
        <v>E</v>
      </c>
      <c r="J3013" s="98">
        <v>43594</v>
      </c>
      <c r="K3013" s="135">
        <f t="shared" si="100"/>
        <v>19</v>
      </c>
      <c r="L3013" s="99">
        <f t="shared" ca="1" si="101"/>
        <v>210</v>
      </c>
      <c r="M3013" s="93">
        <f>IF(E3013="","",VLOOKUP(E3013,[1]PROJECTES!$C$14:$Z$5000,21,FALSE))</f>
        <v>43830</v>
      </c>
      <c r="N3013" s="100"/>
      <c r="O3013" s="72" t="s">
        <v>229</v>
      </c>
      <c r="P3013" s="101">
        <v>45</v>
      </c>
      <c r="Q3013" s="132" t="s">
        <v>336</v>
      </c>
      <c r="R3013" s="168" t="s">
        <v>1472</v>
      </c>
      <c r="S3013" s="91"/>
    </row>
    <row r="3014" spans="1:19" s="104" customFormat="1" ht="12.75" customHeight="1" x14ac:dyDescent="0.25">
      <c r="A3014" s="121" t="s">
        <v>21</v>
      </c>
      <c r="B3014" s="92" t="str">
        <f>IF(E3014="","",VLOOKUP(E3014,[1]PROJECTES!$C$14:$G$5000,2,FALSE))</f>
        <v>SITEL</v>
      </c>
      <c r="C3014" s="121" t="s">
        <v>149</v>
      </c>
      <c r="D3014" s="93" t="str">
        <f>IF(E3014="","",VLOOKUP(E3014,[1]PROJECTES!$C$14:$G$5000,5,FALSE))</f>
        <v>40 x CES CAP32 Generica v2.5</v>
      </c>
      <c r="E3014" s="117">
        <v>5213</v>
      </c>
      <c r="F3014" s="95"/>
      <c r="G3014" s="96" t="str">
        <f>IF(E3014="","",VLOOKUP(E3014,[1]PROJECTES!$C$14:$G$5000,4,FALSE))</f>
        <v>OB</v>
      </c>
      <c r="H3014" s="118" t="s">
        <v>21</v>
      </c>
      <c r="I3014" s="97" t="str">
        <f>IF(H3014="","",VLOOKUP(H3014,BD!B$2:C$16,2,FALSE))</f>
        <v>P</v>
      </c>
      <c r="J3014" s="98">
        <v>43595</v>
      </c>
      <c r="K3014" s="135">
        <f t="shared" si="100"/>
        <v>19</v>
      </c>
      <c r="L3014" s="99">
        <f t="shared" ca="1" si="101"/>
        <v>-4</v>
      </c>
      <c r="M3014" s="93">
        <f>IF(E3014="","",VLOOKUP(E3014,[1]PROJECTES!$C$14:$Z$5000,21,FALSE))</f>
        <v>43616</v>
      </c>
      <c r="N3014" s="100">
        <v>0</v>
      </c>
      <c r="O3014" s="72" t="s">
        <v>229</v>
      </c>
      <c r="P3014" s="101">
        <v>15</v>
      </c>
      <c r="Q3014" s="132" t="s">
        <v>49</v>
      </c>
      <c r="R3014" s="168" t="s">
        <v>335</v>
      </c>
      <c r="S3014" s="91"/>
    </row>
    <row r="3015" spans="1:19" s="104" customFormat="1" ht="12.75" customHeight="1" x14ac:dyDescent="0.25">
      <c r="A3015" s="121" t="s">
        <v>21</v>
      </c>
      <c r="B3015" s="92" t="str">
        <f>IF(E3015="","",VLOOKUP(E3015,[1]PROJECTES!$C$14:$G$5000,2,FALSE))</f>
        <v>SITEL</v>
      </c>
      <c r="C3015" s="121" t="s">
        <v>149</v>
      </c>
      <c r="D3015" s="93" t="str">
        <f>IF(E3015="","",VLOOKUP(E3015,[1]PROJECTES!$C$14:$G$5000,5,FALSE))</f>
        <v>50 x CPU CAP32 v2.0</v>
      </c>
      <c r="E3015" s="117">
        <v>5220</v>
      </c>
      <c r="F3015" s="95"/>
      <c r="G3015" s="96" t="str">
        <f>IF(E3015="","",VLOOKUP(E3015,[1]PROJECTES!$C$14:$G$5000,4,FALSE))</f>
        <v>OB</v>
      </c>
      <c r="H3015" s="118" t="s">
        <v>21</v>
      </c>
      <c r="I3015" s="97" t="str">
        <f>IF(H3015="","",VLOOKUP(H3015,BD!B$2:C$16,2,FALSE))</f>
        <v>P</v>
      </c>
      <c r="J3015" s="98">
        <v>43595</v>
      </c>
      <c r="K3015" s="135">
        <f t="shared" si="100"/>
        <v>19</v>
      </c>
      <c r="L3015" s="99">
        <f t="shared" ca="1" si="101"/>
        <v>-4</v>
      </c>
      <c r="M3015" s="93">
        <f>IF(E3015="","",VLOOKUP(E3015,[1]PROJECTES!$C$14:$Z$5000,21,FALSE))</f>
        <v>43616</v>
      </c>
      <c r="N3015" s="100">
        <v>0</v>
      </c>
      <c r="O3015" s="72" t="s">
        <v>229</v>
      </c>
      <c r="P3015" s="101">
        <v>15</v>
      </c>
      <c r="Q3015" s="132" t="s">
        <v>49</v>
      </c>
      <c r="R3015" s="168" t="s">
        <v>335</v>
      </c>
      <c r="S3015" s="91"/>
    </row>
    <row r="3016" spans="1:19" s="104" customFormat="1" ht="12.75" customHeight="1" x14ac:dyDescent="0.25">
      <c r="A3016" s="121"/>
      <c r="B3016" s="92" t="str">
        <f>IF(E3016="","",VLOOKUP(E3016,[1]PROJECTES!$C$14:$G$5000,2,FALSE))</f>
        <v>SITEL</v>
      </c>
      <c r="C3016" s="121"/>
      <c r="D3016" s="93" t="str">
        <f>IF(E3016="","",VLOOKUP(E3016,[1]PROJECTES!$C$14:$G$5000,5,FALSE))</f>
        <v>VACANCES</v>
      </c>
      <c r="E3016" s="117" t="s">
        <v>273</v>
      </c>
      <c r="F3016" s="95"/>
      <c r="G3016" s="96" t="str">
        <f>IF(E3016="","",VLOOKUP(E3016,[1]PROJECTES!$C$14:$G$5000,4,FALSE))</f>
        <v>OB</v>
      </c>
      <c r="H3016" s="118" t="s">
        <v>44</v>
      </c>
      <c r="I3016" s="97" t="str">
        <f>IF(H3016="","",VLOOKUP(H3016,BD!B$2:C$16,2,FALSE))</f>
        <v>E</v>
      </c>
      <c r="J3016" s="98">
        <v>43595</v>
      </c>
      <c r="K3016" s="135">
        <f t="shared" si="100"/>
        <v>19</v>
      </c>
      <c r="L3016" s="99">
        <f t="shared" ca="1" si="101"/>
        <v>210</v>
      </c>
      <c r="M3016" s="93">
        <f>IF(E3016="","",VLOOKUP(E3016,[1]PROJECTES!$C$14:$Z$5000,21,FALSE))</f>
        <v>43830</v>
      </c>
      <c r="N3016" s="100">
        <v>8</v>
      </c>
      <c r="O3016" s="72" t="s">
        <v>229</v>
      </c>
      <c r="P3016" s="101">
        <v>0</v>
      </c>
      <c r="Q3016" s="132" t="s">
        <v>63</v>
      </c>
      <c r="R3016" s="102"/>
      <c r="S3016" s="91"/>
    </row>
    <row r="3017" spans="1:19" s="104" customFormat="1" ht="12.75" customHeight="1" x14ac:dyDescent="0.25">
      <c r="A3017" s="121"/>
      <c r="B3017" s="92" t="str">
        <f>IF(E3017="","",VLOOKUP(E3017,[1]PROJECTES!$C$14:$G$5000,2,FALSE))</f>
        <v>ORMAZA</v>
      </c>
      <c r="C3017" s="121" t="s">
        <v>1070</v>
      </c>
      <c r="D3017" s="93" t="str">
        <f>IF(E3017="","",VLOOKUP(E3017,[1]PROJECTES!$C$14:$G$5000,5,FALSE))</f>
        <v>CC SCADA TEDIS.Net H.VEGA v1.0</v>
      </c>
      <c r="E3017" s="117">
        <v>5012</v>
      </c>
      <c r="F3017" s="95"/>
      <c r="G3017" s="96" t="str">
        <f>IF(E3017="","",VLOOKUP(E3017,[1]PROJECTES!$C$14:$G$5000,4,FALSE))</f>
        <v>TA</v>
      </c>
      <c r="H3017" s="118" t="s">
        <v>17</v>
      </c>
      <c r="I3017" s="97" t="str">
        <f>IF(H3017="","",VLOOKUP(H3017,BD!B$2:C$16,2,FALSE))</f>
        <v>E</v>
      </c>
      <c r="J3017" s="98">
        <v>43598</v>
      </c>
      <c r="K3017" s="135">
        <f t="shared" si="100"/>
        <v>20</v>
      </c>
      <c r="L3017" s="99" t="str">
        <f t="shared" ca="1" si="101"/>
        <v>-</v>
      </c>
      <c r="M3017" s="93">
        <f>IF(E3017="","",VLOOKUP(E3017,[1]PROJECTES!$C$14:$Z$5000,21,FALSE))</f>
        <v>43566</v>
      </c>
      <c r="N3017" s="100"/>
      <c r="O3017" s="72" t="s">
        <v>229</v>
      </c>
      <c r="P3017" s="101">
        <v>15</v>
      </c>
      <c r="Q3017" s="132" t="s">
        <v>19</v>
      </c>
      <c r="R3017" s="168" t="s">
        <v>1479</v>
      </c>
      <c r="S3017" s="91"/>
    </row>
    <row r="3018" spans="1:19" s="104" customFormat="1" ht="12.75" customHeight="1" x14ac:dyDescent="0.25">
      <c r="A3018" s="121"/>
      <c r="B3018" s="92" t="str">
        <f>IF(E3018="","",VLOOKUP(E3018,[1]PROJECTES!$C$14:$G$5000,2,FALSE))</f>
        <v>PEUSA</v>
      </c>
      <c r="C3018" s="121" t="s">
        <v>1070</v>
      </c>
      <c r="D3018" s="93" t="str">
        <f>IF(E3018="","",VLOOKUP(E3018,[1]PROJECTES!$C$14:$G$5000,5,FALSE))</f>
        <v>CC SCADA PEUSA v9.0</v>
      </c>
      <c r="E3018" s="117">
        <v>5218</v>
      </c>
      <c r="F3018" s="95"/>
      <c r="G3018" s="96" t="str">
        <f>IF(E3018="","",VLOOKUP(E3018,[1]PROJECTES!$C$14:$G$5000,4,FALSE))</f>
        <v>TA</v>
      </c>
      <c r="H3018" s="118" t="s">
        <v>17</v>
      </c>
      <c r="I3018" s="97" t="str">
        <f>IF(H3018="","",VLOOKUP(H3018,BD!B$2:C$16,2,FALSE))</f>
        <v>E</v>
      </c>
      <c r="J3018" s="98">
        <v>43598</v>
      </c>
      <c r="K3018" s="135">
        <f t="shared" si="100"/>
        <v>20</v>
      </c>
      <c r="L3018" s="99" t="str">
        <f t="shared" ca="1" si="101"/>
        <v>-</v>
      </c>
      <c r="M3018" s="93">
        <f>IF(E3018="","",VLOOKUP(E3018,[1]PROJECTES!$C$14:$Z$5000,21,FALSE))</f>
        <v>43593</v>
      </c>
      <c r="N3018" s="100"/>
      <c r="O3018" s="72" t="s">
        <v>229</v>
      </c>
      <c r="P3018" s="101">
        <v>15</v>
      </c>
      <c r="Q3018" s="132" t="s">
        <v>19</v>
      </c>
      <c r="R3018" s="168" t="s">
        <v>1479</v>
      </c>
      <c r="S3018" s="91"/>
    </row>
    <row r="3019" spans="1:19" s="104" customFormat="1" ht="12.75" customHeight="1" x14ac:dyDescent="0.25">
      <c r="A3019" s="121" t="s">
        <v>21</v>
      </c>
      <c r="B3019" s="92" t="str">
        <f>IF(E3019="","",VLOOKUP(E3019,[1]PROJECTES!$C$14:$G$5000,2,FALSE))</f>
        <v>SITEL</v>
      </c>
      <c r="C3019" s="121" t="s">
        <v>151</v>
      </c>
      <c r="D3019" s="93" t="str">
        <f>IF(E3019="","",VLOOKUP(E3019,[1]PROJECTES!$C$14:$G$5000,5,FALSE))</f>
        <v>30 x MODEM-FSK 12Vdc C/DIN</v>
      </c>
      <c r="E3019" s="117">
        <v>5132</v>
      </c>
      <c r="F3019" s="95"/>
      <c r="G3019" s="96" t="str">
        <f>IF(E3019="","",VLOOKUP(E3019,[1]PROJECTES!$C$14:$G$5000,4,FALSE))</f>
        <v>TA</v>
      </c>
      <c r="H3019" s="118" t="s">
        <v>21</v>
      </c>
      <c r="I3019" s="97" t="str">
        <f>IF(H3019="","",VLOOKUP(H3019,BD!B$2:C$16,2,FALSE))</f>
        <v>P</v>
      </c>
      <c r="J3019" s="98">
        <v>43595</v>
      </c>
      <c r="K3019" s="135">
        <f t="shared" si="100"/>
        <v>19</v>
      </c>
      <c r="L3019" s="99" t="str">
        <f t="shared" ca="1" si="101"/>
        <v>-</v>
      </c>
      <c r="M3019" s="93">
        <f>IF(E3019="","",VLOOKUP(E3019,[1]PROJECTES!$C$14:$Z$5000,21,FALSE))</f>
        <v>43594</v>
      </c>
      <c r="N3019" s="100">
        <v>0</v>
      </c>
      <c r="O3019" s="72" t="s">
        <v>229</v>
      </c>
      <c r="P3019" s="101">
        <v>15</v>
      </c>
      <c r="Q3019" s="132" t="s">
        <v>49</v>
      </c>
      <c r="R3019" s="102" t="s">
        <v>600</v>
      </c>
      <c r="S3019" s="91"/>
    </row>
    <row r="3020" spans="1:19" s="104" customFormat="1" ht="12.75" customHeight="1" x14ac:dyDescent="0.25">
      <c r="A3020" s="121" t="s">
        <v>21</v>
      </c>
      <c r="B3020" s="92" t="str">
        <f>IF(E3020="","",VLOOKUP(E3020,[1]PROJECTES!$C$14:$G$5000,2,FALSE))</f>
        <v>MOELCU</v>
      </c>
      <c r="C3020" s="121" t="s">
        <v>74</v>
      </c>
      <c r="D3020" s="93" t="str">
        <f>IF(E3020="","",VLOOKUP(E3020,[1]PROJECTES!$C$14:$G$5000,5,FALSE))</f>
        <v>RTU C.T. ACULA v1.0</v>
      </c>
      <c r="E3020" s="117">
        <v>5252</v>
      </c>
      <c r="F3020" s="95"/>
      <c r="G3020" s="96" t="str">
        <f>IF(E3020="","",VLOOKUP(E3020,[1]PROJECTES!$C$14:$G$5000,4,FALSE))</f>
        <v>OB</v>
      </c>
      <c r="H3020" s="118" t="s">
        <v>21</v>
      </c>
      <c r="I3020" s="97" t="str">
        <f>IF(H3020="","",VLOOKUP(H3020,BD!B$2:C$16,2,FALSE))</f>
        <v>P</v>
      </c>
      <c r="J3020" s="98">
        <v>43595</v>
      </c>
      <c r="K3020" s="135">
        <f t="shared" si="100"/>
        <v>19</v>
      </c>
      <c r="L3020" s="99">
        <f t="shared" ca="1" si="101"/>
        <v>-4</v>
      </c>
      <c r="M3020" s="93">
        <f>IF(E3020="","",VLOOKUP(E3020,[1]PROJECTES!$C$14:$Z$5000,21,FALSE))</f>
        <v>43616</v>
      </c>
      <c r="N3020" s="100">
        <v>0</v>
      </c>
      <c r="O3020" s="72" t="s">
        <v>229</v>
      </c>
      <c r="P3020" s="101">
        <v>5</v>
      </c>
      <c r="Q3020" s="132" t="s">
        <v>49</v>
      </c>
      <c r="R3020" s="168" t="s">
        <v>335</v>
      </c>
      <c r="S3020" s="91"/>
    </row>
    <row r="3021" spans="1:19" s="104" customFormat="1" ht="12.75" customHeight="1" x14ac:dyDescent="0.25">
      <c r="A3021" s="121" t="s">
        <v>21</v>
      </c>
      <c r="B3021" s="92" t="str">
        <f>IF(E3021="","",VLOOKUP(E3021,[1]PROJECTES!$C$14:$G$5000,2,FALSE))</f>
        <v>ORMAZA</v>
      </c>
      <c r="C3021" s="121" t="s">
        <v>148</v>
      </c>
      <c r="D3021" s="93" t="str">
        <f>IF(E3021="","",VLOOKUP(E3021,[1]PROJECTES!$C$14:$G$5000,5,FALSE))</f>
        <v>CC SCADA TEDIS.Net GARCIA UNZUETA v1.0</v>
      </c>
      <c r="E3021" s="117">
        <v>5254</v>
      </c>
      <c r="F3021" s="95"/>
      <c r="G3021" s="96" t="str">
        <f>IF(E3021="","",VLOOKUP(E3021,[1]PROJECTES!$C$14:$G$5000,4,FALSE))</f>
        <v>OB</v>
      </c>
      <c r="H3021" s="118" t="s">
        <v>21</v>
      </c>
      <c r="I3021" s="97" t="str">
        <f>IF(H3021="","",VLOOKUP(H3021,BD!B$2:C$16,2,FALSE))</f>
        <v>P</v>
      </c>
      <c r="J3021" s="98">
        <v>43595</v>
      </c>
      <c r="K3021" s="135">
        <f t="shared" si="100"/>
        <v>19</v>
      </c>
      <c r="L3021" s="99">
        <f t="shared" ca="1" si="101"/>
        <v>-4</v>
      </c>
      <c r="M3021" s="93">
        <f>IF(E3021="","",VLOOKUP(E3021,[1]PROJECTES!$C$14:$Z$5000,21,FALSE))</f>
        <v>43616</v>
      </c>
      <c r="N3021" s="100">
        <v>0</v>
      </c>
      <c r="O3021" s="72" t="s">
        <v>229</v>
      </c>
      <c r="P3021" s="101">
        <v>5</v>
      </c>
      <c r="Q3021" s="132" t="s">
        <v>49</v>
      </c>
      <c r="R3021" s="168" t="s">
        <v>335</v>
      </c>
      <c r="S3021" s="91"/>
    </row>
    <row r="3022" spans="1:19" s="104" customFormat="1" ht="12.75" customHeight="1" x14ac:dyDescent="0.25">
      <c r="A3022" s="121" t="s">
        <v>21</v>
      </c>
      <c r="B3022" s="92" t="str">
        <f>IF(E3022="","",VLOOKUP(E3022,[1]PROJECTES!$C$14:$G$5000,2,FALSE))</f>
        <v>MOELCU</v>
      </c>
      <c r="C3022" s="121" t="s">
        <v>74</v>
      </c>
      <c r="D3022" s="93" t="str">
        <f>IF(E3022="","",VLOOKUP(E3022,[1]PROJECTES!$C$14:$G$5000,5,FALSE))</f>
        <v>RTU C.T. ACULA v1.0</v>
      </c>
      <c r="E3022" s="117">
        <v>5252</v>
      </c>
      <c r="F3022" s="95"/>
      <c r="G3022" s="96" t="str">
        <f>IF(E3022="","",VLOOKUP(E3022,[1]PROJECTES!$C$14:$G$5000,4,FALSE))</f>
        <v>OB</v>
      </c>
      <c r="H3022" s="118" t="s">
        <v>21</v>
      </c>
      <c r="I3022" s="97" t="str">
        <f>IF(H3022="","",VLOOKUP(H3022,BD!B$2:C$16,2,FALSE))</f>
        <v>P</v>
      </c>
      <c r="J3022" s="175">
        <v>43595</v>
      </c>
      <c r="K3022" s="135">
        <f t="shared" si="100"/>
        <v>19</v>
      </c>
      <c r="L3022" s="99">
        <f t="shared" ca="1" si="101"/>
        <v>-4</v>
      </c>
      <c r="M3022" s="93">
        <f>IF(E3022="","",VLOOKUP(E3022,[1]PROJECTES!$C$14:$Z$5000,21,FALSE))</f>
        <v>43616</v>
      </c>
      <c r="N3022" s="100">
        <v>0</v>
      </c>
      <c r="O3022" s="72" t="s">
        <v>229</v>
      </c>
      <c r="P3022" s="101">
        <v>5</v>
      </c>
      <c r="Q3022" s="132" t="s">
        <v>65</v>
      </c>
      <c r="R3022" s="102" t="s">
        <v>1741</v>
      </c>
      <c r="S3022" s="91"/>
    </row>
    <row r="3023" spans="1:19" s="104" customFormat="1" ht="12.75" customHeight="1" x14ac:dyDescent="0.25">
      <c r="A3023" s="121" t="s">
        <v>21</v>
      </c>
      <c r="B3023" s="92" t="str">
        <f>IF(E3023="","",VLOOKUP(E3023,[1]PROJECTES!$C$14:$G$5000,2,FALSE))</f>
        <v>LERELE</v>
      </c>
      <c r="C3023" s="121" t="s">
        <v>128</v>
      </c>
      <c r="D3023" s="93" t="str">
        <f>IF(E3023="","",VLOOKUP(E3023,[1]PROJECTES!$C$14:$G$5000,5,FALSE))</f>
        <v>RTU C.M. COMFORSA v2.0</v>
      </c>
      <c r="E3023" s="117">
        <v>5225</v>
      </c>
      <c r="F3023" s="95"/>
      <c r="G3023" s="96" t="str">
        <f>IF(E3023="","",VLOOKUP(E3023,[1]PROJECTES!$C$14:$G$5000,4,FALSE))</f>
        <v>OB</v>
      </c>
      <c r="H3023" s="118" t="s">
        <v>21</v>
      </c>
      <c r="I3023" s="97" t="str">
        <f>IF(H3023="","",VLOOKUP(H3023,BD!B$2:C$16,2,FALSE))</f>
        <v>P</v>
      </c>
      <c r="J3023" s="98">
        <v>43595</v>
      </c>
      <c r="K3023" s="135">
        <f t="shared" si="100"/>
        <v>19</v>
      </c>
      <c r="L3023" s="99">
        <f t="shared" ca="1" si="101"/>
        <v>-35</v>
      </c>
      <c r="M3023" s="93">
        <f>IF(E3023="","",VLOOKUP(E3023,[1]PROJECTES!$C$14:$Z$5000,21,FALSE))</f>
        <v>43585</v>
      </c>
      <c r="N3023" s="100">
        <v>0</v>
      </c>
      <c r="O3023" s="72" t="s">
        <v>229</v>
      </c>
      <c r="P3023" s="101">
        <v>20</v>
      </c>
      <c r="Q3023" s="132" t="s">
        <v>49</v>
      </c>
      <c r="R3023" s="102" t="s">
        <v>1743</v>
      </c>
      <c r="S3023" s="91"/>
    </row>
    <row r="3024" spans="1:19" s="104" customFormat="1" ht="12.75" customHeight="1" x14ac:dyDescent="0.25">
      <c r="A3024" s="121" t="s">
        <v>21</v>
      </c>
      <c r="B3024" s="92" t="str">
        <f>IF(E3024="","",VLOOKUP(E3024,[1]PROJECTES!$C$14:$G$5000,2,FALSE))</f>
        <v>LERELE</v>
      </c>
      <c r="C3024" s="121" t="s">
        <v>128</v>
      </c>
      <c r="D3024" s="93" t="str">
        <f>IF(E3024="","",VLOOKUP(E3024,[1]PROJECTES!$C$14:$G$5000,5,FALSE))</f>
        <v>RTU IAT SAGNARI v2.0</v>
      </c>
      <c r="E3024" s="117">
        <v>5226</v>
      </c>
      <c r="F3024" s="95"/>
      <c r="G3024" s="96" t="str">
        <f>IF(E3024="","",VLOOKUP(E3024,[1]PROJECTES!$C$14:$G$5000,4,FALSE))</f>
        <v>OB</v>
      </c>
      <c r="H3024" s="118" t="s">
        <v>21</v>
      </c>
      <c r="I3024" s="97" t="str">
        <f>IF(H3024="","",VLOOKUP(H3024,BD!B$2:C$16,2,FALSE))</f>
        <v>P</v>
      </c>
      <c r="J3024" s="98">
        <v>43595</v>
      </c>
      <c r="K3024" s="135">
        <f t="shared" si="100"/>
        <v>19</v>
      </c>
      <c r="L3024" s="99">
        <f t="shared" ca="1" si="101"/>
        <v>-35</v>
      </c>
      <c r="M3024" s="93">
        <f>IF(E3024="","",VLOOKUP(E3024,[1]PROJECTES!$C$14:$Z$5000,21,FALSE))</f>
        <v>43585</v>
      </c>
      <c r="N3024" s="100">
        <v>0</v>
      </c>
      <c r="O3024" s="72" t="s">
        <v>229</v>
      </c>
      <c r="P3024" s="101">
        <v>20</v>
      </c>
      <c r="Q3024" s="132" t="s">
        <v>49</v>
      </c>
      <c r="R3024" s="102" t="s">
        <v>1743</v>
      </c>
      <c r="S3024" s="91"/>
    </row>
    <row r="3025" spans="1:19" s="104" customFormat="1" ht="12.75" customHeight="1" x14ac:dyDescent="0.25">
      <c r="A3025" s="121" t="s">
        <v>21</v>
      </c>
      <c r="B3025" s="92" t="str">
        <f>IF(E3025="","",VLOOKUP(E3025,[1]PROJECTES!$C$14:$G$5000,2,FALSE))</f>
        <v>EUROTR</v>
      </c>
      <c r="C3025" s="121"/>
      <c r="D3025" s="93" t="str">
        <f>IF(E3025="","",VLOOKUP(E3025,[1]PROJECTES!$C$14:$G$5000,5,FALSE))</f>
        <v>300 x Placa NOXON Rev.3</v>
      </c>
      <c r="E3025" s="117">
        <v>5267</v>
      </c>
      <c r="F3025" s="95"/>
      <c r="G3025" s="96" t="str">
        <f>IF(E3025="","",VLOOKUP(E3025,[1]PROJECTES!$C$14:$G$5000,4,FALSE))</f>
        <v>OB</v>
      </c>
      <c r="H3025" s="118" t="s">
        <v>21</v>
      </c>
      <c r="I3025" s="97" t="str">
        <f>IF(H3025="","",VLOOKUP(H3025,BD!B$2:C$16,2,FALSE))</f>
        <v>P</v>
      </c>
      <c r="J3025" s="98">
        <v>43595</v>
      </c>
      <c r="K3025" s="135">
        <f t="shared" si="100"/>
        <v>19</v>
      </c>
      <c r="L3025" s="99">
        <f t="shared" ca="1" si="101"/>
        <v>-4</v>
      </c>
      <c r="M3025" s="93">
        <f>IF(E3025="","",VLOOKUP(E3025,[1]PROJECTES!$C$14:$Z$5000,21,FALSE))</f>
        <v>43616</v>
      </c>
      <c r="N3025" s="100">
        <v>0</v>
      </c>
      <c r="O3025" s="72" t="s">
        <v>229</v>
      </c>
      <c r="P3025" s="101">
        <v>15</v>
      </c>
      <c r="Q3025" s="132" t="s">
        <v>49</v>
      </c>
      <c r="R3025" s="168" t="s">
        <v>1744</v>
      </c>
      <c r="S3025" s="91"/>
    </row>
    <row r="3026" spans="1:19" s="104" customFormat="1" ht="12.75" customHeight="1" x14ac:dyDescent="0.25">
      <c r="A3026" s="121" t="s">
        <v>21</v>
      </c>
      <c r="B3026" s="92" t="str">
        <f>IF(E3026="","",VLOOKUP(E3026,[1]PROJECTES!$C$14:$G$5000,2,FALSE))</f>
        <v>SITEL</v>
      </c>
      <c r="C3026" s="121" t="s">
        <v>1070</v>
      </c>
      <c r="D3026" s="93" t="str">
        <f>IF(E3026="","",VLOOKUP(E3026,[1]PROJECTES!$C$14:$G$5000,5,FALSE))</f>
        <v>INFRAESTRUCTURA</v>
      </c>
      <c r="E3026" s="117" t="s">
        <v>289</v>
      </c>
      <c r="F3026" s="95"/>
      <c r="G3026" s="96" t="str">
        <f>IF(E3026="","",VLOOKUP(E3026,[1]PROJECTES!$C$14:$G$5000,4,FALSE))</f>
        <v>OB</v>
      </c>
      <c r="H3026" s="118" t="s">
        <v>21</v>
      </c>
      <c r="I3026" s="97" t="str">
        <f>IF(H3026="","",VLOOKUP(H3026,BD!B$2:C$16,2,FALSE))</f>
        <v>P</v>
      </c>
      <c r="J3026" s="98">
        <v>43595</v>
      </c>
      <c r="K3026" s="135">
        <f t="shared" si="100"/>
        <v>19</v>
      </c>
      <c r="L3026" s="99">
        <f t="shared" ca="1" si="101"/>
        <v>210</v>
      </c>
      <c r="M3026" s="93">
        <f>IF(E3026="","",VLOOKUP(E3026,[1]PROJECTES!$C$14:$Z$5000,21,FALSE))</f>
        <v>43830</v>
      </c>
      <c r="N3026" s="100">
        <v>5</v>
      </c>
      <c r="O3026" s="72" t="s">
        <v>229</v>
      </c>
      <c r="P3026" s="101">
        <v>0</v>
      </c>
      <c r="Q3026" s="132"/>
      <c r="R3026" s="102" t="s">
        <v>1746</v>
      </c>
      <c r="S3026" s="91"/>
    </row>
    <row r="3027" spans="1:19" s="104" customFormat="1" ht="12.75" customHeight="1" x14ac:dyDescent="0.25">
      <c r="A3027" s="121" t="s">
        <v>21</v>
      </c>
      <c r="B3027" s="92" t="str">
        <f>IF(E3027="","",VLOOKUP(E3027,[1]PROJECTES!$C$14:$G$5000,2,FALSE))</f>
        <v>INPPOZ</v>
      </c>
      <c r="C3027" s="121" t="s">
        <v>149</v>
      </c>
      <c r="D3027" s="93" t="str">
        <f>IF(E3027="","",VLOOKUP(E3027,[1]PROJECTES!$C$14:$G$5000,5,FALSE))</f>
        <v>RTU C.T. MENENDEZ PELAYO v1.0</v>
      </c>
      <c r="E3027" s="117">
        <v>5205</v>
      </c>
      <c r="F3027" s="95"/>
      <c r="G3027" s="96" t="str">
        <f>IF(E3027="","",VLOOKUP(E3027,[1]PROJECTES!$C$14:$G$5000,4,FALSE))</f>
        <v>OB</v>
      </c>
      <c r="H3027" s="118" t="s">
        <v>21</v>
      </c>
      <c r="I3027" s="97" t="str">
        <f>IF(H3027="","",VLOOKUP(H3027,BD!B$2:C$16,2,FALSE))</f>
        <v>P</v>
      </c>
      <c r="J3027" s="98">
        <v>43595</v>
      </c>
      <c r="K3027" s="135">
        <f t="shared" si="100"/>
        <v>19</v>
      </c>
      <c r="L3027" s="99">
        <f t="shared" ca="1" si="101"/>
        <v>-35</v>
      </c>
      <c r="M3027" s="93">
        <f>IF(E3027="","",VLOOKUP(E3027,[1]PROJECTES!$C$14:$Z$5000,21,FALSE))</f>
        <v>43585</v>
      </c>
      <c r="N3027" s="100">
        <v>0</v>
      </c>
      <c r="O3027" s="72" t="s">
        <v>229</v>
      </c>
      <c r="P3027" s="101">
        <v>10</v>
      </c>
      <c r="Q3027" s="132" t="s">
        <v>51</v>
      </c>
      <c r="R3027" s="168" t="s">
        <v>1745</v>
      </c>
      <c r="S3027" s="91"/>
    </row>
    <row r="3028" spans="1:19" s="104" customFormat="1" ht="12.75" customHeight="1" x14ac:dyDescent="0.25">
      <c r="A3028" s="121" t="s">
        <v>21</v>
      </c>
      <c r="B3028" s="92" t="str">
        <f>IF(E3028="","",VLOOKUP(E3028,[1]PROJECTES!$C$14:$G$5000,2,FALSE))</f>
        <v>INPPOZ</v>
      </c>
      <c r="C3028" s="121" t="s">
        <v>149</v>
      </c>
      <c r="D3028" s="93" t="str">
        <f>IF(E3028="","",VLOOKUP(E3028,[1]PROJECTES!$C$14:$G$5000,5,FALSE))</f>
        <v>RTU C.T. PADRE TORRERO v1.0</v>
      </c>
      <c r="E3028" s="117">
        <v>5207</v>
      </c>
      <c r="F3028" s="95"/>
      <c r="G3028" s="96" t="str">
        <f>IF(E3028="","",VLOOKUP(E3028,[1]PROJECTES!$C$14:$G$5000,4,FALSE))</f>
        <v>OB</v>
      </c>
      <c r="H3028" s="118" t="s">
        <v>21</v>
      </c>
      <c r="I3028" s="97" t="str">
        <f>IF(H3028="","",VLOOKUP(H3028,BD!B$2:C$16,2,FALSE))</f>
        <v>P</v>
      </c>
      <c r="J3028" s="98">
        <v>43595</v>
      </c>
      <c r="K3028" s="135">
        <f t="shared" si="100"/>
        <v>19</v>
      </c>
      <c r="L3028" s="99">
        <f t="shared" ca="1" si="101"/>
        <v>-35</v>
      </c>
      <c r="M3028" s="93">
        <f>IF(E3028="","",VLOOKUP(E3028,[1]PROJECTES!$C$14:$Z$5000,21,FALSE))</f>
        <v>43585</v>
      </c>
      <c r="N3028" s="100">
        <v>0</v>
      </c>
      <c r="O3028" s="72" t="s">
        <v>229</v>
      </c>
      <c r="P3028" s="101">
        <v>10</v>
      </c>
      <c r="Q3028" s="132" t="s">
        <v>51</v>
      </c>
      <c r="R3028" s="168" t="s">
        <v>1745</v>
      </c>
      <c r="S3028" s="91"/>
    </row>
    <row r="3029" spans="1:19" s="104" customFormat="1" ht="12.75" customHeight="1" x14ac:dyDescent="0.25">
      <c r="A3029" s="121"/>
      <c r="B3029" s="92" t="str">
        <f>IF(E3029="","",VLOOKUP(E3029,[1]PROJECTES!$C$14:$G$5000,2,FALSE))</f>
        <v>SITEL</v>
      </c>
      <c r="C3029" s="121" t="s">
        <v>1070</v>
      </c>
      <c r="D3029" s="93" t="str">
        <f>IF(E3029="","",VLOOKUP(E3029,[1]PROJECTES!$C$14:$G$5000,5,FALSE))</f>
        <v>HW DE SITEL</v>
      </c>
      <c r="E3029" s="117" t="s">
        <v>570</v>
      </c>
      <c r="F3029" s="95"/>
      <c r="G3029" s="96" t="str">
        <f>IF(E3029="","",VLOOKUP(E3029,[1]PROJECTES!$C$14:$G$5000,4,FALSE))</f>
        <v>OB</v>
      </c>
      <c r="H3029" s="118" t="s">
        <v>21</v>
      </c>
      <c r="I3029" s="97" t="str">
        <f>IF(H3029="","",VLOOKUP(H3029,BD!B$2:C$16,2,FALSE))</f>
        <v>P</v>
      </c>
      <c r="J3029" s="98">
        <v>43595</v>
      </c>
      <c r="K3029" s="135">
        <f t="shared" si="100"/>
        <v>19</v>
      </c>
      <c r="L3029" s="99">
        <f t="shared" ca="1" si="101"/>
        <v>210</v>
      </c>
      <c r="M3029" s="93">
        <f>IF(E3029="","",VLOOKUP(E3029,[1]PROJECTES!$C$14:$Z$5000,21,FALSE))</f>
        <v>43830</v>
      </c>
      <c r="N3029" s="100">
        <v>0</v>
      </c>
      <c r="O3029" s="72" t="s">
        <v>229</v>
      </c>
      <c r="P3029" s="101">
        <v>45</v>
      </c>
      <c r="Q3029" s="132" t="s">
        <v>57</v>
      </c>
      <c r="R3029" s="168" t="s">
        <v>1747</v>
      </c>
      <c r="S3029" s="91"/>
    </row>
    <row r="3030" spans="1:19" s="104" customFormat="1" ht="12.75" customHeight="1" x14ac:dyDescent="0.25">
      <c r="A3030" s="121"/>
      <c r="B3030" s="92" t="str">
        <f>IF(E3030="","",VLOOKUP(E3030,[1]PROJECTES!$C$14:$G$5000,2,FALSE))</f>
        <v>EOSPIT</v>
      </c>
      <c r="C3030" s="121" t="s">
        <v>1070</v>
      </c>
      <c r="D3030" s="93" t="str">
        <f>IF(E3030="","",VLOOKUP(E3030,[1]PROJECTES!$C$14:$G$5000,5,FALSE))</f>
        <v>12 x RTU IAT EOSA v2.0</v>
      </c>
      <c r="E3030" s="117">
        <v>5130</v>
      </c>
      <c r="F3030" s="95"/>
      <c r="G3030" s="96" t="str">
        <f>IF(E3030="","",VLOOKUP(E3030,[1]PROJECTES!$C$14:$G$5000,4,FALSE))</f>
        <v>TA</v>
      </c>
      <c r="H3030" s="118" t="s">
        <v>17</v>
      </c>
      <c r="I3030" s="97" t="str">
        <f>IF(H3030="","",VLOOKUP(H3030,BD!B$2:C$16,2,FALSE))</f>
        <v>E</v>
      </c>
      <c r="J3030" s="98">
        <v>43598</v>
      </c>
      <c r="K3030" s="135">
        <f t="shared" si="100"/>
        <v>20</v>
      </c>
      <c r="L3030" s="99" t="str">
        <f t="shared" ca="1" si="101"/>
        <v>-</v>
      </c>
      <c r="M3030" s="93">
        <f>IF(E3030="","",VLOOKUP(E3030,[1]PROJECTES!$C$14:$Z$5000,21,FALSE))</f>
        <v>43594</v>
      </c>
      <c r="N3030" s="100"/>
      <c r="O3030" s="72" t="s">
        <v>229</v>
      </c>
      <c r="P3030" s="101">
        <v>15</v>
      </c>
      <c r="Q3030" s="132" t="s">
        <v>19</v>
      </c>
      <c r="R3030" s="168" t="s">
        <v>1479</v>
      </c>
      <c r="S3030" s="91"/>
    </row>
    <row r="3031" spans="1:19" s="104" customFormat="1" ht="12.75" customHeight="1" x14ac:dyDescent="0.25">
      <c r="A3031" s="121"/>
      <c r="B3031" s="92" t="str">
        <f>IF(E3031="","",VLOOKUP(E3031,[1]PROJECTES!$C$14:$G$5000,2,FALSE))</f>
        <v>ELDICE</v>
      </c>
      <c r="C3031" s="121" t="s">
        <v>1070</v>
      </c>
      <c r="D3031" s="93" t="str">
        <f>IF(E3031="","",VLOOKUP(E3031,[1]PROJECTES!$C$14:$G$5000,5,FALSE))</f>
        <v>Inst. i PEM RTU C.T. CAN BUENOS v1.0</v>
      </c>
      <c r="E3031" s="117">
        <v>5260</v>
      </c>
      <c r="F3031" s="95"/>
      <c r="G3031" s="96" t="str">
        <f>IF(E3031="","",VLOOKUP(E3031,[1]PROJECTES!$C$14:$G$5000,4,FALSE))</f>
        <v>OB</v>
      </c>
      <c r="H3031" s="118" t="s">
        <v>17</v>
      </c>
      <c r="I3031" s="97" t="str">
        <f>IF(H3031="","",VLOOKUP(H3031,BD!B$2:C$16,2,FALSE))</f>
        <v>E</v>
      </c>
      <c r="J3031" s="98">
        <v>43598</v>
      </c>
      <c r="K3031" s="135">
        <f t="shared" si="100"/>
        <v>20</v>
      </c>
      <c r="L3031" s="99">
        <f t="shared" ca="1" si="101"/>
        <v>-4</v>
      </c>
      <c r="M3031" s="93">
        <f>IF(E3031="","",VLOOKUP(E3031,[1]PROJECTES!$C$14:$Z$5000,21,FALSE))</f>
        <v>43616</v>
      </c>
      <c r="N3031" s="100"/>
      <c r="O3031" s="72" t="s">
        <v>229</v>
      </c>
      <c r="P3031" s="101">
        <v>15</v>
      </c>
      <c r="Q3031" s="132" t="s">
        <v>19</v>
      </c>
      <c r="R3031" s="168" t="s">
        <v>1479</v>
      </c>
      <c r="S3031" s="91"/>
    </row>
    <row r="3032" spans="1:19" s="104" customFormat="1" ht="12.75" customHeight="1" x14ac:dyDescent="0.25">
      <c r="A3032" s="121"/>
      <c r="B3032" s="92" t="str">
        <f>IF(E3032="","",VLOOKUP(E3032,[1]PROJECTES!$C$14:$G$5000,2,FALSE))</f>
        <v>PEUSA</v>
      </c>
      <c r="C3032" s="121" t="s">
        <v>1070</v>
      </c>
      <c r="D3032" s="93" t="str">
        <f>IF(E3032="","",VLOOKUP(E3032,[1]PROJECTES!$C$14:$G$5000,5,FALSE))</f>
        <v>RTU C.H. SANTA LLUCIA v2.0</v>
      </c>
      <c r="E3032" s="117">
        <v>5236</v>
      </c>
      <c r="F3032" s="95"/>
      <c r="G3032" s="96" t="str">
        <f>IF(E3032="","",VLOOKUP(E3032,[1]PROJECTES!$C$14:$G$5000,4,FALSE))</f>
        <v>TA</v>
      </c>
      <c r="H3032" s="118" t="s">
        <v>17</v>
      </c>
      <c r="I3032" s="97" t="str">
        <f>IF(H3032="","",VLOOKUP(H3032,BD!B$2:C$16,2,FALSE))</f>
        <v>E</v>
      </c>
      <c r="J3032" s="98">
        <v>43598</v>
      </c>
      <c r="K3032" s="135">
        <f t="shared" si="100"/>
        <v>20</v>
      </c>
      <c r="L3032" s="99" t="str">
        <f t="shared" ca="1" si="101"/>
        <v>-</v>
      </c>
      <c r="M3032" s="93">
        <f>IF(E3032="","",VLOOKUP(E3032,[1]PROJECTES!$C$14:$Z$5000,21,FALSE))</f>
        <v>43593</v>
      </c>
      <c r="N3032" s="100"/>
      <c r="O3032" s="72" t="s">
        <v>229</v>
      </c>
      <c r="P3032" s="101">
        <v>15</v>
      </c>
      <c r="Q3032" s="132" t="s">
        <v>19</v>
      </c>
      <c r="R3032" s="168" t="s">
        <v>1479</v>
      </c>
      <c r="S3032" s="91"/>
    </row>
    <row r="3033" spans="1:19" s="104" customFormat="1" ht="12.75" customHeight="1" x14ac:dyDescent="0.25">
      <c r="A3033" s="121"/>
      <c r="B3033" s="92" t="str">
        <f>IF(E3033="","",VLOOKUP(E3033,[1]PROJECTES!$C$14:$G$5000,2,FALSE))</f>
        <v>PEUSA</v>
      </c>
      <c r="C3033" s="121" t="s">
        <v>1070</v>
      </c>
      <c r="D3033" s="93" t="str">
        <f>IF(E3033="","",VLOOKUP(E3033,[1]PROJECTES!$C$14:$G$5000,5,FALSE))</f>
        <v>RTU C.R. SANTA LLUCIA v1.0</v>
      </c>
      <c r="E3033" s="117">
        <v>5242</v>
      </c>
      <c r="F3033" s="95"/>
      <c r="G3033" s="96" t="str">
        <f>IF(E3033="","",VLOOKUP(E3033,[1]PROJECTES!$C$14:$G$5000,4,FALSE))</f>
        <v>TA</v>
      </c>
      <c r="H3033" s="118" t="s">
        <v>17</v>
      </c>
      <c r="I3033" s="97" t="str">
        <f>IF(H3033="","",VLOOKUP(H3033,BD!B$2:C$16,2,FALSE))</f>
        <v>E</v>
      </c>
      <c r="J3033" s="98">
        <v>43598</v>
      </c>
      <c r="K3033" s="135">
        <f t="shared" si="100"/>
        <v>20</v>
      </c>
      <c r="L3033" s="99" t="str">
        <f t="shared" ca="1" si="101"/>
        <v>-</v>
      </c>
      <c r="M3033" s="93">
        <f>IF(E3033="","",VLOOKUP(E3033,[1]PROJECTES!$C$14:$Z$5000,21,FALSE))</f>
        <v>43593</v>
      </c>
      <c r="N3033" s="100"/>
      <c r="O3033" s="72" t="s">
        <v>229</v>
      </c>
      <c r="P3033" s="101">
        <v>15</v>
      </c>
      <c r="Q3033" s="132" t="s">
        <v>19</v>
      </c>
      <c r="R3033" s="168" t="s">
        <v>1479</v>
      </c>
      <c r="S3033" s="91"/>
    </row>
    <row r="3034" spans="1:19" s="104" customFormat="1" ht="12.75" customHeight="1" x14ac:dyDescent="0.25">
      <c r="A3034" s="121"/>
      <c r="B3034" s="92" t="str">
        <f>IF(E3034="","",VLOOKUP(E3034,[1]PROJECTES!$C$14:$G$5000,2,FALSE))</f>
        <v>SITEL</v>
      </c>
      <c r="C3034" s="121" t="s">
        <v>181</v>
      </c>
      <c r="D3034" s="93" t="str">
        <f>IF(E3034="","",VLOOKUP(E3034,[1]PROJECTES!$C$14:$G$5000,5,FALSE))</f>
        <v>INFRAESTRUCTURA</v>
      </c>
      <c r="E3034" s="117" t="s">
        <v>317</v>
      </c>
      <c r="F3034" s="95"/>
      <c r="G3034" s="96" t="str">
        <f>IF(E3034="","",VLOOKUP(E3034,[1]PROJECTES!$C$14:$G$5000,4,FALSE))</f>
        <v>OB</v>
      </c>
      <c r="H3034" s="118" t="s">
        <v>17</v>
      </c>
      <c r="I3034" s="97" t="str">
        <f>IF(H3034="","",VLOOKUP(H3034,BD!B$2:C$16,2,FALSE))</f>
        <v>E</v>
      </c>
      <c r="J3034" s="98">
        <v>43598</v>
      </c>
      <c r="K3034" s="135">
        <f t="shared" si="100"/>
        <v>20</v>
      </c>
      <c r="L3034" s="99">
        <f t="shared" ca="1" si="101"/>
        <v>210</v>
      </c>
      <c r="M3034" s="93">
        <f>IF(E3034="","",VLOOKUP(E3034,[1]PROJECTES!$C$14:$Z$5000,21,FALSE))</f>
        <v>43830</v>
      </c>
      <c r="N3034" s="100"/>
      <c r="O3034" s="72" t="s">
        <v>229</v>
      </c>
      <c r="P3034" s="101">
        <v>45</v>
      </c>
      <c r="Q3034" s="132" t="s">
        <v>19</v>
      </c>
      <c r="R3034" s="168" t="s">
        <v>1790</v>
      </c>
      <c r="S3034" s="91"/>
    </row>
    <row r="3035" spans="1:19" s="104" customFormat="1" ht="12.75" customHeight="1" x14ac:dyDescent="0.25">
      <c r="A3035" s="121" t="s">
        <v>17</v>
      </c>
      <c r="B3035" s="92" t="str">
        <f>IF(E3035="","",VLOOKUP(E3035,[1]PROJECTES!$C$14:$G$5000,2,FALSE))</f>
        <v>BASENE</v>
      </c>
      <c r="C3035" s="121" t="s">
        <v>181</v>
      </c>
      <c r="D3035" s="93" t="str">
        <f>IF(E3035="","",VLOOKUP(E3035,[1]PROJECTES!$C$14:$G$5000,5,FALSE))</f>
        <v>RTU C.T. LES COLS v2.0</v>
      </c>
      <c r="E3035" s="117">
        <v>5151</v>
      </c>
      <c r="F3035" s="95"/>
      <c r="G3035" s="96" t="str">
        <f>IF(E3035="","",VLOOKUP(E3035,[1]PROJECTES!$C$14:$G$5000,4,FALSE))</f>
        <v>OB</v>
      </c>
      <c r="H3035" s="118" t="s">
        <v>17</v>
      </c>
      <c r="I3035" s="97" t="str">
        <f>IF(H3035="","",VLOOKUP(H3035,BD!B$2:C$16,2,FALSE))</f>
        <v>E</v>
      </c>
      <c r="J3035" s="98">
        <v>43599</v>
      </c>
      <c r="K3035" s="135">
        <f t="shared" si="100"/>
        <v>20</v>
      </c>
      <c r="L3035" s="99">
        <f t="shared" ca="1" si="101"/>
        <v>-81</v>
      </c>
      <c r="M3035" s="93">
        <f>IF(E3035="","",VLOOKUP(E3035,[1]PROJECTES!$C$14:$Z$5000,21,FALSE))</f>
        <v>43539</v>
      </c>
      <c r="N3035" s="100">
        <v>8</v>
      </c>
      <c r="O3035" s="72" t="s">
        <v>229</v>
      </c>
      <c r="P3035" s="101"/>
      <c r="Q3035" s="132" t="s">
        <v>40</v>
      </c>
      <c r="R3035" s="168" t="s">
        <v>1791</v>
      </c>
      <c r="S3035" s="91"/>
    </row>
    <row r="3036" spans="1:19" s="104" customFormat="1" ht="12.75" customHeight="1" x14ac:dyDescent="0.25">
      <c r="A3036" s="121" t="s">
        <v>17</v>
      </c>
      <c r="B3036" s="92" t="str">
        <f>IF(E3036="","",VLOOKUP(E3036,[1]PROJECTES!$C$14:$G$5000,2,FALSE))</f>
        <v>BASENE</v>
      </c>
      <c r="C3036" s="121" t="s">
        <v>181</v>
      </c>
      <c r="D3036" s="93" t="str">
        <f>IF(E3036="","",VLOOKUP(E3036,[1]PROJECTES!$C$14:$G$5000,5,FALSE))</f>
        <v>RTU C.T. LES COLS v2.0</v>
      </c>
      <c r="E3036" s="117">
        <v>5151</v>
      </c>
      <c r="F3036" s="95"/>
      <c r="G3036" s="96" t="str">
        <f>IF(E3036="","",VLOOKUP(E3036,[1]PROJECTES!$C$14:$G$5000,4,FALSE))</f>
        <v>OB</v>
      </c>
      <c r="H3036" s="118" t="s">
        <v>17</v>
      </c>
      <c r="I3036" s="97" t="str">
        <f>IF(H3036="","",VLOOKUP(H3036,BD!B$2:C$16,2,FALSE))</f>
        <v>E</v>
      </c>
      <c r="J3036" s="98">
        <v>43602</v>
      </c>
      <c r="K3036" s="135">
        <f t="shared" si="100"/>
        <v>20</v>
      </c>
      <c r="L3036" s="99">
        <f t="shared" ca="1" si="101"/>
        <v>-81</v>
      </c>
      <c r="M3036" s="93">
        <f>IF(E3036="","",VLOOKUP(E3036,[1]PROJECTES!$C$14:$Z$5000,21,FALSE))</f>
        <v>43539</v>
      </c>
      <c r="N3036" s="100"/>
      <c r="O3036" s="72" t="s">
        <v>229</v>
      </c>
      <c r="P3036" s="101">
        <v>15</v>
      </c>
      <c r="Q3036" s="132" t="s">
        <v>40</v>
      </c>
      <c r="R3036" s="168" t="s">
        <v>1791</v>
      </c>
      <c r="S3036" s="91"/>
    </row>
    <row r="3037" spans="1:19" s="104" customFormat="1" ht="12.75" customHeight="1" x14ac:dyDescent="0.25">
      <c r="A3037" s="121"/>
      <c r="B3037" s="92" t="str">
        <f>IF(E3037="","",VLOOKUP(E3037,[1]PROJECTES!$C$14:$G$5000,2,FALSE))</f>
        <v>INPPOZ</v>
      </c>
      <c r="C3037" s="121" t="s">
        <v>149</v>
      </c>
      <c r="D3037" s="93" t="str">
        <f>IF(E3037="","",VLOOKUP(E3037,[1]PROJECTES!$C$14:$G$5000,5,FALSE))</f>
        <v>RTU C.T. GRAL VILLARALTO v3.0</v>
      </c>
      <c r="E3037" s="117">
        <v>5184</v>
      </c>
      <c r="F3037" s="95"/>
      <c r="G3037" s="96" t="str">
        <f>IF(E3037="","",VLOOKUP(E3037,[1]PROJECTES!$C$14:$G$5000,4,FALSE))</f>
        <v>OB</v>
      </c>
      <c r="H3037" s="118" t="s">
        <v>44</v>
      </c>
      <c r="I3037" s="97" t="str">
        <f>IF(H3037="","",VLOOKUP(H3037,BD!B$2:C$16,2,FALSE))</f>
        <v>E</v>
      </c>
      <c r="J3037" s="98">
        <v>43598</v>
      </c>
      <c r="K3037" s="135">
        <f t="shared" si="100"/>
        <v>20</v>
      </c>
      <c r="L3037" s="99">
        <f t="shared" ca="1" si="101"/>
        <v>-81</v>
      </c>
      <c r="M3037" s="93">
        <f>IF(E3037="","",VLOOKUP(E3037,[1]PROJECTES!$C$14:$Z$5000,21,FALSE))</f>
        <v>43539</v>
      </c>
      <c r="N3037" s="100">
        <v>2</v>
      </c>
      <c r="O3037" s="72" t="s">
        <v>229</v>
      </c>
      <c r="P3037" s="101">
        <v>0</v>
      </c>
      <c r="Q3037" s="132" t="s">
        <v>40</v>
      </c>
      <c r="R3037" s="102"/>
      <c r="S3037" s="91"/>
    </row>
    <row r="3038" spans="1:19" s="104" customFormat="1" ht="12.75" customHeight="1" x14ac:dyDescent="0.25">
      <c r="A3038" s="121"/>
      <c r="B3038" s="92" t="str">
        <f>IF(E3038="","",VLOOKUP(E3038,[1]PROJECTES!$C$14:$G$5000,2,FALSE))</f>
        <v>IPPPOZ</v>
      </c>
      <c r="C3038" s="121" t="s">
        <v>149</v>
      </c>
      <c r="D3038" s="93" t="str">
        <f>IF(E3038="","",VLOOKUP(E3038,[1]PROJECTES!$C$14:$G$5000,5,FALSE))</f>
        <v>RTU I.A.T. LA PEÑA v2.0</v>
      </c>
      <c r="E3038" s="117">
        <v>5185</v>
      </c>
      <c r="F3038" s="95"/>
      <c r="G3038" s="96" t="str">
        <f>IF(E3038="","",VLOOKUP(E3038,[1]PROJECTES!$C$14:$G$5000,4,FALSE))</f>
        <v>OB</v>
      </c>
      <c r="H3038" s="118" t="s">
        <v>44</v>
      </c>
      <c r="I3038" s="97" t="str">
        <f>IF(H3038="","",VLOOKUP(H3038,BD!B$2:C$16,2,FALSE))</f>
        <v>E</v>
      </c>
      <c r="J3038" s="98">
        <v>43598</v>
      </c>
      <c r="K3038" s="135">
        <f t="shared" si="100"/>
        <v>20</v>
      </c>
      <c r="L3038" s="99">
        <f t="shared" ca="1" si="101"/>
        <v>-81</v>
      </c>
      <c r="M3038" s="93">
        <f>IF(E3038="","",VLOOKUP(E3038,[1]PROJECTES!$C$14:$Z$5000,21,FALSE))</f>
        <v>43539</v>
      </c>
      <c r="N3038" s="100">
        <v>2</v>
      </c>
      <c r="O3038" s="72" t="s">
        <v>229</v>
      </c>
      <c r="P3038" s="101">
        <v>0</v>
      </c>
      <c r="Q3038" s="132" t="s">
        <v>40</v>
      </c>
      <c r="R3038" s="102"/>
      <c r="S3038" s="91"/>
    </row>
    <row r="3039" spans="1:19" s="104" customFormat="1" ht="12.75" customHeight="1" x14ac:dyDescent="0.25">
      <c r="A3039" s="121"/>
      <c r="B3039" s="92" t="str">
        <f>IF(E3039="","",VLOOKUP(E3039,[1]PROJECTES!$C$14:$G$5000,2,FALSE))</f>
        <v>SITEL</v>
      </c>
      <c r="C3039" s="121" t="s">
        <v>22</v>
      </c>
      <c r="D3039" s="93" t="str">
        <f>IF(E3039="","",VLOOKUP(E3039,[1]PROJECTES!$C$14:$G$5000,5,FALSE))</f>
        <v>PENDENT D'ASSIGNAR</v>
      </c>
      <c r="E3039" s="117" t="s">
        <v>278</v>
      </c>
      <c r="F3039" s="95"/>
      <c r="G3039" s="96" t="str">
        <f>IF(E3039="","",VLOOKUP(E3039,[1]PROJECTES!$C$14:$G$5000,4,FALSE))</f>
        <v>OB</v>
      </c>
      <c r="H3039" s="118" t="s">
        <v>44</v>
      </c>
      <c r="I3039" s="97" t="str">
        <f>IF(H3039="","",VLOOKUP(H3039,BD!B$2:C$16,2,FALSE))</f>
        <v>E</v>
      </c>
      <c r="J3039" s="98">
        <v>43598</v>
      </c>
      <c r="K3039" s="135">
        <f t="shared" si="100"/>
        <v>20</v>
      </c>
      <c r="L3039" s="99">
        <f t="shared" ca="1" si="101"/>
        <v>210</v>
      </c>
      <c r="M3039" s="93">
        <f>IF(E3039="","",VLOOKUP(E3039,[1]PROJECTES!$C$14:$Z$5000,21,FALSE))</f>
        <v>43830</v>
      </c>
      <c r="N3039" s="100">
        <v>0</v>
      </c>
      <c r="O3039" s="72" t="s">
        <v>229</v>
      </c>
      <c r="P3039" s="101">
        <v>30</v>
      </c>
      <c r="Q3039" s="132" t="s">
        <v>59</v>
      </c>
      <c r="R3039" s="168" t="s">
        <v>1867</v>
      </c>
      <c r="S3039" s="91"/>
    </row>
    <row r="3040" spans="1:19" s="104" customFormat="1" ht="12.75" customHeight="1" x14ac:dyDescent="0.25">
      <c r="A3040" s="121"/>
      <c r="B3040" s="92" t="str">
        <f>IF(E3040="","",VLOOKUP(E3040,[1]PROJECTES!$C$14:$G$5000,2,FALSE))</f>
        <v>SITEL</v>
      </c>
      <c r="C3040" s="121" t="s">
        <v>88</v>
      </c>
      <c r="D3040" s="93" t="str">
        <f>IF(E3040="","",VLOOKUP(E3040,[1]PROJECTES!$C$14:$G$5000,5,FALSE))</f>
        <v>PENDENT D'ASSIGNAR</v>
      </c>
      <c r="E3040" s="117" t="s">
        <v>396</v>
      </c>
      <c r="F3040" s="95"/>
      <c r="G3040" s="96" t="str">
        <f>IF(E3040="","",VLOOKUP(E3040,[1]PROJECTES!$C$14:$G$5000,4,FALSE))</f>
        <v>OB</v>
      </c>
      <c r="H3040" s="118" t="s">
        <v>44</v>
      </c>
      <c r="I3040" s="97" t="str">
        <f>IF(H3040="","",VLOOKUP(H3040,BD!B$2:C$16,2,FALSE))</f>
        <v>E</v>
      </c>
      <c r="J3040" s="98">
        <v>43598</v>
      </c>
      <c r="K3040" s="135">
        <f t="shared" si="100"/>
        <v>20</v>
      </c>
      <c r="L3040" s="99">
        <f t="shared" ca="1" si="101"/>
        <v>210</v>
      </c>
      <c r="M3040" s="93">
        <f>IF(E3040="","",VLOOKUP(E3040,[1]PROJECTES!$C$14:$Z$5000,21,FALSE))</f>
        <v>43830</v>
      </c>
      <c r="N3040" s="100">
        <v>3</v>
      </c>
      <c r="O3040" s="72" t="s">
        <v>229</v>
      </c>
      <c r="P3040" s="101">
        <v>30</v>
      </c>
      <c r="Q3040" s="132" t="s">
        <v>59</v>
      </c>
      <c r="R3040" s="168" t="s">
        <v>1868</v>
      </c>
      <c r="S3040" s="91"/>
    </row>
    <row r="3041" spans="1:19" s="104" customFormat="1" ht="12.75" customHeight="1" x14ac:dyDescent="0.25">
      <c r="A3041" s="121"/>
      <c r="B3041" s="92" t="str">
        <f>IF(E3041="","",VLOOKUP(E3041,[1]PROJECTES!$C$14:$G$5000,2,FALSE))</f>
        <v>SITEL</v>
      </c>
      <c r="C3041" s="121" t="s">
        <v>178</v>
      </c>
      <c r="D3041" s="93" t="str">
        <f>IF(E3041="","",VLOOKUP(E3041,[1]PROJECTES!$C$14:$G$5000,5,FALSE))</f>
        <v>PENDENT D'ASSIGNAR</v>
      </c>
      <c r="E3041" s="117" t="s">
        <v>396</v>
      </c>
      <c r="F3041" s="95"/>
      <c r="G3041" s="96" t="str">
        <f>IF(E3041="","",VLOOKUP(E3041,[1]PROJECTES!$C$14:$G$5000,4,FALSE))</f>
        <v>OB</v>
      </c>
      <c r="H3041" s="118" t="s">
        <v>44</v>
      </c>
      <c r="I3041" s="97" t="str">
        <f>IF(H3041="","",VLOOKUP(H3041,BD!B$2:C$16,2,FALSE))</f>
        <v>E</v>
      </c>
      <c r="J3041" s="98">
        <v>43599</v>
      </c>
      <c r="K3041" s="135">
        <f t="shared" si="100"/>
        <v>20</v>
      </c>
      <c r="L3041" s="99">
        <f t="shared" ca="1" si="101"/>
        <v>210</v>
      </c>
      <c r="M3041" s="93">
        <f>IF(E3041="","",VLOOKUP(E3041,[1]PROJECTES!$C$14:$Z$5000,21,FALSE))</f>
        <v>43830</v>
      </c>
      <c r="N3041" s="100">
        <v>2</v>
      </c>
      <c r="O3041" s="72" t="s">
        <v>229</v>
      </c>
      <c r="P3041" s="101">
        <v>0</v>
      </c>
      <c r="Q3041" s="132" t="s">
        <v>59</v>
      </c>
      <c r="R3041" s="168" t="s">
        <v>1869</v>
      </c>
      <c r="S3041" s="91"/>
    </row>
    <row r="3042" spans="1:19" s="104" customFormat="1" ht="12.75" customHeight="1" x14ac:dyDescent="0.25">
      <c r="A3042" s="121"/>
      <c r="B3042" s="92" t="str">
        <f>IF(E3042="","",VLOOKUP(E3042,[1]PROJECTES!$C$14:$G$5000,2,FALSE))</f>
        <v>DELGIC</v>
      </c>
      <c r="C3042" s="121" t="s">
        <v>341</v>
      </c>
      <c r="D3042" s="93" t="str">
        <f>IF(E3042="","",VLOOKUP(E3042,[1]PROJECTES!$C$14:$G$5000,5,FALSE))</f>
        <v>CC SCADA TEDIS.Net DELGICHI v1.0</v>
      </c>
      <c r="E3042" s="117">
        <v>5057</v>
      </c>
      <c r="F3042" s="95"/>
      <c r="G3042" s="96" t="str">
        <f>IF(E3042="","",VLOOKUP(E3042,[1]PROJECTES!$C$14:$G$5000,4,FALSE))</f>
        <v>OB</v>
      </c>
      <c r="H3042" s="118" t="s">
        <v>44</v>
      </c>
      <c r="I3042" s="97" t="str">
        <f>IF(H3042="","",VLOOKUP(H3042,BD!B$2:C$16,2,FALSE))</f>
        <v>E</v>
      </c>
      <c r="J3042" s="98">
        <v>43599</v>
      </c>
      <c r="K3042" s="135">
        <f t="shared" si="100"/>
        <v>20</v>
      </c>
      <c r="L3042" s="99">
        <f t="shared" ca="1" si="101"/>
        <v>-124</v>
      </c>
      <c r="M3042" s="93">
        <f>IF(E3042="","",VLOOKUP(E3042,[1]PROJECTES!$C$14:$Z$5000,21,FALSE))</f>
        <v>43496</v>
      </c>
      <c r="N3042" s="100">
        <v>2</v>
      </c>
      <c r="O3042" s="72" t="s">
        <v>229</v>
      </c>
      <c r="P3042" s="101">
        <v>0</v>
      </c>
      <c r="Q3042" s="132" t="s">
        <v>59</v>
      </c>
      <c r="R3042" s="168" t="s">
        <v>1870</v>
      </c>
      <c r="S3042" s="91"/>
    </row>
    <row r="3043" spans="1:19" s="104" customFormat="1" ht="12.75" customHeight="1" x14ac:dyDescent="0.25">
      <c r="A3043" s="121"/>
      <c r="B3043" s="92" t="str">
        <f>IF(E3043="","",VLOOKUP(E3043,[1]PROJECTES!$C$14:$G$5000,2,FALSE))</f>
        <v>SITEL</v>
      </c>
      <c r="C3043" s="121" t="s">
        <v>181</v>
      </c>
      <c r="D3043" s="93" t="str">
        <f>IF(E3043="","",VLOOKUP(E3043,[1]PROJECTES!$C$14:$G$5000,5,FALSE))</f>
        <v>AFERS EMPRESA</v>
      </c>
      <c r="E3043" s="117" t="s">
        <v>315</v>
      </c>
      <c r="F3043" s="95"/>
      <c r="G3043" s="96" t="str">
        <f>IF(E3043="","",VLOOKUP(E3043,[1]PROJECTES!$C$14:$G$5000,4,FALSE))</f>
        <v>OB</v>
      </c>
      <c r="H3043" s="118" t="s">
        <v>44</v>
      </c>
      <c r="I3043" s="97" t="str">
        <f>IF(H3043="","",VLOOKUP(H3043,BD!B$2:C$16,2,FALSE))</f>
        <v>E</v>
      </c>
      <c r="J3043" s="98">
        <v>43599</v>
      </c>
      <c r="K3043" s="135">
        <f t="shared" si="100"/>
        <v>20</v>
      </c>
      <c r="L3043" s="99">
        <f t="shared" ca="1" si="101"/>
        <v>210</v>
      </c>
      <c r="M3043" s="93">
        <f>IF(E3043="","",VLOOKUP(E3043,[1]PROJECTES!$C$14:$Z$5000,21,FALSE))</f>
        <v>43830</v>
      </c>
      <c r="N3043" s="100">
        <v>4</v>
      </c>
      <c r="O3043" s="72" t="s">
        <v>229</v>
      </c>
      <c r="P3043" s="101">
        <v>0</v>
      </c>
      <c r="Q3043" s="132" t="s">
        <v>336</v>
      </c>
      <c r="R3043" s="168" t="s">
        <v>1804</v>
      </c>
      <c r="S3043" s="91"/>
    </row>
    <row r="3044" spans="1:19" s="104" customFormat="1" ht="12.75" customHeight="1" x14ac:dyDescent="0.25">
      <c r="A3044" s="121" t="s">
        <v>44</v>
      </c>
      <c r="B3044" s="92" t="str">
        <f>IF(E3044="","",VLOOKUP(E3044,[1]PROJECTES!$C$14:$G$5000,2,FALSE))</f>
        <v>EYPESA</v>
      </c>
      <c r="C3044" s="121" t="s">
        <v>106</v>
      </c>
      <c r="D3044" s="93" t="str">
        <f>IF(E3044="","",VLOOKUP(E3044,[1]PROJECTES!$C$14:$G$5000,5,FALSE))</f>
        <v>Re-Instal.lacio Aplicatius SW SCADA EYPESA (Terminal Remot IP v6.0)</v>
      </c>
      <c r="E3044" s="117">
        <v>5268</v>
      </c>
      <c r="F3044" s="95"/>
      <c r="G3044" s="96" t="str">
        <f>IF(E3044="","",VLOOKUP(E3044,[1]PROJECTES!$C$14:$G$5000,4,FALSE))</f>
        <v>TA</v>
      </c>
      <c r="H3044" s="118" t="s">
        <v>44</v>
      </c>
      <c r="I3044" s="97" t="str">
        <f>IF(H3044="","",VLOOKUP(H3044,BD!B$2:C$16,2,FALSE))</f>
        <v>E</v>
      </c>
      <c r="J3044" s="98">
        <v>43600</v>
      </c>
      <c r="K3044" s="135">
        <f t="shared" si="100"/>
        <v>20</v>
      </c>
      <c r="L3044" s="99" t="str">
        <f t="shared" ca="1" si="101"/>
        <v>-</v>
      </c>
      <c r="M3044" s="93">
        <f>IF(E3044="","",VLOOKUP(E3044,[1]PROJECTES!$C$14:$Z$5000,21,FALSE))</f>
        <v>43616</v>
      </c>
      <c r="N3044" s="100">
        <v>4</v>
      </c>
      <c r="O3044" s="72" t="s">
        <v>229</v>
      </c>
      <c r="P3044" s="101">
        <v>30</v>
      </c>
      <c r="Q3044" s="132" t="s">
        <v>40</v>
      </c>
      <c r="R3044" s="168" t="s">
        <v>1795</v>
      </c>
      <c r="S3044" s="91"/>
    </row>
    <row r="3045" spans="1:19" s="104" customFormat="1" ht="12.75" customHeight="1" x14ac:dyDescent="0.25">
      <c r="A3045" s="121" t="s">
        <v>44</v>
      </c>
      <c r="B3045" s="92" t="str">
        <f>IF(E3045="","",VLOOKUP(E3045,[1]PROJECTES!$C$14:$G$5000,2,FALSE))</f>
        <v>JOSFER</v>
      </c>
      <c r="C3045" s="121" t="s">
        <v>122</v>
      </c>
      <c r="D3045" s="93" t="str">
        <f>IF(E3045="","",VLOOKUP(E3045,[1]PROJECTES!$C$14:$G$5000,5,FALSE))</f>
        <v>CC SCADA TEDIS.Net J.FERRE v1.1</v>
      </c>
      <c r="E3045" s="117">
        <v>5270</v>
      </c>
      <c r="F3045" s="95"/>
      <c r="G3045" s="96" t="str">
        <f>IF(E3045="","",VLOOKUP(E3045,[1]PROJECTES!$C$14:$G$5000,4,FALSE))</f>
        <v>OB</v>
      </c>
      <c r="H3045" s="118" t="s">
        <v>44</v>
      </c>
      <c r="I3045" s="97" t="str">
        <f>IF(H3045="","",VLOOKUP(H3045,BD!B$2:C$16,2,FALSE))</f>
        <v>E</v>
      </c>
      <c r="J3045" s="98">
        <v>43600</v>
      </c>
      <c r="K3045" s="135">
        <f t="shared" si="100"/>
        <v>20</v>
      </c>
      <c r="L3045" s="99">
        <f t="shared" ca="1" si="101"/>
        <v>-4</v>
      </c>
      <c r="M3045" s="93">
        <f>IF(E3045="","",VLOOKUP(E3045,[1]PROJECTES!$C$14:$Z$5000,21,FALSE))</f>
        <v>43616</v>
      </c>
      <c r="N3045" s="100">
        <v>2</v>
      </c>
      <c r="O3045" s="72" t="s">
        <v>229</v>
      </c>
      <c r="P3045" s="101">
        <v>0</v>
      </c>
      <c r="Q3045" s="132" t="s">
        <v>40</v>
      </c>
      <c r="R3045" s="168" t="s">
        <v>1796</v>
      </c>
      <c r="S3045" s="91"/>
    </row>
    <row r="3046" spans="1:19" s="104" customFormat="1" ht="12.75" customHeight="1" x14ac:dyDescent="0.25">
      <c r="A3046" s="121" t="s">
        <v>44</v>
      </c>
      <c r="B3046" s="92" t="str">
        <f>IF(E3046="","",VLOOKUP(E3046,[1]PROJECTES!$C$14:$G$5000,2,FALSE))</f>
        <v>SITEL</v>
      </c>
      <c r="C3046" s="121" t="s">
        <v>187</v>
      </c>
      <c r="D3046" s="93" t="str">
        <f>IF(E3046="","",VLOOKUP(E3046,[1]PROJECTES!$C$14:$G$5000,5,FALSE))</f>
        <v>PENDENT D'ASSIGNAR</v>
      </c>
      <c r="E3046" s="117" t="s">
        <v>396</v>
      </c>
      <c r="F3046" s="95"/>
      <c r="G3046" s="96" t="str">
        <f>IF(E3046="","",VLOOKUP(E3046,[1]PROJECTES!$C$14:$G$5000,4,FALSE))</f>
        <v>OB</v>
      </c>
      <c r="H3046" s="118" t="s">
        <v>44</v>
      </c>
      <c r="I3046" s="97" t="str">
        <f>IF(H3046="","",VLOOKUP(H3046,BD!B$2:C$16,2,FALSE))</f>
        <v>E</v>
      </c>
      <c r="J3046" s="98">
        <v>43600</v>
      </c>
      <c r="K3046" s="135">
        <f t="shared" si="100"/>
        <v>20</v>
      </c>
      <c r="L3046" s="99">
        <f t="shared" ca="1" si="101"/>
        <v>210</v>
      </c>
      <c r="M3046" s="93">
        <f>IF(E3046="","",VLOOKUP(E3046,[1]PROJECTES!$C$14:$Z$5000,21,FALSE))</f>
        <v>43830</v>
      </c>
      <c r="N3046" s="100">
        <v>0</v>
      </c>
      <c r="O3046" s="72" t="s">
        <v>229</v>
      </c>
      <c r="P3046" s="101">
        <v>30</v>
      </c>
      <c r="Q3046" s="132" t="s">
        <v>59</v>
      </c>
      <c r="R3046" s="168" t="s">
        <v>1794</v>
      </c>
      <c r="S3046" s="91"/>
    </row>
    <row r="3047" spans="1:19" s="104" customFormat="1" ht="12.75" customHeight="1" x14ac:dyDescent="0.25">
      <c r="A3047" s="121" t="s">
        <v>44</v>
      </c>
      <c r="B3047" s="92" t="str">
        <f>IF(E3047="","",VLOOKUP(E3047,[1]PROJECTES!$C$14:$G$5000,2,FALSE))</f>
        <v>EYPESA</v>
      </c>
      <c r="C3047" s="121" t="s">
        <v>106</v>
      </c>
      <c r="D3047" s="93" t="str">
        <f>IF(E3047="","",VLOOKUP(E3047,[1]PROJECTES!$C$14:$G$5000,5,FALSE))</f>
        <v>MIGRACIO RTU's A IEC-870-5-104 v1.0</v>
      </c>
      <c r="E3047" s="117">
        <v>3983</v>
      </c>
      <c r="F3047" s="95"/>
      <c r="G3047" s="96" t="str">
        <f>IF(E3047="","",VLOOKUP(E3047,[1]PROJECTES!$C$14:$G$5000,4,FALSE))</f>
        <v>OB</v>
      </c>
      <c r="H3047" s="118" t="s">
        <v>44</v>
      </c>
      <c r="I3047" s="97" t="str">
        <f>IF(H3047="","",VLOOKUP(H3047,BD!B$2:C$16,2,FALSE))</f>
        <v>E</v>
      </c>
      <c r="J3047" s="98">
        <v>43600</v>
      </c>
      <c r="K3047" s="135">
        <f t="shared" si="100"/>
        <v>20</v>
      </c>
      <c r="L3047" s="99">
        <f t="shared" ca="1" si="101"/>
        <v>-704</v>
      </c>
      <c r="M3047" s="93">
        <f>IF(E3047="","",VLOOKUP(E3047,[1]PROJECTES!$C$14:$Z$5000,21,FALSE))</f>
        <v>42916</v>
      </c>
      <c r="N3047" s="100">
        <v>1</v>
      </c>
      <c r="O3047" s="72" t="s">
        <v>229</v>
      </c>
      <c r="P3047" s="101">
        <v>0</v>
      </c>
      <c r="Q3047" s="132" t="s">
        <v>37</v>
      </c>
      <c r="R3047" s="168" t="s">
        <v>1857</v>
      </c>
      <c r="S3047" s="91"/>
    </row>
    <row r="3048" spans="1:19" s="104" customFormat="1" ht="12.75" customHeight="1" x14ac:dyDescent="0.25">
      <c r="A3048" s="121" t="s">
        <v>44</v>
      </c>
      <c r="B3048" s="92" t="str">
        <f>IF(E3048="","",VLOOKUP(E3048,[1]PROJECTES!$C$14:$G$5000,2,FALSE))</f>
        <v>EYPESA</v>
      </c>
      <c r="C3048" s="121" t="s">
        <v>106</v>
      </c>
      <c r="D3048" s="93" t="str">
        <f>IF(E3048="","",VLOOKUP(E3048,[1]PROJECTES!$C$14:$G$5000,5,FALSE))</f>
        <v>MIGRACIO RTU's A IEC-870-5-104 v1.0</v>
      </c>
      <c r="E3048" s="117">
        <v>3983</v>
      </c>
      <c r="F3048" s="95"/>
      <c r="G3048" s="96" t="str">
        <f>IF(E3048="","",VLOOKUP(E3048,[1]PROJECTES!$C$14:$G$5000,4,FALSE))</f>
        <v>OB</v>
      </c>
      <c r="H3048" s="118" t="s">
        <v>44</v>
      </c>
      <c r="I3048" s="97" t="str">
        <f>IF(H3048="","",VLOOKUP(H3048,BD!B$2:C$16,2,FALSE))</f>
        <v>E</v>
      </c>
      <c r="J3048" s="98">
        <v>43601</v>
      </c>
      <c r="K3048" s="135">
        <f t="shared" si="100"/>
        <v>20</v>
      </c>
      <c r="L3048" s="99">
        <f t="shared" ca="1" si="101"/>
        <v>-704</v>
      </c>
      <c r="M3048" s="93">
        <f>IF(E3048="","",VLOOKUP(E3048,[1]PROJECTES!$C$14:$Z$5000,21,FALSE))</f>
        <v>42916</v>
      </c>
      <c r="N3048" s="100">
        <v>8</v>
      </c>
      <c r="O3048" s="72" t="s">
        <v>229</v>
      </c>
      <c r="P3048" s="101">
        <v>0</v>
      </c>
      <c r="Q3048" s="132" t="s">
        <v>40</v>
      </c>
      <c r="R3048" s="168" t="s">
        <v>1855</v>
      </c>
      <c r="S3048" s="91"/>
    </row>
    <row r="3049" spans="1:19" s="104" customFormat="1" ht="12.75" customHeight="1" x14ac:dyDescent="0.25">
      <c r="A3049" s="121" t="s">
        <v>44</v>
      </c>
      <c r="B3049" s="92" t="str">
        <f>IF(E3049="","",VLOOKUP(E3049,[1]PROJECTES!$C$14:$G$5000,2,FALSE))</f>
        <v>EYPESA</v>
      </c>
      <c r="C3049" s="121" t="s">
        <v>106</v>
      </c>
      <c r="D3049" s="93" t="str">
        <f>IF(E3049="","",VLOOKUP(E3049,[1]PROJECTES!$C$14:$G$5000,5,FALSE))</f>
        <v>MIGRACIO RTU's A IEC-870-5-104 v1.0</v>
      </c>
      <c r="E3049" s="117">
        <v>3983</v>
      </c>
      <c r="F3049" s="95"/>
      <c r="G3049" s="96" t="str">
        <f>IF(E3049="","",VLOOKUP(E3049,[1]PROJECTES!$C$14:$G$5000,4,FALSE))</f>
        <v>OB</v>
      </c>
      <c r="H3049" s="118" t="s">
        <v>44</v>
      </c>
      <c r="I3049" s="97" t="str">
        <f>IF(H3049="","",VLOOKUP(H3049,BD!B$2:C$16,2,FALSE))</f>
        <v>E</v>
      </c>
      <c r="J3049" s="98">
        <v>43602</v>
      </c>
      <c r="K3049" s="135">
        <f t="shared" si="100"/>
        <v>20</v>
      </c>
      <c r="L3049" s="99">
        <f t="shared" ca="1" si="101"/>
        <v>-704</v>
      </c>
      <c r="M3049" s="93">
        <f>IF(E3049="","",VLOOKUP(E3049,[1]PROJECTES!$C$14:$Z$5000,21,FALSE))</f>
        <v>42916</v>
      </c>
      <c r="N3049" s="100">
        <v>8</v>
      </c>
      <c r="O3049" s="72" t="s">
        <v>229</v>
      </c>
      <c r="P3049" s="101">
        <v>0</v>
      </c>
      <c r="Q3049" s="132" t="s">
        <v>40</v>
      </c>
      <c r="R3049" s="168" t="s">
        <v>1856</v>
      </c>
      <c r="S3049" s="91"/>
    </row>
    <row r="3050" spans="1:19" s="104" customFormat="1" ht="12.75" customHeight="1" x14ac:dyDescent="0.25">
      <c r="A3050" s="121"/>
      <c r="B3050" s="92" t="str">
        <f>IF(E3050="","",VLOOKUP(E3050,[1]PROJECTES!$C$14:$G$5000,2,FALSE))</f>
        <v>SITEL</v>
      </c>
      <c r="C3050" s="121" t="s">
        <v>181</v>
      </c>
      <c r="D3050" s="93" t="str">
        <f>IF(E3050="","",VLOOKUP(E3050,[1]PROJECTES!$C$14:$G$5000,5,FALSE))</f>
        <v>AFERS EMPRESA</v>
      </c>
      <c r="E3050" s="117" t="s">
        <v>315</v>
      </c>
      <c r="F3050" s="95"/>
      <c r="G3050" s="96" t="str">
        <f>IF(E3050="","",VLOOKUP(E3050,[1]PROJECTES!$C$14:$G$5000,4,FALSE))</f>
        <v>OB</v>
      </c>
      <c r="H3050" s="118" t="s">
        <v>44</v>
      </c>
      <c r="I3050" s="97" t="str">
        <f>IF(H3050="","",VLOOKUP(H3050,BD!B$2:C$16,2,FALSE))</f>
        <v>E</v>
      </c>
      <c r="J3050" s="98">
        <v>43605</v>
      </c>
      <c r="K3050" s="135">
        <f t="shared" si="100"/>
        <v>21</v>
      </c>
      <c r="L3050" s="99">
        <f t="shared" ca="1" si="101"/>
        <v>210</v>
      </c>
      <c r="M3050" s="93">
        <f>IF(E3050="","",VLOOKUP(E3050,[1]PROJECTES!$C$14:$Z$5000,21,FALSE))</f>
        <v>43830</v>
      </c>
      <c r="N3050" s="100">
        <v>2</v>
      </c>
      <c r="O3050" s="72" t="s">
        <v>229</v>
      </c>
      <c r="P3050" s="101">
        <v>30</v>
      </c>
      <c r="Q3050" s="132" t="s">
        <v>37</v>
      </c>
      <c r="R3050" s="168" t="s">
        <v>1871</v>
      </c>
      <c r="S3050" s="91"/>
    </row>
    <row r="3051" spans="1:19" s="104" customFormat="1" ht="12.75" customHeight="1" x14ac:dyDescent="0.25">
      <c r="A3051" s="121"/>
      <c r="B3051" s="92" t="str">
        <f>IF(E3051="","",VLOOKUP(E3051,[1]PROJECTES!$C$14:$G$5000,2,FALSE))</f>
        <v>SITEL</v>
      </c>
      <c r="C3051" s="121" t="s">
        <v>1049</v>
      </c>
      <c r="D3051" s="93" t="str">
        <f>IF(E3051="","",VLOOKUP(E3051,[1]PROJECTES!$C$14:$G$5000,5,FALSE))</f>
        <v>PENDENT D'ASSIGNAR</v>
      </c>
      <c r="E3051" s="117" t="s">
        <v>396</v>
      </c>
      <c r="F3051" s="95"/>
      <c r="G3051" s="96" t="str">
        <f>IF(E3051="","",VLOOKUP(E3051,[1]PROJECTES!$C$14:$G$5000,4,FALSE))</f>
        <v>OB</v>
      </c>
      <c r="H3051" s="118" t="s">
        <v>44</v>
      </c>
      <c r="I3051" s="97" t="str">
        <f>IF(H3051="","",VLOOKUP(H3051,BD!B$2:C$16,2,FALSE))</f>
        <v>E</v>
      </c>
      <c r="J3051" s="98">
        <v>43605</v>
      </c>
      <c r="K3051" s="135">
        <f t="shared" si="100"/>
        <v>21</v>
      </c>
      <c r="L3051" s="99">
        <f t="shared" ca="1" si="101"/>
        <v>210</v>
      </c>
      <c r="M3051" s="93">
        <f>IF(E3051="","",VLOOKUP(E3051,[1]PROJECTES!$C$14:$Z$5000,21,FALSE))</f>
        <v>43830</v>
      </c>
      <c r="N3051" s="100">
        <v>1</v>
      </c>
      <c r="O3051" s="72" t="s">
        <v>229</v>
      </c>
      <c r="P3051" s="101">
        <v>30</v>
      </c>
      <c r="Q3051" s="132" t="s">
        <v>59</v>
      </c>
      <c r="R3051" s="168" t="s">
        <v>1872</v>
      </c>
      <c r="S3051" s="91"/>
    </row>
    <row r="3052" spans="1:19" s="104" customFormat="1" ht="12.75" customHeight="1" x14ac:dyDescent="0.25">
      <c r="A3052" s="121"/>
      <c r="B3052" s="92" t="str">
        <f>IF(E3052="","",VLOOKUP(E3052,[1]PROJECTES!$C$14:$G$5000,2,FALSE))</f>
        <v>SITEL</v>
      </c>
      <c r="C3052" s="121" t="s">
        <v>84</v>
      </c>
      <c r="D3052" s="93" t="str">
        <f>IF(E3052="","",VLOOKUP(E3052,[1]PROJECTES!$C$14:$G$5000,5,FALSE))</f>
        <v>PENDENT D'ASSIGNAR</v>
      </c>
      <c r="E3052" s="117" t="s">
        <v>278</v>
      </c>
      <c r="F3052" s="95"/>
      <c r="G3052" s="96" t="str">
        <f>IF(E3052="","",VLOOKUP(E3052,[1]PROJECTES!$C$14:$G$5000,4,FALSE))</f>
        <v>OB</v>
      </c>
      <c r="H3052" s="118" t="s">
        <v>44</v>
      </c>
      <c r="I3052" s="97" t="str">
        <f>IF(H3052="","",VLOOKUP(H3052,BD!B$2:C$16,2,FALSE))</f>
        <v>E</v>
      </c>
      <c r="J3052" s="98">
        <v>43605</v>
      </c>
      <c r="K3052" s="135">
        <f t="shared" si="100"/>
        <v>21</v>
      </c>
      <c r="L3052" s="99">
        <f t="shared" ca="1" si="101"/>
        <v>210</v>
      </c>
      <c r="M3052" s="93">
        <f>IF(E3052="","",VLOOKUP(E3052,[1]PROJECTES!$C$14:$Z$5000,21,FALSE))</f>
        <v>43830</v>
      </c>
      <c r="N3052" s="100">
        <v>2</v>
      </c>
      <c r="O3052" s="72" t="s">
        <v>229</v>
      </c>
      <c r="P3052" s="101">
        <v>30</v>
      </c>
      <c r="Q3052" s="132" t="s">
        <v>59</v>
      </c>
      <c r="R3052" s="168" t="s">
        <v>1873</v>
      </c>
      <c r="S3052" s="91"/>
    </row>
    <row r="3053" spans="1:19" s="104" customFormat="1" ht="12.75" customHeight="1" x14ac:dyDescent="0.25">
      <c r="A3053" s="121"/>
      <c r="B3053" s="92" t="str">
        <f>IF(E3053="","",VLOOKUP(E3053,[1]PROJECTES!$C$14:$G$5000,2,FALSE))</f>
        <v>ASESER</v>
      </c>
      <c r="C3053" s="121" t="s">
        <v>60</v>
      </c>
      <c r="D3053" s="93" t="str">
        <f>IF(E3053="","",VLOOKUP(E3053,[1]PROJECTES!$C$14:$G$5000,5,FALSE))</f>
        <v>SW CS ASEME SERVICIOS v13.0</v>
      </c>
      <c r="E3053" s="117">
        <v>5273</v>
      </c>
      <c r="F3053" s="95"/>
      <c r="G3053" s="96" t="str">
        <f>IF(E3053="","",VLOOKUP(E3053,[1]PROJECTES!$C$14:$G$5000,4,FALSE))</f>
        <v>OB</v>
      </c>
      <c r="H3053" s="118" t="s">
        <v>44</v>
      </c>
      <c r="I3053" s="97" t="str">
        <f>IF(H3053="","",VLOOKUP(H3053,BD!B$2:C$16,2,FALSE))</f>
        <v>E</v>
      </c>
      <c r="J3053" s="98">
        <v>43605</v>
      </c>
      <c r="K3053" s="135">
        <f t="shared" si="100"/>
        <v>21</v>
      </c>
      <c r="L3053" s="99">
        <f t="shared" ca="1" si="101"/>
        <v>-4</v>
      </c>
      <c r="M3053" s="93">
        <f>IF(E3053="","",VLOOKUP(E3053,[1]PROJECTES!$C$14:$Z$5000,21,FALSE))</f>
        <v>43616</v>
      </c>
      <c r="N3053" s="100">
        <v>1</v>
      </c>
      <c r="O3053" s="72" t="s">
        <v>229</v>
      </c>
      <c r="P3053" s="101">
        <v>0</v>
      </c>
      <c r="Q3053" s="132" t="s">
        <v>15</v>
      </c>
      <c r="R3053" s="102"/>
      <c r="S3053" s="91"/>
    </row>
    <row r="3054" spans="1:19" s="104" customFormat="1" ht="12.75" customHeight="1" x14ac:dyDescent="0.25">
      <c r="A3054" s="121"/>
      <c r="B3054" s="92" t="str">
        <f>IF(E3054="","",VLOOKUP(E3054,[1]PROJECTES!$C$14:$G$5000,2,FALSE))</f>
        <v>SITEL</v>
      </c>
      <c r="C3054" s="121" t="s">
        <v>106</v>
      </c>
      <c r="D3054" s="93" t="str">
        <f>IF(E3054="","",VLOOKUP(E3054,[1]PROJECTES!$C$14:$G$5000,5,FALSE))</f>
        <v>PENDENT D'ASSIGNAR</v>
      </c>
      <c r="E3054" s="117" t="s">
        <v>396</v>
      </c>
      <c r="F3054" s="95"/>
      <c r="G3054" s="96" t="str">
        <f>IF(E3054="","",VLOOKUP(E3054,[1]PROJECTES!$C$14:$G$5000,4,FALSE))</f>
        <v>OB</v>
      </c>
      <c r="H3054" s="118" t="s">
        <v>44</v>
      </c>
      <c r="I3054" s="97" t="str">
        <f>IF(H3054="","",VLOOKUP(H3054,BD!B$2:C$16,2,FALSE))</f>
        <v>E</v>
      </c>
      <c r="J3054" s="98">
        <v>43605</v>
      </c>
      <c r="K3054" s="135">
        <f t="shared" si="100"/>
        <v>21</v>
      </c>
      <c r="L3054" s="99">
        <f t="shared" ca="1" si="101"/>
        <v>210</v>
      </c>
      <c r="M3054" s="93">
        <f>IF(E3054="","",VLOOKUP(E3054,[1]PROJECTES!$C$14:$Z$5000,21,FALSE))</f>
        <v>43830</v>
      </c>
      <c r="N3054" s="100">
        <v>0</v>
      </c>
      <c r="O3054" s="72" t="s">
        <v>229</v>
      </c>
      <c r="P3054" s="101">
        <v>30</v>
      </c>
      <c r="Q3054" s="132" t="s">
        <v>59</v>
      </c>
      <c r="R3054" s="168" t="s">
        <v>1874</v>
      </c>
      <c r="S3054" s="91"/>
    </row>
    <row r="3055" spans="1:19" s="104" customFormat="1" ht="12.75" customHeight="1" x14ac:dyDescent="0.25">
      <c r="A3055" s="121"/>
      <c r="B3055" s="92" t="str">
        <f>IF(E3055="","",VLOOKUP(E3055,[1]PROJECTES!$C$14:$G$5000,2,FALSE))</f>
        <v>SITEL</v>
      </c>
      <c r="C3055" s="121" t="s">
        <v>130</v>
      </c>
      <c r="D3055" s="93" t="str">
        <f>IF(E3055="","",VLOOKUP(E3055,[1]PROJECTES!$C$14:$G$5000,5,FALSE))</f>
        <v>PENDENT D'ASSIGNAR</v>
      </c>
      <c r="E3055" s="117" t="s">
        <v>396</v>
      </c>
      <c r="F3055" s="95"/>
      <c r="G3055" s="96" t="str">
        <f>IF(E3055="","",VLOOKUP(E3055,[1]PROJECTES!$C$14:$G$5000,4,FALSE))</f>
        <v>OB</v>
      </c>
      <c r="H3055" s="118" t="s">
        <v>44</v>
      </c>
      <c r="I3055" s="97" t="str">
        <f>IF(H3055="","",VLOOKUP(H3055,BD!B$2:C$16,2,FALSE))</f>
        <v>E</v>
      </c>
      <c r="J3055" s="98">
        <v>43606</v>
      </c>
      <c r="K3055" s="135">
        <f t="shared" si="100"/>
        <v>21</v>
      </c>
      <c r="L3055" s="99">
        <f t="shared" ca="1" si="101"/>
        <v>210</v>
      </c>
      <c r="M3055" s="93">
        <f>IF(E3055="","",VLOOKUP(E3055,[1]PROJECTES!$C$14:$Z$5000,21,FALSE))</f>
        <v>43830</v>
      </c>
      <c r="N3055" s="100">
        <v>1</v>
      </c>
      <c r="O3055" s="72" t="s">
        <v>229</v>
      </c>
      <c r="P3055" s="101">
        <v>30</v>
      </c>
      <c r="Q3055" s="132" t="s">
        <v>59</v>
      </c>
      <c r="R3055" s="168" t="s">
        <v>1894</v>
      </c>
      <c r="S3055" s="91"/>
    </row>
    <row r="3056" spans="1:19" s="104" customFormat="1" ht="12.75" customHeight="1" x14ac:dyDescent="0.25">
      <c r="A3056" s="121"/>
      <c r="B3056" s="92" t="str">
        <f>IF(E3056="","",VLOOKUP(E3056,[1]PROJECTES!$C$14:$G$5000,2,FALSE))</f>
        <v>SITEL</v>
      </c>
      <c r="C3056" s="121" t="s">
        <v>151</v>
      </c>
      <c r="D3056" s="93" t="str">
        <f>IF(E3056="","",VLOOKUP(E3056,[1]PROJECTES!$C$14:$G$5000,5,FALSE))</f>
        <v>PENDENT D'ASSIGNAR</v>
      </c>
      <c r="E3056" s="117" t="s">
        <v>396</v>
      </c>
      <c r="F3056" s="95"/>
      <c r="G3056" s="96" t="str">
        <f>IF(E3056="","",VLOOKUP(E3056,[1]PROJECTES!$C$14:$G$5000,4,FALSE))</f>
        <v>OB</v>
      </c>
      <c r="H3056" s="118" t="s">
        <v>44</v>
      </c>
      <c r="I3056" s="97" t="str">
        <f>IF(H3056="","",VLOOKUP(H3056,BD!B$2:C$16,2,FALSE))</f>
        <v>E</v>
      </c>
      <c r="J3056" s="98">
        <v>43606</v>
      </c>
      <c r="K3056" s="135">
        <f t="shared" si="100"/>
        <v>21</v>
      </c>
      <c r="L3056" s="99">
        <f t="shared" ca="1" si="101"/>
        <v>210</v>
      </c>
      <c r="M3056" s="93">
        <f>IF(E3056="","",VLOOKUP(E3056,[1]PROJECTES!$C$14:$Z$5000,21,FALSE))</f>
        <v>43830</v>
      </c>
      <c r="N3056" s="100">
        <v>0</v>
      </c>
      <c r="O3056" s="72" t="s">
        <v>229</v>
      </c>
      <c r="P3056" s="101">
        <v>30</v>
      </c>
      <c r="Q3056" s="132" t="s">
        <v>59</v>
      </c>
      <c r="R3056" s="168" t="s">
        <v>1895</v>
      </c>
      <c r="S3056" s="91"/>
    </row>
    <row r="3057" spans="1:19" s="104" customFormat="1" ht="12.75" customHeight="1" x14ac:dyDescent="0.25">
      <c r="A3057" s="121"/>
      <c r="B3057" s="92" t="str">
        <f>IF(E3057="","",VLOOKUP(E3057,[1]PROJECTES!$C$14:$G$5000,2,FALSE))</f>
        <v>SITEL</v>
      </c>
      <c r="C3057" s="121" t="s">
        <v>106</v>
      </c>
      <c r="D3057" s="93" t="str">
        <f>IF(E3057="","",VLOOKUP(E3057,[1]PROJECTES!$C$14:$G$5000,5,FALSE))</f>
        <v>PENDENT D'ASSIGNAR</v>
      </c>
      <c r="E3057" s="117" t="s">
        <v>396</v>
      </c>
      <c r="F3057" s="95"/>
      <c r="G3057" s="96" t="str">
        <f>IF(E3057="","",VLOOKUP(E3057,[1]PROJECTES!$C$14:$G$5000,4,FALSE))</f>
        <v>OB</v>
      </c>
      <c r="H3057" s="118" t="s">
        <v>44</v>
      </c>
      <c r="I3057" s="97" t="str">
        <f>IF(H3057="","",VLOOKUP(H3057,BD!B$2:C$16,2,FALSE))</f>
        <v>E</v>
      </c>
      <c r="J3057" s="98">
        <v>43606</v>
      </c>
      <c r="K3057" s="135">
        <f t="shared" si="100"/>
        <v>21</v>
      </c>
      <c r="L3057" s="99">
        <f t="shared" ca="1" si="101"/>
        <v>210</v>
      </c>
      <c r="M3057" s="93">
        <f>IF(E3057="","",VLOOKUP(E3057,[1]PROJECTES!$C$14:$Z$5000,21,FALSE))</f>
        <v>43830</v>
      </c>
      <c r="N3057" s="100">
        <v>4</v>
      </c>
      <c r="O3057" s="72" t="s">
        <v>229</v>
      </c>
      <c r="P3057" s="101">
        <v>0</v>
      </c>
      <c r="Q3057" s="132" t="s">
        <v>40</v>
      </c>
      <c r="R3057" s="168" t="s">
        <v>1896</v>
      </c>
      <c r="S3057" s="91"/>
    </row>
    <row r="3058" spans="1:19" s="104" customFormat="1" ht="12.75" customHeight="1" x14ac:dyDescent="0.25">
      <c r="A3058" s="121"/>
      <c r="B3058" s="92" t="str">
        <f>IF(E3058="","",VLOOKUP(E3058,[1]PROJECTES!$C$14:$G$5000,2,FALSE))</f>
        <v>EYPESA</v>
      </c>
      <c r="C3058" s="121" t="s">
        <v>106</v>
      </c>
      <c r="D3058" s="93" t="str">
        <f>IF(E3058="","",VLOOKUP(E3058,[1]PROJECTES!$C$14:$G$5000,5,FALSE))</f>
        <v>MIGRACIO RTU's A IEC-870-5-104 v1.0</v>
      </c>
      <c r="E3058" s="117">
        <v>3983</v>
      </c>
      <c r="F3058" s="95"/>
      <c r="G3058" s="96" t="str">
        <f>IF(E3058="","",VLOOKUP(E3058,[1]PROJECTES!$C$14:$G$5000,4,FALSE))</f>
        <v>OB</v>
      </c>
      <c r="H3058" s="118" t="s">
        <v>44</v>
      </c>
      <c r="I3058" s="97" t="str">
        <f>IF(H3058="","",VLOOKUP(H3058,BD!B$2:C$16,2,FALSE))</f>
        <v>E</v>
      </c>
      <c r="J3058" s="98">
        <v>43606</v>
      </c>
      <c r="K3058" s="135">
        <f t="shared" si="100"/>
        <v>21</v>
      </c>
      <c r="L3058" s="99">
        <f t="shared" ca="1" si="101"/>
        <v>-704</v>
      </c>
      <c r="M3058" s="93">
        <f>IF(E3058="","",VLOOKUP(E3058,[1]PROJECTES!$C$14:$Z$5000,21,FALSE))</f>
        <v>42916</v>
      </c>
      <c r="N3058" s="100">
        <v>2</v>
      </c>
      <c r="O3058" s="72" t="s">
        <v>229</v>
      </c>
      <c r="P3058" s="101">
        <v>0</v>
      </c>
      <c r="Q3058" s="132" t="s">
        <v>59</v>
      </c>
      <c r="R3058" s="168" t="s">
        <v>1897</v>
      </c>
      <c r="S3058" s="91"/>
    </row>
    <row r="3059" spans="1:19" s="104" customFormat="1" ht="12.75" customHeight="1" x14ac:dyDescent="0.25">
      <c r="A3059" s="121"/>
      <c r="B3059" s="92" t="str">
        <f>IF(E3059="","",VLOOKUP(E3059,[1]PROJECTES!$C$14:$G$5000,2,FALSE))</f>
        <v>AJULLA</v>
      </c>
      <c r="C3059" s="121" t="s">
        <v>130</v>
      </c>
      <c r="D3059" s="93" t="str">
        <f>IF(E3059="","",VLOOKUP(E3059,[1]PROJECTES!$C$14:$G$5000,5,FALSE))</f>
        <v>STG-TEDIS LLAVORSÌ v1.0</v>
      </c>
      <c r="E3059" s="117">
        <v>4688</v>
      </c>
      <c r="F3059" s="95"/>
      <c r="G3059" s="96" t="str">
        <f>IF(E3059="","",VLOOKUP(E3059,[1]PROJECTES!$C$14:$G$5000,4,FALSE))</f>
        <v>OB</v>
      </c>
      <c r="H3059" s="118" t="s">
        <v>44</v>
      </c>
      <c r="I3059" s="97" t="str">
        <f>IF(H3059="","",VLOOKUP(H3059,BD!B$2:C$16,2,FALSE))</f>
        <v>E</v>
      </c>
      <c r="J3059" s="98">
        <v>43607</v>
      </c>
      <c r="K3059" s="135">
        <f t="shared" si="100"/>
        <v>21</v>
      </c>
      <c r="L3059" s="99">
        <f t="shared" ca="1" si="101"/>
        <v>-385</v>
      </c>
      <c r="M3059" s="93">
        <f>IF(E3059="","",VLOOKUP(E3059,[1]PROJECTES!$C$14:$Z$5000,21,FALSE))</f>
        <v>43235</v>
      </c>
      <c r="N3059" s="100">
        <v>0</v>
      </c>
      <c r="O3059" s="72" t="s">
        <v>229</v>
      </c>
      <c r="P3059" s="101">
        <v>30</v>
      </c>
      <c r="Q3059" s="132" t="s">
        <v>59</v>
      </c>
      <c r="R3059" s="168" t="s">
        <v>1907</v>
      </c>
      <c r="S3059" s="91"/>
    </row>
    <row r="3060" spans="1:19" s="104" customFormat="1" ht="12.75" customHeight="1" x14ac:dyDescent="0.25">
      <c r="A3060" s="121"/>
      <c r="B3060" s="92" t="str">
        <f>IF(E3060="","",VLOOKUP(E3060,[1]PROJECTES!$C$14:$G$5000,2,FALSE))</f>
        <v>SITEL</v>
      </c>
      <c r="C3060" s="121" t="s">
        <v>181</v>
      </c>
      <c r="D3060" s="93" t="str">
        <f>IF(E3060="","",VLOOKUP(E3060,[1]PROJECTES!$C$14:$G$5000,5,FALSE))</f>
        <v>AFERS EMPRESA</v>
      </c>
      <c r="E3060" s="117" t="s">
        <v>315</v>
      </c>
      <c r="F3060" s="95"/>
      <c r="G3060" s="96" t="str">
        <f>IF(E3060="","",VLOOKUP(E3060,[1]PROJECTES!$C$14:$G$5000,4,FALSE))</f>
        <v>OB</v>
      </c>
      <c r="H3060" s="118" t="s">
        <v>44</v>
      </c>
      <c r="I3060" s="97" t="str">
        <f>IF(H3060="","",VLOOKUP(H3060,BD!B$2:C$16,2,FALSE))</f>
        <v>E</v>
      </c>
      <c r="J3060" s="98">
        <v>43607</v>
      </c>
      <c r="K3060" s="135">
        <f t="shared" si="100"/>
        <v>21</v>
      </c>
      <c r="L3060" s="99">
        <f t="shared" ca="1" si="101"/>
        <v>210</v>
      </c>
      <c r="M3060" s="93">
        <f>IF(E3060="","",VLOOKUP(E3060,[1]PROJECTES!$C$14:$Z$5000,21,FALSE))</f>
        <v>43830</v>
      </c>
      <c r="N3060" s="100">
        <v>2</v>
      </c>
      <c r="O3060" s="72" t="s">
        <v>229</v>
      </c>
      <c r="P3060" s="101">
        <v>0</v>
      </c>
      <c r="Q3060" s="132" t="s">
        <v>59</v>
      </c>
      <c r="R3060" s="168" t="s">
        <v>1908</v>
      </c>
      <c r="S3060" s="91"/>
    </row>
    <row r="3061" spans="1:19" s="104" customFormat="1" ht="12.75" customHeight="1" x14ac:dyDescent="0.25">
      <c r="A3061" s="121"/>
      <c r="B3061" s="92" t="str">
        <f>IF(E3061="","",VLOOKUP(E3061,[1]PROJECTES!$C$14:$G$5000,2,FALSE))</f>
        <v>SAMENE</v>
      </c>
      <c r="C3061" s="121" t="s">
        <v>166</v>
      </c>
      <c r="D3061" s="93" t="str">
        <f>IF(E3061="","",VLOOKUP(E3061,[1]PROJECTES!$C$14:$G$5000,5,FALSE))</f>
        <v>MANTENIMENT STG-CSSat SAMPOL 01/01/2.019 - 31/12/2.019</v>
      </c>
      <c r="E3061" s="117">
        <v>5116</v>
      </c>
      <c r="F3061" s="95"/>
      <c r="G3061" s="96" t="str">
        <f>IF(E3061="","",VLOOKUP(E3061,[1]PROJECTES!$C$14:$G$5000,4,FALSE))</f>
        <v>OB</v>
      </c>
      <c r="H3061" s="118" t="s">
        <v>44</v>
      </c>
      <c r="I3061" s="97" t="str">
        <f>IF(H3061="","",VLOOKUP(H3061,BD!B$2:C$16,2,FALSE))</f>
        <v>E</v>
      </c>
      <c r="J3061" s="98">
        <v>43607</v>
      </c>
      <c r="K3061" s="135">
        <f t="shared" si="100"/>
        <v>21</v>
      </c>
      <c r="L3061" s="99">
        <f t="shared" ca="1" si="101"/>
        <v>210</v>
      </c>
      <c r="M3061" s="93">
        <f>IF(E3061="","",VLOOKUP(E3061,[1]PROJECTES!$C$14:$Z$5000,21,FALSE))</f>
        <v>43830</v>
      </c>
      <c r="N3061" s="100">
        <v>1</v>
      </c>
      <c r="O3061" s="72" t="s">
        <v>229</v>
      </c>
      <c r="P3061" s="101">
        <v>30</v>
      </c>
      <c r="Q3061" s="132" t="s">
        <v>59</v>
      </c>
      <c r="R3061" s="168" t="s">
        <v>1909</v>
      </c>
      <c r="S3061" s="91"/>
    </row>
    <row r="3062" spans="1:19" s="104" customFormat="1" ht="12.75" customHeight="1" x14ac:dyDescent="0.25">
      <c r="A3062" s="121"/>
      <c r="B3062" s="92" t="str">
        <f>IF(E3062="","",VLOOKUP(E3062,[1]PROJECTES!$C$14:$G$5000,2,FALSE))</f>
        <v>ASESER</v>
      </c>
      <c r="C3062" s="121" t="s">
        <v>60</v>
      </c>
      <c r="D3062" s="93" t="str">
        <f>IF(E3062="","",VLOOKUP(E3062,[1]PROJECTES!$C$14:$G$5000,5,FALSE))</f>
        <v>SW CS ASEME SERVICIOS v13.0</v>
      </c>
      <c r="E3062" s="117">
        <v>5273</v>
      </c>
      <c r="F3062" s="95"/>
      <c r="G3062" s="96" t="str">
        <f>IF(E3062="","",VLOOKUP(E3062,[1]PROJECTES!$C$14:$G$5000,4,FALSE))</f>
        <v>OB</v>
      </c>
      <c r="H3062" s="118" t="s">
        <v>44</v>
      </c>
      <c r="I3062" s="97" t="str">
        <f>IF(H3062="","",VLOOKUP(H3062,BD!B$2:C$16,2,FALSE))</f>
        <v>E</v>
      </c>
      <c r="J3062" s="98">
        <v>43607</v>
      </c>
      <c r="K3062" s="135">
        <f t="shared" si="100"/>
        <v>21</v>
      </c>
      <c r="L3062" s="99">
        <f t="shared" ca="1" si="101"/>
        <v>-4</v>
      </c>
      <c r="M3062" s="93">
        <f>IF(E3062="","",VLOOKUP(E3062,[1]PROJECTES!$C$14:$Z$5000,21,FALSE))</f>
        <v>43616</v>
      </c>
      <c r="N3062" s="100">
        <v>1</v>
      </c>
      <c r="O3062" s="72" t="s">
        <v>229</v>
      </c>
      <c r="P3062" s="101">
        <v>30</v>
      </c>
      <c r="Q3062" s="132" t="s">
        <v>15</v>
      </c>
      <c r="R3062" s="102"/>
      <c r="S3062" s="91"/>
    </row>
    <row r="3063" spans="1:19" s="104" customFormat="1" ht="12.75" customHeight="1" x14ac:dyDescent="0.25">
      <c r="A3063" s="121"/>
      <c r="B3063" s="92" t="str">
        <f>IF(E3063="","",VLOOKUP(E3063,[1]PROJECTES!$C$14:$G$5000,2,FALSE))</f>
        <v>SITEL</v>
      </c>
      <c r="C3063" s="121" t="s">
        <v>181</v>
      </c>
      <c r="D3063" s="93" t="str">
        <f>IF(E3063="","",VLOOKUP(E3063,[1]PROJECTES!$C$14:$G$5000,5,FALSE))</f>
        <v>FORMACIO</v>
      </c>
      <c r="E3063" s="117" t="s">
        <v>851</v>
      </c>
      <c r="F3063" s="95"/>
      <c r="G3063" s="96" t="str">
        <f>IF(E3063="","",VLOOKUP(E3063,[1]PROJECTES!$C$14:$G$5000,4,FALSE))</f>
        <v>OB</v>
      </c>
      <c r="H3063" s="118" t="s">
        <v>44</v>
      </c>
      <c r="I3063" s="97" t="str">
        <f>IF(H3063="","",VLOOKUP(H3063,BD!B$2:C$16,2,FALSE))</f>
        <v>E</v>
      </c>
      <c r="J3063" s="98">
        <v>43607</v>
      </c>
      <c r="K3063" s="135">
        <f t="shared" si="100"/>
        <v>21</v>
      </c>
      <c r="L3063" s="99">
        <f t="shared" ca="1" si="101"/>
        <v>210</v>
      </c>
      <c r="M3063" s="93">
        <f>IF(E3063="","",VLOOKUP(E3063,[1]PROJECTES!$C$14:$Z$5000,21,FALSE))</f>
        <v>43830</v>
      </c>
      <c r="N3063" s="100">
        <v>2</v>
      </c>
      <c r="O3063" s="72" t="s">
        <v>229</v>
      </c>
      <c r="P3063" s="101">
        <v>0</v>
      </c>
      <c r="Q3063" s="132" t="s">
        <v>28</v>
      </c>
      <c r="R3063" s="168" t="s">
        <v>1910</v>
      </c>
      <c r="S3063" s="91"/>
    </row>
    <row r="3064" spans="1:19" s="104" customFormat="1" ht="12.75" customHeight="1" x14ac:dyDescent="0.25">
      <c r="A3064" s="121"/>
      <c r="B3064" s="92" t="str">
        <f>IF(E3064="","",VLOOKUP(E3064,[1]PROJECTES!$C$14:$G$5000,2,FALSE))</f>
        <v>INPPOZ</v>
      </c>
      <c r="C3064" s="121" t="s">
        <v>149</v>
      </c>
      <c r="D3064" s="93" t="str">
        <f>IF(E3064="","",VLOOKUP(E3064,[1]PROJECTES!$C$14:$G$6000,5,FALSE))</f>
        <v>RTU C.S. QUINTOS EL VISO v2.0</v>
      </c>
      <c r="E3064" s="117">
        <v>5283</v>
      </c>
      <c r="F3064" s="95"/>
      <c r="G3064" s="96" t="str">
        <f>IF(E3064="","",VLOOKUP(E3064,[1]PROJECTES!$C$14:$G$5000,4,FALSE))</f>
        <v>OB</v>
      </c>
      <c r="H3064" s="118" t="s">
        <v>44</v>
      </c>
      <c r="I3064" s="97" t="str">
        <f>IF(H3064="","",VLOOKUP(H3064,BD!B$2:C$16,2,FALSE))</f>
        <v>E</v>
      </c>
      <c r="J3064" s="98">
        <v>43607</v>
      </c>
      <c r="K3064" s="135">
        <f t="shared" si="100"/>
        <v>21</v>
      </c>
      <c r="L3064" s="99">
        <f t="shared" ca="1" si="101"/>
        <v>-4</v>
      </c>
      <c r="M3064" s="93">
        <f>IF(E3064="","",VLOOKUP(E3064,[1]PROJECTES!$C$14:$Z$5000,21,FALSE))</f>
        <v>43616</v>
      </c>
      <c r="N3064" s="100">
        <v>0</v>
      </c>
      <c r="O3064" s="72" t="s">
        <v>229</v>
      </c>
      <c r="P3064" s="101">
        <v>30</v>
      </c>
      <c r="Q3064" s="132" t="s">
        <v>40</v>
      </c>
      <c r="R3064" s="168" t="s">
        <v>1971</v>
      </c>
      <c r="S3064" s="91"/>
    </row>
    <row r="3065" spans="1:19" s="104" customFormat="1" ht="12.75" customHeight="1" x14ac:dyDescent="0.25">
      <c r="A3065" s="121"/>
      <c r="B3065" s="92" t="str">
        <f>IF(E3065="","",VLOOKUP(E3065,[1]PROJECTES!$C$14:$G$5000,2,FALSE))</f>
        <v>ASESER</v>
      </c>
      <c r="C3065" s="121" t="s">
        <v>60</v>
      </c>
      <c r="D3065" s="93" t="str">
        <f>IF(E3065="","",VLOOKUP(E3065,[1]PROJECTES!$C$14:$G$5000,5,FALSE))</f>
        <v>SW CS ASEME SERVICIOS v13.0</v>
      </c>
      <c r="E3065" s="117">
        <v>5273</v>
      </c>
      <c r="F3065" s="95"/>
      <c r="G3065" s="96" t="str">
        <f>IF(E3065="","",VLOOKUP(E3065,[1]PROJECTES!$C$14:$G$5000,4,FALSE))</f>
        <v>OB</v>
      </c>
      <c r="H3065" s="118" t="s">
        <v>44</v>
      </c>
      <c r="I3065" s="97" t="str">
        <f>IF(H3065="","",VLOOKUP(H3065,BD!B$2:C$16,2,FALSE))</f>
        <v>E</v>
      </c>
      <c r="J3065" s="98">
        <v>43608</v>
      </c>
      <c r="K3065" s="135">
        <f t="shared" si="100"/>
        <v>21</v>
      </c>
      <c r="L3065" s="99">
        <f t="shared" ca="1" si="101"/>
        <v>-4</v>
      </c>
      <c r="M3065" s="93">
        <f>IF(E3065="","",VLOOKUP(E3065,[1]PROJECTES!$C$14:$Z$5000,21,FALSE))</f>
        <v>43616</v>
      </c>
      <c r="N3065" s="100">
        <v>2</v>
      </c>
      <c r="O3065" s="72" t="s">
        <v>229</v>
      </c>
      <c r="P3065" s="101">
        <v>0</v>
      </c>
      <c r="Q3065" s="132" t="s">
        <v>15</v>
      </c>
      <c r="R3065" s="102"/>
      <c r="S3065" s="91"/>
    </row>
    <row r="3066" spans="1:19" s="104" customFormat="1" ht="12.75" customHeight="1" x14ac:dyDescent="0.25">
      <c r="A3066" s="121"/>
      <c r="B3066" s="92" t="str">
        <f>IF(E3066="","",VLOOKUP(E3066,[1]PROJECTES!$C$14:$G$5000,2,FALSE))</f>
        <v>SITEL</v>
      </c>
      <c r="C3066" s="121" t="s">
        <v>181</v>
      </c>
      <c r="D3066" s="93" t="str">
        <f>IF(E3066="","",VLOOKUP(E3066,[1]PROJECTES!$C$14:$G$5000,5,FALSE))</f>
        <v>AFERS EMPRESA</v>
      </c>
      <c r="E3066" s="117" t="s">
        <v>315</v>
      </c>
      <c r="F3066" s="95"/>
      <c r="G3066" s="96" t="str">
        <f>IF(E3066="","",VLOOKUP(E3066,[1]PROJECTES!$C$14:$G$5000,4,FALSE))</f>
        <v>OB</v>
      </c>
      <c r="H3066" s="118" t="s">
        <v>44</v>
      </c>
      <c r="I3066" s="97" t="str">
        <f>IF(H3066="","",VLOOKUP(H3066,BD!B$2:C$16,2,FALSE))</f>
        <v>E</v>
      </c>
      <c r="J3066" s="98">
        <v>43608</v>
      </c>
      <c r="K3066" s="135">
        <f t="shared" si="100"/>
        <v>21</v>
      </c>
      <c r="L3066" s="99">
        <f t="shared" ca="1" si="101"/>
        <v>210</v>
      </c>
      <c r="M3066" s="93">
        <f>IF(E3066="","",VLOOKUP(E3066,[1]PROJECTES!$C$14:$Z$5000,21,FALSE))</f>
        <v>43830</v>
      </c>
      <c r="N3066" s="100">
        <v>2</v>
      </c>
      <c r="O3066" s="72" t="s">
        <v>229</v>
      </c>
      <c r="P3066" s="101">
        <v>0</v>
      </c>
      <c r="Q3066" s="132" t="s">
        <v>37</v>
      </c>
      <c r="R3066" s="168" t="s">
        <v>1972</v>
      </c>
      <c r="S3066" s="91"/>
    </row>
    <row r="3067" spans="1:19" s="104" customFormat="1" ht="12.75" customHeight="1" x14ac:dyDescent="0.25">
      <c r="A3067" s="121"/>
      <c r="B3067" s="92" t="str">
        <f>IF(E3067="","",VLOOKUP(E3067,[1]PROJECTES!$C$14:$G$5000,2,FALSE))</f>
        <v>INPPOZ</v>
      </c>
      <c r="C3067" s="121" t="s">
        <v>149</v>
      </c>
      <c r="D3067" s="93" t="str">
        <f>IF(E3067="","",VLOOKUP(E3067,[1]PROJECTES!$C$14:$G$5000,5,FALSE))</f>
        <v>RTU S.E. DANIEL DE TORRES v1.3</v>
      </c>
      <c r="E3067" s="117">
        <v>5224</v>
      </c>
      <c r="F3067" s="95"/>
      <c r="G3067" s="96" t="str">
        <f>IF(E3067="","",VLOOKUP(E3067,[1]PROJECTES!$C$14:$G$5000,4,FALSE))</f>
        <v>OB</v>
      </c>
      <c r="H3067" s="118" t="s">
        <v>44</v>
      </c>
      <c r="I3067" s="97" t="str">
        <f>IF(H3067="","",VLOOKUP(H3067,BD!B$2:C$16,2,FALSE))</f>
        <v>E</v>
      </c>
      <c r="J3067" s="98">
        <v>43608</v>
      </c>
      <c r="K3067" s="135">
        <f t="shared" si="100"/>
        <v>21</v>
      </c>
      <c r="L3067" s="99" t="str">
        <f t="shared" ca="1" si="101"/>
        <v>-</v>
      </c>
      <c r="M3067" s="93" t="str">
        <f>IF(E3067="","",VLOOKUP(E3067,[1]PROJECTES!$C$14:$Z$5000,21,FALSE))</f>
        <v/>
      </c>
      <c r="N3067" s="100">
        <v>0</v>
      </c>
      <c r="O3067" s="72" t="s">
        <v>229</v>
      </c>
      <c r="P3067" s="101">
        <v>30</v>
      </c>
      <c r="Q3067" s="132" t="s">
        <v>37</v>
      </c>
      <c r="R3067" s="168" t="s">
        <v>1970</v>
      </c>
      <c r="S3067" s="91"/>
    </row>
    <row r="3068" spans="1:19" s="104" customFormat="1" ht="12.75" customHeight="1" x14ac:dyDescent="0.25">
      <c r="A3068" s="121"/>
      <c r="B3068" s="92" t="str">
        <f>IF(E3068="","",VLOOKUP(E3068,[1]PROJECTES!$C$14:$G$5000,2,FALSE))</f>
        <v>SITEL</v>
      </c>
      <c r="C3068" s="121" t="s">
        <v>181</v>
      </c>
      <c r="D3068" s="93" t="str">
        <f>IF(E3068="","",VLOOKUP(E3068,[1]PROJECTES!$C$14:$G$5000,5,FALSE))</f>
        <v>FORMACIO</v>
      </c>
      <c r="E3068" s="117" t="s">
        <v>519</v>
      </c>
      <c r="F3068" s="95"/>
      <c r="G3068" s="96" t="str">
        <f>IF(E3068="","",VLOOKUP(E3068,[1]PROJECTES!$C$14:$G$5000,4,FALSE))</f>
        <v>OB</v>
      </c>
      <c r="H3068" s="118" t="s">
        <v>44</v>
      </c>
      <c r="I3068" s="97" t="str">
        <f>IF(H3068="","",VLOOKUP(H3068,BD!B$2:C$16,2,FALSE))</f>
        <v>E</v>
      </c>
      <c r="J3068" s="98">
        <v>43608</v>
      </c>
      <c r="K3068" s="135">
        <f t="shared" si="100"/>
        <v>21</v>
      </c>
      <c r="L3068" s="99">
        <f t="shared" ca="1" si="101"/>
        <v>210</v>
      </c>
      <c r="M3068" s="93">
        <f>IF(E3068="","",VLOOKUP(E3068,[1]PROJECTES!$C$14:$Z$5000,21,FALSE))</f>
        <v>43830</v>
      </c>
      <c r="N3068" s="100">
        <v>3</v>
      </c>
      <c r="O3068" s="72" t="s">
        <v>229</v>
      </c>
      <c r="P3068" s="101">
        <v>30</v>
      </c>
      <c r="Q3068" s="132" t="s">
        <v>28</v>
      </c>
      <c r="R3068" s="168" t="s">
        <v>1910</v>
      </c>
      <c r="S3068" s="91"/>
    </row>
    <row r="3069" spans="1:19" s="104" customFormat="1" ht="12.75" customHeight="1" x14ac:dyDescent="0.25">
      <c r="A3069" s="121"/>
      <c r="B3069" s="92" t="str">
        <f>IF(E3069="","",VLOOKUP(E3069,[1]PROJECTES!$C$14:$G$5000,2,FALSE))</f>
        <v>ASESER</v>
      </c>
      <c r="C3069" s="121" t="s">
        <v>181</v>
      </c>
      <c r="D3069" s="93" t="str">
        <f>IF(E3069="","",VLOOKUP(E3069,[1]PROJECTES!$C$14:$G$5000,5,FALSE))</f>
        <v>SW CS ASEME SERVICIOS v13.0</v>
      </c>
      <c r="E3069" s="117">
        <v>5273</v>
      </c>
      <c r="F3069" s="95"/>
      <c r="G3069" s="96" t="str">
        <f>IF(E3069="","",VLOOKUP(E3069,[1]PROJECTES!$C$14:$G$5000,4,FALSE))</f>
        <v>OB</v>
      </c>
      <c r="H3069" s="118" t="s">
        <v>44</v>
      </c>
      <c r="I3069" s="97" t="str">
        <f>IF(H3069="","",VLOOKUP(H3069,BD!B$2:C$16,2,FALSE))</f>
        <v>E</v>
      </c>
      <c r="J3069" s="98">
        <v>43609</v>
      </c>
      <c r="K3069" s="135">
        <f t="shared" si="100"/>
        <v>21</v>
      </c>
      <c r="L3069" s="99">
        <f t="shared" ca="1" si="101"/>
        <v>-4</v>
      </c>
      <c r="M3069" s="93">
        <f>IF(E3069="","",VLOOKUP(E3069,[1]PROJECTES!$C$14:$Z$5000,21,FALSE))</f>
        <v>43616</v>
      </c>
      <c r="N3069" s="100">
        <v>3</v>
      </c>
      <c r="O3069" s="72" t="s">
        <v>229</v>
      </c>
      <c r="P3069" s="101">
        <v>0</v>
      </c>
      <c r="Q3069" s="132" t="s">
        <v>15</v>
      </c>
      <c r="R3069" s="102"/>
      <c r="S3069" s="91"/>
    </row>
    <row r="3070" spans="1:19" s="104" customFormat="1" ht="12.75" customHeight="1" x14ac:dyDescent="0.25">
      <c r="A3070" s="121"/>
      <c r="B3070" s="92" t="str">
        <f>IF(E3070="","",VLOOKUP(E3070,[1]PROJECTES!$C$14:$G$5000,2,FALSE))</f>
        <v>SITEL</v>
      </c>
      <c r="C3070" s="121" t="s">
        <v>1049</v>
      </c>
      <c r="D3070" s="93" t="str">
        <f>IF(E3070="","",VLOOKUP(E3070,[1]PROJECTES!$C$14:$G$5000,5,FALSE))</f>
        <v>PENDENT D'ASSIGNAR</v>
      </c>
      <c r="E3070" s="117" t="s">
        <v>278</v>
      </c>
      <c r="F3070" s="95"/>
      <c r="G3070" s="96" t="str">
        <f>IF(E3070="","",VLOOKUP(E3070,[1]PROJECTES!$C$14:$G$5000,4,FALSE))</f>
        <v>OB</v>
      </c>
      <c r="H3070" s="118" t="s">
        <v>44</v>
      </c>
      <c r="I3070" s="97" t="str">
        <f>IF(H3070="","",VLOOKUP(H3070,BD!B$2:C$16,2,FALSE))</f>
        <v>E</v>
      </c>
      <c r="J3070" s="98">
        <v>43609</v>
      </c>
      <c r="K3070" s="135">
        <f t="shared" ref="K3070:K3128" si="102">IF(J3070="","",WEEKNUM(J3070,2)-0)</f>
        <v>21</v>
      </c>
      <c r="L3070" s="99">
        <f t="shared" ref="L3070:L3128" ca="1" si="103">IF(M3070="","-",IF(G3070="TA","-",+M3070-TODAY()))</f>
        <v>210</v>
      </c>
      <c r="M3070" s="93">
        <f>IF(E3070="","",VLOOKUP(E3070,[1]PROJECTES!$C$14:$Z$5000,21,FALSE))</f>
        <v>43830</v>
      </c>
      <c r="N3070" s="100">
        <v>2</v>
      </c>
      <c r="O3070" s="72" t="s">
        <v>229</v>
      </c>
      <c r="P3070" s="101">
        <v>15</v>
      </c>
      <c r="Q3070" s="132" t="s">
        <v>59</v>
      </c>
      <c r="R3070" s="168" t="s">
        <v>1969</v>
      </c>
      <c r="S3070" s="91"/>
    </row>
    <row r="3071" spans="1:19" s="104" customFormat="1" ht="12.75" customHeight="1" x14ac:dyDescent="0.25">
      <c r="A3071" s="121"/>
      <c r="B3071" s="92" t="str">
        <f>IF(E3071="","",VLOOKUP(E3071,[1]PROJECTES!$C$14:$G$5000,2,FALSE))</f>
        <v>SITEL</v>
      </c>
      <c r="C3071" s="121" t="s">
        <v>1049</v>
      </c>
      <c r="D3071" s="93" t="str">
        <f>IF(E3071="","",VLOOKUP(E3071,[1]PROJECTES!$C$14:$G$5000,5,FALSE))</f>
        <v>PENDENT D'ASSIGNAR</v>
      </c>
      <c r="E3071" s="117" t="s">
        <v>278</v>
      </c>
      <c r="F3071" s="95"/>
      <c r="G3071" s="96" t="str">
        <f>IF(E3071="","",VLOOKUP(E3071,[1]PROJECTES!$C$14:$G$5000,4,FALSE))</f>
        <v>OB</v>
      </c>
      <c r="H3071" s="118" t="s">
        <v>44</v>
      </c>
      <c r="I3071" s="97" t="str">
        <f>IF(H3071="","",VLOOKUP(H3071,BD!B$2:C$16,2,FALSE))</f>
        <v>E</v>
      </c>
      <c r="J3071" s="98">
        <v>43609</v>
      </c>
      <c r="K3071" s="135">
        <f t="shared" si="102"/>
        <v>21</v>
      </c>
      <c r="L3071" s="99">
        <f t="shared" ca="1" si="103"/>
        <v>210</v>
      </c>
      <c r="M3071" s="93">
        <f>IF(E3071="","",VLOOKUP(E3071,[1]PROJECTES!$C$14:$Z$5000,21,FALSE))</f>
        <v>43830</v>
      </c>
      <c r="N3071" s="100">
        <v>0</v>
      </c>
      <c r="O3071" s="72" t="s">
        <v>229</v>
      </c>
      <c r="P3071" s="101">
        <v>15</v>
      </c>
      <c r="Q3071" s="132" t="s">
        <v>59</v>
      </c>
      <c r="R3071" s="168" t="s">
        <v>1968</v>
      </c>
      <c r="S3071" s="91"/>
    </row>
    <row r="3072" spans="1:19" s="104" customFormat="1" ht="12.75" customHeight="1" x14ac:dyDescent="0.25">
      <c r="A3072" s="121"/>
      <c r="B3072" s="92" t="str">
        <f>IF(E3072="","",VLOOKUP(E3072,[1]PROJECTES!$C$14:$G$5000,2,FALSE))</f>
        <v>SITEL</v>
      </c>
      <c r="C3072" s="121" t="s">
        <v>181</v>
      </c>
      <c r="D3072" s="93" t="str">
        <f>IF(E3072="","",VLOOKUP(E3072,[1]PROJECTES!$C$14:$G$5000,5,FALSE))</f>
        <v>FORMACIO</v>
      </c>
      <c r="E3072" s="117" t="s">
        <v>519</v>
      </c>
      <c r="F3072" s="95"/>
      <c r="G3072" s="96" t="str">
        <f>IF(E3072="","",VLOOKUP(E3072,[1]PROJECTES!$C$14:$G$5000,4,FALSE))</f>
        <v>OB</v>
      </c>
      <c r="H3072" s="118" t="s">
        <v>44</v>
      </c>
      <c r="I3072" s="97" t="str">
        <f>IF(H3072="","",VLOOKUP(H3072,BD!B$2:C$16,2,FALSE))</f>
        <v>E</v>
      </c>
      <c r="J3072" s="98">
        <v>43609</v>
      </c>
      <c r="K3072" s="135">
        <f t="shared" si="102"/>
        <v>21</v>
      </c>
      <c r="L3072" s="99">
        <f t="shared" ca="1" si="103"/>
        <v>210</v>
      </c>
      <c r="M3072" s="93">
        <f>IF(E3072="","",VLOOKUP(E3072,[1]PROJECTES!$C$14:$Z$5000,21,FALSE))</f>
        <v>43830</v>
      </c>
      <c r="N3072" s="100">
        <v>2</v>
      </c>
      <c r="O3072" s="72" t="s">
        <v>229</v>
      </c>
      <c r="P3072" s="101">
        <v>30</v>
      </c>
      <c r="Q3072" s="132" t="s">
        <v>28</v>
      </c>
      <c r="R3072" s="168" t="s">
        <v>1910</v>
      </c>
      <c r="S3072" s="91"/>
    </row>
    <row r="3073" spans="1:19" s="104" customFormat="1" ht="12.75" customHeight="1" x14ac:dyDescent="0.25">
      <c r="A3073" s="121"/>
      <c r="B3073" s="92" t="str">
        <f>IF(E3073="","",VLOOKUP(E3073,[1]PROJECTES!$C$14:$G$5000,2,FALSE))</f>
        <v>SITEL</v>
      </c>
      <c r="C3073" s="121" t="s">
        <v>181</v>
      </c>
      <c r="D3073" s="93" t="str">
        <f>IF(E3073="","",VLOOKUP(E3073,[1]PROJECTES!$C$14:$G$5000,5,FALSE))</f>
        <v>AFERS EMPRESA</v>
      </c>
      <c r="E3073" s="117" t="s">
        <v>283</v>
      </c>
      <c r="F3073" s="95"/>
      <c r="G3073" s="96" t="str">
        <f>IF(E3073="","",VLOOKUP(E3073,[1]PROJECTES!$C$14:$G$5000,4,FALSE))</f>
        <v>OB</v>
      </c>
      <c r="H3073" s="118" t="s">
        <v>44</v>
      </c>
      <c r="I3073" s="97" t="str">
        <f>IF(H3073="","",VLOOKUP(H3073,BD!B$2:C$16,2,FALSE))</f>
        <v>E</v>
      </c>
      <c r="J3073" s="98">
        <v>43612</v>
      </c>
      <c r="K3073" s="135">
        <f t="shared" si="102"/>
        <v>22</v>
      </c>
      <c r="L3073" s="99">
        <f t="shared" ca="1" si="103"/>
        <v>210</v>
      </c>
      <c r="M3073" s="93">
        <f>IF(E3073="","",VLOOKUP(E3073,[1]PROJECTES!$C$14:$Z$5000,21,FALSE))</f>
        <v>43830</v>
      </c>
      <c r="N3073" s="100">
        <v>1</v>
      </c>
      <c r="O3073" s="72" t="s">
        <v>229</v>
      </c>
      <c r="P3073" s="101">
        <v>30</v>
      </c>
      <c r="Q3073" s="132" t="s">
        <v>37</v>
      </c>
      <c r="R3073" s="168" t="s">
        <v>2015</v>
      </c>
      <c r="S3073" s="91"/>
    </row>
    <row r="3074" spans="1:19" s="104" customFormat="1" ht="12.75" customHeight="1" x14ac:dyDescent="0.25">
      <c r="A3074" s="121"/>
      <c r="B3074" s="92" t="str">
        <f>IF(E3074="","",VLOOKUP(E3074,[1]PROJECTES!$C$14:$G$5000,2,FALSE))</f>
        <v>SITEL</v>
      </c>
      <c r="C3074" s="121" t="s">
        <v>187</v>
      </c>
      <c r="D3074" s="93" t="str">
        <f>IF(E3074="","",VLOOKUP(E3074,[1]PROJECTES!$C$14:$G$5000,5,FALSE))</f>
        <v>PENDENT D'ASSIGNAR</v>
      </c>
      <c r="E3074" s="117" t="s">
        <v>278</v>
      </c>
      <c r="F3074" s="95"/>
      <c r="G3074" s="96" t="str">
        <f>IF(E3074="","",VLOOKUP(E3074,[1]PROJECTES!$C$14:$G$5000,4,FALSE))</f>
        <v>OB</v>
      </c>
      <c r="H3074" s="118" t="s">
        <v>44</v>
      </c>
      <c r="I3074" s="97" t="str">
        <f>IF(H3074="","",VLOOKUP(H3074,BD!B$2:C$16,2,FALSE))</f>
        <v>E</v>
      </c>
      <c r="J3074" s="98">
        <v>43612</v>
      </c>
      <c r="K3074" s="135">
        <f t="shared" si="102"/>
        <v>22</v>
      </c>
      <c r="L3074" s="99">
        <f t="shared" ca="1" si="103"/>
        <v>210</v>
      </c>
      <c r="M3074" s="93">
        <f>IF(E3074="","",VLOOKUP(E3074,[1]PROJECTES!$C$14:$Z$5000,21,FALSE))</f>
        <v>43830</v>
      </c>
      <c r="N3074" s="100">
        <v>1</v>
      </c>
      <c r="O3074" s="72" t="s">
        <v>229</v>
      </c>
      <c r="P3074" s="101">
        <v>0</v>
      </c>
      <c r="Q3074" s="132" t="s">
        <v>59</v>
      </c>
      <c r="R3074" s="168" t="s">
        <v>2018</v>
      </c>
      <c r="S3074" s="91"/>
    </row>
    <row r="3075" spans="1:19" s="104" customFormat="1" ht="12.75" customHeight="1" x14ac:dyDescent="0.25">
      <c r="A3075" s="121"/>
      <c r="B3075" s="92" t="str">
        <f>IF(E3075="","",VLOOKUP(E3075,[1]PROJECTES!$C$14:$G$5000,2,FALSE))</f>
        <v>AJULLA</v>
      </c>
      <c r="C3075" s="121" t="s">
        <v>130</v>
      </c>
      <c r="D3075" s="93" t="str">
        <f>IF(E3075="","",VLOOKUP(E3075,[1]PROJECTES!$C$14:$G$5000,5,FALSE))</f>
        <v>STG-TEDIS LLAVORSÌ v1.0</v>
      </c>
      <c r="E3075" s="117">
        <v>4688</v>
      </c>
      <c r="F3075" s="95"/>
      <c r="G3075" s="96" t="str">
        <f>IF(E3075="","",VLOOKUP(E3075,[1]PROJECTES!$C$14:$G$5000,4,FALSE))</f>
        <v>OB</v>
      </c>
      <c r="H3075" s="118" t="s">
        <v>44</v>
      </c>
      <c r="I3075" s="97" t="str">
        <f>IF(H3075="","",VLOOKUP(H3075,BD!B$2:C$16,2,FALSE))</f>
        <v>E</v>
      </c>
      <c r="J3075" s="98">
        <v>43612</v>
      </c>
      <c r="K3075" s="135">
        <f t="shared" si="102"/>
        <v>22</v>
      </c>
      <c r="L3075" s="99">
        <f t="shared" ca="1" si="103"/>
        <v>-385</v>
      </c>
      <c r="M3075" s="93">
        <f>IF(E3075="","",VLOOKUP(E3075,[1]PROJECTES!$C$14:$Z$5000,21,FALSE))</f>
        <v>43235</v>
      </c>
      <c r="N3075" s="100">
        <v>1</v>
      </c>
      <c r="O3075" s="72" t="s">
        <v>229</v>
      </c>
      <c r="P3075" s="101">
        <v>0</v>
      </c>
      <c r="Q3075" s="132" t="s">
        <v>59</v>
      </c>
      <c r="R3075" s="168" t="s">
        <v>2016</v>
      </c>
      <c r="S3075" s="91"/>
    </row>
    <row r="3076" spans="1:19" s="104" customFormat="1" ht="12.75" customHeight="1" x14ac:dyDescent="0.25">
      <c r="A3076" s="121"/>
      <c r="B3076" s="92" t="str">
        <f>IF(E3076="","",VLOOKUP(E3076,[1]PROJECTES!$C$14:$G$5000,2,FALSE))</f>
        <v>SITEL</v>
      </c>
      <c r="C3076" s="121" t="s">
        <v>181</v>
      </c>
      <c r="D3076" s="93" t="str">
        <f>IF(E3076="","",VLOOKUP(E3076,[1]PROJECTES!$C$14:$G$5000,5,FALSE))</f>
        <v>FORMACIO</v>
      </c>
      <c r="E3076" s="117" t="s">
        <v>851</v>
      </c>
      <c r="F3076" s="95"/>
      <c r="G3076" s="96" t="str">
        <f>IF(E3076="","",VLOOKUP(E3076,[1]PROJECTES!$C$14:$G$5000,4,FALSE))</f>
        <v>OB</v>
      </c>
      <c r="H3076" s="118" t="s">
        <v>44</v>
      </c>
      <c r="I3076" s="97" t="str">
        <f>IF(H3076="","",VLOOKUP(H3076,BD!B$2:C$16,2,FALSE))</f>
        <v>E</v>
      </c>
      <c r="J3076" s="98">
        <v>43612</v>
      </c>
      <c r="K3076" s="135">
        <f t="shared" si="102"/>
        <v>22</v>
      </c>
      <c r="L3076" s="99">
        <f t="shared" ca="1" si="103"/>
        <v>210</v>
      </c>
      <c r="M3076" s="93">
        <f>IF(E3076="","",VLOOKUP(E3076,[1]PROJECTES!$C$14:$Z$5000,21,FALSE))</f>
        <v>43830</v>
      </c>
      <c r="N3076" s="100">
        <v>2</v>
      </c>
      <c r="O3076" s="72" t="s">
        <v>229</v>
      </c>
      <c r="P3076" s="101">
        <v>30</v>
      </c>
      <c r="Q3076" s="132" t="s">
        <v>28</v>
      </c>
      <c r="R3076" s="168" t="s">
        <v>1910</v>
      </c>
      <c r="S3076" s="91"/>
    </row>
    <row r="3077" spans="1:19" s="104" customFormat="1" ht="12.75" customHeight="1" x14ac:dyDescent="0.25">
      <c r="A3077" s="121"/>
      <c r="B3077" s="92" t="str">
        <f>IF(E3077="","",VLOOKUP(E3077,[1]PROJECTES!$C$14:$G$5000,2,FALSE))</f>
        <v>ASESER</v>
      </c>
      <c r="C3077" s="121" t="s">
        <v>60</v>
      </c>
      <c r="D3077" s="93" t="str">
        <f>IF(E3077="","",VLOOKUP(E3077,[1]PROJECTES!$C$14:$G$5000,5,FALSE))</f>
        <v>SW CS ASEME SERVICIOS v13.0</v>
      </c>
      <c r="E3077" s="117">
        <v>5273</v>
      </c>
      <c r="F3077" s="95"/>
      <c r="G3077" s="96" t="str">
        <f>IF(E3077="","",VLOOKUP(E3077,[1]PROJECTES!$C$14:$G$5000,4,FALSE))</f>
        <v>OB</v>
      </c>
      <c r="H3077" s="118" t="s">
        <v>44</v>
      </c>
      <c r="I3077" s="97" t="str">
        <f>IF(H3077="","",VLOOKUP(H3077,BD!B$2:C$16,2,FALSE))</f>
        <v>E</v>
      </c>
      <c r="J3077" s="98">
        <v>43612</v>
      </c>
      <c r="K3077" s="135">
        <f t="shared" si="102"/>
        <v>22</v>
      </c>
      <c r="L3077" s="99">
        <f t="shared" ca="1" si="103"/>
        <v>-4</v>
      </c>
      <c r="M3077" s="93">
        <f>IF(E3077="","",VLOOKUP(E3077,[1]PROJECTES!$C$14:$Z$5000,21,FALSE))</f>
        <v>43616</v>
      </c>
      <c r="N3077" s="100">
        <v>2</v>
      </c>
      <c r="O3077" s="72" t="s">
        <v>229</v>
      </c>
      <c r="P3077" s="101">
        <v>0</v>
      </c>
      <c r="Q3077" s="132" t="s">
        <v>15</v>
      </c>
      <c r="S3077" s="91"/>
    </row>
    <row r="3078" spans="1:19" s="104" customFormat="1" ht="12.75" customHeight="1" x14ac:dyDescent="0.25">
      <c r="A3078" s="121"/>
      <c r="B3078" s="92" t="str">
        <f>IF(E3078="","",VLOOKUP(E3078,[1]PROJECTES!$C$14:$G$5000,2,FALSE))</f>
        <v>SITEL</v>
      </c>
      <c r="C3078" s="121" t="s">
        <v>187</v>
      </c>
      <c r="D3078" s="93" t="str">
        <f>IF(E3078="","",VLOOKUP(E3078,[1]PROJECTES!$C$14:$G$5000,5,FALSE))</f>
        <v>PENDENT D'ASSIGNAR</v>
      </c>
      <c r="E3078" s="117" t="s">
        <v>396</v>
      </c>
      <c r="F3078" s="95"/>
      <c r="G3078" s="96" t="str">
        <f>IF(E3078="","",VLOOKUP(E3078,[1]PROJECTES!$C$14:$G$5000,4,FALSE))</f>
        <v>OB</v>
      </c>
      <c r="H3078" s="118" t="s">
        <v>44</v>
      </c>
      <c r="I3078" s="97" t="str">
        <f>IF(H3078="","",VLOOKUP(H3078,BD!B$2:C$16,2,FALSE))</f>
        <v>E</v>
      </c>
      <c r="J3078" s="98">
        <v>43613</v>
      </c>
      <c r="K3078" s="135">
        <f t="shared" si="102"/>
        <v>22</v>
      </c>
      <c r="L3078" s="99">
        <f t="shared" ca="1" si="103"/>
        <v>210</v>
      </c>
      <c r="M3078" s="93">
        <f>IF(E3078="","",VLOOKUP(E3078,[1]PROJECTES!$C$14:$Z$5000,21,FALSE))</f>
        <v>43830</v>
      </c>
      <c r="N3078" s="100">
        <v>1</v>
      </c>
      <c r="O3078" s="72" t="s">
        <v>229</v>
      </c>
      <c r="P3078" s="101">
        <v>0</v>
      </c>
      <c r="Q3078" s="132" t="s">
        <v>59</v>
      </c>
      <c r="R3078" s="168" t="s">
        <v>2018</v>
      </c>
      <c r="S3078" s="91"/>
    </row>
    <row r="3079" spans="1:19" s="104" customFormat="1" ht="12.75" customHeight="1" x14ac:dyDescent="0.25">
      <c r="A3079" s="121"/>
      <c r="B3079" s="92" t="str">
        <f>IF(E3079="","",VLOOKUP(E3079,[1]PROJECTES!$C$14:$G$5000,2,FALSE))</f>
        <v>SITEL</v>
      </c>
      <c r="C3079" s="121" t="s">
        <v>181</v>
      </c>
      <c r="D3079" s="93" t="str">
        <f>IF(E3079="","",VLOOKUP(E3079,[1]PROJECTES!$C$14:$G$5000,5,FALSE))</f>
        <v>FORMACIO</v>
      </c>
      <c r="E3079" s="117" t="s">
        <v>851</v>
      </c>
      <c r="F3079" s="95"/>
      <c r="G3079" s="96" t="str">
        <f>IF(E3079="","",VLOOKUP(E3079,[1]PROJECTES!$C$14:$G$5000,4,FALSE))</f>
        <v>OB</v>
      </c>
      <c r="H3079" s="118" t="s">
        <v>44</v>
      </c>
      <c r="I3079" s="97" t="str">
        <f>IF(H3079="","",VLOOKUP(H3079,BD!B$2:C$16,2,FALSE))</f>
        <v>E</v>
      </c>
      <c r="J3079" s="98">
        <v>43613</v>
      </c>
      <c r="K3079" s="135">
        <f t="shared" si="102"/>
        <v>22</v>
      </c>
      <c r="L3079" s="99">
        <f t="shared" ca="1" si="103"/>
        <v>210</v>
      </c>
      <c r="M3079" s="93">
        <f>IF(E3079="","",VLOOKUP(E3079,[1]PROJECTES!$C$14:$Z$5000,21,FALSE))</f>
        <v>43830</v>
      </c>
      <c r="N3079" s="100">
        <v>2</v>
      </c>
      <c r="O3079" s="72" t="s">
        <v>229</v>
      </c>
      <c r="P3079" s="101">
        <v>0</v>
      </c>
      <c r="Q3079" s="132" t="s">
        <v>28</v>
      </c>
      <c r="R3079" s="168" t="s">
        <v>1910</v>
      </c>
      <c r="S3079" s="91"/>
    </row>
    <row r="3080" spans="1:19" s="104" customFormat="1" ht="12.75" customHeight="1" x14ac:dyDescent="0.25">
      <c r="A3080" s="121"/>
      <c r="B3080" s="92" t="str">
        <f>IF(E3080="","",VLOOKUP(E3080,[1]PROJECTES!$C$14:$G$5000,2,FALSE))</f>
        <v>SITEL</v>
      </c>
      <c r="C3080" s="121" t="s">
        <v>149</v>
      </c>
      <c r="D3080" s="93" t="str">
        <f>IF(E3080="","",VLOOKUP(E3080,[1]PROJECTES!$C$14:$G$5000,5,FALSE))</f>
        <v>PENDENT D'ASSIGNAR</v>
      </c>
      <c r="E3080" s="117" t="s">
        <v>278</v>
      </c>
      <c r="F3080" s="95"/>
      <c r="G3080" s="96" t="str">
        <f>IF(E3080="","",VLOOKUP(E3080,[1]PROJECTES!$C$14:$G$5000,4,FALSE))</f>
        <v>OB</v>
      </c>
      <c r="H3080" s="118" t="s">
        <v>44</v>
      </c>
      <c r="I3080" s="97" t="str">
        <f>IF(H3080="","",VLOOKUP(H3080,BD!B$2:C$16,2,FALSE))</f>
        <v>E</v>
      </c>
      <c r="J3080" s="98">
        <v>43613</v>
      </c>
      <c r="K3080" s="135">
        <f t="shared" si="102"/>
        <v>22</v>
      </c>
      <c r="L3080" s="99">
        <f t="shared" ca="1" si="103"/>
        <v>210</v>
      </c>
      <c r="M3080" s="93">
        <f>IF(E3080="","",VLOOKUP(E3080,[1]PROJECTES!$C$14:$Z$5000,21,FALSE))</f>
        <v>43830</v>
      </c>
      <c r="N3080" s="100">
        <v>0</v>
      </c>
      <c r="O3080" s="72" t="s">
        <v>229</v>
      </c>
      <c r="P3080" s="101">
        <v>30</v>
      </c>
      <c r="Q3080" s="132" t="s">
        <v>37</v>
      </c>
      <c r="R3080" s="168" t="s">
        <v>2019</v>
      </c>
      <c r="S3080" s="91"/>
    </row>
    <row r="3081" spans="1:19" s="104" customFormat="1" ht="12.75" customHeight="1" x14ac:dyDescent="0.25">
      <c r="A3081" s="121"/>
      <c r="B3081" s="92" t="str">
        <f>IF(E3081="","",VLOOKUP(E3081,[1]PROJECTES!$C$14:$G$5000,2,FALSE))</f>
        <v>SITEL</v>
      </c>
      <c r="C3081" s="121" t="s">
        <v>10</v>
      </c>
      <c r="D3081" s="93" t="str">
        <f>IF(E3081="","",VLOOKUP(E3081,[1]PROJECTES!$C$14:$G$5000,5,FALSE))</f>
        <v>PENDENT D'ASSIGNAR</v>
      </c>
      <c r="E3081" s="117" t="s">
        <v>278</v>
      </c>
      <c r="F3081" s="95"/>
      <c r="G3081" s="96" t="str">
        <f>IF(E3081="","",VLOOKUP(E3081,[1]PROJECTES!$C$14:$G$5000,4,FALSE))</f>
        <v>OB</v>
      </c>
      <c r="H3081" s="118" t="s">
        <v>44</v>
      </c>
      <c r="I3081" s="97" t="str">
        <f>IF(H3081="","",VLOOKUP(H3081,BD!B$2:C$16,2,FALSE))</f>
        <v>E</v>
      </c>
      <c r="J3081" s="98">
        <v>43613</v>
      </c>
      <c r="K3081" s="135">
        <f t="shared" si="102"/>
        <v>22</v>
      </c>
      <c r="L3081" s="99">
        <f t="shared" ca="1" si="103"/>
        <v>210</v>
      </c>
      <c r="M3081" s="93">
        <f>IF(E3081="","",VLOOKUP(E3081,[1]PROJECTES!$C$14:$Z$5000,21,FALSE))</f>
        <v>43830</v>
      </c>
      <c r="N3081" s="100">
        <v>1</v>
      </c>
      <c r="O3081" s="72" t="s">
        <v>229</v>
      </c>
      <c r="P3081" s="101">
        <v>0</v>
      </c>
      <c r="Q3081" s="132" t="s">
        <v>59</v>
      </c>
      <c r="R3081" s="102"/>
      <c r="S3081" s="91"/>
    </row>
    <row r="3082" spans="1:19" s="104" customFormat="1" ht="12.75" customHeight="1" x14ac:dyDescent="0.25">
      <c r="A3082" s="121"/>
      <c r="B3082" s="92" t="str">
        <f>IF(E3082="","",VLOOKUP(E3082,[1]PROJECTES!$C$14:$G$5000,2,FALSE))</f>
        <v>SITEL</v>
      </c>
      <c r="C3082" s="121" t="s">
        <v>181</v>
      </c>
      <c r="D3082" s="93" t="str">
        <f>IF(E3082="","",VLOOKUP(E3082,[1]PROJECTES!$C$14:$G$5000,5,FALSE))</f>
        <v>AFERS EMPRESA</v>
      </c>
      <c r="E3082" s="117" t="s">
        <v>283</v>
      </c>
      <c r="F3082" s="95"/>
      <c r="G3082" s="96" t="str">
        <f>IF(E3082="","",VLOOKUP(E3082,[1]PROJECTES!$C$14:$G$5000,4,FALSE))</f>
        <v>OB</v>
      </c>
      <c r="H3082" s="118" t="s">
        <v>44</v>
      </c>
      <c r="I3082" s="97" t="str">
        <f>IF(H3082="","",VLOOKUP(H3082,BD!B$2:C$16,2,FALSE))</f>
        <v>E</v>
      </c>
      <c r="J3082" s="98">
        <v>43613</v>
      </c>
      <c r="K3082" s="135">
        <f t="shared" si="102"/>
        <v>22</v>
      </c>
      <c r="L3082" s="99">
        <f t="shared" ca="1" si="103"/>
        <v>210</v>
      </c>
      <c r="M3082" s="93">
        <f>IF(E3082="","",VLOOKUP(E3082,[1]PROJECTES!$C$14:$Z$5000,21,FALSE))</f>
        <v>43830</v>
      </c>
      <c r="N3082" s="100">
        <v>3</v>
      </c>
      <c r="O3082" s="72" t="s">
        <v>229</v>
      </c>
      <c r="P3082" s="101">
        <v>30</v>
      </c>
      <c r="Q3082" s="132" t="s">
        <v>46</v>
      </c>
      <c r="R3082" s="168" t="s">
        <v>2013</v>
      </c>
      <c r="S3082" s="91"/>
    </row>
    <row r="3083" spans="1:19" s="104" customFormat="1" ht="12.75" customHeight="1" x14ac:dyDescent="0.25">
      <c r="A3083" s="121"/>
      <c r="B3083" s="92" t="str">
        <f>IF(E3083="","",VLOOKUP(E3083,[1]PROJECTES!$C$14:$G$5000,2,FALSE))</f>
        <v>SITEL</v>
      </c>
      <c r="C3083" s="121" t="s">
        <v>10</v>
      </c>
      <c r="D3083" s="93" t="str">
        <f>IF(E3083="","",VLOOKUP(E3083,[1]PROJECTES!$C$14:$G$5000,5,FALSE))</f>
        <v>PENDENT D'ASSIGNAR</v>
      </c>
      <c r="E3083" s="117" t="s">
        <v>278</v>
      </c>
      <c r="F3083" s="95"/>
      <c r="G3083" s="96" t="str">
        <f>IF(E3083="","",VLOOKUP(E3083,[1]PROJECTES!$C$14:$G$5000,4,FALSE))</f>
        <v>OB</v>
      </c>
      <c r="H3083" s="118" t="s">
        <v>44</v>
      </c>
      <c r="I3083" s="97" t="str">
        <f>IF(H3083="","",VLOOKUP(H3083,BD!B$2:C$16,2,FALSE))</f>
        <v>E</v>
      </c>
      <c r="J3083" s="98">
        <v>43614</v>
      </c>
      <c r="K3083" s="135">
        <f t="shared" si="102"/>
        <v>22</v>
      </c>
      <c r="L3083" s="99">
        <f t="shared" ca="1" si="103"/>
        <v>210</v>
      </c>
      <c r="M3083" s="93">
        <f>IF(E3083="","",VLOOKUP(E3083,[1]PROJECTES!$C$14:$Z$5000,21,FALSE))</f>
        <v>43830</v>
      </c>
      <c r="N3083" s="100">
        <v>2</v>
      </c>
      <c r="O3083" s="72" t="s">
        <v>229</v>
      </c>
      <c r="P3083" s="101">
        <v>0</v>
      </c>
      <c r="Q3083" s="132" t="s">
        <v>59</v>
      </c>
      <c r="R3083" s="102"/>
      <c r="S3083" s="91"/>
    </row>
    <row r="3084" spans="1:19" s="104" customFormat="1" ht="12.75" customHeight="1" x14ac:dyDescent="0.25">
      <c r="A3084" s="121"/>
      <c r="B3084" s="92" t="str">
        <f>IF(E3084="","",VLOOKUP(E3084,[1]PROJECTES!$C$14:$G$5000,2,FALSE))</f>
        <v>SITEL</v>
      </c>
      <c r="C3084" s="121" t="s">
        <v>181</v>
      </c>
      <c r="D3084" s="93" t="str">
        <f>IF(E3084="","",VLOOKUP(E3084,[1]PROJECTES!$C$14:$G$5000,5,FALSE))</f>
        <v>FORMACIO</v>
      </c>
      <c r="E3084" s="117" t="s">
        <v>519</v>
      </c>
      <c r="F3084" s="95"/>
      <c r="G3084" s="96" t="str">
        <f>IF(E3084="","",VLOOKUP(E3084,[1]PROJECTES!$C$14:$G$5000,4,FALSE))</f>
        <v>OB</v>
      </c>
      <c r="H3084" s="118" t="s">
        <v>44</v>
      </c>
      <c r="I3084" s="97" t="str">
        <f>IF(H3084="","",VLOOKUP(H3084,BD!B$2:C$16,2,FALSE))</f>
        <v>E</v>
      </c>
      <c r="J3084" s="98">
        <v>43614</v>
      </c>
      <c r="K3084" s="135">
        <f t="shared" si="102"/>
        <v>22</v>
      </c>
      <c r="L3084" s="99">
        <f t="shared" ca="1" si="103"/>
        <v>210</v>
      </c>
      <c r="M3084" s="93">
        <f>IF(E3084="","",VLOOKUP(E3084,[1]PROJECTES!$C$14:$Z$5000,21,FALSE))</f>
        <v>43830</v>
      </c>
      <c r="N3084" s="100">
        <v>2</v>
      </c>
      <c r="O3084" s="72" t="s">
        <v>229</v>
      </c>
      <c r="P3084" s="101">
        <v>30</v>
      </c>
      <c r="Q3084" s="132" t="s">
        <v>28</v>
      </c>
      <c r="R3084" s="168" t="s">
        <v>1910</v>
      </c>
      <c r="S3084" s="91"/>
    </row>
    <row r="3085" spans="1:19" s="104" customFormat="1" ht="12.75" customHeight="1" x14ac:dyDescent="0.25">
      <c r="A3085" s="121"/>
      <c r="B3085" s="92" t="str">
        <f>IF(E3085="","",VLOOKUP(E3085,[1]PROJECTES!$C$14:$G$5000,2,FALSE))</f>
        <v>EYPESA</v>
      </c>
      <c r="C3085" s="121" t="s">
        <v>106</v>
      </c>
      <c r="D3085" s="93" t="str">
        <f>IF(E3085="","",VLOOKUP(E3085,[1]PROJECTES!$C$14:$G$5000,5,FALSE))</f>
        <v>MIGRACIO RTU's A IEC-870-5-104 v1.0</v>
      </c>
      <c r="E3085" s="117">
        <v>3983</v>
      </c>
      <c r="F3085" s="95"/>
      <c r="G3085" s="96" t="str">
        <f>IF(E3085="","",VLOOKUP(E3085,[1]PROJECTES!$C$14:$G$5000,4,FALSE))</f>
        <v>OB</v>
      </c>
      <c r="H3085" s="118" t="s">
        <v>44</v>
      </c>
      <c r="I3085" s="97" t="str">
        <f>IF(H3085="","",VLOOKUP(H3085,BD!B$2:C$16,2,FALSE))</f>
        <v>E</v>
      </c>
      <c r="J3085" s="98">
        <v>43614</v>
      </c>
      <c r="K3085" s="135">
        <f t="shared" si="102"/>
        <v>22</v>
      </c>
      <c r="L3085" s="99">
        <f t="shared" ca="1" si="103"/>
        <v>-704</v>
      </c>
      <c r="M3085" s="93">
        <f>IF(E3085="","",VLOOKUP(E3085,[1]PROJECTES!$C$14:$Z$5000,21,FALSE))</f>
        <v>42916</v>
      </c>
      <c r="N3085" s="100">
        <v>0</v>
      </c>
      <c r="O3085" s="72" t="s">
        <v>229</v>
      </c>
      <c r="P3085" s="101">
        <v>15</v>
      </c>
      <c r="Q3085" s="132" t="s">
        <v>37</v>
      </c>
      <c r="R3085" s="168" t="s">
        <v>2014</v>
      </c>
      <c r="S3085" s="91"/>
    </row>
    <row r="3086" spans="1:19" s="104" customFormat="1" ht="12.75" customHeight="1" x14ac:dyDescent="0.25">
      <c r="A3086" s="121"/>
      <c r="B3086" s="92" t="str">
        <f>IF(E3086="","",VLOOKUP(E3086,[1]PROJECTES!$C$14:$G$5000,2,FALSE))</f>
        <v>SITEL</v>
      </c>
      <c r="C3086" s="121" t="s">
        <v>122</v>
      </c>
      <c r="D3086" s="93" t="str">
        <f>IF(E3086="","",VLOOKUP(E3086,[1]PROJECTES!$C$14:$G$5000,5,FALSE))</f>
        <v>PENDENT D'ASSIGNAR</v>
      </c>
      <c r="E3086" s="117" t="s">
        <v>278</v>
      </c>
      <c r="F3086" s="95"/>
      <c r="G3086" s="96" t="str">
        <f>IF(E3086="","",VLOOKUP(E3086,[1]PROJECTES!$C$14:$G$5000,4,FALSE))</f>
        <v>OB</v>
      </c>
      <c r="H3086" s="118" t="s">
        <v>44</v>
      </c>
      <c r="I3086" s="97" t="str">
        <f>IF(H3086="","",VLOOKUP(H3086,BD!B$2:C$16,2,FALSE))</f>
        <v>E</v>
      </c>
      <c r="J3086" s="98">
        <v>43614</v>
      </c>
      <c r="K3086" s="135">
        <f t="shared" si="102"/>
        <v>22</v>
      </c>
      <c r="L3086" s="99">
        <f t="shared" ca="1" si="103"/>
        <v>210</v>
      </c>
      <c r="M3086" s="93">
        <f>IF(E3086="","",VLOOKUP(E3086,[1]PROJECTES!$C$14:$Z$5000,21,FALSE))</f>
        <v>43830</v>
      </c>
      <c r="N3086" s="100">
        <v>0</v>
      </c>
      <c r="O3086" s="72" t="s">
        <v>229</v>
      </c>
      <c r="P3086" s="101">
        <v>15</v>
      </c>
      <c r="Q3086" s="132" t="s">
        <v>59</v>
      </c>
      <c r="R3086" s="168" t="s">
        <v>2017</v>
      </c>
      <c r="S3086" s="91"/>
    </row>
    <row r="3087" spans="1:19" s="104" customFormat="1" ht="12.75" customHeight="1" x14ac:dyDescent="0.25">
      <c r="A3087" s="121"/>
      <c r="B3087" s="92" t="str">
        <f>IF(E3087="","",VLOOKUP(E3087,[1]PROJECTES!$C$14:$G$5000,2,FALSE))</f>
        <v>ASESER</v>
      </c>
      <c r="C3087" s="121" t="s">
        <v>60</v>
      </c>
      <c r="D3087" s="93" t="str">
        <f>IF(E3087="","",VLOOKUP(E3087,[1]PROJECTES!$C$14:$G$5000,5,FALSE))</f>
        <v>SW CS ASEME SERVICIOS v13.0</v>
      </c>
      <c r="E3087" s="117">
        <v>5273</v>
      </c>
      <c r="F3087" s="95"/>
      <c r="G3087" s="96" t="str">
        <f>IF(E3087="","",VLOOKUP(E3087,[1]PROJECTES!$C$14:$G$5000,4,FALSE))</f>
        <v>OB</v>
      </c>
      <c r="H3087" s="118" t="s">
        <v>44</v>
      </c>
      <c r="I3087" s="97" t="str">
        <f>IF(H3087="","",VLOOKUP(H3087,BD!B$2:C$16,2,FALSE))</f>
        <v>E</v>
      </c>
      <c r="J3087" s="98">
        <v>43614</v>
      </c>
      <c r="K3087" s="135">
        <f t="shared" si="102"/>
        <v>22</v>
      </c>
      <c r="L3087" s="99">
        <f t="shared" ca="1" si="103"/>
        <v>-4</v>
      </c>
      <c r="M3087" s="93">
        <f>IF(E3087="","",VLOOKUP(E3087,[1]PROJECTES!$C$14:$Z$5000,21,FALSE))</f>
        <v>43616</v>
      </c>
      <c r="N3087" s="100">
        <v>3</v>
      </c>
      <c r="O3087" s="72" t="s">
        <v>229</v>
      </c>
      <c r="P3087" s="101">
        <v>0</v>
      </c>
      <c r="Q3087" s="132" t="s">
        <v>15</v>
      </c>
      <c r="R3087" s="102"/>
      <c r="S3087" s="91"/>
    </row>
    <row r="3088" spans="1:19" s="104" customFormat="1" ht="12.75" customHeight="1" x14ac:dyDescent="0.25">
      <c r="A3088" s="121"/>
      <c r="B3088" s="92" t="str">
        <f>IF(E3088="","",VLOOKUP(E3088,[1]PROJECTES!$C$14:$G$5000,2,FALSE))</f>
        <v>ASESER</v>
      </c>
      <c r="C3088" s="121" t="s">
        <v>60</v>
      </c>
      <c r="D3088" s="93" t="str">
        <f>IF(E3088="","",VLOOKUP(E3088,[1]PROJECTES!$C$14:$G$5000,5,FALSE))</f>
        <v>SW CS ASEME SERVICIOS v13.0</v>
      </c>
      <c r="E3088" s="117">
        <v>5273</v>
      </c>
      <c r="F3088" s="95"/>
      <c r="G3088" s="96" t="str">
        <f>IF(E3088="","",VLOOKUP(E3088,[1]PROJECTES!$C$14:$G$5000,4,FALSE))</f>
        <v>OB</v>
      </c>
      <c r="H3088" s="118" t="s">
        <v>44</v>
      </c>
      <c r="I3088" s="97" t="str">
        <f>IF(H3088="","",VLOOKUP(H3088,BD!B$2:C$16,2,FALSE))</f>
        <v>E</v>
      </c>
      <c r="J3088" s="98">
        <v>43615</v>
      </c>
      <c r="K3088" s="135">
        <f t="shared" si="102"/>
        <v>22</v>
      </c>
      <c r="L3088" s="99">
        <f t="shared" ca="1" si="103"/>
        <v>-4</v>
      </c>
      <c r="M3088" s="93">
        <f>IF(E3088="","",VLOOKUP(E3088,[1]PROJECTES!$C$14:$Z$5000,21,FALSE))</f>
        <v>43616</v>
      </c>
      <c r="N3088" s="100">
        <v>6</v>
      </c>
      <c r="O3088" s="72" t="s">
        <v>229</v>
      </c>
      <c r="P3088" s="101">
        <v>0</v>
      </c>
      <c r="Q3088" s="132" t="s">
        <v>15</v>
      </c>
      <c r="R3088" s="102"/>
      <c r="S3088" s="91"/>
    </row>
    <row r="3089" spans="1:19" s="104" customFormat="1" ht="12.75" customHeight="1" x14ac:dyDescent="0.25">
      <c r="A3089" s="121"/>
      <c r="B3089" s="92" t="str">
        <f>IF(E3089="","",VLOOKUP(E3089,[1]PROJECTES!$C$14:$G$5000,2,FALSE))</f>
        <v>EYPESA</v>
      </c>
      <c r="C3089" s="121" t="s">
        <v>106</v>
      </c>
      <c r="D3089" s="93" t="str">
        <f>IF(E3089="","",VLOOKUP(E3089,[1]PROJECTES!$C$14:$G$5000,5,FALSE))</f>
        <v>MIGRACIO RTU's A IEC-870-5-104 v1.0</v>
      </c>
      <c r="E3089" s="117">
        <v>3983</v>
      </c>
      <c r="F3089" s="95"/>
      <c r="G3089" s="96" t="str">
        <f>IF(E3089="","",VLOOKUP(E3089,[1]PROJECTES!$C$14:$G$5000,4,FALSE))</f>
        <v>OB</v>
      </c>
      <c r="H3089" s="118" t="s">
        <v>44</v>
      </c>
      <c r="I3089" s="97" t="str">
        <f>IF(H3089="","",VLOOKUP(H3089,BD!B$2:C$16,2,FALSE))</f>
        <v>E</v>
      </c>
      <c r="J3089" s="98">
        <v>43615</v>
      </c>
      <c r="K3089" s="135">
        <f t="shared" si="102"/>
        <v>22</v>
      </c>
      <c r="L3089" s="99">
        <f t="shared" ca="1" si="103"/>
        <v>-704</v>
      </c>
      <c r="M3089" s="93">
        <f>IF(E3089="","",VLOOKUP(E3089,[1]PROJECTES!$C$14:$Z$5000,21,FALSE))</f>
        <v>42916</v>
      </c>
      <c r="N3089" s="100">
        <v>1</v>
      </c>
      <c r="O3089" s="72" t="s">
        <v>229</v>
      </c>
      <c r="P3089" s="101">
        <v>30</v>
      </c>
      <c r="Q3089" s="132" t="s">
        <v>59</v>
      </c>
      <c r="R3089" s="168" t="s">
        <v>2107</v>
      </c>
      <c r="S3089" s="91"/>
    </row>
    <row r="3090" spans="1:19" s="104" customFormat="1" ht="12.75" customHeight="1" x14ac:dyDescent="0.25">
      <c r="A3090" s="121"/>
      <c r="B3090" s="92" t="str">
        <f>IF(E3090="","",VLOOKUP(E3090,[1]PROJECTES!$C$14:$G$5000,2,FALSE))</f>
        <v>SITEL</v>
      </c>
      <c r="C3090" s="121" t="s">
        <v>198</v>
      </c>
      <c r="D3090" s="93" t="str">
        <f>IF(E3090="","",VLOOKUP(E3090,[1]PROJECTES!$C$14:$G$5000,5,FALSE))</f>
        <v>PENDENT D'ASSIGNAR</v>
      </c>
      <c r="E3090" s="117" t="s">
        <v>396</v>
      </c>
      <c r="F3090" s="95"/>
      <c r="G3090" s="96" t="str">
        <f>IF(E3090="","",VLOOKUP(E3090,[1]PROJECTES!$C$14:$G$5000,4,FALSE))</f>
        <v>OB</v>
      </c>
      <c r="H3090" s="118" t="s">
        <v>44</v>
      </c>
      <c r="I3090" s="97" t="str">
        <f>IF(H3090="","",VLOOKUP(H3090,BD!B$2:C$16,2,FALSE))</f>
        <v>E</v>
      </c>
      <c r="J3090" s="98">
        <v>43615</v>
      </c>
      <c r="K3090" s="135">
        <f t="shared" si="102"/>
        <v>22</v>
      </c>
      <c r="L3090" s="99">
        <f t="shared" ca="1" si="103"/>
        <v>210</v>
      </c>
      <c r="M3090" s="93">
        <f>IF(E3090="","",VLOOKUP(E3090,[1]PROJECTES!$C$14:$Z$5000,21,FALSE))</f>
        <v>43830</v>
      </c>
      <c r="N3090" s="100">
        <v>0</v>
      </c>
      <c r="O3090" s="72" t="s">
        <v>229</v>
      </c>
      <c r="P3090" s="101">
        <v>30</v>
      </c>
      <c r="Q3090" s="132" t="s">
        <v>59</v>
      </c>
      <c r="R3090" s="168" t="s">
        <v>2108</v>
      </c>
      <c r="S3090" s="91"/>
    </row>
    <row r="3091" spans="1:19" s="104" customFormat="1" ht="12.75" customHeight="1" x14ac:dyDescent="0.25">
      <c r="A3091" s="121"/>
      <c r="B3091" s="92" t="str">
        <f>IF(E3091="","",VLOOKUP(E3091,[1]PROJECTES!$C$14:$G$5000,2,FALSE))</f>
        <v>SITEL</v>
      </c>
      <c r="C3091" s="121" t="s">
        <v>122</v>
      </c>
      <c r="D3091" s="93" t="str">
        <f>IF(E3091="","",VLOOKUP(E3091,[1]PROJECTES!$C$14:$G$5000,5,FALSE))</f>
        <v>PENDENT D'ASSIGNAR</v>
      </c>
      <c r="E3091" s="117" t="s">
        <v>278</v>
      </c>
      <c r="F3091" s="95"/>
      <c r="G3091" s="96" t="str">
        <f>IF(E3091="","",VLOOKUP(E3091,[1]PROJECTES!$C$14:$G$5000,4,FALSE))</f>
        <v>OB</v>
      </c>
      <c r="H3091" s="118" t="s">
        <v>44</v>
      </c>
      <c r="I3091" s="97" t="str">
        <f>IF(H3091="","",VLOOKUP(H3091,BD!B$2:C$16,2,FALSE))</f>
        <v>E</v>
      </c>
      <c r="J3091" s="98">
        <v>43616</v>
      </c>
      <c r="K3091" s="135">
        <f t="shared" si="102"/>
        <v>22</v>
      </c>
      <c r="L3091" s="99">
        <f t="shared" ca="1" si="103"/>
        <v>210</v>
      </c>
      <c r="M3091" s="93">
        <f>IF(E3091="","",VLOOKUP(E3091,[1]PROJECTES!$C$14:$Z$5000,21,FALSE))</f>
        <v>43830</v>
      </c>
      <c r="N3091" s="100">
        <v>0</v>
      </c>
      <c r="O3091" s="72" t="s">
        <v>229</v>
      </c>
      <c r="P3091" s="101">
        <v>30</v>
      </c>
      <c r="Q3091" s="132" t="s">
        <v>59</v>
      </c>
      <c r="R3091" s="102"/>
      <c r="S3091" s="91"/>
    </row>
    <row r="3092" spans="1:19" s="104" customFormat="1" ht="12.75" customHeight="1" x14ac:dyDescent="0.25">
      <c r="A3092" s="121"/>
      <c r="B3092" s="92" t="str">
        <f>IF(E3092="","",VLOOKUP(E3092,[1]PROJECTES!$C$14:$G$5000,2,FALSE))</f>
        <v>ASESER</v>
      </c>
      <c r="C3092" s="121" t="s">
        <v>2106</v>
      </c>
      <c r="D3092" s="93" t="str">
        <f>IF(E3092="","",VLOOKUP(E3092,[1]PROJECTES!$C$14:$G$5000,5,FALSE))</f>
        <v>SW CS ASEME SERVICIOS v13.0</v>
      </c>
      <c r="E3092" s="117">
        <v>5273</v>
      </c>
      <c r="F3092" s="95"/>
      <c r="G3092" s="96" t="str">
        <f>IF(E3092="","",VLOOKUP(E3092,[1]PROJECTES!$C$14:$G$5000,4,FALSE))</f>
        <v>OB</v>
      </c>
      <c r="H3092" s="118" t="s">
        <v>44</v>
      </c>
      <c r="I3092" s="97" t="str">
        <f>IF(H3092="","",VLOOKUP(H3092,BD!B$2:C$16,2,FALSE))</f>
        <v>E</v>
      </c>
      <c r="J3092" s="98">
        <v>43616</v>
      </c>
      <c r="K3092" s="135">
        <f t="shared" si="102"/>
        <v>22</v>
      </c>
      <c r="L3092" s="99">
        <f t="shared" ca="1" si="103"/>
        <v>-4</v>
      </c>
      <c r="M3092" s="93">
        <f>IF(E3092="","",VLOOKUP(E3092,[1]PROJECTES!$C$14:$Z$5000,21,FALSE))</f>
        <v>43616</v>
      </c>
      <c r="N3092" s="100">
        <v>7</v>
      </c>
      <c r="O3092" s="72" t="s">
        <v>229</v>
      </c>
      <c r="P3092" s="101">
        <v>30</v>
      </c>
      <c r="Q3092" s="132" t="s">
        <v>15</v>
      </c>
      <c r="R3092" s="102"/>
      <c r="S3092" s="91"/>
    </row>
    <row r="3093" spans="1:19" s="104" customFormat="1" ht="12.75" customHeight="1" x14ac:dyDescent="0.25">
      <c r="A3093" s="121" t="s">
        <v>12</v>
      </c>
      <c r="B3093" s="92" t="str">
        <f>IF(E3093="","",VLOOKUP(E3093,[1]PROJECTES!$C$14:$G$5000,2,FALSE))</f>
        <v>SITEL</v>
      </c>
      <c r="C3093" s="121" t="s">
        <v>181</v>
      </c>
      <c r="D3093" s="93" t="str">
        <f>IF(E3093="","",VLOOKUP(E3093,[1]PROJECTES!$C$14:$G$5000,5,FALSE))</f>
        <v>INFRAESTRUCTURA</v>
      </c>
      <c r="E3093" s="117" t="s">
        <v>317</v>
      </c>
      <c r="F3093" s="95"/>
      <c r="G3093" s="96" t="str">
        <f>IF(E3093="","",VLOOKUP(E3093,[1]PROJECTES!$C$14:$G$5000,4,FALSE))</f>
        <v>OB</v>
      </c>
      <c r="H3093" s="118" t="s">
        <v>12</v>
      </c>
      <c r="I3093" s="97" t="str">
        <f>IF(H3093="","",VLOOKUP(H3093,BD!B$2:C$16,2,FALSE))</f>
        <v>E</v>
      </c>
      <c r="J3093" s="98">
        <v>43593</v>
      </c>
      <c r="K3093" s="135">
        <f t="shared" si="102"/>
        <v>19</v>
      </c>
      <c r="L3093" s="99">
        <f t="shared" ca="1" si="103"/>
        <v>210</v>
      </c>
      <c r="M3093" s="93">
        <f>IF(E3093="","",VLOOKUP(E3093,[1]PROJECTES!$C$14:$Z$5000,21,FALSE))</f>
        <v>43830</v>
      </c>
      <c r="N3093" s="100">
        <v>0</v>
      </c>
      <c r="O3093" s="72" t="s">
        <v>229</v>
      </c>
      <c r="P3093" s="101">
        <v>30</v>
      </c>
      <c r="Q3093" s="132" t="s">
        <v>7</v>
      </c>
      <c r="R3093" s="168" t="s">
        <v>1631</v>
      </c>
      <c r="S3093" s="91"/>
    </row>
    <row r="3094" spans="1:19" s="104" customFormat="1" ht="12.75" customHeight="1" x14ac:dyDescent="0.25">
      <c r="A3094" s="121" t="s">
        <v>12</v>
      </c>
      <c r="B3094" s="92" t="str">
        <f>IF(E3094="","",VLOOKUP(E3094,[1]PROJECTES!$C$14:$G$5000,2,FALSE))</f>
        <v>EYPESA</v>
      </c>
      <c r="C3094" s="121" t="s">
        <v>106</v>
      </c>
      <c r="D3094" s="93" t="str">
        <f>IF(E3094="","",VLOOKUP(E3094,[1]PROJECTES!$C$14:$G$5000,5,FALSE))</f>
        <v>SITEL Ref.SUPORT TEC. PROJ. INVADE-2019</v>
      </c>
      <c r="E3094" s="117">
        <v>5204</v>
      </c>
      <c r="F3094" s="95"/>
      <c r="G3094" s="96" t="str">
        <f>IF(E3094="","",VLOOKUP(E3094,[1]PROJECTES!$C$14:$G$5000,4,FALSE))</f>
        <v>OB</v>
      </c>
      <c r="H3094" s="118" t="s">
        <v>12</v>
      </c>
      <c r="I3094" s="97" t="str">
        <f>IF(H3094="","",VLOOKUP(H3094,BD!B$2:C$16,2,FALSE))</f>
        <v>E</v>
      </c>
      <c r="J3094" s="98">
        <v>43593</v>
      </c>
      <c r="K3094" s="135">
        <f t="shared" si="102"/>
        <v>19</v>
      </c>
      <c r="L3094" s="99">
        <f t="shared" ca="1" si="103"/>
        <v>-35</v>
      </c>
      <c r="M3094" s="93">
        <f>IF(E3094="","",VLOOKUP(E3094,[1]PROJECTES!$C$14:$Z$5000,21,FALSE))</f>
        <v>43585</v>
      </c>
      <c r="N3094" s="100">
        <v>3</v>
      </c>
      <c r="O3094" s="72" t="s">
        <v>229</v>
      </c>
      <c r="P3094" s="101">
        <v>0</v>
      </c>
      <c r="Q3094" s="132" t="s">
        <v>32</v>
      </c>
      <c r="R3094" s="168" t="s">
        <v>1763</v>
      </c>
      <c r="S3094" s="91"/>
    </row>
    <row r="3095" spans="1:19" s="104" customFormat="1" ht="12.75" customHeight="1" x14ac:dyDescent="0.25">
      <c r="A3095" s="121" t="s">
        <v>12</v>
      </c>
      <c r="B3095" s="92" t="str">
        <f>IF(E3095="","",VLOOKUP(E3095,[1]PROJECTES!$C$14:$G$5000,2,FALSE))</f>
        <v>EYPESA</v>
      </c>
      <c r="C3095" s="121" t="s">
        <v>106</v>
      </c>
      <c r="D3095" s="93" t="str">
        <f>IF(E3095="","",VLOOKUP(E3095,[1]PROJECTES!$C$14:$G$5000,5,FALSE))</f>
        <v>SITEL Ref.SUPORT TEC. PROJ. RESOLvD-2018</v>
      </c>
      <c r="E3095" s="117">
        <v>4867</v>
      </c>
      <c r="F3095" s="95"/>
      <c r="G3095" s="96" t="str">
        <f>IF(E3095="","",VLOOKUP(E3095,[1]PROJECTES!$C$14:$G$5000,4,FALSE))</f>
        <v>OB</v>
      </c>
      <c r="H3095" s="118" t="s">
        <v>12</v>
      </c>
      <c r="I3095" s="97" t="str">
        <f>IF(H3095="","",VLOOKUP(H3095,BD!B$2:C$16,2,FALSE))</f>
        <v>E</v>
      </c>
      <c r="J3095" s="98">
        <v>43593</v>
      </c>
      <c r="K3095" s="135">
        <f t="shared" si="102"/>
        <v>19</v>
      </c>
      <c r="L3095" s="99">
        <f t="shared" ca="1" si="103"/>
        <v>-155</v>
      </c>
      <c r="M3095" s="93">
        <f>IF(E3095="","",VLOOKUP(E3095,[1]PROJECTES!$C$14:$Z$5000,21,FALSE))</f>
        <v>43465</v>
      </c>
      <c r="N3095" s="100">
        <v>1</v>
      </c>
      <c r="O3095" s="72" t="s">
        <v>229</v>
      </c>
      <c r="P3095" s="101">
        <v>15</v>
      </c>
      <c r="Q3095" s="132" t="s">
        <v>15</v>
      </c>
      <c r="R3095" s="168" t="s">
        <v>1764</v>
      </c>
      <c r="S3095" s="91"/>
    </row>
    <row r="3096" spans="1:19" s="104" customFormat="1" ht="12.75" customHeight="1" x14ac:dyDescent="0.25">
      <c r="A3096" s="121" t="s">
        <v>12</v>
      </c>
      <c r="B3096" s="92" t="str">
        <f>IF(E3096="","",VLOOKUP(E3096,[1]PROJECTES!$C$14:$G$5000,2,FALSE))</f>
        <v>EOSPIT</v>
      </c>
      <c r="C3096" s="121" t="s">
        <v>151</v>
      </c>
      <c r="D3096" s="93" t="str">
        <f>IF(E3096="","",VLOOKUP(E3096,[1]PROJECTES!$C$14:$G$5000,5,FALSE))</f>
        <v>MANTENIMIENTO CC SCADA TEDIS.Net EOSA 01/04/2019 - 31/03/2020</v>
      </c>
      <c r="E3096" s="117">
        <v>5231</v>
      </c>
      <c r="F3096" s="95"/>
      <c r="G3096" s="96" t="str">
        <f>IF(E3096="","",VLOOKUP(E3096,[1]PROJECTES!$C$14:$G$5000,4,FALSE))</f>
        <v>OB</v>
      </c>
      <c r="H3096" s="118" t="s">
        <v>12</v>
      </c>
      <c r="I3096" s="97" t="str">
        <f>IF(H3096="","",VLOOKUP(H3096,BD!B$2:C$16,2,FALSE))</f>
        <v>E</v>
      </c>
      <c r="J3096" s="98">
        <v>43593</v>
      </c>
      <c r="K3096" s="135">
        <f t="shared" si="102"/>
        <v>19</v>
      </c>
      <c r="L3096" s="99">
        <f t="shared" ca="1" si="103"/>
        <v>301</v>
      </c>
      <c r="M3096" s="93">
        <f>IF(E3096="","",VLOOKUP(E3096,[1]PROJECTES!$C$14:$Z$5000,21,FALSE))</f>
        <v>43921</v>
      </c>
      <c r="N3096" s="100">
        <v>1</v>
      </c>
      <c r="O3096" s="72" t="s">
        <v>229</v>
      </c>
      <c r="P3096" s="101">
        <v>0</v>
      </c>
      <c r="Q3096" s="132" t="s">
        <v>59</v>
      </c>
      <c r="R3096" s="168" t="s">
        <v>1765</v>
      </c>
      <c r="S3096" s="91"/>
    </row>
    <row r="3097" spans="1:19" s="104" customFormat="1" ht="12.75" customHeight="1" x14ac:dyDescent="0.25">
      <c r="A3097" s="121" t="s">
        <v>12</v>
      </c>
      <c r="B3097" s="92" t="str">
        <f>IF(E3097="","",VLOOKUP(E3097,[1]PROJECTES!$C$14:$G$5000,2,FALSE))</f>
        <v>EOSPIT</v>
      </c>
      <c r="C3097" s="121" t="s">
        <v>151</v>
      </c>
      <c r="D3097" s="93" t="str">
        <f>IF(E3097="","",VLOOKUP(E3097,[1]PROJECTES!$C$14:$G$5000,5,FALSE))</f>
        <v>MANTENIMIENTO CC SCADA TEDIS.Net EOSA 01/04/2019 - 31/03/2020</v>
      </c>
      <c r="E3097" s="117">
        <v>5231</v>
      </c>
      <c r="F3097" s="95"/>
      <c r="G3097" s="96" t="str">
        <f>IF(E3097="","",VLOOKUP(E3097,[1]PROJECTES!$C$14:$G$5000,4,FALSE))</f>
        <v>OB</v>
      </c>
      <c r="H3097" s="118" t="s">
        <v>12</v>
      </c>
      <c r="I3097" s="97" t="str">
        <f>IF(H3097="","",VLOOKUP(H3097,BD!B$2:C$16,2,FALSE))</f>
        <v>E</v>
      </c>
      <c r="J3097" s="98">
        <v>43593</v>
      </c>
      <c r="K3097" s="135">
        <f t="shared" si="102"/>
        <v>19</v>
      </c>
      <c r="L3097" s="99">
        <f t="shared" ca="1" si="103"/>
        <v>301</v>
      </c>
      <c r="M3097" s="93">
        <f>IF(E3097="","",VLOOKUP(E3097,[1]PROJECTES!$C$14:$Z$5000,21,FALSE))</f>
        <v>43921</v>
      </c>
      <c r="N3097" s="100">
        <v>1</v>
      </c>
      <c r="O3097" s="72" t="s">
        <v>229</v>
      </c>
      <c r="P3097" s="101">
        <v>0</v>
      </c>
      <c r="Q3097" s="132" t="s">
        <v>59</v>
      </c>
      <c r="R3097" s="168" t="s">
        <v>1766</v>
      </c>
      <c r="S3097" s="91"/>
    </row>
    <row r="3098" spans="1:19" s="104" customFormat="1" ht="12.75" customHeight="1" x14ac:dyDescent="0.25">
      <c r="A3098" s="121" t="s">
        <v>12</v>
      </c>
      <c r="B3098" s="92" t="str">
        <f>IF(E3098="","",VLOOKUP(E3098,[1]PROJECTES!$C$14:$G$5000,2,FALSE))</f>
        <v>EMSA</v>
      </c>
      <c r="C3098" s="121" t="s">
        <v>135</v>
      </c>
      <c r="D3098" s="93" t="str">
        <f>IF(E3098="","",VLOOKUP(E3098,[1]PROJECTES!$C$14:$G$5000,5,FALSE))</f>
        <v>CC SCADA TEDIS.Net EMSA v3.2</v>
      </c>
      <c r="E3098" s="117">
        <v>4969</v>
      </c>
      <c r="F3098" s="95"/>
      <c r="G3098" s="96" t="str">
        <f>IF(E3098="","",VLOOKUP(E3098,[1]PROJECTES!$C$14:$G$5000,4,FALSE))</f>
        <v>TA</v>
      </c>
      <c r="H3098" s="118" t="s">
        <v>12</v>
      </c>
      <c r="I3098" s="97" t="str">
        <f>IF(H3098="","",VLOOKUP(H3098,BD!B$2:C$16,2,FALSE))</f>
        <v>E</v>
      </c>
      <c r="J3098" s="98">
        <v>43593</v>
      </c>
      <c r="K3098" s="135">
        <f t="shared" si="102"/>
        <v>19</v>
      </c>
      <c r="L3098" s="99" t="str">
        <f t="shared" ca="1" si="103"/>
        <v>-</v>
      </c>
      <c r="M3098" s="93">
        <f>IF(E3098="","",VLOOKUP(E3098,[1]PROJECTES!$C$14:$Z$5000,21,FALSE))</f>
        <v>43593</v>
      </c>
      <c r="N3098" s="100">
        <v>0</v>
      </c>
      <c r="O3098" s="72" t="s">
        <v>229</v>
      </c>
      <c r="P3098" s="101">
        <v>45</v>
      </c>
      <c r="Q3098" s="132" t="s">
        <v>32</v>
      </c>
      <c r="R3098" s="168" t="s">
        <v>1767</v>
      </c>
      <c r="S3098" s="91"/>
    </row>
    <row r="3099" spans="1:19" s="104" customFormat="1" ht="12.75" customHeight="1" x14ac:dyDescent="0.25">
      <c r="A3099" s="121" t="s">
        <v>12</v>
      </c>
      <c r="B3099" s="92" t="str">
        <f>IF(E3099="","",VLOOKUP(E3099,[1]PROJECTES!$C$14:$G$5000,2,FALSE))</f>
        <v>ELEBER</v>
      </c>
      <c r="C3099" s="121" t="s">
        <v>74</v>
      </c>
      <c r="D3099" s="93" t="str">
        <f>IF(E3099="","",VLOOKUP(E3099,[1]PROJECTES!$C$14:$G$5000,5,FALSE))</f>
        <v>CC SCADA TEDSI.Net BERMEJALES v4.0</v>
      </c>
      <c r="E3099" s="117">
        <v>5198</v>
      </c>
      <c r="F3099" s="95"/>
      <c r="G3099" s="96" t="str">
        <f>IF(E3099="","",VLOOKUP(E3099,[1]PROJECTES!$C$14:$G$5000,4,FALSE))</f>
        <v>OB</v>
      </c>
      <c r="H3099" s="118" t="s">
        <v>12</v>
      </c>
      <c r="I3099" s="97" t="str">
        <f>IF(H3099="","",VLOOKUP(H3099,BD!B$2:C$16,2,FALSE))</f>
        <v>E</v>
      </c>
      <c r="J3099" s="98">
        <v>43593</v>
      </c>
      <c r="K3099" s="135">
        <f t="shared" si="102"/>
        <v>19</v>
      </c>
      <c r="L3099" s="99">
        <f t="shared" ca="1" si="103"/>
        <v>-67</v>
      </c>
      <c r="M3099" s="93">
        <f>IF(E3099="","",VLOOKUP(E3099,[1]PROJECTES!$C$14:$Z$5000,21,FALSE))</f>
        <v>43553</v>
      </c>
      <c r="N3099" s="100">
        <v>0</v>
      </c>
      <c r="O3099" s="72" t="s">
        <v>229</v>
      </c>
      <c r="P3099" s="101">
        <v>15</v>
      </c>
      <c r="Q3099" s="132" t="s">
        <v>37</v>
      </c>
      <c r="R3099" s="168" t="s">
        <v>1768</v>
      </c>
      <c r="S3099" s="91"/>
    </row>
    <row r="3100" spans="1:19" s="104" customFormat="1" ht="12.75" customHeight="1" x14ac:dyDescent="0.25">
      <c r="A3100" s="121" t="s">
        <v>12</v>
      </c>
      <c r="B3100" s="92" t="str">
        <f>IF(E3100="","",VLOOKUP(E3100,[1]PROJECTES!$C$14:$G$5000,2,FALSE))</f>
        <v>ELDICE</v>
      </c>
      <c r="C3100" s="121" t="s">
        <v>86</v>
      </c>
      <c r="D3100" s="93" t="str">
        <f>IF(E3100="","",VLOOKUP(E3100,[1]PROJECTES!$C$14:$G$5000,5,FALSE))</f>
        <v>MANTENIMENT SCADA TEDIS.Net CENTELLES 01/03/2019 - 28/02/2020</v>
      </c>
      <c r="E3100" s="117">
        <v>5178</v>
      </c>
      <c r="F3100" s="95"/>
      <c r="G3100" s="96" t="str">
        <f>IF(E3100="","",VLOOKUP(E3100,[1]PROJECTES!$C$14:$G$5000,4,FALSE))</f>
        <v>OB</v>
      </c>
      <c r="H3100" s="118" t="s">
        <v>12</v>
      </c>
      <c r="I3100" s="97" t="str">
        <f>IF(H3100="","",VLOOKUP(H3100,BD!B$2:C$16,2,FALSE))</f>
        <v>E</v>
      </c>
      <c r="J3100" s="98">
        <v>43593</v>
      </c>
      <c r="K3100" s="135">
        <f t="shared" si="102"/>
        <v>19</v>
      </c>
      <c r="L3100" s="99">
        <f t="shared" ca="1" si="103"/>
        <v>269</v>
      </c>
      <c r="M3100" s="93">
        <f>IF(E3100="","",VLOOKUP(E3100,[1]PROJECTES!$C$14:$Z$5000,21,FALSE))</f>
        <v>43889</v>
      </c>
      <c r="N3100" s="100">
        <v>0</v>
      </c>
      <c r="O3100" s="72" t="s">
        <v>229</v>
      </c>
      <c r="P3100" s="101">
        <v>15</v>
      </c>
      <c r="Q3100" s="132" t="s">
        <v>59</v>
      </c>
      <c r="R3100" s="168" t="s">
        <v>1769</v>
      </c>
      <c r="S3100" s="91"/>
    </row>
    <row r="3101" spans="1:19" s="104" customFormat="1" ht="12.75" customHeight="1" x14ac:dyDescent="0.25">
      <c r="A3101" s="121" t="s">
        <v>12</v>
      </c>
      <c r="B3101" s="92" t="str">
        <f>IF(E3101="","",VLOOKUP(E3101,[1]PROJECTES!$C$14:$G$5000,2,FALSE))</f>
        <v>SITEL</v>
      </c>
      <c r="C3101" s="121" t="s">
        <v>181</v>
      </c>
      <c r="D3101" s="93" t="str">
        <f>IF(E3101="","",VLOOKUP(E3101,[1]PROJECTES!$C$14:$G$5000,5,FALSE))</f>
        <v>INCAPACITAT LABORAL TRANSITORIA</v>
      </c>
      <c r="E3101" s="117" t="s">
        <v>362</v>
      </c>
      <c r="F3101" s="95"/>
      <c r="G3101" s="96" t="str">
        <f>IF(E3101="","",VLOOKUP(E3101,[1]PROJECTES!$C$14:$G$5000,4,FALSE))</f>
        <v>OB</v>
      </c>
      <c r="H3101" s="118" t="s">
        <v>12</v>
      </c>
      <c r="I3101" s="97" t="str">
        <f>IF(H3101="","",VLOOKUP(H3101,BD!B$2:C$16,2,FALSE))</f>
        <v>E</v>
      </c>
      <c r="J3101" s="98">
        <v>43594</v>
      </c>
      <c r="K3101" s="135">
        <f t="shared" si="102"/>
        <v>19</v>
      </c>
      <c r="L3101" s="99">
        <f t="shared" ca="1" si="103"/>
        <v>210</v>
      </c>
      <c r="M3101" s="93">
        <f>IF(E3101="","",VLOOKUP(E3101,[1]PROJECTES!$C$14:$Z$5000,21,FALSE))</f>
        <v>43830</v>
      </c>
      <c r="N3101" s="100">
        <v>8</v>
      </c>
      <c r="O3101" s="72" t="s">
        <v>229</v>
      </c>
      <c r="P3101" s="101">
        <v>0</v>
      </c>
      <c r="Q3101" s="132" t="s">
        <v>360</v>
      </c>
      <c r="R3101" s="168" t="s">
        <v>1770</v>
      </c>
      <c r="S3101" s="91"/>
    </row>
    <row r="3102" spans="1:19" s="104" customFormat="1" ht="12.75" customHeight="1" x14ac:dyDescent="0.25">
      <c r="A3102" s="121" t="s">
        <v>12</v>
      </c>
      <c r="B3102" s="92" t="str">
        <f>IF(E3102="","",VLOOKUP(E3102,[1]PROJECTES!$C$14:$G$5000,2,FALSE))</f>
        <v>SITEL</v>
      </c>
      <c r="C3102" s="121" t="s">
        <v>181</v>
      </c>
      <c r="D3102" s="93" t="str">
        <f>IF(E3102="","",VLOOKUP(E3102,[1]PROJECTES!$C$14:$G$5000,5,FALSE))</f>
        <v>INCAPACITAT LABORAL TRANSITORIA</v>
      </c>
      <c r="E3102" s="117" t="s">
        <v>362</v>
      </c>
      <c r="F3102" s="95"/>
      <c r="G3102" s="96" t="str">
        <f>IF(E3102="","",VLOOKUP(E3102,[1]PROJECTES!$C$14:$G$5000,4,FALSE))</f>
        <v>OB</v>
      </c>
      <c r="H3102" s="118" t="s">
        <v>12</v>
      </c>
      <c r="I3102" s="97" t="str">
        <f>IF(H3102="","",VLOOKUP(H3102,BD!B$2:C$16,2,FALSE))</f>
        <v>E</v>
      </c>
      <c r="J3102" s="98">
        <v>43595</v>
      </c>
      <c r="K3102" s="135">
        <f t="shared" si="102"/>
        <v>19</v>
      </c>
      <c r="L3102" s="99">
        <f t="shared" ca="1" si="103"/>
        <v>210</v>
      </c>
      <c r="M3102" s="93">
        <f>IF(E3102="","",VLOOKUP(E3102,[1]PROJECTES!$C$14:$Z$5000,21,FALSE))</f>
        <v>43830</v>
      </c>
      <c r="N3102" s="100">
        <v>8</v>
      </c>
      <c r="O3102" s="72" t="s">
        <v>229</v>
      </c>
      <c r="P3102" s="101">
        <v>0</v>
      </c>
      <c r="Q3102" s="132" t="s">
        <v>360</v>
      </c>
      <c r="R3102" s="168" t="s">
        <v>1770</v>
      </c>
      <c r="S3102" s="91"/>
    </row>
    <row r="3103" spans="1:19" s="104" customFormat="1" ht="12.75" customHeight="1" x14ac:dyDescent="0.25">
      <c r="A3103" s="121" t="s">
        <v>21</v>
      </c>
      <c r="B3103" s="92" t="str">
        <f>IF(E3103="","",VLOOKUP(E3103,[1]PROJECTES!$C$14:$G$5000,2,FALSE))</f>
        <v>INPPOZ</v>
      </c>
      <c r="C3103" s="121" t="s">
        <v>149</v>
      </c>
      <c r="D3103" s="93" t="str">
        <f>IF(E3103="","",VLOOKUP(E3103,[1]PROJECTES!$C$14:$G$5000,5,FALSE))</f>
        <v>RTU C.T. MENENDEZ PELAYO v1.0</v>
      </c>
      <c r="E3103" s="117">
        <v>5205</v>
      </c>
      <c r="F3103" s="95"/>
      <c r="G3103" s="96" t="str">
        <f>IF(E3103="","",VLOOKUP(E3103,[1]PROJECTES!$C$14:$G$5000,4,FALSE))</f>
        <v>OB</v>
      </c>
      <c r="H3103" s="118" t="s">
        <v>595</v>
      </c>
      <c r="I3103" s="97" t="str">
        <f>IF(H3103="","",VLOOKUP(H3103,BD!B$2:C$16,2,FALSE))</f>
        <v>E</v>
      </c>
      <c r="J3103" s="98">
        <v>43598</v>
      </c>
      <c r="K3103" s="135">
        <f t="shared" si="102"/>
        <v>20</v>
      </c>
      <c r="L3103" s="99">
        <f t="shared" ca="1" si="103"/>
        <v>-35</v>
      </c>
      <c r="M3103" s="93">
        <f>IF(E3103="","",VLOOKUP(E3103,[1]PROJECTES!$C$14:$Z$5000,21,FALSE))</f>
        <v>43585</v>
      </c>
      <c r="N3103" s="100">
        <v>2</v>
      </c>
      <c r="O3103" s="72" t="s">
        <v>229</v>
      </c>
      <c r="P3103" s="101">
        <v>0</v>
      </c>
      <c r="Q3103" s="132" t="s">
        <v>51</v>
      </c>
      <c r="R3103" s="168" t="s">
        <v>365</v>
      </c>
      <c r="S3103" s="91"/>
    </row>
    <row r="3104" spans="1:19" s="104" customFormat="1" ht="12.75" customHeight="1" x14ac:dyDescent="0.25">
      <c r="A3104" s="121" t="s">
        <v>21</v>
      </c>
      <c r="B3104" s="92" t="str">
        <f>IF(E3104="","",VLOOKUP(E3104,[1]PROJECTES!$C$14:$G$5000,2,FALSE))</f>
        <v>INPPOZ</v>
      </c>
      <c r="C3104" s="121" t="s">
        <v>149</v>
      </c>
      <c r="D3104" s="93" t="str">
        <f>IF(E3104="","",VLOOKUP(E3104,[1]PROJECTES!$C$14:$G$5000,5,FALSE))</f>
        <v>RTU C.T. PADRE TORRERO v1.0</v>
      </c>
      <c r="E3104" s="117">
        <v>5207</v>
      </c>
      <c r="F3104" s="95"/>
      <c r="G3104" s="96" t="str">
        <f>IF(E3104="","",VLOOKUP(E3104,[1]PROJECTES!$C$14:$G$5000,4,FALSE))</f>
        <v>OB</v>
      </c>
      <c r="H3104" s="118" t="s">
        <v>595</v>
      </c>
      <c r="I3104" s="97" t="str">
        <f>IF(H3104="","",VLOOKUP(H3104,BD!B$2:C$16,2,FALSE))</f>
        <v>E</v>
      </c>
      <c r="J3104" s="98">
        <v>43598</v>
      </c>
      <c r="K3104" s="135">
        <f t="shared" si="102"/>
        <v>20</v>
      </c>
      <c r="L3104" s="99">
        <f t="shared" ca="1" si="103"/>
        <v>-35</v>
      </c>
      <c r="M3104" s="93">
        <f>IF(E3104="","",VLOOKUP(E3104,[1]PROJECTES!$C$14:$Z$5000,21,FALSE))</f>
        <v>43585</v>
      </c>
      <c r="N3104" s="100">
        <v>2</v>
      </c>
      <c r="O3104" s="72" t="s">
        <v>229</v>
      </c>
      <c r="P3104" s="101">
        <v>0</v>
      </c>
      <c r="Q3104" s="132" t="s">
        <v>51</v>
      </c>
      <c r="R3104" s="168" t="s">
        <v>365</v>
      </c>
      <c r="S3104" s="91"/>
    </row>
    <row r="3105" spans="1:19" s="104" customFormat="1" ht="12.75" customHeight="1" x14ac:dyDescent="0.25">
      <c r="A3105" s="121" t="s">
        <v>21</v>
      </c>
      <c r="B3105" s="92" t="str">
        <f>IF(E3105="","",VLOOKUP(E3105,[1]PROJECTES!$C$14:$G$5000,2,FALSE))</f>
        <v>INPPOZ</v>
      </c>
      <c r="C3105" s="121" t="s">
        <v>149</v>
      </c>
      <c r="D3105" s="93" t="str">
        <f>IF(E3105="","",VLOOKUP(E3105,[1]PROJECTES!$C$14:$G$5000,5,FALSE))</f>
        <v>RTU C.T. MENENDEZ PELAYO v1.0</v>
      </c>
      <c r="E3105" s="117">
        <v>5205</v>
      </c>
      <c r="F3105" s="95"/>
      <c r="G3105" s="96" t="str">
        <f>IF(E3105="","",VLOOKUP(E3105,[1]PROJECTES!$C$14:$G$5000,4,FALSE))</f>
        <v>OB</v>
      </c>
      <c r="H3105" s="118" t="s">
        <v>595</v>
      </c>
      <c r="I3105" s="97" t="str">
        <f>IF(H3105="","",VLOOKUP(H3105,BD!B$2:C$16,2,FALSE))</f>
        <v>E</v>
      </c>
      <c r="J3105" s="98">
        <v>43595</v>
      </c>
      <c r="K3105" s="135">
        <f t="shared" si="102"/>
        <v>19</v>
      </c>
      <c r="L3105" s="99">
        <f t="shared" ca="1" si="103"/>
        <v>-35</v>
      </c>
      <c r="M3105" s="93">
        <f>IF(E3105="","",VLOOKUP(E3105,[1]PROJECTES!$C$14:$Z$5000,21,FALSE))</f>
        <v>43585</v>
      </c>
      <c r="N3105" s="100">
        <v>2</v>
      </c>
      <c r="O3105" s="72" t="s">
        <v>229</v>
      </c>
      <c r="P3105" s="101">
        <v>0</v>
      </c>
      <c r="Q3105" s="132" t="s">
        <v>51</v>
      </c>
      <c r="R3105" s="168" t="s">
        <v>365</v>
      </c>
      <c r="S3105" s="91"/>
    </row>
    <row r="3106" spans="1:19" s="104" customFormat="1" ht="12.75" customHeight="1" x14ac:dyDescent="0.25">
      <c r="A3106" s="121" t="s">
        <v>21</v>
      </c>
      <c r="B3106" s="92" t="str">
        <f>IF(E3106="","",VLOOKUP(E3106,[1]PROJECTES!$C$14:$G$5000,2,FALSE))</f>
        <v>INPPOZ</v>
      </c>
      <c r="C3106" s="121" t="s">
        <v>149</v>
      </c>
      <c r="D3106" s="93" t="str">
        <f>IF(E3106="","",VLOOKUP(E3106,[1]PROJECTES!$C$14:$G$5000,5,FALSE))</f>
        <v>RTU C.T. PADRE TORRERO v1.0</v>
      </c>
      <c r="E3106" s="117">
        <v>5207</v>
      </c>
      <c r="F3106" s="95"/>
      <c r="G3106" s="96" t="str">
        <f>IF(E3106="","",VLOOKUP(E3106,[1]PROJECTES!$C$14:$G$5000,4,FALSE))</f>
        <v>OB</v>
      </c>
      <c r="H3106" s="118" t="s">
        <v>595</v>
      </c>
      <c r="I3106" s="97" t="str">
        <f>IF(H3106="","",VLOOKUP(H3106,BD!B$2:C$16,2,FALSE))</f>
        <v>E</v>
      </c>
      <c r="J3106" s="98">
        <v>43595</v>
      </c>
      <c r="K3106" s="135">
        <f t="shared" si="102"/>
        <v>19</v>
      </c>
      <c r="L3106" s="99">
        <f t="shared" ca="1" si="103"/>
        <v>-35</v>
      </c>
      <c r="M3106" s="93">
        <f>IF(E3106="","",VLOOKUP(E3106,[1]PROJECTES!$C$14:$Z$5000,21,FALSE))</f>
        <v>43585</v>
      </c>
      <c r="N3106" s="100">
        <v>2</v>
      </c>
      <c r="O3106" s="72" t="s">
        <v>229</v>
      </c>
      <c r="P3106" s="101">
        <v>0</v>
      </c>
      <c r="Q3106" s="132" t="s">
        <v>51</v>
      </c>
      <c r="R3106" s="168" t="s">
        <v>365</v>
      </c>
      <c r="S3106" s="91"/>
    </row>
    <row r="3107" spans="1:19" s="104" customFormat="1" ht="12.75" customHeight="1" x14ac:dyDescent="0.25">
      <c r="A3107" s="121" t="s">
        <v>21</v>
      </c>
      <c r="B3107" s="92" t="str">
        <f>IF(E3107="","",VLOOKUP(E3107,[1]PROJECTES!$C$14:$G$5000,2,FALSE))</f>
        <v>EYPESA</v>
      </c>
      <c r="C3107" s="121" t="s">
        <v>106</v>
      </c>
      <c r="D3107" s="93" t="str">
        <f>IF(E3107="","",VLOOKUP(E3107,[1]PROJECTES!$C$14:$G$5000,5,FALSE))</f>
        <v>Reparacion RTU CAP-PRX-48, SALA UPS N/S 378-2017</v>
      </c>
      <c r="E3107" s="117">
        <v>4986</v>
      </c>
      <c r="F3107" s="95"/>
      <c r="G3107" s="96" t="str">
        <f>IF(E3107="","",VLOOKUP(E3107,[1]PROJECTES!$C$14:$G$5000,4,FALSE))</f>
        <v>TA</v>
      </c>
      <c r="H3107" s="118" t="s">
        <v>21</v>
      </c>
      <c r="I3107" s="97" t="str">
        <f>IF(H3107="","",VLOOKUP(H3107,BD!B$2:C$16,2,FALSE))</f>
        <v>P</v>
      </c>
      <c r="J3107" s="98">
        <v>43598</v>
      </c>
      <c r="K3107" s="135">
        <f t="shared" si="102"/>
        <v>20</v>
      </c>
      <c r="L3107" s="99" t="str">
        <f t="shared" ca="1" si="103"/>
        <v>-</v>
      </c>
      <c r="M3107" s="93">
        <f>IF(E3107="","",VLOOKUP(E3107,[1]PROJECTES!$C$14:$Z$5000,21,FALSE))</f>
        <v>43598</v>
      </c>
      <c r="N3107" s="100">
        <v>0</v>
      </c>
      <c r="O3107" s="72" t="s">
        <v>229</v>
      </c>
      <c r="P3107" s="101">
        <v>10</v>
      </c>
      <c r="Q3107" s="132" t="s">
        <v>49</v>
      </c>
      <c r="R3107" s="168" t="s">
        <v>714</v>
      </c>
      <c r="S3107" s="91"/>
    </row>
    <row r="3108" spans="1:19" s="104" customFormat="1" ht="12.75" customHeight="1" x14ac:dyDescent="0.25">
      <c r="A3108" s="121" t="s">
        <v>21</v>
      </c>
      <c r="B3108" s="92" t="str">
        <f>IF(E3108="","",VLOOKUP(E3108,[1]PROJECTES!$C$14:$G$5000,2,FALSE))</f>
        <v>EYPESA</v>
      </c>
      <c r="C3108" s="121" t="s">
        <v>106</v>
      </c>
      <c r="D3108" s="93" t="str">
        <f>IF(E3108="","",VLOOKUP(E3108,[1]PROJECTES!$C$14:$G$5000,5,FALSE))</f>
        <v>Reparacion RTU CAP-PRX-48, S.E. TARADELL N/S 426-2016</v>
      </c>
      <c r="E3108" s="117">
        <v>4987</v>
      </c>
      <c r="F3108" s="95"/>
      <c r="G3108" s="96" t="str">
        <f>IF(E3108="","",VLOOKUP(E3108,[1]PROJECTES!$C$14:$G$5000,4,FALSE))</f>
        <v>TA</v>
      </c>
      <c r="H3108" s="118" t="s">
        <v>21</v>
      </c>
      <c r="I3108" s="97" t="str">
        <f>IF(H3108="","",VLOOKUP(H3108,BD!B$2:C$16,2,FALSE))</f>
        <v>P</v>
      </c>
      <c r="J3108" s="98">
        <v>43598</v>
      </c>
      <c r="K3108" s="135">
        <f t="shared" si="102"/>
        <v>20</v>
      </c>
      <c r="L3108" s="99" t="str">
        <f t="shared" ca="1" si="103"/>
        <v>-</v>
      </c>
      <c r="M3108" s="93">
        <f>IF(E3108="","",VLOOKUP(E3108,[1]PROJECTES!$C$14:$Z$5000,21,FALSE))</f>
        <v>43598</v>
      </c>
      <c r="N3108" s="100">
        <v>0</v>
      </c>
      <c r="O3108" s="72" t="s">
        <v>229</v>
      </c>
      <c r="P3108" s="101">
        <v>10</v>
      </c>
      <c r="Q3108" s="132" t="s">
        <v>49</v>
      </c>
      <c r="R3108" s="168" t="s">
        <v>714</v>
      </c>
      <c r="S3108" s="91"/>
    </row>
    <row r="3109" spans="1:19" s="104" customFormat="1" ht="12.75" customHeight="1" x14ac:dyDescent="0.25">
      <c r="A3109" s="121" t="s">
        <v>21</v>
      </c>
      <c r="B3109" s="92" t="str">
        <f>IF(E3109="","",VLOOKUP(E3109,[1]PROJECTES!$C$14:$G$5000,2,FALSE))</f>
        <v>SITEL</v>
      </c>
      <c r="C3109" s="121" t="s">
        <v>181</v>
      </c>
      <c r="D3109" s="93" t="str">
        <f>IF(E3109="","",VLOOKUP(E3109,[1]PROJECTES!$C$14:$G$5000,5,FALSE))</f>
        <v>GESTIO DE MAGATZEM</v>
      </c>
      <c r="E3109" s="117" t="s">
        <v>305</v>
      </c>
      <c r="F3109" s="95"/>
      <c r="G3109" s="96" t="str">
        <f>IF(E3109="","",VLOOKUP(E3109,[1]PROJECTES!$C$14:$G$5000,4,FALSE))</f>
        <v>OB</v>
      </c>
      <c r="H3109" s="118" t="s">
        <v>21</v>
      </c>
      <c r="I3109" s="97" t="str">
        <f>IF(H3109="","",VLOOKUP(H3109,BD!B$2:C$16,2,FALSE))</f>
        <v>P</v>
      </c>
      <c r="J3109" s="98">
        <v>43598</v>
      </c>
      <c r="K3109" s="135">
        <f t="shared" si="102"/>
        <v>20</v>
      </c>
      <c r="L3109" s="99">
        <f t="shared" ca="1" si="103"/>
        <v>210</v>
      </c>
      <c r="M3109" s="93">
        <f>IF(E3109="","",VLOOKUP(E3109,[1]PROJECTES!$C$14:$Z$5000,21,FALSE))</f>
        <v>43830</v>
      </c>
      <c r="N3109" s="100">
        <v>0</v>
      </c>
      <c r="O3109" s="72" t="s">
        <v>229</v>
      </c>
      <c r="P3109" s="101">
        <v>35</v>
      </c>
      <c r="Q3109" s="132" t="s">
        <v>49</v>
      </c>
      <c r="R3109" s="102" t="s">
        <v>1771</v>
      </c>
      <c r="S3109" s="91"/>
    </row>
    <row r="3110" spans="1:19" s="104" customFormat="1" ht="12.75" customHeight="1" x14ac:dyDescent="0.25">
      <c r="A3110" s="121" t="s">
        <v>21</v>
      </c>
      <c r="B3110" s="92" t="str">
        <f>IF(E3110="","",VLOOKUP(E3110,[1]PROJECTES!$C$14:$G$5000,2,FALSE))</f>
        <v>EUROTR</v>
      </c>
      <c r="C3110" s="121"/>
      <c r="D3110" s="93" t="str">
        <f>IF(E3110="","",VLOOKUP(E3110,[1]PROJECTES!$C$14:$G$5000,5,FALSE))</f>
        <v>300 x Placa NOXON Rev.3</v>
      </c>
      <c r="E3110" s="117">
        <v>5267</v>
      </c>
      <c r="F3110" s="95"/>
      <c r="G3110" s="96" t="str">
        <f>IF(E3110="","",VLOOKUP(E3110,[1]PROJECTES!$C$14:$G$5000,4,FALSE))</f>
        <v>OB</v>
      </c>
      <c r="H3110" s="118" t="s">
        <v>21</v>
      </c>
      <c r="I3110" s="97" t="str">
        <f>IF(H3110="","",VLOOKUP(H3110,BD!B$2:C$16,2,FALSE))</f>
        <v>P</v>
      </c>
      <c r="J3110" s="98">
        <v>43598</v>
      </c>
      <c r="K3110" s="135">
        <f t="shared" si="102"/>
        <v>20</v>
      </c>
      <c r="L3110" s="99">
        <f t="shared" ca="1" si="103"/>
        <v>-4</v>
      </c>
      <c r="M3110" s="93">
        <f>IF(E3110="","",VLOOKUP(E3110,[1]PROJECTES!$C$14:$Z$5000,21,FALSE))</f>
        <v>43616</v>
      </c>
      <c r="N3110" s="100">
        <v>0</v>
      </c>
      <c r="O3110" s="72" t="s">
        <v>229</v>
      </c>
      <c r="P3110" s="101">
        <v>35</v>
      </c>
      <c r="Q3110" s="132" t="s">
        <v>51</v>
      </c>
      <c r="R3110" s="102" t="s">
        <v>1772</v>
      </c>
      <c r="S3110" s="91"/>
    </row>
    <row r="3111" spans="1:19" s="104" customFormat="1" ht="12.75" customHeight="1" x14ac:dyDescent="0.25">
      <c r="A3111" s="121" t="s">
        <v>12</v>
      </c>
      <c r="B3111" s="92" t="str">
        <f>IF(E3111="","",VLOOKUP(E3111,[1]PROJECTES!$C$14:$G$5000,2,FALSE))</f>
        <v>SITEL</v>
      </c>
      <c r="C3111" s="121" t="s">
        <v>181</v>
      </c>
      <c r="D3111" s="93" t="str">
        <f>IF(E3111="","",VLOOKUP(E3111,[1]PROJECTES!$C$14:$G$5000,5,FALSE))</f>
        <v>AFERS EMPRESA</v>
      </c>
      <c r="E3111" s="117" t="s">
        <v>283</v>
      </c>
      <c r="F3111" s="95"/>
      <c r="G3111" s="96" t="str">
        <f>IF(E3111="","",VLOOKUP(E3111,[1]PROJECTES!$C$14:$G$5000,4,FALSE))</f>
        <v>OB</v>
      </c>
      <c r="H3111" s="118" t="s">
        <v>12</v>
      </c>
      <c r="I3111" s="97" t="str">
        <f>IF(H3111="","",VLOOKUP(H3111,BD!B$2:C$16,2,FALSE))</f>
        <v>E</v>
      </c>
      <c r="J3111" s="98">
        <v>43598</v>
      </c>
      <c r="K3111" s="135">
        <f t="shared" si="102"/>
        <v>20</v>
      </c>
      <c r="L3111" s="99">
        <f t="shared" ca="1" si="103"/>
        <v>210</v>
      </c>
      <c r="M3111" s="93">
        <f>IF(E3111="","",VLOOKUP(E3111,[1]PROJECTES!$C$14:$Z$5000,21,FALSE))</f>
        <v>43830</v>
      </c>
      <c r="N3111" s="100">
        <v>1</v>
      </c>
      <c r="O3111" s="72" t="s">
        <v>229</v>
      </c>
      <c r="P3111" s="101">
        <v>0</v>
      </c>
      <c r="Q3111" s="132" t="s">
        <v>336</v>
      </c>
      <c r="R3111" s="168" t="s">
        <v>1773</v>
      </c>
      <c r="S3111" s="91"/>
    </row>
    <row r="3112" spans="1:19" s="104" customFormat="1" ht="12.75" customHeight="1" x14ac:dyDescent="0.25">
      <c r="A3112" s="121" t="s">
        <v>12</v>
      </c>
      <c r="B3112" s="92" t="str">
        <f>IF(E3112="","",VLOOKUP(E3112,[1]PROJECTES!$C$14:$G$5000,2,FALSE))</f>
        <v>ORMAZA</v>
      </c>
      <c r="C3112" s="121" t="s">
        <v>94</v>
      </c>
      <c r="D3112" s="93" t="str">
        <f>IF(E3112="","",VLOOKUP(E3112,[1]PROJECTES!$C$14:$G$5000,5,FALSE))</f>
        <v>CC SCADA TEDIS.Net CREVILLENTE v2.0</v>
      </c>
      <c r="E3112" s="117">
        <v>5182</v>
      </c>
      <c r="F3112" s="95"/>
      <c r="G3112" s="96" t="str">
        <f>IF(E3112="","",VLOOKUP(E3112,[1]PROJECTES!$C$14:$G$5000,4,FALSE))</f>
        <v>OB</v>
      </c>
      <c r="H3112" s="118" t="s">
        <v>12</v>
      </c>
      <c r="I3112" s="97" t="str">
        <f>IF(H3112="","",VLOOKUP(H3112,BD!B$2:C$16,2,FALSE))</f>
        <v>E</v>
      </c>
      <c r="J3112" s="98">
        <v>43598</v>
      </c>
      <c r="K3112" s="135">
        <f t="shared" si="102"/>
        <v>20</v>
      </c>
      <c r="L3112" s="99">
        <f t="shared" ca="1" si="103"/>
        <v>-81</v>
      </c>
      <c r="M3112" s="93">
        <f>IF(E3112="","",VLOOKUP(E3112,[1]PROJECTES!$C$14:$Z$5000,21,FALSE))</f>
        <v>43539</v>
      </c>
      <c r="N3112" s="100">
        <v>0</v>
      </c>
      <c r="O3112" s="72" t="s">
        <v>229</v>
      </c>
      <c r="P3112" s="101">
        <v>15</v>
      </c>
      <c r="Q3112" s="132" t="s">
        <v>37</v>
      </c>
      <c r="R3112" s="168" t="s">
        <v>1774</v>
      </c>
      <c r="S3112" s="91"/>
    </row>
    <row r="3113" spans="1:19" s="104" customFormat="1" ht="12.75" customHeight="1" x14ac:dyDescent="0.25">
      <c r="A3113" s="121" t="s">
        <v>12</v>
      </c>
      <c r="B3113" s="92" t="str">
        <f>IF(E3113="","",VLOOKUP(E3113,[1]PROJECTES!$C$14:$G$5000,2,FALSE))</f>
        <v>EYPESA</v>
      </c>
      <c r="C3113" s="121" t="s">
        <v>106</v>
      </c>
      <c r="D3113" s="93" t="str">
        <f>IF(E3113="","",VLOOKUP(E3113,[1]PROJECTES!$C$14:$G$5000,5,FALSE))</f>
        <v>SITEL Ref.SUPORT TEC. PROJ. INVADE-2019</v>
      </c>
      <c r="E3113" s="117">
        <v>5204</v>
      </c>
      <c r="F3113" s="95"/>
      <c r="G3113" s="96" t="str">
        <f>IF(E3113="","",VLOOKUP(E3113,[1]PROJECTES!$C$14:$G$5000,4,FALSE))</f>
        <v>OB</v>
      </c>
      <c r="H3113" s="118" t="s">
        <v>12</v>
      </c>
      <c r="I3113" s="97" t="str">
        <f>IF(H3113="","",VLOOKUP(H3113,BD!B$2:C$16,2,FALSE))</f>
        <v>E</v>
      </c>
      <c r="J3113" s="98">
        <v>43598</v>
      </c>
      <c r="K3113" s="135">
        <f t="shared" si="102"/>
        <v>20</v>
      </c>
      <c r="L3113" s="99">
        <f t="shared" ca="1" si="103"/>
        <v>-35</v>
      </c>
      <c r="M3113" s="93">
        <f>IF(E3113="","",VLOOKUP(E3113,[1]PROJECTES!$C$14:$Z$5000,21,FALSE))</f>
        <v>43585</v>
      </c>
      <c r="N3113" s="100">
        <v>2</v>
      </c>
      <c r="O3113" s="72" t="s">
        <v>229</v>
      </c>
      <c r="P3113" s="101">
        <v>0</v>
      </c>
      <c r="Q3113" s="132" t="s">
        <v>32</v>
      </c>
      <c r="R3113" s="168" t="s">
        <v>1775</v>
      </c>
      <c r="S3113" s="91"/>
    </row>
    <row r="3114" spans="1:19" s="104" customFormat="1" ht="12.75" customHeight="1" x14ac:dyDescent="0.25">
      <c r="A3114" s="121" t="s">
        <v>12</v>
      </c>
      <c r="B3114" s="92" t="str">
        <f>IF(E3114="","",VLOOKUP(E3114,[1]PROJECTES!$C$14:$G$5000,2,FALSE))</f>
        <v>ORMAZA</v>
      </c>
      <c r="C3114" s="121" t="s">
        <v>50</v>
      </c>
      <c r="D3114" s="93" t="str">
        <f>IF(E3114="","",VLOOKUP(E3114,[1]PROJECTES!$C$14:$G$5000,5,FALSE))</f>
        <v>CC SCADA TEDIS.Net ARAMAIO v2.0</v>
      </c>
      <c r="E3114" s="117">
        <v>4747</v>
      </c>
      <c r="F3114" s="95"/>
      <c r="G3114" s="96" t="str">
        <f>IF(E3114="","",VLOOKUP(E3114,[1]PROJECTES!$C$14:$G$5000,4,FALSE))</f>
        <v>OB</v>
      </c>
      <c r="H3114" s="118" t="s">
        <v>12</v>
      </c>
      <c r="I3114" s="97" t="str">
        <f>IF(H3114="","",VLOOKUP(H3114,BD!B$2:C$16,2,FALSE))</f>
        <v>E</v>
      </c>
      <c r="J3114" s="98">
        <v>43598</v>
      </c>
      <c r="K3114" s="135">
        <f t="shared" si="102"/>
        <v>20</v>
      </c>
      <c r="L3114" s="99">
        <f t="shared" ca="1" si="103"/>
        <v>-351</v>
      </c>
      <c r="M3114" s="93">
        <f>IF(E3114="","",VLOOKUP(E3114,[1]PROJECTES!$C$14:$Z$5000,21,FALSE))</f>
        <v>43269</v>
      </c>
      <c r="N3114" s="100">
        <v>0</v>
      </c>
      <c r="O3114" s="72" t="s">
        <v>229</v>
      </c>
      <c r="P3114" s="101">
        <v>30</v>
      </c>
      <c r="Q3114" s="132" t="s">
        <v>59</v>
      </c>
      <c r="R3114" s="168" t="s">
        <v>1776</v>
      </c>
      <c r="S3114" s="91"/>
    </row>
    <row r="3115" spans="1:19" s="104" customFormat="1" ht="12.75" customHeight="1" x14ac:dyDescent="0.25">
      <c r="A3115" s="121" t="s">
        <v>12</v>
      </c>
      <c r="B3115" s="92" t="str">
        <f>IF(E3115="","",VLOOKUP(E3115,[1]PROJECTES!$C$14:$G$5000,2,FALSE))</f>
        <v>ORMAZA</v>
      </c>
      <c r="C3115" s="121" t="s">
        <v>106</v>
      </c>
      <c r="D3115" s="93" t="str">
        <f>IF(E3115="","",VLOOKUP(E3115,[1]PROJECTES!$C$14:$G$5000,5,FALSE))</f>
        <v>CC SCADA TEDIS.Net CREVILLENTE v2.0</v>
      </c>
      <c r="E3115" s="117">
        <v>5182</v>
      </c>
      <c r="F3115" s="95"/>
      <c r="G3115" s="96" t="str">
        <f>IF(E3115="","",VLOOKUP(E3115,[1]PROJECTES!$C$14:$G$5000,4,FALSE))</f>
        <v>OB</v>
      </c>
      <c r="H3115" s="118" t="s">
        <v>12</v>
      </c>
      <c r="I3115" s="97" t="str">
        <f>IF(H3115="","",VLOOKUP(H3115,BD!B$2:C$16,2,FALSE))</f>
        <v>E</v>
      </c>
      <c r="J3115" s="98">
        <v>43598</v>
      </c>
      <c r="K3115" s="135">
        <f t="shared" si="102"/>
        <v>20</v>
      </c>
      <c r="L3115" s="99">
        <f t="shared" ca="1" si="103"/>
        <v>-81</v>
      </c>
      <c r="M3115" s="93">
        <f>IF(E3115="","",VLOOKUP(E3115,[1]PROJECTES!$C$14:$Z$5000,21,FALSE))</f>
        <v>43539</v>
      </c>
      <c r="N3115" s="100">
        <v>1</v>
      </c>
      <c r="O3115" s="72" t="s">
        <v>229</v>
      </c>
      <c r="P3115" s="101">
        <v>0</v>
      </c>
      <c r="Q3115" s="132" t="s">
        <v>32</v>
      </c>
      <c r="R3115" s="168" t="s">
        <v>1777</v>
      </c>
      <c r="S3115" s="91"/>
    </row>
    <row r="3116" spans="1:19" s="104" customFormat="1" ht="12.75" customHeight="1" x14ac:dyDescent="0.25">
      <c r="A3116" s="121" t="s">
        <v>12</v>
      </c>
      <c r="B3116" s="92" t="str">
        <f>IF(E3116="","",VLOOKUP(E3116,[1]PROJECTES!$C$14:$G$5000,2,FALSE))</f>
        <v>EYPESA</v>
      </c>
      <c r="C3116" s="121" t="s">
        <v>106</v>
      </c>
      <c r="D3116" s="93" t="str">
        <f>IF(E3116="","",VLOOKUP(E3116,[1]PROJECTES!$C$14:$G$5000,5,FALSE))</f>
        <v>SITEL Ref.SUPORT TEC. PROJ. RESOLvD-2018</v>
      </c>
      <c r="E3116" s="117">
        <v>4867</v>
      </c>
      <c r="F3116" s="95"/>
      <c r="G3116" s="96" t="str">
        <f>IF(E3116="","",VLOOKUP(E3116,[1]PROJECTES!$C$14:$G$5000,4,FALSE))</f>
        <v>OB</v>
      </c>
      <c r="H3116" s="118" t="s">
        <v>12</v>
      </c>
      <c r="I3116" s="97" t="str">
        <f>IF(H3116="","",VLOOKUP(H3116,BD!B$2:C$16,2,FALSE))</f>
        <v>E</v>
      </c>
      <c r="J3116" s="98">
        <v>43598</v>
      </c>
      <c r="K3116" s="135">
        <f t="shared" si="102"/>
        <v>20</v>
      </c>
      <c r="L3116" s="99">
        <f t="shared" ca="1" si="103"/>
        <v>-155</v>
      </c>
      <c r="M3116" s="93">
        <f>IF(E3116="","",VLOOKUP(E3116,[1]PROJECTES!$C$14:$Z$5000,21,FALSE))</f>
        <v>43465</v>
      </c>
      <c r="N3116" s="100">
        <v>0</v>
      </c>
      <c r="O3116" s="72" t="s">
        <v>229</v>
      </c>
      <c r="P3116" s="101">
        <v>30</v>
      </c>
      <c r="Q3116" s="132" t="s">
        <v>37</v>
      </c>
      <c r="R3116" s="168" t="s">
        <v>1778</v>
      </c>
      <c r="S3116" s="91"/>
    </row>
    <row r="3117" spans="1:19" s="104" customFormat="1" ht="12.75" customHeight="1" x14ac:dyDescent="0.25">
      <c r="A3117" s="121" t="s">
        <v>12</v>
      </c>
      <c r="B3117" s="92" t="str">
        <f>IF(E3117="","",VLOOKUP(E3117,[1]PROJECTES!$C$14:$G$5000,2,FALSE))</f>
        <v>EYPESA</v>
      </c>
      <c r="C3117" s="121" t="s">
        <v>106</v>
      </c>
      <c r="D3117" s="93" t="str">
        <f>IF(E3117="","",VLOOKUP(E3117,[1]PROJECTES!$C$14:$G$5000,5,FALSE))</f>
        <v>SITEL Ref.SUPORT TEC. PROJ. RESOLvD-2018</v>
      </c>
      <c r="E3117" s="117">
        <v>4867</v>
      </c>
      <c r="F3117" s="95"/>
      <c r="G3117" s="96" t="str">
        <f>IF(E3117="","",VLOOKUP(E3117,[1]PROJECTES!$C$14:$G$5000,4,FALSE))</f>
        <v>OB</v>
      </c>
      <c r="H3117" s="118" t="s">
        <v>12</v>
      </c>
      <c r="I3117" s="97" t="str">
        <f>IF(H3117="","",VLOOKUP(H3117,BD!B$2:C$16,2,FALSE))</f>
        <v>E</v>
      </c>
      <c r="J3117" s="98">
        <v>43598</v>
      </c>
      <c r="K3117" s="135">
        <f t="shared" si="102"/>
        <v>20</v>
      </c>
      <c r="L3117" s="99">
        <f t="shared" ca="1" si="103"/>
        <v>-155</v>
      </c>
      <c r="M3117" s="93">
        <f>IF(E3117="","",VLOOKUP(E3117,[1]PROJECTES!$C$14:$Z$5000,21,FALSE))</f>
        <v>43465</v>
      </c>
      <c r="N3117" s="100">
        <v>2</v>
      </c>
      <c r="O3117" s="72" t="s">
        <v>229</v>
      </c>
      <c r="P3117" s="101">
        <v>45</v>
      </c>
      <c r="Q3117" s="132" t="s">
        <v>15</v>
      </c>
      <c r="R3117" s="168" t="s">
        <v>1779</v>
      </c>
      <c r="S3117" s="91"/>
    </row>
    <row r="3118" spans="1:19" s="104" customFormat="1" ht="12.75" customHeight="1" x14ac:dyDescent="0.25">
      <c r="A3118" s="121" t="s">
        <v>21</v>
      </c>
      <c r="B3118" s="92" t="str">
        <f>IF(E3118="","",VLOOKUP(E3118,[1]PROJECTES!$C$14:$G$5000,2,FALSE))</f>
        <v>SITEL</v>
      </c>
      <c r="C3118" s="121" t="s">
        <v>181</v>
      </c>
      <c r="D3118" s="93" t="str">
        <f>IF(E3118="","",VLOOKUP(E3118,[1]PROJECTES!$C$14:$G$5000,5,FALSE))</f>
        <v>INFRAESTRUCTURA</v>
      </c>
      <c r="E3118" s="117" t="s">
        <v>289</v>
      </c>
      <c r="F3118" s="95"/>
      <c r="G3118" s="96" t="str">
        <f>IF(E3118="","",VLOOKUP(E3118,[1]PROJECTES!$C$14:$G$5000,4,FALSE))</f>
        <v>OB</v>
      </c>
      <c r="H3118" s="118" t="s">
        <v>21</v>
      </c>
      <c r="I3118" s="97" t="str">
        <f>IF(H3118="","",VLOOKUP(H3118,BD!B$2:C$16,2,FALSE))</f>
        <v>P</v>
      </c>
      <c r="J3118" s="98">
        <v>43598</v>
      </c>
      <c r="K3118" s="135">
        <f t="shared" si="102"/>
        <v>20</v>
      </c>
      <c r="L3118" s="99">
        <f t="shared" ca="1" si="103"/>
        <v>210</v>
      </c>
      <c r="M3118" s="93">
        <f>IF(E3118="","",VLOOKUP(E3118,[1]PROJECTES!$C$14:$Z$5000,21,FALSE))</f>
        <v>43830</v>
      </c>
      <c r="N3118" s="100">
        <v>1</v>
      </c>
      <c r="O3118" s="72" t="s">
        <v>229</v>
      </c>
      <c r="P3118" s="101">
        <v>55</v>
      </c>
      <c r="Q3118" s="132"/>
      <c r="R3118" s="168" t="s">
        <v>1780</v>
      </c>
      <c r="S3118" s="91"/>
    </row>
    <row r="3119" spans="1:19" s="104" customFormat="1" ht="12.75" customHeight="1" x14ac:dyDescent="0.25">
      <c r="A3119" s="121" t="s">
        <v>21</v>
      </c>
      <c r="B3119" s="92" t="str">
        <f>IF(E3119="","",VLOOKUP(E3119,[1]PROJECTES!$C$14:$G$5000,2,FALSE))</f>
        <v>SITEL</v>
      </c>
      <c r="C3119" s="121" t="s">
        <v>181</v>
      </c>
      <c r="D3119" s="93" t="str">
        <f>IF(E3119="","",VLOOKUP(E3119,[1]PROJECTES!$C$14:$G$5000,5,FALSE))</f>
        <v>HW DE SITEL</v>
      </c>
      <c r="E3119" s="117" t="s">
        <v>570</v>
      </c>
      <c r="F3119" s="95"/>
      <c r="G3119" s="96" t="str">
        <f>IF(E3119="","",VLOOKUP(E3119,[1]PROJECTES!$C$14:$G$5000,4,FALSE))</f>
        <v>OB</v>
      </c>
      <c r="H3119" s="118" t="s">
        <v>21</v>
      </c>
      <c r="I3119" s="97" t="str">
        <f>IF(H3119="","",VLOOKUP(H3119,BD!B$2:C$16,2,FALSE))</f>
        <v>P</v>
      </c>
      <c r="J3119" s="98">
        <v>43598</v>
      </c>
      <c r="K3119" s="135">
        <f t="shared" si="102"/>
        <v>20</v>
      </c>
      <c r="L3119" s="99">
        <f t="shared" ca="1" si="103"/>
        <v>210</v>
      </c>
      <c r="M3119" s="93">
        <f>IF(E3119="","",VLOOKUP(E3119,[1]PROJECTES!$C$14:$Z$5000,21,FALSE))</f>
        <v>43830</v>
      </c>
      <c r="N3119" s="100">
        <v>4</v>
      </c>
      <c r="O3119" s="72" t="s">
        <v>229</v>
      </c>
      <c r="P3119" s="101">
        <v>35</v>
      </c>
      <c r="Q3119" s="132" t="s">
        <v>65</v>
      </c>
      <c r="R3119" s="168" t="s">
        <v>1781</v>
      </c>
      <c r="S3119" s="91"/>
    </row>
    <row r="3120" spans="1:19" s="104" customFormat="1" ht="12.75" customHeight="1" x14ac:dyDescent="0.25">
      <c r="A3120" s="121" t="s">
        <v>21</v>
      </c>
      <c r="B3120" s="92" t="str">
        <f>IF(E3120="","",VLOOKUP(E3120,[1]PROJECTES!$C$14:$G$5000,2,FALSE))</f>
        <v>SITEL</v>
      </c>
      <c r="C3120" s="121" t="s">
        <v>181</v>
      </c>
      <c r="D3120" s="93" t="str">
        <f>IF(E3120="","",VLOOKUP(E3120,[1]PROJECTES!$C$14:$G$5000,5,FALSE))</f>
        <v>HW DE SITEL</v>
      </c>
      <c r="E3120" s="117" t="s">
        <v>570</v>
      </c>
      <c r="F3120" s="95"/>
      <c r="G3120" s="96" t="str">
        <f>IF(E3120="","",VLOOKUP(E3120,[1]PROJECTES!$C$14:$G$5000,4,FALSE))</f>
        <v>OB</v>
      </c>
      <c r="H3120" s="118" t="s">
        <v>21</v>
      </c>
      <c r="I3120" s="97" t="str">
        <f>IF(H3120="","",VLOOKUP(H3120,BD!B$2:C$16,2,FALSE))</f>
        <v>P</v>
      </c>
      <c r="J3120" s="98">
        <v>43602</v>
      </c>
      <c r="K3120" s="135">
        <f t="shared" si="102"/>
        <v>20</v>
      </c>
      <c r="L3120" s="99">
        <f t="shared" ca="1" si="103"/>
        <v>210</v>
      </c>
      <c r="M3120" s="93">
        <f>IF(E3120="","",VLOOKUP(E3120,[1]PROJECTES!$C$14:$Z$5000,21,FALSE))</f>
        <v>43830</v>
      </c>
      <c r="N3120" s="100">
        <v>0</v>
      </c>
      <c r="O3120" s="72" t="s">
        <v>229</v>
      </c>
      <c r="P3120" s="101">
        <v>15</v>
      </c>
      <c r="Q3120" s="132" t="s">
        <v>65</v>
      </c>
      <c r="R3120" s="168" t="s">
        <v>1781</v>
      </c>
      <c r="S3120" s="91"/>
    </row>
    <row r="3121" spans="1:19" s="104" customFormat="1" ht="12.75" customHeight="1" x14ac:dyDescent="0.25">
      <c r="A3121" s="121" t="s">
        <v>21</v>
      </c>
      <c r="B3121" s="92" t="str">
        <f>IF(E3121="","",VLOOKUP(E3121,[1]PROJECTES!$C$14:$G$5000,2,FALSE))</f>
        <v>SITEL</v>
      </c>
      <c r="C3121" s="121" t="s">
        <v>181</v>
      </c>
      <c r="D3121" s="93" t="str">
        <f>IF(E3121="","",VLOOKUP(E3121,[1]PROJECTES!$C$14:$G$5000,5,FALSE))</f>
        <v>GESTIO DE MAGATZEM</v>
      </c>
      <c r="E3121" s="117" t="s">
        <v>305</v>
      </c>
      <c r="F3121" s="95"/>
      <c r="G3121" s="96" t="str">
        <f>IF(E3121="","",VLOOKUP(E3121,[1]PROJECTES!$C$14:$G$5000,4,FALSE))</f>
        <v>OB</v>
      </c>
      <c r="H3121" s="118" t="s">
        <v>21</v>
      </c>
      <c r="I3121" s="97" t="str">
        <f>IF(H3121="","",VLOOKUP(H3121,BD!B$2:C$16,2,FALSE))</f>
        <v>P</v>
      </c>
      <c r="J3121" s="98">
        <v>43599</v>
      </c>
      <c r="K3121" s="135">
        <f t="shared" si="102"/>
        <v>20</v>
      </c>
      <c r="L3121" s="99">
        <f t="shared" ca="1" si="103"/>
        <v>210</v>
      </c>
      <c r="M3121" s="93">
        <f>IF(E3121="","",VLOOKUP(E3121,[1]PROJECTES!$C$14:$Z$5000,21,FALSE))</f>
        <v>43830</v>
      </c>
      <c r="N3121" s="100">
        <v>0</v>
      </c>
      <c r="O3121" s="72" t="s">
        <v>229</v>
      </c>
      <c r="P3121" s="101">
        <v>20</v>
      </c>
      <c r="Q3121" s="132" t="s">
        <v>49</v>
      </c>
      <c r="R3121" s="102" t="s">
        <v>1782</v>
      </c>
      <c r="S3121" s="91"/>
    </row>
    <row r="3122" spans="1:19" s="104" customFormat="1" ht="12.75" customHeight="1" x14ac:dyDescent="0.25">
      <c r="A3122" s="121" t="s">
        <v>21</v>
      </c>
      <c r="B3122" s="92" t="str">
        <f>IF(E3122="","",VLOOKUP(E3122,[1]PROJECTES!$C$14:$G$5000,2,FALSE))</f>
        <v>SITEL</v>
      </c>
      <c r="C3122" s="121" t="s">
        <v>181</v>
      </c>
      <c r="D3122" s="93" t="str">
        <f>IF(E3122="","",VLOOKUP(E3122,[1]PROJECTES!$C$14:$G$5000,5,FALSE))</f>
        <v>HW DE SITEL</v>
      </c>
      <c r="E3122" s="117" t="s">
        <v>570</v>
      </c>
      <c r="F3122" s="95"/>
      <c r="G3122" s="96" t="str">
        <f>IF(E3122="","",VLOOKUP(E3122,[1]PROJECTES!$C$14:$G$5000,4,FALSE))</f>
        <v>OB</v>
      </c>
      <c r="H3122" s="118" t="s">
        <v>21</v>
      </c>
      <c r="I3122" s="97" t="str">
        <f>IF(H3122="","",VLOOKUP(H3122,BD!B$2:C$16,2,FALSE))</f>
        <v>P</v>
      </c>
      <c r="J3122" s="98">
        <v>43599</v>
      </c>
      <c r="K3122" s="135">
        <f t="shared" si="102"/>
        <v>20</v>
      </c>
      <c r="L3122" s="99">
        <f t="shared" ca="1" si="103"/>
        <v>210</v>
      </c>
      <c r="M3122" s="93">
        <f>IF(E3122="","",VLOOKUP(E3122,[1]PROJECTES!$C$14:$Z$5000,21,FALSE))</f>
        <v>43830</v>
      </c>
      <c r="N3122" s="100">
        <v>3</v>
      </c>
      <c r="O3122" s="72" t="s">
        <v>229</v>
      </c>
      <c r="P3122" s="101">
        <v>35</v>
      </c>
      <c r="Q3122" s="132" t="s">
        <v>65</v>
      </c>
      <c r="R3122" s="102" t="s">
        <v>1781</v>
      </c>
      <c r="S3122" s="91"/>
    </row>
    <row r="3123" spans="1:19" s="104" customFormat="1" ht="12.75" customHeight="1" x14ac:dyDescent="0.25">
      <c r="A3123" s="121" t="s">
        <v>21</v>
      </c>
      <c r="B3123" s="92" t="str">
        <f>IF(E3123="","",VLOOKUP(E3123,[1]PROJECTES!$C$14:$G$5000,2,FALSE))</f>
        <v>SITEL</v>
      </c>
      <c r="C3123" s="121" t="s">
        <v>149</v>
      </c>
      <c r="D3123" s="93" t="str">
        <f>IF(E3123="","",VLOOKUP(E3123,[1]PROJECTES!$C$14:$G$5000,5,FALSE))</f>
        <v>50 x CPU CAP32 v2.0</v>
      </c>
      <c r="E3123" s="117">
        <v>5220</v>
      </c>
      <c r="F3123" s="95"/>
      <c r="G3123" s="96" t="str">
        <f>IF(E3123="","",VLOOKUP(E3123,[1]PROJECTES!$C$14:$G$5000,4,FALSE))</f>
        <v>OB</v>
      </c>
      <c r="H3123" s="118" t="s">
        <v>21</v>
      </c>
      <c r="I3123" s="97" t="str">
        <f>IF(H3123="","",VLOOKUP(H3123,BD!B$2:C$16,2,FALSE))</f>
        <v>P</v>
      </c>
      <c r="J3123" s="98">
        <v>43599</v>
      </c>
      <c r="K3123" s="135">
        <f t="shared" si="102"/>
        <v>20</v>
      </c>
      <c r="L3123" s="99">
        <f t="shared" ca="1" si="103"/>
        <v>-4</v>
      </c>
      <c r="M3123" s="93">
        <f>IF(E3123="","",VLOOKUP(E3123,[1]PROJECTES!$C$14:$Z$5000,21,FALSE))</f>
        <v>43616</v>
      </c>
      <c r="N3123" s="100">
        <v>0</v>
      </c>
      <c r="O3123" s="72" t="s">
        <v>229</v>
      </c>
      <c r="P3123" s="101">
        <v>10</v>
      </c>
      <c r="Q3123" s="132" t="s">
        <v>49</v>
      </c>
      <c r="R3123" s="102" t="s">
        <v>311</v>
      </c>
      <c r="S3123" s="91"/>
    </row>
    <row r="3124" spans="1:19" s="104" customFormat="1" ht="12.75" customHeight="1" x14ac:dyDescent="0.25">
      <c r="A3124" s="121" t="s">
        <v>21</v>
      </c>
      <c r="B3124" s="92" t="str">
        <f>IF(E3124="","",VLOOKUP(E3124,[1]PROJECTES!$C$14:$G$5000,2,FALSE))</f>
        <v>SITEL</v>
      </c>
      <c r="C3124" s="121" t="s">
        <v>181</v>
      </c>
      <c r="D3124" s="93" t="str">
        <f>IF(E3124="","",VLOOKUP(E3124,[1]PROJECTES!$C$14:$G$5000,5,FALSE))</f>
        <v>GESTIO DE MAGATZEM</v>
      </c>
      <c r="E3124" s="117" t="s">
        <v>305</v>
      </c>
      <c r="F3124" s="95"/>
      <c r="G3124" s="96" t="str">
        <f>IF(E3124="","",VLOOKUP(E3124,[1]PROJECTES!$C$14:$G$5000,4,FALSE))</f>
        <v>OB</v>
      </c>
      <c r="H3124" s="118" t="s">
        <v>21</v>
      </c>
      <c r="I3124" s="97" t="str">
        <f>IF(H3124="","",VLOOKUP(H3124,BD!B$2:C$16,2,FALSE))</f>
        <v>P</v>
      </c>
      <c r="J3124" s="98">
        <v>43599</v>
      </c>
      <c r="K3124" s="135">
        <f t="shared" si="102"/>
        <v>20</v>
      </c>
      <c r="L3124" s="99">
        <f t="shared" ca="1" si="103"/>
        <v>210</v>
      </c>
      <c r="M3124" s="93">
        <f>IF(E3124="","",VLOOKUP(E3124,[1]PROJECTES!$C$14:$Z$5000,21,FALSE))</f>
        <v>43830</v>
      </c>
      <c r="N3124" s="100">
        <v>0</v>
      </c>
      <c r="O3124" s="72" t="s">
        <v>229</v>
      </c>
      <c r="P3124" s="101">
        <v>10</v>
      </c>
      <c r="Q3124" s="132" t="s">
        <v>49</v>
      </c>
      <c r="R3124" s="168" t="s">
        <v>1783</v>
      </c>
      <c r="S3124" s="91"/>
    </row>
    <row r="3125" spans="1:19" s="104" customFormat="1" ht="12.75" customHeight="1" x14ac:dyDescent="0.25">
      <c r="A3125" s="121" t="s">
        <v>21</v>
      </c>
      <c r="B3125" s="92" t="str">
        <f>IF(E3125="","",VLOOKUP(E3125,[1]PROJECTES!$C$14:$G$5000,2,FALSE))</f>
        <v>INPPOZ</v>
      </c>
      <c r="C3125" s="121" t="s">
        <v>149</v>
      </c>
      <c r="D3125" s="93" t="str">
        <f>IF(E3125="","",VLOOKUP(E3125,[1]PROJECTES!$C$14:$G$5000,5,FALSE))</f>
        <v>RTU C.T. PADRE TORRERO v1.0</v>
      </c>
      <c r="E3125" s="117">
        <v>5207</v>
      </c>
      <c r="F3125" s="95"/>
      <c r="G3125" s="96" t="str">
        <f>IF(E3125="","",VLOOKUP(E3125,[1]PROJECTES!$C$14:$G$5000,4,FALSE))</f>
        <v>OB</v>
      </c>
      <c r="H3125" s="118" t="s">
        <v>595</v>
      </c>
      <c r="I3125" s="97" t="str">
        <f>IF(H3125="","",VLOOKUP(H3125,BD!B$2:C$16,2,FALSE))</f>
        <v>E</v>
      </c>
      <c r="J3125" s="98">
        <v>43599</v>
      </c>
      <c r="K3125" s="135">
        <f t="shared" si="102"/>
        <v>20</v>
      </c>
      <c r="L3125" s="99">
        <f t="shared" ca="1" si="103"/>
        <v>-35</v>
      </c>
      <c r="M3125" s="93">
        <f>IF(E3125="","",VLOOKUP(E3125,[1]PROJECTES!$C$14:$Z$5000,21,FALSE))</f>
        <v>43585</v>
      </c>
      <c r="N3125" s="100">
        <v>2</v>
      </c>
      <c r="O3125" s="72" t="s">
        <v>229</v>
      </c>
      <c r="P3125" s="101">
        <v>0</v>
      </c>
      <c r="Q3125" s="132" t="s">
        <v>51</v>
      </c>
      <c r="R3125" s="168" t="s">
        <v>365</v>
      </c>
      <c r="S3125" s="91"/>
    </row>
    <row r="3126" spans="1:19" s="104" customFormat="1" ht="12.75" customHeight="1" x14ac:dyDescent="0.25">
      <c r="A3126" s="121" t="s">
        <v>21</v>
      </c>
      <c r="B3126" s="92" t="str">
        <f>IF(E3126="","",VLOOKUP(E3126,[1]PROJECTES!$C$14:$G$5000,2,FALSE))</f>
        <v>INPPOZ</v>
      </c>
      <c r="C3126" s="121" t="s">
        <v>149</v>
      </c>
      <c r="D3126" s="93" t="str">
        <f>IF(E3126="","",VLOOKUP(E3126,[1]PROJECTES!$C$14:$G$5000,5,FALSE))</f>
        <v>RTU C.T. MENENDEZ PELAYO v1.0</v>
      </c>
      <c r="E3126" s="117">
        <v>5205</v>
      </c>
      <c r="F3126" s="95"/>
      <c r="G3126" s="96" t="str">
        <f>IF(E3126="","",VLOOKUP(E3126,[1]PROJECTES!$C$14:$G$5000,4,FALSE))</f>
        <v>OB</v>
      </c>
      <c r="H3126" s="118" t="s">
        <v>595</v>
      </c>
      <c r="I3126" s="97" t="str">
        <f>IF(H3126="","",VLOOKUP(H3126,BD!B$2:C$16,2,FALSE))</f>
        <v>E</v>
      </c>
      <c r="J3126" s="98">
        <v>43599</v>
      </c>
      <c r="K3126" s="135">
        <f t="shared" si="102"/>
        <v>20</v>
      </c>
      <c r="L3126" s="99">
        <f t="shared" ca="1" si="103"/>
        <v>-35</v>
      </c>
      <c r="M3126" s="93">
        <f>IF(E3126="","",VLOOKUP(E3126,[1]PROJECTES!$C$14:$Z$5000,21,FALSE))</f>
        <v>43585</v>
      </c>
      <c r="N3126" s="100">
        <v>2</v>
      </c>
      <c r="O3126" s="72" t="s">
        <v>229</v>
      </c>
      <c r="P3126" s="101">
        <v>0</v>
      </c>
      <c r="Q3126" s="132" t="s">
        <v>51</v>
      </c>
      <c r="R3126" s="168" t="s">
        <v>365</v>
      </c>
      <c r="S3126" s="91"/>
    </row>
    <row r="3127" spans="1:19" s="104" customFormat="1" ht="12.75" customHeight="1" x14ac:dyDescent="0.25">
      <c r="A3127" s="121" t="s">
        <v>21</v>
      </c>
      <c r="B3127" s="92" t="str">
        <f>IF(E3127="","",VLOOKUP(E3127,[1]PROJECTES!$C$14:$G$5000,2,FALSE))</f>
        <v>EYPESA</v>
      </c>
      <c r="C3127" s="121" t="s">
        <v>106</v>
      </c>
      <c r="D3127" s="93" t="str">
        <f>IF(E3127="","",VLOOKUP(E3127,[1]PROJECTES!$C$14:$G$5000,5,FALSE))</f>
        <v>62 x Modul COM CAP-CYB v1.0</v>
      </c>
      <c r="E3127" s="117">
        <v>5147</v>
      </c>
      <c r="F3127" s="95"/>
      <c r="G3127" s="96" t="str">
        <f>IF(E3127="","",VLOOKUP(E3127,[1]PROJECTES!$C$14:$G$5000,4,FALSE))</f>
        <v>OB</v>
      </c>
      <c r="H3127" s="118" t="s">
        <v>21</v>
      </c>
      <c r="I3127" s="97" t="str">
        <f>IF(H3127="","",VLOOKUP(H3127,BD!B$2:C$16,2,FALSE))</f>
        <v>P</v>
      </c>
      <c r="J3127" s="98">
        <v>43599</v>
      </c>
      <c r="K3127" s="135">
        <f t="shared" si="102"/>
        <v>20</v>
      </c>
      <c r="L3127" s="99">
        <f t="shared" ca="1" si="103"/>
        <v>-81</v>
      </c>
      <c r="M3127" s="93">
        <f>IF(E3127="","",VLOOKUP(E3127,[1]PROJECTES!$C$14:$Z$5000,21,FALSE))</f>
        <v>43539</v>
      </c>
      <c r="N3127" s="100">
        <v>3</v>
      </c>
      <c r="O3127" s="72" t="s">
        <v>229</v>
      </c>
      <c r="P3127" s="101">
        <v>45</v>
      </c>
      <c r="Q3127" s="132" t="s">
        <v>51</v>
      </c>
      <c r="R3127" s="168" t="s">
        <v>365</v>
      </c>
      <c r="S3127" s="91"/>
    </row>
    <row r="3128" spans="1:19" s="104" customFormat="1" ht="12.75" customHeight="1" x14ac:dyDescent="0.25">
      <c r="A3128" s="121" t="s">
        <v>21</v>
      </c>
      <c r="B3128" s="92" t="str">
        <f>IF(E3128="","",VLOOKUP(E3128,[1]PROJECTES!$C$14:$G$5000,2,FALSE))</f>
        <v>EYPESA</v>
      </c>
      <c r="C3128" s="121" t="s">
        <v>106</v>
      </c>
      <c r="D3128" s="93" t="str">
        <f>IF(E3128="","",VLOOKUP(E3128,[1]PROJECTES!$C$14:$G$5000,5,FALSE))</f>
        <v>62 x Modul COM CAP-CYB v1.0</v>
      </c>
      <c r="E3128" s="117">
        <v>5147</v>
      </c>
      <c r="F3128" s="95"/>
      <c r="G3128" s="96" t="str">
        <f>IF(E3128="","",VLOOKUP(E3128,[1]PROJECTES!$C$14:$G$5000,4,FALSE))</f>
        <v>OB</v>
      </c>
      <c r="H3128" s="118" t="s">
        <v>21</v>
      </c>
      <c r="I3128" s="97" t="str">
        <f>IF(H3128="","",VLOOKUP(H3128,BD!B$2:C$16,2,FALSE))</f>
        <v>P</v>
      </c>
      <c r="J3128" s="98">
        <v>43602</v>
      </c>
      <c r="K3128" s="135">
        <f t="shared" si="102"/>
        <v>20</v>
      </c>
      <c r="L3128" s="99">
        <f t="shared" ca="1" si="103"/>
        <v>-81</v>
      </c>
      <c r="M3128" s="93">
        <f>IF(E3128="","",VLOOKUP(E3128,[1]PROJECTES!$C$14:$Z$5000,21,FALSE))</f>
        <v>43539</v>
      </c>
      <c r="N3128" s="100">
        <v>0</v>
      </c>
      <c r="O3128" s="72" t="s">
        <v>229</v>
      </c>
      <c r="P3128" s="101">
        <v>15</v>
      </c>
      <c r="Q3128" s="132" t="s">
        <v>51</v>
      </c>
      <c r="R3128" s="168" t="s">
        <v>365</v>
      </c>
      <c r="S3128" s="91"/>
    </row>
    <row r="3129" spans="1:19" s="104" customFormat="1" ht="12.75" customHeight="1" x14ac:dyDescent="0.25">
      <c r="A3129" s="121" t="s">
        <v>44</v>
      </c>
      <c r="B3129" s="92" t="str">
        <f>IF(E3129="","",VLOOKUP(E3129,[1]PROJECTES!$C$14:$G$5000,2,FALSE))</f>
        <v>SITEL</v>
      </c>
      <c r="C3129" s="121" t="s">
        <v>1070</v>
      </c>
      <c r="D3129" s="93" t="str">
        <f>IF(E3129="","",VLOOKUP(E3129,[1]PROJECTES!$C$14:$G$5000,5,FALSE))</f>
        <v>AFERS EMPRESA</v>
      </c>
      <c r="E3129" s="117" t="s">
        <v>315</v>
      </c>
      <c r="F3129" s="95"/>
      <c r="G3129" s="96" t="str">
        <f>IF(E3129="","",VLOOKUP(E3129,[1]PROJECTES!$C$14:$G$5000,4,FALSE))</f>
        <v>OB</v>
      </c>
      <c r="H3129" s="118" t="s">
        <v>17</v>
      </c>
      <c r="I3129" s="97" t="str">
        <f>IF(H3129="","",VLOOKUP(H3129,BD!B$2:C$16,2,FALSE))</f>
        <v>E</v>
      </c>
      <c r="J3129" s="98">
        <v>43600</v>
      </c>
      <c r="K3129" s="135">
        <f t="shared" ref="K3129:K3192" si="104">IF(J3129="","",WEEKNUM(J3129,2)-0)</f>
        <v>20</v>
      </c>
      <c r="L3129" s="99">
        <f t="shared" ref="L3129:L3192" ca="1" si="105">IF(M3129="","-",IF(G3129="TA","-",+M3129-TODAY()))</f>
        <v>210</v>
      </c>
      <c r="M3129" s="93">
        <f>IF(E3129="","",VLOOKUP(E3129,[1]PROJECTES!$C$14:$Z$5000,21,FALSE))</f>
        <v>43830</v>
      </c>
      <c r="N3129" s="100"/>
      <c r="O3129" s="72" t="s">
        <v>229</v>
      </c>
      <c r="P3129" s="101">
        <v>45</v>
      </c>
      <c r="Q3129" s="132" t="s">
        <v>336</v>
      </c>
      <c r="R3129" s="168" t="s">
        <v>1472</v>
      </c>
      <c r="S3129" s="91"/>
    </row>
    <row r="3130" spans="1:19" s="104" customFormat="1" ht="12.75" customHeight="1" x14ac:dyDescent="0.25">
      <c r="A3130" s="121" t="s">
        <v>17</v>
      </c>
      <c r="B3130" s="92" t="str">
        <f>IF(E3130="","",VLOOKUP(E3130,[1]PROJECTES!$C$14:$G$5000,2,FALSE))</f>
        <v>SITEL</v>
      </c>
      <c r="C3130" s="121" t="s">
        <v>1070</v>
      </c>
      <c r="D3130" s="93" t="str">
        <f>IF(E3130="","",VLOOKUP(E3130,[1]PROJECTES!$C$14:$G$5000,5,FALSE))</f>
        <v>AFERS EMPRESA</v>
      </c>
      <c r="E3130" s="117" t="s">
        <v>315</v>
      </c>
      <c r="F3130" s="95"/>
      <c r="G3130" s="96" t="str">
        <f>IF(E3130="","",VLOOKUP(E3130,[1]PROJECTES!$C$14:$G$5000,4,FALSE))</f>
        <v>OB</v>
      </c>
      <c r="H3130" s="118" t="s">
        <v>17</v>
      </c>
      <c r="I3130" s="97" t="str">
        <f>IF(H3130="","",VLOOKUP(H3130,BD!B$2:C$16,2,FALSE))</f>
        <v>E</v>
      </c>
      <c r="J3130" s="98">
        <v>43602</v>
      </c>
      <c r="K3130" s="135">
        <f t="shared" si="104"/>
        <v>20</v>
      </c>
      <c r="L3130" s="99">
        <f t="shared" ca="1" si="105"/>
        <v>210</v>
      </c>
      <c r="M3130" s="93">
        <f>IF(E3130="","",VLOOKUP(E3130,[1]PROJECTES!$C$14:$Z$5000,21,FALSE))</f>
        <v>43830</v>
      </c>
      <c r="N3130" s="100"/>
      <c r="O3130" s="72" t="s">
        <v>229</v>
      </c>
      <c r="P3130" s="101">
        <v>15</v>
      </c>
      <c r="Q3130" s="132" t="s">
        <v>49</v>
      </c>
      <c r="R3130" s="168" t="s">
        <v>1819</v>
      </c>
      <c r="S3130" s="91"/>
    </row>
    <row r="3131" spans="1:19" s="104" customFormat="1" ht="12.75" customHeight="1" x14ac:dyDescent="0.25">
      <c r="A3131" s="121" t="s">
        <v>17</v>
      </c>
      <c r="B3131" s="92" t="str">
        <f>IF(E3131="","",VLOOKUP(E3131,[1]PROJECTES!$C$14:$G$5000,2,FALSE))</f>
        <v>SITEL</v>
      </c>
      <c r="C3131" s="121" t="s">
        <v>181</v>
      </c>
      <c r="D3131" s="93" t="str">
        <f>IF(E3131="","",VLOOKUP(E3131,[1]PROJECTES!$C$14:$G$5000,5,FALSE))</f>
        <v>PENDENT D'ASSIGNAR</v>
      </c>
      <c r="E3131" s="117" t="s">
        <v>278</v>
      </c>
      <c r="F3131" s="95"/>
      <c r="G3131" s="96" t="str">
        <f>IF(E3131="","",VLOOKUP(E3131,[1]PROJECTES!$C$14:$G$5000,4,FALSE))</f>
        <v>OB</v>
      </c>
      <c r="H3131" s="118" t="s">
        <v>17</v>
      </c>
      <c r="I3131" s="97" t="str">
        <f>IF(H3131="","",VLOOKUP(H3131,BD!B$2:C$16,2,FALSE))</f>
        <v>E</v>
      </c>
      <c r="J3131" s="98">
        <v>43602</v>
      </c>
      <c r="K3131" s="135">
        <f t="shared" si="104"/>
        <v>20</v>
      </c>
      <c r="L3131" s="99">
        <f t="shared" ca="1" si="105"/>
        <v>210</v>
      </c>
      <c r="M3131" s="93">
        <f>IF(E3131="","",VLOOKUP(E3131,[1]PROJECTES!$C$14:$Z$5000,21,FALSE))</f>
        <v>43830</v>
      </c>
      <c r="N3131" s="100"/>
      <c r="O3131" s="72" t="s">
        <v>229</v>
      </c>
      <c r="P3131" s="101">
        <v>30</v>
      </c>
      <c r="Q3131" s="132" t="s">
        <v>65</v>
      </c>
      <c r="R3131" s="168" t="s">
        <v>1862</v>
      </c>
      <c r="S3131" s="91"/>
    </row>
    <row r="3132" spans="1:19" s="104" customFormat="1" ht="12.75" customHeight="1" x14ac:dyDescent="0.25">
      <c r="A3132" s="121" t="s">
        <v>17</v>
      </c>
      <c r="B3132" s="92" t="str">
        <f>IF(E3132="","",VLOOKUP(E3132,[1]PROJECTES!$C$14:$G$5000,2,FALSE))</f>
        <v>SITEL</v>
      </c>
      <c r="C3132" s="121" t="s">
        <v>181</v>
      </c>
      <c r="D3132" s="93" t="str">
        <f>IF(E3132="","",VLOOKUP(E3132,[1]PROJECTES!$C$14:$G$5000,5,FALSE))</f>
        <v>INFRAESTRUCTURA</v>
      </c>
      <c r="E3132" s="117" t="s">
        <v>289</v>
      </c>
      <c r="F3132" s="95"/>
      <c r="G3132" s="96" t="str">
        <f>IF(E3132="","",VLOOKUP(E3132,[1]PROJECTES!$C$14:$G$5000,4,FALSE))</f>
        <v>OB</v>
      </c>
      <c r="H3132" s="118" t="s">
        <v>17</v>
      </c>
      <c r="I3132" s="97" t="str">
        <f>IF(H3132="","",VLOOKUP(H3132,BD!B$2:C$16,2,FALSE))</f>
        <v>E</v>
      </c>
      <c r="J3132" s="98">
        <v>43602</v>
      </c>
      <c r="K3132" s="135">
        <f t="shared" si="104"/>
        <v>20</v>
      </c>
      <c r="L3132" s="99">
        <f t="shared" ca="1" si="105"/>
        <v>210</v>
      </c>
      <c r="M3132" s="93">
        <f>IF(E3132="","",VLOOKUP(E3132,[1]PROJECTES!$C$14:$Z$5000,21,FALSE))</f>
        <v>43830</v>
      </c>
      <c r="N3132" s="100"/>
      <c r="O3132" s="72" t="s">
        <v>229</v>
      </c>
      <c r="P3132" s="101">
        <v>30</v>
      </c>
      <c r="Q3132" s="132" t="s">
        <v>19</v>
      </c>
      <c r="R3132" s="168" t="s">
        <v>1865</v>
      </c>
      <c r="S3132" s="91"/>
    </row>
    <row r="3133" spans="1:19" s="104" customFormat="1" ht="12.75" customHeight="1" x14ac:dyDescent="0.25">
      <c r="A3133" s="121" t="s">
        <v>44</v>
      </c>
      <c r="B3133" s="92" t="str">
        <f>IF(E3133="","",VLOOKUP(E3133,[1]PROJECTES!$C$14:$G$5000,2,FALSE))</f>
        <v>SUMTAR</v>
      </c>
      <c r="C3133" s="121" t="s">
        <v>187</v>
      </c>
      <c r="D3133" s="93" t="str">
        <f>IF(E3133="","",VLOOKUP(E3133,[1]PROJECTES!$C$14:$G$5000,5,FALSE))</f>
        <v>MANTENIMENT CSSat TARRASENSES 2019-01</v>
      </c>
      <c r="E3133" s="117">
        <v>5082</v>
      </c>
      <c r="F3133" s="95"/>
      <c r="G3133" s="96" t="str">
        <f>IF(E3133="","",VLOOKUP(E3133,[1]PROJECTES!$C$14:$G$5000,4,FALSE))</f>
        <v>TA</v>
      </c>
      <c r="H3133" s="118" t="s">
        <v>17</v>
      </c>
      <c r="I3133" s="97" t="str">
        <f>IF(H3133="","",VLOOKUP(H3133,BD!B$2:C$16,2,FALSE))</f>
        <v>E</v>
      </c>
      <c r="J3133" s="98">
        <v>43487</v>
      </c>
      <c r="K3133" s="135">
        <f t="shared" si="104"/>
        <v>4</v>
      </c>
      <c r="L3133" s="99" t="str">
        <f t="shared" ca="1" si="105"/>
        <v>-</v>
      </c>
      <c r="M3133" s="93">
        <f>IF(E3133="","",VLOOKUP(E3133,[1]PROJECTES!$C$14:$Z$5000,21,FALSE))</f>
        <v>43496</v>
      </c>
      <c r="N3133" s="100">
        <v>1</v>
      </c>
      <c r="O3133" s="72" t="s">
        <v>229</v>
      </c>
      <c r="P3133" s="101">
        <v>30</v>
      </c>
      <c r="Q3133" s="132" t="s">
        <v>65</v>
      </c>
      <c r="R3133" s="131" t="s">
        <v>534</v>
      </c>
      <c r="S3133" s="91"/>
    </row>
    <row r="3134" spans="1:19" s="104" customFormat="1" ht="12.75" customHeight="1" x14ac:dyDescent="0.25">
      <c r="A3134" s="121" t="s">
        <v>17</v>
      </c>
      <c r="B3134" s="92" t="str">
        <f>IF(E3134="","",VLOOKUP(E3134,[1]PROJECTES!$C$14:$G$5000,2,FALSE))</f>
        <v>ORMAZA</v>
      </c>
      <c r="C3134" s="121" t="s">
        <v>428</v>
      </c>
      <c r="D3134" s="93" t="str">
        <f>IF(E3134="","",VLOOKUP(E3134,[1]PROJECTES!$C$14:$G$5000,5,FALSE))</f>
        <v>CC SCADA TEDIS.Net UNIVERSIDAD PANAMA v1.2</v>
      </c>
      <c r="E3134" s="117">
        <v>5018</v>
      </c>
      <c r="F3134" s="95"/>
      <c r="G3134" s="96" t="str">
        <f>IF(E3134="","",VLOOKUP(E3134,[1]PROJECTES!$C$14:$G$5000,4,FALSE))</f>
        <v>TA</v>
      </c>
      <c r="H3134" s="118" t="s">
        <v>17</v>
      </c>
      <c r="I3134" s="97" t="str">
        <f>IF(H3134="","",VLOOKUP(H3134,BD!B$2:C$16,2,FALSE))</f>
        <v>E</v>
      </c>
      <c r="J3134" s="98">
        <v>43469</v>
      </c>
      <c r="K3134" s="135">
        <f t="shared" si="104"/>
        <v>1</v>
      </c>
      <c r="L3134" s="99" t="str">
        <f t="shared" ca="1" si="105"/>
        <v>-</v>
      </c>
      <c r="M3134" s="93">
        <f>IF(E3134="","",VLOOKUP(E3134,[1]PROJECTES!$C$14:$Z$5000,21,FALSE))</f>
        <v>43464</v>
      </c>
      <c r="N3134" s="100">
        <v>0</v>
      </c>
      <c r="O3134" s="72" t="s">
        <v>229</v>
      </c>
      <c r="P3134" s="101">
        <v>10</v>
      </c>
      <c r="Q3134" s="119" t="s">
        <v>19</v>
      </c>
      <c r="R3134" s="120" t="s">
        <v>299</v>
      </c>
      <c r="S3134" s="156"/>
    </row>
    <row r="3135" spans="1:19" s="104" customFormat="1" ht="12.75" customHeight="1" x14ac:dyDescent="0.25">
      <c r="A3135" s="121" t="s">
        <v>17</v>
      </c>
      <c r="B3135" s="92" t="str">
        <f>IF(E3135="","",VLOOKUP(E3135,[1]PROJECTES!$C$14:$G$5000,2,FALSE))</f>
        <v>ORMAZA</v>
      </c>
      <c r="C3135" s="121" t="s">
        <v>197</v>
      </c>
      <c r="D3135" s="93" t="str">
        <f>IF(E3135="","",VLOOKUP(E3135,[1]PROJECTES!$C$14:$G$5000,5,FALSE))</f>
        <v>CC SCADA TEDIS.Net VALL HEBRON v4,0</v>
      </c>
      <c r="E3135" s="117">
        <v>4821</v>
      </c>
      <c r="F3135" s="95"/>
      <c r="G3135" s="96" t="str">
        <f>IF(E3135="","",VLOOKUP(E3135,[1]PROJECTES!$C$14:$G$5000,4,FALSE))</f>
        <v>OB</v>
      </c>
      <c r="H3135" s="118" t="s">
        <v>17</v>
      </c>
      <c r="I3135" s="97" t="str">
        <f>IF(H3135="","",VLOOKUP(H3135,BD!B$2:C$16,2,FALSE))</f>
        <v>E</v>
      </c>
      <c r="J3135" s="98">
        <v>43473</v>
      </c>
      <c r="K3135" s="135">
        <f t="shared" si="104"/>
        <v>2</v>
      </c>
      <c r="L3135" s="99">
        <f t="shared" ca="1" si="105"/>
        <v>-308</v>
      </c>
      <c r="M3135" s="93">
        <f>IF(E3135="","",VLOOKUP(E3135,[1]PROJECTES!$C$14:$Z$5000,21,FALSE))</f>
        <v>43312</v>
      </c>
      <c r="N3135" s="100">
        <v>3</v>
      </c>
      <c r="O3135" s="72" t="s">
        <v>229</v>
      </c>
      <c r="P3135" s="101">
        <v>30</v>
      </c>
      <c r="Q3135" s="132" t="s">
        <v>34</v>
      </c>
      <c r="R3135" s="131" t="s">
        <v>410</v>
      </c>
      <c r="S3135" s="91"/>
    </row>
    <row r="3136" spans="1:19" s="104" customFormat="1" ht="12.75" customHeight="1" x14ac:dyDescent="0.25">
      <c r="A3136" s="121" t="s">
        <v>17</v>
      </c>
      <c r="B3136" s="92" t="str">
        <f>IF(E3136="","",VLOOKUP(E3136,[1]PROJECTES!$C$14:$G$5000,2,FALSE))</f>
        <v>ORMAZA</v>
      </c>
      <c r="C3136" s="121" t="s">
        <v>197</v>
      </c>
      <c r="D3136" s="93" t="str">
        <f>IF(E3136="","",VLOOKUP(E3136,[1]PROJECTES!$C$14:$G$5000,5,FALSE))</f>
        <v>CC SCADA TEDIS.Net VALL HEBRON v4,0</v>
      </c>
      <c r="E3136" s="117">
        <v>4821</v>
      </c>
      <c r="F3136" s="95"/>
      <c r="G3136" s="96" t="str">
        <f>IF(E3136="","",VLOOKUP(E3136,[1]PROJECTES!$C$14:$G$5000,4,FALSE))</f>
        <v>OB</v>
      </c>
      <c r="H3136" s="118" t="s">
        <v>17</v>
      </c>
      <c r="I3136" s="97" t="str">
        <f>IF(H3136="","",VLOOKUP(H3136,BD!B$2:C$16,2,FALSE))</f>
        <v>E</v>
      </c>
      <c r="J3136" s="98">
        <v>43476</v>
      </c>
      <c r="K3136" s="135">
        <f t="shared" si="104"/>
        <v>2</v>
      </c>
      <c r="L3136" s="99">
        <f t="shared" ca="1" si="105"/>
        <v>-308</v>
      </c>
      <c r="M3136" s="93">
        <f>IF(E3136="","",VLOOKUP(E3136,[1]PROJECTES!$C$14:$Z$5000,21,FALSE))</f>
        <v>43312</v>
      </c>
      <c r="N3136" s="100">
        <v>0</v>
      </c>
      <c r="O3136" s="72" t="s">
        <v>229</v>
      </c>
      <c r="P3136" s="101">
        <v>45</v>
      </c>
      <c r="Q3136" s="132" t="s">
        <v>34</v>
      </c>
      <c r="R3136" s="131" t="s">
        <v>422</v>
      </c>
      <c r="S3136" s="91"/>
    </row>
    <row r="3137" spans="1:19" s="104" customFormat="1" ht="12.75" customHeight="1" x14ac:dyDescent="0.25">
      <c r="A3137" s="121" t="s">
        <v>17</v>
      </c>
      <c r="B3137" s="92" t="str">
        <f>IF(E3137="","",VLOOKUP(E3137,[1]PROJECTES!$C$14:$G$5000,2,FALSE))</f>
        <v>ORMAZA</v>
      </c>
      <c r="C3137" s="121" t="s">
        <v>197</v>
      </c>
      <c r="D3137" s="93" t="str">
        <f>IF(E3137="","",VLOOKUP(E3137,[1]PROJECTES!$C$14:$G$5000,5,FALSE))</f>
        <v>CC SCADA TEDIS.Net VALL HEBRON v4,0</v>
      </c>
      <c r="E3137" s="117">
        <v>4821</v>
      </c>
      <c r="F3137" s="95"/>
      <c r="G3137" s="96" t="str">
        <f>IF(E3137="","",VLOOKUP(E3137,[1]PROJECTES!$C$14:$G$5000,4,FALSE))</f>
        <v>OB</v>
      </c>
      <c r="H3137" s="118" t="s">
        <v>17</v>
      </c>
      <c r="I3137" s="97" t="str">
        <f>IF(H3137="","",VLOOKUP(H3137,BD!B$2:C$16,2,FALSE))</f>
        <v>E</v>
      </c>
      <c r="J3137" s="98">
        <v>43479</v>
      </c>
      <c r="K3137" s="135">
        <f t="shared" si="104"/>
        <v>3</v>
      </c>
      <c r="L3137" s="99">
        <f t="shared" ca="1" si="105"/>
        <v>-308</v>
      </c>
      <c r="M3137" s="93">
        <f>IF(E3137="","",VLOOKUP(E3137,[1]PROJECTES!$C$14:$Z$5000,21,FALSE))</f>
        <v>43312</v>
      </c>
      <c r="N3137" s="100">
        <v>0</v>
      </c>
      <c r="O3137" s="72" t="s">
        <v>229</v>
      </c>
      <c r="P3137" s="101">
        <v>15</v>
      </c>
      <c r="Q3137" s="132" t="s">
        <v>34</v>
      </c>
      <c r="R3137" s="131" t="s">
        <v>455</v>
      </c>
      <c r="S3137" s="91"/>
    </row>
    <row r="3138" spans="1:19" s="104" customFormat="1" ht="12.75" customHeight="1" x14ac:dyDescent="0.25">
      <c r="A3138" s="121" t="s">
        <v>17</v>
      </c>
      <c r="B3138" s="92" t="str">
        <f>IF(E3138="","",VLOOKUP(E3138,[1]PROJECTES!$C$14:$G$5000,2,FALSE))</f>
        <v>ORMAZA</v>
      </c>
      <c r="C3138" s="121" t="s">
        <v>197</v>
      </c>
      <c r="D3138" s="93" t="str">
        <f>IF(E3138="","",VLOOKUP(E3138,[1]PROJECTES!$C$14:$G$5000,5,FALSE))</f>
        <v>CC SCADA TEDIS.Net VALL HEBRON v4,0</v>
      </c>
      <c r="E3138" s="117">
        <v>4821</v>
      </c>
      <c r="F3138" s="95"/>
      <c r="G3138" s="96" t="str">
        <f>IF(E3138="","",VLOOKUP(E3138,[1]PROJECTES!$C$14:$G$5000,4,FALSE))</f>
        <v>OB</v>
      </c>
      <c r="H3138" s="118" t="s">
        <v>17</v>
      </c>
      <c r="I3138" s="97" t="str">
        <f>IF(H3138="","",VLOOKUP(H3138,BD!B$2:C$16,2,FALSE))</f>
        <v>E</v>
      </c>
      <c r="J3138" s="98">
        <v>43483</v>
      </c>
      <c r="K3138" s="135">
        <f t="shared" si="104"/>
        <v>3</v>
      </c>
      <c r="L3138" s="99">
        <f t="shared" ca="1" si="105"/>
        <v>-308</v>
      </c>
      <c r="M3138" s="93">
        <f>IF(E3138="","",VLOOKUP(E3138,[1]PROJECTES!$C$14:$Z$5000,21,FALSE))</f>
        <v>43312</v>
      </c>
      <c r="N3138" s="100">
        <v>0</v>
      </c>
      <c r="O3138" s="72" t="s">
        <v>229</v>
      </c>
      <c r="P3138" s="101">
        <v>30</v>
      </c>
      <c r="Q3138" s="132" t="s">
        <v>34</v>
      </c>
      <c r="R3138" s="131" t="s">
        <v>455</v>
      </c>
      <c r="S3138" s="91"/>
    </row>
    <row r="3139" spans="1:19" s="104" customFormat="1" ht="12.75" customHeight="1" x14ac:dyDescent="0.25">
      <c r="A3139" s="121" t="s">
        <v>17</v>
      </c>
      <c r="B3139" s="92" t="str">
        <f>IF(E3139="","",VLOOKUP(E3139,[1]PROJECTES!$C$14:$G$5000,2,FALSE))</f>
        <v>SITEL</v>
      </c>
      <c r="C3139" s="121" t="s">
        <v>197</v>
      </c>
      <c r="D3139" s="93" t="str">
        <f>IF(E3139="","",VLOOKUP(E3139,[1]PROJECTES!$C$14:$G$5000,5,FALSE))</f>
        <v>ATENCIÓ TELEFÓNICA</v>
      </c>
      <c r="E3139" s="117" t="s">
        <v>548</v>
      </c>
      <c r="F3139" s="95"/>
      <c r="G3139" s="96" t="str">
        <f>IF(E3139="","",VLOOKUP(E3139,[1]PROJECTES!$C$14:$G$5000,4,FALSE))</f>
        <v>OB</v>
      </c>
      <c r="H3139" s="118" t="s">
        <v>17</v>
      </c>
      <c r="I3139" s="97" t="str">
        <f>IF(H3139="","",VLOOKUP(H3139,BD!B$2:C$16,2,FALSE))</f>
        <v>E</v>
      </c>
      <c r="J3139" s="98">
        <v>43489</v>
      </c>
      <c r="K3139" s="135">
        <f t="shared" si="104"/>
        <v>4</v>
      </c>
      <c r="L3139" s="99">
        <f t="shared" ca="1" si="105"/>
        <v>210</v>
      </c>
      <c r="M3139" s="93">
        <f>IF(E3139="","",VLOOKUP(E3139,[1]PROJECTES!$C$14:$Z$5000,21,FALSE))</f>
        <v>43830</v>
      </c>
      <c r="N3139" s="100"/>
      <c r="O3139" s="72" t="s">
        <v>229</v>
      </c>
      <c r="P3139" s="101">
        <v>30</v>
      </c>
      <c r="Q3139" s="132" t="s">
        <v>59</v>
      </c>
      <c r="R3139" s="131" t="s">
        <v>549</v>
      </c>
      <c r="S3139" s="91"/>
    </row>
    <row r="3140" spans="1:19" s="104" customFormat="1" ht="12.75" customHeight="1" x14ac:dyDescent="0.25">
      <c r="A3140" s="121" t="s">
        <v>17</v>
      </c>
      <c r="B3140" s="92" t="str">
        <f>IF(E3140="","",VLOOKUP(E3140,[1]PROJECTES!$C$14:$G$5000,2,FALSE))</f>
        <v>ORMAZA</v>
      </c>
      <c r="C3140" s="121" t="s">
        <v>197</v>
      </c>
      <c r="D3140" s="93" t="str">
        <f>IF(E3140="","",VLOOKUP(E3140,[1]PROJECTES!$C$14:$G$5000,5,FALSE))</f>
        <v>CC SCADA TEDIS.Net VALL HEBRON v4,0</v>
      </c>
      <c r="E3140" s="117">
        <v>4821</v>
      </c>
      <c r="F3140" s="95"/>
      <c r="G3140" s="96" t="str">
        <f>IF(E3140="","",VLOOKUP(E3140,[1]PROJECTES!$C$14:$G$5000,4,FALSE))</f>
        <v>OB</v>
      </c>
      <c r="H3140" s="118" t="s">
        <v>17</v>
      </c>
      <c r="I3140" s="97" t="str">
        <f>IF(H3140="","",VLOOKUP(H3140,BD!B$2:C$16,2,FALSE))</f>
        <v>E</v>
      </c>
      <c r="J3140" s="98">
        <v>43539</v>
      </c>
      <c r="K3140" s="135">
        <f t="shared" si="104"/>
        <v>11</v>
      </c>
      <c r="L3140" s="99">
        <f t="shared" ca="1" si="105"/>
        <v>-308</v>
      </c>
      <c r="M3140" s="93">
        <f>IF(E3140="","",VLOOKUP(E3140,[1]PROJECTES!$C$14:$Z$5000,21,FALSE))</f>
        <v>43312</v>
      </c>
      <c r="N3140" s="100">
        <v>3</v>
      </c>
      <c r="O3140" s="72" t="s">
        <v>229</v>
      </c>
      <c r="P3140" s="101"/>
      <c r="Q3140" s="132" t="s">
        <v>32</v>
      </c>
      <c r="R3140" s="131" t="s">
        <v>1151</v>
      </c>
      <c r="S3140" s="91"/>
    </row>
    <row r="3141" spans="1:19" s="104" customFormat="1" ht="12.75" customHeight="1" x14ac:dyDescent="0.25">
      <c r="A3141" s="121" t="s">
        <v>17</v>
      </c>
      <c r="B3141" s="92" t="str">
        <f>IF(E3141="","",VLOOKUP(E3141,[1]PROJECTES!$C$14:$G$5000,2,FALSE))</f>
        <v>ORMAZA</v>
      </c>
      <c r="C3141" s="121" t="s">
        <v>197</v>
      </c>
      <c r="D3141" s="93" t="str">
        <f>IF(E3141="","",VLOOKUP(E3141,[1]PROJECTES!$C$14:$G$5000,5,FALSE))</f>
        <v>CC SCADA TEDIS.Net VALL HEBRON v4,0</v>
      </c>
      <c r="E3141" s="117">
        <v>4821</v>
      </c>
      <c r="F3141" s="95"/>
      <c r="G3141" s="96" t="str">
        <f>IF(E3141="","",VLOOKUP(E3141,[1]PROJECTES!$C$14:$G$5000,4,FALSE))</f>
        <v>OB</v>
      </c>
      <c r="H3141" s="118" t="s">
        <v>17</v>
      </c>
      <c r="I3141" s="97" t="str">
        <f>IF(H3141="","",VLOOKUP(H3141,BD!B$2:C$16,2,FALSE))</f>
        <v>E</v>
      </c>
      <c r="J3141" s="98">
        <v>43545</v>
      </c>
      <c r="K3141" s="135">
        <f t="shared" si="104"/>
        <v>12</v>
      </c>
      <c r="L3141" s="99">
        <f t="shared" ca="1" si="105"/>
        <v>-308</v>
      </c>
      <c r="M3141" s="93">
        <f>IF(E3141="","",VLOOKUP(E3141,[1]PROJECTES!$C$14:$Z$5000,21,FALSE))</f>
        <v>43312</v>
      </c>
      <c r="N3141" s="100">
        <v>1</v>
      </c>
      <c r="O3141" s="72" t="s">
        <v>229</v>
      </c>
      <c r="P3141" s="101">
        <v>45</v>
      </c>
      <c r="Q3141" s="132" t="s">
        <v>59</v>
      </c>
      <c r="R3141" s="131" t="s">
        <v>1419</v>
      </c>
      <c r="S3141" s="91"/>
    </row>
    <row r="3142" spans="1:19" s="104" customFormat="1" ht="12.75" customHeight="1" x14ac:dyDescent="0.25">
      <c r="A3142" s="121" t="s">
        <v>17</v>
      </c>
      <c r="B3142" s="92" t="str">
        <f>IF(E3142="","",VLOOKUP(E3142,[1]PROJECTES!$C$14:$G$5000,2,FALSE))</f>
        <v>ORMAZA</v>
      </c>
      <c r="C3142" s="121" t="s">
        <v>202</v>
      </c>
      <c r="D3142" s="93" t="str">
        <f>IF(E3142="","",VLOOKUP(E3142,[1]PROJECTES!$C$14:$G$5000,5,FALSE))</f>
        <v>CC CDADA TEDIS.Net H.VEGA v1.1</v>
      </c>
      <c r="E3142" s="117">
        <v>5193</v>
      </c>
      <c r="F3142" s="95"/>
      <c r="G3142" s="96" t="str">
        <f>IF(E3142="","",VLOOKUP(E3142,[1]PROJECTES!$C$14:$G$5000,4,FALSE))</f>
        <v>TA</v>
      </c>
      <c r="H3142" s="118" t="s">
        <v>17</v>
      </c>
      <c r="I3142" s="97" t="str">
        <f>IF(H3142="","",VLOOKUP(H3142,BD!B$2:C$16,2,FALSE))</f>
        <v>E</v>
      </c>
      <c r="J3142" s="98">
        <v>43468</v>
      </c>
      <c r="K3142" s="135">
        <f t="shared" si="104"/>
        <v>1</v>
      </c>
      <c r="L3142" s="99" t="str">
        <f t="shared" ca="1" si="105"/>
        <v>-</v>
      </c>
      <c r="M3142" s="93">
        <f>IF(E3142="","",VLOOKUP(E3142,[1]PROJECTES!$C$14:$Z$5000,21,FALSE))</f>
        <v>43560</v>
      </c>
      <c r="N3142" s="100">
        <v>0</v>
      </c>
      <c r="O3142" s="72" t="s">
        <v>229</v>
      </c>
      <c r="P3142" s="101">
        <v>45</v>
      </c>
      <c r="Q3142" s="132" t="s">
        <v>34</v>
      </c>
      <c r="R3142" s="120" t="s">
        <v>291</v>
      </c>
      <c r="S3142" s="91"/>
    </row>
    <row r="3143" spans="1:19" s="104" customFormat="1" ht="12.75" customHeight="1" x14ac:dyDescent="0.25">
      <c r="A3143" s="121" t="s">
        <v>17</v>
      </c>
      <c r="B3143" s="92" t="str">
        <f>IF(E3143="","",VLOOKUP(E3143,[1]PROJECTES!$C$14:$G$5000,2,FALSE))</f>
        <v>ORMAZA</v>
      </c>
      <c r="C3143" s="121" t="s">
        <v>202</v>
      </c>
      <c r="D3143" s="93" t="str">
        <f>IF(E3143="","",VLOOKUP(E3143,[1]PROJECTES!$C$14:$G$5000,5,FALSE))</f>
        <v>CC CDADA TEDIS.Net H.VEGA v1.1</v>
      </c>
      <c r="E3143" s="117">
        <v>5193</v>
      </c>
      <c r="F3143" s="95"/>
      <c r="G3143" s="96" t="str">
        <f>IF(E3143="","",VLOOKUP(E3143,[1]PROJECTES!$C$14:$G$5000,4,FALSE))</f>
        <v>TA</v>
      </c>
      <c r="H3143" s="118" t="s">
        <v>17</v>
      </c>
      <c r="I3143" s="97" t="str">
        <f>IF(H3143="","",VLOOKUP(H3143,BD!B$2:C$16,2,FALSE))</f>
        <v>E</v>
      </c>
      <c r="J3143" s="123">
        <v>43469</v>
      </c>
      <c r="K3143" s="135">
        <f t="shared" si="104"/>
        <v>1</v>
      </c>
      <c r="L3143" s="99" t="str">
        <f t="shared" ca="1" si="105"/>
        <v>-</v>
      </c>
      <c r="M3143" s="93">
        <f>IF(E3143="","",VLOOKUP(E3143,[1]PROJECTES!$C$14:$Z$5000,21,FALSE))</f>
        <v>43560</v>
      </c>
      <c r="N3143" s="100">
        <v>2</v>
      </c>
      <c r="O3143" s="72" t="s">
        <v>229</v>
      </c>
      <c r="P3143" s="101">
        <v>0</v>
      </c>
      <c r="Q3143" s="119" t="s">
        <v>34</v>
      </c>
      <c r="R3143" s="125" t="s">
        <v>291</v>
      </c>
      <c r="S3143" s="108"/>
    </row>
    <row r="3144" spans="1:19" s="104" customFormat="1" ht="12.75" customHeight="1" x14ac:dyDescent="0.25">
      <c r="A3144" s="121" t="s">
        <v>17</v>
      </c>
      <c r="B3144" s="92" t="str">
        <f>IF(E3144="","",VLOOKUP(E3144,[1]PROJECTES!$C$14:$G$5000,2,FALSE))</f>
        <v>ORMAZA</v>
      </c>
      <c r="C3144" s="121" t="s">
        <v>202</v>
      </c>
      <c r="D3144" s="93" t="str">
        <f>IF(E3144="","",VLOOKUP(E3144,[1]PROJECTES!$C$14:$G$5000,5,FALSE))</f>
        <v>CC CDADA TEDIS.Net H.VEGA v1.1</v>
      </c>
      <c r="E3144" s="117">
        <v>5193</v>
      </c>
      <c r="F3144" s="95"/>
      <c r="G3144" s="96" t="str">
        <f>IF(E3144="","",VLOOKUP(E3144,[1]PROJECTES!$C$14:$G$5000,4,FALSE))</f>
        <v>TA</v>
      </c>
      <c r="H3144" s="118" t="s">
        <v>17</v>
      </c>
      <c r="I3144" s="97" t="str">
        <f>IF(H3144="","",VLOOKUP(H3144,BD!B$2:C$16,2,FALSE))</f>
        <v>E</v>
      </c>
      <c r="J3144" s="98">
        <v>43486</v>
      </c>
      <c r="K3144" s="135">
        <f t="shared" si="104"/>
        <v>4</v>
      </c>
      <c r="L3144" s="99" t="str">
        <f t="shared" ca="1" si="105"/>
        <v>-</v>
      </c>
      <c r="M3144" s="93">
        <f>IF(E3144="","",VLOOKUP(E3144,[1]PROJECTES!$C$14:$Z$5000,21,FALSE))</f>
        <v>43560</v>
      </c>
      <c r="N3144" s="100">
        <v>1</v>
      </c>
      <c r="O3144" s="72" t="s">
        <v>229</v>
      </c>
      <c r="P3144" s="101">
        <v>15</v>
      </c>
      <c r="Q3144" s="132" t="s">
        <v>34</v>
      </c>
      <c r="R3144" s="131" t="s">
        <v>502</v>
      </c>
      <c r="S3144" s="91"/>
    </row>
    <row r="3145" spans="1:19" s="104" customFormat="1" ht="12.75" customHeight="1" x14ac:dyDescent="0.25">
      <c r="A3145" s="121" t="s">
        <v>21</v>
      </c>
      <c r="B3145" s="92" t="str">
        <f>IF(E3145="","",VLOOKUP(E3145,[1]PROJECTES!$C$14:$G$5000,2,FALSE))</f>
        <v>SITEL</v>
      </c>
      <c r="C3145" s="121" t="s">
        <v>149</v>
      </c>
      <c r="D3145" s="93" t="str">
        <f>IF(E3145="","",VLOOKUP(E3145,[1]PROJECTES!$C$14:$G$5000,5,FALSE))</f>
        <v>40 x FRONT ENT EE CAP32 v2.1</v>
      </c>
      <c r="E3145" s="117">
        <v>5216</v>
      </c>
      <c r="F3145" s="95"/>
      <c r="G3145" s="96" t="str">
        <f>IF(E3145="","",VLOOKUP(E3145,[1]PROJECTES!$C$14:$G$5000,4,FALSE))</f>
        <v>TA</v>
      </c>
      <c r="H3145" s="118" t="s">
        <v>21</v>
      </c>
      <c r="I3145" s="97" t="str">
        <f>IF(H3145="","",VLOOKUP(H3145,BD!B$2:C$16,2,FALSE))</f>
        <v>P</v>
      </c>
      <c r="J3145" s="98">
        <v>43602</v>
      </c>
      <c r="K3145" s="135">
        <f t="shared" si="104"/>
        <v>20</v>
      </c>
      <c r="L3145" s="99" t="str">
        <f t="shared" ca="1" si="105"/>
        <v>-</v>
      </c>
      <c r="M3145" s="93">
        <f>IF(E3145="","",VLOOKUP(E3145,[1]PROJECTES!$C$14:$Z$5000,21,FALSE))</f>
        <v>43616</v>
      </c>
      <c r="N3145" s="100">
        <v>0</v>
      </c>
      <c r="O3145" s="72" t="s">
        <v>229</v>
      </c>
      <c r="P3145" s="101">
        <v>15</v>
      </c>
      <c r="Q3145" s="132" t="s">
        <v>49</v>
      </c>
      <c r="R3145" s="102" t="s">
        <v>1792</v>
      </c>
      <c r="S3145" s="91"/>
    </row>
    <row r="3146" spans="1:19" s="104" customFormat="1" ht="12.75" customHeight="1" x14ac:dyDescent="0.25">
      <c r="A3146" s="121" t="s">
        <v>21</v>
      </c>
      <c r="B3146" s="92" t="str">
        <f>IF(E3146="","",VLOOKUP(E3146,[1]PROJECTES!$C$14:$G$5000,2,FALSE))</f>
        <v>SITEL</v>
      </c>
      <c r="C3146" s="121" t="s">
        <v>149</v>
      </c>
      <c r="D3146" s="93" t="str">
        <f>IF(E3146="","",VLOOKUP(E3146,[1]PROJECTES!$C$14:$G$5000,5,FALSE))</f>
        <v>40 x FRONT END CES CAP32 v1.2</v>
      </c>
      <c r="E3146" s="117">
        <v>5217</v>
      </c>
      <c r="F3146" s="95"/>
      <c r="G3146" s="96" t="str">
        <f>IF(E3146="","",VLOOKUP(E3146,[1]PROJECTES!$C$14:$G$5000,4,FALSE))</f>
        <v>TA</v>
      </c>
      <c r="H3146" s="118" t="s">
        <v>21</v>
      </c>
      <c r="I3146" s="97" t="str">
        <f>IF(H3146="","",VLOOKUP(H3146,BD!B$2:C$16,2,FALSE))</f>
        <v>P</v>
      </c>
      <c r="J3146" s="98">
        <v>43600</v>
      </c>
      <c r="K3146" s="135">
        <f t="shared" si="104"/>
        <v>20</v>
      </c>
      <c r="L3146" s="99" t="str">
        <f t="shared" ca="1" si="105"/>
        <v>-</v>
      </c>
      <c r="M3146" s="93">
        <f>IF(E3146="","",VLOOKUP(E3146,[1]PROJECTES!$C$14:$Z$5000,21,FALSE))</f>
        <v>43616</v>
      </c>
      <c r="N3146" s="100">
        <v>0</v>
      </c>
      <c r="O3146" s="72" t="s">
        <v>229</v>
      </c>
      <c r="P3146" s="101">
        <v>15</v>
      </c>
      <c r="Q3146" s="132" t="s">
        <v>49</v>
      </c>
      <c r="R3146" s="102" t="s">
        <v>1792</v>
      </c>
      <c r="S3146" s="91"/>
    </row>
    <row r="3147" spans="1:19" s="104" customFormat="1" ht="12.75" customHeight="1" x14ac:dyDescent="0.25">
      <c r="A3147" s="121" t="s">
        <v>21</v>
      </c>
      <c r="B3147" s="92" t="str">
        <f>IF(E3147="","",VLOOKUP(E3147,[1]PROJECTES!$C$14:$G$5000,2,FALSE))</f>
        <v>EUROTR</v>
      </c>
      <c r="C3147" s="121"/>
      <c r="D3147" s="93" t="str">
        <f>IF(E3147="","",VLOOKUP(E3147,[1]PROJECTES!$C$14:$G$5000,5,FALSE))</f>
        <v>300 x Placa NOXON Rev.3</v>
      </c>
      <c r="E3147" s="117">
        <v>5267</v>
      </c>
      <c r="F3147" s="95"/>
      <c r="G3147" s="96" t="str">
        <f>IF(E3147="","",VLOOKUP(E3147,[1]PROJECTES!$C$14:$G$5000,4,FALSE))</f>
        <v>OB</v>
      </c>
      <c r="H3147" s="118" t="s">
        <v>21</v>
      </c>
      <c r="I3147" s="97" t="str">
        <f>IF(H3147="","",VLOOKUP(H3147,BD!B$2:C$16,2,FALSE))</f>
        <v>P</v>
      </c>
      <c r="J3147" s="98">
        <v>43600</v>
      </c>
      <c r="K3147" s="135">
        <f t="shared" si="104"/>
        <v>20</v>
      </c>
      <c r="L3147" s="99">
        <f t="shared" ca="1" si="105"/>
        <v>-4</v>
      </c>
      <c r="M3147" s="93">
        <f>IF(E3147="","",VLOOKUP(E3147,[1]PROJECTES!$C$14:$Z$5000,21,FALSE))</f>
        <v>43616</v>
      </c>
      <c r="N3147" s="100">
        <v>0</v>
      </c>
      <c r="O3147" s="72" t="s">
        <v>229</v>
      </c>
      <c r="P3147" s="101">
        <v>15</v>
      </c>
      <c r="Q3147" s="132" t="s">
        <v>49</v>
      </c>
      <c r="R3147" s="102" t="s">
        <v>1792</v>
      </c>
      <c r="S3147" s="91"/>
    </row>
    <row r="3148" spans="1:19" s="104" customFormat="1" ht="12.75" customHeight="1" x14ac:dyDescent="0.25">
      <c r="A3148" s="121" t="s">
        <v>21</v>
      </c>
      <c r="B3148" s="92" t="str">
        <f>IF(E3148="","",VLOOKUP(E3148,[1]PROJECTES!$C$14:$G$5000,2,FALSE))</f>
        <v>SITEL</v>
      </c>
      <c r="C3148" s="121" t="s">
        <v>148</v>
      </c>
      <c r="D3148" s="93" t="str">
        <f>IF(E3148="","",VLOOKUP(E3148,[1]PROJECTES!$C$14:$G$5000,5,FALSE))</f>
        <v>GESTIO DE MAGATZEM</v>
      </c>
      <c r="E3148" s="117" t="s">
        <v>305</v>
      </c>
      <c r="F3148" s="95"/>
      <c r="G3148" s="96" t="str">
        <f>IF(E3148="","",VLOOKUP(E3148,[1]PROJECTES!$C$14:$G$5000,4,FALSE))</f>
        <v>OB</v>
      </c>
      <c r="H3148" s="118" t="s">
        <v>21</v>
      </c>
      <c r="I3148" s="97" t="str">
        <f>IF(H3148="","",VLOOKUP(H3148,BD!B$2:C$16,2,FALSE))</f>
        <v>P</v>
      </c>
      <c r="J3148" s="98">
        <v>43600</v>
      </c>
      <c r="K3148" s="135">
        <f t="shared" si="104"/>
        <v>20</v>
      </c>
      <c r="L3148" s="99">
        <f t="shared" ca="1" si="105"/>
        <v>210</v>
      </c>
      <c r="M3148" s="93">
        <f>IF(E3148="","",VLOOKUP(E3148,[1]PROJECTES!$C$14:$Z$5000,21,FALSE))</f>
        <v>43830</v>
      </c>
      <c r="N3148" s="100">
        <v>0</v>
      </c>
      <c r="O3148" s="72" t="s">
        <v>229</v>
      </c>
      <c r="P3148" s="101">
        <v>50</v>
      </c>
      <c r="Q3148" s="132" t="s">
        <v>49</v>
      </c>
      <c r="R3148" s="102" t="s">
        <v>1793</v>
      </c>
      <c r="S3148" s="91"/>
    </row>
    <row r="3149" spans="1:19" s="104" customFormat="1" ht="12.75" customHeight="1" x14ac:dyDescent="0.25">
      <c r="A3149" s="121" t="s">
        <v>21</v>
      </c>
      <c r="B3149" s="92" t="str">
        <f>IF(E3149="","",VLOOKUP(E3149,[1]PROJECTES!$C$14:$G$5000,2,FALSE))</f>
        <v>EOSPIT</v>
      </c>
      <c r="C3149" s="121" t="s">
        <v>151</v>
      </c>
      <c r="D3149" s="93" t="str">
        <f>IF(E3149="","",VLOOKUP(E3149,[1]PROJECTES!$C$14:$G$5000,5,FALSE))</f>
        <v>RTU S.E. EL VILLAR v2.0</v>
      </c>
      <c r="E3149" s="117">
        <v>5257</v>
      </c>
      <c r="F3149" s="95"/>
      <c r="G3149" s="96" t="str">
        <f>IF(E3149="","",VLOOKUP(E3149,[1]PROJECTES!$C$14:$G$5000,4,FALSE))</f>
        <v>OB</v>
      </c>
      <c r="H3149" s="118" t="s">
        <v>21</v>
      </c>
      <c r="I3149" s="97" t="str">
        <f>IF(H3149="","",VLOOKUP(H3149,BD!B$2:C$16,2,FALSE))</f>
        <v>P</v>
      </c>
      <c r="J3149" s="98">
        <v>43600</v>
      </c>
      <c r="K3149" s="135">
        <f t="shared" si="104"/>
        <v>20</v>
      </c>
      <c r="L3149" s="99">
        <f t="shared" ca="1" si="105"/>
        <v>-4</v>
      </c>
      <c r="M3149" s="93">
        <f>IF(E3149="","",VLOOKUP(E3149,[1]PROJECTES!$C$14:$Z$5000,21,FALSE))</f>
        <v>43616</v>
      </c>
      <c r="N3149" s="100">
        <v>0</v>
      </c>
      <c r="O3149" s="72" t="s">
        <v>229</v>
      </c>
      <c r="P3149" s="101">
        <v>15</v>
      </c>
      <c r="Q3149" s="132" t="s">
        <v>49</v>
      </c>
      <c r="R3149" s="102" t="s">
        <v>1798</v>
      </c>
      <c r="S3149" s="91"/>
    </row>
    <row r="3150" spans="1:19" s="104" customFormat="1" ht="12.75" customHeight="1" x14ac:dyDescent="0.25">
      <c r="A3150" s="121" t="s">
        <v>21</v>
      </c>
      <c r="B3150" s="92" t="str">
        <f>IF(E3150="","",VLOOKUP(E3150,[1]PROJECTES!$C$14:$G$5000,2,FALSE))</f>
        <v>EFACEC</v>
      </c>
      <c r="C3150" s="121"/>
      <c r="D3150" s="93" t="str">
        <f>IF(E3150="","",VLOOKUP(E3150,[1]PROJECTES!$C$14:$G$5000,5,FALSE))</f>
        <v>SISTEMA TD S.E. MARCEN - P.F. LALUEZA v1.0</v>
      </c>
      <c r="E3150" s="117">
        <v>5278</v>
      </c>
      <c r="F3150" s="95"/>
      <c r="G3150" s="96" t="str">
        <f>IF(E3150="","",VLOOKUP(E3150,[1]PROJECTES!$C$14:$G$5000,4,FALSE))</f>
        <v>OB</v>
      </c>
      <c r="H3150" s="118" t="s">
        <v>21</v>
      </c>
      <c r="I3150" s="97" t="str">
        <f>IF(H3150="","",VLOOKUP(H3150,BD!B$2:C$16,2,FALSE))</f>
        <v>P</v>
      </c>
      <c r="J3150" s="98">
        <v>43600</v>
      </c>
      <c r="K3150" s="135">
        <f t="shared" si="104"/>
        <v>20</v>
      </c>
      <c r="L3150" s="99">
        <f t="shared" ca="1" si="105"/>
        <v>26</v>
      </c>
      <c r="M3150" s="93">
        <f>IF(E3150="","",VLOOKUP(E3150,[1]PROJECTES!$C$14:$Z$5000,21,FALSE))</f>
        <v>43646</v>
      </c>
      <c r="N3150" s="100">
        <v>1</v>
      </c>
      <c r="O3150" s="72" t="s">
        <v>229</v>
      </c>
      <c r="P3150" s="101">
        <v>20</v>
      </c>
      <c r="Q3150" s="132" t="s">
        <v>49</v>
      </c>
      <c r="R3150" s="102" t="s">
        <v>1797</v>
      </c>
      <c r="S3150" s="91"/>
    </row>
    <row r="3151" spans="1:19" s="104" customFormat="1" ht="12.75" customHeight="1" x14ac:dyDescent="0.25">
      <c r="A3151" s="121" t="s">
        <v>21</v>
      </c>
      <c r="B3151" s="92" t="str">
        <f>IF(E3151="","",VLOOKUP(E3151,[1]PROJECTES!$C$14:$G$5000,2,FALSE))</f>
        <v>EYPESA</v>
      </c>
      <c r="C3151" s="121" t="s">
        <v>106</v>
      </c>
      <c r="D3151" s="93" t="str">
        <f>IF(E3151="","",VLOOKUP(E3151,[1]PROJECTES!$C$14:$G$5000,5,FALSE))</f>
        <v>62 x Modul COM CAP-CYB v1.0</v>
      </c>
      <c r="E3151" s="117">
        <v>5147</v>
      </c>
      <c r="F3151" s="95"/>
      <c r="G3151" s="96" t="str">
        <f>IF(E3151="","",VLOOKUP(E3151,[1]PROJECTES!$C$14:$G$5000,4,FALSE))</f>
        <v>OB</v>
      </c>
      <c r="H3151" s="118" t="s">
        <v>21</v>
      </c>
      <c r="I3151" s="97" t="str">
        <f>IF(H3151="","",VLOOKUP(H3151,BD!B$2:C$16,2,FALSE))</f>
        <v>P</v>
      </c>
      <c r="J3151" s="98">
        <v>43600</v>
      </c>
      <c r="K3151" s="135">
        <f t="shared" si="104"/>
        <v>20</v>
      </c>
      <c r="L3151" s="99">
        <f t="shared" ca="1" si="105"/>
        <v>-81</v>
      </c>
      <c r="M3151" s="93">
        <f>IF(E3151="","",VLOOKUP(E3151,[1]PROJECTES!$C$14:$Z$5000,21,FALSE))</f>
        <v>43539</v>
      </c>
      <c r="N3151" s="100">
        <v>3</v>
      </c>
      <c r="O3151" s="72" t="s">
        <v>229</v>
      </c>
      <c r="P3151" s="101">
        <v>35</v>
      </c>
      <c r="Q3151" s="132" t="s">
        <v>51</v>
      </c>
      <c r="R3151" s="168" t="s">
        <v>365</v>
      </c>
      <c r="S3151" s="91"/>
    </row>
    <row r="3152" spans="1:19" s="104" customFormat="1" ht="12.75" customHeight="1" x14ac:dyDescent="0.25">
      <c r="A3152" s="121" t="s">
        <v>21</v>
      </c>
      <c r="B3152" s="92" t="str">
        <f>IF(E3152="","",VLOOKUP(E3152,[1]PROJECTES!$C$14:$G$5000,2,FALSE))</f>
        <v>SITEL</v>
      </c>
      <c r="C3152" s="121" t="s">
        <v>181</v>
      </c>
      <c r="D3152" s="93" t="str">
        <f>IF(E3152="","",VLOOKUP(E3152,[1]PROJECTES!$C$14:$G$5000,5,FALSE))</f>
        <v>HW DE SITEL</v>
      </c>
      <c r="E3152" s="117" t="s">
        <v>570</v>
      </c>
      <c r="F3152" s="95"/>
      <c r="G3152" s="96" t="str">
        <f>IF(E3152="","",VLOOKUP(E3152,[1]PROJECTES!$C$14:$G$5000,4,FALSE))</f>
        <v>OB</v>
      </c>
      <c r="H3152" s="118" t="s">
        <v>21</v>
      </c>
      <c r="I3152" s="97" t="str">
        <f>IF(H3152="","",VLOOKUP(H3152,BD!B$2:C$16,2,FALSE))</f>
        <v>P</v>
      </c>
      <c r="J3152" s="98">
        <v>43600</v>
      </c>
      <c r="K3152" s="135">
        <f t="shared" si="104"/>
        <v>20</v>
      </c>
      <c r="L3152" s="99">
        <f t="shared" ca="1" si="105"/>
        <v>210</v>
      </c>
      <c r="M3152" s="93">
        <f>IF(E3152="","",VLOOKUP(E3152,[1]PROJECTES!$C$14:$Z$5000,21,FALSE))</f>
        <v>43830</v>
      </c>
      <c r="N3152" s="100">
        <v>1</v>
      </c>
      <c r="O3152" s="72" t="s">
        <v>229</v>
      </c>
      <c r="P3152" s="101">
        <v>0</v>
      </c>
      <c r="Q3152" s="132"/>
      <c r="R3152" s="102" t="s">
        <v>1799</v>
      </c>
      <c r="S3152" s="91"/>
    </row>
    <row r="3153" spans="1:19" s="104" customFormat="1" ht="12.75" customHeight="1" x14ac:dyDescent="0.25">
      <c r="A3153" s="121" t="s">
        <v>21</v>
      </c>
      <c r="B3153" s="92" t="str">
        <f>IF(E3153="","",VLOOKUP(E3153,[1]PROJECTES!$C$14:$G$5000,2,FALSE))</f>
        <v>SITEL</v>
      </c>
      <c r="C3153" s="121" t="s">
        <v>181</v>
      </c>
      <c r="D3153" s="93" t="str">
        <f>IF(E3153="","",VLOOKUP(E3153,[1]PROJECTES!$C$14:$G$5000,5,FALSE))</f>
        <v>GESTIO DE MAGATZEM</v>
      </c>
      <c r="E3153" s="117" t="s">
        <v>305</v>
      </c>
      <c r="F3153" s="95"/>
      <c r="G3153" s="96" t="str">
        <f>IF(E3153="","",VLOOKUP(E3153,[1]PROJECTES!$C$14:$G$5000,4,FALSE))</f>
        <v>OB</v>
      </c>
      <c r="H3153" s="118" t="s">
        <v>21</v>
      </c>
      <c r="I3153" s="97" t="str">
        <f>IF(H3153="","",VLOOKUP(H3153,BD!B$2:C$16,2,FALSE))</f>
        <v>P</v>
      </c>
      <c r="J3153" s="98">
        <v>43600</v>
      </c>
      <c r="K3153" s="135">
        <f t="shared" si="104"/>
        <v>20</v>
      </c>
      <c r="L3153" s="99">
        <f t="shared" ca="1" si="105"/>
        <v>210</v>
      </c>
      <c r="M3153" s="93">
        <f>IF(E3153="","",VLOOKUP(E3153,[1]PROJECTES!$C$14:$Z$5000,21,FALSE))</f>
        <v>43830</v>
      </c>
      <c r="N3153" s="100">
        <v>0</v>
      </c>
      <c r="O3153" s="72" t="s">
        <v>229</v>
      </c>
      <c r="P3153" s="101">
        <v>30</v>
      </c>
      <c r="Q3153" s="132" t="s">
        <v>49</v>
      </c>
      <c r="R3153" s="102" t="s">
        <v>1800</v>
      </c>
      <c r="S3153" s="91"/>
    </row>
    <row r="3154" spans="1:19" s="104" customFormat="1" ht="12.75" customHeight="1" x14ac:dyDescent="0.25">
      <c r="A3154" s="121" t="s">
        <v>21</v>
      </c>
      <c r="B3154" s="92" t="str">
        <f>IF(E3154="","",VLOOKUP(E3154,[1]PROJECTES!$C$14:$G$5000,2,FALSE))</f>
        <v>INPPOZ</v>
      </c>
      <c r="C3154" s="121" t="s">
        <v>149</v>
      </c>
      <c r="D3154" s="93" t="str">
        <f>IF(E3154="","",VLOOKUP(E3154,[1]PROJECTES!$C$14:$G$5000,5,FALSE))</f>
        <v>RTU C.T. PADRE TORRERO v1.0</v>
      </c>
      <c r="E3154" s="117">
        <v>5207</v>
      </c>
      <c r="F3154" s="95"/>
      <c r="G3154" s="96" t="str">
        <f>IF(E3154="","",VLOOKUP(E3154,[1]PROJECTES!$C$14:$G$5000,4,FALSE))</f>
        <v>OB</v>
      </c>
      <c r="H3154" s="118" t="s">
        <v>595</v>
      </c>
      <c r="I3154" s="97" t="str">
        <f>IF(H3154="","",VLOOKUP(H3154,BD!B$2:C$16,2,FALSE))</f>
        <v>E</v>
      </c>
      <c r="J3154" s="98">
        <v>43601</v>
      </c>
      <c r="K3154" s="135">
        <f t="shared" si="104"/>
        <v>20</v>
      </c>
      <c r="L3154" s="99">
        <f t="shared" ca="1" si="105"/>
        <v>-35</v>
      </c>
      <c r="M3154" s="93">
        <f>IF(E3154="","",VLOOKUP(E3154,[1]PROJECTES!$C$14:$Z$5000,21,FALSE))</f>
        <v>43585</v>
      </c>
      <c r="N3154" s="100">
        <v>2</v>
      </c>
      <c r="O3154" s="72" t="s">
        <v>229</v>
      </c>
      <c r="P3154" s="101">
        <v>0</v>
      </c>
      <c r="Q3154" s="132" t="s">
        <v>51</v>
      </c>
      <c r="R3154" s="168" t="s">
        <v>365</v>
      </c>
      <c r="S3154" s="91"/>
    </row>
    <row r="3155" spans="1:19" s="104" customFormat="1" ht="12.75" customHeight="1" x14ac:dyDescent="0.25">
      <c r="A3155" s="121" t="s">
        <v>21</v>
      </c>
      <c r="B3155" s="92" t="str">
        <f>IF(E3155="","",VLOOKUP(E3155,[1]PROJECTES!$C$14:$G$5000,2,FALSE))</f>
        <v>INPPOZ</v>
      </c>
      <c r="C3155" s="121" t="s">
        <v>149</v>
      </c>
      <c r="D3155" s="93" t="str">
        <f>IF(E3155="","",VLOOKUP(E3155,[1]PROJECTES!$C$14:$G$5000,5,FALSE))</f>
        <v>RTU C.T. MENENDEZ PELAYO v1.0</v>
      </c>
      <c r="E3155" s="117">
        <v>5205</v>
      </c>
      <c r="F3155" s="95"/>
      <c r="G3155" s="96" t="str">
        <f>IF(E3155="","",VLOOKUP(E3155,[1]PROJECTES!$C$14:$G$5000,4,FALSE))</f>
        <v>OB</v>
      </c>
      <c r="H3155" s="118" t="s">
        <v>595</v>
      </c>
      <c r="I3155" s="97" t="str">
        <f>IF(H3155="","",VLOOKUP(H3155,BD!B$2:C$16,2,FALSE))</f>
        <v>E</v>
      </c>
      <c r="J3155" s="98">
        <v>43601</v>
      </c>
      <c r="K3155" s="135">
        <f t="shared" si="104"/>
        <v>20</v>
      </c>
      <c r="L3155" s="99">
        <f t="shared" ca="1" si="105"/>
        <v>-35</v>
      </c>
      <c r="M3155" s="93">
        <f>IF(E3155="","",VLOOKUP(E3155,[1]PROJECTES!$C$14:$Z$5000,21,FALSE))</f>
        <v>43585</v>
      </c>
      <c r="N3155" s="100">
        <v>2</v>
      </c>
      <c r="O3155" s="72" t="s">
        <v>229</v>
      </c>
      <c r="P3155" s="101">
        <v>0</v>
      </c>
      <c r="Q3155" s="132" t="s">
        <v>51</v>
      </c>
      <c r="R3155" s="168" t="s">
        <v>365</v>
      </c>
      <c r="S3155" s="91"/>
    </row>
    <row r="3156" spans="1:19" s="104" customFormat="1" ht="12.75" customHeight="1" x14ac:dyDescent="0.25">
      <c r="A3156" s="121" t="s">
        <v>21</v>
      </c>
      <c r="B3156" s="92" t="str">
        <f>IF(E3156="","",VLOOKUP(E3156,[1]PROJECTES!$C$14:$G$5000,2,FALSE))</f>
        <v>INPPOZ</v>
      </c>
      <c r="C3156" s="121" t="s">
        <v>149</v>
      </c>
      <c r="D3156" s="93" t="str">
        <f>IF(E3156="","",VLOOKUP(E3156,[1]PROJECTES!$C$14:$G$5000,5,FALSE))</f>
        <v>RTU C.T. PADRE TORRERO v1.0</v>
      </c>
      <c r="E3156" s="117">
        <v>5207</v>
      </c>
      <c r="F3156" s="95"/>
      <c r="G3156" s="96" t="str">
        <f>IF(E3156="","",VLOOKUP(E3156,[1]PROJECTES!$C$14:$G$5000,4,FALSE))</f>
        <v>OB</v>
      </c>
      <c r="H3156" s="118" t="s">
        <v>595</v>
      </c>
      <c r="I3156" s="97" t="str">
        <f>IF(H3156="","",VLOOKUP(H3156,BD!B$2:C$16,2,FALSE))</f>
        <v>E</v>
      </c>
      <c r="J3156" s="98">
        <v>43600</v>
      </c>
      <c r="K3156" s="135">
        <f t="shared" si="104"/>
        <v>20</v>
      </c>
      <c r="L3156" s="99">
        <f t="shared" ca="1" si="105"/>
        <v>-35</v>
      </c>
      <c r="M3156" s="93">
        <f>IF(E3156="","",VLOOKUP(E3156,[1]PROJECTES!$C$14:$Z$5000,21,FALSE))</f>
        <v>43585</v>
      </c>
      <c r="N3156" s="100">
        <v>2</v>
      </c>
      <c r="O3156" s="72" t="s">
        <v>229</v>
      </c>
      <c r="P3156" s="101">
        <v>0</v>
      </c>
      <c r="Q3156" s="132" t="s">
        <v>51</v>
      </c>
      <c r="R3156" s="168" t="s">
        <v>365</v>
      </c>
      <c r="S3156" s="91"/>
    </row>
    <row r="3157" spans="1:19" s="104" customFormat="1" ht="12.75" customHeight="1" x14ac:dyDescent="0.25">
      <c r="A3157" s="121" t="s">
        <v>21</v>
      </c>
      <c r="B3157" s="92" t="str">
        <f>IF(E3157="","",VLOOKUP(E3157,[1]PROJECTES!$C$14:$G$5000,2,FALSE))</f>
        <v>INPPOZ</v>
      </c>
      <c r="C3157" s="121" t="s">
        <v>149</v>
      </c>
      <c r="D3157" s="93" t="str">
        <f>IF(E3157="","",VLOOKUP(E3157,[1]PROJECTES!$C$14:$G$5000,5,FALSE))</f>
        <v>RTU C.T. MENENDEZ PELAYO v1.0</v>
      </c>
      <c r="E3157" s="117">
        <v>5205</v>
      </c>
      <c r="F3157" s="95"/>
      <c r="G3157" s="96" t="str">
        <f>IF(E3157="","",VLOOKUP(E3157,[1]PROJECTES!$C$14:$G$5000,4,FALSE))</f>
        <v>OB</v>
      </c>
      <c r="H3157" s="118" t="s">
        <v>595</v>
      </c>
      <c r="I3157" s="97" t="str">
        <f>IF(H3157="","",VLOOKUP(H3157,BD!B$2:C$16,2,FALSE))</f>
        <v>E</v>
      </c>
      <c r="J3157" s="98">
        <v>43600</v>
      </c>
      <c r="K3157" s="135">
        <f t="shared" si="104"/>
        <v>20</v>
      </c>
      <c r="L3157" s="99">
        <f t="shared" ca="1" si="105"/>
        <v>-35</v>
      </c>
      <c r="M3157" s="93">
        <f>IF(E3157="","",VLOOKUP(E3157,[1]PROJECTES!$C$14:$Z$5000,21,FALSE))</f>
        <v>43585</v>
      </c>
      <c r="N3157" s="100">
        <v>2</v>
      </c>
      <c r="O3157" s="72" t="s">
        <v>229</v>
      </c>
      <c r="P3157" s="101">
        <v>0</v>
      </c>
      <c r="Q3157" s="132" t="s">
        <v>51</v>
      </c>
      <c r="R3157" s="168" t="s">
        <v>365</v>
      </c>
      <c r="S3157" s="91"/>
    </row>
    <row r="3158" spans="1:19" s="104" customFormat="1" ht="12.75" customHeight="1" x14ac:dyDescent="0.25">
      <c r="A3158" s="121" t="s">
        <v>21</v>
      </c>
      <c r="B3158" s="92" t="str">
        <f>IF(E3158="","",VLOOKUP(E3158,[1]PROJECTES!$C$14:$G$5000,2,FALSE))</f>
        <v>EYPESA</v>
      </c>
      <c r="C3158" s="121" t="s">
        <v>106</v>
      </c>
      <c r="D3158" s="93" t="str">
        <f>IF(E3158="","",VLOOKUP(E3158,[1]PROJECTES!$C$14:$G$5000,5,FALSE))</f>
        <v>62 x Modul COM CAP-CYB v1.0</v>
      </c>
      <c r="E3158" s="117">
        <v>5147</v>
      </c>
      <c r="F3158" s="95"/>
      <c r="G3158" s="96" t="str">
        <f>IF(E3158="","",VLOOKUP(E3158,[1]PROJECTES!$C$14:$G$5000,4,FALSE))</f>
        <v>OB</v>
      </c>
      <c r="H3158" s="118" t="s">
        <v>21</v>
      </c>
      <c r="I3158" s="97" t="str">
        <f>IF(H3158="","",VLOOKUP(H3158,BD!B$2:C$16,2,FALSE))</f>
        <v>P</v>
      </c>
      <c r="J3158" s="98">
        <v>43602</v>
      </c>
      <c r="K3158" s="135">
        <f t="shared" si="104"/>
        <v>20</v>
      </c>
      <c r="L3158" s="99">
        <f t="shared" ca="1" si="105"/>
        <v>-81</v>
      </c>
      <c r="M3158" s="93">
        <f>IF(E3158="","",VLOOKUP(E3158,[1]PROJECTES!$C$14:$Z$5000,21,FALSE))</f>
        <v>43539</v>
      </c>
      <c r="N3158" s="100">
        <v>0</v>
      </c>
      <c r="O3158" s="72" t="s">
        <v>229</v>
      </c>
      <c r="P3158" s="101">
        <v>15</v>
      </c>
      <c r="Q3158" s="132" t="s">
        <v>65</v>
      </c>
      <c r="R3158" s="102" t="s">
        <v>1801</v>
      </c>
      <c r="S3158" s="91"/>
    </row>
    <row r="3159" spans="1:19" s="104" customFormat="1" ht="12.75" customHeight="1" x14ac:dyDescent="0.25">
      <c r="A3159" s="121" t="s">
        <v>21</v>
      </c>
      <c r="B3159" s="92" t="str">
        <f>IF(E3159="","",VLOOKUP(E3159,[1]PROJECTES!$C$14:$G$5000,2,FALSE))</f>
        <v>EYPESA</v>
      </c>
      <c r="C3159" s="121" t="s">
        <v>106</v>
      </c>
      <c r="D3159" s="93" t="str">
        <f>IF(E3159="","",VLOOKUP(E3159,[1]PROJECTES!$C$14:$G$5000,5,FALSE))</f>
        <v>62 x Modul COM CAP-CYB v1.0</v>
      </c>
      <c r="E3159" s="117">
        <v>5147</v>
      </c>
      <c r="F3159" s="95"/>
      <c r="G3159" s="96" t="str">
        <f>IF(E3159="","",VLOOKUP(E3159,[1]PROJECTES!$C$14:$G$5000,4,FALSE))</f>
        <v>OB</v>
      </c>
      <c r="H3159" s="118" t="s">
        <v>21</v>
      </c>
      <c r="I3159" s="97" t="str">
        <f>IF(H3159="","",VLOOKUP(H3159,BD!B$2:C$16,2,FALSE))</f>
        <v>P</v>
      </c>
      <c r="J3159" s="98">
        <v>43601</v>
      </c>
      <c r="K3159" s="135">
        <f t="shared" si="104"/>
        <v>20</v>
      </c>
      <c r="L3159" s="99">
        <f t="shared" ca="1" si="105"/>
        <v>-81</v>
      </c>
      <c r="M3159" s="93">
        <f>IF(E3159="","",VLOOKUP(E3159,[1]PROJECTES!$C$14:$Z$5000,21,FALSE))</f>
        <v>43539</v>
      </c>
      <c r="N3159" s="100">
        <v>6</v>
      </c>
      <c r="O3159" s="72" t="s">
        <v>229</v>
      </c>
      <c r="P3159" s="101">
        <v>30</v>
      </c>
      <c r="Q3159" s="132" t="s">
        <v>51</v>
      </c>
      <c r="R3159" s="168" t="s">
        <v>365</v>
      </c>
      <c r="S3159" s="91"/>
    </row>
    <row r="3160" spans="1:19" s="104" customFormat="1" ht="12.75" customHeight="1" x14ac:dyDescent="0.25">
      <c r="A3160" s="121" t="s">
        <v>21</v>
      </c>
      <c r="B3160" s="92" t="str">
        <f>IF(E3160="","",VLOOKUP(E3160,[1]PROJECTES!$C$14:$G$5000,2,FALSE))</f>
        <v>EYPESA</v>
      </c>
      <c r="C3160" s="121" t="s">
        <v>106</v>
      </c>
      <c r="D3160" s="93" t="str">
        <f>IF(E3160="","",VLOOKUP(E3160,[1]PROJECTES!$C$14:$G$5000,5,FALSE))</f>
        <v>62 x Modul COM CAP-CYB v1.0</v>
      </c>
      <c r="E3160" s="117">
        <v>5147</v>
      </c>
      <c r="F3160" s="95"/>
      <c r="G3160" s="96" t="str">
        <f>IF(E3160="","",VLOOKUP(E3160,[1]PROJECTES!$C$14:$G$5000,4,FALSE))</f>
        <v>OB</v>
      </c>
      <c r="H3160" s="118" t="s">
        <v>21</v>
      </c>
      <c r="I3160" s="97" t="str">
        <f>IF(H3160="","",VLOOKUP(H3160,BD!B$2:C$16,2,FALSE))</f>
        <v>P</v>
      </c>
      <c r="J3160" s="175">
        <v>43601</v>
      </c>
      <c r="K3160" s="135">
        <f t="shared" si="104"/>
        <v>20</v>
      </c>
      <c r="L3160" s="99">
        <f t="shared" ca="1" si="105"/>
        <v>-81</v>
      </c>
      <c r="M3160" s="93">
        <f>IF(E3160="","",VLOOKUP(E3160,[1]PROJECTES!$C$14:$Z$5000,21,FALSE))</f>
        <v>43539</v>
      </c>
      <c r="N3160" s="100">
        <v>1</v>
      </c>
      <c r="O3160" s="72" t="s">
        <v>229</v>
      </c>
      <c r="P3160" s="101">
        <v>30</v>
      </c>
      <c r="Q3160" s="132" t="s">
        <v>49</v>
      </c>
      <c r="R3160" s="102" t="s">
        <v>1802</v>
      </c>
      <c r="S3160" s="91"/>
    </row>
    <row r="3161" spans="1:19" s="104" customFormat="1" ht="12.75" customHeight="1" x14ac:dyDescent="0.25">
      <c r="A3161" s="121" t="s">
        <v>12</v>
      </c>
      <c r="B3161" s="92" t="str">
        <f>IF(E3161="","",VLOOKUP(E3161,[1]PROJECTES!$C$14:$G$5000,2,FALSE))</f>
        <v>EMSA</v>
      </c>
      <c r="C3161" s="121" t="s">
        <v>135</v>
      </c>
      <c r="D3161" s="93" t="str">
        <f>IF(E3161="","",VLOOKUP(E3161,[1]PROJECTES!$C$14:$G$5000,5,FALSE))</f>
        <v>MANTENIMENT SCADA TEDIS.Net EMSA 01/03/2019 - 28/02/2020</v>
      </c>
      <c r="E3161" s="117">
        <v>5176</v>
      </c>
      <c r="F3161" s="95"/>
      <c r="G3161" s="96" t="str">
        <f>IF(E3161="","",VLOOKUP(E3161,[1]PROJECTES!$C$14:$G$5000,4,FALSE))</f>
        <v>OB</v>
      </c>
      <c r="H3161" s="118" t="s">
        <v>12</v>
      </c>
      <c r="I3161" s="97" t="str">
        <f>IF(H3161="","",VLOOKUP(H3161,BD!B$2:C$16,2,FALSE))</f>
        <v>E</v>
      </c>
      <c r="J3161" s="98">
        <v>43599</v>
      </c>
      <c r="K3161" s="135">
        <f t="shared" si="104"/>
        <v>20</v>
      </c>
      <c r="L3161" s="99">
        <f t="shared" ca="1" si="105"/>
        <v>269</v>
      </c>
      <c r="M3161" s="93">
        <f>IF(E3161="","",VLOOKUP(E3161,[1]PROJECTES!$C$14:$Z$5000,21,FALSE))</f>
        <v>43889</v>
      </c>
      <c r="N3161" s="100">
        <v>1</v>
      </c>
      <c r="O3161" s="72" t="s">
        <v>229</v>
      </c>
      <c r="P3161" s="101">
        <v>0</v>
      </c>
      <c r="Q3161" s="132" t="s">
        <v>32</v>
      </c>
      <c r="R3161" s="168" t="s">
        <v>1803</v>
      </c>
      <c r="S3161" s="91"/>
    </row>
    <row r="3162" spans="1:19" s="104" customFormat="1" ht="12.75" customHeight="1" x14ac:dyDescent="0.25">
      <c r="A3162" s="121" t="s">
        <v>12</v>
      </c>
      <c r="B3162" s="92" t="str">
        <f>IF(E3162="","",VLOOKUP(E3162,[1]PROJECTES!$C$14:$G$5000,2,FALSE))</f>
        <v>EYPESA</v>
      </c>
      <c r="C3162" s="121" t="s">
        <v>106</v>
      </c>
      <c r="D3162" s="93" t="str">
        <f>IF(E3162="","",VLOOKUP(E3162,[1]PROJECTES!$C$14:$G$5000,5,FALSE))</f>
        <v>SITEL Ref.SUPORT TEC. PROJ. RESOLvD-2018</v>
      </c>
      <c r="E3162" s="117">
        <v>4867</v>
      </c>
      <c r="F3162" s="95"/>
      <c r="G3162" s="96" t="str">
        <f>IF(E3162="","",VLOOKUP(E3162,[1]PROJECTES!$C$14:$G$5000,4,FALSE))</f>
        <v>OB</v>
      </c>
      <c r="H3162" s="118" t="s">
        <v>12</v>
      </c>
      <c r="I3162" s="97" t="str">
        <f>IF(H3162="","",VLOOKUP(H3162,BD!B$2:C$16,2,FALSE))</f>
        <v>E</v>
      </c>
      <c r="J3162" s="98">
        <v>43599</v>
      </c>
      <c r="K3162" s="135">
        <f t="shared" si="104"/>
        <v>20</v>
      </c>
      <c r="L3162" s="99">
        <f t="shared" ca="1" si="105"/>
        <v>-155</v>
      </c>
      <c r="M3162" s="93">
        <f>IF(E3162="","",VLOOKUP(E3162,[1]PROJECTES!$C$14:$Z$5000,21,FALSE))</f>
        <v>43465</v>
      </c>
      <c r="N3162" s="100">
        <v>3</v>
      </c>
      <c r="O3162" s="72" t="s">
        <v>229</v>
      </c>
      <c r="P3162" s="101">
        <v>0</v>
      </c>
      <c r="Q3162" s="132" t="s">
        <v>15</v>
      </c>
      <c r="R3162" s="168" t="s">
        <v>1805</v>
      </c>
      <c r="S3162" s="91"/>
    </row>
    <row r="3163" spans="1:19" s="104" customFormat="1" ht="12.75" customHeight="1" x14ac:dyDescent="0.25">
      <c r="A3163" s="121" t="s">
        <v>12</v>
      </c>
      <c r="B3163" s="92" t="str">
        <f>IF(E3163="","",VLOOKUP(E3163,[1]PROJECTES!$C$14:$G$5000,2,FALSE))</f>
        <v>SITEL</v>
      </c>
      <c r="C3163" s="121" t="s">
        <v>181</v>
      </c>
      <c r="D3163" s="93" t="str">
        <f>IF(E3163="","",VLOOKUP(E3163,[1]PROJECTES!$C$14:$G$5000,5,FALSE))</f>
        <v>AFERS EMPRESA</v>
      </c>
      <c r="E3163" s="117" t="s">
        <v>283</v>
      </c>
      <c r="F3163" s="95"/>
      <c r="G3163" s="96" t="str">
        <f>IF(E3163="","",VLOOKUP(E3163,[1]PROJECTES!$C$14:$G$5000,4,FALSE))</f>
        <v>OB</v>
      </c>
      <c r="H3163" s="118" t="s">
        <v>12</v>
      </c>
      <c r="I3163" s="97" t="str">
        <f>IF(H3163="","",VLOOKUP(H3163,BD!B$2:C$16,2,FALSE))</f>
        <v>E</v>
      </c>
      <c r="J3163" s="98">
        <v>43599</v>
      </c>
      <c r="K3163" s="135">
        <f t="shared" si="104"/>
        <v>20</v>
      </c>
      <c r="L3163" s="99">
        <f t="shared" ca="1" si="105"/>
        <v>210</v>
      </c>
      <c r="M3163" s="93">
        <f>IF(E3163="","",VLOOKUP(E3163,[1]PROJECTES!$C$14:$Z$5000,21,FALSE))</f>
        <v>43830</v>
      </c>
      <c r="N3163" s="100">
        <v>4</v>
      </c>
      <c r="O3163" s="72" t="s">
        <v>229</v>
      </c>
      <c r="P3163" s="101">
        <v>0</v>
      </c>
      <c r="Q3163" s="132" t="s">
        <v>336</v>
      </c>
      <c r="R3163" s="168" t="s">
        <v>1804</v>
      </c>
      <c r="S3163" s="91"/>
    </row>
    <row r="3164" spans="1:19" s="104" customFormat="1" ht="12.75" customHeight="1" x14ac:dyDescent="0.25">
      <c r="A3164" s="121" t="s">
        <v>12</v>
      </c>
      <c r="B3164" s="92" t="str">
        <f>IF(E3164="","",VLOOKUP(E3164,[1]PROJECTES!$C$14:$G$5000,2,FALSE))</f>
        <v>EMSA</v>
      </c>
      <c r="C3164" s="121" t="s">
        <v>135</v>
      </c>
      <c r="D3164" s="93" t="str">
        <f>IF(E3164="","",VLOOKUP(E3164,[1]PROJECTES!$C$14:$G$5000,5,FALSE))</f>
        <v>CC SCADA TEDIS.Net EMSA v3.3</v>
      </c>
      <c r="E3164" s="117">
        <v>5308</v>
      </c>
      <c r="F3164" s="95"/>
      <c r="G3164" s="96" t="str">
        <f>IF(E3164="","",VLOOKUP(E3164,[1]PROJECTES!$C$14:$G$5000,4,FALSE))</f>
        <v>TA</v>
      </c>
      <c r="H3164" s="118" t="s">
        <v>12</v>
      </c>
      <c r="I3164" s="97" t="str">
        <f>IF(H3164="","",VLOOKUP(H3164,BD!B$2:C$16,2,FALSE))</f>
        <v>E</v>
      </c>
      <c r="J3164" s="98">
        <v>43600</v>
      </c>
      <c r="K3164" s="135">
        <f t="shared" si="104"/>
        <v>20</v>
      </c>
      <c r="L3164" s="99" t="str">
        <f t="shared" ca="1" si="105"/>
        <v>-</v>
      </c>
      <c r="M3164" s="93">
        <f>IF(E3164="","",VLOOKUP(E3164,[1]PROJECTES!$C$14:$Z$5000,21,FALSE))</f>
        <v>43616</v>
      </c>
      <c r="N3164" s="100">
        <v>1</v>
      </c>
      <c r="O3164" s="72" t="s">
        <v>229</v>
      </c>
      <c r="P3164" s="101">
        <v>0</v>
      </c>
      <c r="Q3164" s="132" t="s">
        <v>32</v>
      </c>
      <c r="R3164" s="168" t="s">
        <v>1806</v>
      </c>
      <c r="S3164" s="91"/>
    </row>
    <row r="3165" spans="1:19" s="104" customFormat="1" ht="12.75" customHeight="1" x14ac:dyDescent="0.25">
      <c r="A3165" s="121" t="s">
        <v>12</v>
      </c>
      <c r="B3165" s="92" t="str">
        <f>IF(E3165="","",VLOOKUP(E3165,[1]PROJECTES!$C$14:$G$5000,2,FALSE))</f>
        <v>EYPESA</v>
      </c>
      <c r="C3165" s="121" t="s">
        <v>106</v>
      </c>
      <c r="D3165" s="93" t="str">
        <f>IF(E3165="","",VLOOKUP(E3165,[1]PROJECTES!$C$14:$G$5000,5,FALSE))</f>
        <v>SITEL Ref.SUPORT TEC. PROJ. INVADE-2019</v>
      </c>
      <c r="E3165" s="117">
        <v>5204</v>
      </c>
      <c r="F3165" s="95"/>
      <c r="G3165" s="96" t="str">
        <f>IF(E3165="","",VLOOKUP(E3165,[1]PROJECTES!$C$14:$G$5000,4,FALSE))</f>
        <v>OB</v>
      </c>
      <c r="H3165" s="118" t="s">
        <v>12</v>
      </c>
      <c r="I3165" s="97" t="str">
        <f>IF(H3165="","",VLOOKUP(H3165,BD!B$2:C$16,2,FALSE))</f>
        <v>E</v>
      </c>
      <c r="J3165" s="98">
        <v>43600</v>
      </c>
      <c r="K3165" s="135">
        <f t="shared" si="104"/>
        <v>20</v>
      </c>
      <c r="L3165" s="99">
        <f t="shared" ca="1" si="105"/>
        <v>-35</v>
      </c>
      <c r="M3165" s="93">
        <f>IF(E3165="","",VLOOKUP(E3165,[1]PROJECTES!$C$14:$Z$5000,21,FALSE))</f>
        <v>43585</v>
      </c>
      <c r="N3165" s="100">
        <v>4</v>
      </c>
      <c r="O3165" s="72" t="s">
        <v>229</v>
      </c>
      <c r="P3165" s="101">
        <v>0</v>
      </c>
      <c r="Q3165" s="132" t="s">
        <v>65</v>
      </c>
      <c r="R3165" s="168" t="s">
        <v>1807</v>
      </c>
      <c r="S3165" s="91"/>
    </row>
    <row r="3166" spans="1:19" s="104" customFormat="1" ht="12.75" customHeight="1" x14ac:dyDescent="0.25">
      <c r="A3166" s="121" t="s">
        <v>12</v>
      </c>
      <c r="B3166" s="92" t="str">
        <f>IF(E3166="","",VLOOKUP(E3166,[1]PROJECTES!$C$14:$G$5000,2,FALSE))</f>
        <v>JOSFER</v>
      </c>
      <c r="C3166" s="121" t="s">
        <v>122</v>
      </c>
      <c r="D3166" s="93" t="str">
        <f>IF(E3166="","",VLOOKUP(E3166,[1]PROJECTES!$C$14:$G$5000,5,FALSE))</f>
        <v>CC SCADA TEDIS.Net J.FERRE v1.1</v>
      </c>
      <c r="E3166" s="117">
        <v>5270</v>
      </c>
      <c r="F3166" s="95"/>
      <c r="G3166" s="96" t="str">
        <f>IF(E3166="","",VLOOKUP(E3166,[1]PROJECTES!$C$14:$G$5000,4,FALSE))</f>
        <v>OB</v>
      </c>
      <c r="H3166" s="118" t="s">
        <v>12</v>
      </c>
      <c r="I3166" s="97" t="str">
        <f>IF(H3166="","",VLOOKUP(H3166,BD!B$2:C$16,2,FALSE))</f>
        <v>E</v>
      </c>
      <c r="J3166" s="98">
        <v>43600</v>
      </c>
      <c r="K3166" s="135">
        <f t="shared" si="104"/>
        <v>20</v>
      </c>
      <c r="L3166" s="99">
        <f t="shared" ca="1" si="105"/>
        <v>-4</v>
      </c>
      <c r="M3166" s="93">
        <f>IF(E3166="","",VLOOKUP(E3166,[1]PROJECTES!$C$14:$Z$5000,21,FALSE))</f>
        <v>43616</v>
      </c>
      <c r="N3166" s="100">
        <v>0</v>
      </c>
      <c r="O3166" s="72" t="s">
        <v>229</v>
      </c>
      <c r="P3166" s="101">
        <v>15</v>
      </c>
      <c r="Q3166" s="132" t="s">
        <v>336</v>
      </c>
      <c r="R3166" s="168" t="s">
        <v>1808</v>
      </c>
      <c r="S3166" s="91"/>
    </row>
    <row r="3167" spans="1:19" s="104" customFormat="1" ht="12.75" customHeight="1" x14ac:dyDescent="0.25">
      <c r="A3167" s="121" t="s">
        <v>12</v>
      </c>
      <c r="B3167" s="92" t="str">
        <f>IF(E3167="","",VLOOKUP(E3167,[1]PROJECTES!$C$14:$G$5000,2,FALSE))</f>
        <v>SITEL</v>
      </c>
      <c r="C3167" s="121" t="s">
        <v>74</v>
      </c>
      <c r="D3167" s="93" t="str">
        <f>IF(E3167="","",VLOOKUP(E3167,[1]PROJECTES!$C$14:$G$5000,5,FALSE))</f>
        <v>SOPORT DEPARTAMENT COMERCIAL</v>
      </c>
      <c r="E3167" s="117" t="s">
        <v>343</v>
      </c>
      <c r="F3167" s="95"/>
      <c r="G3167" s="96" t="str">
        <f>IF(E3167="","",VLOOKUP(E3167,[1]PROJECTES!$C$14:$G$5000,4,FALSE))</f>
        <v>OB</v>
      </c>
      <c r="H3167" s="118" t="s">
        <v>12</v>
      </c>
      <c r="I3167" s="97" t="str">
        <f>IF(H3167="","",VLOOKUP(H3167,BD!B$2:C$16,2,FALSE))</f>
        <v>E</v>
      </c>
      <c r="J3167" s="98">
        <v>43600</v>
      </c>
      <c r="K3167" s="135">
        <f t="shared" si="104"/>
        <v>20</v>
      </c>
      <c r="L3167" s="99">
        <f t="shared" ca="1" si="105"/>
        <v>210</v>
      </c>
      <c r="M3167" s="93">
        <f>IF(E3167="","",VLOOKUP(E3167,[1]PROJECTES!$C$14:$Z$5000,21,FALSE))</f>
        <v>43830</v>
      </c>
      <c r="N3167" s="100">
        <v>0</v>
      </c>
      <c r="O3167" s="72" t="s">
        <v>229</v>
      </c>
      <c r="P3167" s="101">
        <v>15</v>
      </c>
      <c r="Q3167" s="132" t="s">
        <v>11</v>
      </c>
      <c r="R3167" s="168" t="s">
        <v>1809</v>
      </c>
      <c r="S3167" s="91"/>
    </row>
    <row r="3168" spans="1:19" s="104" customFormat="1" ht="12.75" customHeight="1" x14ac:dyDescent="0.25">
      <c r="A3168" s="121" t="s">
        <v>12</v>
      </c>
      <c r="B3168" s="92" t="str">
        <f>IF(E3168="","",VLOOKUP(E3168,[1]PROJECTES!$C$14:$G$5000,2,FALSE))</f>
        <v>EYPESA</v>
      </c>
      <c r="C3168" s="121" t="s">
        <v>106</v>
      </c>
      <c r="D3168" s="93" t="str">
        <f>IF(E3168="","",VLOOKUP(E3168,[1]PROJECTES!$C$14:$G$5000,5,FALSE))</f>
        <v>SITEL Ref.SUPORT TEC. PROJ. RESOLvD-2018</v>
      </c>
      <c r="E3168" s="117">
        <v>4867</v>
      </c>
      <c r="F3168" s="95"/>
      <c r="G3168" s="96" t="str">
        <f>IF(E3168="","",VLOOKUP(E3168,[1]PROJECTES!$C$14:$G$5000,4,FALSE))</f>
        <v>OB</v>
      </c>
      <c r="H3168" s="118" t="s">
        <v>12</v>
      </c>
      <c r="I3168" s="97" t="str">
        <f>IF(H3168="","",VLOOKUP(H3168,BD!B$2:C$16,2,FALSE))</f>
        <v>E</v>
      </c>
      <c r="J3168" s="98">
        <v>43600</v>
      </c>
      <c r="K3168" s="135">
        <f t="shared" si="104"/>
        <v>20</v>
      </c>
      <c r="L3168" s="99">
        <f t="shared" ca="1" si="105"/>
        <v>-155</v>
      </c>
      <c r="M3168" s="93">
        <f>IF(E3168="","",VLOOKUP(E3168,[1]PROJECTES!$C$14:$Z$5000,21,FALSE))</f>
        <v>43465</v>
      </c>
      <c r="N3168" s="100">
        <v>2</v>
      </c>
      <c r="O3168" s="72" t="s">
        <v>229</v>
      </c>
      <c r="P3168" s="101">
        <v>30</v>
      </c>
      <c r="Q3168" s="132" t="s">
        <v>15</v>
      </c>
      <c r="R3168" s="168" t="s">
        <v>1805</v>
      </c>
      <c r="S3168" s="91"/>
    </row>
    <row r="3169" spans="1:19" s="104" customFormat="1" ht="12.75" customHeight="1" x14ac:dyDescent="0.25">
      <c r="A3169" s="121" t="s">
        <v>12</v>
      </c>
      <c r="B3169" s="92" t="str">
        <f>IF(E3169="","",VLOOKUP(E3169,[1]PROJECTES!$C$14:$G$5000,2,FALSE))</f>
        <v>SITEL</v>
      </c>
      <c r="C3169" s="121" t="s">
        <v>151</v>
      </c>
      <c r="D3169" s="93" t="str">
        <f>IF(E3169="","",VLOOKUP(E3169,[1]PROJECTES!$C$14:$G$5000,5,FALSE))</f>
        <v>Desenvolupament SW TEDIS.Net IsotrolMeteringService v1.48</v>
      </c>
      <c r="E3169" s="117">
        <v>5161</v>
      </c>
      <c r="F3169" s="95"/>
      <c r="G3169" s="96" t="str">
        <f>IF(E3169="","",VLOOKUP(E3169,[1]PROJECTES!$C$14:$G$5000,4,FALSE))</f>
        <v>OB</v>
      </c>
      <c r="H3169" s="118" t="s">
        <v>12</v>
      </c>
      <c r="I3169" s="97" t="str">
        <f>IF(H3169="","",VLOOKUP(H3169,BD!B$2:C$16,2,FALSE))</f>
        <v>E</v>
      </c>
      <c r="J3169" s="98">
        <v>43601</v>
      </c>
      <c r="K3169" s="135">
        <f t="shared" si="104"/>
        <v>20</v>
      </c>
      <c r="L3169" s="99">
        <f t="shared" ca="1" si="105"/>
        <v>-67</v>
      </c>
      <c r="M3169" s="93">
        <f>IF(E3169="","",VLOOKUP(E3169,[1]PROJECTES!$C$14:$Z$5000,21,FALSE))</f>
        <v>43553</v>
      </c>
      <c r="N3169" s="100">
        <v>1</v>
      </c>
      <c r="O3169" s="72" t="s">
        <v>229</v>
      </c>
      <c r="P3169" s="101">
        <v>0</v>
      </c>
      <c r="Q3169" s="132" t="s">
        <v>37</v>
      </c>
      <c r="R3169" s="168" t="s">
        <v>1810</v>
      </c>
      <c r="S3169" s="91"/>
    </row>
    <row r="3170" spans="1:19" s="104" customFormat="1" ht="12.75" customHeight="1" x14ac:dyDescent="0.25">
      <c r="A3170" s="121" t="s">
        <v>12</v>
      </c>
      <c r="B3170" s="92" t="str">
        <f>IF(E3170="","",VLOOKUP(E3170,[1]PROJECTES!$C$14:$G$5000,2,FALSE))</f>
        <v>EOSPIT</v>
      </c>
      <c r="C3170" s="121" t="s">
        <v>151</v>
      </c>
      <c r="D3170" s="93" t="str">
        <f>IF(E3170="","",VLOOKUP(E3170,[1]PROJECTES!$C$14:$G$5000,5,FALSE))</f>
        <v>MANTENIMIENTO CC SCADA TEDIS.Net EOSA 01/04/2019 - 31/03/2020</v>
      </c>
      <c r="E3170" s="117">
        <v>5231</v>
      </c>
      <c r="F3170" s="95"/>
      <c r="G3170" s="96" t="str">
        <f>IF(E3170="","",VLOOKUP(E3170,[1]PROJECTES!$C$14:$G$5000,4,FALSE))</f>
        <v>OB</v>
      </c>
      <c r="H3170" s="118" t="s">
        <v>12</v>
      </c>
      <c r="I3170" s="97" t="str">
        <f>IF(H3170="","",VLOOKUP(H3170,BD!B$2:C$16,2,FALSE))</f>
        <v>E</v>
      </c>
      <c r="J3170" s="98">
        <v>43601</v>
      </c>
      <c r="K3170" s="135">
        <f t="shared" si="104"/>
        <v>20</v>
      </c>
      <c r="L3170" s="99">
        <f t="shared" ca="1" si="105"/>
        <v>301</v>
      </c>
      <c r="M3170" s="93">
        <f>IF(E3170="","",VLOOKUP(E3170,[1]PROJECTES!$C$14:$Z$5000,21,FALSE))</f>
        <v>43921</v>
      </c>
      <c r="N3170" s="100">
        <v>0</v>
      </c>
      <c r="O3170" s="72" t="s">
        <v>229</v>
      </c>
      <c r="P3170" s="101">
        <v>45</v>
      </c>
      <c r="Q3170" s="132" t="s">
        <v>59</v>
      </c>
      <c r="R3170" s="168" t="s">
        <v>1811</v>
      </c>
      <c r="S3170" s="91"/>
    </row>
    <row r="3171" spans="1:19" s="104" customFormat="1" ht="12.75" customHeight="1" x14ac:dyDescent="0.25">
      <c r="A3171" s="121" t="s">
        <v>12</v>
      </c>
      <c r="B3171" s="92" t="str">
        <f>IF(E3171="","",VLOOKUP(E3171,[1]PROJECTES!$C$14:$G$5000,2,FALSE))</f>
        <v>EYPESA</v>
      </c>
      <c r="C3171" s="121" t="s">
        <v>106</v>
      </c>
      <c r="D3171" s="93" t="str">
        <f>IF(E3171="","",VLOOKUP(E3171,[1]PROJECTES!$C$14:$G$5000,5,FALSE))</f>
        <v>SITEL Ref.SUPORT TEC. PROJ. RESOLvD-2018</v>
      </c>
      <c r="E3171" s="117">
        <v>4867</v>
      </c>
      <c r="F3171" s="95"/>
      <c r="G3171" s="96" t="str">
        <f>IF(E3171="","",VLOOKUP(E3171,[1]PROJECTES!$C$14:$G$5000,4,FALSE))</f>
        <v>OB</v>
      </c>
      <c r="H3171" s="118" t="s">
        <v>12</v>
      </c>
      <c r="I3171" s="97" t="str">
        <f>IF(H3171="","",VLOOKUP(H3171,BD!B$2:C$16,2,FALSE))</f>
        <v>E</v>
      </c>
      <c r="J3171" s="98">
        <v>43601</v>
      </c>
      <c r="K3171" s="135">
        <f t="shared" si="104"/>
        <v>20</v>
      </c>
      <c r="L3171" s="99">
        <f t="shared" ca="1" si="105"/>
        <v>-155</v>
      </c>
      <c r="M3171" s="93">
        <f>IF(E3171="","",VLOOKUP(E3171,[1]PROJECTES!$C$14:$Z$5000,21,FALSE))</f>
        <v>43465</v>
      </c>
      <c r="N3171" s="100">
        <v>1</v>
      </c>
      <c r="O3171" s="72" t="s">
        <v>229</v>
      </c>
      <c r="P3171" s="101">
        <v>0</v>
      </c>
      <c r="Q3171" s="132" t="s">
        <v>37</v>
      </c>
      <c r="R3171" s="168" t="s">
        <v>1812</v>
      </c>
      <c r="S3171" s="91"/>
    </row>
    <row r="3172" spans="1:19" s="104" customFormat="1" ht="12.75" customHeight="1" x14ac:dyDescent="0.25">
      <c r="A3172" s="121" t="s">
        <v>12</v>
      </c>
      <c r="B3172" s="92" t="str">
        <f>IF(E3172="","",VLOOKUP(E3172,[1]PROJECTES!$C$14:$G$5000,2,FALSE))</f>
        <v>EYPESA</v>
      </c>
      <c r="C3172" s="121" t="s">
        <v>106</v>
      </c>
      <c r="D3172" s="93" t="str">
        <f>IF(E3172="","",VLOOKUP(E3172,[1]PROJECTES!$C$14:$G$5000,5,FALSE))</f>
        <v>SITEL Ref.SUPORT TEC. PROJ. RESOLvD-2018</v>
      </c>
      <c r="E3172" s="117">
        <v>4867</v>
      </c>
      <c r="F3172" s="95"/>
      <c r="G3172" s="96" t="str">
        <f>IF(E3172="","",VLOOKUP(E3172,[1]PROJECTES!$C$14:$G$5000,4,FALSE))</f>
        <v>OB</v>
      </c>
      <c r="H3172" s="118" t="s">
        <v>12</v>
      </c>
      <c r="I3172" s="97" t="str">
        <f>IF(H3172="","",VLOOKUP(H3172,BD!B$2:C$16,2,FALSE))</f>
        <v>E</v>
      </c>
      <c r="J3172" s="98">
        <v>43601</v>
      </c>
      <c r="K3172" s="135">
        <f t="shared" si="104"/>
        <v>20</v>
      </c>
      <c r="L3172" s="99">
        <f t="shared" ca="1" si="105"/>
        <v>-155</v>
      </c>
      <c r="M3172" s="93">
        <f>IF(E3172="","",VLOOKUP(E3172,[1]PROJECTES!$C$14:$Z$5000,21,FALSE))</f>
        <v>43465</v>
      </c>
      <c r="N3172" s="100">
        <v>5</v>
      </c>
      <c r="O3172" s="72" t="s">
        <v>229</v>
      </c>
      <c r="P3172" s="101">
        <v>15</v>
      </c>
      <c r="Q3172" s="132" t="s">
        <v>15</v>
      </c>
      <c r="R3172" s="168" t="s">
        <v>1805</v>
      </c>
      <c r="S3172" s="91"/>
    </row>
    <row r="3173" spans="1:19" s="104" customFormat="1" ht="12.75" customHeight="1" x14ac:dyDescent="0.25">
      <c r="A3173" s="121" t="s">
        <v>17</v>
      </c>
      <c r="B3173" s="92" t="str">
        <f>IF(E3173="","",VLOOKUP(E3173,[1]PROJECTES!$C$14:$G$5000,2,FALSE))</f>
        <v>ORMAZA</v>
      </c>
      <c r="C3173" s="121" t="s">
        <v>202</v>
      </c>
      <c r="D3173" s="93" t="str">
        <f>IF(E3173="","",VLOOKUP(E3173,[1]PROJECTES!$C$14:$G$5000,5,FALSE))</f>
        <v>CC SCADA TEDIS.Net H.VEGA v2.0</v>
      </c>
      <c r="E3173" s="117">
        <v>5194</v>
      </c>
      <c r="F3173" s="95"/>
      <c r="G3173" s="96" t="str">
        <f>IF(E3173="","",VLOOKUP(E3173,[1]PROJECTES!$C$14:$G$5000,4,FALSE))</f>
        <v>TA</v>
      </c>
      <c r="H3173" s="118" t="s">
        <v>17</v>
      </c>
      <c r="I3173" s="97" t="str">
        <f>IF(H3173="","",VLOOKUP(H3173,BD!B$2:C$16,2,FALSE))</f>
        <v>E</v>
      </c>
      <c r="J3173" s="98">
        <v>43515</v>
      </c>
      <c r="K3173" s="135">
        <f t="shared" si="104"/>
        <v>8</v>
      </c>
      <c r="L3173" s="99" t="str">
        <f t="shared" ca="1" si="105"/>
        <v>-</v>
      </c>
      <c r="M3173" s="93">
        <f>IF(E3173="","",VLOOKUP(E3173,[1]PROJECTES!$C$14:$Z$5000,21,FALSE))</f>
        <v>43560</v>
      </c>
      <c r="N3173" s="100">
        <v>1</v>
      </c>
      <c r="O3173" s="72" t="s">
        <v>229</v>
      </c>
      <c r="P3173" s="101">
        <v>15</v>
      </c>
      <c r="Q3173" s="132" t="s">
        <v>32</v>
      </c>
      <c r="R3173" s="131" t="s">
        <v>900</v>
      </c>
      <c r="S3173" s="91"/>
    </row>
    <row r="3174" spans="1:19" s="104" customFormat="1" ht="12.75" customHeight="1" x14ac:dyDescent="0.25">
      <c r="A3174" s="121" t="s">
        <v>17</v>
      </c>
      <c r="B3174" s="92" t="str">
        <f>IF(E3174="","",VLOOKUP(E3174,[1]PROJECTES!$C$14:$G$5000,2,FALSE))</f>
        <v>ORMAZA</v>
      </c>
      <c r="C3174" s="121" t="s">
        <v>202</v>
      </c>
      <c r="D3174" s="93" t="str">
        <f>IF(E3174="","",VLOOKUP(E3174,[1]PROJECTES!$C$14:$G$5000,5,FALSE))</f>
        <v>CC SCADA TEDIS.Net H.VEGA v2.0</v>
      </c>
      <c r="E3174" s="117">
        <v>5194</v>
      </c>
      <c r="F3174" s="95"/>
      <c r="G3174" s="96" t="str">
        <f>IF(E3174="","",VLOOKUP(E3174,[1]PROJECTES!$C$14:$G$5000,4,FALSE))</f>
        <v>TA</v>
      </c>
      <c r="H3174" s="118" t="s">
        <v>17</v>
      </c>
      <c r="I3174" s="97" t="str">
        <f>IF(H3174="","",VLOOKUP(H3174,BD!B$2:C$16,2,FALSE))</f>
        <v>E</v>
      </c>
      <c r="J3174" s="98">
        <v>43517</v>
      </c>
      <c r="K3174" s="135">
        <f t="shared" si="104"/>
        <v>8</v>
      </c>
      <c r="L3174" s="99" t="str">
        <f t="shared" ca="1" si="105"/>
        <v>-</v>
      </c>
      <c r="M3174" s="93">
        <f>IF(E3174="","",VLOOKUP(E3174,[1]PROJECTES!$C$14:$Z$5000,21,FALSE))</f>
        <v>43560</v>
      </c>
      <c r="N3174" s="100">
        <v>3</v>
      </c>
      <c r="O3174" s="72" t="s">
        <v>229</v>
      </c>
      <c r="P3174" s="101">
        <v>0</v>
      </c>
      <c r="Q3174" s="132" t="s">
        <v>32</v>
      </c>
      <c r="R3174" s="131" t="s">
        <v>909</v>
      </c>
      <c r="S3174" s="91"/>
    </row>
    <row r="3175" spans="1:19" s="104" customFormat="1" ht="12.75" customHeight="1" x14ac:dyDescent="0.25">
      <c r="A3175" s="121" t="s">
        <v>17</v>
      </c>
      <c r="B3175" s="92" t="str">
        <f>IF(E3175="","",VLOOKUP(E3175,[1]PROJECTES!$C$14:$G$5000,2,FALSE))</f>
        <v>ORMAZA</v>
      </c>
      <c r="C3175" s="121" t="s">
        <v>202</v>
      </c>
      <c r="D3175" s="93" t="str">
        <f>IF(E3175="","",VLOOKUP(E3175,[1]PROJECTES!$C$14:$G$5000,5,FALSE))</f>
        <v>CC SCADA TEDIS.Net H.VEGA v1.0</v>
      </c>
      <c r="E3175" s="117">
        <v>5012</v>
      </c>
      <c r="F3175" s="95"/>
      <c r="G3175" s="96" t="str">
        <f>IF(E3175="","",VLOOKUP(E3175,[1]PROJECTES!$C$14:$G$5000,4,FALSE))</f>
        <v>TA</v>
      </c>
      <c r="H3175" s="118" t="s">
        <v>17</v>
      </c>
      <c r="I3175" s="97" t="str">
        <f>IF(H3175="","",VLOOKUP(H3175,BD!B$2:C$16,2,FALSE))</f>
        <v>E</v>
      </c>
      <c r="J3175" s="98">
        <v>43537</v>
      </c>
      <c r="K3175" s="135">
        <f t="shared" si="104"/>
        <v>11</v>
      </c>
      <c r="L3175" s="99" t="str">
        <f t="shared" ca="1" si="105"/>
        <v>-</v>
      </c>
      <c r="M3175" s="93">
        <f>IF(E3175="","",VLOOKUP(E3175,[1]PROJECTES!$C$14:$Z$5000,21,FALSE))</f>
        <v>43566</v>
      </c>
      <c r="N3175" s="100">
        <v>1</v>
      </c>
      <c r="O3175" s="72" t="s">
        <v>229</v>
      </c>
      <c r="P3175" s="101">
        <v>45</v>
      </c>
      <c r="Q3175" s="132" t="s">
        <v>40</v>
      </c>
      <c r="R3175" s="131" t="s">
        <v>1145</v>
      </c>
      <c r="S3175" s="91"/>
    </row>
    <row r="3176" spans="1:19" s="104" customFormat="1" ht="12.75" customHeight="1" x14ac:dyDescent="0.25">
      <c r="A3176" s="121" t="s">
        <v>17</v>
      </c>
      <c r="B3176" s="92" t="str">
        <f>IF(E3176="","",VLOOKUP(E3176,[1]PROJECTES!$C$14:$G$5000,2,FALSE))</f>
        <v>ORMAZA</v>
      </c>
      <c r="C3176" s="121" t="s">
        <v>202</v>
      </c>
      <c r="D3176" s="93" t="str">
        <f>IF(E3176="","",VLOOKUP(E3176,[1]PROJECTES!$C$14:$G$5000,5,FALSE))</f>
        <v>CC SCADA TEDIS.Net H.VEGA v1.0</v>
      </c>
      <c r="E3176" s="117">
        <v>5012</v>
      </c>
      <c r="F3176" s="95"/>
      <c r="G3176" s="96" t="str">
        <f>IF(E3176="","",VLOOKUP(E3176,[1]PROJECTES!$C$14:$G$5000,4,FALSE))</f>
        <v>TA</v>
      </c>
      <c r="H3176" s="118" t="s">
        <v>17</v>
      </c>
      <c r="I3176" s="97" t="str">
        <f>IF(H3176="","",VLOOKUP(H3176,BD!B$2:C$16,2,FALSE))</f>
        <v>E</v>
      </c>
      <c r="J3176" s="98">
        <v>43538</v>
      </c>
      <c r="K3176" s="135">
        <f t="shared" si="104"/>
        <v>11</v>
      </c>
      <c r="L3176" s="99" t="str">
        <f t="shared" ca="1" si="105"/>
        <v>-</v>
      </c>
      <c r="M3176" s="93">
        <f>IF(E3176="","",VLOOKUP(E3176,[1]PROJECTES!$C$14:$Z$5000,21,FALSE))</f>
        <v>43566</v>
      </c>
      <c r="N3176" s="100">
        <v>7</v>
      </c>
      <c r="O3176" s="72" t="s">
        <v>229</v>
      </c>
      <c r="P3176" s="101">
        <v>30</v>
      </c>
      <c r="Q3176" s="132" t="s">
        <v>40</v>
      </c>
      <c r="R3176" s="131" t="s">
        <v>1149</v>
      </c>
      <c r="S3176" s="91"/>
    </row>
    <row r="3177" spans="1:19" s="104" customFormat="1" ht="12.75" customHeight="1" x14ac:dyDescent="0.25">
      <c r="A3177" s="121" t="s">
        <v>17</v>
      </c>
      <c r="B3177" s="92" t="str">
        <f>IF(E3177="","",VLOOKUP(E3177,[1]PROJECTES!$C$14:$G$5000,2,FALSE))</f>
        <v>ORMAZA</v>
      </c>
      <c r="C3177" s="121" t="s">
        <v>202</v>
      </c>
      <c r="D3177" s="93" t="str">
        <f>IF(E3177="","",VLOOKUP(E3177,[1]PROJECTES!$C$14:$G$5000,5,FALSE))</f>
        <v>CC SCADA TEDIS.Net H.VEGA v1.0</v>
      </c>
      <c r="E3177" s="117">
        <v>5012</v>
      </c>
      <c r="F3177" s="95"/>
      <c r="G3177" s="96" t="str">
        <f>IF(E3177="","",VLOOKUP(E3177,[1]PROJECTES!$C$14:$G$5000,4,FALSE))</f>
        <v>TA</v>
      </c>
      <c r="H3177" s="118" t="s">
        <v>17</v>
      </c>
      <c r="I3177" s="97" t="str">
        <f>IF(H3177="","",VLOOKUP(H3177,BD!B$2:C$16,2,FALSE))</f>
        <v>E</v>
      </c>
      <c r="J3177" s="98">
        <v>43539</v>
      </c>
      <c r="K3177" s="135">
        <f t="shared" si="104"/>
        <v>11</v>
      </c>
      <c r="L3177" s="99" t="str">
        <f t="shared" ca="1" si="105"/>
        <v>-</v>
      </c>
      <c r="M3177" s="93">
        <f>IF(E3177="","",VLOOKUP(E3177,[1]PROJECTES!$C$14:$Z$5000,21,FALSE))</f>
        <v>43566</v>
      </c>
      <c r="N3177" s="100">
        <v>0</v>
      </c>
      <c r="O3177" s="72" t="s">
        <v>229</v>
      </c>
      <c r="P3177" s="101">
        <v>30</v>
      </c>
      <c r="Q3177" s="132" t="s">
        <v>40</v>
      </c>
      <c r="R3177" s="131" t="s">
        <v>1149</v>
      </c>
      <c r="S3177" s="91"/>
    </row>
    <row r="3178" spans="1:19" s="104" customFormat="1" ht="12.75" customHeight="1" x14ac:dyDescent="0.25">
      <c r="A3178" s="121" t="s">
        <v>17</v>
      </c>
      <c r="B3178" s="92" t="str">
        <f>IF(E3178="","",VLOOKUP(E3178,[1]PROJECTES!$C$14:$G$5000,2,FALSE))</f>
        <v>ORMAZA</v>
      </c>
      <c r="C3178" s="121" t="s">
        <v>202</v>
      </c>
      <c r="D3178" s="93" t="str">
        <f>IF(E3178="","",VLOOKUP(E3178,[1]PROJECTES!$C$14:$G$5000,5,FALSE))</f>
        <v>CC SCADA TEDIS.Net H.VEGA v1.0</v>
      </c>
      <c r="E3178" s="117">
        <v>5012</v>
      </c>
      <c r="F3178" s="95"/>
      <c r="G3178" s="96" t="str">
        <f>IF(E3178="","",VLOOKUP(E3178,[1]PROJECTES!$C$14:$G$5000,4,FALSE))</f>
        <v>TA</v>
      </c>
      <c r="H3178" s="118" t="s">
        <v>17</v>
      </c>
      <c r="I3178" s="97" t="str">
        <f>IF(H3178="","",VLOOKUP(H3178,BD!B$2:C$16,2,FALSE))</f>
        <v>E</v>
      </c>
      <c r="J3178" s="98">
        <v>43544</v>
      </c>
      <c r="K3178" s="135">
        <f t="shared" si="104"/>
        <v>12</v>
      </c>
      <c r="L3178" s="99" t="str">
        <f t="shared" ca="1" si="105"/>
        <v>-</v>
      </c>
      <c r="M3178" s="93">
        <f>IF(E3178="","",VLOOKUP(E3178,[1]PROJECTES!$C$14:$Z$5000,21,FALSE))</f>
        <v>43566</v>
      </c>
      <c r="N3178" s="100">
        <v>0</v>
      </c>
      <c r="O3178" s="72" t="s">
        <v>229</v>
      </c>
      <c r="P3178" s="101">
        <v>15</v>
      </c>
      <c r="Q3178" s="132" t="s">
        <v>40</v>
      </c>
      <c r="R3178" s="131" t="s">
        <v>1287</v>
      </c>
      <c r="S3178" s="91"/>
    </row>
    <row r="3179" spans="1:19" s="104" customFormat="1" ht="12.75" customHeight="1" x14ac:dyDescent="0.25">
      <c r="A3179" s="121" t="s">
        <v>17</v>
      </c>
      <c r="B3179" s="92" t="str">
        <f>IF(E3179="","",VLOOKUP(E3179,[1]PROJECTES!$C$14:$G$5000,2,FALSE))</f>
        <v>ORMAZA</v>
      </c>
      <c r="C3179" s="121" t="s">
        <v>202</v>
      </c>
      <c r="D3179" s="93" t="str">
        <f>IF(E3179="","",VLOOKUP(E3179,[1]PROJECTES!$C$14:$G$5000,5,FALSE))</f>
        <v>CC SCADA TEDIS.Net H.VEGA v1.0</v>
      </c>
      <c r="E3179" s="117">
        <v>5012</v>
      </c>
      <c r="F3179" s="95"/>
      <c r="G3179" s="96" t="str">
        <f>IF(E3179="","",VLOOKUP(E3179,[1]PROJECTES!$C$14:$G$5000,4,FALSE))</f>
        <v>TA</v>
      </c>
      <c r="H3179" s="118" t="s">
        <v>17</v>
      </c>
      <c r="I3179" s="97" t="str">
        <f>IF(H3179="","",VLOOKUP(H3179,BD!B$2:C$16,2,FALSE))</f>
        <v>E</v>
      </c>
      <c r="J3179" s="98">
        <v>43546</v>
      </c>
      <c r="K3179" s="135">
        <f t="shared" si="104"/>
        <v>12</v>
      </c>
      <c r="L3179" s="99" t="str">
        <f t="shared" ca="1" si="105"/>
        <v>-</v>
      </c>
      <c r="M3179" s="93">
        <f>IF(E3179="","",VLOOKUP(E3179,[1]PROJECTES!$C$14:$Z$5000,21,FALSE))</f>
        <v>43566</v>
      </c>
      <c r="N3179" s="100">
        <v>1</v>
      </c>
      <c r="O3179" s="72" t="s">
        <v>229</v>
      </c>
      <c r="P3179" s="101">
        <v>0</v>
      </c>
      <c r="Q3179" s="132" t="s">
        <v>65</v>
      </c>
      <c r="R3179" s="131" t="s">
        <v>1425</v>
      </c>
      <c r="S3179" s="91"/>
    </row>
    <row r="3180" spans="1:19" s="104" customFormat="1" ht="12.75" customHeight="1" x14ac:dyDescent="0.25">
      <c r="A3180" s="121" t="s">
        <v>17</v>
      </c>
      <c r="B3180" s="92" t="str">
        <f>IF(E3180="","",VLOOKUP(E3180,[1]PROJECTES!$C$14:$G$5000,2,FALSE))</f>
        <v>ORMAZA</v>
      </c>
      <c r="C3180" s="121" t="s">
        <v>202</v>
      </c>
      <c r="D3180" s="93" t="str">
        <f>IF(E3180="","",VLOOKUP(E3180,[1]PROJECTES!$C$14:$G$5000,5,FALSE))</f>
        <v>CC SCADA TEDIS.Net H.VEGA v1.0</v>
      </c>
      <c r="E3180" s="117">
        <v>5012</v>
      </c>
      <c r="F3180" s="95"/>
      <c r="G3180" s="96" t="str">
        <f>IF(E3180="","",VLOOKUP(E3180,[1]PROJECTES!$C$14:$G$5000,4,FALSE))</f>
        <v>TA</v>
      </c>
      <c r="H3180" s="118" t="s">
        <v>17</v>
      </c>
      <c r="I3180" s="97" t="str">
        <f>IF(H3180="","",VLOOKUP(H3180,BD!B$2:C$16,2,FALSE))</f>
        <v>E</v>
      </c>
      <c r="J3180" s="98">
        <v>43556</v>
      </c>
      <c r="K3180" s="135">
        <f t="shared" si="104"/>
        <v>14</v>
      </c>
      <c r="L3180" s="99" t="str">
        <f t="shared" ca="1" si="105"/>
        <v>-</v>
      </c>
      <c r="M3180" s="93">
        <f>IF(E3180="","",VLOOKUP(E3180,[1]PROJECTES!$C$14:$Z$5000,21,FALSE))</f>
        <v>43566</v>
      </c>
      <c r="N3180" s="100">
        <v>8</v>
      </c>
      <c r="O3180" s="72" t="s">
        <v>229</v>
      </c>
      <c r="P3180" s="101">
        <v>0</v>
      </c>
      <c r="Q3180" s="132" t="s">
        <v>40</v>
      </c>
      <c r="R3180" s="131" t="s">
        <v>1429</v>
      </c>
      <c r="S3180" s="91"/>
    </row>
    <row r="3181" spans="1:19" s="104" customFormat="1" ht="12.75" customHeight="1" x14ac:dyDescent="0.25">
      <c r="A3181" s="121" t="s">
        <v>17</v>
      </c>
      <c r="B3181" s="92" t="str">
        <f>IF(E3181="","",VLOOKUP(E3181,[1]PROJECTES!$C$14:$G$5000,2,FALSE))</f>
        <v>ORMAZA</v>
      </c>
      <c r="C3181" s="121" t="s">
        <v>202</v>
      </c>
      <c r="D3181" s="93" t="str">
        <f>IF(E3181="","",VLOOKUP(E3181,[1]PROJECTES!$C$14:$G$5000,5,FALSE))</f>
        <v>CC SCADA TEDIS.Net H.VEGA v1.0</v>
      </c>
      <c r="E3181" s="117">
        <v>5012</v>
      </c>
      <c r="F3181" s="95"/>
      <c r="G3181" s="96" t="str">
        <f>IF(E3181="","",VLOOKUP(E3181,[1]PROJECTES!$C$14:$G$5000,4,FALSE))</f>
        <v>TA</v>
      </c>
      <c r="H3181" s="118" t="s">
        <v>17</v>
      </c>
      <c r="I3181" s="97" t="str">
        <f>IF(H3181="","",VLOOKUP(H3181,BD!B$2:C$16,2,FALSE))</f>
        <v>E</v>
      </c>
      <c r="J3181" s="98">
        <v>43557</v>
      </c>
      <c r="K3181" s="135">
        <f t="shared" si="104"/>
        <v>14</v>
      </c>
      <c r="L3181" s="99" t="str">
        <f t="shared" ca="1" si="105"/>
        <v>-</v>
      </c>
      <c r="M3181" s="93">
        <f>IF(E3181="","",VLOOKUP(E3181,[1]PROJECTES!$C$14:$Z$5000,21,FALSE))</f>
        <v>43566</v>
      </c>
      <c r="N3181" s="100">
        <v>8</v>
      </c>
      <c r="O3181" s="72" t="s">
        <v>229</v>
      </c>
      <c r="P3181" s="101">
        <v>0</v>
      </c>
      <c r="Q3181" s="132" t="s">
        <v>40</v>
      </c>
      <c r="R3181" s="131" t="s">
        <v>1429</v>
      </c>
      <c r="S3181" s="91"/>
    </row>
    <row r="3182" spans="1:19" s="104" customFormat="1" ht="12.75" customHeight="1" x14ac:dyDescent="0.25">
      <c r="A3182" s="121" t="s">
        <v>17</v>
      </c>
      <c r="B3182" s="92" t="str">
        <f>IF(E3182="","",VLOOKUP(E3182,[1]PROJECTES!$C$14:$G$5000,2,FALSE))</f>
        <v>ORMAZA</v>
      </c>
      <c r="C3182" s="121" t="s">
        <v>202</v>
      </c>
      <c r="D3182" s="93" t="str">
        <f>IF(E3182="","",VLOOKUP(E3182,[1]PROJECTES!$C$14:$G$5000,5,FALSE))</f>
        <v>CC SCADA TEDIS.Net H.VEGA v1.0</v>
      </c>
      <c r="E3182" s="117">
        <v>5012</v>
      </c>
      <c r="F3182" s="95"/>
      <c r="G3182" s="96" t="str">
        <f>IF(E3182="","",VLOOKUP(E3182,[1]PROJECTES!$C$14:$G$5000,4,FALSE))</f>
        <v>TA</v>
      </c>
      <c r="H3182" s="118" t="s">
        <v>17</v>
      </c>
      <c r="I3182" s="97" t="str">
        <f>IF(H3182="","",VLOOKUP(H3182,BD!B$2:C$16,2,FALSE))</f>
        <v>E</v>
      </c>
      <c r="J3182" s="98">
        <v>43558</v>
      </c>
      <c r="K3182" s="135">
        <f t="shared" si="104"/>
        <v>14</v>
      </c>
      <c r="L3182" s="99" t="str">
        <f t="shared" ca="1" si="105"/>
        <v>-</v>
      </c>
      <c r="M3182" s="93">
        <f>IF(E3182="","",VLOOKUP(E3182,[1]PROJECTES!$C$14:$Z$5000,21,FALSE))</f>
        <v>43566</v>
      </c>
      <c r="N3182" s="100">
        <v>8</v>
      </c>
      <c r="O3182" s="72" t="s">
        <v>229</v>
      </c>
      <c r="P3182" s="101">
        <v>0</v>
      </c>
      <c r="Q3182" s="132" t="s">
        <v>40</v>
      </c>
      <c r="R3182" s="131" t="s">
        <v>1429</v>
      </c>
      <c r="S3182" s="91"/>
    </row>
    <row r="3183" spans="1:19" s="104" customFormat="1" ht="12.75" customHeight="1" x14ac:dyDescent="0.25">
      <c r="A3183" s="121" t="s">
        <v>17</v>
      </c>
      <c r="B3183" s="92" t="str">
        <f>IF(E3183="","",VLOOKUP(E3183,[1]PROJECTES!$C$14:$G$5000,2,FALSE))</f>
        <v>ORMAZA</v>
      </c>
      <c r="C3183" s="121" t="s">
        <v>202</v>
      </c>
      <c r="D3183" s="93" t="str">
        <f>IF(E3183="","",VLOOKUP(E3183,[1]PROJECTES!$C$14:$G$5000,5,FALSE))</f>
        <v>CC SCADA TEDIS.Net H.VEGA v1.0</v>
      </c>
      <c r="E3183" s="117">
        <v>5012</v>
      </c>
      <c r="F3183" s="95"/>
      <c r="G3183" s="96" t="str">
        <f>IF(E3183="","",VLOOKUP(E3183,[1]PROJECTES!$C$14:$G$5000,4,FALSE))</f>
        <v>TA</v>
      </c>
      <c r="H3183" s="118" t="s">
        <v>17</v>
      </c>
      <c r="I3183" s="97" t="str">
        <f>IF(H3183="","",VLOOKUP(H3183,BD!B$2:C$16,2,FALSE))</f>
        <v>E</v>
      </c>
      <c r="J3183" s="98">
        <v>43559</v>
      </c>
      <c r="K3183" s="135">
        <f t="shared" si="104"/>
        <v>14</v>
      </c>
      <c r="L3183" s="99" t="str">
        <f t="shared" ca="1" si="105"/>
        <v>-</v>
      </c>
      <c r="M3183" s="93">
        <f>IF(E3183="","",VLOOKUP(E3183,[1]PROJECTES!$C$14:$Z$5000,21,FALSE))</f>
        <v>43566</v>
      </c>
      <c r="N3183" s="100">
        <v>8</v>
      </c>
      <c r="O3183" s="72" t="s">
        <v>229</v>
      </c>
      <c r="P3183" s="101">
        <v>0</v>
      </c>
      <c r="Q3183" s="132" t="s">
        <v>40</v>
      </c>
      <c r="R3183" s="131" t="s">
        <v>1429</v>
      </c>
      <c r="S3183" s="91"/>
    </row>
    <row r="3184" spans="1:19" s="104" customFormat="1" ht="12.75" customHeight="1" x14ac:dyDescent="0.25">
      <c r="A3184" s="121" t="s">
        <v>17</v>
      </c>
      <c r="B3184" s="92" t="str">
        <f>IF(E3184="","",VLOOKUP(E3184,[1]PROJECTES!$C$14:$G$5000,2,FALSE))</f>
        <v>ORMAZA</v>
      </c>
      <c r="C3184" s="121" t="s">
        <v>202</v>
      </c>
      <c r="D3184" s="93" t="str">
        <f>IF(E3184="","",VLOOKUP(E3184,[1]PROJECTES!$C$14:$G$5000,5,FALSE))</f>
        <v>CC SCADA TEDIS.Net H.VEGA v1.0</v>
      </c>
      <c r="E3184" s="117">
        <v>5012</v>
      </c>
      <c r="F3184" s="95"/>
      <c r="G3184" s="96" t="str">
        <f>IF(E3184="","",VLOOKUP(E3184,[1]PROJECTES!$C$14:$G$5000,4,FALSE))</f>
        <v>TA</v>
      </c>
      <c r="H3184" s="118" t="s">
        <v>17</v>
      </c>
      <c r="I3184" s="97" t="str">
        <f>IF(H3184="","",VLOOKUP(H3184,BD!B$2:C$16,2,FALSE))</f>
        <v>E</v>
      </c>
      <c r="J3184" s="98">
        <v>43560</v>
      </c>
      <c r="K3184" s="135">
        <f t="shared" si="104"/>
        <v>14</v>
      </c>
      <c r="L3184" s="99" t="str">
        <f t="shared" ca="1" si="105"/>
        <v>-</v>
      </c>
      <c r="M3184" s="93">
        <f>IF(E3184="","",VLOOKUP(E3184,[1]PROJECTES!$C$14:$Z$5000,21,FALSE))</f>
        <v>43566</v>
      </c>
      <c r="N3184" s="100">
        <v>8</v>
      </c>
      <c r="O3184" s="72" t="s">
        <v>229</v>
      </c>
      <c r="P3184" s="101">
        <v>0</v>
      </c>
      <c r="Q3184" s="132" t="s">
        <v>40</v>
      </c>
      <c r="R3184" s="131" t="s">
        <v>1429</v>
      </c>
      <c r="S3184" s="91"/>
    </row>
    <row r="3185" spans="1:19" s="104" customFormat="1" ht="12.75" customHeight="1" x14ac:dyDescent="0.25">
      <c r="A3185" s="121" t="s">
        <v>17</v>
      </c>
      <c r="B3185" s="92" t="str">
        <f>IF(E3185="","",VLOOKUP(E3185,[1]PROJECTES!$C$14:$G$5000,2,FALSE))</f>
        <v>ORMAZA</v>
      </c>
      <c r="C3185" s="121" t="s">
        <v>202</v>
      </c>
      <c r="D3185" s="93" t="str">
        <f>IF(E3185="","",VLOOKUP(E3185,[1]PROJECTES!$C$14:$G$5000,5,FALSE))</f>
        <v>CC SCADA TEDIS.Net H.VEGA v1.0</v>
      </c>
      <c r="E3185" s="117">
        <v>5012</v>
      </c>
      <c r="F3185" s="95"/>
      <c r="G3185" s="96" t="str">
        <f>IF(E3185="","",VLOOKUP(E3185,[1]PROJECTES!$C$14:$G$5000,4,FALSE))</f>
        <v>TA</v>
      </c>
      <c r="H3185" s="118" t="s">
        <v>17</v>
      </c>
      <c r="I3185" s="97" t="str">
        <f>IF(H3185="","",VLOOKUP(H3185,BD!B$2:C$16,2,FALSE))</f>
        <v>E</v>
      </c>
      <c r="J3185" s="98">
        <v>43563</v>
      </c>
      <c r="K3185" s="135">
        <f t="shared" si="104"/>
        <v>15</v>
      </c>
      <c r="L3185" s="99" t="str">
        <f t="shared" ca="1" si="105"/>
        <v>-</v>
      </c>
      <c r="M3185" s="93">
        <f>IF(E3185="","",VLOOKUP(E3185,[1]PROJECTES!$C$14:$Z$5000,21,FALSE))</f>
        <v>43566</v>
      </c>
      <c r="N3185" s="100">
        <v>3</v>
      </c>
      <c r="O3185" s="72" t="s">
        <v>229</v>
      </c>
      <c r="P3185" s="101">
        <v>0</v>
      </c>
      <c r="Q3185" s="132" t="s">
        <v>32</v>
      </c>
      <c r="R3185" s="168" t="s">
        <v>1471</v>
      </c>
      <c r="S3185" s="91"/>
    </row>
    <row r="3186" spans="1:19" s="104" customFormat="1" ht="12.75" customHeight="1" x14ac:dyDescent="0.25">
      <c r="A3186" s="121" t="s">
        <v>17</v>
      </c>
      <c r="B3186" s="92" t="str">
        <f>IF(E3186="","",VLOOKUP(E3186,[1]PROJECTES!$C$14:$G$5000,2,FALSE))</f>
        <v>ORMAZA</v>
      </c>
      <c r="C3186" s="121" t="s">
        <v>202</v>
      </c>
      <c r="D3186" s="93" t="str">
        <f>IF(E3186="","",VLOOKUP(E3186,[1]PROJECTES!$C$14:$G$5000,5,FALSE))</f>
        <v>CC SCADA TEDIS.Net H.VEGA v1.0</v>
      </c>
      <c r="E3186" s="117">
        <v>5012</v>
      </c>
      <c r="F3186" s="95"/>
      <c r="G3186" s="96" t="str">
        <f>IF(E3186="","",VLOOKUP(E3186,[1]PROJECTES!$C$14:$G$5000,4,FALSE))</f>
        <v>TA</v>
      </c>
      <c r="H3186" s="118" t="s">
        <v>17</v>
      </c>
      <c r="I3186" s="97" t="str">
        <f>IF(H3186="","",VLOOKUP(H3186,BD!B$2:C$16,2,FALSE))</f>
        <v>E</v>
      </c>
      <c r="J3186" s="98">
        <v>43566</v>
      </c>
      <c r="K3186" s="135">
        <f t="shared" si="104"/>
        <v>15</v>
      </c>
      <c r="L3186" s="99" t="str">
        <f t="shared" ca="1" si="105"/>
        <v>-</v>
      </c>
      <c r="M3186" s="93">
        <f>IF(E3186="","",VLOOKUP(E3186,[1]PROJECTES!$C$14:$Z$5000,21,FALSE))</f>
        <v>43566</v>
      </c>
      <c r="N3186" s="100">
        <v>2</v>
      </c>
      <c r="O3186" s="72" t="s">
        <v>229</v>
      </c>
      <c r="P3186" s="101">
        <v>15</v>
      </c>
      <c r="Q3186" s="132" t="s">
        <v>40</v>
      </c>
      <c r="R3186" s="168" t="s">
        <v>1482</v>
      </c>
      <c r="S3186" s="91"/>
    </row>
    <row r="3187" spans="1:19" s="104" customFormat="1" ht="12.75" customHeight="1" x14ac:dyDescent="0.25">
      <c r="A3187" s="121" t="s">
        <v>17</v>
      </c>
      <c r="B3187" s="92" t="str">
        <f>IF(E3187="","",VLOOKUP(E3187,[1]PROJECTES!$C$14:$G$5000,2,FALSE))</f>
        <v>SITEL</v>
      </c>
      <c r="C3187" s="121" t="s">
        <v>202</v>
      </c>
      <c r="D3187" s="93" t="str">
        <f>IF(E3187="","",VLOOKUP(E3187,[1]PROJECTES!$C$14:$G$5000,5,FALSE))</f>
        <v>ATENCIÓ TELEFÓNICA</v>
      </c>
      <c r="E3187" s="117" t="s">
        <v>491</v>
      </c>
      <c r="F3187" s="95"/>
      <c r="G3187" s="96" t="str">
        <f>IF(E3187="","",VLOOKUP(E3187,[1]PROJECTES!$C$14:$G$5000,4,FALSE))</f>
        <v>OB</v>
      </c>
      <c r="H3187" s="118" t="s">
        <v>17</v>
      </c>
      <c r="I3187" s="97" t="str">
        <f>IF(H3187="","",VLOOKUP(H3187,BD!B$2:C$16,2,FALSE))</f>
        <v>E</v>
      </c>
      <c r="J3187" s="98">
        <v>43592</v>
      </c>
      <c r="K3187" s="135">
        <f t="shared" si="104"/>
        <v>19</v>
      </c>
      <c r="L3187" s="99">
        <f t="shared" ca="1" si="105"/>
        <v>210</v>
      </c>
      <c r="M3187" s="93">
        <f>IF(E3187="","",VLOOKUP(E3187,[1]PROJECTES!$C$14:$Z$5000,21,FALSE))</f>
        <v>43830</v>
      </c>
      <c r="N3187" s="100">
        <v>1</v>
      </c>
      <c r="O3187" s="72" t="s">
        <v>229</v>
      </c>
      <c r="P3187" s="101">
        <v>0</v>
      </c>
      <c r="Q3187" s="132" t="s">
        <v>59</v>
      </c>
      <c r="R3187" s="168" t="s">
        <v>1728</v>
      </c>
      <c r="S3187" s="91"/>
    </row>
    <row r="3188" spans="1:19" s="104" customFormat="1" ht="12.75" customHeight="1" x14ac:dyDescent="0.25">
      <c r="A3188" s="121" t="s">
        <v>17</v>
      </c>
      <c r="B3188" s="92" t="str">
        <f>IF(E3188="","",VLOOKUP(E3188,[1]PROJECTES!$C$14:$G$5000,2,FALSE))</f>
        <v>INPPOZ</v>
      </c>
      <c r="C3188" s="121" t="s">
        <v>149</v>
      </c>
      <c r="D3188" s="93" t="str">
        <f>IF(E3188="","",VLOOKUP(E3188,[1]PROJECTES!$C$14:$G$5000,5,FALSE))</f>
        <v>CC SCADA TEDIS.Net PECUARIAS v2.1</v>
      </c>
      <c r="E3188" s="117">
        <v>4976</v>
      </c>
      <c r="F3188" s="95"/>
      <c r="G3188" s="96" t="str">
        <f>IF(E3188="","",VLOOKUP(E3188,[1]PROJECTES!$C$14:$G$5000,4,FALSE))</f>
        <v>TA</v>
      </c>
      <c r="H3188" s="118" t="s">
        <v>17</v>
      </c>
      <c r="I3188" s="97" t="str">
        <f>IF(H3188="","",VLOOKUP(H3188,BD!B$2:C$16,2,FALSE))</f>
        <v>E</v>
      </c>
      <c r="J3188" s="98">
        <v>43528</v>
      </c>
      <c r="K3188" s="135">
        <f t="shared" si="104"/>
        <v>10</v>
      </c>
      <c r="L3188" s="99" t="str">
        <f t="shared" ca="1" si="105"/>
        <v>-</v>
      </c>
      <c r="M3188" s="93">
        <f>IF(E3188="","",VLOOKUP(E3188,[1]PROJECTES!$C$14:$Z$5000,21,FALSE))</f>
        <v>43518</v>
      </c>
      <c r="N3188" s="100">
        <v>0</v>
      </c>
      <c r="O3188" s="72" t="s">
        <v>229</v>
      </c>
      <c r="P3188" s="101">
        <v>10</v>
      </c>
      <c r="Q3188" s="132"/>
      <c r="R3188" s="102"/>
      <c r="S3188" s="91"/>
    </row>
    <row r="3189" spans="1:19" s="104" customFormat="1" ht="12.75" customHeight="1" x14ac:dyDescent="0.25">
      <c r="A3189" s="121" t="s">
        <v>17</v>
      </c>
      <c r="B3189" s="92" t="str">
        <f>IF(E3189="","",VLOOKUP(E3189,[1]PROJECTES!$C$14:$G$5000,2,FALSE))</f>
        <v>ASESER</v>
      </c>
      <c r="C3189" s="121" t="s">
        <v>60</v>
      </c>
      <c r="D3189" s="93" t="str">
        <f>IF(E3189="","",VLOOKUP(E3189,[1]PROJECTES!$C$14:$G$5000,5,FALSE))</f>
        <v>SW CS ASEME v12.0</v>
      </c>
      <c r="E3189" s="117">
        <v>4796</v>
      </c>
      <c r="F3189" s="95"/>
      <c r="G3189" s="96" t="str">
        <f>IF(E3189="","",VLOOKUP(E3189,[1]PROJECTES!$C$14:$G$5000,4,FALSE))</f>
        <v>TA</v>
      </c>
      <c r="H3189" s="118" t="s">
        <v>17</v>
      </c>
      <c r="I3189" s="97" t="str">
        <f>IF(H3189="","",VLOOKUP(H3189,BD!B$2:C$16,2,FALSE))</f>
        <v>E</v>
      </c>
      <c r="J3189" s="98">
        <v>43528</v>
      </c>
      <c r="K3189" s="135">
        <f t="shared" si="104"/>
        <v>10</v>
      </c>
      <c r="L3189" s="99" t="str">
        <f t="shared" ca="1" si="105"/>
        <v>-</v>
      </c>
      <c r="M3189" s="93">
        <f>IF(E3189="","",VLOOKUP(E3189,[1]PROJECTES!$C$14:$Z$5000,21,FALSE))</f>
        <v>43511</v>
      </c>
      <c r="N3189" s="100">
        <v>0</v>
      </c>
      <c r="O3189" s="72" t="s">
        <v>229</v>
      </c>
      <c r="P3189" s="101">
        <v>10</v>
      </c>
      <c r="Q3189" s="132"/>
      <c r="R3189" s="102"/>
      <c r="S3189" s="91"/>
    </row>
    <row r="3190" spans="1:19" s="104" customFormat="1" ht="12.75" customHeight="1" x14ac:dyDescent="0.25">
      <c r="A3190" s="121" t="s">
        <v>17</v>
      </c>
      <c r="B3190" s="92" t="str">
        <f>IF(E3190="","",VLOOKUP(E3190,[1]PROJECTES!$C$14:$G$5000,2,FALSE))</f>
        <v>ORMAZA</v>
      </c>
      <c r="C3190" s="121" t="s">
        <v>77</v>
      </c>
      <c r="D3190" s="93" t="str">
        <f>IF(E3190="","",VLOOKUP(E3190,[1]PROJECTES!$C$14:$G$5000,5,FALSE))</f>
        <v>CC SCADA CALLOSA v2.13</v>
      </c>
      <c r="E3190" s="117">
        <v>5090</v>
      </c>
      <c r="F3190" s="95"/>
      <c r="G3190" s="96" t="str">
        <f>IF(E3190="","",VLOOKUP(E3190,[1]PROJECTES!$C$14:$G$5000,4,FALSE))</f>
        <v>TA</v>
      </c>
      <c r="H3190" s="118" t="s">
        <v>17</v>
      </c>
      <c r="I3190" s="97" t="str">
        <f>IF(H3190="","",VLOOKUP(H3190,BD!B$2:C$16,2,FALSE))</f>
        <v>E</v>
      </c>
      <c r="J3190" s="98">
        <v>43528</v>
      </c>
      <c r="K3190" s="135">
        <f t="shared" si="104"/>
        <v>10</v>
      </c>
      <c r="L3190" s="99" t="str">
        <f t="shared" ca="1" si="105"/>
        <v>-</v>
      </c>
      <c r="M3190" s="93">
        <f>IF(E3190="","",VLOOKUP(E3190,[1]PROJECTES!$C$14:$Z$5000,21,FALSE))</f>
        <v>43514</v>
      </c>
      <c r="N3190" s="100">
        <v>0</v>
      </c>
      <c r="O3190" s="72" t="s">
        <v>229</v>
      </c>
      <c r="P3190" s="101">
        <v>10</v>
      </c>
      <c r="Q3190" s="132"/>
      <c r="R3190" s="102"/>
      <c r="S3190" s="91"/>
    </row>
    <row r="3191" spans="1:19" s="104" customFormat="1" ht="12.75" customHeight="1" x14ac:dyDescent="0.25">
      <c r="A3191" s="121" t="s">
        <v>17</v>
      </c>
      <c r="B3191" s="92" t="str">
        <f>IF(E3191="","",VLOOKUP(E3191,[1]PROJECTES!$C$14:$G$5000,2,FALSE))</f>
        <v>AGRENE</v>
      </c>
      <c r="C3191" s="121" t="s">
        <v>14</v>
      </c>
      <c r="D3191" s="93" t="str">
        <f>IF(E3191="","",VLOOKUP(E3191,[1]PROJECTES!$C$14:$G$5000,5,FALSE))</f>
        <v>RTU S.E. PLA DE L'ESTANY v3.0</v>
      </c>
      <c r="E3191" s="117">
        <v>4829</v>
      </c>
      <c r="F3191" s="95"/>
      <c r="G3191" s="96" t="str">
        <f>IF(E3191="","",VLOOKUP(E3191,[1]PROJECTES!$C$14:$G$5000,4,FALSE))</f>
        <v>TA</v>
      </c>
      <c r="H3191" s="118" t="s">
        <v>17</v>
      </c>
      <c r="I3191" s="97" t="str">
        <f>IF(H3191="","",VLOOKUP(H3191,BD!B$2:C$16,2,FALSE))</f>
        <v>E</v>
      </c>
      <c r="J3191" s="98">
        <v>43528</v>
      </c>
      <c r="K3191" s="135">
        <f t="shared" si="104"/>
        <v>10</v>
      </c>
      <c r="L3191" s="99" t="str">
        <f t="shared" ca="1" si="105"/>
        <v>-</v>
      </c>
      <c r="M3191" s="93">
        <f>IF(E3191="","",VLOOKUP(E3191,[1]PROJECTES!$C$14:$Z$5000,21,FALSE))</f>
        <v>43474</v>
      </c>
      <c r="N3191" s="100">
        <v>0</v>
      </c>
      <c r="O3191" s="72" t="s">
        <v>229</v>
      </c>
      <c r="P3191" s="101">
        <v>10</v>
      </c>
      <c r="Q3191" s="132"/>
      <c r="R3191" s="102"/>
      <c r="S3191" s="91"/>
    </row>
    <row r="3192" spans="1:19" s="104" customFormat="1" ht="12.75" customHeight="1" x14ac:dyDescent="0.25">
      <c r="A3192" s="121" t="s">
        <v>21</v>
      </c>
      <c r="B3192" s="92" t="str">
        <f>IF(E3192="","",VLOOKUP(E3192,[1]PROJECTES!$C$14:$G$5000,2,FALSE))</f>
        <v>EYPESA</v>
      </c>
      <c r="C3192" s="121" t="s">
        <v>106</v>
      </c>
      <c r="D3192" s="93" t="str">
        <f>IF(E3192="","",VLOOKUP(E3192,[1]PROJECTES!$C$14:$G$5000,5,FALSE))</f>
        <v>62 x Modul COM CAP-CYB v1.0</v>
      </c>
      <c r="E3192" s="117">
        <v>5147</v>
      </c>
      <c r="F3192" s="95"/>
      <c r="G3192" s="96" t="str">
        <f>IF(E3192="","",VLOOKUP(E3192,[1]PROJECTES!$C$14:$G$5000,4,FALSE))</f>
        <v>OB</v>
      </c>
      <c r="H3192" s="118" t="s">
        <v>21</v>
      </c>
      <c r="I3192" s="97" t="str">
        <f>IF(H3192="","",VLOOKUP(H3192,BD!B$2:C$16,2,FALSE))</f>
        <v>P</v>
      </c>
      <c r="J3192" s="98">
        <v>43602</v>
      </c>
      <c r="K3192" s="135">
        <f t="shared" si="104"/>
        <v>20</v>
      </c>
      <c r="L3192" s="99">
        <f t="shared" ca="1" si="105"/>
        <v>-81</v>
      </c>
      <c r="M3192" s="93">
        <f>IF(E3192="","",VLOOKUP(E3192,[1]PROJECTES!$C$14:$Z$5000,21,FALSE))</f>
        <v>43539</v>
      </c>
      <c r="N3192" s="100">
        <v>1</v>
      </c>
      <c r="O3192" s="72" t="s">
        <v>229</v>
      </c>
      <c r="P3192" s="101">
        <v>35</v>
      </c>
      <c r="Q3192" s="132" t="s">
        <v>49</v>
      </c>
      <c r="R3192" s="102" t="s">
        <v>1830</v>
      </c>
      <c r="S3192" s="91"/>
    </row>
    <row r="3193" spans="1:19" s="104" customFormat="1" ht="12.75" customHeight="1" x14ac:dyDescent="0.25">
      <c r="A3193" s="121" t="s">
        <v>21</v>
      </c>
      <c r="B3193" s="92" t="str">
        <f>IF(E3193="","",VLOOKUP(E3193,[1]PROJECTES!$C$14:$G$5000,2,FALSE))</f>
        <v>SITEL</v>
      </c>
      <c r="C3193" s="121" t="s">
        <v>337</v>
      </c>
      <c r="D3193" s="93" t="str">
        <f>IF(E3193="","",VLOOKUP(E3193,[1]PROJECTES!$C$14:$G$5000,5,FALSE))</f>
        <v>50 x CAP8 Generic</v>
      </c>
      <c r="E3193" s="117">
        <v>5141</v>
      </c>
      <c r="F3193" s="95"/>
      <c r="G3193" s="96" t="str">
        <f>IF(E3193="","",VLOOKUP(E3193,[1]PROJECTES!$C$14:$G$5000,4,FALSE))</f>
        <v>OB</v>
      </c>
      <c r="H3193" s="118" t="s">
        <v>21</v>
      </c>
      <c r="I3193" s="97" t="str">
        <f>IF(H3193="","",VLOOKUP(H3193,BD!B$2:C$16,2,FALSE))</f>
        <v>P</v>
      </c>
      <c r="J3193" s="98">
        <v>43602</v>
      </c>
      <c r="K3193" s="135">
        <f t="shared" ref="K3193:K3255" si="106">IF(J3193="","",WEEKNUM(J3193,2)-0)</f>
        <v>20</v>
      </c>
      <c r="L3193" s="99">
        <f t="shared" ref="L3193:L3255" ca="1" si="107">IF(M3193="","-",IF(G3193="TA","-",+M3193-TODAY()))</f>
        <v>-67</v>
      </c>
      <c r="M3193" s="93">
        <f>IF(E3193="","",VLOOKUP(E3193,[1]PROJECTES!$C$14:$Z$5000,21,FALSE))</f>
        <v>43553</v>
      </c>
      <c r="N3193" s="100">
        <v>1</v>
      </c>
      <c r="O3193" s="72" t="s">
        <v>229</v>
      </c>
      <c r="P3193" s="101">
        <v>30</v>
      </c>
      <c r="Q3193" s="132" t="s">
        <v>49</v>
      </c>
      <c r="R3193" s="102" t="s">
        <v>1831</v>
      </c>
      <c r="S3193" s="91"/>
    </row>
    <row r="3194" spans="1:19" s="104" customFormat="1" ht="12.75" customHeight="1" x14ac:dyDescent="0.25">
      <c r="A3194" s="121" t="s">
        <v>21</v>
      </c>
      <c r="B3194" s="92" t="str">
        <f>IF(E3194="","",VLOOKUP(E3194,[1]PROJECTES!$C$14:$G$5000,2,FALSE))</f>
        <v>SITEL</v>
      </c>
      <c r="C3194" s="121" t="s">
        <v>181</v>
      </c>
      <c r="D3194" s="93" t="str">
        <f>IF(E3194="","",VLOOKUP(E3194,[1]PROJECTES!$C$14:$G$5000,5,FALSE))</f>
        <v>AFERS EMPRESA</v>
      </c>
      <c r="E3194" s="117" t="s">
        <v>315</v>
      </c>
      <c r="F3194" s="95"/>
      <c r="G3194" s="96" t="str">
        <f>IF(E3194="","",VLOOKUP(E3194,[1]PROJECTES!$C$14:$G$5000,4,FALSE))</f>
        <v>OB</v>
      </c>
      <c r="H3194" s="118" t="s">
        <v>21</v>
      </c>
      <c r="I3194" s="97" t="str">
        <f>IF(H3194="","",VLOOKUP(H3194,BD!B$2:C$16,2,FALSE))</f>
        <v>P</v>
      </c>
      <c r="J3194" s="98">
        <v>43602</v>
      </c>
      <c r="K3194" s="135">
        <f t="shared" si="106"/>
        <v>20</v>
      </c>
      <c r="L3194" s="99">
        <f t="shared" ca="1" si="107"/>
        <v>210</v>
      </c>
      <c r="M3194" s="93">
        <f>IF(E3194="","",VLOOKUP(E3194,[1]PROJECTES!$C$14:$Z$5000,21,FALSE))</f>
        <v>43830</v>
      </c>
      <c r="N3194" s="100">
        <v>0</v>
      </c>
      <c r="O3194" s="72" t="s">
        <v>229</v>
      </c>
      <c r="P3194" s="101">
        <v>35</v>
      </c>
      <c r="Q3194" s="132" t="s">
        <v>37</v>
      </c>
      <c r="R3194" s="102" t="s">
        <v>1832</v>
      </c>
      <c r="S3194" s="91"/>
    </row>
    <row r="3195" spans="1:19" s="104" customFormat="1" ht="12.75" customHeight="1" x14ac:dyDescent="0.25">
      <c r="A3195" s="121" t="s">
        <v>21</v>
      </c>
      <c r="B3195" s="92" t="str">
        <f>IF(E3195="","",VLOOKUP(E3195,[1]PROJECTES!$C$14:$G$5000,2,FALSE))</f>
        <v>SITEL</v>
      </c>
      <c r="C3195" s="121" t="s">
        <v>151</v>
      </c>
      <c r="D3195" s="93" t="str">
        <f>IF(E3195="","",VLOOKUP(E3195,[1]PROJECTES!$C$14:$G$5000,5,FALSE))</f>
        <v>1 x Manguera COM CAP32 - MODEM RADIO</v>
      </c>
      <c r="E3195" s="117">
        <v>5262</v>
      </c>
      <c r="F3195" s="95"/>
      <c r="G3195" s="96" t="str">
        <f>IF(E3195="","",VLOOKUP(E3195,[1]PROJECTES!$C$14:$G$5000,4,FALSE))</f>
        <v>TA</v>
      </c>
      <c r="H3195" s="118" t="s">
        <v>21</v>
      </c>
      <c r="I3195" s="97" t="str">
        <f>IF(H3195="","",VLOOKUP(H3195,BD!B$2:C$16,2,FALSE))</f>
        <v>P</v>
      </c>
      <c r="J3195" s="98">
        <v>43602</v>
      </c>
      <c r="K3195" s="135">
        <f t="shared" si="106"/>
        <v>20</v>
      </c>
      <c r="L3195" s="99" t="str">
        <f t="shared" ca="1" si="107"/>
        <v>-</v>
      </c>
      <c r="M3195" s="93">
        <f>IF(E3195="","",VLOOKUP(E3195,[1]PROJECTES!$C$14:$Z$5000,21,FALSE))</f>
        <v>43616</v>
      </c>
      <c r="N3195" s="100">
        <v>0</v>
      </c>
      <c r="O3195" s="72" t="s">
        <v>229</v>
      </c>
      <c r="P3195" s="101">
        <v>5</v>
      </c>
      <c r="Q3195" s="132" t="s">
        <v>49</v>
      </c>
      <c r="R3195" s="168" t="s">
        <v>1833</v>
      </c>
      <c r="S3195" s="91"/>
    </row>
    <row r="3196" spans="1:19" s="104" customFormat="1" ht="12.75" customHeight="1" x14ac:dyDescent="0.25">
      <c r="A3196" s="121" t="s">
        <v>21</v>
      </c>
      <c r="B3196" s="92" t="str">
        <f>IF(E3196="","",VLOOKUP(E3196,[1]PROJECTES!$C$14:$G$5000,2,FALSE))</f>
        <v>SITEL</v>
      </c>
      <c r="C3196" s="121" t="s">
        <v>151</v>
      </c>
      <c r="D3196" s="93" t="str">
        <f>IF(E3196="","",VLOOKUP(E3196,[1]PROJECTES!$C$14:$G$5000,5,FALSE))</f>
        <v>1 x Manguera COM CAP32 - MODEM RADIO</v>
      </c>
      <c r="E3196" s="117">
        <v>5262</v>
      </c>
      <c r="F3196" s="95"/>
      <c r="G3196" s="96" t="str">
        <f>IF(E3196="","",VLOOKUP(E3196,[1]PROJECTES!$C$14:$G$5000,4,FALSE))</f>
        <v>TA</v>
      </c>
      <c r="H3196" s="118" t="s">
        <v>21</v>
      </c>
      <c r="I3196" s="97" t="str">
        <f>IF(H3196="","",VLOOKUP(H3196,BD!B$2:C$16,2,FALSE))</f>
        <v>P</v>
      </c>
      <c r="J3196" s="98">
        <v>43602</v>
      </c>
      <c r="K3196" s="135">
        <f t="shared" si="106"/>
        <v>20</v>
      </c>
      <c r="L3196" s="99" t="str">
        <f t="shared" ca="1" si="107"/>
        <v>-</v>
      </c>
      <c r="M3196" s="93">
        <f>IF(E3196="","",VLOOKUP(E3196,[1]PROJECTES!$C$14:$Z$5000,21,FALSE))</f>
        <v>43616</v>
      </c>
      <c r="N3196" s="100">
        <v>0</v>
      </c>
      <c r="O3196" s="72" t="s">
        <v>229</v>
      </c>
      <c r="P3196" s="101">
        <v>10</v>
      </c>
      <c r="Q3196" s="132" t="s">
        <v>51</v>
      </c>
      <c r="R3196" s="168" t="s">
        <v>365</v>
      </c>
      <c r="S3196" s="91"/>
    </row>
    <row r="3197" spans="1:19" s="104" customFormat="1" ht="12.75" customHeight="1" x14ac:dyDescent="0.25">
      <c r="A3197" s="121" t="s">
        <v>21</v>
      </c>
      <c r="B3197" s="92" t="str">
        <f>IF(E3197="","",VLOOKUP(E3197,[1]PROJECTES!$C$14:$G$5000,2,FALSE))</f>
        <v>SITEL</v>
      </c>
      <c r="C3197" s="121" t="s">
        <v>151</v>
      </c>
      <c r="D3197" s="93" t="str">
        <f>IF(E3197="","",VLOOKUP(E3197,[1]PROJECTES!$C$14:$G$5000,5,FALSE))</f>
        <v>1 x Manguera COM CAP32 - MODEM RADIO</v>
      </c>
      <c r="E3197" s="117">
        <v>5262</v>
      </c>
      <c r="F3197" s="95"/>
      <c r="G3197" s="96" t="str">
        <f>IF(E3197="","",VLOOKUP(E3197,[1]PROJECTES!$C$14:$G$5000,4,FALSE))</f>
        <v>TA</v>
      </c>
      <c r="H3197" s="118" t="s">
        <v>21</v>
      </c>
      <c r="I3197" s="97" t="str">
        <f>IF(H3197="","",VLOOKUP(H3197,BD!B$2:C$16,2,FALSE))</f>
        <v>P</v>
      </c>
      <c r="J3197" s="98">
        <v>43602</v>
      </c>
      <c r="K3197" s="135">
        <f t="shared" si="106"/>
        <v>20</v>
      </c>
      <c r="L3197" s="99" t="str">
        <f t="shared" ca="1" si="107"/>
        <v>-</v>
      </c>
      <c r="M3197" s="93">
        <f>IF(E3197="","",VLOOKUP(E3197,[1]PROJECTES!$C$14:$Z$5000,21,FALSE))</f>
        <v>43616</v>
      </c>
      <c r="N3197" s="100">
        <v>0</v>
      </c>
      <c r="O3197" s="72" t="s">
        <v>229</v>
      </c>
      <c r="P3197" s="101">
        <v>5</v>
      </c>
      <c r="Q3197" s="132" t="s">
        <v>65</v>
      </c>
      <c r="R3197" s="168" t="s">
        <v>451</v>
      </c>
      <c r="S3197" s="91"/>
    </row>
    <row r="3198" spans="1:19" s="104" customFormat="1" ht="12.75" customHeight="1" x14ac:dyDescent="0.25">
      <c r="A3198" s="121" t="s">
        <v>21</v>
      </c>
      <c r="B3198" s="92" t="str">
        <f>IF(E3198="","",VLOOKUP(E3198,[1]PROJECTES!$C$14:$G$5000,2,FALSE))</f>
        <v>SITEL</v>
      </c>
      <c r="C3198" s="121" t="s">
        <v>151</v>
      </c>
      <c r="D3198" s="93" t="str">
        <f>IF(E3198="","",VLOOKUP(E3198,[1]PROJECTES!$C$14:$G$5000,5,FALSE))</f>
        <v>1 x Manguera COM CAP32 - MODEM RTC</v>
      </c>
      <c r="E3198" s="117">
        <v>5263</v>
      </c>
      <c r="F3198" s="95"/>
      <c r="G3198" s="96" t="str">
        <f>IF(E3198="","",VLOOKUP(E3198,[1]PROJECTES!$C$14:$G$5000,4,FALSE))</f>
        <v>TA</v>
      </c>
      <c r="H3198" s="118" t="s">
        <v>21</v>
      </c>
      <c r="I3198" s="97" t="str">
        <f>IF(H3198="","",VLOOKUP(H3198,BD!B$2:C$16,2,FALSE))</f>
        <v>P</v>
      </c>
      <c r="J3198" s="98">
        <v>43602</v>
      </c>
      <c r="K3198" s="135">
        <f t="shared" si="106"/>
        <v>20</v>
      </c>
      <c r="L3198" s="99" t="str">
        <f t="shared" ca="1" si="107"/>
        <v>-</v>
      </c>
      <c r="M3198" s="93">
        <f>IF(E3198="","",VLOOKUP(E3198,[1]PROJECTES!$C$14:$Z$5000,21,FALSE))</f>
        <v>43616</v>
      </c>
      <c r="N3198" s="100">
        <v>0</v>
      </c>
      <c r="O3198" s="72" t="s">
        <v>229</v>
      </c>
      <c r="P3198" s="101">
        <v>5</v>
      </c>
      <c r="Q3198" s="132" t="s">
        <v>49</v>
      </c>
      <c r="R3198" s="168" t="s">
        <v>1833</v>
      </c>
      <c r="S3198" s="91"/>
    </row>
    <row r="3199" spans="1:19" s="104" customFormat="1" ht="12.75" customHeight="1" x14ac:dyDescent="0.25">
      <c r="A3199" s="121" t="s">
        <v>21</v>
      </c>
      <c r="B3199" s="92" t="str">
        <f>IF(E3199="","",VLOOKUP(E3199,[1]PROJECTES!$C$14:$G$5000,2,FALSE))</f>
        <v>SITEL</v>
      </c>
      <c r="C3199" s="121" t="s">
        <v>151</v>
      </c>
      <c r="D3199" s="93" t="str">
        <f>IF(E3199="","",VLOOKUP(E3199,[1]PROJECTES!$C$14:$G$5000,5,FALSE))</f>
        <v>1 x Manguera COM CAP32 - MODEM RTC</v>
      </c>
      <c r="E3199" s="117">
        <v>5263</v>
      </c>
      <c r="F3199" s="95"/>
      <c r="G3199" s="96" t="str">
        <f>IF(E3199="","",VLOOKUP(E3199,[1]PROJECTES!$C$14:$G$5000,4,FALSE))</f>
        <v>TA</v>
      </c>
      <c r="H3199" s="118" t="s">
        <v>21</v>
      </c>
      <c r="I3199" s="97" t="str">
        <f>IF(H3199="","",VLOOKUP(H3199,BD!B$2:C$16,2,FALSE))</f>
        <v>P</v>
      </c>
      <c r="J3199" s="98">
        <v>43602</v>
      </c>
      <c r="K3199" s="135">
        <f t="shared" si="106"/>
        <v>20</v>
      </c>
      <c r="L3199" s="99" t="str">
        <f t="shared" ca="1" si="107"/>
        <v>-</v>
      </c>
      <c r="M3199" s="93">
        <f>IF(E3199="","",VLOOKUP(E3199,[1]PROJECTES!$C$14:$Z$5000,21,FALSE))</f>
        <v>43616</v>
      </c>
      <c r="N3199" s="100">
        <v>0</v>
      </c>
      <c r="O3199" s="72" t="s">
        <v>229</v>
      </c>
      <c r="P3199" s="101">
        <v>10</v>
      </c>
      <c r="Q3199" s="132" t="s">
        <v>51</v>
      </c>
      <c r="R3199" s="168" t="s">
        <v>365</v>
      </c>
      <c r="S3199" s="91"/>
    </row>
    <row r="3200" spans="1:19" s="104" customFormat="1" ht="12.75" customHeight="1" x14ac:dyDescent="0.25">
      <c r="A3200" s="121" t="s">
        <v>21</v>
      </c>
      <c r="B3200" s="92" t="str">
        <f>IF(E3200="","",VLOOKUP(E3200,[1]PROJECTES!$C$14:$G$5000,2,FALSE))</f>
        <v>SITEL</v>
      </c>
      <c r="C3200" s="121" t="s">
        <v>151</v>
      </c>
      <c r="D3200" s="93" t="str">
        <f>IF(E3200="","",VLOOKUP(E3200,[1]PROJECTES!$C$14:$G$5000,5,FALSE))</f>
        <v>1 x Manguera COM CAP32 - MODEM RTC</v>
      </c>
      <c r="E3200" s="117">
        <v>5263</v>
      </c>
      <c r="F3200" s="95"/>
      <c r="G3200" s="96" t="str">
        <f>IF(E3200="","",VLOOKUP(E3200,[1]PROJECTES!$C$14:$G$5000,4,FALSE))</f>
        <v>TA</v>
      </c>
      <c r="H3200" s="118" t="s">
        <v>21</v>
      </c>
      <c r="I3200" s="97" t="str">
        <f>IF(H3200="","",VLOOKUP(H3200,BD!B$2:C$16,2,FALSE))</f>
        <v>P</v>
      </c>
      <c r="J3200" s="98">
        <v>43602</v>
      </c>
      <c r="K3200" s="135">
        <f t="shared" si="106"/>
        <v>20</v>
      </c>
      <c r="L3200" s="99" t="str">
        <f t="shared" ca="1" si="107"/>
        <v>-</v>
      </c>
      <c r="M3200" s="93">
        <f>IF(E3200="","",VLOOKUP(E3200,[1]PROJECTES!$C$14:$Z$5000,21,FALSE))</f>
        <v>43616</v>
      </c>
      <c r="N3200" s="100">
        <v>0</v>
      </c>
      <c r="O3200" s="72" t="s">
        <v>229</v>
      </c>
      <c r="P3200" s="101">
        <v>5</v>
      </c>
      <c r="Q3200" s="132" t="s">
        <v>65</v>
      </c>
      <c r="R3200" s="168" t="s">
        <v>451</v>
      </c>
      <c r="S3200" s="91"/>
    </row>
    <row r="3201" spans="1:19" s="104" customFormat="1" ht="12.75" customHeight="1" x14ac:dyDescent="0.25">
      <c r="A3201" s="121" t="s">
        <v>21</v>
      </c>
      <c r="B3201" s="92" t="str">
        <f>IF(E3201="","",VLOOKUP(E3201,[1]PROJECTES!$C$14:$G$5000,2,FALSE))</f>
        <v>SITEL</v>
      </c>
      <c r="C3201" s="121" t="s">
        <v>151</v>
      </c>
      <c r="D3201" s="93" t="str">
        <f>IF(E3201="","",VLOOKUP(E3201,[1]PROJECTES!$C$14:$G$5000,5,FALSE))</f>
        <v>1 x Manguera COM CAP32 - MODEM RADIO</v>
      </c>
      <c r="E3201" s="117">
        <v>5262</v>
      </c>
      <c r="F3201" s="95"/>
      <c r="G3201" s="96" t="str">
        <f>IF(E3201="","",VLOOKUP(E3201,[1]PROJECTES!$C$14:$G$5000,4,FALSE))</f>
        <v>TA</v>
      </c>
      <c r="H3201" s="118" t="s">
        <v>21</v>
      </c>
      <c r="I3201" s="97" t="str">
        <f>IF(H3201="","",VLOOKUP(H3201,BD!B$2:C$16,2,FALSE))</f>
        <v>P</v>
      </c>
      <c r="J3201" s="98">
        <v>43602</v>
      </c>
      <c r="K3201" s="135">
        <f t="shared" si="106"/>
        <v>20</v>
      </c>
      <c r="L3201" s="99" t="str">
        <f t="shared" ca="1" si="107"/>
        <v>-</v>
      </c>
      <c r="M3201" s="93">
        <f>IF(E3201="","",VLOOKUP(E3201,[1]PROJECTES!$C$14:$Z$5000,21,FALSE))</f>
        <v>43616</v>
      </c>
      <c r="N3201" s="100">
        <v>0</v>
      </c>
      <c r="O3201" s="72" t="s">
        <v>229</v>
      </c>
      <c r="P3201" s="101">
        <v>10</v>
      </c>
      <c r="Q3201" s="132" t="s">
        <v>19</v>
      </c>
      <c r="R3201" s="168" t="s">
        <v>602</v>
      </c>
      <c r="S3201" s="91"/>
    </row>
    <row r="3202" spans="1:19" s="104" customFormat="1" ht="12.75" customHeight="1" x14ac:dyDescent="0.25">
      <c r="A3202" s="121" t="s">
        <v>21</v>
      </c>
      <c r="B3202" s="92" t="str">
        <f>IF(E3202="","",VLOOKUP(E3202,[1]PROJECTES!$C$14:$G$5000,2,FALSE))</f>
        <v>SITEL</v>
      </c>
      <c r="C3202" s="121" t="s">
        <v>151</v>
      </c>
      <c r="D3202" s="93" t="str">
        <f>IF(E3202="","",VLOOKUP(E3202,[1]PROJECTES!$C$14:$G$5000,5,FALSE))</f>
        <v>1 x Manguera COM CAP32 - MODEM RTC</v>
      </c>
      <c r="E3202" s="117">
        <v>5263</v>
      </c>
      <c r="F3202" s="95"/>
      <c r="G3202" s="96" t="str">
        <f>IF(E3202="","",VLOOKUP(E3202,[1]PROJECTES!$C$14:$G$5000,4,FALSE))</f>
        <v>TA</v>
      </c>
      <c r="H3202" s="118" t="s">
        <v>21</v>
      </c>
      <c r="I3202" s="97" t="str">
        <f>IF(H3202="","",VLOOKUP(H3202,BD!B$2:C$16,2,FALSE))</f>
        <v>P</v>
      </c>
      <c r="J3202" s="98">
        <v>43602</v>
      </c>
      <c r="K3202" s="135">
        <f t="shared" si="106"/>
        <v>20</v>
      </c>
      <c r="L3202" s="99" t="str">
        <f t="shared" ca="1" si="107"/>
        <v>-</v>
      </c>
      <c r="M3202" s="93">
        <f>IF(E3202="","",VLOOKUP(E3202,[1]PROJECTES!$C$14:$Z$5000,21,FALSE))</f>
        <v>43616</v>
      </c>
      <c r="N3202" s="100">
        <v>0</v>
      </c>
      <c r="O3202" s="72" t="s">
        <v>229</v>
      </c>
      <c r="P3202" s="101">
        <v>10</v>
      </c>
      <c r="Q3202" s="132" t="s">
        <v>19</v>
      </c>
      <c r="R3202" s="168" t="s">
        <v>602</v>
      </c>
      <c r="S3202" s="91"/>
    </row>
    <row r="3203" spans="1:19" s="104" customFormat="1" ht="12.75" customHeight="1" x14ac:dyDescent="0.25">
      <c r="A3203" s="121" t="s">
        <v>21</v>
      </c>
      <c r="B3203" s="92" t="str">
        <f>IF(E3203="","",VLOOKUP(E3203,[1]PROJECTES!$C$14:$G$5000,2,FALSE))</f>
        <v>INPPOZ</v>
      </c>
      <c r="C3203" s="121" t="s">
        <v>149</v>
      </c>
      <c r="D3203" s="93" t="str">
        <f>IF(E3203="","",VLOOKUP(E3203,[1]PROJECTES!$C$14:$G$5000,5,FALSE))</f>
        <v>RTU C.T. MENENDEZ PELAYO v1.0</v>
      </c>
      <c r="E3203" s="117">
        <v>5205</v>
      </c>
      <c r="F3203" s="95"/>
      <c r="G3203" s="96" t="str">
        <f>IF(E3203="","",VLOOKUP(E3203,[1]PROJECTES!$C$14:$G$5000,4,FALSE))</f>
        <v>OB</v>
      </c>
      <c r="H3203" s="118" t="s">
        <v>21</v>
      </c>
      <c r="I3203" s="97" t="str">
        <f>IF(H3203="","",VLOOKUP(H3203,BD!B$2:C$16,2,FALSE))</f>
        <v>P</v>
      </c>
      <c r="J3203" s="98">
        <v>43602</v>
      </c>
      <c r="K3203" s="135">
        <f t="shared" si="106"/>
        <v>20</v>
      </c>
      <c r="L3203" s="99">
        <f t="shared" ca="1" si="107"/>
        <v>-35</v>
      </c>
      <c r="M3203" s="93">
        <f>IF(E3203="","",VLOOKUP(E3203,[1]PROJECTES!$C$14:$Z$5000,21,FALSE))</f>
        <v>43585</v>
      </c>
      <c r="N3203" s="100">
        <v>1</v>
      </c>
      <c r="O3203" s="72" t="s">
        <v>229</v>
      </c>
      <c r="P3203" s="101">
        <v>10</v>
      </c>
      <c r="Q3203" s="132" t="s">
        <v>51</v>
      </c>
      <c r="R3203" s="168" t="s">
        <v>365</v>
      </c>
      <c r="S3203" s="91"/>
    </row>
    <row r="3204" spans="1:19" s="104" customFormat="1" ht="12.75" customHeight="1" x14ac:dyDescent="0.25">
      <c r="A3204" s="121" t="s">
        <v>21</v>
      </c>
      <c r="B3204" s="92" t="str">
        <f>IF(E3204="","",VLOOKUP(E3204,[1]PROJECTES!$C$14:$G$5000,2,FALSE))</f>
        <v>INPPOZ</v>
      </c>
      <c r="C3204" s="121" t="s">
        <v>149</v>
      </c>
      <c r="D3204" s="93" t="str">
        <f>IF(E3204="","",VLOOKUP(E3204,[1]PROJECTES!$C$14:$G$5000,5,FALSE))</f>
        <v>RTU C.T. PADRE TORRERO v1.0</v>
      </c>
      <c r="E3204" s="117">
        <v>5207</v>
      </c>
      <c r="F3204" s="95"/>
      <c r="G3204" s="96" t="str">
        <f>IF(E3204="","",VLOOKUP(E3204,[1]PROJECTES!$C$14:$G$5000,4,FALSE))</f>
        <v>OB</v>
      </c>
      <c r="H3204" s="118" t="s">
        <v>21</v>
      </c>
      <c r="I3204" s="97" t="str">
        <f>IF(H3204="","",VLOOKUP(H3204,BD!B$2:C$16,2,FALSE))</f>
        <v>P</v>
      </c>
      <c r="J3204" s="98">
        <v>43602</v>
      </c>
      <c r="K3204" s="135">
        <f t="shared" si="106"/>
        <v>20</v>
      </c>
      <c r="L3204" s="99">
        <f t="shared" ca="1" si="107"/>
        <v>-35</v>
      </c>
      <c r="M3204" s="93">
        <f>IF(E3204="","",VLOOKUP(E3204,[1]PROJECTES!$C$14:$Z$5000,21,FALSE))</f>
        <v>43585</v>
      </c>
      <c r="N3204" s="100">
        <v>1</v>
      </c>
      <c r="O3204" s="72" t="s">
        <v>229</v>
      </c>
      <c r="P3204" s="101">
        <v>10</v>
      </c>
      <c r="Q3204" s="132" t="s">
        <v>51</v>
      </c>
      <c r="R3204" s="174" t="s">
        <v>365</v>
      </c>
      <c r="S3204" s="91"/>
    </row>
    <row r="3205" spans="1:19" s="104" customFormat="1" ht="12.75" customHeight="1" x14ac:dyDescent="0.25">
      <c r="A3205" s="121"/>
      <c r="B3205" s="92" t="str">
        <f>IF(E3205="","",VLOOKUP(E3205,[1]PROJECTES!$C$14:$G$5000,2,FALSE))</f>
        <v>ELEARD</v>
      </c>
      <c r="C3205" s="121" t="s">
        <v>56</v>
      </c>
      <c r="D3205" s="93" t="str">
        <f>IF(E3205="","",VLOOKUP(E3205,[1]PROJECTES!$C$14:$G$5000,5,FALSE))</f>
        <v>MANTENIMIENTO CC SCADA TEDIS.Net ARDALES 01/04/2,019 - 31/03/2,020</v>
      </c>
      <c r="E3205" s="117">
        <v>5229</v>
      </c>
      <c r="F3205" s="95"/>
      <c r="G3205" s="96" t="str">
        <f>IF(E3205="","",VLOOKUP(E3205,[1]PROJECTES!$C$14:$G$5000,4,FALSE))</f>
        <v>OB</v>
      </c>
      <c r="H3205" s="118" t="s">
        <v>47</v>
      </c>
      <c r="I3205" s="97" t="str">
        <f>IF(H3205="","",VLOOKUP(H3205,BD!B$2:C$16,2,FALSE))</f>
        <v>E</v>
      </c>
      <c r="J3205" s="98">
        <v>43578</v>
      </c>
      <c r="K3205" s="135">
        <f t="shared" si="106"/>
        <v>17</v>
      </c>
      <c r="L3205" s="99">
        <f t="shared" ca="1" si="107"/>
        <v>301</v>
      </c>
      <c r="M3205" s="93">
        <f>IF(E3205="","",VLOOKUP(E3205,[1]PROJECTES!$C$14:$Z$5000,21,FALSE))</f>
        <v>43921</v>
      </c>
      <c r="N3205" s="100">
        <v>2</v>
      </c>
      <c r="O3205" s="72" t="s">
        <v>229</v>
      </c>
      <c r="P3205" s="101">
        <v>0</v>
      </c>
      <c r="Q3205" s="132" t="s">
        <v>59</v>
      </c>
      <c r="R3205" s="168" t="s">
        <v>1834</v>
      </c>
      <c r="S3205" s="91"/>
    </row>
    <row r="3206" spans="1:19" s="104" customFormat="1" ht="12.75" customHeight="1" x14ac:dyDescent="0.25">
      <c r="A3206" s="121"/>
      <c r="B3206" s="92" t="str">
        <f>IF(E3206="","",VLOOKUP(E3206,[1]PROJECTES!$C$14:$G$5000,2,FALSE))</f>
        <v>SITEL</v>
      </c>
      <c r="C3206" s="121" t="s">
        <v>84</v>
      </c>
      <c r="D3206" s="93" t="str">
        <f>IF(E3206="","",VLOOKUP(E3206,[1]PROJECTES!$C$14:$G$5000,5,FALSE))</f>
        <v>PENDENT D'ASSIGNAR</v>
      </c>
      <c r="E3206" s="117" t="s">
        <v>278</v>
      </c>
      <c r="F3206" s="95"/>
      <c r="G3206" s="96" t="str">
        <f>IF(E3206="","",VLOOKUP(E3206,[1]PROJECTES!$C$14:$G$5000,4,FALSE))</f>
        <v>OB</v>
      </c>
      <c r="H3206" s="118" t="s">
        <v>47</v>
      </c>
      <c r="I3206" s="97" t="str">
        <f>IF(H3206="","",VLOOKUP(H3206,BD!B$2:C$16,2,FALSE))</f>
        <v>E</v>
      </c>
      <c r="J3206" s="98">
        <v>43578</v>
      </c>
      <c r="K3206" s="135">
        <f t="shared" si="106"/>
        <v>17</v>
      </c>
      <c r="L3206" s="99">
        <f t="shared" ca="1" si="107"/>
        <v>210</v>
      </c>
      <c r="M3206" s="93">
        <f>IF(E3206="","",VLOOKUP(E3206,[1]PROJECTES!$C$14:$Z$5000,21,FALSE))</f>
        <v>43830</v>
      </c>
      <c r="N3206" s="100">
        <v>2</v>
      </c>
      <c r="O3206" s="72" t="s">
        <v>229</v>
      </c>
      <c r="P3206" s="101">
        <v>30</v>
      </c>
      <c r="Q3206" s="132" t="s">
        <v>59</v>
      </c>
      <c r="R3206" s="168" t="s">
        <v>1835</v>
      </c>
      <c r="S3206" s="91"/>
    </row>
    <row r="3207" spans="1:19" s="104" customFormat="1" ht="12.75" customHeight="1" x14ac:dyDescent="0.25">
      <c r="A3207" s="121"/>
      <c r="B3207" s="92" t="str">
        <f>IF(E3207="","",VLOOKUP(E3207,[1]PROJECTES!$C$14:$G$5000,2,FALSE))</f>
        <v>COAUEU</v>
      </c>
      <c r="C3207" s="121"/>
      <c r="D3207" s="93" t="str">
        <f>IF(E3207="","",VLOOKUP(E3207,[1]PROJECTES!$C$14:$G$5000,5,FALSE))</f>
        <v>EUROTRONIC Desenvolupament SW App Movil v1.0</v>
      </c>
      <c r="E3207" s="117">
        <v>5067</v>
      </c>
      <c r="F3207" s="95"/>
      <c r="G3207" s="96" t="str">
        <f>IF(E3207="","",VLOOKUP(E3207,[1]PROJECTES!$C$14:$G$5000,4,FALSE))</f>
        <v>OB</v>
      </c>
      <c r="H3207" s="118" t="s">
        <v>47</v>
      </c>
      <c r="I3207" s="97" t="str">
        <f>IF(H3207="","",VLOOKUP(H3207,BD!B$2:C$16,2,FALSE))</f>
        <v>E</v>
      </c>
      <c r="J3207" s="98">
        <v>43578</v>
      </c>
      <c r="K3207" s="135">
        <f t="shared" si="106"/>
        <v>17</v>
      </c>
      <c r="L3207" s="99">
        <f t="shared" ca="1" si="107"/>
        <v>139</v>
      </c>
      <c r="M3207" s="93">
        <f>IF(E3207="","",VLOOKUP(E3207,[1]PROJECTES!$C$14:$Z$5000,21,FALSE))</f>
        <v>43759</v>
      </c>
      <c r="N3207" s="100">
        <v>3</v>
      </c>
      <c r="O3207" s="72" t="s">
        <v>229</v>
      </c>
      <c r="P3207" s="101">
        <v>30</v>
      </c>
      <c r="Q3207" s="132" t="s">
        <v>15</v>
      </c>
      <c r="R3207" s="102"/>
      <c r="S3207" s="91"/>
    </row>
    <row r="3208" spans="1:19" s="104" customFormat="1" ht="12.75" customHeight="1" x14ac:dyDescent="0.25">
      <c r="A3208" s="121"/>
      <c r="B3208" s="92" t="str">
        <f>IF(E3208="","",VLOOKUP(E3208,[1]PROJECTES!$C$14:$G$5000,2,FALSE))</f>
        <v>SITEL</v>
      </c>
      <c r="C3208" s="121" t="s">
        <v>84</v>
      </c>
      <c r="D3208" s="93" t="str">
        <f>IF(E3208="","",VLOOKUP(E3208,[1]PROJECTES!$C$14:$G$5000,5,FALSE))</f>
        <v>PENDENT D'ASSIGNAR</v>
      </c>
      <c r="E3208" s="117" t="s">
        <v>278</v>
      </c>
      <c r="F3208" s="95"/>
      <c r="G3208" s="96" t="str">
        <f>IF(E3208="","",VLOOKUP(E3208,[1]PROJECTES!$C$14:$G$5000,4,FALSE))</f>
        <v>OB</v>
      </c>
      <c r="H3208" s="118" t="s">
        <v>47</v>
      </c>
      <c r="I3208" s="97" t="str">
        <f>IF(H3208="","",VLOOKUP(H3208,BD!B$2:C$16,2,FALSE))</f>
        <v>E</v>
      </c>
      <c r="J3208" s="98">
        <v>43579</v>
      </c>
      <c r="K3208" s="135">
        <f t="shared" si="106"/>
        <v>17</v>
      </c>
      <c r="L3208" s="99">
        <f t="shared" ca="1" si="107"/>
        <v>210</v>
      </c>
      <c r="M3208" s="93">
        <f>IF(E3208="","",VLOOKUP(E3208,[1]PROJECTES!$C$14:$Z$5000,21,FALSE))</f>
        <v>43830</v>
      </c>
      <c r="N3208" s="100">
        <v>1</v>
      </c>
      <c r="O3208" s="72" t="s">
        <v>229</v>
      </c>
      <c r="P3208" s="101">
        <v>0</v>
      </c>
      <c r="Q3208" s="132" t="s">
        <v>59</v>
      </c>
      <c r="R3208" s="168" t="s">
        <v>1835</v>
      </c>
      <c r="S3208" s="91"/>
    </row>
    <row r="3209" spans="1:19" s="104" customFormat="1" ht="12.75" customHeight="1" x14ac:dyDescent="0.25">
      <c r="A3209" s="121"/>
      <c r="B3209" s="92" t="str">
        <f>IF(E3209="","",VLOOKUP(E3209,[1]PROJECTES!$C$14:$G$5000,2,FALSE))</f>
        <v>COAUEU</v>
      </c>
      <c r="C3209" s="121"/>
      <c r="D3209" s="93" t="str">
        <f>IF(E3209="","",VLOOKUP(E3209,[1]PROJECTES!$C$14:$G$5000,5,FALSE))</f>
        <v>EUROTRONIC Desenvolupament SW App Movil v1.0</v>
      </c>
      <c r="E3209" s="117">
        <v>5067</v>
      </c>
      <c r="F3209" s="95"/>
      <c r="G3209" s="96" t="str">
        <f>IF(E3209="","",VLOOKUP(E3209,[1]PROJECTES!$C$14:$G$5000,4,FALSE))</f>
        <v>OB</v>
      </c>
      <c r="H3209" s="118" t="s">
        <v>47</v>
      </c>
      <c r="I3209" s="97" t="str">
        <f>IF(H3209="","",VLOOKUP(H3209,BD!B$2:C$16,2,FALSE))</f>
        <v>E</v>
      </c>
      <c r="J3209" s="98">
        <v>43579</v>
      </c>
      <c r="K3209" s="135">
        <f t="shared" si="106"/>
        <v>17</v>
      </c>
      <c r="L3209" s="99">
        <f t="shared" ca="1" si="107"/>
        <v>139</v>
      </c>
      <c r="M3209" s="93">
        <f>IF(E3209="","",VLOOKUP(E3209,[1]PROJECTES!$C$14:$Z$5000,21,FALSE))</f>
        <v>43759</v>
      </c>
      <c r="N3209" s="100">
        <v>7</v>
      </c>
      <c r="O3209" s="72" t="s">
        <v>229</v>
      </c>
      <c r="P3209" s="101">
        <v>0</v>
      </c>
      <c r="Q3209" s="132" t="s">
        <v>15</v>
      </c>
      <c r="R3209" s="102"/>
      <c r="S3209" s="91"/>
    </row>
    <row r="3210" spans="1:19" s="104" customFormat="1" ht="12.75" customHeight="1" x14ac:dyDescent="0.25">
      <c r="A3210" s="121"/>
      <c r="B3210" s="92" t="str">
        <f>IF(E3210="","",VLOOKUP(E3210,[1]PROJECTES!$C$14:$G$5000,2,FALSE))</f>
        <v>COAUEU</v>
      </c>
      <c r="C3210" s="121"/>
      <c r="D3210" s="93" t="str">
        <f>IF(E3210="","",VLOOKUP(E3210,[1]PROJECTES!$C$14:$G$5000,5,FALSE))</f>
        <v>EUROTRONIC Desenvolupament SW App Movil v1.0</v>
      </c>
      <c r="E3210" s="117">
        <v>5067</v>
      </c>
      <c r="F3210" s="95"/>
      <c r="G3210" s="96" t="str">
        <f>IF(E3210="","",VLOOKUP(E3210,[1]PROJECTES!$C$14:$G$5000,4,FALSE))</f>
        <v>OB</v>
      </c>
      <c r="H3210" s="118" t="s">
        <v>47</v>
      </c>
      <c r="I3210" s="97" t="str">
        <f>IF(H3210="","",VLOOKUP(H3210,BD!B$2:C$16,2,FALSE))</f>
        <v>E</v>
      </c>
      <c r="J3210" s="98">
        <v>43580</v>
      </c>
      <c r="K3210" s="135">
        <f t="shared" si="106"/>
        <v>17</v>
      </c>
      <c r="L3210" s="99">
        <f t="shared" ca="1" si="107"/>
        <v>139</v>
      </c>
      <c r="M3210" s="93">
        <f>IF(E3210="","",VLOOKUP(E3210,[1]PROJECTES!$C$14:$Z$5000,21,FALSE))</f>
        <v>43759</v>
      </c>
      <c r="N3210" s="100">
        <v>4</v>
      </c>
      <c r="O3210" s="72" t="s">
        <v>229</v>
      </c>
      <c r="P3210" s="101">
        <v>15</v>
      </c>
      <c r="Q3210" s="132" t="s">
        <v>15</v>
      </c>
      <c r="R3210" s="102"/>
      <c r="S3210" s="91"/>
    </row>
    <row r="3211" spans="1:19" s="104" customFormat="1" ht="12.75" customHeight="1" x14ac:dyDescent="0.25">
      <c r="A3211" s="121"/>
      <c r="B3211" s="92" t="str">
        <f>IF(E3211="","",VLOOKUP(E3211,[1]PROJECTES!$C$14:$G$5000,2,FALSE))</f>
        <v>SITEL</v>
      </c>
      <c r="C3211" s="121" t="s">
        <v>181</v>
      </c>
      <c r="D3211" s="93" t="str">
        <f>IF(E3211="","",VLOOKUP(E3211,[1]PROJECTES!$C$14:$G$5000,5,FALSE))</f>
        <v>AFERS EMPRESA</v>
      </c>
      <c r="E3211" s="117" t="s">
        <v>283</v>
      </c>
      <c r="F3211" s="95"/>
      <c r="G3211" s="96" t="str">
        <f>IF(E3211="","",VLOOKUP(E3211,[1]PROJECTES!$C$14:$G$5000,4,FALSE))</f>
        <v>OB</v>
      </c>
      <c r="H3211" s="118" t="s">
        <v>47</v>
      </c>
      <c r="I3211" s="97" t="str">
        <f>IF(H3211="","",VLOOKUP(H3211,BD!B$2:C$16,2,FALSE))</f>
        <v>E</v>
      </c>
      <c r="J3211" s="98">
        <v>43580</v>
      </c>
      <c r="K3211" s="135">
        <f t="shared" si="106"/>
        <v>17</v>
      </c>
      <c r="L3211" s="99">
        <f t="shared" ca="1" si="107"/>
        <v>210</v>
      </c>
      <c r="M3211" s="93">
        <f>IF(E3211="","",VLOOKUP(E3211,[1]PROJECTES!$C$14:$Z$5000,21,FALSE))</f>
        <v>43830</v>
      </c>
      <c r="N3211" s="100">
        <v>3</v>
      </c>
      <c r="O3211" s="72" t="s">
        <v>229</v>
      </c>
      <c r="P3211" s="101">
        <v>0</v>
      </c>
      <c r="Q3211" s="132" t="s">
        <v>37</v>
      </c>
      <c r="R3211" s="168" t="s">
        <v>1836</v>
      </c>
      <c r="S3211" s="91"/>
    </row>
    <row r="3212" spans="1:19" s="104" customFormat="1" ht="12.75" customHeight="1" x14ac:dyDescent="0.25">
      <c r="A3212" s="121"/>
      <c r="B3212" s="92" t="str">
        <f>IF(E3212="","",VLOOKUP(E3212,[1]PROJECTES!$C$14:$G$5000,2,FALSE))</f>
        <v>COAUEU</v>
      </c>
      <c r="C3212" s="121"/>
      <c r="D3212" s="93" t="str">
        <f>IF(E3212="","",VLOOKUP(E3212,[1]PROJECTES!$C$14:$G$5000,5,FALSE))</f>
        <v>EUROTRONIC Desenvolupament SW App Movil v1.0</v>
      </c>
      <c r="E3212" s="117">
        <v>5067</v>
      </c>
      <c r="F3212" s="95"/>
      <c r="G3212" s="96" t="str">
        <f>IF(E3212="","",VLOOKUP(E3212,[1]PROJECTES!$C$14:$G$5000,4,FALSE))</f>
        <v>OB</v>
      </c>
      <c r="H3212" s="118" t="s">
        <v>47</v>
      </c>
      <c r="I3212" s="97" t="str">
        <f>IF(H3212="","",VLOOKUP(H3212,BD!B$2:C$16,2,FALSE))</f>
        <v>E</v>
      </c>
      <c r="J3212" s="98">
        <v>43580</v>
      </c>
      <c r="K3212" s="135">
        <f t="shared" si="106"/>
        <v>17</v>
      </c>
      <c r="L3212" s="99">
        <f t="shared" ca="1" si="107"/>
        <v>139</v>
      </c>
      <c r="M3212" s="93">
        <f>IF(E3212="","",VLOOKUP(E3212,[1]PROJECTES!$C$14:$Z$5000,21,FALSE))</f>
        <v>43759</v>
      </c>
      <c r="N3212" s="100">
        <v>0</v>
      </c>
      <c r="O3212" s="72" t="s">
        <v>229</v>
      </c>
      <c r="P3212" s="101">
        <v>45</v>
      </c>
      <c r="Q3212" s="132" t="s">
        <v>37</v>
      </c>
      <c r="R3212" s="168" t="s">
        <v>1837</v>
      </c>
      <c r="S3212" s="91"/>
    </row>
    <row r="3213" spans="1:19" s="104" customFormat="1" ht="12.75" customHeight="1" x14ac:dyDescent="0.25">
      <c r="A3213" s="121"/>
      <c r="B3213" s="92" t="str">
        <f>IF(E3213="","",VLOOKUP(E3213,[1]PROJECTES!$C$14:$G$5000,2,FALSE))</f>
        <v>SITEL</v>
      </c>
      <c r="C3213" s="121" t="s">
        <v>181</v>
      </c>
      <c r="D3213" s="93" t="str">
        <f>IF(E3213="","",VLOOKUP(E3213,[1]PROJECTES!$C$14:$G$5000,5,FALSE))</f>
        <v>VACANCES</v>
      </c>
      <c r="E3213" s="117" t="s">
        <v>273</v>
      </c>
      <c r="F3213" s="95"/>
      <c r="G3213" s="96" t="str">
        <f>IF(E3213="","",VLOOKUP(E3213,[1]PROJECTES!$C$14:$G$5000,4,FALSE))</f>
        <v>OB</v>
      </c>
      <c r="H3213" s="118" t="s">
        <v>47</v>
      </c>
      <c r="I3213" s="97" t="str">
        <f>IF(H3213="","",VLOOKUP(H3213,BD!B$2:C$16,2,FALSE))</f>
        <v>E</v>
      </c>
      <c r="J3213" s="98">
        <v>43581</v>
      </c>
      <c r="K3213" s="135">
        <f t="shared" si="106"/>
        <v>17</v>
      </c>
      <c r="L3213" s="99">
        <f t="shared" ca="1" si="107"/>
        <v>210</v>
      </c>
      <c r="M3213" s="93">
        <f>IF(E3213="","",VLOOKUP(E3213,[1]PROJECTES!$C$14:$Z$5000,21,FALSE))</f>
        <v>43830</v>
      </c>
      <c r="N3213" s="100">
        <v>2</v>
      </c>
      <c r="O3213" s="72" t="s">
        <v>229</v>
      </c>
      <c r="P3213" s="101">
        <v>30</v>
      </c>
      <c r="Q3213" s="132" t="s">
        <v>63</v>
      </c>
      <c r="R3213" s="168" t="s">
        <v>1838</v>
      </c>
      <c r="S3213" s="91"/>
    </row>
    <row r="3214" spans="1:19" s="104" customFormat="1" ht="12.75" customHeight="1" x14ac:dyDescent="0.25">
      <c r="A3214" s="121"/>
      <c r="B3214" s="92" t="str">
        <f>IF(E3214="","",VLOOKUP(E3214,[1]PROJECTES!$C$14:$G$5000,2,FALSE))</f>
        <v>COAUEU</v>
      </c>
      <c r="C3214" s="121"/>
      <c r="D3214" s="93" t="str">
        <f>IF(E3214="","",VLOOKUP(E3214,[1]PROJECTES!$C$14:$G$5000,5,FALSE))</f>
        <v>EUROTRONIC Desenvolupament SW App Movil v1.0</v>
      </c>
      <c r="E3214" s="117">
        <v>5067</v>
      </c>
      <c r="F3214" s="95"/>
      <c r="G3214" s="96" t="str">
        <f>IF(E3214="","",VLOOKUP(E3214,[1]PROJECTES!$C$14:$G$5000,4,FALSE))</f>
        <v>OB</v>
      </c>
      <c r="H3214" s="118" t="s">
        <v>47</v>
      </c>
      <c r="I3214" s="97" t="str">
        <f>IF(H3214="","",VLOOKUP(H3214,BD!B$2:C$16,2,FALSE))</f>
        <v>E</v>
      </c>
      <c r="J3214" s="98">
        <v>43581</v>
      </c>
      <c r="K3214" s="135">
        <f t="shared" si="106"/>
        <v>17</v>
      </c>
      <c r="L3214" s="99">
        <f t="shared" ca="1" si="107"/>
        <v>139</v>
      </c>
      <c r="M3214" s="93">
        <f>IF(E3214="","",VLOOKUP(E3214,[1]PROJECTES!$C$14:$Z$5000,21,FALSE))</f>
        <v>43759</v>
      </c>
      <c r="N3214" s="100">
        <v>5</v>
      </c>
      <c r="O3214" s="72" t="s">
        <v>229</v>
      </c>
      <c r="P3214" s="101">
        <v>30</v>
      </c>
      <c r="Q3214" s="132" t="s">
        <v>15</v>
      </c>
      <c r="R3214" s="102"/>
      <c r="S3214" s="91"/>
    </row>
    <row r="3215" spans="1:19" s="104" customFormat="1" ht="12.75" customHeight="1" x14ac:dyDescent="0.25">
      <c r="A3215" s="121"/>
      <c r="B3215" s="92" t="str">
        <f>IF(E3215="","",VLOOKUP(E3215,[1]PROJECTES!$C$14:$G$5000,2,FALSE))</f>
        <v>COAUEU</v>
      </c>
      <c r="C3215" s="121"/>
      <c r="D3215" s="93" t="str">
        <f>IF(E3215="","",VLOOKUP(E3215,[1]PROJECTES!$C$14:$G$5000,5,FALSE))</f>
        <v>EUROTRONIC Desenvolupament SW App Movil v1.0</v>
      </c>
      <c r="E3215" s="117">
        <v>5067</v>
      </c>
      <c r="F3215" s="95"/>
      <c r="G3215" s="96" t="str">
        <f>IF(E3215="","",VLOOKUP(E3215,[1]PROJECTES!$C$14:$G$5000,4,FALSE))</f>
        <v>OB</v>
      </c>
      <c r="H3215" s="118" t="s">
        <v>47</v>
      </c>
      <c r="I3215" s="97" t="str">
        <f>IF(H3215="","",VLOOKUP(H3215,BD!B$2:C$16,2,FALSE))</f>
        <v>E</v>
      </c>
      <c r="J3215" s="173">
        <v>43584</v>
      </c>
      <c r="K3215" s="135">
        <f t="shared" si="106"/>
        <v>18</v>
      </c>
      <c r="L3215" s="99">
        <f t="shared" ca="1" si="107"/>
        <v>139</v>
      </c>
      <c r="M3215" s="93">
        <f>IF(E3215="","",VLOOKUP(E3215,[1]PROJECTES!$C$14:$Z$5000,21,FALSE))</f>
        <v>43759</v>
      </c>
      <c r="N3215" s="100">
        <v>5</v>
      </c>
      <c r="O3215" s="72" t="s">
        <v>229</v>
      </c>
      <c r="P3215" s="101">
        <v>30</v>
      </c>
      <c r="Q3215" s="132" t="s">
        <v>15</v>
      </c>
      <c r="R3215" s="102"/>
      <c r="S3215" s="91"/>
    </row>
    <row r="3216" spans="1:19" s="104" customFormat="1" ht="12.75" customHeight="1" x14ac:dyDescent="0.25">
      <c r="A3216" s="121"/>
      <c r="B3216" s="92" t="str">
        <f>IF(E3216="","",VLOOKUP(E3216,[1]PROJECTES!$C$14:$G$5000,2,FALSE))</f>
        <v>SITEL</v>
      </c>
      <c r="C3216" s="121" t="s">
        <v>181</v>
      </c>
      <c r="D3216" s="93" t="str">
        <f>IF(E3216="","",VLOOKUP(E3216,[1]PROJECTES!$C$14:$G$5000,5,FALSE))</f>
        <v>VACANCES</v>
      </c>
      <c r="E3216" s="117" t="s">
        <v>273</v>
      </c>
      <c r="F3216" s="95"/>
      <c r="G3216" s="96" t="str">
        <f>IF(E3216="","",VLOOKUP(E3216,[1]PROJECTES!$C$14:$G$5000,4,FALSE))</f>
        <v>OB</v>
      </c>
      <c r="H3216" s="118" t="s">
        <v>47</v>
      </c>
      <c r="I3216" s="97" t="str">
        <f>IF(H3216="","",VLOOKUP(H3216,BD!B$2:C$16,2,FALSE))</f>
        <v>E</v>
      </c>
      <c r="J3216" s="98">
        <v>43584</v>
      </c>
      <c r="K3216" s="135">
        <f t="shared" si="106"/>
        <v>18</v>
      </c>
      <c r="L3216" s="99">
        <f t="shared" ca="1" si="107"/>
        <v>210</v>
      </c>
      <c r="M3216" s="93">
        <f>IF(E3216="","",VLOOKUP(E3216,[1]PROJECTES!$C$14:$Z$5000,21,FALSE))</f>
        <v>43830</v>
      </c>
      <c r="N3216" s="100">
        <v>2</v>
      </c>
      <c r="O3216" s="72" t="s">
        <v>229</v>
      </c>
      <c r="P3216" s="101">
        <v>30</v>
      </c>
      <c r="Q3216" s="132" t="s">
        <v>63</v>
      </c>
      <c r="R3216" s="102"/>
      <c r="S3216" s="91"/>
    </row>
    <row r="3217" spans="1:19" s="104" customFormat="1" ht="12.75" customHeight="1" x14ac:dyDescent="0.25">
      <c r="A3217" s="121"/>
      <c r="B3217" s="92" t="str">
        <f>IF(E3217="","",VLOOKUP(E3217,[1]PROJECTES!$C$14:$G$5000,2,FALSE))</f>
        <v>COAUEU</v>
      </c>
      <c r="C3217" s="121"/>
      <c r="D3217" s="93" t="str">
        <f>IF(E3217="","",VLOOKUP(E3217,[1]PROJECTES!$C$14:$G$5000,5,FALSE))</f>
        <v>EUROTRONIC Desenvolupament SW App Movil v1.0</v>
      </c>
      <c r="E3217" s="117">
        <v>5067</v>
      </c>
      <c r="F3217" s="95"/>
      <c r="G3217" s="96" t="str">
        <f>IF(E3217="","",VLOOKUP(E3217,[1]PROJECTES!$C$14:$G$5000,4,FALSE))</f>
        <v>OB</v>
      </c>
      <c r="H3217" s="118" t="s">
        <v>47</v>
      </c>
      <c r="I3217" s="97" t="str">
        <f>IF(H3217="","",VLOOKUP(H3217,BD!B$2:C$16,2,FALSE))</f>
        <v>E</v>
      </c>
      <c r="J3217" s="98">
        <v>43585</v>
      </c>
      <c r="K3217" s="135">
        <f t="shared" si="106"/>
        <v>18</v>
      </c>
      <c r="L3217" s="99">
        <f t="shared" ca="1" si="107"/>
        <v>139</v>
      </c>
      <c r="M3217" s="93">
        <f>IF(E3217="","",VLOOKUP(E3217,[1]PROJECTES!$C$14:$Z$5000,21,FALSE))</f>
        <v>43759</v>
      </c>
      <c r="N3217" s="100">
        <v>4</v>
      </c>
      <c r="O3217" s="72" t="s">
        <v>229</v>
      </c>
      <c r="P3217" s="101">
        <v>0</v>
      </c>
      <c r="Q3217" s="132" t="s">
        <v>15</v>
      </c>
      <c r="R3217" s="102"/>
      <c r="S3217" s="91"/>
    </row>
    <row r="3218" spans="1:19" s="104" customFormat="1" ht="12.75" customHeight="1" x14ac:dyDescent="0.25">
      <c r="A3218" s="121"/>
      <c r="B3218" s="92" t="str">
        <f>IF(E3218="","",VLOOKUP(E3218,[1]PROJECTES!$C$14:$G$5000,2,FALSE))</f>
        <v>COAUEU</v>
      </c>
      <c r="C3218" s="121"/>
      <c r="D3218" s="93" t="str">
        <f>IF(E3218="","",VLOOKUP(E3218,[1]PROJECTES!$C$14:$G$5000,5,FALSE))</f>
        <v>EUROTRONIC Desenvolupament SW App Movil v1.0</v>
      </c>
      <c r="E3218" s="117">
        <v>5067</v>
      </c>
      <c r="F3218" s="95"/>
      <c r="G3218" s="96" t="str">
        <f>IF(E3218="","",VLOOKUP(E3218,[1]PROJECTES!$C$14:$G$5000,4,FALSE))</f>
        <v>OB</v>
      </c>
      <c r="H3218" s="118" t="s">
        <v>47</v>
      </c>
      <c r="I3218" s="97" t="str">
        <f>IF(H3218="","",VLOOKUP(H3218,BD!B$2:C$16,2,FALSE))</f>
        <v>E</v>
      </c>
      <c r="J3218" s="98">
        <v>43585</v>
      </c>
      <c r="K3218" s="135">
        <f t="shared" si="106"/>
        <v>18</v>
      </c>
      <c r="L3218" s="99">
        <f t="shared" ca="1" si="107"/>
        <v>139</v>
      </c>
      <c r="M3218" s="93">
        <f>IF(E3218="","",VLOOKUP(E3218,[1]PROJECTES!$C$14:$Z$5000,21,FALSE))</f>
        <v>43759</v>
      </c>
      <c r="N3218" s="100">
        <v>2</v>
      </c>
      <c r="O3218" s="72" t="s">
        <v>229</v>
      </c>
      <c r="P3218" s="101">
        <v>0</v>
      </c>
      <c r="Q3218" s="132" t="s">
        <v>37</v>
      </c>
      <c r="R3218" s="168" t="s">
        <v>1840</v>
      </c>
      <c r="S3218" s="91"/>
    </row>
    <row r="3219" spans="1:19" s="104" customFormat="1" ht="12.75" customHeight="1" x14ac:dyDescent="0.25">
      <c r="A3219" s="121"/>
      <c r="B3219" s="92" t="str">
        <f>IF(E3219="","",VLOOKUP(E3219,[1]PROJECTES!$C$14:$G$5000,2,FALSE))</f>
        <v>ELEARD</v>
      </c>
      <c r="C3219" s="121" t="s">
        <v>56</v>
      </c>
      <c r="D3219" s="93" t="str">
        <f>IF(E3219="","",VLOOKUP(E3219,[1]PROJECTES!$C$14:$G$5000,5,FALSE))</f>
        <v>MANTENIMIENTO CC SCADA TEDIS.Net ARDALES 01/04/2,019 - 31/03/2,020</v>
      </c>
      <c r="E3219" s="117">
        <v>5229</v>
      </c>
      <c r="F3219" s="95"/>
      <c r="G3219" s="96" t="str">
        <f>IF(E3219="","",VLOOKUP(E3219,[1]PROJECTES!$C$14:$G$5000,4,FALSE))</f>
        <v>OB</v>
      </c>
      <c r="H3219" s="118" t="s">
        <v>47</v>
      </c>
      <c r="I3219" s="97" t="str">
        <f>IF(H3219="","",VLOOKUP(H3219,BD!B$2:C$16,2,FALSE))</f>
        <v>E</v>
      </c>
      <c r="J3219" s="98">
        <v>43585</v>
      </c>
      <c r="K3219" s="135">
        <f t="shared" si="106"/>
        <v>18</v>
      </c>
      <c r="L3219" s="99">
        <f t="shared" ca="1" si="107"/>
        <v>301</v>
      </c>
      <c r="M3219" s="93">
        <f>IF(E3219="","",VLOOKUP(E3219,[1]PROJECTES!$C$14:$Z$5000,21,FALSE))</f>
        <v>43921</v>
      </c>
      <c r="N3219" s="100">
        <v>1</v>
      </c>
      <c r="O3219" s="72" t="s">
        <v>229</v>
      </c>
      <c r="P3219" s="101">
        <v>40</v>
      </c>
      <c r="Q3219" s="132" t="s">
        <v>59</v>
      </c>
      <c r="R3219" s="168" t="s">
        <v>1834</v>
      </c>
      <c r="S3219" s="91"/>
    </row>
    <row r="3220" spans="1:19" s="104" customFormat="1" ht="12.75" customHeight="1" x14ac:dyDescent="0.25">
      <c r="A3220" s="121"/>
      <c r="B3220" s="92" t="str">
        <f>IF(E3220="","",VLOOKUP(E3220,[1]PROJECTES!$C$14:$G$5000,2,FALSE))</f>
        <v>SITEL</v>
      </c>
      <c r="C3220" s="121" t="s">
        <v>94</v>
      </c>
      <c r="D3220" s="93" t="str">
        <f>IF(E3220="","",VLOOKUP(E3220,[1]PROJECTES!$C$14:$G$5000,5,FALSE))</f>
        <v>SOPORT DEPARTAMENT COMERCIAL</v>
      </c>
      <c r="E3220" s="117" t="s">
        <v>343</v>
      </c>
      <c r="F3220" s="95"/>
      <c r="G3220" s="96" t="str">
        <f>IF(E3220="","",VLOOKUP(E3220,[1]PROJECTES!$C$14:$G$5000,4,FALSE))</f>
        <v>OB</v>
      </c>
      <c r="H3220" s="118" t="s">
        <v>47</v>
      </c>
      <c r="I3220" s="97" t="str">
        <f>IF(H3220="","",VLOOKUP(H3220,BD!B$2:C$16,2,FALSE))</f>
        <v>E</v>
      </c>
      <c r="J3220" s="98">
        <v>43585</v>
      </c>
      <c r="K3220" s="135">
        <f t="shared" si="106"/>
        <v>18</v>
      </c>
      <c r="L3220" s="99">
        <f t="shared" ca="1" si="107"/>
        <v>210</v>
      </c>
      <c r="M3220" s="93">
        <f>IF(E3220="","",VLOOKUP(E3220,[1]PROJECTES!$C$14:$Z$5000,21,FALSE))</f>
        <v>43830</v>
      </c>
      <c r="N3220" s="100">
        <v>0</v>
      </c>
      <c r="O3220" s="72" t="s">
        <v>229</v>
      </c>
      <c r="P3220" s="101">
        <v>20</v>
      </c>
      <c r="Q3220" s="132" t="s">
        <v>37</v>
      </c>
      <c r="R3220" s="168" t="s">
        <v>1839</v>
      </c>
      <c r="S3220" s="91"/>
    </row>
    <row r="3221" spans="1:19" s="104" customFormat="1" ht="12.75" customHeight="1" x14ac:dyDescent="0.25">
      <c r="A3221" s="121"/>
      <c r="B3221" s="92" t="str">
        <f>IF(E3221="","",VLOOKUP(E3221,[1]PROJECTES!$C$14:$G$5000,2,FALSE))</f>
        <v>COAUEU</v>
      </c>
      <c r="C3221" s="121"/>
      <c r="D3221" s="93" t="str">
        <f>IF(E3221="","",VLOOKUP(E3221,[1]PROJECTES!$C$14:$G$5000,5,FALSE))</f>
        <v>EUROTRONIC Desenvolupament SW App Movil v1.0</v>
      </c>
      <c r="E3221" s="117">
        <v>5067</v>
      </c>
      <c r="F3221" s="95"/>
      <c r="G3221" s="96" t="str">
        <f>IF(E3221="","",VLOOKUP(E3221,[1]PROJECTES!$C$14:$G$5000,4,FALSE))</f>
        <v>OB</v>
      </c>
      <c r="H3221" s="118" t="s">
        <v>47</v>
      </c>
      <c r="I3221" s="97" t="str">
        <f>IF(H3221="","",VLOOKUP(H3221,BD!B$2:C$16,2,FALSE))</f>
        <v>E</v>
      </c>
      <c r="J3221" s="98">
        <v>43587</v>
      </c>
      <c r="K3221" s="135">
        <f t="shared" si="106"/>
        <v>18</v>
      </c>
      <c r="L3221" s="99">
        <f t="shared" ca="1" si="107"/>
        <v>139</v>
      </c>
      <c r="M3221" s="93">
        <f>IF(E3221="","",VLOOKUP(E3221,[1]PROJECTES!$C$14:$Z$5000,21,FALSE))</f>
        <v>43759</v>
      </c>
      <c r="N3221" s="100">
        <v>5</v>
      </c>
      <c r="O3221" s="72" t="s">
        <v>229</v>
      </c>
      <c r="P3221" s="101">
        <v>0</v>
      </c>
      <c r="Q3221" s="132" t="s">
        <v>15</v>
      </c>
      <c r="R3221" s="102"/>
      <c r="S3221" s="91"/>
    </row>
    <row r="3222" spans="1:19" s="104" customFormat="1" ht="12.75" customHeight="1" x14ac:dyDescent="0.25">
      <c r="A3222" s="121"/>
      <c r="B3222" s="92" t="str">
        <f>IF(E3222="","",VLOOKUP(E3222,[1]PROJECTES!$C$14:$G$5000,2,FALSE))</f>
        <v>COAUEU</v>
      </c>
      <c r="C3222" s="121"/>
      <c r="D3222" s="93" t="str">
        <f>IF(E3222="","",VLOOKUP(E3222,[1]PROJECTES!$C$14:$G$5000,5,FALSE))</f>
        <v>EUROTRONIC Desenvolupament SW App Movil v1.0</v>
      </c>
      <c r="E3222" s="117">
        <v>5067</v>
      </c>
      <c r="F3222" s="95"/>
      <c r="G3222" s="96" t="str">
        <f>IF(E3222="","",VLOOKUP(E3222,[1]PROJECTES!$C$14:$G$5000,4,FALSE))</f>
        <v>OB</v>
      </c>
      <c r="H3222" s="118" t="s">
        <v>47</v>
      </c>
      <c r="I3222" s="97" t="str">
        <f>IF(H3222="","",VLOOKUP(H3222,BD!B$2:C$16,2,FALSE))</f>
        <v>E</v>
      </c>
      <c r="J3222" s="98">
        <v>43587</v>
      </c>
      <c r="K3222" s="135">
        <f t="shared" si="106"/>
        <v>18</v>
      </c>
      <c r="L3222" s="99">
        <f t="shared" ca="1" si="107"/>
        <v>139</v>
      </c>
      <c r="M3222" s="93">
        <f>IF(E3222="","",VLOOKUP(E3222,[1]PROJECTES!$C$14:$Z$5000,21,FALSE))</f>
        <v>43759</v>
      </c>
      <c r="N3222" s="100">
        <v>2</v>
      </c>
      <c r="O3222" s="72" t="s">
        <v>229</v>
      </c>
      <c r="P3222" s="101">
        <v>0</v>
      </c>
      <c r="Q3222" s="132" t="s">
        <v>37</v>
      </c>
      <c r="R3222" s="168" t="s">
        <v>1840</v>
      </c>
      <c r="S3222" s="91"/>
    </row>
    <row r="3223" spans="1:19" s="104" customFormat="1" ht="12.75" customHeight="1" x14ac:dyDescent="0.25">
      <c r="A3223" s="121"/>
      <c r="B3223" s="92" t="str">
        <f>IF(E3223="","",VLOOKUP(E3223,[1]PROJECTES!$C$14:$G$5000,2,FALSE))</f>
        <v>SITEL</v>
      </c>
      <c r="C3223" s="121" t="s">
        <v>74</v>
      </c>
      <c r="D3223" s="93" t="str">
        <f>IF(E3223="","",VLOOKUP(E3223,[1]PROJECTES!$C$14:$G$5000,5,FALSE))</f>
        <v>PENDENT D'ASSIGNAR</v>
      </c>
      <c r="E3223" s="117" t="s">
        <v>278</v>
      </c>
      <c r="F3223" s="95"/>
      <c r="G3223" s="96" t="str">
        <f>IF(E3223="","",VLOOKUP(E3223,[1]PROJECTES!$C$14:$G$5000,4,FALSE))</f>
        <v>OB</v>
      </c>
      <c r="H3223" s="118" t="s">
        <v>47</v>
      </c>
      <c r="I3223" s="97" t="str">
        <f>IF(H3223="","",VLOOKUP(H3223,BD!B$2:C$16,2,FALSE))</f>
        <v>E</v>
      </c>
      <c r="J3223" s="98">
        <v>43587</v>
      </c>
      <c r="K3223" s="135">
        <f t="shared" si="106"/>
        <v>18</v>
      </c>
      <c r="L3223" s="99">
        <f t="shared" ca="1" si="107"/>
        <v>210</v>
      </c>
      <c r="M3223" s="93">
        <f>IF(E3223="","",VLOOKUP(E3223,[1]PROJECTES!$C$14:$Z$5000,21,FALSE))</f>
        <v>43830</v>
      </c>
      <c r="N3223" s="100">
        <v>1</v>
      </c>
      <c r="O3223" s="72" t="s">
        <v>229</v>
      </c>
      <c r="P3223" s="101">
        <v>0</v>
      </c>
      <c r="Q3223" s="132" t="s">
        <v>59</v>
      </c>
      <c r="R3223" s="168" t="s">
        <v>1841</v>
      </c>
      <c r="S3223" s="91"/>
    </row>
    <row r="3224" spans="1:19" s="104" customFormat="1" ht="12.75" customHeight="1" x14ac:dyDescent="0.25">
      <c r="A3224" s="121"/>
      <c r="B3224" s="92" t="str">
        <f>IF(E3224="","",VLOOKUP(E3224,[1]PROJECTES!$C$14:$G$5000,2,FALSE))</f>
        <v>SITEL</v>
      </c>
      <c r="C3224" s="121" t="s">
        <v>151</v>
      </c>
      <c r="D3224" s="93" t="str">
        <f>IF(E3224="","",VLOOKUP(E3224,[1]PROJECTES!$C$14:$G$5000,5,FALSE))</f>
        <v>Desenvolupament SW TEDIS.Net IsotrolMeteringService v1.48</v>
      </c>
      <c r="E3224" s="117">
        <v>5161</v>
      </c>
      <c r="F3224" s="95"/>
      <c r="G3224" s="96" t="str">
        <f>IF(E3224="","",VLOOKUP(E3224,[1]PROJECTES!$C$14:$G$5000,4,FALSE))</f>
        <v>OB</v>
      </c>
      <c r="H3224" s="118" t="s">
        <v>47</v>
      </c>
      <c r="I3224" s="97" t="str">
        <f>IF(H3224="","",VLOOKUP(H3224,BD!B$2:C$16,2,FALSE))</f>
        <v>E</v>
      </c>
      <c r="J3224" s="98">
        <v>43588</v>
      </c>
      <c r="K3224" s="135">
        <f t="shared" si="106"/>
        <v>18</v>
      </c>
      <c r="L3224" s="99">
        <f t="shared" ca="1" si="107"/>
        <v>-67</v>
      </c>
      <c r="M3224" s="93">
        <f>IF(E3224="","",VLOOKUP(E3224,[1]PROJECTES!$C$14:$Z$5000,21,FALSE))</f>
        <v>43553</v>
      </c>
      <c r="N3224" s="100">
        <v>1</v>
      </c>
      <c r="O3224" s="72" t="s">
        <v>229</v>
      </c>
      <c r="P3224" s="101">
        <v>0</v>
      </c>
      <c r="Q3224" s="132" t="s">
        <v>37</v>
      </c>
      <c r="R3224" s="168" t="s">
        <v>1842</v>
      </c>
      <c r="S3224" s="91"/>
    </row>
    <row r="3225" spans="1:19" s="104" customFormat="1" ht="12.75" customHeight="1" x14ac:dyDescent="0.25">
      <c r="A3225" s="121"/>
      <c r="B3225" s="92" t="str">
        <f>IF(E3225="","",VLOOKUP(E3225,[1]PROJECTES!$C$14:$G$5000,2,FALSE))</f>
        <v>COAUEU</v>
      </c>
      <c r="C3225" s="121"/>
      <c r="D3225" s="93" t="str">
        <f>IF(E3225="","",VLOOKUP(E3225,[1]PROJECTES!$C$14:$G$5000,5,FALSE))</f>
        <v>EUROTRONIC Desenvolupament SW App Movil v1.0</v>
      </c>
      <c r="E3225" s="117">
        <v>5067</v>
      </c>
      <c r="F3225" s="95"/>
      <c r="G3225" s="96" t="str">
        <f>IF(E3225="","",VLOOKUP(E3225,[1]PROJECTES!$C$14:$G$5000,4,FALSE))</f>
        <v>OB</v>
      </c>
      <c r="H3225" s="118" t="s">
        <v>47</v>
      </c>
      <c r="I3225" s="97" t="str">
        <f>IF(H3225="","",VLOOKUP(H3225,BD!B$2:C$16,2,FALSE))</f>
        <v>E</v>
      </c>
      <c r="J3225" s="98">
        <v>43588</v>
      </c>
      <c r="K3225" s="135">
        <f t="shared" si="106"/>
        <v>18</v>
      </c>
      <c r="L3225" s="99">
        <f t="shared" ca="1" si="107"/>
        <v>139</v>
      </c>
      <c r="M3225" s="93">
        <f>IF(E3225="","",VLOOKUP(E3225,[1]PROJECTES!$C$14:$Z$5000,21,FALSE))</f>
        <v>43759</v>
      </c>
      <c r="N3225" s="100">
        <v>7</v>
      </c>
      <c r="O3225" s="72" t="s">
        <v>229</v>
      </c>
      <c r="P3225" s="101">
        <v>0</v>
      </c>
      <c r="Q3225" s="132" t="s">
        <v>15</v>
      </c>
      <c r="R3225" s="102"/>
      <c r="S3225" s="91"/>
    </row>
    <row r="3226" spans="1:19" s="104" customFormat="1" ht="12.75" customHeight="1" x14ac:dyDescent="0.25">
      <c r="A3226" s="121"/>
      <c r="B3226" s="92" t="str">
        <f>IF(E3226="","",VLOOKUP(E3226,[1]PROJECTES!$C$14:$G$5000,2,FALSE))</f>
        <v>SITEL</v>
      </c>
      <c r="C3226" s="121"/>
      <c r="D3226" s="93" t="str">
        <f>IF(E3226="","",VLOOKUP(E3226,[1]PROJECTES!$C$14:$G$5000,5,FALSE))</f>
        <v>VISITA METGE</v>
      </c>
      <c r="E3226" s="117" t="s">
        <v>880</v>
      </c>
      <c r="F3226" s="95"/>
      <c r="G3226" s="96" t="str">
        <f>IF(E3226="","",VLOOKUP(E3226,[1]PROJECTES!$C$14:$G$5000,4,FALSE))</f>
        <v>OB</v>
      </c>
      <c r="H3226" s="118" t="s">
        <v>47</v>
      </c>
      <c r="I3226" s="97" t="str">
        <f>IF(H3226="","",VLOOKUP(H3226,BD!B$2:C$16,2,FALSE))</f>
        <v>E</v>
      </c>
      <c r="J3226" s="98">
        <v>43591</v>
      </c>
      <c r="K3226" s="135">
        <f t="shared" si="106"/>
        <v>19</v>
      </c>
      <c r="L3226" s="99">
        <f t="shared" ca="1" si="107"/>
        <v>210</v>
      </c>
      <c r="M3226" s="93">
        <f>IF(E3226="","",VLOOKUP(E3226,[1]PROJECTES!$C$14:$Z$5000,21,FALSE))</f>
        <v>43830</v>
      </c>
      <c r="N3226" s="100">
        <v>3</v>
      </c>
      <c r="O3226" s="72" t="s">
        <v>229</v>
      </c>
      <c r="P3226" s="101">
        <v>0</v>
      </c>
      <c r="Q3226" s="132"/>
      <c r="R3226" s="102"/>
      <c r="S3226" s="91"/>
    </row>
    <row r="3227" spans="1:19" s="104" customFormat="1" ht="12.75" customHeight="1" x14ac:dyDescent="0.25">
      <c r="A3227" s="121"/>
      <c r="B3227" s="92" t="str">
        <f>IF(E3227="","",VLOOKUP(E3227,[1]PROJECTES!$C$14:$G$5000,2,FALSE))</f>
        <v>SITEL</v>
      </c>
      <c r="C3227" s="121" t="s">
        <v>149</v>
      </c>
      <c r="D3227" s="93" t="str">
        <f>IF(E3227="","",VLOOKUP(E3227,[1]PROJECTES!$C$14:$G$5000,5,FALSE))</f>
        <v>PENDENT D'ASSIGNAR</v>
      </c>
      <c r="E3227" s="117" t="s">
        <v>278</v>
      </c>
      <c r="F3227" s="95"/>
      <c r="G3227" s="96" t="str">
        <f>IF(E3227="","",VLOOKUP(E3227,[1]PROJECTES!$C$14:$G$5000,4,FALSE))</f>
        <v>OB</v>
      </c>
      <c r="H3227" s="118" t="s">
        <v>47</v>
      </c>
      <c r="I3227" s="97" t="str">
        <f>IF(H3227="","",VLOOKUP(H3227,BD!B$2:C$16,2,FALSE))</f>
        <v>E</v>
      </c>
      <c r="J3227" s="98">
        <v>43591</v>
      </c>
      <c r="K3227" s="135">
        <f t="shared" si="106"/>
        <v>19</v>
      </c>
      <c r="L3227" s="99">
        <f t="shared" ca="1" si="107"/>
        <v>210</v>
      </c>
      <c r="M3227" s="93">
        <f>IF(E3227="","",VLOOKUP(E3227,[1]PROJECTES!$C$14:$Z$5000,21,FALSE))</f>
        <v>43830</v>
      </c>
      <c r="N3227" s="100">
        <v>1</v>
      </c>
      <c r="O3227" s="72" t="s">
        <v>229</v>
      </c>
      <c r="P3227" s="101">
        <v>30</v>
      </c>
      <c r="Q3227" s="132" t="s">
        <v>59</v>
      </c>
      <c r="R3227" s="168" t="s">
        <v>1843</v>
      </c>
      <c r="S3227" s="91"/>
    </row>
    <row r="3228" spans="1:19" s="104" customFormat="1" ht="12.75" customHeight="1" x14ac:dyDescent="0.25">
      <c r="A3228" s="121"/>
      <c r="B3228" s="92" t="str">
        <f>IF(E3228="","",VLOOKUP(E3228,[1]PROJECTES!$C$14:$G$5000,2,FALSE))</f>
        <v>COAUEU</v>
      </c>
      <c r="C3228" s="121"/>
      <c r="D3228" s="93" t="str">
        <f>IF(E3228="","",VLOOKUP(E3228,[1]PROJECTES!$C$14:$G$5000,5,FALSE))</f>
        <v>EUROTRONIC Desenvolupament SW App Movil v1.0</v>
      </c>
      <c r="E3228" s="117">
        <v>5067</v>
      </c>
      <c r="F3228" s="95"/>
      <c r="G3228" s="96" t="str">
        <f>IF(E3228="","",VLOOKUP(E3228,[1]PROJECTES!$C$14:$G$5000,4,FALSE))</f>
        <v>OB</v>
      </c>
      <c r="H3228" s="118" t="s">
        <v>47</v>
      </c>
      <c r="I3228" s="97" t="str">
        <f>IF(H3228="","",VLOOKUP(H3228,BD!B$2:C$16,2,FALSE))</f>
        <v>E</v>
      </c>
      <c r="J3228" s="98">
        <v>43591</v>
      </c>
      <c r="K3228" s="135">
        <f t="shared" si="106"/>
        <v>19</v>
      </c>
      <c r="L3228" s="99">
        <f t="shared" ca="1" si="107"/>
        <v>139</v>
      </c>
      <c r="M3228" s="93">
        <f>IF(E3228="","",VLOOKUP(E3228,[1]PROJECTES!$C$14:$Z$5000,21,FALSE))</f>
        <v>43759</v>
      </c>
      <c r="N3228" s="100">
        <v>2</v>
      </c>
      <c r="O3228" s="72" t="s">
        <v>229</v>
      </c>
      <c r="P3228" s="101">
        <v>0</v>
      </c>
      <c r="Q3228" s="132" t="s">
        <v>37</v>
      </c>
      <c r="R3228" s="168" t="s">
        <v>1844</v>
      </c>
      <c r="S3228" s="91"/>
    </row>
    <row r="3229" spans="1:19" s="104" customFormat="1" ht="12.75" customHeight="1" x14ac:dyDescent="0.25">
      <c r="A3229" s="121"/>
      <c r="B3229" s="92" t="str">
        <f>IF(E3229="","",VLOOKUP(E3229,[1]PROJECTES!$C$14:$G$5000,2,FALSE))</f>
        <v>SITEL</v>
      </c>
      <c r="C3229" s="121" t="s">
        <v>149</v>
      </c>
      <c r="D3229" s="93" t="str">
        <f>IF(E3229="","",VLOOKUP(E3229,[1]PROJECTES!$C$14:$G$5000,5,FALSE))</f>
        <v>Manteniment correctiu SW TEDIS.Net PowwerCutServices v1.47</v>
      </c>
      <c r="E3229" s="117" t="s">
        <v>1845</v>
      </c>
      <c r="F3229" s="95"/>
      <c r="G3229" s="96" t="str">
        <f>IF(E3229="","",VLOOKUP(E3229,[1]PROJECTES!$C$14:$G$5000,4,FALSE))</f>
        <v>OB</v>
      </c>
      <c r="H3229" s="118" t="s">
        <v>47</v>
      </c>
      <c r="I3229" s="97" t="str">
        <f>IF(H3229="","",VLOOKUP(H3229,BD!B$2:C$16,2,FALSE))</f>
        <v>E</v>
      </c>
      <c r="J3229" s="98">
        <v>43591</v>
      </c>
      <c r="K3229" s="135">
        <f t="shared" si="106"/>
        <v>19</v>
      </c>
      <c r="L3229" s="99">
        <f t="shared" ca="1" si="107"/>
        <v>210</v>
      </c>
      <c r="M3229" s="93">
        <f>IF(E3229="","",VLOOKUP(E3229,[1]PROJECTES!$C$14:$Z$5000,21,FALSE))</f>
        <v>43830</v>
      </c>
      <c r="N3229" s="100">
        <v>0</v>
      </c>
      <c r="O3229" s="72" t="s">
        <v>229</v>
      </c>
      <c r="P3229" s="101">
        <v>45</v>
      </c>
      <c r="Q3229" s="132" t="s">
        <v>43</v>
      </c>
      <c r="R3229" s="168" t="s">
        <v>1846</v>
      </c>
      <c r="S3229" s="91"/>
    </row>
    <row r="3230" spans="1:19" s="104" customFormat="1" ht="12.75" customHeight="1" x14ac:dyDescent="0.25">
      <c r="A3230" s="121"/>
      <c r="B3230" s="92" t="str">
        <f>IF(E3230="","",VLOOKUP(E3230,[1]PROJECTES!$C$14:$G$5000,2,FALSE))</f>
        <v>COAUEU</v>
      </c>
      <c r="C3230" s="121"/>
      <c r="D3230" s="93" t="str">
        <f>IF(E3230="","",VLOOKUP(E3230,[1]PROJECTES!$C$14:$G$5000,5,FALSE))</f>
        <v>EUROTRONIC Desenvolupament SW App Movil v1.0</v>
      </c>
      <c r="E3230" s="117">
        <v>5067</v>
      </c>
      <c r="F3230" s="95"/>
      <c r="G3230" s="96" t="str">
        <f>IF(E3230="","",VLOOKUP(E3230,[1]PROJECTES!$C$14:$G$5000,4,FALSE))</f>
        <v>OB</v>
      </c>
      <c r="H3230" s="118" t="s">
        <v>47</v>
      </c>
      <c r="I3230" s="97" t="str">
        <f>IF(H3230="","",VLOOKUP(H3230,BD!B$2:C$16,2,FALSE))</f>
        <v>E</v>
      </c>
      <c r="J3230" s="98">
        <v>43591</v>
      </c>
      <c r="K3230" s="135">
        <f t="shared" si="106"/>
        <v>19</v>
      </c>
      <c r="L3230" s="99">
        <f t="shared" ca="1" si="107"/>
        <v>139</v>
      </c>
      <c r="M3230" s="93">
        <f>IF(E3230="","",VLOOKUP(E3230,[1]PROJECTES!$C$14:$Z$5000,21,FALSE))</f>
        <v>43759</v>
      </c>
      <c r="N3230" s="100">
        <v>0</v>
      </c>
      <c r="O3230" s="72" t="s">
        <v>229</v>
      </c>
      <c r="P3230" s="101">
        <v>45</v>
      </c>
      <c r="Q3230" s="132" t="s">
        <v>15</v>
      </c>
      <c r="R3230" s="102"/>
      <c r="S3230" s="91"/>
    </row>
    <row r="3231" spans="1:19" s="104" customFormat="1" ht="12.75" customHeight="1" x14ac:dyDescent="0.25">
      <c r="A3231" s="121"/>
      <c r="B3231" s="92" t="str">
        <f>IF(E3231="","",VLOOKUP(E3231,[1]PROJECTES!$C$14:$G$5000,2,FALSE))</f>
        <v>COAUEU</v>
      </c>
      <c r="C3231" s="121"/>
      <c r="D3231" s="93" t="str">
        <f>IF(E3231="","",VLOOKUP(E3231,[1]PROJECTES!$C$14:$G$5000,5,FALSE))</f>
        <v>EUROTRONIC Desenvolupament SW App Movil v1.0</v>
      </c>
      <c r="E3231" s="117">
        <v>5067</v>
      </c>
      <c r="F3231" s="95"/>
      <c r="G3231" s="96" t="str">
        <f>IF(E3231="","",VLOOKUP(E3231,[1]PROJECTES!$C$14:$G$5000,4,FALSE))</f>
        <v>OB</v>
      </c>
      <c r="H3231" s="118" t="s">
        <v>47</v>
      </c>
      <c r="I3231" s="97" t="str">
        <f>IF(H3231="","",VLOOKUP(H3231,BD!B$2:C$16,2,FALSE))</f>
        <v>E</v>
      </c>
      <c r="J3231" s="98">
        <v>43592</v>
      </c>
      <c r="K3231" s="135">
        <f t="shared" si="106"/>
        <v>19</v>
      </c>
      <c r="L3231" s="99">
        <f t="shared" ca="1" si="107"/>
        <v>139</v>
      </c>
      <c r="M3231" s="93">
        <f>IF(E3231="","",VLOOKUP(E3231,[1]PROJECTES!$C$14:$Z$5000,21,FALSE))</f>
        <v>43759</v>
      </c>
      <c r="N3231" s="100">
        <v>8</v>
      </c>
      <c r="O3231" s="72" t="s">
        <v>229</v>
      </c>
      <c r="P3231" s="101">
        <v>0</v>
      </c>
      <c r="Q3231" s="132" t="s">
        <v>15</v>
      </c>
      <c r="R3231" s="102"/>
      <c r="S3231" s="91"/>
    </row>
    <row r="3232" spans="1:19" s="104" customFormat="1" ht="12.75" customHeight="1" x14ac:dyDescent="0.25">
      <c r="A3232" s="121"/>
      <c r="B3232" s="92" t="str">
        <f>IF(E3232="","",VLOOKUP(E3232,[1]PROJECTES!$C$14:$G$5000,2,FALSE))</f>
        <v>SITEL</v>
      </c>
      <c r="C3232" s="121" t="s">
        <v>181</v>
      </c>
      <c r="D3232" s="93" t="str">
        <f>IF(E3232="","",VLOOKUP(E3232,[1]PROJECTES!$C$14:$G$5000,5,FALSE))</f>
        <v>FORMACIO</v>
      </c>
      <c r="E3232" s="117" t="s">
        <v>519</v>
      </c>
      <c r="F3232" s="95"/>
      <c r="G3232" s="96" t="str">
        <f>IF(E3232="","",VLOOKUP(E3232,[1]PROJECTES!$C$14:$G$5000,4,FALSE))</f>
        <v>OB</v>
      </c>
      <c r="H3232" s="118" t="s">
        <v>47</v>
      </c>
      <c r="I3232" s="97" t="str">
        <f>IF(H3232="","",VLOOKUP(H3232,BD!B$2:C$16,2,FALSE))</f>
        <v>E</v>
      </c>
      <c r="J3232" s="98">
        <v>43593</v>
      </c>
      <c r="K3232" s="135">
        <f t="shared" si="106"/>
        <v>19</v>
      </c>
      <c r="L3232" s="99">
        <f t="shared" ca="1" si="107"/>
        <v>210</v>
      </c>
      <c r="M3232" s="93">
        <f>IF(E3232="","",VLOOKUP(E3232,[1]PROJECTES!$C$14:$Z$5000,21,FALSE))</f>
        <v>43830</v>
      </c>
      <c r="N3232" s="100">
        <v>1</v>
      </c>
      <c r="O3232" s="72" t="s">
        <v>229</v>
      </c>
      <c r="P3232" s="101">
        <v>15</v>
      </c>
      <c r="Q3232" s="132" t="s">
        <v>23</v>
      </c>
      <c r="R3232" s="168" t="s">
        <v>1847</v>
      </c>
      <c r="S3232" s="91"/>
    </row>
    <row r="3233" spans="1:19" s="104" customFormat="1" ht="12.75" customHeight="1" x14ac:dyDescent="0.25">
      <c r="A3233" s="121"/>
      <c r="B3233" s="92" t="str">
        <f>IF(E3233="","",VLOOKUP(E3233,[1]PROJECTES!$C$14:$G$5000,2,FALSE))</f>
        <v>COAUEU</v>
      </c>
      <c r="C3233" s="121"/>
      <c r="D3233" s="93" t="str">
        <f>IF(E3233="","",VLOOKUP(E3233,[1]PROJECTES!$C$14:$G$5000,5,FALSE))</f>
        <v>EUROTRONIC Desenvolupament SW App Movil v1.0</v>
      </c>
      <c r="E3233" s="117">
        <v>5067</v>
      </c>
      <c r="F3233" s="95"/>
      <c r="G3233" s="96" t="str">
        <f>IF(E3233="","",VLOOKUP(E3233,[1]PROJECTES!$C$14:$G$5000,4,FALSE))</f>
        <v>OB</v>
      </c>
      <c r="H3233" s="118" t="s">
        <v>47</v>
      </c>
      <c r="I3233" s="97" t="str">
        <f>IF(H3233="","",VLOOKUP(H3233,BD!B$2:C$16,2,FALSE))</f>
        <v>E</v>
      </c>
      <c r="J3233" s="98">
        <v>43593</v>
      </c>
      <c r="K3233" s="135">
        <f t="shared" si="106"/>
        <v>19</v>
      </c>
      <c r="L3233" s="99">
        <f t="shared" ca="1" si="107"/>
        <v>139</v>
      </c>
      <c r="M3233" s="93">
        <f>IF(E3233="","",VLOOKUP(E3233,[1]PROJECTES!$C$14:$Z$5000,21,FALSE))</f>
        <v>43759</v>
      </c>
      <c r="N3233" s="100">
        <v>6</v>
      </c>
      <c r="O3233" s="72" t="s">
        <v>229</v>
      </c>
      <c r="P3233" s="101">
        <v>45</v>
      </c>
      <c r="Q3233" s="132" t="s">
        <v>15</v>
      </c>
      <c r="R3233" s="102"/>
      <c r="S3233" s="91"/>
    </row>
    <row r="3234" spans="1:19" s="104" customFormat="1" ht="12.75" customHeight="1" x14ac:dyDescent="0.25">
      <c r="A3234" s="121"/>
      <c r="B3234" s="92" t="str">
        <f>IF(E3234="","",VLOOKUP(E3234,[1]PROJECTES!$C$14:$G$5000,2,FALSE))</f>
        <v>COAUEU</v>
      </c>
      <c r="C3234" s="121"/>
      <c r="D3234" s="93" t="str">
        <f>IF(E3234="","",VLOOKUP(E3234,[1]PROJECTES!$C$14:$G$5000,5,FALSE))</f>
        <v>EUROTRONIC Desenvolupament SW App Movil v1.0</v>
      </c>
      <c r="E3234" s="117">
        <v>5067</v>
      </c>
      <c r="F3234" s="95"/>
      <c r="G3234" s="96" t="str">
        <f>IF(E3234="","",VLOOKUP(E3234,[1]PROJECTES!$C$14:$G$5000,4,FALSE))</f>
        <v>OB</v>
      </c>
      <c r="H3234" s="118" t="s">
        <v>47</v>
      </c>
      <c r="I3234" s="97" t="str">
        <f>IF(H3234="","",VLOOKUP(H3234,BD!B$2:C$16,2,FALSE))</f>
        <v>E</v>
      </c>
      <c r="J3234" s="98">
        <v>43594</v>
      </c>
      <c r="K3234" s="135">
        <f t="shared" si="106"/>
        <v>19</v>
      </c>
      <c r="L3234" s="99">
        <f t="shared" ca="1" si="107"/>
        <v>139</v>
      </c>
      <c r="M3234" s="93">
        <f>IF(E3234="","",VLOOKUP(E3234,[1]PROJECTES!$C$14:$Z$5000,21,FALSE))</f>
        <v>43759</v>
      </c>
      <c r="N3234" s="100">
        <v>2</v>
      </c>
      <c r="O3234" s="72" t="s">
        <v>229</v>
      </c>
      <c r="P3234" s="101">
        <v>0</v>
      </c>
      <c r="Q3234" s="132" t="s">
        <v>15</v>
      </c>
      <c r="R3234" s="102"/>
      <c r="S3234" s="91"/>
    </row>
    <row r="3235" spans="1:19" s="104" customFormat="1" ht="12.75" customHeight="1" x14ac:dyDescent="0.25">
      <c r="A3235" s="121"/>
      <c r="B3235" s="92" t="str">
        <f>IF(E3235="","",VLOOKUP(E3235,[1]PROJECTES!$C$14:$G$5000,2,FALSE))</f>
        <v>AGRENE</v>
      </c>
      <c r="C3235" s="121" t="s">
        <v>14</v>
      </c>
      <c r="D3235" s="93" t="str">
        <f>IF(E3235="","",VLOOKUP(E3235,[1]PROJECTES!$C$14:$G$5000,5,FALSE))</f>
        <v>MANTENIMENT CC SCADA TEDIS.Net AGRIENERGIA 01/04/2019 - 31/03/2020</v>
      </c>
      <c r="E3235" s="117">
        <v>5232</v>
      </c>
      <c r="F3235" s="95"/>
      <c r="G3235" s="96" t="str">
        <f>IF(E3235="","",VLOOKUP(E3235,[1]PROJECTES!$C$14:$G$5000,4,FALSE))</f>
        <v>OB</v>
      </c>
      <c r="H3235" s="118" t="s">
        <v>47</v>
      </c>
      <c r="I3235" s="97" t="str">
        <f>IF(H3235="","",VLOOKUP(H3235,BD!B$2:C$16,2,FALSE))</f>
        <v>E</v>
      </c>
      <c r="J3235" s="98">
        <v>43594</v>
      </c>
      <c r="K3235" s="135">
        <f t="shared" si="106"/>
        <v>19</v>
      </c>
      <c r="L3235" s="99">
        <f t="shared" ca="1" si="107"/>
        <v>301</v>
      </c>
      <c r="M3235" s="93">
        <f>IF(E3235="","",VLOOKUP(E3235,[1]PROJECTES!$C$14:$Z$5000,21,FALSE))</f>
        <v>43921</v>
      </c>
      <c r="N3235" s="100">
        <v>6</v>
      </c>
      <c r="O3235" s="72" t="s">
        <v>229</v>
      </c>
      <c r="P3235" s="101">
        <v>0</v>
      </c>
      <c r="Q3235" s="132" t="s">
        <v>59</v>
      </c>
      <c r="R3235" s="168" t="s">
        <v>1848</v>
      </c>
      <c r="S3235" s="91"/>
    </row>
    <row r="3236" spans="1:19" s="104" customFormat="1" ht="12.75" customHeight="1" x14ac:dyDescent="0.25">
      <c r="A3236" s="121"/>
      <c r="B3236" s="92" t="str">
        <f>IF(E3236="","",VLOOKUP(E3236,[1]PROJECTES!$C$14:$G$5000,2,FALSE))</f>
        <v>COAUEU</v>
      </c>
      <c r="C3236" s="121"/>
      <c r="D3236" s="93" t="str">
        <f>IF(E3236="","",VLOOKUP(E3236,[1]PROJECTES!$C$14:$G$5000,5,FALSE))</f>
        <v>EUROTRONIC Desenvolupament SW App Movil v1.0</v>
      </c>
      <c r="E3236" s="117">
        <v>5067</v>
      </c>
      <c r="F3236" s="95"/>
      <c r="G3236" s="96" t="str">
        <f>IF(E3236="","",VLOOKUP(E3236,[1]PROJECTES!$C$14:$G$5000,4,FALSE))</f>
        <v>OB</v>
      </c>
      <c r="H3236" s="118" t="s">
        <v>47</v>
      </c>
      <c r="I3236" s="97" t="str">
        <f>IF(H3236="","",VLOOKUP(H3236,BD!B$2:C$16,2,FALSE))</f>
        <v>E</v>
      </c>
      <c r="J3236" s="98">
        <v>43595</v>
      </c>
      <c r="K3236" s="135">
        <f t="shared" si="106"/>
        <v>19</v>
      </c>
      <c r="L3236" s="99">
        <f t="shared" ca="1" si="107"/>
        <v>139</v>
      </c>
      <c r="M3236" s="93">
        <f>IF(E3236="","",VLOOKUP(E3236,[1]PROJECTES!$C$14:$Z$5000,21,FALSE))</f>
        <v>43759</v>
      </c>
      <c r="N3236" s="100">
        <v>5</v>
      </c>
      <c r="O3236" s="72" t="s">
        <v>229</v>
      </c>
      <c r="P3236" s="101">
        <v>30</v>
      </c>
      <c r="Q3236" s="132" t="s">
        <v>15</v>
      </c>
      <c r="R3236" s="102"/>
      <c r="S3236" s="91"/>
    </row>
    <row r="3237" spans="1:19" s="104" customFormat="1" ht="12.75" customHeight="1" x14ac:dyDescent="0.25">
      <c r="A3237" s="121"/>
      <c r="B3237" s="92" t="str">
        <f>IF(E3237="","",VLOOKUP(E3237,[1]PROJECTES!$C$14:$G$5000,2,FALSE))</f>
        <v>SITEL</v>
      </c>
      <c r="C3237" s="121" t="s">
        <v>94</v>
      </c>
      <c r="D3237" s="93" t="str">
        <f>IF(E3237="","",VLOOKUP(E3237,[1]PROJECTES!$C$14:$G$5000,5,FALSE))</f>
        <v>PENDENT D'ASSIGNAR</v>
      </c>
      <c r="E3237" s="117" t="s">
        <v>278</v>
      </c>
      <c r="F3237" s="95"/>
      <c r="G3237" s="96" t="str">
        <f>IF(E3237="","",VLOOKUP(E3237,[1]PROJECTES!$C$14:$G$5000,4,FALSE))</f>
        <v>OB</v>
      </c>
      <c r="H3237" s="118" t="s">
        <v>47</v>
      </c>
      <c r="I3237" s="97" t="str">
        <f>IF(H3237="","",VLOOKUP(H3237,BD!B$2:C$16,2,FALSE))</f>
        <v>E</v>
      </c>
      <c r="J3237" s="98">
        <v>43595</v>
      </c>
      <c r="K3237" s="135">
        <f t="shared" si="106"/>
        <v>19</v>
      </c>
      <c r="L3237" s="99">
        <f t="shared" ca="1" si="107"/>
        <v>210</v>
      </c>
      <c r="M3237" s="93">
        <f>IF(E3237="","",VLOOKUP(E3237,[1]PROJECTES!$C$14:$Z$5000,21,FALSE))</f>
        <v>43830</v>
      </c>
      <c r="N3237" s="100">
        <v>2</v>
      </c>
      <c r="O3237" s="72" t="s">
        <v>229</v>
      </c>
      <c r="P3237" s="101">
        <v>30</v>
      </c>
      <c r="Q3237" s="132" t="s">
        <v>59</v>
      </c>
      <c r="R3237" s="168" t="s">
        <v>1849</v>
      </c>
      <c r="S3237" s="91"/>
    </row>
    <row r="3238" spans="1:19" s="104" customFormat="1" ht="12.75" customHeight="1" x14ac:dyDescent="0.25">
      <c r="A3238" s="121"/>
      <c r="B3238" s="92" t="str">
        <f>IF(E3238="","",VLOOKUP(E3238,[1]PROJECTES!$C$14:$G$5000,2,FALSE))</f>
        <v>COAUEU</v>
      </c>
      <c r="C3238" s="121"/>
      <c r="D3238" s="93" t="str">
        <f>IF(E3238="","",VLOOKUP(E3238,[1]PROJECTES!$C$14:$G$5000,5,FALSE))</f>
        <v>EUROTRONIC Desenvolupament SW App Movil v1.0</v>
      </c>
      <c r="E3238" s="117">
        <v>5067</v>
      </c>
      <c r="F3238" s="95"/>
      <c r="G3238" s="96" t="str">
        <f>IF(E3238="","",VLOOKUP(E3238,[1]PROJECTES!$C$14:$G$5000,4,FALSE))</f>
        <v>OB</v>
      </c>
      <c r="H3238" s="118" t="s">
        <v>47</v>
      </c>
      <c r="I3238" s="97" t="str">
        <f>IF(H3238="","",VLOOKUP(H3238,BD!B$2:C$16,2,FALSE))</f>
        <v>E</v>
      </c>
      <c r="J3238" s="98">
        <v>43598</v>
      </c>
      <c r="K3238" s="135">
        <f t="shared" si="106"/>
        <v>20</v>
      </c>
      <c r="L3238" s="99">
        <f t="shared" ca="1" si="107"/>
        <v>139</v>
      </c>
      <c r="M3238" s="93">
        <f>IF(E3238="","",VLOOKUP(E3238,[1]PROJECTES!$C$14:$Z$5000,21,FALSE))</f>
        <v>43759</v>
      </c>
      <c r="N3238" s="100">
        <v>8</v>
      </c>
      <c r="O3238" s="72" t="s">
        <v>229</v>
      </c>
      <c r="P3238" s="101">
        <v>0</v>
      </c>
      <c r="Q3238" s="132" t="s">
        <v>15</v>
      </c>
      <c r="R3238" s="102"/>
      <c r="S3238" s="91"/>
    </row>
    <row r="3239" spans="1:19" s="104" customFormat="1" ht="12.75" customHeight="1" x14ac:dyDescent="0.25">
      <c r="A3239" s="121"/>
      <c r="B3239" s="92" t="str">
        <f>IF(E3239="","",VLOOKUP(E3239,[1]PROJECTES!$C$14:$G$5000,2,FALSE))</f>
        <v>COAUEU</v>
      </c>
      <c r="C3239" s="121"/>
      <c r="D3239" s="93" t="str">
        <f>IF(E3239="","",VLOOKUP(E3239,[1]PROJECTES!$C$14:$G$5000,5,FALSE))</f>
        <v>EUROTRONIC Desenvolupament SW App Movil v1.0</v>
      </c>
      <c r="E3239" s="117">
        <v>5067</v>
      </c>
      <c r="F3239" s="95"/>
      <c r="G3239" s="96" t="str">
        <f>IF(E3239="","",VLOOKUP(E3239,[1]PROJECTES!$C$14:$G$5000,4,FALSE))</f>
        <v>OB</v>
      </c>
      <c r="H3239" s="118" t="s">
        <v>47</v>
      </c>
      <c r="I3239" s="97" t="str">
        <f>IF(H3239="","",VLOOKUP(H3239,BD!B$2:C$16,2,FALSE))</f>
        <v>E</v>
      </c>
      <c r="J3239" s="98">
        <v>43599</v>
      </c>
      <c r="K3239" s="135">
        <f t="shared" si="106"/>
        <v>20</v>
      </c>
      <c r="L3239" s="99">
        <f t="shared" ca="1" si="107"/>
        <v>139</v>
      </c>
      <c r="M3239" s="93">
        <f>IF(E3239="","",VLOOKUP(E3239,[1]PROJECTES!$C$14:$Z$5000,21,FALSE))</f>
        <v>43759</v>
      </c>
      <c r="N3239" s="100">
        <v>8</v>
      </c>
      <c r="O3239" s="72" t="s">
        <v>229</v>
      </c>
      <c r="P3239" s="101">
        <v>0</v>
      </c>
      <c r="Q3239" s="132" t="s">
        <v>15</v>
      </c>
      <c r="R3239" s="102"/>
      <c r="S3239" s="91"/>
    </row>
    <row r="3240" spans="1:19" s="104" customFormat="1" ht="12.75" customHeight="1" x14ac:dyDescent="0.25">
      <c r="A3240" s="121"/>
      <c r="B3240" s="92" t="str">
        <f>IF(E3240="","",VLOOKUP(E3240,[1]PROJECTES!$C$14:$G$5000,2,FALSE))</f>
        <v>COAUEU</v>
      </c>
      <c r="C3240" s="121"/>
      <c r="D3240" s="93" t="str">
        <f>IF(E3240="","",VLOOKUP(E3240,[1]PROJECTES!$C$14:$G$5000,5,FALSE))</f>
        <v>EUROTRONIC Desenvolupament SW App Movil v1.0</v>
      </c>
      <c r="E3240" s="117">
        <v>5067</v>
      </c>
      <c r="F3240" s="95"/>
      <c r="G3240" s="96" t="str">
        <f>IF(E3240="","",VLOOKUP(E3240,[1]PROJECTES!$C$14:$G$5000,4,FALSE))</f>
        <v>OB</v>
      </c>
      <c r="H3240" s="118" t="s">
        <v>47</v>
      </c>
      <c r="I3240" s="97" t="str">
        <f>IF(H3240="","",VLOOKUP(H3240,BD!B$2:C$16,2,FALSE))</f>
        <v>E</v>
      </c>
      <c r="J3240" s="98">
        <v>43600</v>
      </c>
      <c r="K3240" s="135">
        <f t="shared" si="106"/>
        <v>20</v>
      </c>
      <c r="L3240" s="99">
        <f t="shared" ca="1" si="107"/>
        <v>139</v>
      </c>
      <c r="M3240" s="93">
        <f>IF(E3240="","",VLOOKUP(E3240,[1]PROJECTES!$C$14:$Z$5000,21,FALSE))</f>
        <v>43759</v>
      </c>
      <c r="N3240" s="100">
        <v>8</v>
      </c>
      <c r="O3240" s="72" t="s">
        <v>229</v>
      </c>
      <c r="P3240" s="101">
        <v>0</v>
      </c>
      <c r="Q3240" s="132" t="s">
        <v>15</v>
      </c>
      <c r="R3240" s="102"/>
      <c r="S3240" s="91"/>
    </row>
    <row r="3241" spans="1:19" s="104" customFormat="1" ht="12.75" customHeight="1" x14ac:dyDescent="0.25">
      <c r="A3241" s="121"/>
      <c r="B3241" s="92" t="str">
        <f>IF(E3241="","",VLOOKUP(E3241,[1]PROJECTES!$C$14:$G$5000,2,FALSE))</f>
        <v>COAUEU</v>
      </c>
      <c r="C3241" s="121"/>
      <c r="D3241" s="93" t="str">
        <f>IF(E3241="","",VLOOKUP(E3241,[1]PROJECTES!$C$14:$G$5000,5,FALSE))</f>
        <v>EUROTRONIC Desenvolupament SW App Movil v1.0</v>
      </c>
      <c r="E3241" s="117">
        <v>5067</v>
      </c>
      <c r="F3241" s="95"/>
      <c r="G3241" s="96" t="str">
        <f>IF(E3241="","",VLOOKUP(E3241,[1]PROJECTES!$C$14:$G$5000,4,FALSE))</f>
        <v>OB</v>
      </c>
      <c r="H3241" s="118" t="s">
        <v>47</v>
      </c>
      <c r="I3241" s="97" t="str">
        <f>IF(H3241="","",VLOOKUP(H3241,BD!B$2:C$16,2,FALSE))</f>
        <v>E</v>
      </c>
      <c r="J3241" s="98">
        <v>43601</v>
      </c>
      <c r="K3241" s="135">
        <f t="shared" si="106"/>
        <v>20</v>
      </c>
      <c r="L3241" s="99">
        <f t="shared" ca="1" si="107"/>
        <v>139</v>
      </c>
      <c r="M3241" s="93">
        <f>IF(E3241="","",VLOOKUP(E3241,[1]PROJECTES!$C$14:$Z$5000,21,FALSE))</f>
        <v>43759</v>
      </c>
      <c r="N3241" s="100">
        <v>7</v>
      </c>
      <c r="O3241" s="72" t="s">
        <v>229</v>
      </c>
      <c r="P3241" s="101">
        <v>0</v>
      </c>
      <c r="Q3241" s="132" t="s">
        <v>15</v>
      </c>
      <c r="R3241" s="102"/>
      <c r="S3241" s="91"/>
    </row>
    <row r="3242" spans="1:19" s="104" customFormat="1" ht="12.75" customHeight="1" x14ac:dyDescent="0.25">
      <c r="A3242" s="121"/>
      <c r="B3242" s="92" t="str">
        <f>IF(E3242="","",VLOOKUP(E3242,[1]PROJECTES!$C$14:$G$5000,2,FALSE))</f>
        <v>SITEL</v>
      </c>
      <c r="C3242" s="121" t="s">
        <v>151</v>
      </c>
      <c r="D3242" s="93" t="str">
        <f>IF(E3242="","",VLOOKUP(E3242,[1]PROJECTES!$C$14:$G$5000,5,FALSE))</f>
        <v>Desenvolupament SW TEDIS.Net IsotrolMeteringService v1.48</v>
      </c>
      <c r="E3242" s="117">
        <v>5161</v>
      </c>
      <c r="F3242" s="95"/>
      <c r="G3242" s="96" t="str">
        <f>IF(E3242="","",VLOOKUP(E3242,[1]PROJECTES!$C$14:$G$5000,4,FALSE))</f>
        <v>OB</v>
      </c>
      <c r="H3242" s="118" t="s">
        <v>47</v>
      </c>
      <c r="I3242" s="97" t="str">
        <f>IF(H3242="","",VLOOKUP(H3242,BD!B$2:C$16,2,FALSE))</f>
        <v>E</v>
      </c>
      <c r="J3242" s="98">
        <v>43601</v>
      </c>
      <c r="K3242" s="135">
        <f t="shared" si="106"/>
        <v>20</v>
      </c>
      <c r="L3242" s="99">
        <f t="shared" ca="1" si="107"/>
        <v>-67</v>
      </c>
      <c r="M3242" s="93">
        <f>IF(E3242="","",VLOOKUP(E3242,[1]PROJECTES!$C$14:$Z$5000,21,FALSE))</f>
        <v>43553</v>
      </c>
      <c r="N3242" s="100">
        <v>1</v>
      </c>
      <c r="O3242" s="72" t="s">
        <v>229</v>
      </c>
      <c r="P3242" s="101">
        <v>0</v>
      </c>
      <c r="Q3242" s="132" t="s">
        <v>37</v>
      </c>
      <c r="R3242" s="168" t="s">
        <v>1850</v>
      </c>
      <c r="S3242" s="91"/>
    </row>
    <row r="3243" spans="1:19" s="104" customFormat="1" ht="12.75" customHeight="1" x14ac:dyDescent="0.25">
      <c r="A3243" s="121" t="s">
        <v>47</v>
      </c>
      <c r="B3243" s="92" t="str">
        <f>IF(E3243="","",VLOOKUP(E3243,[1]PROJECTES!$C$14:$G$5000,2,FALSE))</f>
        <v>SITEL</v>
      </c>
      <c r="C3243" s="121" t="s">
        <v>135</v>
      </c>
      <c r="D3243" s="93" t="str">
        <f>IF(E3243="","",VLOOKUP(E3243,[1]PROJECTES!$C$14:$G$5000,5,FALSE))</f>
        <v>Manteniment correctiu SW TEDIS.Net PowwerCutServices v1.47</v>
      </c>
      <c r="E3243" s="117" t="s">
        <v>1845</v>
      </c>
      <c r="F3243" s="95"/>
      <c r="G3243" s="96" t="str">
        <f>IF(E3243="","",VLOOKUP(E3243,[1]PROJECTES!$C$14:$G$5000,4,FALSE))</f>
        <v>OB</v>
      </c>
      <c r="H3243" s="118" t="s">
        <v>47</v>
      </c>
      <c r="I3243" s="97" t="str">
        <f>IF(H3243="","",VLOOKUP(H3243,BD!B$2:C$16,2,FALSE))</f>
        <v>E</v>
      </c>
      <c r="J3243" s="98">
        <v>43602</v>
      </c>
      <c r="K3243" s="135">
        <f t="shared" si="106"/>
        <v>20</v>
      </c>
      <c r="L3243" s="99">
        <f t="shared" ca="1" si="107"/>
        <v>210</v>
      </c>
      <c r="M3243" s="93">
        <f>IF(E3243="","",VLOOKUP(E3243,[1]PROJECTES!$C$14:$Z$5000,21,FALSE))</f>
        <v>43830</v>
      </c>
      <c r="N3243" s="100">
        <v>4</v>
      </c>
      <c r="O3243" s="72" t="s">
        <v>229</v>
      </c>
      <c r="P3243" s="101">
        <v>0</v>
      </c>
      <c r="Q3243" s="132" t="s">
        <v>43</v>
      </c>
      <c r="R3243" s="168" t="s">
        <v>1851</v>
      </c>
      <c r="S3243" s="91"/>
    </row>
    <row r="3244" spans="1:19" s="104" customFormat="1" ht="12.75" customHeight="1" x14ac:dyDescent="0.25">
      <c r="A3244" s="121"/>
      <c r="B3244" s="92" t="str">
        <f>IF(E3244="","",VLOOKUP(E3244,[1]PROJECTES!$C$14:$G$5000,2,FALSE))</f>
        <v>COAUEU</v>
      </c>
      <c r="C3244" s="121"/>
      <c r="D3244" s="93" t="str">
        <f>IF(E3244="","",VLOOKUP(E3244,[1]PROJECTES!$C$14:$G$5000,5,FALSE))</f>
        <v>EUROTRONIC Desenvolupament SW App Movil v1.0</v>
      </c>
      <c r="E3244" s="117">
        <v>5067</v>
      </c>
      <c r="F3244" s="95"/>
      <c r="G3244" s="96" t="str">
        <f>IF(E3244="","",VLOOKUP(E3244,[1]PROJECTES!$C$14:$G$5000,4,FALSE))</f>
        <v>OB</v>
      </c>
      <c r="H3244" s="118" t="s">
        <v>47</v>
      </c>
      <c r="I3244" s="97" t="str">
        <f>IF(H3244="","",VLOOKUP(H3244,BD!B$2:C$16,2,FALSE))</f>
        <v>E</v>
      </c>
      <c r="J3244" s="98">
        <v>43602</v>
      </c>
      <c r="K3244" s="135">
        <f t="shared" si="106"/>
        <v>20</v>
      </c>
      <c r="L3244" s="99">
        <f t="shared" ca="1" si="107"/>
        <v>139</v>
      </c>
      <c r="M3244" s="93">
        <f>IF(E3244="","",VLOOKUP(E3244,[1]PROJECTES!$C$14:$Z$5000,21,FALSE))</f>
        <v>43759</v>
      </c>
      <c r="N3244" s="100">
        <v>4</v>
      </c>
      <c r="O3244" s="72" t="s">
        <v>229</v>
      </c>
      <c r="P3244" s="101">
        <v>0</v>
      </c>
      <c r="Q3244" s="132" t="s">
        <v>15</v>
      </c>
      <c r="R3244" s="102"/>
      <c r="S3244" s="91"/>
    </row>
    <row r="3245" spans="1:19" s="104" customFormat="1" ht="12.75" customHeight="1" x14ac:dyDescent="0.25">
      <c r="A3245" s="121"/>
      <c r="B3245" s="92" t="str">
        <f>IF(E3245="","",VLOOKUP(E3245,[1]PROJECTES!$C$14:$G$5000,2,FALSE))</f>
        <v>SITEL</v>
      </c>
      <c r="C3245" s="121" t="s">
        <v>181</v>
      </c>
      <c r="D3245" s="93" t="str">
        <f>IF(E3245="","",VLOOKUP(E3245,[1]PROJECTES!$C$14:$G$5000,5,FALSE))</f>
        <v>AFERS EMPRESA</v>
      </c>
      <c r="E3245" s="117" t="s">
        <v>283</v>
      </c>
      <c r="F3245" s="95"/>
      <c r="G3245" s="96" t="str">
        <f>IF(E3245="","",VLOOKUP(E3245,[1]PROJECTES!$C$14:$G$5000,4,FALSE))</f>
        <v>OB</v>
      </c>
      <c r="H3245" s="118" t="s">
        <v>47</v>
      </c>
      <c r="I3245" s="97" t="str">
        <f>IF(H3245="","",VLOOKUP(H3245,BD!B$2:C$16,2,FALSE))</f>
        <v>E</v>
      </c>
      <c r="J3245" s="98">
        <v>43605</v>
      </c>
      <c r="K3245" s="135">
        <f t="shared" si="106"/>
        <v>21</v>
      </c>
      <c r="L3245" s="99">
        <f t="shared" ca="1" si="107"/>
        <v>210</v>
      </c>
      <c r="M3245" s="93">
        <f>IF(E3245="","",VLOOKUP(E3245,[1]PROJECTES!$C$14:$Z$5000,21,FALSE))</f>
        <v>43830</v>
      </c>
      <c r="N3245" s="100">
        <v>1</v>
      </c>
      <c r="O3245" s="72" t="s">
        <v>229</v>
      </c>
      <c r="P3245" s="101">
        <v>0</v>
      </c>
      <c r="Q3245" s="132" t="s">
        <v>37</v>
      </c>
      <c r="R3245" s="168" t="s">
        <v>1852</v>
      </c>
      <c r="S3245" s="91"/>
    </row>
    <row r="3246" spans="1:19" s="104" customFormat="1" ht="12.75" customHeight="1" x14ac:dyDescent="0.25">
      <c r="A3246" s="121" t="s">
        <v>21</v>
      </c>
      <c r="B3246" s="92" t="str">
        <f>IF(E3246="","",VLOOKUP(E3246,[1]PROJECTES!$C$14:$G$5000,2,FALSE))</f>
        <v>SITEL</v>
      </c>
      <c r="C3246" s="121" t="s">
        <v>181</v>
      </c>
      <c r="D3246" s="93" t="str">
        <f>IF(E3246="","",VLOOKUP(E3246,[1]PROJECTES!$C$14:$G$5000,5,FALSE))</f>
        <v>AFERS EMPRESA</v>
      </c>
      <c r="E3246" s="117" t="s">
        <v>315</v>
      </c>
      <c r="F3246" s="95"/>
      <c r="G3246" s="96" t="str">
        <f>IF(E3246="","",VLOOKUP(E3246,[1]PROJECTES!$C$14:$G$5000,4,FALSE))</f>
        <v>OB</v>
      </c>
      <c r="H3246" s="118" t="s">
        <v>21</v>
      </c>
      <c r="I3246" s="97" t="str">
        <f>IF(H3246="","",VLOOKUP(H3246,BD!B$2:C$16,2,FALSE))</f>
        <v>P</v>
      </c>
      <c r="J3246" s="98">
        <v>43605</v>
      </c>
      <c r="K3246" s="135">
        <f t="shared" si="106"/>
        <v>21</v>
      </c>
      <c r="L3246" s="99">
        <f t="shared" ca="1" si="107"/>
        <v>210</v>
      </c>
      <c r="M3246" s="93">
        <f>IF(E3246="","",VLOOKUP(E3246,[1]PROJECTES!$C$14:$Z$5000,21,FALSE))</f>
        <v>43830</v>
      </c>
      <c r="N3246" s="100">
        <v>0</v>
      </c>
      <c r="O3246" s="72" t="s">
        <v>229</v>
      </c>
      <c r="P3246" s="101">
        <v>30</v>
      </c>
      <c r="Q3246" s="132" t="s">
        <v>37</v>
      </c>
      <c r="R3246" s="102" t="s">
        <v>1853</v>
      </c>
      <c r="S3246" s="91"/>
    </row>
    <row r="3247" spans="1:19" s="104" customFormat="1" ht="12.75" customHeight="1" x14ac:dyDescent="0.25">
      <c r="A3247" s="121" t="s">
        <v>21</v>
      </c>
      <c r="B3247" s="92" t="str">
        <f>IF(E3247="","",VLOOKUP(E3247,[1]PROJECTES!$C$14:$G$5000,2,FALSE))</f>
        <v>SITEL</v>
      </c>
      <c r="C3247" s="121" t="s">
        <v>181</v>
      </c>
      <c r="D3247" s="93" t="str">
        <f>IF(E3247="","",VLOOKUP(E3247,[1]PROJECTES!$C$14:$G$5000,5,FALSE))</f>
        <v>GESTIO DE MAGATZEM</v>
      </c>
      <c r="E3247" s="117" t="s">
        <v>305</v>
      </c>
      <c r="F3247" s="95"/>
      <c r="G3247" s="96" t="str">
        <f>IF(E3247="","",VLOOKUP(E3247,[1]PROJECTES!$C$14:$G$5000,4,FALSE))</f>
        <v>OB</v>
      </c>
      <c r="H3247" s="118" t="s">
        <v>21</v>
      </c>
      <c r="I3247" s="97" t="str">
        <f>IF(H3247="","",VLOOKUP(H3247,BD!B$2:C$16,2,FALSE))</f>
        <v>P</v>
      </c>
      <c r="J3247" s="98">
        <v>43605</v>
      </c>
      <c r="K3247" s="135">
        <f t="shared" si="106"/>
        <v>21</v>
      </c>
      <c r="L3247" s="99">
        <f t="shared" ca="1" si="107"/>
        <v>210</v>
      </c>
      <c r="M3247" s="93">
        <f>IF(E3247="","",VLOOKUP(E3247,[1]PROJECTES!$C$14:$Z$5000,21,FALSE))</f>
        <v>43830</v>
      </c>
      <c r="N3247" s="100">
        <v>2</v>
      </c>
      <c r="O3247" s="72" t="s">
        <v>229</v>
      </c>
      <c r="P3247" s="101">
        <v>30</v>
      </c>
      <c r="Q3247" s="132" t="s">
        <v>49</v>
      </c>
      <c r="R3247" s="168" t="s">
        <v>1854</v>
      </c>
      <c r="S3247" s="91"/>
    </row>
    <row r="3248" spans="1:19" s="104" customFormat="1" ht="12.75" customHeight="1" x14ac:dyDescent="0.25">
      <c r="A3248" s="121" t="s">
        <v>21</v>
      </c>
      <c r="B3248" s="92" t="str">
        <f>IF(E3248="","",VLOOKUP(E3248,[1]PROJECTES!$C$14:$G$5000,2,FALSE))</f>
        <v>SITEL</v>
      </c>
      <c r="C3248" s="121" t="s">
        <v>150</v>
      </c>
      <c r="D3248" s="93" t="str">
        <f>IF(E3248="","",VLOOKUP(E3248,[1]PROJECTES!$C$14:$G$5000,5,FALSE))</f>
        <v>HW DE SITEL</v>
      </c>
      <c r="E3248" s="117" t="s">
        <v>931</v>
      </c>
      <c r="F3248" s="95"/>
      <c r="G3248" s="96" t="str">
        <f>IF(E3248="","",VLOOKUP(E3248,[1]PROJECTES!$C$14:$G$5000,4,FALSE))</f>
        <v>OB</v>
      </c>
      <c r="H3248" s="118" t="s">
        <v>21</v>
      </c>
      <c r="I3248" s="97" t="str">
        <f>IF(H3248="","",VLOOKUP(H3248,BD!B$2:C$16,2,FALSE))</f>
        <v>P</v>
      </c>
      <c r="J3248" s="98">
        <v>43605</v>
      </c>
      <c r="K3248" s="135">
        <f t="shared" si="106"/>
        <v>21</v>
      </c>
      <c r="L3248" s="99">
        <f t="shared" ca="1" si="107"/>
        <v>210</v>
      </c>
      <c r="M3248" s="93">
        <f>IF(E3248="","",VLOOKUP(E3248,[1]PROJECTES!$C$14:$Z$5000,21,FALSE))</f>
        <v>43830</v>
      </c>
      <c r="N3248" s="100">
        <v>2</v>
      </c>
      <c r="O3248" s="72" t="s">
        <v>229</v>
      </c>
      <c r="P3248" s="101">
        <v>10</v>
      </c>
      <c r="Q3248" s="132" t="s">
        <v>65</v>
      </c>
      <c r="R3248" s="102" t="s">
        <v>1858</v>
      </c>
      <c r="S3248" s="91"/>
    </row>
    <row r="3249" spans="1:19" s="104" customFormat="1" ht="12.75" customHeight="1" x14ac:dyDescent="0.25">
      <c r="A3249" s="121"/>
      <c r="B3249" s="92" t="str">
        <f>IF(E3249="","",VLOOKUP(E3249,[1]PROJECTES!$C$14:$G$5000,2,FALSE))</f>
        <v>ORMAZA</v>
      </c>
      <c r="C3249" s="121"/>
      <c r="D3249" s="93" t="str">
        <f>IF(E3249="","",VLOOKUP(E3249,[1]PROJECTES!$C$14:$G$5000,5,FALSE))</f>
        <v>CC SCADA TEDIS.Net CREVILLENTE v1.0</v>
      </c>
      <c r="E3249" s="117">
        <v>4674</v>
      </c>
      <c r="F3249" s="95"/>
      <c r="G3249" s="96" t="str">
        <f>IF(E3249="","",VLOOKUP(E3249,[1]PROJECTES!$C$14:$G$5000,4,FALSE))</f>
        <v>TA</v>
      </c>
      <c r="H3249" s="118" t="s">
        <v>17</v>
      </c>
      <c r="I3249" s="97" t="str">
        <f>IF(H3249="","",VLOOKUP(H3249,BD!B$2:C$16,2,FALSE))</f>
        <v>E</v>
      </c>
      <c r="J3249" s="98">
        <v>43528</v>
      </c>
      <c r="K3249" s="135">
        <f t="shared" si="106"/>
        <v>10</v>
      </c>
      <c r="L3249" s="99" t="str">
        <f t="shared" ca="1" si="107"/>
        <v>-</v>
      </c>
      <c r="M3249" s="93">
        <f>IF(E3249="","",VLOOKUP(E3249,[1]PROJECTES!$C$14:$Z$5000,21,FALSE))</f>
        <v>43507</v>
      </c>
      <c r="N3249" s="100">
        <v>0</v>
      </c>
      <c r="O3249" s="72" t="s">
        <v>229</v>
      </c>
      <c r="P3249" s="101">
        <v>10</v>
      </c>
      <c r="Q3249" s="132"/>
      <c r="R3249" s="102"/>
      <c r="S3249" s="91"/>
    </row>
    <row r="3250" spans="1:19" s="104" customFormat="1" ht="12.75" customHeight="1" x14ac:dyDescent="0.25">
      <c r="A3250" s="121"/>
      <c r="B3250" s="92" t="str">
        <f>IF(E3250="","",VLOOKUP(E3250,[1]PROJECTES!$C$14:$G$5000,2,FALSE))</f>
        <v>ORMAZA</v>
      </c>
      <c r="C3250" s="121"/>
      <c r="D3250" s="93" t="str">
        <f>IF(E3250="","",VLOOKUP(E3250,[1]PROJECTES!$C$14:$G$5000,5,FALSE))</f>
        <v>CC SCADA CREVILLENTE v6.3</v>
      </c>
      <c r="E3250" s="117">
        <v>4213</v>
      </c>
      <c r="F3250" s="95"/>
      <c r="G3250" s="96" t="str">
        <f>IF(E3250="","",VLOOKUP(E3250,[1]PROJECTES!$C$14:$G$5000,4,FALSE))</f>
        <v>TA</v>
      </c>
      <c r="H3250" s="118" t="s">
        <v>17</v>
      </c>
      <c r="I3250" s="97" t="str">
        <f>IF(H3250="","",VLOOKUP(H3250,BD!B$2:C$16,2,FALSE))</f>
        <v>E</v>
      </c>
      <c r="J3250" s="98">
        <v>43528</v>
      </c>
      <c r="K3250" s="135">
        <f t="shared" si="106"/>
        <v>10</v>
      </c>
      <c r="L3250" s="99" t="str">
        <f t="shared" ca="1" si="107"/>
        <v>-</v>
      </c>
      <c r="M3250" s="93">
        <f>IF(E3250="","",VLOOKUP(E3250,[1]PROJECTES!$C$14:$Z$5000,21,FALSE))</f>
        <v>43479</v>
      </c>
      <c r="N3250" s="100">
        <v>0</v>
      </c>
      <c r="O3250" s="72" t="s">
        <v>229</v>
      </c>
      <c r="P3250" s="101">
        <v>10</v>
      </c>
      <c r="Q3250" s="132"/>
      <c r="R3250" s="102"/>
      <c r="S3250" s="91"/>
    </row>
    <row r="3251" spans="1:19" s="104" customFormat="1" ht="12.75" customHeight="1" x14ac:dyDescent="0.25">
      <c r="A3251" s="121"/>
      <c r="B3251" s="92" t="str">
        <f>IF(E3251="","",VLOOKUP(E3251,[1]PROJECTES!$C$14:$G$5000,2,FALSE))</f>
        <v>ORMAZA</v>
      </c>
      <c r="C3251" s="121"/>
      <c r="D3251" s="93" t="str">
        <f>IF(E3251="","",VLOOKUP(E3251,[1]PROJECTES!$C$14:$G$5000,5,FALSE))</f>
        <v>CC SCADA TEDOS.Net FTE.PALMERA v1.1</v>
      </c>
      <c r="E3251" s="117">
        <v>4689</v>
      </c>
      <c r="F3251" s="95"/>
      <c r="G3251" s="96" t="str">
        <f>IF(E3251="","",VLOOKUP(E3251,[1]PROJECTES!$C$14:$G$5000,4,FALSE))</f>
        <v>TA</v>
      </c>
      <c r="H3251" s="118" t="s">
        <v>17</v>
      </c>
      <c r="I3251" s="97" t="str">
        <f>IF(H3251="","",VLOOKUP(H3251,BD!B$2:C$16,2,FALSE))</f>
        <v>E</v>
      </c>
      <c r="J3251" s="98">
        <v>43528</v>
      </c>
      <c r="K3251" s="135">
        <f t="shared" si="106"/>
        <v>10</v>
      </c>
      <c r="L3251" s="99" t="str">
        <f t="shared" ca="1" si="107"/>
        <v>-</v>
      </c>
      <c r="M3251" s="93">
        <f>IF(E3251="","",VLOOKUP(E3251,[1]PROJECTES!$C$14:$Z$5000,21,FALSE))</f>
        <v>43271</v>
      </c>
      <c r="N3251" s="100">
        <v>0</v>
      </c>
      <c r="O3251" s="72" t="s">
        <v>229</v>
      </c>
      <c r="P3251" s="101">
        <v>10</v>
      </c>
      <c r="Q3251" s="132"/>
      <c r="R3251" s="102"/>
      <c r="S3251" s="91"/>
    </row>
    <row r="3252" spans="1:19" s="104" customFormat="1" ht="12.75" customHeight="1" x14ac:dyDescent="0.25">
      <c r="A3252" s="121"/>
      <c r="B3252" s="92" t="str">
        <f>IF(E3252="","",VLOOKUP(E3252,[1]PROJECTES!$C$14:$G$5000,2,FALSE))</f>
        <v>EOSPIT</v>
      </c>
      <c r="C3252" s="121"/>
      <c r="D3252" s="93" t="str">
        <f>IF(E3252="","",VLOOKUP(E3252,[1]PROJECTES!$C$14:$G$5000,5,FALSE))</f>
        <v>CC SCADA TEDIS.Net EOSA-PITARCH v1.1</v>
      </c>
      <c r="E3252" s="117">
        <v>4830</v>
      </c>
      <c r="F3252" s="95"/>
      <c r="G3252" s="96" t="str">
        <f>IF(E3252="","",VLOOKUP(E3252,[1]PROJECTES!$C$14:$G$5000,4,FALSE))</f>
        <v>OB</v>
      </c>
      <c r="H3252" s="118" t="s">
        <v>17</v>
      </c>
      <c r="I3252" s="97" t="str">
        <f>IF(H3252="","",VLOOKUP(H3252,BD!B$2:C$16,2,FALSE))</f>
        <v>E</v>
      </c>
      <c r="J3252" s="98">
        <v>43528</v>
      </c>
      <c r="K3252" s="135">
        <f t="shared" si="106"/>
        <v>10</v>
      </c>
      <c r="L3252" s="99">
        <f t="shared" ca="1" si="107"/>
        <v>-236</v>
      </c>
      <c r="M3252" s="93">
        <f>IF(E3252="","",VLOOKUP(E3252,[1]PROJECTES!$C$14:$Z$5000,21,FALSE))</f>
        <v>43384</v>
      </c>
      <c r="N3252" s="100">
        <v>0</v>
      </c>
      <c r="O3252" s="72" t="s">
        <v>229</v>
      </c>
      <c r="P3252" s="101">
        <v>10</v>
      </c>
      <c r="Q3252" s="132"/>
      <c r="R3252" s="102"/>
      <c r="S3252" s="91"/>
    </row>
    <row r="3253" spans="1:19" s="104" customFormat="1" ht="12.75" customHeight="1" x14ac:dyDescent="0.25">
      <c r="A3253" s="121" t="s">
        <v>44</v>
      </c>
      <c r="B3253" s="92" t="str">
        <f>IF(E3253="","",VLOOKUP(E3253,[1]PROJECTES!$C$14:$G$5000,2,FALSE))</f>
        <v>SITEL</v>
      </c>
      <c r="C3253" s="121"/>
      <c r="D3253" s="93" t="str">
        <f>IF(E3253="","",VLOOKUP(E3253,[1]PROJECTES!$C$14:$G$5000,5,FALSE))</f>
        <v>PENDENT D'ASSIGNAR</v>
      </c>
      <c r="E3253" s="117" t="s">
        <v>278</v>
      </c>
      <c r="F3253" s="95"/>
      <c r="G3253" s="96" t="str">
        <f>IF(E3253="","",VLOOKUP(E3253,[1]PROJECTES!$C$14:$G$5000,4,FALSE))</f>
        <v>OB</v>
      </c>
      <c r="H3253" s="118" t="s">
        <v>17</v>
      </c>
      <c r="I3253" s="97" t="str">
        <f>IF(H3253="","",VLOOKUP(H3253,BD!B$2:C$16,2,FALSE))</f>
        <v>E</v>
      </c>
      <c r="J3253" s="98">
        <v>43535</v>
      </c>
      <c r="K3253" s="135">
        <f t="shared" si="106"/>
        <v>11</v>
      </c>
      <c r="L3253" s="99">
        <f t="shared" ca="1" si="107"/>
        <v>210</v>
      </c>
      <c r="M3253" s="93">
        <f>IF(E3253="","",VLOOKUP(E3253,[1]PROJECTES!$C$14:$Z$5000,21,FALSE))</f>
        <v>43830</v>
      </c>
      <c r="N3253" s="100">
        <v>1</v>
      </c>
      <c r="O3253" s="72" t="s">
        <v>229</v>
      </c>
      <c r="P3253" s="101">
        <v>15</v>
      </c>
      <c r="Q3253" s="132" t="s">
        <v>32</v>
      </c>
      <c r="R3253" s="131" t="s">
        <v>1080</v>
      </c>
      <c r="S3253" s="91"/>
    </row>
    <row r="3254" spans="1:19" s="104" customFormat="1" ht="12.75" customHeight="1" x14ac:dyDescent="0.25">
      <c r="A3254" s="121" t="s">
        <v>44</v>
      </c>
      <c r="B3254" s="92" t="str">
        <f>IF(E3254="","",VLOOKUP(E3254,[1]PROJECTES!$C$14:$G$5000,2,FALSE))</f>
        <v>CACUCA</v>
      </c>
      <c r="C3254" s="121"/>
      <c r="D3254" s="93" t="str">
        <f>IF(E3254="","",VLOOKUP(E3254,[1]PROJECTES!$C$14:$G$5000,5,FALSE))</f>
        <v>Adaptacio ModBus RTU per a NCU TCU v1.0</v>
      </c>
      <c r="E3254" s="117">
        <v>5164</v>
      </c>
      <c r="F3254" s="95"/>
      <c r="G3254" s="96" t="str">
        <f>IF(E3254="","",VLOOKUP(E3254,[1]PROJECTES!$C$14:$G$5000,4,FALSE))</f>
        <v>OB</v>
      </c>
      <c r="H3254" s="118" t="s">
        <v>17</v>
      </c>
      <c r="I3254" s="97" t="str">
        <f>IF(H3254="","",VLOOKUP(H3254,BD!B$2:C$16,2,FALSE))</f>
        <v>E</v>
      </c>
      <c r="J3254" s="98">
        <v>43538</v>
      </c>
      <c r="K3254" s="135">
        <f t="shared" si="106"/>
        <v>11</v>
      </c>
      <c r="L3254" s="99">
        <f t="shared" ca="1" si="107"/>
        <v>-81</v>
      </c>
      <c r="M3254" s="93">
        <f>IF(E3254="","",VLOOKUP(E3254,[1]PROJECTES!$C$14:$Z$5000,21,FALSE))</f>
        <v>43539</v>
      </c>
      <c r="N3254" s="100">
        <v>0</v>
      </c>
      <c r="O3254" s="72" t="s">
        <v>229</v>
      </c>
      <c r="P3254" s="101">
        <v>30</v>
      </c>
      <c r="Q3254" s="132" t="s">
        <v>32</v>
      </c>
      <c r="R3254" s="131" t="s">
        <v>1150</v>
      </c>
      <c r="S3254" s="91"/>
    </row>
    <row r="3255" spans="1:19" s="104" customFormat="1" ht="12.75" customHeight="1" x14ac:dyDescent="0.25">
      <c r="A3255" s="121" t="s">
        <v>17</v>
      </c>
      <c r="B3255" s="92" t="str">
        <f>IF(E3255="","",VLOOKUP(E3255,[1]PROJECTES!$C$14:$G$5000,2,FALSE))</f>
        <v>SITEL</v>
      </c>
      <c r="C3255" s="121"/>
      <c r="D3255" s="93" t="str">
        <f>IF(E3255="","",VLOOKUP(E3255,[1]PROJECTES!$C$14:$G$5000,5,FALSE))</f>
        <v>VACANCES</v>
      </c>
      <c r="E3255" s="117" t="s">
        <v>288</v>
      </c>
      <c r="F3255" s="95"/>
      <c r="G3255" s="96" t="str">
        <f>IF(E3255="","",VLOOKUP(E3255,[1]PROJECTES!$C$14:$G$5000,4,FALSE))</f>
        <v>OB</v>
      </c>
      <c r="H3255" s="118" t="s">
        <v>17</v>
      </c>
      <c r="I3255" s="97" t="str">
        <f>IF(H3255="","",VLOOKUP(H3255,BD!B$2:C$16,2,FALSE))</f>
        <v>E</v>
      </c>
      <c r="J3255" s="98">
        <v>43573</v>
      </c>
      <c r="K3255" s="135">
        <f t="shared" si="106"/>
        <v>16</v>
      </c>
      <c r="L3255" s="99">
        <f t="shared" ca="1" si="107"/>
        <v>210</v>
      </c>
      <c r="M3255" s="93">
        <f>IF(E3255="","",VLOOKUP(E3255,[1]PROJECTES!$C$14:$Z$5000,21,FALSE))</f>
        <v>43830</v>
      </c>
      <c r="N3255" s="100">
        <v>8</v>
      </c>
      <c r="O3255" s="72" t="s">
        <v>229</v>
      </c>
      <c r="P3255" s="101">
        <v>0</v>
      </c>
      <c r="Q3255" s="132" t="s">
        <v>63</v>
      </c>
      <c r="R3255" s="168" t="s">
        <v>1522</v>
      </c>
      <c r="S3255" s="91"/>
    </row>
    <row r="3256" spans="1:19" s="104" customFormat="1" ht="12.75" customHeight="1" x14ac:dyDescent="0.25">
      <c r="A3256" s="121"/>
      <c r="B3256" s="92" t="str">
        <f>IF(E3256="","",VLOOKUP(E3256,[1]PROJECTES!$C$14:$G$5000,2,FALSE))</f>
        <v>INPPOZ</v>
      </c>
      <c r="C3256" s="121"/>
      <c r="D3256" s="93" t="str">
        <f>IF(E3256="","",VLOOKUP(E3256,[1]PROJECTES!$C$14:$G$5000,5,FALSE))</f>
        <v>RTU C.T. MENENDEZ PELAYO v1.0</v>
      </c>
      <c r="E3256" s="117">
        <v>5205</v>
      </c>
      <c r="F3256" s="95"/>
      <c r="G3256" s="96" t="str">
        <f>IF(E3256="","",VLOOKUP(E3256,[1]PROJECTES!$C$14:$G$5000,4,FALSE))</f>
        <v>OB</v>
      </c>
      <c r="H3256" s="118" t="s">
        <v>21</v>
      </c>
      <c r="I3256" s="97" t="str">
        <f>IF(H3256="","",VLOOKUP(H3256,BD!B$2:C$16,2,FALSE))</f>
        <v>P</v>
      </c>
      <c r="J3256" s="98">
        <v>43605</v>
      </c>
      <c r="K3256" s="135">
        <f t="shared" ref="K3256:K3307" si="108">IF(J3256="","",WEEKNUM(J3256,2)-0)</f>
        <v>21</v>
      </c>
      <c r="L3256" s="99">
        <f t="shared" ref="L3256:L3307" ca="1" si="109">IF(M3256="","-",IF(G3256="TA","-",+M3256-TODAY()))</f>
        <v>-35</v>
      </c>
      <c r="M3256" s="93">
        <f>IF(E3256="","",VLOOKUP(E3256,[1]PROJECTES!$C$14:$Z$5000,21,FALSE))</f>
        <v>43585</v>
      </c>
      <c r="N3256" s="100">
        <v>1</v>
      </c>
      <c r="O3256" s="72" t="s">
        <v>229</v>
      </c>
      <c r="P3256" s="101">
        <v>25</v>
      </c>
      <c r="Q3256" s="132" t="s">
        <v>51</v>
      </c>
      <c r="R3256" s="168" t="s">
        <v>365</v>
      </c>
      <c r="S3256" s="91"/>
    </row>
    <row r="3257" spans="1:19" s="104" customFormat="1" ht="12.75" customHeight="1" x14ac:dyDescent="0.25">
      <c r="A3257" s="121"/>
      <c r="B3257" s="92" t="str">
        <f>IF(E3257="","",VLOOKUP(E3257,[1]PROJECTES!$C$14:$G$5000,2,FALSE))</f>
        <v>INPPOZ</v>
      </c>
      <c r="C3257" s="121"/>
      <c r="D3257" s="93" t="str">
        <f>IF(E3257="","",VLOOKUP(E3257,[1]PROJECTES!$C$14:$G$5000,5,FALSE))</f>
        <v>RTU C.T. PADRE TORRERO v1.0</v>
      </c>
      <c r="E3257" s="117">
        <v>5207</v>
      </c>
      <c r="F3257" s="95"/>
      <c r="G3257" s="96" t="str">
        <f>IF(E3257="","",VLOOKUP(E3257,[1]PROJECTES!$C$14:$G$5000,4,FALSE))</f>
        <v>OB</v>
      </c>
      <c r="H3257" s="118" t="s">
        <v>21</v>
      </c>
      <c r="I3257" s="97" t="str">
        <f>IF(H3257="","",VLOOKUP(H3257,BD!B$2:C$16,2,FALSE))</f>
        <v>P</v>
      </c>
      <c r="J3257" s="98">
        <v>43605</v>
      </c>
      <c r="K3257" s="135">
        <f t="shared" si="108"/>
        <v>21</v>
      </c>
      <c r="L3257" s="99">
        <f t="shared" ca="1" si="109"/>
        <v>-35</v>
      </c>
      <c r="M3257" s="93">
        <f>IF(E3257="","",VLOOKUP(E3257,[1]PROJECTES!$C$14:$Z$5000,21,FALSE))</f>
        <v>43585</v>
      </c>
      <c r="N3257" s="100">
        <v>1</v>
      </c>
      <c r="O3257" s="72" t="s">
        <v>229</v>
      </c>
      <c r="P3257" s="101">
        <v>25</v>
      </c>
      <c r="Q3257" s="132" t="s">
        <v>51</v>
      </c>
      <c r="R3257" s="168" t="s">
        <v>365</v>
      </c>
      <c r="S3257" s="91"/>
    </row>
    <row r="3258" spans="1:19" s="104" customFormat="1" ht="12.75" customHeight="1" x14ac:dyDescent="0.25">
      <c r="A3258" s="121" t="s">
        <v>21</v>
      </c>
      <c r="B3258" s="92" t="str">
        <f>IF(E3258="","",VLOOKUP(E3258,[1]PROJECTES!$C$14:$G$5000,2,FALSE))</f>
        <v>EFACEC</v>
      </c>
      <c r="C3258" s="121" t="s">
        <v>181</v>
      </c>
      <c r="D3258" s="93" t="str">
        <f>IF(E3258="","",VLOOKUP(E3258,[1]PROJECTES!$C$14:$G$5000,5,FALSE))</f>
        <v>SISTEMA TD S.E. MARCEN - P.F. LALUEZA v1.0</v>
      </c>
      <c r="E3258" s="117">
        <v>5278</v>
      </c>
      <c r="F3258" s="95"/>
      <c r="G3258" s="96" t="str">
        <f>IF(E3258="","",VLOOKUP(E3258,[1]PROJECTES!$C$14:$G$5000,4,FALSE))</f>
        <v>OB</v>
      </c>
      <c r="H3258" s="118" t="s">
        <v>21</v>
      </c>
      <c r="I3258" s="97" t="str">
        <f>IF(H3258="","",VLOOKUP(H3258,BD!B$2:C$16,2,FALSE))</f>
        <v>P</v>
      </c>
      <c r="J3258" s="98">
        <v>43609</v>
      </c>
      <c r="K3258" s="135">
        <f t="shared" si="108"/>
        <v>21</v>
      </c>
      <c r="L3258" s="99">
        <f t="shared" ca="1" si="109"/>
        <v>26</v>
      </c>
      <c r="M3258" s="93">
        <f>IF(E3258="","",VLOOKUP(E3258,[1]PROJECTES!$C$14:$Z$5000,21,FALSE))</f>
        <v>43646</v>
      </c>
      <c r="N3258" s="100">
        <v>0</v>
      </c>
      <c r="O3258" s="72" t="s">
        <v>229</v>
      </c>
      <c r="P3258" s="101">
        <v>15</v>
      </c>
      <c r="Q3258" s="132" t="s">
        <v>49</v>
      </c>
      <c r="R3258" s="168" t="s">
        <v>1866</v>
      </c>
      <c r="S3258" s="91"/>
    </row>
    <row r="3259" spans="1:19" s="104" customFormat="1" ht="12.75" customHeight="1" x14ac:dyDescent="0.25">
      <c r="A3259" s="121" t="s">
        <v>12</v>
      </c>
      <c r="B3259" s="92" t="str">
        <f>IF(E3259="","",VLOOKUP(E3259,[1]PROJECTES!$C$14:$G$5000,2,FALSE))</f>
        <v>EOSPIT</v>
      </c>
      <c r="C3259" s="121" t="s">
        <v>151</v>
      </c>
      <c r="D3259" s="93" t="str">
        <f>IF(E3259="","",VLOOKUP(E3259,[1]PROJECTES!$C$14:$G$5000,5,FALSE))</f>
        <v>RTU S.E. EL VILLAR v2.0</v>
      </c>
      <c r="E3259" s="117">
        <v>5257</v>
      </c>
      <c r="F3259" s="95"/>
      <c r="G3259" s="96" t="str">
        <f>IF(E3259="","",VLOOKUP(E3259,[1]PROJECTES!$C$14:$G$5000,4,FALSE))</f>
        <v>OB</v>
      </c>
      <c r="H3259" s="118" t="s">
        <v>12</v>
      </c>
      <c r="I3259" s="97" t="str">
        <f>IF(H3259="","",VLOOKUP(H3259,BD!B$2:C$16,2,FALSE))</f>
        <v>E</v>
      </c>
      <c r="J3259" s="98">
        <v>43602</v>
      </c>
      <c r="K3259" s="135">
        <f t="shared" si="108"/>
        <v>20</v>
      </c>
      <c r="L3259" s="99">
        <f t="shared" ca="1" si="109"/>
        <v>-4</v>
      </c>
      <c r="M3259" s="93">
        <f>IF(E3259="","",VLOOKUP(E3259,[1]PROJECTES!$C$14:$Z$5000,21,FALSE))</f>
        <v>43616</v>
      </c>
      <c r="N3259" s="100">
        <v>0</v>
      </c>
      <c r="O3259" s="72" t="s">
        <v>229</v>
      </c>
      <c r="P3259" s="101">
        <v>30</v>
      </c>
      <c r="Q3259" s="132" t="s">
        <v>37</v>
      </c>
      <c r="R3259" s="168" t="s">
        <v>1876</v>
      </c>
      <c r="S3259" s="91"/>
    </row>
    <row r="3260" spans="1:19" s="104" customFormat="1" ht="12.75" customHeight="1" x14ac:dyDescent="0.25">
      <c r="A3260" s="121" t="s">
        <v>12</v>
      </c>
      <c r="B3260" s="92" t="str">
        <f>IF(E3260="","",VLOOKUP(E3260,[1]PROJECTES!$C$14:$G$5000,2,FALSE))</f>
        <v>SITEL</v>
      </c>
      <c r="C3260" s="121" t="s">
        <v>181</v>
      </c>
      <c r="D3260" s="93" t="str">
        <f>IF(E3260="","",VLOOKUP(E3260,[1]PROJECTES!$C$14:$G$5000,5,FALSE))</f>
        <v>AFERS EMPRESA</v>
      </c>
      <c r="E3260" s="117" t="s">
        <v>283</v>
      </c>
      <c r="F3260" s="95"/>
      <c r="G3260" s="96" t="str">
        <f>IF(E3260="","",VLOOKUP(E3260,[1]PROJECTES!$C$14:$G$5000,4,FALSE))</f>
        <v>OB</v>
      </c>
      <c r="H3260" s="118" t="s">
        <v>12</v>
      </c>
      <c r="I3260" s="97" t="str">
        <f>IF(H3260="","",VLOOKUP(H3260,BD!B$2:C$16,2,FALSE))</f>
        <v>E</v>
      </c>
      <c r="J3260" s="98">
        <v>43602</v>
      </c>
      <c r="K3260" s="135">
        <f t="shared" si="108"/>
        <v>20</v>
      </c>
      <c r="L3260" s="99">
        <f t="shared" ca="1" si="109"/>
        <v>210</v>
      </c>
      <c r="M3260" s="93">
        <f>IF(E3260="","",VLOOKUP(E3260,[1]PROJECTES!$C$14:$Z$5000,21,FALSE))</f>
        <v>43830</v>
      </c>
      <c r="N3260" s="100">
        <v>0</v>
      </c>
      <c r="O3260" s="72" t="s">
        <v>229</v>
      </c>
      <c r="P3260" s="101">
        <v>30</v>
      </c>
      <c r="Q3260" s="132" t="s">
        <v>336</v>
      </c>
      <c r="R3260" s="168" t="s">
        <v>1877</v>
      </c>
      <c r="S3260" s="91"/>
    </row>
    <row r="3261" spans="1:19" s="104" customFormat="1" ht="12.75" customHeight="1" x14ac:dyDescent="0.25">
      <c r="A3261" s="121" t="s">
        <v>12</v>
      </c>
      <c r="B3261" s="92" t="str">
        <f>IF(E3261="","",VLOOKUP(E3261,[1]PROJECTES!$C$14:$G$5000,2,FALSE))</f>
        <v>EYPESA</v>
      </c>
      <c r="C3261" s="121" t="s">
        <v>106</v>
      </c>
      <c r="D3261" s="93" t="str">
        <f>IF(E3261="","",VLOOKUP(E3261,[1]PROJECTES!$C$14:$G$5000,5,FALSE))</f>
        <v>SITEL Ref.SUPORT TEC. PROJ. RESOLvD-2018</v>
      </c>
      <c r="E3261" s="117">
        <v>4867</v>
      </c>
      <c r="F3261" s="95"/>
      <c r="G3261" s="96" t="str">
        <f>IF(E3261="","",VLOOKUP(E3261,[1]PROJECTES!$C$14:$G$5000,4,FALSE))</f>
        <v>OB</v>
      </c>
      <c r="H3261" s="118" t="s">
        <v>12</v>
      </c>
      <c r="I3261" s="97" t="str">
        <f>IF(H3261="","",VLOOKUP(H3261,BD!B$2:C$16,2,FALSE))</f>
        <v>E</v>
      </c>
      <c r="J3261" s="98">
        <v>43602</v>
      </c>
      <c r="K3261" s="135">
        <f t="shared" si="108"/>
        <v>20</v>
      </c>
      <c r="L3261" s="99">
        <f t="shared" ca="1" si="109"/>
        <v>-155</v>
      </c>
      <c r="M3261" s="93">
        <f>IF(E3261="","",VLOOKUP(E3261,[1]PROJECTES!$C$14:$Z$5000,21,FALSE))</f>
        <v>43465</v>
      </c>
      <c r="N3261" s="100">
        <v>3</v>
      </c>
      <c r="O3261" s="72" t="s">
        <v>229</v>
      </c>
      <c r="P3261" s="101">
        <v>0</v>
      </c>
      <c r="Q3261" s="132" t="s">
        <v>15</v>
      </c>
      <c r="R3261" s="168" t="s">
        <v>1805</v>
      </c>
      <c r="S3261" s="91"/>
    </row>
    <row r="3262" spans="1:19" s="104" customFormat="1" ht="12.75" customHeight="1" x14ac:dyDescent="0.25">
      <c r="A3262" s="121" t="s">
        <v>12</v>
      </c>
      <c r="B3262" s="92" t="str">
        <f>IF(E3262="","",VLOOKUP(E3262,[1]PROJECTES!$C$14:$G$5000,2,FALSE))</f>
        <v>EYPESA</v>
      </c>
      <c r="C3262" s="121" t="s">
        <v>106</v>
      </c>
      <c r="D3262" s="93" t="str">
        <f>IF(E3262="","",VLOOKUP(E3262,[1]PROJECTES!$C$14:$G$5000,5,FALSE))</f>
        <v>SITEL Ref.SUPORT TEC. PROJ. RESOLvD-2018</v>
      </c>
      <c r="E3262" s="117">
        <v>4867</v>
      </c>
      <c r="F3262" s="95"/>
      <c r="G3262" s="96" t="str">
        <f>IF(E3262="","",VLOOKUP(E3262,[1]PROJECTES!$C$14:$G$5000,4,FALSE))</f>
        <v>OB</v>
      </c>
      <c r="H3262" s="118" t="s">
        <v>12</v>
      </c>
      <c r="I3262" s="97" t="str">
        <f>IF(H3262="","",VLOOKUP(H3262,BD!B$2:C$16,2,FALSE))</f>
        <v>E</v>
      </c>
      <c r="J3262" s="98">
        <v>43602</v>
      </c>
      <c r="K3262" s="135">
        <f t="shared" si="108"/>
        <v>20</v>
      </c>
      <c r="L3262" s="99">
        <f t="shared" ca="1" si="109"/>
        <v>-155</v>
      </c>
      <c r="M3262" s="93">
        <f>IF(E3262="","",VLOOKUP(E3262,[1]PROJECTES!$C$14:$Z$5000,21,FALSE))</f>
        <v>43465</v>
      </c>
      <c r="N3262" s="100">
        <v>3</v>
      </c>
      <c r="O3262" s="72" t="s">
        <v>229</v>
      </c>
      <c r="P3262" s="101">
        <v>0</v>
      </c>
      <c r="Q3262" s="132" t="s">
        <v>15</v>
      </c>
      <c r="R3262" s="168" t="s">
        <v>1805</v>
      </c>
      <c r="S3262" s="91"/>
    </row>
    <row r="3263" spans="1:19" s="104" customFormat="1" ht="12.75" customHeight="1" x14ac:dyDescent="0.25">
      <c r="A3263" s="121" t="s">
        <v>12</v>
      </c>
      <c r="B3263" s="92" t="str">
        <f>IF(E3263="","",VLOOKUP(E3263,[1]PROJECTES!$C$14:$G$5000,2,FALSE))</f>
        <v>SITEL</v>
      </c>
      <c r="C3263" s="121" t="s">
        <v>94</v>
      </c>
      <c r="D3263" s="93" t="str">
        <f>IF(E3263="","",VLOOKUP(E3263,[1]PROJECTES!$C$14:$G$5000,5,FALSE))</f>
        <v>PENDENT D'ASSIGNAR</v>
      </c>
      <c r="E3263" s="117" t="s">
        <v>278</v>
      </c>
      <c r="F3263" s="95"/>
      <c r="G3263" s="96" t="str">
        <f>IF(E3263="","",VLOOKUP(E3263,[1]PROJECTES!$C$14:$G$5000,4,FALSE))</f>
        <v>OB</v>
      </c>
      <c r="H3263" s="118" t="s">
        <v>12</v>
      </c>
      <c r="I3263" s="97" t="str">
        <f>IF(H3263="","",VLOOKUP(H3263,BD!B$2:C$16,2,FALSE))</f>
        <v>E</v>
      </c>
      <c r="J3263" s="98">
        <v>43602</v>
      </c>
      <c r="K3263" s="135">
        <f t="shared" si="108"/>
        <v>20</v>
      </c>
      <c r="L3263" s="99">
        <f t="shared" ca="1" si="109"/>
        <v>210</v>
      </c>
      <c r="M3263" s="93">
        <f>IF(E3263="","",VLOOKUP(E3263,[1]PROJECTES!$C$14:$Z$5000,21,FALSE))</f>
        <v>43830</v>
      </c>
      <c r="N3263" s="100">
        <v>0</v>
      </c>
      <c r="O3263" s="72" t="s">
        <v>229</v>
      </c>
      <c r="P3263" s="101">
        <v>30</v>
      </c>
      <c r="Q3263" s="132" t="s">
        <v>59</v>
      </c>
      <c r="R3263" s="168" t="s">
        <v>1875</v>
      </c>
      <c r="S3263" s="91"/>
    </row>
    <row r="3264" spans="1:19" s="104" customFormat="1" ht="12.75" customHeight="1" x14ac:dyDescent="0.25">
      <c r="A3264" s="121" t="s">
        <v>12</v>
      </c>
      <c r="B3264" s="92" t="str">
        <f>IF(E3264="","",VLOOKUP(E3264,[1]PROJECTES!$C$14:$G$5000,2,FALSE))</f>
        <v>EOSPIT</v>
      </c>
      <c r="C3264" s="121" t="s">
        <v>151</v>
      </c>
      <c r="D3264" s="93" t="str">
        <f>IF(E3264="","",VLOOKUP(E3264,[1]PROJECTES!$C$14:$G$5000,5,FALSE))</f>
        <v>MANTENIMIENTO CC SCADA TEDIS.Net EOSA 01/04/2019 - 31/03/2020</v>
      </c>
      <c r="E3264" s="117">
        <v>5231</v>
      </c>
      <c r="F3264" s="95"/>
      <c r="G3264" s="96" t="str">
        <f>IF(E3264="","",VLOOKUP(E3264,[1]PROJECTES!$C$14:$G$5000,4,FALSE))</f>
        <v>OB</v>
      </c>
      <c r="H3264" s="118" t="s">
        <v>12</v>
      </c>
      <c r="I3264" s="97" t="str">
        <f>IF(H3264="","",VLOOKUP(H3264,BD!B$2:C$16,2,FALSE))</f>
        <v>E</v>
      </c>
      <c r="J3264" s="98">
        <v>43602</v>
      </c>
      <c r="K3264" s="135">
        <f t="shared" si="108"/>
        <v>20</v>
      </c>
      <c r="L3264" s="99">
        <f t="shared" ca="1" si="109"/>
        <v>301</v>
      </c>
      <c r="M3264" s="93">
        <f>IF(E3264="","",VLOOKUP(E3264,[1]PROJECTES!$C$14:$Z$5000,21,FALSE))</f>
        <v>43921</v>
      </c>
      <c r="N3264" s="100">
        <v>0</v>
      </c>
      <c r="O3264" s="72" t="s">
        <v>229</v>
      </c>
      <c r="P3264" s="101">
        <v>30</v>
      </c>
      <c r="Q3264" s="132" t="s">
        <v>59</v>
      </c>
      <c r="R3264" s="168" t="s">
        <v>1878</v>
      </c>
      <c r="S3264" s="91"/>
    </row>
    <row r="3265" spans="1:19" s="104" customFormat="1" ht="12.75" customHeight="1" x14ac:dyDescent="0.25">
      <c r="A3265" s="121" t="s">
        <v>12</v>
      </c>
      <c r="B3265" s="92" t="str">
        <f>IF(E3265="","",VLOOKUP(E3265,[1]PROJECTES!$C$14:$G$5000,2,FALSE))</f>
        <v>SITEL</v>
      </c>
      <c r="C3265" s="121" t="s">
        <v>181</v>
      </c>
      <c r="D3265" s="93" t="str">
        <f>IF(E3265="","",VLOOKUP(E3265,[1]PROJECTES!$C$14:$G$5000,5,FALSE))</f>
        <v>AFERS EMPRESA</v>
      </c>
      <c r="E3265" s="117" t="s">
        <v>283</v>
      </c>
      <c r="F3265" s="95"/>
      <c r="G3265" s="96" t="str">
        <f>IF(E3265="","",VLOOKUP(E3265,[1]PROJECTES!$C$14:$G$5000,4,FALSE))</f>
        <v>OB</v>
      </c>
      <c r="H3265" s="118" t="s">
        <v>12</v>
      </c>
      <c r="I3265" s="97" t="str">
        <f>IF(H3265="","",VLOOKUP(H3265,BD!B$2:C$16,2,FALSE))</f>
        <v>E</v>
      </c>
      <c r="J3265" s="98">
        <v>43605</v>
      </c>
      <c r="K3265" s="135">
        <f t="shared" si="108"/>
        <v>21</v>
      </c>
      <c r="L3265" s="99">
        <f t="shared" ca="1" si="109"/>
        <v>210</v>
      </c>
      <c r="M3265" s="93">
        <f>IF(E3265="","",VLOOKUP(E3265,[1]PROJECTES!$C$14:$Z$5000,21,FALSE))</f>
        <v>43830</v>
      </c>
      <c r="N3265" s="100">
        <v>0</v>
      </c>
      <c r="O3265" s="72" t="s">
        <v>229</v>
      </c>
      <c r="P3265" s="101">
        <v>30</v>
      </c>
      <c r="Q3265" s="132" t="s">
        <v>336</v>
      </c>
      <c r="R3265" s="168" t="s">
        <v>1879</v>
      </c>
      <c r="S3265" s="91"/>
    </row>
    <row r="3266" spans="1:19" s="104" customFormat="1" ht="12.75" customHeight="1" x14ac:dyDescent="0.25">
      <c r="A3266" s="121" t="s">
        <v>12</v>
      </c>
      <c r="B3266" s="92" t="str">
        <f>IF(E3266="","",VLOOKUP(E3266,[1]PROJECTES!$C$14:$G$5000,2,FALSE))</f>
        <v>EYPESA</v>
      </c>
      <c r="C3266" s="121" t="s">
        <v>106</v>
      </c>
      <c r="D3266" s="93" t="str">
        <f>IF(E3266="","",VLOOKUP(E3266,[1]PROJECTES!$C$14:$G$5000,5,FALSE))</f>
        <v>SITEL Ref.SUPORT TEC. PROJ. INVADE-2019</v>
      </c>
      <c r="E3266" s="117">
        <v>5204</v>
      </c>
      <c r="F3266" s="95"/>
      <c r="G3266" s="96" t="str">
        <f>IF(E3266="","",VLOOKUP(E3266,[1]PROJECTES!$C$14:$G$5000,4,FALSE))</f>
        <v>OB</v>
      </c>
      <c r="H3266" s="118" t="s">
        <v>12</v>
      </c>
      <c r="I3266" s="97" t="str">
        <f>IF(H3266="","",VLOOKUP(H3266,BD!B$2:C$16,2,FALSE))</f>
        <v>E</v>
      </c>
      <c r="J3266" s="98">
        <v>43605</v>
      </c>
      <c r="K3266" s="135">
        <f t="shared" si="108"/>
        <v>21</v>
      </c>
      <c r="L3266" s="99">
        <f t="shared" ca="1" si="109"/>
        <v>-35</v>
      </c>
      <c r="M3266" s="93">
        <f>IF(E3266="","",VLOOKUP(E3266,[1]PROJECTES!$C$14:$Z$5000,21,FALSE))</f>
        <v>43585</v>
      </c>
      <c r="N3266" s="100">
        <v>3</v>
      </c>
      <c r="O3266" s="72" t="s">
        <v>229</v>
      </c>
      <c r="P3266" s="101">
        <v>0</v>
      </c>
      <c r="Q3266" s="132" t="s">
        <v>32</v>
      </c>
      <c r="R3266" s="168" t="s">
        <v>1882</v>
      </c>
      <c r="S3266" s="91"/>
    </row>
    <row r="3267" spans="1:19" s="104" customFormat="1" ht="12.75" customHeight="1" x14ac:dyDescent="0.25">
      <c r="A3267" s="121" t="s">
        <v>12</v>
      </c>
      <c r="B3267" s="92" t="str">
        <f>IF(E3267="","",VLOOKUP(E3267,[1]PROJECTES!$C$14:$G$5000,2,FALSE))</f>
        <v>EYPESA</v>
      </c>
      <c r="C3267" s="121" t="s">
        <v>106</v>
      </c>
      <c r="D3267" s="93" t="str">
        <f>IF(E3267="","",VLOOKUP(E3267,[1]PROJECTES!$C$14:$G$5000,5,FALSE))</f>
        <v>SITEL Ref.SUPORT TEC. PROJ. RESOLvD-2018</v>
      </c>
      <c r="E3267" s="117">
        <v>4867</v>
      </c>
      <c r="F3267" s="95"/>
      <c r="G3267" s="96" t="str">
        <f>IF(E3267="","",VLOOKUP(E3267,[1]PROJECTES!$C$14:$G$5000,4,FALSE))</f>
        <v>OB</v>
      </c>
      <c r="H3267" s="118" t="s">
        <v>12</v>
      </c>
      <c r="I3267" s="97" t="str">
        <f>IF(H3267="","",VLOOKUP(H3267,BD!B$2:C$16,2,FALSE))</f>
        <v>E</v>
      </c>
      <c r="J3267" s="98">
        <v>43605</v>
      </c>
      <c r="K3267" s="135">
        <f t="shared" si="108"/>
        <v>21</v>
      </c>
      <c r="L3267" s="99">
        <f t="shared" ca="1" si="109"/>
        <v>-155</v>
      </c>
      <c r="M3267" s="93">
        <f>IF(E3267="","",VLOOKUP(E3267,[1]PROJECTES!$C$14:$Z$5000,21,FALSE))</f>
        <v>43465</v>
      </c>
      <c r="N3267" s="100">
        <v>2</v>
      </c>
      <c r="O3267" s="72" t="s">
        <v>229</v>
      </c>
      <c r="P3267" s="101">
        <v>0</v>
      </c>
      <c r="Q3267" s="132" t="s">
        <v>15</v>
      </c>
      <c r="R3267" s="168" t="s">
        <v>1805</v>
      </c>
      <c r="S3267" s="91"/>
    </row>
    <row r="3268" spans="1:19" s="104" customFormat="1" ht="12.75" customHeight="1" x14ac:dyDescent="0.25">
      <c r="A3268" s="121" t="s">
        <v>12</v>
      </c>
      <c r="B3268" s="92" t="str">
        <f>IF(E3268="","",VLOOKUP(E3268,[1]PROJECTES!$C$14:$G$5000,2,FALSE))</f>
        <v>EOSPIT</v>
      </c>
      <c r="C3268" s="121" t="s">
        <v>151</v>
      </c>
      <c r="D3268" s="93" t="str">
        <f>IF(E3268="","",VLOOKUP(E3268,[1]PROJECTES!$C$14:$G$5000,5,FALSE))</f>
        <v>MANTENIMIENTO CC SCADA TEDIS.Net EOSA 01/04/2019 - 31/03/2020</v>
      </c>
      <c r="E3268" s="117">
        <v>5231</v>
      </c>
      <c r="F3268" s="95"/>
      <c r="G3268" s="96" t="str">
        <f>IF(E3268="","",VLOOKUP(E3268,[1]PROJECTES!$C$14:$G$5000,4,FALSE))</f>
        <v>OB</v>
      </c>
      <c r="H3268" s="118" t="s">
        <v>12</v>
      </c>
      <c r="I3268" s="97" t="str">
        <f>IF(H3268="","",VLOOKUP(H3268,BD!B$2:C$16,2,FALSE))</f>
        <v>E</v>
      </c>
      <c r="J3268" s="98">
        <v>43605</v>
      </c>
      <c r="K3268" s="135">
        <f t="shared" si="108"/>
        <v>21</v>
      </c>
      <c r="L3268" s="99">
        <f t="shared" ca="1" si="109"/>
        <v>301</v>
      </c>
      <c r="M3268" s="93">
        <f>IF(E3268="","",VLOOKUP(E3268,[1]PROJECTES!$C$14:$Z$5000,21,FALSE))</f>
        <v>43921</v>
      </c>
      <c r="N3268" s="100">
        <v>0</v>
      </c>
      <c r="O3268" s="72" t="s">
        <v>229</v>
      </c>
      <c r="P3268" s="101">
        <v>15</v>
      </c>
      <c r="Q3268" s="132" t="s">
        <v>59</v>
      </c>
      <c r="R3268" s="168" t="s">
        <v>1880</v>
      </c>
      <c r="S3268" s="91"/>
    </row>
    <row r="3269" spans="1:19" s="104" customFormat="1" ht="12.75" customHeight="1" x14ac:dyDescent="0.25">
      <c r="A3269" s="121" t="s">
        <v>12</v>
      </c>
      <c r="B3269" s="92" t="str">
        <f>IF(E3269="","",VLOOKUP(E3269,[1]PROJECTES!$C$14:$G$5000,2,FALSE))</f>
        <v>SITEL</v>
      </c>
      <c r="C3269" s="121" t="s">
        <v>181</v>
      </c>
      <c r="D3269" s="93" t="str">
        <f>IF(E3269="","",VLOOKUP(E3269,[1]PROJECTES!$C$14:$G$5000,5,FALSE))</f>
        <v xml:space="preserve"> TEDIS.Net, SystemTerminal v1.45</v>
      </c>
      <c r="E3269" s="117">
        <v>4597</v>
      </c>
      <c r="F3269" s="95"/>
      <c r="G3269" s="96" t="str">
        <f>IF(E3269="","",VLOOKUP(E3269,[1]PROJECTES!$C$14:$G$5000,4,FALSE))</f>
        <v>OB</v>
      </c>
      <c r="H3269" s="118" t="s">
        <v>12</v>
      </c>
      <c r="I3269" s="97" t="str">
        <f>IF(H3269="","",VLOOKUP(H3269,BD!B$2:C$16,2,FALSE))</f>
        <v>E</v>
      </c>
      <c r="J3269" s="98">
        <v>43605</v>
      </c>
      <c r="K3269" s="135">
        <f t="shared" si="108"/>
        <v>21</v>
      </c>
      <c r="L3269" s="99">
        <f t="shared" ca="1" si="109"/>
        <v>-400</v>
      </c>
      <c r="M3269" s="93">
        <f>IF(E3269="","",VLOOKUP(E3269,[1]PROJECTES!$C$14:$Z$5000,21,FALSE))</f>
        <v>43220</v>
      </c>
      <c r="N3269" s="100">
        <v>1</v>
      </c>
      <c r="O3269" s="72" t="s">
        <v>229</v>
      </c>
      <c r="P3269" s="101">
        <v>0</v>
      </c>
      <c r="Q3269" s="132" t="s">
        <v>15</v>
      </c>
      <c r="R3269" s="168" t="s">
        <v>1881</v>
      </c>
      <c r="S3269" s="91"/>
    </row>
    <row r="3270" spans="1:19" s="104" customFormat="1" ht="12.75" customHeight="1" x14ac:dyDescent="0.25">
      <c r="A3270" s="121" t="s">
        <v>12</v>
      </c>
      <c r="B3270" s="92" t="str">
        <f>IF(E3270="","",VLOOKUP(E3270,[1]PROJECTES!$C$14:$G$5000,2,FALSE))</f>
        <v>SITEL</v>
      </c>
      <c r="C3270" s="121" t="s">
        <v>181</v>
      </c>
      <c r="D3270" s="93" t="str">
        <f>IF(E3270="","",VLOOKUP(E3270,[1]PROJECTES!$C$14:$G$5000,5,FALSE))</f>
        <v>INFRAESTRUCTURA</v>
      </c>
      <c r="E3270" s="117" t="s">
        <v>317</v>
      </c>
      <c r="F3270" s="95"/>
      <c r="G3270" s="96" t="str">
        <f>IF(E3270="","",VLOOKUP(E3270,[1]PROJECTES!$C$14:$G$5000,4,FALSE))</f>
        <v>OB</v>
      </c>
      <c r="H3270" s="118" t="s">
        <v>12</v>
      </c>
      <c r="I3270" s="97" t="str">
        <f>IF(H3270="","",VLOOKUP(H3270,BD!B$2:C$16,2,FALSE))</f>
        <v>E</v>
      </c>
      <c r="J3270" s="98">
        <v>43605</v>
      </c>
      <c r="K3270" s="135">
        <f t="shared" si="108"/>
        <v>21</v>
      </c>
      <c r="L3270" s="99">
        <f t="shared" ca="1" si="109"/>
        <v>210</v>
      </c>
      <c r="M3270" s="93">
        <f>IF(E3270="","",VLOOKUP(E3270,[1]PROJECTES!$C$14:$Z$5000,21,FALSE))</f>
        <v>43830</v>
      </c>
      <c r="N3270" s="100">
        <v>1</v>
      </c>
      <c r="O3270" s="72" t="s">
        <v>229</v>
      </c>
      <c r="P3270" s="101">
        <v>15</v>
      </c>
      <c r="Q3270" s="132" t="s">
        <v>7</v>
      </c>
      <c r="R3270" s="168" t="s">
        <v>1883</v>
      </c>
      <c r="S3270" s="91"/>
    </row>
    <row r="3271" spans="1:19" s="104" customFormat="1" ht="12.75" customHeight="1" x14ac:dyDescent="0.25">
      <c r="A3271" s="121" t="s">
        <v>21</v>
      </c>
      <c r="B3271" s="92" t="str">
        <f>IF(E3271="","",VLOOKUP(E3271,[1]PROJECTES!$C$14:$G$5000,2,FALSE))</f>
        <v>SITEL</v>
      </c>
      <c r="C3271" s="121" t="s">
        <v>128</v>
      </c>
      <c r="D3271" s="93" t="str">
        <f>IF(E3271="","",VLOOKUP(E3271,[1]PROJECTES!$C$14:$G$5000,5,FALSE))</f>
        <v>GESTIO DE MAGATZEM</v>
      </c>
      <c r="E3271" s="117" t="s">
        <v>363</v>
      </c>
      <c r="F3271" s="95"/>
      <c r="G3271" s="96" t="str">
        <f>IF(E3271="","",VLOOKUP(E3271,[1]PROJECTES!$C$14:$G$5000,4,FALSE))</f>
        <v>OB</v>
      </c>
      <c r="H3271" s="118" t="s">
        <v>21</v>
      </c>
      <c r="I3271" s="97" t="str">
        <f>IF(H3271="","",VLOOKUP(H3271,BD!B$2:C$16,2,FALSE))</f>
        <v>P</v>
      </c>
      <c r="J3271" s="98">
        <v>43606</v>
      </c>
      <c r="K3271" s="135">
        <f t="shared" si="108"/>
        <v>21</v>
      </c>
      <c r="L3271" s="99">
        <f t="shared" ca="1" si="109"/>
        <v>210</v>
      </c>
      <c r="M3271" s="93">
        <f>IF(E3271="","",VLOOKUP(E3271,[1]PROJECTES!$C$14:$Z$5000,21,FALSE))</f>
        <v>43830</v>
      </c>
      <c r="N3271" s="100">
        <v>0</v>
      </c>
      <c r="O3271" s="72" t="s">
        <v>229</v>
      </c>
      <c r="P3271" s="101">
        <v>25</v>
      </c>
      <c r="Q3271" s="132" t="s">
        <v>49</v>
      </c>
      <c r="R3271" s="102" t="s">
        <v>1887</v>
      </c>
      <c r="S3271" s="91"/>
    </row>
    <row r="3272" spans="1:19" s="104" customFormat="1" ht="12.75" customHeight="1" x14ac:dyDescent="0.25">
      <c r="A3272" s="121" t="s">
        <v>21</v>
      </c>
      <c r="B3272" s="92" t="str">
        <f>IF(E3272="","",VLOOKUP(E3272,[1]PROJECTES!$C$14:$G$5000,2,FALSE))</f>
        <v>SITEL</v>
      </c>
      <c r="C3272" s="121" t="s">
        <v>181</v>
      </c>
      <c r="D3272" s="93" t="str">
        <f>IF(E3272="","",VLOOKUP(E3272,[1]PROJECTES!$C$14:$G$5000,5,FALSE))</f>
        <v>GESTIO DE MAGATZEM</v>
      </c>
      <c r="E3272" s="117" t="s">
        <v>363</v>
      </c>
      <c r="F3272" s="95"/>
      <c r="G3272" s="96" t="str">
        <f>IF(E3272="","",VLOOKUP(E3272,[1]PROJECTES!$C$14:$G$5000,4,FALSE))</f>
        <v>OB</v>
      </c>
      <c r="H3272" s="118" t="s">
        <v>21</v>
      </c>
      <c r="I3272" s="97" t="str">
        <f>IF(H3272="","",VLOOKUP(H3272,BD!B$2:C$16,2,FALSE))</f>
        <v>P</v>
      </c>
      <c r="J3272" s="98">
        <v>43606</v>
      </c>
      <c r="K3272" s="135">
        <f t="shared" si="108"/>
        <v>21</v>
      </c>
      <c r="L3272" s="99">
        <f t="shared" ca="1" si="109"/>
        <v>210</v>
      </c>
      <c r="M3272" s="93">
        <f>IF(E3272="","",VLOOKUP(E3272,[1]PROJECTES!$C$14:$Z$5000,21,FALSE))</f>
        <v>43830</v>
      </c>
      <c r="N3272" s="100">
        <v>0</v>
      </c>
      <c r="O3272" s="72" t="s">
        <v>229</v>
      </c>
      <c r="P3272" s="101">
        <v>20</v>
      </c>
      <c r="Q3272" s="132" t="s">
        <v>49</v>
      </c>
      <c r="R3272" s="102" t="s">
        <v>1888</v>
      </c>
      <c r="S3272" s="91"/>
    </row>
    <row r="3273" spans="1:19" s="104" customFormat="1" ht="12.75" customHeight="1" x14ac:dyDescent="0.25">
      <c r="A3273" s="121" t="s">
        <v>21</v>
      </c>
      <c r="B3273" s="92" t="str">
        <f>IF(E3273="","",VLOOKUP(E3273,[1]PROJECTES!$C$14:$G$5000,2,FALSE))</f>
        <v>NCLAVE</v>
      </c>
      <c r="C3273" s="121"/>
      <c r="D3273" s="93" t="str">
        <f>IF(E3273="","",VLOOKUP(E3273,[1]PROJECTES!$C$14:$G$5000,5,FALSE))</f>
        <v>5 x Equipo Trina-PRO TCU-24/3 v1.0</v>
      </c>
      <c r="E3273" s="117">
        <v>5144</v>
      </c>
      <c r="F3273" s="95"/>
      <c r="G3273" s="96" t="str">
        <f>IF(E3273="","",VLOOKUP(E3273,[1]PROJECTES!$C$14:$G$5000,4,FALSE))</f>
        <v>TA</v>
      </c>
      <c r="H3273" s="118" t="s">
        <v>595</v>
      </c>
      <c r="I3273" s="97" t="str">
        <f>IF(H3273="","",VLOOKUP(H3273,BD!B$2:C$16,2,FALSE))</f>
        <v>E</v>
      </c>
      <c r="J3273" s="98">
        <v>43605</v>
      </c>
      <c r="K3273" s="135">
        <f t="shared" si="108"/>
        <v>21</v>
      </c>
      <c r="L3273" s="99" t="str">
        <f t="shared" ca="1" si="109"/>
        <v>-</v>
      </c>
      <c r="M3273" s="93">
        <f>IF(E3273="","",VLOOKUP(E3273,[1]PROJECTES!$C$14:$Z$5000,21,FALSE))</f>
        <v>43555</v>
      </c>
      <c r="N3273" s="100">
        <v>0</v>
      </c>
      <c r="O3273" s="72" t="s">
        <v>229</v>
      </c>
      <c r="P3273" s="101">
        <v>23</v>
      </c>
      <c r="Q3273" s="132" t="s">
        <v>51</v>
      </c>
      <c r="R3273" s="102" t="s">
        <v>1334</v>
      </c>
      <c r="S3273" s="91"/>
    </row>
    <row r="3274" spans="1:19" s="104" customFormat="1" ht="12.75" customHeight="1" x14ac:dyDescent="0.25">
      <c r="A3274" s="121" t="s">
        <v>21</v>
      </c>
      <c r="B3274" s="92" t="str">
        <f>IF(E3274="","",VLOOKUP(E3274,[1]PROJECTES!$C$14:$G$5000,2,FALSE))</f>
        <v>SITEL</v>
      </c>
      <c r="C3274" s="121" t="s">
        <v>181</v>
      </c>
      <c r="D3274" s="93" t="str">
        <f>IF(E3274="","",VLOOKUP(E3274,[1]PROJECTES!$C$14:$G$5000,5,FALSE))</f>
        <v>GESTIO DE MAGATZEM</v>
      </c>
      <c r="E3274" s="117" t="s">
        <v>305</v>
      </c>
      <c r="F3274" s="95"/>
      <c r="G3274" s="96" t="str">
        <f>IF(E3274="","",VLOOKUP(E3274,[1]PROJECTES!$C$14:$G$5000,4,FALSE))</f>
        <v>OB</v>
      </c>
      <c r="H3274" s="118" t="s">
        <v>21</v>
      </c>
      <c r="I3274" s="97" t="str">
        <f>IF(H3274="","",VLOOKUP(H3274,BD!B$2:C$16,2,FALSE))</f>
        <v>P</v>
      </c>
      <c r="J3274" s="98">
        <v>43606</v>
      </c>
      <c r="K3274" s="135">
        <f t="shared" si="108"/>
        <v>21</v>
      </c>
      <c r="L3274" s="99">
        <f t="shared" ca="1" si="109"/>
        <v>210</v>
      </c>
      <c r="M3274" s="93">
        <f>IF(E3274="","",VLOOKUP(E3274,[1]PROJECTES!$C$14:$Z$5000,21,FALSE))</f>
        <v>43830</v>
      </c>
      <c r="N3274" s="100">
        <v>1</v>
      </c>
      <c r="O3274" s="72" t="s">
        <v>229</v>
      </c>
      <c r="P3274" s="101">
        <v>30</v>
      </c>
      <c r="Q3274" s="132" t="s">
        <v>37</v>
      </c>
      <c r="R3274" s="102" t="s">
        <v>1889</v>
      </c>
      <c r="S3274" s="91"/>
    </row>
    <row r="3275" spans="1:19" s="104" customFormat="1" ht="12.75" customHeight="1" x14ac:dyDescent="0.25">
      <c r="A3275" s="121" t="s">
        <v>21</v>
      </c>
      <c r="B3275" s="92" t="str">
        <f>IF(E3275="","",VLOOKUP(E3275,[1]PROJECTES!$C$14:$G$5000,2,FALSE))</f>
        <v>SITEL</v>
      </c>
      <c r="C3275" s="121" t="s">
        <v>149</v>
      </c>
      <c r="D3275" s="93" t="str">
        <f>IF(E3275="","",VLOOKUP(E3275,[1]PROJECTES!$C$14:$G$5000,5,FALSE))</f>
        <v>40 x CES CAP32 Generica v2.5</v>
      </c>
      <c r="E3275" s="117">
        <v>5213</v>
      </c>
      <c r="F3275" s="95"/>
      <c r="G3275" s="96" t="str">
        <f>IF(E3275="","",VLOOKUP(E3275,[1]PROJECTES!$C$14:$G$5000,4,FALSE))</f>
        <v>OB</v>
      </c>
      <c r="H3275" s="118" t="s">
        <v>21</v>
      </c>
      <c r="I3275" s="97" t="str">
        <f>IF(H3275="","",VLOOKUP(H3275,BD!B$2:C$16,2,FALSE))</f>
        <v>P</v>
      </c>
      <c r="J3275" s="98">
        <v>43606</v>
      </c>
      <c r="K3275" s="135">
        <f t="shared" si="108"/>
        <v>21</v>
      </c>
      <c r="L3275" s="99">
        <f t="shared" ca="1" si="109"/>
        <v>-4</v>
      </c>
      <c r="M3275" s="93">
        <f>IF(E3275="","",VLOOKUP(E3275,[1]PROJECTES!$C$14:$Z$5000,21,FALSE))</f>
        <v>43616</v>
      </c>
      <c r="N3275" s="100">
        <v>0</v>
      </c>
      <c r="O3275" s="72" t="s">
        <v>229</v>
      </c>
      <c r="P3275" s="101">
        <v>30</v>
      </c>
      <c r="Q3275" s="132" t="s">
        <v>49</v>
      </c>
      <c r="R3275" s="168" t="s">
        <v>1890</v>
      </c>
      <c r="S3275" s="91"/>
    </row>
    <row r="3276" spans="1:19" s="104" customFormat="1" ht="12.75" customHeight="1" x14ac:dyDescent="0.25">
      <c r="A3276" s="121" t="s">
        <v>21</v>
      </c>
      <c r="B3276" s="92" t="str">
        <f>IF(E3276="","",VLOOKUP(E3276,[1]PROJECTES!$C$14:$G$5000,2,FALSE))</f>
        <v>SITEL</v>
      </c>
      <c r="C3276" s="121" t="s">
        <v>149</v>
      </c>
      <c r="D3276" s="93" t="str">
        <f>IF(E3276="","",VLOOKUP(E3276,[1]PROJECTES!$C$14:$G$5000,5,FALSE))</f>
        <v>40 x EE CAP32 v2.1</v>
      </c>
      <c r="E3276" s="117">
        <v>5215</v>
      </c>
      <c r="F3276" s="95"/>
      <c r="G3276" s="96" t="str">
        <f>IF(E3276="","",VLOOKUP(E3276,[1]PROJECTES!$C$14:$G$5000,4,FALSE))</f>
        <v>OB</v>
      </c>
      <c r="H3276" s="118" t="s">
        <v>21</v>
      </c>
      <c r="I3276" s="97" t="str">
        <f>IF(H3276="","",VLOOKUP(H3276,BD!B$2:C$16,2,FALSE))</f>
        <v>P</v>
      </c>
      <c r="J3276" s="98">
        <v>43606</v>
      </c>
      <c r="K3276" s="135">
        <f t="shared" si="108"/>
        <v>21</v>
      </c>
      <c r="L3276" s="99">
        <f t="shared" ca="1" si="109"/>
        <v>-4</v>
      </c>
      <c r="M3276" s="93">
        <f>IF(E3276="","",VLOOKUP(E3276,[1]PROJECTES!$C$14:$Z$5000,21,FALSE))</f>
        <v>43616</v>
      </c>
      <c r="N3276" s="100">
        <v>0</v>
      </c>
      <c r="O3276" s="72" t="s">
        <v>229</v>
      </c>
      <c r="P3276" s="101">
        <v>30</v>
      </c>
      <c r="Q3276" s="132" t="s">
        <v>49</v>
      </c>
      <c r="R3276" s="168" t="s">
        <v>1890</v>
      </c>
      <c r="S3276" s="91"/>
    </row>
    <row r="3277" spans="1:19" s="104" customFormat="1" ht="12.75" customHeight="1" x14ac:dyDescent="0.25">
      <c r="A3277" s="121" t="s">
        <v>21</v>
      </c>
      <c r="B3277" s="92" t="str">
        <f>IF(E3277="","",VLOOKUP(E3277,[1]PROJECTES!$C$14:$G$5000,2,FALSE))</f>
        <v>SITEL</v>
      </c>
      <c r="C3277" s="121" t="s">
        <v>181</v>
      </c>
      <c r="D3277" s="93" t="str">
        <f>IF(E3277="","",VLOOKUP(E3277,[1]PROJECTES!$C$14:$G$5000,5,FALSE))</f>
        <v>GESTIO DE MAGATZEM</v>
      </c>
      <c r="E3277" s="117" t="s">
        <v>305</v>
      </c>
      <c r="F3277" s="95"/>
      <c r="G3277" s="96" t="str">
        <f>IF(E3277="","",VLOOKUP(E3277,[1]PROJECTES!$C$14:$G$5000,4,FALSE))</f>
        <v>OB</v>
      </c>
      <c r="H3277" s="118" t="s">
        <v>21</v>
      </c>
      <c r="I3277" s="97" t="str">
        <f>IF(H3277="","",VLOOKUP(H3277,BD!B$2:C$16,2,FALSE))</f>
        <v>P</v>
      </c>
      <c r="J3277" s="98">
        <v>43606</v>
      </c>
      <c r="K3277" s="135">
        <f t="shared" si="108"/>
        <v>21</v>
      </c>
      <c r="L3277" s="99">
        <f t="shared" ca="1" si="109"/>
        <v>210</v>
      </c>
      <c r="M3277" s="93">
        <f>IF(E3277="","",VLOOKUP(E3277,[1]PROJECTES!$C$14:$Z$5000,21,FALSE))</f>
        <v>43830</v>
      </c>
      <c r="N3277" s="100">
        <v>0</v>
      </c>
      <c r="O3277" s="72" t="s">
        <v>229</v>
      </c>
      <c r="P3277" s="101">
        <v>20</v>
      </c>
      <c r="Q3277" s="132" t="s">
        <v>37</v>
      </c>
      <c r="R3277" s="102" t="s">
        <v>1891</v>
      </c>
      <c r="S3277" s="91"/>
    </row>
    <row r="3278" spans="1:19" s="104" customFormat="1" ht="12.75" customHeight="1" x14ac:dyDescent="0.25">
      <c r="A3278" s="121" t="s">
        <v>21</v>
      </c>
      <c r="B3278" s="92" t="str">
        <f>IF(E3278="","",VLOOKUP(E3278,[1]PROJECTES!$C$14:$G$5000,2,FALSE))</f>
        <v>SITEL</v>
      </c>
      <c r="C3278" s="121" t="s">
        <v>181</v>
      </c>
      <c r="D3278" s="93" t="str">
        <f>IF(E3278="","",VLOOKUP(E3278,[1]PROJECTES!$C$14:$G$5000,5,FALSE))</f>
        <v>INFRAESTRUCTURA</v>
      </c>
      <c r="E3278" s="117" t="s">
        <v>289</v>
      </c>
      <c r="F3278" s="95"/>
      <c r="G3278" s="96" t="str">
        <f>IF(E3278="","",VLOOKUP(E3278,[1]PROJECTES!$C$14:$G$5000,4,FALSE))</f>
        <v>OB</v>
      </c>
      <c r="H3278" s="118" t="s">
        <v>21</v>
      </c>
      <c r="I3278" s="97" t="str">
        <f>IF(H3278="","",VLOOKUP(H3278,BD!B$2:C$16,2,FALSE))</f>
        <v>P</v>
      </c>
      <c r="J3278" s="98">
        <v>43606</v>
      </c>
      <c r="K3278" s="135">
        <f t="shared" si="108"/>
        <v>21</v>
      </c>
      <c r="L3278" s="99">
        <f t="shared" ca="1" si="109"/>
        <v>210</v>
      </c>
      <c r="M3278" s="93">
        <f>IF(E3278="","",VLOOKUP(E3278,[1]PROJECTES!$C$14:$Z$5000,21,FALSE))</f>
        <v>43830</v>
      </c>
      <c r="N3278" s="100">
        <v>1</v>
      </c>
      <c r="O3278" s="72" t="s">
        <v>229</v>
      </c>
      <c r="P3278" s="101">
        <v>20</v>
      </c>
      <c r="Q3278" s="132" t="s">
        <v>37</v>
      </c>
      <c r="R3278" s="102" t="s">
        <v>1892</v>
      </c>
      <c r="S3278" s="91"/>
    </row>
    <row r="3279" spans="1:19" s="104" customFormat="1" ht="12.75" customHeight="1" x14ac:dyDescent="0.25">
      <c r="A3279" s="121" t="s">
        <v>21</v>
      </c>
      <c r="B3279" s="92" t="str">
        <f>IF(E3279="","",VLOOKUP(E3279,[1]PROJECTES!$C$14:$G$5000,2,FALSE))</f>
        <v>INPPOZ</v>
      </c>
      <c r="C3279" s="121" t="s">
        <v>149</v>
      </c>
      <c r="D3279" s="93" t="str">
        <f>IF(E3279="","",VLOOKUP(E3279,[1]PROJECTES!$C$14:$G$5000,5,FALSE))</f>
        <v>RTU C.T. PADRE TORRERO v1.0</v>
      </c>
      <c r="E3279" s="117">
        <v>5207</v>
      </c>
      <c r="F3279" s="95"/>
      <c r="G3279" s="96" t="str">
        <f>IF(E3279="","",VLOOKUP(E3279,[1]PROJECTES!$C$14:$G$5000,4,FALSE))</f>
        <v>OB</v>
      </c>
      <c r="H3279" s="118" t="s">
        <v>595</v>
      </c>
      <c r="I3279" s="97" t="str">
        <f>IF(H3279="","",VLOOKUP(H3279,BD!B$2:C$16,2,FALSE))</f>
        <v>E</v>
      </c>
      <c r="J3279" s="98">
        <v>43606</v>
      </c>
      <c r="K3279" s="135">
        <f t="shared" si="108"/>
        <v>21</v>
      </c>
      <c r="L3279" s="99">
        <f t="shared" ca="1" si="109"/>
        <v>-35</v>
      </c>
      <c r="M3279" s="93">
        <f>IF(E3279="","",VLOOKUP(E3279,[1]PROJECTES!$C$14:$Z$5000,21,FALSE))</f>
        <v>43585</v>
      </c>
      <c r="N3279" s="100">
        <v>2</v>
      </c>
      <c r="O3279" s="72" t="s">
        <v>229</v>
      </c>
      <c r="P3279" s="101">
        <v>0</v>
      </c>
      <c r="Q3279" s="132" t="s">
        <v>51</v>
      </c>
      <c r="R3279" s="168" t="s">
        <v>365</v>
      </c>
      <c r="S3279" s="91"/>
    </row>
    <row r="3280" spans="1:19" s="104" customFormat="1" ht="12.75" customHeight="1" x14ac:dyDescent="0.25">
      <c r="A3280" s="121" t="s">
        <v>21</v>
      </c>
      <c r="B3280" s="92" t="str">
        <f>IF(E3280="","",VLOOKUP(E3280,[1]PROJECTES!$C$14:$G$5000,2,FALSE))</f>
        <v>INPPOZ</v>
      </c>
      <c r="C3280" s="121" t="s">
        <v>149</v>
      </c>
      <c r="D3280" s="93" t="str">
        <f>IF(E3280="","",VLOOKUP(E3280,[1]PROJECTES!$C$14:$G$5000,5,FALSE))</f>
        <v>RTU C.T. MENENDEZ PELAYO v1.0</v>
      </c>
      <c r="E3280" s="117">
        <v>5205</v>
      </c>
      <c r="F3280" s="95"/>
      <c r="G3280" s="96" t="str">
        <f>IF(E3280="","",VLOOKUP(E3280,[1]PROJECTES!$C$14:$G$5000,4,FALSE))</f>
        <v>OB</v>
      </c>
      <c r="H3280" s="118" t="s">
        <v>595</v>
      </c>
      <c r="I3280" s="97" t="str">
        <f>IF(H3280="","",VLOOKUP(H3280,BD!B$2:C$16,2,FALSE))</f>
        <v>E</v>
      </c>
      <c r="J3280" s="98">
        <v>43606</v>
      </c>
      <c r="K3280" s="135">
        <f t="shared" si="108"/>
        <v>21</v>
      </c>
      <c r="L3280" s="99">
        <f t="shared" ca="1" si="109"/>
        <v>-35</v>
      </c>
      <c r="M3280" s="93">
        <f>IF(E3280="","",VLOOKUP(E3280,[1]PROJECTES!$C$14:$Z$5000,21,FALSE))</f>
        <v>43585</v>
      </c>
      <c r="N3280" s="100">
        <v>2</v>
      </c>
      <c r="O3280" s="72" t="s">
        <v>229</v>
      </c>
      <c r="P3280" s="101">
        <v>0</v>
      </c>
      <c r="Q3280" s="132" t="s">
        <v>51</v>
      </c>
      <c r="R3280" s="168" t="s">
        <v>365</v>
      </c>
      <c r="S3280" s="91"/>
    </row>
    <row r="3281" spans="1:19" s="104" customFormat="1" ht="12.75" customHeight="1" x14ac:dyDescent="0.25">
      <c r="A3281" s="121" t="s">
        <v>21</v>
      </c>
      <c r="B3281" s="92" t="str">
        <f>IF(E3281="","",VLOOKUP(E3281,[1]PROJECTES!$C$14:$G$5000,2,FALSE))</f>
        <v>INPPOZ</v>
      </c>
      <c r="C3281" s="121" t="s">
        <v>149</v>
      </c>
      <c r="D3281" s="93" t="str">
        <f>IF(E3281="","",VLOOKUP(E3281,[1]PROJECTES!$C$14:$G$5000,5,FALSE))</f>
        <v>RTU C.T. MENENDEZ PELAYO v1.0</v>
      </c>
      <c r="E3281" s="117">
        <v>5205</v>
      </c>
      <c r="F3281" s="95"/>
      <c r="G3281" s="96" t="str">
        <f>IF(E3281="","",VLOOKUP(E3281,[1]PROJECTES!$C$14:$G$5000,4,FALSE))</f>
        <v>OB</v>
      </c>
      <c r="H3281" s="118" t="s">
        <v>21</v>
      </c>
      <c r="I3281" s="97" t="str">
        <f>IF(H3281="","",VLOOKUP(H3281,BD!B$2:C$16,2,FALSE))</f>
        <v>P</v>
      </c>
      <c r="J3281" s="98">
        <v>43606</v>
      </c>
      <c r="K3281" s="135">
        <f t="shared" si="108"/>
        <v>21</v>
      </c>
      <c r="L3281" s="99">
        <f t="shared" ca="1" si="109"/>
        <v>-35</v>
      </c>
      <c r="M3281" s="93">
        <f>IF(E3281="","",VLOOKUP(E3281,[1]PROJECTES!$C$14:$Z$5000,21,FALSE))</f>
        <v>43585</v>
      </c>
      <c r="N3281" s="100">
        <v>0</v>
      </c>
      <c r="O3281" s="72" t="s">
        <v>229</v>
      </c>
      <c r="P3281" s="101">
        <v>20</v>
      </c>
      <c r="Q3281" s="132" t="s">
        <v>49</v>
      </c>
      <c r="R3281" s="102" t="s">
        <v>1893</v>
      </c>
      <c r="S3281" s="91"/>
    </row>
    <row r="3282" spans="1:19" s="104" customFormat="1" ht="12.75" customHeight="1" x14ac:dyDescent="0.25">
      <c r="A3282" s="121" t="s">
        <v>21</v>
      </c>
      <c r="B3282" s="92" t="str">
        <f>IF(E3282="","",VLOOKUP(E3282,[1]PROJECTES!$C$14:$G$5000,2,FALSE))</f>
        <v>INPPOZ</v>
      </c>
      <c r="C3282" s="121" t="s">
        <v>149</v>
      </c>
      <c r="D3282" s="93" t="str">
        <f>IF(E3282="","",VLOOKUP(E3282,[1]PROJECTES!$C$14:$G$5000,5,FALSE))</f>
        <v>RTU C.T. PADRE TORRERO v1.0</v>
      </c>
      <c r="E3282" s="117">
        <v>5207</v>
      </c>
      <c r="F3282" s="95"/>
      <c r="G3282" s="96" t="str">
        <f>IF(E3282="","",VLOOKUP(E3282,[1]PROJECTES!$C$14:$G$5000,4,FALSE))</f>
        <v>OB</v>
      </c>
      <c r="H3282" s="118" t="s">
        <v>21</v>
      </c>
      <c r="I3282" s="97" t="str">
        <f>IF(H3282="","",VLOOKUP(H3282,BD!B$2:C$16,2,FALSE))</f>
        <v>P</v>
      </c>
      <c r="J3282" s="98">
        <v>43606</v>
      </c>
      <c r="K3282" s="135">
        <f t="shared" si="108"/>
        <v>21</v>
      </c>
      <c r="L3282" s="99">
        <f t="shared" ca="1" si="109"/>
        <v>-35</v>
      </c>
      <c r="M3282" s="93">
        <f>IF(E3282="","",VLOOKUP(E3282,[1]PROJECTES!$C$14:$Z$5000,21,FALSE))</f>
        <v>43585</v>
      </c>
      <c r="N3282" s="100">
        <v>0</v>
      </c>
      <c r="O3282" s="72" t="s">
        <v>229</v>
      </c>
      <c r="P3282" s="101">
        <v>20</v>
      </c>
      <c r="Q3282" s="132" t="s">
        <v>49</v>
      </c>
      <c r="R3282" s="102" t="s">
        <v>1893</v>
      </c>
      <c r="S3282" s="91"/>
    </row>
    <row r="3283" spans="1:19" s="104" customFormat="1" ht="12.75" customHeight="1" x14ac:dyDescent="0.25">
      <c r="A3283" s="121" t="s">
        <v>21</v>
      </c>
      <c r="B3283" s="92" t="str">
        <f>IF(E3283="","",VLOOKUP(E3283,[1]PROJECTES!$C$14:$G$5000,2,FALSE))</f>
        <v>INPPOZ</v>
      </c>
      <c r="C3283" s="121" t="s">
        <v>149</v>
      </c>
      <c r="D3283" s="93" t="str">
        <f>IF(E3283="","",VLOOKUP(E3283,[1]PROJECTES!$C$14:$G$5000,5,FALSE))</f>
        <v>RTU C.T. MENENDEZ PELAYO v1.0</v>
      </c>
      <c r="E3283" s="117">
        <v>5205</v>
      </c>
      <c r="F3283" s="95"/>
      <c r="G3283" s="96" t="str">
        <f>IF(E3283="","",VLOOKUP(E3283,[1]PROJECTES!$C$14:$G$5000,4,FALSE))</f>
        <v>OB</v>
      </c>
      <c r="H3283" s="118" t="s">
        <v>21</v>
      </c>
      <c r="I3283" s="97" t="str">
        <f>IF(H3283="","",VLOOKUP(H3283,BD!B$2:C$16,2,FALSE))</f>
        <v>P</v>
      </c>
      <c r="J3283" s="98">
        <v>43606</v>
      </c>
      <c r="K3283" s="135">
        <f t="shared" si="108"/>
        <v>21</v>
      </c>
      <c r="L3283" s="99">
        <f t="shared" ca="1" si="109"/>
        <v>-35</v>
      </c>
      <c r="M3283" s="93">
        <f>IF(E3283="","",VLOOKUP(E3283,[1]PROJECTES!$C$14:$Z$5000,21,FALSE))</f>
        <v>43585</v>
      </c>
      <c r="N3283" s="100">
        <v>0</v>
      </c>
      <c r="O3283" s="72" t="s">
        <v>229</v>
      </c>
      <c r="P3283" s="101">
        <v>30</v>
      </c>
      <c r="Q3283" s="132" t="s">
        <v>51</v>
      </c>
      <c r="R3283" s="168" t="s">
        <v>365</v>
      </c>
      <c r="S3283" s="91"/>
    </row>
    <row r="3284" spans="1:19" s="104" customFormat="1" ht="12.75" customHeight="1" x14ac:dyDescent="0.25">
      <c r="A3284" s="121" t="s">
        <v>21</v>
      </c>
      <c r="B3284" s="92" t="str">
        <f>IF(E3284="","",VLOOKUP(E3284,[1]PROJECTES!$C$14:$G$5000,2,FALSE))</f>
        <v>INPPOZ</v>
      </c>
      <c r="C3284" s="121" t="s">
        <v>149</v>
      </c>
      <c r="D3284" s="93" t="str">
        <f>IF(E3284="","",VLOOKUP(E3284,[1]PROJECTES!$C$14:$G$5000,5,FALSE))</f>
        <v>RTU C.T. PADRE TORRERO v1.0</v>
      </c>
      <c r="E3284" s="117">
        <v>5207</v>
      </c>
      <c r="F3284" s="95"/>
      <c r="G3284" s="96" t="str">
        <f>IF(E3284="","",VLOOKUP(E3284,[1]PROJECTES!$C$14:$G$5000,4,FALSE))</f>
        <v>OB</v>
      </c>
      <c r="H3284" s="118" t="s">
        <v>21</v>
      </c>
      <c r="I3284" s="97" t="str">
        <f>IF(H3284="","",VLOOKUP(H3284,BD!B$2:C$16,2,FALSE))</f>
        <v>P</v>
      </c>
      <c r="J3284" s="98">
        <v>43606</v>
      </c>
      <c r="K3284" s="135">
        <f t="shared" si="108"/>
        <v>21</v>
      </c>
      <c r="L3284" s="99">
        <f t="shared" ca="1" si="109"/>
        <v>-35</v>
      </c>
      <c r="M3284" s="93">
        <f>IF(E3284="","",VLOOKUP(E3284,[1]PROJECTES!$C$14:$Z$5000,21,FALSE))</f>
        <v>43585</v>
      </c>
      <c r="N3284" s="100">
        <v>0</v>
      </c>
      <c r="O3284" s="72" t="s">
        <v>229</v>
      </c>
      <c r="P3284" s="101">
        <v>30</v>
      </c>
      <c r="Q3284" s="132" t="s">
        <v>51</v>
      </c>
      <c r="R3284" s="168" t="s">
        <v>365</v>
      </c>
      <c r="S3284" s="91"/>
    </row>
    <row r="3285" spans="1:19" s="104" customFormat="1" ht="12.75" customHeight="1" x14ac:dyDescent="0.25">
      <c r="A3285" s="121" t="s">
        <v>21</v>
      </c>
      <c r="B3285" s="92" t="str">
        <f>IF(E3285="","",VLOOKUP(E3285,[1]PROJECTES!$C$14:$G$5000,2,FALSE))</f>
        <v>INPPOZ</v>
      </c>
      <c r="C3285" s="121" t="s">
        <v>149</v>
      </c>
      <c r="D3285" s="93" t="str">
        <f>IF(E3285="","",VLOOKUP(E3285,[1]PROJECTES!$C$14:$G$5000,5,FALSE))</f>
        <v>RTU C.T. MENENDEZ PELAYO v1.0</v>
      </c>
      <c r="E3285" s="117">
        <v>5205</v>
      </c>
      <c r="F3285" s="95"/>
      <c r="G3285" s="96" t="str">
        <f>IF(E3285="","",VLOOKUP(E3285,[1]PROJECTES!$C$14:$G$5000,4,FALSE))</f>
        <v>OB</v>
      </c>
      <c r="H3285" s="118" t="s">
        <v>21</v>
      </c>
      <c r="I3285" s="97" t="str">
        <f>IF(H3285="","",VLOOKUP(H3285,BD!B$2:C$16,2,FALSE))</f>
        <v>P</v>
      </c>
      <c r="J3285" s="98">
        <v>43606</v>
      </c>
      <c r="K3285" s="135">
        <f t="shared" si="108"/>
        <v>21</v>
      </c>
      <c r="L3285" s="99">
        <f t="shared" ca="1" si="109"/>
        <v>-35</v>
      </c>
      <c r="M3285" s="93">
        <f>IF(E3285="","",VLOOKUP(E3285,[1]PROJECTES!$C$14:$Z$5000,21,FALSE))</f>
        <v>43585</v>
      </c>
      <c r="N3285" s="100">
        <v>0</v>
      </c>
      <c r="O3285" s="72" t="s">
        <v>229</v>
      </c>
      <c r="P3285" s="101">
        <v>50</v>
      </c>
      <c r="Q3285" s="132" t="s">
        <v>65</v>
      </c>
      <c r="R3285" s="168" t="s">
        <v>451</v>
      </c>
      <c r="S3285" s="91"/>
    </row>
    <row r="3286" spans="1:19" s="104" customFormat="1" ht="12.75" customHeight="1" x14ac:dyDescent="0.25">
      <c r="A3286" s="121" t="s">
        <v>21</v>
      </c>
      <c r="B3286" s="92" t="str">
        <f>IF(E3286="","",VLOOKUP(E3286,[1]PROJECTES!$C$14:$G$5000,2,FALSE))</f>
        <v>INPPOZ</v>
      </c>
      <c r="C3286" s="121" t="s">
        <v>149</v>
      </c>
      <c r="D3286" s="93" t="str">
        <f>IF(E3286="","",VLOOKUP(E3286,[1]PROJECTES!$C$14:$G$5000,5,FALSE))</f>
        <v>RTU C.T. PADRE TORRERO v1.0</v>
      </c>
      <c r="E3286" s="117">
        <v>5207</v>
      </c>
      <c r="F3286" s="95"/>
      <c r="G3286" s="96" t="str">
        <f>IF(E3286="","",VLOOKUP(E3286,[1]PROJECTES!$C$14:$G$5000,4,FALSE))</f>
        <v>OB</v>
      </c>
      <c r="H3286" s="118" t="s">
        <v>21</v>
      </c>
      <c r="I3286" s="97" t="str">
        <f>IF(H3286="","",VLOOKUP(H3286,BD!B$2:C$16,2,FALSE))</f>
        <v>P</v>
      </c>
      <c r="J3286" s="98">
        <v>43606</v>
      </c>
      <c r="K3286" s="135">
        <f t="shared" si="108"/>
        <v>21</v>
      </c>
      <c r="L3286" s="99">
        <f t="shared" ca="1" si="109"/>
        <v>-35</v>
      </c>
      <c r="M3286" s="93">
        <f>IF(E3286="","",VLOOKUP(E3286,[1]PROJECTES!$C$14:$Z$5000,21,FALSE))</f>
        <v>43585</v>
      </c>
      <c r="N3286" s="100">
        <v>0</v>
      </c>
      <c r="O3286" s="72" t="s">
        <v>229</v>
      </c>
      <c r="P3286" s="101">
        <v>35</v>
      </c>
      <c r="Q3286" s="132" t="s">
        <v>65</v>
      </c>
      <c r="R3286" s="168" t="s">
        <v>451</v>
      </c>
      <c r="S3286" s="91"/>
    </row>
    <row r="3287" spans="1:19" s="104" customFormat="1" ht="12.75" customHeight="1" x14ac:dyDescent="0.25">
      <c r="A3287" s="121" t="s">
        <v>21</v>
      </c>
      <c r="B3287" s="92" t="str">
        <f>IF(E3287="","",VLOOKUP(E3287,[1]PROJECTES!$C$14:$G$5000,2,FALSE))</f>
        <v>INPPOZ</v>
      </c>
      <c r="C3287" s="121" t="s">
        <v>149</v>
      </c>
      <c r="D3287" s="93" t="str">
        <f>IF(E3287="","",VLOOKUP(E3287,[1]PROJECTES!$C$14:$G$5000,5,FALSE))</f>
        <v>RTU C.T. PADRE TORRERO v1.0</v>
      </c>
      <c r="E3287" s="117">
        <v>5207</v>
      </c>
      <c r="F3287" s="95"/>
      <c r="G3287" s="96" t="str">
        <f>IF(E3287="","",VLOOKUP(E3287,[1]PROJECTES!$C$14:$G$5000,4,FALSE))</f>
        <v>OB</v>
      </c>
      <c r="H3287" s="118" t="s">
        <v>21</v>
      </c>
      <c r="I3287" s="97" t="str">
        <f>IF(H3287="","",VLOOKUP(H3287,BD!B$2:C$16,2,FALSE))</f>
        <v>P</v>
      </c>
      <c r="J3287" s="98">
        <v>43609</v>
      </c>
      <c r="K3287" s="135">
        <f t="shared" si="108"/>
        <v>21</v>
      </c>
      <c r="L3287" s="99">
        <f t="shared" ca="1" si="109"/>
        <v>-35</v>
      </c>
      <c r="M3287" s="93">
        <f>IF(E3287="","",VLOOKUP(E3287,[1]PROJECTES!$C$14:$Z$5000,21,FALSE))</f>
        <v>43585</v>
      </c>
      <c r="N3287" s="100">
        <v>0</v>
      </c>
      <c r="O3287" s="72" t="s">
        <v>229</v>
      </c>
      <c r="P3287" s="101">
        <v>15</v>
      </c>
      <c r="Q3287" s="132" t="s">
        <v>65</v>
      </c>
      <c r="R3287" s="168" t="s">
        <v>451</v>
      </c>
      <c r="S3287" s="91"/>
    </row>
    <row r="3288" spans="1:19" s="104" customFormat="1" ht="12.75" customHeight="1" x14ac:dyDescent="0.25">
      <c r="A3288" s="121" t="s">
        <v>12</v>
      </c>
      <c r="B3288" s="92" t="str">
        <f>IF(E3288="","",VLOOKUP(E3288,[1]PROJECTES!$C$14:$G$5000,2,FALSE))</f>
        <v>SITEL</v>
      </c>
      <c r="C3288" s="121" t="s">
        <v>181</v>
      </c>
      <c r="D3288" s="93" t="str">
        <f>IF(E3288="","",VLOOKUP(E3288,[1]PROJECTES!$C$14:$G$5000,5,FALSE))</f>
        <v>Manteniment correctiu SW TEDIS.Net SystemTerminal v1.47</v>
      </c>
      <c r="E3288" s="117" t="s">
        <v>895</v>
      </c>
      <c r="F3288" s="95"/>
      <c r="G3288" s="96" t="str">
        <f>IF(E3288="","",VLOOKUP(E3288,[1]PROJECTES!$C$14:$G$5000,4,FALSE))</f>
        <v>OB</v>
      </c>
      <c r="H3288" s="118" t="s">
        <v>12</v>
      </c>
      <c r="I3288" s="97" t="str">
        <f>IF(H3288="","",VLOOKUP(H3288,BD!B$2:C$16,2,FALSE))</f>
        <v>E</v>
      </c>
      <c r="J3288" s="98">
        <v>43606</v>
      </c>
      <c r="K3288" s="135">
        <f t="shared" si="108"/>
        <v>21</v>
      </c>
      <c r="L3288" s="99">
        <f t="shared" ca="1" si="109"/>
        <v>210</v>
      </c>
      <c r="M3288" s="93">
        <f>IF(E3288="","",VLOOKUP(E3288,[1]PROJECTES!$C$14:$Z$5000,21,FALSE))</f>
        <v>43830</v>
      </c>
      <c r="N3288" s="100">
        <v>3</v>
      </c>
      <c r="O3288" s="72" t="s">
        <v>229</v>
      </c>
      <c r="P3288" s="101">
        <v>0</v>
      </c>
      <c r="Q3288" s="132" t="s">
        <v>43</v>
      </c>
      <c r="R3288" s="168" t="s">
        <v>1898</v>
      </c>
      <c r="S3288" s="91"/>
    </row>
    <row r="3289" spans="1:19" s="104" customFormat="1" ht="12.75" customHeight="1" x14ac:dyDescent="0.25">
      <c r="A3289" s="121" t="s">
        <v>12</v>
      </c>
      <c r="B3289" s="92" t="str">
        <f>IF(E3289="","",VLOOKUP(E3289,[1]PROJECTES!$C$14:$G$5000,2,FALSE))</f>
        <v>EMSA</v>
      </c>
      <c r="C3289" s="121" t="s">
        <v>135</v>
      </c>
      <c r="D3289" s="93" t="str">
        <f>IF(E3289="","",VLOOKUP(E3289,[1]PROJECTES!$C$14:$G$5000,5,FALSE))</f>
        <v>MANTENIMENT SCADA TEDIS.Net EMSA 01/03/2019 - 28/02/2020</v>
      </c>
      <c r="E3289" s="117">
        <v>5176</v>
      </c>
      <c r="F3289" s="95"/>
      <c r="G3289" s="96" t="str">
        <f>IF(E3289="","",VLOOKUP(E3289,[1]PROJECTES!$C$14:$G$5000,4,FALSE))</f>
        <v>OB</v>
      </c>
      <c r="H3289" s="118" t="s">
        <v>12</v>
      </c>
      <c r="I3289" s="97" t="str">
        <f>IF(H3289="","",VLOOKUP(H3289,BD!B$2:C$16,2,FALSE))</f>
        <v>E</v>
      </c>
      <c r="J3289" s="98">
        <v>43606</v>
      </c>
      <c r="K3289" s="135">
        <f t="shared" si="108"/>
        <v>21</v>
      </c>
      <c r="L3289" s="99">
        <f t="shared" ca="1" si="109"/>
        <v>269</v>
      </c>
      <c r="M3289" s="93">
        <f>IF(E3289="","",VLOOKUP(E3289,[1]PROJECTES!$C$14:$Z$5000,21,FALSE))</f>
        <v>43889</v>
      </c>
      <c r="N3289" s="100">
        <v>1</v>
      </c>
      <c r="O3289" s="72" t="s">
        <v>229</v>
      </c>
      <c r="P3289" s="101">
        <v>0</v>
      </c>
      <c r="Q3289" s="132" t="s">
        <v>59</v>
      </c>
      <c r="R3289" s="168" t="s">
        <v>1899</v>
      </c>
      <c r="S3289" s="91"/>
    </row>
    <row r="3290" spans="1:19" s="104" customFormat="1" ht="12.75" customHeight="1" x14ac:dyDescent="0.25">
      <c r="A3290" s="121" t="s">
        <v>12</v>
      </c>
      <c r="B3290" s="92" t="str">
        <f>IF(E3290="","",VLOOKUP(E3290,[1]PROJECTES!$C$14:$G$5000,2,FALSE))</f>
        <v>EYPESA</v>
      </c>
      <c r="C3290" s="121" t="s">
        <v>106</v>
      </c>
      <c r="D3290" s="93" t="str">
        <f>IF(E3290="","",VLOOKUP(E3290,[1]PROJECTES!$C$14:$G$5000,5,FALSE))</f>
        <v>SITEL Ref.SUPORT TEC. PROJ. INVADE-2019</v>
      </c>
      <c r="E3290" s="117">
        <v>5204</v>
      </c>
      <c r="F3290" s="95"/>
      <c r="G3290" s="96" t="str">
        <f>IF(E3290="","",VLOOKUP(E3290,[1]PROJECTES!$C$14:$G$5000,4,FALSE))</f>
        <v>OB</v>
      </c>
      <c r="H3290" s="118" t="s">
        <v>12</v>
      </c>
      <c r="I3290" s="97" t="str">
        <f>IF(H3290="","",VLOOKUP(H3290,BD!B$2:C$16,2,FALSE))</f>
        <v>E</v>
      </c>
      <c r="J3290" s="98">
        <v>43606</v>
      </c>
      <c r="K3290" s="135">
        <f t="shared" si="108"/>
        <v>21</v>
      </c>
      <c r="L3290" s="99">
        <f t="shared" ca="1" si="109"/>
        <v>-35</v>
      </c>
      <c r="M3290" s="93">
        <f>IF(E3290="","",VLOOKUP(E3290,[1]PROJECTES!$C$14:$Z$5000,21,FALSE))</f>
        <v>43585</v>
      </c>
      <c r="N3290" s="100">
        <v>1</v>
      </c>
      <c r="O3290" s="72" t="s">
        <v>229</v>
      </c>
      <c r="P3290" s="101">
        <v>0</v>
      </c>
      <c r="Q3290" s="132" t="s">
        <v>59</v>
      </c>
      <c r="R3290" s="168" t="s">
        <v>1900</v>
      </c>
      <c r="S3290" s="91"/>
    </row>
    <row r="3291" spans="1:19" s="104" customFormat="1" ht="12.75" customHeight="1" x14ac:dyDescent="0.25">
      <c r="A3291" s="121" t="s">
        <v>12</v>
      </c>
      <c r="B3291" s="92" t="str">
        <f>IF(E3291="","",VLOOKUP(E3291,[1]PROJECTES!$C$14:$G$5000,2,FALSE))</f>
        <v>ELEBER</v>
      </c>
      <c r="C3291" s="121" t="s">
        <v>74</v>
      </c>
      <c r="D3291" s="93" t="str">
        <f>IF(E3291="","",VLOOKUP(E3291,[1]PROJECTES!$C$14:$G$5000,5,FALSE))</f>
        <v>CC SCADA TEDSI.Net BERMEJALES v4.0</v>
      </c>
      <c r="E3291" s="117">
        <v>5198</v>
      </c>
      <c r="F3291" s="95"/>
      <c r="G3291" s="96" t="str">
        <f>IF(E3291="","",VLOOKUP(E3291,[1]PROJECTES!$C$14:$G$5000,4,FALSE))</f>
        <v>OB</v>
      </c>
      <c r="H3291" s="118" t="s">
        <v>12</v>
      </c>
      <c r="I3291" s="97" t="str">
        <f>IF(H3291="","",VLOOKUP(H3291,BD!B$2:C$16,2,FALSE))</f>
        <v>E</v>
      </c>
      <c r="J3291" s="98">
        <v>43606</v>
      </c>
      <c r="K3291" s="135">
        <f t="shared" si="108"/>
        <v>21</v>
      </c>
      <c r="L3291" s="99">
        <f t="shared" ca="1" si="109"/>
        <v>-67</v>
      </c>
      <c r="M3291" s="93">
        <f>IF(E3291="","",VLOOKUP(E3291,[1]PROJECTES!$C$14:$Z$5000,21,FALSE))</f>
        <v>43553</v>
      </c>
      <c r="N3291" s="100">
        <v>1</v>
      </c>
      <c r="O3291" s="72" t="s">
        <v>229</v>
      </c>
      <c r="P3291" s="101">
        <v>30</v>
      </c>
      <c r="Q3291" s="132" t="s">
        <v>15</v>
      </c>
      <c r="R3291" s="168" t="s">
        <v>1901</v>
      </c>
      <c r="S3291" s="91"/>
    </row>
    <row r="3292" spans="1:19" s="104" customFormat="1" ht="12.75" customHeight="1" x14ac:dyDescent="0.25">
      <c r="A3292" s="121" t="s">
        <v>12</v>
      </c>
      <c r="B3292" s="92" t="str">
        <f>IF(E3292="","",VLOOKUP(E3292,[1]PROJECTES!$C$14:$G$5000,2,FALSE))</f>
        <v>SITEL</v>
      </c>
      <c r="C3292" s="121" t="s">
        <v>181</v>
      </c>
      <c r="D3292" s="93" t="str">
        <f>IF(E3292="","",VLOOKUP(E3292,[1]PROJECTES!$C$14:$G$5000,5,FALSE))</f>
        <v>Manteniment correctiu SW TEDIS.Net SimulaManager v1.47</v>
      </c>
      <c r="E3292" s="117" t="s">
        <v>1902</v>
      </c>
      <c r="F3292" s="95"/>
      <c r="G3292" s="96" t="str">
        <f>IF(E3292="","",VLOOKUP(E3292,[1]PROJECTES!$C$14:$G$5000,4,FALSE))</f>
        <v>OB</v>
      </c>
      <c r="H3292" s="118" t="s">
        <v>12</v>
      </c>
      <c r="I3292" s="97" t="str">
        <f>IF(H3292="","",VLOOKUP(H3292,BD!B$2:C$16,2,FALSE))</f>
        <v>E</v>
      </c>
      <c r="J3292" s="98">
        <v>43606</v>
      </c>
      <c r="K3292" s="135">
        <f t="shared" si="108"/>
        <v>21</v>
      </c>
      <c r="L3292" s="99">
        <f t="shared" ca="1" si="109"/>
        <v>210</v>
      </c>
      <c r="M3292" s="93">
        <f>IF(E3292="","",VLOOKUP(E3292,[1]PROJECTES!$C$14:$Z$5000,21,FALSE))</f>
        <v>43830</v>
      </c>
      <c r="N3292" s="100">
        <v>1</v>
      </c>
      <c r="O3292" s="72" t="s">
        <v>229</v>
      </c>
      <c r="P3292" s="101">
        <v>30</v>
      </c>
      <c r="Q3292" s="132" t="s">
        <v>43</v>
      </c>
      <c r="R3292" s="168" t="s">
        <v>1903</v>
      </c>
      <c r="S3292" s="91"/>
    </row>
    <row r="3293" spans="1:19" s="104" customFormat="1" ht="12.75" customHeight="1" x14ac:dyDescent="0.25">
      <c r="A3293" s="121" t="s">
        <v>21</v>
      </c>
      <c r="B3293" s="92" t="str">
        <f>IF(E3293="","",VLOOKUP(E3293,[1]PROJECTES!$C$14:$G$5000,2,FALSE))</f>
        <v>INPPOZ</v>
      </c>
      <c r="C3293" s="121" t="s">
        <v>149</v>
      </c>
      <c r="D3293" s="93" t="str">
        <f>IF(E3293="","",VLOOKUP(E3293,[1]PROJECTES!$C$14:$G$5000,5,FALSE))</f>
        <v>RTU C.T. MENENDEZ PELAYO v1.0</v>
      </c>
      <c r="E3293" s="117">
        <v>5205</v>
      </c>
      <c r="F3293" s="95"/>
      <c r="G3293" s="96" t="str">
        <f>IF(E3293="","",VLOOKUP(E3293,[1]PROJECTES!$C$14:$G$5000,4,FALSE))</f>
        <v>OB</v>
      </c>
      <c r="H3293" s="118" t="s">
        <v>21</v>
      </c>
      <c r="I3293" s="97" t="str">
        <f>IF(H3293="","",VLOOKUP(H3293,BD!B$2:C$16,2,FALSE))</f>
        <v>P</v>
      </c>
      <c r="J3293" s="98">
        <v>43607</v>
      </c>
      <c r="K3293" s="135">
        <f t="shared" si="108"/>
        <v>21</v>
      </c>
      <c r="L3293" s="99">
        <f t="shared" ca="1" si="109"/>
        <v>-35</v>
      </c>
      <c r="M3293" s="93">
        <f>IF(E3293="","",VLOOKUP(E3293,[1]PROJECTES!$C$14:$Z$5000,21,FALSE))</f>
        <v>43585</v>
      </c>
      <c r="N3293" s="100">
        <v>0</v>
      </c>
      <c r="O3293" s="72" t="s">
        <v>229</v>
      </c>
      <c r="P3293" s="101">
        <v>35</v>
      </c>
      <c r="Q3293" s="132" t="s">
        <v>19</v>
      </c>
      <c r="R3293" s="102" t="s">
        <v>1904</v>
      </c>
      <c r="S3293" s="91"/>
    </row>
    <row r="3294" spans="1:19" s="104" customFormat="1" ht="12.75" customHeight="1" x14ac:dyDescent="0.25">
      <c r="A3294" s="121" t="s">
        <v>21</v>
      </c>
      <c r="B3294" s="92" t="str">
        <f>IF(E3294="","",VLOOKUP(E3294,[1]PROJECTES!$C$14:$G$5000,2,FALSE))</f>
        <v>INPPOZ</v>
      </c>
      <c r="C3294" s="121" t="s">
        <v>149</v>
      </c>
      <c r="D3294" s="93" t="str">
        <f>IF(E3294="","",VLOOKUP(E3294,[1]PROJECTES!$C$14:$G$5000,5,FALSE))</f>
        <v>RTU C.T. PADRE TORRERO v1.0</v>
      </c>
      <c r="E3294" s="117">
        <v>5207</v>
      </c>
      <c r="F3294" s="95"/>
      <c r="G3294" s="96" t="str">
        <f>IF(E3294="","",VLOOKUP(E3294,[1]PROJECTES!$C$14:$G$5000,4,FALSE))</f>
        <v>OB</v>
      </c>
      <c r="H3294" s="118" t="s">
        <v>21</v>
      </c>
      <c r="I3294" s="97" t="str">
        <f>IF(H3294="","",VLOOKUP(H3294,BD!B$2:C$16,2,FALSE))</f>
        <v>P</v>
      </c>
      <c r="J3294" s="98">
        <v>43607</v>
      </c>
      <c r="K3294" s="135">
        <f t="shared" si="108"/>
        <v>21</v>
      </c>
      <c r="L3294" s="99">
        <f t="shared" ca="1" si="109"/>
        <v>-35</v>
      </c>
      <c r="M3294" s="93">
        <f>IF(E3294="","",VLOOKUP(E3294,[1]PROJECTES!$C$14:$Z$5000,21,FALSE))</f>
        <v>43585</v>
      </c>
      <c r="N3294" s="100">
        <v>0</v>
      </c>
      <c r="O3294" s="72" t="s">
        <v>229</v>
      </c>
      <c r="P3294" s="101">
        <v>35</v>
      </c>
      <c r="Q3294" s="132" t="s">
        <v>19</v>
      </c>
      <c r="R3294" s="102" t="s">
        <v>1904</v>
      </c>
      <c r="S3294" s="91"/>
    </row>
    <row r="3295" spans="1:19" s="104" customFormat="1" ht="12.75" customHeight="1" x14ac:dyDescent="0.25">
      <c r="A3295" s="121" t="s">
        <v>21</v>
      </c>
      <c r="B3295" s="92" t="str">
        <f>IF(E3295="","",VLOOKUP(E3295,[1]PROJECTES!$C$14:$G$5000,2,FALSE))</f>
        <v>EUROTR</v>
      </c>
      <c r="C3295" s="121"/>
      <c r="D3295" s="93" t="str">
        <f>IF(E3295="","",VLOOKUP(E3295,[1]PROJECTES!$C$14:$G$5000,5,FALSE))</f>
        <v>300 x Placa NOXON Rev.3</v>
      </c>
      <c r="E3295" s="117">
        <v>5267</v>
      </c>
      <c r="F3295" s="95"/>
      <c r="G3295" s="96" t="str">
        <f>IF(E3295="","",VLOOKUP(E3295,[1]PROJECTES!$C$14:$G$5000,4,FALSE))</f>
        <v>OB</v>
      </c>
      <c r="H3295" s="118" t="s">
        <v>21</v>
      </c>
      <c r="I3295" s="97" t="str">
        <f>IF(H3295="","",VLOOKUP(H3295,BD!B$2:C$16,2,FALSE))</f>
        <v>P</v>
      </c>
      <c r="J3295" s="98">
        <v>43607</v>
      </c>
      <c r="K3295" s="135">
        <f t="shared" si="108"/>
        <v>21</v>
      </c>
      <c r="L3295" s="99">
        <f t="shared" ca="1" si="109"/>
        <v>-4</v>
      </c>
      <c r="M3295" s="93">
        <f>IF(E3295="","",VLOOKUP(E3295,[1]PROJECTES!$C$14:$Z$5000,21,FALSE))</f>
        <v>43616</v>
      </c>
      <c r="N3295" s="100">
        <v>1</v>
      </c>
      <c r="O3295" s="72" t="s">
        <v>229</v>
      </c>
      <c r="P3295" s="101">
        <v>20</v>
      </c>
      <c r="Q3295" s="132" t="s">
        <v>19</v>
      </c>
      <c r="R3295" s="102" t="s">
        <v>1905</v>
      </c>
      <c r="S3295" s="91"/>
    </row>
    <row r="3296" spans="1:19" s="104" customFormat="1" ht="12.75" customHeight="1" x14ac:dyDescent="0.25">
      <c r="A3296" s="121" t="s">
        <v>21</v>
      </c>
      <c r="B3296" s="92" t="str">
        <f>IF(E3296="","",VLOOKUP(E3296,[1]PROJECTES!$C$14:$G$5000,2,FALSE))</f>
        <v>EFACEC</v>
      </c>
      <c r="C3296" s="121"/>
      <c r="D3296" s="93" t="str">
        <f>IF(E3296="","",VLOOKUP(E3296,[1]PROJECTES!$C$14:$G$5000,5,FALSE))</f>
        <v>SISTEMA TD S.E. MARCEN - P.F. LALUEZA v1.0</v>
      </c>
      <c r="E3296" s="117">
        <v>5278</v>
      </c>
      <c r="F3296" s="95"/>
      <c r="G3296" s="96" t="str">
        <f>IF(E3296="","",VLOOKUP(E3296,[1]PROJECTES!$C$14:$G$5000,4,FALSE))</f>
        <v>OB</v>
      </c>
      <c r="H3296" s="118" t="s">
        <v>21</v>
      </c>
      <c r="I3296" s="97" t="str">
        <f>IF(H3296="","",VLOOKUP(H3296,BD!B$2:C$16,2,FALSE))</f>
        <v>P</v>
      </c>
      <c r="J3296" s="98">
        <v>43607</v>
      </c>
      <c r="K3296" s="135">
        <f t="shared" si="108"/>
        <v>21</v>
      </c>
      <c r="L3296" s="99">
        <f t="shared" ca="1" si="109"/>
        <v>26</v>
      </c>
      <c r="M3296" s="93">
        <f>IF(E3296="","",VLOOKUP(E3296,[1]PROJECTES!$C$14:$Z$5000,21,FALSE))</f>
        <v>43646</v>
      </c>
      <c r="N3296" s="100">
        <v>0</v>
      </c>
      <c r="O3296" s="72" t="s">
        <v>229</v>
      </c>
      <c r="P3296" s="101">
        <v>45</v>
      </c>
      <c r="Q3296" s="132" t="s">
        <v>40</v>
      </c>
      <c r="R3296" s="102" t="s">
        <v>1906</v>
      </c>
      <c r="S3296" s="91"/>
    </row>
    <row r="3297" spans="1:19" s="104" customFormat="1" ht="12.75" customHeight="1" x14ac:dyDescent="0.25">
      <c r="A3297" s="121" t="s">
        <v>21</v>
      </c>
      <c r="B3297" s="92" t="str">
        <f>IF(E3297="","",VLOOKUP(E3297,[1]PROJECTES!$C$14:$G$5000,2,FALSE))</f>
        <v>INPPOZ</v>
      </c>
      <c r="C3297" s="121" t="s">
        <v>149</v>
      </c>
      <c r="D3297" s="93" t="str">
        <f>IF(E3297="","",VLOOKUP(E3297,[1]PROJECTES!$C$14:$G$5000,5,FALSE))</f>
        <v>RTU C.T. MENENDEZ PELAYO v1.0</v>
      </c>
      <c r="E3297" s="117">
        <v>5205</v>
      </c>
      <c r="F3297" s="95"/>
      <c r="G3297" s="96" t="str">
        <f>IF(E3297="","",VLOOKUP(E3297,[1]PROJECTES!$C$14:$G$5000,4,FALSE))</f>
        <v>OB</v>
      </c>
      <c r="H3297" s="118" t="s">
        <v>21</v>
      </c>
      <c r="I3297" s="97" t="str">
        <f>IF(H3297="","",VLOOKUP(H3297,BD!B$2:C$16,2,FALSE))</f>
        <v>P</v>
      </c>
      <c r="J3297" s="98">
        <v>43607</v>
      </c>
      <c r="K3297" s="135">
        <f t="shared" si="108"/>
        <v>21</v>
      </c>
      <c r="L3297" s="99">
        <f t="shared" ca="1" si="109"/>
        <v>-35</v>
      </c>
      <c r="M3297" s="93">
        <f>IF(E3297="","",VLOOKUP(E3297,[1]PROJECTES!$C$14:$Z$5000,21,FALSE))</f>
        <v>43585</v>
      </c>
      <c r="N3297" s="100">
        <v>0</v>
      </c>
      <c r="O3297" s="72" t="s">
        <v>229</v>
      </c>
      <c r="P3297" s="101">
        <v>40</v>
      </c>
      <c r="Q3297" s="132" t="s">
        <v>65</v>
      </c>
      <c r="R3297" s="168" t="s">
        <v>451</v>
      </c>
      <c r="S3297" s="91"/>
    </row>
    <row r="3298" spans="1:19" s="104" customFormat="1" ht="12.75" customHeight="1" x14ac:dyDescent="0.25">
      <c r="A3298" s="121" t="s">
        <v>21</v>
      </c>
      <c r="B3298" s="92" t="str">
        <f>IF(E3298="","",VLOOKUP(E3298,[1]PROJECTES!$C$14:$G$5000,2,FALSE))</f>
        <v>INPPOZ</v>
      </c>
      <c r="C3298" s="121" t="s">
        <v>149</v>
      </c>
      <c r="D3298" s="93" t="str">
        <f>IF(E3298="","",VLOOKUP(E3298,[1]PROJECTES!$C$14:$G$5000,5,FALSE))</f>
        <v>RTU C.T. PADRE TORRERO v1.0</v>
      </c>
      <c r="E3298" s="117">
        <v>5207</v>
      </c>
      <c r="F3298" s="95"/>
      <c r="G3298" s="96" t="str">
        <f>IF(E3298="","",VLOOKUP(E3298,[1]PROJECTES!$C$14:$G$5000,4,FALSE))</f>
        <v>OB</v>
      </c>
      <c r="H3298" s="118" t="s">
        <v>21</v>
      </c>
      <c r="I3298" s="97" t="str">
        <f>IF(H3298="","",VLOOKUP(H3298,BD!B$2:C$16,2,FALSE))</f>
        <v>P</v>
      </c>
      <c r="J3298" s="98">
        <v>43607</v>
      </c>
      <c r="K3298" s="135">
        <f t="shared" si="108"/>
        <v>21</v>
      </c>
      <c r="L3298" s="99">
        <f t="shared" ca="1" si="109"/>
        <v>-35</v>
      </c>
      <c r="M3298" s="93">
        <f>IF(E3298="","",VLOOKUP(E3298,[1]PROJECTES!$C$14:$Z$5000,21,FALSE))</f>
        <v>43585</v>
      </c>
      <c r="N3298" s="100">
        <v>0</v>
      </c>
      <c r="O3298" s="72" t="s">
        <v>229</v>
      </c>
      <c r="P3298" s="101">
        <v>40</v>
      </c>
      <c r="Q3298" s="132" t="s">
        <v>65</v>
      </c>
      <c r="R3298" s="168" t="s">
        <v>451</v>
      </c>
      <c r="S3298" s="91"/>
    </row>
    <row r="3299" spans="1:19" s="104" customFormat="1" ht="12.75" customHeight="1" x14ac:dyDescent="0.25">
      <c r="A3299" s="121" t="s">
        <v>21</v>
      </c>
      <c r="B3299" s="92" t="str">
        <f>IF(E3299="","",VLOOKUP(E3299,[1]PROJECTES!$C$14:$G$5000,2,FALSE))</f>
        <v>INPPOZ</v>
      </c>
      <c r="C3299" s="121" t="s">
        <v>149</v>
      </c>
      <c r="D3299" s="93" t="str">
        <f>IF(E3299="","",VLOOKUP(E3299,[1]PROJECTES!$C$14:$G$5000,5,FALSE))</f>
        <v>RTU C.S. QUINTOS EL VISO v2.0</v>
      </c>
      <c r="E3299" s="117">
        <v>5283</v>
      </c>
      <c r="F3299" s="95"/>
      <c r="G3299" s="96" t="str">
        <f>IF(E3299="","",VLOOKUP(E3299,[1]PROJECTES!$C$14:$G$5000,4,FALSE))</f>
        <v>OB</v>
      </c>
      <c r="H3299" s="118" t="s">
        <v>21</v>
      </c>
      <c r="I3299" s="97" t="str">
        <f>IF(H3299="","",VLOOKUP(H3299,BD!B$2:C$16,2,FALSE))</f>
        <v>P</v>
      </c>
      <c r="J3299" s="98">
        <v>43607</v>
      </c>
      <c r="K3299" s="135">
        <f t="shared" si="108"/>
        <v>21</v>
      </c>
      <c r="L3299" s="99">
        <f t="shared" ca="1" si="109"/>
        <v>-4</v>
      </c>
      <c r="M3299" s="93">
        <f>IF(E3299="","",VLOOKUP(E3299,[1]PROJECTES!$C$14:$Z$5000,21,FALSE))</f>
        <v>43616</v>
      </c>
      <c r="N3299" s="100">
        <v>0</v>
      </c>
      <c r="O3299" s="72" t="s">
        <v>229</v>
      </c>
      <c r="P3299" s="101">
        <v>10</v>
      </c>
      <c r="Q3299" s="132" t="s">
        <v>49</v>
      </c>
      <c r="R3299" s="102" t="s">
        <v>1926</v>
      </c>
      <c r="S3299" s="91"/>
    </row>
    <row r="3300" spans="1:19" s="104" customFormat="1" ht="12.75" customHeight="1" x14ac:dyDescent="0.25">
      <c r="A3300" s="121" t="s">
        <v>21</v>
      </c>
      <c r="B3300" s="92" t="str">
        <f>IF(E3300="","",VLOOKUP(E3300,[1]PROJECTES!$C$14:$G$5000,2,FALSE))</f>
        <v>EUROTR</v>
      </c>
      <c r="C3300" s="121"/>
      <c r="D3300" s="93" t="str">
        <f>IF(E3300="","",VLOOKUP(E3300,[1]PROJECTES!$C$14:$G$5000,5,FALSE))</f>
        <v>300 x Placa NOXON Rev.3</v>
      </c>
      <c r="E3300" s="117">
        <v>5267</v>
      </c>
      <c r="F3300" s="95"/>
      <c r="G3300" s="96" t="str">
        <f>IF(E3300="","",VLOOKUP(E3300,[1]PROJECTES!$C$14:$G$5000,4,FALSE))</f>
        <v>OB</v>
      </c>
      <c r="H3300" s="118" t="s">
        <v>21</v>
      </c>
      <c r="I3300" s="97" t="str">
        <f>IF(H3300="","",VLOOKUP(H3300,BD!B$2:C$16,2,FALSE))</f>
        <v>P</v>
      </c>
      <c r="J3300" s="98">
        <v>43607</v>
      </c>
      <c r="K3300" s="135">
        <f t="shared" si="108"/>
        <v>21</v>
      </c>
      <c r="L3300" s="99">
        <f t="shared" ca="1" si="109"/>
        <v>-4</v>
      </c>
      <c r="M3300" s="93">
        <f>IF(E3300="","",VLOOKUP(E3300,[1]PROJECTES!$C$14:$Z$5000,21,FALSE))</f>
        <v>43616</v>
      </c>
      <c r="N3300" s="100">
        <v>1</v>
      </c>
      <c r="O3300" s="72" t="s">
        <v>229</v>
      </c>
      <c r="P3300" s="101">
        <v>30</v>
      </c>
      <c r="Q3300" s="132" t="s">
        <v>49</v>
      </c>
      <c r="R3300" s="102" t="s">
        <v>1927</v>
      </c>
      <c r="S3300" s="91"/>
    </row>
    <row r="3301" spans="1:19" s="104" customFormat="1" ht="12.75" customHeight="1" x14ac:dyDescent="0.25">
      <c r="A3301" s="121" t="s">
        <v>21</v>
      </c>
      <c r="B3301" s="92" t="str">
        <f>IF(E3301="","",VLOOKUP(E3301,[1]PROJECTES!$C$14:$G$5000,2,FALSE))</f>
        <v>SITEL</v>
      </c>
      <c r="C3301" s="121" t="s">
        <v>337</v>
      </c>
      <c r="D3301" s="93" t="str">
        <f>IF(E3301="","",VLOOKUP(E3301,[1]PROJECTES!$C$14:$G$5000,5,FALSE))</f>
        <v>25 x CAP8-48 TD, 24Vdc/48Vdc</v>
      </c>
      <c r="E3301" s="117">
        <v>5142</v>
      </c>
      <c r="F3301" s="95"/>
      <c r="G3301" s="96" t="str">
        <f>IF(E3301="","",VLOOKUP(E3301,[1]PROJECTES!$C$14:$G$5000,4,FALSE))</f>
        <v>OB</v>
      </c>
      <c r="H3301" s="118" t="s">
        <v>21</v>
      </c>
      <c r="I3301" s="97" t="str">
        <f>IF(H3301="","",VLOOKUP(H3301,BD!B$2:C$16,2,FALSE))</f>
        <v>P</v>
      </c>
      <c r="J3301" s="98">
        <v>43607</v>
      </c>
      <c r="K3301" s="135">
        <f t="shared" si="108"/>
        <v>21</v>
      </c>
      <c r="L3301" s="99">
        <f t="shared" ca="1" si="109"/>
        <v>-67</v>
      </c>
      <c r="M3301" s="93">
        <f>IF(E3301="","",VLOOKUP(E3301,[1]PROJECTES!$C$14:$Z$5000,21,FALSE))</f>
        <v>43553</v>
      </c>
      <c r="N3301" s="100">
        <v>0</v>
      </c>
      <c r="O3301" s="72" t="s">
        <v>229</v>
      </c>
      <c r="P3301" s="101">
        <v>50</v>
      </c>
      <c r="Q3301" s="132" t="s">
        <v>51</v>
      </c>
      <c r="R3301" s="168" t="s">
        <v>1928</v>
      </c>
      <c r="S3301" s="91"/>
    </row>
    <row r="3302" spans="1:19" s="104" customFormat="1" ht="12.75" customHeight="1" x14ac:dyDescent="0.25">
      <c r="A3302" s="121" t="s">
        <v>21</v>
      </c>
      <c r="B3302" s="92" t="str">
        <f>IF(E3302="","",VLOOKUP(E3302,[1]PROJECTES!$C$14:$G$5000,2,FALSE))</f>
        <v>SITEL</v>
      </c>
      <c r="C3302" s="121" t="s">
        <v>337</v>
      </c>
      <c r="D3302" s="93" t="str">
        <f>IF(E3302="","",VLOOKUP(E3302,[1]PROJECTES!$C$14:$G$5000,5,FALSE))</f>
        <v>25 x CAP8-125 TD, 24Vdc/125Vdc</v>
      </c>
      <c r="E3302" s="117">
        <v>5143</v>
      </c>
      <c r="F3302" s="95"/>
      <c r="G3302" s="96" t="str">
        <f>IF(E3302="","",VLOOKUP(E3302,[1]PROJECTES!$C$14:$G$5000,4,FALSE))</f>
        <v>OB</v>
      </c>
      <c r="H3302" s="118" t="s">
        <v>21</v>
      </c>
      <c r="I3302" s="97" t="str">
        <f>IF(H3302="","",VLOOKUP(H3302,BD!B$2:C$16,2,FALSE))</f>
        <v>P</v>
      </c>
      <c r="J3302" s="98">
        <v>43607</v>
      </c>
      <c r="K3302" s="135">
        <f t="shared" si="108"/>
        <v>21</v>
      </c>
      <c r="L3302" s="99">
        <f t="shared" ca="1" si="109"/>
        <v>-67</v>
      </c>
      <c r="M3302" s="93">
        <f>IF(E3302="","",VLOOKUP(E3302,[1]PROJECTES!$C$14:$Z$5000,21,FALSE))</f>
        <v>43553</v>
      </c>
      <c r="N3302" s="100">
        <v>0</v>
      </c>
      <c r="O3302" s="72" t="s">
        <v>229</v>
      </c>
      <c r="P3302" s="101">
        <v>35</v>
      </c>
      <c r="Q3302" s="132" t="s">
        <v>51</v>
      </c>
      <c r="R3302" s="168" t="s">
        <v>1928</v>
      </c>
      <c r="S3302" s="91"/>
    </row>
    <row r="3303" spans="1:19" s="104" customFormat="1" ht="12.75" customHeight="1" x14ac:dyDescent="0.25">
      <c r="A3303" s="121" t="s">
        <v>21</v>
      </c>
      <c r="B3303" s="92" t="str">
        <f>IF(E3303="","",VLOOKUP(E3303,[1]PROJECTES!$C$14:$G$5000,2,FALSE))</f>
        <v>INPPOZ</v>
      </c>
      <c r="C3303" s="121" t="s">
        <v>149</v>
      </c>
      <c r="D3303" s="93" t="str">
        <f>IF(E3303="","",VLOOKUP(E3303,[1]PROJECTES!$C$14:$G$5000,5,FALSE))</f>
        <v>RTU C.T. MENENDEZ PELAYO v1.0</v>
      </c>
      <c r="E3303" s="117">
        <v>5205</v>
      </c>
      <c r="F3303" s="95"/>
      <c r="G3303" s="96" t="str">
        <f>IF(E3303="","",VLOOKUP(E3303,[1]PROJECTES!$C$14:$G$5000,4,FALSE))</f>
        <v>OB</v>
      </c>
      <c r="H3303" s="118" t="s">
        <v>21</v>
      </c>
      <c r="I3303" s="97" t="str">
        <f>IF(H3303="","",VLOOKUP(H3303,BD!B$2:C$16,2,FALSE))</f>
        <v>P</v>
      </c>
      <c r="J3303" s="98">
        <v>43607</v>
      </c>
      <c r="K3303" s="135">
        <f t="shared" si="108"/>
        <v>21</v>
      </c>
      <c r="L3303" s="99">
        <f t="shared" ca="1" si="109"/>
        <v>-35</v>
      </c>
      <c r="M3303" s="93">
        <f>IF(E3303="","",VLOOKUP(E3303,[1]PROJECTES!$C$14:$Z$5000,21,FALSE))</f>
        <v>43585</v>
      </c>
      <c r="N3303" s="100">
        <v>0</v>
      </c>
      <c r="O3303" s="72" t="s">
        <v>229</v>
      </c>
      <c r="P3303" s="101">
        <v>10</v>
      </c>
      <c r="Q3303" s="132" t="s">
        <v>51</v>
      </c>
      <c r="R3303" s="102" t="s">
        <v>1929</v>
      </c>
      <c r="S3303" s="91"/>
    </row>
    <row r="3304" spans="1:19" s="104" customFormat="1" ht="12.75" customHeight="1" x14ac:dyDescent="0.25">
      <c r="A3304" s="121" t="s">
        <v>21</v>
      </c>
      <c r="B3304" s="92" t="str">
        <f>IF(E3304="","",VLOOKUP(E3304,[1]PROJECTES!$C$14:$G$5000,2,FALSE))</f>
        <v>INPPOZ</v>
      </c>
      <c r="C3304" s="121" t="s">
        <v>149</v>
      </c>
      <c r="D3304" s="93" t="str">
        <f>IF(E3304="","",VLOOKUP(E3304,[1]PROJECTES!$C$14:$G$5000,5,FALSE))</f>
        <v>RTU C.T. PADRE TORRERO v1.0</v>
      </c>
      <c r="E3304" s="117">
        <v>5207</v>
      </c>
      <c r="F3304" s="95"/>
      <c r="G3304" s="96" t="str">
        <f>IF(E3304="","",VLOOKUP(E3304,[1]PROJECTES!$C$14:$G$5000,4,FALSE))</f>
        <v>OB</v>
      </c>
      <c r="H3304" s="118" t="s">
        <v>21</v>
      </c>
      <c r="I3304" s="97" t="str">
        <f>IF(H3304="","",VLOOKUP(H3304,BD!B$2:C$16,2,FALSE))</f>
        <v>P</v>
      </c>
      <c r="J3304" s="98">
        <v>43607</v>
      </c>
      <c r="K3304" s="135">
        <f t="shared" si="108"/>
        <v>21</v>
      </c>
      <c r="L3304" s="99">
        <f t="shared" ca="1" si="109"/>
        <v>-35</v>
      </c>
      <c r="M3304" s="93">
        <f>IF(E3304="","",VLOOKUP(E3304,[1]PROJECTES!$C$14:$Z$5000,21,FALSE))</f>
        <v>43585</v>
      </c>
      <c r="N3304" s="100">
        <v>0</v>
      </c>
      <c r="O3304" s="72" t="s">
        <v>229</v>
      </c>
      <c r="P3304" s="101">
        <v>10</v>
      </c>
      <c r="Q3304" s="132" t="s">
        <v>51</v>
      </c>
      <c r="R3304" s="102" t="s">
        <v>1929</v>
      </c>
      <c r="S3304" s="91"/>
    </row>
    <row r="3305" spans="1:19" s="104" customFormat="1" ht="12.75" customHeight="1" x14ac:dyDescent="0.25">
      <c r="A3305" s="121" t="s">
        <v>21</v>
      </c>
      <c r="B3305" s="92" t="str">
        <f>IF(E3305="","",VLOOKUP(E3305,[1]PROJECTES!$C$14:$G$5000,2,FALSE))</f>
        <v>SITEL</v>
      </c>
      <c r="C3305" s="121" t="s">
        <v>337</v>
      </c>
      <c r="D3305" s="93" t="str">
        <f>IF(E3305="","",VLOOKUP(E3305,[1]PROJECTES!$C$14:$G$5000,5,FALSE))</f>
        <v>25 x CAP8-125 TD, 24Vdc/125Vdc</v>
      </c>
      <c r="E3305" s="117">
        <v>5143</v>
      </c>
      <c r="F3305" s="95"/>
      <c r="G3305" s="96" t="str">
        <f>IF(E3305="","",VLOOKUP(E3305,[1]PROJECTES!$C$14:$G$5000,4,FALSE))</f>
        <v>OB</v>
      </c>
      <c r="H3305" s="118" t="s">
        <v>21</v>
      </c>
      <c r="I3305" s="97" t="str">
        <f>IF(H3305="","",VLOOKUP(H3305,BD!B$2:C$16,2,FALSE))</f>
        <v>P</v>
      </c>
      <c r="J3305" s="98">
        <v>43609</v>
      </c>
      <c r="K3305" s="135">
        <f t="shared" si="108"/>
        <v>21</v>
      </c>
      <c r="L3305" s="99">
        <f t="shared" ca="1" si="109"/>
        <v>-67</v>
      </c>
      <c r="M3305" s="93">
        <f>IF(E3305="","",VLOOKUP(E3305,[1]PROJECTES!$C$14:$Z$5000,21,FALSE))</f>
        <v>43553</v>
      </c>
      <c r="N3305" s="100">
        <v>0</v>
      </c>
      <c r="O3305" s="72" t="s">
        <v>229</v>
      </c>
      <c r="P3305" s="101">
        <v>15</v>
      </c>
      <c r="Q3305" s="132" t="s">
        <v>51</v>
      </c>
      <c r="R3305" s="168" t="s">
        <v>1928</v>
      </c>
      <c r="S3305" s="91"/>
    </row>
    <row r="3306" spans="1:19" s="104" customFormat="1" ht="12.75" customHeight="1" x14ac:dyDescent="0.25">
      <c r="A3306" s="121" t="s">
        <v>21</v>
      </c>
      <c r="B3306" s="92" t="str">
        <f>IF(E3306="","",VLOOKUP(E3306,[1]PROJECTES!$C$14:$G$5000,2,FALSE))</f>
        <v>SITEL</v>
      </c>
      <c r="C3306" s="121" t="s">
        <v>181</v>
      </c>
      <c r="D3306" s="93" t="str">
        <f>IF(E3306="","",VLOOKUP(E3306,[1]PROJECTES!$C$14:$G$5000,5,FALSE))</f>
        <v>INFRAESTRUCTURA</v>
      </c>
      <c r="E3306" s="117" t="s">
        <v>317</v>
      </c>
      <c r="F3306" s="95"/>
      <c r="G3306" s="96" t="str">
        <f>IF(E3306="","",VLOOKUP(E3306,[1]PROJECTES!$C$14:$G$5000,4,FALSE))</f>
        <v>OB</v>
      </c>
      <c r="H3306" s="118" t="s">
        <v>17</v>
      </c>
      <c r="I3306" s="97" t="str">
        <f>IF(H3306="","",VLOOKUP(H3306,BD!B$2:C$16,2,FALSE))</f>
        <v>E</v>
      </c>
      <c r="J3306" s="98">
        <v>43609</v>
      </c>
      <c r="K3306" s="135">
        <f t="shared" si="108"/>
        <v>21</v>
      </c>
      <c r="L3306" s="99">
        <f t="shared" ca="1" si="109"/>
        <v>210</v>
      </c>
      <c r="M3306" s="93">
        <f>IF(E3306="","",VLOOKUP(E3306,[1]PROJECTES!$C$14:$Z$5000,21,FALSE))</f>
        <v>43830</v>
      </c>
      <c r="N3306" s="100">
        <v>0</v>
      </c>
      <c r="O3306" s="72" t="s">
        <v>229</v>
      </c>
      <c r="P3306" s="101">
        <v>15</v>
      </c>
      <c r="Q3306" s="132" t="s">
        <v>7</v>
      </c>
      <c r="R3306" s="168" t="s">
        <v>1930</v>
      </c>
      <c r="S3306" s="91"/>
    </row>
    <row r="3307" spans="1:19" s="104" customFormat="1" ht="12.75" customHeight="1" x14ac:dyDescent="0.25">
      <c r="A3307" s="121" t="s">
        <v>47</v>
      </c>
      <c r="B3307" s="92" t="str">
        <f>IF(E3307="","",VLOOKUP(E3307,[1]PROJECTES!$C$14:$G$5000,2,FALSE))</f>
        <v>SAMENE</v>
      </c>
      <c r="C3307" s="121" t="s">
        <v>166</v>
      </c>
      <c r="D3307" s="93" t="str">
        <f>IF(E3307="","",VLOOKUP(E3307,[1]PROJECTES!$C$14:$G$5000,5,FALSE))</f>
        <v>RTU C.T. PARCBIT v1.0</v>
      </c>
      <c r="E3307" s="117">
        <v>4991</v>
      </c>
      <c r="F3307" s="95"/>
      <c r="G3307" s="96" t="str">
        <f>IF(E3307="","",VLOOKUP(E3307,[1]PROJECTES!$C$14:$G$5000,4,FALSE))</f>
        <v>OB</v>
      </c>
      <c r="H3307" s="118" t="s">
        <v>17</v>
      </c>
      <c r="I3307" s="97" t="str">
        <f>IF(H3307="","",VLOOKUP(H3307,BD!B$2:C$16,2,FALSE))</f>
        <v>E</v>
      </c>
      <c r="J3307" s="98">
        <v>43606</v>
      </c>
      <c r="K3307" s="135">
        <f t="shared" si="108"/>
        <v>21</v>
      </c>
      <c r="L3307" s="99">
        <f t="shared" ca="1" si="109"/>
        <v>-155</v>
      </c>
      <c r="M3307" s="93">
        <f>IF(E3307="","",VLOOKUP(E3307,[1]PROJECTES!$C$14:$Z$5000,21,FALSE))</f>
        <v>43465</v>
      </c>
      <c r="N3307" s="100">
        <v>2</v>
      </c>
      <c r="O3307" s="72" t="s">
        <v>229</v>
      </c>
      <c r="P3307" s="101">
        <v>15</v>
      </c>
      <c r="Q3307" s="132" t="s">
        <v>32</v>
      </c>
      <c r="R3307" s="168" t="s">
        <v>1931</v>
      </c>
      <c r="S3307" s="91"/>
    </row>
    <row r="3308" spans="1:19" s="104" customFormat="1" ht="12.75" customHeight="1" x14ac:dyDescent="0.25">
      <c r="A3308" s="121" t="s">
        <v>17</v>
      </c>
      <c r="B3308" s="92" t="str">
        <f>IF(E3308="","",VLOOKUP(E3308,[1]PROJECTES!$C$14:$G$5000,2,FALSE))</f>
        <v>EMSA</v>
      </c>
      <c r="C3308" s="121" t="s">
        <v>135</v>
      </c>
      <c r="D3308" s="93" t="str">
        <f>IF(E3308="","",VLOOKUP(E3308,[1]PROJECTES!$C$14:$G$5000,5,FALSE))</f>
        <v>MANTENIMENT SCADA TEDIS.Net EMSA 01/03/2019 - 28/02/2020</v>
      </c>
      <c r="E3308" s="117">
        <v>5176</v>
      </c>
      <c r="F3308" s="95"/>
      <c r="G3308" s="96" t="str">
        <f>IF(E3308="","",VLOOKUP(E3308,[1]PROJECTES!$C$14:$G$5000,4,FALSE))</f>
        <v>OB</v>
      </c>
      <c r="H3308" s="118" t="s">
        <v>17</v>
      </c>
      <c r="I3308" s="97" t="str">
        <f>IF(H3308="","",VLOOKUP(H3308,BD!B$2:C$16,2,FALSE))</f>
        <v>E</v>
      </c>
      <c r="J3308" s="98">
        <v>43606</v>
      </c>
      <c r="K3308" s="135">
        <f t="shared" ref="K3308:K3371" si="110">IF(J3308="","",WEEKNUM(J3308,2)-0)</f>
        <v>21</v>
      </c>
      <c r="L3308" s="99">
        <f t="shared" ref="L3308:L3371" ca="1" si="111">IF(M3308="","-",IF(G3308="TA","-",+M3308-TODAY()))</f>
        <v>269</v>
      </c>
      <c r="M3308" s="93">
        <f>IF(E3308="","",VLOOKUP(E3308,[1]PROJECTES!$C$14:$Z$5000,21,FALSE))</f>
        <v>43889</v>
      </c>
      <c r="N3308" s="100">
        <v>1</v>
      </c>
      <c r="O3308" s="72" t="s">
        <v>229</v>
      </c>
      <c r="P3308" s="101">
        <v>30</v>
      </c>
      <c r="Q3308" s="132" t="s">
        <v>59</v>
      </c>
      <c r="R3308" s="168" t="s">
        <v>1932</v>
      </c>
      <c r="S3308" s="91"/>
    </row>
    <row r="3309" spans="1:19" s="104" customFormat="1" ht="12.75" customHeight="1" x14ac:dyDescent="0.25">
      <c r="A3309" s="121" t="s">
        <v>17</v>
      </c>
      <c r="B3309" s="92" t="str">
        <f>IF(E3309="","",VLOOKUP(E3309,[1]PROJECTES!$C$14:$G$5000,2,FALSE))</f>
        <v>ORMAZA</v>
      </c>
      <c r="C3309" s="121" t="s">
        <v>50</v>
      </c>
      <c r="D3309" s="93" t="str">
        <f>IF(E3309="","",VLOOKUP(E3309,[1]PROJECTES!$C$14:$G$5000,5,FALSE))</f>
        <v>CC SCADA TEDIS.Net ARAMAIO v2.0</v>
      </c>
      <c r="E3309" s="117">
        <v>4747</v>
      </c>
      <c r="F3309" s="95"/>
      <c r="G3309" s="96" t="str">
        <f>IF(E3309="","",VLOOKUP(E3309,[1]PROJECTES!$C$14:$G$5000,4,FALSE))</f>
        <v>OB</v>
      </c>
      <c r="H3309" s="118" t="s">
        <v>17</v>
      </c>
      <c r="I3309" s="97" t="str">
        <f>IF(H3309="","",VLOOKUP(H3309,BD!B$2:C$16,2,FALSE))</f>
        <v>E</v>
      </c>
      <c r="J3309" s="98">
        <v>43606</v>
      </c>
      <c r="K3309" s="135">
        <f t="shared" si="110"/>
        <v>21</v>
      </c>
      <c r="L3309" s="99">
        <f t="shared" ca="1" si="111"/>
        <v>-351</v>
      </c>
      <c r="M3309" s="93">
        <f>IF(E3309="","",VLOOKUP(E3309,[1]PROJECTES!$C$14:$Z$5000,21,FALSE))</f>
        <v>43269</v>
      </c>
      <c r="N3309" s="100">
        <v>0</v>
      </c>
      <c r="O3309" s="72" t="s">
        <v>229</v>
      </c>
      <c r="P3309" s="101">
        <v>15</v>
      </c>
      <c r="Q3309" s="132" t="s">
        <v>59</v>
      </c>
      <c r="R3309" s="168" t="s">
        <v>1933</v>
      </c>
      <c r="S3309" s="91"/>
    </row>
    <row r="3310" spans="1:19" s="104" customFormat="1" ht="12.75" customHeight="1" x14ac:dyDescent="0.25">
      <c r="A3310" s="121" t="s">
        <v>17</v>
      </c>
      <c r="B3310" s="92" t="str">
        <f>IF(E3310="","",VLOOKUP(E3310,[1]PROJECTES!$C$14:$G$5000,2,FALSE))</f>
        <v>EMSA</v>
      </c>
      <c r="C3310" s="121" t="s">
        <v>135</v>
      </c>
      <c r="D3310" s="93" t="str">
        <f>IF(E3310="","",VLOOKUP(E3310,[1]PROJECTES!$C$14:$G$5000,5,FALSE))</f>
        <v>CC SCADA TEDIS.Net EMSA v3.3</v>
      </c>
      <c r="E3310" s="117">
        <v>5308</v>
      </c>
      <c r="F3310" s="95"/>
      <c r="G3310" s="96" t="str">
        <f>IF(E3310="","",VLOOKUP(E3310,[1]PROJECTES!$C$14:$G$5000,4,FALSE))</f>
        <v>TA</v>
      </c>
      <c r="H3310" s="118" t="s">
        <v>17</v>
      </c>
      <c r="I3310" s="97" t="str">
        <f>IF(H3310="","",VLOOKUP(H3310,BD!B$2:C$16,2,FALSE))</f>
        <v>E</v>
      </c>
      <c r="J3310" s="98">
        <v>43606</v>
      </c>
      <c r="K3310" s="135">
        <f t="shared" si="110"/>
        <v>21</v>
      </c>
      <c r="L3310" s="99" t="str">
        <f t="shared" ca="1" si="111"/>
        <v>-</v>
      </c>
      <c r="M3310" s="93">
        <f>IF(E3310="","",VLOOKUP(E3310,[1]PROJECTES!$C$14:$Z$5000,21,FALSE))</f>
        <v>43616</v>
      </c>
      <c r="N3310" s="100">
        <v>1</v>
      </c>
      <c r="O3310" s="72" t="s">
        <v>229</v>
      </c>
      <c r="P3310" s="101">
        <v>30</v>
      </c>
      <c r="Q3310" s="132" t="s">
        <v>59</v>
      </c>
      <c r="R3310" s="168" t="s">
        <v>1934</v>
      </c>
      <c r="S3310" s="91"/>
    </row>
    <row r="3311" spans="1:19" s="104" customFormat="1" ht="12.75" customHeight="1" x14ac:dyDescent="0.25">
      <c r="A3311" s="121" t="s">
        <v>17</v>
      </c>
      <c r="B3311" s="92" t="str">
        <f>IF(E3311="","",VLOOKUP(E3311,[1]PROJECTES!$C$14:$G$5000,2,FALSE))</f>
        <v>ORMAZA</v>
      </c>
      <c r="C3311" s="121" t="s">
        <v>148</v>
      </c>
      <c r="D3311" s="93" t="str">
        <f>IF(E3311="","",VLOOKUP(E3311,[1]PROJECTES!$C$14:$G$5000,5,FALSE))</f>
        <v>CC SCADA TEDIS.Net CAP NOU v1.0</v>
      </c>
      <c r="E3311" s="117">
        <v>4717</v>
      </c>
      <c r="F3311" s="95"/>
      <c r="G3311" s="96" t="str">
        <f>IF(E3311="","",VLOOKUP(E3311,[1]PROJECTES!$C$14:$G$5000,4,FALSE))</f>
        <v>OB</v>
      </c>
      <c r="H3311" s="118" t="s">
        <v>17</v>
      </c>
      <c r="I3311" s="97" t="str">
        <f>IF(H3311="","",VLOOKUP(H3311,BD!B$2:C$16,2,FALSE))</f>
        <v>E</v>
      </c>
      <c r="J3311" s="98">
        <v>43606</v>
      </c>
      <c r="K3311" s="135">
        <f t="shared" si="110"/>
        <v>21</v>
      </c>
      <c r="L3311" s="99">
        <f t="shared" ca="1" si="111"/>
        <v>-247</v>
      </c>
      <c r="M3311" s="93">
        <f>IF(E3311="","",VLOOKUP(E3311,[1]PROJECTES!$C$14:$Z$5000,21,FALSE))</f>
        <v>43373</v>
      </c>
      <c r="N3311" s="100">
        <v>0</v>
      </c>
      <c r="O3311" s="72" t="s">
        <v>229</v>
      </c>
      <c r="P3311" s="101">
        <v>45</v>
      </c>
      <c r="Q3311" s="132" t="s">
        <v>32</v>
      </c>
      <c r="R3311" s="168" t="s">
        <v>1935</v>
      </c>
      <c r="S3311" s="91"/>
    </row>
    <row r="3312" spans="1:19" s="104" customFormat="1" ht="12.75" customHeight="1" x14ac:dyDescent="0.25">
      <c r="A3312" s="121"/>
      <c r="B3312" s="92" t="str">
        <f>IF(E3312="","",VLOOKUP(E3312,[1]PROJECTES!$C$14:$G$5000,2,FALSE))</f>
        <v>SITEL</v>
      </c>
      <c r="C3312" s="121" t="s">
        <v>181</v>
      </c>
      <c r="D3312" s="93" t="str">
        <f>IF(E3312="","",VLOOKUP(E3312,[1]PROJECTES!$C$14:$G$5000,5,FALSE))</f>
        <v>INFRAESTRUCTURA</v>
      </c>
      <c r="E3312" s="117" t="s">
        <v>317</v>
      </c>
      <c r="F3312" s="95"/>
      <c r="G3312" s="96" t="str">
        <f>IF(E3312="","",VLOOKUP(E3312,[1]PROJECTES!$C$14:$G$5000,4,FALSE))</f>
        <v>OB</v>
      </c>
      <c r="H3312" s="118" t="s">
        <v>17</v>
      </c>
      <c r="I3312" s="97" t="str">
        <f>IF(H3312="","",VLOOKUP(H3312,BD!B$2:C$16,2,FALSE))</f>
        <v>E</v>
      </c>
      <c r="J3312" s="98">
        <v>43606</v>
      </c>
      <c r="K3312" s="135">
        <f t="shared" si="110"/>
        <v>21</v>
      </c>
      <c r="L3312" s="99">
        <f t="shared" ca="1" si="111"/>
        <v>210</v>
      </c>
      <c r="M3312" s="93">
        <f>IF(E3312="","",VLOOKUP(E3312,[1]PROJECTES!$C$14:$Z$5000,21,FALSE))</f>
        <v>43830</v>
      </c>
      <c r="N3312" s="100">
        <v>0</v>
      </c>
      <c r="O3312" s="72" t="s">
        <v>229</v>
      </c>
      <c r="P3312" s="101">
        <v>15</v>
      </c>
      <c r="Q3312" s="132" t="s">
        <v>37</v>
      </c>
      <c r="R3312" s="168" t="s">
        <v>1819</v>
      </c>
      <c r="S3312" s="91"/>
    </row>
    <row r="3313" spans="1:19" s="104" customFormat="1" ht="12.75" customHeight="1" x14ac:dyDescent="0.25">
      <c r="A3313" s="121"/>
      <c r="B3313" s="92" t="str">
        <f>IF(E3313="","",VLOOKUP(E3313,[1]PROJECTES!$C$14:$G$5000,2,FALSE))</f>
        <v>SITEL</v>
      </c>
      <c r="C3313" s="121" t="s">
        <v>181</v>
      </c>
      <c r="D3313" s="93" t="str">
        <f>IF(E3313="","",VLOOKUP(E3313,[1]PROJECTES!$C$14:$G$5000,5,FALSE))</f>
        <v>PENDENT D'ASSIGNAR</v>
      </c>
      <c r="E3313" s="117" t="s">
        <v>278</v>
      </c>
      <c r="F3313" s="95"/>
      <c r="G3313" s="96" t="str">
        <f>IF(E3313="","",VLOOKUP(E3313,[1]PROJECTES!$C$14:$G$5000,4,FALSE))</f>
        <v>OB</v>
      </c>
      <c r="H3313" s="118" t="s">
        <v>17</v>
      </c>
      <c r="I3313" s="97" t="str">
        <f>IF(H3313="","",VLOOKUP(H3313,BD!B$2:C$16,2,FALSE))</f>
        <v>E</v>
      </c>
      <c r="J3313" s="98">
        <v>43606</v>
      </c>
      <c r="K3313" s="135">
        <f t="shared" si="110"/>
        <v>21</v>
      </c>
      <c r="L3313" s="99">
        <f t="shared" ca="1" si="111"/>
        <v>210</v>
      </c>
      <c r="M3313" s="93">
        <f>IF(E3313="","",VLOOKUP(E3313,[1]PROJECTES!$C$14:$Z$5000,21,FALSE))</f>
        <v>43830</v>
      </c>
      <c r="N3313" s="100">
        <v>1</v>
      </c>
      <c r="O3313" s="72" t="s">
        <v>229</v>
      </c>
      <c r="P3313" s="101">
        <v>30</v>
      </c>
      <c r="Q3313" s="132" t="s">
        <v>65</v>
      </c>
      <c r="R3313" s="168" t="s">
        <v>1936</v>
      </c>
      <c r="S3313" s="91"/>
    </row>
    <row r="3314" spans="1:19" s="104" customFormat="1" ht="12.75" customHeight="1" x14ac:dyDescent="0.25">
      <c r="A3314" s="121" t="s">
        <v>17</v>
      </c>
      <c r="B3314" s="92" t="str">
        <f>IF(E3314="","",VLOOKUP(E3314,[1]PROJECTES!$C$14:$G$5000,2,FALSE))</f>
        <v>ORMAZA</v>
      </c>
      <c r="C3314" s="121" t="s">
        <v>77</v>
      </c>
      <c r="D3314" s="93" t="str">
        <f>IF(E3314="","",VLOOKUP(E3314,[1]PROJECTES!$C$14:$G$5000,5,FALSE))</f>
        <v>CC SCADA CALLOSA v2.14</v>
      </c>
      <c r="E3314" s="117">
        <v>5091</v>
      </c>
      <c r="F3314" s="95"/>
      <c r="G3314" s="96" t="str">
        <f>IF(E3314="","",VLOOKUP(E3314,[1]PROJECTES!$C$14:$G$5000,4,FALSE))</f>
        <v>TA</v>
      </c>
      <c r="H3314" s="118" t="s">
        <v>17</v>
      </c>
      <c r="I3314" s="97" t="str">
        <f>IF(H3314="","",VLOOKUP(H3314,BD!B$2:C$16,2,FALSE))</f>
        <v>E</v>
      </c>
      <c r="J3314" s="98">
        <v>43609</v>
      </c>
      <c r="K3314" s="135">
        <f t="shared" si="110"/>
        <v>21</v>
      </c>
      <c r="L3314" s="99" t="str">
        <f t="shared" ca="1" si="111"/>
        <v>-</v>
      </c>
      <c r="M3314" s="93">
        <f>IF(E3314="","",VLOOKUP(E3314,[1]PROJECTES!$C$14:$Z$5000,21,FALSE))</f>
        <v>43515</v>
      </c>
      <c r="N3314" s="100">
        <v>0</v>
      </c>
      <c r="O3314" s="72" t="s">
        <v>229</v>
      </c>
      <c r="P3314" s="101">
        <v>15</v>
      </c>
      <c r="Q3314" s="132" t="s">
        <v>59</v>
      </c>
      <c r="R3314" s="168" t="s">
        <v>1937</v>
      </c>
      <c r="S3314" s="91"/>
    </row>
    <row r="3315" spans="1:19" s="104" customFormat="1" ht="12.75" customHeight="1" x14ac:dyDescent="0.25">
      <c r="A3315" s="121" t="s">
        <v>17</v>
      </c>
      <c r="B3315" s="92" t="str">
        <f>IF(E3315="","",VLOOKUP(E3315,[1]PROJECTES!$C$14:$G$5000,2,FALSE))</f>
        <v>ORMAZA</v>
      </c>
      <c r="C3315" s="121" t="s">
        <v>148</v>
      </c>
      <c r="D3315" s="93" t="str">
        <f>IF(E3315="","",VLOOKUP(E3315,[1]PROJECTES!$C$14:$G$5000,5,FALSE))</f>
        <v>CC SCADA TEDIS.Net ARAMAIO v2.0</v>
      </c>
      <c r="E3315" s="117">
        <v>4747</v>
      </c>
      <c r="F3315" s="95"/>
      <c r="G3315" s="96" t="str">
        <f>IF(E3315="","",VLOOKUP(E3315,[1]PROJECTES!$C$14:$G$5000,4,FALSE))</f>
        <v>OB</v>
      </c>
      <c r="H3315" s="118" t="s">
        <v>17</v>
      </c>
      <c r="I3315" s="97" t="str">
        <f>IF(H3315="","",VLOOKUP(H3315,BD!B$2:C$16,2,FALSE))</f>
        <v>E</v>
      </c>
      <c r="J3315" s="98">
        <v>43607</v>
      </c>
      <c r="K3315" s="135">
        <f t="shared" si="110"/>
        <v>21</v>
      </c>
      <c r="L3315" s="99">
        <f t="shared" ca="1" si="111"/>
        <v>-351</v>
      </c>
      <c r="M3315" s="93">
        <f>IF(E3315="","",VLOOKUP(E3315,[1]PROJECTES!$C$14:$Z$5000,21,FALSE))</f>
        <v>43269</v>
      </c>
      <c r="N3315" s="100">
        <v>0</v>
      </c>
      <c r="O3315" s="72" t="s">
        <v>229</v>
      </c>
      <c r="P3315" s="101">
        <v>15</v>
      </c>
      <c r="Q3315" s="132" t="s">
        <v>32</v>
      </c>
      <c r="R3315" s="168" t="s">
        <v>1942</v>
      </c>
      <c r="S3315" s="91"/>
    </row>
    <row r="3316" spans="1:19" s="104" customFormat="1" ht="12.75" customHeight="1" x14ac:dyDescent="0.25">
      <c r="A3316" s="121" t="s">
        <v>17</v>
      </c>
      <c r="B3316" s="92" t="str">
        <f>IF(E3316="","",VLOOKUP(E3316,[1]PROJECTES!$C$14:$G$5000,2,FALSE))</f>
        <v>ORMAZA</v>
      </c>
      <c r="C3316" s="121" t="s">
        <v>148</v>
      </c>
      <c r="D3316" s="93" t="str">
        <f>IF(E3316="","",VLOOKUP(E3316,[1]PROJECTES!$C$14:$G$5000,5,FALSE))</f>
        <v>CC SCADA TEDIS.Net CAP NOU v1.0</v>
      </c>
      <c r="E3316" s="117">
        <v>4717</v>
      </c>
      <c r="F3316" s="95"/>
      <c r="G3316" s="96" t="str">
        <f>IF(E3316="","",VLOOKUP(E3316,[1]PROJECTES!$C$14:$G$5000,4,FALSE))</f>
        <v>OB</v>
      </c>
      <c r="H3316" s="118" t="s">
        <v>17</v>
      </c>
      <c r="I3316" s="97" t="str">
        <f>IF(H3316="","",VLOOKUP(H3316,BD!B$2:C$16,2,FALSE))</f>
        <v>E</v>
      </c>
      <c r="J3316" s="98">
        <v>43607</v>
      </c>
      <c r="K3316" s="135">
        <f t="shared" si="110"/>
        <v>21</v>
      </c>
      <c r="L3316" s="99">
        <f t="shared" ca="1" si="111"/>
        <v>-247</v>
      </c>
      <c r="M3316" s="93">
        <f>IF(E3316="","",VLOOKUP(E3316,[1]PROJECTES!$C$14:$Z$5000,21,FALSE))</f>
        <v>43373</v>
      </c>
      <c r="N3316" s="100">
        <v>4</v>
      </c>
      <c r="O3316" s="72" t="s">
        <v>229</v>
      </c>
      <c r="P3316" s="101">
        <v>45</v>
      </c>
      <c r="Q3316" s="132" t="s">
        <v>34</v>
      </c>
      <c r="R3316" s="168" t="s">
        <v>1938</v>
      </c>
      <c r="S3316" s="91"/>
    </row>
    <row r="3317" spans="1:19" s="104" customFormat="1" ht="12.75" customHeight="1" x14ac:dyDescent="0.25">
      <c r="A3317" s="121"/>
      <c r="B3317" s="92" t="str">
        <f>IF(E3317="","",VLOOKUP(E3317,[1]PROJECTES!$C$14:$G$5000,2,FALSE))</f>
        <v>ELEAUR</v>
      </c>
      <c r="C3317" s="121" t="s">
        <v>64</v>
      </c>
      <c r="D3317" s="93" t="str">
        <f>IF(E3317="","",VLOOKUP(E3317,[1]PROJECTES!$C$14:$G$5000,5,FALSE))</f>
        <v>MANTENIMENT SW SCADA TEDIS.Net ELASA 2.019</v>
      </c>
      <c r="E3317" s="117">
        <v>3643</v>
      </c>
      <c r="F3317" s="95"/>
      <c r="G3317" s="96" t="str">
        <f>IF(E3317="","",VLOOKUP(E3317,[1]PROJECTES!$C$14:$G$5000,4,FALSE))</f>
        <v>OB</v>
      </c>
      <c r="H3317" s="118" t="s">
        <v>17</v>
      </c>
      <c r="I3317" s="97" t="str">
        <f>IF(H3317="","",VLOOKUP(H3317,BD!B$2:C$16,2,FALSE))</f>
        <v>E</v>
      </c>
      <c r="J3317" s="98">
        <v>43607</v>
      </c>
      <c r="K3317" s="135">
        <f t="shared" si="110"/>
        <v>21</v>
      </c>
      <c r="L3317" s="99">
        <f t="shared" ca="1" si="111"/>
        <v>210</v>
      </c>
      <c r="M3317" s="93">
        <f>IF(E3317="","",VLOOKUP(E3317,[1]PROJECTES!$C$14:$Z$5000,21,FALSE))</f>
        <v>43830</v>
      </c>
      <c r="N3317" s="100">
        <v>0</v>
      </c>
      <c r="O3317" s="72" t="s">
        <v>229</v>
      </c>
      <c r="P3317" s="101">
        <v>45</v>
      </c>
      <c r="Q3317" s="132" t="s">
        <v>59</v>
      </c>
      <c r="R3317" s="168" t="s">
        <v>1939</v>
      </c>
      <c r="S3317" s="91"/>
    </row>
    <row r="3318" spans="1:19" s="104" customFormat="1" ht="12.75" customHeight="1" x14ac:dyDescent="0.25">
      <c r="A3318" s="121" t="s">
        <v>17</v>
      </c>
      <c r="B3318" s="92" t="str">
        <f>IF(E3318="","",VLOOKUP(E3318,[1]PROJECTES!$C$14:$G$5000,2,FALSE))</f>
        <v>INPPOZ</v>
      </c>
      <c r="C3318" s="121" t="s">
        <v>149</v>
      </c>
      <c r="D3318" s="93" t="str">
        <f>IF(E3318="","",VLOOKUP(E3318,[1]PROJECTES!$C$14:$G$5000,5,FALSE))</f>
        <v>RTU S.E. DANIEL DE TORRES v1.3</v>
      </c>
      <c r="E3318" s="117">
        <v>5224</v>
      </c>
      <c r="F3318" s="95"/>
      <c r="G3318" s="96" t="str">
        <f>IF(E3318="","",VLOOKUP(E3318,[1]PROJECTES!$C$14:$G$5000,4,FALSE))</f>
        <v>OB</v>
      </c>
      <c r="H3318" s="118" t="s">
        <v>17</v>
      </c>
      <c r="I3318" s="97" t="str">
        <f>IF(H3318="","",VLOOKUP(H3318,BD!B$2:C$16,2,FALSE))</f>
        <v>E</v>
      </c>
      <c r="J3318" s="98">
        <v>43607</v>
      </c>
      <c r="K3318" s="135">
        <f t="shared" si="110"/>
        <v>21</v>
      </c>
      <c r="L3318" s="99" t="str">
        <f t="shared" ca="1" si="111"/>
        <v>-</v>
      </c>
      <c r="M3318" s="93" t="str">
        <f>IF(E3318="","",VLOOKUP(E3318,[1]PROJECTES!$C$14:$Z$5000,21,FALSE))</f>
        <v/>
      </c>
      <c r="N3318" s="100">
        <v>1</v>
      </c>
      <c r="O3318" s="72" t="s">
        <v>229</v>
      </c>
      <c r="P3318" s="101">
        <v>15</v>
      </c>
      <c r="Q3318" s="132" t="s">
        <v>34</v>
      </c>
      <c r="R3318" s="168" t="s">
        <v>1940</v>
      </c>
      <c r="S3318" s="91"/>
    </row>
    <row r="3319" spans="1:19" s="104" customFormat="1" ht="12.75" customHeight="1" x14ac:dyDescent="0.25">
      <c r="A3319" s="121"/>
      <c r="B3319" s="92" t="str">
        <f>IF(E3319="","",VLOOKUP(E3319,[1]PROJECTES!$C$14:$G$5000,2,FALSE))</f>
        <v>INPPOZ</v>
      </c>
      <c r="C3319" s="121" t="s">
        <v>149</v>
      </c>
      <c r="D3319" s="93" t="str">
        <f>IF(E3319="","",VLOOKUP(E3319,[1]PROJECTES!$C$14:$G$5000,5,FALSE))</f>
        <v>MANTENIMENT SW SCADA TEDIS.Net INPECUARIAS 01/01/2.019 - 31/12/2.019</v>
      </c>
      <c r="E3319" s="117">
        <v>5072</v>
      </c>
      <c r="F3319" s="95"/>
      <c r="G3319" s="96" t="str">
        <f>IF(E3319="","",VLOOKUP(E3319,[1]PROJECTES!$C$14:$G$5000,4,FALSE))</f>
        <v>OB</v>
      </c>
      <c r="H3319" s="118" t="s">
        <v>17</v>
      </c>
      <c r="I3319" s="97" t="str">
        <f>IF(H3319="","",VLOOKUP(H3319,BD!B$2:C$16,2,FALSE))</f>
        <v>E</v>
      </c>
      <c r="J3319" s="98">
        <v>43607</v>
      </c>
      <c r="K3319" s="135">
        <f t="shared" si="110"/>
        <v>21</v>
      </c>
      <c r="L3319" s="99">
        <f t="shared" ca="1" si="111"/>
        <v>210</v>
      </c>
      <c r="M3319" s="93">
        <f>IF(E3319="","",VLOOKUP(E3319,[1]PROJECTES!$C$14:$Z$5000,21,FALSE))</f>
        <v>43830</v>
      </c>
      <c r="N3319" s="100">
        <v>1</v>
      </c>
      <c r="O3319" s="72" t="s">
        <v>229</v>
      </c>
      <c r="P3319" s="101">
        <v>0</v>
      </c>
      <c r="Q3319" s="132" t="s">
        <v>34</v>
      </c>
      <c r="R3319" s="168" t="s">
        <v>1941</v>
      </c>
      <c r="S3319" s="91"/>
    </row>
    <row r="3320" spans="1:19" s="104" customFormat="1" ht="12.75" customHeight="1" x14ac:dyDescent="0.25">
      <c r="A3320" s="121" t="s">
        <v>21</v>
      </c>
      <c r="B3320" s="92" t="str">
        <f>IF(E3320="","",VLOOKUP(E3320,[1]PROJECTES!$C$14:$G$5000,2,FALSE))</f>
        <v>INPPOZ</v>
      </c>
      <c r="C3320" s="121" t="s">
        <v>149</v>
      </c>
      <c r="D3320" s="93" t="str">
        <f>IF(E3320="","",VLOOKUP(E3320,[1]PROJECTES!$C$14:$G$5000,5,FALSE))</f>
        <v>RTU C.T. MENENDEZ PELAYO v1.0</v>
      </c>
      <c r="E3320" s="117">
        <v>5205</v>
      </c>
      <c r="F3320" s="95"/>
      <c r="G3320" s="96" t="str">
        <f>IF(E3320="","",VLOOKUP(E3320,[1]PROJECTES!$C$14:$G$5000,4,FALSE))</f>
        <v>OB</v>
      </c>
      <c r="H3320" s="118" t="s">
        <v>21</v>
      </c>
      <c r="I3320" s="97" t="str">
        <f>IF(H3320="","",VLOOKUP(H3320,BD!B$2:C$16,2,FALSE))</f>
        <v>P</v>
      </c>
      <c r="J3320" s="98">
        <v>43608</v>
      </c>
      <c r="K3320" s="135">
        <f t="shared" si="110"/>
        <v>21</v>
      </c>
      <c r="L3320" s="99">
        <f t="shared" ca="1" si="111"/>
        <v>-35</v>
      </c>
      <c r="M3320" s="93">
        <f>IF(E3320="","",VLOOKUP(E3320,[1]PROJECTES!$C$14:$Z$5000,21,FALSE))</f>
        <v>43585</v>
      </c>
      <c r="N3320" s="100">
        <v>1</v>
      </c>
      <c r="O3320" s="72" t="s">
        <v>229</v>
      </c>
      <c r="P3320" s="101">
        <v>30</v>
      </c>
      <c r="Q3320" s="132" t="s">
        <v>49</v>
      </c>
      <c r="R3320" s="168" t="s">
        <v>1943</v>
      </c>
      <c r="S3320" s="91"/>
    </row>
    <row r="3321" spans="1:19" s="104" customFormat="1" ht="12.75" customHeight="1" x14ac:dyDescent="0.25">
      <c r="A3321" s="121" t="s">
        <v>21</v>
      </c>
      <c r="B3321" s="92" t="str">
        <f>IF(E3321="","",VLOOKUP(E3321,[1]PROJECTES!$C$14:$G$5000,2,FALSE))</f>
        <v>INPPOZ</v>
      </c>
      <c r="C3321" s="121" t="s">
        <v>149</v>
      </c>
      <c r="D3321" s="93" t="str">
        <f>IF(E3321="","",VLOOKUP(E3321,[1]PROJECTES!$C$14:$G$5000,5,FALSE))</f>
        <v>RTU C.T. PADRE TORRERO v1.0</v>
      </c>
      <c r="E3321" s="117">
        <v>5207</v>
      </c>
      <c r="F3321" s="95"/>
      <c r="G3321" s="96" t="str">
        <f>IF(E3321="","",VLOOKUP(E3321,[1]PROJECTES!$C$14:$G$5000,4,FALSE))</f>
        <v>OB</v>
      </c>
      <c r="H3321" s="118" t="s">
        <v>21</v>
      </c>
      <c r="I3321" s="97" t="str">
        <f>IF(H3321="","",VLOOKUP(H3321,BD!B$2:C$16,2,FALSE))</f>
        <v>P</v>
      </c>
      <c r="J3321" s="98">
        <v>43608</v>
      </c>
      <c r="K3321" s="135">
        <f t="shared" si="110"/>
        <v>21</v>
      </c>
      <c r="L3321" s="99">
        <f t="shared" ca="1" si="111"/>
        <v>-35</v>
      </c>
      <c r="M3321" s="93">
        <f>IF(E3321="","",VLOOKUP(E3321,[1]PROJECTES!$C$14:$Z$5000,21,FALSE))</f>
        <v>43585</v>
      </c>
      <c r="N3321" s="100">
        <v>1</v>
      </c>
      <c r="O3321" s="72" t="s">
        <v>229</v>
      </c>
      <c r="P3321" s="101">
        <v>30</v>
      </c>
      <c r="Q3321" s="132" t="s">
        <v>49</v>
      </c>
      <c r="R3321" s="168" t="s">
        <v>1943</v>
      </c>
      <c r="S3321" s="91"/>
    </row>
    <row r="3322" spans="1:19" s="104" customFormat="1" ht="12.75" customHeight="1" x14ac:dyDescent="0.25">
      <c r="A3322" s="121" t="s">
        <v>12</v>
      </c>
      <c r="B3322" s="92" t="str">
        <f>IF(E3322="","",VLOOKUP(E3322,[1]PROJECTES!$C$14:$G$5000,2,FALSE))</f>
        <v>SITEL</v>
      </c>
      <c r="C3322" s="121" t="s">
        <v>181</v>
      </c>
      <c r="D3322" s="93" t="str">
        <f>IF(E3322="","",VLOOKUP(E3322,[1]PROJECTES!$C$14:$G$5000,5,FALSE))</f>
        <v>AFERS EMPRESA</v>
      </c>
      <c r="E3322" s="117" t="s">
        <v>283</v>
      </c>
      <c r="F3322" s="95"/>
      <c r="G3322" s="96" t="str">
        <f>IF(E3322="","",VLOOKUP(E3322,[1]PROJECTES!$C$14:$G$5000,4,FALSE))</f>
        <v>OB</v>
      </c>
      <c r="H3322" s="118" t="s">
        <v>12</v>
      </c>
      <c r="I3322" s="97" t="str">
        <f>IF(H3322="","",VLOOKUP(H3322,BD!B$2:C$16,2,FALSE))</f>
        <v>E</v>
      </c>
      <c r="J3322" s="98">
        <v>43607</v>
      </c>
      <c r="K3322" s="135">
        <f t="shared" si="110"/>
        <v>21</v>
      </c>
      <c r="L3322" s="99">
        <f t="shared" ca="1" si="111"/>
        <v>210</v>
      </c>
      <c r="M3322" s="93">
        <f>IF(E3322="","",VLOOKUP(E3322,[1]PROJECTES!$C$14:$Z$5000,21,FALSE))</f>
        <v>43830</v>
      </c>
      <c r="N3322" s="100">
        <v>0</v>
      </c>
      <c r="O3322" s="72" t="s">
        <v>229</v>
      </c>
      <c r="P3322" s="101">
        <v>15</v>
      </c>
      <c r="Q3322" s="132" t="s">
        <v>336</v>
      </c>
      <c r="R3322" s="168" t="s">
        <v>1944</v>
      </c>
      <c r="S3322" s="91"/>
    </row>
    <row r="3323" spans="1:19" s="104" customFormat="1" ht="12.75" customHeight="1" x14ac:dyDescent="0.25">
      <c r="A3323" s="121" t="s">
        <v>12</v>
      </c>
      <c r="B3323" s="92" t="str">
        <f>IF(E3323="","",VLOOKUP(E3323,[1]PROJECTES!$C$14:$G$5000,2,FALSE))</f>
        <v>EOSPIT</v>
      </c>
      <c r="C3323" s="121" t="s">
        <v>151</v>
      </c>
      <c r="D3323" s="93" t="str">
        <f>IF(E3323="","",VLOOKUP(E3323,[1]PROJECTES!$C$14:$G$5000,5,FALSE))</f>
        <v>MANTENIMIENTO CC SCADA TEDIS.Net EOSA 01/04/2019 - 31/03/2020</v>
      </c>
      <c r="E3323" s="117">
        <v>5231</v>
      </c>
      <c r="F3323" s="95"/>
      <c r="G3323" s="96" t="str">
        <f>IF(E3323="","",VLOOKUP(E3323,[1]PROJECTES!$C$14:$G$5000,4,FALSE))</f>
        <v>OB</v>
      </c>
      <c r="H3323" s="118" t="s">
        <v>12</v>
      </c>
      <c r="I3323" s="97" t="str">
        <f>IF(H3323="","",VLOOKUP(H3323,BD!B$2:C$16,2,FALSE))</f>
        <v>E</v>
      </c>
      <c r="J3323" s="98">
        <v>43607</v>
      </c>
      <c r="K3323" s="135">
        <f t="shared" si="110"/>
        <v>21</v>
      </c>
      <c r="L3323" s="99">
        <f t="shared" ca="1" si="111"/>
        <v>301</v>
      </c>
      <c r="M3323" s="93">
        <f>IF(E3323="","",VLOOKUP(E3323,[1]PROJECTES!$C$14:$Z$5000,21,FALSE))</f>
        <v>43921</v>
      </c>
      <c r="N3323" s="100">
        <v>0</v>
      </c>
      <c r="O3323" s="72" t="s">
        <v>229</v>
      </c>
      <c r="P3323" s="101">
        <v>45</v>
      </c>
      <c r="Q3323" s="132" t="s">
        <v>59</v>
      </c>
      <c r="R3323" s="168" t="s">
        <v>1945</v>
      </c>
      <c r="S3323" s="91"/>
    </row>
    <row r="3324" spans="1:19" s="104" customFormat="1" ht="12.75" customHeight="1" x14ac:dyDescent="0.25">
      <c r="A3324" s="121" t="s">
        <v>12</v>
      </c>
      <c r="B3324" s="92" t="str">
        <f>IF(E3324="","",VLOOKUP(E3324,[1]PROJECTES!$C$14:$G$5000,2,FALSE))</f>
        <v>SITEL</v>
      </c>
      <c r="C3324" s="121" t="s">
        <v>181</v>
      </c>
      <c r="D3324" s="93" t="str">
        <f>IF(E3324="","",VLOOKUP(E3324,[1]PROJECTES!$C$14:$G$5000,5,FALSE))</f>
        <v>Manteniment correctiu SW TEDIS.Net SystemTerminal v1.47</v>
      </c>
      <c r="E3324" s="117" t="s">
        <v>895</v>
      </c>
      <c r="F3324" s="95"/>
      <c r="G3324" s="96" t="str">
        <f>IF(E3324="","",VLOOKUP(E3324,[1]PROJECTES!$C$14:$G$5000,4,FALSE))</f>
        <v>OB</v>
      </c>
      <c r="H3324" s="118" t="s">
        <v>12</v>
      </c>
      <c r="I3324" s="97" t="str">
        <f>IF(H3324="","",VLOOKUP(H3324,BD!B$2:C$16,2,FALSE))</f>
        <v>E</v>
      </c>
      <c r="J3324" s="98">
        <v>43607</v>
      </c>
      <c r="K3324" s="135">
        <f t="shared" si="110"/>
        <v>21</v>
      </c>
      <c r="L3324" s="99">
        <f t="shared" ca="1" si="111"/>
        <v>210</v>
      </c>
      <c r="M3324" s="93">
        <f>IF(E3324="","",VLOOKUP(E3324,[1]PROJECTES!$C$14:$Z$5000,21,FALSE))</f>
        <v>43830</v>
      </c>
      <c r="N3324" s="100">
        <v>5</v>
      </c>
      <c r="O3324" s="72" t="s">
        <v>229</v>
      </c>
      <c r="P3324" s="101">
        <v>0</v>
      </c>
      <c r="Q3324" s="132" t="s">
        <v>43</v>
      </c>
      <c r="R3324" s="168" t="s">
        <v>1946</v>
      </c>
      <c r="S3324" s="91"/>
    </row>
    <row r="3325" spans="1:19" s="104" customFormat="1" ht="12.75" customHeight="1" x14ac:dyDescent="0.25">
      <c r="A3325" s="121" t="s">
        <v>12</v>
      </c>
      <c r="B3325" s="92" t="str">
        <f>IF(E3325="","",VLOOKUP(E3325,[1]PROJECTES!$C$14:$G$5000,2,FALSE))</f>
        <v>SITEL</v>
      </c>
      <c r="C3325" s="121" t="s">
        <v>181</v>
      </c>
      <c r="D3325" s="93" t="str">
        <f>IF(E3325="","",VLOOKUP(E3325,[1]PROJECTES!$C$14:$G$5000,5,FALSE))</f>
        <v>AFERS EMPRESA</v>
      </c>
      <c r="E3325" s="117" t="s">
        <v>283</v>
      </c>
      <c r="F3325" s="95"/>
      <c r="G3325" s="96" t="str">
        <f>IF(E3325="","",VLOOKUP(E3325,[1]PROJECTES!$C$14:$G$5000,4,FALSE))</f>
        <v>OB</v>
      </c>
      <c r="H3325" s="118" t="s">
        <v>12</v>
      </c>
      <c r="I3325" s="97" t="str">
        <f>IF(H3325="","",VLOOKUP(H3325,BD!B$2:C$16,2,FALSE))</f>
        <v>E</v>
      </c>
      <c r="J3325" s="98">
        <v>43607</v>
      </c>
      <c r="K3325" s="135">
        <f t="shared" si="110"/>
        <v>21</v>
      </c>
      <c r="L3325" s="99">
        <f t="shared" ca="1" si="111"/>
        <v>210</v>
      </c>
      <c r="M3325" s="93">
        <f>IF(E3325="","",VLOOKUP(E3325,[1]PROJECTES!$C$14:$Z$5000,21,FALSE))</f>
        <v>43830</v>
      </c>
      <c r="N3325" s="100">
        <v>0</v>
      </c>
      <c r="O3325" s="72" t="s">
        <v>229</v>
      </c>
      <c r="P3325" s="101">
        <v>15</v>
      </c>
      <c r="Q3325" s="132" t="s">
        <v>37</v>
      </c>
      <c r="R3325" s="168" t="s">
        <v>1947</v>
      </c>
      <c r="S3325" s="91"/>
    </row>
    <row r="3326" spans="1:19" s="104" customFormat="1" ht="12.75" customHeight="1" x14ac:dyDescent="0.25">
      <c r="A3326" s="121" t="s">
        <v>12</v>
      </c>
      <c r="B3326" s="92" t="str">
        <f>IF(E3326="","",VLOOKUP(E3326,[1]PROJECTES!$C$14:$G$5000,2,FALSE))</f>
        <v>EYPESA</v>
      </c>
      <c r="C3326" s="121" t="s">
        <v>106</v>
      </c>
      <c r="D3326" s="93" t="str">
        <f>IF(E3326="","",VLOOKUP(E3326,[1]PROJECTES!$C$14:$G$5000,5,FALSE))</f>
        <v>SITEL Ref.SUPORT TEC. PROJ. INVADE-2019</v>
      </c>
      <c r="E3326" s="117">
        <v>5204</v>
      </c>
      <c r="F3326" s="95"/>
      <c r="G3326" s="96" t="str">
        <f>IF(E3326="","",VLOOKUP(E3326,[1]PROJECTES!$C$14:$G$5000,4,FALSE))</f>
        <v>OB</v>
      </c>
      <c r="H3326" s="118" t="s">
        <v>12</v>
      </c>
      <c r="I3326" s="97" t="str">
        <f>IF(H3326="","",VLOOKUP(H3326,BD!B$2:C$16,2,FALSE))</f>
        <v>E</v>
      </c>
      <c r="J3326" s="98">
        <v>43607</v>
      </c>
      <c r="K3326" s="135">
        <f t="shared" si="110"/>
        <v>21</v>
      </c>
      <c r="L3326" s="99">
        <f t="shared" ca="1" si="111"/>
        <v>-35</v>
      </c>
      <c r="M3326" s="93">
        <f>IF(E3326="","",VLOOKUP(E3326,[1]PROJECTES!$C$14:$Z$5000,21,FALSE))</f>
        <v>43585</v>
      </c>
      <c r="N3326" s="100">
        <v>0</v>
      </c>
      <c r="O3326" s="72" t="s">
        <v>229</v>
      </c>
      <c r="P3326" s="101">
        <v>30</v>
      </c>
      <c r="Q3326" s="132" t="s">
        <v>59</v>
      </c>
      <c r="R3326" s="168" t="s">
        <v>1948</v>
      </c>
      <c r="S3326" s="91"/>
    </row>
    <row r="3327" spans="1:19" s="104" customFormat="1" ht="12.75" customHeight="1" x14ac:dyDescent="0.25">
      <c r="A3327" s="121" t="s">
        <v>12</v>
      </c>
      <c r="B3327" s="92" t="str">
        <f>IF(E3327="","",VLOOKUP(E3327,[1]PROJECTES!$C$14:$G$5000,2,FALSE))</f>
        <v>EOSPIT</v>
      </c>
      <c r="C3327" s="121" t="s">
        <v>151</v>
      </c>
      <c r="D3327" s="93" t="str">
        <f>IF(E3327="","",VLOOKUP(E3327,[1]PROJECTES!$C$14:$G$5000,5,FALSE))</f>
        <v>MANTENIMIENTO CC SCADA TEDIS.Net EOSA 01/04/2019 - 31/03/2020</v>
      </c>
      <c r="E3327" s="117">
        <v>5231</v>
      </c>
      <c r="F3327" s="95"/>
      <c r="G3327" s="96" t="str">
        <f>IF(E3327="","",VLOOKUP(E3327,[1]PROJECTES!$C$14:$G$5000,4,FALSE))</f>
        <v>OB</v>
      </c>
      <c r="H3327" s="118" t="s">
        <v>12</v>
      </c>
      <c r="I3327" s="97" t="str">
        <f>IF(H3327="","",VLOOKUP(H3327,BD!B$2:C$16,2,FALSE))</f>
        <v>E</v>
      </c>
      <c r="J3327" s="98">
        <v>43607</v>
      </c>
      <c r="K3327" s="135">
        <f t="shared" si="110"/>
        <v>21</v>
      </c>
      <c r="L3327" s="99">
        <f t="shared" ca="1" si="111"/>
        <v>301</v>
      </c>
      <c r="M3327" s="93">
        <f>IF(E3327="","",VLOOKUP(E3327,[1]PROJECTES!$C$14:$Z$5000,21,FALSE))</f>
        <v>43921</v>
      </c>
      <c r="N3327" s="100">
        <v>0</v>
      </c>
      <c r="O3327" s="72" t="s">
        <v>229</v>
      </c>
      <c r="P3327" s="101">
        <v>30</v>
      </c>
      <c r="Q3327" s="132" t="s">
        <v>59</v>
      </c>
      <c r="R3327" s="168" t="s">
        <v>1949</v>
      </c>
      <c r="S3327" s="91"/>
    </row>
    <row r="3328" spans="1:19" s="104" customFormat="1" ht="12.75" customHeight="1" x14ac:dyDescent="0.25">
      <c r="A3328" s="121" t="s">
        <v>12</v>
      </c>
      <c r="B3328" s="92" t="str">
        <f>IF(E3328="","",VLOOKUP(E3328,[1]PROJECTES!$C$14:$G$5000,2,FALSE))</f>
        <v>SITEL</v>
      </c>
      <c r="C3328" s="121" t="s">
        <v>181</v>
      </c>
      <c r="D3328" s="93" t="str">
        <f>IF(E3328="","",VLOOKUP(E3328,[1]PROJECTES!$C$14:$G$5000,5,FALSE))</f>
        <v>SOPORT DEPARTAMENT COMERCIAL</v>
      </c>
      <c r="E3328" s="117" t="s">
        <v>343</v>
      </c>
      <c r="F3328" s="95"/>
      <c r="G3328" s="96" t="str">
        <f>IF(E3328="","",VLOOKUP(E3328,[1]PROJECTES!$C$14:$G$5000,4,FALSE))</f>
        <v>OB</v>
      </c>
      <c r="H3328" s="118" t="s">
        <v>12</v>
      </c>
      <c r="I3328" s="97" t="str">
        <f>IF(H3328="","",VLOOKUP(H3328,BD!B$2:C$16,2,FALSE))</f>
        <v>E</v>
      </c>
      <c r="J3328" s="98">
        <v>43607</v>
      </c>
      <c r="K3328" s="135">
        <f t="shared" si="110"/>
        <v>21</v>
      </c>
      <c r="L3328" s="99">
        <f t="shared" ca="1" si="111"/>
        <v>210</v>
      </c>
      <c r="M3328" s="93">
        <f>IF(E3328="","",VLOOKUP(E3328,[1]PROJECTES!$C$14:$Z$5000,21,FALSE))</f>
        <v>43830</v>
      </c>
      <c r="N3328" s="100">
        <v>0</v>
      </c>
      <c r="O3328" s="72" t="s">
        <v>229</v>
      </c>
      <c r="P3328" s="101">
        <v>45</v>
      </c>
      <c r="Q3328" s="132" t="s">
        <v>336</v>
      </c>
      <c r="R3328" s="168" t="s">
        <v>1950</v>
      </c>
      <c r="S3328" s="91"/>
    </row>
    <row r="3329" spans="1:19" s="104" customFormat="1" ht="12.75" customHeight="1" x14ac:dyDescent="0.25">
      <c r="A3329" s="121" t="s">
        <v>21</v>
      </c>
      <c r="B3329" s="92" t="str">
        <f>IF(E3329="","",VLOOKUP(E3329,[1]PROJECTES!$C$14:$G$5000,2,FALSE))</f>
        <v>EUROTR</v>
      </c>
      <c r="C3329" s="121"/>
      <c r="D3329" s="93" t="str">
        <f>IF(E3329="","",VLOOKUP(E3329,[1]PROJECTES!$C$14:$G$5000,5,FALSE))</f>
        <v>300 x Placa NOXON Rev.3</v>
      </c>
      <c r="E3329" s="117">
        <v>5267</v>
      </c>
      <c r="F3329" s="95"/>
      <c r="G3329" s="96" t="str">
        <f>IF(E3329="","",VLOOKUP(E3329,[1]PROJECTES!$C$14:$G$5000,4,FALSE))</f>
        <v>OB</v>
      </c>
      <c r="H3329" s="118" t="s">
        <v>21</v>
      </c>
      <c r="I3329" s="97" t="str">
        <f>IF(H3329="","",VLOOKUP(H3329,BD!B$2:C$16,2,FALSE))</f>
        <v>P</v>
      </c>
      <c r="J3329" s="98">
        <v>43608</v>
      </c>
      <c r="K3329" s="135">
        <f t="shared" si="110"/>
        <v>21</v>
      </c>
      <c r="L3329" s="99">
        <f t="shared" ca="1" si="111"/>
        <v>-4</v>
      </c>
      <c r="M3329" s="93">
        <f>IF(E3329="","",VLOOKUP(E3329,[1]PROJECTES!$C$14:$Z$5000,21,FALSE))</f>
        <v>43616</v>
      </c>
      <c r="N3329" s="100">
        <v>1</v>
      </c>
      <c r="O3329" s="72" t="s">
        <v>229</v>
      </c>
      <c r="P3329" s="101">
        <v>0</v>
      </c>
      <c r="Q3329" s="132" t="s">
        <v>19</v>
      </c>
      <c r="R3329" s="168" t="s">
        <v>1951</v>
      </c>
      <c r="S3329" s="91"/>
    </row>
    <row r="3330" spans="1:19" s="104" customFormat="1" ht="12.75" customHeight="1" x14ac:dyDescent="0.25">
      <c r="A3330" s="121" t="s">
        <v>21</v>
      </c>
      <c r="B3330" s="92" t="str">
        <f>IF(E3330="","",VLOOKUP(E3330,[1]PROJECTES!$C$14:$G$5000,2,FALSE))</f>
        <v>SITEL</v>
      </c>
      <c r="C3330" s="121" t="s">
        <v>149</v>
      </c>
      <c r="D3330" s="93" t="str">
        <f>IF(E3330="","",VLOOKUP(E3330,[1]PROJECTES!$C$14:$G$5000,5,FALSE))</f>
        <v>40 x CES CAP32 Generica v2.5</v>
      </c>
      <c r="E3330" s="117">
        <v>5213</v>
      </c>
      <c r="F3330" s="95"/>
      <c r="G3330" s="96" t="str">
        <f>IF(E3330="","",VLOOKUP(E3330,[1]PROJECTES!$C$14:$G$5000,4,FALSE))</f>
        <v>OB</v>
      </c>
      <c r="H3330" s="118" t="s">
        <v>21</v>
      </c>
      <c r="I3330" s="97" t="str">
        <f>IF(H3330="","",VLOOKUP(H3330,BD!B$2:C$16,2,FALSE))</f>
        <v>P</v>
      </c>
      <c r="J3330" s="98">
        <v>43608</v>
      </c>
      <c r="K3330" s="135">
        <f t="shared" si="110"/>
        <v>21</v>
      </c>
      <c r="L3330" s="99">
        <f t="shared" ca="1" si="111"/>
        <v>-4</v>
      </c>
      <c r="M3330" s="93">
        <f>IF(E3330="","",VLOOKUP(E3330,[1]PROJECTES!$C$14:$Z$5000,21,FALSE))</f>
        <v>43616</v>
      </c>
      <c r="N3330" s="100">
        <v>0</v>
      </c>
      <c r="O3330" s="72" t="s">
        <v>229</v>
      </c>
      <c r="P3330" s="101">
        <v>40</v>
      </c>
      <c r="Q3330" s="132" t="s">
        <v>49</v>
      </c>
      <c r="R3330" s="102" t="s">
        <v>1952</v>
      </c>
      <c r="S3330" s="91"/>
    </row>
    <row r="3331" spans="1:19" s="104" customFormat="1" ht="12.75" customHeight="1" x14ac:dyDescent="0.25">
      <c r="A3331" s="121" t="s">
        <v>21</v>
      </c>
      <c r="B3331" s="92" t="str">
        <f>IF(E3331="","",VLOOKUP(E3331,[1]PROJECTES!$C$14:$G$5000,2,FALSE))</f>
        <v>SITEL</v>
      </c>
      <c r="C3331" s="121" t="s">
        <v>149</v>
      </c>
      <c r="D3331" s="93" t="str">
        <f>IF(E3331="","",VLOOKUP(E3331,[1]PROJECTES!$C$14:$G$5000,5,FALSE))</f>
        <v>50 x CPU CAP32 v2.0</v>
      </c>
      <c r="E3331" s="117">
        <v>5220</v>
      </c>
      <c r="F3331" s="95"/>
      <c r="G3331" s="96" t="str">
        <f>IF(E3331="","",VLOOKUP(E3331,[1]PROJECTES!$C$14:$G$5000,4,FALSE))</f>
        <v>OB</v>
      </c>
      <c r="H3331" s="118" t="s">
        <v>21</v>
      </c>
      <c r="I3331" s="97" t="str">
        <f>IF(H3331="","",VLOOKUP(H3331,BD!B$2:C$16,2,FALSE))</f>
        <v>P</v>
      </c>
      <c r="J3331" s="98">
        <v>43608</v>
      </c>
      <c r="K3331" s="135">
        <f t="shared" si="110"/>
        <v>21</v>
      </c>
      <c r="L3331" s="99">
        <f t="shared" ca="1" si="111"/>
        <v>-4</v>
      </c>
      <c r="M3331" s="93">
        <f>IF(E3331="","",VLOOKUP(E3331,[1]PROJECTES!$C$14:$Z$5000,21,FALSE))</f>
        <v>43616</v>
      </c>
      <c r="N3331" s="100">
        <v>0</v>
      </c>
      <c r="O3331" s="72" t="s">
        <v>229</v>
      </c>
      <c r="P3331" s="101">
        <v>40</v>
      </c>
      <c r="Q3331" s="132" t="s">
        <v>49</v>
      </c>
      <c r="R3331" s="102" t="s">
        <v>1952</v>
      </c>
      <c r="S3331" s="91"/>
    </row>
    <row r="3332" spans="1:19" s="104" customFormat="1" ht="12.75" customHeight="1" x14ac:dyDescent="0.25">
      <c r="A3332" s="121" t="s">
        <v>21</v>
      </c>
      <c r="B3332" s="92" t="str">
        <f>IF(E3332="","",VLOOKUP(E3332,[1]PROJECTES!$C$14:$G$5000,2,FALSE))</f>
        <v>SITEL</v>
      </c>
      <c r="C3332" s="121" t="s">
        <v>181</v>
      </c>
      <c r="D3332" s="93" t="str">
        <f>IF(E3332="","",VLOOKUP(E3332,[1]PROJECTES!$C$14:$G$5000,5,FALSE))</f>
        <v>GESTIO DE MAGATZEM</v>
      </c>
      <c r="E3332" s="117" t="s">
        <v>305</v>
      </c>
      <c r="F3332" s="95"/>
      <c r="G3332" s="96" t="str">
        <f>IF(E3332="","",VLOOKUP(E3332,[1]PROJECTES!$C$14:$G$5000,4,FALSE))</f>
        <v>OB</v>
      </c>
      <c r="H3332" s="118" t="s">
        <v>21</v>
      </c>
      <c r="I3332" s="97" t="str">
        <f>IF(H3332="","",VLOOKUP(H3332,BD!B$2:C$16,2,FALSE))</f>
        <v>P</v>
      </c>
      <c r="J3332" s="98">
        <v>43608</v>
      </c>
      <c r="K3332" s="135">
        <f t="shared" si="110"/>
        <v>21</v>
      </c>
      <c r="L3332" s="99">
        <f t="shared" ca="1" si="111"/>
        <v>210</v>
      </c>
      <c r="M3332" s="93">
        <f>IF(E3332="","",VLOOKUP(E3332,[1]PROJECTES!$C$14:$Z$5000,21,FALSE))</f>
        <v>43830</v>
      </c>
      <c r="N3332" s="100">
        <v>0</v>
      </c>
      <c r="O3332" s="72" t="s">
        <v>229</v>
      </c>
      <c r="P3332" s="101">
        <v>25</v>
      </c>
      <c r="Q3332" s="132" t="s">
        <v>49</v>
      </c>
      <c r="R3332" s="102" t="s">
        <v>1953</v>
      </c>
      <c r="S3332" s="91"/>
    </row>
    <row r="3333" spans="1:19" s="104" customFormat="1" ht="12.75" customHeight="1" x14ac:dyDescent="0.25">
      <c r="A3333" s="121" t="s">
        <v>21</v>
      </c>
      <c r="B3333" s="92" t="str">
        <f>IF(E3333="","",VLOOKUP(E3333,[1]PROJECTES!$C$14:$G$5000,2,FALSE))</f>
        <v>SITEL</v>
      </c>
      <c r="C3333" s="121" t="s">
        <v>181</v>
      </c>
      <c r="D3333" s="93" t="str">
        <f>IF(E3333="","",VLOOKUP(E3333,[1]PROJECTES!$C$14:$G$5000,5,FALSE))</f>
        <v>INFRAESTRUCTURA</v>
      </c>
      <c r="E3333" s="117" t="s">
        <v>289</v>
      </c>
      <c r="F3333" s="95"/>
      <c r="G3333" s="96" t="str">
        <f>IF(E3333="","",VLOOKUP(E3333,[1]PROJECTES!$C$14:$G$5000,4,FALSE))</f>
        <v>OB</v>
      </c>
      <c r="H3333" s="118" t="s">
        <v>21</v>
      </c>
      <c r="I3333" s="97" t="str">
        <f>IF(H3333="","",VLOOKUP(H3333,BD!B$2:C$16,2,FALSE))</f>
        <v>P</v>
      </c>
      <c r="J3333" s="98">
        <v>43609</v>
      </c>
      <c r="K3333" s="135">
        <f t="shared" si="110"/>
        <v>21</v>
      </c>
      <c r="L3333" s="99">
        <f t="shared" ca="1" si="111"/>
        <v>210</v>
      </c>
      <c r="M3333" s="93">
        <f>IF(E3333="","",VLOOKUP(E3333,[1]PROJECTES!$C$14:$Z$5000,21,FALSE))</f>
        <v>43830</v>
      </c>
      <c r="N3333" s="100">
        <v>0</v>
      </c>
      <c r="O3333" s="72" t="s">
        <v>229</v>
      </c>
      <c r="P3333" s="101">
        <v>15</v>
      </c>
      <c r="Q3333" s="132" t="s">
        <v>49</v>
      </c>
      <c r="R3333" s="102" t="s">
        <v>1954</v>
      </c>
      <c r="S3333" s="91"/>
    </row>
    <row r="3334" spans="1:19" s="104" customFormat="1" ht="12.75" customHeight="1" x14ac:dyDescent="0.25">
      <c r="A3334" s="121"/>
      <c r="B3334" s="92" t="str">
        <f>IF(E3334="","",VLOOKUP(E3334,[1]PROJECTES!$C$14:$G$5000,2,FALSE))</f>
        <v>ELEAUR</v>
      </c>
      <c r="C3334" s="121" t="s">
        <v>64</v>
      </c>
      <c r="D3334" s="93" t="str">
        <f>IF(E3334="","",VLOOKUP(E3334,[1]PROJECTES!$C$14:$G$5000,5,FALSE))</f>
        <v>MANTENIMENT SW SCADA TEDIS.Net ELASA 2.019</v>
      </c>
      <c r="E3334" s="117">
        <v>3643</v>
      </c>
      <c r="F3334" s="95"/>
      <c r="G3334" s="96" t="str">
        <f>IF(E3334="","",VLOOKUP(E3334,[1]PROJECTES!$C$14:$G$5000,4,FALSE))</f>
        <v>OB</v>
      </c>
      <c r="H3334" s="118" t="s">
        <v>17</v>
      </c>
      <c r="I3334" s="97" t="str">
        <f>IF(H3334="","",VLOOKUP(H3334,BD!B$2:C$16,2,FALSE))</f>
        <v>E</v>
      </c>
      <c r="J3334" s="98">
        <v>43605</v>
      </c>
      <c r="K3334" s="135">
        <f t="shared" si="110"/>
        <v>21</v>
      </c>
      <c r="L3334" s="99">
        <f t="shared" ca="1" si="111"/>
        <v>210</v>
      </c>
      <c r="M3334" s="93">
        <f>IF(E3334="","",VLOOKUP(E3334,[1]PROJECTES!$C$14:$Z$5000,21,FALSE))</f>
        <v>43830</v>
      </c>
      <c r="N3334" s="100">
        <v>2</v>
      </c>
      <c r="O3334" s="72" t="s">
        <v>229</v>
      </c>
      <c r="P3334" s="101">
        <v>45</v>
      </c>
      <c r="Q3334" s="132" t="s">
        <v>32</v>
      </c>
      <c r="R3334" s="168" t="s">
        <v>1955</v>
      </c>
      <c r="S3334" s="91"/>
    </row>
    <row r="3335" spans="1:19" s="104" customFormat="1" ht="12.75" customHeight="1" x14ac:dyDescent="0.25">
      <c r="A3335" s="121" t="s">
        <v>17</v>
      </c>
      <c r="B3335" s="92" t="str">
        <f>IF(E3335="","",VLOOKUP(E3335,[1]PROJECTES!$C$14:$G$5000,2,FALSE))</f>
        <v>JOSFER</v>
      </c>
      <c r="C3335" s="121" t="s">
        <v>122</v>
      </c>
      <c r="D3335" s="93" t="str">
        <f>IF(E3335="","",VLOOKUP(E3335,[1]PROJECTES!$C$14:$G$5000,5,FALSE))</f>
        <v>CC SCADA TEDIS.Net J.FERRE v1.1</v>
      </c>
      <c r="E3335" s="117">
        <v>5270</v>
      </c>
      <c r="F3335" s="95"/>
      <c r="G3335" s="96" t="str">
        <f>IF(E3335="","",VLOOKUP(E3335,[1]PROJECTES!$C$14:$G$5000,4,FALSE))</f>
        <v>OB</v>
      </c>
      <c r="H3335" s="118" t="s">
        <v>17</v>
      </c>
      <c r="I3335" s="97" t="str">
        <f>IF(H3335="","",VLOOKUP(H3335,BD!B$2:C$16,2,FALSE))</f>
        <v>E</v>
      </c>
      <c r="J3335" s="98">
        <v>43605</v>
      </c>
      <c r="K3335" s="135">
        <f t="shared" si="110"/>
        <v>21</v>
      </c>
      <c r="L3335" s="99">
        <f t="shared" ca="1" si="111"/>
        <v>-4</v>
      </c>
      <c r="M3335" s="93">
        <f>IF(E3335="","",VLOOKUP(E3335,[1]PROJECTES!$C$14:$Z$5000,21,FALSE))</f>
        <v>43616</v>
      </c>
      <c r="N3335" s="100">
        <v>3</v>
      </c>
      <c r="O3335" s="72" t="s">
        <v>229</v>
      </c>
      <c r="P3335" s="101">
        <v>0</v>
      </c>
      <c r="Q3335" s="132" t="s">
        <v>32</v>
      </c>
      <c r="R3335" s="168" t="s">
        <v>1956</v>
      </c>
      <c r="S3335" s="91"/>
    </row>
    <row r="3336" spans="1:19" s="104" customFormat="1" ht="12.75" customHeight="1" x14ac:dyDescent="0.25">
      <c r="A3336" s="121" t="s">
        <v>17</v>
      </c>
      <c r="B3336" s="92" t="str">
        <f>IF(E3336="","",VLOOKUP(E3336,[1]PROJECTES!$C$14:$G$5000,2,FALSE))</f>
        <v>JOSFER</v>
      </c>
      <c r="C3336" s="121" t="s">
        <v>122</v>
      </c>
      <c r="D3336" s="93" t="str">
        <f>IF(E3336="","",VLOOKUP(E3336,[1]PROJECTES!$C$14:$G$5000,5,FALSE))</f>
        <v>CC SCADA TEDIS.Net J.FERRE v1.1</v>
      </c>
      <c r="E3336" s="117">
        <v>5270</v>
      </c>
      <c r="F3336" s="95"/>
      <c r="G3336" s="96" t="str">
        <f>IF(E3336="","",VLOOKUP(E3336,[1]PROJECTES!$C$14:$G$5000,4,FALSE))</f>
        <v>OB</v>
      </c>
      <c r="H3336" s="118" t="s">
        <v>17</v>
      </c>
      <c r="I3336" s="97" t="str">
        <f>IF(H3336="","",VLOOKUP(H3336,BD!B$2:C$16,2,FALSE))</f>
        <v>E</v>
      </c>
      <c r="J3336" s="98">
        <v>43609</v>
      </c>
      <c r="K3336" s="135">
        <f t="shared" si="110"/>
        <v>21</v>
      </c>
      <c r="L3336" s="99">
        <f t="shared" ca="1" si="111"/>
        <v>-4</v>
      </c>
      <c r="M3336" s="93">
        <f>IF(E3336="","",VLOOKUP(E3336,[1]PROJECTES!$C$14:$Z$5000,21,FALSE))</f>
        <v>43616</v>
      </c>
      <c r="N3336" s="100">
        <v>0</v>
      </c>
      <c r="O3336" s="72" t="s">
        <v>229</v>
      </c>
      <c r="P3336" s="101">
        <v>15</v>
      </c>
      <c r="Q3336" s="132" t="s">
        <v>32</v>
      </c>
      <c r="R3336" s="168" t="s">
        <v>1956</v>
      </c>
      <c r="S3336" s="91"/>
    </row>
    <row r="3337" spans="1:19" s="104" customFormat="1" ht="12.75" customHeight="1" x14ac:dyDescent="0.25">
      <c r="A3337" s="121" t="s">
        <v>17</v>
      </c>
      <c r="B3337" s="92" t="str">
        <f>IF(E3337="","",VLOOKUP(E3337,[1]PROJECTES!$C$14:$G$5000,2,FALSE))</f>
        <v>ORMAZA</v>
      </c>
      <c r="C3337" s="121" t="s">
        <v>148</v>
      </c>
      <c r="D3337" s="93" t="str">
        <f>IF(E3337="","",VLOOKUP(E3337,[1]PROJECTES!$C$14:$G$5000,5,FALSE))</f>
        <v>CC SCADA TEDIS.Net GARCIA UNZUETA v1.0</v>
      </c>
      <c r="E3337" s="117">
        <v>5254</v>
      </c>
      <c r="F3337" s="95"/>
      <c r="G3337" s="96" t="str">
        <f>IF(E3337="","",VLOOKUP(E3337,[1]PROJECTES!$C$14:$G$5000,4,FALSE))</f>
        <v>OB</v>
      </c>
      <c r="H3337" s="118" t="s">
        <v>17</v>
      </c>
      <c r="I3337" s="97" t="str">
        <f>IF(H3337="","",VLOOKUP(H3337,BD!B$2:C$16,2,FALSE))</f>
        <v>E</v>
      </c>
      <c r="J3337" s="98">
        <v>43605</v>
      </c>
      <c r="K3337" s="135">
        <f t="shared" si="110"/>
        <v>21</v>
      </c>
      <c r="L3337" s="99">
        <f t="shared" ca="1" si="111"/>
        <v>-4</v>
      </c>
      <c r="M3337" s="93">
        <f>IF(E3337="","",VLOOKUP(E3337,[1]PROJECTES!$C$14:$Z$5000,21,FALSE))</f>
        <v>43616</v>
      </c>
      <c r="N3337" s="100">
        <v>0</v>
      </c>
      <c r="O3337" s="72" t="s">
        <v>229</v>
      </c>
      <c r="P3337" s="101">
        <v>45</v>
      </c>
      <c r="Q3337" s="132" t="s">
        <v>34</v>
      </c>
      <c r="R3337" s="168" t="s">
        <v>1957</v>
      </c>
      <c r="S3337" s="91"/>
    </row>
    <row r="3338" spans="1:19" s="104" customFormat="1" ht="12.75" customHeight="1" x14ac:dyDescent="0.25">
      <c r="A3338" s="121" t="s">
        <v>47</v>
      </c>
      <c r="B3338" s="92" t="str">
        <f>IF(E3338="","",VLOOKUP(E3338,[1]PROJECTES!$C$14:$G$5000,2,FALSE))</f>
        <v>SAMENE</v>
      </c>
      <c r="C3338" s="121" t="s">
        <v>166</v>
      </c>
      <c r="D3338" s="93" t="str">
        <f>IF(E3338="","",VLOOKUP(E3338,[1]PROJECTES!$C$14:$G$5000,5,FALSE))</f>
        <v>RTU C.T. PARCBIT v1.0</v>
      </c>
      <c r="E3338" s="117">
        <v>4991</v>
      </c>
      <c r="F3338" s="95"/>
      <c r="G3338" s="96" t="str">
        <f>IF(E3338="","",VLOOKUP(E3338,[1]PROJECTES!$C$14:$G$5000,4,FALSE))</f>
        <v>OB</v>
      </c>
      <c r="H3338" s="118" t="s">
        <v>17</v>
      </c>
      <c r="I3338" s="97" t="str">
        <f>IF(H3338="","",VLOOKUP(H3338,BD!B$2:C$16,2,FALSE))</f>
        <v>E</v>
      </c>
      <c r="J3338" s="98">
        <v>43605</v>
      </c>
      <c r="K3338" s="135">
        <f t="shared" si="110"/>
        <v>21</v>
      </c>
      <c r="L3338" s="99">
        <f t="shared" ca="1" si="111"/>
        <v>-155</v>
      </c>
      <c r="M3338" s="93">
        <f>IF(E3338="","",VLOOKUP(E3338,[1]PROJECTES!$C$14:$Z$5000,21,FALSE))</f>
        <v>43465</v>
      </c>
      <c r="N3338" s="100">
        <v>1</v>
      </c>
      <c r="O3338" s="72" t="s">
        <v>229</v>
      </c>
      <c r="P3338" s="101">
        <v>15</v>
      </c>
      <c r="Q3338" s="132" t="s">
        <v>32</v>
      </c>
      <c r="R3338" s="168" t="s">
        <v>1931</v>
      </c>
      <c r="S3338" s="91"/>
    </row>
    <row r="3339" spans="1:19" s="104" customFormat="1" ht="12.75" customHeight="1" x14ac:dyDescent="0.25">
      <c r="A3339" s="121" t="s">
        <v>21</v>
      </c>
      <c r="B3339" s="92" t="str">
        <f>IF(E3339="","",VLOOKUP(E3339,[1]PROJECTES!$C$14:$G$5000,2,FALSE))</f>
        <v>SITEL</v>
      </c>
      <c r="C3339" s="121" t="s">
        <v>337</v>
      </c>
      <c r="D3339" s="93" t="str">
        <f>IF(E3339="","",VLOOKUP(E3339,[1]PROJECTES!$C$14:$G$5000,5,FALSE))</f>
        <v>25 x CAP8-48 TD, 24Vdc/48Vdc</v>
      </c>
      <c r="E3339" s="117">
        <v>5142</v>
      </c>
      <c r="F3339" s="95"/>
      <c r="G3339" s="96" t="str">
        <f>IF(E3339="","",VLOOKUP(E3339,[1]PROJECTES!$C$14:$G$5000,4,FALSE))</f>
        <v>OB</v>
      </c>
      <c r="H3339" s="118" t="s">
        <v>21</v>
      </c>
      <c r="I3339" s="97" t="str">
        <f>IF(H3339="","",VLOOKUP(H3339,BD!B$2:C$16,2,FALSE))</f>
        <v>P</v>
      </c>
      <c r="J3339" s="98">
        <v>43608</v>
      </c>
      <c r="K3339" s="135">
        <f t="shared" si="110"/>
        <v>21</v>
      </c>
      <c r="L3339" s="99">
        <f t="shared" ca="1" si="111"/>
        <v>-67</v>
      </c>
      <c r="M3339" s="93">
        <f>IF(E3339="","",VLOOKUP(E3339,[1]PROJECTES!$C$14:$Z$5000,21,FALSE))</f>
        <v>43553</v>
      </c>
      <c r="N3339" s="100">
        <v>1</v>
      </c>
      <c r="O3339" s="72" t="s">
        <v>229</v>
      </c>
      <c r="P3339" s="101">
        <v>15</v>
      </c>
      <c r="Q3339" s="132" t="s">
        <v>51</v>
      </c>
      <c r="R3339" s="168" t="s">
        <v>1958</v>
      </c>
      <c r="S3339" s="91"/>
    </row>
    <row r="3340" spans="1:19" s="104" customFormat="1" ht="12.75" customHeight="1" x14ac:dyDescent="0.25">
      <c r="A3340" s="121" t="s">
        <v>21</v>
      </c>
      <c r="B3340" s="92" t="str">
        <f>IF(E3340="","",VLOOKUP(E3340,[1]PROJECTES!$C$14:$G$5000,2,FALSE))</f>
        <v>SITEL</v>
      </c>
      <c r="C3340" s="121" t="s">
        <v>337</v>
      </c>
      <c r="D3340" s="93" t="str">
        <f>IF(E3340="","",VLOOKUP(E3340,[1]PROJECTES!$C$14:$G$5000,5,FALSE))</f>
        <v>25 x CAP8-125 TD, 24Vdc/125Vdc</v>
      </c>
      <c r="E3340" s="117">
        <v>5143</v>
      </c>
      <c r="F3340" s="95"/>
      <c r="G3340" s="96" t="str">
        <f>IF(E3340="","",VLOOKUP(E3340,[1]PROJECTES!$C$14:$G$5000,4,FALSE))</f>
        <v>OB</v>
      </c>
      <c r="H3340" s="118" t="s">
        <v>21</v>
      </c>
      <c r="I3340" s="97" t="str">
        <f>IF(H3340="","",VLOOKUP(H3340,BD!B$2:C$16,2,FALSE))</f>
        <v>P</v>
      </c>
      <c r="J3340" s="98">
        <v>43608</v>
      </c>
      <c r="K3340" s="135">
        <f t="shared" si="110"/>
        <v>21</v>
      </c>
      <c r="L3340" s="99">
        <f t="shared" ca="1" si="111"/>
        <v>-67</v>
      </c>
      <c r="M3340" s="93">
        <f>IF(E3340="","",VLOOKUP(E3340,[1]PROJECTES!$C$14:$Z$5000,21,FALSE))</f>
        <v>43553</v>
      </c>
      <c r="N3340" s="100">
        <v>1</v>
      </c>
      <c r="O3340" s="72" t="s">
        <v>229</v>
      </c>
      <c r="P3340" s="101">
        <v>15</v>
      </c>
      <c r="Q3340" s="132" t="s">
        <v>51</v>
      </c>
      <c r="R3340" s="168" t="s">
        <v>1958</v>
      </c>
      <c r="S3340" s="91"/>
    </row>
    <row r="3341" spans="1:19" s="104" customFormat="1" ht="12.75" customHeight="1" x14ac:dyDescent="0.25">
      <c r="A3341" s="121" t="s">
        <v>12</v>
      </c>
      <c r="B3341" s="92" t="str">
        <f>IF(E3341="","",VLOOKUP(E3341,[1]PROJECTES!$C$14:$G$5000,2,FALSE))</f>
        <v>SITEL</v>
      </c>
      <c r="C3341" s="121" t="s">
        <v>181</v>
      </c>
      <c r="D3341" s="93" t="str">
        <f>IF(E3341="","",VLOOKUP(E3341,[1]PROJECTES!$C$14:$G$5000,5,FALSE))</f>
        <v>INFRAESTRUCTURA</v>
      </c>
      <c r="E3341" s="117" t="s">
        <v>317</v>
      </c>
      <c r="F3341" s="95"/>
      <c r="G3341" s="96" t="str">
        <f>IF(E3341="","",VLOOKUP(E3341,[1]PROJECTES!$C$14:$G$5000,4,FALSE))</f>
        <v>OB</v>
      </c>
      <c r="H3341" s="118" t="s">
        <v>12</v>
      </c>
      <c r="I3341" s="97" t="str">
        <f>IF(H3341="","",VLOOKUP(H3341,BD!B$2:C$16,2,FALSE))</f>
        <v>E</v>
      </c>
      <c r="J3341" s="98">
        <v>43608</v>
      </c>
      <c r="K3341" s="135">
        <f t="shared" si="110"/>
        <v>21</v>
      </c>
      <c r="L3341" s="99">
        <f t="shared" ca="1" si="111"/>
        <v>210</v>
      </c>
      <c r="M3341" s="93">
        <f>IF(E3341="","",VLOOKUP(E3341,[1]PROJECTES!$C$14:$Z$5000,21,FALSE))</f>
        <v>43830</v>
      </c>
      <c r="N3341" s="100">
        <v>2</v>
      </c>
      <c r="O3341" s="72" t="s">
        <v>229</v>
      </c>
      <c r="P3341" s="101">
        <v>30</v>
      </c>
      <c r="Q3341" s="132" t="s">
        <v>7</v>
      </c>
      <c r="R3341" s="168" t="s">
        <v>1959</v>
      </c>
      <c r="S3341" s="91"/>
    </row>
    <row r="3342" spans="1:19" s="104" customFormat="1" ht="12.75" customHeight="1" x14ac:dyDescent="0.25">
      <c r="A3342" s="121" t="s">
        <v>12</v>
      </c>
      <c r="B3342" s="92" t="str">
        <f>IF(E3342="","",VLOOKUP(E3342,[1]PROJECTES!$C$14:$G$5000,2,FALSE))</f>
        <v>EOSPIT</v>
      </c>
      <c r="C3342" s="121" t="s">
        <v>151</v>
      </c>
      <c r="D3342" s="93" t="str">
        <f>IF(E3342="","",VLOOKUP(E3342,[1]PROJECTES!$C$14:$G$5000,5,FALSE))</f>
        <v>MANTENIMIENTO CC SCADA TEDIS.Net EOSA 01/04/2019 - 31/03/2020</v>
      </c>
      <c r="E3342" s="117">
        <v>5231</v>
      </c>
      <c r="F3342" s="95"/>
      <c r="G3342" s="96" t="str">
        <f>IF(E3342="","",VLOOKUP(E3342,[1]PROJECTES!$C$14:$G$5000,4,FALSE))</f>
        <v>OB</v>
      </c>
      <c r="H3342" s="118" t="s">
        <v>12</v>
      </c>
      <c r="I3342" s="97" t="str">
        <f>IF(H3342="","",VLOOKUP(H3342,BD!B$2:C$16,2,FALSE))</f>
        <v>E</v>
      </c>
      <c r="J3342" s="98">
        <v>43608</v>
      </c>
      <c r="K3342" s="135">
        <f t="shared" si="110"/>
        <v>21</v>
      </c>
      <c r="L3342" s="99">
        <f t="shared" ca="1" si="111"/>
        <v>301</v>
      </c>
      <c r="M3342" s="93">
        <f>IF(E3342="","",VLOOKUP(E3342,[1]PROJECTES!$C$14:$Z$5000,21,FALSE))</f>
        <v>43921</v>
      </c>
      <c r="N3342" s="100">
        <v>2</v>
      </c>
      <c r="O3342" s="72" t="s">
        <v>229</v>
      </c>
      <c r="P3342" s="101">
        <v>0</v>
      </c>
      <c r="Q3342" s="132" t="s">
        <v>59</v>
      </c>
      <c r="R3342" s="168" t="s">
        <v>1962</v>
      </c>
      <c r="S3342" s="91"/>
    </row>
    <row r="3343" spans="1:19" s="104" customFormat="1" ht="12.75" customHeight="1" x14ac:dyDescent="0.25">
      <c r="A3343" s="121" t="s">
        <v>12</v>
      </c>
      <c r="B3343" s="92" t="str">
        <f>IF(E3343="","",VLOOKUP(E3343,[1]PROJECTES!$C$14:$G$5000,2,FALSE))</f>
        <v>SITEL</v>
      </c>
      <c r="C3343" s="121" t="s">
        <v>181</v>
      </c>
      <c r="D3343" s="93" t="str">
        <f>IF(E3343="","",VLOOKUP(E3343,[1]PROJECTES!$C$14:$G$5000,5,FALSE))</f>
        <v>CAP32 ( 4Mbits) v2.5 o superior</v>
      </c>
      <c r="E3343" s="117" t="s">
        <v>1319</v>
      </c>
      <c r="F3343" s="95"/>
      <c r="G3343" s="96" t="str">
        <f>IF(E3343="","",VLOOKUP(E3343,[1]PROJECTES!$C$14:$G$5000,4,FALSE))</f>
        <v>OB</v>
      </c>
      <c r="H3343" s="118" t="s">
        <v>12</v>
      </c>
      <c r="I3343" s="97" t="str">
        <f>IF(H3343="","",VLOOKUP(H3343,BD!B$2:C$16,2,FALSE))</f>
        <v>E</v>
      </c>
      <c r="J3343" s="98">
        <v>43608</v>
      </c>
      <c r="K3343" s="135">
        <f t="shared" si="110"/>
        <v>21</v>
      </c>
      <c r="L3343" s="99">
        <f t="shared" ca="1" si="111"/>
        <v>210</v>
      </c>
      <c r="M3343" s="93">
        <f>IF(E3343="","",VLOOKUP(E3343,[1]PROJECTES!$C$14:$Z$5000,21,FALSE))</f>
        <v>43830</v>
      </c>
      <c r="N3343" s="100">
        <v>2</v>
      </c>
      <c r="O3343" s="72" t="s">
        <v>229</v>
      </c>
      <c r="P3343" s="101">
        <v>0</v>
      </c>
      <c r="Q3343" s="132" t="s">
        <v>43</v>
      </c>
      <c r="R3343" s="168" t="s">
        <v>1961</v>
      </c>
      <c r="S3343" s="91"/>
    </row>
    <row r="3344" spans="1:19" s="104" customFormat="1" ht="12.75" customHeight="1" x14ac:dyDescent="0.25">
      <c r="A3344" s="121" t="s">
        <v>12</v>
      </c>
      <c r="B3344" s="92" t="str">
        <f>IF(E3344="","",VLOOKUP(E3344,[1]PROJECTES!$C$14:$G$5000,2,FALSE))</f>
        <v>EMSA</v>
      </c>
      <c r="C3344" s="121" t="s">
        <v>135</v>
      </c>
      <c r="D3344" s="93" t="str">
        <f>IF(E3344="","",VLOOKUP(E3344,[1]PROJECTES!$C$14:$G$5000,5,FALSE))</f>
        <v>MANTENIMENT SCADA TEDIS.Net EMSA 01/03/2019 - 28/02/2020</v>
      </c>
      <c r="E3344" s="117">
        <v>5176</v>
      </c>
      <c r="F3344" s="95"/>
      <c r="G3344" s="96" t="str">
        <f>IF(E3344="","",VLOOKUP(E3344,[1]PROJECTES!$C$14:$G$5000,4,FALSE))</f>
        <v>OB</v>
      </c>
      <c r="H3344" s="118" t="s">
        <v>12</v>
      </c>
      <c r="I3344" s="97" t="str">
        <f>IF(H3344="","",VLOOKUP(H3344,BD!B$2:C$16,2,FALSE))</f>
        <v>E</v>
      </c>
      <c r="J3344" s="98">
        <v>43608</v>
      </c>
      <c r="K3344" s="135">
        <f t="shared" si="110"/>
        <v>21</v>
      </c>
      <c r="L3344" s="99">
        <f t="shared" ca="1" si="111"/>
        <v>269</v>
      </c>
      <c r="M3344" s="93">
        <f>IF(E3344="","",VLOOKUP(E3344,[1]PROJECTES!$C$14:$Z$5000,21,FALSE))</f>
        <v>43889</v>
      </c>
      <c r="N3344" s="100">
        <v>0</v>
      </c>
      <c r="O3344" s="72" t="s">
        <v>229</v>
      </c>
      <c r="P3344" s="101">
        <v>30</v>
      </c>
      <c r="Q3344" s="132" t="s">
        <v>59</v>
      </c>
      <c r="R3344" s="168" t="s">
        <v>1960</v>
      </c>
      <c r="S3344" s="91"/>
    </row>
    <row r="3345" spans="1:19" s="104" customFormat="1" ht="12.75" customHeight="1" x14ac:dyDescent="0.25">
      <c r="A3345" s="121" t="s">
        <v>12</v>
      </c>
      <c r="B3345" s="92" t="str">
        <f>IF(E3345="","",VLOOKUP(E3345,[1]PROJECTES!$C$14:$G$5000,2,FALSE))</f>
        <v>SITEL</v>
      </c>
      <c r="C3345" s="121" t="s">
        <v>181</v>
      </c>
      <c r="D3345" s="93" t="str">
        <f>IF(E3345="","",VLOOKUP(E3345,[1]PROJECTES!$C$14:$G$5000,5,FALSE))</f>
        <v>AFERS PROPIS</v>
      </c>
      <c r="E3345" s="117" t="s">
        <v>884</v>
      </c>
      <c r="F3345" s="95"/>
      <c r="G3345" s="96" t="str">
        <f>IF(E3345="","",VLOOKUP(E3345,[1]PROJECTES!$C$14:$G$5000,4,FALSE))</f>
        <v>OB</v>
      </c>
      <c r="H3345" s="118" t="s">
        <v>12</v>
      </c>
      <c r="I3345" s="97" t="str">
        <f>IF(H3345="","",VLOOKUP(H3345,BD!B$2:C$16,2,FALSE))</f>
        <v>E</v>
      </c>
      <c r="J3345" s="98">
        <v>43608</v>
      </c>
      <c r="K3345" s="135">
        <f t="shared" si="110"/>
        <v>21</v>
      </c>
      <c r="L3345" s="99">
        <f t="shared" ca="1" si="111"/>
        <v>210</v>
      </c>
      <c r="M3345" s="93">
        <f>IF(E3345="","",VLOOKUP(E3345,[1]PROJECTES!$C$14:$Z$5000,21,FALSE))</f>
        <v>43830</v>
      </c>
      <c r="N3345" s="100">
        <v>1</v>
      </c>
      <c r="O3345" s="72" t="s">
        <v>229</v>
      </c>
      <c r="P3345" s="101">
        <v>0</v>
      </c>
      <c r="Q3345" s="132"/>
      <c r="R3345" s="168" t="s">
        <v>1963</v>
      </c>
      <c r="S3345" s="91"/>
    </row>
    <row r="3346" spans="1:19" s="104" customFormat="1" ht="12.75" customHeight="1" x14ac:dyDescent="0.25">
      <c r="A3346" s="121" t="s">
        <v>21</v>
      </c>
      <c r="B3346" s="92" t="str">
        <f>IF(E3346="","",VLOOKUP(E3346,[1]PROJECTES!$C$14:$G$5000,2,FALSE))</f>
        <v>SITEL</v>
      </c>
      <c r="C3346" s="121" t="s">
        <v>337</v>
      </c>
      <c r="D3346" s="93" t="str">
        <f>IF(E3346="","",VLOOKUP(E3346,[1]PROJECTES!$C$14:$G$5000,5,FALSE))</f>
        <v>25 x CAP8-48 TD, 24Vdc/48Vdc</v>
      </c>
      <c r="E3346" s="117">
        <v>5142</v>
      </c>
      <c r="F3346" s="95"/>
      <c r="G3346" s="96" t="str">
        <f>IF(E3346="","",VLOOKUP(E3346,[1]PROJECTES!$C$14:$G$5000,4,FALSE))</f>
        <v>OB</v>
      </c>
      <c r="H3346" s="118" t="s">
        <v>21</v>
      </c>
      <c r="I3346" s="97" t="str">
        <f>IF(H3346="","",VLOOKUP(H3346,BD!B$2:C$16,2,FALSE))</f>
        <v>P</v>
      </c>
      <c r="J3346" s="98">
        <v>43609</v>
      </c>
      <c r="K3346" s="135">
        <f t="shared" si="110"/>
        <v>21</v>
      </c>
      <c r="L3346" s="99">
        <f t="shared" ca="1" si="111"/>
        <v>-67</v>
      </c>
      <c r="M3346" s="93">
        <f>IF(E3346="","",VLOOKUP(E3346,[1]PROJECTES!$C$14:$Z$5000,21,FALSE))</f>
        <v>43553</v>
      </c>
      <c r="N3346" s="100">
        <v>1</v>
      </c>
      <c r="O3346" s="72" t="s">
        <v>229</v>
      </c>
      <c r="P3346" s="101">
        <v>35</v>
      </c>
      <c r="Q3346" s="132" t="s">
        <v>51</v>
      </c>
      <c r="R3346" s="168" t="s">
        <v>1964</v>
      </c>
      <c r="S3346" s="91"/>
    </row>
    <row r="3347" spans="1:19" s="104" customFormat="1" ht="12.75" customHeight="1" x14ac:dyDescent="0.25">
      <c r="A3347" s="121" t="s">
        <v>21</v>
      </c>
      <c r="B3347" s="92" t="str">
        <f>IF(E3347="","",VLOOKUP(E3347,[1]PROJECTES!$C$14:$G$5000,2,FALSE))</f>
        <v>SITEL</v>
      </c>
      <c r="C3347" s="121" t="s">
        <v>337</v>
      </c>
      <c r="D3347" s="93" t="str">
        <f>IF(E3347="","",VLOOKUP(E3347,[1]PROJECTES!$C$14:$G$5000,5,FALSE))</f>
        <v>25 x CAP8-125 TD, 24Vdc/125Vdc</v>
      </c>
      <c r="E3347" s="117">
        <v>5143</v>
      </c>
      <c r="F3347" s="95"/>
      <c r="G3347" s="96" t="str">
        <f>IF(E3347="","",VLOOKUP(E3347,[1]PROJECTES!$C$14:$G$5000,4,FALSE))</f>
        <v>OB</v>
      </c>
      <c r="H3347" s="118" t="s">
        <v>21</v>
      </c>
      <c r="I3347" s="97" t="str">
        <f>IF(H3347="","",VLOOKUP(H3347,BD!B$2:C$16,2,FALSE))</f>
        <v>P</v>
      </c>
      <c r="J3347" s="98">
        <v>43609</v>
      </c>
      <c r="K3347" s="135">
        <f t="shared" si="110"/>
        <v>21</v>
      </c>
      <c r="L3347" s="99">
        <f t="shared" ca="1" si="111"/>
        <v>-67</v>
      </c>
      <c r="M3347" s="93">
        <f>IF(E3347="","",VLOOKUP(E3347,[1]PROJECTES!$C$14:$Z$5000,21,FALSE))</f>
        <v>43553</v>
      </c>
      <c r="N3347" s="100">
        <v>1</v>
      </c>
      <c r="O3347" s="72" t="s">
        <v>229</v>
      </c>
      <c r="P3347" s="101">
        <v>35</v>
      </c>
      <c r="Q3347" s="132" t="s">
        <v>51</v>
      </c>
      <c r="R3347" s="168" t="s">
        <v>1964</v>
      </c>
      <c r="S3347" s="91"/>
    </row>
    <row r="3348" spans="1:19" s="104" customFormat="1" ht="12.75" customHeight="1" x14ac:dyDescent="0.25">
      <c r="A3348" s="121" t="s">
        <v>21</v>
      </c>
      <c r="B3348" s="92" t="str">
        <f>IF(E3348="","",VLOOKUP(E3348,[1]PROJECTES!$C$14:$G$5000,2,FALSE))</f>
        <v>SITEL</v>
      </c>
      <c r="C3348" s="121" t="s">
        <v>149</v>
      </c>
      <c r="D3348" s="93" t="str">
        <f>IF(E3348="","",VLOOKUP(E3348,[1]PROJECTES!$C$14:$G$5000,5,FALSE))</f>
        <v>50 x CPU CAP32 v2.0</v>
      </c>
      <c r="E3348" s="117">
        <v>5220</v>
      </c>
      <c r="F3348" s="95"/>
      <c r="G3348" s="96" t="str">
        <f>IF(E3348="","",VLOOKUP(E3348,[1]PROJECTES!$C$14:$G$5000,4,FALSE))</f>
        <v>OB</v>
      </c>
      <c r="H3348" s="118" t="s">
        <v>21</v>
      </c>
      <c r="I3348" s="97" t="str">
        <f>IF(H3348="","",VLOOKUP(H3348,BD!B$2:C$16,2,FALSE))</f>
        <v>P</v>
      </c>
      <c r="J3348" s="98">
        <v>43609</v>
      </c>
      <c r="K3348" s="135">
        <f t="shared" si="110"/>
        <v>21</v>
      </c>
      <c r="L3348" s="99">
        <f t="shared" ca="1" si="111"/>
        <v>-4</v>
      </c>
      <c r="M3348" s="93">
        <f>IF(E3348="","",VLOOKUP(E3348,[1]PROJECTES!$C$14:$Z$5000,21,FALSE))</f>
        <v>43616</v>
      </c>
      <c r="N3348" s="100">
        <v>0</v>
      </c>
      <c r="O3348" s="72" t="s">
        <v>229</v>
      </c>
      <c r="P3348" s="101">
        <v>15</v>
      </c>
      <c r="Q3348" s="132" t="s">
        <v>49</v>
      </c>
      <c r="R3348" s="168" t="s">
        <v>1965</v>
      </c>
      <c r="S3348" s="91"/>
    </row>
    <row r="3349" spans="1:19" s="104" customFormat="1" ht="12.75" customHeight="1" x14ac:dyDescent="0.25">
      <c r="A3349" s="121" t="s">
        <v>21</v>
      </c>
      <c r="B3349" s="92" t="str">
        <f>IF(E3349="","",VLOOKUP(E3349,[1]PROJECTES!$C$14:$G$5000,2,FALSE))</f>
        <v>INPTOR</v>
      </c>
      <c r="C3349" s="121" t="s">
        <v>149</v>
      </c>
      <c r="D3349" s="93" t="str">
        <f>IF(E3349="","",VLOOKUP(E3349,[1]PROJECTES!$C$14:$G$5000,5,FALSE))</f>
        <v>RTU C.S. HUESTA DE DON JUAN v2.0</v>
      </c>
      <c r="E3349" s="117">
        <v>5284</v>
      </c>
      <c r="F3349" s="95"/>
      <c r="G3349" s="96" t="str">
        <f>IF(E3349="","",VLOOKUP(E3349,[1]PROJECTES!$C$14:$G$5000,4,FALSE))</f>
        <v>OB</v>
      </c>
      <c r="H3349" s="118" t="s">
        <v>21</v>
      </c>
      <c r="I3349" s="97" t="str">
        <f>IF(H3349="","",VLOOKUP(H3349,BD!B$2:C$16,2,FALSE))</f>
        <v>P</v>
      </c>
      <c r="J3349" s="98">
        <v>43609</v>
      </c>
      <c r="K3349" s="135">
        <f t="shared" si="110"/>
        <v>21</v>
      </c>
      <c r="L3349" s="99">
        <f t="shared" ca="1" si="111"/>
        <v>-4</v>
      </c>
      <c r="M3349" s="93">
        <f>IF(E3349="","",VLOOKUP(E3349,[1]PROJECTES!$C$14:$Z$5000,21,FALSE))</f>
        <v>43616</v>
      </c>
      <c r="N3349" s="100">
        <v>0</v>
      </c>
      <c r="O3349" s="72" t="s">
        <v>229</v>
      </c>
      <c r="P3349" s="101">
        <v>10</v>
      </c>
      <c r="Q3349" s="132" t="s">
        <v>49</v>
      </c>
      <c r="R3349" s="168" t="s">
        <v>335</v>
      </c>
      <c r="S3349" s="91"/>
    </row>
    <row r="3350" spans="1:19" s="104" customFormat="1" ht="12.75" customHeight="1" x14ac:dyDescent="0.25">
      <c r="A3350" s="121" t="s">
        <v>21</v>
      </c>
      <c r="B3350" s="92" t="str">
        <f>IF(E3350="","",VLOOKUP(E3350,[1]PROJECTES!$C$14:$G$5000,2,FALSE))</f>
        <v>INPTOR</v>
      </c>
      <c r="C3350" s="121" t="s">
        <v>149</v>
      </c>
      <c r="D3350" s="93" t="str">
        <f>IF(E3350="","",VLOOKUP(E3350,[1]PROJECTES!$C$14:$G$5000,5,FALSE))</f>
        <v>RTU C.T. PLAZA DE JESUS v2.0</v>
      </c>
      <c r="E3350" s="117">
        <v>5285</v>
      </c>
      <c r="F3350" s="95"/>
      <c r="G3350" s="96" t="str">
        <f>IF(E3350="","",VLOOKUP(E3350,[1]PROJECTES!$C$14:$G$5000,4,FALSE))</f>
        <v>OB</v>
      </c>
      <c r="H3350" s="118" t="s">
        <v>21</v>
      </c>
      <c r="I3350" s="97" t="str">
        <f>IF(H3350="","",VLOOKUP(H3350,BD!B$2:C$16,2,FALSE))</f>
        <v>P</v>
      </c>
      <c r="J3350" s="98">
        <v>43609</v>
      </c>
      <c r="K3350" s="135">
        <f t="shared" si="110"/>
        <v>21</v>
      </c>
      <c r="L3350" s="99">
        <f t="shared" ca="1" si="111"/>
        <v>-4</v>
      </c>
      <c r="M3350" s="93">
        <f>IF(E3350="","",VLOOKUP(E3350,[1]PROJECTES!$C$14:$Z$5000,21,FALSE))</f>
        <v>43616</v>
      </c>
      <c r="N3350" s="100">
        <v>0</v>
      </c>
      <c r="O3350" s="72" t="s">
        <v>229</v>
      </c>
      <c r="P3350" s="101">
        <v>10</v>
      </c>
      <c r="Q3350" s="132" t="s">
        <v>49</v>
      </c>
      <c r="R3350" s="168" t="s">
        <v>335</v>
      </c>
      <c r="S3350" s="91"/>
    </row>
    <row r="3351" spans="1:19" s="104" customFormat="1" ht="12.75" customHeight="1" x14ac:dyDescent="0.25">
      <c r="A3351" s="121" t="s">
        <v>21</v>
      </c>
      <c r="B3351" s="92" t="str">
        <f>IF(E3351="","",VLOOKUP(E3351,[1]PROJECTES!$C$14:$G$5000,2,FALSE))</f>
        <v>INPTOR</v>
      </c>
      <c r="C3351" s="121" t="s">
        <v>149</v>
      </c>
      <c r="D3351" s="93" t="str">
        <f>IF(E3351="","",VLOOKUP(E3351,[1]PROJECTES!$C$14:$G$5000,5,FALSE))</f>
        <v>RTU C.T. CUARTEL v3.0</v>
      </c>
      <c r="E3351" s="117">
        <v>5286</v>
      </c>
      <c r="F3351" s="95"/>
      <c r="G3351" s="96" t="str">
        <f>IF(E3351="","",VLOOKUP(E3351,[1]PROJECTES!$C$14:$G$5000,4,FALSE))</f>
        <v>OB</v>
      </c>
      <c r="H3351" s="118" t="s">
        <v>21</v>
      </c>
      <c r="I3351" s="97" t="str">
        <f>IF(H3351="","",VLOOKUP(H3351,BD!B$2:C$16,2,FALSE))</f>
        <v>P</v>
      </c>
      <c r="J3351" s="98">
        <v>43609</v>
      </c>
      <c r="K3351" s="135">
        <f t="shared" si="110"/>
        <v>21</v>
      </c>
      <c r="L3351" s="99">
        <f t="shared" ca="1" si="111"/>
        <v>-4</v>
      </c>
      <c r="M3351" s="93">
        <f>IF(E3351="","",VLOOKUP(E3351,[1]PROJECTES!$C$14:$Z$5000,21,FALSE))</f>
        <v>43616</v>
      </c>
      <c r="N3351" s="100">
        <v>0</v>
      </c>
      <c r="O3351" s="72" t="s">
        <v>229</v>
      </c>
      <c r="P3351" s="101">
        <v>10</v>
      </c>
      <c r="Q3351" s="132" t="s">
        <v>49</v>
      </c>
      <c r="R3351" s="168" t="s">
        <v>335</v>
      </c>
      <c r="S3351" s="91"/>
    </row>
    <row r="3352" spans="1:19" s="104" customFormat="1" ht="12.75" customHeight="1" x14ac:dyDescent="0.25">
      <c r="A3352" s="121" t="s">
        <v>21</v>
      </c>
      <c r="B3352" s="92" t="str">
        <f>IF(E3352="","",VLOOKUP(E3352,[1]PROJECTES!$C$14:$G$5000,2,FALSE))</f>
        <v>SITEL</v>
      </c>
      <c r="C3352" s="121" t="s">
        <v>149</v>
      </c>
      <c r="D3352" s="93" t="str">
        <f>IF(E3352="","",VLOOKUP(E3352,[1]PROJECTES!$C$14:$G$5000,5,FALSE))</f>
        <v>5 x Manguera COM CAP32 - MOXA nPort-5110</v>
      </c>
      <c r="E3352" s="117">
        <v>5287</v>
      </c>
      <c r="F3352" s="95"/>
      <c r="G3352" s="96" t="str">
        <f>IF(E3352="","",VLOOKUP(E3352,[1]PROJECTES!$C$14:$G$5000,4,FALSE))</f>
        <v>TA</v>
      </c>
      <c r="H3352" s="118" t="s">
        <v>21</v>
      </c>
      <c r="I3352" s="97" t="str">
        <f>IF(H3352="","",VLOOKUP(H3352,BD!B$2:C$16,2,FALSE))</f>
        <v>P</v>
      </c>
      <c r="J3352" s="98">
        <v>43609</v>
      </c>
      <c r="K3352" s="135">
        <f t="shared" si="110"/>
        <v>21</v>
      </c>
      <c r="L3352" s="99" t="str">
        <f t="shared" ca="1" si="111"/>
        <v>-</v>
      </c>
      <c r="M3352" s="93">
        <f>IF(E3352="","",VLOOKUP(E3352,[1]PROJECTES!$C$14:$Z$5000,21,FALSE))</f>
        <v>43616</v>
      </c>
      <c r="N3352" s="100">
        <v>0</v>
      </c>
      <c r="O3352" s="72" t="s">
        <v>229</v>
      </c>
      <c r="P3352" s="101">
        <v>5</v>
      </c>
      <c r="Q3352" s="132" t="s">
        <v>49</v>
      </c>
      <c r="R3352" s="168" t="s">
        <v>335</v>
      </c>
      <c r="S3352" s="91"/>
    </row>
    <row r="3353" spans="1:19" s="104" customFormat="1" ht="12.75" customHeight="1" x14ac:dyDescent="0.25">
      <c r="A3353" s="121" t="s">
        <v>21</v>
      </c>
      <c r="B3353" s="92" t="str">
        <f>IF(E3353="","",VLOOKUP(E3353,[1]PROJECTES!$C$14:$G$5000,2,FALSE))</f>
        <v>SITEL</v>
      </c>
      <c r="C3353" s="121" t="s">
        <v>149</v>
      </c>
      <c r="D3353" s="93" t="str">
        <f>IF(E3353="","",VLOOKUP(E3353,[1]PROJECTES!$C$14:$G$5000,5,FALSE))</f>
        <v>1 x Manguera COM CAP32(COM5) - MOXA nPort-5110</v>
      </c>
      <c r="E3353" s="117">
        <v>5288</v>
      </c>
      <c r="F3353" s="95"/>
      <c r="G3353" s="96" t="str">
        <f>IF(E3353="","",VLOOKUP(E3353,[1]PROJECTES!$C$14:$G$5000,4,FALSE))</f>
        <v>TA</v>
      </c>
      <c r="H3353" s="118" t="s">
        <v>21</v>
      </c>
      <c r="I3353" s="97" t="str">
        <f>IF(H3353="","",VLOOKUP(H3353,BD!B$2:C$16,2,FALSE))</f>
        <v>P</v>
      </c>
      <c r="J3353" s="98">
        <v>43609</v>
      </c>
      <c r="K3353" s="135">
        <f t="shared" si="110"/>
        <v>21</v>
      </c>
      <c r="L3353" s="99" t="str">
        <f t="shared" ca="1" si="111"/>
        <v>-</v>
      </c>
      <c r="M3353" s="93">
        <f>IF(E3353="","",VLOOKUP(E3353,[1]PROJECTES!$C$14:$Z$5000,21,FALSE))</f>
        <v>43616</v>
      </c>
      <c r="N3353" s="100">
        <v>0</v>
      </c>
      <c r="O3353" s="72" t="s">
        <v>229</v>
      </c>
      <c r="P3353" s="101">
        <v>5</v>
      </c>
      <c r="Q3353" s="132" t="s">
        <v>49</v>
      </c>
      <c r="R3353" s="168" t="s">
        <v>335</v>
      </c>
      <c r="S3353" s="91"/>
    </row>
    <row r="3354" spans="1:19" s="104" customFormat="1" ht="12.75" customHeight="1" x14ac:dyDescent="0.25">
      <c r="A3354" s="121" t="s">
        <v>21</v>
      </c>
      <c r="B3354" s="92" t="str">
        <f>IF(E3354="","",VLOOKUP(E3354,[1]PROJECTES!$C$14:$G$5000,2,FALSE))</f>
        <v>EFACEC</v>
      </c>
      <c r="C3354" s="121"/>
      <c r="D3354" s="93" t="str">
        <f>IF(E3354="","",VLOOKUP(E3354,[1]PROJECTES!$C$14:$G$5000,5,FALSE))</f>
        <v>SISTEMA TD S.E. MARCEN - P.F. LALUEZA v1.0</v>
      </c>
      <c r="E3354" s="117">
        <v>5278</v>
      </c>
      <c r="F3354" s="95"/>
      <c r="G3354" s="96" t="str">
        <f>IF(E3354="","",VLOOKUP(E3354,[1]PROJECTES!$C$14:$G$5000,4,FALSE))</f>
        <v>OB</v>
      </c>
      <c r="H3354" s="118" t="s">
        <v>21</v>
      </c>
      <c r="I3354" s="97" t="str">
        <f>IF(H3354="","",VLOOKUP(H3354,BD!B$2:C$16,2,FALSE))</f>
        <v>P</v>
      </c>
      <c r="J3354" s="98">
        <v>43609</v>
      </c>
      <c r="K3354" s="135">
        <f t="shared" si="110"/>
        <v>21</v>
      </c>
      <c r="L3354" s="99">
        <f t="shared" ca="1" si="111"/>
        <v>26</v>
      </c>
      <c r="M3354" s="93">
        <f>IF(E3354="","",VLOOKUP(E3354,[1]PROJECTES!$C$14:$Z$5000,21,FALSE))</f>
        <v>43646</v>
      </c>
      <c r="N3354" s="100">
        <v>0</v>
      </c>
      <c r="O3354" s="72" t="s">
        <v>229</v>
      </c>
      <c r="P3354" s="101">
        <v>25</v>
      </c>
      <c r="Q3354" s="132" t="s">
        <v>49</v>
      </c>
      <c r="R3354" s="102" t="s">
        <v>1966</v>
      </c>
      <c r="S3354" s="91"/>
    </row>
    <row r="3355" spans="1:19" s="104" customFormat="1" ht="12.75" customHeight="1" x14ac:dyDescent="0.25">
      <c r="A3355" s="121" t="s">
        <v>21</v>
      </c>
      <c r="B3355" s="92" t="str">
        <f>IF(E3355="","",VLOOKUP(E3355,[1]PROJECTES!$C$14:$G$5000,2,FALSE))</f>
        <v>SITEL</v>
      </c>
      <c r="C3355" s="121"/>
      <c r="D3355" s="93" t="str">
        <f>IF(E3355="","",VLOOKUP(E3355,[1]PROJECTES!$C$14:$G$5000,5,FALSE))</f>
        <v>TD MASTER S.E. MARCEN v1.0</v>
      </c>
      <c r="E3355" s="117">
        <v>5279</v>
      </c>
      <c r="F3355" s="95"/>
      <c r="G3355" s="96" t="str">
        <f>IF(E3355="","",VLOOKUP(E3355,[1]PROJECTES!$C$14:$G$5000,4,FALSE))</f>
        <v>OB</v>
      </c>
      <c r="H3355" s="118" t="s">
        <v>21</v>
      </c>
      <c r="I3355" s="97" t="str">
        <f>IF(H3355="","",VLOOKUP(H3355,BD!B$2:C$16,2,FALSE))</f>
        <v>P</v>
      </c>
      <c r="J3355" s="98">
        <v>43609</v>
      </c>
      <c r="K3355" s="135">
        <f t="shared" si="110"/>
        <v>21</v>
      </c>
      <c r="L3355" s="99">
        <f t="shared" ca="1" si="111"/>
        <v>26</v>
      </c>
      <c r="M3355" s="93">
        <f>IF(E3355="","",VLOOKUP(E3355,[1]PROJECTES!$C$14:$Z$5000,21,FALSE))</f>
        <v>43646</v>
      </c>
      <c r="N3355" s="100">
        <v>0</v>
      </c>
      <c r="O3355" s="72" t="s">
        <v>229</v>
      </c>
      <c r="P3355" s="101">
        <v>25</v>
      </c>
      <c r="Q3355" s="132" t="s">
        <v>49</v>
      </c>
      <c r="R3355" s="102" t="s">
        <v>1966</v>
      </c>
      <c r="S3355" s="91"/>
    </row>
    <row r="3356" spans="1:19" s="104" customFormat="1" ht="12.75" customHeight="1" x14ac:dyDescent="0.25">
      <c r="A3356" s="121" t="s">
        <v>21</v>
      </c>
      <c r="B3356" s="92" t="str">
        <f>IF(E3356="","",VLOOKUP(E3356,[1]PROJECTES!$C$14:$G$5000,2,FALSE))</f>
        <v>SITEL</v>
      </c>
      <c r="C3356" s="121"/>
      <c r="D3356" s="93" t="str">
        <f>IF(E3356="","",VLOOKUP(E3356,[1]PROJECTES!$C$14:$G$5000,5,FALSE))</f>
        <v>TD ESCLAU P.F LALUEZA V1.0</v>
      </c>
      <c r="E3356" s="117">
        <v>5280</v>
      </c>
      <c r="F3356" s="95"/>
      <c r="G3356" s="96" t="str">
        <f>IF(E3356="","",VLOOKUP(E3356,[1]PROJECTES!$C$14:$G$5000,4,FALSE))</f>
        <v>OB</v>
      </c>
      <c r="H3356" s="118" t="s">
        <v>21</v>
      </c>
      <c r="I3356" s="97" t="str">
        <f>IF(H3356="","",VLOOKUP(H3356,BD!B$2:C$16,2,FALSE))</f>
        <v>P</v>
      </c>
      <c r="J3356" s="98">
        <v>43609</v>
      </c>
      <c r="K3356" s="135">
        <f t="shared" si="110"/>
        <v>21</v>
      </c>
      <c r="L3356" s="99">
        <f t="shared" ca="1" si="111"/>
        <v>26</v>
      </c>
      <c r="M3356" s="93">
        <f>IF(E3356="","",VLOOKUP(E3356,[1]PROJECTES!$C$14:$Z$5000,21,FALSE))</f>
        <v>43646</v>
      </c>
      <c r="N3356" s="100">
        <v>0</v>
      </c>
      <c r="O3356" s="72" t="s">
        <v>229</v>
      </c>
      <c r="P3356" s="101">
        <v>20</v>
      </c>
      <c r="Q3356" s="132" t="s">
        <v>49</v>
      </c>
      <c r="R3356" s="102" t="s">
        <v>1966</v>
      </c>
      <c r="S3356" s="91"/>
    </row>
    <row r="3357" spans="1:19" s="104" customFormat="1" ht="12.75" customHeight="1" x14ac:dyDescent="0.25">
      <c r="A3357" s="121" t="s">
        <v>21</v>
      </c>
      <c r="B3357" s="92" t="str">
        <f>IF(E3357="","",VLOOKUP(E3357,[1]PROJECTES!$C$14:$G$5000,2,FALSE))</f>
        <v>EFACEC</v>
      </c>
      <c r="C3357" s="121"/>
      <c r="D3357" s="93" t="str">
        <f>IF(E3357="","",VLOOKUP(E3357,[1]PROJECTES!$C$14:$G$5000,5,FALSE))</f>
        <v>SISTEMA TD S.E. MARCEN - P.F. LALUEZA v1.0</v>
      </c>
      <c r="E3357" s="117">
        <v>5278</v>
      </c>
      <c r="F3357" s="95"/>
      <c r="G3357" s="96" t="str">
        <f>IF(E3357="","",VLOOKUP(E3357,[1]PROJECTES!$C$14:$G$5000,4,FALSE))</f>
        <v>OB</v>
      </c>
      <c r="H3357" s="118" t="s">
        <v>21</v>
      </c>
      <c r="I3357" s="97" t="str">
        <f>IF(H3357="","",VLOOKUP(H3357,BD!B$2:C$16,2,FALSE))</f>
        <v>P</v>
      </c>
      <c r="J3357" s="98">
        <v>43609</v>
      </c>
      <c r="K3357" s="135">
        <f t="shared" si="110"/>
        <v>21</v>
      </c>
      <c r="L3357" s="99">
        <f t="shared" ca="1" si="111"/>
        <v>26</v>
      </c>
      <c r="M3357" s="93">
        <f>IF(E3357="","",VLOOKUP(E3357,[1]PROJECTES!$C$14:$Z$5000,21,FALSE))</f>
        <v>43646</v>
      </c>
      <c r="N3357" s="100">
        <v>0</v>
      </c>
      <c r="O3357" s="72" t="s">
        <v>229</v>
      </c>
      <c r="P3357" s="101">
        <v>40</v>
      </c>
      <c r="Q3357" s="132" t="s">
        <v>49</v>
      </c>
      <c r="R3357" s="168" t="s">
        <v>335</v>
      </c>
      <c r="S3357" s="91"/>
    </row>
    <row r="3358" spans="1:19" s="104" customFormat="1" ht="12.75" customHeight="1" x14ac:dyDescent="0.25">
      <c r="A3358" s="121" t="s">
        <v>21</v>
      </c>
      <c r="B3358" s="92" t="str">
        <f>IF(E3358="","",VLOOKUP(E3358,[1]PROJECTES!$C$14:$G$5000,2,FALSE))</f>
        <v>SITEL</v>
      </c>
      <c r="C3358" s="121"/>
      <c r="D3358" s="93" t="str">
        <f>IF(E3358="","",VLOOKUP(E3358,[1]PROJECTES!$C$14:$G$5000,5,FALSE))</f>
        <v>TD MASTER S.E. MARCEN v1.0</v>
      </c>
      <c r="E3358" s="117">
        <v>5279</v>
      </c>
      <c r="F3358" s="95"/>
      <c r="G3358" s="96" t="str">
        <f>IF(E3358="","",VLOOKUP(E3358,[1]PROJECTES!$C$14:$G$5000,4,FALSE))</f>
        <v>OB</v>
      </c>
      <c r="H3358" s="118" t="s">
        <v>21</v>
      </c>
      <c r="I3358" s="97" t="str">
        <f>IF(H3358="","",VLOOKUP(H3358,BD!B$2:C$16,2,FALSE))</f>
        <v>P</v>
      </c>
      <c r="J3358" s="98">
        <v>43609</v>
      </c>
      <c r="K3358" s="135">
        <f t="shared" si="110"/>
        <v>21</v>
      </c>
      <c r="L3358" s="99">
        <f t="shared" ca="1" si="111"/>
        <v>26</v>
      </c>
      <c r="M3358" s="93">
        <f>IF(E3358="","",VLOOKUP(E3358,[1]PROJECTES!$C$14:$Z$5000,21,FALSE))</f>
        <v>43646</v>
      </c>
      <c r="N3358" s="100">
        <v>0</v>
      </c>
      <c r="O3358" s="72" t="s">
        <v>229</v>
      </c>
      <c r="P3358" s="101">
        <v>50</v>
      </c>
      <c r="Q3358" s="132" t="s">
        <v>49</v>
      </c>
      <c r="R3358" s="168" t="s">
        <v>335</v>
      </c>
      <c r="S3358" s="91"/>
    </row>
    <row r="3359" spans="1:19" s="104" customFormat="1" ht="12.75" customHeight="1" x14ac:dyDescent="0.25">
      <c r="A3359" s="121" t="s">
        <v>21</v>
      </c>
      <c r="B3359" s="92" t="str">
        <f>IF(E3359="","",VLOOKUP(E3359,[1]PROJECTES!$C$14:$G$5000,2,FALSE))</f>
        <v>SITEL</v>
      </c>
      <c r="C3359" s="121" t="s">
        <v>181</v>
      </c>
      <c r="D3359" s="93" t="str">
        <f>IF(E3359="","",VLOOKUP(E3359,[1]PROJECTES!$C$14:$G$5000,5,FALSE))</f>
        <v>GESTIO DE MAGATZEM</v>
      </c>
      <c r="E3359" s="117" t="s">
        <v>305</v>
      </c>
      <c r="F3359" s="95"/>
      <c r="G3359" s="96" t="str">
        <f>IF(E3359="","",VLOOKUP(E3359,[1]PROJECTES!$C$14:$G$5000,4,FALSE))</f>
        <v>OB</v>
      </c>
      <c r="H3359" s="118" t="s">
        <v>21</v>
      </c>
      <c r="I3359" s="97" t="str">
        <f>IF(H3359="","",VLOOKUP(H3359,BD!B$2:C$16,2,FALSE))</f>
        <v>P</v>
      </c>
      <c r="J3359" s="98">
        <v>43609</v>
      </c>
      <c r="K3359" s="135">
        <f t="shared" si="110"/>
        <v>21</v>
      </c>
      <c r="L3359" s="99">
        <f t="shared" ca="1" si="111"/>
        <v>210</v>
      </c>
      <c r="M3359" s="93">
        <f>IF(E3359="","",VLOOKUP(E3359,[1]PROJECTES!$C$14:$Z$5000,21,FALSE))</f>
        <v>43830</v>
      </c>
      <c r="N3359" s="100">
        <v>0</v>
      </c>
      <c r="O3359" s="72" t="s">
        <v>229</v>
      </c>
      <c r="P3359" s="101">
        <v>15</v>
      </c>
      <c r="Q3359" s="132" t="s">
        <v>49</v>
      </c>
      <c r="R3359" s="168" t="s">
        <v>1967</v>
      </c>
      <c r="S3359" s="91"/>
    </row>
    <row r="3360" spans="1:19" s="104" customFormat="1" ht="12.75" customHeight="1" x14ac:dyDescent="0.25">
      <c r="A3360" s="121"/>
      <c r="B3360" s="92" t="str">
        <f>IF(E3360="","",VLOOKUP(E3360,[1]PROJECTES!$C$14:$G$5000,2,FALSE))</f>
        <v>SITEL</v>
      </c>
      <c r="C3360" s="121" t="s">
        <v>181</v>
      </c>
      <c r="D3360" s="93" t="str">
        <f>IF(E3360="","",VLOOKUP(E3360,[1]PROJECTES!$C$14:$G$5000,5,FALSE))</f>
        <v>INFRAESTRUCTURA</v>
      </c>
      <c r="E3360" s="117" t="s">
        <v>317</v>
      </c>
      <c r="F3360" s="95"/>
      <c r="G3360" s="96" t="str">
        <f>IF(E3360="","",VLOOKUP(E3360,[1]PROJECTES!$C$14:$G$5000,4,FALSE))</f>
        <v>OB</v>
      </c>
      <c r="H3360" s="118" t="s">
        <v>17</v>
      </c>
      <c r="I3360" s="97" t="str">
        <f>IF(H3360="","",VLOOKUP(H3360,BD!B$2:C$16,2,FALSE))</f>
        <v>E</v>
      </c>
      <c r="J3360" s="98">
        <v>43608</v>
      </c>
      <c r="K3360" s="135">
        <f t="shared" si="110"/>
        <v>21</v>
      </c>
      <c r="L3360" s="99">
        <f t="shared" ca="1" si="111"/>
        <v>210</v>
      </c>
      <c r="M3360" s="93">
        <f>IF(E3360="","",VLOOKUP(E3360,[1]PROJECTES!$C$14:$Z$5000,21,FALSE))</f>
        <v>43830</v>
      </c>
      <c r="N3360" s="100">
        <v>2</v>
      </c>
      <c r="O3360" s="72" t="s">
        <v>229</v>
      </c>
      <c r="P3360" s="101">
        <v>0</v>
      </c>
      <c r="Q3360" s="132" t="s">
        <v>65</v>
      </c>
      <c r="R3360" s="168" t="s">
        <v>1973</v>
      </c>
      <c r="S3360" s="91"/>
    </row>
    <row r="3361" spans="1:19" s="104" customFormat="1" ht="12.75" customHeight="1" x14ac:dyDescent="0.25">
      <c r="A3361" s="121" t="s">
        <v>17</v>
      </c>
      <c r="B3361" s="92" t="str">
        <f>IF(E3361="","",VLOOKUP(E3361,[1]PROJECTES!$C$14:$G$5000,2,FALSE))</f>
        <v>EMSA</v>
      </c>
      <c r="C3361" s="121" t="s">
        <v>135</v>
      </c>
      <c r="D3361" s="93" t="str">
        <f>IF(E3361="","",VLOOKUP(E3361,[1]PROJECTES!$C$14:$G$5000,5,FALSE))</f>
        <v>MANTENIMENT SCADA TEDIS.Net EMSA 01/03/2019 - 28/02/2020</v>
      </c>
      <c r="E3361" s="117">
        <v>5176</v>
      </c>
      <c r="F3361" s="95"/>
      <c r="G3361" s="96" t="str">
        <f>IF(E3361="","",VLOOKUP(E3361,[1]PROJECTES!$C$14:$G$5000,4,FALSE))</f>
        <v>OB</v>
      </c>
      <c r="H3361" s="118" t="s">
        <v>17</v>
      </c>
      <c r="I3361" s="97" t="str">
        <f>IF(H3361="","",VLOOKUP(H3361,BD!B$2:C$16,2,FALSE))</f>
        <v>E</v>
      </c>
      <c r="J3361" s="98">
        <v>43608</v>
      </c>
      <c r="K3361" s="135">
        <f t="shared" si="110"/>
        <v>21</v>
      </c>
      <c r="L3361" s="99">
        <f t="shared" ca="1" si="111"/>
        <v>269</v>
      </c>
      <c r="M3361" s="93">
        <f>IF(E3361="","",VLOOKUP(E3361,[1]PROJECTES!$C$14:$Z$5000,21,FALSE))</f>
        <v>43889</v>
      </c>
      <c r="N3361" s="100">
        <v>0</v>
      </c>
      <c r="O3361" s="72" t="s">
        <v>229</v>
      </c>
      <c r="P3361" s="101">
        <v>45</v>
      </c>
      <c r="Q3361" s="132" t="s">
        <v>65</v>
      </c>
      <c r="R3361" s="168" t="s">
        <v>1974</v>
      </c>
      <c r="S3361" s="91"/>
    </row>
    <row r="3362" spans="1:19" s="104" customFormat="1" ht="12.75" customHeight="1" x14ac:dyDescent="0.25">
      <c r="A3362" s="121"/>
      <c r="B3362" s="92" t="str">
        <f>IF(E3362="","",VLOOKUP(E3362,[1]PROJECTES!$C$14:$G$5000,2,FALSE))</f>
        <v>ELEAUR</v>
      </c>
      <c r="C3362" s="121" t="s">
        <v>64</v>
      </c>
      <c r="D3362" s="93" t="str">
        <f>IF(E3362="","",VLOOKUP(E3362,[1]PROJECTES!$C$14:$G$5000,5,FALSE))</f>
        <v>MANTENIMENT SW SCADA TEDIS.Net ELASA 2.019</v>
      </c>
      <c r="E3362" s="117">
        <v>3643</v>
      </c>
      <c r="F3362" s="95"/>
      <c r="G3362" s="96" t="str">
        <f>IF(E3362="","",VLOOKUP(E3362,[1]PROJECTES!$C$14:$G$5000,4,FALSE))</f>
        <v>OB</v>
      </c>
      <c r="H3362" s="118" t="s">
        <v>17</v>
      </c>
      <c r="I3362" s="97" t="str">
        <f>IF(H3362="","",VLOOKUP(H3362,BD!B$2:C$16,2,FALSE))</f>
        <v>E</v>
      </c>
      <c r="J3362" s="98">
        <v>43608</v>
      </c>
      <c r="K3362" s="135">
        <f t="shared" si="110"/>
        <v>21</v>
      </c>
      <c r="L3362" s="99">
        <f t="shared" ca="1" si="111"/>
        <v>210</v>
      </c>
      <c r="M3362" s="93">
        <f>IF(E3362="","",VLOOKUP(E3362,[1]PROJECTES!$C$14:$Z$5000,21,FALSE))</f>
        <v>43830</v>
      </c>
      <c r="N3362" s="100">
        <v>1</v>
      </c>
      <c r="O3362" s="72" t="s">
        <v>229</v>
      </c>
      <c r="P3362" s="101">
        <v>30</v>
      </c>
      <c r="Q3362" s="132" t="s">
        <v>59</v>
      </c>
      <c r="R3362" s="168" t="s">
        <v>1975</v>
      </c>
      <c r="S3362" s="91"/>
    </row>
    <row r="3363" spans="1:19" s="104" customFormat="1" ht="12.75" customHeight="1" x14ac:dyDescent="0.25">
      <c r="A3363" s="121" t="s">
        <v>17</v>
      </c>
      <c r="B3363" s="92" t="str">
        <f>IF(E3363="","",VLOOKUP(E3363,[1]PROJECTES!$C$14:$G$5000,2,FALSE))</f>
        <v>EMSA</v>
      </c>
      <c r="C3363" s="121" t="s">
        <v>135</v>
      </c>
      <c r="D3363" s="93" t="str">
        <f>IF(E3363="","",VLOOKUP(E3363,[1]PROJECTES!$C$14:$G$5000,5,FALSE))</f>
        <v>CC SCADA TEDIS.Net EMSA v3.3</v>
      </c>
      <c r="E3363" s="117">
        <v>5308</v>
      </c>
      <c r="F3363" s="95"/>
      <c r="G3363" s="96" t="str">
        <f>IF(E3363="","",VLOOKUP(E3363,[1]PROJECTES!$C$14:$G$5000,4,FALSE))</f>
        <v>TA</v>
      </c>
      <c r="H3363" s="118" t="s">
        <v>17</v>
      </c>
      <c r="I3363" s="97" t="str">
        <f>IF(H3363="","",VLOOKUP(H3363,BD!B$2:C$16,2,FALSE))</f>
        <v>E</v>
      </c>
      <c r="J3363" s="98">
        <v>43608</v>
      </c>
      <c r="K3363" s="135">
        <f t="shared" si="110"/>
        <v>21</v>
      </c>
      <c r="L3363" s="99" t="str">
        <f t="shared" ca="1" si="111"/>
        <v>-</v>
      </c>
      <c r="M3363" s="93">
        <f>IF(E3363="","",VLOOKUP(E3363,[1]PROJECTES!$C$14:$Z$5000,21,FALSE))</f>
        <v>43616</v>
      </c>
      <c r="N3363" s="100">
        <v>1</v>
      </c>
      <c r="O3363" s="72" t="s">
        <v>229</v>
      </c>
      <c r="P3363" s="101">
        <v>45</v>
      </c>
      <c r="Q3363" s="132" t="s">
        <v>59</v>
      </c>
      <c r="R3363" s="168" t="s">
        <v>1976</v>
      </c>
      <c r="S3363" s="91"/>
    </row>
    <row r="3364" spans="1:19" s="104" customFormat="1" ht="12.75" customHeight="1" x14ac:dyDescent="0.25">
      <c r="A3364" s="121" t="s">
        <v>17</v>
      </c>
      <c r="B3364" s="92" t="str">
        <f>IF(E3364="","",VLOOKUP(E3364,[1]PROJECTES!$C$14:$G$5000,2,FALSE))</f>
        <v>EMSA</v>
      </c>
      <c r="C3364" s="121" t="s">
        <v>135</v>
      </c>
      <c r="D3364" s="93" t="str">
        <f>IF(E3364="","",VLOOKUP(E3364,[1]PROJECTES!$C$14:$G$5000,5,FALSE))</f>
        <v>CC SCADA TEDIS.Net EMSA v3.3</v>
      </c>
      <c r="E3364" s="117">
        <v>5308</v>
      </c>
      <c r="F3364" s="95"/>
      <c r="G3364" s="96" t="str">
        <f>IF(E3364="","",VLOOKUP(E3364,[1]PROJECTES!$C$14:$G$5000,4,FALSE))</f>
        <v>TA</v>
      </c>
      <c r="H3364" s="118" t="s">
        <v>17</v>
      </c>
      <c r="I3364" s="97" t="str">
        <f>IF(H3364="","",VLOOKUP(H3364,BD!B$2:C$16,2,FALSE))</f>
        <v>E</v>
      </c>
      <c r="J3364" s="98">
        <v>43609</v>
      </c>
      <c r="K3364" s="135">
        <f t="shared" si="110"/>
        <v>21</v>
      </c>
      <c r="L3364" s="99" t="str">
        <f t="shared" ca="1" si="111"/>
        <v>-</v>
      </c>
      <c r="M3364" s="93">
        <f>IF(E3364="","",VLOOKUP(E3364,[1]PROJECTES!$C$14:$Z$5000,21,FALSE))</f>
        <v>43616</v>
      </c>
      <c r="N3364" s="100">
        <v>0</v>
      </c>
      <c r="O3364" s="72" t="s">
        <v>229</v>
      </c>
      <c r="P3364" s="101">
        <v>15</v>
      </c>
      <c r="Q3364" s="132" t="s">
        <v>59</v>
      </c>
      <c r="R3364" s="168" t="s">
        <v>1976</v>
      </c>
      <c r="S3364" s="91"/>
    </row>
    <row r="3365" spans="1:19" s="104" customFormat="1" ht="12.75" customHeight="1" x14ac:dyDescent="0.25">
      <c r="A3365" s="121" t="s">
        <v>17</v>
      </c>
      <c r="B3365" s="92" t="str">
        <f>IF(E3365="","",VLOOKUP(E3365,[1]PROJECTES!$C$14:$G$5000,2,FALSE))</f>
        <v>INPPOZ</v>
      </c>
      <c r="C3365" s="121" t="s">
        <v>149</v>
      </c>
      <c r="D3365" s="93" t="str">
        <f>IF(E3365="","",VLOOKUP(E3365,[1]PROJECTES!$C$14:$G$5000,5,FALSE))</f>
        <v>RTU S.E. DANIEL DE TORRES v1.3</v>
      </c>
      <c r="E3365" s="117">
        <v>5224</v>
      </c>
      <c r="F3365" s="95"/>
      <c r="G3365" s="96" t="str">
        <f>IF(E3365="","",VLOOKUP(E3365,[1]PROJECTES!$C$14:$G$5000,4,FALSE))</f>
        <v>OB</v>
      </c>
      <c r="H3365" s="118" t="s">
        <v>17</v>
      </c>
      <c r="I3365" s="97" t="str">
        <f>IF(H3365="","",VLOOKUP(H3365,BD!B$2:C$16,2,FALSE))</f>
        <v>E</v>
      </c>
      <c r="J3365" s="98">
        <v>43608</v>
      </c>
      <c r="K3365" s="135">
        <f t="shared" si="110"/>
        <v>21</v>
      </c>
      <c r="L3365" s="99" t="str">
        <f t="shared" ca="1" si="111"/>
        <v>-</v>
      </c>
      <c r="M3365" s="93" t="str">
        <f>IF(E3365="","",VLOOKUP(E3365,[1]PROJECTES!$C$14:$Z$5000,21,FALSE))</f>
        <v/>
      </c>
      <c r="N3365" s="100">
        <v>0</v>
      </c>
      <c r="O3365" s="72" t="s">
        <v>229</v>
      </c>
      <c r="P3365" s="101">
        <v>30</v>
      </c>
      <c r="Q3365" s="132" t="s">
        <v>34</v>
      </c>
      <c r="R3365" s="168" t="s">
        <v>1977</v>
      </c>
      <c r="S3365" s="91"/>
    </row>
    <row r="3366" spans="1:19" s="104" customFormat="1" ht="12.75" customHeight="1" x14ac:dyDescent="0.25">
      <c r="A3366" s="121" t="s">
        <v>44</v>
      </c>
      <c r="B3366" s="92" t="str">
        <f>IF(E3366="","",VLOOKUP(E3366,[1]PROJECTES!$C$14:$G$5000,2,FALSE))</f>
        <v>IPPPOZ</v>
      </c>
      <c r="C3366" s="121" t="s">
        <v>149</v>
      </c>
      <c r="D3366" s="93" t="str">
        <f>IF(E3366="","",VLOOKUP(E3366,[1]PROJECTES!$C$14:$G$5000,5,FALSE))</f>
        <v>RTU I.A.T. LA PEÑA v2.0</v>
      </c>
      <c r="E3366" s="117">
        <v>5185</v>
      </c>
      <c r="F3366" s="95"/>
      <c r="G3366" s="96" t="str">
        <f>IF(E3366="","",VLOOKUP(E3366,[1]PROJECTES!$C$14:$G$5000,4,FALSE))</f>
        <v>OB</v>
      </c>
      <c r="H3366" s="118" t="s">
        <v>17</v>
      </c>
      <c r="I3366" s="97" t="str">
        <f>IF(H3366="","",VLOOKUP(H3366,BD!B$2:C$16,2,FALSE))</f>
        <v>E</v>
      </c>
      <c r="J3366" s="98">
        <v>43608</v>
      </c>
      <c r="K3366" s="135">
        <f t="shared" si="110"/>
        <v>21</v>
      </c>
      <c r="L3366" s="99">
        <f t="shared" ca="1" si="111"/>
        <v>-81</v>
      </c>
      <c r="M3366" s="93">
        <f>IF(E3366="","",VLOOKUP(E3366,[1]PROJECTES!$C$14:$Z$5000,21,FALSE))</f>
        <v>43539</v>
      </c>
      <c r="N3366" s="100">
        <v>0</v>
      </c>
      <c r="O3366" s="72" t="s">
        <v>229</v>
      </c>
      <c r="P3366" s="101">
        <v>45</v>
      </c>
      <c r="Q3366" s="132" t="s">
        <v>65</v>
      </c>
      <c r="R3366" s="168" t="s">
        <v>1978</v>
      </c>
      <c r="S3366" s="91"/>
    </row>
    <row r="3367" spans="1:19" s="104" customFormat="1" ht="12.75" customHeight="1" x14ac:dyDescent="0.25">
      <c r="A3367" s="121" t="s">
        <v>44</v>
      </c>
      <c r="B3367" s="92" t="str">
        <f>IF(E3367="","",VLOOKUP(E3367,[1]PROJECTES!$C$14:$G$5000,2,FALSE))</f>
        <v>INPPOZ</v>
      </c>
      <c r="C3367" s="121" t="s">
        <v>149</v>
      </c>
      <c r="D3367" s="93" t="str">
        <f>IF(E3367="","",VLOOKUP(E3367,[1]PROJECTES!$C$14:$G$5000,5,FALSE))</f>
        <v>RTU C.T. GRAL VILLARALTO v3.0</v>
      </c>
      <c r="E3367" s="117">
        <v>5184</v>
      </c>
      <c r="F3367" s="95"/>
      <c r="G3367" s="96" t="str">
        <f>IF(E3367="","",VLOOKUP(E3367,[1]PROJECTES!$C$14:$G$5000,4,FALSE))</f>
        <v>OB</v>
      </c>
      <c r="H3367" s="118" t="s">
        <v>17</v>
      </c>
      <c r="I3367" s="97" t="str">
        <f>IF(H3367="","",VLOOKUP(H3367,BD!B$2:C$16,2,FALSE))</f>
        <v>E</v>
      </c>
      <c r="J3367" s="98">
        <v>43608</v>
      </c>
      <c r="K3367" s="135">
        <f t="shared" si="110"/>
        <v>21</v>
      </c>
      <c r="L3367" s="99">
        <f t="shared" ca="1" si="111"/>
        <v>-81</v>
      </c>
      <c r="M3367" s="93">
        <f>IF(E3367="","",VLOOKUP(E3367,[1]PROJECTES!$C$14:$Z$5000,21,FALSE))</f>
        <v>43539</v>
      </c>
      <c r="N3367" s="100">
        <v>0</v>
      </c>
      <c r="O3367" s="72" t="s">
        <v>229</v>
      </c>
      <c r="P3367" s="101">
        <v>45</v>
      </c>
      <c r="Q3367" s="132" t="s">
        <v>65</v>
      </c>
      <c r="R3367" s="168" t="s">
        <v>1978</v>
      </c>
      <c r="S3367" s="91"/>
    </row>
    <row r="3368" spans="1:19" s="104" customFormat="1" ht="12.75" customHeight="1" x14ac:dyDescent="0.25">
      <c r="A3368" s="121"/>
      <c r="B3368" s="92" t="str">
        <f>IF(E3368="","",VLOOKUP(E3368,[1]PROJECTES!$C$14:$G$5000,2,FALSE))</f>
        <v>ELEARD</v>
      </c>
      <c r="C3368" s="121" t="s">
        <v>56</v>
      </c>
      <c r="D3368" s="93" t="str">
        <f>IF(E3368="","",VLOOKUP(E3368,[1]PROJECTES!$C$14:$G$5000,5,FALSE))</f>
        <v>MANTENIMIENTO CC SCADA TEDIS.Net ARDALES 01/04/2,019 - 31/03/2,020</v>
      </c>
      <c r="E3368" s="117">
        <v>5229</v>
      </c>
      <c r="F3368" s="95"/>
      <c r="G3368" s="96" t="str">
        <f>IF(E3368="","",VLOOKUP(E3368,[1]PROJECTES!$C$14:$G$5000,4,FALSE))</f>
        <v>OB</v>
      </c>
      <c r="H3368" s="118" t="s">
        <v>17</v>
      </c>
      <c r="I3368" s="97" t="str">
        <f>IF(H3368="","",VLOOKUP(H3368,BD!B$2:C$16,2,FALSE))</f>
        <v>E</v>
      </c>
      <c r="J3368" s="98">
        <v>43609</v>
      </c>
      <c r="K3368" s="135">
        <f t="shared" si="110"/>
        <v>21</v>
      </c>
      <c r="L3368" s="99">
        <f t="shared" ca="1" si="111"/>
        <v>301</v>
      </c>
      <c r="M3368" s="93">
        <f>IF(E3368="","",VLOOKUP(E3368,[1]PROJECTES!$C$14:$Z$5000,21,FALSE))</f>
        <v>43921</v>
      </c>
      <c r="N3368" s="100">
        <v>0</v>
      </c>
      <c r="O3368" s="72" t="s">
        <v>229</v>
      </c>
      <c r="P3368" s="101">
        <v>45</v>
      </c>
      <c r="Q3368" s="132" t="s">
        <v>59</v>
      </c>
      <c r="R3368" s="168" t="s">
        <v>1979</v>
      </c>
      <c r="S3368" s="91"/>
    </row>
    <row r="3369" spans="1:19" s="104" customFormat="1" ht="12.75" customHeight="1" x14ac:dyDescent="0.25">
      <c r="A3369" s="121" t="s">
        <v>17</v>
      </c>
      <c r="B3369" s="92" t="str">
        <f>IF(E3369="","",VLOOKUP(E3369,[1]PROJECTES!$C$14:$G$5000,2,FALSE))</f>
        <v>EMSA</v>
      </c>
      <c r="C3369" s="121" t="s">
        <v>135</v>
      </c>
      <c r="D3369" s="93" t="str">
        <f>IF(E3369="","",VLOOKUP(E3369,[1]PROJECTES!$C$14:$G$5000,5,FALSE))</f>
        <v>Inst. i PEM RTU C.T. SANT JORDI v1.0</v>
      </c>
      <c r="E3369" s="117">
        <v>4938</v>
      </c>
      <c r="F3369" s="95"/>
      <c r="G3369" s="96" t="str">
        <f>IF(E3369="","",VLOOKUP(E3369,[1]PROJECTES!$C$14:$G$5000,4,FALSE))</f>
        <v>OB</v>
      </c>
      <c r="H3369" s="118" t="s">
        <v>17</v>
      </c>
      <c r="I3369" s="97" t="str">
        <f>IF(H3369="","",VLOOKUP(H3369,BD!B$2:C$16,2,FALSE))</f>
        <v>E</v>
      </c>
      <c r="J3369" s="98">
        <v>43609</v>
      </c>
      <c r="K3369" s="135">
        <f t="shared" si="110"/>
        <v>21</v>
      </c>
      <c r="L3369" s="99">
        <f t="shared" ca="1" si="111"/>
        <v>-236</v>
      </c>
      <c r="M3369" s="93">
        <f>IF(E3369="","",VLOOKUP(E3369,[1]PROJECTES!$C$14:$Z$5000,21,FALSE))</f>
        <v>43384</v>
      </c>
      <c r="N3369" s="100">
        <v>0</v>
      </c>
      <c r="O3369" s="72" t="s">
        <v>229</v>
      </c>
      <c r="P3369" s="101">
        <v>15</v>
      </c>
      <c r="Q3369" s="132" t="s">
        <v>59</v>
      </c>
      <c r="R3369" s="168" t="s">
        <v>1980</v>
      </c>
      <c r="S3369" s="91"/>
    </row>
    <row r="3370" spans="1:19" s="104" customFormat="1" ht="12.75" customHeight="1" x14ac:dyDescent="0.25">
      <c r="A3370" s="121" t="s">
        <v>44</v>
      </c>
      <c r="B3370" s="92" t="str">
        <f>IF(E3370="","",VLOOKUP(E3370,[1]PROJECTES!$C$14:$G$5000,2,FALSE))</f>
        <v>INPPOZ</v>
      </c>
      <c r="C3370" s="121" t="s">
        <v>149</v>
      </c>
      <c r="D3370" s="93" t="str">
        <f>IF(E3370="","",VLOOKUP(E3370,[1]PROJECTES!$C$14:$G$5000,5,FALSE))</f>
        <v>RTU C.T. GRAL VILLARALTO v3.0</v>
      </c>
      <c r="E3370" s="117">
        <v>5184</v>
      </c>
      <c r="F3370" s="95"/>
      <c r="G3370" s="96" t="str">
        <f>IF(E3370="","",VLOOKUP(E3370,[1]PROJECTES!$C$14:$G$5000,4,FALSE))</f>
        <v>OB</v>
      </c>
      <c r="H3370" s="118" t="s">
        <v>17</v>
      </c>
      <c r="I3370" s="97" t="str">
        <f>IF(H3370="","",VLOOKUP(H3370,BD!B$2:C$16,2,FALSE))</f>
        <v>E</v>
      </c>
      <c r="J3370" s="98">
        <v>43609</v>
      </c>
      <c r="K3370" s="135">
        <f t="shared" si="110"/>
        <v>21</v>
      </c>
      <c r="L3370" s="99">
        <f t="shared" ca="1" si="111"/>
        <v>-81</v>
      </c>
      <c r="M3370" s="93">
        <f>IF(E3370="","",VLOOKUP(E3370,[1]PROJECTES!$C$14:$Z$5000,21,FALSE))</f>
        <v>43539</v>
      </c>
      <c r="N3370" s="100">
        <v>1</v>
      </c>
      <c r="O3370" s="72" t="s">
        <v>229</v>
      </c>
      <c r="P3370" s="101">
        <v>15</v>
      </c>
      <c r="Q3370" s="132" t="s">
        <v>65</v>
      </c>
      <c r="R3370" s="102" t="s">
        <v>1981</v>
      </c>
      <c r="S3370" s="91"/>
    </row>
    <row r="3371" spans="1:19" s="104" customFormat="1" ht="12.75" customHeight="1" x14ac:dyDescent="0.25">
      <c r="A3371" s="121" t="s">
        <v>44</v>
      </c>
      <c r="B3371" s="92" t="str">
        <f>IF(E3371="","",VLOOKUP(E3371,[1]PROJECTES!$C$14:$G$5000,2,FALSE))</f>
        <v>IPPPOZ</v>
      </c>
      <c r="C3371" s="121" t="s">
        <v>149</v>
      </c>
      <c r="D3371" s="93" t="str">
        <f>IF(E3371="","",VLOOKUP(E3371,[1]PROJECTES!$C$14:$G$5000,5,FALSE))</f>
        <v>RTU I.A.T. LA PEÑA v2.0</v>
      </c>
      <c r="E3371" s="117">
        <v>5185</v>
      </c>
      <c r="F3371" s="95"/>
      <c r="G3371" s="96" t="str">
        <f>IF(E3371="","",VLOOKUP(E3371,[1]PROJECTES!$C$14:$G$5000,4,FALSE))</f>
        <v>OB</v>
      </c>
      <c r="H3371" s="118" t="s">
        <v>17</v>
      </c>
      <c r="I3371" s="97" t="str">
        <f>IF(H3371="","",VLOOKUP(H3371,BD!B$2:C$16,2,FALSE))</f>
        <v>E</v>
      </c>
      <c r="J3371" s="98">
        <v>43609</v>
      </c>
      <c r="K3371" s="135">
        <f t="shared" si="110"/>
        <v>21</v>
      </c>
      <c r="L3371" s="99">
        <f t="shared" ca="1" si="111"/>
        <v>-81</v>
      </c>
      <c r="M3371" s="93">
        <f>IF(E3371="","",VLOOKUP(E3371,[1]PROJECTES!$C$14:$Z$5000,21,FALSE))</f>
        <v>43539</v>
      </c>
      <c r="N3371" s="100">
        <v>1</v>
      </c>
      <c r="O3371" s="72" t="s">
        <v>229</v>
      </c>
      <c r="P3371" s="101">
        <v>15</v>
      </c>
      <c r="Q3371" s="132" t="s">
        <v>65</v>
      </c>
      <c r="R3371" s="102" t="s">
        <v>1981</v>
      </c>
      <c r="S3371" s="91"/>
    </row>
    <row r="3372" spans="1:19" s="104" customFormat="1" ht="12.75" customHeight="1" x14ac:dyDescent="0.25">
      <c r="A3372" s="121" t="s">
        <v>17</v>
      </c>
      <c r="B3372" s="92" t="str">
        <f>IF(E3372="","",VLOOKUP(E3372,[1]PROJECTES!$C$14:$G$5000,2,FALSE))</f>
        <v>EMSA</v>
      </c>
      <c r="C3372" s="121" t="s">
        <v>135</v>
      </c>
      <c r="D3372" s="93" t="str">
        <f>IF(E3372="","",VLOOKUP(E3372,[1]PROJECTES!$C$14:$G$5000,5,FALSE))</f>
        <v>RTU S.E. MAS DE LAS MATAS v4.0</v>
      </c>
      <c r="E3372" s="117">
        <v>5069</v>
      </c>
      <c r="F3372" s="95"/>
      <c r="G3372" s="96" t="str">
        <f>IF(E3372="","",VLOOKUP(E3372,[1]PROJECTES!$C$14:$G$5000,4,FALSE))</f>
        <v>OB</v>
      </c>
      <c r="H3372" s="118" t="s">
        <v>17</v>
      </c>
      <c r="I3372" s="97" t="str">
        <f>IF(H3372="","",VLOOKUP(H3372,BD!B$2:C$16,2,FALSE))</f>
        <v>E</v>
      </c>
      <c r="J3372" s="98">
        <v>43609</v>
      </c>
      <c r="K3372" s="135">
        <f t="shared" ref="K3372:K3417" si="112">IF(J3372="","",WEEKNUM(J3372,2)-0)</f>
        <v>21</v>
      </c>
      <c r="L3372" s="99">
        <f t="shared" ref="L3372:L3417" ca="1" si="113">IF(M3372="","-",IF(G3372="TA","-",+M3372-TODAY()))</f>
        <v>-124</v>
      </c>
      <c r="M3372" s="93">
        <f>IF(E3372="","",VLOOKUP(E3372,[1]PROJECTES!$C$14:$Z$5000,21,FALSE))</f>
        <v>43496</v>
      </c>
      <c r="N3372" s="100">
        <v>1</v>
      </c>
      <c r="O3372" s="72" t="s">
        <v>229</v>
      </c>
      <c r="P3372" s="101">
        <v>0</v>
      </c>
      <c r="Q3372" s="132" t="s">
        <v>19</v>
      </c>
      <c r="R3372" s="168" t="s">
        <v>1982</v>
      </c>
      <c r="S3372" s="91"/>
    </row>
    <row r="3373" spans="1:19" s="104" customFormat="1" ht="12.75" customHeight="1" x14ac:dyDescent="0.25">
      <c r="A3373" s="121" t="s">
        <v>17</v>
      </c>
      <c r="B3373" s="92" t="str">
        <f>IF(E3373="","",VLOOKUP(E3373,[1]PROJECTES!$C$14:$G$5000,2,FALSE))</f>
        <v>ORMAZA</v>
      </c>
      <c r="C3373" s="121" t="s">
        <v>148</v>
      </c>
      <c r="D3373" s="93" t="str">
        <f>IF(E3373="","",VLOOKUP(E3373,[1]PROJECTES!$C$14:$G$5000,5,FALSE))</f>
        <v>CC SCADA TEDIS.Net CAP NOU v1.0</v>
      </c>
      <c r="E3373" s="117">
        <v>4717</v>
      </c>
      <c r="F3373" s="95"/>
      <c r="G3373" s="96" t="str">
        <f>IF(E3373="","",VLOOKUP(E3373,[1]PROJECTES!$C$14:$G$5000,4,FALSE))</f>
        <v>OB</v>
      </c>
      <c r="H3373" s="118" t="s">
        <v>17</v>
      </c>
      <c r="I3373" s="97" t="str">
        <f>IF(H3373="","",VLOOKUP(H3373,BD!B$2:C$16,2,FALSE))</f>
        <v>E</v>
      </c>
      <c r="J3373" s="98">
        <v>43609</v>
      </c>
      <c r="K3373" s="135">
        <f t="shared" si="112"/>
        <v>21</v>
      </c>
      <c r="L3373" s="99">
        <f t="shared" ca="1" si="113"/>
        <v>-247</v>
      </c>
      <c r="M3373" s="93">
        <f>IF(E3373="","",VLOOKUP(E3373,[1]PROJECTES!$C$14:$Z$5000,21,FALSE))</f>
        <v>43373</v>
      </c>
      <c r="N3373" s="100">
        <v>2</v>
      </c>
      <c r="O3373" s="72" t="s">
        <v>229</v>
      </c>
      <c r="P3373" s="101">
        <v>15</v>
      </c>
      <c r="Q3373" s="132" t="s">
        <v>59</v>
      </c>
      <c r="R3373" s="168" t="s">
        <v>1983</v>
      </c>
      <c r="S3373" s="91"/>
    </row>
    <row r="3374" spans="1:19" s="104" customFormat="1" ht="12.75" customHeight="1" x14ac:dyDescent="0.25">
      <c r="A3374" s="121" t="s">
        <v>17</v>
      </c>
      <c r="B3374" s="92" t="str">
        <f>IF(E3374="","",VLOOKUP(E3374,[1]PROJECTES!$C$14:$G$5000,2,FALSE))</f>
        <v>JOSFER</v>
      </c>
      <c r="C3374" s="121" t="s">
        <v>122</v>
      </c>
      <c r="D3374" s="93" t="str">
        <f>IF(E3374="","",VLOOKUP(E3374,[1]PROJECTES!$C$14:$G$5000,5,FALSE))</f>
        <v>CC SCADA TEDIS.Net J.FERRE v1.1</v>
      </c>
      <c r="E3374" s="117">
        <v>5270</v>
      </c>
      <c r="F3374" s="95"/>
      <c r="G3374" s="96" t="str">
        <f>IF(E3374="","",VLOOKUP(E3374,[1]PROJECTES!$C$14:$G$5000,4,FALSE))</f>
        <v>OB</v>
      </c>
      <c r="H3374" s="118" t="s">
        <v>17</v>
      </c>
      <c r="I3374" s="97" t="str">
        <f>IF(H3374="","",VLOOKUP(H3374,BD!B$2:C$16,2,FALSE))</f>
        <v>E</v>
      </c>
      <c r="J3374" s="98">
        <v>43609</v>
      </c>
      <c r="K3374" s="135">
        <f t="shared" si="112"/>
        <v>21</v>
      </c>
      <c r="L3374" s="99">
        <f t="shared" ca="1" si="113"/>
        <v>-4</v>
      </c>
      <c r="M3374" s="93">
        <f>IF(E3374="","",VLOOKUP(E3374,[1]PROJECTES!$C$14:$Z$5000,21,FALSE))</f>
        <v>43616</v>
      </c>
      <c r="N3374" s="100">
        <v>0</v>
      </c>
      <c r="O3374" s="72" t="s">
        <v>229</v>
      </c>
      <c r="P3374" s="101">
        <v>15</v>
      </c>
      <c r="Q3374" s="132" t="s">
        <v>19</v>
      </c>
      <c r="R3374" s="168" t="s">
        <v>1984</v>
      </c>
      <c r="S3374" s="91"/>
    </row>
    <row r="3375" spans="1:19" s="104" customFormat="1" ht="12.75" customHeight="1" x14ac:dyDescent="0.25">
      <c r="A3375" s="121" t="s">
        <v>21</v>
      </c>
      <c r="B3375" s="92" t="str">
        <f>IF(E3375="","",VLOOKUP(E3375,[1]PROJECTES!$C$14:$G$5000,2,FALSE))</f>
        <v>SITEL</v>
      </c>
      <c r="C3375" s="121" t="s">
        <v>149</v>
      </c>
      <c r="D3375" s="93" t="str">
        <f>IF(E3375="","",VLOOKUP(E3375,[1]PROJECTES!$C$14:$G$5000,5,FALSE))</f>
        <v>40 x FRONT ENT EE CAP32 v2.1</v>
      </c>
      <c r="E3375" s="117">
        <v>5216</v>
      </c>
      <c r="F3375" s="95"/>
      <c r="G3375" s="96" t="str">
        <f>IF(E3375="","",VLOOKUP(E3375,[1]PROJECTES!$C$14:$G$5000,4,FALSE))</f>
        <v>TA</v>
      </c>
      <c r="H3375" s="118" t="s">
        <v>21</v>
      </c>
      <c r="I3375" s="97" t="str">
        <f>IF(H3375="","",VLOOKUP(H3375,BD!B$2:C$16,2,FALSE))</f>
        <v>P</v>
      </c>
      <c r="J3375" s="98">
        <v>43612</v>
      </c>
      <c r="K3375" s="135">
        <f t="shared" si="112"/>
        <v>22</v>
      </c>
      <c r="L3375" s="99" t="str">
        <f t="shared" ca="1" si="113"/>
        <v>-</v>
      </c>
      <c r="M3375" s="93">
        <f>IF(E3375="","",VLOOKUP(E3375,[1]PROJECTES!$C$14:$Z$5000,21,FALSE))</f>
        <v>43616</v>
      </c>
      <c r="N3375" s="100">
        <v>0</v>
      </c>
      <c r="O3375" s="72" t="s">
        <v>229</v>
      </c>
      <c r="P3375" s="101">
        <v>45</v>
      </c>
      <c r="Q3375" s="132" t="s">
        <v>49</v>
      </c>
      <c r="R3375" s="168" t="s">
        <v>1985</v>
      </c>
      <c r="S3375" s="91"/>
    </row>
    <row r="3376" spans="1:19" s="104" customFormat="1" ht="12.75" customHeight="1" x14ac:dyDescent="0.25">
      <c r="A3376" s="121" t="s">
        <v>21</v>
      </c>
      <c r="B3376" s="92" t="str">
        <f>IF(E3376="","",VLOOKUP(E3376,[1]PROJECTES!$C$14:$G$5000,2,FALSE))</f>
        <v>SITEL</v>
      </c>
      <c r="C3376" s="121" t="s">
        <v>149</v>
      </c>
      <c r="D3376" s="93" t="str">
        <f>IF(E3376="","",VLOOKUP(E3376,[1]PROJECTES!$C$14:$G$5000,5,FALSE))</f>
        <v>40 x FRONT END CES CAP32 v1.2</v>
      </c>
      <c r="E3376" s="117">
        <v>5217</v>
      </c>
      <c r="F3376" s="95"/>
      <c r="G3376" s="96" t="str">
        <f>IF(E3376="","",VLOOKUP(E3376,[1]PROJECTES!$C$14:$G$5000,4,FALSE))</f>
        <v>TA</v>
      </c>
      <c r="H3376" s="118" t="s">
        <v>21</v>
      </c>
      <c r="I3376" s="97" t="str">
        <f>IF(H3376="","",VLOOKUP(H3376,BD!B$2:C$16,2,FALSE))</f>
        <v>P</v>
      </c>
      <c r="J3376" s="98">
        <v>43612</v>
      </c>
      <c r="K3376" s="135">
        <f t="shared" si="112"/>
        <v>22</v>
      </c>
      <c r="L3376" s="99" t="str">
        <f t="shared" ca="1" si="113"/>
        <v>-</v>
      </c>
      <c r="M3376" s="93">
        <f>IF(E3376="","",VLOOKUP(E3376,[1]PROJECTES!$C$14:$Z$5000,21,FALSE))</f>
        <v>43616</v>
      </c>
      <c r="N3376" s="100">
        <v>0</v>
      </c>
      <c r="O3376" s="72" t="s">
        <v>229</v>
      </c>
      <c r="P3376" s="101">
        <v>45</v>
      </c>
      <c r="Q3376" s="132" t="s">
        <v>49</v>
      </c>
      <c r="R3376" s="168" t="s">
        <v>1985</v>
      </c>
      <c r="S3376" s="91"/>
    </row>
    <row r="3377" spans="1:19" s="104" customFormat="1" ht="12.75" customHeight="1" x14ac:dyDescent="0.25">
      <c r="A3377" s="121" t="s">
        <v>21</v>
      </c>
      <c r="B3377" s="92" t="str">
        <f>IF(E3377="","",VLOOKUP(E3377,[1]PROJECTES!$C$14:$G$5000,2,FALSE))</f>
        <v>SITEL</v>
      </c>
      <c r="C3377" s="121" t="s">
        <v>337</v>
      </c>
      <c r="D3377" s="93" t="str">
        <f>IF(E3377="","",VLOOKUP(E3377,[1]PROJECTES!$C$14:$G$5000,5,FALSE))</f>
        <v>50 x CAP8 Generic</v>
      </c>
      <c r="E3377" s="117">
        <v>5141</v>
      </c>
      <c r="F3377" s="95"/>
      <c r="G3377" s="96" t="str">
        <f>IF(E3377="","",VLOOKUP(E3377,[1]PROJECTES!$C$14:$G$5000,4,FALSE))</f>
        <v>OB</v>
      </c>
      <c r="H3377" s="118" t="s">
        <v>21</v>
      </c>
      <c r="I3377" s="97" t="str">
        <f>IF(H3377="","",VLOOKUP(H3377,BD!B$2:C$16,2,FALSE))</f>
        <v>P</v>
      </c>
      <c r="J3377" s="98">
        <v>43612</v>
      </c>
      <c r="K3377" s="135">
        <f t="shared" si="112"/>
        <v>22</v>
      </c>
      <c r="L3377" s="99">
        <f t="shared" ca="1" si="113"/>
        <v>-67</v>
      </c>
      <c r="M3377" s="93">
        <f>IF(E3377="","",VLOOKUP(E3377,[1]PROJECTES!$C$14:$Z$5000,21,FALSE))</f>
        <v>43553</v>
      </c>
      <c r="N3377" s="100">
        <v>0</v>
      </c>
      <c r="O3377" s="72" t="s">
        <v>229</v>
      </c>
      <c r="P3377" s="101">
        <v>50</v>
      </c>
      <c r="Q3377" s="132" t="s">
        <v>49</v>
      </c>
      <c r="R3377" s="102" t="s">
        <v>506</v>
      </c>
      <c r="S3377" s="91"/>
    </row>
    <row r="3378" spans="1:19" s="104" customFormat="1" ht="12.75" customHeight="1" x14ac:dyDescent="0.25">
      <c r="A3378" s="121" t="s">
        <v>21</v>
      </c>
      <c r="B3378" s="92" t="str">
        <f>IF(E3378="","",VLOOKUP(E3378,[1]PROJECTES!$C$14:$G$5000,2,FALSE))</f>
        <v>SITEL</v>
      </c>
      <c r="C3378" s="121" t="s">
        <v>149</v>
      </c>
      <c r="D3378" s="93" t="str">
        <f>IF(E3378="","",VLOOKUP(E3378,[1]PROJECTES!$C$14:$G$5000,5,FALSE))</f>
        <v>40 x FRONT END CES CAP32 v1.2</v>
      </c>
      <c r="E3378" s="117">
        <v>5217</v>
      </c>
      <c r="F3378" s="95"/>
      <c r="G3378" s="96" t="str">
        <f>IF(E3378="","",VLOOKUP(E3378,[1]PROJECTES!$C$14:$G$5000,4,FALSE))</f>
        <v>TA</v>
      </c>
      <c r="H3378" s="118" t="s">
        <v>21</v>
      </c>
      <c r="I3378" s="97" t="str">
        <f>IF(H3378="","",VLOOKUP(H3378,BD!B$2:C$16,2,FALSE))</f>
        <v>P</v>
      </c>
      <c r="J3378" s="98">
        <v>43612</v>
      </c>
      <c r="K3378" s="135">
        <f t="shared" si="112"/>
        <v>22</v>
      </c>
      <c r="L3378" s="99" t="str">
        <f t="shared" ca="1" si="113"/>
        <v>-</v>
      </c>
      <c r="M3378" s="93">
        <f>IF(E3378="","",VLOOKUP(E3378,[1]PROJECTES!$C$14:$Z$5000,21,FALSE))</f>
        <v>43616</v>
      </c>
      <c r="N3378" s="100">
        <v>0</v>
      </c>
      <c r="O3378" s="72" t="s">
        <v>229</v>
      </c>
      <c r="P3378" s="101">
        <v>40</v>
      </c>
      <c r="Q3378" s="132" t="s">
        <v>65</v>
      </c>
      <c r="R3378" s="168" t="s">
        <v>451</v>
      </c>
      <c r="S3378" s="91"/>
    </row>
    <row r="3379" spans="1:19" s="104" customFormat="1" ht="12.75" customHeight="1" x14ac:dyDescent="0.25">
      <c r="A3379" s="121" t="s">
        <v>21</v>
      </c>
      <c r="B3379" s="92" t="str">
        <f>IF(E3379="","",VLOOKUP(E3379,[1]PROJECTES!$C$14:$G$5000,2,FALSE))</f>
        <v>SITEL</v>
      </c>
      <c r="C3379" s="121" t="s">
        <v>181</v>
      </c>
      <c r="D3379" s="93" t="str">
        <f>IF(E3379="","",VLOOKUP(E3379,[1]PROJECTES!$C$14:$G$5000,5,FALSE))</f>
        <v>GESTIO DE MAGATZEM</v>
      </c>
      <c r="E3379" s="117" t="s">
        <v>305</v>
      </c>
      <c r="F3379" s="95"/>
      <c r="G3379" s="96" t="str">
        <f>IF(E3379="","",VLOOKUP(E3379,[1]PROJECTES!$C$14:$G$5000,4,FALSE))</f>
        <v>OB</v>
      </c>
      <c r="H3379" s="118" t="s">
        <v>21</v>
      </c>
      <c r="I3379" s="97" t="str">
        <f>IF(H3379="","",VLOOKUP(H3379,BD!B$2:C$16,2,FALSE))</f>
        <v>P</v>
      </c>
      <c r="J3379" s="175">
        <v>43612</v>
      </c>
      <c r="K3379" s="135">
        <f t="shared" si="112"/>
        <v>22</v>
      </c>
      <c r="L3379" s="99">
        <f t="shared" ca="1" si="113"/>
        <v>210</v>
      </c>
      <c r="M3379" s="93">
        <f>IF(E3379="","",VLOOKUP(E3379,[1]PROJECTES!$C$14:$Z$5000,21,FALSE))</f>
        <v>43830</v>
      </c>
      <c r="N3379" s="100">
        <v>0</v>
      </c>
      <c r="O3379" s="72" t="s">
        <v>229</v>
      </c>
      <c r="P3379" s="101">
        <v>20</v>
      </c>
      <c r="Q3379" s="132" t="s">
        <v>49</v>
      </c>
      <c r="R3379" s="102" t="s">
        <v>1986</v>
      </c>
      <c r="S3379" s="91"/>
    </row>
    <row r="3380" spans="1:19" s="104" customFormat="1" ht="12.75" customHeight="1" x14ac:dyDescent="0.25">
      <c r="A3380" s="121" t="s">
        <v>21</v>
      </c>
      <c r="B3380" s="92" t="str">
        <f>IF(E3380="","",VLOOKUP(E3380,[1]PROJECTES!$C$14:$G$5000,2,FALSE))</f>
        <v>SITEL</v>
      </c>
      <c r="C3380" s="121"/>
      <c r="D3380" s="93" t="str">
        <f>IF(E3380="","",VLOOKUP(E3380,[1]PROJECTES!$C$14:$G$5000,5,FALSE))</f>
        <v>PENDENT D'ASSIGNAR</v>
      </c>
      <c r="E3380" s="117" t="s">
        <v>396</v>
      </c>
      <c r="F3380" s="95"/>
      <c r="G3380" s="96" t="str">
        <f>IF(E3380="","",VLOOKUP(E3380,[1]PROJECTES!$C$14:$G$5000,4,FALSE))</f>
        <v>OB</v>
      </c>
      <c r="H3380" s="118" t="s">
        <v>21</v>
      </c>
      <c r="I3380" s="97" t="str">
        <f>IF(H3380="","",VLOOKUP(H3380,BD!B$2:C$16,2,FALSE))</f>
        <v>P</v>
      </c>
      <c r="J3380" s="98">
        <v>43612</v>
      </c>
      <c r="K3380" s="135">
        <f t="shared" si="112"/>
        <v>22</v>
      </c>
      <c r="L3380" s="99">
        <f t="shared" ca="1" si="113"/>
        <v>210</v>
      </c>
      <c r="M3380" s="93">
        <f>IF(E3380="","",VLOOKUP(E3380,[1]PROJECTES!$C$14:$Z$5000,21,FALSE))</f>
        <v>43830</v>
      </c>
      <c r="N3380" s="100">
        <v>0</v>
      </c>
      <c r="O3380" s="72" t="s">
        <v>229</v>
      </c>
      <c r="P3380" s="101">
        <v>20</v>
      </c>
      <c r="Q3380" s="132" t="s">
        <v>49</v>
      </c>
      <c r="R3380" s="102" t="s">
        <v>1987</v>
      </c>
      <c r="S3380" s="91"/>
    </row>
    <row r="3381" spans="1:19" s="104" customFormat="1" ht="12.75" customHeight="1" x14ac:dyDescent="0.25">
      <c r="A3381" s="121" t="s">
        <v>21</v>
      </c>
      <c r="B3381" s="92" t="str">
        <f>IF(E3381="","",VLOOKUP(E3381,[1]PROJECTES!$C$14:$G$5000,2,FALSE))</f>
        <v>SITEL</v>
      </c>
      <c r="C3381" s="121"/>
      <c r="D3381" s="93" t="str">
        <f>IF(E3381="","",VLOOKUP(E3381,[1]PROJECTES!$C$14:$G$5000,5,FALSE))</f>
        <v>TD ESCLAU P.F LALUEZA V1.0</v>
      </c>
      <c r="E3381" s="117">
        <v>5280</v>
      </c>
      <c r="F3381" s="95"/>
      <c r="G3381" s="96" t="str">
        <f>IF(E3381="","",VLOOKUP(E3381,[1]PROJECTES!$C$14:$G$5000,4,FALSE))</f>
        <v>OB</v>
      </c>
      <c r="H3381" s="118" t="s">
        <v>21</v>
      </c>
      <c r="I3381" s="97" t="str">
        <f>IF(H3381="","",VLOOKUP(H3381,BD!B$2:C$16,2,FALSE))</f>
        <v>P</v>
      </c>
      <c r="J3381" s="98">
        <v>43612</v>
      </c>
      <c r="K3381" s="135">
        <f t="shared" si="112"/>
        <v>22</v>
      </c>
      <c r="L3381" s="99">
        <f t="shared" ca="1" si="113"/>
        <v>26</v>
      </c>
      <c r="M3381" s="93">
        <f>IF(E3381="","",VLOOKUP(E3381,[1]PROJECTES!$C$14:$Z$5000,21,FALSE))</f>
        <v>43646</v>
      </c>
      <c r="N3381" s="100">
        <v>0</v>
      </c>
      <c r="O3381" s="72" t="s">
        <v>229</v>
      </c>
      <c r="P3381" s="101">
        <v>30</v>
      </c>
      <c r="Q3381" s="132" t="s">
        <v>49</v>
      </c>
      <c r="R3381" s="168" t="s">
        <v>335</v>
      </c>
      <c r="S3381" s="91"/>
    </row>
    <row r="3382" spans="1:19" s="104" customFormat="1" ht="12.75" customHeight="1" x14ac:dyDescent="0.25">
      <c r="A3382" s="121" t="s">
        <v>21</v>
      </c>
      <c r="B3382" s="92" t="str">
        <f>IF(E3382="","",VLOOKUP(E3382,[1]PROJECTES!$C$14:$G$5000,2,FALSE))</f>
        <v>SITEL</v>
      </c>
      <c r="C3382" s="121"/>
      <c r="D3382" s="93" t="str">
        <f>IF(E3382="","",VLOOKUP(E3382,[1]PROJECTES!$C$14:$G$5000,5,FALSE))</f>
        <v>CRREGADOR BATERIES CC.DD. 18Ah v1.1</v>
      </c>
      <c r="E3382" s="117">
        <v>5281</v>
      </c>
      <c r="F3382" s="95"/>
      <c r="G3382" s="96" t="str">
        <f>IF(E3382="","",VLOOKUP(E3382,[1]PROJECTES!$C$14:$G$5000,4,FALSE))</f>
        <v>OB</v>
      </c>
      <c r="H3382" s="118" t="s">
        <v>21</v>
      </c>
      <c r="I3382" s="97" t="str">
        <f>IF(H3382="","",VLOOKUP(H3382,BD!B$2:C$16,2,FALSE))</f>
        <v>P</v>
      </c>
      <c r="J3382" s="98">
        <v>43612</v>
      </c>
      <c r="K3382" s="135">
        <f t="shared" si="112"/>
        <v>22</v>
      </c>
      <c r="L3382" s="99">
        <f t="shared" ca="1" si="113"/>
        <v>26</v>
      </c>
      <c r="M3382" s="93">
        <f>IF(E3382="","",VLOOKUP(E3382,[1]PROJECTES!$C$14:$Z$5000,21,FALSE))</f>
        <v>43646</v>
      </c>
      <c r="N3382" s="100">
        <v>0</v>
      </c>
      <c r="O3382" s="72" t="s">
        <v>229</v>
      </c>
      <c r="P3382" s="101">
        <v>5</v>
      </c>
      <c r="Q3382" s="132" t="s">
        <v>49</v>
      </c>
      <c r="R3382" s="168" t="s">
        <v>335</v>
      </c>
      <c r="S3382" s="91"/>
    </row>
    <row r="3383" spans="1:19" s="104" customFormat="1" ht="12.75" customHeight="1" x14ac:dyDescent="0.25">
      <c r="A3383" s="121" t="s">
        <v>21</v>
      </c>
      <c r="B3383" s="92" t="str">
        <f>IF(E3383="","",VLOOKUP(E3383,[1]PROJECTES!$C$14:$G$5000,2,FALSE))</f>
        <v>SITEL</v>
      </c>
      <c r="C3383" s="121" t="s">
        <v>149</v>
      </c>
      <c r="D3383" s="93" t="str">
        <f>IF(E3383="","",VLOOKUP(E3383,[1]PROJECTES!$C$14:$G$5000,5,FALSE))</f>
        <v>40 x FRONT END CES CAP32 v1.2</v>
      </c>
      <c r="E3383" s="117">
        <v>5217</v>
      </c>
      <c r="F3383" s="95"/>
      <c r="G3383" s="96" t="str">
        <f>IF(E3383="","",VLOOKUP(E3383,[1]PROJECTES!$C$14:$G$5000,4,FALSE))</f>
        <v>TA</v>
      </c>
      <c r="H3383" s="118" t="s">
        <v>21</v>
      </c>
      <c r="I3383" s="97" t="str">
        <f>IF(H3383="","",VLOOKUP(H3383,BD!B$2:C$16,2,FALSE))</f>
        <v>P</v>
      </c>
      <c r="J3383" s="98">
        <v>43612</v>
      </c>
      <c r="K3383" s="135">
        <f t="shared" si="112"/>
        <v>22</v>
      </c>
      <c r="L3383" s="99" t="str">
        <f t="shared" ca="1" si="113"/>
        <v>-</v>
      </c>
      <c r="M3383" s="93">
        <f>IF(E3383="","",VLOOKUP(E3383,[1]PROJECTES!$C$14:$Z$5000,21,FALSE))</f>
        <v>43616</v>
      </c>
      <c r="N3383" s="100">
        <v>0</v>
      </c>
      <c r="O3383" s="72" t="s">
        <v>229</v>
      </c>
      <c r="P3383" s="101">
        <v>10</v>
      </c>
      <c r="Q3383" s="132" t="s">
        <v>49</v>
      </c>
      <c r="R3383" s="102" t="s">
        <v>1988</v>
      </c>
      <c r="S3383" s="91"/>
    </row>
    <row r="3384" spans="1:19" s="104" customFormat="1" ht="12.75" customHeight="1" x14ac:dyDescent="0.25">
      <c r="A3384" s="121" t="s">
        <v>21</v>
      </c>
      <c r="B3384" s="92" t="str">
        <f>IF(E3384="","",VLOOKUP(E3384,[1]PROJECTES!$C$14:$G$5000,2,FALSE))</f>
        <v>SITEL</v>
      </c>
      <c r="C3384" s="121" t="s">
        <v>149</v>
      </c>
      <c r="D3384" s="93" t="str">
        <f>IF(E3384="","",VLOOKUP(E3384,[1]PROJECTES!$C$14:$G$5000,5,FALSE))</f>
        <v>40 x FRONT ENT EE CAP32 v2.1</v>
      </c>
      <c r="E3384" s="117">
        <v>5216</v>
      </c>
      <c r="F3384" s="95"/>
      <c r="G3384" s="96" t="str">
        <f>IF(E3384="","",VLOOKUP(E3384,[1]PROJECTES!$C$14:$G$5000,4,FALSE))</f>
        <v>TA</v>
      </c>
      <c r="H3384" s="118" t="s">
        <v>21</v>
      </c>
      <c r="I3384" s="97" t="str">
        <f>IF(H3384="","",VLOOKUP(H3384,BD!B$2:C$16,2,FALSE))</f>
        <v>P</v>
      </c>
      <c r="J3384" s="98">
        <v>43612</v>
      </c>
      <c r="K3384" s="135">
        <f t="shared" si="112"/>
        <v>22</v>
      </c>
      <c r="L3384" s="99" t="str">
        <f t="shared" ca="1" si="113"/>
        <v>-</v>
      </c>
      <c r="M3384" s="93">
        <f>IF(E3384="","",VLOOKUP(E3384,[1]PROJECTES!$C$14:$Z$5000,21,FALSE))</f>
        <v>43616</v>
      </c>
      <c r="N3384" s="100">
        <v>3</v>
      </c>
      <c r="O3384" s="72" t="s">
        <v>229</v>
      </c>
      <c r="P3384" s="101">
        <v>30</v>
      </c>
      <c r="Q3384" s="132" t="s">
        <v>65</v>
      </c>
      <c r="R3384" s="168" t="s">
        <v>451</v>
      </c>
      <c r="S3384" s="91"/>
    </row>
    <row r="3385" spans="1:19" s="104" customFormat="1" ht="12.75" customHeight="1" x14ac:dyDescent="0.25">
      <c r="A3385" s="121" t="s">
        <v>21</v>
      </c>
      <c r="B3385" s="92" t="str">
        <f>IF(E3385="","",VLOOKUP(E3385,[1]PROJECTES!$C$14:$G$5000,2,FALSE))</f>
        <v>SITEL</v>
      </c>
      <c r="C3385" s="121"/>
      <c r="D3385" s="93" t="str">
        <f>IF(E3385="","",VLOOKUP(E3385,[1]PROJECTES!$C$14:$G$5000,5,FALSE))</f>
        <v>25 x M8SA-TD</v>
      </c>
      <c r="E3385" s="117">
        <v>5293</v>
      </c>
      <c r="F3385" s="95"/>
      <c r="G3385" s="96" t="str">
        <f>IF(E3385="","",VLOOKUP(E3385,[1]PROJECTES!$C$14:$G$5000,4,FALSE))</f>
        <v>OB</v>
      </c>
      <c r="H3385" s="118" t="s">
        <v>21</v>
      </c>
      <c r="I3385" s="97" t="str">
        <f>IF(H3385="","",VLOOKUP(H3385,BD!B$2:C$16,2,FALSE))</f>
        <v>P</v>
      </c>
      <c r="J3385" s="98">
        <v>43612</v>
      </c>
      <c r="K3385" s="135">
        <f t="shared" ref="K3385:K3395" si="114">IF(J3385="","",WEEKNUM(J3385,2)-0)</f>
        <v>22</v>
      </c>
      <c r="L3385" s="99">
        <f t="shared" ref="L3385:L3395" ca="1" si="115">IF(M3385="","-",IF(G3385="TA","-",+M3385-TODAY()))</f>
        <v>24</v>
      </c>
      <c r="M3385" s="93">
        <f>IF(E3385="","",VLOOKUP(E3385,[1]PROJECTES!$C$14:$Z$5000,21,FALSE))</f>
        <v>43644</v>
      </c>
      <c r="N3385" s="100">
        <v>0</v>
      </c>
      <c r="O3385" s="72" t="s">
        <v>229</v>
      </c>
      <c r="P3385" s="101">
        <v>5</v>
      </c>
      <c r="Q3385" s="132" t="s">
        <v>49</v>
      </c>
      <c r="R3385" s="168" t="s">
        <v>1989</v>
      </c>
      <c r="S3385" s="91"/>
    </row>
    <row r="3386" spans="1:19" s="104" customFormat="1" ht="12.75" customHeight="1" x14ac:dyDescent="0.25">
      <c r="A3386" s="121" t="s">
        <v>21</v>
      </c>
      <c r="B3386" s="92" t="str">
        <f>IF(E3386="","",VLOOKUP(E3386,[1]PROJECTES!$C$14:$G$5000,2,FALSE))</f>
        <v>SITEL</v>
      </c>
      <c r="C3386" s="121"/>
      <c r="D3386" s="93" t="str">
        <f>IF(E3386="","",VLOOKUP(E3386,[1]PROJECTES!$C$14:$G$5000,5,FALSE))</f>
        <v>25 x M8SD-TD MASTER v2.0</v>
      </c>
      <c r="E3386" s="117">
        <v>5294</v>
      </c>
      <c r="F3386" s="95"/>
      <c r="G3386" s="96" t="str">
        <f>IF(E3386="","",VLOOKUP(E3386,[1]PROJECTES!$C$14:$G$5000,4,FALSE))</f>
        <v>OB</v>
      </c>
      <c r="H3386" s="118" t="s">
        <v>21</v>
      </c>
      <c r="I3386" s="97" t="str">
        <f>IF(H3386="","",VLOOKUP(H3386,BD!B$2:C$16,2,FALSE))</f>
        <v>P</v>
      </c>
      <c r="J3386" s="98">
        <v>43612</v>
      </c>
      <c r="K3386" s="135">
        <f t="shared" si="114"/>
        <v>22</v>
      </c>
      <c r="L3386" s="99">
        <f t="shared" ca="1" si="115"/>
        <v>24</v>
      </c>
      <c r="M3386" s="93">
        <f>IF(E3386="","",VLOOKUP(E3386,[1]PROJECTES!$C$14:$Z$5000,21,FALSE))</f>
        <v>43644</v>
      </c>
      <c r="N3386" s="100">
        <v>0</v>
      </c>
      <c r="O3386" s="72" t="s">
        <v>229</v>
      </c>
      <c r="P3386" s="101">
        <v>5</v>
      </c>
      <c r="Q3386" s="132" t="s">
        <v>49</v>
      </c>
      <c r="R3386" s="168" t="s">
        <v>1989</v>
      </c>
      <c r="S3386" s="91"/>
    </row>
    <row r="3387" spans="1:19" s="104" customFormat="1" ht="12.75" customHeight="1" x14ac:dyDescent="0.25">
      <c r="A3387" s="121" t="s">
        <v>21</v>
      </c>
      <c r="B3387" s="92" t="str">
        <f>IF(E3387="","",VLOOKUP(E3387,[1]PROJECTES!$C$14:$G$5000,2,FALSE))</f>
        <v>SITEL</v>
      </c>
      <c r="C3387" s="121"/>
      <c r="D3387" s="93" t="str">
        <f>IF(E3387="","",VLOOKUP(E3387,[1]PROJECTES!$C$14:$G$5000,5,FALSE))</f>
        <v>40 x INTERF8 RACK</v>
      </c>
      <c r="E3387" s="117">
        <v>5295</v>
      </c>
      <c r="F3387" s="95"/>
      <c r="G3387" s="96" t="str">
        <f>IF(E3387="","",VLOOKUP(E3387,[1]PROJECTES!$C$14:$G$5000,4,FALSE))</f>
        <v>OB</v>
      </c>
      <c r="H3387" s="118" t="s">
        <v>21</v>
      </c>
      <c r="I3387" s="97" t="str">
        <f>IF(H3387="","",VLOOKUP(H3387,BD!B$2:C$16,2,FALSE))</f>
        <v>P</v>
      </c>
      <c r="J3387" s="98">
        <v>43612</v>
      </c>
      <c r="K3387" s="135">
        <f t="shared" si="114"/>
        <v>22</v>
      </c>
      <c r="L3387" s="99">
        <f t="shared" ca="1" si="115"/>
        <v>24</v>
      </c>
      <c r="M3387" s="93">
        <f>IF(E3387="","",VLOOKUP(E3387,[1]PROJECTES!$C$14:$Z$5000,21,FALSE))</f>
        <v>43644</v>
      </c>
      <c r="N3387" s="100">
        <v>0</v>
      </c>
      <c r="O3387" s="72" t="s">
        <v>229</v>
      </c>
      <c r="P3387" s="101">
        <v>5</v>
      </c>
      <c r="Q3387" s="132" t="s">
        <v>49</v>
      </c>
      <c r="R3387" s="168" t="s">
        <v>1989</v>
      </c>
      <c r="S3387" s="91"/>
    </row>
    <row r="3388" spans="1:19" s="104" customFormat="1" ht="12.75" customHeight="1" x14ac:dyDescent="0.25">
      <c r="A3388" s="121" t="s">
        <v>21</v>
      </c>
      <c r="B3388" s="92" t="str">
        <f>IF(E3388="","",VLOOKUP(E3388,[1]PROJECTES!$C$14:$G$5000,2,FALSE))</f>
        <v>SITEL</v>
      </c>
      <c r="C3388" s="121"/>
      <c r="D3388" s="93" t="str">
        <f>IF(E3388="","",VLOOKUP(E3388,[1]PROJECTES!$C$14:$G$5000,5,FALSE))</f>
        <v>50 x MODE-FSK 24Vdc C/caratula</v>
      </c>
      <c r="E3388" s="117">
        <v>5296</v>
      </c>
      <c r="F3388" s="95"/>
      <c r="G3388" s="96" t="str">
        <f>IF(E3388="","",VLOOKUP(E3388,[1]PROJECTES!$C$14:$G$5000,4,FALSE))</f>
        <v>OB</v>
      </c>
      <c r="H3388" s="118" t="s">
        <v>21</v>
      </c>
      <c r="I3388" s="97" t="str">
        <f>IF(H3388="","",VLOOKUP(H3388,BD!B$2:C$16,2,FALSE))</f>
        <v>P</v>
      </c>
      <c r="J3388" s="98">
        <v>43612</v>
      </c>
      <c r="K3388" s="135">
        <f t="shared" si="114"/>
        <v>22</v>
      </c>
      <c r="L3388" s="99">
        <f t="shared" ca="1" si="115"/>
        <v>24</v>
      </c>
      <c r="M3388" s="93">
        <f>IF(E3388="","",VLOOKUP(E3388,[1]PROJECTES!$C$14:$Z$5000,21,FALSE))</f>
        <v>43644</v>
      </c>
      <c r="N3388" s="100">
        <v>0</v>
      </c>
      <c r="O3388" s="72" t="s">
        <v>229</v>
      </c>
      <c r="P3388" s="101">
        <v>5</v>
      </c>
      <c r="Q3388" s="132" t="s">
        <v>49</v>
      </c>
      <c r="R3388" s="168" t="s">
        <v>1989</v>
      </c>
      <c r="S3388" s="91"/>
    </row>
    <row r="3389" spans="1:19" s="104" customFormat="1" ht="12.75" customHeight="1" x14ac:dyDescent="0.25">
      <c r="A3389" s="121" t="s">
        <v>21</v>
      </c>
      <c r="B3389" s="92" t="str">
        <f>IF(E3389="","",VLOOKUP(E3389,[1]PROJECTES!$C$14:$G$5000,2,FALSE))</f>
        <v>SITEL</v>
      </c>
      <c r="C3389" s="121"/>
      <c r="D3389" s="93" t="str">
        <f>IF(E3389="","",VLOOKUP(E3389,[1]PROJECTES!$C$14:$G$5000,5,FALSE))</f>
        <v>50 x BP TEDIS-TD</v>
      </c>
      <c r="E3389" s="117">
        <v>5297</v>
      </c>
      <c r="F3389" s="95"/>
      <c r="G3389" s="96" t="str">
        <f>IF(E3389="","",VLOOKUP(E3389,[1]PROJECTES!$C$14:$G$5000,4,FALSE))</f>
        <v>OB</v>
      </c>
      <c r="H3389" s="118" t="s">
        <v>21</v>
      </c>
      <c r="I3389" s="97" t="str">
        <f>IF(H3389="","",VLOOKUP(H3389,BD!B$2:C$16,2,FALSE))</f>
        <v>P</v>
      </c>
      <c r="J3389" s="98">
        <v>43612</v>
      </c>
      <c r="K3389" s="135">
        <f t="shared" si="114"/>
        <v>22</v>
      </c>
      <c r="L3389" s="99">
        <f t="shared" ca="1" si="115"/>
        <v>24</v>
      </c>
      <c r="M3389" s="93">
        <f>IF(E3389="","",VLOOKUP(E3389,[1]PROJECTES!$C$14:$Z$5000,21,FALSE))</f>
        <v>43644</v>
      </c>
      <c r="N3389" s="100">
        <v>0</v>
      </c>
      <c r="O3389" s="72" t="s">
        <v>229</v>
      </c>
      <c r="P3389" s="101">
        <v>5</v>
      </c>
      <c r="Q3389" s="132" t="s">
        <v>49</v>
      </c>
      <c r="R3389" s="168" t="s">
        <v>1989</v>
      </c>
      <c r="S3389" s="91"/>
    </row>
    <row r="3390" spans="1:19" s="104" customFormat="1" ht="12.75" customHeight="1" x14ac:dyDescent="0.25">
      <c r="A3390" s="121" t="s">
        <v>21</v>
      </c>
      <c r="B3390" s="92" t="str">
        <f>IF(E3390="","",VLOOKUP(E3390,[1]PROJECTES!$C$14:$G$5000,2,FALSE))</f>
        <v>SITEL</v>
      </c>
      <c r="C3390" s="121"/>
      <c r="D3390" s="93" t="str">
        <f>IF(E3390="","",VLOOKUP(E3390,[1]PROJECTES!$C$14:$G$5000,5,FALSE))</f>
        <v>48 x M4SD</v>
      </c>
      <c r="E3390" s="117">
        <v>5298</v>
      </c>
      <c r="F3390" s="95"/>
      <c r="G3390" s="96" t="str">
        <f>IF(E3390="","",VLOOKUP(E3390,[1]PROJECTES!$C$14:$G$5000,4,FALSE))</f>
        <v>OB</v>
      </c>
      <c r="H3390" s="118" t="s">
        <v>21</v>
      </c>
      <c r="I3390" s="97" t="str">
        <f>IF(H3390="","",VLOOKUP(H3390,BD!B$2:C$16,2,FALSE))</f>
        <v>P</v>
      </c>
      <c r="J3390" s="98">
        <v>43612</v>
      </c>
      <c r="K3390" s="135">
        <f t="shared" si="114"/>
        <v>22</v>
      </c>
      <c r="L3390" s="99">
        <f t="shared" ca="1" si="115"/>
        <v>24</v>
      </c>
      <c r="M3390" s="93">
        <f>IF(E3390="","",VLOOKUP(E3390,[1]PROJECTES!$C$14:$Z$5000,21,FALSE))</f>
        <v>43644</v>
      </c>
      <c r="N3390" s="100">
        <v>0</v>
      </c>
      <c r="O3390" s="72" t="s">
        <v>229</v>
      </c>
      <c r="P3390" s="101">
        <v>5</v>
      </c>
      <c r="Q3390" s="132" t="s">
        <v>49</v>
      </c>
      <c r="R3390" s="168" t="s">
        <v>1989</v>
      </c>
      <c r="S3390" s="91"/>
    </row>
    <row r="3391" spans="1:19" s="104" customFormat="1" ht="12.75" customHeight="1" x14ac:dyDescent="0.25">
      <c r="A3391" s="121" t="s">
        <v>21</v>
      </c>
      <c r="B3391" s="92" t="str">
        <f>IF(E3391="","",VLOOKUP(E3391,[1]PROJECTES!$C$14:$G$5000,2,FALSE))</f>
        <v>SITEL</v>
      </c>
      <c r="C3391" s="121"/>
      <c r="D3391" s="93" t="str">
        <f>IF(E3391="","",VLOOKUP(E3391,[1]PROJECTES!$C$14:$G$5000,5,FALSE))</f>
        <v>72 x INTERF2 v1.0</v>
      </c>
      <c r="E3391" s="117">
        <v>5299</v>
      </c>
      <c r="F3391" s="95"/>
      <c r="G3391" s="96" t="str">
        <f>IF(E3391="","",VLOOKUP(E3391,[1]PROJECTES!$C$14:$G$5000,4,FALSE))</f>
        <v>OB</v>
      </c>
      <c r="H3391" s="118" t="s">
        <v>21</v>
      </c>
      <c r="I3391" s="97" t="str">
        <f>IF(H3391="","",VLOOKUP(H3391,BD!B$2:C$16,2,FALSE))</f>
        <v>P</v>
      </c>
      <c r="J3391" s="98">
        <v>43612</v>
      </c>
      <c r="K3391" s="135">
        <f t="shared" si="114"/>
        <v>22</v>
      </c>
      <c r="L3391" s="99">
        <f t="shared" ca="1" si="115"/>
        <v>24</v>
      </c>
      <c r="M3391" s="93">
        <f>IF(E3391="","",VLOOKUP(E3391,[1]PROJECTES!$C$14:$Z$5000,21,FALSE))</f>
        <v>43644</v>
      </c>
      <c r="N3391" s="100">
        <v>0</v>
      </c>
      <c r="O3391" s="72" t="s">
        <v>229</v>
      </c>
      <c r="P3391" s="101">
        <v>5</v>
      </c>
      <c r="Q3391" s="132" t="s">
        <v>49</v>
      </c>
      <c r="R3391" s="168" t="s">
        <v>1989</v>
      </c>
      <c r="S3391" s="91"/>
    </row>
    <row r="3392" spans="1:19" s="104" customFormat="1" ht="12.75" customHeight="1" x14ac:dyDescent="0.25">
      <c r="A3392" s="121" t="s">
        <v>21</v>
      </c>
      <c r="B3392" s="92" t="str">
        <f>IF(E3392="","",VLOOKUP(E3392,[1]PROJECTES!$C$14:$G$5000,2,FALSE))</f>
        <v>SITEL</v>
      </c>
      <c r="C3392" s="121"/>
      <c r="D3392" s="93" t="str">
        <f>IF(E3392="","",VLOOKUP(E3392,[1]PROJECTES!$C$14:$G$5000,5,FALSE))</f>
        <v xml:space="preserve">25 x MLEDS-125 </v>
      </c>
      <c r="E3392" s="117">
        <v>5300</v>
      </c>
      <c r="F3392" s="95"/>
      <c r="G3392" s="96" t="str">
        <f>IF(E3392="","",VLOOKUP(E3392,[1]PROJECTES!$C$14:$G$5000,4,FALSE))</f>
        <v>OB</v>
      </c>
      <c r="H3392" s="118" t="s">
        <v>21</v>
      </c>
      <c r="I3392" s="97" t="str">
        <f>IF(H3392="","",VLOOKUP(H3392,BD!B$2:C$16,2,FALSE))</f>
        <v>P</v>
      </c>
      <c r="J3392" s="98">
        <v>43612</v>
      </c>
      <c r="K3392" s="135">
        <f t="shared" si="114"/>
        <v>22</v>
      </c>
      <c r="L3392" s="99">
        <f t="shared" ca="1" si="115"/>
        <v>24</v>
      </c>
      <c r="M3392" s="93">
        <f>IF(E3392="","",VLOOKUP(E3392,[1]PROJECTES!$C$14:$Z$5000,21,FALSE))</f>
        <v>43644</v>
      </c>
      <c r="N3392" s="100">
        <v>0</v>
      </c>
      <c r="O3392" s="72" t="s">
        <v>229</v>
      </c>
      <c r="P3392" s="101">
        <v>5</v>
      </c>
      <c r="Q3392" s="132" t="s">
        <v>49</v>
      </c>
      <c r="R3392" s="168" t="s">
        <v>1989</v>
      </c>
      <c r="S3392" s="91"/>
    </row>
    <row r="3393" spans="1:19" s="104" customFormat="1" ht="12.75" customHeight="1" x14ac:dyDescent="0.25">
      <c r="A3393" s="121" t="s">
        <v>21</v>
      </c>
      <c r="B3393" s="92" t="str">
        <f>IF(E3393="","",VLOOKUP(E3393,[1]PROJECTES!$C$14:$G$5000,2,FALSE))</f>
        <v>SITEL</v>
      </c>
      <c r="C3393" s="121"/>
      <c r="D3393" s="93" t="str">
        <f>IF(E3393="","",VLOOKUP(E3393,[1]PROJECTES!$C$14:$G$5000,5,FALSE))</f>
        <v>25 x MLEDS-45</v>
      </c>
      <c r="E3393" s="117">
        <v>5301</v>
      </c>
      <c r="F3393" s="95"/>
      <c r="G3393" s="96" t="str">
        <f>IF(E3393="","",VLOOKUP(E3393,[1]PROJECTES!$C$14:$G$5000,4,FALSE))</f>
        <v>OB</v>
      </c>
      <c r="H3393" s="118" t="s">
        <v>21</v>
      </c>
      <c r="I3393" s="97" t="str">
        <f>IF(H3393="","",VLOOKUP(H3393,BD!B$2:C$16,2,FALSE))</f>
        <v>P</v>
      </c>
      <c r="J3393" s="98">
        <v>43616</v>
      </c>
      <c r="K3393" s="135">
        <f t="shared" si="114"/>
        <v>22</v>
      </c>
      <c r="L3393" s="99">
        <f t="shared" ca="1" si="115"/>
        <v>24</v>
      </c>
      <c r="M3393" s="93">
        <f>IF(E3393="","",VLOOKUP(E3393,[1]PROJECTES!$C$14:$Z$5000,21,FALSE))</f>
        <v>43644</v>
      </c>
      <c r="N3393" s="100">
        <v>0</v>
      </c>
      <c r="O3393" s="72" t="s">
        <v>229</v>
      </c>
      <c r="P3393" s="101">
        <v>5</v>
      </c>
      <c r="Q3393" s="132" t="s">
        <v>49</v>
      </c>
      <c r="R3393" s="168" t="s">
        <v>1989</v>
      </c>
      <c r="S3393" s="91"/>
    </row>
    <row r="3394" spans="1:19" s="104" customFormat="1" ht="12.75" customHeight="1" x14ac:dyDescent="0.25">
      <c r="A3394" s="121" t="s">
        <v>21</v>
      </c>
      <c r="B3394" s="92" t="str">
        <f>IF(E3394="","",VLOOKUP(E3394,[1]PROJECTES!$C$14:$G$5000,2,FALSE))</f>
        <v>SITEL</v>
      </c>
      <c r="C3394" s="121"/>
      <c r="D3394" s="93" t="str">
        <f>IF(E3394="","",VLOOKUP(E3394,[1]PROJECTES!$C$14:$G$5000,5,FALSE))</f>
        <v>25 x IMG-125 v2.0</v>
      </c>
      <c r="E3394" s="117">
        <v>5302</v>
      </c>
      <c r="F3394" s="95"/>
      <c r="G3394" s="96" t="str">
        <f>IF(E3394="","",VLOOKUP(E3394,[1]PROJECTES!$C$14:$G$5000,4,FALSE))</f>
        <v>OB</v>
      </c>
      <c r="H3394" s="118" t="s">
        <v>21</v>
      </c>
      <c r="I3394" s="97" t="str">
        <f>IF(H3394="","",VLOOKUP(H3394,BD!B$2:C$16,2,FALSE))</f>
        <v>P</v>
      </c>
      <c r="J3394" s="98">
        <v>43616</v>
      </c>
      <c r="K3394" s="135">
        <f t="shared" si="114"/>
        <v>22</v>
      </c>
      <c r="L3394" s="99">
        <f t="shared" ca="1" si="115"/>
        <v>24</v>
      </c>
      <c r="M3394" s="93">
        <f>IF(E3394="","",VLOOKUP(E3394,[1]PROJECTES!$C$14:$Z$5000,21,FALSE))</f>
        <v>43644</v>
      </c>
      <c r="N3394" s="100">
        <v>0</v>
      </c>
      <c r="O3394" s="72" t="s">
        <v>229</v>
      </c>
      <c r="P3394" s="101">
        <v>5</v>
      </c>
      <c r="Q3394" s="132" t="s">
        <v>49</v>
      </c>
      <c r="R3394" s="168" t="s">
        <v>1989</v>
      </c>
      <c r="S3394" s="91"/>
    </row>
    <row r="3395" spans="1:19" s="104" customFormat="1" ht="12.75" customHeight="1" x14ac:dyDescent="0.25">
      <c r="A3395" s="121" t="s">
        <v>21</v>
      </c>
      <c r="B3395" s="92" t="str">
        <f>IF(E3395="","",VLOOKUP(E3395,[1]PROJECTES!$C$14:$G$5000,2,FALSE))</f>
        <v>SITEL</v>
      </c>
      <c r="C3395" s="121"/>
      <c r="D3395" s="93" t="str">
        <f>IF(E3395="","",VLOOKUP(E3395,[1]PROJECTES!$C$14:$G$5000,5,FALSE))</f>
        <v>25 x IMG-48 v2.0</v>
      </c>
      <c r="E3395" s="117">
        <v>5303</v>
      </c>
      <c r="F3395" s="95"/>
      <c r="G3395" s="96" t="str">
        <f>IF(E3395="","",VLOOKUP(E3395,[1]PROJECTES!$C$14:$G$5000,4,FALSE))</f>
        <v>OB</v>
      </c>
      <c r="H3395" s="118" t="s">
        <v>21</v>
      </c>
      <c r="I3395" s="97" t="str">
        <f>IF(H3395="","",VLOOKUP(H3395,BD!B$2:C$16,2,FALSE))</f>
        <v>P</v>
      </c>
      <c r="J3395" s="98">
        <v>43616</v>
      </c>
      <c r="K3395" s="135">
        <f t="shared" si="114"/>
        <v>22</v>
      </c>
      <c r="L3395" s="99">
        <f t="shared" ca="1" si="115"/>
        <v>24</v>
      </c>
      <c r="M3395" s="93">
        <f>IF(E3395="","",VLOOKUP(E3395,[1]PROJECTES!$C$14:$Z$5000,21,FALSE))</f>
        <v>43644</v>
      </c>
      <c r="N3395" s="100">
        <v>0</v>
      </c>
      <c r="O3395" s="72" t="s">
        <v>229</v>
      </c>
      <c r="P3395" s="101">
        <v>5</v>
      </c>
      <c r="Q3395" s="132" t="s">
        <v>49</v>
      </c>
      <c r="R3395" s="168" t="s">
        <v>1989</v>
      </c>
      <c r="S3395" s="91"/>
    </row>
    <row r="3396" spans="1:19" s="104" customFormat="1" ht="12.75" customHeight="1" x14ac:dyDescent="0.25">
      <c r="A3396" s="121" t="s">
        <v>12</v>
      </c>
      <c r="B3396" s="92" t="str">
        <f>IF(E3396="","",VLOOKUP(E3396,[1]PROJECTES!$C$14:$G$5000,2,FALSE))</f>
        <v>SITEL</v>
      </c>
      <c r="C3396" s="121" t="s">
        <v>181</v>
      </c>
      <c r="D3396" s="93" t="str">
        <f>IF(E3396="","",VLOOKUP(E3396,[1]PROJECTES!$C$14:$G$5000,5,FALSE))</f>
        <v>Manteniment correctiu SW TEDIS.Net IEC104Service v1.47</v>
      </c>
      <c r="E3396" s="117" t="s">
        <v>750</v>
      </c>
      <c r="F3396" s="95"/>
      <c r="G3396" s="96" t="str">
        <f>IF(E3396="","",VLOOKUP(E3396,[1]PROJECTES!$C$14:$G$5000,4,FALSE))</f>
        <v>OB</v>
      </c>
      <c r="H3396" s="118" t="s">
        <v>12</v>
      </c>
      <c r="I3396" s="97" t="str">
        <f>IF(H3396="","",VLOOKUP(H3396,BD!B$2:C$16,2,FALSE))</f>
        <v>E</v>
      </c>
      <c r="J3396" s="98">
        <v>43612</v>
      </c>
      <c r="K3396" s="135">
        <f t="shared" si="112"/>
        <v>22</v>
      </c>
      <c r="L3396" s="99">
        <f t="shared" ca="1" si="113"/>
        <v>210</v>
      </c>
      <c r="M3396" s="93">
        <f>IF(E3396="","",VLOOKUP(E3396,[1]PROJECTES!$C$14:$Z$5000,21,FALSE))</f>
        <v>43830</v>
      </c>
      <c r="N3396" s="100">
        <v>6</v>
      </c>
      <c r="O3396" s="72" t="s">
        <v>229</v>
      </c>
      <c r="P3396" s="101">
        <v>30</v>
      </c>
      <c r="Q3396" s="132" t="s">
        <v>43</v>
      </c>
      <c r="R3396" s="168" t="s">
        <v>1991</v>
      </c>
      <c r="S3396" s="91"/>
    </row>
    <row r="3397" spans="1:19" s="104" customFormat="1" ht="12.75" customHeight="1" x14ac:dyDescent="0.25">
      <c r="A3397" s="121" t="s">
        <v>12</v>
      </c>
      <c r="B3397" s="92" t="str">
        <f>IF(E3397="","",VLOOKUP(E3397,[1]PROJECTES!$C$14:$G$5000,2,FALSE))</f>
        <v>SITEL</v>
      </c>
      <c r="C3397" s="121" t="s">
        <v>181</v>
      </c>
      <c r="D3397" s="93" t="str">
        <f>IF(E3397="","",VLOOKUP(E3397,[1]PROJECTES!$C$14:$G$5000,5,FALSE))</f>
        <v>SOPORT DEPARTAMENT COMERCIAL</v>
      </c>
      <c r="E3397" s="117" t="s">
        <v>343</v>
      </c>
      <c r="F3397" s="95"/>
      <c r="G3397" s="96" t="str">
        <f>IF(E3397="","",VLOOKUP(E3397,[1]PROJECTES!$C$14:$G$5000,4,FALSE))</f>
        <v>OB</v>
      </c>
      <c r="H3397" s="118" t="s">
        <v>12</v>
      </c>
      <c r="I3397" s="97" t="str">
        <f>IF(H3397="","",VLOOKUP(H3397,BD!B$2:C$16,2,FALSE))</f>
        <v>E</v>
      </c>
      <c r="J3397" s="98">
        <v>43612</v>
      </c>
      <c r="K3397" s="135">
        <f t="shared" si="112"/>
        <v>22</v>
      </c>
      <c r="L3397" s="99">
        <f t="shared" ca="1" si="113"/>
        <v>210</v>
      </c>
      <c r="M3397" s="93">
        <f>IF(E3397="","",VLOOKUP(E3397,[1]PROJECTES!$C$14:$Z$5000,21,FALSE))</f>
        <v>43830</v>
      </c>
      <c r="N3397" s="100">
        <v>0</v>
      </c>
      <c r="O3397" s="72" t="s">
        <v>229</v>
      </c>
      <c r="P3397" s="101">
        <v>30</v>
      </c>
      <c r="Q3397" s="132" t="s">
        <v>11</v>
      </c>
      <c r="R3397" s="168" t="s">
        <v>1992</v>
      </c>
      <c r="S3397" s="91"/>
    </row>
    <row r="3398" spans="1:19" s="104" customFormat="1" ht="12.75" customHeight="1" x14ac:dyDescent="0.25">
      <c r="A3398" s="121" t="s">
        <v>12</v>
      </c>
      <c r="B3398" s="92" t="str">
        <f>IF(E3398="","",VLOOKUP(E3398,[1]PROJECTES!$C$14:$G$5000,2,FALSE))</f>
        <v>SITEL</v>
      </c>
      <c r="C3398" s="121" t="s">
        <v>181</v>
      </c>
      <c r="D3398" s="93" t="str">
        <f>IF(E3398="","",VLOOKUP(E3398,[1]PROJECTES!$C$14:$G$5000,5,FALSE))</f>
        <v>SOPORT DEPARTAMENT COMERCIAL</v>
      </c>
      <c r="E3398" s="117" t="s">
        <v>343</v>
      </c>
      <c r="F3398" s="95"/>
      <c r="G3398" s="96" t="str">
        <f>IF(E3398="","",VLOOKUP(E3398,[1]PROJECTES!$C$14:$G$5000,4,FALSE))</f>
        <v>OB</v>
      </c>
      <c r="H3398" s="118" t="s">
        <v>12</v>
      </c>
      <c r="I3398" s="97" t="str">
        <f>IF(H3398="","",VLOOKUP(H3398,BD!B$2:C$16,2,FALSE))</f>
        <v>E</v>
      </c>
      <c r="J3398" s="98">
        <v>43612</v>
      </c>
      <c r="K3398" s="135">
        <f t="shared" si="112"/>
        <v>22</v>
      </c>
      <c r="L3398" s="99">
        <f t="shared" ca="1" si="113"/>
        <v>210</v>
      </c>
      <c r="M3398" s="93">
        <f>IF(E3398="","",VLOOKUP(E3398,[1]PROJECTES!$C$14:$Z$5000,21,FALSE))</f>
        <v>43830</v>
      </c>
      <c r="N3398" s="100">
        <v>0</v>
      </c>
      <c r="O3398" s="72" t="s">
        <v>229</v>
      </c>
      <c r="P3398" s="101">
        <v>15</v>
      </c>
      <c r="Q3398" s="132" t="s">
        <v>11</v>
      </c>
      <c r="R3398" s="168" t="s">
        <v>1993</v>
      </c>
      <c r="S3398" s="91"/>
    </row>
    <row r="3399" spans="1:19" s="104" customFormat="1" ht="12.75" customHeight="1" x14ac:dyDescent="0.25">
      <c r="A3399" s="121" t="s">
        <v>12</v>
      </c>
      <c r="B3399" s="92" t="str">
        <f>IF(E3399="","",VLOOKUP(E3399,[1]PROJECTES!$C$14:$G$5000,2,FALSE))</f>
        <v>ORMAZA</v>
      </c>
      <c r="C3399" s="121" t="s">
        <v>94</v>
      </c>
      <c r="D3399" s="93" t="str">
        <f>IF(E3399="","",VLOOKUP(E3399,[1]PROJECTES!$C$14:$G$5000,5,FALSE))</f>
        <v>CC SCADA TEDIS.Net CREVILLENTE v2.0</v>
      </c>
      <c r="E3399" s="117">
        <v>5182</v>
      </c>
      <c r="F3399" s="95"/>
      <c r="G3399" s="96" t="str">
        <f>IF(E3399="","",VLOOKUP(E3399,[1]PROJECTES!$C$14:$G$5000,4,FALSE))</f>
        <v>OB</v>
      </c>
      <c r="H3399" s="118" t="s">
        <v>12</v>
      </c>
      <c r="I3399" s="97" t="str">
        <f>IF(H3399="","",VLOOKUP(H3399,BD!B$2:C$16,2,FALSE))</f>
        <v>E</v>
      </c>
      <c r="J3399" s="98">
        <v>43612</v>
      </c>
      <c r="K3399" s="135">
        <f t="shared" si="112"/>
        <v>22</v>
      </c>
      <c r="L3399" s="99">
        <f t="shared" ca="1" si="113"/>
        <v>-81</v>
      </c>
      <c r="M3399" s="93">
        <f>IF(E3399="","",VLOOKUP(E3399,[1]PROJECTES!$C$14:$Z$5000,21,FALSE))</f>
        <v>43539</v>
      </c>
      <c r="N3399" s="100">
        <v>0</v>
      </c>
      <c r="O3399" s="72" t="s">
        <v>229</v>
      </c>
      <c r="P3399" s="101">
        <v>15</v>
      </c>
      <c r="Q3399" s="132" t="s">
        <v>65</v>
      </c>
      <c r="R3399" s="168" t="s">
        <v>1990</v>
      </c>
      <c r="S3399" s="91"/>
    </row>
    <row r="3400" spans="1:19" s="104" customFormat="1" ht="12.75" customHeight="1" x14ac:dyDescent="0.25">
      <c r="A3400" s="121" t="s">
        <v>12</v>
      </c>
      <c r="B3400" s="92" t="str">
        <f>IF(E3400="","",VLOOKUP(E3400,[1]PROJECTES!$C$14:$G$5000,2,FALSE))</f>
        <v>EMSA</v>
      </c>
      <c r="C3400" s="121" t="s">
        <v>135</v>
      </c>
      <c r="D3400" s="93" t="str">
        <f>IF(E3400="","",VLOOKUP(E3400,[1]PROJECTES!$C$14:$G$5000,5,FALSE))</f>
        <v>MANTENIMENT SCADA TEDIS.Net EMSA 01/03/2019 - 28/02/2020</v>
      </c>
      <c r="E3400" s="117">
        <v>5176</v>
      </c>
      <c r="F3400" s="95"/>
      <c r="G3400" s="96" t="str">
        <f>IF(E3400="","",VLOOKUP(E3400,[1]PROJECTES!$C$14:$G$5000,4,FALSE))</f>
        <v>OB</v>
      </c>
      <c r="H3400" s="118" t="s">
        <v>12</v>
      </c>
      <c r="I3400" s="97" t="str">
        <f>IF(H3400="","",VLOOKUP(H3400,BD!B$2:C$16,2,FALSE))</f>
        <v>E</v>
      </c>
      <c r="J3400" s="98">
        <v>43612</v>
      </c>
      <c r="K3400" s="135">
        <f t="shared" si="112"/>
        <v>22</v>
      </c>
      <c r="L3400" s="99">
        <f t="shared" ca="1" si="113"/>
        <v>269</v>
      </c>
      <c r="M3400" s="93">
        <f>IF(E3400="","",VLOOKUP(E3400,[1]PROJECTES!$C$14:$Z$5000,21,FALSE))</f>
        <v>43889</v>
      </c>
      <c r="N3400" s="100">
        <v>0</v>
      </c>
      <c r="O3400" s="72" t="s">
        <v>229</v>
      </c>
      <c r="P3400" s="101">
        <v>30</v>
      </c>
      <c r="Q3400" s="132" t="s">
        <v>59</v>
      </c>
      <c r="R3400" s="168" t="s">
        <v>1994</v>
      </c>
      <c r="S3400" s="91"/>
    </row>
    <row r="3401" spans="1:19" s="104" customFormat="1" ht="12.75" customHeight="1" x14ac:dyDescent="0.25">
      <c r="A3401" s="121" t="s">
        <v>12</v>
      </c>
      <c r="B3401" s="92" t="str">
        <f>IF(E3401="","",VLOOKUP(E3401,[1]PROJECTES!$C$14:$G$5000,2,FALSE))</f>
        <v>SITEL</v>
      </c>
      <c r="C3401" s="121" t="s">
        <v>181</v>
      </c>
      <c r="D3401" s="93" t="str">
        <f>IF(E3401="","",VLOOKUP(E3401,[1]PROJECTES!$C$14:$G$5000,5,FALSE))</f>
        <v>SOPORT DEPARTAMENT COMERCIAL</v>
      </c>
      <c r="E3401" s="117" t="s">
        <v>343</v>
      </c>
      <c r="F3401" s="95"/>
      <c r="G3401" s="96" t="str">
        <f>IF(E3401="","",VLOOKUP(E3401,[1]PROJECTES!$C$14:$G$5000,4,FALSE))</f>
        <v>OB</v>
      </c>
      <c r="H3401" s="118" t="s">
        <v>12</v>
      </c>
      <c r="I3401" s="97" t="str">
        <f>IF(H3401="","",VLOOKUP(H3401,BD!B$2:C$16,2,FALSE))</f>
        <v>E</v>
      </c>
      <c r="J3401" s="98">
        <v>43609</v>
      </c>
      <c r="K3401" s="135">
        <f t="shared" si="112"/>
        <v>21</v>
      </c>
      <c r="L3401" s="99">
        <f t="shared" ca="1" si="113"/>
        <v>210</v>
      </c>
      <c r="M3401" s="93">
        <f>IF(E3401="","",VLOOKUP(E3401,[1]PROJECTES!$C$14:$Z$5000,21,FALSE))</f>
        <v>43830</v>
      </c>
      <c r="N3401" s="100">
        <v>0</v>
      </c>
      <c r="O3401" s="72" t="s">
        <v>229</v>
      </c>
      <c r="P3401" s="101">
        <v>15</v>
      </c>
      <c r="Q3401" s="132" t="s">
        <v>11</v>
      </c>
      <c r="R3401" s="168" t="s">
        <v>1995</v>
      </c>
      <c r="S3401" s="91"/>
    </row>
    <row r="3402" spans="1:19" s="104" customFormat="1" ht="12.75" customHeight="1" x14ac:dyDescent="0.25">
      <c r="A3402" s="121" t="s">
        <v>12</v>
      </c>
      <c r="B3402" s="92" t="str">
        <f>IF(E3402="","",VLOOKUP(E3402,[1]PROJECTES!$C$14:$G$5000,2,FALSE))</f>
        <v>EOSPIT</v>
      </c>
      <c r="C3402" s="121" t="s">
        <v>151</v>
      </c>
      <c r="D3402" s="93" t="str">
        <f>IF(E3402="","",VLOOKUP(E3402,[1]PROJECTES!$C$14:$G$5000,5,FALSE))</f>
        <v>MANTENIMIENTO CC SCADA TEDIS.Net EOSA 01/04/2019 - 31/03/2020</v>
      </c>
      <c r="E3402" s="117">
        <v>5231</v>
      </c>
      <c r="F3402" s="95"/>
      <c r="G3402" s="96" t="str">
        <f>IF(E3402="","",VLOOKUP(E3402,[1]PROJECTES!$C$14:$G$5000,4,FALSE))</f>
        <v>OB</v>
      </c>
      <c r="H3402" s="118" t="s">
        <v>12</v>
      </c>
      <c r="I3402" s="97" t="str">
        <f>IF(H3402="","",VLOOKUP(H3402,BD!B$2:C$16,2,FALSE))</f>
        <v>E</v>
      </c>
      <c r="J3402" s="98">
        <v>43609</v>
      </c>
      <c r="K3402" s="135">
        <f t="shared" si="112"/>
        <v>21</v>
      </c>
      <c r="L3402" s="99">
        <f t="shared" ca="1" si="113"/>
        <v>301</v>
      </c>
      <c r="M3402" s="93">
        <f>IF(E3402="","",VLOOKUP(E3402,[1]PROJECTES!$C$14:$Z$5000,21,FALSE))</f>
        <v>43921</v>
      </c>
      <c r="N3402" s="100">
        <v>2</v>
      </c>
      <c r="O3402" s="72" t="s">
        <v>229</v>
      </c>
      <c r="P3402" s="101">
        <v>0</v>
      </c>
      <c r="Q3402" s="132" t="s">
        <v>59</v>
      </c>
      <c r="R3402" s="168" t="s">
        <v>1996</v>
      </c>
      <c r="S3402" s="91"/>
    </row>
    <row r="3403" spans="1:19" s="104" customFormat="1" ht="12.75" customHeight="1" x14ac:dyDescent="0.25">
      <c r="A3403" s="121" t="s">
        <v>12</v>
      </c>
      <c r="B3403" s="92" t="str">
        <f>IF(E3403="","",VLOOKUP(E3403,[1]PROJECTES!$C$14:$G$5000,2,FALSE))</f>
        <v>INPPOZ</v>
      </c>
      <c r="C3403" s="121" t="s">
        <v>149</v>
      </c>
      <c r="D3403" s="93" t="str">
        <f>IF(E3403="","",VLOOKUP(E3403,[1]PROJECTES!$C$14:$G$5000,5,FALSE))</f>
        <v>MANTENIMENT SW SCADA TEDIS.Net INPECUARIAS 01/01/2.019 - 31/12/2.019</v>
      </c>
      <c r="E3403" s="117">
        <v>5072</v>
      </c>
      <c r="F3403" s="95"/>
      <c r="G3403" s="96" t="str">
        <f>IF(E3403="","",VLOOKUP(E3403,[1]PROJECTES!$C$14:$G$5000,4,FALSE))</f>
        <v>OB</v>
      </c>
      <c r="H3403" s="118" t="s">
        <v>12</v>
      </c>
      <c r="I3403" s="97" t="str">
        <f>IF(H3403="","",VLOOKUP(H3403,BD!B$2:C$16,2,FALSE))</f>
        <v>E</v>
      </c>
      <c r="J3403" s="98">
        <v>43609</v>
      </c>
      <c r="K3403" s="135">
        <f t="shared" si="112"/>
        <v>21</v>
      </c>
      <c r="L3403" s="99">
        <f t="shared" ca="1" si="113"/>
        <v>210</v>
      </c>
      <c r="M3403" s="93">
        <f>IF(E3403="","",VLOOKUP(E3403,[1]PROJECTES!$C$14:$Z$5000,21,FALSE))</f>
        <v>43830</v>
      </c>
      <c r="N3403" s="100">
        <v>1</v>
      </c>
      <c r="O3403" s="72" t="s">
        <v>229</v>
      </c>
      <c r="P3403" s="101">
        <v>0</v>
      </c>
      <c r="Q3403" s="132" t="s">
        <v>59</v>
      </c>
      <c r="R3403" s="168" t="s">
        <v>1997</v>
      </c>
      <c r="S3403" s="91"/>
    </row>
    <row r="3404" spans="1:19" s="104" customFormat="1" ht="12.75" customHeight="1" x14ac:dyDescent="0.25">
      <c r="A3404" s="121" t="s">
        <v>12</v>
      </c>
      <c r="B3404" s="92" t="str">
        <f>IF(E3404="","",VLOOKUP(E3404,[1]PROJECTES!$C$14:$G$5000,2,FALSE))</f>
        <v>EYPESA</v>
      </c>
      <c r="C3404" s="121" t="s">
        <v>106</v>
      </c>
      <c r="D3404" s="93" t="str">
        <f>IF(E3404="","",VLOOKUP(E3404,[1]PROJECTES!$C$14:$G$5000,5,FALSE))</f>
        <v>SITEL Ref.SUPORT TEC. PROJ. INVADE-2019</v>
      </c>
      <c r="E3404" s="117">
        <v>5204</v>
      </c>
      <c r="F3404" s="95"/>
      <c r="G3404" s="96" t="str">
        <f>IF(E3404="","",VLOOKUP(E3404,[1]PROJECTES!$C$14:$G$5000,4,FALSE))</f>
        <v>OB</v>
      </c>
      <c r="H3404" s="118" t="s">
        <v>12</v>
      </c>
      <c r="I3404" s="97" t="str">
        <f>IF(H3404="","",VLOOKUP(H3404,BD!B$2:C$16,2,FALSE))</f>
        <v>E</v>
      </c>
      <c r="J3404" s="98">
        <v>43609</v>
      </c>
      <c r="K3404" s="135">
        <f t="shared" si="112"/>
        <v>21</v>
      </c>
      <c r="L3404" s="99">
        <f t="shared" ca="1" si="113"/>
        <v>-35</v>
      </c>
      <c r="M3404" s="93">
        <f>IF(E3404="","",VLOOKUP(E3404,[1]PROJECTES!$C$14:$Z$5000,21,FALSE))</f>
        <v>43585</v>
      </c>
      <c r="N3404" s="100">
        <v>1</v>
      </c>
      <c r="O3404" s="72" t="s">
        <v>229</v>
      </c>
      <c r="P3404" s="101">
        <v>0</v>
      </c>
      <c r="Q3404" s="132" t="s">
        <v>65</v>
      </c>
      <c r="R3404" s="168" t="s">
        <v>1998</v>
      </c>
      <c r="S3404" s="91"/>
    </row>
    <row r="3405" spans="1:19" s="104" customFormat="1" ht="12.75" customHeight="1" x14ac:dyDescent="0.25">
      <c r="A3405" s="121" t="s">
        <v>12</v>
      </c>
      <c r="B3405" s="92" t="str">
        <f>IF(E3405="","",VLOOKUP(E3405,[1]PROJECTES!$C$14:$G$5000,2,FALSE))</f>
        <v>EOSPIT</v>
      </c>
      <c r="C3405" s="121" t="s">
        <v>151</v>
      </c>
      <c r="D3405" s="93" t="str">
        <f>IF(E3405="","",VLOOKUP(E3405,[1]PROJECTES!$C$14:$G$5000,5,FALSE))</f>
        <v>MANTENIMIENTO CC SCADA TEDIS.Net EOSA 01/04/2019 - 31/03/2020</v>
      </c>
      <c r="E3405" s="117">
        <v>5231</v>
      </c>
      <c r="F3405" s="95"/>
      <c r="G3405" s="96" t="str">
        <f>IF(E3405="","",VLOOKUP(E3405,[1]PROJECTES!$C$14:$G$5000,4,FALSE))</f>
        <v>OB</v>
      </c>
      <c r="H3405" s="118" t="s">
        <v>12</v>
      </c>
      <c r="I3405" s="97" t="str">
        <f>IF(H3405="","",VLOOKUP(H3405,BD!B$2:C$16,2,FALSE))</f>
        <v>E</v>
      </c>
      <c r="J3405" s="98">
        <v>43609</v>
      </c>
      <c r="K3405" s="135">
        <f t="shared" si="112"/>
        <v>21</v>
      </c>
      <c r="L3405" s="99">
        <f t="shared" ca="1" si="113"/>
        <v>301</v>
      </c>
      <c r="M3405" s="93">
        <f>IF(E3405="","",VLOOKUP(E3405,[1]PROJECTES!$C$14:$Z$5000,21,FALSE))</f>
        <v>43921</v>
      </c>
      <c r="N3405" s="100">
        <v>0</v>
      </c>
      <c r="O3405" s="72" t="s">
        <v>229</v>
      </c>
      <c r="P3405" s="101">
        <v>30</v>
      </c>
      <c r="Q3405" s="132" t="s">
        <v>59</v>
      </c>
      <c r="R3405" s="168" t="s">
        <v>1999</v>
      </c>
      <c r="S3405" s="91"/>
    </row>
    <row r="3406" spans="1:19" s="104" customFormat="1" ht="12.75" customHeight="1" x14ac:dyDescent="0.25">
      <c r="A3406" s="121" t="s">
        <v>12</v>
      </c>
      <c r="B3406" s="92" t="str">
        <f>IF(E3406="","",VLOOKUP(E3406,[1]PROJECTES!$C$14:$G$5000,2,FALSE))</f>
        <v>SITEL</v>
      </c>
      <c r="C3406" s="121" t="s">
        <v>181</v>
      </c>
      <c r="D3406" s="93" t="str">
        <f>IF(E3406="","",VLOOKUP(E3406,[1]PROJECTES!$C$14:$G$5000,5,FALSE))</f>
        <v>Manteniment correctiu SW TEDIS.Net IEC104Service v1.47</v>
      </c>
      <c r="E3406" s="117" t="s">
        <v>750</v>
      </c>
      <c r="F3406" s="95"/>
      <c r="G3406" s="96" t="str">
        <f>IF(E3406="","",VLOOKUP(E3406,[1]PROJECTES!$C$14:$G$5000,4,FALSE))</f>
        <v>OB</v>
      </c>
      <c r="H3406" s="118" t="s">
        <v>12</v>
      </c>
      <c r="I3406" s="97" t="str">
        <f>IF(H3406="","",VLOOKUP(H3406,BD!B$2:C$16,2,FALSE))</f>
        <v>E</v>
      </c>
      <c r="J3406" s="98">
        <v>43609</v>
      </c>
      <c r="K3406" s="135">
        <f t="shared" si="112"/>
        <v>21</v>
      </c>
      <c r="L3406" s="99">
        <f t="shared" ca="1" si="113"/>
        <v>210</v>
      </c>
      <c r="M3406" s="93">
        <f>IF(E3406="","",VLOOKUP(E3406,[1]PROJECTES!$C$14:$Z$5000,21,FALSE))</f>
        <v>43830</v>
      </c>
      <c r="N3406" s="100">
        <v>3</v>
      </c>
      <c r="O3406" s="72" t="s">
        <v>229</v>
      </c>
      <c r="P3406" s="101">
        <v>15</v>
      </c>
      <c r="Q3406" s="132" t="s">
        <v>43</v>
      </c>
      <c r="R3406" s="168" t="s">
        <v>1991</v>
      </c>
      <c r="S3406" s="91"/>
    </row>
    <row r="3407" spans="1:19" s="104" customFormat="1" ht="12.75" customHeight="1" x14ac:dyDescent="0.25">
      <c r="A3407" s="121" t="s">
        <v>21</v>
      </c>
      <c r="B3407" s="92" t="str">
        <f>IF(E3407="","",VLOOKUP(E3407,[1]PROJECTES!$C$14:$G$5000,2,FALSE))</f>
        <v>SITEL</v>
      </c>
      <c r="C3407" s="121" t="s">
        <v>149</v>
      </c>
      <c r="D3407" s="93" t="str">
        <f>IF(E3407="","",VLOOKUP(E3407,[1]PROJECTES!$C$14:$G$5000,5,FALSE))</f>
        <v>1 x Manguera COM CAP32(COM5) - MOXA nPort-5110</v>
      </c>
      <c r="E3407" s="117">
        <v>5288</v>
      </c>
      <c r="F3407" s="95"/>
      <c r="G3407" s="96" t="str">
        <f>IF(E3407="","",VLOOKUP(E3407,[1]PROJECTES!$C$14:$G$5000,4,FALSE))</f>
        <v>TA</v>
      </c>
      <c r="H3407" s="118" t="s">
        <v>595</v>
      </c>
      <c r="I3407" s="97" t="str">
        <f>IF(H3407="","",VLOOKUP(H3407,BD!B$2:C$16,2,FALSE))</f>
        <v>E</v>
      </c>
      <c r="J3407" s="98">
        <v>43613</v>
      </c>
      <c r="K3407" s="135">
        <f t="shared" si="112"/>
        <v>22</v>
      </c>
      <c r="L3407" s="99" t="str">
        <f t="shared" ca="1" si="113"/>
        <v>-</v>
      </c>
      <c r="M3407" s="93">
        <f>IF(E3407="","",VLOOKUP(E3407,[1]PROJECTES!$C$14:$Z$5000,21,FALSE))</f>
        <v>43616</v>
      </c>
      <c r="N3407" s="100">
        <v>0</v>
      </c>
      <c r="O3407" s="72" t="s">
        <v>229</v>
      </c>
      <c r="P3407" s="101">
        <v>23</v>
      </c>
      <c r="Q3407" s="132" t="s">
        <v>51</v>
      </c>
      <c r="R3407" s="168" t="s">
        <v>2000</v>
      </c>
      <c r="S3407" s="91"/>
    </row>
    <row r="3408" spans="1:19" s="104" customFormat="1" ht="12.75" customHeight="1" x14ac:dyDescent="0.25">
      <c r="A3408" s="121" t="s">
        <v>21</v>
      </c>
      <c r="B3408" s="92" t="str">
        <f>IF(E3408="","",VLOOKUP(E3408,[1]PROJECTES!$C$14:$G$5000,2,FALSE))</f>
        <v>SITEL</v>
      </c>
      <c r="C3408" s="121" t="s">
        <v>149</v>
      </c>
      <c r="D3408" s="93" t="str">
        <f>IF(E3408="","",VLOOKUP(E3408,[1]PROJECTES!$C$14:$G$5000,5,FALSE))</f>
        <v>5 x Manguera COM CAP32 - MOXA nPort-5110</v>
      </c>
      <c r="E3408" s="117">
        <v>5287</v>
      </c>
      <c r="F3408" s="95"/>
      <c r="G3408" s="96" t="str">
        <f>IF(E3408="","",VLOOKUP(E3408,[1]PROJECTES!$C$14:$G$5000,4,FALSE))</f>
        <v>TA</v>
      </c>
      <c r="H3408" s="118" t="s">
        <v>595</v>
      </c>
      <c r="I3408" s="97" t="str">
        <f>IF(H3408="","",VLOOKUP(H3408,BD!B$2:C$16,2,FALSE))</f>
        <v>E</v>
      </c>
      <c r="J3408" s="98">
        <v>43613</v>
      </c>
      <c r="K3408" s="135">
        <f t="shared" si="112"/>
        <v>22</v>
      </c>
      <c r="L3408" s="99" t="str">
        <f t="shared" ca="1" si="113"/>
        <v>-</v>
      </c>
      <c r="M3408" s="93">
        <f>IF(E3408="","",VLOOKUP(E3408,[1]PROJECTES!$C$14:$Z$5000,21,FALSE))</f>
        <v>43616</v>
      </c>
      <c r="N3408" s="100">
        <v>1</v>
      </c>
      <c r="O3408" s="72" t="s">
        <v>229</v>
      </c>
      <c r="P3408" s="101">
        <v>52</v>
      </c>
      <c r="Q3408" s="132" t="s">
        <v>51</v>
      </c>
      <c r="R3408" s="168" t="s">
        <v>2000</v>
      </c>
      <c r="S3408" s="91"/>
    </row>
    <row r="3409" spans="1:19" s="104" customFormat="1" ht="12.75" customHeight="1" x14ac:dyDescent="0.25">
      <c r="A3409" s="121" t="s">
        <v>21</v>
      </c>
      <c r="B3409" s="92" t="str">
        <f>IF(E3409="","",VLOOKUP(E3409,[1]PROJECTES!$C$14:$G$5000,2,FALSE))</f>
        <v>NCLAVE</v>
      </c>
      <c r="C3409" s="121"/>
      <c r="D3409" s="93" t="str">
        <f>IF(E3409="","",VLOOKUP(E3409,[1]PROJECTES!$C$14:$G$5000,5,FALSE))</f>
        <v>6 x Armari TrinaPRP NCU V1.0</v>
      </c>
      <c r="E3409" s="117">
        <v>5118</v>
      </c>
      <c r="F3409" s="95"/>
      <c r="G3409" s="96" t="str">
        <f>IF(E3409="","",VLOOKUP(E3409,[1]PROJECTES!$C$14:$G$5000,4,FALSE))</f>
        <v>TA</v>
      </c>
      <c r="H3409" s="118" t="s">
        <v>595</v>
      </c>
      <c r="I3409" s="97" t="str">
        <f>IF(H3409="","",VLOOKUP(H3409,BD!B$2:C$16,2,FALSE))</f>
        <v>E</v>
      </c>
      <c r="J3409" s="98">
        <v>43607</v>
      </c>
      <c r="K3409" s="135">
        <f t="shared" si="112"/>
        <v>21</v>
      </c>
      <c r="L3409" s="99" t="str">
        <f t="shared" ca="1" si="113"/>
        <v>-</v>
      </c>
      <c r="M3409" s="93">
        <f>IF(E3409="","",VLOOKUP(E3409,[1]PROJECTES!$C$14:$Z$5000,21,FALSE))</f>
        <v>43555</v>
      </c>
      <c r="N3409" s="100">
        <v>3</v>
      </c>
      <c r="O3409" s="72" t="s">
        <v>229</v>
      </c>
      <c r="P3409" s="101">
        <v>10</v>
      </c>
      <c r="Q3409" s="132" t="s">
        <v>51</v>
      </c>
      <c r="R3409" s="131" t="s">
        <v>1310</v>
      </c>
      <c r="S3409" s="91"/>
    </row>
    <row r="3410" spans="1:19" s="104" customFormat="1" ht="12.75" customHeight="1" x14ac:dyDescent="0.25">
      <c r="A3410" s="121" t="s">
        <v>21</v>
      </c>
      <c r="B3410" s="92" t="str">
        <f>IF(E3410="","",VLOOKUP(E3410,[1]PROJECTES!$C$14:$G$5000,2,FALSE))</f>
        <v>SITEL</v>
      </c>
      <c r="C3410" s="121"/>
      <c r="D3410" s="93" t="str">
        <f>IF(E3410="","",VLOOKUP(E3410,[1]PROJECTES!$C$14:$G$5000,5,FALSE))</f>
        <v>28 x Manguera Apantallada COM TCU, RS-485</v>
      </c>
      <c r="E3410" s="117">
        <v>5159</v>
      </c>
      <c r="F3410" s="95"/>
      <c r="G3410" s="96" t="str">
        <f>IF(E3410="","",VLOOKUP(E3410,[1]PROJECTES!$C$14:$G$5000,4,FALSE))</f>
        <v>TA</v>
      </c>
      <c r="H3410" s="118" t="s">
        <v>595</v>
      </c>
      <c r="I3410" s="97" t="str">
        <f>IF(H3410="","",VLOOKUP(H3410,BD!B$2:C$16,2,FALSE))</f>
        <v>E</v>
      </c>
      <c r="J3410" s="98">
        <v>43607</v>
      </c>
      <c r="K3410" s="135">
        <f t="shared" si="112"/>
        <v>21</v>
      </c>
      <c r="L3410" s="99" t="str">
        <f t="shared" ca="1" si="113"/>
        <v>-</v>
      </c>
      <c r="M3410" s="93">
        <f>IF(E3410="","",VLOOKUP(E3410,[1]PROJECTES!$C$14:$Z$5000,21,FALSE))</f>
        <v>43555</v>
      </c>
      <c r="N3410" s="100">
        <v>0</v>
      </c>
      <c r="O3410" s="72" t="s">
        <v>229</v>
      </c>
      <c r="P3410" s="101">
        <v>40</v>
      </c>
      <c r="Q3410" s="132" t="s">
        <v>51</v>
      </c>
      <c r="R3410" s="131" t="s">
        <v>1304</v>
      </c>
      <c r="S3410" s="91"/>
    </row>
    <row r="3411" spans="1:19" s="104" customFormat="1" ht="12.75" customHeight="1" x14ac:dyDescent="0.25">
      <c r="A3411" s="121" t="s">
        <v>21</v>
      </c>
      <c r="B3411" s="92" t="str">
        <f>IF(E3411="","",VLOOKUP(E3411,[1]PROJECTES!$C$14:$G$5000,2,FALSE))</f>
        <v>NCLAVE</v>
      </c>
      <c r="C3411" s="121"/>
      <c r="D3411" s="93" t="str">
        <f>IF(E3411="","",VLOOKUP(E3411,[1]PROJECTES!$C$14:$G$5000,5,FALSE))</f>
        <v>16 x Equipo Trina-PRO TCU-230 v1.0</v>
      </c>
      <c r="E3411" s="117">
        <v>5119</v>
      </c>
      <c r="F3411" s="95"/>
      <c r="G3411" s="96" t="str">
        <f>IF(E3411="","",VLOOKUP(E3411,[1]PROJECTES!$C$14:$G$5000,4,FALSE))</f>
        <v>TA</v>
      </c>
      <c r="H3411" s="118" t="s">
        <v>595</v>
      </c>
      <c r="I3411" s="97" t="str">
        <f>IF(H3411="","",VLOOKUP(H3411,BD!B$2:C$16,2,FALSE))</f>
        <v>E</v>
      </c>
      <c r="J3411" s="98">
        <v>43608</v>
      </c>
      <c r="K3411" s="135">
        <f t="shared" si="112"/>
        <v>21</v>
      </c>
      <c r="L3411" s="99" t="str">
        <f t="shared" ca="1" si="113"/>
        <v>-</v>
      </c>
      <c r="M3411" s="93">
        <f>IF(E3411="","",VLOOKUP(E3411,[1]PROJECTES!$C$14:$Z$5000,21,FALSE))</f>
        <v>43555</v>
      </c>
      <c r="N3411" s="100">
        <v>1</v>
      </c>
      <c r="O3411" s="72" t="s">
        <v>229</v>
      </c>
      <c r="P3411" s="101">
        <v>50</v>
      </c>
      <c r="Q3411" s="132" t="s">
        <v>51</v>
      </c>
      <c r="R3411" s="102" t="s">
        <v>1334</v>
      </c>
      <c r="S3411" s="91"/>
    </row>
    <row r="3412" spans="1:19" s="104" customFormat="1" ht="12.75" customHeight="1" x14ac:dyDescent="0.25">
      <c r="A3412" s="121" t="s">
        <v>21</v>
      </c>
      <c r="B3412" s="92" t="str">
        <f>IF(E3412="","",VLOOKUP(E3412,[1]PROJECTES!$C$14:$G$5000,2,FALSE))</f>
        <v>NCLAVE</v>
      </c>
      <c r="C3412" s="121"/>
      <c r="D3412" s="93" t="str">
        <f>IF(E3412="","",VLOOKUP(E3412,[1]PROJECTES!$C$14:$G$5000,5,FALSE))</f>
        <v>16 x Equipo Trina-PRO TCU-230 v1.0</v>
      </c>
      <c r="E3412" s="117">
        <v>5119</v>
      </c>
      <c r="F3412" s="95"/>
      <c r="G3412" s="96" t="str">
        <f>IF(E3412="","",VLOOKUP(E3412,[1]PROJECTES!$C$14:$G$5000,4,FALSE))</f>
        <v>TA</v>
      </c>
      <c r="H3412" s="118" t="s">
        <v>595</v>
      </c>
      <c r="I3412" s="97" t="str">
        <f>IF(H3412="","",VLOOKUP(H3412,BD!B$2:C$16,2,FALSE))</f>
        <v>E</v>
      </c>
      <c r="J3412" s="98">
        <v>43607</v>
      </c>
      <c r="K3412" s="135">
        <f>IF(J3412="","",WEEKNUM(J3412,2)-0)</f>
        <v>21</v>
      </c>
      <c r="L3412" s="99" t="str">
        <f t="shared" ca="1" si="113"/>
        <v>-</v>
      </c>
      <c r="M3412" s="93">
        <f>IF(E3412="","",VLOOKUP(E3412,[1]PROJECTES!$C$14:$Z$5000,21,FALSE))</f>
        <v>43555</v>
      </c>
      <c r="N3412" s="100">
        <v>0</v>
      </c>
      <c r="O3412" s="72" t="s">
        <v>229</v>
      </c>
      <c r="P3412" s="101">
        <v>10</v>
      </c>
      <c r="Q3412" s="132" t="s">
        <v>49</v>
      </c>
      <c r="R3412" s="131" t="s">
        <v>1311</v>
      </c>
      <c r="S3412" s="91"/>
    </row>
    <row r="3413" spans="1:19" s="104" customFormat="1" ht="12.75" customHeight="1" x14ac:dyDescent="0.25">
      <c r="A3413" s="128" t="s">
        <v>21</v>
      </c>
      <c r="B3413" s="92" t="str">
        <f>IF(E3413="","",VLOOKUP(E3413,[1]PROJECTES!$C$14:$G$5000,2,FALSE))</f>
        <v>DIELES</v>
      </c>
      <c r="C3413" s="121" t="s">
        <v>271</v>
      </c>
      <c r="D3413" s="93" t="str">
        <f>IF(E3413="","",VLOOKUP(E3413,[1]PROJECTES!$C$14:$G$5000,5,FALSE))</f>
        <v>RTU CT-7 DIELESUR v1.1</v>
      </c>
      <c r="E3413" s="117">
        <v>5061</v>
      </c>
      <c r="F3413" s="95"/>
      <c r="G3413" s="96" t="str">
        <f>IF(E3413="","",VLOOKUP(E3413,[1]PROJECTES!$C$14:$G$5000,4,FALSE))</f>
        <v>TA</v>
      </c>
      <c r="H3413" s="118" t="s">
        <v>595</v>
      </c>
      <c r="I3413" s="97" t="str">
        <f>IF(H3413="","",VLOOKUP(H3413,BD!B$2:C$16,2,FALSE))</f>
        <v>E</v>
      </c>
      <c r="J3413" s="98">
        <v>43612</v>
      </c>
      <c r="K3413" s="135">
        <f t="shared" si="112"/>
        <v>22</v>
      </c>
      <c r="L3413" s="99" t="str">
        <f t="shared" ca="1" si="113"/>
        <v>-</v>
      </c>
      <c r="M3413" s="93">
        <f>IF(E3413="","",VLOOKUP(E3413,[1]PROJECTES!$C$14:$Z$5000,21,FALSE))</f>
        <v>43524</v>
      </c>
      <c r="N3413" s="100">
        <v>2</v>
      </c>
      <c r="O3413" s="72" t="s">
        <v>229</v>
      </c>
      <c r="P3413" s="101">
        <v>0</v>
      </c>
      <c r="Q3413" s="132" t="s">
        <v>51</v>
      </c>
      <c r="R3413" s="168" t="s">
        <v>365</v>
      </c>
      <c r="S3413" s="91"/>
    </row>
    <row r="3414" spans="1:19" s="104" customFormat="1" ht="12.75" customHeight="1" x14ac:dyDescent="0.25">
      <c r="A3414" s="121" t="s">
        <v>21</v>
      </c>
      <c r="B3414" s="92" t="str">
        <f>IF(E3414="","",VLOOKUP(E3414,[1]PROJECTES!$C$14:$G$5000,2,FALSE))</f>
        <v>DIELES</v>
      </c>
      <c r="C3414" s="121" t="s">
        <v>271</v>
      </c>
      <c r="D3414" s="93" t="str">
        <f>IF(E3414="","",VLOOKUP(E3414,[1]PROJECTES!$C$14:$G$5000,5,FALSE))</f>
        <v>RTU CT-8 DIELESUR v1.1</v>
      </c>
      <c r="E3414" s="117">
        <v>5062</v>
      </c>
      <c r="F3414" s="95"/>
      <c r="G3414" s="96" t="str">
        <f>IF(E3414="","",VLOOKUP(E3414,[1]PROJECTES!$C$14:$G$5000,4,FALSE))</f>
        <v>TA</v>
      </c>
      <c r="H3414" s="118" t="s">
        <v>595</v>
      </c>
      <c r="I3414" s="97" t="str">
        <f>IF(H3414="","",VLOOKUP(H3414,BD!B$2:C$16,2,FALSE))</f>
        <v>E</v>
      </c>
      <c r="J3414" s="98">
        <v>43612</v>
      </c>
      <c r="K3414" s="135">
        <f t="shared" si="112"/>
        <v>22</v>
      </c>
      <c r="L3414" s="99" t="str">
        <f t="shared" ca="1" si="113"/>
        <v>-</v>
      </c>
      <c r="M3414" s="93">
        <f>IF(E3414="","",VLOOKUP(E3414,[1]PROJECTES!$C$14:$Z$5000,21,FALSE))</f>
        <v>43524</v>
      </c>
      <c r="N3414" s="100">
        <v>2</v>
      </c>
      <c r="O3414" s="72" t="s">
        <v>229</v>
      </c>
      <c r="P3414" s="101">
        <v>0</v>
      </c>
      <c r="Q3414" s="132" t="s">
        <v>51</v>
      </c>
      <c r="R3414" s="168" t="s">
        <v>365</v>
      </c>
      <c r="S3414" s="91"/>
    </row>
    <row r="3415" spans="1:19" s="104" customFormat="1" ht="12.75" customHeight="1" x14ac:dyDescent="0.25">
      <c r="A3415" s="121" t="s">
        <v>21</v>
      </c>
      <c r="B3415" s="92" t="str">
        <f>IF(E3415="","",VLOOKUP(E3415,[1]PROJECTES!$C$14:$G$5000,2,FALSE))</f>
        <v>NCLAVE</v>
      </c>
      <c r="C3415" s="121"/>
      <c r="D3415" s="93" t="str">
        <f>IF(E3415="","",VLOOKUP(E3415,[1]PROJECTES!$C$14:$G$5000,5,FALSE))</f>
        <v>5 x Equipo Trina-PRO TCU-24/3 v1.0</v>
      </c>
      <c r="E3415" s="117">
        <v>5144</v>
      </c>
      <c r="F3415" s="95"/>
      <c r="G3415" s="96" t="str">
        <f>IF(E3415="","",VLOOKUP(E3415,[1]PROJECTES!$C$14:$G$5000,4,FALSE))</f>
        <v>TA</v>
      </c>
      <c r="H3415" s="118" t="s">
        <v>595</v>
      </c>
      <c r="I3415" s="97" t="str">
        <f>IF(H3415="","",VLOOKUP(H3415,BD!B$2:C$16,2,FALSE))</f>
        <v>E</v>
      </c>
      <c r="J3415" s="98">
        <v>43608</v>
      </c>
      <c r="K3415" s="135">
        <f t="shared" si="112"/>
        <v>21</v>
      </c>
      <c r="L3415" s="99" t="str">
        <f t="shared" ca="1" si="113"/>
        <v>-</v>
      </c>
      <c r="M3415" s="93">
        <f>IF(E3415="","",VLOOKUP(E3415,[1]PROJECTES!$C$14:$Z$5000,21,FALSE))</f>
        <v>43555</v>
      </c>
      <c r="N3415" s="100">
        <v>0</v>
      </c>
      <c r="O3415" s="72" t="s">
        <v>229</v>
      </c>
      <c r="P3415" s="101">
        <v>10</v>
      </c>
      <c r="Q3415" s="132" t="s">
        <v>49</v>
      </c>
      <c r="R3415" s="131" t="s">
        <v>1311</v>
      </c>
      <c r="S3415" s="91"/>
    </row>
    <row r="3416" spans="1:19" s="104" customFormat="1" ht="12.75" customHeight="1" x14ac:dyDescent="0.25">
      <c r="A3416" s="121" t="s">
        <v>21</v>
      </c>
      <c r="B3416" s="92" t="str">
        <f>IF(E3416="","",VLOOKUP(E3416,[1]PROJECTES!$C$14:$G$5000,2,FALSE))</f>
        <v>NCLAVE</v>
      </c>
      <c r="C3416" s="121"/>
      <c r="D3416" s="93" t="str">
        <f>IF(E3416="","",VLOOKUP(E3416,[1]PROJECTES!$C$14:$G$5000,5,FALSE))</f>
        <v>5 x Equipo Trina-PRO TCU-24/6  v1.0</v>
      </c>
      <c r="E3416" s="117">
        <v>5145</v>
      </c>
      <c r="F3416" s="95"/>
      <c r="G3416" s="96" t="str">
        <f>IF(E3416="","",VLOOKUP(E3416,[1]PROJECTES!$C$14:$G$5000,4,FALSE))</f>
        <v>TA</v>
      </c>
      <c r="H3416" s="118" t="s">
        <v>595</v>
      </c>
      <c r="I3416" s="97" t="str">
        <f>IF(H3416="","",VLOOKUP(H3416,BD!B$2:C$16,2,FALSE))</f>
        <v>E</v>
      </c>
      <c r="J3416" s="98">
        <v>43608</v>
      </c>
      <c r="K3416" s="135">
        <f>IF(J3416="","",WEEKNUM(J3416,2)-0)</f>
        <v>21</v>
      </c>
      <c r="L3416" s="99" t="str">
        <f t="shared" ca="1" si="113"/>
        <v>-</v>
      </c>
      <c r="M3416" s="93">
        <f>IF(E3416="","",VLOOKUP(E3416,[1]PROJECTES!$C$14:$Z$5000,21,FALSE))</f>
        <v>43555</v>
      </c>
      <c r="N3416" s="100">
        <v>0</v>
      </c>
      <c r="O3416" s="72" t="s">
        <v>229</v>
      </c>
      <c r="P3416" s="101">
        <v>10</v>
      </c>
      <c r="Q3416" s="132" t="s">
        <v>49</v>
      </c>
      <c r="R3416" s="131" t="s">
        <v>1311</v>
      </c>
      <c r="S3416" s="91"/>
    </row>
    <row r="3417" spans="1:19" s="104" customFormat="1" ht="12.75" customHeight="1" x14ac:dyDescent="0.25">
      <c r="A3417" s="121" t="s">
        <v>21</v>
      </c>
      <c r="B3417" s="92" t="str">
        <f>IF(E3417="","",VLOOKUP(E3417,[1]PROJECTES!$C$14:$G$5000,2,FALSE))</f>
        <v>DIELES</v>
      </c>
      <c r="C3417" s="121"/>
      <c r="D3417" s="93" t="str">
        <f>IF(E3417="","",VLOOKUP(E3417,[1]PROJECTES!$C$14:$G$5000,5,FALSE))</f>
        <v>RTU CT-6 DIELESUR v1.1</v>
      </c>
      <c r="E3417" s="117">
        <v>5060</v>
      </c>
      <c r="F3417" s="95"/>
      <c r="G3417" s="96" t="str">
        <f>IF(E3417="","",VLOOKUP(E3417,[1]PROJECTES!$C$14:$G$5000,4,FALSE))</f>
        <v>TA</v>
      </c>
      <c r="H3417" s="118" t="s">
        <v>595</v>
      </c>
      <c r="I3417" s="97" t="str">
        <f>IF(H3417="","",VLOOKUP(H3417,BD!B$2:C$16,2,FALSE))</f>
        <v>E</v>
      </c>
      <c r="J3417" s="98">
        <v>43613</v>
      </c>
      <c r="K3417" s="135">
        <f t="shared" si="112"/>
        <v>22</v>
      </c>
      <c r="L3417" s="99" t="str">
        <f t="shared" ca="1" si="113"/>
        <v>-</v>
      </c>
      <c r="M3417" s="93">
        <f>IF(E3417="","",VLOOKUP(E3417,[1]PROJECTES!$C$14:$Z$5000,21,FALSE))</f>
        <v>43524</v>
      </c>
      <c r="N3417" s="100">
        <v>1</v>
      </c>
      <c r="O3417" s="72" t="s">
        <v>229</v>
      </c>
      <c r="P3417" s="101">
        <v>0</v>
      </c>
      <c r="Q3417" s="132" t="s">
        <v>51</v>
      </c>
      <c r="R3417" s="168" t="s">
        <v>365</v>
      </c>
      <c r="S3417" s="91"/>
    </row>
    <row r="3418" spans="1:19" s="104" customFormat="1" ht="12.75" customHeight="1" x14ac:dyDescent="0.25">
      <c r="A3418" s="121" t="s">
        <v>21</v>
      </c>
      <c r="B3418" s="92" t="str">
        <f>IF(E3418="","",VLOOKUP(E3418,[1]PROJECTES!$C$14:$G$5000,2,FALSE))</f>
        <v>SITEL</v>
      </c>
      <c r="C3418" s="121"/>
      <c r="D3418" s="93" t="str">
        <f>IF(E3418="","",VLOOKUP(E3418,[1]PROJECTES!$C$14:$G$5000,5,FALSE))</f>
        <v>25 x M8SA-TD</v>
      </c>
      <c r="E3418" s="117">
        <v>5293</v>
      </c>
      <c r="F3418" s="95"/>
      <c r="G3418" s="96" t="str">
        <f>IF(E3418="","",VLOOKUP(E3418,[1]PROJECTES!$C$14:$G$5000,4,FALSE))</f>
        <v>OB</v>
      </c>
      <c r="H3418" s="118" t="s">
        <v>21</v>
      </c>
      <c r="I3418" s="97" t="str">
        <f>IF(H3418="","",VLOOKUP(H3418,BD!B$2:C$16,2,FALSE))</f>
        <v>P</v>
      </c>
      <c r="J3418" s="98">
        <v>43613</v>
      </c>
      <c r="K3418" s="135">
        <f t="shared" ref="K3418:K3439" si="116">IF(J3418="","",WEEKNUM(J3418,2)-0)</f>
        <v>22</v>
      </c>
      <c r="L3418" s="99">
        <f t="shared" ref="L3418:L3439" ca="1" si="117">IF(M3418="","-",IF(G3418="TA","-",+M3418-TODAY()))</f>
        <v>24</v>
      </c>
      <c r="M3418" s="93">
        <f>IF(E3418="","",VLOOKUP(E3418,[1]PROJECTES!$C$14:$Z$5000,21,FALSE))</f>
        <v>43644</v>
      </c>
      <c r="N3418" s="100">
        <v>0</v>
      </c>
      <c r="O3418" s="72" t="s">
        <v>229</v>
      </c>
      <c r="P3418" s="101">
        <v>24</v>
      </c>
      <c r="Q3418" s="132" t="s">
        <v>19</v>
      </c>
      <c r="R3418" s="102" t="s">
        <v>2001</v>
      </c>
      <c r="S3418" s="91"/>
    </row>
    <row r="3419" spans="1:19" s="104" customFormat="1" ht="12.75" customHeight="1" x14ac:dyDescent="0.25">
      <c r="A3419" s="121" t="s">
        <v>21</v>
      </c>
      <c r="B3419" s="92" t="str">
        <f>IF(E3419="","",VLOOKUP(E3419,[1]PROJECTES!$C$14:$G$5000,2,FALSE))</f>
        <v>SITEL</v>
      </c>
      <c r="C3419" s="121"/>
      <c r="D3419" s="93" t="str">
        <f>IF(E3419="","",VLOOKUP(E3419,[1]PROJECTES!$C$14:$G$5000,5,FALSE))</f>
        <v>25 x M8SD-TD MASTER v2.0</v>
      </c>
      <c r="E3419" s="117">
        <v>5294</v>
      </c>
      <c r="F3419" s="95"/>
      <c r="G3419" s="96" t="str">
        <f>IF(E3419="","",VLOOKUP(E3419,[1]PROJECTES!$C$14:$G$5000,4,FALSE))</f>
        <v>OB</v>
      </c>
      <c r="H3419" s="118" t="s">
        <v>21</v>
      </c>
      <c r="I3419" s="97" t="str">
        <f>IF(H3419="","",VLOOKUP(H3419,BD!B$2:C$16,2,FALSE))</f>
        <v>P</v>
      </c>
      <c r="J3419" s="98">
        <v>43613</v>
      </c>
      <c r="K3419" s="135">
        <f t="shared" si="116"/>
        <v>22</v>
      </c>
      <c r="L3419" s="99">
        <f t="shared" ca="1" si="117"/>
        <v>24</v>
      </c>
      <c r="M3419" s="93">
        <f>IF(E3419="","",VLOOKUP(E3419,[1]PROJECTES!$C$14:$Z$5000,21,FALSE))</f>
        <v>43644</v>
      </c>
      <c r="N3419" s="100">
        <v>0</v>
      </c>
      <c r="O3419" s="72" t="s">
        <v>229</v>
      </c>
      <c r="P3419" s="101">
        <v>24</v>
      </c>
      <c r="Q3419" s="132" t="s">
        <v>19</v>
      </c>
      <c r="R3419" s="168" t="s">
        <v>2001</v>
      </c>
      <c r="S3419" s="91"/>
    </row>
    <row r="3420" spans="1:19" s="104" customFormat="1" ht="12.75" customHeight="1" x14ac:dyDescent="0.25">
      <c r="A3420" s="121" t="s">
        <v>21</v>
      </c>
      <c r="B3420" s="92" t="str">
        <f>IF(E3420="","",VLOOKUP(E3420,[1]PROJECTES!$C$14:$G$5000,2,FALSE))</f>
        <v>SITEL</v>
      </c>
      <c r="C3420" s="121"/>
      <c r="D3420" s="93" t="str">
        <f>IF(E3420="","",VLOOKUP(E3420,[1]PROJECTES!$C$14:$G$5000,5,FALSE))</f>
        <v>40 x INTERF8 RACK</v>
      </c>
      <c r="E3420" s="117">
        <v>5295</v>
      </c>
      <c r="F3420" s="95"/>
      <c r="G3420" s="96" t="str">
        <f>IF(E3420="","",VLOOKUP(E3420,[1]PROJECTES!$C$14:$G$5000,4,FALSE))</f>
        <v>OB</v>
      </c>
      <c r="H3420" s="118" t="s">
        <v>21</v>
      </c>
      <c r="I3420" s="97" t="str">
        <f>IF(H3420="","",VLOOKUP(H3420,BD!B$2:C$16,2,FALSE))</f>
        <v>P</v>
      </c>
      <c r="J3420" s="98">
        <v>43613</v>
      </c>
      <c r="K3420" s="135">
        <f t="shared" si="116"/>
        <v>22</v>
      </c>
      <c r="L3420" s="99">
        <f t="shared" ca="1" si="117"/>
        <v>24</v>
      </c>
      <c r="M3420" s="93">
        <f>IF(E3420="","",VLOOKUP(E3420,[1]PROJECTES!$C$14:$Z$5000,21,FALSE))</f>
        <v>43644</v>
      </c>
      <c r="N3420" s="100">
        <v>0</v>
      </c>
      <c r="O3420" s="72" t="s">
        <v>229</v>
      </c>
      <c r="P3420" s="101">
        <v>24</v>
      </c>
      <c r="Q3420" s="132" t="s">
        <v>19</v>
      </c>
      <c r="R3420" s="102" t="s">
        <v>2001</v>
      </c>
      <c r="S3420" s="91"/>
    </row>
    <row r="3421" spans="1:19" s="104" customFormat="1" ht="12.75" customHeight="1" x14ac:dyDescent="0.25">
      <c r="A3421" s="121" t="s">
        <v>21</v>
      </c>
      <c r="B3421" s="92" t="str">
        <f>IF(E3421="","",VLOOKUP(E3421,[1]PROJECTES!$C$14:$G$5000,2,FALSE))</f>
        <v>SITEL</v>
      </c>
      <c r="C3421" s="121"/>
      <c r="D3421" s="93" t="str">
        <f>IF(E3421="","",VLOOKUP(E3421,[1]PROJECTES!$C$14:$G$5000,5,FALSE))</f>
        <v>50 x MODE-FSK 24Vdc C/caratula</v>
      </c>
      <c r="E3421" s="117">
        <v>5296</v>
      </c>
      <c r="F3421" s="95"/>
      <c r="G3421" s="96" t="str">
        <f>IF(E3421="","",VLOOKUP(E3421,[1]PROJECTES!$C$14:$G$5000,4,FALSE))</f>
        <v>OB</v>
      </c>
      <c r="H3421" s="118" t="s">
        <v>21</v>
      </c>
      <c r="I3421" s="97" t="str">
        <f>IF(H3421="","",VLOOKUP(H3421,BD!B$2:C$16,2,FALSE))</f>
        <v>P</v>
      </c>
      <c r="J3421" s="98">
        <v>43613</v>
      </c>
      <c r="K3421" s="135">
        <f t="shared" si="116"/>
        <v>22</v>
      </c>
      <c r="L3421" s="99">
        <f t="shared" ca="1" si="117"/>
        <v>24</v>
      </c>
      <c r="M3421" s="93">
        <f>IF(E3421="","",VLOOKUP(E3421,[1]PROJECTES!$C$14:$Z$5000,21,FALSE))</f>
        <v>43644</v>
      </c>
      <c r="N3421" s="100">
        <v>0</v>
      </c>
      <c r="O3421" s="72" t="s">
        <v>229</v>
      </c>
      <c r="P3421" s="101">
        <v>23</v>
      </c>
      <c r="Q3421" s="132" t="s">
        <v>19</v>
      </c>
      <c r="R3421" s="102" t="s">
        <v>2001</v>
      </c>
      <c r="S3421" s="91"/>
    </row>
    <row r="3422" spans="1:19" s="104" customFormat="1" ht="12.75" customHeight="1" x14ac:dyDescent="0.25">
      <c r="A3422" s="121" t="s">
        <v>21</v>
      </c>
      <c r="B3422" s="92" t="str">
        <f>IF(E3422="","",VLOOKUP(E3422,[1]PROJECTES!$C$14:$G$5000,2,FALSE))</f>
        <v>SITEL</v>
      </c>
      <c r="C3422" s="121"/>
      <c r="D3422" s="93" t="str">
        <f>IF(E3422="","",VLOOKUP(E3422,[1]PROJECTES!$C$14:$G$5000,5,FALSE))</f>
        <v>50 x BP TEDIS-TD</v>
      </c>
      <c r="E3422" s="117">
        <v>5297</v>
      </c>
      <c r="F3422" s="95"/>
      <c r="G3422" s="96" t="str">
        <f>IF(E3422="","",VLOOKUP(E3422,[1]PROJECTES!$C$14:$G$5000,4,FALSE))</f>
        <v>OB</v>
      </c>
      <c r="H3422" s="118" t="s">
        <v>21</v>
      </c>
      <c r="I3422" s="97" t="str">
        <f>IF(H3422="","",VLOOKUP(H3422,BD!B$2:C$16,2,FALSE))</f>
        <v>P</v>
      </c>
      <c r="J3422" s="98">
        <v>43613</v>
      </c>
      <c r="K3422" s="135">
        <f t="shared" si="116"/>
        <v>22</v>
      </c>
      <c r="L3422" s="99">
        <f t="shared" ca="1" si="117"/>
        <v>24</v>
      </c>
      <c r="M3422" s="93">
        <f>IF(E3422="","",VLOOKUP(E3422,[1]PROJECTES!$C$14:$Z$5000,21,FALSE))</f>
        <v>43644</v>
      </c>
      <c r="N3422" s="100">
        <v>0</v>
      </c>
      <c r="O3422" s="72" t="s">
        <v>229</v>
      </c>
      <c r="P3422" s="101">
        <v>23</v>
      </c>
      <c r="Q3422" s="132" t="s">
        <v>19</v>
      </c>
      <c r="R3422" s="131" t="s">
        <v>2001</v>
      </c>
      <c r="S3422" s="91"/>
    </row>
    <row r="3423" spans="1:19" s="104" customFormat="1" ht="12.75" customHeight="1" x14ac:dyDescent="0.25">
      <c r="A3423" s="121" t="s">
        <v>21</v>
      </c>
      <c r="B3423" s="92" t="str">
        <f>IF(E3423="","",VLOOKUP(E3423,[1]PROJECTES!$C$14:$G$5000,2,FALSE))</f>
        <v>SITEL</v>
      </c>
      <c r="C3423" s="121"/>
      <c r="D3423" s="93" t="str">
        <f>IF(E3423="","",VLOOKUP(E3423,[1]PROJECTES!$C$14:$G$5000,5,FALSE))</f>
        <v>48 x M4SD</v>
      </c>
      <c r="E3423" s="117">
        <v>5298</v>
      </c>
      <c r="F3423" s="95"/>
      <c r="G3423" s="96" t="str">
        <f>IF(E3423="","",VLOOKUP(E3423,[1]PROJECTES!$C$14:$G$5000,4,FALSE))</f>
        <v>OB</v>
      </c>
      <c r="H3423" s="118" t="s">
        <v>21</v>
      </c>
      <c r="I3423" s="97" t="str">
        <f>IF(H3423="","",VLOOKUP(H3423,BD!B$2:C$16,2,FALSE))</f>
        <v>P</v>
      </c>
      <c r="J3423" s="98">
        <v>43613</v>
      </c>
      <c r="K3423" s="135">
        <f t="shared" si="116"/>
        <v>22</v>
      </c>
      <c r="L3423" s="99">
        <f t="shared" ca="1" si="117"/>
        <v>24</v>
      </c>
      <c r="M3423" s="93">
        <f>IF(E3423="","",VLOOKUP(E3423,[1]PROJECTES!$C$14:$Z$5000,21,FALSE))</f>
        <v>43644</v>
      </c>
      <c r="N3423" s="100">
        <v>0</v>
      </c>
      <c r="O3423" s="72" t="s">
        <v>229</v>
      </c>
      <c r="P3423" s="101">
        <v>23</v>
      </c>
      <c r="Q3423" s="132" t="s">
        <v>19</v>
      </c>
      <c r="R3423" s="131" t="s">
        <v>2001</v>
      </c>
      <c r="S3423" s="91"/>
    </row>
    <row r="3424" spans="1:19" s="104" customFormat="1" ht="12.75" customHeight="1" x14ac:dyDescent="0.25">
      <c r="A3424" s="121" t="s">
        <v>21</v>
      </c>
      <c r="B3424" s="92" t="str">
        <f>IF(E3424="","",VLOOKUP(E3424,[1]PROJECTES!$C$14:$G$5000,2,FALSE))</f>
        <v>SITEL</v>
      </c>
      <c r="C3424" s="121"/>
      <c r="D3424" s="93" t="str">
        <f>IF(E3424="","",VLOOKUP(E3424,[1]PROJECTES!$C$14:$G$5000,5,FALSE))</f>
        <v>72 x INTERF2 v1.0</v>
      </c>
      <c r="E3424" s="117">
        <v>5299</v>
      </c>
      <c r="F3424" s="95"/>
      <c r="G3424" s="96" t="str">
        <f>IF(E3424="","",VLOOKUP(E3424,[1]PROJECTES!$C$14:$G$5000,4,FALSE))</f>
        <v>OB</v>
      </c>
      <c r="H3424" s="118" t="s">
        <v>21</v>
      </c>
      <c r="I3424" s="97" t="str">
        <f>IF(H3424="","",VLOOKUP(H3424,BD!B$2:C$16,2,FALSE))</f>
        <v>P</v>
      </c>
      <c r="J3424" s="98">
        <v>43613</v>
      </c>
      <c r="K3424" s="135">
        <f t="shared" si="116"/>
        <v>22</v>
      </c>
      <c r="L3424" s="99">
        <f t="shared" ca="1" si="117"/>
        <v>24</v>
      </c>
      <c r="M3424" s="93">
        <f>IF(E3424="","",VLOOKUP(E3424,[1]PROJECTES!$C$14:$Z$5000,21,FALSE))</f>
        <v>43644</v>
      </c>
      <c r="N3424" s="100">
        <v>0</v>
      </c>
      <c r="O3424" s="72" t="s">
        <v>229</v>
      </c>
      <c r="P3424" s="101">
        <v>23</v>
      </c>
      <c r="Q3424" s="132" t="s">
        <v>19</v>
      </c>
      <c r="R3424" s="102" t="s">
        <v>2001</v>
      </c>
      <c r="S3424" s="91"/>
    </row>
    <row r="3425" spans="1:19" s="104" customFormat="1" ht="12.75" customHeight="1" x14ac:dyDescent="0.25">
      <c r="A3425" s="121" t="s">
        <v>21</v>
      </c>
      <c r="B3425" s="92" t="str">
        <f>IF(E3425="","",VLOOKUP(E3425,[1]PROJECTES!$C$14:$G$5000,2,FALSE))</f>
        <v>SITEL</v>
      </c>
      <c r="C3425" s="121"/>
      <c r="D3425" s="93" t="str">
        <f>IF(E3425="","",VLOOKUP(E3425,[1]PROJECTES!$C$14:$G$5000,5,FALSE))</f>
        <v xml:space="preserve">25 x MLEDS-125 </v>
      </c>
      <c r="E3425" s="117">
        <v>5300</v>
      </c>
      <c r="F3425" s="95"/>
      <c r="G3425" s="96" t="str">
        <f>IF(E3425="","",VLOOKUP(E3425,[1]PROJECTES!$C$14:$G$5000,4,FALSE))</f>
        <v>OB</v>
      </c>
      <c r="H3425" s="118" t="s">
        <v>21</v>
      </c>
      <c r="I3425" s="97" t="str">
        <f>IF(H3425="","",VLOOKUP(H3425,BD!B$2:C$16,2,FALSE))</f>
        <v>P</v>
      </c>
      <c r="J3425" s="98">
        <v>43613</v>
      </c>
      <c r="K3425" s="135">
        <f t="shared" si="116"/>
        <v>22</v>
      </c>
      <c r="L3425" s="99">
        <f t="shared" ca="1" si="117"/>
        <v>24</v>
      </c>
      <c r="M3425" s="93">
        <f>IF(E3425="","",VLOOKUP(E3425,[1]PROJECTES!$C$14:$Z$5000,21,FALSE))</f>
        <v>43644</v>
      </c>
      <c r="N3425" s="100">
        <v>0</v>
      </c>
      <c r="O3425" s="72" t="s">
        <v>229</v>
      </c>
      <c r="P3425" s="101">
        <v>23</v>
      </c>
      <c r="Q3425" s="132" t="s">
        <v>19</v>
      </c>
      <c r="R3425" s="102" t="s">
        <v>2001</v>
      </c>
      <c r="S3425" s="91"/>
    </row>
    <row r="3426" spans="1:19" s="104" customFormat="1" ht="12.75" customHeight="1" x14ac:dyDescent="0.25">
      <c r="A3426" s="121" t="s">
        <v>21</v>
      </c>
      <c r="B3426" s="92" t="str">
        <f>IF(E3426="","",VLOOKUP(E3426,[1]PROJECTES!$C$14:$G$5000,2,FALSE))</f>
        <v>SITEL</v>
      </c>
      <c r="C3426" s="121"/>
      <c r="D3426" s="93" t="str">
        <f>IF(E3426="","",VLOOKUP(E3426,[1]PROJECTES!$C$14:$G$5000,5,FALSE))</f>
        <v>25 x MLEDS-45</v>
      </c>
      <c r="E3426" s="117">
        <v>5301</v>
      </c>
      <c r="F3426" s="95"/>
      <c r="G3426" s="96" t="str">
        <f>IF(E3426="","",VLOOKUP(E3426,[1]PROJECTES!$C$14:$G$5000,4,FALSE))</f>
        <v>OB</v>
      </c>
      <c r="H3426" s="118" t="s">
        <v>21</v>
      </c>
      <c r="I3426" s="97" t="str">
        <f>IF(H3426="","",VLOOKUP(H3426,BD!B$2:C$16,2,FALSE))</f>
        <v>P</v>
      </c>
      <c r="J3426" s="98">
        <v>43613</v>
      </c>
      <c r="K3426" s="135">
        <f t="shared" si="116"/>
        <v>22</v>
      </c>
      <c r="L3426" s="99">
        <f t="shared" ca="1" si="117"/>
        <v>24</v>
      </c>
      <c r="M3426" s="93">
        <f>IF(E3426="","",VLOOKUP(E3426,[1]PROJECTES!$C$14:$Z$5000,21,FALSE))</f>
        <v>43644</v>
      </c>
      <c r="N3426" s="100">
        <v>0</v>
      </c>
      <c r="O3426" s="72" t="s">
        <v>229</v>
      </c>
      <c r="P3426" s="101">
        <v>23</v>
      </c>
      <c r="Q3426" s="132" t="s">
        <v>19</v>
      </c>
      <c r="R3426" s="168" t="s">
        <v>2001</v>
      </c>
      <c r="S3426" s="91"/>
    </row>
    <row r="3427" spans="1:19" s="104" customFormat="1" ht="12.75" customHeight="1" x14ac:dyDescent="0.25">
      <c r="A3427" s="121" t="s">
        <v>21</v>
      </c>
      <c r="B3427" s="92" t="str">
        <f>IF(E3427="","",VLOOKUP(E3427,[1]PROJECTES!$C$14:$G$5000,2,FALSE))</f>
        <v>SITEL</v>
      </c>
      <c r="C3427" s="121"/>
      <c r="D3427" s="93" t="str">
        <f>IF(E3427="","",VLOOKUP(E3427,[1]PROJECTES!$C$14:$G$5000,5,FALSE))</f>
        <v>25 x IMG-125 v2.0</v>
      </c>
      <c r="E3427" s="117">
        <v>5302</v>
      </c>
      <c r="F3427" s="95"/>
      <c r="G3427" s="96" t="str">
        <f>IF(E3427="","",VLOOKUP(E3427,[1]PROJECTES!$C$14:$G$5000,4,FALSE))</f>
        <v>OB</v>
      </c>
      <c r="H3427" s="118" t="s">
        <v>21</v>
      </c>
      <c r="I3427" s="97" t="str">
        <f>IF(H3427="","",VLOOKUP(H3427,BD!B$2:C$16,2,FALSE))</f>
        <v>P</v>
      </c>
      <c r="J3427" s="98">
        <v>43613</v>
      </c>
      <c r="K3427" s="135">
        <f t="shared" si="116"/>
        <v>22</v>
      </c>
      <c r="L3427" s="99">
        <f t="shared" ca="1" si="117"/>
        <v>24</v>
      </c>
      <c r="M3427" s="93">
        <f>IF(E3427="","",VLOOKUP(E3427,[1]PROJECTES!$C$14:$Z$5000,21,FALSE))</f>
        <v>43644</v>
      </c>
      <c r="N3427" s="100">
        <v>0</v>
      </c>
      <c r="O3427" s="72" t="s">
        <v>229</v>
      </c>
      <c r="P3427" s="101">
        <v>23</v>
      </c>
      <c r="Q3427" s="132" t="s">
        <v>19</v>
      </c>
      <c r="R3427" s="131" t="s">
        <v>2001</v>
      </c>
      <c r="S3427" s="91"/>
    </row>
    <row r="3428" spans="1:19" s="104" customFormat="1" ht="12.75" customHeight="1" x14ac:dyDescent="0.25">
      <c r="A3428" s="121" t="s">
        <v>21</v>
      </c>
      <c r="B3428" s="92" t="str">
        <f>IF(E3428="","",VLOOKUP(E3428,[1]PROJECTES!$C$14:$G$5000,2,FALSE))</f>
        <v>SITEL</v>
      </c>
      <c r="C3428" s="121"/>
      <c r="D3428" s="93" t="str">
        <f>IF(E3428="","",VLOOKUP(E3428,[1]PROJECTES!$C$14:$G$5000,5,FALSE))</f>
        <v>25 x IMG-48 v2.0</v>
      </c>
      <c r="E3428" s="117">
        <v>5303</v>
      </c>
      <c r="F3428" s="95"/>
      <c r="G3428" s="96" t="str">
        <f>IF(E3428="","",VLOOKUP(E3428,[1]PROJECTES!$C$14:$G$5000,4,FALSE))</f>
        <v>OB</v>
      </c>
      <c r="H3428" s="118" t="s">
        <v>21</v>
      </c>
      <c r="I3428" s="97" t="str">
        <f>IF(H3428="","",VLOOKUP(H3428,BD!B$2:C$16,2,FALSE))</f>
        <v>P</v>
      </c>
      <c r="J3428" s="98">
        <v>43613</v>
      </c>
      <c r="K3428" s="135">
        <f t="shared" si="116"/>
        <v>22</v>
      </c>
      <c r="L3428" s="99">
        <f t="shared" ca="1" si="117"/>
        <v>24</v>
      </c>
      <c r="M3428" s="93">
        <f>IF(E3428="","",VLOOKUP(E3428,[1]PROJECTES!$C$14:$Z$5000,21,FALSE))</f>
        <v>43644</v>
      </c>
      <c r="N3428" s="100">
        <v>0</v>
      </c>
      <c r="O3428" s="72" t="s">
        <v>229</v>
      </c>
      <c r="P3428" s="101">
        <v>23</v>
      </c>
      <c r="Q3428" s="132" t="s">
        <v>19</v>
      </c>
      <c r="R3428" s="102" t="s">
        <v>2001</v>
      </c>
      <c r="S3428" s="91"/>
    </row>
    <row r="3429" spans="1:19" s="104" customFormat="1" ht="12.75" customHeight="1" x14ac:dyDescent="0.25">
      <c r="A3429" s="121" t="s">
        <v>21</v>
      </c>
      <c r="B3429" s="92" t="str">
        <f>IF(E3429="","",VLOOKUP(E3429,[1]PROJECTES!$C$14:$G$5000,2,FALSE))</f>
        <v>SITEL</v>
      </c>
      <c r="C3429" s="121"/>
      <c r="D3429" s="93" t="str">
        <f>IF(E3429="","",VLOOKUP(E3429,[1]PROJECTES!$C$14:$G$5000,5,FALSE))</f>
        <v>25 x M8EA-TD</v>
      </c>
      <c r="E3429" s="117">
        <v>5304</v>
      </c>
      <c r="F3429" s="95"/>
      <c r="G3429" s="96" t="str">
        <f>IF(E3429="","",VLOOKUP(E3429,[1]PROJECTES!$C$14:$G$5000,4,FALSE))</f>
        <v>OB</v>
      </c>
      <c r="H3429" s="118" t="s">
        <v>21</v>
      </c>
      <c r="I3429" s="97" t="str">
        <f>IF(H3429="","",VLOOKUP(H3429,BD!B$2:C$16,2,FALSE))</f>
        <v>P</v>
      </c>
      <c r="J3429" s="98">
        <v>43613</v>
      </c>
      <c r="K3429" s="135">
        <f t="shared" si="116"/>
        <v>22</v>
      </c>
      <c r="L3429" s="99">
        <f t="shared" ca="1" si="117"/>
        <v>24</v>
      </c>
      <c r="M3429" s="93">
        <f>IF(E3429="","",VLOOKUP(E3429,[1]PROJECTES!$C$14:$Z$5000,21,FALSE))</f>
        <v>43644</v>
      </c>
      <c r="N3429" s="100">
        <v>0</v>
      </c>
      <c r="O3429" s="72" t="s">
        <v>229</v>
      </c>
      <c r="P3429" s="101">
        <v>22</v>
      </c>
      <c r="Q3429" s="132" t="s">
        <v>19</v>
      </c>
      <c r="R3429" s="102" t="s">
        <v>2001</v>
      </c>
      <c r="S3429" s="91"/>
    </row>
    <row r="3430" spans="1:19" s="104" customFormat="1" ht="12.75" customHeight="1" x14ac:dyDescent="0.25">
      <c r="A3430" s="121" t="s">
        <v>21</v>
      </c>
      <c r="B3430" s="92" t="str">
        <f>IF(E3430="","",VLOOKUP(E3430,[1]PROJECTES!$C$14:$G$5000,2,FALSE))</f>
        <v>SITEL</v>
      </c>
      <c r="C3430" s="121"/>
      <c r="D3430" s="93" t="str">
        <f>IF(E3430="","",VLOOKUP(E3430,[1]PROJECTES!$C$14:$G$5000,5,FALSE))</f>
        <v>50 x MODEM-FSK Generic</v>
      </c>
      <c r="E3430" s="117">
        <v>5305</v>
      </c>
      <c r="F3430" s="95"/>
      <c r="G3430" s="96" t="str">
        <f>IF(E3430="","",VLOOKUP(E3430,[1]PROJECTES!$C$14:$G$5000,4,FALSE))</f>
        <v>OB</v>
      </c>
      <c r="H3430" s="118" t="s">
        <v>21</v>
      </c>
      <c r="I3430" s="97" t="str">
        <f>IF(H3430="","",VLOOKUP(H3430,BD!B$2:C$16,2,FALSE))</f>
        <v>P</v>
      </c>
      <c r="J3430" s="98">
        <v>43613</v>
      </c>
      <c r="K3430" s="135">
        <f t="shared" si="116"/>
        <v>22</v>
      </c>
      <c r="L3430" s="99">
        <f t="shared" ca="1" si="117"/>
        <v>24</v>
      </c>
      <c r="M3430" s="93">
        <f>IF(E3430="","",VLOOKUP(E3430,[1]PROJECTES!$C$14:$Z$5000,21,FALSE))</f>
        <v>43644</v>
      </c>
      <c r="N3430" s="100">
        <v>0</v>
      </c>
      <c r="O3430" s="72" t="s">
        <v>229</v>
      </c>
      <c r="P3430" s="101">
        <v>22</v>
      </c>
      <c r="Q3430" s="132" t="s">
        <v>19</v>
      </c>
      <c r="R3430" s="102" t="s">
        <v>2001</v>
      </c>
      <c r="S3430" s="91"/>
    </row>
    <row r="3431" spans="1:19" s="104" customFormat="1" ht="12.75" customHeight="1" x14ac:dyDescent="0.25">
      <c r="A3431" s="121" t="s">
        <v>21</v>
      </c>
      <c r="B3431" s="92" t="str">
        <f>IF(E3431="","",VLOOKUP(E3431,[1]PROJECTES!$C$14:$G$5000,2,FALSE))</f>
        <v>SITEL</v>
      </c>
      <c r="C3431" s="121" t="s">
        <v>149</v>
      </c>
      <c r="D3431" s="93" t="str">
        <f>IF(E3431="","",VLOOKUP(E3431,[1]PROJECTES!$C$14:$G$5000,5,FALSE))</f>
        <v>5 x Manguera COM CAP32 - MOXA nPort-5110</v>
      </c>
      <c r="E3431" s="117">
        <v>5287</v>
      </c>
      <c r="F3431" s="95"/>
      <c r="G3431" s="96" t="str">
        <f>IF(E3431="","",VLOOKUP(E3431,[1]PROJECTES!$C$14:$G$5000,4,FALSE))</f>
        <v>TA</v>
      </c>
      <c r="H3431" s="118" t="s">
        <v>21</v>
      </c>
      <c r="I3431" s="97" t="str">
        <f>IF(H3431="","",VLOOKUP(H3431,BD!B$2:C$16,2,FALSE))</f>
        <v>P</v>
      </c>
      <c r="J3431" s="98">
        <v>43613</v>
      </c>
      <c r="K3431" s="135">
        <f t="shared" si="116"/>
        <v>22</v>
      </c>
      <c r="L3431" s="99" t="str">
        <f t="shared" ca="1" si="117"/>
        <v>-</v>
      </c>
      <c r="M3431" s="93">
        <f>IF(E3431="","",VLOOKUP(E3431,[1]PROJECTES!$C$14:$Z$5000,21,FALSE))</f>
        <v>43616</v>
      </c>
      <c r="N3431" s="100">
        <v>0</v>
      </c>
      <c r="O3431" s="72" t="s">
        <v>229</v>
      </c>
      <c r="P3431" s="101">
        <v>10</v>
      </c>
      <c r="Q3431" s="132" t="s">
        <v>65</v>
      </c>
      <c r="R3431" s="168" t="s">
        <v>451</v>
      </c>
      <c r="S3431" s="91"/>
    </row>
    <row r="3432" spans="1:19" s="104" customFormat="1" ht="12.75" customHeight="1" x14ac:dyDescent="0.25">
      <c r="A3432" s="121" t="s">
        <v>21</v>
      </c>
      <c r="B3432" s="92" t="str">
        <f>IF(E3432="","",VLOOKUP(E3432,[1]PROJECTES!$C$14:$G$5000,2,FALSE))</f>
        <v>SITEL</v>
      </c>
      <c r="C3432" s="121" t="s">
        <v>149</v>
      </c>
      <c r="D3432" s="93" t="str">
        <f>IF(E3432="","",VLOOKUP(E3432,[1]PROJECTES!$C$14:$G$5000,5,FALSE))</f>
        <v>1 x Manguera COM CAP32(COM5) - MOXA nPort-5110</v>
      </c>
      <c r="E3432" s="117">
        <v>5288</v>
      </c>
      <c r="F3432" s="95"/>
      <c r="G3432" s="96" t="str">
        <f>IF(E3432="","",VLOOKUP(E3432,[1]PROJECTES!$C$14:$G$5000,4,FALSE))</f>
        <v>TA</v>
      </c>
      <c r="H3432" s="118" t="s">
        <v>21</v>
      </c>
      <c r="I3432" s="97" t="str">
        <f>IF(H3432="","",VLOOKUP(H3432,BD!B$2:C$16,2,FALSE))</f>
        <v>P</v>
      </c>
      <c r="J3432" s="98">
        <v>43613</v>
      </c>
      <c r="K3432" s="135">
        <f t="shared" si="116"/>
        <v>22</v>
      </c>
      <c r="L3432" s="99" t="str">
        <f t="shared" ca="1" si="117"/>
        <v>-</v>
      </c>
      <c r="M3432" s="93">
        <f>IF(E3432="","",VLOOKUP(E3432,[1]PROJECTES!$C$14:$Z$5000,21,FALSE))</f>
        <v>43616</v>
      </c>
      <c r="N3432" s="100">
        <v>0</v>
      </c>
      <c r="O3432" s="72" t="s">
        <v>229</v>
      </c>
      <c r="P3432" s="101">
        <v>5</v>
      </c>
      <c r="Q3432" s="132" t="s">
        <v>65</v>
      </c>
      <c r="R3432" s="168" t="s">
        <v>451</v>
      </c>
      <c r="S3432" s="91"/>
    </row>
    <row r="3433" spans="1:19" s="104" customFormat="1" ht="12.75" customHeight="1" x14ac:dyDescent="0.25">
      <c r="A3433" s="121" t="s">
        <v>21</v>
      </c>
      <c r="B3433" s="92" t="str">
        <f>IF(E3433="","",VLOOKUP(E3433,[1]PROJECTES!$C$14:$G$5000,2,FALSE))</f>
        <v>DESGAS</v>
      </c>
      <c r="C3433" s="121"/>
      <c r="D3433" s="93" t="str">
        <f>IF(E3433="","",VLOOKUP(E3433,[1]PROJECTES!$C$14:$G$5000,5,FALSE))</f>
        <v>SISTEMA TD S.E. JACA SUR - P.F. DESARROLLOS GUASO v1.0</v>
      </c>
      <c r="E3433" s="117">
        <v>5289</v>
      </c>
      <c r="F3433" s="95"/>
      <c r="G3433" s="96" t="str">
        <f>IF(E3433="","",VLOOKUP(E3433,[1]PROJECTES!$C$14:$G$5000,4,FALSE))</f>
        <v>OB</v>
      </c>
      <c r="H3433" s="118" t="s">
        <v>21</v>
      </c>
      <c r="I3433" s="97" t="str">
        <f>IF(H3433="","",VLOOKUP(H3433,BD!B$2:C$16,2,FALSE))</f>
        <v>P</v>
      </c>
      <c r="J3433" s="98">
        <v>43613</v>
      </c>
      <c r="K3433" s="135">
        <f t="shared" si="116"/>
        <v>22</v>
      </c>
      <c r="L3433" s="99">
        <f t="shared" ca="1" si="117"/>
        <v>115</v>
      </c>
      <c r="M3433" s="93">
        <f>IF(E3433="","",VLOOKUP(E3433,[1]PROJECTES!$C$14:$Z$5000,21,FALSE))</f>
        <v>43735</v>
      </c>
      <c r="N3433" s="100">
        <v>0</v>
      </c>
      <c r="O3433" s="72" t="s">
        <v>229</v>
      </c>
      <c r="P3433" s="101">
        <v>40</v>
      </c>
      <c r="Q3433" s="132" t="s">
        <v>49</v>
      </c>
      <c r="R3433" s="168" t="s">
        <v>335</v>
      </c>
      <c r="S3433" s="91"/>
    </row>
    <row r="3434" spans="1:19" s="104" customFormat="1" ht="12.75" customHeight="1" x14ac:dyDescent="0.25">
      <c r="A3434" s="121" t="s">
        <v>21</v>
      </c>
      <c r="B3434" s="92" t="str">
        <f>IF(E3434="","",VLOOKUP(E3434,[1]PROJECTES!$C$14:$G$5000,2,FALSE))</f>
        <v>SITEL</v>
      </c>
      <c r="C3434" s="121"/>
      <c r="D3434" s="93" t="str">
        <f>IF(E3434="","",VLOOKUP(E3434,[1]PROJECTES!$C$14:$G$5000,5,FALSE))</f>
        <v>TD MASTER S.E. JACA SUR v1.0</v>
      </c>
      <c r="E3434" s="117">
        <v>5290</v>
      </c>
      <c r="F3434" s="95"/>
      <c r="G3434" s="96" t="str">
        <f>IF(E3434="","",VLOOKUP(E3434,[1]PROJECTES!$C$14:$G$5000,4,FALSE))</f>
        <v>OB</v>
      </c>
      <c r="H3434" s="118" t="s">
        <v>21</v>
      </c>
      <c r="I3434" s="97" t="str">
        <f>IF(H3434="","",VLOOKUP(H3434,BD!B$2:C$16,2,FALSE))</f>
        <v>P</v>
      </c>
      <c r="J3434" s="98">
        <v>43613</v>
      </c>
      <c r="K3434" s="135">
        <f t="shared" si="116"/>
        <v>22</v>
      </c>
      <c r="L3434" s="99">
        <f t="shared" ca="1" si="117"/>
        <v>115</v>
      </c>
      <c r="M3434" s="93">
        <f>IF(E3434="","",VLOOKUP(E3434,[1]PROJECTES!$C$14:$Z$5000,21,FALSE))</f>
        <v>43735</v>
      </c>
      <c r="N3434" s="100">
        <v>1</v>
      </c>
      <c r="O3434" s="72" t="s">
        <v>229</v>
      </c>
      <c r="P3434" s="101">
        <v>0</v>
      </c>
      <c r="Q3434" s="132" t="s">
        <v>49</v>
      </c>
      <c r="R3434" s="168" t="s">
        <v>335</v>
      </c>
      <c r="S3434" s="91"/>
    </row>
    <row r="3435" spans="1:19" s="104" customFormat="1" ht="12.75" customHeight="1" x14ac:dyDescent="0.25">
      <c r="A3435" s="121" t="s">
        <v>21</v>
      </c>
      <c r="B3435" s="92" t="str">
        <f>IF(E3435="","",VLOOKUP(E3435,[1]PROJECTES!$C$14:$G$5000,2,FALSE))</f>
        <v>SITEL</v>
      </c>
      <c r="C3435" s="121" t="s">
        <v>181</v>
      </c>
      <c r="D3435" s="93" t="str">
        <f>IF(E3435="","",VLOOKUP(E3435,[1]PROJECTES!$C$14:$G$5000,5,FALSE))</f>
        <v>GESTIO DE MAGATZEM</v>
      </c>
      <c r="E3435" s="117" t="s">
        <v>305</v>
      </c>
      <c r="F3435" s="95"/>
      <c r="G3435" s="96" t="str">
        <f>IF(E3435="","",VLOOKUP(E3435,[1]PROJECTES!$C$14:$G$5000,4,FALSE))</f>
        <v>OB</v>
      </c>
      <c r="H3435" s="118" t="s">
        <v>21</v>
      </c>
      <c r="I3435" s="97" t="str">
        <f>IF(H3435="","",VLOOKUP(H3435,BD!B$2:C$16,2,FALSE))</f>
        <v>P</v>
      </c>
      <c r="J3435" s="98">
        <v>43613</v>
      </c>
      <c r="K3435" s="135">
        <f t="shared" si="116"/>
        <v>22</v>
      </c>
      <c r="L3435" s="99">
        <f t="shared" ca="1" si="117"/>
        <v>210</v>
      </c>
      <c r="M3435" s="93">
        <f>IF(E3435="","",VLOOKUP(E3435,[1]PROJECTES!$C$14:$Z$5000,21,FALSE))</f>
        <v>43830</v>
      </c>
      <c r="N3435" s="100">
        <v>0</v>
      </c>
      <c r="O3435" s="72" t="s">
        <v>229</v>
      </c>
      <c r="P3435" s="101">
        <v>20</v>
      </c>
      <c r="Q3435" s="132" t="s">
        <v>49</v>
      </c>
      <c r="R3435" s="102" t="s">
        <v>2002</v>
      </c>
      <c r="S3435" s="91"/>
    </row>
    <row r="3436" spans="1:19" s="104" customFormat="1" ht="12.75" customHeight="1" x14ac:dyDescent="0.25">
      <c r="A3436" s="121" t="s">
        <v>21</v>
      </c>
      <c r="B3436" s="92" t="str">
        <f>IF(E3436="","",VLOOKUP(E3436,[1]PROJECTES!$C$14:$G$5000,2,FALSE))</f>
        <v>INPTOR</v>
      </c>
      <c r="C3436" s="121" t="s">
        <v>149</v>
      </c>
      <c r="D3436" s="93" t="str">
        <f>IF(E3436="","",VLOOKUP(E3436,[1]PROJECTES!$C$14:$G$5000,5,FALSE))</f>
        <v>RTU C.S. HUESTA DE DON JUAN v2.0</v>
      </c>
      <c r="E3436" s="117">
        <v>5284</v>
      </c>
      <c r="F3436" s="95"/>
      <c r="G3436" s="96" t="str">
        <f>IF(E3436="","",VLOOKUP(E3436,[1]PROJECTES!$C$14:$G$5000,4,FALSE))</f>
        <v>OB</v>
      </c>
      <c r="H3436" s="118" t="s">
        <v>21</v>
      </c>
      <c r="I3436" s="97" t="str">
        <f>IF(H3436="","",VLOOKUP(H3436,BD!B$2:C$16,2,FALSE))</f>
        <v>P</v>
      </c>
      <c r="J3436" s="98">
        <v>43613</v>
      </c>
      <c r="K3436" s="135">
        <f t="shared" si="116"/>
        <v>22</v>
      </c>
      <c r="L3436" s="99">
        <f t="shared" ca="1" si="117"/>
        <v>-4</v>
      </c>
      <c r="M3436" s="93">
        <f>IF(E3436="","",VLOOKUP(E3436,[1]PROJECTES!$C$14:$Z$5000,21,FALSE))</f>
        <v>43616</v>
      </c>
      <c r="N3436" s="100">
        <v>0</v>
      </c>
      <c r="O3436" s="72" t="s">
        <v>229</v>
      </c>
      <c r="P3436" s="101">
        <v>10</v>
      </c>
      <c r="Q3436" s="132" t="s">
        <v>49</v>
      </c>
      <c r="R3436" s="168" t="s">
        <v>2003</v>
      </c>
      <c r="S3436" s="91"/>
    </row>
    <row r="3437" spans="1:19" s="104" customFormat="1" ht="12.75" customHeight="1" x14ac:dyDescent="0.25">
      <c r="A3437" s="121" t="s">
        <v>21</v>
      </c>
      <c r="B3437" s="92" t="str">
        <f>IF(E3437="","",VLOOKUP(E3437,[1]PROJECTES!$C$14:$G$5000,2,FALSE))</f>
        <v>INPTOR</v>
      </c>
      <c r="C3437" s="121" t="s">
        <v>149</v>
      </c>
      <c r="D3437" s="93" t="str">
        <f>IF(E3437="","",VLOOKUP(E3437,[1]PROJECTES!$C$14:$G$5000,5,FALSE))</f>
        <v>RTU C.T. PLAZA DE JESUS v2.0</v>
      </c>
      <c r="E3437" s="117">
        <v>5285</v>
      </c>
      <c r="F3437" s="95"/>
      <c r="G3437" s="96" t="str">
        <f>IF(E3437="","",VLOOKUP(E3437,[1]PROJECTES!$C$14:$G$5000,4,FALSE))</f>
        <v>OB</v>
      </c>
      <c r="H3437" s="118" t="s">
        <v>21</v>
      </c>
      <c r="I3437" s="97" t="str">
        <f>IF(H3437="","",VLOOKUP(H3437,BD!B$2:C$16,2,FALSE))</f>
        <v>P</v>
      </c>
      <c r="J3437" s="98">
        <v>43613</v>
      </c>
      <c r="K3437" s="135">
        <f t="shared" si="116"/>
        <v>22</v>
      </c>
      <c r="L3437" s="99">
        <f t="shared" ca="1" si="117"/>
        <v>-4</v>
      </c>
      <c r="M3437" s="93">
        <f>IF(E3437="","",VLOOKUP(E3437,[1]PROJECTES!$C$14:$Z$5000,21,FALSE))</f>
        <v>43616</v>
      </c>
      <c r="N3437" s="100">
        <v>0</v>
      </c>
      <c r="O3437" s="72" t="s">
        <v>229</v>
      </c>
      <c r="P3437" s="101">
        <v>10</v>
      </c>
      <c r="Q3437" s="132" t="s">
        <v>49</v>
      </c>
      <c r="R3437" s="168" t="s">
        <v>2003</v>
      </c>
      <c r="S3437" s="91"/>
    </row>
    <row r="3438" spans="1:19" s="104" customFormat="1" ht="12.75" customHeight="1" x14ac:dyDescent="0.25">
      <c r="A3438" s="121" t="s">
        <v>21</v>
      </c>
      <c r="B3438" s="92" t="str">
        <f>IF(E3438="","",VLOOKUP(E3438,[1]PROJECTES!$C$14:$G$5000,2,FALSE))</f>
        <v>INPTOR</v>
      </c>
      <c r="C3438" s="121" t="s">
        <v>149</v>
      </c>
      <c r="D3438" s="93" t="str">
        <f>IF(E3438="","",VLOOKUP(E3438,[1]PROJECTES!$C$14:$G$5000,5,FALSE))</f>
        <v>RTU C.T. CUARTEL v3.0</v>
      </c>
      <c r="E3438" s="117">
        <v>5286</v>
      </c>
      <c r="F3438" s="95"/>
      <c r="G3438" s="96" t="str">
        <f>IF(E3438="","",VLOOKUP(E3438,[1]PROJECTES!$C$14:$G$5000,4,FALSE))</f>
        <v>OB</v>
      </c>
      <c r="H3438" s="118" t="s">
        <v>21</v>
      </c>
      <c r="I3438" s="97" t="str">
        <f>IF(H3438="","",VLOOKUP(H3438,BD!B$2:C$16,2,FALSE))</f>
        <v>P</v>
      </c>
      <c r="J3438" s="98">
        <v>43613</v>
      </c>
      <c r="K3438" s="135">
        <f t="shared" si="116"/>
        <v>22</v>
      </c>
      <c r="L3438" s="99">
        <f t="shared" ca="1" si="117"/>
        <v>-4</v>
      </c>
      <c r="M3438" s="93">
        <f>IF(E3438="","",VLOOKUP(E3438,[1]PROJECTES!$C$14:$Z$5000,21,FALSE))</f>
        <v>43616</v>
      </c>
      <c r="N3438" s="100">
        <v>0</v>
      </c>
      <c r="O3438" s="72" t="s">
        <v>229</v>
      </c>
      <c r="P3438" s="101">
        <v>10</v>
      </c>
      <c r="Q3438" s="132" t="s">
        <v>49</v>
      </c>
      <c r="R3438" s="168" t="s">
        <v>2003</v>
      </c>
      <c r="S3438" s="91"/>
    </row>
    <row r="3439" spans="1:19" s="104" customFormat="1" ht="12.75" customHeight="1" x14ac:dyDescent="0.25">
      <c r="A3439" s="121" t="s">
        <v>21</v>
      </c>
      <c r="B3439" s="92" t="str">
        <f>IF(E3439="","",VLOOKUP(E3439,[1]PROJECTES!$C$14:$G$5000,2,FALSE))</f>
        <v>SITEL</v>
      </c>
      <c r="C3439" s="121"/>
      <c r="D3439" s="93" t="str">
        <f>IF(E3439="","",VLOOKUP(E3439,[1]PROJECTES!$C$14:$G$5000,5,FALSE))</f>
        <v>CARREGADOR BATERIES CC.DD. PREMIUM v1.1</v>
      </c>
      <c r="E3439" s="117">
        <v>5292</v>
      </c>
      <c r="F3439" s="95"/>
      <c r="G3439" s="96" t="str">
        <f>IF(E3439="","",VLOOKUP(E3439,[1]PROJECTES!$C$14:$G$5000,4,FALSE))</f>
        <v>OB</v>
      </c>
      <c r="H3439" s="118" t="s">
        <v>21</v>
      </c>
      <c r="I3439" s="97" t="str">
        <f>IF(H3439="","",VLOOKUP(H3439,BD!B$2:C$16,2,FALSE))</f>
        <v>P</v>
      </c>
      <c r="J3439" s="98">
        <v>43613</v>
      </c>
      <c r="K3439" s="135">
        <f t="shared" si="116"/>
        <v>22</v>
      </c>
      <c r="L3439" s="99">
        <f t="shared" ca="1" si="117"/>
        <v>115</v>
      </c>
      <c r="M3439" s="93">
        <f>IF(E3439="","",VLOOKUP(E3439,[1]PROJECTES!$C$14:$Z$5000,21,FALSE))</f>
        <v>43735</v>
      </c>
      <c r="N3439" s="100">
        <v>0</v>
      </c>
      <c r="O3439" s="72" t="s">
        <v>229</v>
      </c>
      <c r="P3439" s="101">
        <v>15</v>
      </c>
      <c r="Q3439" s="132" t="s">
        <v>49</v>
      </c>
      <c r="R3439" s="168" t="s">
        <v>335</v>
      </c>
      <c r="S3439" s="91"/>
    </row>
    <row r="3440" spans="1:19" s="104" customFormat="1" ht="12.75" customHeight="1" x14ac:dyDescent="0.25">
      <c r="A3440" s="121" t="s">
        <v>21</v>
      </c>
      <c r="B3440" s="92" t="str">
        <f>IF(E3440="","",VLOOKUP(E3440,[1]PROJECTES!$C$14:$G$5000,2,FALSE))</f>
        <v>SITEL</v>
      </c>
      <c r="C3440" s="121"/>
      <c r="D3440" s="93" t="str">
        <f>IF(E3440="","",VLOOKUP(E3440,[1]PROJECTES!$C$14:$G$5000,5,FALSE))</f>
        <v>25 x M8SD-TD MASTER v2.0</v>
      </c>
      <c r="E3440" s="117">
        <v>5294</v>
      </c>
      <c r="F3440" s="95"/>
      <c r="G3440" s="96" t="str">
        <f>IF(E3440="","",VLOOKUP(E3440,[1]PROJECTES!$C$14:$G$5000,4,FALSE))</f>
        <v>OB</v>
      </c>
      <c r="H3440" s="118" t="s">
        <v>21</v>
      </c>
      <c r="I3440" s="97" t="str">
        <f>IF(H3440="","",VLOOKUP(H3440,BD!B$2:C$16,2,FALSE))</f>
        <v>P</v>
      </c>
      <c r="J3440" s="98">
        <v>43616</v>
      </c>
      <c r="K3440" s="135">
        <f t="shared" ref="K3440:K3499" si="118">IF(J3440="","",WEEKNUM(J3440,2)-0)</f>
        <v>22</v>
      </c>
      <c r="L3440" s="99">
        <f t="shared" ref="L3440:L3499" ca="1" si="119">IF(M3440="","-",IF(G3440="TA","-",+M3440-TODAY()))</f>
        <v>24</v>
      </c>
      <c r="M3440" s="93">
        <f>IF(E3440="","",VLOOKUP(E3440,[1]PROJECTES!$C$14:$Z$5000,21,FALSE))</f>
        <v>43644</v>
      </c>
      <c r="N3440" s="100">
        <v>0</v>
      </c>
      <c r="O3440" s="72" t="s">
        <v>229</v>
      </c>
      <c r="P3440" s="101">
        <v>15</v>
      </c>
      <c r="Q3440" s="132" t="s">
        <v>49</v>
      </c>
      <c r="R3440" s="168" t="s">
        <v>335</v>
      </c>
      <c r="S3440" s="91"/>
    </row>
    <row r="3441" spans="1:19" s="104" customFormat="1" ht="12.75" customHeight="1" x14ac:dyDescent="0.25">
      <c r="A3441" s="121" t="s">
        <v>12</v>
      </c>
      <c r="B3441" s="92" t="str">
        <f>IF(E3441="","",VLOOKUP(E3441,[1]PROJECTES!$C$14:$G$5000,2,FALSE))</f>
        <v>SITEL</v>
      </c>
      <c r="C3441" s="121" t="s">
        <v>181</v>
      </c>
      <c r="D3441" s="93" t="str">
        <f>IF(E3441="","",VLOOKUP(E3441,[1]PROJECTES!$C$14:$G$5000,5,FALSE))</f>
        <v>INFRAESTRUCTURA</v>
      </c>
      <c r="E3441" s="117" t="s">
        <v>317</v>
      </c>
      <c r="F3441" s="95"/>
      <c r="G3441" s="96" t="str">
        <f>IF(E3441="","",VLOOKUP(E3441,[1]PROJECTES!$C$14:$G$5000,4,FALSE))</f>
        <v>OB</v>
      </c>
      <c r="H3441" s="118" t="s">
        <v>12</v>
      </c>
      <c r="I3441" s="97" t="str">
        <f>IF(H3441="","",VLOOKUP(H3441,BD!B$2:C$16,2,FALSE))</f>
        <v>E</v>
      </c>
      <c r="J3441" s="98">
        <v>43613</v>
      </c>
      <c r="K3441" s="135">
        <f t="shared" si="118"/>
        <v>22</v>
      </c>
      <c r="L3441" s="99">
        <f t="shared" ca="1" si="119"/>
        <v>210</v>
      </c>
      <c r="M3441" s="93">
        <f>IF(E3441="","",VLOOKUP(E3441,[1]PROJECTES!$C$14:$Z$5000,21,FALSE))</f>
        <v>43830</v>
      </c>
      <c r="N3441" s="100">
        <v>0</v>
      </c>
      <c r="O3441" s="72" t="s">
        <v>229</v>
      </c>
      <c r="P3441" s="101">
        <v>45</v>
      </c>
      <c r="Q3441" s="132" t="s">
        <v>7</v>
      </c>
      <c r="R3441" s="168" t="s">
        <v>2007</v>
      </c>
      <c r="S3441" s="91"/>
    </row>
    <row r="3442" spans="1:19" s="104" customFormat="1" ht="12.75" customHeight="1" x14ac:dyDescent="0.25">
      <c r="A3442" s="121" t="s">
        <v>12</v>
      </c>
      <c r="B3442" s="92" t="str">
        <f>IF(E3442="","",VLOOKUP(E3442,[1]PROJECTES!$C$14:$G$5000,2,FALSE))</f>
        <v>SITEL</v>
      </c>
      <c r="C3442" s="121" t="s">
        <v>181</v>
      </c>
      <c r="D3442" s="93" t="str">
        <f>IF(E3442="","",VLOOKUP(E3442,[1]PROJECTES!$C$14:$G$5000,5,FALSE))</f>
        <v>Manteniment correctiu SW TEDIS.Net IEC104Service v1.47</v>
      </c>
      <c r="E3442" s="117" t="s">
        <v>750</v>
      </c>
      <c r="F3442" s="95"/>
      <c r="G3442" s="96" t="str">
        <f>IF(E3442="","",VLOOKUP(E3442,[1]PROJECTES!$C$14:$G$5000,4,FALSE))</f>
        <v>OB</v>
      </c>
      <c r="H3442" s="118" t="s">
        <v>12</v>
      </c>
      <c r="I3442" s="97" t="str">
        <f>IF(H3442="","",VLOOKUP(H3442,BD!B$2:C$16,2,FALSE))</f>
        <v>E</v>
      </c>
      <c r="J3442" s="98">
        <v>43613</v>
      </c>
      <c r="K3442" s="135">
        <f t="shared" si="118"/>
        <v>22</v>
      </c>
      <c r="L3442" s="99">
        <f t="shared" ca="1" si="119"/>
        <v>210</v>
      </c>
      <c r="M3442" s="93">
        <f>IF(E3442="","",VLOOKUP(E3442,[1]PROJECTES!$C$14:$Z$5000,21,FALSE))</f>
        <v>43830</v>
      </c>
      <c r="N3442" s="100">
        <v>2</v>
      </c>
      <c r="O3442" s="72" t="s">
        <v>229</v>
      </c>
      <c r="P3442" s="101">
        <v>30</v>
      </c>
      <c r="Q3442" s="132" t="s">
        <v>43</v>
      </c>
      <c r="R3442" s="168" t="s">
        <v>1991</v>
      </c>
      <c r="S3442" s="91"/>
    </row>
    <row r="3443" spans="1:19" s="104" customFormat="1" ht="12.75" customHeight="1" x14ac:dyDescent="0.25">
      <c r="A3443" s="121" t="s">
        <v>12</v>
      </c>
      <c r="B3443" s="92" t="str">
        <f>IF(E3443="","",VLOOKUP(E3443,[1]PROJECTES!$C$14:$G$5000,2,FALSE))</f>
        <v>SITEL</v>
      </c>
      <c r="C3443" s="121" t="s">
        <v>181</v>
      </c>
      <c r="D3443" s="93" t="str">
        <f>IF(E3443="","",VLOOKUP(E3443,[1]PROJECTES!$C$14:$G$5000,5,FALSE))</f>
        <v>Manteniment correctiu SW TEDIS.Net PROSA MasterService v1.47</v>
      </c>
      <c r="E3443" s="117" t="s">
        <v>1328</v>
      </c>
      <c r="F3443" s="95"/>
      <c r="G3443" s="96" t="str">
        <f>IF(E3443="","",VLOOKUP(E3443,[1]PROJECTES!$C$14:$G$5000,4,FALSE))</f>
        <v>OB</v>
      </c>
      <c r="H3443" s="118" t="s">
        <v>12</v>
      </c>
      <c r="I3443" s="97" t="str">
        <f>IF(H3443="","",VLOOKUP(H3443,BD!B$2:C$16,2,FALSE))</f>
        <v>E</v>
      </c>
      <c r="J3443" s="98">
        <v>43613</v>
      </c>
      <c r="K3443" s="135">
        <f t="shared" si="118"/>
        <v>22</v>
      </c>
      <c r="L3443" s="99">
        <f t="shared" ca="1" si="119"/>
        <v>210</v>
      </c>
      <c r="M3443" s="93">
        <f>IF(E3443="","",VLOOKUP(E3443,[1]PROJECTES!$C$14:$Z$5000,21,FALSE))</f>
        <v>43830</v>
      </c>
      <c r="N3443" s="100">
        <v>3</v>
      </c>
      <c r="O3443" s="72" t="s">
        <v>229</v>
      </c>
      <c r="P3443" s="101">
        <v>0</v>
      </c>
      <c r="Q3443" s="132" t="s">
        <v>43</v>
      </c>
      <c r="R3443" s="168" t="s">
        <v>2004</v>
      </c>
      <c r="S3443" s="91"/>
    </row>
    <row r="3444" spans="1:19" s="104" customFormat="1" ht="12.75" customHeight="1" x14ac:dyDescent="0.25">
      <c r="A3444" s="121" t="s">
        <v>12</v>
      </c>
      <c r="B3444" s="92" t="str">
        <f>IF(E3444="","",VLOOKUP(E3444,[1]PROJECTES!$C$14:$G$5000,2,FALSE))</f>
        <v>EMSA</v>
      </c>
      <c r="C3444" s="121" t="s">
        <v>135</v>
      </c>
      <c r="D3444" s="93" t="str">
        <f>IF(E3444="","",VLOOKUP(E3444,[1]PROJECTES!$C$14:$G$5000,5,FALSE))</f>
        <v>MANTENIMENT SCADA TEDIS.Net EMSA 01/03/2019 - 28/02/2020</v>
      </c>
      <c r="E3444" s="117">
        <v>5176</v>
      </c>
      <c r="F3444" s="95"/>
      <c r="G3444" s="96" t="str">
        <f>IF(E3444="","",VLOOKUP(E3444,[1]PROJECTES!$C$14:$G$5000,4,FALSE))</f>
        <v>OB</v>
      </c>
      <c r="H3444" s="118" t="s">
        <v>12</v>
      </c>
      <c r="I3444" s="97" t="str">
        <f>IF(H3444="","",VLOOKUP(H3444,BD!B$2:C$16,2,FALSE))</f>
        <v>E</v>
      </c>
      <c r="J3444" s="98">
        <v>43613</v>
      </c>
      <c r="K3444" s="135">
        <f t="shared" si="118"/>
        <v>22</v>
      </c>
      <c r="L3444" s="99">
        <f t="shared" ca="1" si="119"/>
        <v>269</v>
      </c>
      <c r="M3444" s="93">
        <f>IF(E3444="","",VLOOKUP(E3444,[1]PROJECTES!$C$14:$Z$5000,21,FALSE))</f>
        <v>43889</v>
      </c>
      <c r="N3444" s="100">
        <v>0</v>
      </c>
      <c r="O3444" s="72" t="s">
        <v>229</v>
      </c>
      <c r="P3444" s="101">
        <v>15</v>
      </c>
      <c r="Q3444" s="132" t="s">
        <v>37</v>
      </c>
      <c r="R3444" s="168" t="s">
        <v>2006</v>
      </c>
      <c r="S3444" s="91"/>
    </row>
    <row r="3445" spans="1:19" s="104" customFormat="1" ht="12.75" customHeight="1" x14ac:dyDescent="0.25">
      <c r="A3445" s="121" t="s">
        <v>12</v>
      </c>
      <c r="B3445" s="92" t="str">
        <f>IF(E3445="","",VLOOKUP(E3445,[1]PROJECTES!$C$14:$G$5000,2,FALSE))</f>
        <v>SITEL</v>
      </c>
      <c r="C3445" s="121" t="s">
        <v>181</v>
      </c>
      <c r="D3445" s="93" t="str">
        <f>IF(E3445="","",VLOOKUP(E3445,[1]PROJECTES!$C$14:$G$5000,5,FALSE))</f>
        <v>Manteniment correctiu SW TEDIS.Net PROSA MasterService v1.47</v>
      </c>
      <c r="E3445" s="117" t="s">
        <v>1328</v>
      </c>
      <c r="F3445" s="95"/>
      <c r="G3445" s="96" t="str">
        <f>IF(E3445="","",VLOOKUP(E3445,[1]PROJECTES!$C$14:$G$5000,4,FALSE))</f>
        <v>OB</v>
      </c>
      <c r="H3445" s="118" t="s">
        <v>12</v>
      </c>
      <c r="I3445" s="97" t="str">
        <f>IF(H3445="","",VLOOKUP(H3445,BD!B$2:C$16,2,FALSE))</f>
        <v>E</v>
      </c>
      <c r="J3445" s="98">
        <v>43613</v>
      </c>
      <c r="K3445" s="135">
        <f t="shared" si="118"/>
        <v>22</v>
      </c>
      <c r="L3445" s="99">
        <f t="shared" ca="1" si="119"/>
        <v>210</v>
      </c>
      <c r="M3445" s="93">
        <f>IF(E3445="","",VLOOKUP(E3445,[1]PROJECTES!$C$14:$Z$5000,21,FALSE))</f>
        <v>43830</v>
      </c>
      <c r="N3445" s="100">
        <v>1</v>
      </c>
      <c r="O3445" s="72" t="s">
        <v>229</v>
      </c>
      <c r="P3445" s="101">
        <v>30</v>
      </c>
      <c r="Q3445" s="132" t="s">
        <v>43</v>
      </c>
      <c r="R3445" s="168" t="s">
        <v>2005</v>
      </c>
      <c r="S3445" s="91"/>
    </row>
    <row r="3446" spans="1:19" s="104" customFormat="1" ht="12.75" customHeight="1" x14ac:dyDescent="0.25">
      <c r="A3446" s="121" t="s">
        <v>21</v>
      </c>
      <c r="B3446" s="92" t="str">
        <f>IF(E3446="","",VLOOKUP(E3446,[1]PROJECTES!$C$14:$G$5000,2,FALSE))</f>
        <v>SITEL</v>
      </c>
      <c r="C3446" s="121"/>
      <c r="D3446" s="93" t="str">
        <f>IF(E3446="","",VLOOKUP(E3446,[1]PROJECTES!$C$14:$G$5000,5,FALSE))</f>
        <v>40 x INTERF8 RACK</v>
      </c>
      <c r="E3446" s="117">
        <v>5295</v>
      </c>
      <c r="F3446" s="95"/>
      <c r="G3446" s="96" t="str">
        <f>IF(E3446="","",VLOOKUP(E3446,[1]PROJECTES!$C$14:$G$5000,4,FALSE))</f>
        <v>OB</v>
      </c>
      <c r="H3446" s="118" t="s">
        <v>21</v>
      </c>
      <c r="I3446" s="97" t="str">
        <f>IF(H3446="","",VLOOKUP(H3446,BD!B$2:C$16,2,FALSE))</f>
        <v>P</v>
      </c>
      <c r="J3446" s="98">
        <v>43614</v>
      </c>
      <c r="K3446" s="135">
        <f t="shared" si="118"/>
        <v>22</v>
      </c>
      <c r="L3446" s="99">
        <f t="shared" ca="1" si="119"/>
        <v>24</v>
      </c>
      <c r="M3446" s="93">
        <f>IF(E3446="","",VLOOKUP(E3446,[1]PROJECTES!$C$14:$Z$5000,21,FALSE))</f>
        <v>43644</v>
      </c>
      <c r="N3446" s="100">
        <v>0</v>
      </c>
      <c r="O3446" s="72" t="s">
        <v>229</v>
      </c>
      <c r="P3446" s="101">
        <v>22</v>
      </c>
      <c r="Q3446" s="132" t="s">
        <v>49</v>
      </c>
      <c r="R3446" s="168" t="s">
        <v>335</v>
      </c>
      <c r="S3446" s="91"/>
    </row>
    <row r="3447" spans="1:19" s="104" customFormat="1" ht="12.75" customHeight="1" x14ac:dyDescent="0.25">
      <c r="A3447" s="121" t="s">
        <v>21</v>
      </c>
      <c r="B3447" s="92" t="str">
        <f>IF(E3447="","",VLOOKUP(E3447,[1]PROJECTES!$C$14:$G$5000,2,FALSE))</f>
        <v>SITEL</v>
      </c>
      <c r="C3447" s="121"/>
      <c r="D3447" s="93" t="str">
        <f>IF(E3447="","",VLOOKUP(E3447,[1]PROJECTES!$C$14:$G$5000,5,FALSE))</f>
        <v>50 x BP TEDIS-TD</v>
      </c>
      <c r="E3447" s="117">
        <v>5297</v>
      </c>
      <c r="F3447" s="95"/>
      <c r="G3447" s="96" t="str">
        <f>IF(E3447="","",VLOOKUP(E3447,[1]PROJECTES!$C$14:$G$5000,4,FALSE))</f>
        <v>OB</v>
      </c>
      <c r="H3447" s="118" t="s">
        <v>21</v>
      </c>
      <c r="I3447" s="97" t="str">
        <f>IF(H3447="","",VLOOKUP(H3447,BD!B$2:C$16,2,FALSE))</f>
        <v>P</v>
      </c>
      <c r="J3447" s="98">
        <v>43614</v>
      </c>
      <c r="K3447" s="135">
        <f t="shared" si="118"/>
        <v>22</v>
      </c>
      <c r="L3447" s="99">
        <f t="shared" ca="1" si="119"/>
        <v>24</v>
      </c>
      <c r="M3447" s="93">
        <f>IF(E3447="","",VLOOKUP(E3447,[1]PROJECTES!$C$14:$Z$5000,21,FALSE))</f>
        <v>43644</v>
      </c>
      <c r="N3447" s="100">
        <v>0</v>
      </c>
      <c r="O3447" s="72" t="s">
        <v>229</v>
      </c>
      <c r="P3447" s="101">
        <v>16</v>
      </c>
      <c r="Q3447" s="132" t="s">
        <v>49</v>
      </c>
      <c r="R3447" s="168" t="s">
        <v>335</v>
      </c>
      <c r="S3447" s="91"/>
    </row>
    <row r="3448" spans="1:19" s="104" customFormat="1" ht="12.75" customHeight="1" x14ac:dyDescent="0.25">
      <c r="A3448" s="121" t="s">
        <v>21</v>
      </c>
      <c r="B3448" s="92" t="str">
        <f>IF(E3448="","",VLOOKUP(E3448,[1]PROJECTES!$C$14:$G$5000,2,FALSE))</f>
        <v>SITEL</v>
      </c>
      <c r="C3448" s="121"/>
      <c r="D3448" s="93" t="str">
        <f>IF(E3448="","",VLOOKUP(E3448,[1]PROJECTES!$C$14:$G$5000,5,FALSE))</f>
        <v>48 x M4SD</v>
      </c>
      <c r="E3448" s="117">
        <v>5298</v>
      </c>
      <c r="F3448" s="95"/>
      <c r="G3448" s="96" t="str">
        <f>IF(E3448="","",VLOOKUP(E3448,[1]PROJECTES!$C$14:$G$5000,4,FALSE))</f>
        <v>OB</v>
      </c>
      <c r="H3448" s="118" t="s">
        <v>21</v>
      </c>
      <c r="I3448" s="97" t="str">
        <f>IF(H3448="","",VLOOKUP(H3448,BD!B$2:C$16,2,FALSE))</f>
        <v>P</v>
      </c>
      <c r="J3448" s="98">
        <v>43614</v>
      </c>
      <c r="K3448" s="135">
        <f t="shared" si="118"/>
        <v>22</v>
      </c>
      <c r="L3448" s="99">
        <f t="shared" ca="1" si="119"/>
        <v>24</v>
      </c>
      <c r="M3448" s="93">
        <f>IF(E3448="","",VLOOKUP(E3448,[1]PROJECTES!$C$14:$Z$5000,21,FALSE))</f>
        <v>43644</v>
      </c>
      <c r="N3448" s="100">
        <v>0</v>
      </c>
      <c r="O3448" s="72" t="s">
        <v>229</v>
      </c>
      <c r="P3448" s="101">
        <v>11</v>
      </c>
      <c r="Q3448" s="132" t="s">
        <v>49</v>
      </c>
      <c r="R3448" s="168" t="s">
        <v>335</v>
      </c>
      <c r="S3448" s="91"/>
    </row>
    <row r="3449" spans="1:19" s="104" customFormat="1" ht="12.75" customHeight="1" x14ac:dyDescent="0.25">
      <c r="A3449" s="121" t="s">
        <v>21</v>
      </c>
      <c r="B3449" s="92" t="str">
        <f>IF(E3449="","",VLOOKUP(E3449,[1]PROJECTES!$C$14:$G$5000,2,FALSE))</f>
        <v>SITEL</v>
      </c>
      <c r="C3449" s="121"/>
      <c r="D3449" s="93" t="str">
        <f>IF(E3449="","",VLOOKUP(E3449,[1]PROJECTES!$C$14:$G$5000,5,FALSE))</f>
        <v>72 x INTERF2 v1.0</v>
      </c>
      <c r="E3449" s="117">
        <v>5299</v>
      </c>
      <c r="F3449" s="95"/>
      <c r="G3449" s="96" t="str">
        <f>IF(E3449="","",VLOOKUP(E3449,[1]PROJECTES!$C$14:$G$5000,4,FALSE))</f>
        <v>OB</v>
      </c>
      <c r="H3449" s="118" t="s">
        <v>21</v>
      </c>
      <c r="I3449" s="97" t="str">
        <f>IF(H3449="","",VLOOKUP(H3449,BD!B$2:C$16,2,FALSE))</f>
        <v>P</v>
      </c>
      <c r="J3449" s="98">
        <v>43614</v>
      </c>
      <c r="K3449" s="135">
        <f t="shared" si="118"/>
        <v>22</v>
      </c>
      <c r="L3449" s="99">
        <f t="shared" ca="1" si="119"/>
        <v>24</v>
      </c>
      <c r="M3449" s="93">
        <f>IF(E3449="","",VLOOKUP(E3449,[1]PROJECTES!$C$14:$Z$5000,21,FALSE))</f>
        <v>43644</v>
      </c>
      <c r="N3449" s="100">
        <v>0</v>
      </c>
      <c r="O3449" s="72" t="s">
        <v>229</v>
      </c>
      <c r="P3449" s="101">
        <v>21</v>
      </c>
      <c r="Q3449" s="132" t="s">
        <v>49</v>
      </c>
      <c r="R3449" s="168" t="s">
        <v>335</v>
      </c>
      <c r="S3449" s="91"/>
    </row>
    <row r="3450" spans="1:19" s="104" customFormat="1" ht="12.75" customHeight="1" x14ac:dyDescent="0.25">
      <c r="A3450" s="121" t="s">
        <v>21</v>
      </c>
      <c r="B3450" s="92" t="str">
        <f>IF(E3450="","",VLOOKUP(E3450,[1]PROJECTES!$C$14:$G$5000,2,FALSE))</f>
        <v>SITEL</v>
      </c>
      <c r="C3450" s="121"/>
      <c r="D3450" s="93" t="str">
        <f>IF(E3450="","",VLOOKUP(E3450,[1]PROJECTES!$C$14:$G$5000,5,FALSE))</f>
        <v xml:space="preserve">25 x MLEDS-125 </v>
      </c>
      <c r="E3450" s="117">
        <v>5300</v>
      </c>
      <c r="F3450" s="95"/>
      <c r="G3450" s="96" t="str">
        <f>IF(E3450="","",VLOOKUP(E3450,[1]PROJECTES!$C$14:$G$5000,4,FALSE))</f>
        <v>OB</v>
      </c>
      <c r="H3450" s="118" t="s">
        <v>21</v>
      </c>
      <c r="I3450" s="97" t="str">
        <f>IF(H3450="","",VLOOKUP(H3450,BD!B$2:C$16,2,FALSE))</f>
        <v>P</v>
      </c>
      <c r="J3450" s="98">
        <v>43614</v>
      </c>
      <c r="K3450" s="135">
        <f t="shared" si="118"/>
        <v>22</v>
      </c>
      <c r="L3450" s="99">
        <f t="shared" ca="1" si="119"/>
        <v>24</v>
      </c>
      <c r="M3450" s="93">
        <f>IF(E3450="","",VLOOKUP(E3450,[1]PROJECTES!$C$14:$Z$5000,21,FALSE))</f>
        <v>43644</v>
      </c>
      <c r="N3450" s="100">
        <v>0</v>
      </c>
      <c r="O3450" s="72" t="s">
        <v>229</v>
      </c>
      <c r="P3450" s="101">
        <v>11</v>
      </c>
      <c r="Q3450" s="132" t="s">
        <v>49</v>
      </c>
      <c r="R3450" s="168" t="s">
        <v>335</v>
      </c>
      <c r="S3450" s="91"/>
    </row>
    <row r="3451" spans="1:19" s="104" customFormat="1" ht="12.75" customHeight="1" x14ac:dyDescent="0.25">
      <c r="A3451" s="121" t="s">
        <v>21</v>
      </c>
      <c r="B3451" s="92" t="str">
        <f>IF(E3451="","",VLOOKUP(E3451,[1]PROJECTES!$C$14:$G$5000,2,FALSE))</f>
        <v>SITEL</v>
      </c>
      <c r="C3451" s="121"/>
      <c r="D3451" s="93" t="str">
        <f>IF(E3451="","",VLOOKUP(E3451,[1]PROJECTES!$C$14:$G$5000,5,FALSE))</f>
        <v>25 x MLEDS-45</v>
      </c>
      <c r="E3451" s="117">
        <v>5301</v>
      </c>
      <c r="F3451" s="95"/>
      <c r="G3451" s="96" t="str">
        <f>IF(E3451="","",VLOOKUP(E3451,[1]PROJECTES!$C$14:$G$5000,4,FALSE))</f>
        <v>OB</v>
      </c>
      <c r="H3451" s="118" t="s">
        <v>21</v>
      </c>
      <c r="I3451" s="97" t="str">
        <f>IF(H3451="","",VLOOKUP(H3451,BD!B$2:C$16,2,FALSE))</f>
        <v>P</v>
      </c>
      <c r="J3451" s="98">
        <v>43614</v>
      </c>
      <c r="K3451" s="135">
        <f t="shared" si="118"/>
        <v>22</v>
      </c>
      <c r="L3451" s="99">
        <f t="shared" ca="1" si="119"/>
        <v>24</v>
      </c>
      <c r="M3451" s="93">
        <f>IF(E3451="","",VLOOKUP(E3451,[1]PROJECTES!$C$14:$Z$5000,21,FALSE))</f>
        <v>43644</v>
      </c>
      <c r="N3451" s="100">
        <v>0</v>
      </c>
      <c r="O3451" s="72" t="s">
        <v>229</v>
      </c>
      <c r="P3451" s="101">
        <v>6</v>
      </c>
      <c r="Q3451" s="132" t="s">
        <v>49</v>
      </c>
      <c r="R3451" s="168" t="s">
        <v>335</v>
      </c>
      <c r="S3451" s="91"/>
    </row>
    <row r="3452" spans="1:19" s="104" customFormat="1" ht="12.75" customHeight="1" x14ac:dyDescent="0.25">
      <c r="A3452" s="121" t="s">
        <v>21</v>
      </c>
      <c r="B3452" s="92" t="str">
        <f>IF(E3452="","",VLOOKUP(E3452,[1]PROJECTES!$C$14:$G$5000,2,FALSE))</f>
        <v>SITEL</v>
      </c>
      <c r="C3452" s="121"/>
      <c r="D3452" s="93" t="str">
        <f>IF(E3452="","",VLOOKUP(E3452,[1]PROJECTES!$C$14:$G$5000,5,FALSE))</f>
        <v>25 x IMG-125 v2.0</v>
      </c>
      <c r="E3452" s="117">
        <v>5302</v>
      </c>
      <c r="F3452" s="95"/>
      <c r="G3452" s="96" t="str">
        <f>IF(E3452="","",VLOOKUP(E3452,[1]PROJECTES!$C$14:$G$5000,4,FALSE))</f>
        <v>OB</v>
      </c>
      <c r="H3452" s="118" t="s">
        <v>21</v>
      </c>
      <c r="I3452" s="97" t="str">
        <f>IF(H3452="","",VLOOKUP(H3452,BD!B$2:C$16,2,FALSE))</f>
        <v>P</v>
      </c>
      <c r="J3452" s="98">
        <v>43614</v>
      </c>
      <c r="K3452" s="135">
        <f t="shared" si="118"/>
        <v>22</v>
      </c>
      <c r="L3452" s="99">
        <f t="shared" ca="1" si="119"/>
        <v>24</v>
      </c>
      <c r="M3452" s="93">
        <f>IF(E3452="","",VLOOKUP(E3452,[1]PROJECTES!$C$14:$Z$5000,21,FALSE))</f>
        <v>43644</v>
      </c>
      <c r="N3452" s="100">
        <v>0</v>
      </c>
      <c r="O3452" s="72" t="s">
        <v>229</v>
      </c>
      <c r="P3452" s="101">
        <v>21</v>
      </c>
      <c r="Q3452" s="132" t="s">
        <v>49</v>
      </c>
      <c r="R3452" s="168" t="s">
        <v>335</v>
      </c>
      <c r="S3452" s="91"/>
    </row>
    <row r="3453" spans="1:19" s="104" customFormat="1" ht="12.75" customHeight="1" x14ac:dyDescent="0.25">
      <c r="A3453" s="121" t="s">
        <v>21</v>
      </c>
      <c r="B3453" s="92" t="str">
        <f>IF(E3453="","",VLOOKUP(E3453,[1]PROJECTES!$C$14:$G$5000,2,FALSE))</f>
        <v>SITEL</v>
      </c>
      <c r="C3453" s="121"/>
      <c r="D3453" s="93" t="str">
        <f>IF(E3453="","",VLOOKUP(E3453,[1]PROJECTES!$C$14:$G$5000,5,FALSE))</f>
        <v>25 x IMG-48 v2.0</v>
      </c>
      <c r="E3453" s="117">
        <v>5303</v>
      </c>
      <c r="F3453" s="95"/>
      <c r="G3453" s="96" t="str">
        <f>IF(E3453="","",VLOOKUP(E3453,[1]PROJECTES!$C$14:$G$5000,4,FALSE))</f>
        <v>OB</v>
      </c>
      <c r="H3453" s="118" t="s">
        <v>21</v>
      </c>
      <c r="I3453" s="97" t="str">
        <f>IF(H3453="","",VLOOKUP(H3453,BD!B$2:C$16,2,FALSE))</f>
        <v>P</v>
      </c>
      <c r="J3453" s="98">
        <v>43614</v>
      </c>
      <c r="K3453" s="135">
        <f t="shared" si="118"/>
        <v>22</v>
      </c>
      <c r="L3453" s="99">
        <f t="shared" ca="1" si="119"/>
        <v>24</v>
      </c>
      <c r="M3453" s="93">
        <f>IF(E3453="","",VLOOKUP(E3453,[1]PROJECTES!$C$14:$Z$5000,21,FALSE))</f>
        <v>43644</v>
      </c>
      <c r="N3453" s="100">
        <v>0</v>
      </c>
      <c r="O3453" s="72" t="s">
        <v>229</v>
      </c>
      <c r="P3453" s="101">
        <v>21</v>
      </c>
      <c r="Q3453" s="132" t="s">
        <v>49</v>
      </c>
      <c r="R3453" s="168" t="s">
        <v>335</v>
      </c>
      <c r="S3453" s="91"/>
    </row>
    <row r="3454" spans="1:19" s="104" customFormat="1" ht="12.75" customHeight="1" x14ac:dyDescent="0.25">
      <c r="A3454" s="121" t="s">
        <v>21</v>
      </c>
      <c r="B3454" s="92" t="str">
        <f>IF(E3454="","",VLOOKUP(E3454,[1]PROJECTES!$C$14:$G$5000,2,FALSE))</f>
        <v>SITEL</v>
      </c>
      <c r="C3454" s="121"/>
      <c r="D3454" s="93" t="str">
        <f>IF(E3454="","",VLOOKUP(E3454,[1]PROJECTES!$C$14:$G$5000,5,FALSE))</f>
        <v>25 x M8EA-TD</v>
      </c>
      <c r="E3454" s="117">
        <v>5304</v>
      </c>
      <c r="F3454" s="95"/>
      <c r="G3454" s="96" t="str">
        <f>IF(E3454="","",VLOOKUP(E3454,[1]PROJECTES!$C$14:$G$5000,4,FALSE))</f>
        <v>OB</v>
      </c>
      <c r="H3454" s="118" t="s">
        <v>21</v>
      </c>
      <c r="I3454" s="97" t="str">
        <f>IF(H3454="","",VLOOKUP(H3454,BD!B$2:C$16,2,FALSE))</f>
        <v>P</v>
      </c>
      <c r="J3454" s="98">
        <v>43614</v>
      </c>
      <c r="K3454" s="135">
        <f t="shared" si="118"/>
        <v>22</v>
      </c>
      <c r="L3454" s="99">
        <f t="shared" ca="1" si="119"/>
        <v>24</v>
      </c>
      <c r="M3454" s="93">
        <f>IF(E3454="","",VLOOKUP(E3454,[1]PROJECTES!$C$14:$Z$5000,21,FALSE))</f>
        <v>43644</v>
      </c>
      <c r="N3454" s="100">
        <v>0</v>
      </c>
      <c r="O3454" s="72" t="s">
        <v>229</v>
      </c>
      <c r="P3454" s="101">
        <v>16</v>
      </c>
      <c r="Q3454" s="132" t="s">
        <v>49</v>
      </c>
      <c r="R3454" s="168" t="s">
        <v>335</v>
      </c>
      <c r="S3454" s="91"/>
    </row>
    <row r="3455" spans="1:19" s="104" customFormat="1" ht="12.75" customHeight="1" x14ac:dyDescent="0.25">
      <c r="A3455" s="121" t="s">
        <v>21</v>
      </c>
      <c r="B3455" s="92" t="str">
        <f>IF(E3455="","",VLOOKUP(E3455,[1]PROJECTES!$C$14:$G$5000,2,FALSE))</f>
        <v>SITEL</v>
      </c>
      <c r="C3455" s="121" t="s">
        <v>181</v>
      </c>
      <c r="D3455" s="93" t="str">
        <f>IF(E3455="","",VLOOKUP(E3455,[1]PROJECTES!$C$14:$G$5000,5,FALSE))</f>
        <v>HW DE SITEL</v>
      </c>
      <c r="E3455" s="117" t="s">
        <v>570</v>
      </c>
      <c r="F3455" s="95"/>
      <c r="G3455" s="96" t="str">
        <f>IF(E3455="","",VLOOKUP(E3455,[1]PROJECTES!$C$14:$G$5000,4,FALSE))</f>
        <v>OB</v>
      </c>
      <c r="H3455" s="118" t="s">
        <v>21</v>
      </c>
      <c r="I3455" s="97" t="str">
        <f>IF(H3455="","",VLOOKUP(H3455,BD!B$2:C$16,2,FALSE))</f>
        <v>P</v>
      </c>
      <c r="J3455" s="98">
        <v>43614</v>
      </c>
      <c r="K3455" s="135">
        <f t="shared" si="118"/>
        <v>22</v>
      </c>
      <c r="L3455" s="99">
        <f t="shared" ca="1" si="119"/>
        <v>210</v>
      </c>
      <c r="M3455" s="93">
        <f>IF(E3455="","",VLOOKUP(E3455,[1]PROJECTES!$C$14:$Z$5000,21,FALSE))</f>
        <v>43830</v>
      </c>
      <c r="N3455" s="100">
        <v>0</v>
      </c>
      <c r="O3455" s="72" t="s">
        <v>229</v>
      </c>
      <c r="P3455" s="101">
        <v>30</v>
      </c>
      <c r="Q3455" s="132" t="s">
        <v>65</v>
      </c>
      <c r="R3455" s="102" t="s">
        <v>2008</v>
      </c>
      <c r="S3455" s="91"/>
    </row>
    <row r="3456" spans="1:19" s="104" customFormat="1" ht="12.75" customHeight="1" x14ac:dyDescent="0.25">
      <c r="A3456" s="121" t="s">
        <v>21</v>
      </c>
      <c r="B3456" s="92" t="str">
        <f>IF(E3456="","",VLOOKUP(E3456,[1]PROJECTES!$C$14:$G$5000,2,FALSE))</f>
        <v>SITEL</v>
      </c>
      <c r="C3456" s="121" t="s">
        <v>149</v>
      </c>
      <c r="D3456" s="93" t="str">
        <f>IF(E3456="","",VLOOKUP(E3456,[1]PROJECTES!$C$14:$G$5000,5,FALSE))</f>
        <v>5 x RTU-125 CAP32 v2.5</v>
      </c>
      <c r="E3456" s="117">
        <v>5222</v>
      </c>
      <c r="F3456" s="95"/>
      <c r="G3456" s="96" t="str">
        <f>IF(E3456="","",VLOOKUP(E3456,[1]PROJECTES!$C$14:$G$5000,4,FALSE))</f>
        <v>OB</v>
      </c>
      <c r="H3456" s="118" t="s">
        <v>595</v>
      </c>
      <c r="I3456" s="97" t="str">
        <f>IF(H3456="","",VLOOKUP(H3456,BD!B$2:C$16,2,FALSE))</f>
        <v>E</v>
      </c>
      <c r="J3456" s="98">
        <v>43613</v>
      </c>
      <c r="K3456" s="135">
        <f t="shared" si="118"/>
        <v>22</v>
      </c>
      <c r="L3456" s="99">
        <f t="shared" ca="1" si="119"/>
        <v>-4</v>
      </c>
      <c r="M3456" s="93">
        <f>IF(E3456="","",VLOOKUP(E3456,[1]PROJECTES!$C$14:$Z$5000,21,FALSE))</f>
        <v>43616</v>
      </c>
      <c r="N3456" s="100">
        <v>0</v>
      </c>
      <c r="O3456" s="72" t="s">
        <v>229</v>
      </c>
      <c r="P3456" s="101">
        <v>20</v>
      </c>
      <c r="Q3456" s="132" t="s">
        <v>51</v>
      </c>
      <c r="R3456" s="168" t="s">
        <v>2009</v>
      </c>
      <c r="S3456" s="91"/>
    </row>
    <row r="3457" spans="1:19" s="104" customFormat="1" ht="12.75" customHeight="1" x14ac:dyDescent="0.25">
      <c r="A3457" s="121" t="s">
        <v>21</v>
      </c>
      <c r="B3457" s="92" t="str">
        <f>IF(E3457="","",VLOOKUP(E3457,[1]PROJECTES!$C$14:$G$5000,2,FALSE))</f>
        <v>SITEL</v>
      </c>
      <c r="C3457" s="121" t="s">
        <v>149</v>
      </c>
      <c r="D3457" s="93" t="str">
        <f>IF(E3457="","",VLOOKUP(E3457,[1]PROJECTES!$C$14:$G$5000,5,FALSE))</f>
        <v>35 x RTU CAP32-48 v2.5</v>
      </c>
      <c r="E3457" s="117">
        <v>5212</v>
      </c>
      <c r="F3457" s="95"/>
      <c r="G3457" s="96" t="str">
        <f>IF(E3457="","",VLOOKUP(E3457,[1]PROJECTES!$C$14:$G$5000,4,FALSE))</f>
        <v>OB</v>
      </c>
      <c r="H3457" s="118" t="s">
        <v>595</v>
      </c>
      <c r="I3457" s="97" t="str">
        <f>IF(H3457="","",VLOOKUP(H3457,BD!B$2:C$16,2,FALSE))</f>
        <v>E</v>
      </c>
      <c r="J3457" s="98">
        <v>43613</v>
      </c>
      <c r="K3457" s="135">
        <f t="shared" si="118"/>
        <v>22</v>
      </c>
      <c r="L3457" s="99">
        <f t="shared" ca="1" si="119"/>
        <v>-4</v>
      </c>
      <c r="M3457" s="93">
        <f>IF(E3457="","",VLOOKUP(E3457,[1]PROJECTES!$C$14:$Z$5000,21,FALSE))</f>
        <v>43616</v>
      </c>
      <c r="N3457" s="100">
        <v>0</v>
      </c>
      <c r="O3457" s="72" t="s">
        <v>229</v>
      </c>
      <c r="P3457" s="101">
        <v>25</v>
      </c>
      <c r="Q3457" s="132" t="s">
        <v>51</v>
      </c>
      <c r="R3457" s="168" t="s">
        <v>2009</v>
      </c>
      <c r="S3457" s="91"/>
    </row>
    <row r="3458" spans="1:19" s="104" customFormat="1" ht="12.75" customHeight="1" x14ac:dyDescent="0.25">
      <c r="A3458" s="121" t="s">
        <v>21</v>
      </c>
      <c r="B3458" s="92" t="str">
        <f>IF(E3458="","",VLOOKUP(E3458,[1]PROJECTES!$C$14:$G$5000,2,FALSE))</f>
        <v>SITEL</v>
      </c>
      <c r="C3458" s="121" t="s">
        <v>149</v>
      </c>
      <c r="D3458" s="93" t="str">
        <f>IF(E3458="","",VLOOKUP(E3458,[1]PROJECTES!$C$14:$G$5000,5,FALSE))</f>
        <v>40 x FRONT END CES CAP32 v1.2</v>
      </c>
      <c r="E3458" s="117">
        <v>5217</v>
      </c>
      <c r="F3458" s="95"/>
      <c r="G3458" s="96" t="str">
        <f>IF(E3458="","",VLOOKUP(E3458,[1]PROJECTES!$C$14:$G$5000,4,FALSE))</f>
        <v>TA</v>
      </c>
      <c r="H3458" s="118" t="s">
        <v>595</v>
      </c>
      <c r="I3458" s="97" t="str">
        <f>IF(H3458="","",VLOOKUP(H3458,BD!B$2:C$16,2,FALSE))</f>
        <v>E</v>
      </c>
      <c r="J3458" s="98">
        <v>43614</v>
      </c>
      <c r="K3458" s="135">
        <f t="shared" si="118"/>
        <v>22</v>
      </c>
      <c r="L3458" s="99" t="str">
        <f t="shared" ca="1" si="119"/>
        <v>-</v>
      </c>
      <c r="M3458" s="93">
        <f>IF(E3458="","",VLOOKUP(E3458,[1]PROJECTES!$C$14:$Z$5000,21,FALSE))</f>
        <v>43616</v>
      </c>
      <c r="N3458" s="100">
        <v>0</v>
      </c>
      <c r="O3458" s="72" t="s">
        <v>229</v>
      </c>
      <c r="P3458" s="101">
        <v>3</v>
      </c>
      <c r="Q3458" s="132" t="s">
        <v>49</v>
      </c>
      <c r="R3458" s="168" t="s">
        <v>714</v>
      </c>
      <c r="S3458" s="91"/>
    </row>
    <row r="3459" spans="1:19" s="104" customFormat="1" ht="12.75" customHeight="1" x14ac:dyDescent="0.25">
      <c r="A3459" s="121" t="s">
        <v>21</v>
      </c>
      <c r="B3459" s="92" t="str">
        <f>IF(E3459="","",VLOOKUP(E3459,[1]PROJECTES!$C$14:$G$5000,2,FALSE))</f>
        <v>SITEL</v>
      </c>
      <c r="C3459" s="121" t="s">
        <v>149</v>
      </c>
      <c r="D3459" s="93" t="str">
        <f>IF(E3459="","",VLOOKUP(E3459,[1]PROJECTES!$C$14:$G$5000,5,FALSE))</f>
        <v>35 x RTU CAP32-48 v2.5</v>
      </c>
      <c r="E3459" s="117">
        <v>5212</v>
      </c>
      <c r="F3459" s="95"/>
      <c r="G3459" s="96" t="str">
        <f>IF(E3459="","",VLOOKUP(E3459,[1]PROJECTES!$C$14:$G$5000,4,FALSE))</f>
        <v>OB</v>
      </c>
      <c r="H3459" s="118" t="s">
        <v>595</v>
      </c>
      <c r="I3459" s="97" t="str">
        <f>IF(H3459="","",VLOOKUP(H3459,BD!B$2:C$16,2,FALSE))</f>
        <v>E</v>
      </c>
      <c r="J3459" s="98">
        <v>43614</v>
      </c>
      <c r="K3459" s="135">
        <f t="shared" si="118"/>
        <v>22</v>
      </c>
      <c r="L3459" s="99">
        <f t="shared" ca="1" si="119"/>
        <v>-4</v>
      </c>
      <c r="M3459" s="93">
        <f>IF(E3459="","",VLOOKUP(E3459,[1]PROJECTES!$C$14:$Z$5000,21,FALSE))</f>
        <v>43616</v>
      </c>
      <c r="N3459" s="100">
        <v>0</v>
      </c>
      <c r="O3459" s="72" t="s">
        <v>229</v>
      </c>
      <c r="P3459" s="101">
        <v>22</v>
      </c>
      <c r="Q3459" s="132" t="s">
        <v>51</v>
      </c>
      <c r="R3459" s="168" t="s">
        <v>2009</v>
      </c>
      <c r="S3459" s="91"/>
    </row>
    <row r="3460" spans="1:19" s="104" customFormat="1" ht="12.75" customHeight="1" x14ac:dyDescent="0.25">
      <c r="A3460" s="121" t="s">
        <v>21</v>
      </c>
      <c r="B3460" s="92" t="str">
        <f>IF(E3460="","",VLOOKUP(E3460,[1]PROJECTES!$C$14:$G$5000,2,FALSE))</f>
        <v>SITEL</v>
      </c>
      <c r="C3460" s="121"/>
      <c r="D3460" s="93" t="str">
        <f>IF(E3460="","",VLOOKUP(E3460,[1]PROJECTES!$C$14:$G$5000,5,FALSE))</f>
        <v>50 x MODE-FSK 24Vdc C/caratula</v>
      </c>
      <c r="E3460" s="117">
        <v>5296</v>
      </c>
      <c r="F3460" s="95"/>
      <c r="G3460" s="96" t="str">
        <f>IF(E3460="","",VLOOKUP(E3460,[1]PROJECTES!$C$14:$G$5000,4,FALSE))</f>
        <v>OB</v>
      </c>
      <c r="H3460" s="118" t="s">
        <v>21</v>
      </c>
      <c r="I3460" s="97" t="str">
        <f>IF(H3460="","",VLOOKUP(H3460,BD!B$2:C$16,2,FALSE))</f>
        <v>P</v>
      </c>
      <c r="J3460" s="98">
        <v>43614</v>
      </c>
      <c r="K3460" s="135">
        <f t="shared" si="118"/>
        <v>22</v>
      </c>
      <c r="L3460" s="99">
        <f t="shared" ca="1" si="119"/>
        <v>24</v>
      </c>
      <c r="M3460" s="93">
        <f>IF(E3460="","",VLOOKUP(E3460,[1]PROJECTES!$C$14:$Z$5000,21,FALSE))</f>
        <v>43644</v>
      </c>
      <c r="N3460" s="100">
        <v>0</v>
      </c>
      <c r="O3460" s="72" t="s">
        <v>229</v>
      </c>
      <c r="P3460" s="101">
        <v>15</v>
      </c>
      <c r="Q3460" s="132" t="s">
        <v>49</v>
      </c>
      <c r="R3460" s="168" t="s">
        <v>335</v>
      </c>
      <c r="S3460" s="91"/>
    </row>
    <row r="3461" spans="1:19" s="104" customFormat="1" ht="12.75" customHeight="1" x14ac:dyDescent="0.25">
      <c r="A3461" s="121" t="s">
        <v>21</v>
      </c>
      <c r="B3461" s="92" t="str">
        <f>IF(E3461="","",VLOOKUP(E3461,[1]PROJECTES!$C$14:$G$5000,2,FALSE))</f>
        <v>SITEL</v>
      </c>
      <c r="C3461" s="121"/>
      <c r="D3461" s="93" t="str">
        <f>IF(E3461="","",VLOOKUP(E3461,[1]PROJECTES!$C$14:$G$5000,5,FALSE))</f>
        <v>50 x MODEM-FSK Generic</v>
      </c>
      <c r="E3461" s="117">
        <v>5305</v>
      </c>
      <c r="F3461" s="95"/>
      <c r="G3461" s="96" t="str">
        <f>IF(E3461="","",VLOOKUP(E3461,[1]PROJECTES!$C$14:$G$5000,4,FALSE))</f>
        <v>OB</v>
      </c>
      <c r="H3461" s="118" t="s">
        <v>21</v>
      </c>
      <c r="I3461" s="97" t="str">
        <f>IF(H3461="","",VLOOKUP(H3461,BD!B$2:C$16,2,FALSE))</f>
        <v>P</v>
      </c>
      <c r="J3461" s="98">
        <v>43614</v>
      </c>
      <c r="K3461" s="135">
        <f t="shared" si="118"/>
        <v>22</v>
      </c>
      <c r="L3461" s="99">
        <f t="shared" ca="1" si="119"/>
        <v>24</v>
      </c>
      <c r="M3461" s="93">
        <f>IF(E3461="","",VLOOKUP(E3461,[1]PROJECTES!$C$14:$Z$5000,21,FALSE))</f>
        <v>43644</v>
      </c>
      <c r="N3461" s="100">
        <v>0</v>
      </c>
      <c r="O3461" s="72" t="s">
        <v>229</v>
      </c>
      <c r="P3461" s="101">
        <v>15</v>
      </c>
      <c r="Q3461" s="132" t="s">
        <v>49</v>
      </c>
      <c r="R3461" s="168" t="s">
        <v>335</v>
      </c>
      <c r="S3461" s="91"/>
    </row>
    <row r="3462" spans="1:19" s="104" customFormat="1" ht="12.75" customHeight="1" x14ac:dyDescent="0.25">
      <c r="A3462" s="121" t="s">
        <v>21</v>
      </c>
      <c r="B3462" s="92" t="str">
        <f>IF(E3462="","",VLOOKUP(E3462,[1]PROJECTES!$C$14:$G$5000,2,FALSE))</f>
        <v>SITEL</v>
      </c>
      <c r="C3462" s="121"/>
      <c r="D3462" s="93" t="str">
        <f>IF(E3462="","",VLOOKUP(E3462,[1]PROJECTES!$C$14:$G$5000,5,FALSE))</f>
        <v>2 x Latiguillo Cable Coaxial RG-58U (2mts)</v>
      </c>
      <c r="E3462" s="117">
        <v>5306</v>
      </c>
      <c r="F3462" s="95"/>
      <c r="G3462" s="96" t="str">
        <f>IF(E3462="","",VLOOKUP(E3462,[1]PROJECTES!$C$14:$G$5000,4,FALSE))</f>
        <v>OB</v>
      </c>
      <c r="H3462" s="118" t="s">
        <v>21</v>
      </c>
      <c r="I3462" s="97" t="str">
        <f>IF(H3462="","",VLOOKUP(H3462,BD!B$2:C$16,2,FALSE))</f>
        <v>P</v>
      </c>
      <c r="J3462" s="175">
        <v>43614</v>
      </c>
      <c r="K3462" s="135">
        <f t="shared" si="118"/>
        <v>22</v>
      </c>
      <c r="L3462" s="99">
        <f t="shared" ca="1" si="119"/>
        <v>24</v>
      </c>
      <c r="M3462" s="93">
        <f>IF(E3462="","",VLOOKUP(E3462,[1]PROJECTES!$C$14:$Z$5000,21,FALSE))</f>
        <v>43644</v>
      </c>
      <c r="N3462" s="100">
        <v>0</v>
      </c>
      <c r="O3462" s="72" t="s">
        <v>229</v>
      </c>
      <c r="P3462" s="101">
        <v>10</v>
      </c>
      <c r="Q3462" s="132" t="s">
        <v>49</v>
      </c>
      <c r="R3462" s="168" t="s">
        <v>2010</v>
      </c>
      <c r="S3462" s="91"/>
    </row>
    <row r="3463" spans="1:19" s="104" customFormat="1" ht="12.75" customHeight="1" x14ac:dyDescent="0.25">
      <c r="A3463" s="121" t="s">
        <v>21</v>
      </c>
      <c r="B3463" s="92" t="str">
        <f>IF(E3463="","",VLOOKUP(E3463,[1]PROJECTES!$C$14:$G$5000,2,FALSE))</f>
        <v>SITEL</v>
      </c>
      <c r="C3463" s="121"/>
      <c r="D3463" s="93" t="str">
        <f>IF(E3463="","",VLOOKUP(E3463,[1]PROJECTES!$C$14:$G$5000,5,FALSE))</f>
        <v>2 x Latiguillo Cable Coaxial RG-213U (8mts)</v>
      </c>
      <c r="E3463" s="117">
        <v>5307</v>
      </c>
      <c r="F3463" s="95"/>
      <c r="G3463" s="96" t="str">
        <f>IF(E3463="","",VLOOKUP(E3463,[1]PROJECTES!$C$14:$G$5000,4,FALSE))</f>
        <v>OB</v>
      </c>
      <c r="H3463" s="118" t="s">
        <v>21</v>
      </c>
      <c r="I3463" s="97" t="str">
        <f>IF(H3463="","",VLOOKUP(H3463,BD!B$2:C$16,2,FALSE))</f>
        <v>P</v>
      </c>
      <c r="J3463" s="98">
        <v>43614</v>
      </c>
      <c r="K3463" s="135">
        <f t="shared" si="118"/>
        <v>22</v>
      </c>
      <c r="L3463" s="99">
        <f t="shared" ca="1" si="119"/>
        <v>24</v>
      </c>
      <c r="M3463" s="93">
        <f>IF(E3463="","",VLOOKUP(E3463,[1]PROJECTES!$C$14:$Z$5000,21,FALSE))</f>
        <v>43644</v>
      </c>
      <c r="N3463" s="100">
        <v>0</v>
      </c>
      <c r="O3463" s="72" t="s">
        <v>229</v>
      </c>
      <c r="P3463" s="101">
        <v>10</v>
      </c>
      <c r="Q3463" s="132" t="s">
        <v>49</v>
      </c>
      <c r="R3463" s="102" t="s">
        <v>2010</v>
      </c>
      <c r="S3463" s="91"/>
    </row>
    <row r="3464" spans="1:19" s="104" customFormat="1" ht="12.75" customHeight="1" x14ac:dyDescent="0.25">
      <c r="A3464" s="121" t="s">
        <v>21</v>
      </c>
      <c r="B3464" s="92" t="str">
        <f>IF(E3464="","",VLOOKUP(E3464,[1]PROJECTES!$C$14:$G$5000,2,FALSE))</f>
        <v>COAUEU</v>
      </c>
      <c r="C3464" s="121"/>
      <c r="D3464" s="93" t="str">
        <f>IF(E3464="","",VLOOKUP(E3464,[1]PROJECTES!$C$14:$G$5000,5,FALSE))</f>
        <v>EUROTRONIC Desenvolupament SW App Movil v1.0</v>
      </c>
      <c r="E3464" s="117">
        <v>5067</v>
      </c>
      <c r="F3464" s="95"/>
      <c r="G3464" s="96" t="str">
        <f>IF(E3464="","",VLOOKUP(E3464,[1]PROJECTES!$C$14:$G$5000,4,FALSE))</f>
        <v>OB</v>
      </c>
      <c r="H3464" s="118" t="s">
        <v>21</v>
      </c>
      <c r="I3464" s="97" t="str">
        <f>IF(H3464="","",VLOOKUP(H3464,BD!B$2:C$16,2,FALSE))</f>
        <v>P</v>
      </c>
      <c r="J3464" s="98">
        <v>43614</v>
      </c>
      <c r="K3464" s="135">
        <f t="shared" si="118"/>
        <v>22</v>
      </c>
      <c r="L3464" s="99">
        <f t="shared" ca="1" si="119"/>
        <v>139</v>
      </c>
      <c r="M3464" s="93">
        <f>IF(E3464="","",VLOOKUP(E3464,[1]PROJECTES!$C$14:$Z$5000,21,FALSE))</f>
        <v>43759</v>
      </c>
      <c r="N3464" s="100">
        <v>1</v>
      </c>
      <c r="O3464" s="72" t="s">
        <v>229</v>
      </c>
      <c r="P3464" s="101">
        <v>10</v>
      </c>
      <c r="Q3464" s="132" t="s">
        <v>49</v>
      </c>
      <c r="R3464" s="102" t="s">
        <v>2011</v>
      </c>
      <c r="S3464" s="91"/>
    </row>
    <row r="3465" spans="1:19" s="104" customFormat="1" ht="12.75" customHeight="1" x14ac:dyDescent="0.25">
      <c r="A3465" s="121" t="s">
        <v>21</v>
      </c>
      <c r="B3465" s="92" t="str">
        <f>IF(E3465="","",VLOOKUP(E3465,[1]PROJECTES!$C$14:$G$5000,2,FALSE))</f>
        <v>SITEL</v>
      </c>
      <c r="C3465" s="121"/>
      <c r="D3465" s="93" t="str">
        <f>IF(E3465="","",VLOOKUP(E3465,[1]PROJECTES!$C$14:$G$5000,5,FALSE))</f>
        <v>50 x MODE-FSK 24Vdc C/caratula</v>
      </c>
      <c r="E3465" s="117">
        <v>5296</v>
      </c>
      <c r="F3465" s="95"/>
      <c r="G3465" s="96" t="str">
        <f>IF(E3465="","",VLOOKUP(E3465,[1]PROJECTES!$C$14:$G$5000,4,FALSE))</f>
        <v>OB</v>
      </c>
      <c r="H3465" s="118" t="s">
        <v>21</v>
      </c>
      <c r="I3465" s="97" t="str">
        <f>IF(H3465="","",VLOOKUP(H3465,BD!B$2:C$16,2,FALSE))</f>
        <v>P</v>
      </c>
      <c r="J3465" s="98">
        <v>43616</v>
      </c>
      <c r="K3465" s="135">
        <f t="shared" si="118"/>
        <v>22</v>
      </c>
      <c r="L3465" s="99">
        <f t="shared" ca="1" si="119"/>
        <v>24</v>
      </c>
      <c r="M3465" s="93">
        <f>IF(E3465="","",VLOOKUP(E3465,[1]PROJECTES!$C$14:$Z$5000,21,FALSE))</f>
        <v>43644</v>
      </c>
      <c r="N3465" s="100">
        <v>0</v>
      </c>
      <c r="O3465" s="72" t="s">
        <v>229</v>
      </c>
      <c r="P3465" s="101">
        <v>15</v>
      </c>
      <c r="Q3465" s="132" t="s">
        <v>49</v>
      </c>
      <c r="R3465" s="168" t="s">
        <v>335</v>
      </c>
      <c r="S3465" s="91"/>
    </row>
    <row r="3466" spans="1:19" s="104" customFormat="1" ht="12.75" customHeight="1" x14ac:dyDescent="0.25">
      <c r="A3466" s="121" t="s">
        <v>21</v>
      </c>
      <c r="B3466" s="92" t="str">
        <f>IF(E3466="","",VLOOKUP(E3466,[1]PROJECTES!$C$14:$G$5000,2,FALSE))</f>
        <v>SITEL</v>
      </c>
      <c r="C3466" s="121"/>
      <c r="D3466" s="93" t="str">
        <f>IF(E3466="","",VLOOKUP(E3466,[1]PROJECTES!$C$14:$G$5000,5,FALSE))</f>
        <v>50 x MODEM-FSK Generic</v>
      </c>
      <c r="E3466" s="117">
        <v>5305</v>
      </c>
      <c r="F3466" s="95"/>
      <c r="G3466" s="96" t="str">
        <f>IF(E3466="","",VLOOKUP(E3466,[1]PROJECTES!$C$14:$G$5000,4,FALSE))</f>
        <v>OB</v>
      </c>
      <c r="H3466" s="118" t="s">
        <v>21</v>
      </c>
      <c r="I3466" s="97" t="str">
        <f>IF(H3466="","",VLOOKUP(H3466,BD!B$2:C$16,2,FALSE))</f>
        <v>P</v>
      </c>
      <c r="J3466" s="98">
        <v>43614</v>
      </c>
      <c r="K3466" s="135">
        <f t="shared" si="118"/>
        <v>22</v>
      </c>
      <c r="L3466" s="99">
        <f t="shared" ca="1" si="119"/>
        <v>24</v>
      </c>
      <c r="M3466" s="93">
        <f>IF(E3466="","",VLOOKUP(E3466,[1]PROJECTES!$C$14:$Z$5000,21,FALSE))</f>
        <v>43644</v>
      </c>
      <c r="N3466" s="100">
        <v>0</v>
      </c>
      <c r="O3466" s="72" t="s">
        <v>229</v>
      </c>
      <c r="P3466" s="101">
        <v>15</v>
      </c>
      <c r="Q3466" s="132" t="s">
        <v>49</v>
      </c>
      <c r="R3466" s="168" t="s">
        <v>335</v>
      </c>
      <c r="S3466" s="91"/>
    </row>
    <row r="3467" spans="1:19" s="104" customFormat="1" ht="12.75" customHeight="1" x14ac:dyDescent="0.25">
      <c r="A3467" s="121" t="s">
        <v>21</v>
      </c>
      <c r="B3467" s="92" t="str">
        <f>IF(E3467="","",VLOOKUP(E3467,[1]PROJECTES!$C$14:$G$5000,2,FALSE))</f>
        <v>COAUEU</v>
      </c>
      <c r="C3467" s="121"/>
      <c r="D3467" s="93" t="str">
        <f>IF(E3467="","",VLOOKUP(E3467,[1]PROJECTES!$C$14:$G$5000,5,FALSE))</f>
        <v>EUROTRONIC Desenvolupament SW App Movil v1.0</v>
      </c>
      <c r="E3467" s="117">
        <v>5067</v>
      </c>
      <c r="F3467" s="95"/>
      <c r="G3467" s="96" t="str">
        <f>IF(E3467="","",VLOOKUP(E3467,[1]PROJECTES!$C$14:$G$5000,4,FALSE))</f>
        <v>OB</v>
      </c>
      <c r="H3467" s="118" t="s">
        <v>595</v>
      </c>
      <c r="I3467" s="97" t="str">
        <f>IF(H3467="","",VLOOKUP(H3467,BD!B$2:C$16,2,FALSE))</f>
        <v>E</v>
      </c>
      <c r="J3467" s="98">
        <v>43614</v>
      </c>
      <c r="K3467" s="135">
        <f t="shared" si="118"/>
        <v>22</v>
      </c>
      <c r="L3467" s="99">
        <f t="shared" ca="1" si="119"/>
        <v>139</v>
      </c>
      <c r="M3467" s="93">
        <f>IF(E3467="","",VLOOKUP(E3467,[1]PROJECTES!$C$14:$Z$5000,21,FALSE))</f>
        <v>43759</v>
      </c>
      <c r="N3467" s="100">
        <v>0</v>
      </c>
      <c r="O3467" s="72" t="s">
        <v>229</v>
      </c>
      <c r="P3467" s="101">
        <v>55</v>
      </c>
      <c r="Q3467" s="132" t="s">
        <v>49</v>
      </c>
      <c r="R3467" s="102" t="s">
        <v>2011</v>
      </c>
      <c r="S3467" s="91"/>
    </row>
    <row r="3468" spans="1:19" s="104" customFormat="1" ht="12.75" customHeight="1" x14ac:dyDescent="0.25">
      <c r="A3468" s="121" t="s">
        <v>21</v>
      </c>
      <c r="B3468" s="92" t="str">
        <f>IF(E3468="","",VLOOKUP(E3468,[1]PROJECTES!$C$14:$G$5000,2,FALSE))</f>
        <v>SITEL</v>
      </c>
      <c r="C3468" s="121" t="s">
        <v>149</v>
      </c>
      <c r="D3468" s="93" t="str">
        <f>IF(E3468="","",VLOOKUP(E3468,[1]PROJECTES!$C$14:$G$5000,5,FALSE))</f>
        <v>5 x RTU-125 CAP32 v2.5</v>
      </c>
      <c r="E3468" s="117">
        <v>5222</v>
      </c>
      <c r="F3468" s="95"/>
      <c r="G3468" s="96" t="str">
        <f>IF(E3468="","",VLOOKUP(E3468,[1]PROJECTES!$C$14:$G$5000,4,FALSE))</f>
        <v>OB</v>
      </c>
      <c r="H3468" s="118" t="s">
        <v>595</v>
      </c>
      <c r="I3468" s="97" t="str">
        <f>IF(H3468="","",VLOOKUP(H3468,BD!B$2:C$16,2,FALSE))</f>
        <v>E</v>
      </c>
      <c r="J3468" s="98">
        <v>43614</v>
      </c>
      <c r="K3468" s="135">
        <f t="shared" si="118"/>
        <v>22</v>
      </c>
      <c r="L3468" s="99">
        <f t="shared" ca="1" si="119"/>
        <v>-4</v>
      </c>
      <c r="M3468" s="93">
        <f>IF(E3468="","",VLOOKUP(E3468,[1]PROJECTES!$C$14:$Z$5000,21,FALSE))</f>
        <v>43616</v>
      </c>
      <c r="N3468" s="100">
        <v>0</v>
      </c>
      <c r="O3468" s="72" t="s">
        <v>229</v>
      </c>
      <c r="P3468" s="101">
        <v>20</v>
      </c>
      <c r="Q3468" s="132" t="s">
        <v>51</v>
      </c>
      <c r="R3468" s="168" t="s">
        <v>2012</v>
      </c>
      <c r="S3468" s="91"/>
    </row>
    <row r="3469" spans="1:19" s="104" customFormat="1" ht="12.75" customHeight="1" x14ac:dyDescent="0.25">
      <c r="A3469" s="121" t="s">
        <v>21</v>
      </c>
      <c r="B3469" s="92" t="str">
        <f>IF(E3469="","",VLOOKUP(E3469,[1]PROJECTES!$C$14:$G$5000,2,FALSE))</f>
        <v>SITEL</v>
      </c>
      <c r="C3469" s="121" t="s">
        <v>149</v>
      </c>
      <c r="D3469" s="93" t="str">
        <f>IF(E3469="","",VLOOKUP(E3469,[1]PROJECTES!$C$14:$G$5000,5,FALSE))</f>
        <v>35 x RTU CAP32-48 v2.5</v>
      </c>
      <c r="E3469" s="117">
        <v>5212</v>
      </c>
      <c r="F3469" s="95"/>
      <c r="G3469" s="96" t="str">
        <f>IF(E3469="","",VLOOKUP(E3469,[1]PROJECTES!$C$14:$G$5000,4,FALSE))</f>
        <v>OB</v>
      </c>
      <c r="H3469" s="118" t="s">
        <v>595</v>
      </c>
      <c r="I3469" s="97" t="str">
        <f>IF(H3469="","",VLOOKUP(H3469,BD!B$2:C$16,2,FALSE))</f>
        <v>E</v>
      </c>
      <c r="J3469" s="98">
        <v>43614</v>
      </c>
      <c r="K3469" s="135">
        <f t="shared" si="118"/>
        <v>22</v>
      </c>
      <c r="L3469" s="99">
        <f t="shared" ca="1" si="119"/>
        <v>-4</v>
      </c>
      <c r="M3469" s="93">
        <f>IF(E3469="","",VLOOKUP(E3469,[1]PROJECTES!$C$14:$Z$5000,21,FALSE))</f>
        <v>43616</v>
      </c>
      <c r="N3469" s="100">
        <v>2</v>
      </c>
      <c r="O3469" s="72" t="s">
        <v>229</v>
      </c>
      <c r="P3469" s="101">
        <v>20</v>
      </c>
      <c r="Q3469" s="132" t="s">
        <v>51</v>
      </c>
      <c r="R3469" s="168" t="s">
        <v>2012</v>
      </c>
      <c r="S3469" s="91"/>
    </row>
    <row r="3470" spans="1:19" s="104" customFormat="1" ht="12.75" customHeight="1" x14ac:dyDescent="0.25">
      <c r="A3470" s="121" t="s">
        <v>21</v>
      </c>
      <c r="B3470" s="92" t="str">
        <f>IF(E3470="","",VLOOKUP(E3470,[1]PROJECTES!$C$14:$G$5000,2,FALSE))</f>
        <v>SITEL</v>
      </c>
      <c r="C3470" s="121" t="s">
        <v>181</v>
      </c>
      <c r="D3470" s="93" t="str">
        <f>IF(E3470="","",VLOOKUP(E3470,[1]PROJECTES!$C$14:$G$5000,5,FALSE))</f>
        <v>GESTIO DE MAGATZEM</v>
      </c>
      <c r="E3470" s="117" t="s">
        <v>305</v>
      </c>
      <c r="F3470" s="95"/>
      <c r="G3470" s="96" t="str">
        <f>IF(E3470="","",VLOOKUP(E3470,[1]PROJECTES!$C$14:$G$5000,4,FALSE))</f>
        <v>OB</v>
      </c>
      <c r="H3470" s="118" t="s">
        <v>21</v>
      </c>
      <c r="I3470" s="97" t="str">
        <f>IF(H3470="","",VLOOKUP(H3470,BD!B$2:C$16,2,FALSE))</f>
        <v>P</v>
      </c>
      <c r="J3470" s="98">
        <v>43614</v>
      </c>
      <c r="K3470" s="135">
        <f t="shared" si="118"/>
        <v>22</v>
      </c>
      <c r="L3470" s="99">
        <f t="shared" ca="1" si="119"/>
        <v>210</v>
      </c>
      <c r="M3470" s="93">
        <f>IF(E3470="","",VLOOKUP(E3470,[1]PROJECTES!$C$14:$Z$5000,21,FALSE))</f>
        <v>43830</v>
      </c>
      <c r="N3470" s="100">
        <v>0</v>
      </c>
      <c r="O3470" s="72" t="s">
        <v>229</v>
      </c>
      <c r="P3470" s="101">
        <v>15</v>
      </c>
      <c r="Q3470" s="132" t="s">
        <v>49</v>
      </c>
      <c r="R3470" s="102" t="s">
        <v>1738</v>
      </c>
      <c r="S3470" s="91"/>
    </row>
    <row r="3471" spans="1:19" s="104" customFormat="1" ht="12.75" customHeight="1" x14ac:dyDescent="0.25">
      <c r="A3471" s="121" t="s">
        <v>21</v>
      </c>
      <c r="B3471" s="92" t="str">
        <f>IF(E3471="","",VLOOKUP(E3471,[1]PROJECTES!$C$14:$G$5000,2,FALSE))</f>
        <v>SITEL</v>
      </c>
      <c r="C3471" s="121" t="s">
        <v>181</v>
      </c>
      <c r="D3471" s="93" t="str">
        <f>IF(E3471="","",VLOOKUP(E3471,[1]PROJECTES!$C$14:$G$5000,5,FALSE))</f>
        <v>AFERS EMPRESA</v>
      </c>
      <c r="E3471" s="117" t="s">
        <v>315</v>
      </c>
      <c r="F3471" s="95"/>
      <c r="G3471" s="96" t="str">
        <f>IF(E3471="","",VLOOKUP(E3471,[1]PROJECTES!$C$14:$G$5000,4,FALSE))</f>
        <v>OB</v>
      </c>
      <c r="H3471" s="118" t="s">
        <v>21</v>
      </c>
      <c r="I3471" s="97" t="str">
        <f>IF(H3471="","",VLOOKUP(H3471,BD!B$2:C$16,2,FALSE))</f>
        <v>P</v>
      </c>
      <c r="J3471" s="98">
        <v>43614</v>
      </c>
      <c r="K3471" s="135">
        <f t="shared" si="118"/>
        <v>22</v>
      </c>
      <c r="L3471" s="99">
        <f t="shared" ca="1" si="119"/>
        <v>210</v>
      </c>
      <c r="M3471" s="93">
        <f>IF(E3471="","",VLOOKUP(E3471,[1]PROJECTES!$C$14:$Z$5000,21,FALSE))</f>
        <v>43830</v>
      </c>
      <c r="N3471" s="100">
        <v>1</v>
      </c>
      <c r="O3471" s="72" t="s">
        <v>229</v>
      </c>
      <c r="P3471" s="101">
        <v>30</v>
      </c>
      <c r="Q3471" s="132" t="s">
        <v>336</v>
      </c>
      <c r="R3471" s="102" t="s">
        <v>2044</v>
      </c>
      <c r="S3471" s="91"/>
    </row>
    <row r="3472" spans="1:19" s="104" customFormat="1" ht="12.75" customHeight="1" x14ac:dyDescent="0.25">
      <c r="A3472" s="121" t="s">
        <v>21</v>
      </c>
      <c r="B3472" s="92" t="str">
        <f>IF(E3472="","",VLOOKUP(E3472,[1]PROJECTES!$C$14:$G$5000,2,FALSE))</f>
        <v>SITEL</v>
      </c>
      <c r="C3472" s="121"/>
      <c r="D3472" s="93" t="str">
        <f>IF(E3472="","",VLOOKUP(E3472,[1]PROJECTES!$C$14:$G$5000,5,FALSE))</f>
        <v>HW DE SITEL</v>
      </c>
      <c r="E3472" s="117" t="s">
        <v>570</v>
      </c>
      <c r="F3472" s="95"/>
      <c r="G3472" s="96" t="str">
        <f>IF(E3472="","",VLOOKUP(E3472,[1]PROJECTES!$C$14:$G$5000,4,FALSE))</f>
        <v>OB</v>
      </c>
      <c r="H3472" s="118" t="s">
        <v>21</v>
      </c>
      <c r="I3472" s="97" t="str">
        <f>IF(H3472="","",VLOOKUP(H3472,BD!B$2:C$16,2,FALSE))</f>
        <v>P</v>
      </c>
      <c r="J3472" s="98">
        <v>43614</v>
      </c>
      <c r="K3472" s="135">
        <f t="shared" si="118"/>
        <v>22</v>
      </c>
      <c r="L3472" s="99">
        <f t="shared" ca="1" si="119"/>
        <v>210</v>
      </c>
      <c r="M3472" s="93">
        <f>IF(E3472="","",VLOOKUP(E3472,[1]PROJECTES!$C$14:$Z$5000,21,FALSE))</f>
        <v>43830</v>
      </c>
      <c r="N3472" s="100">
        <v>1</v>
      </c>
      <c r="O3472" s="72" t="s">
        <v>229</v>
      </c>
      <c r="P3472" s="101">
        <v>15</v>
      </c>
      <c r="Q3472" s="132" t="s">
        <v>65</v>
      </c>
      <c r="R3472" s="102" t="s">
        <v>2045</v>
      </c>
      <c r="S3472" s="91"/>
    </row>
    <row r="3473" spans="1:19" s="104" customFormat="1" ht="12.75" customHeight="1" x14ac:dyDescent="0.25">
      <c r="A3473" s="121" t="s">
        <v>21</v>
      </c>
      <c r="B3473" s="92" t="str">
        <f>IF(E3473="","",VLOOKUP(E3473,[1]PROJECTES!$C$14:$G$5000,2,FALSE))</f>
        <v>EFACEC</v>
      </c>
      <c r="C3473" s="121"/>
      <c r="D3473" s="93" t="str">
        <f>IF(E3473="","",VLOOKUP(E3473,[1]PROJECTES!$C$14:$G$5000,5,FALSE))</f>
        <v>SISTEMA TD S.E. MARCEN - P.F. LALUEZA v1.0</v>
      </c>
      <c r="E3473" s="117">
        <v>5278</v>
      </c>
      <c r="F3473" s="95"/>
      <c r="G3473" s="96" t="str">
        <f>IF(E3473="","",VLOOKUP(E3473,[1]PROJECTES!$C$14:$G$5000,4,FALSE))</f>
        <v>OB</v>
      </c>
      <c r="H3473" s="118" t="s">
        <v>21</v>
      </c>
      <c r="I3473" s="97" t="str">
        <f>IF(H3473="","",VLOOKUP(H3473,BD!B$2:C$16,2,FALSE))</f>
        <v>P</v>
      </c>
      <c r="J3473" s="98">
        <v>43614</v>
      </c>
      <c r="K3473" s="135">
        <f t="shared" si="118"/>
        <v>22</v>
      </c>
      <c r="L3473" s="99">
        <f t="shared" ca="1" si="119"/>
        <v>26</v>
      </c>
      <c r="M3473" s="93">
        <f>IF(E3473="","",VLOOKUP(E3473,[1]PROJECTES!$C$14:$Z$5000,21,FALSE))</f>
        <v>43646</v>
      </c>
      <c r="N3473" s="100">
        <v>0</v>
      </c>
      <c r="O3473" s="72" t="s">
        <v>229</v>
      </c>
      <c r="P3473" s="101">
        <v>10</v>
      </c>
      <c r="Q3473" s="132" t="s">
        <v>49</v>
      </c>
      <c r="R3473" s="102" t="s">
        <v>2046</v>
      </c>
      <c r="S3473" s="91"/>
    </row>
    <row r="3474" spans="1:19" s="104" customFormat="1" ht="12.75" customHeight="1" x14ac:dyDescent="0.25">
      <c r="A3474" s="121" t="s">
        <v>21</v>
      </c>
      <c r="B3474" s="92" t="str">
        <f>IF(E3474="","",VLOOKUP(E3474,[1]PROJECTES!$C$14:$G$5000,2,FALSE))</f>
        <v>DESGAS</v>
      </c>
      <c r="C3474" s="121"/>
      <c r="D3474" s="93" t="str">
        <f>IF(E3474="","",VLOOKUP(E3474,[1]PROJECTES!$C$14:$G$5000,5,FALSE))</f>
        <v>SISTEMA TD S.E. JACA SUR - P.F. DESARROLLOS GUASO v1.0</v>
      </c>
      <c r="E3474" s="117">
        <v>5289</v>
      </c>
      <c r="F3474" s="95"/>
      <c r="G3474" s="96" t="str">
        <f>IF(E3474="","",VLOOKUP(E3474,[1]PROJECTES!$C$14:$G$5000,4,FALSE))</f>
        <v>OB</v>
      </c>
      <c r="H3474" s="118" t="s">
        <v>21</v>
      </c>
      <c r="I3474" s="97" t="str">
        <f>IF(H3474="","",VLOOKUP(H3474,BD!B$2:C$16,2,FALSE))</f>
        <v>P</v>
      </c>
      <c r="J3474" s="98">
        <v>43614</v>
      </c>
      <c r="K3474" s="135">
        <f t="shared" si="118"/>
        <v>22</v>
      </c>
      <c r="L3474" s="99">
        <f t="shared" ca="1" si="119"/>
        <v>115</v>
      </c>
      <c r="M3474" s="93">
        <f>IF(E3474="","",VLOOKUP(E3474,[1]PROJECTES!$C$14:$Z$5000,21,FALSE))</f>
        <v>43735</v>
      </c>
      <c r="N3474" s="100">
        <v>0</v>
      </c>
      <c r="O3474" s="72" t="s">
        <v>229</v>
      </c>
      <c r="P3474" s="101">
        <v>10</v>
      </c>
      <c r="Q3474" s="132" t="s">
        <v>49</v>
      </c>
      <c r="R3474" s="102" t="s">
        <v>2046</v>
      </c>
      <c r="S3474" s="91"/>
    </row>
    <row r="3475" spans="1:19" s="104" customFormat="1" ht="12.75" customHeight="1" x14ac:dyDescent="0.25">
      <c r="A3475" s="121" t="s">
        <v>21</v>
      </c>
      <c r="B3475" s="92" t="str">
        <f>IF(E3475="","",VLOOKUP(E3475,[1]PROJECTES!$C$14:$G$5000,2,FALSE))</f>
        <v>ORMAZA</v>
      </c>
      <c r="C3475" s="121" t="s">
        <v>148</v>
      </c>
      <c r="D3475" s="93" t="str">
        <f>IF(E3475="","",VLOOKUP(E3475,[1]PROJECTES!$C$14:$G$5000,5,FALSE))</f>
        <v>RTU CAP32-48 C.T. PEUSA</v>
      </c>
      <c r="E3475" s="117">
        <v>5282</v>
      </c>
      <c r="F3475" s="95"/>
      <c r="G3475" s="96" t="str">
        <f>IF(E3475="","",VLOOKUP(E3475,[1]PROJECTES!$C$14:$G$5000,4,FALSE))</f>
        <v>OB</v>
      </c>
      <c r="H3475" s="118" t="s">
        <v>21</v>
      </c>
      <c r="I3475" s="97" t="str">
        <f>IF(H3475="","",VLOOKUP(H3475,BD!B$2:C$16,2,FALSE))</f>
        <v>P</v>
      </c>
      <c r="J3475" s="98">
        <v>43615</v>
      </c>
      <c r="K3475" s="135">
        <f t="shared" si="118"/>
        <v>22</v>
      </c>
      <c r="L3475" s="99">
        <f t="shared" ca="1" si="119"/>
        <v>-4</v>
      </c>
      <c r="M3475" s="93">
        <f>IF(E3475="","",VLOOKUP(E3475,[1]PROJECTES!$C$14:$Z$5000,21,FALSE))</f>
        <v>43616</v>
      </c>
      <c r="N3475" s="100">
        <v>0</v>
      </c>
      <c r="O3475" s="72" t="s">
        <v>229</v>
      </c>
      <c r="P3475" s="101">
        <v>5</v>
      </c>
      <c r="Q3475" s="132" t="s">
        <v>49</v>
      </c>
      <c r="R3475" s="168" t="s">
        <v>335</v>
      </c>
      <c r="S3475" s="91"/>
    </row>
    <row r="3476" spans="1:19" s="104" customFormat="1" ht="12.75" customHeight="1" x14ac:dyDescent="0.25">
      <c r="A3476" s="121" t="s">
        <v>21</v>
      </c>
      <c r="B3476" s="92" t="str">
        <f>IF(E3476="","",VLOOKUP(E3476,[1]PROJECTES!$C$14:$G$5000,2,FALSE))</f>
        <v>ORMAZA</v>
      </c>
      <c r="C3476" s="121" t="s">
        <v>148</v>
      </c>
      <c r="D3476" s="93" t="str">
        <f>IF(E3476="","",VLOOKUP(E3476,[1]PROJECTES!$C$14:$G$5000,5,FALSE))</f>
        <v>RTU CAP32-48 C.T. PEUSA</v>
      </c>
      <c r="E3476" s="117">
        <v>5311</v>
      </c>
      <c r="F3476" s="95"/>
      <c r="G3476" s="96" t="str">
        <f>IF(E3476="","",VLOOKUP(E3476,[1]PROJECTES!$C$14:$G$5000,4,FALSE))</f>
        <v>OB</v>
      </c>
      <c r="H3476" s="118" t="s">
        <v>21</v>
      </c>
      <c r="I3476" s="97" t="str">
        <f>IF(H3476="","",VLOOKUP(H3476,BD!B$2:C$16,2,FALSE))</f>
        <v>P</v>
      </c>
      <c r="J3476" s="98">
        <v>43615</v>
      </c>
      <c r="K3476" s="135">
        <f t="shared" si="118"/>
        <v>22</v>
      </c>
      <c r="L3476" s="99">
        <f t="shared" ca="1" si="119"/>
        <v>24</v>
      </c>
      <c r="M3476" s="93">
        <f>IF(E3476="","",VLOOKUP(E3476,[1]PROJECTES!$C$14:$Z$5000,21,FALSE))</f>
        <v>43644</v>
      </c>
      <c r="N3476" s="100">
        <v>0</v>
      </c>
      <c r="O3476" s="72" t="s">
        <v>229</v>
      </c>
      <c r="P3476" s="101">
        <v>5</v>
      </c>
      <c r="Q3476" s="132" t="s">
        <v>49</v>
      </c>
      <c r="R3476" s="168" t="s">
        <v>335</v>
      </c>
      <c r="S3476" s="91"/>
    </row>
    <row r="3477" spans="1:19" s="104" customFormat="1" ht="12.75" customHeight="1" x14ac:dyDescent="0.25">
      <c r="A3477" s="121" t="s">
        <v>21</v>
      </c>
      <c r="B3477" s="92" t="str">
        <f>IF(E3477="","",VLOOKUP(E3477,[1]PROJECTES!$C$14:$G$5000,2,FALSE))</f>
        <v>SITEL</v>
      </c>
      <c r="C3477" s="121" t="s">
        <v>149</v>
      </c>
      <c r="D3477" s="93" t="str">
        <f>IF(E3477="","",VLOOKUP(E3477,[1]PROJECTES!$C$14:$G$5000,5,FALSE))</f>
        <v>5 x RTU-125 CAP32 v2.5</v>
      </c>
      <c r="E3477" s="117">
        <v>5222</v>
      </c>
      <c r="F3477" s="95"/>
      <c r="G3477" s="96" t="str">
        <f>IF(E3477="","",VLOOKUP(E3477,[1]PROJECTES!$C$14:$G$5000,4,FALSE))</f>
        <v>OB</v>
      </c>
      <c r="H3477" s="118" t="s">
        <v>595</v>
      </c>
      <c r="I3477" s="97" t="str">
        <f>IF(H3477="","",VLOOKUP(H3477,BD!B$2:C$16,2,FALSE))</f>
        <v>E</v>
      </c>
      <c r="J3477" s="98">
        <v>43615</v>
      </c>
      <c r="K3477" s="135">
        <f t="shared" si="118"/>
        <v>22</v>
      </c>
      <c r="L3477" s="99">
        <f t="shared" ca="1" si="119"/>
        <v>-4</v>
      </c>
      <c r="M3477" s="93">
        <f>IF(E3477="","",VLOOKUP(E3477,[1]PROJECTES!$C$14:$Z$5000,21,FALSE))</f>
        <v>43616</v>
      </c>
      <c r="N3477" s="100">
        <v>0</v>
      </c>
      <c r="O3477" s="72" t="s">
        <v>229</v>
      </c>
      <c r="P3477" s="101">
        <v>10</v>
      </c>
      <c r="Q3477" s="132" t="s">
        <v>51</v>
      </c>
      <c r="R3477" s="168" t="s">
        <v>2012</v>
      </c>
      <c r="S3477" s="91"/>
    </row>
    <row r="3478" spans="1:19" s="104" customFormat="1" ht="12.75" customHeight="1" x14ac:dyDescent="0.25">
      <c r="A3478" s="121" t="s">
        <v>21</v>
      </c>
      <c r="B3478" s="92" t="str">
        <f>IF(E3478="","",VLOOKUP(E3478,[1]PROJECTES!$C$14:$G$5000,2,FALSE))</f>
        <v>SITEL</v>
      </c>
      <c r="C3478" s="121" t="s">
        <v>149</v>
      </c>
      <c r="D3478" s="93" t="str">
        <f>IF(E3478="","",VLOOKUP(E3478,[1]PROJECTES!$C$14:$G$5000,5,FALSE))</f>
        <v>35 x RTU CAP32-48 v2.5</v>
      </c>
      <c r="E3478" s="117">
        <v>5212</v>
      </c>
      <c r="F3478" s="95"/>
      <c r="G3478" s="96" t="str">
        <f>IF(E3478="","",VLOOKUP(E3478,[1]PROJECTES!$C$14:$G$5000,4,FALSE))</f>
        <v>OB</v>
      </c>
      <c r="H3478" s="118" t="s">
        <v>595</v>
      </c>
      <c r="I3478" s="97" t="str">
        <f>IF(H3478="","",VLOOKUP(H3478,BD!B$2:C$16,2,FALSE))</f>
        <v>E</v>
      </c>
      <c r="J3478" s="98">
        <v>43615</v>
      </c>
      <c r="K3478" s="135">
        <f t="shared" si="118"/>
        <v>22</v>
      </c>
      <c r="L3478" s="99">
        <f t="shared" ca="1" si="119"/>
        <v>-4</v>
      </c>
      <c r="M3478" s="93">
        <f>IF(E3478="","",VLOOKUP(E3478,[1]PROJECTES!$C$14:$Z$5000,21,FALSE))</f>
        <v>43616</v>
      </c>
      <c r="N3478" s="100">
        <v>0</v>
      </c>
      <c r="O3478" s="72" t="s">
        <v>229</v>
      </c>
      <c r="P3478" s="101">
        <v>10</v>
      </c>
      <c r="Q3478" s="132" t="s">
        <v>51</v>
      </c>
      <c r="R3478" s="168" t="s">
        <v>2012</v>
      </c>
      <c r="S3478" s="91"/>
    </row>
    <row r="3479" spans="1:19" s="104" customFormat="1" ht="12.75" customHeight="1" x14ac:dyDescent="0.25">
      <c r="A3479" s="121" t="s">
        <v>44</v>
      </c>
      <c r="B3479" s="92" t="str">
        <f>IF(E3479="","",VLOOKUP(E3479,[1]PROJECTES!$C$14:$G$5000,2,FALSE))</f>
        <v>INPPOZ</v>
      </c>
      <c r="C3479" s="121" t="s">
        <v>149</v>
      </c>
      <c r="D3479" s="93" t="str">
        <f>IF(E3479="","",VLOOKUP(E3479,[1]PROJECTES!$C$14:$G$5000,5,FALSE))</f>
        <v>RTU C.T. GRAL VILLARALTO v3.0</v>
      </c>
      <c r="E3479" s="117">
        <v>5184</v>
      </c>
      <c r="F3479" s="95"/>
      <c r="G3479" s="96" t="str">
        <f>IF(E3479="","",VLOOKUP(E3479,[1]PROJECTES!$C$14:$G$5000,4,FALSE))</f>
        <v>OB</v>
      </c>
      <c r="H3479" s="118" t="s">
        <v>17</v>
      </c>
      <c r="I3479" s="97" t="str">
        <f>IF(H3479="","",VLOOKUP(H3479,BD!B$2:C$16,2,FALSE))</f>
        <v>E</v>
      </c>
      <c r="J3479" s="98">
        <v>43612</v>
      </c>
      <c r="K3479" s="135">
        <f t="shared" si="118"/>
        <v>22</v>
      </c>
      <c r="L3479" s="99">
        <f t="shared" ca="1" si="119"/>
        <v>-81</v>
      </c>
      <c r="M3479" s="93">
        <f>IF(E3479="","",VLOOKUP(E3479,[1]PROJECTES!$C$14:$Z$5000,21,FALSE))</f>
        <v>43539</v>
      </c>
      <c r="N3479" s="100">
        <v>1</v>
      </c>
      <c r="O3479" s="72" t="s">
        <v>229</v>
      </c>
      <c r="P3479" s="101">
        <v>0</v>
      </c>
      <c r="Q3479" s="132" t="s">
        <v>65</v>
      </c>
      <c r="R3479" s="168" t="s">
        <v>2047</v>
      </c>
      <c r="S3479" s="91"/>
    </row>
    <row r="3480" spans="1:19" s="104" customFormat="1" ht="12.75" customHeight="1" x14ac:dyDescent="0.25">
      <c r="A3480" s="121" t="s">
        <v>44</v>
      </c>
      <c r="B3480" s="92" t="str">
        <f>IF(E3480="","",VLOOKUP(E3480,[1]PROJECTES!$C$14:$G$5000,2,FALSE))</f>
        <v>IPPPOZ</v>
      </c>
      <c r="C3480" s="121" t="s">
        <v>149</v>
      </c>
      <c r="D3480" s="93" t="str">
        <f>IF(E3480="","",VLOOKUP(E3480,[1]PROJECTES!$C$14:$G$5000,5,FALSE))</f>
        <v>RTU I.A.T. LA PEÑA v2.0</v>
      </c>
      <c r="E3480" s="117">
        <v>5185</v>
      </c>
      <c r="F3480" s="95"/>
      <c r="G3480" s="96" t="str">
        <f>IF(E3480="","",VLOOKUP(E3480,[1]PROJECTES!$C$14:$G$5000,4,FALSE))</f>
        <v>OB</v>
      </c>
      <c r="H3480" s="118" t="s">
        <v>17</v>
      </c>
      <c r="I3480" s="97" t="str">
        <f>IF(H3480="","",VLOOKUP(H3480,BD!B$2:C$16,2,FALSE))</f>
        <v>E</v>
      </c>
      <c r="J3480" s="98">
        <v>43612</v>
      </c>
      <c r="K3480" s="135">
        <f t="shared" si="118"/>
        <v>22</v>
      </c>
      <c r="L3480" s="99">
        <f t="shared" ca="1" si="119"/>
        <v>-81</v>
      </c>
      <c r="M3480" s="93">
        <f>IF(E3480="","",VLOOKUP(E3480,[1]PROJECTES!$C$14:$Z$5000,21,FALSE))</f>
        <v>43539</v>
      </c>
      <c r="N3480" s="100">
        <v>1</v>
      </c>
      <c r="O3480" s="72" t="s">
        <v>229</v>
      </c>
      <c r="P3480" s="101">
        <v>0</v>
      </c>
      <c r="Q3480" s="132" t="s">
        <v>65</v>
      </c>
      <c r="R3480" s="168" t="s">
        <v>2047</v>
      </c>
      <c r="S3480" s="91"/>
    </row>
    <row r="3481" spans="1:19" s="104" customFormat="1" ht="12.75" customHeight="1" x14ac:dyDescent="0.25">
      <c r="A3481" s="121" t="s">
        <v>17</v>
      </c>
      <c r="B3481" s="92" t="str">
        <f>IF(E3481="","",VLOOKUP(E3481,[1]PROJECTES!$C$14:$G$5000,2,FALSE))</f>
        <v>INPPOZ</v>
      </c>
      <c r="C3481" s="121" t="s">
        <v>149</v>
      </c>
      <c r="D3481" s="93" t="str">
        <f>IF(E3481="","",VLOOKUP(E3481,[1]PROJECTES!$C$14:$G$5000,5,FALSE))</f>
        <v>RTU S.E. DANIEL DE TORRES v1.3</v>
      </c>
      <c r="E3481" s="117">
        <v>5224</v>
      </c>
      <c r="F3481" s="95"/>
      <c r="G3481" s="96" t="str">
        <f>IF(E3481="","",VLOOKUP(E3481,[1]PROJECTES!$C$14:$G$5000,4,FALSE))</f>
        <v>OB</v>
      </c>
      <c r="H3481" s="118" t="s">
        <v>17</v>
      </c>
      <c r="I3481" s="97" t="str">
        <f>IF(H3481="","",VLOOKUP(H3481,BD!B$2:C$16,2,FALSE))</f>
        <v>E</v>
      </c>
      <c r="J3481" s="98">
        <v>43612</v>
      </c>
      <c r="K3481" s="135">
        <f t="shared" si="118"/>
        <v>22</v>
      </c>
      <c r="L3481" s="99" t="str">
        <f t="shared" ca="1" si="119"/>
        <v>-</v>
      </c>
      <c r="M3481" s="93" t="str">
        <f>IF(E3481="","",VLOOKUP(E3481,[1]PROJECTES!$C$14:$Z$5000,21,FALSE))</f>
        <v/>
      </c>
      <c r="N3481" s="100"/>
      <c r="O3481" s="72" t="s">
        <v>229</v>
      </c>
      <c r="P3481" s="101">
        <v>15</v>
      </c>
      <c r="Q3481" s="132" t="s">
        <v>34</v>
      </c>
      <c r="R3481" s="168" t="s">
        <v>2048</v>
      </c>
      <c r="S3481" s="91"/>
    </row>
    <row r="3482" spans="1:19" s="104" customFormat="1" ht="12.75" customHeight="1" x14ac:dyDescent="0.25">
      <c r="A3482" s="121"/>
      <c r="B3482" s="92" t="str">
        <f>IF(E3482="","",VLOOKUP(E3482,[1]PROJECTES!$C$14:$G$5000,2,FALSE))</f>
        <v>ELECON</v>
      </c>
      <c r="C3482" s="121" t="s">
        <v>92</v>
      </c>
      <c r="D3482" s="93" t="str">
        <f>IF(E3482="","",VLOOKUP(E3482,[1]PROJECTES!$C$14:$G$5000,5,FALSE))</f>
        <v>MANTENIMENT SW SCADA TEDIS.Net CONILENSE 01/01/2.019 - 31/12/2.019</v>
      </c>
      <c r="E3482" s="117">
        <v>5073</v>
      </c>
      <c r="F3482" s="95"/>
      <c r="G3482" s="96" t="str">
        <f>IF(E3482="","",VLOOKUP(E3482,[1]PROJECTES!$C$14:$G$5000,4,FALSE))</f>
        <v>OB</v>
      </c>
      <c r="H3482" s="118" t="s">
        <v>17</v>
      </c>
      <c r="I3482" s="97" t="str">
        <f>IF(H3482="","",VLOOKUP(H3482,BD!B$2:C$16,2,FALSE))</f>
        <v>E</v>
      </c>
      <c r="J3482" s="98">
        <v>43616</v>
      </c>
      <c r="K3482" s="135">
        <f t="shared" si="118"/>
        <v>22</v>
      </c>
      <c r="L3482" s="99">
        <f t="shared" ca="1" si="119"/>
        <v>210</v>
      </c>
      <c r="M3482" s="93">
        <f>IF(E3482="","",VLOOKUP(E3482,[1]PROJECTES!$C$14:$Z$5000,21,FALSE))</f>
        <v>43830</v>
      </c>
      <c r="N3482" s="100"/>
      <c r="O3482" s="72" t="s">
        <v>229</v>
      </c>
      <c r="P3482" s="101">
        <v>15</v>
      </c>
      <c r="Q3482" s="132" t="s">
        <v>59</v>
      </c>
      <c r="R3482" s="168" t="s">
        <v>2049</v>
      </c>
      <c r="S3482" s="91"/>
    </row>
    <row r="3483" spans="1:19" s="104" customFormat="1" ht="12.75" customHeight="1" x14ac:dyDescent="0.25">
      <c r="A3483" s="121"/>
      <c r="B3483" s="92" t="str">
        <f>IF(E3483="","",VLOOKUP(E3483,[1]PROJECTES!$C$14:$G$5000,2,FALSE))</f>
        <v>SITEL</v>
      </c>
      <c r="C3483" s="121" t="s">
        <v>181</v>
      </c>
      <c r="D3483" s="93" t="str">
        <f>IF(E3483="","",VLOOKUP(E3483,[1]PROJECTES!$C$14:$G$5000,5,FALSE))</f>
        <v>AFERS EMPRESA</v>
      </c>
      <c r="E3483" s="117" t="s">
        <v>283</v>
      </c>
      <c r="F3483" s="95"/>
      <c r="G3483" s="96" t="str">
        <f>IF(E3483="","",VLOOKUP(E3483,[1]PROJECTES!$C$14:$G$5000,4,FALSE))</f>
        <v>OB</v>
      </c>
      <c r="H3483" s="118" t="s">
        <v>17</v>
      </c>
      <c r="I3483" s="97" t="str">
        <f>IF(H3483="","",VLOOKUP(H3483,BD!B$2:C$16,2,FALSE))</f>
        <v>E</v>
      </c>
      <c r="J3483" s="98">
        <v>43612</v>
      </c>
      <c r="K3483" s="135">
        <f t="shared" si="118"/>
        <v>22</v>
      </c>
      <c r="L3483" s="99">
        <f t="shared" ca="1" si="119"/>
        <v>210</v>
      </c>
      <c r="M3483" s="93">
        <f>IF(E3483="","",VLOOKUP(E3483,[1]PROJECTES!$C$14:$Z$5000,21,FALSE))</f>
        <v>43830</v>
      </c>
      <c r="N3483" s="100">
        <v>1</v>
      </c>
      <c r="O3483" s="72" t="s">
        <v>229</v>
      </c>
      <c r="P3483" s="101">
        <v>30</v>
      </c>
      <c r="Q3483" s="132" t="s">
        <v>336</v>
      </c>
      <c r="R3483" s="168" t="s">
        <v>2050</v>
      </c>
      <c r="S3483" s="91"/>
    </row>
    <row r="3484" spans="1:19" s="104" customFormat="1" ht="12.75" customHeight="1" x14ac:dyDescent="0.25">
      <c r="A3484" s="121"/>
      <c r="B3484" s="92" t="str">
        <f>IF(E3484="","",VLOOKUP(E3484,[1]PROJECTES!$C$14:$G$5000,2,FALSE))</f>
        <v>REPSOL</v>
      </c>
      <c r="C3484" s="121" t="s">
        <v>159</v>
      </c>
      <c r="D3484" s="93" t="str">
        <f>IF(E3484="","",VLOOKUP(E3484,[1]PROJECTES!$C$14:$G$5000,5,FALSE))</f>
        <v>MANTENIMENT CALSER REPSOL 01/11/2.018 - 31/10/2.019</v>
      </c>
      <c r="E3484" s="117">
        <v>4997</v>
      </c>
      <c r="F3484" s="95"/>
      <c r="G3484" s="96" t="str">
        <f>IF(E3484="","",VLOOKUP(E3484,[1]PROJECTES!$C$14:$G$5000,4,FALSE))</f>
        <v>OB</v>
      </c>
      <c r="H3484" s="118" t="s">
        <v>17</v>
      </c>
      <c r="I3484" s="97" t="str">
        <f>IF(H3484="","",VLOOKUP(H3484,BD!B$2:C$16,2,FALSE))</f>
        <v>E</v>
      </c>
      <c r="J3484" s="98">
        <v>43612</v>
      </c>
      <c r="K3484" s="135">
        <f t="shared" si="118"/>
        <v>22</v>
      </c>
      <c r="L3484" s="99">
        <f t="shared" ca="1" si="119"/>
        <v>149</v>
      </c>
      <c r="M3484" s="93">
        <f>IF(E3484="","",VLOOKUP(E3484,[1]PROJECTES!$C$14:$Z$5000,21,FALSE))</f>
        <v>43769</v>
      </c>
      <c r="N3484" s="100"/>
      <c r="O3484" s="72" t="s">
        <v>229</v>
      </c>
      <c r="P3484" s="101">
        <v>15</v>
      </c>
      <c r="Q3484" s="132" t="s">
        <v>59</v>
      </c>
      <c r="R3484" s="168" t="s">
        <v>2051</v>
      </c>
      <c r="S3484" s="91"/>
    </row>
    <row r="3485" spans="1:19" s="104" customFormat="1" ht="12.75" customHeight="1" x14ac:dyDescent="0.25">
      <c r="A3485" s="121" t="s">
        <v>17</v>
      </c>
      <c r="B3485" s="92" t="str">
        <f>IF(E3485="","",VLOOKUP(E3485,[1]PROJECTES!$C$14:$G$5000,2,FALSE))</f>
        <v>ORMAZA</v>
      </c>
      <c r="C3485" s="121" t="s">
        <v>197</v>
      </c>
      <c r="D3485" s="93" t="str">
        <f>IF(E3485="","",VLOOKUP(E3485,[1]PROJECTES!$C$14:$G$5000,5,FALSE))</f>
        <v>CC SCADA TEDIS.Net VALL HEBRON v4,0</v>
      </c>
      <c r="E3485" s="117">
        <v>4821</v>
      </c>
      <c r="F3485" s="95"/>
      <c r="G3485" s="96" t="str">
        <f>IF(E3485="","",VLOOKUP(E3485,[1]PROJECTES!$C$14:$G$5000,4,FALSE))</f>
        <v>OB</v>
      </c>
      <c r="H3485" s="118" t="s">
        <v>17</v>
      </c>
      <c r="I3485" s="97" t="str">
        <f>IF(H3485="","",VLOOKUP(H3485,BD!B$2:C$16,2,FALSE))</f>
        <v>E</v>
      </c>
      <c r="J3485" s="98">
        <v>43612</v>
      </c>
      <c r="K3485" s="135">
        <f t="shared" si="118"/>
        <v>22</v>
      </c>
      <c r="L3485" s="99">
        <f t="shared" ca="1" si="119"/>
        <v>-308</v>
      </c>
      <c r="M3485" s="93">
        <f>IF(E3485="","",VLOOKUP(E3485,[1]PROJECTES!$C$14:$Z$5000,21,FALSE))</f>
        <v>43312</v>
      </c>
      <c r="N3485" s="100">
        <v>2</v>
      </c>
      <c r="O3485" s="72" t="s">
        <v>229</v>
      </c>
      <c r="P3485" s="101">
        <v>45</v>
      </c>
      <c r="Q3485" s="132" t="s">
        <v>59</v>
      </c>
      <c r="R3485" s="168" t="s">
        <v>2052</v>
      </c>
      <c r="S3485" s="91"/>
    </row>
    <row r="3486" spans="1:19" s="104" customFormat="1" ht="12.75" customHeight="1" x14ac:dyDescent="0.25">
      <c r="A3486" s="121"/>
      <c r="B3486" s="92" t="str">
        <f>IF(E3486="","",VLOOKUP(E3486,[1]PROJECTES!$C$14:$G$5000,2,FALSE))</f>
        <v>SITEL</v>
      </c>
      <c r="C3486" s="121" t="s">
        <v>181</v>
      </c>
      <c r="D3486" s="93" t="str">
        <f>IF(E3486="","",VLOOKUP(E3486,[1]PROJECTES!$C$14:$G$5000,5,FALSE))</f>
        <v>PENDENT D'ASSIGNAR</v>
      </c>
      <c r="E3486" s="117" t="s">
        <v>278</v>
      </c>
      <c r="F3486" s="95"/>
      <c r="G3486" s="96" t="str">
        <f>IF(E3486="","",VLOOKUP(E3486,[1]PROJECTES!$C$14:$G$5000,4,FALSE))</f>
        <v>OB</v>
      </c>
      <c r="H3486" s="118" t="s">
        <v>17</v>
      </c>
      <c r="I3486" s="97" t="str">
        <f>IF(H3486="","",VLOOKUP(H3486,BD!B$2:C$16,2,FALSE))</f>
        <v>E</v>
      </c>
      <c r="J3486" s="98">
        <v>43612</v>
      </c>
      <c r="K3486" s="135">
        <f t="shared" si="118"/>
        <v>22</v>
      </c>
      <c r="L3486" s="99">
        <f t="shared" ca="1" si="119"/>
        <v>210</v>
      </c>
      <c r="M3486" s="93">
        <f>IF(E3486="","",VLOOKUP(E3486,[1]PROJECTES!$C$14:$Z$5000,21,FALSE))</f>
        <v>43830</v>
      </c>
      <c r="N3486" s="100">
        <v>1</v>
      </c>
      <c r="O3486" s="72" t="s">
        <v>229</v>
      </c>
      <c r="P3486" s="101">
        <v>15</v>
      </c>
      <c r="Q3486" s="132" t="s">
        <v>65</v>
      </c>
      <c r="R3486" s="168" t="s">
        <v>2053</v>
      </c>
      <c r="S3486" s="91"/>
    </row>
    <row r="3487" spans="1:19" s="104" customFormat="1" ht="12.75" customHeight="1" x14ac:dyDescent="0.25">
      <c r="A3487" s="121" t="s">
        <v>17</v>
      </c>
      <c r="B3487" s="92" t="str">
        <f>IF(E3487="","",VLOOKUP(E3487,[1]PROJECTES!$C$14:$G$5000,2,FALSE))</f>
        <v>ORMAZA</v>
      </c>
      <c r="C3487" s="121" t="s">
        <v>77</v>
      </c>
      <c r="D3487" s="93" t="str">
        <f>IF(E3487="","",VLOOKUP(E3487,[1]PROJECTES!$C$14:$G$5000,5,FALSE))</f>
        <v>CC SCADA CALLOSA v2.14</v>
      </c>
      <c r="E3487" s="117">
        <v>5091</v>
      </c>
      <c r="F3487" s="95"/>
      <c r="G3487" s="96" t="str">
        <f>IF(E3487="","",VLOOKUP(E3487,[1]PROJECTES!$C$14:$G$5000,4,FALSE))</f>
        <v>TA</v>
      </c>
      <c r="H3487" s="118" t="s">
        <v>17</v>
      </c>
      <c r="I3487" s="97" t="str">
        <f>IF(H3487="","",VLOOKUP(H3487,BD!B$2:C$16,2,FALSE))</f>
        <v>E</v>
      </c>
      <c r="J3487" s="98">
        <v>43613</v>
      </c>
      <c r="K3487" s="135">
        <f t="shared" si="118"/>
        <v>22</v>
      </c>
      <c r="L3487" s="99" t="str">
        <f t="shared" ca="1" si="119"/>
        <v>-</v>
      </c>
      <c r="M3487" s="93">
        <f>IF(E3487="","",VLOOKUP(E3487,[1]PROJECTES!$C$14:$Z$5000,21,FALSE))</f>
        <v>43515</v>
      </c>
      <c r="N3487" s="100">
        <v>1</v>
      </c>
      <c r="O3487" s="72" t="s">
        <v>229</v>
      </c>
      <c r="P3487" s="101">
        <v>45</v>
      </c>
      <c r="Q3487" s="132" t="s">
        <v>59</v>
      </c>
      <c r="R3487" s="168" t="s">
        <v>2054</v>
      </c>
      <c r="S3487" s="91"/>
    </row>
    <row r="3488" spans="1:19" s="104" customFormat="1" ht="12.75" customHeight="1" x14ac:dyDescent="0.25">
      <c r="A3488" s="121"/>
      <c r="B3488" s="92" t="str">
        <f>IF(E3488="","",VLOOKUP(E3488,[1]PROJECTES!$C$14:$G$5000,2,FALSE))</f>
        <v>SITEL</v>
      </c>
      <c r="C3488" s="121" t="s">
        <v>197</v>
      </c>
      <c r="D3488" s="93" t="str">
        <f>IF(E3488="","",VLOOKUP(E3488,[1]PROJECTES!$C$14:$G$5000,5,FALSE))</f>
        <v>ATENCIÓ TELEFÓNICA</v>
      </c>
      <c r="E3488" s="117" t="s">
        <v>491</v>
      </c>
      <c r="F3488" s="95"/>
      <c r="G3488" s="96" t="str">
        <f>IF(E3488="","",VLOOKUP(E3488,[1]PROJECTES!$C$14:$G$5000,4,FALSE))</f>
        <v>OB</v>
      </c>
      <c r="H3488" s="118" t="s">
        <v>17</v>
      </c>
      <c r="I3488" s="97" t="str">
        <f>IF(H3488="","",VLOOKUP(H3488,BD!B$2:C$16,2,FALSE))</f>
        <v>E</v>
      </c>
      <c r="J3488" s="98">
        <v>43616</v>
      </c>
      <c r="K3488" s="135">
        <f t="shared" si="118"/>
        <v>22</v>
      </c>
      <c r="L3488" s="99">
        <f t="shared" ca="1" si="119"/>
        <v>210</v>
      </c>
      <c r="M3488" s="93">
        <f>IF(E3488="","",VLOOKUP(E3488,[1]PROJECTES!$C$14:$Z$5000,21,FALSE))</f>
        <v>43830</v>
      </c>
      <c r="N3488" s="100"/>
      <c r="O3488" s="72" t="s">
        <v>229</v>
      </c>
      <c r="P3488" s="101">
        <v>15</v>
      </c>
      <c r="Q3488" s="132" t="s">
        <v>59</v>
      </c>
      <c r="R3488" s="168" t="s">
        <v>2055</v>
      </c>
      <c r="S3488" s="91"/>
    </row>
    <row r="3489" spans="1:19" s="104" customFormat="1" ht="12.75" customHeight="1" x14ac:dyDescent="0.25">
      <c r="A3489" s="121"/>
      <c r="B3489" s="92" t="str">
        <f>IF(E3489="","",VLOOKUP(E3489,[1]PROJECTES!$C$14:$G$5000,2,FALSE))</f>
        <v>SITEL</v>
      </c>
      <c r="C3489" s="121" t="s">
        <v>181</v>
      </c>
      <c r="D3489" s="93" t="str">
        <f>IF(E3489="","",VLOOKUP(E3489,[1]PROJECTES!$C$14:$G$5000,5,FALSE))</f>
        <v>PENDENT D'ASSIGNAR</v>
      </c>
      <c r="E3489" s="117" t="s">
        <v>278</v>
      </c>
      <c r="F3489" s="95"/>
      <c r="G3489" s="96" t="str">
        <f>IF(E3489="","",VLOOKUP(E3489,[1]PROJECTES!$C$14:$G$5000,4,FALSE))</f>
        <v>OB</v>
      </c>
      <c r="H3489" s="118" t="s">
        <v>17</v>
      </c>
      <c r="I3489" s="97" t="str">
        <f>IF(H3489="","",VLOOKUP(H3489,BD!B$2:C$16,2,FALSE))</f>
        <v>E</v>
      </c>
      <c r="J3489" s="98">
        <v>43613</v>
      </c>
      <c r="K3489" s="135">
        <f t="shared" si="118"/>
        <v>22</v>
      </c>
      <c r="L3489" s="99">
        <f t="shared" ca="1" si="119"/>
        <v>210</v>
      </c>
      <c r="M3489" s="93">
        <f>IF(E3489="","",VLOOKUP(E3489,[1]PROJECTES!$C$14:$Z$5000,21,FALSE))</f>
        <v>43830</v>
      </c>
      <c r="N3489" s="100">
        <v>2</v>
      </c>
      <c r="O3489" s="72" t="s">
        <v>229</v>
      </c>
      <c r="P3489" s="101">
        <v>45</v>
      </c>
      <c r="Q3489" s="132" t="s">
        <v>65</v>
      </c>
      <c r="R3489" s="168" t="s">
        <v>2053</v>
      </c>
      <c r="S3489" s="91"/>
    </row>
    <row r="3490" spans="1:19" s="104" customFormat="1" ht="12.75" customHeight="1" x14ac:dyDescent="0.25">
      <c r="A3490" s="121"/>
      <c r="B3490" s="92" t="str">
        <f>IF(E3490="","",VLOOKUP(E3490,[1]PROJECTES!$C$14:$G$5000,2,FALSE))</f>
        <v>SITEL</v>
      </c>
      <c r="C3490" s="121" t="s">
        <v>18</v>
      </c>
      <c r="D3490" s="93" t="str">
        <f>IF(E3490="","",VLOOKUP(E3490,[1]PROJECTES!$C$14:$G$5000,5,FALSE))</f>
        <v>PENDENT D'ASSIGNAR</v>
      </c>
      <c r="E3490" s="117" t="s">
        <v>278</v>
      </c>
      <c r="F3490" s="95"/>
      <c r="G3490" s="96" t="str">
        <f>IF(E3490="","",VLOOKUP(E3490,[1]PROJECTES!$C$14:$G$5000,4,FALSE))</f>
        <v>OB</v>
      </c>
      <c r="H3490" s="118" t="s">
        <v>17</v>
      </c>
      <c r="I3490" s="97" t="str">
        <f>IF(H3490="","",VLOOKUP(H3490,BD!B$2:C$16,2,FALSE))</f>
        <v>E</v>
      </c>
      <c r="J3490" s="98">
        <v>43613</v>
      </c>
      <c r="K3490" s="135">
        <f t="shared" si="118"/>
        <v>22</v>
      </c>
      <c r="L3490" s="99">
        <f t="shared" ca="1" si="119"/>
        <v>210</v>
      </c>
      <c r="M3490" s="93">
        <f>IF(E3490="","",VLOOKUP(E3490,[1]PROJECTES!$C$14:$Z$5000,21,FALSE))</f>
        <v>43830</v>
      </c>
      <c r="N3490" s="100">
        <v>1</v>
      </c>
      <c r="O3490" s="72" t="s">
        <v>229</v>
      </c>
      <c r="P3490" s="101">
        <v>45</v>
      </c>
      <c r="Q3490" s="132" t="s">
        <v>59</v>
      </c>
      <c r="R3490" s="168" t="s">
        <v>2056</v>
      </c>
      <c r="S3490" s="91"/>
    </row>
    <row r="3491" spans="1:19" s="104" customFormat="1" ht="12.75" customHeight="1" x14ac:dyDescent="0.25">
      <c r="A3491" s="121" t="s">
        <v>17</v>
      </c>
      <c r="B3491" s="92" t="str">
        <f>IF(E3491="","",VLOOKUP(E3491,[1]PROJECTES!$C$14:$G$5000,2,FALSE))</f>
        <v>ORMAZA</v>
      </c>
      <c r="C3491" s="121" t="s">
        <v>2057</v>
      </c>
      <c r="D3491" s="93" t="str">
        <f>IF(E3491="","",VLOOKUP(E3491,[1]PROJECTES!$C$14:$G$5000,5,FALSE))</f>
        <v>CC SCADA TEDIS.Net CAP NOU v1.0</v>
      </c>
      <c r="E3491" s="117">
        <v>4717</v>
      </c>
      <c r="F3491" s="95"/>
      <c r="G3491" s="96" t="str">
        <f>IF(E3491="","",VLOOKUP(E3491,[1]PROJECTES!$C$14:$G$5000,4,FALSE))</f>
        <v>OB</v>
      </c>
      <c r="H3491" s="118" t="s">
        <v>17</v>
      </c>
      <c r="I3491" s="97" t="str">
        <f>IF(H3491="","",VLOOKUP(H3491,BD!B$2:C$16,2,FALSE))</f>
        <v>E</v>
      </c>
      <c r="J3491" s="98">
        <v>43613</v>
      </c>
      <c r="K3491" s="135">
        <f t="shared" si="118"/>
        <v>22</v>
      </c>
      <c r="L3491" s="99">
        <f t="shared" ca="1" si="119"/>
        <v>-247</v>
      </c>
      <c r="M3491" s="93">
        <f>IF(E3491="","",VLOOKUP(E3491,[1]PROJECTES!$C$14:$Z$5000,21,FALSE))</f>
        <v>43373</v>
      </c>
      <c r="N3491" s="100">
        <v>1</v>
      </c>
      <c r="O3491" s="72" t="s">
        <v>229</v>
      </c>
      <c r="P3491" s="101">
        <v>15</v>
      </c>
      <c r="Q3491" s="132" t="s">
        <v>34</v>
      </c>
      <c r="R3491" s="168" t="s">
        <v>2058</v>
      </c>
      <c r="S3491" s="91"/>
    </row>
    <row r="3492" spans="1:19" s="104" customFormat="1" ht="12.75" customHeight="1" x14ac:dyDescent="0.25">
      <c r="A3492" s="121"/>
      <c r="B3492" s="92" t="str">
        <f>IF(E3492="","",VLOOKUP(E3492,[1]PROJECTES!$C$14:$G$5000,2,FALSE))</f>
        <v>SITEL</v>
      </c>
      <c r="C3492" s="121" t="s">
        <v>181</v>
      </c>
      <c r="D3492" s="93" t="str">
        <f>IF(E3492="","",VLOOKUP(E3492,[1]PROJECTES!$C$14:$G$5000,5,FALSE))</f>
        <v>INFRAESTRUCTURA</v>
      </c>
      <c r="E3492" s="117" t="s">
        <v>317</v>
      </c>
      <c r="F3492" s="95"/>
      <c r="G3492" s="96" t="str">
        <f>IF(E3492="","",VLOOKUP(E3492,[1]PROJECTES!$C$14:$G$5000,4,FALSE))</f>
        <v>OB</v>
      </c>
      <c r="H3492" s="118" t="s">
        <v>17</v>
      </c>
      <c r="I3492" s="97" t="str">
        <f>IF(H3492="","",VLOOKUP(H3492,BD!B$2:C$16,2,FALSE))</f>
        <v>E</v>
      </c>
      <c r="J3492" s="98">
        <v>43613</v>
      </c>
      <c r="K3492" s="135">
        <f t="shared" si="118"/>
        <v>22</v>
      </c>
      <c r="L3492" s="99">
        <f t="shared" ca="1" si="119"/>
        <v>210</v>
      </c>
      <c r="M3492" s="93">
        <f>IF(E3492="","",VLOOKUP(E3492,[1]PROJECTES!$C$14:$Z$5000,21,FALSE))</f>
        <v>43830</v>
      </c>
      <c r="N3492" s="100"/>
      <c r="O3492" s="72" t="s">
        <v>229</v>
      </c>
      <c r="P3492" s="101">
        <v>30</v>
      </c>
      <c r="Q3492" s="132" t="s">
        <v>19</v>
      </c>
      <c r="R3492" s="168" t="s">
        <v>2059</v>
      </c>
      <c r="S3492" s="91"/>
    </row>
    <row r="3493" spans="1:19" s="104" customFormat="1" ht="12.75" customHeight="1" x14ac:dyDescent="0.25">
      <c r="A3493" s="121" t="s">
        <v>17</v>
      </c>
      <c r="B3493" s="92" t="str">
        <f>IF(E3493="","",VLOOKUP(E3493,[1]PROJECTES!$C$14:$G$5000,2,FALSE))</f>
        <v>EMSA</v>
      </c>
      <c r="C3493" s="121" t="s">
        <v>135</v>
      </c>
      <c r="D3493" s="93" t="str">
        <f>IF(E3493="","",VLOOKUP(E3493,[1]PROJECTES!$C$14:$G$5000,5,FALSE))</f>
        <v>Inst. i PEM RTU C.T. SANT JORDI v1.0</v>
      </c>
      <c r="E3493" s="117">
        <v>4938</v>
      </c>
      <c r="F3493" s="95"/>
      <c r="G3493" s="96" t="str">
        <f>IF(E3493="","",VLOOKUP(E3493,[1]PROJECTES!$C$14:$G$5000,4,FALSE))</f>
        <v>OB</v>
      </c>
      <c r="H3493" s="118" t="s">
        <v>17</v>
      </c>
      <c r="I3493" s="97" t="str">
        <f>IF(H3493="","",VLOOKUP(H3493,BD!B$2:C$16,2,FALSE))</f>
        <v>E</v>
      </c>
      <c r="J3493" s="98">
        <v>43614</v>
      </c>
      <c r="K3493" s="135">
        <f t="shared" si="118"/>
        <v>22</v>
      </c>
      <c r="L3493" s="99">
        <f t="shared" ca="1" si="119"/>
        <v>-236</v>
      </c>
      <c r="M3493" s="93">
        <f>IF(E3493="","",VLOOKUP(E3493,[1]PROJECTES!$C$14:$Z$5000,21,FALSE))</f>
        <v>43384</v>
      </c>
      <c r="N3493" s="100">
        <v>2</v>
      </c>
      <c r="O3493" s="72" t="s">
        <v>229</v>
      </c>
      <c r="P3493" s="101">
        <v>15</v>
      </c>
      <c r="Q3493" s="132" t="s">
        <v>59</v>
      </c>
      <c r="R3493" s="168" t="s">
        <v>2060</v>
      </c>
      <c r="S3493" s="91"/>
    </row>
    <row r="3494" spans="1:19" s="104" customFormat="1" ht="12.75" customHeight="1" x14ac:dyDescent="0.25">
      <c r="A3494" s="121"/>
      <c r="B3494" s="92" t="str">
        <f>IF(E3494="","",VLOOKUP(E3494,[1]PROJECTES!$C$14:$G$5000,2,FALSE))</f>
        <v>SITEL</v>
      </c>
      <c r="C3494" s="121" t="s">
        <v>181</v>
      </c>
      <c r="D3494" s="93" t="str">
        <f>IF(E3494="","",VLOOKUP(E3494,[1]PROJECTES!$C$14:$G$5000,5,FALSE))</f>
        <v>INFRAESTRUCTURA</v>
      </c>
      <c r="E3494" s="117" t="s">
        <v>317</v>
      </c>
      <c r="F3494" s="95"/>
      <c r="G3494" s="96" t="str">
        <f>IF(E3494="","",VLOOKUP(E3494,[1]PROJECTES!$C$14:$G$5000,4,FALSE))</f>
        <v>OB</v>
      </c>
      <c r="H3494" s="118" t="s">
        <v>17</v>
      </c>
      <c r="I3494" s="97" t="str">
        <f>IF(H3494="","",VLOOKUP(H3494,BD!B$2:C$16,2,FALSE))</f>
        <v>E</v>
      </c>
      <c r="J3494" s="98">
        <v>43616</v>
      </c>
      <c r="K3494" s="135">
        <f t="shared" si="118"/>
        <v>22</v>
      </c>
      <c r="L3494" s="99">
        <f t="shared" ca="1" si="119"/>
        <v>210</v>
      </c>
      <c r="M3494" s="93">
        <f>IF(E3494="","",VLOOKUP(E3494,[1]PROJECTES!$C$14:$Z$5000,21,FALSE))</f>
        <v>43830</v>
      </c>
      <c r="N3494" s="100"/>
      <c r="O3494" s="72" t="s">
        <v>229</v>
      </c>
      <c r="P3494" s="101">
        <v>15</v>
      </c>
      <c r="Q3494" s="132" t="s">
        <v>65</v>
      </c>
      <c r="R3494" s="168" t="s">
        <v>2061</v>
      </c>
      <c r="S3494" s="91"/>
    </row>
    <row r="3495" spans="1:19" s="104" customFormat="1" ht="12.75" customHeight="1" x14ac:dyDescent="0.25">
      <c r="A3495" s="121" t="s">
        <v>17</v>
      </c>
      <c r="B3495" s="92" t="str">
        <f>IF(E3495="","",VLOOKUP(E3495,[1]PROJECTES!$C$14:$G$5000,2,FALSE))</f>
        <v>EMSA</v>
      </c>
      <c r="C3495" s="121" t="s">
        <v>135</v>
      </c>
      <c r="D3495" s="93" t="str">
        <f>IF(E3495="","",VLOOKUP(E3495,[1]PROJECTES!$C$14:$G$5000,5,FALSE))</f>
        <v>CC SCADA TEDIS.Net EMSA v3.5</v>
      </c>
      <c r="E3495" s="117">
        <v>5312</v>
      </c>
      <c r="F3495" s="95"/>
      <c r="G3495" s="96" t="str">
        <f>IF(E3495="","",VLOOKUP(E3495,[1]PROJECTES!$C$14:$G$5000,4,FALSE))</f>
        <v>OB</v>
      </c>
      <c r="H3495" s="118" t="s">
        <v>17</v>
      </c>
      <c r="I3495" s="97" t="str">
        <f>IF(H3495="","",VLOOKUP(H3495,BD!B$2:C$16,2,FALSE))</f>
        <v>E</v>
      </c>
      <c r="J3495" s="98">
        <v>43614</v>
      </c>
      <c r="K3495" s="135">
        <f t="shared" ref="K3495:K3496" si="120">IF(J3495="","",WEEKNUM(J3495,2)-0)</f>
        <v>22</v>
      </c>
      <c r="L3495" s="99">
        <f t="shared" ref="L3495:L3496" ca="1" si="121">IF(M3495="","-",IF(G3495="TA","-",+M3495-TODAY()))</f>
        <v>-4</v>
      </c>
      <c r="M3495" s="93">
        <f>IF(E3495="","",VLOOKUP(E3495,[1]PROJECTES!$C$14:$Z$5000,21,FALSE))</f>
        <v>43616</v>
      </c>
      <c r="N3495" s="100">
        <v>2</v>
      </c>
      <c r="O3495" s="72" t="s">
        <v>229</v>
      </c>
      <c r="P3495" s="101">
        <v>30</v>
      </c>
      <c r="Q3495" s="132" t="s">
        <v>59</v>
      </c>
      <c r="R3495" s="168" t="s">
        <v>2063</v>
      </c>
      <c r="S3495" s="91"/>
    </row>
    <row r="3496" spans="1:19" s="104" customFormat="1" ht="12.75" customHeight="1" x14ac:dyDescent="0.25">
      <c r="A3496" s="121"/>
      <c r="B3496" s="92" t="str">
        <f>IF(E3496="","",VLOOKUP(E3496,[1]PROJECTES!$C$14:$G$5000,2,FALSE))</f>
        <v>SITEL</v>
      </c>
      <c r="C3496" s="121" t="s">
        <v>181</v>
      </c>
      <c r="D3496" s="93" t="str">
        <f>IF(E3496="","",VLOOKUP(E3496,[1]PROJECTES!$C$14:$G$5000,5,FALSE))</f>
        <v>INFRAESTRUCTURA</v>
      </c>
      <c r="E3496" s="117" t="s">
        <v>317</v>
      </c>
      <c r="F3496" s="95"/>
      <c r="G3496" s="96" t="str">
        <f>IF(E3496="","",VLOOKUP(E3496,[1]PROJECTES!$C$14:$G$5000,4,FALSE))</f>
        <v>OB</v>
      </c>
      <c r="H3496" s="118" t="s">
        <v>17</v>
      </c>
      <c r="I3496" s="97" t="str">
        <f>IF(H3496="","",VLOOKUP(H3496,BD!B$2:C$16,2,FALSE))</f>
        <v>E</v>
      </c>
      <c r="J3496" s="98">
        <v>43614</v>
      </c>
      <c r="K3496" s="135">
        <f t="shared" si="120"/>
        <v>22</v>
      </c>
      <c r="L3496" s="99">
        <f t="shared" ca="1" si="121"/>
        <v>210</v>
      </c>
      <c r="M3496" s="93">
        <f>IF(E3496="","",VLOOKUP(E3496,[1]PROJECTES!$C$14:$Z$5000,21,FALSE))</f>
        <v>43830</v>
      </c>
      <c r="N3496" s="100"/>
      <c r="O3496" s="72" t="s">
        <v>229</v>
      </c>
      <c r="P3496" s="101">
        <v>45</v>
      </c>
      <c r="Q3496" s="132" t="s">
        <v>19</v>
      </c>
      <c r="R3496" s="168" t="s">
        <v>2062</v>
      </c>
      <c r="S3496" s="91"/>
    </row>
    <row r="3497" spans="1:19" s="104" customFormat="1" ht="12.75" customHeight="1" x14ac:dyDescent="0.25">
      <c r="A3497" s="121" t="s">
        <v>17</v>
      </c>
      <c r="B3497" s="92" t="str">
        <f>IF(E3497="","",VLOOKUP(E3497,[1]PROJECTES!$C$14:$G$5000,2,FALSE))</f>
        <v>EMSA</v>
      </c>
      <c r="C3497" s="121" t="s">
        <v>135</v>
      </c>
      <c r="D3497" s="93" t="str">
        <f>IF(E3497="","",VLOOKUP(E3497,[1]PROJECTES!$C$14:$G$5000,5,FALSE))</f>
        <v>MANTENIMENT SCADA TEDIS.Net EMSA 01/03/2019 - 28/02/2020</v>
      </c>
      <c r="E3497" s="117">
        <v>5176</v>
      </c>
      <c r="F3497" s="95"/>
      <c r="G3497" s="96" t="str">
        <f>IF(E3497="","",VLOOKUP(E3497,[1]PROJECTES!$C$14:$G$5000,4,FALSE))</f>
        <v>OB</v>
      </c>
      <c r="H3497" s="118" t="s">
        <v>17</v>
      </c>
      <c r="I3497" s="97" t="str">
        <f>IF(H3497="","",VLOOKUP(H3497,BD!B$2:C$16,2,FALSE))</f>
        <v>E</v>
      </c>
      <c r="J3497" s="98">
        <v>43614</v>
      </c>
      <c r="K3497" s="135">
        <f t="shared" si="118"/>
        <v>22</v>
      </c>
      <c r="L3497" s="99">
        <f t="shared" ca="1" si="119"/>
        <v>269</v>
      </c>
      <c r="M3497" s="93">
        <f>IF(E3497="","",VLOOKUP(E3497,[1]PROJECTES!$C$14:$Z$5000,21,FALSE))</f>
        <v>43889</v>
      </c>
      <c r="N3497" s="100">
        <v>1</v>
      </c>
      <c r="O3497" s="72" t="s">
        <v>229</v>
      </c>
      <c r="P3497" s="101">
        <v>30</v>
      </c>
      <c r="Q3497" s="132" t="s">
        <v>59</v>
      </c>
      <c r="R3497" s="168" t="s">
        <v>2064</v>
      </c>
      <c r="S3497" s="91"/>
    </row>
    <row r="3498" spans="1:19" s="104" customFormat="1" ht="12.75" customHeight="1" x14ac:dyDescent="0.25">
      <c r="A3498" s="121" t="s">
        <v>17</v>
      </c>
      <c r="B3498" s="92" t="str">
        <f>IF(E3498="","",VLOOKUP(E3498,[1]PROJECTES!$C$14:$G$5000,2,FALSE))</f>
        <v>ORMAZA</v>
      </c>
      <c r="C3498" s="121" t="s">
        <v>148</v>
      </c>
      <c r="D3498" s="93" t="str">
        <f>IF(E3498="","",VLOOKUP(E3498,[1]PROJECTES!$C$14:$G$5000,5,FALSE))</f>
        <v>CC SCADA TEDIS.Net CAP NOU v1.0</v>
      </c>
      <c r="E3498" s="117">
        <v>4717</v>
      </c>
      <c r="F3498" s="95"/>
      <c r="G3498" s="96" t="str">
        <f>IF(E3498="","",VLOOKUP(E3498,[1]PROJECTES!$C$14:$G$5000,4,FALSE))</f>
        <v>OB</v>
      </c>
      <c r="H3498" s="118" t="s">
        <v>17</v>
      </c>
      <c r="I3498" s="97" t="str">
        <f>IF(H3498="","",VLOOKUP(H3498,BD!B$2:C$16,2,FALSE))</f>
        <v>E</v>
      </c>
      <c r="J3498" s="98">
        <v>43614</v>
      </c>
      <c r="K3498" s="135">
        <f t="shared" si="118"/>
        <v>22</v>
      </c>
      <c r="L3498" s="99">
        <f t="shared" ca="1" si="119"/>
        <v>-247</v>
      </c>
      <c r="M3498" s="93">
        <f>IF(E3498="","",VLOOKUP(E3498,[1]PROJECTES!$C$14:$Z$5000,21,FALSE))</f>
        <v>43373</v>
      </c>
      <c r="N3498" s="100"/>
      <c r="O3498" s="72" t="s">
        <v>229</v>
      </c>
      <c r="P3498" s="101">
        <v>30</v>
      </c>
      <c r="Q3498" s="132" t="s">
        <v>32</v>
      </c>
      <c r="R3498" s="168" t="s">
        <v>2065</v>
      </c>
      <c r="S3498" s="91"/>
    </row>
    <row r="3499" spans="1:19" s="104" customFormat="1" ht="12.75" customHeight="1" x14ac:dyDescent="0.25">
      <c r="A3499" s="121"/>
      <c r="B3499" s="92" t="str">
        <f>IF(E3499="","",VLOOKUP(E3499,[1]PROJECTES!$C$14:$G$5000,2,FALSE))</f>
        <v>SITEL</v>
      </c>
      <c r="C3499" s="121" t="s">
        <v>181</v>
      </c>
      <c r="D3499" s="93" t="str">
        <f>IF(E3499="","",VLOOKUP(E3499,[1]PROJECTES!$C$14:$G$5000,5,FALSE))</f>
        <v>VACANCES</v>
      </c>
      <c r="E3499" s="117" t="s">
        <v>288</v>
      </c>
      <c r="F3499" s="95"/>
      <c r="G3499" s="96" t="str">
        <f>IF(E3499="","",VLOOKUP(E3499,[1]PROJECTES!$C$14:$G$5000,4,FALSE))</f>
        <v>OB</v>
      </c>
      <c r="H3499" s="118" t="s">
        <v>17</v>
      </c>
      <c r="I3499" s="97" t="str">
        <f>IF(H3499="","",VLOOKUP(H3499,BD!B$2:C$16,2,FALSE))</f>
        <v>E</v>
      </c>
      <c r="J3499" s="98">
        <v>43616</v>
      </c>
      <c r="K3499" s="135">
        <f t="shared" si="118"/>
        <v>22</v>
      </c>
      <c r="L3499" s="99">
        <f t="shared" ca="1" si="119"/>
        <v>210</v>
      </c>
      <c r="M3499" s="93">
        <f>IF(E3499="","",VLOOKUP(E3499,[1]PROJECTES!$C$14:$Z$5000,21,FALSE))</f>
        <v>43830</v>
      </c>
      <c r="N3499" s="100">
        <v>8</v>
      </c>
      <c r="O3499" s="72" t="s">
        <v>229</v>
      </c>
      <c r="P3499" s="101"/>
      <c r="Q3499" s="132" t="s">
        <v>63</v>
      </c>
      <c r="R3499" s="102"/>
      <c r="S3499" s="91"/>
    </row>
    <row r="3500" spans="1:19" s="104" customFormat="1" ht="12.75" customHeight="1" x14ac:dyDescent="0.25">
      <c r="A3500" s="121" t="s">
        <v>12</v>
      </c>
      <c r="B3500" s="92" t="str">
        <f>IF(E3500="","",VLOOKUP(E3500,[1]PROJECTES!$C$14:$G$5000,2,FALSE))</f>
        <v>SITEL</v>
      </c>
      <c r="C3500" s="121" t="s">
        <v>181</v>
      </c>
      <c r="D3500" s="93" t="str">
        <f>IF(E3500="","",VLOOKUP(E3500,[1]PROJECTES!$C$14:$G$5000,5,FALSE))</f>
        <v>Manteniment correctiu SW TEDIS.Net PROSA MasterService v1.47</v>
      </c>
      <c r="E3500" s="117" t="s">
        <v>1328</v>
      </c>
      <c r="F3500" s="95"/>
      <c r="G3500" s="96" t="str">
        <f>IF(E3500="","",VLOOKUP(E3500,[1]PROJECTES!$C$14:$G$5000,4,FALSE))</f>
        <v>OB</v>
      </c>
      <c r="H3500" s="118" t="s">
        <v>12</v>
      </c>
      <c r="I3500" s="97" t="str">
        <f>IF(H3500="","",VLOOKUP(H3500,BD!B$2:C$16,2,FALSE))</f>
        <v>E</v>
      </c>
      <c r="J3500" s="98">
        <v>43614</v>
      </c>
      <c r="K3500" s="135">
        <f t="shared" ref="K3500:K3563" si="122">IF(J3500="","",WEEKNUM(J3500,2)-0)</f>
        <v>22</v>
      </c>
      <c r="L3500" s="99">
        <f t="shared" ref="L3500:L3563" ca="1" si="123">IF(M3500="","-",IF(G3500="TA","-",+M3500-TODAY()))</f>
        <v>210</v>
      </c>
      <c r="M3500" s="93">
        <f>IF(E3500="","",VLOOKUP(E3500,[1]PROJECTES!$C$14:$Z$5000,21,FALSE))</f>
        <v>43830</v>
      </c>
      <c r="N3500" s="100">
        <v>4</v>
      </c>
      <c r="O3500" s="72" t="s">
        <v>229</v>
      </c>
      <c r="P3500" s="101">
        <v>0</v>
      </c>
      <c r="Q3500" s="132" t="s">
        <v>43</v>
      </c>
      <c r="R3500" s="168" t="s">
        <v>2068</v>
      </c>
      <c r="S3500" s="91"/>
    </row>
    <row r="3501" spans="1:19" s="104" customFormat="1" ht="12.75" customHeight="1" x14ac:dyDescent="0.25">
      <c r="A3501" s="121" t="s">
        <v>12</v>
      </c>
      <c r="B3501" s="92" t="str">
        <f>IF(E3501="","",VLOOKUP(E3501,[1]PROJECTES!$C$14:$G$5000,2,FALSE))</f>
        <v>SITEL</v>
      </c>
      <c r="C3501" s="121" t="s">
        <v>106</v>
      </c>
      <c r="D3501" s="93" t="str">
        <f>IF(E3501="","",VLOOKUP(E3501,[1]PROJECTES!$C$14:$G$5000,5,FALSE))</f>
        <v>SOPORT DEPARTAMENT COMERCIAL</v>
      </c>
      <c r="E3501" s="117" t="s">
        <v>343</v>
      </c>
      <c r="F3501" s="95"/>
      <c r="G3501" s="96" t="str">
        <f>IF(E3501="","",VLOOKUP(E3501,[1]PROJECTES!$C$14:$G$5000,4,FALSE))</f>
        <v>OB</v>
      </c>
      <c r="H3501" s="118" t="s">
        <v>12</v>
      </c>
      <c r="I3501" s="97" t="str">
        <f>IF(H3501="","",VLOOKUP(H3501,BD!B$2:C$16,2,FALSE))</f>
        <v>E</v>
      </c>
      <c r="J3501" s="98">
        <v>43614</v>
      </c>
      <c r="K3501" s="135">
        <f t="shared" si="122"/>
        <v>22</v>
      </c>
      <c r="L3501" s="99">
        <f t="shared" ca="1" si="123"/>
        <v>210</v>
      </c>
      <c r="M3501" s="93">
        <f>IF(E3501="","",VLOOKUP(E3501,[1]PROJECTES!$C$14:$Z$5000,21,FALSE))</f>
        <v>43830</v>
      </c>
      <c r="N3501" s="100">
        <v>2</v>
      </c>
      <c r="O3501" s="72" t="s">
        <v>229</v>
      </c>
      <c r="P3501" s="101">
        <v>0</v>
      </c>
      <c r="Q3501" s="132" t="s">
        <v>37</v>
      </c>
      <c r="R3501" s="168" t="s">
        <v>2066</v>
      </c>
      <c r="S3501" s="91"/>
    </row>
    <row r="3502" spans="1:19" s="104" customFormat="1" ht="12.75" customHeight="1" x14ac:dyDescent="0.25">
      <c r="A3502" s="121" t="s">
        <v>12</v>
      </c>
      <c r="B3502" s="92" t="str">
        <f>IF(E3502="","",VLOOKUP(E3502,[1]PROJECTES!$C$14:$G$5000,2,FALSE))</f>
        <v>ORMAZA</v>
      </c>
      <c r="C3502" s="121" t="s">
        <v>148</v>
      </c>
      <c r="D3502" s="93" t="str">
        <f>IF(E3502="","",VLOOKUP(E3502,[1]PROJECTES!$C$14:$G$5000,5,FALSE))</f>
        <v>CC SCADA TEDIS.Net CAP NOU v1.0</v>
      </c>
      <c r="E3502" s="117">
        <v>4717</v>
      </c>
      <c r="F3502" s="95"/>
      <c r="G3502" s="96" t="str">
        <f>IF(E3502="","",VLOOKUP(E3502,[1]PROJECTES!$C$14:$G$5000,4,FALSE))</f>
        <v>OB</v>
      </c>
      <c r="H3502" s="118" t="s">
        <v>12</v>
      </c>
      <c r="I3502" s="97" t="str">
        <f>IF(H3502="","",VLOOKUP(H3502,BD!B$2:C$16,2,FALSE))</f>
        <v>E</v>
      </c>
      <c r="J3502" s="98">
        <v>43614</v>
      </c>
      <c r="K3502" s="135">
        <f t="shared" si="122"/>
        <v>22</v>
      </c>
      <c r="L3502" s="99">
        <f t="shared" ca="1" si="123"/>
        <v>-247</v>
      </c>
      <c r="M3502" s="93">
        <f>IF(E3502="","",VLOOKUP(E3502,[1]PROJECTES!$C$14:$Z$5000,21,FALSE))</f>
        <v>43373</v>
      </c>
      <c r="N3502" s="100">
        <v>0</v>
      </c>
      <c r="O3502" s="72" t="s">
        <v>229</v>
      </c>
      <c r="P3502" s="101">
        <v>30</v>
      </c>
      <c r="Q3502" s="132" t="s">
        <v>32</v>
      </c>
      <c r="R3502" s="168" t="s">
        <v>2067</v>
      </c>
      <c r="S3502" s="91"/>
    </row>
    <row r="3503" spans="1:19" s="104" customFormat="1" ht="12.75" customHeight="1" x14ac:dyDescent="0.25">
      <c r="A3503" s="121" t="s">
        <v>12</v>
      </c>
      <c r="B3503" s="92" t="str">
        <f>IF(E3503="","",VLOOKUP(E3503,[1]PROJECTES!$C$14:$G$5000,2,FALSE))</f>
        <v>EYPESA</v>
      </c>
      <c r="C3503" s="121" t="s">
        <v>106</v>
      </c>
      <c r="D3503" s="93" t="str">
        <f>IF(E3503="","",VLOOKUP(E3503,[1]PROJECTES!$C$14:$G$5000,5,FALSE))</f>
        <v>SITEL Ref.SUPORT TEC. PROJ. RESOLvD-2018</v>
      </c>
      <c r="E3503" s="117">
        <v>4867</v>
      </c>
      <c r="F3503" s="95"/>
      <c r="G3503" s="96" t="str">
        <f>IF(E3503="","",VLOOKUP(E3503,[1]PROJECTES!$C$14:$G$5000,4,FALSE))</f>
        <v>OB</v>
      </c>
      <c r="H3503" s="118" t="s">
        <v>12</v>
      </c>
      <c r="I3503" s="97" t="str">
        <f>IF(H3503="","",VLOOKUP(H3503,BD!B$2:C$16,2,FALSE))</f>
        <v>E</v>
      </c>
      <c r="J3503" s="98">
        <v>43614</v>
      </c>
      <c r="K3503" s="135">
        <f t="shared" si="122"/>
        <v>22</v>
      </c>
      <c r="L3503" s="99">
        <f t="shared" ca="1" si="123"/>
        <v>-155</v>
      </c>
      <c r="M3503" s="93">
        <f>IF(E3503="","",VLOOKUP(E3503,[1]PROJECTES!$C$14:$Z$5000,21,FALSE))</f>
        <v>43465</v>
      </c>
      <c r="N3503" s="100">
        <v>0</v>
      </c>
      <c r="O3503" s="72" t="s">
        <v>229</v>
      </c>
      <c r="P3503" s="101">
        <v>30</v>
      </c>
      <c r="Q3503" s="132" t="s">
        <v>37</v>
      </c>
      <c r="R3503" s="168" t="s">
        <v>2069</v>
      </c>
      <c r="S3503" s="91"/>
    </row>
    <row r="3504" spans="1:19" s="104" customFormat="1" ht="12.75" customHeight="1" x14ac:dyDescent="0.25">
      <c r="A3504" s="121" t="s">
        <v>12</v>
      </c>
      <c r="B3504" s="92" t="str">
        <f>IF(E3504="","",VLOOKUP(E3504,[1]PROJECTES!$C$14:$G$5000,2,FALSE))</f>
        <v>SITEL</v>
      </c>
      <c r="C3504" s="121" t="s">
        <v>106</v>
      </c>
      <c r="D3504" s="93" t="str">
        <f>IF(E3504="","",VLOOKUP(E3504,[1]PROJECTES!$C$14:$G$5000,5,FALSE))</f>
        <v>SOPORT DEPARTAMENT COMERCIAL</v>
      </c>
      <c r="E3504" s="117" t="s">
        <v>343</v>
      </c>
      <c r="F3504" s="95"/>
      <c r="G3504" s="96" t="str">
        <f>IF(E3504="","",VLOOKUP(E3504,[1]PROJECTES!$C$14:$G$5000,4,FALSE))</f>
        <v>OB</v>
      </c>
      <c r="H3504" s="118" t="s">
        <v>12</v>
      </c>
      <c r="I3504" s="97" t="str">
        <f>IF(H3504="","",VLOOKUP(H3504,BD!B$2:C$16,2,FALSE))</f>
        <v>E</v>
      </c>
      <c r="J3504" s="98">
        <v>43614</v>
      </c>
      <c r="K3504" s="135">
        <f t="shared" si="122"/>
        <v>22</v>
      </c>
      <c r="L3504" s="99">
        <f t="shared" ca="1" si="123"/>
        <v>210</v>
      </c>
      <c r="M3504" s="93">
        <f>IF(E3504="","",VLOOKUP(E3504,[1]PROJECTES!$C$14:$Z$5000,21,FALSE))</f>
        <v>43830</v>
      </c>
      <c r="N3504" s="100">
        <v>1</v>
      </c>
      <c r="O3504" s="72" t="s">
        <v>229</v>
      </c>
      <c r="P3504" s="101">
        <v>0</v>
      </c>
      <c r="Q3504" s="132" t="s">
        <v>37</v>
      </c>
      <c r="R3504" s="168" t="s">
        <v>2070</v>
      </c>
      <c r="S3504" s="91"/>
    </row>
    <row r="3505" spans="1:19" s="104" customFormat="1" ht="12.75" customHeight="1" x14ac:dyDescent="0.25">
      <c r="A3505" s="121"/>
      <c r="B3505" s="92" t="str">
        <f>IF(E3505="","",VLOOKUP(E3505,[1]PROJECTES!$C$14:$G$5000,2,FALSE))</f>
        <v>SITEL</v>
      </c>
      <c r="C3505" s="121"/>
      <c r="D3505" s="93" t="str">
        <f>IF(E3505="","",VLOOKUP(E3505,[1]PROJECTES!$C$14:$G$5000,5,FALSE))</f>
        <v>TD MASTER S.E. MARCEN v1.0</v>
      </c>
      <c r="E3505" s="117">
        <v>5279</v>
      </c>
      <c r="F3505" s="95"/>
      <c r="G3505" s="96" t="str">
        <f>IF(E3505="","",VLOOKUP(E3505,[1]PROJECTES!$C$14:$G$5000,4,FALSE))</f>
        <v>OB</v>
      </c>
      <c r="H3505" s="118" t="s">
        <v>595</v>
      </c>
      <c r="I3505" s="97" t="str">
        <f>IF(H3505="","",VLOOKUP(H3505,BD!B$2:C$16,2,FALSE))</f>
        <v>E</v>
      </c>
      <c r="J3505" s="98">
        <v>43615</v>
      </c>
      <c r="K3505" s="135">
        <f t="shared" si="122"/>
        <v>22</v>
      </c>
      <c r="L3505" s="99">
        <f t="shared" ca="1" si="123"/>
        <v>26</v>
      </c>
      <c r="M3505" s="93">
        <f>IF(E3505="","",VLOOKUP(E3505,[1]PROJECTES!$C$14:$Z$5000,21,FALSE))</f>
        <v>43646</v>
      </c>
      <c r="N3505" s="100">
        <v>0</v>
      </c>
      <c r="O3505" s="72" t="s">
        <v>229</v>
      </c>
      <c r="P3505" s="101">
        <v>55</v>
      </c>
      <c r="Q3505" s="132" t="s">
        <v>51</v>
      </c>
      <c r="R3505" s="168" t="s">
        <v>2000</v>
      </c>
      <c r="S3505" s="91"/>
    </row>
    <row r="3506" spans="1:19" s="104" customFormat="1" ht="12.75" customHeight="1" x14ac:dyDescent="0.25">
      <c r="A3506" s="121"/>
      <c r="B3506" s="92" t="str">
        <f>IF(E3506="","",VLOOKUP(E3506,[1]PROJECTES!$C$14:$G$5000,2,FALSE))</f>
        <v>SITEL</v>
      </c>
      <c r="C3506" s="121"/>
      <c r="D3506" s="93" t="str">
        <f>IF(E3506="","",VLOOKUP(E3506,[1]PROJECTES!$C$14:$G$5000,5,FALSE))</f>
        <v>TD ESCLAU P.F LALUEZA V1.0</v>
      </c>
      <c r="E3506" s="117">
        <v>5280</v>
      </c>
      <c r="F3506" s="95"/>
      <c r="G3506" s="96" t="str">
        <f>IF(E3506="","",VLOOKUP(E3506,[1]PROJECTES!$C$14:$G$5000,4,FALSE))</f>
        <v>OB</v>
      </c>
      <c r="H3506" s="118" t="s">
        <v>595</v>
      </c>
      <c r="I3506" s="97" t="str">
        <f>IF(H3506="","",VLOOKUP(H3506,BD!B$2:C$16,2,FALSE))</f>
        <v>E</v>
      </c>
      <c r="J3506" s="98">
        <v>43615</v>
      </c>
      <c r="K3506" s="135">
        <f t="shared" si="122"/>
        <v>22</v>
      </c>
      <c r="L3506" s="99">
        <f t="shared" ca="1" si="123"/>
        <v>26</v>
      </c>
      <c r="M3506" s="93">
        <f>IF(E3506="","",VLOOKUP(E3506,[1]PROJECTES!$C$14:$Z$5000,21,FALSE))</f>
        <v>43646</v>
      </c>
      <c r="N3506" s="100">
        <v>0</v>
      </c>
      <c r="O3506" s="72" t="s">
        <v>229</v>
      </c>
      <c r="P3506" s="101">
        <v>55</v>
      </c>
      <c r="Q3506" s="132" t="s">
        <v>51</v>
      </c>
      <c r="R3506" s="168" t="s">
        <v>2000</v>
      </c>
      <c r="S3506" s="91"/>
    </row>
    <row r="3507" spans="1:19" s="104" customFormat="1" ht="12.75" customHeight="1" x14ac:dyDescent="0.25">
      <c r="A3507" s="121"/>
      <c r="B3507" s="92" t="str">
        <f>IF(E3507="","",VLOOKUP(E3507,[1]PROJECTES!$C$14:$G$5000,2,FALSE))</f>
        <v>SITEL</v>
      </c>
      <c r="C3507" s="121"/>
      <c r="D3507" s="93" t="str">
        <f>IF(E3507="","",VLOOKUP(E3507,[1]PROJECTES!$C$14:$G$5000,5,FALSE))</f>
        <v>TD MASTER S.E. JACA SUR v1.0</v>
      </c>
      <c r="E3507" s="117">
        <v>5290</v>
      </c>
      <c r="F3507" s="95"/>
      <c r="G3507" s="96" t="str">
        <f>IF(E3507="","",VLOOKUP(E3507,[1]PROJECTES!$C$14:$G$5000,4,FALSE))</f>
        <v>OB</v>
      </c>
      <c r="H3507" s="118" t="s">
        <v>595</v>
      </c>
      <c r="I3507" s="97" t="str">
        <f>IF(H3507="","",VLOOKUP(H3507,BD!B$2:C$16,2,FALSE))</f>
        <v>E</v>
      </c>
      <c r="J3507" s="98">
        <v>43615</v>
      </c>
      <c r="K3507" s="135">
        <f t="shared" si="122"/>
        <v>22</v>
      </c>
      <c r="L3507" s="99">
        <f t="shared" ca="1" si="123"/>
        <v>115</v>
      </c>
      <c r="M3507" s="93">
        <f>IF(E3507="","",VLOOKUP(E3507,[1]PROJECTES!$C$14:$Z$5000,21,FALSE))</f>
        <v>43735</v>
      </c>
      <c r="N3507" s="100">
        <v>0</v>
      </c>
      <c r="O3507" s="72" t="s">
        <v>229</v>
      </c>
      <c r="P3507" s="101">
        <v>55</v>
      </c>
      <c r="Q3507" s="132" t="s">
        <v>51</v>
      </c>
      <c r="R3507" s="168" t="s">
        <v>2000</v>
      </c>
      <c r="S3507" s="91"/>
    </row>
    <row r="3508" spans="1:19" s="104" customFormat="1" ht="12.75" customHeight="1" x14ac:dyDescent="0.25">
      <c r="A3508" s="121"/>
      <c r="B3508" s="92" t="str">
        <f>IF(E3508="","",VLOOKUP(E3508,[1]PROJECTES!$C$14:$G$5000,2,FALSE))</f>
        <v>SITEL</v>
      </c>
      <c r="C3508" s="121"/>
      <c r="D3508" s="93" t="str">
        <f>IF(E3508="","",VLOOKUP(E3508,[1]PROJECTES!$C$14:$G$5000,5,FALSE))</f>
        <v>TD ESCLAU P.F. DESARROLLOS GUASO v1.0</v>
      </c>
      <c r="E3508" s="117">
        <v>5291</v>
      </c>
      <c r="F3508" s="95"/>
      <c r="G3508" s="96" t="str">
        <f>IF(E3508="","",VLOOKUP(E3508,[1]PROJECTES!$C$14:$G$5000,4,FALSE))</f>
        <v>OB</v>
      </c>
      <c r="H3508" s="118" t="s">
        <v>595</v>
      </c>
      <c r="I3508" s="97" t="str">
        <f>IF(H3508="","",VLOOKUP(H3508,BD!B$2:C$16,2,FALSE))</f>
        <v>E</v>
      </c>
      <c r="J3508" s="98">
        <v>43615</v>
      </c>
      <c r="K3508" s="135">
        <f t="shared" si="122"/>
        <v>22</v>
      </c>
      <c r="L3508" s="99">
        <f t="shared" ca="1" si="123"/>
        <v>115</v>
      </c>
      <c r="M3508" s="93">
        <f>IF(E3508="","",VLOOKUP(E3508,[1]PROJECTES!$C$14:$Z$5000,21,FALSE))</f>
        <v>43735</v>
      </c>
      <c r="N3508" s="100">
        <v>0</v>
      </c>
      <c r="O3508" s="72" t="s">
        <v>229</v>
      </c>
      <c r="P3508" s="101">
        <v>55</v>
      </c>
      <c r="Q3508" s="132" t="s">
        <v>51</v>
      </c>
      <c r="R3508" s="168" t="s">
        <v>2000</v>
      </c>
      <c r="S3508" s="91"/>
    </row>
    <row r="3509" spans="1:19" s="104" customFormat="1" ht="12.75" customHeight="1" x14ac:dyDescent="0.25">
      <c r="A3509" s="121" t="s">
        <v>21</v>
      </c>
      <c r="B3509" s="92" t="str">
        <f>IF(E3509="","",VLOOKUP(E3509,[1]PROJECTES!$C$14:$G$5000,2,FALSE))</f>
        <v>SITEL</v>
      </c>
      <c r="C3509" s="121" t="s">
        <v>181</v>
      </c>
      <c r="D3509" s="93" t="str">
        <f>IF(E3509="","",VLOOKUP(E3509,[1]PROJECTES!$C$14:$G$5000,5,FALSE))</f>
        <v>GESTIO DE MAGATZEM</v>
      </c>
      <c r="E3509" s="117" t="s">
        <v>305</v>
      </c>
      <c r="F3509" s="95"/>
      <c r="G3509" s="96" t="str">
        <f>IF(E3509="","",VLOOKUP(E3509,[1]PROJECTES!$C$14:$G$5000,4,FALSE))</f>
        <v>OB</v>
      </c>
      <c r="H3509" s="118" t="s">
        <v>21</v>
      </c>
      <c r="I3509" s="97" t="str">
        <f>IF(H3509="","",VLOOKUP(H3509,BD!B$2:C$16,2,FALSE))</f>
        <v>P</v>
      </c>
      <c r="J3509" s="98">
        <v>43615</v>
      </c>
      <c r="K3509" s="135">
        <f t="shared" si="122"/>
        <v>22</v>
      </c>
      <c r="L3509" s="99">
        <f t="shared" ca="1" si="123"/>
        <v>210</v>
      </c>
      <c r="M3509" s="93">
        <f>IF(E3509="","",VLOOKUP(E3509,[1]PROJECTES!$C$14:$Z$5000,21,FALSE))</f>
        <v>43830</v>
      </c>
      <c r="N3509" s="100">
        <v>0</v>
      </c>
      <c r="O3509" s="72" t="s">
        <v>229</v>
      </c>
      <c r="P3509" s="101">
        <v>30</v>
      </c>
      <c r="Q3509" s="132" t="s">
        <v>49</v>
      </c>
      <c r="R3509" s="102" t="s">
        <v>2071</v>
      </c>
      <c r="S3509" s="91"/>
    </row>
    <row r="3510" spans="1:19" s="104" customFormat="1" ht="12.75" customHeight="1" x14ac:dyDescent="0.25">
      <c r="A3510" s="121" t="s">
        <v>21</v>
      </c>
      <c r="B3510" s="92" t="str">
        <f>IF(E3510="","",VLOOKUP(E3510,[1]PROJECTES!$C$14:$G$5000,2,FALSE))</f>
        <v>SITEL</v>
      </c>
      <c r="C3510" s="121" t="s">
        <v>149</v>
      </c>
      <c r="D3510" s="93" t="str">
        <f>IF(E3510="","",VLOOKUP(E3510,[1]PROJECTES!$C$14:$G$5000,5,FALSE))</f>
        <v>40 x EE CAP32 v2.1</v>
      </c>
      <c r="E3510" s="117">
        <v>5215</v>
      </c>
      <c r="F3510" s="95"/>
      <c r="G3510" s="96" t="str">
        <f>IF(E3510="","",VLOOKUP(E3510,[1]PROJECTES!$C$14:$G$5000,4,FALSE))</f>
        <v>OB</v>
      </c>
      <c r="H3510" s="118" t="s">
        <v>21</v>
      </c>
      <c r="I3510" s="97" t="str">
        <f>IF(H3510="","",VLOOKUP(H3510,BD!B$2:C$16,2,FALSE))</f>
        <v>P</v>
      </c>
      <c r="J3510" s="98">
        <v>43615</v>
      </c>
      <c r="K3510" s="135">
        <f t="shared" si="122"/>
        <v>22</v>
      </c>
      <c r="L3510" s="99">
        <f t="shared" ca="1" si="123"/>
        <v>-4</v>
      </c>
      <c r="M3510" s="93">
        <f>IF(E3510="","",VLOOKUP(E3510,[1]PROJECTES!$C$14:$Z$5000,21,FALSE))</f>
        <v>43616</v>
      </c>
      <c r="N3510" s="100">
        <v>0</v>
      </c>
      <c r="O3510" s="72" t="s">
        <v>229</v>
      </c>
      <c r="P3510" s="101">
        <v>30</v>
      </c>
      <c r="Q3510" s="132" t="s">
        <v>49</v>
      </c>
      <c r="R3510" s="102" t="s">
        <v>506</v>
      </c>
      <c r="S3510" s="91"/>
    </row>
    <row r="3511" spans="1:19" s="104" customFormat="1" ht="12.75" customHeight="1" x14ac:dyDescent="0.25">
      <c r="A3511" s="121" t="s">
        <v>21</v>
      </c>
      <c r="B3511" s="92" t="str">
        <f>IF(E3511="","",VLOOKUP(E3511,[1]PROJECTES!$C$14:$G$5000,2,FALSE))</f>
        <v>SITEL</v>
      </c>
      <c r="C3511" s="121" t="s">
        <v>149</v>
      </c>
      <c r="D3511" s="93" t="str">
        <f>IF(E3511="","",VLOOKUP(E3511,[1]PROJECTES!$C$14:$G$5000,5,FALSE))</f>
        <v>40 x EE CAP32 v2.1</v>
      </c>
      <c r="E3511" s="117">
        <v>5215</v>
      </c>
      <c r="F3511" s="95"/>
      <c r="G3511" s="96" t="str">
        <f>IF(E3511="","",VLOOKUP(E3511,[1]PROJECTES!$C$14:$G$5000,4,FALSE))</f>
        <v>OB</v>
      </c>
      <c r="H3511" s="118" t="s">
        <v>21</v>
      </c>
      <c r="I3511" s="97" t="str">
        <f>IF(H3511="","",VLOOKUP(H3511,BD!B$2:C$16,2,FALSE))</f>
        <v>P</v>
      </c>
      <c r="J3511" s="98">
        <v>43615</v>
      </c>
      <c r="K3511" s="135">
        <f t="shared" si="122"/>
        <v>22</v>
      </c>
      <c r="L3511" s="99">
        <f t="shared" ca="1" si="123"/>
        <v>-4</v>
      </c>
      <c r="M3511" s="93">
        <f>IF(E3511="","",VLOOKUP(E3511,[1]PROJECTES!$C$14:$Z$5000,21,FALSE))</f>
        <v>43616</v>
      </c>
      <c r="N3511" s="100">
        <v>3</v>
      </c>
      <c r="O3511" s="72" t="s">
        <v>229</v>
      </c>
      <c r="P3511" s="101">
        <v>5</v>
      </c>
      <c r="Q3511" s="132" t="s">
        <v>65</v>
      </c>
      <c r="R3511" s="168" t="s">
        <v>451</v>
      </c>
      <c r="S3511" s="91"/>
    </row>
    <row r="3512" spans="1:19" s="104" customFormat="1" ht="12.75" customHeight="1" x14ac:dyDescent="0.25">
      <c r="A3512" s="121" t="s">
        <v>21</v>
      </c>
      <c r="B3512" s="92" t="str">
        <f>IF(E3512="","",VLOOKUP(E3512,[1]PROJECTES!$C$14:$G$5000,2,FALSE))</f>
        <v>SITEL</v>
      </c>
      <c r="C3512" s="121" t="s">
        <v>149</v>
      </c>
      <c r="D3512" s="93" t="str">
        <f>IF(E3512="","",VLOOKUP(E3512,[1]PROJECTES!$C$14:$G$5000,5,FALSE))</f>
        <v>40 x EE CAP32 v2.1</v>
      </c>
      <c r="E3512" s="117">
        <v>5215</v>
      </c>
      <c r="F3512" s="95"/>
      <c r="G3512" s="96" t="str">
        <f>IF(E3512="","",VLOOKUP(E3512,[1]PROJECTES!$C$14:$G$5000,4,FALSE))</f>
        <v>OB</v>
      </c>
      <c r="H3512" s="118" t="s">
        <v>21</v>
      </c>
      <c r="I3512" s="97" t="str">
        <f>IF(H3512="","",VLOOKUP(H3512,BD!B$2:C$16,2,FALSE))</f>
        <v>P</v>
      </c>
      <c r="J3512" s="98">
        <v>43615</v>
      </c>
      <c r="K3512" s="135">
        <f t="shared" si="122"/>
        <v>22</v>
      </c>
      <c r="L3512" s="99">
        <f t="shared" ca="1" si="123"/>
        <v>-4</v>
      </c>
      <c r="M3512" s="93">
        <f>IF(E3512="","",VLOOKUP(E3512,[1]PROJECTES!$C$14:$Z$5000,21,FALSE))</f>
        <v>43616</v>
      </c>
      <c r="N3512" s="100">
        <v>3</v>
      </c>
      <c r="O3512" s="72" t="s">
        <v>229</v>
      </c>
      <c r="P3512" s="101">
        <v>45</v>
      </c>
      <c r="Q3512" s="132" t="s">
        <v>65</v>
      </c>
      <c r="R3512" s="168" t="s">
        <v>2072</v>
      </c>
      <c r="S3512" s="91"/>
    </row>
    <row r="3513" spans="1:19" s="104" customFormat="1" ht="12.75" customHeight="1" x14ac:dyDescent="0.25">
      <c r="A3513" s="121" t="s">
        <v>21</v>
      </c>
      <c r="B3513" s="92" t="str">
        <f>IF(E3513="","",VLOOKUP(E3513,[1]PROJECTES!$C$14:$G$5000,2,FALSE))</f>
        <v>SITEL</v>
      </c>
      <c r="C3513" s="121" t="s">
        <v>149</v>
      </c>
      <c r="D3513" s="93" t="str">
        <f>IF(E3513="","",VLOOKUP(E3513,[1]PROJECTES!$C$14:$G$5000,5,FALSE))</f>
        <v>40 x EE CAP32 v2.1</v>
      </c>
      <c r="E3513" s="117">
        <v>5215</v>
      </c>
      <c r="F3513" s="95"/>
      <c r="G3513" s="96" t="str">
        <f>IF(E3513="","",VLOOKUP(E3513,[1]PROJECTES!$C$14:$G$5000,4,FALSE))</f>
        <v>OB</v>
      </c>
      <c r="H3513" s="118" t="s">
        <v>21</v>
      </c>
      <c r="I3513" s="97" t="str">
        <f>IF(H3513="","",VLOOKUP(H3513,BD!B$2:C$16,2,FALSE))</f>
        <v>P</v>
      </c>
      <c r="J3513" s="98">
        <v>43616</v>
      </c>
      <c r="K3513" s="135">
        <f t="shared" si="122"/>
        <v>22</v>
      </c>
      <c r="L3513" s="99">
        <f t="shared" ca="1" si="123"/>
        <v>-4</v>
      </c>
      <c r="M3513" s="93">
        <f>IF(E3513="","",VLOOKUP(E3513,[1]PROJECTES!$C$14:$Z$5000,21,FALSE))</f>
        <v>43616</v>
      </c>
      <c r="N3513" s="100">
        <v>0</v>
      </c>
      <c r="O3513" s="72" t="s">
        <v>229</v>
      </c>
      <c r="P3513" s="101">
        <v>15</v>
      </c>
      <c r="Q3513" s="132" t="s">
        <v>65</v>
      </c>
      <c r="R3513" s="168" t="s">
        <v>2072</v>
      </c>
      <c r="S3513" s="91"/>
    </row>
    <row r="3514" spans="1:19" s="104" customFormat="1" ht="12.75" customHeight="1" x14ac:dyDescent="0.25">
      <c r="A3514" s="121" t="s">
        <v>12</v>
      </c>
      <c r="B3514" s="92" t="str">
        <f>IF(E3514="","",VLOOKUP(E3514,[1]PROJECTES!$C$14:$G$5000,2,FALSE))</f>
        <v>SITEL</v>
      </c>
      <c r="C3514" s="121" t="s">
        <v>181</v>
      </c>
      <c r="D3514" s="93" t="str">
        <f>IF(E3514="","",VLOOKUP(E3514,[1]PROJECTES!$C$14:$G$5000,5,FALSE))</f>
        <v>Manteniment correctiu SW TEDIS.Net PROSA MasterService v1.47</v>
      </c>
      <c r="E3514" s="117" t="s">
        <v>1328</v>
      </c>
      <c r="F3514" s="95"/>
      <c r="G3514" s="96" t="str">
        <f>IF(E3514="","",VLOOKUP(E3514,[1]PROJECTES!$C$14:$G$5000,4,FALSE))</f>
        <v>OB</v>
      </c>
      <c r="H3514" s="118" t="s">
        <v>12</v>
      </c>
      <c r="I3514" s="97" t="str">
        <f>IF(H3514="","",VLOOKUP(H3514,BD!B$2:C$16,2,FALSE))</f>
        <v>E</v>
      </c>
      <c r="J3514" s="98">
        <v>43615</v>
      </c>
      <c r="K3514" s="135">
        <f t="shared" si="122"/>
        <v>22</v>
      </c>
      <c r="L3514" s="99">
        <f t="shared" ca="1" si="123"/>
        <v>210</v>
      </c>
      <c r="M3514" s="93">
        <f>IF(E3514="","",VLOOKUP(E3514,[1]PROJECTES!$C$14:$Z$5000,21,FALSE))</f>
        <v>43830</v>
      </c>
      <c r="N3514" s="100">
        <v>4</v>
      </c>
      <c r="O3514" s="72" t="s">
        <v>229</v>
      </c>
      <c r="P3514" s="101">
        <v>0</v>
      </c>
      <c r="Q3514" s="132" t="s">
        <v>43</v>
      </c>
      <c r="R3514" s="168" t="s">
        <v>2068</v>
      </c>
      <c r="S3514" s="91"/>
    </row>
    <row r="3515" spans="1:19" s="104" customFormat="1" ht="12.75" customHeight="1" x14ac:dyDescent="0.25">
      <c r="A3515" s="121" t="s">
        <v>12</v>
      </c>
      <c r="B3515" s="92" t="str">
        <f>IF(E3515="","",VLOOKUP(E3515,[1]PROJECTES!$C$14:$G$5000,2,FALSE))</f>
        <v>SITEL</v>
      </c>
      <c r="C3515" s="121" t="s">
        <v>74</v>
      </c>
      <c r="D3515" s="93" t="str">
        <f>IF(E3515="","",VLOOKUP(E3515,[1]PROJECTES!$C$14:$G$5000,5,FALSE))</f>
        <v>SOPORT DEPARTAMENT COMERCIAL</v>
      </c>
      <c r="E3515" s="117" t="s">
        <v>343</v>
      </c>
      <c r="F3515" s="95"/>
      <c r="G3515" s="96" t="str">
        <f>IF(E3515="","",VLOOKUP(E3515,[1]PROJECTES!$C$14:$G$5000,4,FALSE))</f>
        <v>OB</v>
      </c>
      <c r="H3515" s="118" t="s">
        <v>12</v>
      </c>
      <c r="I3515" s="97" t="str">
        <f>IF(H3515="","",VLOOKUP(H3515,BD!B$2:C$16,2,FALSE))</f>
        <v>E</v>
      </c>
      <c r="J3515" s="98">
        <v>43615</v>
      </c>
      <c r="K3515" s="135">
        <f t="shared" si="122"/>
        <v>22</v>
      </c>
      <c r="L3515" s="99">
        <f t="shared" ca="1" si="123"/>
        <v>210</v>
      </c>
      <c r="M3515" s="93">
        <f>IF(E3515="","",VLOOKUP(E3515,[1]PROJECTES!$C$14:$Z$5000,21,FALSE))</f>
        <v>43830</v>
      </c>
      <c r="N3515" s="100">
        <v>0</v>
      </c>
      <c r="O3515" s="72" t="s">
        <v>229</v>
      </c>
      <c r="P3515" s="101">
        <v>15</v>
      </c>
      <c r="Q3515" s="132" t="s">
        <v>11</v>
      </c>
      <c r="R3515" s="168" t="s">
        <v>2075</v>
      </c>
      <c r="S3515" s="91"/>
    </row>
    <row r="3516" spans="1:19" s="104" customFormat="1" ht="12.75" customHeight="1" x14ac:dyDescent="0.25">
      <c r="A3516" s="121" t="s">
        <v>12</v>
      </c>
      <c r="B3516" s="92" t="str">
        <f>IF(E3516="","",VLOOKUP(E3516,[1]PROJECTES!$C$14:$G$5000,2,FALSE))</f>
        <v>EOSPIT</v>
      </c>
      <c r="C3516" s="121" t="s">
        <v>151</v>
      </c>
      <c r="D3516" s="93" t="str">
        <f>IF(E3516="","",VLOOKUP(E3516,[1]PROJECTES!$C$14:$G$5000,5,FALSE))</f>
        <v>Generacio BB.DD. RTU S.E. EL VILLAR v2.0</v>
      </c>
      <c r="E3516" s="117">
        <v>5258</v>
      </c>
      <c r="F3516" s="95"/>
      <c r="G3516" s="96" t="str">
        <f>IF(E3516="","",VLOOKUP(E3516,[1]PROJECTES!$C$14:$G$5000,4,FALSE))</f>
        <v>OB</v>
      </c>
      <c r="H3516" s="118" t="s">
        <v>12</v>
      </c>
      <c r="I3516" s="97" t="str">
        <f>IF(H3516="","",VLOOKUP(H3516,BD!B$2:C$16,2,FALSE))</f>
        <v>E</v>
      </c>
      <c r="J3516" s="98">
        <v>43615</v>
      </c>
      <c r="K3516" s="135">
        <f t="shared" si="122"/>
        <v>22</v>
      </c>
      <c r="L3516" s="99">
        <f t="shared" ca="1" si="123"/>
        <v>-4</v>
      </c>
      <c r="M3516" s="93">
        <f>IF(E3516="","",VLOOKUP(E3516,[1]PROJECTES!$C$14:$Z$5000,21,FALSE))</f>
        <v>43616</v>
      </c>
      <c r="N3516" s="100">
        <v>3</v>
      </c>
      <c r="O3516" s="72" t="s">
        <v>229</v>
      </c>
      <c r="P3516" s="101">
        <v>45</v>
      </c>
      <c r="Q3516" s="132" t="s">
        <v>32</v>
      </c>
      <c r="R3516" s="168" t="s">
        <v>2074</v>
      </c>
      <c r="S3516" s="91"/>
    </row>
    <row r="3517" spans="1:19" s="104" customFormat="1" ht="12.75" customHeight="1" x14ac:dyDescent="0.25">
      <c r="A3517" s="121" t="s">
        <v>21</v>
      </c>
      <c r="B3517" s="92" t="str">
        <f>IF(E3517="","",VLOOKUP(E3517,[1]PROJECTES!$C$14:$G$5000,2,FALSE))</f>
        <v>SITEL</v>
      </c>
      <c r="C3517" s="121" t="s">
        <v>181</v>
      </c>
      <c r="D3517" s="93" t="str">
        <f>IF(E3517="","",VLOOKUP(E3517,[1]PROJECTES!$C$14:$G$5000,5,FALSE))</f>
        <v>GESTIO DE MAGATZEM</v>
      </c>
      <c r="E3517" s="117" t="s">
        <v>305</v>
      </c>
      <c r="F3517" s="95"/>
      <c r="G3517" s="96" t="str">
        <f>IF(E3517="","",VLOOKUP(E3517,[1]PROJECTES!$C$14:$G$5000,4,FALSE))</f>
        <v>OB</v>
      </c>
      <c r="H3517" s="118" t="s">
        <v>21</v>
      </c>
      <c r="I3517" s="97" t="str">
        <f>IF(H3517="","",VLOOKUP(H3517,BD!B$2:C$16,2,FALSE))</f>
        <v>P</v>
      </c>
      <c r="J3517" s="98">
        <v>43616</v>
      </c>
      <c r="K3517" s="135">
        <f t="shared" si="122"/>
        <v>22</v>
      </c>
      <c r="L3517" s="99">
        <f t="shared" ca="1" si="123"/>
        <v>210</v>
      </c>
      <c r="M3517" s="93">
        <f>IF(E3517="","",VLOOKUP(E3517,[1]PROJECTES!$C$14:$Z$5000,21,FALSE))</f>
        <v>43830</v>
      </c>
      <c r="N3517" s="100">
        <v>0</v>
      </c>
      <c r="O3517" s="72" t="s">
        <v>229</v>
      </c>
      <c r="P3517" s="101">
        <v>30</v>
      </c>
      <c r="Q3517" s="132" t="s">
        <v>49</v>
      </c>
      <c r="R3517" s="102" t="s">
        <v>2076</v>
      </c>
      <c r="S3517" s="91"/>
    </row>
    <row r="3518" spans="1:19" s="104" customFormat="1" ht="12.75" customHeight="1" x14ac:dyDescent="0.25">
      <c r="A3518" s="121" t="s">
        <v>21</v>
      </c>
      <c r="B3518" s="92" t="str">
        <f>IF(E3518="","",VLOOKUP(E3518,[1]PROJECTES!$C$14:$G$5000,2,FALSE))</f>
        <v>SITEL</v>
      </c>
      <c r="C3518" s="121" t="s">
        <v>181</v>
      </c>
      <c r="D3518" s="93" t="str">
        <f>IF(E3518="","",VLOOKUP(E3518,[1]PROJECTES!$C$14:$G$5000,5,FALSE))</f>
        <v>GESTIO DE MAGATZEM</v>
      </c>
      <c r="E3518" s="117" t="s">
        <v>305</v>
      </c>
      <c r="F3518" s="95"/>
      <c r="G3518" s="96" t="str">
        <f>IF(E3518="","",VLOOKUP(E3518,[1]PROJECTES!$C$14:$G$5000,4,FALSE))</f>
        <v>OB</v>
      </c>
      <c r="H3518" s="118" t="s">
        <v>21</v>
      </c>
      <c r="I3518" s="97" t="str">
        <f>IF(H3518="","",VLOOKUP(H3518,BD!B$2:C$16,2,FALSE))</f>
        <v>P</v>
      </c>
      <c r="J3518" s="98">
        <v>43616</v>
      </c>
      <c r="K3518" s="135">
        <f t="shared" si="122"/>
        <v>22</v>
      </c>
      <c r="L3518" s="99">
        <f t="shared" ca="1" si="123"/>
        <v>210</v>
      </c>
      <c r="M3518" s="93">
        <f>IF(E3518="","",VLOOKUP(E3518,[1]PROJECTES!$C$14:$Z$5000,21,FALSE))</f>
        <v>43830</v>
      </c>
      <c r="N3518" s="100">
        <v>2</v>
      </c>
      <c r="O3518" s="72" t="s">
        <v>229</v>
      </c>
      <c r="P3518" s="101">
        <v>30</v>
      </c>
      <c r="Q3518" s="132" t="s">
        <v>49</v>
      </c>
      <c r="R3518" s="168" t="s">
        <v>2077</v>
      </c>
      <c r="S3518" s="91"/>
    </row>
    <row r="3519" spans="1:19" s="104" customFormat="1" ht="12.75" customHeight="1" x14ac:dyDescent="0.25">
      <c r="A3519" s="121" t="s">
        <v>21</v>
      </c>
      <c r="B3519" s="92" t="str">
        <f>IF(E3519="","",VLOOKUP(E3519,[1]PROJECTES!$C$14:$G$5000,2,FALSE))</f>
        <v>SITEL</v>
      </c>
      <c r="C3519" s="121" t="s">
        <v>181</v>
      </c>
      <c r="D3519" s="93" t="str">
        <f>IF(E3519="","",VLOOKUP(E3519,[1]PROJECTES!$C$14:$G$5000,5,FALSE))</f>
        <v>INFRAESTRUCTURA</v>
      </c>
      <c r="E3519" s="117" t="s">
        <v>289</v>
      </c>
      <c r="F3519" s="95"/>
      <c r="G3519" s="96" t="str">
        <f>IF(E3519="","",VLOOKUP(E3519,[1]PROJECTES!$C$14:$G$5000,4,FALSE))</f>
        <v>OB</v>
      </c>
      <c r="H3519" s="118" t="s">
        <v>21</v>
      </c>
      <c r="I3519" s="97" t="str">
        <f>IF(H3519="","",VLOOKUP(H3519,BD!B$2:C$16,2,FALSE))</f>
        <v>P</v>
      </c>
      <c r="J3519" s="98">
        <v>43616</v>
      </c>
      <c r="K3519" s="135">
        <f t="shared" si="122"/>
        <v>22</v>
      </c>
      <c r="L3519" s="99">
        <f t="shared" ca="1" si="123"/>
        <v>210</v>
      </c>
      <c r="M3519" s="93">
        <f>IF(E3519="","",VLOOKUP(E3519,[1]PROJECTES!$C$14:$Z$5000,21,FALSE))</f>
        <v>43830</v>
      </c>
      <c r="N3519" s="100">
        <v>0</v>
      </c>
      <c r="O3519" s="72" t="s">
        <v>229</v>
      </c>
      <c r="P3519" s="101">
        <v>15</v>
      </c>
      <c r="Q3519" s="132"/>
      <c r="R3519" s="102" t="s">
        <v>2078</v>
      </c>
      <c r="S3519" s="91"/>
    </row>
    <row r="3520" spans="1:19" s="104" customFormat="1" ht="12.75" customHeight="1" x14ac:dyDescent="0.25">
      <c r="A3520" s="121" t="s">
        <v>21</v>
      </c>
      <c r="B3520" s="92" t="str">
        <f>IF(E3520="","",VLOOKUP(E3520,[1]PROJECTES!$C$14:$G$5000,2,FALSE))</f>
        <v>EMSA</v>
      </c>
      <c r="C3520" s="121" t="s">
        <v>135</v>
      </c>
      <c r="D3520" s="93" t="str">
        <f>IF(E3520="","",VLOOKUP(E3520,[1]PROJECTES!$C$14:$G$5000,5,FALSE))</f>
        <v>RTU S.E. MAS DE LAS MATAS v4.0</v>
      </c>
      <c r="E3520" s="117">
        <v>5069</v>
      </c>
      <c r="F3520" s="95"/>
      <c r="G3520" s="96" t="str">
        <f>IF(E3520="","",VLOOKUP(E3520,[1]PROJECTES!$C$14:$G$5000,4,FALSE))</f>
        <v>OB</v>
      </c>
      <c r="H3520" s="118" t="s">
        <v>21</v>
      </c>
      <c r="I3520" s="97" t="str">
        <f>IF(H3520="","",VLOOKUP(H3520,BD!B$2:C$16,2,FALSE))</f>
        <v>P</v>
      </c>
      <c r="J3520" s="98">
        <v>43616</v>
      </c>
      <c r="K3520" s="135">
        <f t="shared" si="122"/>
        <v>22</v>
      </c>
      <c r="L3520" s="99">
        <f t="shared" ca="1" si="123"/>
        <v>-124</v>
      </c>
      <c r="M3520" s="93">
        <f>IF(E3520="","",VLOOKUP(E3520,[1]PROJECTES!$C$14:$Z$5000,21,FALSE))</f>
        <v>43496</v>
      </c>
      <c r="N3520" s="100">
        <v>0</v>
      </c>
      <c r="O3520" s="72" t="s">
        <v>229</v>
      </c>
      <c r="P3520" s="101">
        <v>15</v>
      </c>
      <c r="Q3520" s="132" t="s">
        <v>49</v>
      </c>
      <c r="R3520" s="102" t="s">
        <v>2079</v>
      </c>
      <c r="S3520" s="91"/>
    </row>
    <row r="3521" spans="1:19" s="104" customFormat="1" ht="12.75" customHeight="1" x14ac:dyDescent="0.25">
      <c r="A3521" s="121" t="s">
        <v>21</v>
      </c>
      <c r="B3521" s="92" t="str">
        <f>IF(E3521="","",VLOOKUP(E3521,[1]PROJECTES!$C$14:$G$5000,2,FALSE))</f>
        <v>SITEL</v>
      </c>
      <c r="C3521" s="121"/>
      <c r="D3521" s="93" t="str">
        <f>IF(E3521="","",VLOOKUP(E3521,[1]PROJECTES!$C$14:$G$5000,5,FALSE))</f>
        <v>PENDENT D'ASSIGNAR</v>
      </c>
      <c r="E3521" s="117" t="s">
        <v>278</v>
      </c>
      <c r="F3521" s="95"/>
      <c r="G3521" s="96" t="str">
        <f>IF(E3521="","",VLOOKUP(E3521,[1]PROJECTES!$C$14:$G$5000,4,FALSE))</f>
        <v>OB</v>
      </c>
      <c r="H3521" s="118" t="s">
        <v>21</v>
      </c>
      <c r="I3521" s="97" t="str">
        <f>IF(H3521="","",VLOOKUP(H3521,BD!B$2:C$16,2,FALSE))</f>
        <v>P</v>
      </c>
      <c r="J3521" s="98">
        <v>43616</v>
      </c>
      <c r="K3521" s="135">
        <f t="shared" si="122"/>
        <v>22</v>
      </c>
      <c r="L3521" s="99">
        <f t="shared" ca="1" si="123"/>
        <v>210</v>
      </c>
      <c r="M3521" s="93">
        <f>IF(E3521="","",VLOOKUP(E3521,[1]PROJECTES!$C$14:$Z$5000,21,FALSE))</f>
        <v>43830</v>
      </c>
      <c r="N3521" s="100">
        <v>1</v>
      </c>
      <c r="O3521" s="72" t="s">
        <v>229</v>
      </c>
      <c r="P3521" s="101">
        <v>0</v>
      </c>
      <c r="Q3521" s="132" t="s">
        <v>19</v>
      </c>
      <c r="R3521" s="102" t="s">
        <v>2080</v>
      </c>
      <c r="S3521" s="91"/>
    </row>
    <row r="3522" spans="1:19" s="104" customFormat="1" ht="12.75" customHeight="1" x14ac:dyDescent="0.25">
      <c r="A3522" s="121" t="s">
        <v>21</v>
      </c>
      <c r="B3522" s="92" t="str">
        <f>IF(E3522="","",VLOOKUP(E3522,[1]PROJECTES!$C$14:$G$5000,2,FALSE))</f>
        <v>SITEL</v>
      </c>
      <c r="C3522" s="121" t="s">
        <v>181</v>
      </c>
      <c r="D3522" s="93" t="str">
        <f>IF(E3522="","",VLOOKUP(E3522,[1]PROJECTES!$C$14:$G$5000,5,FALSE))</f>
        <v>GESTIO DE MAGATZEM</v>
      </c>
      <c r="E3522" s="117" t="s">
        <v>305</v>
      </c>
      <c r="F3522" s="95"/>
      <c r="G3522" s="96" t="str">
        <f>IF(E3522="","",VLOOKUP(E3522,[1]PROJECTES!$C$14:$G$5000,4,FALSE))</f>
        <v>OB</v>
      </c>
      <c r="H3522" s="118" t="s">
        <v>21</v>
      </c>
      <c r="I3522" s="97" t="str">
        <f>IF(H3522="","",VLOOKUP(H3522,BD!B$2:C$16,2,FALSE))</f>
        <v>P</v>
      </c>
      <c r="J3522" s="98">
        <v>43616</v>
      </c>
      <c r="K3522" s="135">
        <f t="shared" si="122"/>
        <v>22</v>
      </c>
      <c r="L3522" s="99">
        <f t="shared" ca="1" si="123"/>
        <v>210</v>
      </c>
      <c r="M3522" s="93">
        <f>IF(E3522="","",VLOOKUP(E3522,[1]PROJECTES!$C$14:$Z$5000,21,FALSE))</f>
        <v>43830</v>
      </c>
      <c r="N3522" s="100">
        <v>0</v>
      </c>
      <c r="O3522" s="72" t="s">
        <v>229</v>
      </c>
      <c r="P3522" s="101">
        <v>30</v>
      </c>
      <c r="Q3522" s="132" t="s">
        <v>19</v>
      </c>
      <c r="R3522" s="102" t="s">
        <v>2081</v>
      </c>
      <c r="S3522" s="91"/>
    </row>
    <row r="3523" spans="1:19" s="104" customFormat="1" ht="12.75" customHeight="1" x14ac:dyDescent="0.25">
      <c r="A3523" s="121" t="s">
        <v>21</v>
      </c>
      <c r="B3523" s="92" t="str">
        <f>IF(E3523="","",VLOOKUP(E3523,[1]PROJECTES!$C$14:$G$5000,2,FALSE))</f>
        <v>SITEL</v>
      </c>
      <c r="C3523" s="121" t="s">
        <v>135</v>
      </c>
      <c r="D3523" s="93" t="str">
        <f>IF(E3523="","",VLOOKUP(E3523,[1]PROJECTES!$C$14:$G$5000,5,FALSE))</f>
        <v>1 x Manguera COM CAP16 - MOXA nPort-5110</v>
      </c>
      <c r="E3523" s="117">
        <v>5070</v>
      </c>
      <c r="F3523" s="95"/>
      <c r="G3523" s="96" t="str">
        <f>IF(E3523="","",VLOOKUP(E3523,[1]PROJECTES!$C$14:$G$5000,4,FALSE))</f>
        <v>OB</v>
      </c>
      <c r="H3523" s="118" t="s">
        <v>21</v>
      </c>
      <c r="I3523" s="97" t="str">
        <f>IF(H3523="","",VLOOKUP(H3523,BD!B$2:C$16,2,FALSE))</f>
        <v>P</v>
      </c>
      <c r="J3523" s="98">
        <v>43616</v>
      </c>
      <c r="K3523" s="135">
        <f t="shared" si="122"/>
        <v>22</v>
      </c>
      <c r="L3523" s="99">
        <f t="shared" ca="1" si="123"/>
        <v>-124</v>
      </c>
      <c r="M3523" s="93">
        <f>IF(E3523="","",VLOOKUP(E3523,[1]PROJECTES!$C$14:$Z$5000,21,FALSE))</f>
        <v>43496</v>
      </c>
      <c r="N3523" s="100">
        <v>0</v>
      </c>
      <c r="O3523" s="72" t="s">
        <v>229</v>
      </c>
      <c r="P3523" s="101">
        <v>5</v>
      </c>
      <c r="Q3523" s="132" t="s">
        <v>49</v>
      </c>
      <c r="R3523" s="168" t="s">
        <v>1740</v>
      </c>
      <c r="S3523" s="91"/>
    </row>
    <row r="3524" spans="1:19" s="104" customFormat="1" ht="12.75" customHeight="1" x14ac:dyDescent="0.25">
      <c r="A3524" s="121" t="s">
        <v>21</v>
      </c>
      <c r="B3524" s="92" t="str">
        <f>IF(E3524="","",VLOOKUP(E3524,[1]PROJECTES!$C$14:$G$5000,2,FALSE))</f>
        <v>SITEL</v>
      </c>
      <c r="C3524" s="121" t="s">
        <v>135</v>
      </c>
      <c r="D3524" s="93" t="str">
        <f>IF(E3524="","",VLOOKUP(E3524,[1]PROJECTES!$C$14:$G$5000,5,FALSE))</f>
        <v>1 x Manguera COM CAP16 - MOXA nPort-5110</v>
      </c>
      <c r="E3524" s="117">
        <v>5070</v>
      </c>
      <c r="F3524" s="95"/>
      <c r="G3524" s="96" t="str">
        <f>IF(E3524="","",VLOOKUP(E3524,[1]PROJECTES!$C$14:$G$5000,4,FALSE))</f>
        <v>OB</v>
      </c>
      <c r="H3524" s="118" t="s">
        <v>21</v>
      </c>
      <c r="I3524" s="97" t="str">
        <f>IF(H3524="","",VLOOKUP(H3524,BD!B$2:C$16,2,FALSE))</f>
        <v>P</v>
      </c>
      <c r="J3524" s="98">
        <v>43616</v>
      </c>
      <c r="K3524" s="135">
        <f t="shared" si="122"/>
        <v>22</v>
      </c>
      <c r="L3524" s="99">
        <f t="shared" ca="1" si="123"/>
        <v>-124</v>
      </c>
      <c r="M3524" s="93">
        <f>IF(E3524="","",VLOOKUP(E3524,[1]PROJECTES!$C$14:$Z$5000,21,FALSE))</f>
        <v>43496</v>
      </c>
      <c r="N3524" s="100">
        <v>0</v>
      </c>
      <c r="O3524" s="72" t="s">
        <v>229</v>
      </c>
      <c r="P3524" s="101">
        <v>15</v>
      </c>
      <c r="Q3524" s="132" t="s">
        <v>51</v>
      </c>
      <c r="R3524" s="168" t="s">
        <v>365</v>
      </c>
      <c r="S3524" s="91"/>
    </row>
    <row r="3525" spans="1:19" s="104" customFormat="1" ht="12.75" customHeight="1" x14ac:dyDescent="0.25">
      <c r="A3525" s="121" t="s">
        <v>21</v>
      </c>
      <c r="B3525" s="92" t="str">
        <f>IF(E3525="","",VLOOKUP(E3525,[1]PROJECTES!$C$14:$G$5000,2,FALSE))</f>
        <v>SITEL</v>
      </c>
      <c r="C3525" s="121" t="s">
        <v>135</v>
      </c>
      <c r="D3525" s="93" t="str">
        <f>IF(E3525="","",VLOOKUP(E3525,[1]PROJECTES!$C$14:$G$5000,5,FALSE))</f>
        <v>1 x Manguera COM CAP16 - MOXA nPort-5110</v>
      </c>
      <c r="E3525" s="117">
        <v>5070</v>
      </c>
      <c r="F3525" s="95"/>
      <c r="G3525" s="96" t="str">
        <f>IF(E3525="","",VLOOKUP(E3525,[1]PROJECTES!$C$14:$G$5000,4,FALSE))</f>
        <v>OB</v>
      </c>
      <c r="H3525" s="118" t="s">
        <v>21</v>
      </c>
      <c r="I3525" s="97" t="str">
        <f>IF(H3525="","",VLOOKUP(H3525,BD!B$2:C$16,2,FALSE))</f>
        <v>P</v>
      </c>
      <c r="J3525" s="98">
        <v>43616</v>
      </c>
      <c r="K3525" s="135">
        <f t="shared" si="122"/>
        <v>22</v>
      </c>
      <c r="L3525" s="99">
        <f t="shared" ca="1" si="123"/>
        <v>-124</v>
      </c>
      <c r="M3525" s="93">
        <f>IF(E3525="","",VLOOKUP(E3525,[1]PROJECTES!$C$14:$Z$5000,21,FALSE))</f>
        <v>43496</v>
      </c>
      <c r="N3525" s="100">
        <v>0</v>
      </c>
      <c r="O3525" s="72" t="s">
        <v>229</v>
      </c>
      <c r="P3525" s="101">
        <v>10</v>
      </c>
      <c r="Q3525" s="132" t="s">
        <v>65</v>
      </c>
      <c r="R3525" s="168" t="s">
        <v>451</v>
      </c>
      <c r="S3525" s="91"/>
    </row>
    <row r="3526" spans="1:19" s="104" customFormat="1" ht="12.75" customHeight="1" x14ac:dyDescent="0.25">
      <c r="A3526" s="121" t="s">
        <v>47</v>
      </c>
      <c r="B3526" s="92" t="str">
        <f>IF(E3526="","",VLOOKUP(E3526,[1]PROJECTES!$C$14:$G$5000,2,FALSE))</f>
        <v>SITEL</v>
      </c>
      <c r="C3526" s="121" t="s">
        <v>135</v>
      </c>
      <c r="D3526" s="93" t="str">
        <f>IF(E3526="","",VLOOKUP(E3526,[1]PROJECTES!$C$14:$G$5000,5,FALSE))</f>
        <v>DEDICACIO FACTURABLE PER ADMINISTRACIO</v>
      </c>
      <c r="E3526" s="117" t="s">
        <v>332</v>
      </c>
      <c r="F3526" s="95"/>
      <c r="G3526" s="96" t="str">
        <f>IF(E3526="","",VLOOKUP(E3526,[1]PROJECTES!$C$14:$G$5000,4,FALSE))</f>
        <v>OB</v>
      </c>
      <c r="H3526" s="118" t="s">
        <v>47</v>
      </c>
      <c r="I3526" s="97" t="str">
        <f>IF(H3526="","",VLOOKUP(H3526,BD!B$2:C$16,2,FALSE))</f>
        <v>E</v>
      </c>
      <c r="J3526" s="98">
        <v>43605</v>
      </c>
      <c r="K3526" s="135">
        <f t="shared" si="122"/>
        <v>21</v>
      </c>
      <c r="L3526" s="99">
        <f t="shared" ca="1" si="123"/>
        <v>210</v>
      </c>
      <c r="M3526" s="93">
        <f>IF(E3526="","",VLOOKUP(E3526,[1]PROJECTES!$C$14:$Z$5000,21,FALSE))</f>
        <v>43830</v>
      </c>
      <c r="N3526" s="100">
        <v>1</v>
      </c>
      <c r="O3526" s="72" t="s">
        <v>229</v>
      </c>
      <c r="P3526" s="101">
        <v>30</v>
      </c>
      <c r="Q3526" s="132" t="s">
        <v>59</v>
      </c>
      <c r="R3526" s="168" t="s">
        <v>2082</v>
      </c>
      <c r="S3526" s="91"/>
    </row>
    <row r="3527" spans="1:19" s="104" customFormat="1" ht="12.75" customHeight="1" x14ac:dyDescent="0.25">
      <c r="A3527" s="121" t="s">
        <v>47</v>
      </c>
      <c r="B3527" s="92" t="str">
        <f>IF(E3527="","",VLOOKUP(E3527,[1]PROJECTES!$C$14:$G$5000,2,FALSE))</f>
        <v>SITEL</v>
      </c>
      <c r="C3527" s="121" t="s">
        <v>135</v>
      </c>
      <c r="D3527" s="93" t="str">
        <f>IF(E3527="","",VLOOKUP(E3527,[1]PROJECTES!$C$14:$G$5000,5,FALSE))</f>
        <v>DEDICACIO FACTURABLE PER ADMINISTRACIO</v>
      </c>
      <c r="E3527" s="117" t="s">
        <v>332</v>
      </c>
      <c r="F3527" s="95"/>
      <c r="G3527" s="96" t="str">
        <f>IF(E3527="","",VLOOKUP(E3527,[1]PROJECTES!$C$14:$G$5000,4,FALSE))</f>
        <v>OB</v>
      </c>
      <c r="H3527" s="118" t="s">
        <v>47</v>
      </c>
      <c r="I3527" s="97" t="str">
        <f>IF(H3527="","",VLOOKUP(H3527,BD!B$2:C$16,2,FALSE))</f>
        <v>E</v>
      </c>
      <c r="J3527" s="98">
        <v>43606</v>
      </c>
      <c r="K3527" s="135">
        <f t="shared" si="122"/>
        <v>21</v>
      </c>
      <c r="L3527" s="99">
        <f t="shared" ca="1" si="123"/>
        <v>210</v>
      </c>
      <c r="M3527" s="93">
        <f>IF(E3527="","",VLOOKUP(E3527,[1]PROJECTES!$C$14:$Z$5000,21,FALSE))</f>
        <v>43830</v>
      </c>
      <c r="N3527" s="100">
        <v>8</v>
      </c>
      <c r="O3527" s="72" t="s">
        <v>229</v>
      </c>
      <c r="P3527" s="101">
        <v>0</v>
      </c>
      <c r="Q3527" s="132" t="s">
        <v>59</v>
      </c>
      <c r="R3527" s="168" t="s">
        <v>2082</v>
      </c>
      <c r="S3527" s="91"/>
    </row>
    <row r="3528" spans="1:19" s="104" customFormat="1" ht="12.75" customHeight="1" x14ac:dyDescent="0.25">
      <c r="A3528" s="121"/>
      <c r="B3528" s="92" t="str">
        <f>IF(E3528="","",VLOOKUP(E3528,[1]PROJECTES!$C$14:$G$5000,2,FALSE))</f>
        <v>COAUEU</v>
      </c>
      <c r="C3528" s="121"/>
      <c r="D3528" s="93" t="str">
        <f>IF(E3528="","",VLOOKUP(E3528,[1]PROJECTES!$C$14:$G$5000,5,FALSE))</f>
        <v>EUROTRONIC Desenvolupament SW App Movil v1.0</v>
      </c>
      <c r="E3528" s="117">
        <v>5067</v>
      </c>
      <c r="F3528" s="95"/>
      <c r="G3528" s="96" t="str">
        <f>IF(E3528="","",VLOOKUP(E3528,[1]PROJECTES!$C$14:$G$5000,4,FALSE))</f>
        <v>OB</v>
      </c>
      <c r="H3528" s="118" t="s">
        <v>47</v>
      </c>
      <c r="I3528" s="97" t="str">
        <f>IF(H3528="","",VLOOKUP(H3528,BD!B$2:C$16,2,FALSE))</f>
        <v>E</v>
      </c>
      <c r="J3528" s="173">
        <v>43605</v>
      </c>
      <c r="K3528" s="135">
        <f t="shared" si="122"/>
        <v>21</v>
      </c>
      <c r="L3528" s="99">
        <f t="shared" ca="1" si="123"/>
        <v>139</v>
      </c>
      <c r="M3528" s="93">
        <f>IF(E3528="","",VLOOKUP(E3528,[1]PROJECTES!$C$14:$Z$5000,21,FALSE))</f>
        <v>43759</v>
      </c>
      <c r="N3528" s="100">
        <v>5</v>
      </c>
      <c r="O3528" s="72" t="s">
        <v>229</v>
      </c>
      <c r="P3528" s="101">
        <v>30</v>
      </c>
      <c r="Q3528" s="132" t="s">
        <v>15</v>
      </c>
      <c r="R3528" s="102"/>
      <c r="S3528" s="91"/>
    </row>
    <row r="3529" spans="1:19" s="104" customFormat="1" ht="12.75" customHeight="1" x14ac:dyDescent="0.25">
      <c r="A3529" s="121" t="s">
        <v>47</v>
      </c>
      <c r="B3529" s="92" t="str">
        <f>IF(E3529="","",VLOOKUP(E3529,[1]PROJECTES!$C$14:$G$5000,2,FALSE))</f>
        <v>SITEL</v>
      </c>
      <c r="C3529" s="121" t="s">
        <v>135</v>
      </c>
      <c r="D3529" s="93" t="str">
        <f>IF(E3529="","",VLOOKUP(E3529,[1]PROJECTES!$C$14:$G$5000,5,FALSE))</f>
        <v>DEDICACIO FACTURABLE PER ADMINISTRACIO</v>
      </c>
      <c r="E3529" s="117" t="s">
        <v>332</v>
      </c>
      <c r="F3529" s="95"/>
      <c r="G3529" s="96" t="str">
        <f>IF(E3529="","",VLOOKUP(E3529,[1]PROJECTES!$C$14:$G$5000,4,FALSE))</f>
        <v>OB</v>
      </c>
      <c r="H3529" s="118" t="s">
        <v>47</v>
      </c>
      <c r="I3529" s="97" t="str">
        <f>IF(H3529="","",VLOOKUP(H3529,BD!B$2:C$16,2,FALSE))</f>
        <v>E</v>
      </c>
      <c r="J3529" s="98">
        <v>43607</v>
      </c>
      <c r="K3529" s="135">
        <f t="shared" si="122"/>
        <v>21</v>
      </c>
      <c r="L3529" s="99">
        <f t="shared" ca="1" si="123"/>
        <v>210</v>
      </c>
      <c r="M3529" s="93">
        <f>IF(E3529="","",VLOOKUP(E3529,[1]PROJECTES!$C$14:$Z$5000,21,FALSE))</f>
        <v>43830</v>
      </c>
      <c r="N3529" s="100">
        <v>1</v>
      </c>
      <c r="O3529" s="72" t="s">
        <v>229</v>
      </c>
      <c r="P3529" s="101">
        <v>30</v>
      </c>
      <c r="Q3529" s="132" t="s">
        <v>59</v>
      </c>
      <c r="R3529" s="168" t="s">
        <v>2082</v>
      </c>
      <c r="S3529" s="91"/>
    </row>
    <row r="3530" spans="1:19" s="104" customFormat="1" ht="12.75" customHeight="1" x14ac:dyDescent="0.25">
      <c r="A3530" s="121"/>
      <c r="B3530" s="92" t="str">
        <f>IF(E3530="","",VLOOKUP(E3530,[1]PROJECTES!$C$14:$G$5000,2,FALSE))</f>
        <v>COAUEU</v>
      </c>
      <c r="C3530" s="121"/>
      <c r="D3530" s="93" t="str">
        <f>IF(E3530="","",VLOOKUP(E3530,[1]PROJECTES!$C$14:$G$5000,5,FALSE))</f>
        <v>EUROTRONIC Desenvolupament SW App Movil v1.0</v>
      </c>
      <c r="E3530" s="117">
        <v>5067</v>
      </c>
      <c r="F3530" s="95"/>
      <c r="G3530" s="96" t="str">
        <f>IF(E3530="","",VLOOKUP(E3530,[1]PROJECTES!$C$14:$G$5000,4,FALSE))</f>
        <v>OB</v>
      </c>
      <c r="H3530" s="118" t="s">
        <v>47</v>
      </c>
      <c r="I3530" s="97" t="str">
        <f>IF(H3530="","",VLOOKUP(H3530,BD!B$2:C$16,2,FALSE))</f>
        <v>E</v>
      </c>
      <c r="J3530" s="98">
        <v>43607</v>
      </c>
      <c r="K3530" s="135">
        <f t="shared" si="122"/>
        <v>21</v>
      </c>
      <c r="L3530" s="99">
        <f t="shared" ca="1" si="123"/>
        <v>139</v>
      </c>
      <c r="M3530" s="93">
        <f>IF(E3530="","",VLOOKUP(E3530,[1]PROJECTES!$C$14:$Z$5000,21,FALSE))</f>
        <v>43759</v>
      </c>
      <c r="N3530" s="100">
        <v>6</v>
      </c>
      <c r="O3530" s="72" t="s">
        <v>229</v>
      </c>
      <c r="P3530" s="101">
        <v>30</v>
      </c>
      <c r="Q3530" s="132" t="s">
        <v>15</v>
      </c>
      <c r="R3530" s="102"/>
      <c r="S3530" s="91"/>
    </row>
    <row r="3531" spans="1:19" s="104" customFormat="1" ht="12.75" customHeight="1" x14ac:dyDescent="0.25">
      <c r="A3531" s="121"/>
      <c r="B3531" s="92" t="str">
        <f>IF(E3531="","",VLOOKUP(E3531,[1]PROJECTES!$C$14:$G$5000,2,FALSE))</f>
        <v>COAUEU</v>
      </c>
      <c r="C3531" s="121"/>
      <c r="D3531" s="93" t="str">
        <f>IF(E3531="","",VLOOKUP(E3531,[1]PROJECTES!$C$14:$G$5000,5,FALSE))</f>
        <v>EUROTRONIC Desenvolupament SW App Movil v1.0</v>
      </c>
      <c r="E3531" s="117">
        <v>5067</v>
      </c>
      <c r="F3531" s="95"/>
      <c r="G3531" s="96" t="str">
        <f>IF(E3531="","",VLOOKUP(E3531,[1]PROJECTES!$C$14:$G$5000,4,FALSE))</f>
        <v>OB</v>
      </c>
      <c r="H3531" s="118" t="s">
        <v>47</v>
      </c>
      <c r="I3531" s="97" t="str">
        <f>IF(H3531="","",VLOOKUP(H3531,BD!B$2:C$16,2,FALSE))</f>
        <v>E</v>
      </c>
      <c r="J3531" s="98">
        <v>43608</v>
      </c>
      <c r="K3531" s="135">
        <f t="shared" si="122"/>
        <v>21</v>
      </c>
      <c r="L3531" s="99">
        <f t="shared" ca="1" si="123"/>
        <v>139</v>
      </c>
      <c r="M3531" s="93">
        <f>IF(E3531="","",VLOOKUP(E3531,[1]PROJECTES!$C$14:$Z$5000,21,FALSE))</f>
        <v>43759</v>
      </c>
      <c r="N3531" s="100">
        <v>4</v>
      </c>
      <c r="O3531" s="72" t="s">
        <v>229</v>
      </c>
      <c r="P3531" s="101">
        <v>0</v>
      </c>
      <c r="Q3531" s="132" t="s">
        <v>15</v>
      </c>
      <c r="R3531" s="102"/>
      <c r="S3531" s="91"/>
    </row>
    <row r="3532" spans="1:19" s="104" customFormat="1" ht="12.75" customHeight="1" x14ac:dyDescent="0.25">
      <c r="A3532" s="121"/>
      <c r="B3532" s="92" t="str">
        <f>IF(E3532="","",VLOOKUP(E3532,[1]PROJECTES!$C$14:$G$5000,2,FALSE))</f>
        <v>SITEL</v>
      </c>
      <c r="C3532" s="121" t="s">
        <v>181</v>
      </c>
      <c r="D3532" s="93" t="str">
        <f>IF(E3532="","",VLOOKUP(E3532,[1]PROJECTES!$C$14:$G$5000,5,FALSE))</f>
        <v>VACANCES</v>
      </c>
      <c r="E3532" s="117" t="s">
        <v>273</v>
      </c>
      <c r="F3532" s="95"/>
      <c r="G3532" s="96" t="str">
        <f>IF(E3532="","",VLOOKUP(E3532,[1]PROJECTES!$C$14:$G$5000,4,FALSE))</f>
        <v>OB</v>
      </c>
      <c r="H3532" s="118" t="s">
        <v>47</v>
      </c>
      <c r="I3532" s="97" t="str">
        <f>IF(H3532="","",VLOOKUP(H3532,BD!B$2:C$16,2,FALSE))</f>
        <v>E</v>
      </c>
      <c r="J3532" s="98">
        <v>43608</v>
      </c>
      <c r="K3532" s="135">
        <f t="shared" si="122"/>
        <v>21</v>
      </c>
      <c r="L3532" s="99">
        <f t="shared" ca="1" si="123"/>
        <v>210</v>
      </c>
      <c r="M3532" s="93">
        <f>IF(E3532="","",VLOOKUP(E3532,[1]PROJECTES!$C$14:$Z$5000,21,FALSE))</f>
        <v>43830</v>
      </c>
      <c r="N3532" s="100">
        <v>4</v>
      </c>
      <c r="O3532" s="72" t="s">
        <v>229</v>
      </c>
      <c r="P3532" s="101">
        <v>0</v>
      </c>
      <c r="Q3532" s="132" t="s">
        <v>63</v>
      </c>
      <c r="R3532" s="102"/>
      <c r="S3532" s="91"/>
    </row>
    <row r="3533" spans="1:19" s="104" customFormat="1" ht="12.75" customHeight="1" x14ac:dyDescent="0.25">
      <c r="A3533" s="121"/>
      <c r="B3533" s="92" t="str">
        <f>IF(E3533="","",VLOOKUP(E3533,[1]PROJECTES!$C$14:$G$5000,2,FALSE))</f>
        <v>COAUEU</v>
      </c>
      <c r="C3533" s="121"/>
      <c r="D3533" s="93" t="str">
        <f>IF(E3533="","",VLOOKUP(E3533,[1]PROJECTES!$C$14:$G$5000,5,FALSE))</f>
        <v>EUROTRONIC Desenvolupament SW App Movil v1.0</v>
      </c>
      <c r="E3533" s="117">
        <v>5067</v>
      </c>
      <c r="F3533" s="95"/>
      <c r="G3533" s="96" t="str">
        <f>IF(E3533="","",VLOOKUP(E3533,[1]PROJECTES!$C$14:$G$5000,4,FALSE))</f>
        <v>OB</v>
      </c>
      <c r="H3533" s="118" t="s">
        <v>47</v>
      </c>
      <c r="I3533" s="97" t="str">
        <f>IF(H3533="","",VLOOKUP(H3533,BD!B$2:C$16,2,FALSE))</f>
        <v>E</v>
      </c>
      <c r="J3533" s="98">
        <v>43609</v>
      </c>
      <c r="K3533" s="135">
        <f t="shared" si="122"/>
        <v>21</v>
      </c>
      <c r="L3533" s="99">
        <f t="shared" ca="1" si="123"/>
        <v>139</v>
      </c>
      <c r="M3533" s="93">
        <f>IF(E3533="","",VLOOKUP(E3533,[1]PROJECTES!$C$14:$Z$5000,21,FALSE))</f>
        <v>43759</v>
      </c>
      <c r="N3533" s="100">
        <v>8</v>
      </c>
      <c r="O3533" s="72" t="s">
        <v>229</v>
      </c>
      <c r="P3533" s="101">
        <v>0</v>
      </c>
      <c r="Q3533" s="132" t="s">
        <v>15</v>
      </c>
      <c r="R3533" s="102"/>
      <c r="S3533" s="91"/>
    </row>
    <row r="3534" spans="1:19" s="104" customFormat="1" ht="12.75" customHeight="1" x14ac:dyDescent="0.25">
      <c r="A3534" s="121"/>
      <c r="B3534" s="92" t="str">
        <f>IF(E3534="","",VLOOKUP(E3534,[1]PROJECTES!$C$14:$G$5000,2,FALSE))</f>
        <v>ELEBER</v>
      </c>
      <c r="C3534" s="121" t="s">
        <v>74</v>
      </c>
      <c r="D3534" s="93" t="str">
        <f>IF(E3534="","",VLOOKUP(E3534,[1]PROJECTES!$C$14:$G$5000,5,FALSE))</f>
        <v>CC SCADA TEDSI.Net BERMEJALES v4.0</v>
      </c>
      <c r="E3534" s="117">
        <v>5198</v>
      </c>
      <c r="F3534" s="95"/>
      <c r="G3534" s="96" t="str">
        <f>IF(E3534="","",VLOOKUP(E3534,[1]PROJECTES!$C$14:$G$5000,4,FALSE))</f>
        <v>OB</v>
      </c>
      <c r="H3534" s="118" t="s">
        <v>47</v>
      </c>
      <c r="I3534" s="97" t="str">
        <f>IF(H3534="","",VLOOKUP(H3534,BD!B$2:C$16,2,FALSE))</f>
        <v>E</v>
      </c>
      <c r="J3534" s="98">
        <v>43612</v>
      </c>
      <c r="K3534" s="135">
        <f t="shared" si="122"/>
        <v>22</v>
      </c>
      <c r="L3534" s="99">
        <f t="shared" ca="1" si="123"/>
        <v>-67</v>
      </c>
      <c r="M3534" s="93">
        <f>IF(E3534="","",VLOOKUP(E3534,[1]PROJECTES!$C$14:$Z$5000,21,FALSE))</f>
        <v>43553</v>
      </c>
      <c r="N3534" s="100">
        <v>1</v>
      </c>
      <c r="O3534" s="72" t="s">
        <v>229</v>
      </c>
      <c r="P3534" s="101">
        <v>0</v>
      </c>
      <c r="Q3534" s="132" t="s">
        <v>40</v>
      </c>
      <c r="R3534" s="168" t="s">
        <v>2083</v>
      </c>
      <c r="S3534" s="91"/>
    </row>
    <row r="3535" spans="1:19" s="104" customFormat="1" ht="12.75" customHeight="1" x14ac:dyDescent="0.25">
      <c r="A3535" s="121" t="s">
        <v>47</v>
      </c>
      <c r="B3535" s="92" t="str">
        <f>IF(E3535="","",VLOOKUP(E3535,[1]PROJECTES!$C$14:$G$5000,2,FALSE))</f>
        <v>SITEL</v>
      </c>
      <c r="C3535" s="121" t="s">
        <v>135</v>
      </c>
      <c r="D3535" s="93" t="str">
        <f>IF(E3535="","",VLOOKUP(E3535,[1]PROJECTES!$C$14:$G$5000,5,FALSE))</f>
        <v>DEDICACIO FACTURABLE PER ADMINISTRACIO</v>
      </c>
      <c r="E3535" s="117" t="s">
        <v>332</v>
      </c>
      <c r="F3535" s="95"/>
      <c r="G3535" s="96" t="str">
        <f>IF(E3535="","",VLOOKUP(E3535,[1]PROJECTES!$C$14:$G$5000,4,FALSE))</f>
        <v>OB</v>
      </c>
      <c r="H3535" s="118" t="s">
        <v>47</v>
      </c>
      <c r="I3535" s="97" t="str">
        <f>IF(H3535="","",VLOOKUP(H3535,BD!B$2:C$16,2,FALSE))</f>
        <v>E</v>
      </c>
      <c r="J3535" s="98">
        <v>43612</v>
      </c>
      <c r="K3535" s="135">
        <f t="shared" si="122"/>
        <v>22</v>
      </c>
      <c r="L3535" s="99">
        <f t="shared" ca="1" si="123"/>
        <v>210</v>
      </c>
      <c r="M3535" s="93">
        <f>IF(E3535="","",VLOOKUP(E3535,[1]PROJECTES!$C$14:$Z$5000,21,FALSE))</f>
        <v>43830</v>
      </c>
      <c r="N3535" s="100">
        <v>2</v>
      </c>
      <c r="O3535" s="72" t="s">
        <v>229</v>
      </c>
      <c r="P3535" s="101">
        <v>0</v>
      </c>
      <c r="Q3535" s="132" t="s">
        <v>59</v>
      </c>
      <c r="R3535" s="168" t="s">
        <v>2084</v>
      </c>
      <c r="S3535" s="91"/>
    </row>
    <row r="3536" spans="1:19" s="104" customFormat="1" ht="12.75" customHeight="1" x14ac:dyDescent="0.25">
      <c r="A3536" s="121" t="s">
        <v>47</v>
      </c>
      <c r="B3536" s="92" t="str">
        <f>IF(E3536="","",VLOOKUP(E3536,[1]PROJECTES!$C$14:$G$5000,2,FALSE))</f>
        <v>SITEL</v>
      </c>
      <c r="C3536" s="121" t="s">
        <v>135</v>
      </c>
      <c r="D3536" s="93" t="str">
        <f>IF(E3536="","",VLOOKUP(E3536,[1]PROJECTES!$C$14:$G$5000,5,FALSE))</f>
        <v>DEDICACIO FACTURABLE PER ADMINISTRACIO</v>
      </c>
      <c r="E3536" s="117" t="s">
        <v>332</v>
      </c>
      <c r="F3536" s="95"/>
      <c r="G3536" s="96" t="str">
        <f>IF(E3536="","",VLOOKUP(E3536,[1]PROJECTES!$C$14:$G$5000,4,FALSE))</f>
        <v>OB</v>
      </c>
      <c r="H3536" s="118" t="s">
        <v>47</v>
      </c>
      <c r="I3536" s="97" t="str">
        <f>IF(H3536="","",VLOOKUP(H3536,BD!B$2:C$16,2,FALSE))</f>
        <v>E</v>
      </c>
      <c r="J3536" s="98">
        <v>43612</v>
      </c>
      <c r="K3536" s="135">
        <f t="shared" si="122"/>
        <v>22</v>
      </c>
      <c r="L3536" s="99">
        <f t="shared" ca="1" si="123"/>
        <v>210</v>
      </c>
      <c r="M3536" s="93">
        <f>IF(E3536="","",VLOOKUP(E3536,[1]PROJECTES!$C$14:$Z$5000,21,FALSE))</f>
        <v>43830</v>
      </c>
      <c r="N3536" s="100">
        <v>1</v>
      </c>
      <c r="O3536" s="72" t="s">
        <v>229</v>
      </c>
      <c r="P3536" s="179">
        <v>30</v>
      </c>
      <c r="Q3536" s="132" t="s">
        <v>59</v>
      </c>
      <c r="R3536" s="168" t="s">
        <v>2085</v>
      </c>
      <c r="S3536" s="91"/>
    </row>
    <row r="3537" spans="1:19" s="104" customFormat="1" ht="12.75" customHeight="1" x14ac:dyDescent="0.25">
      <c r="A3537" s="121"/>
      <c r="B3537" s="92" t="str">
        <f>IF(E3537="","",VLOOKUP(E3537,[1]PROJECTES!$C$14:$G$5000,2,FALSE))</f>
        <v>COAUEU</v>
      </c>
      <c r="C3537" s="121"/>
      <c r="D3537" s="93" t="str">
        <f>IF(E3537="","",VLOOKUP(E3537,[1]PROJECTES!$C$14:$G$5000,5,FALSE))</f>
        <v>EUROTRONIC Desenvolupament SW App Movil v1.0</v>
      </c>
      <c r="E3537" s="117">
        <v>5067</v>
      </c>
      <c r="F3537" s="95"/>
      <c r="G3537" s="96" t="str">
        <f>IF(E3537="","",VLOOKUP(E3537,[1]PROJECTES!$C$14:$G$5000,4,FALSE))</f>
        <v>OB</v>
      </c>
      <c r="H3537" s="118" t="s">
        <v>47</v>
      </c>
      <c r="I3537" s="97" t="str">
        <f>IF(H3537="","",VLOOKUP(H3537,BD!B$2:C$16,2,FALSE))</f>
        <v>E</v>
      </c>
      <c r="J3537" s="98">
        <v>43612</v>
      </c>
      <c r="K3537" s="135">
        <f t="shared" si="122"/>
        <v>22</v>
      </c>
      <c r="L3537" s="99">
        <f t="shared" ca="1" si="123"/>
        <v>139</v>
      </c>
      <c r="M3537" s="93">
        <f>IF(E3537="","",VLOOKUP(E3537,[1]PROJECTES!$C$14:$Z$5000,21,FALSE))</f>
        <v>43759</v>
      </c>
      <c r="N3537" s="100">
        <v>3</v>
      </c>
      <c r="O3537" s="72" t="s">
        <v>229</v>
      </c>
      <c r="P3537" s="101">
        <v>30</v>
      </c>
      <c r="Q3537" s="132" t="s">
        <v>15</v>
      </c>
      <c r="R3537" s="102"/>
      <c r="S3537" s="91"/>
    </row>
    <row r="3538" spans="1:19" s="104" customFormat="1" ht="12.75" customHeight="1" x14ac:dyDescent="0.25">
      <c r="A3538" s="121"/>
      <c r="B3538" s="92" t="str">
        <f>IF(E3538="","",VLOOKUP(E3538,[1]PROJECTES!$C$14:$G$5000,2,FALSE))</f>
        <v>ELEBER</v>
      </c>
      <c r="C3538" s="121" t="s">
        <v>74</v>
      </c>
      <c r="D3538" s="93" t="str">
        <f>IF(E3538="","",VLOOKUP(E3538,[1]PROJECTES!$C$14:$G$5000,5,FALSE))</f>
        <v>CC SCADA TEDSI.Net BERMEJALES v4.0</v>
      </c>
      <c r="E3538" s="117">
        <v>5198</v>
      </c>
      <c r="F3538" s="95"/>
      <c r="G3538" s="96" t="str">
        <f>IF(E3538="","",VLOOKUP(E3538,[1]PROJECTES!$C$14:$G$5000,4,FALSE))</f>
        <v>OB</v>
      </c>
      <c r="H3538" s="118" t="s">
        <v>47</v>
      </c>
      <c r="I3538" s="97" t="str">
        <f>IF(H3538="","",VLOOKUP(H3538,BD!B$2:C$16,2,FALSE))</f>
        <v>E</v>
      </c>
      <c r="J3538" s="98">
        <v>43613</v>
      </c>
      <c r="K3538" s="135">
        <f t="shared" si="122"/>
        <v>22</v>
      </c>
      <c r="L3538" s="99">
        <f t="shared" ca="1" si="123"/>
        <v>-67</v>
      </c>
      <c r="M3538" s="93">
        <f>IF(E3538="","",VLOOKUP(E3538,[1]PROJECTES!$C$14:$Z$5000,21,FALSE))</f>
        <v>43553</v>
      </c>
      <c r="N3538" s="100">
        <v>0</v>
      </c>
      <c r="O3538" s="72" t="s">
        <v>229</v>
      </c>
      <c r="P3538" s="101">
        <v>45</v>
      </c>
      <c r="Q3538" s="132" t="s">
        <v>59</v>
      </c>
      <c r="R3538" s="168" t="s">
        <v>2086</v>
      </c>
      <c r="S3538" s="91"/>
    </row>
    <row r="3539" spans="1:19" s="104" customFormat="1" ht="12.75" customHeight="1" x14ac:dyDescent="0.25">
      <c r="A3539" s="121"/>
      <c r="B3539" s="92" t="str">
        <f>IF(E3539="","",VLOOKUP(E3539,[1]PROJECTES!$C$14:$G$5000,2,FALSE))</f>
        <v>COAUEU</v>
      </c>
      <c r="C3539" s="121"/>
      <c r="D3539" s="93" t="str">
        <f>IF(E3539="","",VLOOKUP(E3539,[1]PROJECTES!$C$14:$G$5000,5,FALSE))</f>
        <v>EUROTRONIC Desenvolupament SW App Movil v1.0</v>
      </c>
      <c r="E3539" s="117">
        <v>5067</v>
      </c>
      <c r="F3539" s="95"/>
      <c r="G3539" s="96" t="str">
        <f>IF(E3539="","",VLOOKUP(E3539,[1]PROJECTES!$C$14:$G$5000,4,FALSE))</f>
        <v>OB</v>
      </c>
      <c r="H3539" s="118" t="s">
        <v>47</v>
      </c>
      <c r="I3539" s="97" t="str">
        <f>IF(H3539="","",VLOOKUP(H3539,BD!B$2:C$16,2,FALSE))</f>
        <v>E</v>
      </c>
      <c r="J3539" s="98">
        <v>43613</v>
      </c>
      <c r="K3539" s="135">
        <f t="shared" si="122"/>
        <v>22</v>
      </c>
      <c r="L3539" s="99">
        <f t="shared" ca="1" si="123"/>
        <v>139</v>
      </c>
      <c r="M3539" s="93">
        <f>IF(E3539="","",VLOOKUP(E3539,[1]PROJECTES!$C$14:$Z$5000,21,FALSE))</f>
        <v>43759</v>
      </c>
      <c r="N3539" s="100">
        <v>7</v>
      </c>
      <c r="O3539" s="72" t="s">
        <v>229</v>
      </c>
      <c r="P3539" s="101">
        <v>15</v>
      </c>
      <c r="Q3539" s="132" t="s">
        <v>15</v>
      </c>
      <c r="R3539" s="102"/>
      <c r="S3539" s="91"/>
    </row>
    <row r="3540" spans="1:19" s="104" customFormat="1" ht="12.75" customHeight="1" x14ac:dyDescent="0.25">
      <c r="A3540" s="121"/>
      <c r="B3540" s="92" t="str">
        <f>IF(E3540="","",VLOOKUP(E3540,[1]PROJECTES!$C$14:$G$5000,2,FALSE))</f>
        <v>SERGAR</v>
      </c>
      <c r="C3540" s="121" t="s">
        <v>178</v>
      </c>
      <c r="D3540" s="93" t="str">
        <f>IF(E3540="","",VLOOKUP(E3540,[1]PROJECTES!$C$14:$G$5000,5,FALSE))</f>
        <v>MANTENIMIENTO CC SCADA TEDIS.Net SERVILIANO 01/04/2,019 - 31/03/2,020</v>
      </c>
      <c r="E3540" s="117">
        <v>5230</v>
      </c>
      <c r="F3540" s="95"/>
      <c r="G3540" s="96" t="str">
        <f>IF(E3540="","",VLOOKUP(E3540,[1]PROJECTES!$C$14:$G$5000,4,FALSE))</f>
        <v>OB</v>
      </c>
      <c r="H3540" s="118" t="s">
        <v>47</v>
      </c>
      <c r="I3540" s="97" t="str">
        <f>IF(H3540="","",VLOOKUP(H3540,BD!B$2:C$16,2,FALSE))</f>
        <v>E</v>
      </c>
      <c r="J3540" s="98">
        <v>43614</v>
      </c>
      <c r="K3540" s="135">
        <f t="shared" si="122"/>
        <v>22</v>
      </c>
      <c r="L3540" s="99">
        <f t="shared" ca="1" si="123"/>
        <v>301</v>
      </c>
      <c r="M3540" s="93">
        <f>IF(E3540="","",VLOOKUP(E3540,[1]PROJECTES!$C$14:$Z$5000,21,FALSE))</f>
        <v>43921</v>
      </c>
      <c r="N3540" s="100">
        <v>4</v>
      </c>
      <c r="O3540" s="72" t="s">
        <v>229</v>
      </c>
      <c r="P3540" s="101">
        <v>0</v>
      </c>
      <c r="Q3540" s="132" t="s">
        <v>59</v>
      </c>
      <c r="R3540" s="168" t="s">
        <v>2088</v>
      </c>
      <c r="S3540" s="91"/>
    </row>
    <row r="3541" spans="1:19" s="104" customFormat="1" ht="12.75" customHeight="1" x14ac:dyDescent="0.25">
      <c r="A3541" s="121" t="s">
        <v>47</v>
      </c>
      <c r="B3541" s="92" t="str">
        <f>IF(E3541="","",VLOOKUP(E3541,[1]PROJECTES!$C$14:$G$5000,2,FALSE))</f>
        <v>SITEL</v>
      </c>
      <c r="C3541" s="121" t="s">
        <v>135</v>
      </c>
      <c r="D3541" s="93" t="str">
        <f>IF(E3541="","",VLOOKUP(E3541,[1]PROJECTES!$C$14:$G$5000,5,FALSE))</f>
        <v>DEDICACIO FACTURABLE PER ADMINISTRACIO</v>
      </c>
      <c r="E3541" s="117" t="s">
        <v>332</v>
      </c>
      <c r="F3541" s="95"/>
      <c r="G3541" s="96" t="str">
        <f>IF(E3541="","",VLOOKUP(E3541,[1]PROJECTES!$C$14:$G$5000,4,FALSE))</f>
        <v>OB</v>
      </c>
      <c r="H3541" s="118" t="s">
        <v>47</v>
      </c>
      <c r="I3541" s="97" t="str">
        <f>IF(H3541="","",VLOOKUP(H3541,BD!B$2:C$16,2,FALSE))</f>
        <v>E</v>
      </c>
      <c r="J3541" s="98">
        <v>43614</v>
      </c>
      <c r="K3541" s="135">
        <f t="shared" si="122"/>
        <v>22</v>
      </c>
      <c r="L3541" s="99">
        <f t="shared" ca="1" si="123"/>
        <v>210</v>
      </c>
      <c r="M3541" s="93">
        <f>IF(E3541="","",VLOOKUP(E3541,[1]PROJECTES!$C$14:$Z$5000,21,FALSE))</f>
        <v>43830</v>
      </c>
      <c r="N3541" s="100">
        <v>1</v>
      </c>
      <c r="O3541" s="72" t="s">
        <v>229</v>
      </c>
      <c r="P3541" s="101">
        <v>30</v>
      </c>
      <c r="Q3541" s="132" t="s">
        <v>59</v>
      </c>
      <c r="R3541" s="168" t="s">
        <v>2087</v>
      </c>
      <c r="S3541" s="91"/>
    </row>
    <row r="3542" spans="1:19" s="104" customFormat="1" ht="12.75" customHeight="1" x14ac:dyDescent="0.25">
      <c r="A3542" s="121"/>
      <c r="B3542" s="92" t="str">
        <f>IF(E3542="","",VLOOKUP(E3542,[1]PROJECTES!$C$14:$G$5000,2,FALSE))</f>
        <v>COAUEU</v>
      </c>
      <c r="C3542" s="121"/>
      <c r="D3542" s="93" t="str">
        <f>IF(E3542="","",VLOOKUP(E3542,[1]PROJECTES!$C$14:$G$5000,5,FALSE))</f>
        <v>EUROTRONIC Desenvolupament SW App Movil v1.0</v>
      </c>
      <c r="E3542" s="117">
        <v>5067</v>
      </c>
      <c r="F3542" s="95"/>
      <c r="G3542" s="96" t="str">
        <f>IF(E3542="","",VLOOKUP(E3542,[1]PROJECTES!$C$14:$G$5000,4,FALSE))</f>
        <v>OB</v>
      </c>
      <c r="H3542" s="118" t="s">
        <v>47</v>
      </c>
      <c r="I3542" s="97" t="str">
        <f>IF(H3542="","",VLOOKUP(H3542,BD!B$2:C$16,2,FALSE))</f>
        <v>E</v>
      </c>
      <c r="J3542" s="98">
        <v>43614</v>
      </c>
      <c r="K3542" s="135">
        <f t="shared" si="122"/>
        <v>22</v>
      </c>
      <c r="L3542" s="99">
        <f t="shared" ca="1" si="123"/>
        <v>139</v>
      </c>
      <c r="M3542" s="93">
        <f>IF(E3542="","",VLOOKUP(E3542,[1]PROJECTES!$C$14:$Z$5000,21,FALSE))</f>
        <v>43759</v>
      </c>
      <c r="N3542" s="100">
        <v>2</v>
      </c>
      <c r="O3542" s="72" t="s">
        <v>229</v>
      </c>
      <c r="P3542" s="101">
        <v>30</v>
      </c>
      <c r="Q3542" s="132" t="s">
        <v>15</v>
      </c>
      <c r="R3542" s="102"/>
      <c r="S3542" s="91"/>
    </row>
    <row r="3543" spans="1:19" s="104" customFormat="1" ht="12.75" customHeight="1" x14ac:dyDescent="0.25">
      <c r="A3543" s="121"/>
      <c r="B3543" s="92" t="str">
        <f>IF(E3543="","",VLOOKUP(E3543,[1]PROJECTES!$C$14:$G$5000,2,FALSE))</f>
        <v>SITEL</v>
      </c>
      <c r="C3543" s="121" t="s">
        <v>151</v>
      </c>
      <c r="D3543" s="93" t="str">
        <f>IF(E3543="","",VLOOKUP(E3543,[1]PROJECTES!$C$14:$G$5000,5,FALSE))</f>
        <v>Desenvolupament SW TEDIS.Net IsotrolMeteringService v1.48</v>
      </c>
      <c r="E3543" s="117">
        <v>5161</v>
      </c>
      <c r="F3543" s="95"/>
      <c r="G3543" s="96" t="str">
        <f>IF(E3543="","",VLOOKUP(E3543,[1]PROJECTES!$C$14:$G$5000,4,FALSE))</f>
        <v>OB</v>
      </c>
      <c r="H3543" s="118" t="s">
        <v>47</v>
      </c>
      <c r="I3543" s="97" t="str">
        <f>IF(H3543="","",VLOOKUP(H3543,BD!B$2:C$16,2,FALSE))</f>
        <v>E</v>
      </c>
      <c r="J3543" s="98">
        <v>43615</v>
      </c>
      <c r="K3543" s="135">
        <f t="shared" si="122"/>
        <v>22</v>
      </c>
      <c r="L3543" s="99">
        <f t="shared" ca="1" si="123"/>
        <v>-67</v>
      </c>
      <c r="M3543" s="93">
        <f>IF(E3543="","",VLOOKUP(E3543,[1]PROJECTES!$C$14:$Z$5000,21,FALSE))</f>
        <v>43553</v>
      </c>
      <c r="N3543" s="100">
        <v>1</v>
      </c>
      <c r="O3543" s="72" t="s">
        <v>229</v>
      </c>
      <c r="P3543" s="101">
        <v>30</v>
      </c>
      <c r="Q3543" s="132" t="s">
        <v>37</v>
      </c>
      <c r="R3543" s="168" t="s">
        <v>2089</v>
      </c>
      <c r="S3543" s="91"/>
    </row>
    <row r="3544" spans="1:19" s="104" customFormat="1" ht="12.75" customHeight="1" x14ac:dyDescent="0.25">
      <c r="A3544" s="121" t="s">
        <v>47</v>
      </c>
      <c r="B3544" s="92" t="str">
        <f>IF(E3544="","",VLOOKUP(E3544,[1]PROJECTES!$C$14:$G$5000,2,FALSE))</f>
        <v>SITEL</v>
      </c>
      <c r="C3544" s="121" t="s">
        <v>135</v>
      </c>
      <c r="D3544" s="93" t="str">
        <f>IF(E3544="","",VLOOKUP(E3544,[1]PROJECTES!$C$14:$G$5000,5,FALSE))</f>
        <v>DEDICACIO FACTURABLE PER ADMINISTRACIO</v>
      </c>
      <c r="E3544" s="117" t="s">
        <v>332</v>
      </c>
      <c r="F3544" s="95"/>
      <c r="G3544" s="96" t="str">
        <f>IF(E3544="","",VLOOKUP(E3544,[1]PROJECTES!$C$14:$G$5000,4,FALSE))</f>
        <v>OB</v>
      </c>
      <c r="H3544" s="118" t="s">
        <v>47</v>
      </c>
      <c r="I3544" s="97" t="str">
        <f>IF(H3544="","",VLOOKUP(H3544,BD!B$2:C$16,2,FALSE))</f>
        <v>E</v>
      </c>
      <c r="J3544" s="98">
        <v>43615</v>
      </c>
      <c r="K3544" s="135">
        <f t="shared" si="122"/>
        <v>22</v>
      </c>
      <c r="L3544" s="99">
        <f t="shared" ca="1" si="123"/>
        <v>210</v>
      </c>
      <c r="M3544" s="93">
        <f>IF(E3544="","",VLOOKUP(E3544,[1]PROJECTES!$C$14:$Z$5000,21,FALSE))</f>
        <v>43830</v>
      </c>
      <c r="N3544" s="100">
        <v>0</v>
      </c>
      <c r="O3544" s="72" t="s">
        <v>229</v>
      </c>
      <c r="P3544" s="101">
        <v>45</v>
      </c>
      <c r="Q3544" s="132" t="s">
        <v>59</v>
      </c>
      <c r="R3544" s="168" t="s">
        <v>2090</v>
      </c>
      <c r="S3544" s="91"/>
    </row>
    <row r="3545" spans="1:19" s="104" customFormat="1" ht="12.75" customHeight="1" x14ac:dyDescent="0.25">
      <c r="A3545" s="121"/>
      <c r="B3545" s="92" t="str">
        <f>IF(E3545="","",VLOOKUP(E3545,[1]PROJECTES!$C$14:$G$5000,2,FALSE))</f>
        <v>COAUEU</v>
      </c>
      <c r="C3545" s="121"/>
      <c r="D3545" s="93" t="str">
        <f>IF(E3545="","",VLOOKUP(E3545,[1]PROJECTES!$C$14:$G$5000,5,FALSE))</f>
        <v>EUROTRONIC Desenvolupament SW App Movil v1.0</v>
      </c>
      <c r="E3545" s="117">
        <v>5067</v>
      </c>
      <c r="F3545" s="95"/>
      <c r="G3545" s="96" t="str">
        <f>IF(E3545="","",VLOOKUP(E3545,[1]PROJECTES!$C$14:$G$5000,4,FALSE))</f>
        <v>OB</v>
      </c>
      <c r="H3545" s="118" t="s">
        <v>47</v>
      </c>
      <c r="I3545" s="97" t="str">
        <f>IF(H3545="","",VLOOKUP(H3545,BD!B$2:C$16,2,FALSE))</f>
        <v>E</v>
      </c>
      <c r="J3545" s="98">
        <v>43615</v>
      </c>
      <c r="K3545" s="135">
        <f t="shared" si="122"/>
        <v>22</v>
      </c>
      <c r="L3545" s="99">
        <f t="shared" ca="1" si="123"/>
        <v>139</v>
      </c>
      <c r="M3545" s="93">
        <f>IF(E3545="","",VLOOKUP(E3545,[1]PROJECTES!$C$14:$Z$5000,21,FALSE))</f>
        <v>43759</v>
      </c>
      <c r="N3545" s="100">
        <v>5</v>
      </c>
      <c r="O3545" s="72" t="s">
        <v>229</v>
      </c>
      <c r="P3545" s="101">
        <v>45</v>
      </c>
      <c r="Q3545" s="132" t="s">
        <v>15</v>
      </c>
      <c r="R3545" s="102"/>
      <c r="S3545" s="91"/>
    </row>
    <row r="3546" spans="1:19" s="104" customFormat="1" ht="12.75" customHeight="1" x14ac:dyDescent="0.25">
      <c r="A3546" s="121"/>
      <c r="B3546" s="92" t="str">
        <f>IF(E3546="","",VLOOKUP(E3546,[1]PROJECTES!$C$14:$G$5000,2,FALSE))</f>
        <v>COAUEU</v>
      </c>
      <c r="C3546" s="121"/>
      <c r="D3546" s="93" t="str">
        <f>IF(E3546="","",VLOOKUP(E3546,[1]PROJECTES!$C$14:$G$5000,5,FALSE))</f>
        <v>EUROTRONIC Desenvolupament SW App Movil v1.0</v>
      </c>
      <c r="E3546" s="117">
        <v>5067</v>
      </c>
      <c r="F3546" s="95"/>
      <c r="G3546" s="96" t="str">
        <f>IF(E3546="","",VLOOKUP(E3546,[1]PROJECTES!$C$14:$G$5000,4,FALSE))</f>
        <v>OB</v>
      </c>
      <c r="H3546" s="118" t="s">
        <v>47</v>
      </c>
      <c r="I3546" s="97" t="str">
        <f>IF(H3546="","",VLOOKUP(H3546,BD!B$2:C$16,2,FALSE))</f>
        <v>E</v>
      </c>
      <c r="J3546" s="98">
        <v>43616</v>
      </c>
      <c r="K3546" s="135">
        <f t="shared" si="122"/>
        <v>22</v>
      </c>
      <c r="L3546" s="99">
        <f t="shared" ca="1" si="123"/>
        <v>139</v>
      </c>
      <c r="M3546" s="93">
        <f>IF(E3546="","",VLOOKUP(E3546,[1]PROJECTES!$C$14:$Z$5000,21,FALSE))</f>
        <v>43759</v>
      </c>
      <c r="N3546" s="100">
        <v>8</v>
      </c>
      <c r="O3546" s="72" t="s">
        <v>229</v>
      </c>
      <c r="P3546" s="101">
        <v>0</v>
      </c>
      <c r="Q3546" s="132" t="s">
        <v>15</v>
      </c>
      <c r="R3546" s="102"/>
      <c r="S3546" s="91"/>
    </row>
    <row r="3547" spans="1:19" s="104" customFormat="1" ht="12.75" customHeight="1" x14ac:dyDescent="0.25">
      <c r="A3547" s="121" t="s">
        <v>21</v>
      </c>
      <c r="B3547" s="92" t="str">
        <f>IF(E3547="","",VLOOKUP(E3547,[1]PROJECTES!$C$14:$G$5000,2,FALSE))</f>
        <v>SITEL</v>
      </c>
      <c r="C3547" s="121" t="s">
        <v>181</v>
      </c>
      <c r="D3547" s="93" t="str">
        <f>IF(E3547="","",VLOOKUP(E3547,[1]PROJECTES!$C$14:$G$5000,5,FALSE))</f>
        <v>INFRAESTRUCTURA</v>
      </c>
      <c r="E3547" s="117" t="s">
        <v>289</v>
      </c>
      <c r="F3547" s="95"/>
      <c r="G3547" s="96" t="str">
        <f>IF(E3547="","",VLOOKUP(E3547,[1]PROJECTES!$C$14:$G$5000,4,FALSE))</f>
        <v>OB</v>
      </c>
      <c r="H3547" s="118" t="s">
        <v>21</v>
      </c>
      <c r="I3547" s="97" t="str">
        <f>IF(H3547="","",VLOOKUP(H3547,BD!B$2:C$16,2,FALSE))</f>
        <v>P</v>
      </c>
      <c r="J3547" s="98">
        <v>43616</v>
      </c>
      <c r="K3547" s="135">
        <f t="shared" si="122"/>
        <v>22</v>
      </c>
      <c r="L3547" s="99">
        <f t="shared" ca="1" si="123"/>
        <v>210</v>
      </c>
      <c r="M3547" s="93">
        <f>IF(E3547="","",VLOOKUP(E3547,[1]PROJECTES!$C$14:$Z$5000,21,FALSE))</f>
        <v>43830</v>
      </c>
      <c r="N3547" s="100">
        <v>1</v>
      </c>
      <c r="O3547" s="72" t="s">
        <v>229</v>
      </c>
      <c r="P3547" s="101">
        <v>30</v>
      </c>
      <c r="Q3547" s="132" t="s">
        <v>49</v>
      </c>
      <c r="R3547" s="102" t="s">
        <v>2091</v>
      </c>
      <c r="S3547" s="91"/>
    </row>
    <row r="3548" spans="1:19" s="104" customFormat="1" ht="12.75" customHeight="1" x14ac:dyDescent="0.25">
      <c r="A3548" s="121" t="s">
        <v>12</v>
      </c>
      <c r="B3548" s="92" t="str">
        <f>IF(E3548="","",VLOOKUP(E3548,[1]PROJECTES!$C$14:$G$5000,2,FALSE))</f>
        <v>ORMAZA</v>
      </c>
      <c r="C3548" s="121" t="s">
        <v>123</v>
      </c>
      <c r="D3548" s="93" t="str">
        <f>IF(E3548="","",VLOOKUP(E3548,[1]PROJECTES!$C$14:$G$5000,5,FALSE))</f>
        <v>CC SCADA TEDIS.Net JUAN D FRUTOS v1.0</v>
      </c>
      <c r="E3548" s="117">
        <v>4362</v>
      </c>
      <c r="F3548" s="95"/>
      <c r="G3548" s="96" t="str">
        <f>IF(E3548="","",VLOOKUP(E3548,[1]PROJECTES!$C$14:$G$5000,4,FALSE))</f>
        <v>OB</v>
      </c>
      <c r="H3548" s="118" t="s">
        <v>17</v>
      </c>
      <c r="I3548" s="97" t="str">
        <f>IF(H3548="","",VLOOKUP(H3548,BD!B$2:C$16,2,FALSE))</f>
        <v>E</v>
      </c>
      <c r="J3548" s="98">
        <v>43616</v>
      </c>
      <c r="K3548" s="135">
        <f t="shared" si="122"/>
        <v>22</v>
      </c>
      <c r="L3548" s="99">
        <f t="shared" ca="1" si="123"/>
        <v>-581</v>
      </c>
      <c r="M3548" s="93">
        <f>IF(E3548="","",VLOOKUP(E3548,[1]PROJECTES!$C$14:$Z$5000,21,FALSE))</f>
        <v>43039</v>
      </c>
      <c r="N3548" s="100"/>
      <c r="O3548" s="72" t="s">
        <v>229</v>
      </c>
      <c r="P3548" s="101">
        <v>15</v>
      </c>
      <c r="Q3548" s="132" t="s">
        <v>19</v>
      </c>
      <c r="R3548" s="168" t="s">
        <v>2092</v>
      </c>
      <c r="S3548" s="91"/>
    </row>
    <row r="3549" spans="1:19" s="104" customFormat="1" ht="12.75" customHeight="1" x14ac:dyDescent="0.25">
      <c r="A3549" s="121" t="s">
        <v>17</v>
      </c>
      <c r="B3549" s="92" t="str">
        <f>IF(E3549="","",VLOOKUP(E3549,[1]PROJECTES!$C$14:$G$5000,2,FALSE))</f>
        <v>ORMAZA</v>
      </c>
      <c r="C3549" s="121" t="s">
        <v>148</v>
      </c>
      <c r="D3549" s="93" t="str">
        <f>IF(E3549="","",VLOOKUP(E3549,[1]PROJECTES!$C$14:$G$5000,5,FALSE))</f>
        <v>CC SCADA TEDIS.Net CAP NOU v1.0</v>
      </c>
      <c r="E3549" s="117">
        <v>4717</v>
      </c>
      <c r="F3549" s="95"/>
      <c r="G3549" s="96" t="str">
        <f>IF(E3549="","",VLOOKUP(E3549,[1]PROJECTES!$C$14:$G$5000,4,FALSE))</f>
        <v>OB</v>
      </c>
      <c r="H3549" s="118" t="s">
        <v>17</v>
      </c>
      <c r="I3549" s="97" t="str">
        <f>IF(H3549="","",VLOOKUP(H3549,BD!B$2:C$16,2,FALSE))</f>
        <v>E</v>
      </c>
      <c r="J3549" s="98">
        <v>43615</v>
      </c>
      <c r="K3549" s="135">
        <f t="shared" si="122"/>
        <v>22</v>
      </c>
      <c r="L3549" s="99">
        <f t="shared" ca="1" si="123"/>
        <v>-247</v>
      </c>
      <c r="M3549" s="93">
        <f>IF(E3549="","",VLOOKUP(E3549,[1]PROJECTES!$C$14:$Z$5000,21,FALSE))</f>
        <v>43373</v>
      </c>
      <c r="N3549" s="100">
        <v>1</v>
      </c>
      <c r="O3549" s="72" t="s">
        <v>229</v>
      </c>
      <c r="P3549" s="101"/>
      <c r="Q3549" s="132" t="s">
        <v>32</v>
      </c>
      <c r="R3549" s="168" t="s">
        <v>2093</v>
      </c>
      <c r="S3549" s="91"/>
    </row>
    <row r="3550" spans="1:19" s="104" customFormat="1" ht="12.75" customHeight="1" x14ac:dyDescent="0.25">
      <c r="A3550" s="121" t="s">
        <v>12</v>
      </c>
      <c r="B3550" s="92" t="str">
        <f>IF(E3550="","",VLOOKUP(E3550,[1]PROJECTES!$C$14:$G$5000,2,FALSE))</f>
        <v>ELLATO</v>
      </c>
      <c r="C3550" s="121" t="s">
        <v>127</v>
      </c>
      <c r="D3550" s="93" t="str">
        <f>IF(E3550="","",VLOOKUP(E3550,[1]PROJECTES!$C$14:$G$5000,5,FALSE))</f>
        <v>CC SCADA TEDIS.Net LATORRE v1.0</v>
      </c>
      <c r="E3550" s="117">
        <v>3863</v>
      </c>
      <c r="F3550" s="95"/>
      <c r="G3550" s="96" t="str">
        <f>IF(E3550="","",VLOOKUP(E3550,[1]PROJECTES!$C$14:$G$5000,4,FALSE))</f>
        <v>OB</v>
      </c>
      <c r="H3550" s="118" t="s">
        <v>17</v>
      </c>
      <c r="I3550" s="97" t="str">
        <f>IF(H3550="","",VLOOKUP(H3550,BD!B$2:C$16,2,FALSE))</f>
        <v>E</v>
      </c>
      <c r="J3550" s="98">
        <v>43615</v>
      </c>
      <c r="K3550" s="135">
        <f t="shared" si="122"/>
        <v>22</v>
      </c>
      <c r="L3550" s="99">
        <f t="shared" ca="1" si="123"/>
        <v>-854</v>
      </c>
      <c r="M3550" s="93">
        <f>IF(E3550="","",VLOOKUP(E3550,[1]PROJECTES!$C$14:$Z$5000,21,FALSE))</f>
        <v>42766</v>
      </c>
      <c r="N3550" s="100"/>
      <c r="O3550" s="72" t="s">
        <v>229</v>
      </c>
      <c r="P3550" s="101">
        <v>15</v>
      </c>
      <c r="Q3550" s="132" t="s">
        <v>19</v>
      </c>
      <c r="R3550" s="168" t="s">
        <v>2094</v>
      </c>
      <c r="S3550" s="91"/>
    </row>
    <row r="3551" spans="1:19" s="104" customFormat="1" ht="12.75" customHeight="1" x14ac:dyDescent="0.25">
      <c r="A3551" s="121"/>
      <c r="B3551" s="92" t="str">
        <f>IF(E3551="","",VLOOKUP(E3551,[1]PROJECTES!$C$14:$G$5000,2,FALSE))</f>
        <v>SITEL</v>
      </c>
      <c r="C3551" s="121" t="s">
        <v>181</v>
      </c>
      <c r="D3551" s="93" t="str">
        <f>IF(E3551="","",VLOOKUP(E3551,[1]PROJECTES!$C$14:$G$5000,5,FALSE))</f>
        <v>INFRAESTRUCTURA</v>
      </c>
      <c r="E3551" s="117" t="s">
        <v>289</v>
      </c>
      <c r="F3551" s="95"/>
      <c r="G3551" s="96" t="str">
        <f>IF(E3551="","",VLOOKUP(E3551,[1]PROJECTES!$C$14:$G$5000,4,FALSE))</f>
        <v>OB</v>
      </c>
      <c r="H3551" s="118" t="s">
        <v>17</v>
      </c>
      <c r="I3551" s="97" t="str">
        <f>IF(H3551="","",VLOOKUP(H3551,BD!B$2:C$16,2,FALSE))</f>
        <v>E</v>
      </c>
      <c r="J3551" s="98">
        <v>43615</v>
      </c>
      <c r="K3551" s="135">
        <f t="shared" si="122"/>
        <v>22</v>
      </c>
      <c r="L3551" s="99">
        <f t="shared" ca="1" si="123"/>
        <v>210</v>
      </c>
      <c r="M3551" s="93">
        <f>IF(E3551="","",VLOOKUP(E3551,[1]PROJECTES!$C$14:$Z$5000,21,FALSE))</f>
        <v>43830</v>
      </c>
      <c r="N3551" s="100">
        <v>1</v>
      </c>
      <c r="O3551" s="72" t="s">
        <v>229</v>
      </c>
      <c r="P3551" s="101">
        <v>15</v>
      </c>
      <c r="Q3551" s="132" t="s">
        <v>19</v>
      </c>
      <c r="R3551" s="168" t="s">
        <v>2095</v>
      </c>
      <c r="S3551" s="91"/>
    </row>
    <row r="3552" spans="1:19" s="104" customFormat="1" ht="12.75" customHeight="1" x14ac:dyDescent="0.25">
      <c r="A3552" s="121"/>
      <c r="B3552" s="92" t="str">
        <f>IF(E3552="","",VLOOKUP(E3552,[1]PROJECTES!$C$14:$G$5000,2,FALSE))</f>
        <v>SITEL</v>
      </c>
      <c r="C3552" s="121" t="s">
        <v>148</v>
      </c>
      <c r="D3552" s="93" t="str">
        <f>IF(E3552="","",VLOOKUP(E3552,[1]PROJECTES!$C$14:$G$5000,5,FALSE))</f>
        <v>ATENCIÓ TELEFÓNICA</v>
      </c>
      <c r="E3552" s="117" t="s">
        <v>548</v>
      </c>
      <c r="F3552" s="95"/>
      <c r="G3552" s="96" t="str">
        <f>IF(E3552="","",VLOOKUP(E3552,[1]PROJECTES!$C$14:$G$5000,4,FALSE))</f>
        <v>OB</v>
      </c>
      <c r="H3552" s="118" t="s">
        <v>17</v>
      </c>
      <c r="I3552" s="97" t="str">
        <f>IF(H3552="","",VLOOKUP(H3552,BD!B$2:C$16,2,FALSE))</f>
        <v>E</v>
      </c>
      <c r="J3552" s="98">
        <v>43615</v>
      </c>
      <c r="K3552" s="135">
        <f t="shared" si="122"/>
        <v>22</v>
      </c>
      <c r="L3552" s="99">
        <f t="shared" ca="1" si="123"/>
        <v>210</v>
      </c>
      <c r="M3552" s="93">
        <f>IF(E3552="","",VLOOKUP(E3552,[1]PROJECTES!$C$14:$Z$5000,21,FALSE))</f>
        <v>43830</v>
      </c>
      <c r="N3552" s="100"/>
      <c r="O3552" s="72" t="s">
        <v>229</v>
      </c>
      <c r="P3552" s="101">
        <v>15</v>
      </c>
      <c r="Q3552" s="132" t="s">
        <v>59</v>
      </c>
      <c r="R3552" s="168" t="s">
        <v>2096</v>
      </c>
      <c r="S3552" s="91"/>
    </row>
    <row r="3553" spans="1:19" s="104" customFormat="1" ht="12.75" customHeight="1" x14ac:dyDescent="0.25">
      <c r="A3553" s="121"/>
      <c r="B3553" s="92" t="str">
        <f>IF(E3553="","",VLOOKUP(E3553,[1]PROJECTES!$C$14:$G$5000,2,FALSE))</f>
        <v>SITEL</v>
      </c>
      <c r="C3553" s="121" t="s">
        <v>123</v>
      </c>
      <c r="D3553" s="93" t="str">
        <f>IF(E3553="","",VLOOKUP(E3553,[1]PROJECTES!$C$14:$G$5000,5,FALSE))</f>
        <v>PENDENT D'ASSIGNAR</v>
      </c>
      <c r="E3553" s="117" t="s">
        <v>278</v>
      </c>
      <c r="F3553" s="95"/>
      <c r="G3553" s="96" t="str">
        <f>IF(E3553="","",VLOOKUP(E3553,[1]PROJECTES!$C$14:$G$5000,4,FALSE))</f>
        <v>OB</v>
      </c>
      <c r="H3553" s="118" t="s">
        <v>17</v>
      </c>
      <c r="I3553" s="97" t="str">
        <f>IF(H3553="","",VLOOKUP(H3553,BD!B$2:C$16,2,FALSE))</f>
        <v>E</v>
      </c>
      <c r="J3553" s="98">
        <v>43615</v>
      </c>
      <c r="K3553" s="135">
        <f t="shared" si="122"/>
        <v>22</v>
      </c>
      <c r="L3553" s="99">
        <f t="shared" ca="1" si="123"/>
        <v>210</v>
      </c>
      <c r="M3553" s="93">
        <f>IF(E3553="","",VLOOKUP(E3553,[1]PROJECTES!$C$14:$Z$5000,21,FALSE))</f>
        <v>43830</v>
      </c>
      <c r="N3553" s="100">
        <v>3</v>
      </c>
      <c r="O3553" s="72" t="s">
        <v>229</v>
      </c>
      <c r="P3553" s="101"/>
      <c r="Q3553" s="132" t="s">
        <v>32</v>
      </c>
      <c r="R3553" s="168" t="s">
        <v>2097</v>
      </c>
      <c r="S3553" s="91"/>
    </row>
    <row r="3554" spans="1:19" s="104" customFormat="1" ht="12.75" customHeight="1" x14ac:dyDescent="0.25">
      <c r="A3554" s="121" t="s">
        <v>12</v>
      </c>
      <c r="B3554" s="92" t="str">
        <f>IF(E3554="","",VLOOKUP(E3554,[1]PROJECTES!$C$14:$G$5000,2,FALSE))</f>
        <v>ORMAZA</v>
      </c>
      <c r="C3554" s="121" t="s">
        <v>123</v>
      </c>
      <c r="D3554" s="93" t="str">
        <f>IF(E3554="","",VLOOKUP(E3554,[1]PROJECTES!$C$14:$G$5000,5,FALSE))</f>
        <v>CC SCADA TEDIS.Net JUAN D FRUTOS v1.0</v>
      </c>
      <c r="E3554" s="117">
        <v>4362</v>
      </c>
      <c r="F3554" s="95"/>
      <c r="G3554" s="96" t="str">
        <f>IF(E3554="","",VLOOKUP(E3554,[1]PROJECTES!$C$14:$G$5000,4,FALSE))</f>
        <v>OB</v>
      </c>
      <c r="H3554" s="118" t="s">
        <v>17</v>
      </c>
      <c r="I3554" s="97" t="str">
        <f>IF(H3554="","",VLOOKUP(H3554,BD!B$2:C$16,2,FALSE))</f>
        <v>E</v>
      </c>
      <c r="J3554" s="98">
        <v>43615</v>
      </c>
      <c r="K3554" s="135">
        <f t="shared" si="122"/>
        <v>22</v>
      </c>
      <c r="L3554" s="99">
        <f t="shared" ca="1" si="123"/>
        <v>-581</v>
      </c>
      <c r="M3554" s="93">
        <f>IF(E3554="","",VLOOKUP(E3554,[1]PROJECTES!$C$14:$Z$5000,21,FALSE))</f>
        <v>43039</v>
      </c>
      <c r="N3554" s="100">
        <v>2</v>
      </c>
      <c r="O3554" s="72" t="s">
        <v>229</v>
      </c>
      <c r="P3554" s="101">
        <v>15</v>
      </c>
      <c r="Q3554" s="132" t="s">
        <v>32</v>
      </c>
      <c r="R3554" s="168" t="s">
        <v>2098</v>
      </c>
      <c r="S3554" s="91"/>
    </row>
    <row r="3555" spans="1:19" s="104" customFormat="1" ht="12.75" customHeight="1" x14ac:dyDescent="0.25">
      <c r="A3555" s="121" t="s">
        <v>21</v>
      </c>
      <c r="B3555" s="92" t="str">
        <f>IF(E3555="","",VLOOKUP(E3555,[1]PROJECTES!$C$14:$G$5000,2,FALSE))</f>
        <v>SITEL</v>
      </c>
      <c r="C3555" s="121"/>
      <c r="D3555" s="93" t="str">
        <f>IF(E3555="","",VLOOKUP(E3555,[1]PROJECTES!$C$14:$G$5000,5,FALSE))</f>
        <v>2 x Latiguillo Cable Coaxial RG-58U (2mts)</v>
      </c>
      <c r="E3555" s="117">
        <v>5306</v>
      </c>
      <c r="F3555" s="95"/>
      <c r="G3555" s="96" t="str">
        <f>IF(E3555="","",VLOOKUP(E3555,[1]PROJECTES!$C$14:$G$5000,4,FALSE))</f>
        <v>OB</v>
      </c>
      <c r="H3555" s="118" t="s">
        <v>21</v>
      </c>
      <c r="I3555" s="97" t="str">
        <f>IF(H3555="","",VLOOKUP(H3555,BD!B$2:C$16,2,FALSE))</f>
        <v>P</v>
      </c>
      <c r="J3555" s="98">
        <v>43621</v>
      </c>
      <c r="K3555" s="135">
        <f t="shared" si="122"/>
        <v>23</v>
      </c>
      <c r="L3555" s="99">
        <f t="shared" ca="1" si="123"/>
        <v>24</v>
      </c>
      <c r="M3555" s="93">
        <f>IF(E3555="","",VLOOKUP(E3555,[1]PROJECTES!$C$14:$Z$5000,21,FALSE))</f>
        <v>43644</v>
      </c>
      <c r="N3555" s="100">
        <v>0</v>
      </c>
      <c r="O3555" s="72" t="s">
        <v>229</v>
      </c>
      <c r="P3555" s="101">
        <v>15</v>
      </c>
      <c r="Q3555" s="132" t="s">
        <v>51</v>
      </c>
      <c r="R3555" s="168" t="s">
        <v>2099</v>
      </c>
      <c r="S3555" s="91"/>
    </row>
    <row r="3556" spans="1:19" s="104" customFormat="1" ht="12.75" customHeight="1" x14ac:dyDescent="0.25">
      <c r="A3556" s="121" t="s">
        <v>21</v>
      </c>
      <c r="B3556" s="92">
        <f>IF(E3556="","",VLOOKUP(E3556,[1]PROJECTES!$C$14:$G$5000,2,FALSE))</f>
        <v>0</v>
      </c>
      <c r="C3556" s="121"/>
      <c r="D3556" s="93">
        <f>IF(E3556="","",VLOOKUP(E3556,[1]PROJECTES!$C$14:$G$5000,5,FALSE))</f>
        <v>0</v>
      </c>
      <c r="E3556" s="117">
        <v>5313</v>
      </c>
      <c r="F3556" s="95"/>
      <c r="G3556" s="96" t="str">
        <f>IF(E3556="","",VLOOKUP(E3556,[1]PROJECTES!$C$14:$G$5000,4,FALSE))</f>
        <v>OB</v>
      </c>
      <c r="H3556" s="118" t="s">
        <v>21</v>
      </c>
      <c r="I3556" s="97" t="str">
        <f>IF(H3556="","",VLOOKUP(H3556,BD!B$2:C$16,2,FALSE))</f>
        <v>P</v>
      </c>
      <c r="J3556" s="98">
        <v>43619</v>
      </c>
      <c r="K3556" s="135">
        <f t="shared" si="122"/>
        <v>23</v>
      </c>
      <c r="L3556" s="99" t="str">
        <f t="shared" ca="1" si="123"/>
        <v>-</v>
      </c>
      <c r="M3556" s="93" t="str">
        <f>IF(E3556="","",VLOOKUP(E3556,[1]PROJECTES!$C$14:$Z$5000,21,FALSE))</f>
        <v/>
      </c>
      <c r="N3556" s="100">
        <v>0</v>
      </c>
      <c r="O3556" s="72" t="s">
        <v>229</v>
      </c>
      <c r="P3556" s="101">
        <v>25</v>
      </c>
      <c r="Q3556" s="132" t="s">
        <v>51</v>
      </c>
      <c r="R3556" s="168" t="s">
        <v>2099</v>
      </c>
      <c r="S3556" s="91"/>
    </row>
    <row r="3557" spans="1:19" s="104" customFormat="1" ht="12.75" customHeight="1" x14ac:dyDescent="0.25">
      <c r="A3557" s="121" t="s">
        <v>21</v>
      </c>
      <c r="B3557" s="92" t="str">
        <f>IF(E3557="","",VLOOKUP(E3557,[1]PROJECTES!$C$14:$G$5000,2,FALSE))</f>
        <v>SITEL</v>
      </c>
      <c r="C3557" s="121" t="s">
        <v>181</v>
      </c>
      <c r="D3557" s="93" t="str">
        <f>IF(E3557="","",VLOOKUP(E3557,[1]PROJECTES!$C$14:$G$5000,5,FALSE))</f>
        <v>AFERS EMPRESA</v>
      </c>
      <c r="E3557" s="117" t="s">
        <v>315</v>
      </c>
      <c r="F3557" s="95"/>
      <c r="G3557" s="96" t="str">
        <f>IF(E3557="","",VLOOKUP(E3557,[1]PROJECTES!$C$14:$G$5000,4,FALSE))</f>
        <v>OB</v>
      </c>
      <c r="H3557" s="118" t="s">
        <v>21</v>
      </c>
      <c r="I3557" s="97" t="str">
        <f>IF(H3557="","",VLOOKUP(H3557,BD!B$2:C$16,2,FALSE))</f>
        <v>P</v>
      </c>
      <c r="J3557" s="98">
        <v>43619</v>
      </c>
      <c r="K3557" s="135">
        <f t="shared" si="122"/>
        <v>23</v>
      </c>
      <c r="L3557" s="99">
        <f t="shared" ca="1" si="123"/>
        <v>210</v>
      </c>
      <c r="M3557" s="93">
        <f>IF(E3557="","",VLOOKUP(E3557,[1]PROJECTES!$C$14:$Z$5000,21,FALSE))</f>
        <v>43830</v>
      </c>
      <c r="N3557" s="100">
        <v>0</v>
      </c>
      <c r="O3557" s="72" t="s">
        <v>229</v>
      </c>
      <c r="P3557" s="101">
        <v>50</v>
      </c>
      <c r="Q3557" s="132"/>
      <c r="R3557" s="168" t="s">
        <v>2100</v>
      </c>
      <c r="S3557" s="91"/>
    </row>
    <row r="3558" spans="1:19" s="104" customFormat="1" ht="12.75" customHeight="1" x14ac:dyDescent="0.25">
      <c r="A3558" s="121" t="s">
        <v>21</v>
      </c>
      <c r="B3558" s="92" t="str">
        <f>IF(E3558="","",VLOOKUP(E3558,[1]PROJECTES!$C$14:$G$5000,2,FALSE))</f>
        <v>DESGAS</v>
      </c>
      <c r="C3558" s="121"/>
      <c r="D3558" s="93" t="str">
        <f>IF(E3558="","",VLOOKUP(E3558,[1]PROJECTES!$C$14:$G$5000,5,FALSE))</f>
        <v>SISTEMA TD S.E. JACA SUR - P.F. DESARROLLOS GUASO v1.0</v>
      </c>
      <c r="E3558" s="117">
        <v>5289</v>
      </c>
      <c r="F3558" s="95"/>
      <c r="G3558" s="96" t="str">
        <f>IF(E3558="","",VLOOKUP(E3558,[1]PROJECTES!$C$14:$G$5000,4,FALSE))</f>
        <v>OB</v>
      </c>
      <c r="H3558" s="118" t="s">
        <v>21</v>
      </c>
      <c r="I3558" s="97" t="str">
        <f>IF(H3558="","",VLOOKUP(H3558,BD!B$2:C$16,2,FALSE))</f>
        <v>P</v>
      </c>
      <c r="J3558" s="98">
        <v>43619</v>
      </c>
      <c r="K3558" s="135">
        <f t="shared" si="122"/>
        <v>23</v>
      </c>
      <c r="L3558" s="99">
        <f t="shared" ca="1" si="123"/>
        <v>115</v>
      </c>
      <c r="M3558" s="93">
        <f>IF(E3558="","",VLOOKUP(E3558,[1]PROJECTES!$C$14:$Z$5000,21,FALSE))</f>
        <v>43735</v>
      </c>
      <c r="N3558" s="100">
        <v>1</v>
      </c>
      <c r="O3558" s="72" t="s">
        <v>229</v>
      </c>
      <c r="P3558" s="101">
        <v>45</v>
      </c>
      <c r="Q3558" s="132" t="s">
        <v>19</v>
      </c>
      <c r="R3558" s="102" t="s">
        <v>2101</v>
      </c>
      <c r="S3558" s="91"/>
    </row>
    <row r="3559" spans="1:19" s="104" customFormat="1" ht="12.75" customHeight="1" x14ac:dyDescent="0.25">
      <c r="A3559" s="121" t="s">
        <v>21</v>
      </c>
      <c r="B3559" s="92" t="str">
        <f>IF(E3559="","",VLOOKUP(E3559,[1]PROJECTES!$C$14:$G$5000,2,FALSE))</f>
        <v>SITEL</v>
      </c>
      <c r="C3559" s="121" t="s">
        <v>181</v>
      </c>
      <c r="D3559" s="93" t="str">
        <f>IF(E3559="","",VLOOKUP(E3559,[1]PROJECTES!$C$14:$G$5000,5,FALSE))</f>
        <v>GESTIO DE MAGATZEM</v>
      </c>
      <c r="E3559" s="117" t="s">
        <v>363</v>
      </c>
      <c r="F3559" s="95"/>
      <c r="G3559" s="96" t="str">
        <f>IF(E3559="","",VLOOKUP(E3559,[1]PROJECTES!$C$14:$G$5000,4,FALSE))</f>
        <v>OB</v>
      </c>
      <c r="H3559" s="118" t="s">
        <v>21</v>
      </c>
      <c r="I3559" s="97" t="str">
        <f>IF(H3559="","",VLOOKUP(H3559,BD!B$2:C$16,2,FALSE))</f>
        <v>P</v>
      </c>
      <c r="J3559" s="98">
        <v>43619</v>
      </c>
      <c r="K3559" s="135">
        <f t="shared" si="122"/>
        <v>23</v>
      </c>
      <c r="L3559" s="99">
        <f t="shared" ca="1" si="123"/>
        <v>210</v>
      </c>
      <c r="M3559" s="93">
        <f>IF(E3559="","",VLOOKUP(E3559,[1]PROJECTES!$C$14:$Z$5000,21,FALSE))</f>
        <v>43830</v>
      </c>
      <c r="N3559" s="100">
        <v>2</v>
      </c>
      <c r="O3559" s="72" t="s">
        <v>229</v>
      </c>
      <c r="P3559" s="101">
        <v>45</v>
      </c>
      <c r="Q3559" s="132" t="s">
        <v>49</v>
      </c>
      <c r="R3559" s="102" t="s">
        <v>2102</v>
      </c>
      <c r="S3559" s="91"/>
    </row>
    <row r="3560" spans="1:19" s="104" customFormat="1" ht="12.75" customHeight="1" x14ac:dyDescent="0.25">
      <c r="A3560" s="121" t="s">
        <v>21</v>
      </c>
      <c r="B3560" s="92" t="str">
        <f>IF(E3560="","",VLOOKUP(E3560,[1]PROJECTES!$C$14:$G$5000,2,FALSE))</f>
        <v>SITEL</v>
      </c>
      <c r="C3560" s="121" t="s">
        <v>181</v>
      </c>
      <c r="D3560" s="93" t="str">
        <f>IF(E3560="","",VLOOKUP(E3560,[1]PROJECTES!$C$14:$G$5000,5,FALSE))</f>
        <v>GESTIO DE MAGATZEM</v>
      </c>
      <c r="E3560" s="117" t="s">
        <v>363</v>
      </c>
      <c r="F3560" s="95"/>
      <c r="G3560" s="96" t="str">
        <f>IF(E3560="","",VLOOKUP(E3560,[1]PROJECTES!$C$14:$G$5000,4,FALSE))</f>
        <v>OB</v>
      </c>
      <c r="H3560" s="118" t="s">
        <v>21</v>
      </c>
      <c r="I3560" s="97" t="str">
        <f>IF(H3560="","",VLOOKUP(H3560,BD!B$2:C$16,2,FALSE))</f>
        <v>P</v>
      </c>
      <c r="J3560" s="98">
        <v>43619</v>
      </c>
      <c r="K3560" s="135">
        <f t="shared" si="122"/>
        <v>23</v>
      </c>
      <c r="L3560" s="99">
        <f t="shared" ca="1" si="123"/>
        <v>210</v>
      </c>
      <c r="M3560" s="93">
        <f>IF(E3560="","",VLOOKUP(E3560,[1]PROJECTES!$C$14:$Z$5000,21,FALSE))</f>
        <v>43830</v>
      </c>
      <c r="N3560" s="100">
        <v>1</v>
      </c>
      <c r="O3560" s="72" t="s">
        <v>229</v>
      </c>
      <c r="P3560" s="101">
        <v>0</v>
      </c>
      <c r="Q3560" s="132" t="s">
        <v>49</v>
      </c>
      <c r="R3560" s="168" t="s">
        <v>2103</v>
      </c>
      <c r="S3560" s="91"/>
    </row>
    <row r="3561" spans="1:19" s="104" customFormat="1" ht="12.75" customHeight="1" x14ac:dyDescent="0.25">
      <c r="A3561" s="121" t="s">
        <v>21</v>
      </c>
      <c r="B3561" s="92" t="str">
        <f>IF(E3561="","",VLOOKUP(E3561,[1]PROJECTES!$C$14:$G$5000,2,FALSE))</f>
        <v>SITEL</v>
      </c>
      <c r="C3561" s="121" t="s">
        <v>181</v>
      </c>
      <c r="D3561" s="93" t="str">
        <f>IF(E3561="","",VLOOKUP(E3561,[1]PROJECTES!$C$14:$G$5000,5,FALSE))</f>
        <v>AFERS PROPIS</v>
      </c>
      <c r="E3561" s="117" t="s">
        <v>680</v>
      </c>
      <c r="F3561" s="95"/>
      <c r="G3561" s="96" t="str">
        <f>IF(E3561="","",VLOOKUP(E3561,[1]PROJECTES!$C$14:$G$5000,4,FALSE))</f>
        <v>OB</v>
      </c>
      <c r="H3561" s="118" t="s">
        <v>21</v>
      </c>
      <c r="I3561" s="97" t="str">
        <f>IF(H3561="","",VLOOKUP(H3561,BD!B$2:C$16,2,FALSE))</f>
        <v>P</v>
      </c>
      <c r="J3561" s="98">
        <v>43619</v>
      </c>
      <c r="K3561" s="135">
        <f t="shared" si="122"/>
        <v>23</v>
      </c>
      <c r="L3561" s="99">
        <f t="shared" ca="1" si="123"/>
        <v>210</v>
      </c>
      <c r="M3561" s="93">
        <f>IF(E3561="","",VLOOKUP(E3561,[1]PROJECTES!$C$14:$Z$5000,21,FALSE))</f>
        <v>43830</v>
      </c>
      <c r="N3561" s="100">
        <v>1</v>
      </c>
      <c r="O3561" s="72" t="s">
        <v>229</v>
      </c>
      <c r="P3561" s="101">
        <v>15</v>
      </c>
      <c r="Q3561" s="132"/>
      <c r="R3561" s="168" t="s">
        <v>1408</v>
      </c>
      <c r="S3561" s="91"/>
    </row>
    <row r="3562" spans="1:19" s="104" customFormat="1" ht="12.75" customHeight="1" x14ac:dyDescent="0.25">
      <c r="A3562" s="121"/>
      <c r="B3562" s="92" t="str">
        <f>IF(E3562="","",VLOOKUP(E3562,[1]PROJECTES!$C$14:$G$5000,2,FALSE))</f>
        <v>SITEL</v>
      </c>
      <c r="C3562" s="121"/>
      <c r="D3562" s="93" t="str">
        <f>IF(E3562="","",VLOOKUP(E3562,[1]PROJECTES!$C$14:$G$5000,5,FALSE))</f>
        <v>TD MASTER S.E. MARCEN v1.0</v>
      </c>
      <c r="E3562" s="117">
        <v>5279</v>
      </c>
      <c r="F3562" s="95"/>
      <c r="G3562" s="96" t="str">
        <f>IF(E3562="","",VLOOKUP(E3562,[1]PROJECTES!$C$14:$G$5000,4,FALSE))</f>
        <v>OB</v>
      </c>
      <c r="H3562" s="118" t="s">
        <v>595</v>
      </c>
      <c r="I3562" s="97" t="str">
        <f>IF(H3562="","",VLOOKUP(H3562,BD!B$2:C$16,2,FALSE))</f>
        <v>E</v>
      </c>
      <c r="J3562" s="98">
        <v>43619</v>
      </c>
      <c r="K3562" s="135">
        <f t="shared" si="122"/>
        <v>23</v>
      </c>
      <c r="L3562" s="99">
        <f t="shared" ca="1" si="123"/>
        <v>26</v>
      </c>
      <c r="M3562" s="93">
        <f>IF(E3562="","",VLOOKUP(E3562,[1]PROJECTES!$C$14:$Z$5000,21,FALSE))</f>
        <v>43646</v>
      </c>
      <c r="N3562" s="100">
        <v>1</v>
      </c>
      <c r="O3562" s="72" t="s">
        <v>229</v>
      </c>
      <c r="P3562" s="101">
        <v>0</v>
      </c>
      <c r="Q3562" s="132" t="s">
        <v>51</v>
      </c>
      <c r="R3562" s="168" t="s">
        <v>2000</v>
      </c>
      <c r="S3562" s="91"/>
    </row>
    <row r="3563" spans="1:19" s="104" customFormat="1" ht="12.75" customHeight="1" x14ac:dyDescent="0.25">
      <c r="A3563" s="121"/>
      <c r="B3563" s="92" t="str">
        <f>IF(E3563="","",VLOOKUP(E3563,[1]PROJECTES!$C$14:$G$5000,2,FALSE))</f>
        <v>SITEL</v>
      </c>
      <c r="C3563" s="121"/>
      <c r="D3563" s="93" t="str">
        <f>IF(E3563="","",VLOOKUP(E3563,[1]PROJECTES!$C$14:$G$5000,5,FALSE))</f>
        <v>TD ESCLAU P.F LALUEZA V1.0</v>
      </c>
      <c r="E3563" s="117">
        <v>5280</v>
      </c>
      <c r="F3563" s="95"/>
      <c r="G3563" s="96" t="str">
        <f>IF(E3563="","",VLOOKUP(E3563,[1]PROJECTES!$C$14:$G$5000,4,FALSE))</f>
        <v>OB</v>
      </c>
      <c r="H3563" s="118" t="s">
        <v>595</v>
      </c>
      <c r="I3563" s="97" t="str">
        <f>IF(H3563="","",VLOOKUP(H3563,BD!B$2:C$16,2,FALSE))</f>
        <v>E</v>
      </c>
      <c r="J3563" s="98">
        <v>43619</v>
      </c>
      <c r="K3563" s="135">
        <f t="shared" si="122"/>
        <v>23</v>
      </c>
      <c r="L3563" s="99">
        <f t="shared" ca="1" si="123"/>
        <v>26</v>
      </c>
      <c r="M3563" s="93">
        <f>IF(E3563="","",VLOOKUP(E3563,[1]PROJECTES!$C$14:$Z$5000,21,FALSE))</f>
        <v>43646</v>
      </c>
      <c r="N3563" s="100">
        <v>1</v>
      </c>
      <c r="O3563" s="72" t="s">
        <v>229</v>
      </c>
      <c r="P3563" s="101">
        <v>0</v>
      </c>
      <c r="Q3563" s="132" t="s">
        <v>51</v>
      </c>
      <c r="R3563" s="168" t="s">
        <v>2000</v>
      </c>
      <c r="S3563" s="91"/>
    </row>
    <row r="3564" spans="1:19" s="104" customFormat="1" ht="12.75" customHeight="1" x14ac:dyDescent="0.25">
      <c r="A3564" s="121"/>
      <c r="B3564" s="92" t="str">
        <f>IF(E3564="","",VLOOKUP(E3564,[1]PROJECTES!$C$14:$G$5000,2,FALSE))</f>
        <v>SITEL</v>
      </c>
      <c r="C3564" s="121"/>
      <c r="D3564" s="93" t="str">
        <f>IF(E3564="","",VLOOKUP(E3564,[1]PROJECTES!$C$14:$G$5000,5,FALSE))</f>
        <v>TD MASTER S.E. JACA SUR v1.0</v>
      </c>
      <c r="E3564" s="117">
        <v>5290</v>
      </c>
      <c r="F3564" s="95"/>
      <c r="G3564" s="96" t="str">
        <f>IF(E3564="","",VLOOKUP(E3564,[1]PROJECTES!$C$14:$G$5000,4,FALSE))</f>
        <v>OB</v>
      </c>
      <c r="H3564" s="118" t="s">
        <v>595</v>
      </c>
      <c r="I3564" s="97" t="str">
        <f>IF(H3564="","",VLOOKUP(H3564,BD!B$2:C$16,2,FALSE))</f>
        <v>E</v>
      </c>
      <c r="J3564" s="98">
        <v>43619</v>
      </c>
      <c r="K3564" s="135">
        <f t="shared" ref="K3564:K3627" si="124">IF(J3564="","",WEEKNUM(J3564,2)-0)</f>
        <v>23</v>
      </c>
      <c r="L3564" s="99">
        <f t="shared" ref="L3564:L3627" ca="1" si="125">IF(M3564="","-",IF(G3564="TA","-",+M3564-TODAY()))</f>
        <v>115</v>
      </c>
      <c r="M3564" s="93">
        <f>IF(E3564="","",VLOOKUP(E3564,[1]PROJECTES!$C$14:$Z$5000,21,FALSE))</f>
        <v>43735</v>
      </c>
      <c r="N3564" s="100">
        <v>1</v>
      </c>
      <c r="O3564" s="72" t="s">
        <v>229</v>
      </c>
      <c r="P3564" s="101">
        <v>0</v>
      </c>
      <c r="Q3564" s="132" t="s">
        <v>51</v>
      </c>
      <c r="R3564" s="168" t="s">
        <v>2000</v>
      </c>
      <c r="S3564" s="91"/>
    </row>
    <row r="3565" spans="1:19" s="104" customFormat="1" ht="12.75" customHeight="1" x14ac:dyDescent="0.25">
      <c r="A3565" s="121"/>
      <c r="B3565" s="92" t="str">
        <f>IF(E3565="","",VLOOKUP(E3565,[1]PROJECTES!$C$14:$G$5000,2,FALSE))</f>
        <v>SITEL</v>
      </c>
      <c r="C3565" s="121"/>
      <c r="D3565" s="93" t="str">
        <f>IF(E3565="","",VLOOKUP(E3565,[1]PROJECTES!$C$14:$G$5000,5,FALSE))</f>
        <v>TD ESCLAU P.F. DESARROLLOS GUASO v1.0</v>
      </c>
      <c r="E3565" s="117">
        <v>5291</v>
      </c>
      <c r="F3565" s="95"/>
      <c r="G3565" s="96" t="str">
        <f>IF(E3565="","",VLOOKUP(E3565,[1]PROJECTES!$C$14:$G$5000,4,FALSE))</f>
        <v>OB</v>
      </c>
      <c r="H3565" s="118" t="s">
        <v>595</v>
      </c>
      <c r="I3565" s="97" t="str">
        <f>IF(H3565="","",VLOOKUP(H3565,BD!B$2:C$16,2,FALSE))</f>
        <v>E</v>
      </c>
      <c r="J3565" s="98">
        <v>43619</v>
      </c>
      <c r="K3565" s="135">
        <f t="shared" si="124"/>
        <v>23</v>
      </c>
      <c r="L3565" s="99">
        <f t="shared" ca="1" si="125"/>
        <v>115</v>
      </c>
      <c r="M3565" s="93">
        <f>IF(E3565="","",VLOOKUP(E3565,[1]PROJECTES!$C$14:$Z$5000,21,FALSE))</f>
        <v>43735</v>
      </c>
      <c r="N3565" s="100">
        <v>1</v>
      </c>
      <c r="O3565" s="72" t="s">
        <v>229</v>
      </c>
      <c r="P3565" s="101">
        <v>0</v>
      </c>
      <c r="Q3565" s="132" t="s">
        <v>51</v>
      </c>
      <c r="R3565" s="168" t="s">
        <v>2000</v>
      </c>
      <c r="S3565" s="91"/>
    </row>
    <row r="3566" spans="1:19" s="104" customFormat="1" ht="12.75" customHeight="1" x14ac:dyDescent="0.25">
      <c r="A3566" s="121" t="s">
        <v>12</v>
      </c>
      <c r="B3566" s="92" t="str">
        <f>IF(E3566="","",VLOOKUP(E3566,[1]PROJECTES!$C$14:$G$5000,2,FALSE))</f>
        <v>EOSPIT</v>
      </c>
      <c r="C3566" s="121" t="s">
        <v>151</v>
      </c>
      <c r="D3566" s="93" t="str">
        <f>IF(E3566="","",VLOOKUP(E3566,[1]PROJECTES!$C$14:$G$5000,5,FALSE))</f>
        <v>Generacio BB.DD. RTU S.E. EL VILLAR v2.0</v>
      </c>
      <c r="E3566" s="117">
        <v>5258</v>
      </c>
      <c r="F3566" s="95"/>
      <c r="G3566" s="96" t="str">
        <f>IF(E3566="","",VLOOKUP(E3566,[1]PROJECTES!$C$14:$G$5000,4,FALSE))</f>
        <v>OB</v>
      </c>
      <c r="H3566" s="118" t="s">
        <v>12</v>
      </c>
      <c r="I3566" s="97" t="str">
        <f>IF(H3566="","",VLOOKUP(H3566,BD!B$2:C$16,2,FALSE))</f>
        <v>E</v>
      </c>
      <c r="J3566" s="98">
        <v>43616</v>
      </c>
      <c r="K3566" s="135">
        <f t="shared" si="124"/>
        <v>22</v>
      </c>
      <c r="L3566" s="99">
        <f t="shared" ca="1" si="125"/>
        <v>-4</v>
      </c>
      <c r="M3566" s="93">
        <f>IF(E3566="","",VLOOKUP(E3566,[1]PROJECTES!$C$14:$Z$5000,21,FALSE))</f>
        <v>43616</v>
      </c>
      <c r="N3566" s="100">
        <v>5</v>
      </c>
      <c r="O3566" s="72" t="s">
        <v>229</v>
      </c>
      <c r="P3566" s="101">
        <v>30</v>
      </c>
      <c r="Q3566" s="132" t="s">
        <v>32</v>
      </c>
      <c r="R3566" s="168" t="s">
        <v>2074</v>
      </c>
      <c r="S3566" s="91"/>
    </row>
    <row r="3567" spans="1:19" s="104" customFormat="1" ht="12.75" customHeight="1" x14ac:dyDescent="0.25">
      <c r="A3567" s="121" t="s">
        <v>12</v>
      </c>
      <c r="B3567" s="92" t="str">
        <f>IF(E3567="","",VLOOKUP(E3567,[1]PROJECTES!$C$14:$G$5000,2,FALSE))</f>
        <v>SITEL</v>
      </c>
      <c r="C3567" s="121" t="s">
        <v>106</v>
      </c>
      <c r="D3567" s="93" t="str">
        <f>IF(E3567="","",VLOOKUP(E3567,[1]PROJECTES!$C$14:$G$5000,5,FALSE))</f>
        <v>SOPORT DEPARTAMENT COMERCIAL</v>
      </c>
      <c r="E3567" s="117" t="s">
        <v>343</v>
      </c>
      <c r="F3567" s="95"/>
      <c r="G3567" s="96" t="str">
        <f>IF(E3567="","",VLOOKUP(E3567,[1]PROJECTES!$C$14:$G$5000,4,FALSE))</f>
        <v>OB</v>
      </c>
      <c r="H3567" s="118" t="s">
        <v>12</v>
      </c>
      <c r="I3567" s="97" t="str">
        <f>IF(H3567="","",VLOOKUP(H3567,BD!B$2:C$16,2,FALSE))</f>
        <v>E</v>
      </c>
      <c r="J3567" s="98">
        <v>43616</v>
      </c>
      <c r="K3567" s="135">
        <f t="shared" si="124"/>
        <v>22</v>
      </c>
      <c r="L3567" s="99">
        <f t="shared" ca="1" si="125"/>
        <v>210</v>
      </c>
      <c r="M3567" s="93">
        <f>IF(E3567="","",VLOOKUP(E3567,[1]PROJECTES!$C$14:$Z$5000,21,FALSE))</f>
        <v>43830</v>
      </c>
      <c r="N3567" s="100">
        <v>1</v>
      </c>
      <c r="O3567" s="72" t="s">
        <v>229</v>
      </c>
      <c r="P3567" s="101">
        <v>0</v>
      </c>
      <c r="Q3567" s="132" t="s">
        <v>11</v>
      </c>
      <c r="R3567" s="168" t="s">
        <v>2104</v>
      </c>
      <c r="S3567" s="91"/>
    </row>
    <row r="3568" spans="1:19" s="104" customFormat="1" ht="12.75" customHeight="1" x14ac:dyDescent="0.25">
      <c r="A3568" s="121" t="s">
        <v>12</v>
      </c>
      <c r="B3568" s="92" t="str">
        <f>IF(E3568="","",VLOOKUP(E3568,[1]PROJECTES!$C$14:$G$5000,2,FALSE))</f>
        <v>SITEL</v>
      </c>
      <c r="C3568" s="121" t="s">
        <v>181</v>
      </c>
      <c r="D3568" s="93" t="str">
        <f>IF(E3568="","",VLOOKUP(E3568,[1]PROJECTES!$C$14:$G$5000,5,FALSE))</f>
        <v>Manteniment correctiu SW TEDIS.Net PROSA MasterService v1.47</v>
      </c>
      <c r="E3568" s="117" t="s">
        <v>1328</v>
      </c>
      <c r="F3568" s="95"/>
      <c r="G3568" s="96" t="str">
        <f>IF(E3568="","",VLOOKUP(E3568,[1]PROJECTES!$C$14:$G$5000,4,FALSE))</f>
        <v>OB</v>
      </c>
      <c r="H3568" s="118" t="s">
        <v>12</v>
      </c>
      <c r="I3568" s="97" t="str">
        <f>IF(H3568="","",VLOOKUP(H3568,BD!B$2:C$16,2,FALSE))</f>
        <v>E</v>
      </c>
      <c r="J3568" s="98">
        <v>43616</v>
      </c>
      <c r="K3568" s="135">
        <f t="shared" si="124"/>
        <v>22</v>
      </c>
      <c r="L3568" s="99">
        <f t="shared" ca="1" si="125"/>
        <v>210</v>
      </c>
      <c r="M3568" s="93">
        <f>IF(E3568="","",VLOOKUP(E3568,[1]PROJECTES!$C$14:$Z$5000,21,FALSE))</f>
        <v>43830</v>
      </c>
      <c r="N3568" s="100">
        <v>1</v>
      </c>
      <c r="O3568" s="72" t="s">
        <v>229</v>
      </c>
      <c r="P3568" s="101">
        <v>30</v>
      </c>
      <c r="Q3568" s="132" t="s">
        <v>43</v>
      </c>
      <c r="R3568" s="168" t="s">
        <v>2105</v>
      </c>
      <c r="S3568" s="91"/>
    </row>
    <row r="3569" spans="1:19" s="104" customFormat="1" ht="12.75" customHeight="1" x14ac:dyDescent="0.25">
      <c r="A3569" s="121" t="s">
        <v>44</v>
      </c>
      <c r="B3569" s="92" t="str">
        <f>IF(E3569="","",VLOOKUP(E3569,[1]PROJECTES!$C$14:$G$5000,2,FALSE))</f>
        <v>ASESER</v>
      </c>
      <c r="C3569" s="121" t="s">
        <v>60</v>
      </c>
      <c r="D3569" s="93" t="str">
        <f>IF(E3569="","",VLOOKUP(E3569,[1]PROJECTES!$C$14:$G$5000,5,FALSE))</f>
        <v>SW CS ASEME SERVICIOS v13.0</v>
      </c>
      <c r="E3569" s="117">
        <v>5273</v>
      </c>
      <c r="F3569" s="95"/>
      <c r="G3569" s="96" t="str">
        <f>IF(E3569="","",VLOOKUP(E3569,[1]PROJECTES!$C$14:$G$5000,4,FALSE))</f>
        <v>OB</v>
      </c>
      <c r="H3569" s="118" t="s">
        <v>44</v>
      </c>
      <c r="I3569" s="97" t="str">
        <f>IF(H3569="","",VLOOKUP(H3569,BD!B$2:C$16,2,FALSE))</f>
        <v>E</v>
      </c>
      <c r="J3569" s="98">
        <v>43619</v>
      </c>
      <c r="K3569" s="135">
        <f t="shared" si="124"/>
        <v>23</v>
      </c>
      <c r="L3569" s="99">
        <f t="shared" ca="1" si="125"/>
        <v>-4</v>
      </c>
      <c r="M3569" s="93">
        <f>IF(E3569="","",VLOOKUP(E3569,[1]PROJECTES!$C$14:$Z$5000,21,FALSE))</f>
        <v>43616</v>
      </c>
      <c r="N3569" s="100">
        <v>4</v>
      </c>
      <c r="O3569" s="72" t="s">
        <v>229</v>
      </c>
      <c r="P3569" s="101">
        <v>30</v>
      </c>
      <c r="Q3569" s="132" t="s">
        <v>15</v>
      </c>
      <c r="R3569" s="102"/>
      <c r="S3569" s="91"/>
    </row>
    <row r="3570" spans="1:19" s="104" customFormat="1" ht="12.75" customHeight="1" x14ac:dyDescent="0.25">
      <c r="A3570" s="121" t="s">
        <v>44</v>
      </c>
      <c r="B3570" s="92" t="str">
        <f>IF(E3570="","",VLOOKUP(E3570,[1]PROJECTES!$C$14:$G$5000,2,FALSE))</f>
        <v>SITEL</v>
      </c>
      <c r="C3570" s="121" t="s">
        <v>151</v>
      </c>
      <c r="D3570" s="93" t="str">
        <f>IF(E3570="","",VLOOKUP(E3570,[1]PROJECTES!$C$14:$G$5000,5,FALSE))</f>
        <v>PENDENT D'ASSIGNAR</v>
      </c>
      <c r="E3570" s="117" t="s">
        <v>278</v>
      </c>
      <c r="F3570" s="95"/>
      <c r="G3570" s="96" t="str">
        <f>IF(E3570="","",VLOOKUP(E3570,[1]PROJECTES!$C$14:$G$5000,4,FALSE))</f>
        <v>OB</v>
      </c>
      <c r="H3570" s="118" t="s">
        <v>44</v>
      </c>
      <c r="I3570" s="97" t="str">
        <f>IF(H3570="","",VLOOKUP(H3570,BD!B$2:C$16,2,FALSE))</f>
        <v>E</v>
      </c>
      <c r="J3570" s="98">
        <v>43619</v>
      </c>
      <c r="K3570" s="135">
        <f t="shared" si="124"/>
        <v>23</v>
      </c>
      <c r="L3570" s="99">
        <f t="shared" ca="1" si="125"/>
        <v>210</v>
      </c>
      <c r="M3570" s="93">
        <f>IF(E3570="","",VLOOKUP(E3570,[1]PROJECTES!$C$14:$Z$5000,21,FALSE))</f>
        <v>43830</v>
      </c>
      <c r="N3570" s="100">
        <v>0</v>
      </c>
      <c r="O3570" s="72" t="s">
        <v>229</v>
      </c>
      <c r="P3570" s="101">
        <v>30</v>
      </c>
      <c r="Q3570" s="132" t="s">
        <v>59</v>
      </c>
      <c r="R3570" s="168" t="s">
        <v>2109</v>
      </c>
      <c r="S3570" s="91"/>
    </row>
    <row r="3571" spans="1:19" s="104" customFormat="1" ht="12.75" customHeight="1" x14ac:dyDescent="0.25">
      <c r="A3571" s="121" t="s">
        <v>44</v>
      </c>
      <c r="B3571" s="92" t="str">
        <f>IF(E3571="","",VLOOKUP(E3571,[1]PROJECTES!$C$14:$G$5000,2,FALSE))</f>
        <v>SITEL</v>
      </c>
      <c r="C3571" s="121" t="s">
        <v>187</v>
      </c>
      <c r="D3571" s="93" t="str">
        <f>IF(E3571="","",VLOOKUP(E3571,[1]PROJECTES!$C$14:$G$5000,5,FALSE))</f>
        <v>PENDENT D'ASSIGNAR</v>
      </c>
      <c r="E3571" s="117" t="s">
        <v>278</v>
      </c>
      <c r="F3571" s="95"/>
      <c r="G3571" s="96" t="str">
        <f>IF(E3571="","",VLOOKUP(E3571,[1]PROJECTES!$C$14:$G$5000,4,FALSE))</f>
        <v>OB</v>
      </c>
      <c r="H3571" s="118" t="s">
        <v>44</v>
      </c>
      <c r="I3571" s="97" t="str">
        <f>IF(H3571="","",VLOOKUP(H3571,BD!B$2:C$16,2,FALSE))</f>
        <v>E</v>
      </c>
      <c r="J3571" s="98">
        <v>43619</v>
      </c>
      <c r="K3571" s="135">
        <f t="shared" si="124"/>
        <v>23</v>
      </c>
      <c r="L3571" s="99">
        <f t="shared" ca="1" si="125"/>
        <v>210</v>
      </c>
      <c r="M3571" s="93">
        <f>IF(E3571="","",VLOOKUP(E3571,[1]PROJECTES!$C$14:$Z$5000,21,FALSE))</f>
        <v>43830</v>
      </c>
      <c r="N3571" s="100">
        <v>0</v>
      </c>
      <c r="O3571" s="72" t="s">
        <v>229</v>
      </c>
      <c r="P3571" s="101">
        <v>30</v>
      </c>
      <c r="Q3571" s="132" t="s">
        <v>59</v>
      </c>
      <c r="R3571" s="168" t="s">
        <v>2110</v>
      </c>
      <c r="S3571" s="91"/>
    </row>
    <row r="3572" spans="1:19" s="104" customFormat="1" ht="12.75" customHeight="1" x14ac:dyDescent="0.25">
      <c r="A3572" s="121" t="s">
        <v>44</v>
      </c>
      <c r="B3572" s="92" t="str">
        <f>IF(E3572="","",VLOOKUP(E3572,[1]PROJECTES!$C$14:$G$5000,2,FALSE))</f>
        <v>AJULLA</v>
      </c>
      <c r="C3572" s="121" t="s">
        <v>130</v>
      </c>
      <c r="D3572" s="93" t="str">
        <f>IF(E3572="","",VLOOKUP(E3572,[1]PROJECTES!$C$14:$G$5000,5,FALSE))</f>
        <v>STG-TEDIS LLAVORSÌ v1.0</v>
      </c>
      <c r="E3572" s="117">
        <v>4688</v>
      </c>
      <c r="F3572" s="95"/>
      <c r="G3572" s="96" t="str">
        <f>IF(E3572="","",VLOOKUP(E3572,[1]PROJECTES!$C$14:$G$5000,4,FALSE))</f>
        <v>OB</v>
      </c>
      <c r="H3572" s="118" t="s">
        <v>44</v>
      </c>
      <c r="I3572" s="97" t="str">
        <f>IF(H3572="","",VLOOKUP(H3572,BD!B$2:C$16,2,FALSE))</f>
        <v>E</v>
      </c>
      <c r="J3572" s="98">
        <v>43619</v>
      </c>
      <c r="K3572" s="135">
        <f t="shared" si="124"/>
        <v>23</v>
      </c>
      <c r="L3572" s="99">
        <f t="shared" ca="1" si="125"/>
        <v>-385</v>
      </c>
      <c r="M3572" s="93">
        <f>IF(E3572="","",VLOOKUP(E3572,[1]PROJECTES!$C$14:$Z$5000,21,FALSE))</f>
        <v>43235</v>
      </c>
      <c r="N3572" s="100">
        <v>0</v>
      </c>
      <c r="O3572" s="72" t="s">
        <v>229</v>
      </c>
      <c r="P3572" s="101">
        <v>30</v>
      </c>
      <c r="Q3572" s="132" t="s">
        <v>59</v>
      </c>
      <c r="R3572" s="168" t="s">
        <v>2111</v>
      </c>
      <c r="S3572" s="91"/>
    </row>
    <row r="3573" spans="1:19" s="104" customFormat="1" ht="12.75" customHeight="1" x14ac:dyDescent="0.25">
      <c r="A3573" s="121"/>
      <c r="B3573" s="92" t="str">
        <f>IF(E3573="","",VLOOKUP(E3573,[1]PROJECTES!$C$14:$G$5000,2,FALSE))</f>
        <v>SITEL</v>
      </c>
      <c r="C3573" s="121" t="s">
        <v>181</v>
      </c>
      <c r="D3573" s="93" t="str">
        <f>IF(E3573="","",VLOOKUP(E3573,[1]PROJECTES!$C$14:$G$5000,5,FALSE))</f>
        <v>AFERS EMPRESA</v>
      </c>
      <c r="E3573" s="117" t="s">
        <v>283</v>
      </c>
      <c r="F3573" s="95"/>
      <c r="G3573" s="96" t="str">
        <f>IF(E3573="","",VLOOKUP(E3573,[1]PROJECTES!$C$14:$G$5000,4,FALSE))</f>
        <v>OB</v>
      </c>
      <c r="H3573" s="118" t="s">
        <v>44</v>
      </c>
      <c r="I3573" s="97" t="str">
        <f>IF(H3573="","",VLOOKUP(H3573,BD!B$2:C$16,2,FALSE))</f>
        <v>E</v>
      </c>
      <c r="J3573" s="98">
        <v>43619</v>
      </c>
      <c r="K3573" s="135">
        <f t="shared" si="124"/>
        <v>23</v>
      </c>
      <c r="L3573" s="99">
        <f t="shared" ca="1" si="125"/>
        <v>210</v>
      </c>
      <c r="M3573" s="93">
        <f>IF(E3573="","",VLOOKUP(E3573,[1]PROJECTES!$C$14:$Z$5000,21,FALSE))</f>
        <v>43830</v>
      </c>
      <c r="N3573" s="100">
        <v>1</v>
      </c>
      <c r="O3573" s="72" t="s">
        <v>229</v>
      </c>
      <c r="P3573" s="101">
        <v>0</v>
      </c>
      <c r="Q3573" s="132"/>
      <c r="R3573" s="168" t="s">
        <v>2112</v>
      </c>
      <c r="S3573" s="91"/>
    </row>
    <row r="3574" spans="1:19" s="104" customFormat="1" ht="12.75" customHeight="1" x14ac:dyDescent="0.25">
      <c r="A3574" s="121"/>
      <c r="B3574" s="92" t="str">
        <f>IF(E3574="","",VLOOKUP(E3574,[1]PROJECTES!$C$14:$G$5000,2,FALSE))</f>
        <v>SITEL</v>
      </c>
      <c r="C3574" s="121" t="s">
        <v>1049</v>
      </c>
      <c r="D3574" s="93" t="str">
        <f>IF(E3574="","",VLOOKUP(E3574,[1]PROJECTES!$C$14:$G$5000,5,FALSE))</f>
        <v>PENDENT D'ASSIGNAR</v>
      </c>
      <c r="E3574" s="117" t="s">
        <v>278</v>
      </c>
      <c r="F3574" s="95"/>
      <c r="G3574" s="96" t="str">
        <f>IF(E3574="","",VLOOKUP(E3574,[1]PROJECTES!$C$14:$G$5000,4,FALSE))</f>
        <v>OB</v>
      </c>
      <c r="H3574" s="118" t="s">
        <v>44</v>
      </c>
      <c r="I3574" s="97" t="str">
        <f>IF(H3574="","",VLOOKUP(H3574,BD!B$2:C$16,2,FALSE))</f>
        <v>E</v>
      </c>
      <c r="J3574" s="98">
        <v>43619</v>
      </c>
      <c r="K3574" s="135">
        <f t="shared" si="124"/>
        <v>23</v>
      </c>
      <c r="L3574" s="99">
        <f t="shared" ca="1" si="125"/>
        <v>210</v>
      </c>
      <c r="M3574" s="93">
        <f>IF(E3574="","",VLOOKUP(E3574,[1]PROJECTES!$C$14:$Z$5000,21,FALSE))</f>
        <v>43830</v>
      </c>
      <c r="N3574" s="100">
        <v>0</v>
      </c>
      <c r="O3574" s="72" t="s">
        <v>229</v>
      </c>
      <c r="P3574" s="101">
        <v>30</v>
      </c>
      <c r="Q3574" s="132" t="s">
        <v>59</v>
      </c>
      <c r="R3574" s="168" t="s">
        <v>2113</v>
      </c>
      <c r="S3574" s="91"/>
    </row>
    <row r="3575" spans="1:19" s="104" customFormat="1" ht="12.75" customHeight="1" x14ac:dyDescent="0.25">
      <c r="A3575" s="121"/>
      <c r="B3575" s="92" t="str">
        <f>IF(E3575="","",VLOOKUP(E3575,[1]PROJECTES!$C$14:$G$5000,2,FALSE))</f>
        <v>SAMENE</v>
      </c>
      <c r="C3575" s="121" t="s">
        <v>166</v>
      </c>
      <c r="D3575" s="93" t="str">
        <f>IF(E3575="","",VLOOKUP(E3575,[1]PROJECTES!$C$14:$G$5000,5,FALSE))</f>
        <v>MANTENIMENT STG-CSSat SAMPOL 01/01/2.019 - 31/12/2.019</v>
      </c>
      <c r="E3575" s="117">
        <v>5116</v>
      </c>
      <c r="F3575" s="95"/>
      <c r="G3575" s="96" t="str">
        <f>IF(E3575="","",VLOOKUP(E3575,[1]PROJECTES!$C$14:$G$5000,4,FALSE))</f>
        <v>OB</v>
      </c>
      <c r="H3575" s="118" t="s">
        <v>44</v>
      </c>
      <c r="I3575" s="97" t="str">
        <f>IF(H3575="","",VLOOKUP(H3575,BD!B$2:C$16,2,FALSE))</f>
        <v>E</v>
      </c>
      <c r="J3575" s="98">
        <v>43619</v>
      </c>
      <c r="K3575" s="135">
        <f t="shared" si="124"/>
        <v>23</v>
      </c>
      <c r="L3575" s="99">
        <f t="shared" ca="1" si="125"/>
        <v>210</v>
      </c>
      <c r="M3575" s="93">
        <f>IF(E3575="","",VLOOKUP(E3575,[1]PROJECTES!$C$14:$Z$5000,21,FALSE))</f>
        <v>43830</v>
      </c>
      <c r="N3575" s="100">
        <v>0</v>
      </c>
      <c r="O3575" s="72" t="s">
        <v>229</v>
      </c>
      <c r="P3575" s="101">
        <v>30</v>
      </c>
      <c r="Q3575" s="132" t="s">
        <v>59</v>
      </c>
      <c r="R3575" s="168" t="s">
        <v>2115</v>
      </c>
      <c r="S3575" s="169" t="s">
        <v>2114</v>
      </c>
    </row>
    <row r="3576" spans="1:19" s="104" customFormat="1" ht="12.75" customHeight="1" x14ac:dyDescent="0.25">
      <c r="A3576" s="121" t="s">
        <v>21</v>
      </c>
      <c r="B3576" s="92" t="str">
        <f>IF(E3576="","",VLOOKUP(E3576,[1]PROJECTES!$C$14:$G$5000,2,FALSE))</f>
        <v>SITEL</v>
      </c>
      <c r="C3576" s="121"/>
      <c r="D3576" s="93" t="str">
        <f>IF(E3576="","",VLOOKUP(E3576,[1]PROJECTES!$C$14:$G$5000,5,FALSE))</f>
        <v>25 x M8SA-TD</v>
      </c>
      <c r="E3576" s="117">
        <v>5293</v>
      </c>
      <c r="F3576" s="95"/>
      <c r="G3576" s="96" t="str">
        <f>IF(E3576="","",VLOOKUP(E3576,[1]PROJECTES!$C$14:$G$5000,4,FALSE))</f>
        <v>OB</v>
      </c>
      <c r="H3576" s="118" t="s">
        <v>21</v>
      </c>
      <c r="I3576" s="97" t="str">
        <f>IF(H3576="","",VLOOKUP(H3576,BD!B$2:C$16,2,FALSE))</f>
        <v>P</v>
      </c>
      <c r="J3576" s="98">
        <v>43620</v>
      </c>
      <c r="K3576" s="135">
        <f t="shared" si="124"/>
        <v>23</v>
      </c>
      <c r="L3576" s="99">
        <f t="shared" ca="1" si="125"/>
        <v>24</v>
      </c>
      <c r="M3576" s="93">
        <f>IF(E3576="","",VLOOKUP(E3576,[1]PROJECTES!$C$14:$Z$5000,21,FALSE))</f>
        <v>43644</v>
      </c>
      <c r="N3576" s="100">
        <v>0</v>
      </c>
      <c r="O3576" s="72" t="s">
        <v>229</v>
      </c>
      <c r="P3576" s="101">
        <v>5</v>
      </c>
      <c r="Q3576" s="132" t="s">
        <v>49</v>
      </c>
      <c r="R3576" s="102" t="s">
        <v>2116</v>
      </c>
      <c r="S3576" s="91"/>
    </row>
    <row r="3577" spans="1:19" s="104" customFormat="1" ht="12.75" customHeight="1" x14ac:dyDescent="0.25">
      <c r="A3577" s="121" t="s">
        <v>21</v>
      </c>
      <c r="B3577" s="92" t="str">
        <f>IF(E3577="","",VLOOKUP(E3577,[1]PROJECTES!$C$14:$G$5000,2,FALSE))</f>
        <v>SITEL</v>
      </c>
      <c r="C3577" s="121"/>
      <c r="D3577" s="93" t="str">
        <f>IF(E3577="","",VLOOKUP(E3577,[1]PROJECTES!$C$14:$G$5000,5,FALSE))</f>
        <v>25 x M8SD-TD MASTER v2.0</v>
      </c>
      <c r="E3577" s="117">
        <v>5294</v>
      </c>
      <c r="F3577" s="95"/>
      <c r="G3577" s="96" t="str">
        <f>IF(E3577="","",VLOOKUP(E3577,[1]PROJECTES!$C$14:$G$5000,4,FALSE))</f>
        <v>OB</v>
      </c>
      <c r="H3577" s="118" t="s">
        <v>21</v>
      </c>
      <c r="I3577" s="97" t="str">
        <f>IF(H3577="","",VLOOKUP(H3577,BD!B$2:C$16,2,FALSE))</f>
        <v>P</v>
      </c>
      <c r="J3577" s="98">
        <v>43620</v>
      </c>
      <c r="K3577" s="135">
        <f t="shared" si="124"/>
        <v>23</v>
      </c>
      <c r="L3577" s="99">
        <f t="shared" ca="1" si="125"/>
        <v>24</v>
      </c>
      <c r="M3577" s="93">
        <f>IF(E3577="","",VLOOKUP(E3577,[1]PROJECTES!$C$14:$Z$5000,21,FALSE))</f>
        <v>43644</v>
      </c>
      <c r="N3577" s="100">
        <v>0</v>
      </c>
      <c r="O3577" s="72" t="s">
        <v>229</v>
      </c>
      <c r="P3577" s="101">
        <v>5</v>
      </c>
      <c r="Q3577" s="132" t="s">
        <v>49</v>
      </c>
      <c r="R3577" s="102" t="s">
        <v>2116</v>
      </c>
      <c r="S3577" s="91"/>
    </row>
    <row r="3578" spans="1:19" s="104" customFormat="1" ht="12.75" customHeight="1" x14ac:dyDescent="0.25">
      <c r="A3578" s="121" t="s">
        <v>21</v>
      </c>
      <c r="B3578" s="92" t="str">
        <f>IF(E3578="","",VLOOKUP(E3578,[1]PROJECTES!$C$14:$G$5000,2,FALSE))</f>
        <v>SITEL</v>
      </c>
      <c r="C3578" s="121"/>
      <c r="D3578" s="93" t="str">
        <f>IF(E3578="","",VLOOKUP(E3578,[1]PROJECTES!$C$14:$G$5000,5,FALSE))</f>
        <v>40 x INTERF8 RACK</v>
      </c>
      <c r="E3578" s="117">
        <v>5295</v>
      </c>
      <c r="F3578" s="95"/>
      <c r="G3578" s="96" t="str">
        <f>IF(E3578="","",VLOOKUP(E3578,[1]PROJECTES!$C$14:$G$5000,4,FALSE))</f>
        <v>OB</v>
      </c>
      <c r="H3578" s="118" t="s">
        <v>21</v>
      </c>
      <c r="I3578" s="97" t="str">
        <f>IF(H3578="","",VLOOKUP(H3578,BD!B$2:C$16,2,FALSE))</f>
        <v>P</v>
      </c>
      <c r="J3578" s="98">
        <v>43620</v>
      </c>
      <c r="K3578" s="135">
        <f t="shared" si="124"/>
        <v>23</v>
      </c>
      <c r="L3578" s="99">
        <f t="shared" ca="1" si="125"/>
        <v>24</v>
      </c>
      <c r="M3578" s="93">
        <f>IF(E3578="","",VLOOKUP(E3578,[1]PROJECTES!$C$14:$Z$5000,21,FALSE))</f>
        <v>43644</v>
      </c>
      <c r="N3578" s="100">
        <v>0</v>
      </c>
      <c r="O3578" s="72" t="s">
        <v>229</v>
      </c>
      <c r="P3578" s="101">
        <v>5</v>
      </c>
      <c r="Q3578" s="132" t="s">
        <v>49</v>
      </c>
      <c r="R3578" s="102" t="s">
        <v>2116</v>
      </c>
      <c r="S3578" s="91"/>
    </row>
    <row r="3579" spans="1:19" s="104" customFormat="1" ht="12.75" customHeight="1" x14ac:dyDescent="0.25">
      <c r="A3579" s="121" t="s">
        <v>21</v>
      </c>
      <c r="B3579" s="92" t="str">
        <f>IF(E3579="","",VLOOKUP(E3579,[1]PROJECTES!$C$14:$G$5000,2,FALSE))</f>
        <v>SITEL</v>
      </c>
      <c r="C3579" s="121"/>
      <c r="D3579" s="93" t="str">
        <f>IF(E3579="","",VLOOKUP(E3579,[1]PROJECTES!$C$14:$G$5000,5,FALSE))</f>
        <v>50 x BP TEDIS-TD</v>
      </c>
      <c r="E3579" s="117">
        <v>5297</v>
      </c>
      <c r="F3579" s="95"/>
      <c r="G3579" s="96" t="str">
        <f>IF(E3579="","",VLOOKUP(E3579,[1]PROJECTES!$C$14:$G$5000,4,FALSE))</f>
        <v>OB</v>
      </c>
      <c r="H3579" s="118" t="s">
        <v>21</v>
      </c>
      <c r="I3579" s="97" t="str">
        <f>IF(H3579="","",VLOOKUP(H3579,BD!B$2:C$16,2,FALSE))</f>
        <v>P</v>
      </c>
      <c r="J3579" s="98">
        <v>43620</v>
      </c>
      <c r="K3579" s="135">
        <f t="shared" si="124"/>
        <v>23</v>
      </c>
      <c r="L3579" s="99">
        <f t="shared" ca="1" si="125"/>
        <v>24</v>
      </c>
      <c r="M3579" s="93">
        <f>IF(E3579="","",VLOOKUP(E3579,[1]PROJECTES!$C$14:$Z$5000,21,FALSE))</f>
        <v>43644</v>
      </c>
      <c r="N3579" s="100">
        <v>0</v>
      </c>
      <c r="O3579" s="72" t="s">
        <v>229</v>
      </c>
      <c r="P3579" s="101">
        <v>5</v>
      </c>
      <c r="Q3579" s="132" t="s">
        <v>49</v>
      </c>
      <c r="R3579" s="102" t="s">
        <v>2116</v>
      </c>
      <c r="S3579" s="91"/>
    </row>
    <row r="3580" spans="1:19" s="104" customFormat="1" ht="12.75" customHeight="1" x14ac:dyDescent="0.25">
      <c r="A3580" s="121" t="s">
        <v>21</v>
      </c>
      <c r="B3580" s="92" t="str">
        <f>IF(E3580="","",VLOOKUP(E3580,[1]PROJECTES!$C$14:$G$5000,2,FALSE))</f>
        <v>SITEL</v>
      </c>
      <c r="C3580" s="121"/>
      <c r="D3580" s="93" t="str">
        <f>IF(E3580="","",VLOOKUP(E3580,[1]PROJECTES!$C$14:$G$5000,5,FALSE))</f>
        <v>25 x M8EA-TD</v>
      </c>
      <c r="E3580" s="117">
        <v>5304</v>
      </c>
      <c r="F3580" s="95"/>
      <c r="G3580" s="96" t="str">
        <f>IF(E3580="","",VLOOKUP(E3580,[1]PROJECTES!$C$14:$G$5000,4,FALSE))</f>
        <v>OB</v>
      </c>
      <c r="H3580" s="118" t="s">
        <v>21</v>
      </c>
      <c r="I3580" s="97" t="str">
        <f>IF(H3580="","",VLOOKUP(H3580,BD!B$2:C$16,2,FALSE))</f>
        <v>P</v>
      </c>
      <c r="J3580" s="98">
        <v>43620</v>
      </c>
      <c r="K3580" s="135">
        <f t="shared" si="124"/>
        <v>23</v>
      </c>
      <c r="L3580" s="99">
        <f t="shared" ca="1" si="125"/>
        <v>24</v>
      </c>
      <c r="M3580" s="93">
        <f>IF(E3580="","",VLOOKUP(E3580,[1]PROJECTES!$C$14:$Z$5000,21,FALSE))</f>
        <v>43644</v>
      </c>
      <c r="N3580" s="100">
        <v>0</v>
      </c>
      <c r="O3580" s="72" t="s">
        <v>229</v>
      </c>
      <c r="P3580" s="101">
        <v>5</v>
      </c>
      <c r="Q3580" s="132" t="s">
        <v>49</v>
      </c>
      <c r="R3580" s="102" t="s">
        <v>2116</v>
      </c>
      <c r="S3580" s="91"/>
    </row>
    <row r="3581" spans="1:19" s="104" customFormat="1" ht="12.75" customHeight="1" x14ac:dyDescent="0.25">
      <c r="A3581" s="121" t="s">
        <v>21</v>
      </c>
      <c r="B3581" s="92" t="str">
        <f>IF(E3581="","",VLOOKUP(E3581,[1]PROJECTES!$C$14:$G$5000,2,FALSE))</f>
        <v>SITEL</v>
      </c>
      <c r="C3581" s="121"/>
      <c r="D3581" s="93" t="str">
        <f>IF(E3581="","",VLOOKUP(E3581,[1]PROJECTES!$C$14:$G$5000,5,FALSE))</f>
        <v>TD MASTER S.E. MARCEN v1.0</v>
      </c>
      <c r="E3581" s="117">
        <v>5279</v>
      </c>
      <c r="F3581" s="95"/>
      <c r="G3581" s="96" t="str">
        <f>IF(E3581="","",VLOOKUP(E3581,[1]PROJECTES!$C$14:$G$5000,4,FALSE))</f>
        <v>OB</v>
      </c>
      <c r="H3581" s="118" t="s">
        <v>21</v>
      </c>
      <c r="I3581" s="97" t="str">
        <f>IF(H3581="","",VLOOKUP(H3581,BD!B$2:C$16,2,FALSE))</f>
        <v>P</v>
      </c>
      <c r="J3581" s="98">
        <v>43620</v>
      </c>
      <c r="K3581" s="135">
        <f t="shared" si="124"/>
        <v>23</v>
      </c>
      <c r="L3581" s="99">
        <f t="shared" ca="1" si="125"/>
        <v>26</v>
      </c>
      <c r="M3581" s="93">
        <f>IF(E3581="","",VLOOKUP(E3581,[1]PROJECTES!$C$14:$Z$5000,21,FALSE))</f>
        <v>43646</v>
      </c>
      <c r="N3581" s="100">
        <v>0</v>
      </c>
      <c r="O3581" s="72" t="s">
        <v>229</v>
      </c>
      <c r="P3581" s="101">
        <v>5</v>
      </c>
      <c r="Q3581" s="132" t="s">
        <v>49</v>
      </c>
      <c r="R3581" s="102" t="s">
        <v>2116</v>
      </c>
      <c r="S3581" s="91"/>
    </row>
    <row r="3582" spans="1:19" s="104" customFormat="1" ht="12.75" customHeight="1" x14ac:dyDescent="0.25">
      <c r="A3582" s="121" t="s">
        <v>21</v>
      </c>
      <c r="B3582" s="92" t="str">
        <f>IF(E3582="","",VLOOKUP(E3582,[1]PROJECTES!$C$14:$G$5000,2,FALSE))</f>
        <v>SITEL</v>
      </c>
      <c r="C3582" s="121"/>
      <c r="D3582" s="93" t="str">
        <f>IF(E3582="","",VLOOKUP(E3582,[1]PROJECTES!$C$14:$G$5000,5,FALSE))</f>
        <v>TD ESCLAU P.F LALUEZA V1.0</v>
      </c>
      <c r="E3582" s="117">
        <v>5280</v>
      </c>
      <c r="F3582" s="95"/>
      <c r="G3582" s="96" t="str">
        <f>IF(E3582="","",VLOOKUP(E3582,[1]PROJECTES!$C$14:$G$5000,4,FALSE))</f>
        <v>OB</v>
      </c>
      <c r="H3582" s="118" t="s">
        <v>21</v>
      </c>
      <c r="I3582" s="97" t="str">
        <f>IF(H3582="","",VLOOKUP(H3582,BD!B$2:C$16,2,FALSE))</f>
        <v>P</v>
      </c>
      <c r="J3582" s="175">
        <v>43620</v>
      </c>
      <c r="K3582" s="135">
        <f t="shared" si="124"/>
        <v>23</v>
      </c>
      <c r="L3582" s="99">
        <f t="shared" ca="1" si="125"/>
        <v>26</v>
      </c>
      <c r="M3582" s="93">
        <f>IF(E3582="","",VLOOKUP(E3582,[1]PROJECTES!$C$14:$Z$5000,21,FALSE))</f>
        <v>43646</v>
      </c>
      <c r="N3582" s="100">
        <v>0</v>
      </c>
      <c r="O3582" s="72" t="s">
        <v>229</v>
      </c>
      <c r="P3582" s="101">
        <v>5</v>
      </c>
      <c r="Q3582" s="132" t="s">
        <v>49</v>
      </c>
      <c r="R3582" s="102" t="s">
        <v>2116</v>
      </c>
      <c r="S3582" s="91"/>
    </row>
    <row r="3583" spans="1:19" s="104" customFormat="1" ht="12.75" customHeight="1" x14ac:dyDescent="0.25">
      <c r="A3583" s="121" t="s">
        <v>21</v>
      </c>
      <c r="B3583" s="92" t="str">
        <f>IF(E3583="","",VLOOKUP(E3583,[1]PROJECTES!$C$14:$G$5000,2,FALSE))</f>
        <v>SITEL</v>
      </c>
      <c r="C3583" s="121"/>
      <c r="D3583" s="93" t="str">
        <f>IF(E3583="","",VLOOKUP(E3583,[1]PROJECTES!$C$14:$G$5000,5,FALSE))</f>
        <v>TD MASTER S.E. JACA SUR v1.0</v>
      </c>
      <c r="E3583" s="117">
        <v>5290</v>
      </c>
      <c r="F3583" s="95"/>
      <c r="G3583" s="96" t="str">
        <f>IF(E3583="","",VLOOKUP(E3583,[1]PROJECTES!$C$14:$G$5000,4,FALSE))</f>
        <v>OB</v>
      </c>
      <c r="H3583" s="118" t="s">
        <v>21</v>
      </c>
      <c r="I3583" s="97" t="str">
        <f>IF(H3583="","",VLOOKUP(H3583,BD!B$2:C$16,2,FALSE))</f>
        <v>P</v>
      </c>
      <c r="J3583" s="175">
        <v>43620</v>
      </c>
      <c r="K3583" s="135">
        <f t="shared" si="124"/>
        <v>23</v>
      </c>
      <c r="L3583" s="99">
        <f t="shared" ca="1" si="125"/>
        <v>115</v>
      </c>
      <c r="M3583" s="93">
        <f>IF(E3583="","",VLOOKUP(E3583,[1]PROJECTES!$C$14:$Z$5000,21,FALSE))</f>
        <v>43735</v>
      </c>
      <c r="N3583" s="100">
        <v>0</v>
      </c>
      <c r="O3583" s="72" t="s">
        <v>229</v>
      </c>
      <c r="P3583" s="101">
        <v>5</v>
      </c>
      <c r="Q3583" s="132" t="s">
        <v>49</v>
      </c>
      <c r="R3583" s="102" t="s">
        <v>2116</v>
      </c>
      <c r="S3583" s="91"/>
    </row>
    <row r="3584" spans="1:19" s="104" customFormat="1" ht="12.75" customHeight="1" x14ac:dyDescent="0.25">
      <c r="A3584" s="121" t="s">
        <v>21</v>
      </c>
      <c r="B3584" s="92" t="str">
        <f>IF(E3584="","",VLOOKUP(E3584,[1]PROJECTES!$C$14:$G$5000,2,FALSE))</f>
        <v>SITEL</v>
      </c>
      <c r="C3584" s="121"/>
      <c r="D3584" s="93" t="str">
        <f>IF(E3584="","",VLOOKUP(E3584,[1]PROJECTES!$C$14:$G$5000,5,FALSE))</f>
        <v>TD ESCLAU P.F. DESARROLLOS GUASO v1.0</v>
      </c>
      <c r="E3584" s="117">
        <v>5291</v>
      </c>
      <c r="F3584" s="95"/>
      <c r="G3584" s="96" t="str">
        <f>IF(E3584="","",VLOOKUP(E3584,[1]PROJECTES!$C$14:$G$5000,4,FALSE))</f>
        <v>OB</v>
      </c>
      <c r="H3584" s="118" t="s">
        <v>21</v>
      </c>
      <c r="I3584" s="97" t="str">
        <f>IF(H3584="","",VLOOKUP(H3584,BD!B$2:C$16,2,FALSE))</f>
        <v>P</v>
      </c>
      <c r="J3584" s="98">
        <v>43620</v>
      </c>
      <c r="K3584" s="135">
        <f t="shared" si="124"/>
        <v>23</v>
      </c>
      <c r="L3584" s="99">
        <f t="shared" ca="1" si="125"/>
        <v>115</v>
      </c>
      <c r="M3584" s="93">
        <f>IF(E3584="","",VLOOKUP(E3584,[1]PROJECTES!$C$14:$Z$5000,21,FALSE))</f>
        <v>43735</v>
      </c>
      <c r="N3584" s="100">
        <v>0</v>
      </c>
      <c r="O3584" s="72" t="s">
        <v>229</v>
      </c>
      <c r="P3584" s="101">
        <v>5</v>
      </c>
      <c r="Q3584" s="132" t="s">
        <v>49</v>
      </c>
      <c r="R3584" s="102" t="s">
        <v>2116</v>
      </c>
      <c r="S3584" s="91"/>
    </row>
    <row r="3585" spans="1:19" s="104" customFormat="1" ht="12.75" customHeight="1" x14ac:dyDescent="0.25">
      <c r="A3585" s="121"/>
      <c r="B3585" s="92" t="str">
        <f>IF(E3585="","",VLOOKUP(E3585,[1]PROJECTES!$C$14:$G$5000,2,FALSE))</f>
        <v>COAUEU</v>
      </c>
      <c r="C3585" s="121"/>
      <c r="D3585" s="93" t="str">
        <f>IF(E3585="","",VLOOKUP(E3585,[1]PROJECTES!$C$14:$G$5000,5,FALSE))</f>
        <v>EUROTRONIC Desenvolupament SW App Movil v1.0</v>
      </c>
      <c r="E3585" s="117">
        <v>5067</v>
      </c>
      <c r="F3585" s="95"/>
      <c r="G3585" s="96" t="str">
        <f>IF(E3585="","",VLOOKUP(E3585,[1]PROJECTES!$C$14:$G$5000,4,FALSE))</f>
        <v>OB</v>
      </c>
      <c r="H3585" s="118" t="s">
        <v>47</v>
      </c>
      <c r="I3585" s="97" t="str">
        <f>IF(H3585="","",VLOOKUP(H3585,BD!B$2:C$16,2,FALSE))</f>
        <v>E</v>
      </c>
      <c r="J3585" s="98">
        <v>43619</v>
      </c>
      <c r="K3585" s="135">
        <f t="shared" si="124"/>
        <v>23</v>
      </c>
      <c r="L3585" s="99">
        <f t="shared" ca="1" si="125"/>
        <v>139</v>
      </c>
      <c r="M3585" s="93">
        <f>IF(E3585="","",VLOOKUP(E3585,[1]PROJECTES!$C$14:$Z$5000,21,FALSE))</f>
        <v>43759</v>
      </c>
      <c r="N3585" s="100">
        <v>8</v>
      </c>
      <c r="O3585" s="72" t="s">
        <v>229</v>
      </c>
      <c r="P3585" s="101">
        <v>0</v>
      </c>
      <c r="Q3585" s="132" t="s">
        <v>15</v>
      </c>
      <c r="R3585" s="102"/>
      <c r="S3585" s="91"/>
    </row>
    <row r="3586" spans="1:19" s="104" customFormat="1" ht="12.75" customHeight="1" x14ac:dyDescent="0.25">
      <c r="A3586" s="121"/>
      <c r="B3586" s="92" t="str">
        <f>IF(E3586="","",VLOOKUP(E3586,[1]PROJECTES!$C$14:$G$5000,2,FALSE))</f>
        <v>INPPOZ</v>
      </c>
      <c r="C3586" s="121" t="s">
        <v>149</v>
      </c>
      <c r="D3586" s="93" t="str">
        <f>IF(E3586="","",VLOOKUP(E3586,[1]PROJECTES!$C$14:$G$5000,5,FALSE))</f>
        <v>MANTENIMENT SW SCADA TEDIS.Net INPECUARIAS 01/01/2.019 - 31/12/2.019</v>
      </c>
      <c r="E3586" s="117">
        <v>5072</v>
      </c>
      <c r="F3586" s="95"/>
      <c r="G3586" s="96" t="str">
        <f>IF(E3586="","",VLOOKUP(E3586,[1]PROJECTES!$C$14:$G$5000,4,FALSE))</f>
        <v>OB</v>
      </c>
      <c r="H3586" s="118" t="s">
        <v>47</v>
      </c>
      <c r="I3586" s="97" t="str">
        <f>IF(H3586="","",VLOOKUP(H3586,BD!B$2:C$16,2,FALSE))</f>
        <v>E</v>
      </c>
      <c r="J3586" s="98">
        <v>43620</v>
      </c>
      <c r="K3586" s="135">
        <f t="shared" si="124"/>
        <v>23</v>
      </c>
      <c r="L3586" s="99">
        <f t="shared" ca="1" si="125"/>
        <v>210</v>
      </c>
      <c r="M3586" s="93">
        <f>IF(E3586="","",VLOOKUP(E3586,[1]PROJECTES!$C$14:$Z$5000,21,FALSE))</f>
        <v>43830</v>
      </c>
      <c r="N3586" s="100"/>
      <c r="O3586" s="72" t="s">
        <v>229</v>
      </c>
      <c r="P3586" s="101"/>
      <c r="Q3586" s="132" t="s">
        <v>59</v>
      </c>
      <c r="R3586" s="168" t="s">
        <v>2117</v>
      </c>
      <c r="S3586" s="91"/>
    </row>
    <row r="3587" spans="1:19" s="104" customFormat="1" ht="12.75" customHeight="1" x14ac:dyDescent="0.25">
      <c r="A3587" s="121" t="s">
        <v>12</v>
      </c>
      <c r="B3587" s="92" t="str">
        <f>IF(E3587="","",VLOOKUP(E3587,[1]PROJECTES!$C$14:$G$5000,2,FALSE))</f>
        <v>SITEL</v>
      </c>
      <c r="C3587" s="121" t="s">
        <v>181</v>
      </c>
      <c r="D3587" s="93" t="str">
        <f>IF(E3587="","",VLOOKUP(E3587,[1]PROJECTES!$C$14:$G$5000,5,FALSE))</f>
        <v>FORMACIO</v>
      </c>
      <c r="E3587" s="117" t="s">
        <v>519</v>
      </c>
      <c r="F3587" s="95"/>
      <c r="G3587" s="96" t="str">
        <f>IF(E3587="","",VLOOKUP(E3587,[1]PROJECTES!$C$14:$G$5000,4,FALSE))</f>
        <v>OB</v>
      </c>
      <c r="H3587" s="118" t="s">
        <v>12</v>
      </c>
      <c r="I3587" s="97" t="str">
        <f>IF(H3587="","",VLOOKUP(H3587,BD!B$2:C$16,2,FALSE))</f>
        <v>E</v>
      </c>
      <c r="J3587" s="98">
        <v>43619</v>
      </c>
      <c r="K3587" s="135">
        <f t="shared" si="124"/>
        <v>23</v>
      </c>
      <c r="L3587" s="99">
        <f t="shared" ca="1" si="125"/>
        <v>210</v>
      </c>
      <c r="M3587" s="93">
        <f>IF(E3587="","",VLOOKUP(E3587,[1]PROJECTES!$C$14:$Z$5000,21,FALSE))</f>
        <v>43830</v>
      </c>
      <c r="N3587" s="100">
        <v>6</v>
      </c>
      <c r="O3587" s="72" t="s">
        <v>229</v>
      </c>
      <c r="P3587" s="101">
        <v>0</v>
      </c>
      <c r="Q3587" s="132" t="s">
        <v>28</v>
      </c>
      <c r="R3587" s="168" t="s">
        <v>2118</v>
      </c>
      <c r="S3587" s="91"/>
    </row>
    <row r="3588" spans="1:19" s="104" customFormat="1" ht="12.75" customHeight="1" x14ac:dyDescent="0.25">
      <c r="A3588" s="121" t="s">
        <v>12</v>
      </c>
      <c r="B3588" s="92" t="str">
        <f>IF(E3588="","",VLOOKUP(E3588,[1]PROJECTES!$C$14:$G$5000,2,FALSE))</f>
        <v>SITEL</v>
      </c>
      <c r="C3588" s="121" t="s">
        <v>181</v>
      </c>
      <c r="D3588" s="93" t="str">
        <f>IF(E3588="","",VLOOKUP(E3588,[1]PROJECTES!$C$14:$G$5000,5,FALSE))</f>
        <v>INFRAESTRUCTURA</v>
      </c>
      <c r="E3588" s="117" t="s">
        <v>317</v>
      </c>
      <c r="F3588" s="95"/>
      <c r="G3588" s="96" t="str">
        <f>IF(E3588="","",VLOOKUP(E3588,[1]PROJECTES!$C$14:$G$5000,4,FALSE))</f>
        <v>OB</v>
      </c>
      <c r="H3588" s="118" t="s">
        <v>12</v>
      </c>
      <c r="I3588" s="97" t="str">
        <f>IF(H3588="","",VLOOKUP(H3588,BD!B$2:C$16,2,FALSE))</f>
        <v>E</v>
      </c>
      <c r="J3588" s="98">
        <v>43619</v>
      </c>
      <c r="K3588" s="135">
        <f t="shared" si="124"/>
        <v>23</v>
      </c>
      <c r="L3588" s="99">
        <f t="shared" ca="1" si="125"/>
        <v>210</v>
      </c>
      <c r="M3588" s="93">
        <f>IF(E3588="","",VLOOKUP(E3588,[1]PROJECTES!$C$14:$Z$5000,21,FALSE))</f>
        <v>43830</v>
      </c>
      <c r="N3588" s="100">
        <v>0</v>
      </c>
      <c r="O3588" s="72" t="s">
        <v>229</v>
      </c>
      <c r="P3588" s="101">
        <v>30</v>
      </c>
      <c r="Q3588" s="132" t="s">
        <v>7</v>
      </c>
      <c r="R3588" s="168" t="s">
        <v>2119</v>
      </c>
      <c r="S3588" s="91"/>
    </row>
    <row r="3589" spans="1:19" s="104" customFormat="1" ht="12.75" customHeight="1" x14ac:dyDescent="0.25">
      <c r="A3589" s="121" t="s">
        <v>12</v>
      </c>
      <c r="B3589" s="92" t="str">
        <f>IF(E3589="","",VLOOKUP(E3589,[1]PROJECTES!$C$14:$G$5000,2,FALSE))</f>
        <v>CARBAY</v>
      </c>
      <c r="C3589" s="121" t="s">
        <v>82</v>
      </c>
      <c r="D3589" s="93" t="str">
        <f>IF(E3589="","",VLOOKUP(E3589,[1]PROJECTES!$C$14:$G$5000,5,FALSE))</f>
        <v>CC SCADA TEDIS.Net CARBAYIN v1.0</v>
      </c>
      <c r="E3589" s="117">
        <v>5310</v>
      </c>
      <c r="F3589" s="95"/>
      <c r="G3589" s="96" t="str">
        <f>IF(E3589="","",VLOOKUP(E3589,[1]PROJECTES!$C$14:$G$5000,4,FALSE))</f>
        <v>OB</v>
      </c>
      <c r="H3589" s="118" t="s">
        <v>12</v>
      </c>
      <c r="I3589" s="97" t="str">
        <f>IF(H3589="","",VLOOKUP(H3589,BD!B$2:C$16,2,FALSE))</f>
        <v>E</v>
      </c>
      <c r="J3589" s="98">
        <v>43619</v>
      </c>
      <c r="K3589" s="135">
        <f t="shared" si="124"/>
        <v>23</v>
      </c>
      <c r="L3589" s="99">
        <f t="shared" ca="1" si="125"/>
        <v>115</v>
      </c>
      <c r="M3589" s="93">
        <f>IF(E3589="","",VLOOKUP(E3589,[1]PROJECTES!$C$14:$Z$5000,21,FALSE))</f>
        <v>43735</v>
      </c>
      <c r="N3589" s="100">
        <v>0</v>
      </c>
      <c r="O3589" s="72" t="s">
        <v>229</v>
      </c>
      <c r="P3589" s="101">
        <v>15</v>
      </c>
      <c r="Q3589" s="132" t="s">
        <v>32</v>
      </c>
      <c r="R3589" s="168" t="s">
        <v>2120</v>
      </c>
      <c r="S3589" s="91"/>
    </row>
    <row r="3590" spans="1:19" s="104" customFormat="1" ht="12.75" customHeight="1" x14ac:dyDescent="0.25">
      <c r="A3590" s="121" t="s">
        <v>12</v>
      </c>
      <c r="B3590" s="92" t="str">
        <f>IF(E3590="","",VLOOKUP(E3590,[1]PROJECTES!$C$14:$G$5000,2,FALSE))</f>
        <v>EYPESA</v>
      </c>
      <c r="C3590" s="121" t="s">
        <v>106</v>
      </c>
      <c r="D3590" s="93" t="str">
        <f>IF(E3590="","",VLOOKUP(E3590,[1]PROJECTES!$C$14:$G$5000,5,FALSE))</f>
        <v>SITEL Ref.SUPORT TEC. PROJ. RESOLvD-2018</v>
      </c>
      <c r="E3590" s="117">
        <v>4867</v>
      </c>
      <c r="F3590" s="95"/>
      <c r="G3590" s="96" t="str">
        <f>IF(E3590="","",VLOOKUP(E3590,[1]PROJECTES!$C$14:$G$5000,4,FALSE))</f>
        <v>OB</v>
      </c>
      <c r="H3590" s="118" t="s">
        <v>12</v>
      </c>
      <c r="I3590" s="97" t="str">
        <f>IF(H3590="","",VLOOKUP(H3590,BD!B$2:C$16,2,FALSE))</f>
        <v>E</v>
      </c>
      <c r="J3590" s="98">
        <v>43619</v>
      </c>
      <c r="K3590" s="135">
        <f t="shared" si="124"/>
        <v>23</v>
      </c>
      <c r="L3590" s="99">
        <f t="shared" ca="1" si="125"/>
        <v>-155</v>
      </c>
      <c r="M3590" s="93">
        <f>IF(E3590="","",VLOOKUP(E3590,[1]PROJECTES!$C$14:$Z$5000,21,FALSE))</f>
        <v>43465</v>
      </c>
      <c r="N3590" s="100">
        <v>0</v>
      </c>
      <c r="O3590" s="72" t="s">
        <v>229</v>
      </c>
      <c r="P3590" s="101">
        <v>15</v>
      </c>
      <c r="Q3590" s="132" t="s">
        <v>37</v>
      </c>
      <c r="R3590" s="168" t="s">
        <v>2121</v>
      </c>
      <c r="S3590" s="91"/>
    </row>
    <row r="3591" spans="1:19" s="104" customFormat="1" ht="12.75" customHeight="1" x14ac:dyDescent="0.25">
      <c r="A3591" s="121" t="s">
        <v>12</v>
      </c>
      <c r="B3591" s="92" t="str">
        <f>IF(E3591="","",VLOOKUP(E3591,[1]PROJECTES!$C$14:$G$5000,2,FALSE))</f>
        <v>EOSPIT</v>
      </c>
      <c r="C3591" s="121" t="s">
        <v>151</v>
      </c>
      <c r="D3591" s="93" t="str">
        <f>IF(E3591="","",VLOOKUP(E3591,[1]PROJECTES!$C$14:$G$5000,5,FALSE))</f>
        <v>Generacio BB.DD. RTU S.E. EL VILLAR v2.0</v>
      </c>
      <c r="E3591" s="117">
        <v>5258</v>
      </c>
      <c r="F3591" s="95"/>
      <c r="G3591" s="96" t="str">
        <f>IF(E3591="","",VLOOKUP(E3591,[1]PROJECTES!$C$14:$G$5000,4,FALSE))</f>
        <v>OB</v>
      </c>
      <c r="H3591" s="118" t="s">
        <v>12</v>
      </c>
      <c r="I3591" s="97" t="str">
        <f>IF(H3591="","",VLOOKUP(H3591,BD!B$2:C$16,2,FALSE))</f>
        <v>E</v>
      </c>
      <c r="J3591" s="98">
        <v>43619</v>
      </c>
      <c r="K3591" s="135">
        <f t="shared" si="124"/>
        <v>23</v>
      </c>
      <c r="L3591" s="99">
        <f t="shared" ca="1" si="125"/>
        <v>-4</v>
      </c>
      <c r="M3591" s="93">
        <f>IF(E3591="","",VLOOKUP(E3591,[1]PROJECTES!$C$14:$Z$5000,21,FALSE))</f>
        <v>43616</v>
      </c>
      <c r="N3591" s="100">
        <v>1</v>
      </c>
      <c r="O3591" s="72" t="s">
        <v>229</v>
      </c>
      <c r="P3591" s="101">
        <v>0</v>
      </c>
      <c r="Q3591" s="132" t="s">
        <v>32</v>
      </c>
      <c r="R3591" s="168" t="s">
        <v>2074</v>
      </c>
      <c r="S3591" s="91"/>
    </row>
    <row r="3592" spans="1:19" s="104" customFormat="1" ht="12.75" customHeight="1" x14ac:dyDescent="0.25">
      <c r="A3592" s="121" t="s">
        <v>21</v>
      </c>
      <c r="B3592" s="92">
        <f>IF(E3592="","",VLOOKUP(E3592,[1]PROJECTES!$C$14:$G$5000,2,FALSE))</f>
        <v>0</v>
      </c>
      <c r="C3592" s="121"/>
      <c r="D3592" s="93">
        <f>IF(E3592="","",VLOOKUP(E3592,[1]PROJECTES!$C$14:$G$5000,5,FALSE))</f>
        <v>0</v>
      </c>
      <c r="E3592" s="117">
        <v>5314</v>
      </c>
      <c r="F3592" s="95"/>
      <c r="G3592" s="96" t="str">
        <f>IF(E3592="","",VLOOKUP(E3592,[1]PROJECTES!$C$14:$G$5000,4,FALSE))</f>
        <v>OB</v>
      </c>
      <c r="H3592" s="118" t="s">
        <v>21</v>
      </c>
      <c r="I3592" s="97" t="str">
        <f>IF(H3592="","",VLOOKUP(H3592,BD!B$2:C$16,2,FALSE))</f>
        <v>P</v>
      </c>
      <c r="J3592" s="98">
        <v>43620</v>
      </c>
      <c r="K3592" s="135">
        <f t="shared" si="124"/>
        <v>23</v>
      </c>
      <c r="L3592" s="99" t="str">
        <f t="shared" ca="1" si="125"/>
        <v>-</v>
      </c>
      <c r="M3592" s="93" t="str">
        <f>IF(E3592="","",VLOOKUP(E3592,[1]PROJECTES!$C$14:$Z$5000,21,FALSE))</f>
        <v/>
      </c>
      <c r="N3592" s="100">
        <v>0</v>
      </c>
      <c r="O3592" s="72" t="s">
        <v>229</v>
      </c>
      <c r="P3592" s="101">
        <v>35</v>
      </c>
      <c r="Q3592" s="132" t="s">
        <v>51</v>
      </c>
      <c r="R3592" s="168" t="s">
        <v>365</v>
      </c>
      <c r="S3592" s="91"/>
    </row>
    <row r="3593" spans="1:19" s="104" customFormat="1" ht="12.75" customHeight="1" x14ac:dyDescent="0.25">
      <c r="A3593" s="121"/>
      <c r="B3593" s="92" t="str">
        <f>IF(E3593="","",VLOOKUP(E3593,[1]PROJECTES!$C$14:$G$5000,2,FALSE))</f>
        <v/>
      </c>
      <c r="C3593" s="121"/>
      <c r="D3593" s="93" t="str">
        <f>IF(E3593="","",VLOOKUP(E3593,[1]PROJECTES!$C$14:$G$5000,5,FALSE))</f>
        <v/>
      </c>
      <c r="E3593" s="117"/>
      <c r="F3593" s="95"/>
      <c r="G3593" s="96" t="str">
        <f>IF(E3593="","",VLOOKUP(E3593,[1]PROJECTES!$C$14:$G$5000,4,FALSE))</f>
        <v/>
      </c>
      <c r="H3593" s="118"/>
      <c r="I3593" s="97" t="str">
        <f>IF(H3593="","",VLOOKUP(H3593,BD!B$2:C$16,2,FALSE))</f>
        <v/>
      </c>
      <c r="J3593" s="98"/>
      <c r="K3593" s="135" t="str">
        <f t="shared" si="124"/>
        <v/>
      </c>
      <c r="L3593" s="99" t="str">
        <f t="shared" ca="1" si="125"/>
        <v>-</v>
      </c>
      <c r="M3593" s="93" t="str">
        <f>IF(E3593="","",VLOOKUP(E3593,[1]PROJECTES!$C$14:$Z$5000,21,FALSE))</f>
        <v/>
      </c>
      <c r="N3593" s="100"/>
      <c r="O3593" s="72" t="s">
        <v>229</v>
      </c>
      <c r="P3593" s="101"/>
      <c r="Q3593" s="132"/>
      <c r="R3593" s="102"/>
      <c r="S3593" s="91"/>
    </row>
    <row r="3594" spans="1:19" s="104" customFormat="1" ht="12.75" customHeight="1" x14ac:dyDescent="0.25">
      <c r="A3594" s="121"/>
      <c r="B3594" s="92" t="str">
        <f>IF(E3594="","",VLOOKUP(E3594,[1]PROJECTES!$C$14:$G$5000,2,FALSE))</f>
        <v/>
      </c>
      <c r="C3594" s="121"/>
      <c r="D3594" s="93" t="str">
        <f>IF(E3594="","",VLOOKUP(E3594,[1]PROJECTES!$C$14:$G$5000,5,FALSE))</f>
        <v/>
      </c>
      <c r="E3594" s="117"/>
      <c r="F3594" s="95"/>
      <c r="G3594" s="96" t="str">
        <f>IF(E3594="","",VLOOKUP(E3594,[1]PROJECTES!$C$14:$G$5000,4,FALSE))</f>
        <v/>
      </c>
      <c r="H3594" s="118"/>
      <c r="I3594" s="97" t="str">
        <f>IF(H3594="","",VLOOKUP(H3594,BD!B$2:C$16,2,FALSE))</f>
        <v/>
      </c>
      <c r="J3594" s="98"/>
      <c r="K3594" s="135" t="str">
        <f t="shared" si="124"/>
        <v/>
      </c>
      <c r="L3594" s="99" t="str">
        <f t="shared" ca="1" si="125"/>
        <v>-</v>
      </c>
      <c r="M3594" s="93" t="str">
        <f>IF(E3594="","",VLOOKUP(E3594,[1]PROJECTES!$C$14:$Z$5000,21,FALSE))</f>
        <v/>
      </c>
      <c r="N3594" s="100"/>
      <c r="O3594" s="72" t="s">
        <v>229</v>
      </c>
      <c r="P3594" s="101"/>
      <c r="Q3594" s="132"/>
      <c r="R3594" s="102"/>
      <c r="S3594" s="91"/>
    </row>
    <row r="3595" spans="1:19" s="104" customFormat="1" ht="12.75" customHeight="1" x14ac:dyDescent="0.25">
      <c r="A3595" s="121"/>
      <c r="B3595" s="92" t="str">
        <f>IF(E3595="","",VLOOKUP(E3595,[1]PROJECTES!$C$14:$G$5000,2,FALSE))</f>
        <v/>
      </c>
      <c r="C3595" s="121"/>
      <c r="D3595" s="93" t="str">
        <f>IF(E3595="","",VLOOKUP(E3595,[1]PROJECTES!$C$14:$G$5000,5,FALSE))</f>
        <v/>
      </c>
      <c r="E3595" s="117"/>
      <c r="F3595" s="95"/>
      <c r="G3595" s="96" t="str">
        <f>IF(E3595="","",VLOOKUP(E3595,[1]PROJECTES!$C$14:$G$5000,4,FALSE))</f>
        <v/>
      </c>
      <c r="H3595" s="118"/>
      <c r="I3595" s="97" t="str">
        <f>IF(H3595="","",VLOOKUP(H3595,BD!B$2:C$16,2,FALSE))</f>
        <v/>
      </c>
      <c r="J3595" s="98"/>
      <c r="K3595" s="135" t="str">
        <f t="shared" si="124"/>
        <v/>
      </c>
      <c r="L3595" s="99" t="str">
        <f t="shared" ca="1" si="125"/>
        <v>-</v>
      </c>
      <c r="M3595" s="93" t="str">
        <f>IF(E3595="","",VLOOKUP(E3595,[1]PROJECTES!$C$14:$Z$5000,21,FALSE))</f>
        <v/>
      </c>
      <c r="N3595" s="100"/>
      <c r="O3595" s="72" t="s">
        <v>229</v>
      </c>
      <c r="P3595" s="101"/>
      <c r="Q3595" s="132"/>
      <c r="R3595" s="102"/>
      <c r="S3595" s="91"/>
    </row>
    <row r="3596" spans="1:19" s="104" customFormat="1" ht="12.75" customHeight="1" x14ac:dyDescent="0.25">
      <c r="A3596" s="121"/>
      <c r="B3596" s="92" t="str">
        <f>IF(E3596="","",VLOOKUP(E3596,[1]PROJECTES!$C$14:$G$5000,2,FALSE))</f>
        <v/>
      </c>
      <c r="C3596" s="121"/>
      <c r="D3596" s="93" t="str">
        <f>IF(E3596="","",VLOOKUP(E3596,[1]PROJECTES!$C$14:$G$5000,5,FALSE))</f>
        <v/>
      </c>
      <c r="E3596" s="117"/>
      <c r="F3596" s="95"/>
      <c r="G3596" s="96" t="str">
        <f>IF(E3596="","",VLOOKUP(E3596,[1]PROJECTES!$C$14:$G$5000,4,FALSE))</f>
        <v/>
      </c>
      <c r="H3596" s="118"/>
      <c r="I3596" s="97" t="str">
        <f>IF(H3596="","",VLOOKUP(H3596,BD!B$2:C$16,2,FALSE))</f>
        <v/>
      </c>
      <c r="J3596" s="98"/>
      <c r="K3596" s="135" t="str">
        <f t="shared" si="124"/>
        <v/>
      </c>
      <c r="L3596" s="99" t="str">
        <f t="shared" ca="1" si="125"/>
        <v>-</v>
      </c>
      <c r="M3596" s="93" t="str">
        <f>IF(E3596="","",VLOOKUP(E3596,[1]PROJECTES!$C$14:$Z$5000,21,FALSE))</f>
        <v/>
      </c>
      <c r="N3596" s="100"/>
      <c r="O3596" s="72" t="s">
        <v>229</v>
      </c>
      <c r="P3596" s="101"/>
      <c r="Q3596" s="132"/>
      <c r="R3596" s="102"/>
      <c r="S3596" s="91"/>
    </row>
    <row r="3597" spans="1:19" s="104" customFormat="1" ht="12.75" customHeight="1" x14ac:dyDescent="0.25">
      <c r="A3597" s="121"/>
      <c r="B3597" s="92" t="str">
        <f>IF(E3597="","",VLOOKUP(E3597,[1]PROJECTES!$C$14:$G$5000,2,FALSE))</f>
        <v/>
      </c>
      <c r="C3597" s="121"/>
      <c r="D3597" s="93" t="str">
        <f>IF(E3597="","",VLOOKUP(E3597,[1]PROJECTES!$C$14:$G$5000,5,FALSE))</f>
        <v/>
      </c>
      <c r="E3597" s="117"/>
      <c r="F3597" s="95"/>
      <c r="G3597" s="96" t="str">
        <f>IF(E3597="","",VLOOKUP(E3597,[1]PROJECTES!$C$14:$G$5000,4,FALSE))</f>
        <v/>
      </c>
      <c r="H3597" s="118"/>
      <c r="I3597" s="97" t="str">
        <f>IF(H3597="","",VLOOKUP(H3597,BD!B$2:C$16,2,FALSE))</f>
        <v/>
      </c>
      <c r="J3597" s="98"/>
      <c r="K3597" s="135" t="str">
        <f t="shared" si="124"/>
        <v/>
      </c>
      <c r="L3597" s="99" t="str">
        <f t="shared" ca="1" si="125"/>
        <v>-</v>
      </c>
      <c r="M3597" s="93" t="str">
        <f>IF(E3597="","",VLOOKUP(E3597,[1]PROJECTES!$C$14:$Z$5000,21,FALSE))</f>
        <v/>
      </c>
      <c r="N3597" s="100"/>
      <c r="O3597" s="72" t="s">
        <v>229</v>
      </c>
      <c r="P3597" s="101"/>
      <c r="Q3597" s="132"/>
      <c r="R3597" s="102"/>
      <c r="S3597" s="91"/>
    </row>
    <row r="3598" spans="1:19" s="104" customFormat="1" ht="12.75" customHeight="1" x14ac:dyDescent="0.25">
      <c r="A3598" s="121"/>
      <c r="B3598" s="92" t="str">
        <f>IF(E3598="","",VLOOKUP(E3598,[1]PROJECTES!$C$14:$G$5000,2,FALSE))</f>
        <v/>
      </c>
      <c r="C3598" s="121"/>
      <c r="D3598" s="93" t="str">
        <f>IF(E3598="","",VLOOKUP(E3598,[1]PROJECTES!$C$14:$G$5000,5,FALSE))</f>
        <v/>
      </c>
      <c r="E3598" s="117"/>
      <c r="F3598" s="95"/>
      <c r="G3598" s="96" t="str">
        <f>IF(E3598="","",VLOOKUP(E3598,[1]PROJECTES!$C$14:$G$5000,4,FALSE))</f>
        <v/>
      </c>
      <c r="H3598" s="118"/>
      <c r="I3598" s="97" t="str">
        <f>IF(H3598="","",VLOOKUP(H3598,BD!B$2:C$16,2,FALSE))</f>
        <v/>
      </c>
      <c r="J3598" s="98"/>
      <c r="K3598" s="135" t="str">
        <f t="shared" si="124"/>
        <v/>
      </c>
      <c r="L3598" s="99" t="str">
        <f t="shared" ca="1" si="125"/>
        <v>-</v>
      </c>
      <c r="M3598" s="93" t="str">
        <f>IF(E3598="","",VLOOKUP(E3598,[1]PROJECTES!$C$14:$Z$5000,21,FALSE))</f>
        <v/>
      </c>
      <c r="N3598" s="100"/>
      <c r="O3598" s="72" t="s">
        <v>229</v>
      </c>
      <c r="P3598" s="101"/>
      <c r="Q3598" s="132"/>
      <c r="R3598" s="102"/>
      <c r="S3598" s="91"/>
    </row>
    <row r="3599" spans="1:19" s="104" customFormat="1" ht="12.75" customHeight="1" x14ac:dyDescent="0.25">
      <c r="A3599" s="121"/>
      <c r="B3599" s="92" t="str">
        <f>IF(E3599="","",VLOOKUP(E3599,[1]PROJECTES!$C$14:$G$5000,2,FALSE))</f>
        <v/>
      </c>
      <c r="C3599" s="121"/>
      <c r="D3599" s="93" t="str">
        <f>IF(E3599="","",VLOOKUP(E3599,[1]PROJECTES!$C$14:$G$5000,5,FALSE))</f>
        <v/>
      </c>
      <c r="E3599" s="117"/>
      <c r="F3599" s="95"/>
      <c r="G3599" s="96" t="str">
        <f>IF(E3599="","",VLOOKUP(E3599,[1]PROJECTES!$C$14:$G$5000,4,FALSE))</f>
        <v/>
      </c>
      <c r="H3599" s="118"/>
      <c r="I3599" s="97" t="str">
        <f>IF(H3599="","",VLOOKUP(H3599,BD!B$2:C$16,2,FALSE))</f>
        <v/>
      </c>
      <c r="J3599" s="98"/>
      <c r="K3599" s="135" t="str">
        <f t="shared" si="124"/>
        <v/>
      </c>
      <c r="L3599" s="99" t="str">
        <f t="shared" ca="1" si="125"/>
        <v>-</v>
      </c>
      <c r="M3599" s="93" t="str">
        <f>IF(E3599="","",VLOOKUP(E3599,[1]PROJECTES!$C$14:$Z$5000,21,FALSE))</f>
        <v/>
      </c>
      <c r="N3599" s="100"/>
      <c r="O3599" s="72" t="s">
        <v>229</v>
      </c>
      <c r="P3599" s="101"/>
      <c r="Q3599" s="132"/>
      <c r="R3599" s="102"/>
      <c r="S3599" s="91"/>
    </row>
    <row r="3600" spans="1:19" s="104" customFormat="1" ht="12.75" customHeight="1" x14ac:dyDescent="0.25">
      <c r="A3600" s="121"/>
      <c r="B3600" s="92" t="str">
        <f>IF(E3600="","",VLOOKUP(E3600,[1]PROJECTES!$C$14:$G$5000,2,FALSE))</f>
        <v/>
      </c>
      <c r="C3600" s="121"/>
      <c r="D3600" s="93" t="str">
        <f>IF(E3600="","",VLOOKUP(E3600,[1]PROJECTES!$C$14:$G$5000,5,FALSE))</f>
        <v/>
      </c>
      <c r="E3600" s="117"/>
      <c r="F3600" s="95"/>
      <c r="G3600" s="96" t="str">
        <f>IF(E3600="","",VLOOKUP(E3600,[1]PROJECTES!$C$14:$G$5000,4,FALSE))</f>
        <v/>
      </c>
      <c r="H3600" s="118"/>
      <c r="I3600" s="97" t="str">
        <f>IF(H3600="","",VLOOKUP(H3600,BD!B$2:C$16,2,FALSE))</f>
        <v/>
      </c>
      <c r="J3600" s="98"/>
      <c r="K3600" s="135" t="str">
        <f t="shared" si="124"/>
        <v/>
      </c>
      <c r="L3600" s="99" t="str">
        <f t="shared" ca="1" si="125"/>
        <v>-</v>
      </c>
      <c r="M3600" s="93" t="str">
        <f>IF(E3600="","",VLOOKUP(E3600,[1]PROJECTES!$C$14:$Z$5000,21,FALSE))</f>
        <v/>
      </c>
      <c r="N3600" s="100"/>
      <c r="O3600" s="72" t="s">
        <v>229</v>
      </c>
      <c r="P3600" s="101"/>
      <c r="Q3600" s="132"/>
      <c r="R3600" s="102"/>
      <c r="S3600" s="91"/>
    </row>
    <row r="3601" spans="1:19" s="104" customFormat="1" ht="12.75" customHeight="1" x14ac:dyDescent="0.25">
      <c r="A3601" s="121"/>
      <c r="B3601" s="92" t="str">
        <f>IF(E3601="","",VLOOKUP(E3601,[1]PROJECTES!$C$14:$G$5000,2,FALSE))</f>
        <v/>
      </c>
      <c r="C3601" s="121"/>
      <c r="D3601" s="93" t="str">
        <f>IF(E3601="","",VLOOKUP(E3601,[1]PROJECTES!$C$14:$G$5000,5,FALSE))</f>
        <v/>
      </c>
      <c r="E3601" s="117"/>
      <c r="F3601" s="95"/>
      <c r="G3601" s="96" t="str">
        <f>IF(E3601="","",VLOOKUP(E3601,[1]PROJECTES!$C$14:$G$5000,4,FALSE))</f>
        <v/>
      </c>
      <c r="H3601" s="118"/>
      <c r="I3601" s="97" t="str">
        <f>IF(H3601="","",VLOOKUP(H3601,BD!B$2:C$16,2,FALSE))</f>
        <v/>
      </c>
      <c r="J3601" s="98"/>
      <c r="K3601" s="135" t="str">
        <f t="shared" si="124"/>
        <v/>
      </c>
      <c r="L3601" s="99" t="str">
        <f t="shared" ca="1" si="125"/>
        <v>-</v>
      </c>
      <c r="M3601" s="93" t="str">
        <f>IF(E3601="","",VLOOKUP(E3601,[1]PROJECTES!$C$14:$Z$5000,21,FALSE))</f>
        <v/>
      </c>
      <c r="N3601" s="100"/>
      <c r="O3601" s="72" t="s">
        <v>229</v>
      </c>
      <c r="P3601" s="101"/>
      <c r="Q3601" s="132"/>
      <c r="R3601" s="102"/>
      <c r="S3601" s="91"/>
    </row>
    <row r="3602" spans="1:19" s="104" customFormat="1" ht="12.75" customHeight="1" x14ac:dyDescent="0.25">
      <c r="A3602" s="121"/>
      <c r="B3602" s="92" t="str">
        <f>IF(E3602="","",VLOOKUP(E3602,[1]PROJECTES!$C$14:$G$5000,2,FALSE))</f>
        <v/>
      </c>
      <c r="C3602" s="121"/>
      <c r="D3602" s="93" t="str">
        <f>IF(E3602="","",VLOOKUP(E3602,[1]PROJECTES!$C$14:$G$5000,5,FALSE))</f>
        <v/>
      </c>
      <c r="E3602" s="117"/>
      <c r="F3602" s="95"/>
      <c r="G3602" s="96" t="str">
        <f>IF(E3602="","",VLOOKUP(E3602,[1]PROJECTES!$C$14:$G$5000,4,FALSE))</f>
        <v/>
      </c>
      <c r="H3602" s="118"/>
      <c r="I3602" s="97" t="str">
        <f>IF(H3602="","",VLOOKUP(H3602,BD!B$2:C$16,2,FALSE))</f>
        <v/>
      </c>
      <c r="J3602" s="98"/>
      <c r="K3602" s="135" t="str">
        <f t="shared" si="124"/>
        <v/>
      </c>
      <c r="L3602" s="99" t="str">
        <f t="shared" ca="1" si="125"/>
        <v>-</v>
      </c>
      <c r="M3602" s="93" t="str">
        <f>IF(E3602="","",VLOOKUP(E3602,[1]PROJECTES!$C$14:$Z$5000,21,FALSE))</f>
        <v/>
      </c>
      <c r="N3602" s="100"/>
      <c r="O3602" s="72" t="s">
        <v>229</v>
      </c>
      <c r="P3602" s="101"/>
      <c r="Q3602" s="132"/>
      <c r="R3602" s="102"/>
      <c r="S3602" s="91"/>
    </row>
    <row r="3603" spans="1:19" s="104" customFormat="1" ht="12.75" customHeight="1" x14ac:dyDescent="0.25">
      <c r="A3603" s="121"/>
      <c r="B3603" s="92" t="str">
        <f>IF(E3603="","",VLOOKUP(E3603,[1]PROJECTES!$C$14:$G$5000,2,FALSE))</f>
        <v/>
      </c>
      <c r="C3603" s="121"/>
      <c r="D3603" s="93" t="str">
        <f>IF(E3603="","",VLOOKUP(E3603,[1]PROJECTES!$C$14:$G$5000,5,FALSE))</f>
        <v/>
      </c>
      <c r="E3603" s="117"/>
      <c r="F3603" s="95"/>
      <c r="G3603" s="96" t="str">
        <f>IF(E3603="","",VLOOKUP(E3603,[1]PROJECTES!$C$14:$G$5000,4,FALSE))</f>
        <v/>
      </c>
      <c r="H3603" s="118"/>
      <c r="I3603" s="97" t="str">
        <f>IF(H3603="","",VLOOKUP(H3603,BD!B$2:C$16,2,FALSE))</f>
        <v/>
      </c>
      <c r="J3603" s="98"/>
      <c r="K3603" s="135" t="str">
        <f t="shared" si="124"/>
        <v/>
      </c>
      <c r="L3603" s="99" t="str">
        <f t="shared" ca="1" si="125"/>
        <v>-</v>
      </c>
      <c r="M3603" s="93" t="str">
        <f>IF(E3603="","",VLOOKUP(E3603,[1]PROJECTES!$C$14:$Z$5000,21,FALSE))</f>
        <v/>
      </c>
      <c r="N3603" s="100"/>
      <c r="O3603" s="72" t="s">
        <v>229</v>
      </c>
      <c r="P3603" s="101"/>
      <c r="Q3603" s="132"/>
      <c r="R3603" s="102"/>
      <c r="S3603" s="91"/>
    </row>
    <row r="3604" spans="1:19" s="104" customFormat="1" ht="12.75" customHeight="1" x14ac:dyDescent="0.25">
      <c r="A3604" s="121"/>
      <c r="B3604" s="92" t="str">
        <f>IF(E3604="","",VLOOKUP(E3604,[1]PROJECTES!$C$14:$G$5000,2,FALSE))</f>
        <v/>
      </c>
      <c r="C3604" s="121"/>
      <c r="D3604" s="93" t="str">
        <f>IF(E3604="","",VLOOKUP(E3604,[1]PROJECTES!$C$14:$G$5000,5,FALSE))</f>
        <v/>
      </c>
      <c r="E3604" s="117"/>
      <c r="F3604" s="95"/>
      <c r="G3604" s="96" t="str">
        <f>IF(E3604="","",VLOOKUP(E3604,[1]PROJECTES!$C$14:$G$5000,4,FALSE))</f>
        <v/>
      </c>
      <c r="H3604" s="118"/>
      <c r="I3604" s="97" t="str">
        <f>IF(H3604="","",VLOOKUP(H3604,BD!B$2:C$16,2,FALSE))</f>
        <v/>
      </c>
      <c r="J3604" s="98"/>
      <c r="K3604" s="135" t="str">
        <f t="shared" si="124"/>
        <v/>
      </c>
      <c r="L3604" s="99" t="str">
        <f t="shared" ca="1" si="125"/>
        <v>-</v>
      </c>
      <c r="M3604" s="93" t="str">
        <f>IF(E3604="","",VLOOKUP(E3604,[1]PROJECTES!$C$14:$Z$5000,21,FALSE))</f>
        <v/>
      </c>
      <c r="N3604" s="100"/>
      <c r="O3604" s="72" t="s">
        <v>229</v>
      </c>
      <c r="P3604" s="101"/>
      <c r="Q3604" s="132"/>
      <c r="R3604" s="102"/>
      <c r="S3604" s="91"/>
    </row>
    <row r="3605" spans="1:19" s="104" customFormat="1" ht="12.75" customHeight="1" x14ac:dyDescent="0.25">
      <c r="A3605" s="121"/>
      <c r="B3605" s="92" t="str">
        <f>IF(E3605="","",VLOOKUP(E3605,[1]PROJECTES!$C$14:$G$5000,2,FALSE))</f>
        <v/>
      </c>
      <c r="C3605" s="121"/>
      <c r="D3605" s="93" t="str">
        <f>IF(E3605="","",VLOOKUP(E3605,[1]PROJECTES!$C$14:$G$5000,5,FALSE))</f>
        <v/>
      </c>
      <c r="E3605" s="117"/>
      <c r="F3605" s="95"/>
      <c r="G3605" s="96" t="str">
        <f>IF(E3605="","",VLOOKUP(E3605,[1]PROJECTES!$C$14:$G$5000,4,FALSE))</f>
        <v/>
      </c>
      <c r="H3605" s="118"/>
      <c r="I3605" s="97" t="str">
        <f>IF(H3605="","",VLOOKUP(H3605,BD!B$2:C$16,2,FALSE))</f>
        <v/>
      </c>
      <c r="J3605" s="98"/>
      <c r="K3605" s="135" t="str">
        <f t="shared" si="124"/>
        <v/>
      </c>
      <c r="L3605" s="99" t="str">
        <f t="shared" ca="1" si="125"/>
        <v>-</v>
      </c>
      <c r="M3605" s="93" t="str">
        <f>IF(E3605="","",VLOOKUP(E3605,[1]PROJECTES!$C$14:$Z$5000,21,FALSE))</f>
        <v/>
      </c>
      <c r="N3605" s="100"/>
      <c r="O3605" s="72" t="s">
        <v>229</v>
      </c>
      <c r="P3605" s="101"/>
      <c r="Q3605" s="132"/>
      <c r="R3605" s="102"/>
      <c r="S3605" s="91"/>
    </row>
    <row r="3606" spans="1:19" s="104" customFormat="1" ht="12.75" customHeight="1" x14ac:dyDescent="0.25">
      <c r="A3606" s="121"/>
      <c r="B3606" s="92" t="str">
        <f>IF(E3606="","",VLOOKUP(E3606,[1]PROJECTES!$C$14:$G$5000,2,FALSE))</f>
        <v/>
      </c>
      <c r="C3606" s="121"/>
      <c r="D3606" s="93" t="str">
        <f>IF(E3606="","",VLOOKUP(E3606,[1]PROJECTES!$C$14:$G$5000,5,FALSE))</f>
        <v/>
      </c>
      <c r="E3606" s="117"/>
      <c r="F3606" s="95"/>
      <c r="G3606" s="96" t="str">
        <f>IF(E3606="","",VLOOKUP(E3606,[1]PROJECTES!$C$14:$G$5000,4,FALSE))</f>
        <v/>
      </c>
      <c r="H3606" s="118"/>
      <c r="I3606" s="97" t="str">
        <f>IF(H3606="","",VLOOKUP(H3606,BD!B$2:C$16,2,FALSE))</f>
        <v/>
      </c>
      <c r="J3606" s="98"/>
      <c r="K3606" s="135" t="str">
        <f t="shared" si="124"/>
        <v/>
      </c>
      <c r="L3606" s="99" t="str">
        <f t="shared" ca="1" si="125"/>
        <v>-</v>
      </c>
      <c r="M3606" s="93" t="str">
        <f>IF(E3606="","",VLOOKUP(E3606,[1]PROJECTES!$C$14:$Z$5000,21,FALSE))</f>
        <v/>
      </c>
      <c r="N3606" s="100"/>
      <c r="O3606" s="72" t="s">
        <v>229</v>
      </c>
      <c r="P3606" s="101"/>
      <c r="Q3606" s="132"/>
      <c r="R3606" s="102"/>
      <c r="S3606" s="91"/>
    </row>
    <row r="3607" spans="1:19" s="104" customFormat="1" ht="12.75" customHeight="1" x14ac:dyDescent="0.25">
      <c r="A3607" s="121"/>
      <c r="B3607" s="92" t="str">
        <f>IF(E3607="","",VLOOKUP(E3607,[1]PROJECTES!$C$14:$G$5000,2,FALSE))</f>
        <v/>
      </c>
      <c r="C3607" s="121"/>
      <c r="D3607" s="93" t="str">
        <f>IF(E3607="","",VLOOKUP(E3607,[1]PROJECTES!$C$14:$G$5000,5,FALSE))</f>
        <v/>
      </c>
      <c r="E3607" s="117"/>
      <c r="F3607" s="95"/>
      <c r="G3607" s="96" t="str">
        <f>IF(E3607="","",VLOOKUP(E3607,[1]PROJECTES!$C$14:$G$5000,4,FALSE))</f>
        <v/>
      </c>
      <c r="H3607" s="118"/>
      <c r="I3607" s="97" t="str">
        <f>IF(H3607="","",VLOOKUP(H3607,BD!B$2:C$16,2,FALSE))</f>
        <v/>
      </c>
      <c r="J3607" s="98"/>
      <c r="K3607" s="135" t="str">
        <f t="shared" si="124"/>
        <v/>
      </c>
      <c r="L3607" s="99" t="str">
        <f t="shared" ca="1" si="125"/>
        <v>-</v>
      </c>
      <c r="M3607" s="93" t="str">
        <f>IF(E3607="","",VLOOKUP(E3607,[1]PROJECTES!$C$14:$Z$5000,21,FALSE))</f>
        <v/>
      </c>
      <c r="N3607" s="100"/>
      <c r="O3607" s="72" t="s">
        <v>229</v>
      </c>
      <c r="P3607" s="101"/>
      <c r="Q3607" s="132"/>
      <c r="R3607" s="102"/>
      <c r="S3607" s="91"/>
    </row>
    <row r="3608" spans="1:19" s="104" customFormat="1" ht="12.75" customHeight="1" x14ac:dyDescent="0.25">
      <c r="A3608" s="121"/>
      <c r="B3608" s="92" t="str">
        <f>IF(E3608="","",VLOOKUP(E3608,[1]PROJECTES!$C$14:$G$5000,2,FALSE))</f>
        <v/>
      </c>
      <c r="C3608" s="121"/>
      <c r="D3608" s="93" t="str">
        <f>IF(E3608="","",VLOOKUP(E3608,[1]PROJECTES!$C$14:$G$5000,5,FALSE))</f>
        <v/>
      </c>
      <c r="E3608" s="117"/>
      <c r="F3608" s="95"/>
      <c r="G3608" s="96" t="str">
        <f>IF(E3608="","",VLOOKUP(E3608,[1]PROJECTES!$C$14:$G$5000,4,FALSE))</f>
        <v/>
      </c>
      <c r="H3608" s="118"/>
      <c r="I3608" s="97" t="str">
        <f>IF(H3608="","",VLOOKUP(H3608,BD!B$2:C$16,2,FALSE))</f>
        <v/>
      </c>
      <c r="J3608" s="98"/>
      <c r="K3608" s="135" t="str">
        <f t="shared" si="124"/>
        <v/>
      </c>
      <c r="L3608" s="99" t="str">
        <f t="shared" ca="1" si="125"/>
        <v>-</v>
      </c>
      <c r="M3608" s="93" t="str">
        <f>IF(E3608="","",VLOOKUP(E3608,[1]PROJECTES!$C$14:$Z$5000,21,FALSE))</f>
        <v/>
      </c>
      <c r="N3608" s="100"/>
      <c r="O3608" s="72" t="s">
        <v>229</v>
      </c>
      <c r="P3608" s="101"/>
      <c r="Q3608" s="132"/>
      <c r="R3608" s="102"/>
      <c r="S3608" s="91"/>
    </row>
    <row r="3609" spans="1:19" s="104" customFormat="1" ht="12.75" customHeight="1" x14ac:dyDescent="0.25">
      <c r="A3609" s="121"/>
      <c r="B3609" s="92" t="str">
        <f>IF(E3609="","",VLOOKUP(E3609,[1]PROJECTES!$C$14:$G$5000,2,FALSE))</f>
        <v/>
      </c>
      <c r="C3609" s="121"/>
      <c r="D3609" s="93" t="str">
        <f>IF(E3609="","",VLOOKUP(E3609,[1]PROJECTES!$C$14:$G$5000,5,FALSE))</f>
        <v/>
      </c>
      <c r="E3609" s="117"/>
      <c r="F3609" s="95"/>
      <c r="G3609" s="96" t="str">
        <f>IF(E3609="","",VLOOKUP(E3609,[1]PROJECTES!$C$14:$G$5000,4,FALSE))</f>
        <v/>
      </c>
      <c r="H3609" s="118"/>
      <c r="I3609" s="97" t="str">
        <f>IF(H3609="","",VLOOKUP(H3609,BD!B$2:C$16,2,FALSE))</f>
        <v/>
      </c>
      <c r="J3609" s="98"/>
      <c r="K3609" s="135" t="str">
        <f t="shared" si="124"/>
        <v/>
      </c>
      <c r="L3609" s="99" t="str">
        <f t="shared" ca="1" si="125"/>
        <v>-</v>
      </c>
      <c r="M3609" s="93" t="str">
        <f>IF(E3609="","",VLOOKUP(E3609,[1]PROJECTES!$C$14:$Z$5000,21,FALSE))</f>
        <v/>
      </c>
      <c r="N3609" s="100"/>
      <c r="O3609" s="72" t="s">
        <v>229</v>
      </c>
      <c r="P3609" s="101"/>
      <c r="Q3609" s="132"/>
      <c r="R3609" s="102"/>
      <c r="S3609" s="91"/>
    </row>
    <row r="3610" spans="1:19" s="104" customFormat="1" ht="12.75" customHeight="1" x14ac:dyDescent="0.25">
      <c r="A3610" s="121"/>
      <c r="B3610" s="92" t="str">
        <f>IF(E3610="","",VLOOKUP(E3610,[1]PROJECTES!$C$14:$G$5000,2,FALSE))</f>
        <v/>
      </c>
      <c r="C3610" s="121"/>
      <c r="D3610" s="93" t="str">
        <f>IF(E3610="","",VLOOKUP(E3610,[1]PROJECTES!$C$14:$G$5000,5,FALSE))</f>
        <v/>
      </c>
      <c r="E3610" s="117"/>
      <c r="F3610" s="95"/>
      <c r="G3610" s="96" t="str">
        <f>IF(E3610="","",VLOOKUP(E3610,[1]PROJECTES!$C$14:$G$5000,4,FALSE))</f>
        <v/>
      </c>
      <c r="H3610" s="118"/>
      <c r="I3610" s="97" t="str">
        <f>IF(H3610="","",VLOOKUP(H3610,BD!B$2:C$16,2,FALSE))</f>
        <v/>
      </c>
      <c r="J3610" s="98"/>
      <c r="K3610" s="135" t="str">
        <f t="shared" si="124"/>
        <v/>
      </c>
      <c r="L3610" s="99" t="str">
        <f t="shared" ca="1" si="125"/>
        <v>-</v>
      </c>
      <c r="M3610" s="93" t="str">
        <f>IF(E3610="","",VLOOKUP(E3610,[1]PROJECTES!$C$14:$Z$5000,21,FALSE))</f>
        <v/>
      </c>
      <c r="N3610" s="100"/>
      <c r="O3610" s="72" t="s">
        <v>229</v>
      </c>
      <c r="P3610" s="101"/>
      <c r="Q3610" s="132"/>
      <c r="R3610" s="102"/>
      <c r="S3610" s="91"/>
    </row>
    <row r="3611" spans="1:19" s="104" customFormat="1" ht="12.75" customHeight="1" x14ac:dyDescent="0.25">
      <c r="A3611" s="121"/>
      <c r="B3611" s="92" t="str">
        <f>IF(E3611="","",VLOOKUP(E3611,[1]PROJECTES!$C$14:$G$5000,2,FALSE))</f>
        <v/>
      </c>
      <c r="C3611" s="121"/>
      <c r="D3611" s="93" t="str">
        <f>IF(E3611="","",VLOOKUP(E3611,[1]PROJECTES!$C$14:$G$5000,5,FALSE))</f>
        <v/>
      </c>
      <c r="E3611" s="117"/>
      <c r="F3611" s="95"/>
      <c r="G3611" s="96" t="str">
        <f>IF(E3611="","",VLOOKUP(E3611,[1]PROJECTES!$C$14:$G$5000,4,FALSE))</f>
        <v/>
      </c>
      <c r="H3611" s="118"/>
      <c r="I3611" s="97" t="str">
        <f>IF(H3611="","",VLOOKUP(H3611,BD!B$2:C$16,2,FALSE))</f>
        <v/>
      </c>
      <c r="J3611" s="98"/>
      <c r="K3611" s="135" t="str">
        <f t="shared" si="124"/>
        <v/>
      </c>
      <c r="L3611" s="99" t="str">
        <f t="shared" ca="1" si="125"/>
        <v>-</v>
      </c>
      <c r="M3611" s="93" t="str">
        <f>IF(E3611="","",VLOOKUP(E3611,[1]PROJECTES!$C$14:$Z$5000,21,FALSE))</f>
        <v/>
      </c>
      <c r="N3611" s="100"/>
      <c r="O3611" s="72" t="s">
        <v>229</v>
      </c>
      <c r="P3611" s="101"/>
      <c r="Q3611" s="132"/>
      <c r="R3611" s="102"/>
      <c r="S3611" s="91"/>
    </row>
    <row r="3612" spans="1:19" s="104" customFormat="1" ht="12.75" customHeight="1" x14ac:dyDescent="0.25">
      <c r="A3612" s="121"/>
      <c r="B3612" s="92" t="str">
        <f>IF(E3612="","",VLOOKUP(E3612,[1]PROJECTES!$C$14:$G$5000,2,FALSE))</f>
        <v/>
      </c>
      <c r="C3612" s="121"/>
      <c r="D3612" s="93" t="str">
        <f>IF(E3612="","",VLOOKUP(E3612,[1]PROJECTES!$C$14:$G$5000,5,FALSE))</f>
        <v/>
      </c>
      <c r="E3612" s="117"/>
      <c r="F3612" s="95"/>
      <c r="G3612" s="96" t="str">
        <f>IF(E3612="","",VLOOKUP(E3612,[1]PROJECTES!$C$14:$G$5000,4,FALSE))</f>
        <v/>
      </c>
      <c r="H3612" s="118"/>
      <c r="I3612" s="97" t="str">
        <f>IF(H3612="","",VLOOKUP(H3612,BD!B$2:C$16,2,FALSE))</f>
        <v/>
      </c>
      <c r="J3612" s="98"/>
      <c r="K3612" s="135" t="str">
        <f t="shared" si="124"/>
        <v/>
      </c>
      <c r="L3612" s="99" t="str">
        <f t="shared" ca="1" si="125"/>
        <v>-</v>
      </c>
      <c r="M3612" s="93" t="str">
        <f>IF(E3612="","",VLOOKUP(E3612,[1]PROJECTES!$C$14:$Z$5000,21,FALSE))</f>
        <v/>
      </c>
      <c r="N3612" s="100"/>
      <c r="O3612" s="72" t="s">
        <v>229</v>
      </c>
      <c r="P3612" s="101"/>
      <c r="Q3612" s="132"/>
      <c r="R3612" s="102"/>
      <c r="S3612" s="91"/>
    </row>
    <row r="3613" spans="1:19" s="104" customFormat="1" ht="12.75" customHeight="1" x14ac:dyDescent="0.25">
      <c r="A3613" s="121"/>
      <c r="B3613" s="92" t="str">
        <f>IF(E3613="","",VLOOKUP(E3613,[1]PROJECTES!$C$14:$G$5000,2,FALSE))</f>
        <v/>
      </c>
      <c r="C3613" s="121"/>
      <c r="D3613" s="93" t="str">
        <f>IF(E3613="","",VLOOKUP(E3613,[1]PROJECTES!$C$14:$G$5000,5,FALSE))</f>
        <v/>
      </c>
      <c r="E3613" s="117"/>
      <c r="F3613" s="95"/>
      <c r="G3613" s="96" t="str">
        <f>IF(E3613="","",VLOOKUP(E3613,[1]PROJECTES!$C$14:$G$5000,4,FALSE))</f>
        <v/>
      </c>
      <c r="H3613" s="118"/>
      <c r="I3613" s="97" t="str">
        <f>IF(H3613="","",VLOOKUP(H3613,BD!B$2:C$16,2,FALSE))</f>
        <v/>
      </c>
      <c r="J3613" s="98"/>
      <c r="K3613" s="135" t="str">
        <f t="shared" si="124"/>
        <v/>
      </c>
      <c r="L3613" s="99" t="str">
        <f t="shared" ca="1" si="125"/>
        <v>-</v>
      </c>
      <c r="M3613" s="93" t="str">
        <f>IF(E3613="","",VLOOKUP(E3613,[1]PROJECTES!$C$14:$Z$5000,21,FALSE))</f>
        <v/>
      </c>
      <c r="N3613" s="100"/>
      <c r="O3613" s="72" t="s">
        <v>229</v>
      </c>
      <c r="P3613" s="101"/>
      <c r="Q3613" s="132"/>
      <c r="R3613" s="102"/>
      <c r="S3613" s="91"/>
    </row>
    <row r="3614" spans="1:19" s="104" customFormat="1" ht="12.75" customHeight="1" x14ac:dyDescent="0.25">
      <c r="A3614" s="121"/>
      <c r="B3614" s="92" t="str">
        <f>IF(E3614="","",VLOOKUP(E3614,[1]PROJECTES!$C$14:$G$5000,2,FALSE))</f>
        <v/>
      </c>
      <c r="C3614" s="121"/>
      <c r="D3614" s="93" t="str">
        <f>IF(E3614="","",VLOOKUP(E3614,[1]PROJECTES!$C$14:$G$5000,5,FALSE))</f>
        <v/>
      </c>
      <c r="E3614" s="117"/>
      <c r="F3614" s="95"/>
      <c r="G3614" s="96" t="str">
        <f>IF(E3614="","",VLOOKUP(E3614,[1]PROJECTES!$C$14:$G$5000,4,FALSE))</f>
        <v/>
      </c>
      <c r="H3614" s="118"/>
      <c r="I3614" s="97" t="str">
        <f>IF(H3614="","",VLOOKUP(H3614,BD!B$2:C$16,2,FALSE))</f>
        <v/>
      </c>
      <c r="J3614" s="98"/>
      <c r="K3614" s="135" t="str">
        <f t="shared" si="124"/>
        <v/>
      </c>
      <c r="L3614" s="99" t="str">
        <f t="shared" ca="1" si="125"/>
        <v>-</v>
      </c>
      <c r="M3614" s="93" t="str">
        <f>IF(E3614="","",VLOOKUP(E3614,[1]PROJECTES!$C$14:$Z$5000,21,FALSE))</f>
        <v/>
      </c>
      <c r="N3614" s="100"/>
      <c r="O3614" s="72" t="s">
        <v>229</v>
      </c>
      <c r="P3614" s="101"/>
      <c r="Q3614" s="132"/>
      <c r="R3614" s="102"/>
      <c r="S3614" s="91"/>
    </row>
    <row r="3615" spans="1:19" s="104" customFormat="1" ht="12.75" customHeight="1" x14ac:dyDescent="0.25">
      <c r="A3615" s="121"/>
      <c r="B3615" s="92" t="str">
        <f>IF(E3615="","",VLOOKUP(E3615,[1]PROJECTES!$C$14:$G$5000,2,FALSE))</f>
        <v/>
      </c>
      <c r="C3615" s="121"/>
      <c r="D3615" s="93" t="str">
        <f>IF(E3615="","",VLOOKUP(E3615,[1]PROJECTES!$C$14:$G$5000,5,FALSE))</f>
        <v/>
      </c>
      <c r="E3615" s="117"/>
      <c r="F3615" s="95"/>
      <c r="G3615" s="96" t="str">
        <f>IF(E3615="","",VLOOKUP(E3615,[1]PROJECTES!$C$14:$G$5000,4,FALSE))</f>
        <v/>
      </c>
      <c r="H3615" s="118"/>
      <c r="I3615" s="97" t="str">
        <f>IF(H3615="","",VLOOKUP(H3615,BD!B$2:C$16,2,FALSE))</f>
        <v/>
      </c>
      <c r="J3615" s="98"/>
      <c r="K3615" s="135" t="str">
        <f t="shared" si="124"/>
        <v/>
      </c>
      <c r="L3615" s="99" t="str">
        <f t="shared" ca="1" si="125"/>
        <v>-</v>
      </c>
      <c r="M3615" s="93" t="str">
        <f>IF(E3615="","",VLOOKUP(E3615,[1]PROJECTES!$C$14:$Z$5000,21,FALSE))</f>
        <v/>
      </c>
      <c r="N3615" s="100"/>
      <c r="O3615" s="72" t="s">
        <v>229</v>
      </c>
      <c r="P3615" s="101"/>
      <c r="Q3615" s="132"/>
      <c r="R3615" s="102"/>
      <c r="S3615" s="91"/>
    </row>
    <row r="3616" spans="1:19" s="104" customFormat="1" ht="12.75" customHeight="1" x14ac:dyDescent="0.25">
      <c r="A3616" s="121"/>
      <c r="B3616" s="92" t="str">
        <f>IF(E3616="","",VLOOKUP(E3616,[1]PROJECTES!$C$14:$G$5000,2,FALSE))</f>
        <v/>
      </c>
      <c r="C3616" s="121"/>
      <c r="D3616" s="93" t="str">
        <f>IF(E3616="","",VLOOKUP(E3616,[1]PROJECTES!$C$14:$G$5000,5,FALSE))</f>
        <v/>
      </c>
      <c r="E3616" s="117"/>
      <c r="F3616" s="95"/>
      <c r="G3616" s="96" t="str">
        <f>IF(E3616="","",VLOOKUP(E3616,[1]PROJECTES!$C$14:$G$5000,4,FALSE))</f>
        <v/>
      </c>
      <c r="H3616" s="118"/>
      <c r="I3616" s="97" t="str">
        <f>IF(H3616="","",VLOOKUP(H3616,BD!B$2:C$16,2,FALSE))</f>
        <v/>
      </c>
      <c r="J3616" s="98"/>
      <c r="K3616" s="135" t="str">
        <f t="shared" si="124"/>
        <v/>
      </c>
      <c r="L3616" s="99" t="str">
        <f t="shared" ca="1" si="125"/>
        <v>-</v>
      </c>
      <c r="M3616" s="93" t="str">
        <f>IF(E3616="","",VLOOKUP(E3616,[1]PROJECTES!$C$14:$Z$5000,21,FALSE))</f>
        <v/>
      </c>
      <c r="N3616" s="100"/>
      <c r="O3616" s="72" t="s">
        <v>229</v>
      </c>
      <c r="P3616" s="101"/>
      <c r="Q3616" s="132"/>
      <c r="R3616" s="102"/>
      <c r="S3616" s="91"/>
    </row>
    <row r="3617" spans="1:19" s="104" customFormat="1" ht="12.75" customHeight="1" x14ac:dyDescent="0.25">
      <c r="A3617" s="121"/>
      <c r="B3617" s="92" t="str">
        <f>IF(E3617="","",VLOOKUP(E3617,[1]PROJECTES!$C$14:$G$5000,2,FALSE))</f>
        <v/>
      </c>
      <c r="C3617" s="121"/>
      <c r="D3617" s="93" t="str">
        <f>IF(E3617="","",VLOOKUP(E3617,[1]PROJECTES!$C$14:$G$5000,5,FALSE))</f>
        <v/>
      </c>
      <c r="E3617" s="117"/>
      <c r="F3617" s="95"/>
      <c r="G3617" s="96" t="str">
        <f>IF(E3617="","",VLOOKUP(E3617,[1]PROJECTES!$C$14:$G$5000,4,FALSE))</f>
        <v/>
      </c>
      <c r="H3617" s="118"/>
      <c r="I3617" s="97" t="str">
        <f>IF(H3617="","",VLOOKUP(H3617,BD!B$2:C$16,2,FALSE))</f>
        <v/>
      </c>
      <c r="J3617" s="98"/>
      <c r="K3617" s="135" t="str">
        <f t="shared" si="124"/>
        <v/>
      </c>
      <c r="L3617" s="99" t="str">
        <f t="shared" ca="1" si="125"/>
        <v>-</v>
      </c>
      <c r="M3617" s="93" t="str">
        <f>IF(E3617="","",VLOOKUP(E3617,[1]PROJECTES!$C$14:$Z$5000,21,FALSE))</f>
        <v/>
      </c>
      <c r="N3617" s="100"/>
      <c r="O3617" s="72" t="s">
        <v>229</v>
      </c>
      <c r="P3617" s="101"/>
      <c r="Q3617" s="132"/>
      <c r="R3617" s="102"/>
      <c r="S3617" s="91"/>
    </row>
    <row r="3618" spans="1:19" s="104" customFormat="1" ht="12.75" customHeight="1" x14ac:dyDescent="0.25">
      <c r="A3618" s="121"/>
      <c r="B3618" s="92" t="str">
        <f>IF(E3618="","",VLOOKUP(E3618,[1]PROJECTES!$C$14:$G$5000,2,FALSE))</f>
        <v/>
      </c>
      <c r="C3618" s="121"/>
      <c r="D3618" s="93" t="str">
        <f>IF(E3618="","",VLOOKUP(E3618,[1]PROJECTES!$C$14:$G$5000,5,FALSE))</f>
        <v/>
      </c>
      <c r="E3618" s="117"/>
      <c r="F3618" s="95"/>
      <c r="G3618" s="96" t="str">
        <f>IF(E3618="","",VLOOKUP(E3618,[1]PROJECTES!$C$14:$G$5000,4,FALSE))</f>
        <v/>
      </c>
      <c r="H3618" s="118"/>
      <c r="I3618" s="97" t="str">
        <f>IF(H3618="","",VLOOKUP(H3618,BD!B$2:C$16,2,FALSE))</f>
        <v/>
      </c>
      <c r="J3618" s="98"/>
      <c r="K3618" s="135" t="str">
        <f t="shared" si="124"/>
        <v/>
      </c>
      <c r="L3618" s="99" t="str">
        <f t="shared" ca="1" si="125"/>
        <v>-</v>
      </c>
      <c r="M3618" s="93" t="str">
        <f>IF(E3618="","",VLOOKUP(E3618,[1]PROJECTES!$C$14:$Z$5000,21,FALSE))</f>
        <v/>
      </c>
      <c r="N3618" s="100"/>
      <c r="O3618" s="72" t="s">
        <v>229</v>
      </c>
      <c r="P3618" s="101"/>
      <c r="Q3618" s="132"/>
      <c r="R3618" s="102"/>
      <c r="S3618" s="91"/>
    </row>
    <row r="3619" spans="1:19" s="104" customFormat="1" ht="12.75" customHeight="1" x14ac:dyDescent="0.25">
      <c r="A3619" s="121"/>
      <c r="B3619" s="92" t="str">
        <f>IF(E3619="","",VLOOKUP(E3619,[1]PROJECTES!$C$14:$G$5000,2,FALSE))</f>
        <v/>
      </c>
      <c r="C3619" s="121"/>
      <c r="D3619" s="93" t="str">
        <f>IF(E3619="","",VLOOKUP(E3619,[1]PROJECTES!$C$14:$G$5000,5,FALSE))</f>
        <v/>
      </c>
      <c r="E3619" s="117"/>
      <c r="F3619" s="95"/>
      <c r="G3619" s="96" t="str">
        <f>IF(E3619="","",VLOOKUP(E3619,[1]PROJECTES!$C$14:$G$5000,4,FALSE))</f>
        <v/>
      </c>
      <c r="H3619" s="118"/>
      <c r="I3619" s="97" t="str">
        <f>IF(H3619="","",VLOOKUP(H3619,BD!B$2:C$16,2,FALSE))</f>
        <v/>
      </c>
      <c r="J3619" s="98"/>
      <c r="K3619" s="135" t="str">
        <f t="shared" si="124"/>
        <v/>
      </c>
      <c r="L3619" s="99" t="str">
        <f t="shared" ca="1" si="125"/>
        <v>-</v>
      </c>
      <c r="M3619" s="93" t="str">
        <f>IF(E3619="","",VLOOKUP(E3619,[1]PROJECTES!$C$14:$Z$5000,21,FALSE))</f>
        <v/>
      </c>
      <c r="N3619" s="100"/>
      <c r="O3619" s="72" t="s">
        <v>229</v>
      </c>
      <c r="P3619" s="101"/>
      <c r="Q3619" s="132"/>
      <c r="R3619" s="102"/>
      <c r="S3619" s="91"/>
    </row>
    <row r="3620" spans="1:19" s="104" customFormat="1" ht="12.75" customHeight="1" x14ac:dyDescent="0.25">
      <c r="A3620" s="121"/>
      <c r="B3620" s="92" t="str">
        <f>IF(E3620="","",VLOOKUP(E3620,[1]PROJECTES!$C$14:$G$5000,2,FALSE))</f>
        <v/>
      </c>
      <c r="C3620" s="121"/>
      <c r="D3620" s="93" t="str">
        <f>IF(E3620="","",VLOOKUP(E3620,[1]PROJECTES!$C$14:$G$5000,5,FALSE))</f>
        <v/>
      </c>
      <c r="E3620" s="117"/>
      <c r="F3620" s="95"/>
      <c r="G3620" s="96" t="str">
        <f>IF(E3620="","",VLOOKUP(E3620,[1]PROJECTES!$C$14:$G$5000,4,FALSE))</f>
        <v/>
      </c>
      <c r="H3620" s="118"/>
      <c r="I3620" s="97" t="str">
        <f>IF(H3620="","",VLOOKUP(H3620,BD!B$2:C$16,2,FALSE))</f>
        <v/>
      </c>
      <c r="J3620" s="98"/>
      <c r="K3620" s="135" t="str">
        <f t="shared" si="124"/>
        <v/>
      </c>
      <c r="L3620" s="99" t="str">
        <f t="shared" ca="1" si="125"/>
        <v>-</v>
      </c>
      <c r="M3620" s="93" t="str">
        <f>IF(E3620="","",VLOOKUP(E3620,[1]PROJECTES!$C$14:$Z$5000,21,FALSE))</f>
        <v/>
      </c>
      <c r="N3620" s="100"/>
      <c r="O3620" s="72" t="s">
        <v>229</v>
      </c>
      <c r="P3620" s="101"/>
      <c r="Q3620" s="132"/>
      <c r="R3620" s="102"/>
      <c r="S3620" s="91"/>
    </row>
    <row r="3621" spans="1:19" s="104" customFormat="1" ht="12.75" customHeight="1" x14ac:dyDescent="0.25">
      <c r="A3621" s="121"/>
      <c r="B3621" s="92" t="str">
        <f>IF(E3621="","",VLOOKUP(E3621,[1]PROJECTES!$C$14:$G$5000,2,FALSE))</f>
        <v/>
      </c>
      <c r="C3621" s="121"/>
      <c r="D3621" s="93" t="str">
        <f>IF(E3621="","",VLOOKUP(E3621,[1]PROJECTES!$C$14:$G$5000,5,FALSE))</f>
        <v/>
      </c>
      <c r="E3621" s="117"/>
      <c r="F3621" s="95"/>
      <c r="G3621" s="96" t="str">
        <f>IF(E3621="","",VLOOKUP(E3621,[1]PROJECTES!$C$14:$G$5000,4,FALSE))</f>
        <v/>
      </c>
      <c r="H3621" s="118"/>
      <c r="I3621" s="97" t="str">
        <f>IF(H3621="","",VLOOKUP(H3621,BD!B$2:C$16,2,FALSE))</f>
        <v/>
      </c>
      <c r="J3621" s="98"/>
      <c r="K3621" s="135" t="str">
        <f t="shared" si="124"/>
        <v/>
      </c>
      <c r="L3621" s="99" t="str">
        <f t="shared" ca="1" si="125"/>
        <v>-</v>
      </c>
      <c r="M3621" s="93" t="str">
        <f>IF(E3621="","",VLOOKUP(E3621,[1]PROJECTES!$C$14:$Z$5000,21,FALSE))</f>
        <v/>
      </c>
      <c r="N3621" s="100"/>
      <c r="O3621" s="72" t="s">
        <v>229</v>
      </c>
      <c r="P3621" s="101"/>
      <c r="Q3621" s="132"/>
      <c r="R3621" s="102"/>
      <c r="S3621" s="91"/>
    </row>
    <row r="3622" spans="1:19" s="104" customFormat="1" ht="12.75" customHeight="1" x14ac:dyDescent="0.25">
      <c r="A3622" s="121"/>
      <c r="B3622" s="92" t="str">
        <f>IF(E3622="","",VLOOKUP(E3622,[1]PROJECTES!$C$14:$G$5000,2,FALSE))</f>
        <v/>
      </c>
      <c r="C3622" s="121"/>
      <c r="D3622" s="93" t="str">
        <f>IF(E3622="","",VLOOKUP(E3622,[1]PROJECTES!$C$14:$G$5000,5,FALSE))</f>
        <v/>
      </c>
      <c r="E3622" s="117"/>
      <c r="F3622" s="95"/>
      <c r="G3622" s="96" t="str">
        <f>IF(E3622="","",VLOOKUP(E3622,[1]PROJECTES!$C$14:$G$5000,4,FALSE))</f>
        <v/>
      </c>
      <c r="H3622" s="118"/>
      <c r="I3622" s="97" t="str">
        <f>IF(H3622="","",VLOOKUP(H3622,BD!B$2:C$16,2,FALSE))</f>
        <v/>
      </c>
      <c r="J3622" s="98"/>
      <c r="K3622" s="135" t="str">
        <f t="shared" si="124"/>
        <v/>
      </c>
      <c r="L3622" s="99" t="str">
        <f t="shared" ca="1" si="125"/>
        <v>-</v>
      </c>
      <c r="M3622" s="93" t="str">
        <f>IF(E3622="","",VLOOKUP(E3622,[1]PROJECTES!$C$14:$Z$5000,21,FALSE))</f>
        <v/>
      </c>
      <c r="N3622" s="100"/>
      <c r="O3622" s="72" t="s">
        <v>229</v>
      </c>
      <c r="P3622" s="101"/>
      <c r="Q3622" s="132"/>
      <c r="R3622" s="102"/>
      <c r="S3622" s="91"/>
    </row>
    <row r="3623" spans="1:19" s="104" customFormat="1" ht="12.75" customHeight="1" x14ac:dyDescent="0.25">
      <c r="A3623" s="121"/>
      <c r="B3623" s="92" t="str">
        <f>IF(E3623="","",VLOOKUP(E3623,[1]PROJECTES!$C$14:$G$5000,2,FALSE))</f>
        <v/>
      </c>
      <c r="C3623" s="121"/>
      <c r="D3623" s="93" t="str">
        <f>IF(E3623="","",VLOOKUP(E3623,[1]PROJECTES!$C$14:$G$5000,5,FALSE))</f>
        <v/>
      </c>
      <c r="E3623" s="117"/>
      <c r="F3623" s="95"/>
      <c r="G3623" s="96" t="str">
        <f>IF(E3623="","",VLOOKUP(E3623,[1]PROJECTES!$C$14:$G$5000,4,FALSE))</f>
        <v/>
      </c>
      <c r="H3623" s="118"/>
      <c r="I3623" s="97" t="str">
        <f>IF(H3623="","",VLOOKUP(H3623,BD!B$2:C$16,2,FALSE))</f>
        <v/>
      </c>
      <c r="J3623" s="98"/>
      <c r="K3623" s="135" t="str">
        <f t="shared" si="124"/>
        <v/>
      </c>
      <c r="L3623" s="99" t="str">
        <f t="shared" ca="1" si="125"/>
        <v>-</v>
      </c>
      <c r="M3623" s="93" t="str">
        <f>IF(E3623="","",VLOOKUP(E3623,[1]PROJECTES!$C$14:$Z$5000,21,FALSE))</f>
        <v/>
      </c>
      <c r="N3623" s="100"/>
      <c r="O3623" s="72" t="s">
        <v>229</v>
      </c>
      <c r="P3623" s="101"/>
      <c r="Q3623" s="132"/>
      <c r="R3623" s="102"/>
      <c r="S3623" s="91"/>
    </row>
    <row r="3624" spans="1:19" s="104" customFormat="1" ht="12.75" customHeight="1" x14ac:dyDescent="0.25">
      <c r="A3624" s="121"/>
      <c r="B3624" s="92" t="str">
        <f>IF(E3624="","",VLOOKUP(E3624,[1]PROJECTES!$C$14:$G$5000,2,FALSE))</f>
        <v/>
      </c>
      <c r="C3624" s="121"/>
      <c r="D3624" s="93" t="str">
        <f>IF(E3624="","",VLOOKUP(E3624,[1]PROJECTES!$C$14:$G$5000,5,FALSE))</f>
        <v/>
      </c>
      <c r="E3624" s="117"/>
      <c r="F3624" s="95"/>
      <c r="G3624" s="96" t="str">
        <f>IF(E3624="","",VLOOKUP(E3624,[1]PROJECTES!$C$14:$G$5000,4,FALSE))</f>
        <v/>
      </c>
      <c r="H3624" s="118"/>
      <c r="I3624" s="97" t="str">
        <f>IF(H3624="","",VLOOKUP(H3624,BD!B$2:C$16,2,FALSE))</f>
        <v/>
      </c>
      <c r="J3624" s="98"/>
      <c r="K3624" s="135" t="str">
        <f t="shared" si="124"/>
        <v/>
      </c>
      <c r="L3624" s="99" t="str">
        <f t="shared" ca="1" si="125"/>
        <v>-</v>
      </c>
      <c r="M3624" s="93" t="str">
        <f>IF(E3624="","",VLOOKUP(E3624,[1]PROJECTES!$C$14:$Z$5000,21,FALSE))</f>
        <v/>
      </c>
      <c r="N3624" s="100"/>
      <c r="O3624" s="72" t="s">
        <v>229</v>
      </c>
      <c r="P3624" s="101"/>
      <c r="Q3624" s="132"/>
      <c r="R3624" s="102"/>
      <c r="S3624" s="91"/>
    </row>
    <row r="3625" spans="1:19" s="104" customFormat="1" ht="12.75" customHeight="1" x14ac:dyDescent="0.25">
      <c r="A3625" s="121"/>
      <c r="B3625" s="92" t="str">
        <f>IF(E3625="","",VLOOKUP(E3625,[1]PROJECTES!$C$14:$G$5000,2,FALSE))</f>
        <v/>
      </c>
      <c r="C3625" s="121"/>
      <c r="D3625" s="93" t="str">
        <f>IF(E3625="","",VLOOKUP(E3625,[1]PROJECTES!$C$14:$G$5000,5,FALSE))</f>
        <v/>
      </c>
      <c r="E3625" s="117"/>
      <c r="F3625" s="95"/>
      <c r="G3625" s="96" t="str">
        <f>IF(E3625="","",VLOOKUP(E3625,[1]PROJECTES!$C$14:$G$5000,4,FALSE))</f>
        <v/>
      </c>
      <c r="H3625" s="118"/>
      <c r="I3625" s="97" t="str">
        <f>IF(H3625="","",VLOOKUP(H3625,BD!B$2:C$16,2,FALSE))</f>
        <v/>
      </c>
      <c r="J3625" s="98"/>
      <c r="K3625" s="135" t="str">
        <f t="shared" si="124"/>
        <v/>
      </c>
      <c r="L3625" s="99" t="str">
        <f t="shared" ca="1" si="125"/>
        <v>-</v>
      </c>
      <c r="M3625" s="93" t="str">
        <f>IF(E3625="","",VLOOKUP(E3625,[1]PROJECTES!$C$14:$Z$5000,21,FALSE))</f>
        <v/>
      </c>
      <c r="N3625" s="100"/>
      <c r="O3625" s="72" t="s">
        <v>229</v>
      </c>
      <c r="P3625" s="101"/>
      <c r="Q3625" s="132"/>
      <c r="R3625" s="102"/>
      <c r="S3625" s="91"/>
    </row>
    <row r="3626" spans="1:19" s="104" customFormat="1" ht="12.75" customHeight="1" x14ac:dyDescent="0.25">
      <c r="A3626" s="121"/>
      <c r="B3626" s="92" t="str">
        <f>IF(E3626="","",VLOOKUP(E3626,[1]PROJECTES!$C$14:$G$5000,2,FALSE))</f>
        <v/>
      </c>
      <c r="C3626" s="121"/>
      <c r="D3626" s="93" t="str">
        <f>IF(E3626="","",VLOOKUP(E3626,[1]PROJECTES!$C$14:$G$5000,5,FALSE))</f>
        <v/>
      </c>
      <c r="E3626" s="117"/>
      <c r="F3626" s="95"/>
      <c r="G3626" s="96" t="str">
        <f>IF(E3626="","",VLOOKUP(E3626,[1]PROJECTES!$C$14:$G$5000,4,FALSE))</f>
        <v/>
      </c>
      <c r="H3626" s="118"/>
      <c r="I3626" s="97" t="str">
        <f>IF(H3626="","",VLOOKUP(H3626,BD!B$2:C$16,2,FALSE))</f>
        <v/>
      </c>
      <c r="J3626" s="98"/>
      <c r="K3626" s="135" t="str">
        <f t="shared" si="124"/>
        <v/>
      </c>
      <c r="L3626" s="99" t="str">
        <f t="shared" ca="1" si="125"/>
        <v>-</v>
      </c>
      <c r="M3626" s="93" t="str">
        <f>IF(E3626="","",VLOOKUP(E3626,[1]PROJECTES!$C$14:$Z$5000,21,FALSE))</f>
        <v/>
      </c>
      <c r="N3626" s="100"/>
      <c r="O3626" s="72" t="s">
        <v>229</v>
      </c>
      <c r="P3626" s="101"/>
      <c r="Q3626" s="132"/>
      <c r="R3626" s="102"/>
      <c r="S3626" s="91"/>
    </row>
    <row r="3627" spans="1:19" s="104" customFormat="1" ht="12.75" customHeight="1" x14ac:dyDescent="0.25">
      <c r="A3627" s="121"/>
      <c r="B3627" s="92" t="str">
        <f>IF(E3627="","",VLOOKUP(E3627,[1]PROJECTES!$C$14:$G$5000,2,FALSE))</f>
        <v/>
      </c>
      <c r="C3627" s="121"/>
      <c r="D3627" s="93" t="str">
        <f>IF(E3627="","",VLOOKUP(E3627,[1]PROJECTES!$C$14:$G$5000,5,FALSE))</f>
        <v/>
      </c>
      <c r="E3627" s="117"/>
      <c r="F3627" s="95"/>
      <c r="G3627" s="96" t="str">
        <f>IF(E3627="","",VLOOKUP(E3627,[1]PROJECTES!$C$14:$G$5000,4,FALSE))</f>
        <v/>
      </c>
      <c r="H3627" s="118"/>
      <c r="I3627" s="97" t="str">
        <f>IF(H3627="","",VLOOKUP(H3627,BD!B$2:C$16,2,FALSE))</f>
        <v/>
      </c>
      <c r="J3627" s="98"/>
      <c r="K3627" s="135" t="str">
        <f t="shared" si="124"/>
        <v/>
      </c>
      <c r="L3627" s="99" t="str">
        <f t="shared" ca="1" si="125"/>
        <v>-</v>
      </c>
      <c r="M3627" s="93" t="str">
        <f>IF(E3627="","",VLOOKUP(E3627,[1]PROJECTES!$C$14:$Z$5000,21,FALSE))</f>
        <v/>
      </c>
      <c r="N3627" s="100"/>
      <c r="O3627" s="72" t="s">
        <v>229</v>
      </c>
      <c r="P3627" s="101"/>
      <c r="Q3627" s="132"/>
      <c r="R3627" s="102"/>
      <c r="S3627" s="91"/>
    </row>
    <row r="3628" spans="1:19" s="104" customFormat="1" ht="12.75" customHeight="1" x14ac:dyDescent="0.25">
      <c r="A3628" s="121"/>
      <c r="B3628" s="92" t="str">
        <f>IF(E3628="","",VLOOKUP(E3628,[1]PROJECTES!$C$14:$G$5000,2,FALSE))</f>
        <v/>
      </c>
      <c r="C3628" s="121"/>
      <c r="D3628" s="93" t="str">
        <f>IF(E3628="","",VLOOKUP(E3628,[1]PROJECTES!$C$14:$G$5000,5,FALSE))</f>
        <v/>
      </c>
      <c r="E3628" s="117"/>
      <c r="F3628" s="95"/>
      <c r="G3628" s="96" t="str">
        <f>IF(E3628="","",VLOOKUP(E3628,[1]PROJECTES!$C$14:$G$5000,4,FALSE))</f>
        <v/>
      </c>
      <c r="H3628" s="118"/>
      <c r="I3628" s="97" t="str">
        <f>IF(H3628="","",VLOOKUP(H3628,BD!B$2:C$16,2,FALSE))</f>
        <v/>
      </c>
      <c r="J3628" s="98"/>
      <c r="K3628" s="135" t="str">
        <f t="shared" ref="K3628:K3691" si="126">IF(J3628="","",WEEKNUM(J3628,2)-0)</f>
        <v/>
      </c>
      <c r="L3628" s="99" t="str">
        <f t="shared" ref="L3628:L3691" ca="1" si="127">IF(M3628="","-",IF(G3628="TA","-",+M3628-TODAY()))</f>
        <v>-</v>
      </c>
      <c r="M3628" s="93" t="str">
        <f>IF(E3628="","",VLOOKUP(E3628,[1]PROJECTES!$C$14:$Z$5000,21,FALSE))</f>
        <v/>
      </c>
      <c r="N3628" s="100"/>
      <c r="O3628" s="72" t="s">
        <v>229</v>
      </c>
      <c r="P3628" s="101"/>
      <c r="Q3628" s="132"/>
      <c r="R3628" s="102"/>
      <c r="S3628" s="91"/>
    </row>
    <row r="3629" spans="1:19" s="104" customFormat="1" ht="12.75" customHeight="1" x14ac:dyDescent="0.25">
      <c r="A3629" s="121"/>
      <c r="B3629" s="92" t="str">
        <f>IF(E3629="","",VLOOKUP(E3629,[1]PROJECTES!$C$14:$G$5000,2,FALSE))</f>
        <v/>
      </c>
      <c r="C3629" s="121"/>
      <c r="D3629" s="93" t="str">
        <f>IF(E3629="","",VLOOKUP(E3629,[1]PROJECTES!$C$14:$G$5000,5,FALSE))</f>
        <v/>
      </c>
      <c r="E3629" s="117"/>
      <c r="F3629" s="95"/>
      <c r="G3629" s="96" t="str">
        <f>IF(E3629="","",VLOOKUP(E3629,[1]PROJECTES!$C$14:$G$5000,4,FALSE))</f>
        <v/>
      </c>
      <c r="H3629" s="118"/>
      <c r="I3629" s="97" t="str">
        <f>IF(H3629="","",VLOOKUP(H3629,BD!B$2:C$16,2,FALSE))</f>
        <v/>
      </c>
      <c r="J3629" s="98"/>
      <c r="K3629" s="135" t="str">
        <f t="shared" si="126"/>
        <v/>
      </c>
      <c r="L3629" s="99" t="str">
        <f t="shared" ca="1" si="127"/>
        <v>-</v>
      </c>
      <c r="M3629" s="93" t="str">
        <f>IF(E3629="","",VLOOKUP(E3629,[1]PROJECTES!$C$14:$Z$5000,21,FALSE))</f>
        <v/>
      </c>
      <c r="N3629" s="100"/>
      <c r="O3629" s="72" t="s">
        <v>229</v>
      </c>
      <c r="P3629" s="101"/>
      <c r="Q3629" s="132"/>
      <c r="R3629" s="102"/>
      <c r="S3629" s="91"/>
    </row>
    <row r="3630" spans="1:19" s="104" customFormat="1" ht="12.75" customHeight="1" x14ac:dyDescent="0.25">
      <c r="A3630" s="121"/>
      <c r="B3630" s="92" t="str">
        <f>IF(E3630="","",VLOOKUP(E3630,[1]PROJECTES!$C$14:$G$5000,2,FALSE))</f>
        <v/>
      </c>
      <c r="C3630" s="121"/>
      <c r="D3630" s="93" t="str">
        <f>IF(E3630="","",VLOOKUP(E3630,[1]PROJECTES!$C$14:$G$5000,5,FALSE))</f>
        <v/>
      </c>
      <c r="E3630" s="117"/>
      <c r="F3630" s="95"/>
      <c r="G3630" s="96" t="str">
        <f>IF(E3630="","",VLOOKUP(E3630,[1]PROJECTES!$C$14:$G$5000,4,FALSE))</f>
        <v/>
      </c>
      <c r="H3630" s="118"/>
      <c r="I3630" s="97" t="str">
        <f>IF(H3630="","",VLOOKUP(H3630,BD!B$2:C$16,2,FALSE))</f>
        <v/>
      </c>
      <c r="J3630" s="98"/>
      <c r="K3630" s="135" t="str">
        <f t="shared" si="126"/>
        <v/>
      </c>
      <c r="L3630" s="99" t="str">
        <f t="shared" ca="1" si="127"/>
        <v>-</v>
      </c>
      <c r="M3630" s="93" t="str">
        <f>IF(E3630="","",VLOOKUP(E3630,[1]PROJECTES!$C$14:$Z$5000,21,FALSE))</f>
        <v/>
      </c>
      <c r="N3630" s="100"/>
      <c r="O3630" s="72" t="s">
        <v>229</v>
      </c>
      <c r="P3630" s="101"/>
      <c r="Q3630" s="132"/>
      <c r="R3630" s="102"/>
      <c r="S3630" s="91"/>
    </row>
    <row r="3631" spans="1:19" s="104" customFormat="1" ht="12.75" customHeight="1" x14ac:dyDescent="0.25">
      <c r="A3631" s="121"/>
      <c r="B3631" s="92" t="str">
        <f>IF(E3631="","",VLOOKUP(E3631,[1]PROJECTES!$C$14:$G$5000,2,FALSE))</f>
        <v/>
      </c>
      <c r="C3631" s="121"/>
      <c r="D3631" s="93" t="str">
        <f>IF(E3631="","",VLOOKUP(E3631,[1]PROJECTES!$C$14:$G$5000,5,FALSE))</f>
        <v/>
      </c>
      <c r="E3631" s="117"/>
      <c r="F3631" s="95"/>
      <c r="G3631" s="96" t="str">
        <f>IF(E3631="","",VLOOKUP(E3631,[1]PROJECTES!$C$14:$G$5000,4,FALSE))</f>
        <v/>
      </c>
      <c r="H3631" s="118"/>
      <c r="I3631" s="97" t="str">
        <f>IF(H3631="","",VLOOKUP(H3631,BD!B$2:C$16,2,FALSE))</f>
        <v/>
      </c>
      <c r="J3631" s="98"/>
      <c r="K3631" s="135" t="str">
        <f t="shared" si="126"/>
        <v/>
      </c>
      <c r="L3631" s="99" t="str">
        <f t="shared" ca="1" si="127"/>
        <v>-</v>
      </c>
      <c r="M3631" s="93" t="str">
        <f>IF(E3631="","",VLOOKUP(E3631,[1]PROJECTES!$C$14:$Z$5000,21,FALSE))</f>
        <v/>
      </c>
      <c r="N3631" s="100"/>
      <c r="O3631" s="72" t="s">
        <v>229</v>
      </c>
      <c r="P3631" s="101"/>
      <c r="Q3631" s="132"/>
      <c r="R3631" s="102"/>
      <c r="S3631" s="91"/>
    </row>
    <row r="3632" spans="1:19" s="104" customFormat="1" ht="12.75" customHeight="1" x14ac:dyDescent="0.25">
      <c r="A3632" s="121"/>
      <c r="B3632" s="92" t="str">
        <f>IF(E3632="","",VLOOKUP(E3632,[1]PROJECTES!$C$14:$G$5000,2,FALSE))</f>
        <v/>
      </c>
      <c r="C3632" s="121"/>
      <c r="D3632" s="93" t="str">
        <f>IF(E3632="","",VLOOKUP(E3632,[1]PROJECTES!$C$14:$G$5000,5,FALSE))</f>
        <v/>
      </c>
      <c r="E3632" s="117"/>
      <c r="F3632" s="95"/>
      <c r="G3632" s="96" t="str">
        <f>IF(E3632="","",VLOOKUP(E3632,[1]PROJECTES!$C$14:$G$5000,4,FALSE))</f>
        <v/>
      </c>
      <c r="H3632" s="118"/>
      <c r="I3632" s="97" t="str">
        <f>IF(H3632="","",VLOOKUP(H3632,BD!B$2:C$16,2,FALSE))</f>
        <v/>
      </c>
      <c r="J3632" s="98"/>
      <c r="K3632" s="135" t="str">
        <f t="shared" si="126"/>
        <v/>
      </c>
      <c r="L3632" s="99" t="str">
        <f t="shared" ca="1" si="127"/>
        <v>-</v>
      </c>
      <c r="M3632" s="93" t="str">
        <f>IF(E3632="","",VLOOKUP(E3632,[1]PROJECTES!$C$14:$Z$5000,21,FALSE))</f>
        <v/>
      </c>
      <c r="N3632" s="100"/>
      <c r="O3632" s="72" t="s">
        <v>229</v>
      </c>
      <c r="P3632" s="101"/>
      <c r="Q3632" s="132"/>
      <c r="R3632" s="102"/>
      <c r="S3632" s="91"/>
    </row>
    <row r="3633" spans="1:19" s="104" customFormat="1" ht="12.75" customHeight="1" x14ac:dyDescent="0.25">
      <c r="A3633" s="121"/>
      <c r="B3633" s="92" t="str">
        <f>IF(E3633="","",VLOOKUP(E3633,[1]PROJECTES!$C$14:$G$5000,2,FALSE))</f>
        <v/>
      </c>
      <c r="C3633" s="121"/>
      <c r="D3633" s="93" t="str">
        <f>IF(E3633="","",VLOOKUP(E3633,[1]PROJECTES!$C$14:$G$5000,5,FALSE))</f>
        <v/>
      </c>
      <c r="E3633" s="117"/>
      <c r="F3633" s="95"/>
      <c r="G3633" s="96" t="str">
        <f>IF(E3633="","",VLOOKUP(E3633,[1]PROJECTES!$C$14:$G$5000,4,FALSE))</f>
        <v/>
      </c>
      <c r="H3633" s="118"/>
      <c r="I3633" s="97" t="str">
        <f>IF(H3633="","",VLOOKUP(H3633,BD!B$2:C$16,2,FALSE))</f>
        <v/>
      </c>
      <c r="J3633" s="98"/>
      <c r="K3633" s="135" t="str">
        <f t="shared" si="126"/>
        <v/>
      </c>
      <c r="L3633" s="99" t="str">
        <f t="shared" ca="1" si="127"/>
        <v>-</v>
      </c>
      <c r="M3633" s="93" t="str">
        <f>IF(E3633="","",VLOOKUP(E3633,[1]PROJECTES!$C$14:$Z$5000,21,FALSE))</f>
        <v/>
      </c>
      <c r="N3633" s="100"/>
      <c r="O3633" s="72" t="s">
        <v>229</v>
      </c>
      <c r="P3633" s="101"/>
      <c r="Q3633" s="132"/>
      <c r="R3633" s="102"/>
      <c r="S3633" s="91"/>
    </row>
    <row r="3634" spans="1:19" s="104" customFormat="1" ht="12.75" customHeight="1" x14ac:dyDescent="0.25">
      <c r="A3634" s="121"/>
      <c r="B3634" s="92" t="str">
        <f>IF(E3634="","",VLOOKUP(E3634,[1]PROJECTES!$C$14:$G$5000,2,FALSE))</f>
        <v/>
      </c>
      <c r="C3634" s="121"/>
      <c r="D3634" s="93" t="str">
        <f>IF(E3634="","",VLOOKUP(E3634,[1]PROJECTES!$C$14:$G$5000,5,FALSE))</f>
        <v/>
      </c>
      <c r="E3634" s="117"/>
      <c r="F3634" s="95"/>
      <c r="G3634" s="96" t="str">
        <f>IF(E3634="","",VLOOKUP(E3634,[1]PROJECTES!$C$14:$G$5000,4,FALSE))</f>
        <v/>
      </c>
      <c r="H3634" s="118"/>
      <c r="I3634" s="97" t="str">
        <f>IF(H3634="","",VLOOKUP(H3634,BD!B$2:C$16,2,FALSE))</f>
        <v/>
      </c>
      <c r="J3634" s="98"/>
      <c r="K3634" s="135" t="str">
        <f t="shared" si="126"/>
        <v/>
      </c>
      <c r="L3634" s="99" t="str">
        <f t="shared" ca="1" si="127"/>
        <v>-</v>
      </c>
      <c r="M3634" s="93" t="str">
        <f>IF(E3634="","",VLOOKUP(E3634,[1]PROJECTES!$C$14:$Z$5000,21,FALSE))</f>
        <v/>
      </c>
      <c r="N3634" s="100"/>
      <c r="O3634" s="72" t="s">
        <v>229</v>
      </c>
      <c r="P3634" s="101"/>
      <c r="Q3634" s="132"/>
      <c r="R3634" s="102"/>
      <c r="S3634" s="91"/>
    </row>
    <row r="3635" spans="1:19" s="104" customFormat="1" ht="12.75" customHeight="1" x14ac:dyDescent="0.25">
      <c r="A3635" s="121"/>
      <c r="B3635" s="92" t="str">
        <f>IF(E3635="","",VLOOKUP(E3635,[1]PROJECTES!$C$14:$G$5000,2,FALSE))</f>
        <v/>
      </c>
      <c r="C3635" s="121"/>
      <c r="D3635" s="93" t="str">
        <f>IF(E3635="","",VLOOKUP(E3635,[1]PROJECTES!$C$14:$G$5000,5,FALSE))</f>
        <v/>
      </c>
      <c r="E3635" s="117"/>
      <c r="F3635" s="95"/>
      <c r="G3635" s="96" t="str">
        <f>IF(E3635="","",VLOOKUP(E3635,[1]PROJECTES!$C$14:$G$5000,4,FALSE))</f>
        <v/>
      </c>
      <c r="H3635" s="118"/>
      <c r="I3635" s="97" t="str">
        <f>IF(H3635="","",VLOOKUP(H3635,BD!B$2:C$16,2,FALSE))</f>
        <v/>
      </c>
      <c r="J3635" s="98"/>
      <c r="K3635" s="135" t="str">
        <f t="shared" si="126"/>
        <v/>
      </c>
      <c r="L3635" s="99" t="str">
        <f t="shared" ca="1" si="127"/>
        <v>-</v>
      </c>
      <c r="M3635" s="93" t="str">
        <f>IF(E3635="","",VLOOKUP(E3635,[1]PROJECTES!$C$14:$Z$5000,21,FALSE))</f>
        <v/>
      </c>
      <c r="N3635" s="100"/>
      <c r="O3635" s="72" t="s">
        <v>229</v>
      </c>
      <c r="P3635" s="101"/>
      <c r="Q3635" s="132"/>
      <c r="R3635" s="102"/>
      <c r="S3635" s="91"/>
    </row>
    <row r="3636" spans="1:19" s="104" customFormat="1" ht="12.75" customHeight="1" x14ac:dyDescent="0.25">
      <c r="A3636" s="121"/>
      <c r="B3636" s="92" t="str">
        <f>IF(E3636="","",VLOOKUP(E3636,[1]PROJECTES!$C$14:$G$5000,2,FALSE))</f>
        <v/>
      </c>
      <c r="C3636" s="121"/>
      <c r="D3636" s="93" t="str">
        <f>IF(E3636="","",VLOOKUP(E3636,[1]PROJECTES!$C$14:$G$5000,5,FALSE))</f>
        <v/>
      </c>
      <c r="E3636" s="117"/>
      <c r="F3636" s="95"/>
      <c r="G3636" s="96" t="str">
        <f>IF(E3636="","",VLOOKUP(E3636,[1]PROJECTES!$C$14:$G$5000,4,FALSE))</f>
        <v/>
      </c>
      <c r="H3636" s="118"/>
      <c r="I3636" s="97" t="str">
        <f>IF(H3636="","",VLOOKUP(H3636,BD!B$2:C$16,2,FALSE))</f>
        <v/>
      </c>
      <c r="J3636" s="98"/>
      <c r="K3636" s="135" t="str">
        <f t="shared" si="126"/>
        <v/>
      </c>
      <c r="L3636" s="99" t="str">
        <f t="shared" ca="1" si="127"/>
        <v>-</v>
      </c>
      <c r="M3636" s="93" t="str">
        <f>IF(E3636="","",VLOOKUP(E3636,[1]PROJECTES!$C$14:$Z$5000,21,FALSE))</f>
        <v/>
      </c>
      <c r="N3636" s="100"/>
      <c r="O3636" s="72" t="s">
        <v>229</v>
      </c>
      <c r="P3636" s="101"/>
      <c r="Q3636" s="132"/>
      <c r="R3636" s="102"/>
      <c r="S3636" s="91"/>
    </row>
    <row r="3637" spans="1:19" s="104" customFormat="1" ht="12.75" customHeight="1" x14ac:dyDescent="0.25">
      <c r="A3637" s="121"/>
      <c r="B3637" s="92" t="str">
        <f>IF(E3637="","",VLOOKUP(E3637,[1]PROJECTES!$C$14:$G$5000,2,FALSE))</f>
        <v/>
      </c>
      <c r="C3637" s="121"/>
      <c r="D3637" s="93" t="str">
        <f>IF(E3637="","",VLOOKUP(E3637,[1]PROJECTES!$C$14:$G$5000,5,FALSE))</f>
        <v/>
      </c>
      <c r="E3637" s="117"/>
      <c r="F3637" s="95"/>
      <c r="G3637" s="96" t="str">
        <f>IF(E3637="","",VLOOKUP(E3637,[1]PROJECTES!$C$14:$G$5000,4,FALSE))</f>
        <v/>
      </c>
      <c r="H3637" s="118"/>
      <c r="I3637" s="97" t="str">
        <f>IF(H3637="","",VLOOKUP(H3637,BD!B$2:C$16,2,FALSE))</f>
        <v/>
      </c>
      <c r="J3637" s="98"/>
      <c r="K3637" s="135" t="str">
        <f t="shared" si="126"/>
        <v/>
      </c>
      <c r="L3637" s="99" t="str">
        <f t="shared" ca="1" si="127"/>
        <v>-</v>
      </c>
      <c r="M3637" s="93" t="str">
        <f>IF(E3637="","",VLOOKUP(E3637,[1]PROJECTES!$C$14:$Z$5000,21,FALSE))</f>
        <v/>
      </c>
      <c r="N3637" s="100"/>
      <c r="O3637" s="72" t="s">
        <v>229</v>
      </c>
      <c r="P3637" s="101"/>
      <c r="Q3637" s="132"/>
      <c r="R3637" s="102"/>
      <c r="S3637" s="91"/>
    </row>
    <row r="3638" spans="1:19" s="104" customFormat="1" ht="12.75" customHeight="1" x14ac:dyDescent="0.25">
      <c r="A3638" s="121"/>
      <c r="B3638" s="92" t="str">
        <f>IF(E3638="","",VLOOKUP(E3638,[1]PROJECTES!$C$14:$G$5000,2,FALSE))</f>
        <v/>
      </c>
      <c r="C3638" s="121"/>
      <c r="D3638" s="93" t="str">
        <f>IF(E3638="","",VLOOKUP(E3638,[1]PROJECTES!$C$14:$G$5000,5,FALSE))</f>
        <v/>
      </c>
      <c r="E3638" s="117"/>
      <c r="F3638" s="95"/>
      <c r="G3638" s="96" t="str">
        <f>IF(E3638="","",VLOOKUP(E3638,[1]PROJECTES!$C$14:$G$5000,4,FALSE))</f>
        <v/>
      </c>
      <c r="H3638" s="118"/>
      <c r="I3638" s="97" t="str">
        <f>IF(H3638="","",VLOOKUP(H3638,BD!B$2:C$16,2,FALSE))</f>
        <v/>
      </c>
      <c r="J3638" s="98"/>
      <c r="K3638" s="135" t="str">
        <f t="shared" si="126"/>
        <v/>
      </c>
      <c r="L3638" s="99" t="str">
        <f t="shared" ca="1" si="127"/>
        <v>-</v>
      </c>
      <c r="M3638" s="93" t="str">
        <f>IF(E3638="","",VLOOKUP(E3638,[1]PROJECTES!$C$14:$Z$5000,21,FALSE))</f>
        <v/>
      </c>
      <c r="N3638" s="100"/>
      <c r="O3638" s="72" t="s">
        <v>229</v>
      </c>
      <c r="P3638" s="101"/>
      <c r="Q3638" s="132"/>
      <c r="R3638" s="102"/>
      <c r="S3638" s="91"/>
    </row>
    <row r="3639" spans="1:19" s="104" customFormat="1" ht="12.75" customHeight="1" x14ac:dyDescent="0.25">
      <c r="A3639" s="121"/>
      <c r="B3639" s="92" t="str">
        <f>IF(E3639="","",VLOOKUP(E3639,[1]PROJECTES!$C$14:$G$5000,2,FALSE))</f>
        <v/>
      </c>
      <c r="C3639" s="121"/>
      <c r="D3639" s="93" t="str">
        <f>IF(E3639="","",VLOOKUP(E3639,[1]PROJECTES!$C$14:$G$5000,5,FALSE))</f>
        <v/>
      </c>
      <c r="E3639" s="117"/>
      <c r="F3639" s="95"/>
      <c r="G3639" s="96" t="str">
        <f>IF(E3639="","",VLOOKUP(E3639,[1]PROJECTES!$C$14:$G$5000,4,FALSE))</f>
        <v/>
      </c>
      <c r="H3639" s="118"/>
      <c r="I3639" s="97" t="str">
        <f>IF(H3639="","",VLOOKUP(H3639,BD!B$2:C$16,2,FALSE))</f>
        <v/>
      </c>
      <c r="J3639" s="98"/>
      <c r="K3639" s="135" t="str">
        <f t="shared" si="126"/>
        <v/>
      </c>
      <c r="L3639" s="99" t="str">
        <f t="shared" ca="1" si="127"/>
        <v>-</v>
      </c>
      <c r="M3639" s="93" t="str">
        <f>IF(E3639="","",VLOOKUP(E3639,[1]PROJECTES!$C$14:$Z$5000,21,FALSE))</f>
        <v/>
      </c>
      <c r="N3639" s="100"/>
      <c r="O3639" s="72" t="s">
        <v>229</v>
      </c>
      <c r="P3639" s="101"/>
      <c r="Q3639" s="132"/>
      <c r="R3639" s="102"/>
      <c r="S3639" s="91"/>
    </row>
    <row r="3640" spans="1:19" s="104" customFormat="1" ht="12.75" customHeight="1" x14ac:dyDescent="0.25">
      <c r="A3640" s="121"/>
      <c r="B3640" s="92" t="str">
        <f>IF(E3640="","",VLOOKUP(E3640,[1]PROJECTES!$C$14:$G$5000,2,FALSE))</f>
        <v/>
      </c>
      <c r="C3640" s="121"/>
      <c r="D3640" s="93" t="str">
        <f>IF(E3640="","",VLOOKUP(E3640,[1]PROJECTES!$C$14:$G$5000,5,FALSE))</f>
        <v/>
      </c>
      <c r="E3640" s="117"/>
      <c r="F3640" s="95"/>
      <c r="G3640" s="96" t="str">
        <f>IF(E3640="","",VLOOKUP(E3640,[1]PROJECTES!$C$14:$G$5000,4,FALSE))</f>
        <v/>
      </c>
      <c r="H3640" s="118"/>
      <c r="I3640" s="97" t="str">
        <f>IF(H3640="","",VLOOKUP(H3640,BD!B$2:C$16,2,FALSE))</f>
        <v/>
      </c>
      <c r="J3640" s="98"/>
      <c r="K3640" s="135" t="str">
        <f t="shared" si="126"/>
        <v/>
      </c>
      <c r="L3640" s="99" t="str">
        <f t="shared" ca="1" si="127"/>
        <v>-</v>
      </c>
      <c r="M3640" s="93" t="str">
        <f>IF(E3640="","",VLOOKUP(E3640,[1]PROJECTES!$C$14:$Z$5000,21,FALSE))</f>
        <v/>
      </c>
      <c r="N3640" s="100"/>
      <c r="O3640" s="72" t="s">
        <v>229</v>
      </c>
      <c r="P3640" s="101"/>
      <c r="Q3640" s="132"/>
      <c r="R3640" s="102"/>
      <c r="S3640" s="91"/>
    </row>
    <row r="3641" spans="1:19" s="104" customFormat="1" ht="12.75" customHeight="1" x14ac:dyDescent="0.25">
      <c r="A3641" s="121"/>
      <c r="B3641" s="92" t="str">
        <f>IF(E3641="","",VLOOKUP(E3641,[1]PROJECTES!$C$14:$G$5000,2,FALSE))</f>
        <v/>
      </c>
      <c r="C3641" s="121"/>
      <c r="D3641" s="93" t="str">
        <f>IF(E3641="","",VLOOKUP(E3641,[1]PROJECTES!$C$14:$G$5000,5,FALSE))</f>
        <v/>
      </c>
      <c r="E3641" s="117"/>
      <c r="F3641" s="95"/>
      <c r="G3641" s="96" t="str">
        <f>IF(E3641="","",VLOOKUP(E3641,[1]PROJECTES!$C$14:$G$5000,4,FALSE))</f>
        <v/>
      </c>
      <c r="H3641" s="118"/>
      <c r="I3641" s="97" t="str">
        <f>IF(H3641="","",VLOOKUP(H3641,BD!B$2:C$16,2,FALSE))</f>
        <v/>
      </c>
      <c r="J3641" s="98"/>
      <c r="K3641" s="135" t="str">
        <f t="shared" si="126"/>
        <v/>
      </c>
      <c r="L3641" s="99" t="str">
        <f t="shared" ca="1" si="127"/>
        <v>-</v>
      </c>
      <c r="M3641" s="93" t="str">
        <f>IF(E3641="","",VLOOKUP(E3641,[1]PROJECTES!$C$14:$Z$5000,21,FALSE))</f>
        <v/>
      </c>
      <c r="N3641" s="100"/>
      <c r="O3641" s="72" t="s">
        <v>229</v>
      </c>
      <c r="P3641" s="101"/>
      <c r="Q3641" s="132"/>
      <c r="R3641" s="102"/>
      <c r="S3641" s="91"/>
    </row>
    <row r="3642" spans="1:19" s="104" customFormat="1" ht="12.75" customHeight="1" x14ac:dyDescent="0.25">
      <c r="A3642" s="121"/>
      <c r="B3642" s="92" t="str">
        <f>IF(E3642="","",VLOOKUP(E3642,[1]PROJECTES!$C$14:$G$5000,2,FALSE))</f>
        <v/>
      </c>
      <c r="C3642" s="121"/>
      <c r="D3642" s="93" t="str">
        <f>IF(E3642="","",VLOOKUP(E3642,[1]PROJECTES!$C$14:$G$5000,5,FALSE))</f>
        <v/>
      </c>
      <c r="E3642" s="117"/>
      <c r="F3642" s="95"/>
      <c r="G3642" s="96" t="str">
        <f>IF(E3642="","",VLOOKUP(E3642,[1]PROJECTES!$C$14:$G$5000,4,FALSE))</f>
        <v/>
      </c>
      <c r="H3642" s="118"/>
      <c r="I3642" s="97" t="str">
        <f>IF(H3642="","",VLOOKUP(H3642,BD!B$2:C$16,2,FALSE))</f>
        <v/>
      </c>
      <c r="J3642" s="98"/>
      <c r="K3642" s="135" t="str">
        <f t="shared" si="126"/>
        <v/>
      </c>
      <c r="L3642" s="99" t="str">
        <f t="shared" ca="1" si="127"/>
        <v>-</v>
      </c>
      <c r="M3642" s="93" t="str">
        <f>IF(E3642="","",VLOOKUP(E3642,[1]PROJECTES!$C$14:$Z$5000,21,FALSE))</f>
        <v/>
      </c>
      <c r="N3642" s="100"/>
      <c r="O3642" s="72" t="s">
        <v>229</v>
      </c>
      <c r="P3642" s="101"/>
      <c r="Q3642" s="132"/>
      <c r="R3642" s="102"/>
      <c r="S3642" s="91"/>
    </row>
    <row r="3643" spans="1:19" s="104" customFormat="1" ht="12.75" customHeight="1" x14ac:dyDescent="0.25">
      <c r="A3643" s="121"/>
      <c r="B3643" s="92" t="str">
        <f>IF(E3643="","",VLOOKUP(E3643,[1]PROJECTES!$C$14:$G$5000,2,FALSE))</f>
        <v/>
      </c>
      <c r="C3643" s="121"/>
      <c r="D3643" s="93" t="str">
        <f>IF(E3643="","",VLOOKUP(E3643,[1]PROJECTES!$C$14:$G$5000,5,FALSE))</f>
        <v/>
      </c>
      <c r="E3643" s="117"/>
      <c r="F3643" s="95"/>
      <c r="G3643" s="96" t="str">
        <f>IF(E3643="","",VLOOKUP(E3643,[1]PROJECTES!$C$14:$G$5000,4,FALSE))</f>
        <v/>
      </c>
      <c r="H3643" s="118"/>
      <c r="I3643" s="97" t="str">
        <f>IF(H3643="","",VLOOKUP(H3643,BD!B$2:C$16,2,FALSE))</f>
        <v/>
      </c>
      <c r="J3643" s="98"/>
      <c r="K3643" s="135" t="str">
        <f t="shared" si="126"/>
        <v/>
      </c>
      <c r="L3643" s="99" t="str">
        <f t="shared" ca="1" si="127"/>
        <v>-</v>
      </c>
      <c r="M3643" s="93" t="str">
        <f>IF(E3643="","",VLOOKUP(E3643,[1]PROJECTES!$C$14:$Z$5000,21,FALSE))</f>
        <v/>
      </c>
      <c r="N3643" s="100"/>
      <c r="O3643" s="72" t="s">
        <v>229</v>
      </c>
      <c r="P3643" s="101"/>
      <c r="Q3643" s="132"/>
      <c r="R3643" s="102"/>
      <c r="S3643" s="91"/>
    </row>
    <row r="3644" spans="1:19" s="104" customFormat="1" ht="12.75" customHeight="1" x14ac:dyDescent="0.25">
      <c r="A3644" s="121"/>
      <c r="B3644" s="92" t="str">
        <f>IF(E3644="","",VLOOKUP(E3644,[1]PROJECTES!$C$14:$G$5000,2,FALSE))</f>
        <v/>
      </c>
      <c r="C3644" s="121"/>
      <c r="D3644" s="93" t="str">
        <f>IF(E3644="","",VLOOKUP(E3644,[1]PROJECTES!$C$14:$G$5000,5,FALSE))</f>
        <v/>
      </c>
      <c r="E3644" s="117"/>
      <c r="F3644" s="95"/>
      <c r="G3644" s="96" t="str">
        <f>IF(E3644="","",VLOOKUP(E3644,[1]PROJECTES!$C$14:$G$5000,4,FALSE))</f>
        <v/>
      </c>
      <c r="H3644" s="118"/>
      <c r="I3644" s="97" t="str">
        <f>IF(H3644="","",VLOOKUP(H3644,BD!B$2:C$16,2,FALSE))</f>
        <v/>
      </c>
      <c r="J3644" s="98"/>
      <c r="K3644" s="135" t="str">
        <f t="shared" si="126"/>
        <v/>
      </c>
      <c r="L3644" s="99" t="str">
        <f t="shared" ca="1" si="127"/>
        <v>-</v>
      </c>
      <c r="M3644" s="93" t="str">
        <f>IF(E3644="","",VLOOKUP(E3644,[1]PROJECTES!$C$14:$Z$5000,21,FALSE))</f>
        <v/>
      </c>
      <c r="N3644" s="100"/>
      <c r="O3644" s="72" t="s">
        <v>229</v>
      </c>
      <c r="P3644" s="101"/>
      <c r="Q3644" s="132"/>
      <c r="R3644" s="102"/>
      <c r="S3644" s="91"/>
    </row>
    <row r="3645" spans="1:19" s="104" customFormat="1" ht="12.75" customHeight="1" x14ac:dyDescent="0.25">
      <c r="A3645" s="121"/>
      <c r="B3645" s="92" t="str">
        <f>IF(E3645="","",VLOOKUP(E3645,[1]PROJECTES!$C$14:$G$5000,2,FALSE))</f>
        <v/>
      </c>
      <c r="C3645" s="121"/>
      <c r="D3645" s="93" t="str">
        <f>IF(E3645="","",VLOOKUP(E3645,[1]PROJECTES!$C$14:$G$5000,5,FALSE))</f>
        <v/>
      </c>
      <c r="E3645" s="117"/>
      <c r="F3645" s="95"/>
      <c r="G3645" s="96" t="str">
        <f>IF(E3645="","",VLOOKUP(E3645,[1]PROJECTES!$C$14:$G$5000,4,FALSE))</f>
        <v/>
      </c>
      <c r="H3645" s="118"/>
      <c r="I3645" s="97" t="str">
        <f>IF(H3645="","",VLOOKUP(H3645,BD!B$2:C$16,2,FALSE))</f>
        <v/>
      </c>
      <c r="J3645" s="98"/>
      <c r="K3645" s="135" t="str">
        <f t="shared" si="126"/>
        <v/>
      </c>
      <c r="L3645" s="99" t="str">
        <f t="shared" ca="1" si="127"/>
        <v>-</v>
      </c>
      <c r="M3645" s="93" t="str">
        <f>IF(E3645="","",VLOOKUP(E3645,[1]PROJECTES!$C$14:$Z$5000,21,FALSE))</f>
        <v/>
      </c>
      <c r="N3645" s="100"/>
      <c r="O3645" s="72" t="s">
        <v>229</v>
      </c>
      <c r="P3645" s="101"/>
      <c r="Q3645" s="132"/>
      <c r="R3645" s="102"/>
      <c r="S3645" s="91"/>
    </row>
    <row r="3646" spans="1:19" s="104" customFormat="1" ht="12.75" customHeight="1" x14ac:dyDescent="0.25">
      <c r="A3646" s="121"/>
      <c r="B3646" s="92" t="str">
        <f>IF(E3646="","",VLOOKUP(E3646,[1]PROJECTES!$C$14:$G$5000,2,FALSE))</f>
        <v/>
      </c>
      <c r="C3646" s="121"/>
      <c r="D3646" s="93" t="str">
        <f>IF(E3646="","",VLOOKUP(E3646,[1]PROJECTES!$C$14:$G$5000,5,FALSE))</f>
        <v/>
      </c>
      <c r="E3646" s="117"/>
      <c r="F3646" s="95"/>
      <c r="G3646" s="96" t="str">
        <f>IF(E3646="","",VLOOKUP(E3646,[1]PROJECTES!$C$14:$G$5000,4,FALSE))</f>
        <v/>
      </c>
      <c r="H3646" s="118"/>
      <c r="I3646" s="97" t="str">
        <f>IF(H3646="","",VLOOKUP(H3646,BD!B$2:C$16,2,FALSE))</f>
        <v/>
      </c>
      <c r="J3646" s="98"/>
      <c r="K3646" s="135" t="str">
        <f t="shared" si="126"/>
        <v/>
      </c>
      <c r="L3646" s="99" t="str">
        <f t="shared" ca="1" si="127"/>
        <v>-</v>
      </c>
      <c r="M3646" s="93" t="str">
        <f>IF(E3646="","",VLOOKUP(E3646,[1]PROJECTES!$C$14:$Z$5000,21,FALSE))</f>
        <v/>
      </c>
      <c r="N3646" s="100"/>
      <c r="O3646" s="72" t="s">
        <v>229</v>
      </c>
      <c r="P3646" s="101"/>
      <c r="Q3646" s="132"/>
      <c r="R3646" s="102"/>
      <c r="S3646" s="91"/>
    </row>
    <row r="3647" spans="1:19" s="104" customFormat="1" ht="12.75" customHeight="1" x14ac:dyDescent="0.25">
      <c r="A3647" s="121"/>
      <c r="B3647" s="92" t="str">
        <f>IF(E3647="","",VLOOKUP(E3647,[1]PROJECTES!$C$14:$G$5000,2,FALSE))</f>
        <v/>
      </c>
      <c r="C3647" s="121"/>
      <c r="D3647" s="93" t="str">
        <f>IF(E3647="","",VLOOKUP(E3647,[1]PROJECTES!$C$14:$G$5000,5,FALSE))</f>
        <v/>
      </c>
      <c r="E3647" s="117"/>
      <c r="F3647" s="95"/>
      <c r="G3647" s="96" t="str">
        <f>IF(E3647="","",VLOOKUP(E3647,[1]PROJECTES!$C$14:$G$5000,4,FALSE))</f>
        <v/>
      </c>
      <c r="H3647" s="118"/>
      <c r="I3647" s="97" t="str">
        <f>IF(H3647="","",VLOOKUP(H3647,BD!B$2:C$16,2,FALSE))</f>
        <v/>
      </c>
      <c r="J3647" s="98"/>
      <c r="K3647" s="135" t="str">
        <f t="shared" si="126"/>
        <v/>
      </c>
      <c r="L3647" s="99" t="str">
        <f t="shared" ca="1" si="127"/>
        <v>-</v>
      </c>
      <c r="M3647" s="93" t="str">
        <f>IF(E3647="","",VLOOKUP(E3647,[1]PROJECTES!$C$14:$Z$5000,21,FALSE))</f>
        <v/>
      </c>
      <c r="N3647" s="100"/>
      <c r="O3647" s="72" t="s">
        <v>229</v>
      </c>
      <c r="P3647" s="101"/>
      <c r="Q3647" s="132"/>
      <c r="R3647" s="102"/>
      <c r="S3647" s="91"/>
    </row>
    <row r="3648" spans="1:19" s="104" customFormat="1" ht="12.75" customHeight="1" x14ac:dyDescent="0.25">
      <c r="A3648" s="121"/>
      <c r="B3648" s="92" t="str">
        <f>IF(E3648="","",VLOOKUP(E3648,[1]PROJECTES!$C$14:$G$5000,2,FALSE))</f>
        <v/>
      </c>
      <c r="C3648" s="121"/>
      <c r="D3648" s="93" t="str">
        <f>IF(E3648="","",VLOOKUP(E3648,[1]PROJECTES!$C$14:$G$5000,5,FALSE))</f>
        <v/>
      </c>
      <c r="E3648" s="117"/>
      <c r="F3648" s="95"/>
      <c r="G3648" s="96" t="str">
        <f>IF(E3648="","",VLOOKUP(E3648,[1]PROJECTES!$C$14:$G$5000,4,FALSE))</f>
        <v/>
      </c>
      <c r="H3648" s="118"/>
      <c r="I3648" s="97" t="str">
        <f>IF(H3648="","",VLOOKUP(H3648,BD!B$2:C$16,2,FALSE))</f>
        <v/>
      </c>
      <c r="J3648" s="98"/>
      <c r="K3648" s="135" t="str">
        <f t="shared" si="126"/>
        <v/>
      </c>
      <c r="L3648" s="99" t="str">
        <f t="shared" ca="1" si="127"/>
        <v>-</v>
      </c>
      <c r="M3648" s="93" t="str">
        <f>IF(E3648="","",VLOOKUP(E3648,[1]PROJECTES!$C$14:$Z$5000,21,FALSE))</f>
        <v/>
      </c>
      <c r="N3648" s="100"/>
      <c r="O3648" s="72" t="s">
        <v>229</v>
      </c>
      <c r="P3648" s="101"/>
      <c r="Q3648" s="132"/>
      <c r="R3648" s="102"/>
      <c r="S3648" s="91"/>
    </row>
    <row r="3649" spans="1:19" s="104" customFormat="1" ht="12.75" customHeight="1" x14ac:dyDescent="0.25">
      <c r="A3649" s="121"/>
      <c r="B3649" s="92" t="str">
        <f>IF(E3649="","",VLOOKUP(E3649,[1]PROJECTES!$C$14:$G$5000,2,FALSE))</f>
        <v/>
      </c>
      <c r="C3649" s="121"/>
      <c r="D3649" s="93" t="str">
        <f>IF(E3649="","",VLOOKUP(E3649,[1]PROJECTES!$C$14:$G$5000,5,FALSE))</f>
        <v/>
      </c>
      <c r="E3649" s="117"/>
      <c r="F3649" s="95"/>
      <c r="G3649" s="96" t="str">
        <f>IF(E3649="","",VLOOKUP(E3649,[1]PROJECTES!$C$14:$G$5000,4,FALSE))</f>
        <v/>
      </c>
      <c r="H3649" s="118"/>
      <c r="I3649" s="97" t="str">
        <f>IF(H3649="","",VLOOKUP(H3649,BD!B$2:C$16,2,FALSE))</f>
        <v/>
      </c>
      <c r="J3649" s="98"/>
      <c r="K3649" s="135" t="str">
        <f t="shared" si="126"/>
        <v/>
      </c>
      <c r="L3649" s="99" t="str">
        <f t="shared" ca="1" si="127"/>
        <v>-</v>
      </c>
      <c r="M3649" s="93" t="str">
        <f>IF(E3649="","",VLOOKUP(E3649,[1]PROJECTES!$C$14:$Z$5000,21,FALSE))</f>
        <v/>
      </c>
      <c r="N3649" s="100"/>
      <c r="O3649" s="72" t="s">
        <v>229</v>
      </c>
      <c r="P3649" s="101"/>
      <c r="Q3649" s="132"/>
      <c r="R3649" s="102"/>
      <c r="S3649" s="91"/>
    </row>
    <row r="3650" spans="1:19" s="104" customFormat="1" ht="12.75" customHeight="1" x14ac:dyDescent="0.25">
      <c r="A3650" s="121"/>
      <c r="B3650" s="92" t="str">
        <f>IF(E3650="","",VLOOKUP(E3650,[1]PROJECTES!$C$14:$G$5000,2,FALSE))</f>
        <v/>
      </c>
      <c r="C3650" s="121"/>
      <c r="D3650" s="93" t="str">
        <f>IF(E3650="","",VLOOKUP(E3650,[1]PROJECTES!$C$14:$G$5000,5,FALSE))</f>
        <v/>
      </c>
      <c r="E3650" s="117"/>
      <c r="F3650" s="95"/>
      <c r="G3650" s="96" t="str">
        <f>IF(E3650="","",VLOOKUP(E3650,[1]PROJECTES!$C$14:$G$5000,4,FALSE))</f>
        <v/>
      </c>
      <c r="H3650" s="118"/>
      <c r="I3650" s="97" t="str">
        <f>IF(H3650="","",VLOOKUP(H3650,BD!B$2:C$16,2,FALSE))</f>
        <v/>
      </c>
      <c r="J3650" s="98"/>
      <c r="K3650" s="135" t="str">
        <f t="shared" si="126"/>
        <v/>
      </c>
      <c r="L3650" s="99" t="str">
        <f t="shared" ca="1" si="127"/>
        <v>-</v>
      </c>
      <c r="M3650" s="93" t="str">
        <f>IF(E3650="","",VLOOKUP(E3650,[1]PROJECTES!$C$14:$Z$5000,21,FALSE))</f>
        <v/>
      </c>
      <c r="N3650" s="100"/>
      <c r="O3650" s="72" t="s">
        <v>229</v>
      </c>
      <c r="P3650" s="101"/>
      <c r="Q3650" s="132"/>
      <c r="R3650" s="102"/>
      <c r="S3650" s="91"/>
    </row>
    <row r="3651" spans="1:19" s="104" customFormat="1" ht="12.75" customHeight="1" x14ac:dyDescent="0.25">
      <c r="A3651" s="121"/>
      <c r="B3651" s="92" t="str">
        <f>IF(E3651="","",VLOOKUP(E3651,[1]PROJECTES!$C$14:$G$5000,2,FALSE))</f>
        <v/>
      </c>
      <c r="C3651" s="121"/>
      <c r="D3651" s="93" t="str">
        <f>IF(E3651="","",VLOOKUP(E3651,[1]PROJECTES!$C$14:$G$5000,5,FALSE))</f>
        <v/>
      </c>
      <c r="E3651" s="117"/>
      <c r="F3651" s="95"/>
      <c r="G3651" s="96" t="str">
        <f>IF(E3651="","",VLOOKUP(E3651,[1]PROJECTES!$C$14:$G$5000,4,FALSE))</f>
        <v/>
      </c>
      <c r="H3651" s="118"/>
      <c r="I3651" s="97" t="str">
        <f>IF(H3651="","",VLOOKUP(H3651,BD!B$2:C$16,2,FALSE))</f>
        <v/>
      </c>
      <c r="J3651" s="98"/>
      <c r="K3651" s="135" t="str">
        <f t="shared" si="126"/>
        <v/>
      </c>
      <c r="L3651" s="99" t="str">
        <f t="shared" ca="1" si="127"/>
        <v>-</v>
      </c>
      <c r="M3651" s="93" t="str">
        <f>IF(E3651="","",VLOOKUP(E3651,[1]PROJECTES!$C$14:$Z$5000,21,FALSE))</f>
        <v/>
      </c>
      <c r="N3651" s="100"/>
      <c r="O3651" s="72" t="s">
        <v>229</v>
      </c>
      <c r="P3651" s="101"/>
      <c r="Q3651" s="132"/>
      <c r="R3651" s="102"/>
      <c r="S3651" s="91"/>
    </row>
    <row r="3652" spans="1:19" s="104" customFormat="1" ht="12.75" customHeight="1" x14ac:dyDescent="0.25">
      <c r="A3652" s="121"/>
      <c r="B3652" s="92" t="str">
        <f>IF(E3652="","",VLOOKUP(E3652,[1]PROJECTES!$C$14:$G$5000,2,FALSE))</f>
        <v/>
      </c>
      <c r="C3652" s="121"/>
      <c r="D3652" s="93" t="str">
        <f>IF(E3652="","",VLOOKUP(E3652,[1]PROJECTES!$C$14:$G$5000,5,FALSE))</f>
        <v/>
      </c>
      <c r="E3652" s="117"/>
      <c r="F3652" s="95"/>
      <c r="G3652" s="96" t="str">
        <f>IF(E3652="","",VLOOKUP(E3652,[1]PROJECTES!$C$14:$G$5000,4,FALSE))</f>
        <v/>
      </c>
      <c r="H3652" s="118"/>
      <c r="I3652" s="97" t="str">
        <f>IF(H3652="","",VLOOKUP(H3652,BD!B$2:C$16,2,FALSE))</f>
        <v/>
      </c>
      <c r="J3652" s="98"/>
      <c r="K3652" s="135" t="str">
        <f t="shared" si="126"/>
        <v/>
      </c>
      <c r="L3652" s="99" t="str">
        <f t="shared" ca="1" si="127"/>
        <v>-</v>
      </c>
      <c r="M3652" s="93" t="str">
        <f>IF(E3652="","",VLOOKUP(E3652,[1]PROJECTES!$C$14:$Z$5000,21,FALSE))</f>
        <v/>
      </c>
      <c r="N3652" s="100"/>
      <c r="O3652" s="72" t="s">
        <v>229</v>
      </c>
      <c r="P3652" s="101"/>
      <c r="Q3652" s="132"/>
      <c r="R3652" s="102"/>
      <c r="S3652" s="91"/>
    </row>
    <row r="3653" spans="1:19" s="104" customFormat="1" ht="12.75" customHeight="1" x14ac:dyDescent="0.25">
      <c r="A3653" s="121"/>
      <c r="B3653" s="92" t="str">
        <f>IF(E3653="","",VLOOKUP(E3653,[1]PROJECTES!$C$14:$G$5000,2,FALSE))</f>
        <v/>
      </c>
      <c r="C3653" s="121"/>
      <c r="D3653" s="93" t="str">
        <f>IF(E3653="","",VLOOKUP(E3653,[1]PROJECTES!$C$14:$G$5000,5,FALSE))</f>
        <v/>
      </c>
      <c r="E3653" s="117"/>
      <c r="F3653" s="95"/>
      <c r="G3653" s="96" t="str">
        <f>IF(E3653="","",VLOOKUP(E3653,[1]PROJECTES!$C$14:$G$5000,4,FALSE))</f>
        <v/>
      </c>
      <c r="H3653" s="118"/>
      <c r="I3653" s="97" t="str">
        <f>IF(H3653="","",VLOOKUP(H3653,BD!B$2:C$16,2,FALSE))</f>
        <v/>
      </c>
      <c r="J3653" s="98"/>
      <c r="K3653" s="135" t="str">
        <f t="shared" si="126"/>
        <v/>
      </c>
      <c r="L3653" s="99" t="str">
        <f t="shared" ca="1" si="127"/>
        <v>-</v>
      </c>
      <c r="M3653" s="93" t="str">
        <f>IF(E3653="","",VLOOKUP(E3653,[1]PROJECTES!$C$14:$Z$5000,21,FALSE))</f>
        <v/>
      </c>
      <c r="N3653" s="100"/>
      <c r="O3653" s="72" t="s">
        <v>229</v>
      </c>
      <c r="P3653" s="101"/>
      <c r="Q3653" s="132"/>
      <c r="R3653" s="102"/>
      <c r="S3653" s="91"/>
    </row>
    <row r="3654" spans="1:19" s="104" customFormat="1" ht="12.75" customHeight="1" x14ac:dyDescent="0.25">
      <c r="A3654" s="121"/>
      <c r="B3654" s="92" t="str">
        <f>IF(E3654="","",VLOOKUP(E3654,[1]PROJECTES!$C$14:$G$5000,2,FALSE))</f>
        <v/>
      </c>
      <c r="C3654" s="121"/>
      <c r="D3654" s="93" t="str">
        <f>IF(E3654="","",VLOOKUP(E3654,[1]PROJECTES!$C$14:$G$5000,5,FALSE))</f>
        <v/>
      </c>
      <c r="E3654" s="117"/>
      <c r="F3654" s="95"/>
      <c r="G3654" s="96" t="str">
        <f>IF(E3654="","",VLOOKUP(E3654,[1]PROJECTES!$C$14:$G$5000,4,FALSE))</f>
        <v/>
      </c>
      <c r="H3654" s="118"/>
      <c r="I3654" s="97" t="str">
        <f>IF(H3654="","",VLOOKUP(H3654,BD!B$2:C$16,2,FALSE))</f>
        <v/>
      </c>
      <c r="J3654" s="98"/>
      <c r="K3654" s="135" t="str">
        <f t="shared" si="126"/>
        <v/>
      </c>
      <c r="L3654" s="99" t="str">
        <f t="shared" ca="1" si="127"/>
        <v>-</v>
      </c>
      <c r="M3654" s="93" t="str">
        <f>IF(E3654="","",VLOOKUP(E3654,[1]PROJECTES!$C$14:$Z$5000,21,FALSE))</f>
        <v/>
      </c>
      <c r="N3654" s="100"/>
      <c r="O3654" s="72" t="s">
        <v>229</v>
      </c>
      <c r="P3654" s="101"/>
      <c r="Q3654" s="132"/>
      <c r="R3654" s="102"/>
      <c r="S3654" s="91"/>
    </row>
    <row r="3655" spans="1:19" s="104" customFormat="1" ht="12.75" customHeight="1" x14ac:dyDescent="0.25">
      <c r="A3655" s="121"/>
      <c r="B3655" s="92" t="str">
        <f>IF(E3655="","",VLOOKUP(E3655,[1]PROJECTES!$C$14:$G$5000,2,FALSE))</f>
        <v/>
      </c>
      <c r="C3655" s="121"/>
      <c r="D3655" s="93" t="str">
        <f>IF(E3655="","",VLOOKUP(E3655,[1]PROJECTES!$C$14:$G$5000,5,FALSE))</f>
        <v/>
      </c>
      <c r="E3655" s="117"/>
      <c r="F3655" s="95"/>
      <c r="G3655" s="96" t="str">
        <f>IF(E3655="","",VLOOKUP(E3655,[1]PROJECTES!$C$14:$G$5000,4,FALSE))</f>
        <v/>
      </c>
      <c r="H3655" s="118"/>
      <c r="I3655" s="97" t="str">
        <f>IF(H3655="","",VLOOKUP(H3655,BD!B$2:C$16,2,FALSE))</f>
        <v/>
      </c>
      <c r="J3655" s="98"/>
      <c r="K3655" s="135" t="str">
        <f t="shared" si="126"/>
        <v/>
      </c>
      <c r="L3655" s="99" t="str">
        <f t="shared" ca="1" si="127"/>
        <v>-</v>
      </c>
      <c r="M3655" s="93" t="str">
        <f>IF(E3655="","",VLOOKUP(E3655,[1]PROJECTES!$C$14:$Z$5000,21,FALSE))</f>
        <v/>
      </c>
      <c r="N3655" s="100"/>
      <c r="O3655" s="72" t="s">
        <v>229</v>
      </c>
      <c r="P3655" s="101"/>
      <c r="Q3655" s="132"/>
      <c r="R3655" s="102"/>
      <c r="S3655" s="91"/>
    </row>
    <row r="3656" spans="1:19" s="104" customFormat="1" ht="12.75" customHeight="1" x14ac:dyDescent="0.25">
      <c r="A3656" s="121"/>
      <c r="B3656" s="92" t="str">
        <f>IF(E3656="","",VLOOKUP(E3656,[1]PROJECTES!$C$14:$G$5000,2,FALSE))</f>
        <v/>
      </c>
      <c r="C3656" s="121"/>
      <c r="D3656" s="93" t="str">
        <f>IF(E3656="","",VLOOKUP(E3656,[1]PROJECTES!$C$14:$G$5000,5,FALSE))</f>
        <v/>
      </c>
      <c r="E3656" s="117"/>
      <c r="F3656" s="95"/>
      <c r="G3656" s="96" t="str">
        <f>IF(E3656="","",VLOOKUP(E3656,[1]PROJECTES!$C$14:$G$5000,4,FALSE))</f>
        <v/>
      </c>
      <c r="H3656" s="118"/>
      <c r="I3656" s="97" t="str">
        <f>IF(H3656="","",VLOOKUP(H3656,BD!B$2:C$16,2,FALSE))</f>
        <v/>
      </c>
      <c r="J3656" s="98"/>
      <c r="K3656" s="135" t="str">
        <f t="shared" si="126"/>
        <v/>
      </c>
      <c r="L3656" s="99" t="str">
        <f t="shared" ca="1" si="127"/>
        <v>-</v>
      </c>
      <c r="M3656" s="93" t="str">
        <f>IF(E3656="","",VLOOKUP(E3656,[1]PROJECTES!$C$14:$Z$5000,21,FALSE))</f>
        <v/>
      </c>
      <c r="N3656" s="100"/>
      <c r="O3656" s="72" t="s">
        <v>229</v>
      </c>
      <c r="P3656" s="101"/>
      <c r="Q3656" s="132"/>
      <c r="R3656" s="102"/>
      <c r="S3656" s="91"/>
    </row>
    <row r="3657" spans="1:19" s="104" customFormat="1" ht="12.75" customHeight="1" x14ac:dyDescent="0.25">
      <c r="A3657" s="121"/>
      <c r="B3657" s="92" t="str">
        <f>IF(E3657="","",VLOOKUP(E3657,[1]PROJECTES!$C$14:$G$5000,2,FALSE))</f>
        <v/>
      </c>
      <c r="C3657" s="121"/>
      <c r="D3657" s="93" t="str">
        <f>IF(E3657="","",VLOOKUP(E3657,[1]PROJECTES!$C$14:$G$5000,5,FALSE))</f>
        <v/>
      </c>
      <c r="E3657" s="117"/>
      <c r="F3657" s="95"/>
      <c r="G3657" s="96" t="str">
        <f>IF(E3657="","",VLOOKUP(E3657,[1]PROJECTES!$C$14:$G$5000,4,FALSE))</f>
        <v/>
      </c>
      <c r="H3657" s="118"/>
      <c r="I3657" s="97" t="str">
        <f>IF(H3657="","",VLOOKUP(H3657,BD!B$2:C$16,2,FALSE))</f>
        <v/>
      </c>
      <c r="J3657" s="98"/>
      <c r="K3657" s="135" t="str">
        <f t="shared" si="126"/>
        <v/>
      </c>
      <c r="L3657" s="99" t="str">
        <f t="shared" ca="1" si="127"/>
        <v>-</v>
      </c>
      <c r="M3657" s="93" t="str">
        <f>IF(E3657="","",VLOOKUP(E3657,[1]PROJECTES!$C$14:$Z$5000,21,FALSE))</f>
        <v/>
      </c>
      <c r="N3657" s="100"/>
      <c r="O3657" s="72" t="s">
        <v>229</v>
      </c>
      <c r="P3657" s="101"/>
      <c r="Q3657" s="132"/>
      <c r="R3657" s="102"/>
      <c r="S3657" s="91"/>
    </row>
    <row r="3658" spans="1:19" s="104" customFormat="1" ht="12.75" customHeight="1" x14ac:dyDescent="0.25">
      <c r="A3658" s="121"/>
      <c r="B3658" s="92" t="str">
        <f>IF(E3658="","",VLOOKUP(E3658,[1]PROJECTES!$C$14:$G$5000,2,FALSE))</f>
        <v/>
      </c>
      <c r="C3658" s="121"/>
      <c r="D3658" s="93" t="str">
        <f>IF(E3658="","",VLOOKUP(E3658,[1]PROJECTES!$C$14:$G$5000,5,FALSE))</f>
        <v/>
      </c>
      <c r="E3658" s="117"/>
      <c r="F3658" s="95"/>
      <c r="G3658" s="96" t="str">
        <f>IF(E3658="","",VLOOKUP(E3658,[1]PROJECTES!$C$14:$G$5000,4,FALSE))</f>
        <v/>
      </c>
      <c r="H3658" s="118"/>
      <c r="I3658" s="97" t="str">
        <f>IF(H3658="","",VLOOKUP(H3658,BD!B$2:C$16,2,FALSE))</f>
        <v/>
      </c>
      <c r="J3658" s="98"/>
      <c r="K3658" s="135" t="str">
        <f t="shared" si="126"/>
        <v/>
      </c>
      <c r="L3658" s="99" t="str">
        <f t="shared" ca="1" si="127"/>
        <v>-</v>
      </c>
      <c r="M3658" s="93" t="str">
        <f>IF(E3658="","",VLOOKUP(E3658,[1]PROJECTES!$C$14:$Z$5000,21,FALSE))</f>
        <v/>
      </c>
      <c r="N3658" s="100"/>
      <c r="O3658" s="72" t="s">
        <v>229</v>
      </c>
      <c r="P3658" s="101"/>
      <c r="Q3658" s="132"/>
      <c r="R3658" s="102"/>
      <c r="S3658" s="91"/>
    </row>
    <row r="3659" spans="1:19" s="104" customFormat="1" ht="12.75" customHeight="1" x14ac:dyDescent="0.25">
      <c r="A3659" s="121"/>
      <c r="B3659" s="92" t="str">
        <f>IF(E3659="","",VLOOKUP(E3659,[1]PROJECTES!$C$14:$G$5000,2,FALSE))</f>
        <v/>
      </c>
      <c r="C3659" s="121"/>
      <c r="D3659" s="93" t="str">
        <f>IF(E3659="","",VLOOKUP(E3659,[1]PROJECTES!$C$14:$G$5000,5,FALSE))</f>
        <v/>
      </c>
      <c r="E3659" s="117"/>
      <c r="F3659" s="95"/>
      <c r="G3659" s="96" t="str">
        <f>IF(E3659="","",VLOOKUP(E3659,[1]PROJECTES!$C$14:$G$5000,4,FALSE))</f>
        <v/>
      </c>
      <c r="H3659" s="118"/>
      <c r="I3659" s="97" t="str">
        <f>IF(H3659="","",VLOOKUP(H3659,BD!B$2:C$16,2,FALSE))</f>
        <v/>
      </c>
      <c r="J3659" s="98"/>
      <c r="K3659" s="135" t="str">
        <f t="shared" si="126"/>
        <v/>
      </c>
      <c r="L3659" s="99" t="str">
        <f t="shared" ca="1" si="127"/>
        <v>-</v>
      </c>
      <c r="M3659" s="93" t="str">
        <f>IF(E3659="","",VLOOKUP(E3659,[1]PROJECTES!$C$14:$Z$5000,21,FALSE))</f>
        <v/>
      </c>
      <c r="N3659" s="100"/>
      <c r="O3659" s="72" t="s">
        <v>229</v>
      </c>
      <c r="P3659" s="101"/>
      <c r="Q3659" s="132"/>
      <c r="R3659" s="102"/>
      <c r="S3659" s="91"/>
    </row>
    <row r="3660" spans="1:19" s="104" customFormat="1" ht="12.75" customHeight="1" x14ac:dyDescent="0.25">
      <c r="A3660" s="121"/>
      <c r="B3660" s="92" t="str">
        <f>IF(E3660="","",VLOOKUP(E3660,[1]PROJECTES!$C$14:$G$5000,2,FALSE))</f>
        <v/>
      </c>
      <c r="C3660" s="121"/>
      <c r="D3660" s="93" t="str">
        <f>IF(E3660="","",VLOOKUP(E3660,[1]PROJECTES!$C$14:$G$5000,5,FALSE))</f>
        <v/>
      </c>
      <c r="E3660" s="117"/>
      <c r="F3660" s="95"/>
      <c r="G3660" s="96" t="str">
        <f>IF(E3660="","",VLOOKUP(E3660,[1]PROJECTES!$C$14:$G$5000,4,FALSE))</f>
        <v/>
      </c>
      <c r="H3660" s="118"/>
      <c r="I3660" s="97" t="str">
        <f>IF(H3660="","",VLOOKUP(H3660,BD!B$2:C$16,2,FALSE))</f>
        <v/>
      </c>
      <c r="J3660" s="98"/>
      <c r="K3660" s="135" t="str">
        <f t="shared" si="126"/>
        <v/>
      </c>
      <c r="L3660" s="99" t="str">
        <f t="shared" ca="1" si="127"/>
        <v>-</v>
      </c>
      <c r="M3660" s="93" t="str">
        <f>IF(E3660="","",VLOOKUP(E3660,[1]PROJECTES!$C$14:$Z$5000,21,FALSE))</f>
        <v/>
      </c>
      <c r="N3660" s="100"/>
      <c r="O3660" s="72" t="s">
        <v>229</v>
      </c>
      <c r="P3660" s="101"/>
      <c r="Q3660" s="132"/>
      <c r="R3660" s="102"/>
      <c r="S3660" s="91"/>
    </row>
    <row r="3661" spans="1:19" s="104" customFormat="1" ht="12.75" customHeight="1" x14ac:dyDescent="0.25">
      <c r="A3661" s="121"/>
      <c r="B3661" s="92" t="str">
        <f>IF(E3661="","",VLOOKUP(E3661,[1]PROJECTES!$C$14:$G$5000,2,FALSE))</f>
        <v/>
      </c>
      <c r="C3661" s="121"/>
      <c r="D3661" s="93" t="str">
        <f>IF(E3661="","",VLOOKUP(E3661,[1]PROJECTES!$C$14:$G$5000,5,FALSE))</f>
        <v/>
      </c>
      <c r="E3661" s="117"/>
      <c r="F3661" s="95"/>
      <c r="G3661" s="96" t="str">
        <f>IF(E3661="","",VLOOKUP(E3661,[1]PROJECTES!$C$14:$G$5000,4,FALSE))</f>
        <v/>
      </c>
      <c r="H3661" s="118"/>
      <c r="I3661" s="97" t="str">
        <f>IF(H3661="","",VLOOKUP(H3661,BD!B$2:C$16,2,FALSE))</f>
        <v/>
      </c>
      <c r="J3661" s="98"/>
      <c r="K3661" s="135" t="str">
        <f t="shared" si="126"/>
        <v/>
      </c>
      <c r="L3661" s="99" t="str">
        <f t="shared" ca="1" si="127"/>
        <v>-</v>
      </c>
      <c r="M3661" s="93" t="str">
        <f>IF(E3661="","",VLOOKUP(E3661,[1]PROJECTES!$C$14:$Z$5000,21,FALSE))</f>
        <v/>
      </c>
      <c r="N3661" s="100"/>
      <c r="O3661" s="72" t="s">
        <v>229</v>
      </c>
      <c r="P3661" s="101"/>
      <c r="Q3661" s="132"/>
      <c r="R3661" s="102"/>
      <c r="S3661" s="91"/>
    </row>
    <row r="3662" spans="1:19" s="104" customFormat="1" ht="12.75" customHeight="1" x14ac:dyDescent="0.25">
      <c r="A3662" s="121"/>
      <c r="B3662" s="92" t="str">
        <f>IF(E3662="","",VLOOKUP(E3662,[1]PROJECTES!$C$14:$G$5000,2,FALSE))</f>
        <v/>
      </c>
      <c r="C3662" s="121"/>
      <c r="D3662" s="93" t="str">
        <f>IF(E3662="","",VLOOKUP(E3662,[1]PROJECTES!$C$14:$G$5000,5,FALSE))</f>
        <v/>
      </c>
      <c r="E3662" s="117"/>
      <c r="F3662" s="95"/>
      <c r="G3662" s="96" t="str">
        <f>IF(E3662="","",VLOOKUP(E3662,[1]PROJECTES!$C$14:$G$5000,4,FALSE))</f>
        <v/>
      </c>
      <c r="H3662" s="118"/>
      <c r="I3662" s="97" t="str">
        <f>IF(H3662="","",VLOOKUP(H3662,BD!B$2:C$16,2,FALSE))</f>
        <v/>
      </c>
      <c r="J3662" s="98"/>
      <c r="K3662" s="135" t="str">
        <f t="shared" si="126"/>
        <v/>
      </c>
      <c r="L3662" s="99" t="str">
        <f t="shared" ca="1" si="127"/>
        <v>-</v>
      </c>
      <c r="M3662" s="93" t="str">
        <f>IF(E3662="","",VLOOKUP(E3662,[1]PROJECTES!$C$14:$Z$5000,21,FALSE))</f>
        <v/>
      </c>
      <c r="N3662" s="100"/>
      <c r="O3662" s="72" t="s">
        <v>229</v>
      </c>
      <c r="P3662" s="101"/>
      <c r="Q3662" s="132"/>
      <c r="R3662" s="102"/>
      <c r="S3662" s="91"/>
    </row>
    <row r="3663" spans="1:19" s="104" customFormat="1" ht="12.75" customHeight="1" x14ac:dyDescent="0.25">
      <c r="A3663" s="121"/>
      <c r="B3663" s="92" t="str">
        <f>IF(E3663="","",VLOOKUP(E3663,[1]PROJECTES!$C$14:$G$5000,2,FALSE))</f>
        <v/>
      </c>
      <c r="C3663" s="121"/>
      <c r="D3663" s="93" t="str">
        <f>IF(E3663="","",VLOOKUP(E3663,[1]PROJECTES!$C$14:$G$5000,5,FALSE))</f>
        <v/>
      </c>
      <c r="E3663" s="117"/>
      <c r="F3663" s="95"/>
      <c r="G3663" s="96" t="str">
        <f>IF(E3663="","",VLOOKUP(E3663,[1]PROJECTES!$C$14:$G$5000,4,FALSE))</f>
        <v/>
      </c>
      <c r="H3663" s="118"/>
      <c r="I3663" s="97" t="str">
        <f>IF(H3663="","",VLOOKUP(H3663,BD!B$2:C$16,2,FALSE))</f>
        <v/>
      </c>
      <c r="J3663" s="98"/>
      <c r="K3663" s="135" t="str">
        <f t="shared" si="126"/>
        <v/>
      </c>
      <c r="L3663" s="99" t="str">
        <f t="shared" ca="1" si="127"/>
        <v>-</v>
      </c>
      <c r="M3663" s="93" t="str">
        <f>IF(E3663="","",VLOOKUP(E3663,[1]PROJECTES!$C$14:$Z$5000,21,FALSE))</f>
        <v/>
      </c>
      <c r="N3663" s="100"/>
      <c r="O3663" s="72" t="s">
        <v>229</v>
      </c>
      <c r="P3663" s="101"/>
      <c r="Q3663" s="132"/>
      <c r="R3663" s="102"/>
      <c r="S3663" s="91"/>
    </row>
    <row r="3664" spans="1:19" s="104" customFormat="1" ht="12.75" customHeight="1" x14ac:dyDescent="0.25">
      <c r="A3664" s="121"/>
      <c r="B3664" s="92" t="str">
        <f>IF(E3664="","",VLOOKUP(E3664,[1]PROJECTES!$C$14:$G$5000,2,FALSE))</f>
        <v/>
      </c>
      <c r="C3664" s="121"/>
      <c r="D3664" s="93" t="str">
        <f>IF(E3664="","",VLOOKUP(E3664,[1]PROJECTES!$C$14:$G$5000,5,FALSE))</f>
        <v/>
      </c>
      <c r="E3664" s="117"/>
      <c r="F3664" s="95"/>
      <c r="G3664" s="96" t="str">
        <f>IF(E3664="","",VLOOKUP(E3664,[1]PROJECTES!$C$14:$G$5000,4,FALSE))</f>
        <v/>
      </c>
      <c r="H3664" s="118"/>
      <c r="I3664" s="97" t="str">
        <f>IF(H3664="","",VLOOKUP(H3664,BD!B$2:C$16,2,FALSE))</f>
        <v/>
      </c>
      <c r="J3664" s="98"/>
      <c r="K3664" s="135" t="str">
        <f t="shared" si="126"/>
        <v/>
      </c>
      <c r="L3664" s="99" t="str">
        <f t="shared" ca="1" si="127"/>
        <v>-</v>
      </c>
      <c r="M3664" s="93" t="str">
        <f>IF(E3664="","",VLOOKUP(E3664,[1]PROJECTES!$C$14:$Z$5000,21,FALSE))</f>
        <v/>
      </c>
      <c r="N3664" s="100"/>
      <c r="O3664" s="72" t="s">
        <v>229</v>
      </c>
      <c r="P3664" s="101"/>
      <c r="Q3664" s="132"/>
      <c r="R3664" s="102"/>
      <c r="S3664" s="91"/>
    </row>
    <row r="3665" spans="1:19" s="104" customFormat="1" ht="12.75" customHeight="1" x14ac:dyDescent="0.25">
      <c r="A3665" s="121"/>
      <c r="B3665" s="92" t="str">
        <f>IF(E3665="","",VLOOKUP(E3665,[1]PROJECTES!$C$14:$G$5000,2,FALSE))</f>
        <v/>
      </c>
      <c r="C3665" s="121"/>
      <c r="D3665" s="93" t="str">
        <f>IF(E3665="","",VLOOKUP(E3665,[1]PROJECTES!$C$14:$G$5000,5,FALSE))</f>
        <v/>
      </c>
      <c r="E3665" s="117"/>
      <c r="F3665" s="95"/>
      <c r="G3665" s="96" t="str">
        <f>IF(E3665="","",VLOOKUP(E3665,[1]PROJECTES!$C$14:$G$5000,4,FALSE))</f>
        <v/>
      </c>
      <c r="H3665" s="118"/>
      <c r="I3665" s="97" t="str">
        <f>IF(H3665="","",VLOOKUP(H3665,BD!B$2:C$16,2,FALSE))</f>
        <v/>
      </c>
      <c r="J3665" s="98"/>
      <c r="K3665" s="135" t="str">
        <f t="shared" si="126"/>
        <v/>
      </c>
      <c r="L3665" s="99" t="str">
        <f t="shared" ca="1" si="127"/>
        <v>-</v>
      </c>
      <c r="M3665" s="93" t="str">
        <f>IF(E3665="","",VLOOKUP(E3665,[1]PROJECTES!$C$14:$Z$5000,21,FALSE))</f>
        <v/>
      </c>
      <c r="N3665" s="100"/>
      <c r="O3665" s="72" t="s">
        <v>229</v>
      </c>
      <c r="P3665" s="101"/>
      <c r="Q3665" s="132"/>
      <c r="R3665" s="102"/>
      <c r="S3665" s="91"/>
    </row>
    <row r="3666" spans="1:19" s="104" customFormat="1" ht="12.75" customHeight="1" x14ac:dyDescent="0.25">
      <c r="A3666" s="121"/>
      <c r="B3666" s="92" t="str">
        <f>IF(E3666="","",VLOOKUP(E3666,[1]PROJECTES!$C$14:$G$5000,2,FALSE))</f>
        <v/>
      </c>
      <c r="C3666" s="121"/>
      <c r="D3666" s="93" t="str">
        <f>IF(E3666="","",VLOOKUP(E3666,[1]PROJECTES!$C$14:$G$5000,5,FALSE))</f>
        <v/>
      </c>
      <c r="E3666" s="117"/>
      <c r="F3666" s="95"/>
      <c r="G3666" s="96" t="str">
        <f>IF(E3666="","",VLOOKUP(E3666,[1]PROJECTES!$C$14:$G$5000,4,FALSE))</f>
        <v/>
      </c>
      <c r="H3666" s="118"/>
      <c r="I3666" s="97" t="str">
        <f>IF(H3666="","",VLOOKUP(H3666,BD!B$2:C$16,2,FALSE))</f>
        <v/>
      </c>
      <c r="J3666" s="98"/>
      <c r="K3666" s="135" t="str">
        <f t="shared" si="126"/>
        <v/>
      </c>
      <c r="L3666" s="99" t="str">
        <f t="shared" ca="1" si="127"/>
        <v>-</v>
      </c>
      <c r="M3666" s="93" t="str">
        <f>IF(E3666="","",VLOOKUP(E3666,[1]PROJECTES!$C$14:$Z$5000,21,FALSE))</f>
        <v/>
      </c>
      <c r="N3666" s="100"/>
      <c r="O3666" s="72" t="s">
        <v>229</v>
      </c>
      <c r="P3666" s="101"/>
      <c r="Q3666" s="132"/>
      <c r="R3666" s="102"/>
      <c r="S3666" s="91"/>
    </row>
    <row r="3667" spans="1:19" s="104" customFormat="1" ht="12.75" customHeight="1" x14ac:dyDescent="0.25">
      <c r="A3667" s="121"/>
      <c r="B3667" s="92" t="str">
        <f>IF(E3667="","",VLOOKUP(E3667,[1]PROJECTES!$C$14:$G$5000,2,FALSE))</f>
        <v/>
      </c>
      <c r="C3667" s="121"/>
      <c r="D3667" s="93" t="str">
        <f>IF(E3667="","",VLOOKUP(E3667,[1]PROJECTES!$C$14:$G$5000,5,FALSE))</f>
        <v/>
      </c>
      <c r="E3667" s="117"/>
      <c r="F3667" s="95"/>
      <c r="G3667" s="96" t="str">
        <f>IF(E3667="","",VLOOKUP(E3667,[1]PROJECTES!$C$14:$G$5000,4,FALSE))</f>
        <v/>
      </c>
      <c r="H3667" s="118"/>
      <c r="I3667" s="97" t="str">
        <f>IF(H3667="","",VLOOKUP(H3667,BD!B$2:C$16,2,FALSE))</f>
        <v/>
      </c>
      <c r="J3667" s="98"/>
      <c r="K3667" s="135" t="str">
        <f t="shared" si="126"/>
        <v/>
      </c>
      <c r="L3667" s="99" t="str">
        <f t="shared" ca="1" si="127"/>
        <v>-</v>
      </c>
      <c r="M3667" s="93" t="str">
        <f>IF(E3667="","",VLOOKUP(E3667,[1]PROJECTES!$C$14:$Z$5000,21,FALSE))</f>
        <v/>
      </c>
      <c r="N3667" s="100"/>
      <c r="O3667" s="72" t="s">
        <v>229</v>
      </c>
      <c r="P3667" s="101"/>
      <c r="Q3667" s="132"/>
      <c r="R3667" s="102"/>
      <c r="S3667" s="91"/>
    </row>
    <row r="3668" spans="1:19" s="104" customFormat="1" ht="12.75" customHeight="1" x14ac:dyDescent="0.25">
      <c r="A3668" s="121"/>
      <c r="B3668" s="92" t="str">
        <f>IF(E3668="","",VLOOKUP(E3668,[1]PROJECTES!$C$14:$G$5000,2,FALSE))</f>
        <v/>
      </c>
      <c r="C3668" s="121"/>
      <c r="D3668" s="93" t="str">
        <f>IF(E3668="","",VLOOKUP(E3668,[1]PROJECTES!$C$14:$G$5000,5,FALSE))</f>
        <v/>
      </c>
      <c r="E3668" s="117"/>
      <c r="F3668" s="95"/>
      <c r="G3668" s="96" t="str">
        <f>IF(E3668="","",VLOOKUP(E3668,[1]PROJECTES!$C$14:$G$5000,4,FALSE))</f>
        <v/>
      </c>
      <c r="H3668" s="118"/>
      <c r="I3668" s="97" t="str">
        <f>IF(H3668="","",VLOOKUP(H3668,BD!B$2:C$16,2,FALSE))</f>
        <v/>
      </c>
      <c r="J3668" s="98"/>
      <c r="K3668" s="135" t="str">
        <f t="shared" si="126"/>
        <v/>
      </c>
      <c r="L3668" s="99" t="str">
        <f t="shared" ca="1" si="127"/>
        <v>-</v>
      </c>
      <c r="M3668" s="93" t="str">
        <f>IF(E3668="","",VLOOKUP(E3668,[1]PROJECTES!$C$14:$Z$5000,21,FALSE))</f>
        <v/>
      </c>
      <c r="N3668" s="100"/>
      <c r="O3668" s="72" t="s">
        <v>229</v>
      </c>
      <c r="P3668" s="101"/>
      <c r="Q3668" s="132"/>
      <c r="R3668" s="102"/>
      <c r="S3668" s="91"/>
    </row>
    <row r="3669" spans="1:19" s="104" customFormat="1" ht="12.75" customHeight="1" x14ac:dyDescent="0.25">
      <c r="A3669" s="121"/>
      <c r="B3669" s="92" t="str">
        <f>IF(E3669="","",VLOOKUP(E3669,[1]PROJECTES!$C$14:$G$5000,2,FALSE))</f>
        <v/>
      </c>
      <c r="C3669" s="121"/>
      <c r="D3669" s="93" t="str">
        <f>IF(E3669="","",VLOOKUP(E3669,[1]PROJECTES!$C$14:$G$5000,5,FALSE))</f>
        <v/>
      </c>
      <c r="E3669" s="117"/>
      <c r="F3669" s="95"/>
      <c r="G3669" s="96" t="str">
        <f>IF(E3669="","",VLOOKUP(E3669,[1]PROJECTES!$C$14:$G$5000,4,FALSE))</f>
        <v/>
      </c>
      <c r="H3669" s="118"/>
      <c r="I3669" s="97" t="str">
        <f>IF(H3669="","",VLOOKUP(H3669,BD!B$2:C$16,2,FALSE))</f>
        <v/>
      </c>
      <c r="J3669" s="98"/>
      <c r="K3669" s="135" t="str">
        <f t="shared" si="126"/>
        <v/>
      </c>
      <c r="L3669" s="99" t="str">
        <f t="shared" ca="1" si="127"/>
        <v>-</v>
      </c>
      <c r="M3669" s="93" t="str">
        <f>IF(E3669="","",VLOOKUP(E3669,[1]PROJECTES!$C$14:$Z$5000,21,FALSE))</f>
        <v/>
      </c>
      <c r="N3669" s="100"/>
      <c r="O3669" s="72" t="s">
        <v>229</v>
      </c>
      <c r="P3669" s="101"/>
      <c r="Q3669" s="132"/>
      <c r="R3669" s="102"/>
      <c r="S3669" s="91"/>
    </row>
    <row r="3670" spans="1:19" s="104" customFormat="1" ht="12.75" customHeight="1" x14ac:dyDescent="0.25">
      <c r="A3670" s="121"/>
      <c r="B3670" s="92" t="str">
        <f>IF(E3670="","",VLOOKUP(E3670,[1]PROJECTES!$C$14:$G$5000,2,FALSE))</f>
        <v/>
      </c>
      <c r="C3670" s="121"/>
      <c r="D3670" s="93" t="str">
        <f>IF(E3670="","",VLOOKUP(E3670,[1]PROJECTES!$C$14:$G$5000,5,FALSE))</f>
        <v/>
      </c>
      <c r="E3670" s="117"/>
      <c r="F3670" s="95"/>
      <c r="G3670" s="96" t="str">
        <f>IF(E3670="","",VLOOKUP(E3670,[1]PROJECTES!$C$14:$G$5000,4,FALSE))</f>
        <v/>
      </c>
      <c r="H3670" s="118"/>
      <c r="I3670" s="97" t="str">
        <f>IF(H3670="","",VLOOKUP(H3670,BD!B$2:C$16,2,FALSE))</f>
        <v/>
      </c>
      <c r="J3670" s="98"/>
      <c r="K3670" s="135" t="str">
        <f t="shared" si="126"/>
        <v/>
      </c>
      <c r="L3670" s="99" t="str">
        <f t="shared" ca="1" si="127"/>
        <v>-</v>
      </c>
      <c r="M3670" s="93" t="str">
        <f>IF(E3670="","",VLOOKUP(E3670,[1]PROJECTES!$C$14:$Z$5000,21,FALSE))</f>
        <v/>
      </c>
      <c r="N3670" s="100"/>
      <c r="O3670" s="72" t="s">
        <v>229</v>
      </c>
      <c r="P3670" s="101"/>
      <c r="Q3670" s="132"/>
      <c r="R3670" s="102"/>
      <c r="S3670" s="91"/>
    </row>
    <row r="3671" spans="1:19" s="104" customFormat="1" ht="12.75" customHeight="1" x14ac:dyDescent="0.25">
      <c r="A3671" s="121"/>
      <c r="B3671" s="92" t="str">
        <f>IF(E3671="","",VLOOKUP(E3671,[1]PROJECTES!$C$14:$G$5000,2,FALSE))</f>
        <v/>
      </c>
      <c r="C3671" s="121"/>
      <c r="D3671" s="93" t="str">
        <f>IF(E3671="","",VLOOKUP(E3671,[1]PROJECTES!$C$14:$G$5000,5,FALSE))</f>
        <v/>
      </c>
      <c r="E3671" s="117"/>
      <c r="F3671" s="95"/>
      <c r="G3671" s="96" t="str">
        <f>IF(E3671="","",VLOOKUP(E3671,[1]PROJECTES!$C$14:$G$5000,4,FALSE))</f>
        <v/>
      </c>
      <c r="H3671" s="118"/>
      <c r="I3671" s="97" t="str">
        <f>IF(H3671="","",VLOOKUP(H3671,BD!B$2:C$16,2,FALSE))</f>
        <v/>
      </c>
      <c r="J3671" s="98"/>
      <c r="K3671" s="135" t="str">
        <f t="shared" si="126"/>
        <v/>
      </c>
      <c r="L3671" s="99" t="str">
        <f t="shared" ca="1" si="127"/>
        <v>-</v>
      </c>
      <c r="M3671" s="93" t="str">
        <f>IF(E3671="","",VLOOKUP(E3671,[1]PROJECTES!$C$14:$Z$5000,21,FALSE))</f>
        <v/>
      </c>
      <c r="N3671" s="100"/>
      <c r="O3671" s="72" t="s">
        <v>229</v>
      </c>
      <c r="P3671" s="101"/>
      <c r="Q3671" s="132"/>
      <c r="R3671" s="102"/>
      <c r="S3671" s="91"/>
    </row>
    <row r="3672" spans="1:19" s="104" customFormat="1" ht="12.75" customHeight="1" x14ac:dyDescent="0.25">
      <c r="A3672" s="121"/>
      <c r="B3672" s="92" t="str">
        <f>IF(E3672="","",VLOOKUP(E3672,[1]PROJECTES!$C$14:$G$5000,2,FALSE))</f>
        <v/>
      </c>
      <c r="C3672" s="121"/>
      <c r="D3672" s="93" t="str">
        <f>IF(E3672="","",VLOOKUP(E3672,[1]PROJECTES!$C$14:$G$5000,5,FALSE))</f>
        <v/>
      </c>
      <c r="E3672" s="117"/>
      <c r="F3672" s="95"/>
      <c r="G3672" s="96" t="str">
        <f>IF(E3672="","",VLOOKUP(E3672,[1]PROJECTES!$C$14:$G$5000,4,FALSE))</f>
        <v/>
      </c>
      <c r="H3672" s="118"/>
      <c r="I3672" s="97" t="str">
        <f>IF(H3672="","",VLOOKUP(H3672,BD!B$2:C$16,2,FALSE))</f>
        <v/>
      </c>
      <c r="J3672" s="98"/>
      <c r="K3672" s="135" t="str">
        <f t="shared" si="126"/>
        <v/>
      </c>
      <c r="L3672" s="99" t="str">
        <f t="shared" ca="1" si="127"/>
        <v>-</v>
      </c>
      <c r="M3672" s="93" t="str">
        <f>IF(E3672="","",VLOOKUP(E3672,[1]PROJECTES!$C$14:$Z$5000,21,FALSE))</f>
        <v/>
      </c>
      <c r="N3672" s="100"/>
      <c r="O3672" s="72" t="s">
        <v>229</v>
      </c>
      <c r="P3672" s="101"/>
      <c r="Q3672" s="132"/>
      <c r="R3672" s="102"/>
      <c r="S3672" s="91"/>
    </row>
    <row r="3673" spans="1:19" s="104" customFormat="1" ht="12.75" customHeight="1" x14ac:dyDescent="0.25">
      <c r="A3673" s="121"/>
      <c r="B3673" s="92" t="str">
        <f>IF(E3673="","",VLOOKUP(E3673,[1]PROJECTES!$C$14:$G$5000,2,FALSE))</f>
        <v/>
      </c>
      <c r="C3673" s="121"/>
      <c r="D3673" s="93" t="str">
        <f>IF(E3673="","",VLOOKUP(E3673,[1]PROJECTES!$C$14:$G$5000,5,FALSE))</f>
        <v/>
      </c>
      <c r="E3673" s="117"/>
      <c r="F3673" s="95"/>
      <c r="G3673" s="96" t="str">
        <f>IF(E3673="","",VLOOKUP(E3673,[1]PROJECTES!$C$14:$G$5000,4,FALSE))</f>
        <v/>
      </c>
      <c r="H3673" s="118"/>
      <c r="I3673" s="97" t="str">
        <f>IF(H3673="","",VLOOKUP(H3673,BD!B$2:C$16,2,FALSE))</f>
        <v/>
      </c>
      <c r="J3673" s="98"/>
      <c r="K3673" s="135" t="str">
        <f t="shared" si="126"/>
        <v/>
      </c>
      <c r="L3673" s="99" t="str">
        <f t="shared" ca="1" si="127"/>
        <v>-</v>
      </c>
      <c r="M3673" s="93" t="str">
        <f>IF(E3673="","",VLOOKUP(E3673,[1]PROJECTES!$C$14:$Z$5000,21,FALSE))</f>
        <v/>
      </c>
      <c r="N3673" s="100"/>
      <c r="O3673" s="72" t="s">
        <v>229</v>
      </c>
      <c r="P3673" s="101"/>
      <c r="Q3673" s="132"/>
      <c r="R3673" s="102"/>
      <c r="S3673" s="91"/>
    </row>
    <row r="3674" spans="1:19" s="104" customFormat="1" ht="12.75" customHeight="1" x14ac:dyDescent="0.25">
      <c r="A3674" s="121"/>
      <c r="B3674" s="92" t="str">
        <f>IF(E3674="","",VLOOKUP(E3674,[1]PROJECTES!$C$14:$G$5000,2,FALSE))</f>
        <v/>
      </c>
      <c r="C3674" s="121"/>
      <c r="D3674" s="93" t="str">
        <f>IF(E3674="","",VLOOKUP(E3674,[1]PROJECTES!$C$14:$G$5000,5,FALSE))</f>
        <v/>
      </c>
      <c r="E3674" s="117"/>
      <c r="F3674" s="95"/>
      <c r="G3674" s="96" t="str">
        <f>IF(E3674="","",VLOOKUP(E3674,[1]PROJECTES!$C$14:$G$5000,4,FALSE))</f>
        <v/>
      </c>
      <c r="H3674" s="118"/>
      <c r="I3674" s="97" t="str">
        <f>IF(H3674="","",VLOOKUP(H3674,BD!B$2:C$16,2,FALSE))</f>
        <v/>
      </c>
      <c r="J3674" s="98"/>
      <c r="K3674" s="135" t="str">
        <f t="shared" si="126"/>
        <v/>
      </c>
      <c r="L3674" s="99" t="str">
        <f t="shared" ca="1" si="127"/>
        <v>-</v>
      </c>
      <c r="M3674" s="93" t="str">
        <f>IF(E3674="","",VLOOKUP(E3674,[1]PROJECTES!$C$14:$Z$5000,21,FALSE))</f>
        <v/>
      </c>
      <c r="N3674" s="100"/>
      <c r="O3674" s="72" t="s">
        <v>229</v>
      </c>
      <c r="P3674" s="101"/>
      <c r="Q3674" s="132"/>
      <c r="R3674" s="102"/>
      <c r="S3674" s="91"/>
    </row>
    <row r="3675" spans="1:19" s="104" customFormat="1" ht="12.75" customHeight="1" x14ac:dyDescent="0.25">
      <c r="A3675" s="121"/>
      <c r="B3675" s="92" t="str">
        <f>IF(E3675="","",VLOOKUP(E3675,[1]PROJECTES!$C$14:$G$5000,2,FALSE))</f>
        <v/>
      </c>
      <c r="C3675" s="121"/>
      <c r="D3675" s="93" t="str">
        <f>IF(E3675="","",VLOOKUP(E3675,[1]PROJECTES!$C$14:$G$5000,5,FALSE))</f>
        <v/>
      </c>
      <c r="E3675" s="117"/>
      <c r="F3675" s="95"/>
      <c r="G3675" s="96" t="str">
        <f>IF(E3675="","",VLOOKUP(E3675,[1]PROJECTES!$C$14:$G$5000,4,FALSE))</f>
        <v/>
      </c>
      <c r="H3675" s="118"/>
      <c r="I3675" s="97" t="str">
        <f>IF(H3675="","",VLOOKUP(H3675,BD!B$2:C$16,2,FALSE))</f>
        <v/>
      </c>
      <c r="J3675" s="98"/>
      <c r="K3675" s="135" t="str">
        <f t="shared" si="126"/>
        <v/>
      </c>
      <c r="L3675" s="99" t="str">
        <f t="shared" ca="1" si="127"/>
        <v>-</v>
      </c>
      <c r="M3675" s="93" t="str">
        <f>IF(E3675="","",VLOOKUP(E3675,[1]PROJECTES!$C$14:$Z$5000,21,FALSE))</f>
        <v/>
      </c>
      <c r="N3675" s="100"/>
      <c r="O3675" s="72" t="s">
        <v>229</v>
      </c>
      <c r="P3675" s="101"/>
      <c r="Q3675" s="132"/>
      <c r="R3675" s="102"/>
      <c r="S3675" s="91"/>
    </row>
    <row r="3676" spans="1:19" s="104" customFormat="1" ht="12.75" customHeight="1" x14ac:dyDescent="0.25">
      <c r="A3676" s="121"/>
      <c r="B3676" s="92" t="str">
        <f>IF(E3676="","",VLOOKUP(E3676,[1]PROJECTES!$C$14:$G$5000,2,FALSE))</f>
        <v/>
      </c>
      <c r="C3676" s="121"/>
      <c r="D3676" s="93" t="str">
        <f>IF(E3676="","",VLOOKUP(E3676,[1]PROJECTES!$C$14:$G$5000,5,FALSE))</f>
        <v/>
      </c>
      <c r="E3676" s="117"/>
      <c r="F3676" s="95"/>
      <c r="G3676" s="96" t="str">
        <f>IF(E3676="","",VLOOKUP(E3676,[1]PROJECTES!$C$14:$G$5000,4,FALSE))</f>
        <v/>
      </c>
      <c r="H3676" s="118"/>
      <c r="I3676" s="97" t="str">
        <f>IF(H3676="","",VLOOKUP(H3676,BD!B$2:C$16,2,FALSE))</f>
        <v/>
      </c>
      <c r="J3676" s="98"/>
      <c r="K3676" s="135" t="str">
        <f t="shared" si="126"/>
        <v/>
      </c>
      <c r="L3676" s="99" t="str">
        <f t="shared" ca="1" si="127"/>
        <v>-</v>
      </c>
      <c r="M3676" s="93" t="str">
        <f>IF(E3676="","",VLOOKUP(E3676,[1]PROJECTES!$C$14:$Z$5000,21,FALSE))</f>
        <v/>
      </c>
      <c r="N3676" s="100"/>
      <c r="O3676" s="72" t="s">
        <v>229</v>
      </c>
      <c r="P3676" s="101"/>
      <c r="Q3676" s="132"/>
      <c r="R3676" s="102"/>
      <c r="S3676" s="91"/>
    </row>
    <row r="3677" spans="1:19" s="104" customFormat="1" ht="12.75" customHeight="1" x14ac:dyDescent="0.25">
      <c r="A3677" s="121"/>
      <c r="B3677" s="92" t="str">
        <f>IF(E3677="","",VLOOKUP(E3677,[1]PROJECTES!$C$14:$G$5000,2,FALSE))</f>
        <v/>
      </c>
      <c r="C3677" s="121"/>
      <c r="D3677" s="93" t="str">
        <f>IF(E3677="","",VLOOKUP(E3677,[1]PROJECTES!$C$14:$G$5000,5,FALSE))</f>
        <v/>
      </c>
      <c r="E3677" s="117"/>
      <c r="F3677" s="95"/>
      <c r="G3677" s="96" t="str">
        <f>IF(E3677="","",VLOOKUP(E3677,[1]PROJECTES!$C$14:$G$5000,4,FALSE))</f>
        <v/>
      </c>
      <c r="H3677" s="118"/>
      <c r="I3677" s="97" t="str">
        <f>IF(H3677="","",VLOOKUP(H3677,BD!B$2:C$16,2,FALSE))</f>
        <v/>
      </c>
      <c r="J3677" s="98"/>
      <c r="K3677" s="135" t="str">
        <f t="shared" si="126"/>
        <v/>
      </c>
      <c r="L3677" s="99" t="str">
        <f t="shared" ca="1" si="127"/>
        <v>-</v>
      </c>
      <c r="M3677" s="93" t="str">
        <f>IF(E3677="","",VLOOKUP(E3677,[1]PROJECTES!$C$14:$Z$5000,21,FALSE))</f>
        <v/>
      </c>
      <c r="N3677" s="100"/>
      <c r="O3677" s="72" t="s">
        <v>229</v>
      </c>
      <c r="P3677" s="101"/>
      <c r="Q3677" s="132"/>
      <c r="R3677" s="102"/>
      <c r="S3677" s="91"/>
    </row>
    <row r="3678" spans="1:19" s="104" customFormat="1" ht="12.75" customHeight="1" x14ac:dyDescent="0.25">
      <c r="A3678" s="121"/>
      <c r="B3678" s="92" t="str">
        <f>IF(E3678="","",VLOOKUP(E3678,[1]PROJECTES!$C$14:$G$5000,2,FALSE))</f>
        <v/>
      </c>
      <c r="C3678" s="121"/>
      <c r="D3678" s="93" t="str">
        <f>IF(E3678="","",VLOOKUP(E3678,[1]PROJECTES!$C$14:$G$5000,5,FALSE))</f>
        <v/>
      </c>
      <c r="E3678" s="117"/>
      <c r="F3678" s="95"/>
      <c r="G3678" s="96" t="str">
        <f>IF(E3678="","",VLOOKUP(E3678,[1]PROJECTES!$C$14:$G$5000,4,FALSE))</f>
        <v/>
      </c>
      <c r="H3678" s="118"/>
      <c r="I3678" s="97" t="str">
        <f>IF(H3678="","",VLOOKUP(H3678,BD!B$2:C$16,2,FALSE))</f>
        <v/>
      </c>
      <c r="J3678" s="98"/>
      <c r="K3678" s="135" t="str">
        <f t="shared" si="126"/>
        <v/>
      </c>
      <c r="L3678" s="99" t="str">
        <f t="shared" ca="1" si="127"/>
        <v>-</v>
      </c>
      <c r="M3678" s="93" t="str">
        <f>IF(E3678="","",VLOOKUP(E3678,[1]PROJECTES!$C$14:$Z$5000,21,FALSE))</f>
        <v/>
      </c>
      <c r="N3678" s="100"/>
      <c r="O3678" s="72" t="s">
        <v>229</v>
      </c>
      <c r="P3678" s="101"/>
      <c r="Q3678" s="132"/>
      <c r="R3678" s="102"/>
      <c r="S3678" s="91"/>
    </row>
    <row r="3679" spans="1:19" s="104" customFormat="1" ht="12.75" customHeight="1" x14ac:dyDescent="0.25">
      <c r="A3679" s="121"/>
      <c r="B3679" s="92" t="str">
        <f>IF(E3679="","",VLOOKUP(E3679,[1]PROJECTES!$C$14:$G$5000,2,FALSE))</f>
        <v/>
      </c>
      <c r="C3679" s="121"/>
      <c r="D3679" s="93" t="str">
        <f>IF(E3679="","",VLOOKUP(E3679,[1]PROJECTES!$C$14:$G$5000,5,FALSE))</f>
        <v/>
      </c>
      <c r="E3679" s="117"/>
      <c r="F3679" s="95"/>
      <c r="G3679" s="96" t="str">
        <f>IF(E3679="","",VLOOKUP(E3679,[1]PROJECTES!$C$14:$G$5000,4,FALSE))</f>
        <v/>
      </c>
      <c r="H3679" s="118"/>
      <c r="I3679" s="97" t="str">
        <f>IF(H3679="","",VLOOKUP(H3679,BD!B$2:C$16,2,FALSE))</f>
        <v/>
      </c>
      <c r="J3679" s="98"/>
      <c r="K3679" s="135" t="str">
        <f t="shared" si="126"/>
        <v/>
      </c>
      <c r="L3679" s="99" t="str">
        <f t="shared" ca="1" si="127"/>
        <v>-</v>
      </c>
      <c r="M3679" s="93" t="str">
        <f>IF(E3679="","",VLOOKUP(E3679,[1]PROJECTES!$C$14:$Z$5000,21,FALSE))</f>
        <v/>
      </c>
      <c r="N3679" s="100"/>
      <c r="O3679" s="72" t="s">
        <v>229</v>
      </c>
      <c r="P3679" s="101"/>
      <c r="Q3679" s="132"/>
      <c r="R3679" s="102"/>
      <c r="S3679" s="91"/>
    </row>
    <row r="3680" spans="1:19" s="104" customFormat="1" ht="12.75" customHeight="1" x14ac:dyDescent="0.25">
      <c r="A3680" s="121"/>
      <c r="B3680" s="92" t="str">
        <f>IF(E3680="","",VLOOKUP(E3680,[1]PROJECTES!$C$14:$G$5000,2,FALSE))</f>
        <v/>
      </c>
      <c r="C3680" s="121"/>
      <c r="D3680" s="93" t="str">
        <f>IF(E3680="","",VLOOKUP(E3680,[1]PROJECTES!$C$14:$G$5000,5,FALSE))</f>
        <v/>
      </c>
      <c r="E3680" s="117"/>
      <c r="F3680" s="95"/>
      <c r="G3680" s="96" t="str">
        <f>IF(E3680="","",VLOOKUP(E3680,[1]PROJECTES!$C$14:$G$5000,4,FALSE))</f>
        <v/>
      </c>
      <c r="H3680" s="118"/>
      <c r="I3680" s="97" t="str">
        <f>IF(H3680="","",VLOOKUP(H3680,BD!B$2:C$16,2,FALSE))</f>
        <v/>
      </c>
      <c r="J3680" s="98"/>
      <c r="K3680" s="135" t="str">
        <f t="shared" si="126"/>
        <v/>
      </c>
      <c r="L3680" s="99" t="str">
        <f t="shared" ca="1" si="127"/>
        <v>-</v>
      </c>
      <c r="M3680" s="93" t="str">
        <f>IF(E3680="","",VLOOKUP(E3680,[1]PROJECTES!$C$14:$Z$5000,21,FALSE))</f>
        <v/>
      </c>
      <c r="N3680" s="100"/>
      <c r="O3680" s="72" t="s">
        <v>229</v>
      </c>
      <c r="P3680" s="101"/>
      <c r="Q3680" s="132"/>
      <c r="R3680" s="102"/>
      <c r="S3680" s="91"/>
    </row>
    <row r="3681" spans="1:19" s="104" customFormat="1" ht="12.75" customHeight="1" x14ac:dyDescent="0.25">
      <c r="A3681" s="121"/>
      <c r="B3681" s="92" t="str">
        <f>IF(E3681="","",VLOOKUP(E3681,[1]PROJECTES!$C$14:$G$5000,2,FALSE))</f>
        <v/>
      </c>
      <c r="C3681" s="121"/>
      <c r="D3681" s="93" t="str">
        <f>IF(E3681="","",VLOOKUP(E3681,[1]PROJECTES!$C$14:$G$5000,5,FALSE))</f>
        <v/>
      </c>
      <c r="E3681" s="117"/>
      <c r="F3681" s="95"/>
      <c r="G3681" s="96" t="str">
        <f>IF(E3681="","",VLOOKUP(E3681,[1]PROJECTES!$C$14:$G$5000,4,FALSE))</f>
        <v/>
      </c>
      <c r="H3681" s="118"/>
      <c r="I3681" s="97" t="str">
        <f>IF(H3681="","",VLOOKUP(H3681,BD!B$2:C$16,2,FALSE))</f>
        <v/>
      </c>
      <c r="J3681" s="98"/>
      <c r="K3681" s="135" t="str">
        <f t="shared" si="126"/>
        <v/>
      </c>
      <c r="L3681" s="99" t="str">
        <f t="shared" ca="1" si="127"/>
        <v>-</v>
      </c>
      <c r="M3681" s="93" t="str">
        <f>IF(E3681="","",VLOOKUP(E3681,[1]PROJECTES!$C$14:$Z$5000,21,FALSE))</f>
        <v/>
      </c>
      <c r="N3681" s="100"/>
      <c r="O3681" s="72" t="s">
        <v>229</v>
      </c>
      <c r="P3681" s="101"/>
      <c r="Q3681" s="132"/>
      <c r="R3681" s="102"/>
      <c r="S3681" s="91"/>
    </row>
    <row r="3682" spans="1:19" s="104" customFormat="1" ht="12.75" customHeight="1" x14ac:dyDescent="0.25">
      <c r="A3682" s="121"/>
      <c r="B3682" s="92" t="str">
        <f>IF(E3682="","",VLOOKUP(E3682,[1]PROJECTES!$C$14:$G$5000,2,FALSE))</f>
        <v/>
      </c>
      <c r="C3682" s="121"/>
      <c r="D3682" s="93" t="str">
        <f>IF(E3682="","",VLOOKUP(E3682,[1]PROJECTES!$C$14:$G$5000,5,FALSE))</f>
        <v/>
      </c>
      <c r="E3682" s="117"/>
      <c r="F3682" s="95"/>
      <c r="G3682" s="96" t="str">
        <f>IF(E3682="","",VLOOKUP(E3682,[1]PROJECTES!$C$14:$G$5000,4,FALSE))</f>
        <v/>
      </c>
      <c r="H3682" s="118"/>
      <c r="I3682" s="97" t="str">
        <f>IF(H3682="","",VLOOKUP(H3682,BD!B$2:C$16,2,FALSE))</f>
        <v/>
      </c>
      <c r="J3682" s="98"/>
      <c r="K3682" s="135" t="str">
        <f t="shared" si="126"/>
        <v/>
      </c>
      <c r="L3682" s="99" t="str">
        <f t="shared" ca="1" si="127"/>
        <v>-</v>
      </c>
      <c r="M3682" s="93" t="str">
        <f>IF(E3682="","",VLOOKUP(E3682,[1]PROJECTES!$C$14:$Z$5000,21,FALSE))</f>
        <v/>
      </c>
      <c r="N3682" s="100"/>
      <c r="O3682" s="72" t="s">
        <v>229</v>
      </c>
      <c r="P3682" s="101"/>
      <c r="Q3682" s="132"/>
      <c r="R3682" s="102"/>
      <c r="S3682" s="91"/>
    </row>
    <row r="3683" spans="1:19" s="104" customFormat="1" ht="12.75" customHeight="1" x14ac:dyDescent="0.25">
      <c r="A3683" s="121"/>
      <c r="B3683" s="92" t="str">
        <f>IF(E3683="","",VLOOKUP(E3683,[1]PROJECTES!$C$14:$G$5000,2,FALSE))</f>
        <v/>
      </c>
      <c r="C3683" s="121"/>
      <c r="D3683" s="93" t="str">
        <f>IF(E3683="","",VLOOKUP(E3683,[1]PROJECTES!$C$14:$G$5000,5,FALSE))</f>
        <v/>
      </c>
      <c r="E3683" s="117"/>
      <c r="F3683" s="95"/>
      <c r="G3683" s="96" t="str">
        <f>IF(E3683="","",VLOOKUP(E3683,[1]PROJECTES!$C$14:$G$5000,4,FALSE))</f>
        <v/>
      </c>
      <c r="H3683" s="118"/>
      <c r="I3683" s="97" t="str">
        <f>IF(H3683="","",VLOOKUP(H3683,BD!B$2:C$16,2,FALSE))</f>
        <v/>
      </c>
      <c r="J3683" s="98"/>
      <c r="K3683" s="135" t="str">
        <f t="shared" si="126"/>
        <v/>
      </c>
      <c r="L3683" s="99" t="str">
        <f t="shared" ca="1" si="127"/>
        <v>-</v>
      </c>
      <c r="M3683" s="93" t="str">
        <f>IF(E3683="","",VLOOKUP(E3683,[1]PROJECTES!$C$14:$Z$5000,21,FALSE))</f>
        <v/>
      </c>
      <c r="N3683" s="100"/>
      <c r="O3683" s="72" t="s">
        <v>229</v>
      </c>
      <c r="P3683" s="101"/>
      <c r="Q3683" s="132"/>
      <c r="R3683" s="102"/>
      <c r="S3683" s="91"/>
    </row>
    <row r="3684" spans="1:19" s="104" customFormat="1" ht="12.75" customHeight="1" x14ac:dyDescent="0.25">
      <c r="A3684" s="121"/>
      <c r="B3684" s="92" t="str">
        <f>IF(E3684="","",VLOOKUP(E3684,[1]PROJECTES!$C$14:$G$5000,2,FALSE))</f>
        <v/>
      </c>
      <c r="C3684" s="121"/>
      <c r="D3684" s="93" t="str">
        <f>IF(E3684="","",VLOOKUP(E3684,[1]PROJECTES!$C$14:$G$5000,5,FALSE))</f>
        <v/>
      </c>
      <c r="E3684" s="117"/>
      <c r="F3684" s="95"/>
      <c r="G3684" s="96" t="str">
        <f>IF(E3684="","",VLOOKUP(E3684,[1]PROJECTES!$C$14:$G$5000,4,FALSE))</f>
        <v/>
      </c>
      <c r="H3684" s="118"/>
      <c r="I3684" s="97" t="str">
        <f>IF(H3684="","",VLOOKUP(H3684,BD!B$2:C$16,2,FALSE))</f>
        <v/>
      </c>
      <c r="J3684" s="98"/>
      <c r="K3684" s="135" t="str">
        <f t="shared" si="126"/>
        <v/>
      </c>
      <c r="L3684" s="99" t="str">
        <f t="shared" ca="1" si="127"/>
        <v>-</v>
      </c>
      <c r="M3684" s="93" t="str">
        <f>IF(E3684="","",VLOOKUP(E3684,[1]PROJECTES!$C$14:$Z$5000,21,FALSE))</f>
        <v/>
      </c>
      <c r="N3684" s="100"/>
      <c r="O3684" s="72" t="s">
        <v>229</v>
      </c>
      <c r="P3684" s="101"/>
      <c r="Q3684" s="132"/>
      <c r="R3684" s="102"/>
      <c r="S3684" s="91"/>
    </row>
    <row r="3685" spans="1:19" s="104" customFormat="1" ht="12.75" customHeight="1" x14ac:dyDescent="0.25">
      <c r="A3685" s="121"/>
      <c r="B3685" s="92" t="str">
        <f>IF(E3685="","",VLOOKUP(E3685,[1]PROJECTES!$C$14:$G$5000,2,FALSE))</f>
        <v/>
      </c>
      <c r="C3685" s="121"/>
      <c r="D3685" s="93" t="str">
        <f>IF(E3685="","",VLOOKUP(E3685,[1]PROJECTES!$C$14:$G$5000,5,FALSE))</f>
        <v/>
      </c>
      <c r="E3685" s="117"/>
      <c r="F3685" s="95"/>
      <c r="G3685" s="96" t="str">
        <f>IF(E3685="","",VLOOKUP(E3685,[1]PROJECTES!$C$14:$G$5000,4,FALSE))</f>
        <v/>
      </c>
      <c r="H3685" s="118"/>
      <c r="I3685" s="97" t="str">
        <f>IF(H3685="","",VLOOKUP(H3685,BD!B$2:C$16,2,FALSE))</f>
        <v/>
      </c>
      <c r="J3685" s="98"/>
      <c r="K3685" s="135" t="str">
        <f t="shared" si="126"/>
        <v/>
      </c>
      <c r="L3685" s="99" t="str">
        <f t="shared" ca="1" si="127"/>
        <v>-</v>
      </c>
      <c r="M3685" s="93" t="str">
        <f>IF(E3685="","",VLOOKUP(E3685,[1]PROJECTES!$C$14:$Z$5000,21,FALSE))</f>
        <v/>
      </c>
      <c r="N3685" s="100"/>
      <c r="O3685" s="72" t="s">
        <v>229</v>
      </c>
      <c r="P3685" s="101"/>
      <c r="Q3685" s="132"/>
      <c r="R3685" s="102"/>
      <c r="S3685" s="91"/>
    </row>
    <row r="3686" spans="1:19" s="104" customFormat="1" ht="12.75" customHeight="1" x14ac:dyDescent="0.25">
      <c r="A3686" s="121"/>
      <c r="B3686" s="92" t="str">
        <f>IF(E3686="","",VLOOKUP(E3686,[1]PROJECTES!$C$14:$G$5000,2,FALSE))</f>
        <v/>
      </c>
      <c r="C3686" s="121"/>
      <c r="D3686" s="93" t="str">
        <f>IF(E3686="","",VLOOKUP(E3686,[1]PROJECTES!$C$14:$G$5000,5,FALSE))</f>
        <v/>
      </c>
      <c r="E3686" s="117"/>
      <c r="F3686" s="95"/>
      <c r="G3686" s="96" t="str">
        <f>IF(E3686="","",VLOOKUP(E3686,[1]PROJECTES!$C$14:$G$5000,4,FALSE))</f>
        <v/>
      </c>
      <c r="H3686" s="118"/>
      <c r="I3686" s="97" t="str">
        <f>IF(H3686="","",VLOOKUP(H3686,BD!B$2:C$16,2,FALSE))</f>
        <v/>
      </c>
      <c r="J3686" s="98"/>
      <c r="K3686" s="135" t="str">
        <f t="shared" si="126"/>
        <v/>
      </c>
      <c r="L3686" s="99" t="str">
        <f t="shared" ca="1" si="127"/>
        <v>-</v>
      </c>
      <c r="M3686" s="93" t="str">
        <f>IF(E3686="","",VLOOKUP(E3686,[1]PROJECTES!$C$14:$Z$5000,21,FALSE))</f>
        <v/>
      </c>
      <c r="N3686" s="100"/>
      <c r="O3686" s="72" t="s">
        <v>229</v>
      </c>
      <c r="P3686" s="101"/>
      <c r="Q3686" s="132"/>
      <c r="R3686" s="102"/>
      <c r="S3686" s="91"/>
    </row>
    <row r="3687" spans="1:19" s="104" customFormat="1" ht="12.75" customHeight="1" x14ac:dyDescent="0.25">
      <c r="A3687" s="121"/>
      <c r="B3687" s="92" t="str">
        <f>IF(E3687="","",VLOOKUP(E3687,[1]PROJECTES!$C$14:$G$5000,2,FALSE))</f>
        <v/>
      </c>
      <c r="C3687" s="121"/>
      <c r="D3687" s="93" t="str">
        <f>IF(E3687="","",VLOOKUP(E3687,[1]PROJECTES!$C$14:$G$5000,5,FALSE))</f>
        <v/>
      </c>
      <c r="E3687" s="117"/>
      <c r="F3687" s="95"/>
      <c r="G3687" s="96" t="str">
        <f>IF(E3687="","",VLOOKUP(E3687,[1]PROJECTES!$C$14:$G$5000,4,FALSE))</f>
        <v/>
      </c>
      <c r="H3687" s="118"/>
      <c r="I3687" s="97" t="str">
        <f>IF(H3687="","",VLOOKUP(H3687,BD!B$2:C$16,2,FALSE))</f>
        <v/>
      </c>
      <c r="J3687" s="98"/>
      <c r="K3687" s="135" t="str">
        <f t="shared" si="126"/>
        <v/>
      </c>
      <c r="L3687" s="99" t="str">
        <f t="shared" ca="1" si="127"/>
        <v>-</v>
      </c>
      <c r="M3687" s="93" t="str">
        <f>IF(E3687="","",VLOOKUP(E3687,[1]PROJECTES!$C$14:$Z$5000,21,FALSE))</f>
        <v/>
      </c>
      <c r="N3687" s="100"/>
      <c r="O3687" s="72" t="s">
        <v>229</v>
      </c>
      <c r="P3687" s="101"/>
      <c r="Q3687" s="132"/>
      <c r="R3687" s="102"/>
      <c r="S3687" s="91"/>
    </row>
    <row r="3688" spans="1:19" s="104" customFormat="1" ht="12.75" customHeight="1" x14ac:dyDescent="0.25">
      <c r="A3688" s="121"/>
      <c r="B3688" s="92" t="str">
        <f>IF(E3688="","",VLOOKUP(E3688,[1]PROJECTES!$C$14:$G$5000,2,FALSE))</f>
        <v/>
      </c>
      <c r="C3688" s="121"/>
      <c r="D3688" s="93" t="str">
        <f>IF(E3688="","",VLOOKUP(E3688,[1]PROJECTES!$C$14:$G$5000,5,FALSE))</f>
        <v/>
      </c>
      <c r="E3688" s="117"/>
      <c r="F3688" s="95"/>
      <c r="G3688" s="96" t="str">
        <f>IF(E3688="","",VLOOKUP(E3688,[1]PROJECTES!$C$14:$G$5000,4,FALSE))</f>
        <v/>
      </c>
      <c r="H3688" s="118"/>
      <c r="I3688" s="97" t="str">
        <f>IF(H3688="","",VLOOKUP(H3688,BD!B$2:C$16,2,FALSE))</f>
        <v/>
      </c>
      <c r="J3688" s="98"/>
      <c r="K3688" s="135" t="str">
        <f t="shared" si="126"/>
        <v/>
      </c>
      <c r="L3688" s="99" t="str">
        <f t="shared" ca="1" si="127"/>
        <v>-</v>
      </c>
      <c r="M3688" s="93" t="str">
        <f>IF(E3688="","",VLOOKUP(E3688,[1]PROJECTES!$C$14:$Z$5000,21,FALSE))</f>
        <v/>
      </c>
      <c r="N3688" s="100"/>
      <c r="O3688" s="72" t="s">
        <v>229</v>
      </c>
      <c r="P3688" s="101"/>
      <c r="Q3688" s="132"/>
      <c r="R3688" s="102"/>
      <c r="S3688" s="91"/>
    </row>
    <row r="3689" spans="1:19" s="104" customFormat="1" ht="12.75" customHeight="1" x14ac:dyDescent="0.25">
      <c r="A3689" s="121"/>
      <c r="B3689" s="92" t="str">
        <f>IF(E3689="","",VLOOKUP(E3689,[1]PROJECTES!$C$14:$G$5000,2,FALSE))</f>
        <v/>
      </c>
      <c r="C3689" s="121"/>
      <c r="D3689" s="93" t="str">
        <f>IF(E3689="","",VLOOKUP(E3689,[1]PROJECTES!$C$14:$G$5000,5,FALSE))</f>
        <v/>
      </c>
      <c r="E3689" s="117"/>
      <c r="F3689" s="95"/>
      <c r="G3689" s="96" t="str">
        <f>IF(E3689="","",VLOOKUP(E3689,[1]PROJECTES!$C$14:$G$5000,4,FALSE))</f>
        <v/>
      </c>
      <c r="H3689" s="118"/>
      <c r="I3689" s="97" t="str">
        <f>IF(H3689="","",VLOOKUP(H3689,BD!B$2:C$16,2,FALSE))</f>
        <v/>
      </c>
      <c r="J3689" s="98"/>
      <c r="K3689" s="135" t="str">
        <f t="shared" si="126"/>
        <v/>
      </c>
      <c r="L3689" s="99" t="str">
        <f t="shared" ca="1" si="127"/>
        <v>-</v>
      </c>
      <c r="M3689" s="93" t="str">
        <f>IF(E3689="","",VLOOKUP(E3689,[1]PROJECTES!$C$14:$Z$5000,21,FALSE))</f>
        <v/>
      </c>
      <c r="N3689" s="100"/>
      <c r="O3689" s="72" t="s">
        <v>229</v>
      </c>
      <c r="P3689" s="101"/>
      <c r="Q3689" s="132"/>
      <c r="R3689" s="102"/>
      <c r="S3689" s="91"/>
    </row>
    <row r="3690" spans="1:19" s="104" customFormat="1" ht="12.75" customHeight="1" x14ac:dyDescent="0.25">
      <c r="A3690" s="121"/>
      <c r="B3690" s="92" t="str">
        <f>IF(E3690="","",VLOOKUP(E3690,[1]PROJECTES!$C$14:$G$5000,2,FALSE))</f>
        <v/>
      </c>
      <c r="C3690" s="121"/>
      <c r="D3690" s="93" t="str">
        <f>IF(E3690="","",VLOOKUP(E3690,[1]PROJECTES!$C$14:$G$5000,5,FALSE))</f>
        <v/>
      </c>
      <c r="E3690" s="117"/>
      <c r="F3690" s="95"/>
      <c r="G3690" s="96" t="str">
        <f>IF(E3690="","",VLOOKUP(E3690,[1]PROJECTES!$C$14:$G$5000,4,FALSE))</f>
        <v/>
      </c>
      <c r="H3690" s="118"/>
      <c r="I3690" s="97" t="str">
        <f>IF(H3690="","",VLOOKUP(H3690,BD!B$2:C$16,2,FALSE))</f>
        <v/>
      </c>
      <c r="J3690" s="98"/>
      <c r="K3690" s="135" t="str">
        <f t="shared" si="126"/>
        <v/>
      </c>
      <c r="L3690" s="99" t="str">
        <f t="shared" ca="1" si="127"/>
        <v>-</v>
      </c>
      <c r="M3690" s="93" t="str">
        <f>IF(E3690="","",VLOOKUP(E3690,[1]PROJECTES!$C$14:$Z$5000,21,FALSE))</f>
        <v/>
      </c>
      <c r="N3690" s="100"/>
      <c r="O3690" s="72" t="s">
        <v>229</v>
      </c>
      <c r="P3690" s="101"/>
      <c r="Q3690" s="132"/>
      <c r="R3690" s="102"/>
      <c r="S3690" s="91"/>
    </row>
    <row r="3691" spans="1:19" s="104" customFormat="1" ht="12.75" customHeight="1" x14ac:dyDescent="0.25">
      <c r="A3691" s="121"/>
      <c r="B3691" s="92" t="str">
        <f>IF(E3691="","",VLOOKUP(E3691,[1]PROJECTES!$C$14:$G$5000,2,FALSE))</f>
        <v/>
      </c>
      <c r="C3691" s="121"/>
      <c r="D3691" s="93" t="str">
        <f>IF(E3691="","",VLOOKUP(E3691,[1]PROJECTES!$C$14:$G$5000,5,FALSE))</f>
        <v/>
      </c>
      <c r="E3691" s="117"/>
      <c r="F3691" s="95"/>
      <c r="G3691" s="96" t="str">
        <f>IF(E3691="","",VLOOKUP(E3691,[1]PROJECTES!$C$14:$G$5000,4,FALSE))</f>
        <v/>
      </c>
      <c r="H3691" s="118"/>
      <c r="I3691" s="97" t="str">
        <f>IF(H3691="","",VLOOKUP(H3691,BD!B$2:C$16,2,FALSE))</f>
        <v/>
      </c>
      <c r="J3691" s="98"/>
      <c r="K3691" s="135" t="str">
        <f t="shared" si="126"/>
        <v/>
      </c>
      <c r="L3691" s="99" t="str">
        <f t="shared" ca="1" si="127"/>
        <v>-</v>
      </c>
      <c r="M3691" s="93" t="str">
        <f>IF(E3691="","",VLOOKUP(E3691,[1]PROJECTES!$C$14:$Z$5000,21,FALSE))</f>
        <v/>
      </c>
      <c r="N3691" s="100"/>
      <c r="O3691" s="72" t="s">
        <v>229</v>
      </c>
      <c r="P3691" s="101"/>
      <c r="Q3691" s="132"/>
      <c r="R3691" s="102"/>
      <c r="S3691" s="91"/>
    </row>
    <row r="3692" spans="1:19" s="104" customFormat="1" ht="12.75" customHeight="1" x14ac:dyDescent="0.25">
      <c r="A3692" s="121"/>
      <c r="B3692" s="92" t="str">
        <f>IF(E3692="","",VLOOKUP(E3692,[1]PROJECTES!$C$14:$G$5000,2,FALSE))</f>
        <v/>
      </c>
      <c r="C3692" s="121"/>
      <c r="D3692" s="93" t="str">
        <f>IF(E3692="","",VLOOKUP(E3692,[1]PROJECTES!$C$14:$G$5000,5,FALSE))</f>
        <v/>
      </c>
      <c r="E3692" s="117"/>
      <c r="F3692" s="95"/>
      <c r="G3692" s="96" t="str">
        <f>IF(E3692="","",VLOOKUP(E3692,[1]PROJECTES!$C$14:$G$5000,4,FALSE))</f>
        <v/>
      </c>
      <c r="H3692" s="118"/>
      <c r="I3692" s="97" t="str">
        <f>IF(H3692="","",VLOOKUP(H3692,BD!B$2:C$16,2,FALSE))</f>
        <v/>
      </c>
      <c r="J3692" s="98"/>
      <c r="K3692" s="135" t="str">
        <f t="shared" ref="K3692:K3755" si="128">IF(J3692="","",WEEKNUM(J3692,2)-0)</f>
        <v/>
      </c>
      <c r="L3692" s="99" t="str">
        <f t="shared" ref="L3692:L3755" ca="1" si="129">IF(M3692="","-",IF(G3692="TA","-",+M3692-TODAY()))</f>
        <v>-</v>
      </c>
      <c r="M3692" s="93" t="str">
        <f>IF(E3692="","",VLOOKUP(E3692,[1]PROJECTES!$C$14:$Z$5000,21,FALSE))</f>
        <v/>
      </c>
      <c r="N3692" s="100"/>
      <c r="O3692" s="72" t="s">
        <v>229</v>
      </c>
      <c r="P3692" s="101"/>
      <c r="Q3692" s="132"/>
      <c r="R3692" s="102"/>
      <c r="S3692" s="91"/>
    </row>
    <row r="3693" spans="1:19" s="104" customFormat="1" ht="12.75" customHeight="1" x14ac:dyDescent="0.25">
      <c r="A3693" s="121"/>
      <c r="B3693" s="92" t="str">
        <f>IF(E3693="","",VLOOKUP(E3693,[1]PROJECTES!$C$14:$G$5000,2,FALSE))</f>
        <v/>
      </c>
      <c r="C3693" s="121"/>
      <c r="D3693" s="93" t="str">
        <f>IF(E3693="","",VLOOKUP(E3693,[1]PROJECTES!$C$14:$G$5000,5,FALSE))</f>
        <v/>
      </c>
      <c r="E3693" s="117"/>
      <c r="F3693" s="95"/>
      <c r="G3693" s="96" t="str">
        <f>IF(E3693="","",VLOOKUP(E3693,[1]PROJECTES!$C$14:$G$5000,4,FALSE))</f>
        <v/>
      </c>
      <c r="H3693" s="118"/>
      <c r="I3693" s="97" t="str">
        <f>IF(H3693="","",VLOOKUP(H3693,BD!B$2:C$16,2,FALSE))</f>
        <v/>
      </c>
      <c r="J3693" s="98"/>
      <c r="K3693" s="135" t="str">
        <f t="shared" si="128"/>
        <v/>
      </c>
      <c r="L3693" s="99" t="str">
        <f t="shared" ca="1" si="129"/>
        <v>-</v>
      </c>
      <c r="M3693" s="93" t="str">
        <f>IF(E3693="","",VLOOKUP(E3693,[1]PROJECTES!$C$14:$Z$5000,21,FALSE))</f>
        <v/>
      </c>
      <c r="N3693" s="100"/>
      <c r="O3693" s="72" t="s">
        <v>229</v>
      </c>
      <c r="P3693" s="101"/>
      <c r="Q3693" s="132"/>
      <c r="R3693" s="102"/>
      <c r="S3693" s="91"/>
    </row>
    <row r="3694" spans="1:19" s="104" customFormat="1" ht="12.75" customHeight="1" x14ac:dyDescent="0.25">
      <c r="A3694" s="121"/>
      <c r="B3694" s="92" t="str">
        <f>IF(E3694="","",VLOOKUP(E3694,[1]PROJECTES!$C$14:$G$5000,2,FALSE))</f>
        <v/>
      </c>
      <c r="C3694" s="121"/>
      <c r="D3694" s="93" t="str">
        <f>IF(E3694="","",VLOOKUP(E3694,[1]PROJECTES!$C$14:$G$5000,5,FALSE))</f>
        <v/>
      </c>
      <c r="E3694" s="117"/>
      <c r="F3694" s="95"/>
      <c r="G3694" s="96" t="str">
        <f>IF(E3694="","",VLOOKUP(E3694,[1]PROJECTES!$C$14:$G$5000,4,FALSE))</f>
        <v/>
      </c>
      <c r="H3694" s="118"/>
      <c r="I3694" s="97" t="str">
        <f>IF(H3694="","",VLOOKUP(H3694,BD!B$2:C$16,2,FALSE))</f>
        <v/>
      </c>
      <c r="J3694" s="98"/>
      <c r="K3694" s="135" t="str">
        <f t="shared" si="128"/>
        <v/>
      </c>
      <c r="L3694" s="99" t="str">
        <f t="shared" ca="1" si="129"/>
        <v>-</v>
      </c>
      <c r="M3694" s="93" t="str">
        <f>IF(E3694="","",VLOOKUP(E3694,[1]PROJECTES!$C$14:$Z$5000,21,FALSE))</f>
        <v/>
      </c>
      <c r="N3694" s="100"/>
      <c r="O3694" s="72" t="s">
        <v>229</v>
      </c>
      <c r="P3694" s="101"/>
      <c r="Q3694" s="132"/>
      <c r="R3694" s="102"/>
      <c r="S3694" s="91"/>
    </row>
    <row r="3695" spans="1:19" s="104" customFormat="1" ht="12.75" customHeight="1" x14ac:dyDescent="0.25">
      <c r="A3695" s="121"/>
      <c r="B3695" s="92" t="str">
        <f>IF(E3695="","",VLOOKUP(E3695,[1]PROJECTES!$C$14:$G$5000,2,FALSE))</f>
        <v/>
      </c>
      <c r="C3695" s="121"/>
      <c r="D3695" s="93" t="str">
        <f>IF(E3695="","",VLOOKUP(E3695,[1]PROJECTES!$C$14:$G$5000,5,FALSE))</f>
        <v/>
      </c>
      <c r="E3695" s="117"/>
      <c r="F3695" s="95"/>
      <c r="G3695" s="96" t="str">
        <f>IF(E3695="","",VLOOKUP(E3695,[1]PROJECTES!$C$14:$G$5000,4,FALSE))</f>
        <v/>
      </c>
      <c r="H3695" s="118"/>
      <c r="I3695" s="97" t="str">
        <f>IF(H3695="","",VLOOKUP(H3695,BD!B$2:C$16,2,FALSE))</f>
        <v/>
      </c>
      <c r="J3695" s="98"/>
      <c r="K3695" s="135" t="str">
        <f t="shared" si="128"/>
        <v/>
      </c>
      <c r="L3695" s="99" t="str">
        <f t="shared" ca="1" si="129"/>
        <v>-</v>
      </c>
      <c r="M3695" s="93" t="str">
        <f>IF(E3695="","",VLOOKUP(E3695,[1]PROJECTES!$C$14:$Z$5000,21,FALSE))</f>
        <v/>
      </c>
      <c r="N3695" s="100"/>
      <c r="O3695" s="72" t="s">
        <v>229</v>
      </c>
      <c r="P3695" s="101"/>
      <c r="Q3695" s="132"/>
      <c r="R3695" s="102"/>
      <c r="S3695" s="91"/>
    </row>
    <row r="3696" spans="1:19" s="104" customFormat="1" ht="12.75" customHeight="1" x14ac:dyDescent="0.25">
      <c r="A3696" s="121"/>
      <c r="B3696" s="92" t="str">
        <f>IF(E3696="","",VLOOKUP(E3696,[1]PROJECTES!$C$14:$G$5000,2,FALSE))</f>
        <v/>
      </c>
      <c r="C3696" s="121"/>
      <c r="D3696" s="93" t="str">
        <f>IF(E3696="","",VLOOKUP(E3696,[1]PROJECTES!$C$14:$G$5000,5,FALSE))</f>
        <v/>
      </c>
      <c r="E3696" s="117"/>
      <c r="F3696" s="95"/>
      <c r="G3696" s="96" t="str">
        <f>IF(E3696="","",VLOOKUP(E3696,[1]PROJECTES!$C$14:$G$5000,4,FALSE))</f>
        <v/>
      </c>
      <c r="H3696" s="118"/>
      <c r="I3696" s="97" t="str">
        <f>IF(H3696="","",VLOOKUP(H3696,BD!B$2:C$16,2,FALSE))</f>
        <v/>
      </c>
      <c r="J3696" s="98"/>
      <c r="K3696" s="135" t="str">
        <f t="shared" si="128"/>
        <v/>
      </c>
      <c r="L3696" s="99" t="str">
        <f t="shared" ca="1" si="129"/>
        <v>-</v>
      </c>
      <c r="M3696" s="93" t="str">
        <f>IF(E3696="","",VLOOKUP(E3696,[1]PROJECTES!$C$14:$Z$5000,21,FALSE))</f>
        <v/>
      </c>
      <c r="N3696" s="100"/>
      <c r="O3696" s="72" t="s">
        <v>229</v>
      </c>
      <c r="P3696" s="101"/>
      <c r="Q3696" s="132"/>
      <c r="R3696" s="102"/>
      <c r="S3696" s="91"/>
    </row>
    <row r="3697" spans="1:19" s="104" customFormat="1" ht="12.75" customHeight="1" x14ac:dyDescent="0.25">
      <c r="A3697" s="121"/>
      <c r="B3697" s="92" t="str">
        <f>IF(E3697="","",VLOOKUP(E3697,[1]PROJECTES!$C$14:$G$5000,2,FALSE))</f>
        <v/>
      </c>
      <c r="C3697" s="121"/>
      <c r="D3697" s="93" t="str">
        <f>IF(E3697="","",VLOOKUP(E3697,[1]PROJECTES!$C$14:$G$5000,5,FALSE))</f>
        <v/>
      </c>
      <c r="E3697" s="117"/>
      <c r="F3697" s="95"/>
      <c r="G3697" s="96" t="str">
        <f>IF(E3697="","",VLOOKUP(E3697,[1]PROJECTES!$C$14:$G$5000,4,FALSE))</f>
        <v/>
      </c>
      <c r="H3697" s="118"/>
      <c r="I3697" s="97" t="str">
        <f>IF(H3697="","",VLOOKUP(H3697,BD!B$2:C$16,2,FALSE))</f>
        <v/>
      </c>
      <c r="J3697" s="98"/>
      <c r="K3697" s="135" t="str">
        <f t="shared" si="128"/>
        <v/>
      </c>
      <c r="L3697" s="99" t="str">
        <f t="shared" ca="1" si="129"/>
        <v>-</v>
      </c>
      <c r="M3697" s="93" t="str">
        <f>IF(E3697="","",VLOOKUP(E3697,[1]PROJECTES!$C$14:$Z$5000,21,FALSE))</f>
        <v/>
      </c>
      <c r="N3697" s="100"/>
      <c r="O3697" s="72" t="s">
        <v>229</v>
      </c>
      <c r="P3697" s="101"/>
      <c r="Q3697" s="132"/>
      <c r="R3697" s="102"/>
      <c r="S3697" s="91"/>
    </row>
    <row r="3698" spans="1:19" s="104" customFormat="1" ht="12.75" customHeight="1" x14ac:dyDescent="0.25">
      <c r="A3698" s="121"/>
      <c r="B3698" s="92" t="str">
        <f>IF(E3698="","",VLOOKUP(E3698,[1]PROJECTES!$C$14:$G$5000,2,FALSE))</f>
        <v/>
      </c>
      <c r="C3698" s="121"/>
      <c r="D3698" s="93" t="str">
        <f>IF(E3698="","",VLOOKUP(E3698,[1]PROJECTES!$C$14:$G$5000,5,FALSE))</f>
        <v/>
      </c>
      <c r="E3698" s="117"/>
      <c r="F3698" s="95"/>
      <c r="G3698" s="96" t="str">
        <f>IF(E3698="","",VLOOKUP(E3698,[1]PROJECTES!$C$14:$G$5000,4,FALSE))</f>
        <v/>
      </c>
      <c r="H3698" s="118"/>
      <c r="I3698" s="97" t="str">
        <f>IF(H3698="","",VLOOKUP(H3698,BD!B$2:C$16,2,FALSE))</f>
        <v/>
      </c>
      <c r="J3698" s="98"/>
      <c r="K3698" s="135" t="str">
        <f t="shared" si="128"/>
        <v/>
      </c>
      <c r="L3698" s="99" t="str">
        <f t="shared" ca="1" si="129"/>
        <v>-</v>
      </c>
      <c r="M3698" s="93" t="str">
        <f>IF(E3698="","",VLOOKUP(E3698,[1]PROJECTES!$C$14:$Z$5000,21,FALSE))</f>
        <v/>
      </c>
      <c r="N3698" s="100"/>
      <c r="O3698" s="72" t="s">
        <v>229</v>
      </c>
      <c r="P3698" s="101"/>
      <c r="Q3698" s="132"/>
      <c r="R3698" s="102"/>
      <c r="S3698" s="91"/>
    </row>
    <row r="3699" spans="1:19" s="104" customFormat="1" ht="12.75" customHeight="1" x14ac:dyDescent="0.25">
      <c r="A3699" s="121"/>
      <c r="B3699" s="92" t="str">
        <f>IF(E3699="","",VLOOKUP(E3699,[1]PROJECTES!$C$14:$G$5000,2,FALSE))</f>
        <v/>
      </c>
      <c r="C3699" s="121"/>
      <c r="D3699" s="93" t="str">
        <f>IF(E3699="","",VLOOKUP(E3699,[1]PROJECTES!$C$14:$G$5000,5,FALSE))</f>
        <v/>
      </c>
      <c r="E3699" s="117"/>
      <c r="F3699" s="95"/>
      <c r="G3699" s="96" t="str">
        <f>IF(E3699="","",VLOOKUP(E3699,[1]PROJECTES!$C$14:$G$5000,4,FALSE))</f>
        <v/>
      </c>
      <c r="H3699" s="118"/>
      <c r="I3699" s="97" t="str">
        <f>IF(H3699="","",VLOOKUP(H3699,BD!B$2:C$16,2,FALSE))</f>
        <v/>
      </c>
      <c r="J3699" s="98"/>
      <c r="K3699" s="135" t="str">
        <f t="shared" si="128"/>
        <v/>
      </c>
      <c r="L3699" s="99" t="str">
        <f t="shared" ca="1" si="129"/>
        <v>-</v>
      </c>
      <c r="M3699" s="93" t="str">
        <f>IF(E3699="","",VLOOKUP(E3699,[1]PROJECTES!$C$14:$Z$5000,21,FALSE))</f>
        <v/>
      </c>
      <c r="N3699" s="100"/>
      <c r="O3699" s="72" t="s">
        <v>229</v>
      </c>
      <c r="P3699" s="101"/>
      <c r="Q3699" s="132"/>
      <c r="R3699" s="102"/>
      <c r="S3699" s="91"/>
    </row>
    <row r="3700" spans="1:19" s="104" customFormat="1" ht="12.75" customHeight="1" x14ac:dyDescent="0.25">
      <c r="A3700" s="121"/>
      <c r="B3700" s="92" t="str">
        <f>IF(E3700="","",VLOOKUP(E3700,[1]PROJECTES!$C$14:$G$5000,2,FALSE))</f>
        <v/>
      </c>
      <c r="C3700" s="121"/>
      <c r="D3700" s="93" t="str">
        <f>IF(E3700="","",VLOOKUP(E3700,[1]PROJECTES!$C$14:$G$5000,5,FALSE))</f>
        <v/>
      </c>
      <c r="E3700" s="117"/>
      <c r="F3700" s="95"/>
      <c r="G3700" s="96" t="str">
        <f>IF(E3700="","",VLOOKUP(E3700,[1]PROJECTES!$C$14:$G$5000,4,FALSE))</f>
        <v/>
      </c>
      <c r="H3700" s="118"/>
      <c r="I3700" s="97" t="str">
        <f>IF(H3700="","",VLOOKUP(H3700,BD!B$2:C$16,2,FALSE))</f>
        <v/>
      </c>
      <c r="J3700" s="98"/>
      <c r="K3700" s="135" t="str">
        <f t="shared" si="128"/>
        <v/>
      </c>
      <c r="L3700" s="99" t="str">
        <f t="shared" ca="1" si="129"/>
        <v>-</v>
      </c>
      <c r="M3700" s="93" t="str">
        <f>IF(E3700="","",VLOOKUP(E3700,[1]PROJECTES!$C$14:$Z$5000,21,FALSE))</f>
        <v/>
      </c>
      <c r="N3700" s="100"/>
      <c r="O3700" s="72" t="s">
        <v>229</v>
      </c>
      <c r="P3700" s="101"/>
      <c r="Q3700" s="132"/>
      <c r="R3700" s="102"/>
      <c r="S3700" s="91"/>
    </row>
    <row r="3701" spans="1:19" s="104" customFormat="1" ht="12.75" customHeight="1" x14ac:dyDescent="0.25">
      <c r="A3701" s="121"/>
      <c r="B3701" s="92" t="str">
        <f>IF(E3701="","",VLOOKUP(E3701,[1]PROJECTES!$C$14:$G$5000,2,FALSE))</f>
        <v/>
      </c>
      <c r="C3701" s="121"/>
      <c r="D3701" s="93" t="str">
        <f>IF(E3701="","",VLOOKUP(E3701,[1]PROJECTES!$C$14:$G$5000,5,FALSE))</f>
        <v/>
      </c>
      <c r="E3701" s="117"/>
      <c r="F3701" s="95"/>
      <c r="G3701" s="96" t="str">
        <f>IF(E3701="","",VLOOKUP(E3701,[1]PROJECTES!$C$14:$G$5000,4,FALSE))</f>
        <v/>
      </c>
      <c r="H3701" s="118"/>
      <c r="I3701" s="97" t="str">
        <f>IF(H3701="","",VLOOKUP(H3701,BD!B$2:C$16,2,FALSE))</f>
        <v/>
      </c>
      <c r="J3701" s="98"/>
      <c r="K3701" s="135" t="str">
        <f t="shared" si="128"/>
        <v/>
      </c>
      <c r="L3701" s="99" t="str">
        <f t="shared" ca="1" si="129"/>
        <v>-</v>
      </c>
      <c r="M3701" s="93" t="str">
        <f>IF(E3701="","",VLOOKUP(E3701,[1]PROJECTES!$C$14:$Z$5000,21,FALSE))</f>
        <v/>
      </c>
      <c r="N3701" s="100"/>
      <c r="O3701" s="72" t="s">
        <v>229</v>
      </c>
      <c r="P3701" s="101"/>
      <c r="Q3701" s="132"/>
      <c r="R3701" s="102"/>
      <c r="S3701" s="91"/>
    </row>
    <row r="3702" spans="1:19" s="104" customFormat="1" ht="12.75" customHeight="1" x14ac:dyDescent="0.25">
      <c r="A3702" s="121"/>
      <c r="B3702" s="92" t="str">
        <f>IF(E3702="","",VLOOKUP(E3702,[1]PROJECTES!$C$14:$G$5000,2,FALSE))</f>
        <v/>
      </c>
      <c r="C3702" s="121"/>
      <c r="D3702" s="93" t="str">
        <f>IF(E3702="","",VLOOKUP(E3702,[1]PROJECTES!$C$14:$G$5000,5,FALSE))</f>
        <v/>
      </c>
      <c r="E3702" s="117"/>
      <c r="F3702" s="95"/>
      <c r="G3702" s="96" t="str">
        <f>IF(E3702="","",VLOOKUP(E3702,[1]PROJECTES!$C$14:$G$5000,4,FALSE))</f>
        <v/>
      </c>
      <c r="H3702" s="118"/>
      <c r="I3702" s="97" t="str">
        <f>IF(H3702="","",VLOOKUP(H3702,BD!B$2:C$16,2,FALSE))</f>
        <v/>
      </c>
      <c r="J3702" s="98"/>
      <c r="K3702" s="135" t="str">
        <f t="shared" si="128"/>
        <v/>
      </c>
      <c r="L3702" s="99" t="str">
        <f t="shared" ca="1" si="129"/>
        <v>-</v>
      </c>
      <c r="M3702" s="93" t="str">
        <f>IF(E3702="","",VLOOKUP(E3702,[1]PROJECTES!$C$14:$Z$5000,21,FALSE))</f>
        <v/>
      </c>
      <c r="N3702" s="100"/>
      <c r="O3702" s="72" t="s">
        <v>229</v>
      </c>
      <c r="P3702" s="101"/>
      <c r="Q3702" s="132"/>
      <c r="R3702" s="102"/>
      <c r="S3702" s="91"/>
    </row>
    <row r="3703" spans="1:19" s="104" customFormat="1" ht="12.75" customHeight="1" x14ac:dyDescent="0.25">
      <c r="A3703" s="121"/>
      <c r="B3703" s="92" t="str">
        <f>IF(E3703="","",VLOOKUP(E3703,[1]PROJECTES!$C$14:$G$5000,2,FALSE))</f>
        <v/>
      </c>
      <c r="C3703" s="121"/>
      <c r="D3703" s="93" t="str">
        <f>IF(E3703="","",VLOOKUP(E3703,[1]PROJECTES!$C$14:$G$5000,5,FALSE))</f>
        <v/>
      </c>
      <c r="E3703" s="117"/>
      <c r="F3703" s="95"/>
      <c r="G3703" s="96" t="str">
        <f>IF(E3703="","",VLOOKUP(E3703,[1]PROJECTES!$C$14:$G$5000,4,FALSE))</f>
        <v/>
      </c>
      <c r="H3703" s="118"/>
      <c r="I3703" s="97" t="str">
        <f>IF(H3703="","",VLOOKUP(H3703,BD!B$2:C$16,2,FALSE))</f>
        <v/>
      </c>
      <c r="J3703" s="98"/>
      <c r="K3703" s="135" t="str">
        <f t="shared" si="128"/>
        <v/>
      </c>
      <c r="L3703" s="99" t="str">
        <f t="shared" ca="1" si="129"/>
        <v>-</v>
      </c>
      <c r="M3703" s="93" t="str">
        <f>IF(E3703="","",VLOOKUP(E3703,[1]PROJECTES!$C$14:$Z$5000,21,FALSE))</f>
        <v/>
      </c>
      <c r="N3703" s="100"/>
      <c r="O3703" s="72" t="s">
        <v>229</v>
      </c>
      <c r="P3703" s="101"/>
      <c r="Q3703" s="132"/>
      <c r="R3703" s="102"/>
      <c r="S3703" s="91"/>
    </row>
    <row r="3704" spans="1:19" s="104" customFormat="1" ht="12.75" customHeight="1" x14ac:dyDescent="0.25">
      <c r="A3704" s="121"/>
      <c r="B3704" s="92" t="str">
        <f>IF(E3704="","",VLOOKUP(E3704,[1]PROJECTES!$C$14:$G$5000,2,FALSE))</f>
        <v/>
      </c>
      <c r="C3704" s="121"/>
      <c r="D3704" s="93" t="str">
        <f>IF(E3704="","",VLOOKUP(E3704,[1]PROJECTES!$C$14:$G$5000,5,FALSE))</f>
        <v/>
      </c>
      <c r="E3704" s="117"/>
      <c r="F3704" s="95"/>
      <c r="G3704" s="96" t="str">
        <f>IF(E3704="","",VLOOKUP(E3704,[1]PROJECTES!$C$14:$G$5000,4,FALSE))</f>
        <v/>
      </c>
      <c r="H3704" s="118"/>
      <c r="I3704" s="97" t="str">
        <f>IF(H3704="","",VLOOKUP(H3704,BD!B$2:C$16,2,FALSE))</f>
        <v/>
      </c>
      <c r="J3704" s="98"/>
      <c r="K3704" s="135" t="str">
        <f t="shared" si="128"/>
        <v/>
      </c>
      <c r="L3704" s="99" t="str">
        <f t="shared" ca="1" si="129"/>
        <v>-</v>
      </c>
      <c r="M3704" s="93" t="str">
        <f>IF(E3704="","",VLOOKUP(E3704,[1]PROJECTES!$C$14:$Z$5000,21,FALSE))</f>
        <v/>
      </c>
      <c r="N3704" s="100"/>
      <c r="O3704" s="72" t="s">
        <v>229</v>
      </c>
      <c r="P3704" s="101"/>
      <c r="Q3704" s="132"/>
      <c r="R3704" s="102"/>
      <c r="S3704" s="91"/>
    </row>
    <row r="3705" spans="1:19" s="104" customFormat="1" ht="12.75" customHeight="1" x14ac:dyDescent="0.25">
      <c r="A3705" s="121"/>
      <c r="B3705" s="92" t="str">
        <f>IF(E3705="","",VLOOKUP(E3705,[1]PROJECTES!$C$14:$G$5000,2,FALSE))</f>
        <v/>
      </c>
      <c r="C3705" s="121"/>
      <c r="D3705" s="93" t="str">
        <f>IF(E3705="","",VLOOKUP(E3705,[1]PROJECTES!$C$14:$G$5000,5,FALSE))</f>
        <v/>
      </c>
      <c r="E3705" s="117"/>
      <c r="F3705" s="95"/>
      <c r="G3705" s="96" t="str">
        <f>IF(E3705="","",VLOOKUP(E3705,[1]PROJECTES!$C$14:$G$5000,4,FALSE))</f>
        <v/>
      </c>
      <c r="H3705" s="118"/>
      <c r="I3705" s="97" t="str">
        <f>IF(H3705="","",VLOOKUP(H3705,BD!B$2:C$16,2,FALSE))</f>
        <v/>
      </c>
      <c r="J3705" s="98"/>
      <c r="K3705" s="135" t="str">
        <f t="shared" si="128"/>
        <v/>
      </c>
      <c r="L3705" s="99" t="str">
        <f t="shared" ca="1" si="129"/>
        <v>-</v>
      </c>
      <c r="M3705" s="93" t="str">
        <f>IF(E3705="","",VLOOKUP(E3705,[1]PROJECTES!$C$14:$Z$5000,21,FALSE))</f>
        <v/>
      </c>
      <c r="N3705" s="100"/>
      <c r="O3705" s="72" t="s">
        <v>229</v>
      </c>
      <c r="P3705" s="101"/>
      <c r="Q3705" s="132"/>
      <c r="R3705" s="102"/>
      <c r="S3705" s="91"/>
    </row>
    <row r="3706" spans="1:19" s="104" customFormat="1" ht="12.75" customHeight="1" x14ac:dyDescent="0.25">
      <c r="A3706" s="121"/>
      <c r="B3706" s="92" t="str">
        <f>IF(E3706="","",VLOOKUP(E3706,[1]PROJECTES!$C$14:$G$5000,2,FALSE))</f>
        <v/>
      </c>
      <c r="C3706" s="121"/>
      <c r="D3706" s="93" t="str">
        <f>IF(E3706="","",VLOOKUP(E3706,[1]PROJECTES!$C$14:$G$5000,5,FALSE))</f>
        <v/>
      </c>
      <c r="E3706" s="117"/>
      <c r="F3706" s="95"/>
      <c r="G3706" s="96" t="str">
        <f>IF(E3706="","",VLOOKUP(E3706,[1]PROJECTES!$C$14:$G$5000,4,FALSE))</f>
        <v/>
      </c>
      <c r="H3706" s="118"/>
      <c r="I3706" s="97" t="str">
        <f>IF(H3706="","",VLOOKUP(H3706,BD!B$2:C$16,2,FALSE))</f>
        <v/>
      </c>
      <c r="J3706" s="98"/>
      <c r="K3706" s="135" t="str">
        <f t="shared" si="128"/>
        <v/>
      </c>
      <c r="L3706" s="99" t="str">
        <f t="shared" ca="1" si="129"/>
        <v>-</v>
      </c>
      <c r="M3706" s="93" t="str">
        <f>IF(E3706="","",VLOOKUP(E3706,[1]PROJECTES!$C$14:$Z$5000,21,FALSE))</f>
        <v/>
      </c>
      <c r="N3706" s="100"/>
      <c r="O3706" s="72" t="s">
        <v>229</v>
      </c>
      <c r="P3706" s="101"/>
      <c r="Q3706" s="132"/>
      <c r="R3706" s="102"/>
      <c r="S3706" s="91"/>
    </row>
    <row r="3707" spans="1:19" s="104" customFormat="1" ht="12.75" customHeight="1" x14ac:dyDescent="0.25">
      <c r="A3707" s="121"/>
      <c r="B3707" s="92" t="str">
        <f>IF(E3707="","",VLOOKUP(E3707,[1]PROJECTES!$C$14:$G$5000,2,FALSE))</f>
        <v/>
      </c>
      <c r="C3707" s="121"/>
      <c r="D3707" s="93" t="str">
        <f>IF(E3707="","",VLOOKUP(E3707,[1]PROJECTES!$C$14:$G$5000,5,FALSE))</f>
        <v/>
      </c>
      <c r="E3707" s="117"/>
      <c r="F3707" s="95"/>
      <c r="G3707" s="96" t="str">
        <f>IF(E3707="","",VLOOKUP(E3707,[1]PROJECTES!$C$14:$G$5000,4,FALSE))</f>
        <v/>
      </c>
      <c r="H3707" s="118"/>
      <c r="I3707" s="97" t="str">
        <f>IF(H3707="","",VLOOKUP(H3707,BD!B$2:C$16,2,FALSE))</f>
        <v/>
      </c>
      <c r="J3707" s="98"/>
      <c r="K3707" s="135" t="str">
        <f t="shared" si="128"/>
        <v/>
      </c>
      <c r="L3707" s="99" t="str">
        <f t="shared" ca="1" si="129"/>
        <v>-</v>
      </c>
      <c r="M3707" s="93" t="str">
        <f>IF(E3707="","",VLOOKUP(E3707,[1]PROJECTES!$C$14:$Z$5000,21,FALSE))</f>
        <v/>
      </c>
      <c r="N3707" s="100"/>
      <c r="O3707" s="72" t="s">
        <v>229</v>
      </c>
      <c r="P3707" s="101"/>
      <c r="Q3707" s="132"/>
      <c r="R3707" s="102"/>
      <c r="S3707" s="91"/>
    </row>
    <row r="3708" spans="1:19" s="104" customFormat="1" ht="12.75" customHeight="1" x14ac:dyDescent="0.25">
      <c r="A3708" s="121"/>
      <c r="B3708" s="92" t="str">
        <f>IF(E3708="","",VLOOKUP(E3708,[1]PROJECTES!$C$14:$G$5000,2,FALSE))</f>
        <v/>
      </c>
      <c r="C3708" s="121"/>
      <c r="D3708" s="93" t="str">
        <f>IF(E3708="","",VLOOKUP(E3708,[1]PROJECTES!$C$14:$G$5000,5,FALSE))</f>
        <v/>
      </c>
      <c r="E3708" s="117"/>
      <c r="F3708" s="95"/>
      <c r="G3708" s="96" t="str">
        <f>IF(E3708="","",VLOOKUP(E3708,[1]PROJECTES!$C$14:$G$5000,4,FALSE))</f>
        <v/>
      </c>
      <c r="H3708" s="118"/>
      <c r="I3708" s="97" t="str">
        <f>IF(H3708="","",VLOOKUP(H3708,BD!B$2:C$16,2,FALSE))</f>
        <v/>
      </c>
      <c r="J3708" s="98"/>
      <c r="K3708" s="135" t="str">
        <f t="shared" si="128"/>
        <v/>
      </c>
      <c r="L3708" s="99" t="str">
        <f t="shared" ca="1" si="129"/>
        <v>-</v>
      </c>
      <c r="M3708" s="93" t="str">
        <f>IF(E3708="","",VLOOKUP(E3708,[1]PROJECTES!$C$14:$Z$5000,21,FALSE))</f>
        <v/>
      </c>
      <c r="N3708" s="100"/>
      <c r="O3708" s="72" t="s">
        <v>229</v>
      </c>
      <c r="P3708" s="101"/>
      <c r="Q3708" s="132"/>
      <c r="R3708" s="102"/>
      <c r="S3708" s="91"/>
    </row>
    <row r="3709" spans="1:19" s="104" customFormat="1" ht="12.75" customHeight="1" x14ac:dyDescent="0.25">
      <c r="A3709" s="121"/>
      <c r="B3709" s="92" t="str">
        <f>IF(E3709="","",VLOOKUP(E3709,[1]PROJECTES!$C$14:$G$5000,2,FALSE))</f>
        <v/>
      </c>
      <c r="C3709" s="121"/>
      <c r="D3709" s="93" t="str">
        <f>IF(E3709="","",VLOOKUP(E3709,[1]PROJECTES!$C$14:$G$5000,5,FALSE))</f>
        <v/>
      </c>
      <c r="E3709" s="117"/>
      <c r="F3709" s="95"/>
      <c r="G3709" s="96" t="str">
        <f>IF(E3709="","",VLOOKUP(E3709,[1]PROJECTES!$C$14:$G$5000,4,FALSE))</f>
        <v/>
      </c>
      <c r="H3709" s="118"/>
      <c r="I3709" s="97" t="str">
        <f>IF(H3709="","",VLOOKUP(H3709,BD!B$2:C$16,2,FALSE))</f>
        <v/>
      </c>
      <c r="J3709" s="98"/>
      <c r="K3709" s="135" t="str">
        <f t="shared" si="128"/>
        <v/>
      </c>
      <c r="L3709" s="99" t="str">
        <f t="shared" ca="1" si="129"/>
        <v>-</v>
      </c>
      <c r="M3709" s="93" t="str">
        <f>IF(E3709="","",VLOOKUP(E3709,[1]PROJECTES!$C$14:$Z$5000,21,FALSE))</f>
        <v/>
      </c>
      <c r="N3709" s="100"/>
      <c r="O3709" s="72" t="s">
        <v>229</v>
      </c>
      <c r="P3709" s="101"/>
      <c r="Q3709" s="132"/>
      <c r="R3709" s="102"/>
      <c r="S3709" s="91"/>
    </row>
    <row r="3710" spans="1:19" s="104" customFormat="1" ht="12.75" customHeight="1" x14ac:dyDescent="0.25">
      <c r="A3710" s="121"/>
      <c r="B3710" s="92" t="str">
        <f>IF(E3710="","",VLOOKUP(E3710,[1]PROJECTES!$C$14:$G$5000,2,FALSE))</f>
        <v/>
      </c>
      <c r="C3710" s="121"/>
      <c r="D3710" s="93" t="str">
        <f>IF(E3710="","",VLOOKUP(E3710,[1]PROJECTES!$C$14:$G$5000,5,FALSE))</f>
        <v/>
      </c>
      <c r="E3710" s="117"/>
      <c r="F3710" s="95"/>
      <c r="G3710" s="96" t="str">
        <f>IF(E3710="","",VLOOKUP(E3710,[1]PROJECTES!$C$14:$G$5000,4,FALSE))</f>
        <v/>
      </c>
      <c r="H3710" s="118"/>
      <c r="I3710" s="97" t="str">
        <f>IF(H3710="","",VLOOKUP(H3710,BD!B$2:C$16,2,FALSE))</f>
        <v/>
      </c>
      <c r="J3710" s="98"/>
      <c r="K3710" s="135" t="str">
        <f t="shared" si="128"/>
        <v/>
      </c>
      <c r="L3710" s="99" t="str">
        <f t="shared" ca="1" si="129"/>
        <v>-</v>
      </c>
      <c r="M3710" s="93" t="str">
        <f>IF(E3710="","",VLOOKUP(E3710,[1]PROJECTES!$C$14:$Z$5000,21,FALSE))</f>
        <v/>
      </c>
      <c r="N3710" s="100"/>
      <c r="O3710" s="72" t="s">
        <v>229</v>
      </c>
      <c r="P3710" s="101"/>
      <c r="Q3710" s="132"/>
      <c r="R3710" s="102"/>
      <c r="S3710" s="91"/>
    </row>
    <row r="3711" spans="1:19" s="104" customFormat="1" ht="12.75" customHeight="1" x14ac:dyDescent="0.25">
      <c r="A3711" s="121"/>
      <c r="B3711" s="92" t="str">
        <f>IF(E3711="","",VLOOKUP(E3711,[1]PROJECTES!$C$14:$G$5000,2,FALSE))</f>
        <v/>
      </c>
      <c r="C3711" s="121"/>
      <c r="D3711" s="93" t="str">
        <f>IF(E3711="","",VLOOKUP(E3711,[1]PROJECTES!$C$14:$G$5000,5,FALSE))</f>
        <v/>
      </c>
      <c r="E3711" s="117"/>
      <c r="F3711" s="95"/>
      <c r="G3711" s="96" t="str">
        <f>IF(E3711="","",VLOOKUP(E3711,[1]PROJECTES!$C$14:$G$5000,4,FALSE))</f>
        <v/>
      </c>
      <c r="H3711" s="118"/>
      <c r="I3711" s="97" t="str">
        <f>IF(H3711="","",VLOOKUP(H3711,BD!B$2:C$16,2,FALSE))</f>
        <v/>
      </c>
      <c r="J3711" s="98"/>
      <c r="K3711" s="135" t="str">
        <f t="shared" si="128"/>
        <v/>
      </c>
      <c r="L3711" s="99" t="str">
        <f t="shared" ca="1" si="129"/>
        <v>-</v>
      </c>
      <c r="M3711" s="93" t="str">
        <f>IF(E3711="","",VLOOKUP(E3711,[1]PROJECTES!$C$14:$Z$5000,21,FALSE))</f>
        <v/>
      </c>
      <c r="N3711" s="100"/>
      <c r="O3711" s="72" t="s">
        <v>229</v>
      </c>
      <c r="P3711" s="101"/>
      <c r="Q3711" s="132"/>
      <c r="R3711" s="102"/>
      <c r="S3711" s="91"/>
    </row>
    <row r="3712" spans="1:19" s="104" customFormat="1" ht="12.75" customHeight="1" x14ac:dyDescent="0.25">
      <c r="A3712" s="121"/>
      <c r="B3712" s="92" t="str">
        <f>IF(E3712="","",VLOOKUP(E3712,[1]PROJECTES!$C$14:$G$5000,2,FALSE))</f>
        <v/>
      </c>
      <c r="C3712" s="121"/>
      <c r="D3712" s="93" t="str">
        <f>IF(E3712="","",VLOOKUP(E3712,[1]PROJECTES!$C$14:$G$5000,5,FALSE))</f>
        <v/>
      </c>
      <c r="E3712" s="117"/>
      <c r="F3712" s="95"/>
      <c r="G3712" s="96" t="str">
        <f>IF(E3712="","",VLOOKUP(E3712,[1]PROJECTES!$C$14:$G$5000,4,FALSE))</f>
        <v/>
      </c>
      <c r="H3712" s="118"/>
      <c r="I3712" s="97" t="str">
        <f>IF(H3712="","",VLOOKUP(H3712,BD!B$2:C$16,2,FALSE))</f>
        <v/>
      </c>
      <c r="J3712" s="98"/>
      <c r="K3712" s="135" t="str">
        <f t="shared" si="128"/>
        <v/>
      </c>
      <c r="L3712" s="99" t="str">
        <f t="shared" ca="1" si="129"/>
        <v>-</v>
      </c>
      <c r="M3712" s="93" t="str">
        <f>IF(E3712="","",VLOOKUP(E3712,[1]PROJECTES!$C$14:$Z$5000,21,FALSE))</f>
        <v/>
      </c>
      <c r="N3712" s="100"/>
      <c r="O3712" s="72" t="s">
        <v>229</v>
      </c>
      <c r="P3712" s="101"/>
      <c r="Q3712" s="132"/>
      <c r="R3712" s="102"/>
      <c r="S3712" s="91"/>
    </row>
    <row r="3713" spans="1:19" s="104" customFormat="1" ht="12.75" customHeight="1" x14ac:dyDescent="0.25">
      <c r="A3713" s="121"/>
      <c r="B3713" s="92" t="str">
        <f>IF(E3713="","",VLOOKUP(E3713,[1]PROJECTES!$C$14:$G$5000,2,FALSE))</f>
        <v/>
      </c>
      <c r="C3713" s="121"/>
      <c r="D3713" s="93" t="str">
        <f>IF(E3713="","",VLOOKUP(E3713,[1]PROJECTES!$C$14:$G$5000,5,FALSE))</f>
        <v/>
      </c>
      <c r="E3713" s="117"/>
      <c r="F3713" s="95"/>
      <c r="G3713" s="96" t="str">
        <f>IF(E3713="","",VLOOKUP(E3713,[1]PROJECTES!$C$14:$G$5000,4,FALSE))</f>
        <v/>
      </c>
      <c r="H3713" s="118"/>
      <c r="I3713" s="97" t="str">
        <f>IF(H3713="","",VLOOKUP(H3713,BD!B$2:C$16,2,FALSE))</f>
        <v/>
      </c>
      <c r="J3713" s="98"/>
      <c r="K3713" s="135" t="str">
        <f t="shared" si="128"/>
        <v/>
      </c>
      <c r="L3713" s="99" t="str">
        <f t="shared" ca="1" si="129"/>
        <v>-</v>
      </c>
      <c r="M3713" s="93" t="str">
        <f>IF(E3713="","",VLOOKUP(E3713,[1]PROJECTES!$C$14:$Z$5000,21,FALSE))</f>
        <v/>
      </c>
      <c r="N3713" s="100"/>
      <c r="O3713" s="72" t="s">
        <v>229</v>
      </c>
      <c r="P3713" s="101"/>
      <c r="Q3713" s="132"/>
      <c r="R3713" s="102"/>
      <c r="S3713" s="91"/>
    </row>
    <row r="3714" spans="1:19" s="104" customFormat="1" ht="12.75" customHeight="1" x14ac:dyDescent="0.25">
      <c r="A3714" s="121"/>
      <c r="B3714" s="92" t="str">
        <f>IF(E3714="","",VLOOKUP(E3714,[1]PROJECTES!$C$14:$G$5000,2,FALSE))</f>
        <v/>
      </c>
      <c r="C3714" s="121"/>
      <c r="D3714" s="93" t="str">
        <f>IF(E3714="","",VLOOKUP(E3714,[1]PROJECTES!$C$14:$G$5000,5,FALSE))</f>
        <v/>
      </c>
      <c r="E3714" s="117"/>
      <c r="F3714" s="95"/>
      <c r="G3714" s="96" t="str">
        <f>IF(E3714="","",VLOOKUP(E3714,[1]PROJECTES!$C$14:$G$5000,4,FALSE))</f>
        <v/>
      </c>
      <c r="H3714" s="118"/>
      <c r="I3714" s="97" t="str">
        <f>IF(H3714="","",VLOOKUP(H3714,BD!B$2:C$16,2,FALSE))</f>
        <v/>
      </c>
      <c r="J3714" s="98"/>
      <c r="K3714" s="135" t="str">
        <f t="shared" si="128"/>
        <v/>
      </c>
      <c r="L3714" s="99" t="str">
        <f t="shared" ca="1" si="129"/>
        <v>-</v>
      </c>
      <c r="M3714" s="93" t="str">
        <f>IF(E3714="","",VLOOKUP(E3714,[1]PROJECTES!$C$14:$Z$5000,21,FALSE))</f>
        <v/>
      </c>
      <c r="N3714" s="100"/>
      <c r="O3714" s="72" t="s">
        <v>229</v>
      </c>
      <c r="P3714" s="101"/>
      <c r="Q3714" s="132"/>
      <c r="R3714" s="102"/>
      <c r="S3714" s="91"/>
    </row>
    <row r="3715" spans="1:19" s="104" customFormat="1" ht="12.75" customHeight="1" x14ac:dyDescent="0.25">
      <c r="A3715" s="121"/>
      <c r="B3715" s="92" t="str">
        <f>IF(E3715="","",VLOOKUP(E3715,[1]PROJECTES!$C$14:$G$5000,2,FALSE))</f>
        <v/>
      </c>
      <c r="C3715" s="121"/>
      <c r="D3715" s="93" t="str">
        <f>IF(E3715="","",VLOOKUP(E3715,[1]PROJECTES!$C$14:$G$5000,5,FALSE))</f>
        <v/>
      </c>
      <c r="E3715" s="117"/>
      <c r="F3715" s="95"/>
      <c r="G3715" s="96" t="str">
        <f>IF(E3715="","",VLOOKUP(E3715,[1]PROJECTES!$C$14:$G$5000,4,FALSE))</f>
        <v/>
      </c>
      <c r="H3715" s="118"/>
      <c r="I3715" s="97" t="str">
        <f>IF(H3715="","",VLOOKUP(H3715,BD!B$2:C$16,2,FALSE))</f>
        <v/>
      </c>
      <c r="J3715" s="98"/>
      <c r="K3715" s="135" t="str">
        <f t="shared" si="128"/>
        <v/>
      </c>
      <c r="L3715" s="99" t="str">
        <f t="shared" ca="1" si="129"/>
        <v>-</v>
      </c>
      <c r="M3715" s="93" t="str">
        <f>IF(E3715="","",VLOOKUP(E3715,[1]PROJECTES!$C$14:$Z$5000,21,FALSE))</f>
        <v/>
      </c>
      <c r="N3715" s="100"/>
      <c r="O3715" s="72" t="s">
        <v>229</v>
      </c>
      <c r="P3715" s="101"/>
      <c r="Q3715" s="132"/>
      <c r="R3715" s="102"/>
      <c r="S3715" s="91"/>
    </row>
    <row r="3716" spans="1:19" s="104" customFormat="1" ht="12.75" customHeight="1" x14ac:dyDescent="0.25">
      <c r="A3716" s="121"/>
      <c r="B3716" s="92" t="str">
        <f>IF(E3716="","",VLOOKUP(E3716,[1]PROJECTES!$C$14:$G$5000,2,FALSE))</f>
        <v/>
      </c>
      <c r="C3716" s="121"/>
      <c r="D3716" s="93" t="str">
        <f>IF(E3716="","",VLOOKUP(E3716,[1]PROJECTES!$C$14:$G$5000,5,FALSE))</f>
        <v/>
      </c>
      <c r="E3716" s="117"/>
      <c r="F3716" s="95"/>
      <c r="G3716" s="96" t="str">
        <f>IF(E3716="","",VLOOKUP(E3716,[1]PROJECTES!$C$14:$G$5000,4,FALSE))</f>
        <v/>
      </c>
      <c r="H3716" s="118"/>
      <c r="I3716" s="97" t="str">
        <f>IF(H3716="","",VLOOKUP(H3716,BD!B$2:C$16,2,FALSE))</f>
        <v/>
      </c>
      <c r="J3716" s="98"/>
      <c r="K3716" s="135" t="str">
        <f t="shared" si="128"/>
        <v/>
      </c>
      <c r="L3716" s="99" t="str">
        <f t="shared" ca="1" si="129"/>
        <v>-</v>
      </c>
      <c r="M3716" s="93" t="str">
        <f>IF(E3716="","",VLOOKUP(E3716,[1]PROJECTES!$C$14:$Z$5000,21,FALSE))</f>
        <v/>
      </c>
      <c r="N3716" s="100"/>
      <c r="O3716" s="72" t="s">
        <v>229</v>
      </c>
      <c r="P3716" s="101"/>
      <c r="Q3716" s="132"/>
      <c r="R3716" s="102"/>
      <c r="S3716" s="91"/>
    </row>
    <row r="3717" spans="1:19" s="104" customFormat="1" ht="12.75" customHeight="1" x14ac:dyDescent="0.25">
      <c r="A3717" s="121"/>
      <c r="B3717" s="92" t="str">
        <f>IF(E3717="","",VLOOKUP(E3717,[1]PROJECTES!$C$14:$G$5000,2,FALSE))</f>
        <v/>
      </c>
      <c r="C3717" s="121"/>
      <c r="D3717" s="93" t="str">
        <f>IF(E3717="","",VLOOKUP(E3717,[1]PROJECTES!$C$14:$G$5000,5,FALSE))</f>
        <v/>
      </c>
      <c r="E3717" s="117"/>
      <c r="F3717" s="95"/>
      <c r="G3717" s="96" t="str">
        <f>IF(E3717="","",VLOOKUP(E3717,[1]PROJECTES!$C$14:$G$5000,4,FALSE))</f>
        <v/>
      </c>
      <c r="H3717" s="118"/>
      <c r="I3717" s="97" t="str">
        <f>IF(H3717="","",VLOOKUP(H3717,BD!B$2:C$16,2,FALSE))</f>
        <v/>
      </c>
      <c r="J3717" s="98"/>
      <c r="K3717" s="135" t="str">
        <f t="shared" si="128"/>
        <v/>
      </c>
      <c r="L3717" s="99" t="str">
        <f t="shared" ca="1" si="129"/>
        <v>-</v>
      </c>
      <c r="M3717" s="93" t="str">
        <f>IF(E3717="","",VLOOKUP(E3717,[1]PROJECTES!$C$14:$Z$5000,21,FALSE))</f>
        <v/>
      </c>
      <c r="N3717" s="100"/>
      <c r="O3717" s="72" t="s">
        <v>229</v>
      </c>
      <c r="P3717" s="101"/>
      <c r="Q3717" s="132"/>
      <c r="R3717" s="102"/>
      <c r="S3717" s="91"/>
    </row>
    <row r="3718" spans="1:19" s="104" customFormat="1" ht="12.75" customHeight="1" x14ac:dyDescent="0.25">
      <c r="A3718" s="121"/>
      <c r="B3718" s="92" t="str">
        <f>IF(E3718="","",VLOOKUP(E3718,[1]PROJECTES!$C$14:$G$5000,2,FALSE))</f>
        <v/>
      </c>
      <c r="C3718" s="121"/>
      <c r="D3718" s="93" t="str">
        <f>IF(E3718="","",VLOOKUP(E3718,[1]PROJECTES!$C$14:$G$5000,5,FALSE))</f>
        <v/>
      </c>
      <c r="E3718" s="117"/>
      <c r="F3718" s="95"/>
      <c r="G3718" s="96" t="str">
        <f>IF(E3718="","",VLOOKUP(E3718,[1]PROJECTES!$C$14:$G$5000,4,FALSE))</f>
        <v/>
      </c>
      <c r="H3718" s="118"/>
      <c r="I3718" s="97" t="str">
        <f>IF(H3718="","",VLOOKUP(H3718,BD!B$2:C$16,2,FALSE))</f>
        <v/>
      </c>
      <c r="J3718" s="98"/>
      <c r="K3718" s="135" t="str">
        <f t="shared" si="128"/>
        <v/>
      </c>
      <c r="L3718" s="99" t="str">
        <f t="shared" ca="1" si="129"/>
        <v>-</v>
      </c>
      <c r="M3718" s="93" t="str">
        <f>IF(E3718="","",VLOOKUP(E3718,[1]PROJECTES!$C$14:$Z$5000,21,FALSE))</f>
        <v/>
      </c>
      <c r="N3718" s="100"/>
      <c r="O3718" s="72" t="s">
        <v>229</v>
      </c>
      <c r="P3718" s="101"/>
      <c r="Q3718" s="132"/>
      <c r="R3718" s="102"/>
      <c r="S3718" s="91"/>
    </row>
    <row r="3719" spans="1:19" s="104" customFormat="1" ht="12.75" customHeight="1" x14ac:dyDescent="0.25">
      <c r="A3719" s="121"/>
      <c r="B3719" s="92" t="str">
        <f>IF(E3719="","",VLOOKUP(E3719,[1]PROJECTES!$C$14:$G$5000,2,FALSE))</f>
        <v/>
      </c>
      <c r="C3719" s="121"/>
      <c r="D3719" s="93" t="str">
        <f>IF(E3719="","",VLOOKUP(E3719,[1]PROJECTES!$C$14:$G$5000,5,FALSE))</f>
        <v/>
      </c>
      <c r="E3719" s="117"/>
      <c r="F3719" s="95"/>
      <c r="G3719" s="96" t="str">
        <f>IF(E3719="","",VLOOKUP(E3719,[1]PROJECTES!$C$14:$G$5000,4,FALSE))</f>
        <v/>
      </c>
      <c r="H3719" s="118"/>
      <c r="I3719" s="97" t="str">
        <f>IF(H3719="","",VLOOKUP(H3719,BD!B$2:C$16,2,FALSE))</f>
        <v/>
      </c>
      <c r="J3719" s="98"/>
      <c r="K3719" s="135" t="str">
        <f t="shared" si="128"/>
        <v/>
      </c>
      <c r="L3719" s="99" t="str">
        <f t="shared" ca="1" si="129"/>
        <v>-</v>
      </c>
      <c r="M3719" s="93" t="str">
        <f>IF(E3719="","",VLOOKUP(E3719,[1]PROJECTES!$C$14:$Z$5000,21,FALSE))</f>
        <v/>
      </c>
      <c r="N3719" s="100"/>
      <c r="O3719" s="72" t="s">
        <v>229</v>
      </c>
      <c r="P3719" s="101"/>
      <c r="Q3719" s="132"/>
      <c r="R3719" s="102"/>
      <c r="S3719" s="91"/>
    </row>
    <row r="3720" spans="1:19" s="104" customFormat="1" ht="12.75" customHeight="1" x14ac:dyDescent="0.25">
      <c r="A3720" s="121"/>
      <c r="B3720" s="92" t="str">
        <f>IF(E3720="","",VLOOKUP(E3720,[1]PROJECTES!$C$14:$G$5000,2,FALSE))</f>
        <v/>
      </c>
      <c r="C3720" s="121"/>
      <c r="D3720" s="93" t="str">
        <f>IF(E3720="","",VLOOKUP(E3720,[1]PROJECTES!$C$14:$G$5000,5,FALSE))</f>
        <v/>
      </c>
      <c r="E3720" s="117"/>
      <c r="F3720" s="95"/>
      <c r="G3720" s="96" t="str">
        <f>IF(E3720="","",VLOOKUP(E3720,[1]PROJECTES!$C$14:$G$5000,4,FALSE))</f>
        <v/>
      </c>
      <c r="H3720" s="118"/>
      <c r="I3720" s="97" t="str">
        <f>IF(H3720="","",VLOOKUP(H3720,BD!B$2:C$16,2,FALSE))</f>
        <v/>
      </c>
      <c r="J3720" s="98"/>
      <c r="K3720" s="135" t="str">
        <f t="shared" si="128"/>
        <v/>
      </c>
      <c r="L3720" s="99" t="str">
        <f t="shared" ca="1" si="129"/>
        <v>-</v>
      </c>
      <c r="M3720" s="93" t="str">
        <f>IF(E3720="","",VLOOKUP(E3720,[1]PROJECTES!$C$14:$Z$5000,21,FALSE))</f>
        <v/>
      </c>
      <c r="N3720" s="100"/>
      <c r="O3720" s="72" t="s">
        <v>229</v>
      </c>
      <c r="P3720" s="101"/>
      <c r="Q3720" s="132"/>
      <c r="R3720" s="102"/>
      <c r="S3720" s="91"/>
    </row>
    <row r="3721" spans="1:19" s="104" customFormat="1" ht="12.75" customHeight="1" x14ac:dyDescent="0.25">
      <c r="A3721" s="121"/>
      <c r="B3721" s="92" t="str">
        <f>IF(E3721="","",VLOOKUP(E3721,[1]PROJECTES!$C$14:$G$5000,2,FALSE))</f>
        <v/>
      </c>
      <c r="C3721" s="121"/>
      <c r="D3721" s="93" t="str">
        <f>IF(E3721="","",VLOOKUP(E3721,[1]PROJECTES!$C$14:$G$5000,5,FALSE))</f>
        <v/>
      </c>
      <c r="E3721" s="117"/>
      <c r="F3721" s="95"/>
      <c r="G3721" s="96" t="str">
        <f>IF(E3721="","",VLOOKUP(E3721,[1]PROJECTES!$C$14:$G$5000,4,FALSE))</f>
        <v/>
      </c>
      <c r="H3721" s="118"/>
      <c r="I3721" s="97" t="str">
        <f>IF(H3721="","",VLOOKUP(H3721,BD!B$2:C$16,2,FALSE))</f>
        <v/>
      </c>
      <c r="J3721" s="98"/>
      <c r="K3721" s="135" t="str">
        <f t="shared" si="128"/>
        <v/>
      </c>
      <c r="L3721" s="99" t="str">
        <f t="shared" ca="1" si="129"/>
        <v>-</v>
      </c>
      <c r="M3721" s="93" t="str">
        <f>IF(E3721="","",VLOOKUP(E3721,[1]PROJECTES!$C$14:$Z$5000,21,FALSE))</f>
        <v/>
      </c>
      <c r="N3721" s="100"/>
      <c r="O3721" s="72" t="s">
        <v>229</v>
      </c>
      <c r="P3721" s="101"/>
      <c r="Q3721" s="132"/>
      <c r="R3721" s="102"/>
      <c r="S3721" s="91"/>
    </row>
    <row r="3722" spans="1:19" s="104" customFormat="1" ht="12.75" customHeight="1" x14ac:dyDescent="0.25">
      <c r="A3722" s="121"/>
      <c r="B3722" s="92" t="str">
        <f>IF(E3722="","",VLOOKUP(E3722,[1]PROJECTES!$C$14:$G$5000,2,FALSE))</f>
        <v/>
      </c>
      <c r="C3722" s="121"/>
      <c r="D3722" s="93" t="str">
        <f>IF(E3722="","",VLOOKUP(E3722,[1]PROJECTES!$C$14:$G$5000,5,FALSE))</f>
        <v/>
      </c>
      <c r="E3722" s="117"/>
      <c r="F3722" s="95"/>
      <c r="G3722" s="96" t="str">
        <f>IF(E3722="","",VLOOKUP(E3722,[1]PROJECTES!$C$14:$G$5000,4,FALSE))</f>
        <v/>
      </c>
      <c r="H3722" s="118"/>
      <c r="I3722" s="97" t="str">
        <f>IF(H3722="","",VLOOKUP(H3722,BD!B$2:C$16,2,FALSE))</f>
        <v/>
      </c>
      <c r="J3722" s="98"/>
      <c r="K3722" s="135" t="str">
        <f t="shared" si="128"/>
        <v/>
      </c>
      <c r="L3722" s="99" t="str">
        <f t="shared" ca="1" si="129"/>
        <v>-</v>
      </c>
      <c r="M3722" s="93" t="str">
        <f>IF(E3722="","",VLOOKUP(E3722,[1]PROJECTES!$C$14:$Z$5000,21,FALSE))</f>
        <v/>
      </c>
      <c r="N3722" s="100"/>
      <c r="O3722" s="72" t="s">
        <v>229</v>
      </c>
      <c r="P3722" s="101"/>
      <c r="Q3722" s="132"/>
      <c r="R3722" s="102"/>
      <c r="S3722" s="91"/>
    </row>
    <row r="3723" spans="1:19" s="104" customFormat="1" ht="12.75" customHeight="1" x14ac:dyDescent="0.25">
      <c r="A3723" s="121"/>
      <c r="B3723" s="92" t="str">
        <f>IF(E3723="","",VLOOKUP(E3723,[1]PROJECTES!$C$14:$G$5000,2,FALSE))</f>
        <v/>
      </c>
      <c r="C3723" s="121"/>
      <c r="D3723" s="93" t="str">
        <f>IF(E3723="","",VLOOKUP(E3723,[1]PROJECTES!$C$14:$G$5000,5,FALSE))</f>
        <v/>
      </c>
      <c r="E3723" s="117"/>
      <c r="F3723" s="95"/>
      <c r="G3723" s="96" t="str">
        <f>IF(E3723="","",VLOOKUP(E3723,[1]PROJECTES!$C$14:$G$5000,4,FALSE))</f>
        <v/>
      </c>
      <c r="H3723" s="118"/>
      <c r="I3723" s="97" t="str">
        <f>IF(H3723="","",VLOOKUP(H3723,BD!B$2:C$16,2,FALSE))</f>
        <v/>
      </c>
      <c r="J3723" s="98"/>
      <c r="K3723" s="135" t="str">
        <f t="shared" si="128"/>
        <v/>
      </c>
      <c r="L3723" s="99" t="str">
        <f t="shared" ca="1" si="129"/>
        <v>-</v>
      </c>
      <c r="M3723" s="93" t="str">
        <f>IF(E3723="","",VLOOKUP(E3723,[1]PROJECTES!$C$14:$Z$5000,21,FALSE))</f>
        <v/>
      </c>
      <c r="N3723" s="100"/>
      <c r="O3723" s="72" t="s">
        <v>229</v>
      </c>
      <c r="P3723" s="101"/>
      <c r="Q3723" s="132"/>
      <c r="R3723" s="102"/>
      <c r="S3723" s="91"/>
    </row>
    <row r="3724" spans="1:19" s="104" customFormat="1" ht="12.75" customHeight="1" x14ac:dyDescent="0.25">
      <c r="A3724" s="121"/>
      <c r="B3724" s="92" t="str">
        <f>IF(E3724="","",VLOOKUP(E3724,[1]PROJECTES!$C$14:$G$5000,2,FALSE))</f>
        <v/>
      </c>
      <c r="C3724" s="121"/>
      <c r="D3724" s="93" t="str">
        <f>IF(E3724="","",VLOOKUP(E3724,[1]PROJECTES!$C$14:$G$5000,5,FALSE))</f>
        <v/>
      </c>
      <c r="E3724" s="117"/>
      <c r="F3724" s="95"/>
      <c r="G3724" s="96" t="str">
        <f>IF(E3724="","",VLOOKUP(E3724,[1]PROJECTES!$C$14:$G$5000,4,FALSE))</f>
        <v/>
      </c>
      <c r="H3724" s="118"/>
      <c r="I3724" s="97" t="str">
        <f>IF(H3724="","",VLOOKUP(H3724,BD!B$2:C$16,2,FALSE))</f>
        <v/>
      </c>
      <c r="J3724" s="98"/>
      <c r="K3724" s="135" t="str">
        <f t="shared" si="128"/>
        <v/>
      </c>
      <c r="L3724" s="99" t="str">
        <f t="shared" ca="1" si="129"/>
        <v>-</v>
      </c>
      <c r="M3724" s="93" t="str">
        <f>IF(E3724="","",VLOOKUP(E3724,[1]PROJECTES!$C$14:$Z$5000,21,FALSE))</f>
        <v/>
      </c>
      <c r="N3724" s="100"/>
      <c r="O3724" s="72" t="s">
        <v>229</v>
      </c>
      <c r="P3724" s="101"/>
      <c r="Q3724" s="132"/>
      <c r="R3724" s="102"/>
      <c r="S3724" s="91"/>
    </row>
    <row r="3725" spans="1:19" s="104" customFormat="1" ht="12.75" customHeight="1" x14ac:dyDescent="0.25">
      <c r="A3725" s="121"/>
      <c r="B3725" s="92" t="str">
        <f>IF(E3725="","",VLOOKUP(E3725,[1]PROJECTES!$C$14:$G$5000,2,FALSE))</f>
        <v/>
      </c>
      <c r="C3725" s="121"/>
      <c r="D3725" s="93" t="str">
        <f>IF(E3725="","",VLOOKUP(E3725,[1]PROJECTES!$C$14:$G$5000,5,FALSE))</f>
        <v/>
      </c>
      <c r="E3725" s="117"/>
      <c r="F3725" s="95"/>
      <c r="G3725" s="96" t="str">
        <f>IF(E3725="","",VLOOKUP(E3725,[1]PROJECTES!$C$14:$G$5000,4,FALSE))</f>
        <v/>
      </c>
      <c r="H3725" s="118"/>
      <c r="I3725" s="97" t="str">
        <f>IF(H3725="","",VLOOKUP(H3725,BD!B$2:C$16,2,FALSE))</f>
        <v/>
      </c>
      <c r="J3725" s="98"/>
      <c r="K3725" s="135" t="str">
        <f t="shared" si="128"/>
        <v/>
      </c>
      <c r="L3725" s="99" t="str">
        <f t="shared" ca="1" si="129"/>
        <v>-</v>
      </c>
      <c r="M3725" s="93" t="str">
        <f>IF(E3725="","",VLOOKUP(E3725,[1]PROJECTES!$C$14:$Z$5000,21,FALSE))</f>
        <v/>
      </c>
      <c r="N3725" s="100"/>
      <c r="O3725" s="72" t="s">
        <v>229</v>
      </c>
      <c r="P3725" s="101"/>
      <c r="Q3725" s="132"/>
      <c r="R3725" s="102"/>
      <c r="S3725" s="91"/>
    </row>
    <row r="3726" spans="1:19" s="104" customFormat="1" ht="12.75" customHeight="1" x14ac:dyDescent="0.25">
      <c r="A3726" s="121"/>
      <c r="B3726" s="92" t="str">
        <f>IF(E3726="","",VLOOKUP(E3726,[1]PROJECTES!$C$14:$G$5000,2,FALSE))</f>
        <v/>
      </c>
      <c r="C3726" s="121"/>
      <c r="D3726" s="93" t="str">
        <f>IF(E3726="","",VLOOKUP(E3726,[1]PROJECTES!$C$14:$G$5000,5,FALSE))</f>
        <v/>
      </c>
      <c r="E3726" s="117"/>
      <c r="F3726" s="95"/>
      <c r="G3726" s="96" t="str">
        <f>IF(E3726="","",VLOOKUP(E3726,[1]PROJECTES!$C$14:$G$5000,4,FALSE))</f>
        <v/>
      </c>
      <c r="H3726" s="118"/>
      <c r="I3726" s="97" t="str">
        <f>IF(H3726="","",VLOOKUP(H3726,BD!B$2:C$16,2,FALSE))</f>
        <v/>
      </c>
      <c r="J3726" s="98"/>
      <c r="K3726" s="135" t="str">
        <f t="shared" si="128"/>
        <v/>
      </c>
      <c r="L3726" s="99" t="str">
        <f t="shared" ca="1" si="129"/>
        <v>-</v>
      </c>
      <c r="M3726" s="93" t="str">
        <f>IF(E3726="","",VLOOKUP(E3726,[1]PROJECTES!$C$14:$Z$5000,21,FALSE))</f>
        <v/>
      </c>
      <c r="N3726" s="100"/>
      <c r="O3726" s="72" t="s">
        <v>229</v>
      </c>
      <c r="P3726" s="101"/>
      <c r="Q3726" s="132"/>
      <c r="R3726" s="102"/>
      <c r="S3726" s="91"/>
    </row>
    <row r="3727" spans="1:19" s="104" customFormat="1" ht="12.75" customHeight="1" x14ac:dyDescent="0.25">
      <c r="A3727" s="121"/>
      <c r="B3727" s="92" t="str">
        <f>IF(E3727="","",VLOOKUP(E3727,[1]PROJECTES!$C$14:$G$5000,2,FALSE))</f>
        <v/>
      </c>
      <c r="C3727" s="121"/>
      <c r="D3727" s="93" t="str">
        <f>IF(E3727="","",VLOOKUP(E3727,[1]PROJECTES!$C$14:$G$5000,5,FALSE))</f>
        <v/>
      </c>
      <c r="E3727" s="117"/>
      <c r="F3727" s="95"/>
      <c r="G3727" s="96" t="str">
        <f>IF(E3727="","",VLOOKUP(E3727,[1]PROJECTES!$C$14:$G$5000,4,FALSE))</f>
        <v/>
      </c>
      <c r="H3727" s="118"/>
      <c r="I3727" s="97" t="str">
        <f>IF(H3727="","",VLOOKUP(H3727,BD!B$2:C$16,2,FALSE))</f>
        <v/>
      </c>
      <c r="J3727" s="98"/>
      <c r="K3727" s="135" t="str">
        <f t="shared" si="128"/>
        <v/>
      </c>
      <c r="L3727" s="99" t="str">
        <f t="shared" ca="1" si="129"/>
        <v>-</v>
      </c>
      <c r="M3727" s="93" t="str">
        <f>IF(E3727="","",VLOOKUP(E3727,[1]PROJECTES!$C$14:$Z$5000,21,FALSE))</f>
        <v/>
      </c>
      <c r="N3727" s="100"/>
      <c r="O3727" s="72" t="s">
        <v>229</v>
      </c>
      <c r="P3727" s="101"/>
      <c r="Q3727" s="132"/>
      <c r="R3727" s="102"/>
      <c r="S3727" s="91"/>
    </row>
    <row r="3728" spans="1:19" s="104" customFormat="1" ht="12.75" customHeight="1" x14ac:dyDescent="0.25">
      <c r="A3728" s="121"/>
      <c r="B3728" s="92" t="str">
        <f>IF(E3728="","",VLOOKUP(E3728,[1]PROJECTES!$C$14:$G$5000,2,FALSE))</f>
        <v/>
      </c>
      <c r="C3728" s="121"/>
      <c r="D3728" s="93" t="str">
        <f>IF(E3728="","",VLOOKUP(E3728,[1]PROJECTES!$C$14:$G$5000,5,FALSE))</f>
        <v/>
      </c>
      <c r="E3728" s="117"/>
      <c r="F3728" s="95"/>
      <c r="G3728" s="96" t="str">
        <f>IF(E3728="","",VLOOKUP(E3728,[1]PROJECTES!$C$14:$G$5000,4,FALSE))</f>
        <v/>
      </c>
      <c r="H3728" s="118"/>
      <c r="I3728" s="97" t="str">
        <f>IF(H3728="","",VLOOKUP(H3728,BD!B$2:C$16,2,FALSE))</f>
        <v/>
      </c>
      <c r="J3728" s="98"/>
      <c r="K3728" s="135" t="str">
        <f t="shared" si="128"/>
        <v/>
      </c>
      <c r="L3728" s="99" t="str">
        <f t="shared" ca="1" si="129"/>
        <v>-</v>
      </c>
      <c r="M3728" s="93" t="str">
        <f>IF(E3728="","",VLOOKUP(E3728,[1]PROJECTES!$C$14:$Z$5000,21,FALSE))</f>
        <v/>
      </c>
      <c r="N3728" s="100"/>
      <c r="O3728" s="72" t="s">
        <v>229</v>
      </c>
      <c r="P3728" s="101"/>
      <c r="Q3728" s="132"/>
      <c r="R3728" s="102"/>
      <c r="S3728" s="91"/>
    </row>
    <row r="3729" spans="1:19" s="104" customFormat="1" ht="12.75" customHeight="1" x14ac:dyDescent="0.25">
      <c r="A3729" s="121"/>
      <c r="B3729" s="92" t="str">
        <f>IF(E3729="","",VLOOKUP(E3729,[1]PROJECTES!$C$14:$G$5000,2,FALSE))</f>
        <v/>
      </c>
      <c r="C3729" s="121"/>
      <c r="D3729" s="93" t="str">
        <f>IF(E3729="","",VLOOKUP(E3729,[1]PROJECTES!$C$14:$G$5000,5,FALSE))</f>
        <v/>
      </c>
      <c r="E3729" s="117"/>
      <c r="F3729" s="95"/>
      <c r="G3729" s="96" t="str">
        <f>IF(E3729="","",VLOOKUP(E3729,[1]PROJECTES!$C$14:$G$5000,4,FALSE))</f>
        <v/>
      </c>
      <c r="H3729" s="118"/>
      <c r="I3729" s="97" t="str">
        <f>IF(H3729="","",VLOOKUP(H3729,BD!B$2:C$16,2,FALSE))</f>
        <v/>
      </c>
      <c r="J3729" s="98"/>
      <c r="K3729" s="135" t="str">
        <f t="shared" si="128"/>
        <v/>
      </c>
      <c r="L3729" s="99" t="str">
        <f t="shared" ca="1" si="129"/>
        <v>-</v>
      </c>
      <c r="M3729" s="93" t="str">
        <f>IF(E3729="","",VLOOKUP(E3729,[1]PROJECTES!$C$14:$Z$5000,21,FALSE))</f>
        <v/>
      </c>
      <c r="N3729" s="100"/>
      <c r="O3729" s="72" t="s">
        <v>229</v>
      </c>
      <c r="P3729" s="101"/>
      <c r="Q3729" s="132"/>
      <c r="R3729" s="102"/>
      <c r="S3729" s="91"/>
    </row>
    <row r="3730" spans="1:19" s="104" customFormat="1" ht="12.75" customHeight="1" x14ac:dyDescent="0.25">
      <c r="A3730" s="121"/>
      <c r="B3730" s="92" t="str">
        <f>IF(E3730="","",VLOOKUP(E3730,[1]PROJECTES!$C$14:$G$5000,2,FALSE))</f>
        <v/>
      </c>
      <c r="C3730" s="121"/>
      <c r="D3730" s="93" t="str">
        <f>IF(E3730="","",VLOOKUP(E3730,[1]PROJECTES!$C$14:$G$5000,5,FALSE))</f>
        <v/>
      </c>
      <c r="E3730" s="117"/>
      <c r="F3730" s="95"/>
      <c r="G3730" s="96" t="str">
        <f>IF(E3730="","",VLOOKUP(E3730,[1]PROJECTES!$C$14:$G$5000,4,FALSE))</f>
        <v/>
      </c>
      <c r="H3730" s="118"/>
      <c r="I3730" s="97" t="str">
        <f>IF(H3730="","",VLOOKUP(H3730,BD!B$2:C$16,2,FALSE))</f>
        <v/>
      </c>
      <c r="J3730" s="98"/>
      <c r="K3730" s="135" t="str">
        <f t="shared" si="128"/>
        <v/>
      </c>
      <c r="L3730" s="99" t="str">
        <f t="shared" ca="1" si="129"/>
        <v>-</v>
      </c>
      <c r="M3730" s="93" t="str">
        <f>IF(E3730="","",VLOOKUP(E3730,[1]PROJECTES!$C$14:$Z$5000,21,FALSE))</f>
        <v/>
      </c>
      <c r="N3730" s="100"/>
      <c r="O3730" s="72" t="s">
        <v>229</v>
      </c>
      <c r="P3730" s="101"/>
      <c r="Q3730" s="132"/>
      <c r="R3730" s="102"/>
      <c r="S3730" s="91"/>
    </row>
    <row r="3731" spans="1:19" s="104" customFormat="1" ht="12.75" customHeight="1" x14ac:dyDescent="0.25">
      <c r="A3731" s="121"/>
      <c r="B3731" s="92" t="str">
        <f>IF(E3731="","",VLOOKUP(E3731,[1]PROJECTES!$C$14:$G$5000,2,FALSE))</f>
        <v/>
      </c>
      <c r="C3731" s="121"/>
      <c r="D3731" s="93" t="str">
        <f>IF(E3731="","",VLOOKUP(E3731,[1]PROJECTES!$C$14:$G$5000,5,FALSE))</f>
        <v/>
      </c>
      <c r="E3731" s="117"/>
      <c r="F3731" s="95"/>
      <c r="G3731" s="96" t="str">
        <f>IF(E3731="","",VLOOKUP(E3731,[1]PROJECTES!$C$14:$G$5000,4,FALSE))</f>
        <v/>
      </c>
      <c r="H3731" s="118"/>
      <c r="I3731" s="97" t="str">
        <f>IF(H3731="","",VLOOKUP(H3731,BD!B$2:C$16,2,FALSE))</f>
        <v/>
      </c>
      <c r="J3731" s="98"/>
      <c r="K3731" s="135" t="str">
        <f t="shared" si="128"/>
        <v/>
      </c>
      <c r="L3731" s="99" t="str">
        <f t="shared" ca="1" si="129"/>
        <v>-</v>
      </c>
      <c r="M3731" s="93" t="str">
        <f>IF(E3731="","",VLOOKUP(E3731,[1]PROJECTES!$C$14:$Z$5000,21,FALSE))</f>
        <v/>
      </c>
      <c r="N3731" s="100"/>
      <c r="O3731" s="72" t="s">
        <v>229</v>
      </c>
      <c r="P3731" s="101"/>
      <c r="Q3731" s="132"/>
      <c r="R3731" s="102"/>
      <c r="S3731" s="91"/>
    </row>
    <row r="3732" spans="1:19" s="104" customFormat="1" ht="12.75" customHeight="1" x14ac:dyDescent="0.25">
      <c r="A3732" s="121"/>
      <c r="B3732" s="92" t="str">
        <f>IF(E3732="","",VLOOKUP(E3732,[1]PROJECTES!$C$14:$G$5000,2,FALSE))</f>
        <v/>
      </c>
      <c r="C3732" s="121"/>
      <c r="D3732" s="93" t="str">
        <f>IF(E3732="","",VLOOKUP(E3732,[1]PROJECTES!$C$14:$G$5000,5,FALSE))</f>
        <v/>
      </c>
      <c r="E3732" s="117"/>
      <c r="F3732" s="95"/>
      <c r="G3732" s="96" t="str">
        <f>IF(E3732="","",VLOOKUP(E3732,[1]PROJECTES!$C$14:$G$5000,4,FALSE))</f>
        <v/>
      </c>
      <c r="H3732" s="118"/>
      <c r="I3732" s="97" t="str">
        <f>IF(H3732="","",VLOOKUP(H3732,BD!B$2:C$16,2,FALSE))</f>
        <v/>
      </c>
      <c r="J3732" s="98"/>
      <c r="K3732" s="135" t="str">
        <f t="shared" si="128"/>
        <v/>
      </c>
      <c r="L3732" s="99" t="str">
        <f t="shared" ca="1" si="129"/>
        <v>-</v>
      </c>
      <c r="M3732" s="93" t="str">
        <f>IF(E3732="","",VLOOKUP(E3732,[1]PROJECTES!$C$14:$Z$5000,21,FALSE))</f>
        <v/>
      </c>
      <c r="N3732" s="100"/>
      <c r="O3732" s="72" t="s">
        <v>229</v>
      </c>
      <c r="P3732" s="101"/>
      <c r="Q3732" s="132"/>
      <c r="R3732" s="102"/>
      <c r="S3732" s="91"/>
    </row>
    <row r="3733" spans="1:19" s="104" customFormat="1" ht="12.75" customHeight="1" x14ac:dyDescent="0.25">
      <c r="A3733" s="121"/>
      <c r="B3733" s="92" t="str">
        <f>IF(E3733="","",VLOOKUP(E3733,[1]PROJECTES!$C$14:$G$5000,2,FALSE))</f>
        <v/>
      </c>
      <c r="C3733" s="121"/>
      <c r="D3733" s="93" t="str">
        <f>IF(E3733="","",VLOOKUP(E3733,[1]PROJECTES!$C$14:$G$5000,5,FALSE))</f>
        <v/>
      </c>
      <c r="E3733" s="117"/>
      <c r="F3733" s="95"/>
      <c r="G3733" s="96" t="str">
        <f>IF(E3733="","",VLOOKUP(E3733,[1]PROJECTES!$C$14:$G$5000,4,FALSE))</f>
        <v/>
      </c>
      <c r="H3733" s="118"/>
      <c r="I3733" s="97" t="str">
        <f>IF(H3733="","",VLOOKUP(H3733,BD!B$2:C$16,2,FALSE))</f>
        <v/>
      </c>
      <c r="J3733" s="98"/>
      <c r="K3733" s="135" t="str">
        <f t="shared" si="128"/>
        <v/>
      </c>
      <c r="L3733" s="99" t="str">
        <f t="shared" ca="1" si="129"/>
        <v>-</v>
      </c>
      <c r="M3733" s="93" t="str">
        <f>IF(E3733="","",VLOOKUP(E3733,[1]PROJECTES!$C$14:$Z$5000,21,FALSE))</f>
        <v/>
      </c>
      <c r="N3733" s="100"/>
      <c r="O3733" s="72" t="s">
        <v>229</v>
      </c>
      <c r="P3733" s="101"/>
      <c r="Q3733" s="132"/>
      <c r="R3733" s="102"/>
      <c r="S3733" s="91"/>
    </row>
    <row r="3734" spans="1:19" s="104" customFormat="1" ht="12.75" customHeight="1" x14ac:dyDescent="0.25">
      <c r="A3734" s="121"/>
      <c r="B3734" s="92" t="str">
        <f>IF(E3734="","",VLOOKUP(E3734,[1]PROJECTES!$C$14:$G$5000,2,FALSE))</f>
        <v/>
      </c>
      <c r="C3734" s="121"/>
      <c r="D3734" s="93" t="str">
        <f>IF(E3734="","",VLOOKUP(E3734,[1]PROJECTES!$C$14:$G$5000,5,FALSE))</f>
        <v/>
      </c>
      <c r="E3734" s="117"/>
      <c r="F3734" s="95"/>
      <c r="G3734" s="96" t="str">
        <f>IF(E3734="","",VLOOKUP(E3734,[1]PROJECTES!$C$14:$G$5000,4,FALSE))</f>
        <v/>
      </c>
      <c r="H3734" s="118"/>
      <c r="I3734" s="97" t="str">
        <f>IF(H3734="","",VLOOKUP(H3734,BD!B$2:C$16,2,FALSE))</f>
        <v/>
      </c>
      <c r="J3734" s="98"/>
      <c r="K3734" s="135" t="str">
        <f t="shared" si="128"/>
        <v/>
      </c>
      <c r="L3734" s="99" t="str">
        <f t="shared" ca="1" si="129"/>
        <v>-</v>
      </c>
      <c r="M3734" s="93" t="str">
        <f>IF(E3734="","",VLOOKUP(E3734,[1]PROJECTES!$C$14:$Z$5000,21,FALSE))</f>
        <v/>
      </c>
      <c r="N3734" s="100"/>
      <c r="O3734" s="72" t="s">
        <v>229</v>
      </c>
      <c r="P3734" s="101"/>
      <c r="Q3734" s="132"/>
      <c r="R3734" s="102"/>
      <c r="S3734" s="91"/>
    </row>
    <row r="3735" spans="1:19" s="104" customFormat="1" ht="12.75" customHeight="1" x14ac:dyDescent="0.25">
      <c r="A3735" s="121"/>
      <c r="B3735" s="92" t="str">
        <f>IF(E3735="","",VLOOKUP(E3735,[1]PROJECTES!$C$14:$G$5000,2,FALSE))</f>
        <v/>
      </c>
      <c r="C3735" s="121"/>
      <c r="D3735" s="93" t="str">
        <f>IF(E3735="","",VLOOKUP(E3735,[1]PROJECTES!$C$14:$G$5000,5,FALSE))</f>
        <v/>
      </c>
      <c r="E3735" s="117"/>
      <c r="F3735" s="95"/>
      <c r="G3735" s="96" t="str">
        <f>IF(E3735="","",VLOOKUP(E3735,[1]PROJECTES!$C$14:$G$5000,4,FALSE))</f>
        <v/>
      </c>
      <c r="H3735" s="118"/>
      <c r="I3735" s="97" t="str">
        <f>IF(H3735="","",VLOOKUP(H3735,BD!B$2:C$16,2,FALSE))</f>
        <v/>
      </c>
      <c r="J3735" s="98"/>
      <c r="K3735" s="135" t="str">
        <f t="shared" si="128"/>
        <v/>
      </c>
      <c r="L3735" s="99" t="str">
        <f t="shared" ca="1" si="129"/>
        <v>-</v>
      </c>
      <c r="M3735" s="93" t="str">
        <f>IF(E3735="","",VLOOKUP(E3735,[1]PROJECTES!$C$14:$Z$5000,21,FALSE))</f>
        <v/>
      </c>
      <c r="N3735" s="100"/>
      <c r="O3735" s="72" t="s">
        <v>229</v>
      </c>
      <c r="P3735" s="101"/>
      <c r="Q3735" s="132"/>
      <c r="R3735" s="102"/>
      <c r="S3735" s="91"/>
    </row>
    <row r="3736" spans="1:19" s="104" customFormat="1" ht="12.75" customHeight="1" x14ac:dyDescent="0.25">
      <c r="A3736" s="121"/>
      <c r="B3736" s="92" t="str">
        <f>IF(E3736="","",VLOOKUP(E3736,[1]PROJECTES!$C$14:$G$5000,2,FALSE))</f>
        <v/>
      </c>
      <c r="C3736" s="121"/>
      <c r="D3736" s="93" t="str">
        <f>IF(E3736="","",VLOOKUP(E3736,[1]PROJECTES!$C$14:$G$5000,5,FALSE))</f>
        <v/>
      </c>
      <c r="E3736" s="117"/>
      <c r="F3736" s="95"/>
      <c r="G3736" s="96" t="str">
        <f>IF(E3736="","",VLOOKUP(E3736,[1]PROJECTES!$C$14:$G$5000,4,FALSE))</f>
        <v/>
      </c>
      <c r="H3736" s="118"/>
      <c r="I3736" s="97" t="str">
        <f>IF(H3736="","",VLOOKUP(H3736,BD!B$2:C$16,2,FALSE))</f>
        <v/>
      </c>
      <c r="J3736" s="98"/>
      <c r="K3736" s="135" t="str">
        <f t="shared" si="128"/>
        <v/>
      </c>
      <c r="L3736" s="99" t="str">
        <f t="shared" ca="1" si="129"/>
        <v>-</v>
      </c>
      <c r="M3736" s="93" t="str">
        <f>IF(E3736="","",VLOOKUP(E3736,[1]PROJECTES!$C$14:$Z$5000,21,FALSE))</f>
        <v/>
      </c>
      <c r="N3736" s="100"/>
      <c r="O3736" s="72" t="s">
        <v>229</v>
      </c>
      <c r="P3736" s="101"/>
      <c r="Q3736" s="132"/>
      <c r="R3736" s="102"/>
      <c r="S3736" s="91"/>
    </row>
    <row r="3737" spans="1:19" s="104" customFormat="1" ht="12.75" customHeight="1" x14ac:dyDescent="0.25">
      <c r="A3737" s="121"/>
      <c r="B3737" s="92" t="str">
        <f>IF(E3737="","",VLOOKUP(E3737,[1]PROJECTES!$C$14:$G$5000,2,FALSE))</f>
        <v/>
      </c>
      <c r="C3737" s="121"/>
      <c r="D3737" s="93" t="str">
        <f>IF(E3737="","",VLOOKUP(E3737,[1]PROJECTES!$C$14:$G$5000,5,FALSE))</f>
        <v/>
      </c>
      <c r="E3737" s="117"/>
      <c r="F3737" s="95"/>
      <c r="G3737" s="96" t="str">
        <f>IF(E3737="","",VLOOKUP(E3737,[1]PROJECTES!$C$14:$G$5000,4,FALSE))</f>
        <v/>
      </c>
      <c r="H3737" s="118"/>
      <c r="I3737" s="97" t="str">
        <f>IF(H3737="","",VLOOKUP(H3737,BD!B$2:C$16,2,FALSE))</f>
        <v/>
      </c>
      <c r="J3737" s="98"/>
      <c r="K3737" s="135" t="str">
        <f t="shared" si="128"/>
        <v/>
      </c>
      <c r="L3737" s="99" t="str">
        <f t="shared" ca="1" si="129"/>
        <v>-</v>
      </c>
      <c r="M3737" s="93" t="str">
        <f>IF(E3737="","",VLOOKUP(E3737,[1]PROJECTES!$C$14:$Z$5000,21,FALSE))</f>
        <v/>
      </c>
      <c r="N3737" s="100"/>
      <c r="O3737" s="72" t="s">
        <v>229</v>
      </c>
      <c r="P3737" s="101"/>
      <c r="Q3737" s="132"/>
      <c r="R3737" s="102"/>
      <c r="S3737" s="91"/>
    </row>
    <row r="3738" spans="1:19" s="104" customFormat="1" ht="12.75" customHeight="1" x14ac:dyDescent="0.25">
      <c r="A3738" s="121"/>
      <c r="B3738" s="92" t="str">
        <f>IF(E3738="","",VLOOKUP(E3738,[1]PROJECTES!$C$14:$G$5000,2,FALSE))</f>
        <v/>
      </c>
      <c r="C3738" s="121"/>
      <c r="D3738" s="93" t="str">
        <f>IF(E3738="","",VLOOKUP(E3738,[1]PROJECTES!$C$14:$G$5000,5,FALSE))</f>
        <v/>
      </c>
      <c r="E3738" s="117"/>
      <c r="F3738" s="95"/>
      <c r="G3738" s="96" t="str">
        <f>IF(E3738="","",VLOOKUP(E3738,[1]PROJECTES!$C$14:$G$5000,4,FALSE))</f>
        <v/>
      </c>
      <c r="H3738" s="118"/>
      <c r="I3738" s="97" t="str">
        <f>IF(H3738="","",VLOOKUP(H3738,BD!B$2:C$16,2,FALSE))</f>
        <v/>
      </c>
      <c r="J3738" s="98"/>
      <c r="K3738" s="135" t="str">
        <f t="shared" si="128"/>
        <v/>
      </c>
      <c r="L3738" s="99" t="str">
        <f t="shared" ca="1" si="129"/>
        <v>-</v>
      </c>
      <c r="M3738" s="93" t="str">
        <f>IF(E3738="","",VLOOKUP(E3738,[1]PROJECTES!$C$14:$Z$5000,21,FALSE))</f>
        <v/>
      </c>
      <c r="N3738" s="100"/>
      <c r="O3738" s="72" t="s">
        <v>229</v>
      </c>
      <c r="P3738" s="101"/>
      <c r="Q3738" s="132"/>
      <c r="R3738" s="102"/>
      <c r="S3738" s="91"/>
    </row>
    <row r="3739" spans="1:19" s="104" customFormat="1" ht="12.75" customHeight="1" x14ac:dyDescent="0.25">
      <c r="A3739" s="121"/>
      <c r="B3739" s="92" t="str">
        <f>IF(E3739="","",VLOOKUP(E3739,[1]PROJECTES!$C$14:$G$5000,2,FALSE))</f>
        <v/>
      </c>
      <c r="C3739" s="121"/>
      <c r="D3739" s="93" t="str">
        <f>IF(E3739="","",VLOOKUP(E3739,[1]PROJECTES!$C$14:$G$5000,5,FALSE))</f>
        <v/>
      </c>
      <c r="E3739" s="117"/>
      <c r="F3739" s="95"/>
      <c r="G3739" s="96" t="str">
        <f>IF(E3739="","",VLOOKUP(E3739,[1]PROJECTES!$C$14:$G$5000,4,FALSE))</f>
        <v/>
      </c>
      <c r="H3739" s="118"/>
      <c r="I3739" s="97" t="str">
        <f>IF(H3739="","",VLOOKUP(H3739,BD!B$2:C$16,2,FALSE))</f>
        <v/>
      </c>
      <c r="J3739" s="98"/>
      <c r="K3739" s="135" t="str">
        <f t="shared" si="128"/>
        <v/>
      </c>
      <c r="L3739" s="99" t="str">
        <f t="shared" ca="1" si="129"/>
        <v>-</v>
      </c>
      <c r="M3739" s="93" t="str">
        <f>IF(E3739="","",VLOOKUP(E3739,[1]PROJECTES!$C$14:$Z$5000,21,FALSE))</f>
        <v/>
      </c>
      <c r="N3739" s="100"/>
      <c r="O3739" s="72" t="s">
        <v>229</v>
      </c>
      <c r="P3739" s="101"/>
      <c r="Q3739" s="132"/>
      <c r="R3739" s="102"/>
      <c r="S3739" s="91"/>
    </row>
    <row r="3740" spans="1:19" s="104" customFormat="1" ht="12.75" customHeight="1" x14ac:dyDescent="0.25">
      <c r="A3740" s="121"/>
      <c r="B3740" s="92" t="str">
        <f>IF(E3740="","",VLOOKUP(E3740,[1]PROJECTES!$C$14:$G$5000,2,FALSE))</f>
        <v/>
      </c>
      <c r="C3740" s="121"/>
      <c r="D3740" s="93" t="str">
        <f>IF(E3740="","",VLOOKUP(E3740,[1]PROJECTES!$C$14:$G$5000,5,FALSE))</f>
        <v/>
      </c>
      <c r="E3740" s="117"/>
      <c r="F3740" s="95"/>
      <c r="G3740" s="96" t="str">
        <f>IF(E3740="","",VLOOKUP(E3740,[1]PROJECTES!$C$14:$G$5000,4,FALSE))</f>
        <v/>
      </c>
      <c r="H3740" s="118"/>
      <c r="I3740" s="97" t="str">
        <f>IF(H3740="","",VLOOKUP(H3740,BD!B$2:C$16,2,FALSE))</f>
        <v/>
      </c>
      <c r="J3740" s="98"/>
      <c r="K3740" s="135" t="str">
        <f t="shared" si="128"/>
        <v/>
      </c>
      <c r="L3740" s="99" t="str">
        <f t="shared" ca="1" si="129"/>
        <v>-</v>
      </c>
      <c r="M3740" s="93" t="str">
        <f>IF(E3740="","",VLOOKUP(E3740,[1]PROJECTES!$C$14:$Z$5000,21,FALSE))</f>
        <v/>
      </c>
      <c r="N3740" s="100"/>
      <c r="O3740" s="72" t="s">
        <v>229</v>
      </c>
      <c r="P3740" s="101"/>
      <c r="Q3740" s="132"/>
      <c r="R3740" s="102"/>
      <c r="S3740" s="91"/>
    </row>
    <row r="3741" spans="1:19" s="104" customFormat="1" ht="12.75" customHeight="1" x14ac:dyDescent="0.25">
      <c r="A3741" s="121"/>
      <c r="B3741" s="92" t="str">
        <f>IF(E3741="","",VLOOKUP(E3741,[1]PROJECTES!$C$14:$G$5000,2,FALSE))</f>
        <v/>
      </c>
      <c r="C3741" s="121"/>
      <c r="D3741" s="93" t="str">
        <f>IF(E3741="","",VLOOKUP(E3741,[1]PROJECTES!$C$14:$G$5000,5,FALSE))</f>
        <v/>
      </c>
      <c r="E3741" s="117"/>
      <c r="F3741" s="95"/>
      <c r="G3741" s="96" t="str">
        <f>IF(E3741="","",VLOOKUP(E3741,[1]PROJECTES!$C$14:$G$5000,4,FALSE))</f>
        <v/>
      </c>
      <c r="H3741" s="118"/>
      <c r="I3741" s="97" t="str">
        <f>IF(H3741="","",VLOOKUP(H3741,BD!B$2:C$16,2,FALSE))</f>
        <v/>
      </c>
      <c r="J3741" s="98"/>
      <c r="K3741" s="135" t="str">
        <f t="shared" si="128"/>
        <v/>
      </c>
      <c r="L3741" s="99" t="str">
        <f t="shared" ca="1" si="129"/>
        <v>-</v>
      </c>
      <c r="M3741" s="93" t="str">
        <f>IF(E3741="","",VLOOKUP(E3741,[1]PROJECTES!$C$14:$Z$5000,21,FALSE))</f>
        <v/>
      </c>
      <c r="N3741" s="100"/>
      <c r="O3741" s="72" t="s">
        <v>229</v>
      </c>
      <c r="P3741" s="101"/>
      <c r="Q3741" s="132"/>
      <c r="R3741" s="102"/>
      <c r="S3741" s="91"/>
    </row>
    <row r="3742" spans="1:19" s="104" customFormat="1" ht="12.75" customHeight="1" x14ac:dyDescent="0.25">
      <c r="A3742" s="121"/>
      <c r="B3742" s="92" t="str">
        <f>IF(E3742="","",VLOOKUP(E3742,[1]PROJECTES!$C$14:$G$5000,2,FALSE))</f>
        <v/>
      </c>
      <c r="C3742" s="121"/>
      <c r="D3742" s="93" t="str">
        <f>IF(E3742="","",VLOOKUP(E3742,[1]PROJECTES!$C$14:$G$5000,5,FALSE))</f>
        <v/>
      </c>
      <c r="E3742" s="117"/>
      <c r="F3742" s="95"/>
      <c r="G3742" s="96" t="str">
        <f>IF(E3742="","",VLOOKUP(E3742,[1]PROJECTES!$C$14:$G$5000,4,FALSE))</f>
        <v/>
      </c>
      <c r="H3742" s="118"/>
      <c r="I3742" s="97" t="str">
        <f>IF(H3742="","",VLOOKUP(H3742,BD!B$2:C$16,2,FALSE))</f>
        <v/>
      </c>
      <c r="J3742" s="98"/>
      <c r="K3742" s="135" t="str">
        <f t="shared" si="128"/>
        <v/>
      </c>
      <c r="L3742" s="99" t="str">
        <f t="shared" ca="1" si="129"/>
        <v>-</v>
      </c>
      <c r="M3742" s="93" t="str">
        <f>IF(E3742="","",VLOOKUP(E3742,[1]PROJECTES!$C$14:$Z$5000,21,FALSE))</f>
        <v/>
      </c>
      <c r="N3742" s="100"/>
      <c r="O3742" s="72" t="s">
        <v>229</v>
      </c>
      <c r="P3742" s="101"/>
      <c r="Q3742" s="132"/>
      <c r="R3742" s="102"/>
      <c r="S3742" s="91"/>
    </row>
    <row r="3743" spans="1:19" s="104" customFormat="1" ht="12.75" customHeight="1" x14ac:dyDescent="0.25">
      <c r="A3743" s="121"/>
      <c r="B3743" s="92" t="str">
        <f>IF(E3743="","",VLOOKUP(E3743,[1]PROJECTES!$C$14:$G$5000,2,FALSE))</f>
        <v/>
      </c>
      <c r="C3743" s="121"/>
      <c r="D3743" s="93" t="str">
        <f>IF(E3743="","",VLOOKUP(E3743,[1]PROJECTES!$C$14:$G$5000,5,FALSE))</f>
        <v/>
      </c>
      <c r="E3743" s="117"/>
      <c r="F3743" s="95"/>
      <c r="G3743" s="96" t="str">
        <f>IF(E3743="","",VLOOKUP(E3743,[1]PROJECTES!$C$14:$G$5000,4,FALSE))</f>
        <v/>
      </c>
      <c r="H3743" s="118"/>
      <c r="I3743" s="97" t="str">
        <f>IF(H3743="","",VLOOKUP(H3743,BD!B$2:C$16,2,FALSE))</f>
        <v/>
      </c>
      <c r="J3743" s="98"/>
      <c r="K3743" s="135" t="str">
        <f t="shared" si="128"/>
        <v/>
      </c>
      <c r="L3743" s="99" t="str">
        <f t="shared" ca="1" si="129"/>
        <v>-</v>
      </c>
      <c r="M3743" s="93" t="str">
        <f>IF(E3743="","",VLOOKUP(E3743,[1]PROJECTES!$C$14:$Z$5000,21,FALSE))</f>
        <v/>
      </c>
      <c r="N3743" s="100"/>
      <c r="O3743" s="72" t="s">
        <v>229</v>
      </c>
      <c r="P3743" s="101"/>
      <c r="Q3743" s="132"/>
      <c r="R3743" s="102"/>
      <c r="S3743" s="91"/>
    </row>
    <row r="3744" spans="1:19" s="104" customFormat="1" ht="12.75" customHeight="1" x14ac:dyDescent="0.25">
      <c r="A3744" s="121"/>
      <c r="B3744" s="92" t="str">
        <f>IF(E3744="","",VLOOKUP(E3744,[1]PROJECTES!$C$14:$G$5000,2,FALSE))</f>
        <v/>
      </c>
      <c r="C3744" s="121"/>
      <c r="D3744" s="93" t="str">
        <f>IF(E3744="","",VLOOKUP(E3744,[1]PROJECTES!$C$14:$G$5000,5,FALSE))</f>
        <v/>
      </c>
      <c r="E3744" s="117"/>
      <c r="F3744" s="95"/>
      <c r="G3744" s="96" t="str">
        <f>IF(E3744="","",VLOOKUP(E3744,[1]PROJECTES!$C$14:$G$5000,4,FALSE))</f>
        <v/>
      </c>
      <c r="H3744" s="118"/>
      <c r="I3744" s="97" t="str">
        <f>IF(H3744="","",VLOOKUP(H3744,BD!B$2:C$16,2,FALSE))</f>
        <v/>
      </c>
      <c r="J3744" s="98"/>
      <c r="K3744" s="135" t="str">
        <f t="shared" si="128"/>
        <v/>
      </c>
      <c r="L3744" s="99" t="str">
        <f t="shared" ca="1" si="129"/>
        <v>-</v>
      </c>
      <c r="M3744" s="93" t="str">
        <f>IF(E3744="","",VLOOKUP(E3744,[1]PROJECTES!$C$14:$Z$5000,21,FALSE))</f>
        <v/>
      </c>
      <c r="N3744" s="100"/>
      <c r="O3744" s="72" t="s">
        <v>229</v>
      </c>
      <c r="P3744" s="101"/>
      <c r="Q3744" s="132"/>
      <c r="R3744" s="102"/>
      <c r="S3744" s="91"/>
    </row>
    <row r="3745" spans="1:19" s="104" customFormat="1" ht="12.75" customHeight="1" x14ac:dyDescent="0.25">
      <c r="A3745" s="121"/>
      <c r="B3745" s="92" t="str">
        <f>IF(E3745="","",VLOOKUP(E3745,[1]PROJECTES!$C$14:$G$5000,2,FALSE))</f>
        <v/>
      </c>
      <c r="C3745" s="121"/>
      <c r="D3745" s="93" t="str">
        <f>IF(E3745="","",VLOOKUP(E3745,[1]PROJECTES!$C$14:$G$5000,5,FALSE))</f>
        <v/>
      </c>
      <c r="E3745" s="117"/>
      <c r="F3745" s="95"/>
      <c r="G3745" s="96" t="str">
        <f>IF(E3745="","",VLOOKUP(E3745,[1]PROJECTES!$C$14:$G$5000,4,FALSE))</f>
        <v/>
      </c>
      <c r="H3745" s="118"/>
      <c r="I3745" s="97" t="str">
        <f>IF(H3745="","",VLOOKUP(H3745,BD!B$2:C$16,2,FALSE))</f>
        <v/>
      </c>
      <c r="J3745" s="98"/>
      <c r="K3745" s="135" t="str">
        <f t="shared" si="128"/>
        <v/>
      </c>
      <c r="L3745" s="99" t="str">
        <f t="shared" ca="1" si="129"/>
        <v>-</v>
      </c>
      <c r="M3745" s="93" t="str">
        <f>IF(E3745="","",VLOOKUP(E3745,[1]PROJECTES!$C$14:$Z$5000,21,FALSE))</f>
        <v/>
      </c>
      <c r="N3745" s="100"/>
      <c r="O3745" s="72" t="s">
        <v>229</v>
      </c>
      <c r="P3745" s="101"/>
      <c r="Q3745" s="132"/>
      <c r="R3745" s="102"/>
      <c r="S3745" s="91"/>
    </row>
    <row r="3746" spans="1:19" s="104" customFormat="1" ht="12.75" customHeight="1" x14ac:dyDescent="0.25">
      <c r="A3746" s="121"/>
      <c r="B3746" s="92" t="str">
        <f>IF(E3746="","",VLOOKUP(E3746,[1]PROJECTES!$C$14:$G$5000,2,FALSE))</f>
        <v/>
      </c>
      <c r="C3746" s="121"/>
      <c r="D3746" s="93" t="str">
        <f>IF(E3746="","",VLOOKUP(E3746,[1]PROJECTES!$C$14:$G$5000,5,FALSE))</f>
        <v/>
      </c>
      <c r="E3746" s="117"/>
      <c r="F3746" s="95"/>
      <c r="G3746" s="96" t="str">
        <f>IF(E3746="","",VLOOKUP(E3746,[1]PROJECTES!$C$14:$G$5000,4,FALSE))</f>
        <v/>
      </c>
      <c r="H3746" s="118"/>
      <c r="I3746" s="97" t="str">
        <f>IF(H3746="","",VLOOKUP(H3746,BD!B$2:C$16,2,FALSE))</f>
        <v/>
      </c>
      <c r="J3746" s="98"/>
      <c r="K3746" s="135" t="str">
        <f t="shared" si="128"/>
        <v/>
      </c>
      <c r="L3746" s="99" t="str">
        <f t="shared" ca="1" si="129"/>
        <v>-</v>
      </c>
      <c r="M3746" s="93" t="str">
        <f>IF(E3746="","",VLOOKUP(E3746,[1]PROJECTES!$C$14:$Z$5000,21,FALSE))</f>
        <v/>
      </c>
      <c r="N3746" s="100"/>
      <c r="O3746" s="72" t="s">
        <v>229</v>
      </c>
      <c r="P3746" s="101"/>
      <c r="Q3746" s="132"/>
      <c r="R3746" s="102"/>
      <c r="S3746" s="91"/>
    </row>
    <row r="3747" spans="1:19" s="104" customFormat="1" ht="12.75" customHeight="1" x14ac:dyDescent="0.25">
      <c r="A3747" s="121"/>
      <c r="B3747" s="92" t="str">
        <f>IF(E3747="","",VLOOKUP(E3747,[1]PROJECTES!$C$14:$G$5000,2,FALSE))</f>
        <v/>
      </c>
      <c r="C3747" s="121"/>
      <c r="D3747" s="93" t="str">
        <f>IF(E3747="","",VLOOKUP(E3747,[1]PROJECTES!$C$14:$G$5000,5,FALSE))</f>
        <v/>
      </c>
      <c r="E3747" s="117"/>
      <c r="F3747" s="95"/>
      <c r="G3747" s="96" t="str">
        <f>IF(E3747="","",VLOOKUP(E3747,[1]PROJECTES!$C$14:$G$5000,4,FALSE))</f>
        <v/>
      </c>
      <c r="H3747" s="118"/>
      <c r="I3747" s="97" t="str">
        <f>IF(H3747="","",VLOOKUP(H3747,BD!B$2:C$16,2,FALSE))</f>
        <v/>
      </c>
      <c r="J3747" s="98"/>
      <c r="K3747" s="135" t="str">
        <f t="shared" si="128"/>
        <v/>
      </c>
      <c r="L3747" s="99" t="str">
        <f t="shared" ca="1" si="129"/>
        <v>-</v>
      </c>
      <c r="M3747" s="93" t="str">
        <f>IF(E3747="","",VLOOKUP(E3747,[1]PROJECTES!$C$14:$Z$5000,21,FALSE))</f>
        <v/>
      </c>
      <c r="N3747" s="100"/>
      <c r="O3747" s="72" t="s">
        <v>229</v>
      </c>
      <c r="P3747" s="101"/>
      <c r="Q3747" s="132"/>
      <c r="R3747" s="102"/>
      <c r="S3747" s="91"/>
    </row>
    <row r="3748" spans="1:19" s="104" customFormat="1" ht="12.75" customHeight="1" x14ac:dyDescent="0.25">
      <c r="A3748" s="121"/>
      <c r="B3748" s="92" t="str">
        <f>IF(E3748="","",VLOOKUP(E3748,[1]PROJECTES!$C$14:$G$5000,2,FALSE))</f>
        <v/>
      </c>
      <c r="C3748" s="121"/>
      <c r="D3748" s="93" t="str">
        <f>IF(E3748="","",VLOOKUP(E3748,[1]PROJECTES!$C$14:$G$5000,5,FALSE))</f>
        <v/>
      </c>
      <c r="E3748" s="117"/>
      <c r="F3748" s="95"/>
      <c r="G3748" s="96" t="str">
        <f>IF(E3748="","",VLOOKUP(E3748,[1]PROJECTES!$C$14:$G$5000,4,FALSE))</f>
        <v/>
      </c>
      <c r="H3748" s="118"/>
      <c r="I3748" s="97" t="str">
        <f>IF(H3748="","",VLOOKUP(H3748,BD!B$2:C$16,2,FALSE))</f>
        <v/>
      </c>
      <c r="J3748" s="98"/>
      <c r="K3748" s="135" t="str">
        <f t="shared" si="128"/>
        <v/>
      </c>
      <c r="L3748" s="99" t="str">
        <f t="shared" ca="1" si="129"/>
        <v>-</v>
      </c>
      <c r="M3748" s="93" t="str">
        <f>IF(E3748="","",VLOOKUP(E3748,[1]PROJECTES!$C$14:$Z$5000,21,FALSE))</f>
        <v/>
      </c>
      <c r="N3748" s="100"/>
      <c r="O3748" s="72" t="s">
        <v>229</v>
      </c>
      <c r="P3748" s="101"/>
      <c r="Q3748" s="132"/>
      <c r="R3748" s="102"/>
      <c r="S3748" s="91"/>
    </row>
    <row r="3749" spans="1:19" s="104" customFormat="1" ht="12.75" customHeight="1" x14ac:dyDescent="0.25">
      <c r="A3749" s="121"/>
      <c r="B3749" s="92" t="str">
        <f>IF(E3749="","",VLOOKUP(E3749,[1]PROJECTES!$C$14:$G$5000,2,FALSE))</f>
        <v/>
      </c>
      <c r="C3749" s="121"/>
      <c r="D3749" s="93" t="str">
        <f>IF(E3749="","",VLOOKUP(E3749,[1]PROJECTES!$C$14:$G$5000,5,FALSE))</f>
        <v/>
      </c>
      <c r="E3749" s="117"/>
      <c r="F3749" s="95"/>
      <c r="G3749" s="96" t="str">
        <f>IF(E3749="","",VLOOKUP(E3749,[1]PROJECTES!$C$14:$G$5000,4,FALSE))</f>
        <v/>
      </c>
      <c r="H3749" s="118"/>
      <c r="I3749" s="97" t="str">
        <f>IF(H3749="","",VLOOKUP(H3749,BD!B$2:C$16,2,FALSE))</f>
        <v/>
      </c>
      <c r="J3749" s="98"/>
      <c r="K3749" s="135" t="str">
        <f t="shared" si="128"/>
        <v/>
      </c>
      <c r="L3749" s="99" t="str">
        <f t="shared" ca="1" si="129"/>
        <v>-</v>
      </c>
      <c r="M3749" s="93" t="str">
        <f>IF(E3749="","",VLOOKUP(E3749,[1]PROJECTES!$C$14:$Z$5000,21,FALSE))</f>
        <v/>
      </c>
      <c r="N3749" s="100"/>
      <c r="O3749" s="72" t="s">
        <v>229</v>
      </c>
      <c r="P3749" s="101"/>
      <c r="Q3749" s="132"/>
      <c r="R3749" s="102"/>
      <c r="S3749" s="91"/>
    </row>
    <row r="3750" spans="1:19" s="104" customFormat="1" ht="12.75" customHeight="1" x14ac:dyDescent="0.25">
      <c r="A3750" s="121"/>
      <c r="B3750" s="92" t="str">
        <f>IF(E3750="","",VLOOKUP(E3750,[1]PROJECTES!$C$14:$G$5000,2,FALSE))</f>
        <v/>
      </c>
      <c r="C3750" s="121"/>
      <c r="D3750" s="93" t="str">
        <f>IF(E3750="","",VLOOKUP(E3750,[1]PROJECTES!$C$14:$G$5000,5,FALSE))</f>
        <v/>
      </c>
      <c r="E3750" s="117"/>
      <c r="F3750" s="95"/>
      <c r="G3750" s="96" t="str">
        <f>IF(E3750="","",VLOOKUP(E3750,[1]PROJECTES!$C$14:$G$5000,4,FALSE))</f>
        <v/>
      </c>
      <c r="H3750" s="118"/>
      <c r="I3750" s="97" t="str">
        <f>IF(H3750="","",VLOOKUP(H3750,BD!B$2:C$16,2,FALSE))</f>
        <v/>
      </c>
      <c r="J3750" s="98"/>
      <c r="K3750" s="135" t="str">
        <f t="shared" si="128"/>
        <v/>
      </c>
      <c r="L3750" s="99" t="str">
        <f t="shared" ca="1" si="129"/>
        <v>-</v>
      </c>
      <c r="M3750" s="93" t="str">
        <f>IF(E3750="","",VLOOKUP(E3750,[1]PROJECTES!$C$14:$Z$5000,21,FALSE))</f>
        <v/>
      </c>
      <c r="N3750" s="100"/>
      <c r="O3750" s="72" t="s">
        <v>229</v>
      </c>
      <c r="P3750" s="101"/>
      <c r="Q3750" s="132"/>
      <c r="R3750" s="102"/>
      <c r="S3750" s="91"/>
    </row>
    <row r="3751" spans="1:19" s="104" customFormat="1" ht="12.75" customHeight="1" x14ac:dyDescent="0.25">
      <c r="A3751" s="121"/>
      <c r="B3751" s="92" t="str">
        <f>IF(E3751="","",VLOOKUP(E3751,[1]PROJECTES!$C$14:$G$5000,2,FALSE))</f>
        <v/>
      </c>
      <c r="C3751" s="121"/>
      <c r="D3751" s="93" t="str">
        <f>IF(E3751="","",VLOOKUP(E3751,[1]PROJECTES!$C$14:$G$5000,5,FALSE))</f>
        <v/>
      </c>
      <c r="E3751" s="117"/>
      <c r="F3751" s="95"/>
      <c r="G3751" s="96" t="str">
        <f>IF(E3751="","",VLOOKUP(E3751,[1]PROJECTES!$C$14:$G$5000,4,FALSE))</f>
        <v/>
      </c>
      <c r="H3751" s="118"/>
      <c r="I3751" s="97" t="str">
        <f>IF(H3751="","",VLOOKUP(H3751,BD!B$2:C$16,2,FALSE))</f>
        <v/>
      </c>
      <c r="J3751" s="98"/>
      <c r="K3751" s="135" t="str">
        <f t="shared" si="128"/>
        <v/>
      </c>
      <c r="L3751" s="99" t="str">
        <f t="shared" ca="1" si="129"/>
        <v>-</v>
      </c>
      <c r="M3751" s="93" t="str">
        <f>IF(E3751="","",VLOOKUP(E3751,[1]PROJECTES!$C$14:$Z$5000,21,FALSE))</f>
        <v/>
      </c>
      <c r="N3751" s="100"/>
      <c r="O3751" s="72" t="s">
        <v>229</v>
      </c>
      <c r="P3751" s="101"/>
      <c r="Q3751" s="132"/>
      <c r="R3751" s="102"/>
      <c r="S3751" s="91"/>
    </row>
    <row r="3752" spans="1:19" s="104" customFormat="1" ht="12.75" customHeight="1" x14ac:dyDescent="0.25">
      <c r="A3752" s="121"/>
      <c r="B3752" s="92" t="str">
        <f>IF(E3752="","",VLOOKUP(E3752,[1]PROJECTES!$C$14:$G$5000,2,FALSE))</f>
        <v/>
      </c>
      <c r="C3752" s="121"/>
      <c r="D3752" s="93" t="str">
        <f>IF(E3752="","",VLOOKUP(E3752,[1]PROJECTES!$C$14:$G$5000,5,FALSE))</f>
        <v/>
      </c>
      <c r="E3752" s="117"/>
      <c r="F3752" s="95"/>
      <c r="G3752" s="96" t="str">
        <f>IF(E3752="","",VLOOKUP(E3752,[1]PROJECTES!$C$14:$G$5000,4,FALSE))</f>
        <v/>
      </c>
      <c r="H3752" s="118"/>
      <c r="I3752" s="97" t="str">
        <f>IF(H3752="","",VLOOKUP(H3752,BD!B$2:C$16,2,FALSE))</f>
        <v/>
      </c>
      <c r="J3752" s="98"/>
      <c r="K3752" s="135" t="str">
        <f t="shared" si="128"/>
        <v/>
      </c>
      <c r="L3752" s="99" t="str">
        <f t="shared" ca="1" si="129"/>
        <v>-</v>
      </c>
      <c r="M3752" s="93" t="str">
        <f>IF(E3752="","",VLOOKUP(E3752,[1]PROJECTES!$C$14:$Z$5000,21,FALSE))</f>
        <v/>
      </c>
      <c r="N3752" s="100"/>
      <c r="O3752" s="72" t="s">
        <v>229</v>
      </c>
      <c r="P3752" s="101"/>
      <c r="Q3752" s="132"/>
      <c r="R3752" s="102"/>
      <c r="S3752" s="91"/>
    </row>
    <row r="3753" spans="1:19" s="104" customFormat="1" ht="12.75" customHeight="1" x14ac:dyDescent="0.25">
      <c r="A3753" s="121"/>
      <c r="B3753" s="92" t="str">
        <f>IF(E3753="","",VLOOKUP(E3753,[1]PROJECTES!$C$14:$G$5000,2,FALSE))</f>
        <v/>
      </c>
      <c r="C3753" s="121"/>
      <c r="D3753" s="93" t="str">
        <f>IF(E3753="","",VLOOKUP(E3753,[1]PROJECTES!$C$14:$G$5000,5,FALSE))</f>
        <v/>
      </c>
      <c r="E3753" s="117"/>
      <c r="F3753" s="95"/>
      <c r="G3753" s="96" t="str">
        <f>IF(E3753="","",VLOOKUP(E3753,[1]PROJECTES!$C$14:$G$5000,4,FALSE))</f>
        <v/>
      </c>
      <c r="H3753" s="118"/>
      <c r="I3753" s="97" t="str">
        <f>IF(H3753="","",VLOOKUP(H3753,BD!B$2:C$16,2,FALSE))</f>
        <v/>
      </c>
      <c r="J3753" s="98"/>
      <c r="K3753" s="135" t="str">
        <f t="shared" si="128"/>
        <v/>
      </c>
      <c r="L3753" s="99" t="str">
        <f t="shared" ca="1" si="129"/>
        <v>-</v>
      </c>
      <c r="M3753" s="93" t="str">
        <f>IF(E3753="","",VLOOKUP(E3753,[1]PROJECTES!$C$14:$Z$5000,21,FALSE))</f>
        <v/>
      </c>
      <c r="N3753" s="100"/>
      <c r="O3753" s="72" t="s">
        <v>229</v>
      </c>
      <c r="P3753" s="101"/>
      <c r="Q3753" s="132"/>
      <c r="R3753" s="102"/>
      <c r="S3753" s="91"/>
    </row>
    <row r="3754" spans="1:19" s="104" customFormat="1" ht="12.75" customHeight="1" x14ac:dyDescent="0.25">
      <c r="A3754" s="121"/>
      <c r="B3754" s="92" t="str">
        <f>IF(E3754="","",VLOOKUP(E3754,[1]PROJECTES!$C$14:$G$5000,2,FALSE))</f>
        <v/>
      </c>
      <c r="C3754" s="121"/>
      <c r="D3754" s="93" t="str">
        <f>IF(E3754="","",VLOOKUP(E3754,[1]PROJECTES!$C$14:$G$5000,5,FALSE))</f>
        <v/>
      </c>
      <c r="E3754" s="117"/>
      <c r="F3754" s="95"/>
      <c r="G3754" s="96" t="str">
        <f>IF(E3754="","",VLOOKUP(E3754,[1]PROJECTES!$C$14:$G$5000,4,FALSE))</f>
        <v/>
      </c>
      <c r="H3754" s="118"/>
      <c r="I3754" s="97" t="str">
        <f>IF(H3754="","",VLOOKUP(H3754,BD!B$2:C$16,2,FALSE))</f>
        <v/>
      </c>
      <c r="J3754" s="98"/>
      <c r="K3754" s="135" t="str">
        <f t="shared" si="128"/>
        <v/>
      </c>
      <c r="L3754" s="99" t="str">
        <f t="shared" ca="1" si="129"/>
        <v>-</v>
      </c>
      <c r="M3754" s="93" t="str">
        <f>IF(E3754="","",VLOOKUP(E3754,[1]PROJECTES!$C$14:$Z$5000,21,FALSE))</f>
        <v/>
      </c>
      <c r="N3754" s="100"/>
      <c r="O3754" s="72" t="s">
        <v>229</v>
      </c>
      <c r="P3754" s="101"/>
      <c r="Q3754" s="132"/>
      <c r="R3754" s="102"/>
      <c r="S3754" s="91"/>
    </row>
    <row r="3755" spans="1:19" s="104" customFormat="1" ht="12.75" customHeight="1" x14ac:dyDescent="0.25">
      <c r="A3755" s="121"/>
      <c r="B3755" s="92" t="str">
        <f>IF(E3755="","",VLOOKUP(E3755,[1]PROJECTES!$C$14:$G$5000,2,FALSE))</f>
        <v/>
      </c>
      <c r="C3755" s="121"/>
      <c r="D3755" s="93" t="str">
        <f>IF(E3755="","",VLOOKUP(E3755,[1]PROJECTES!$C$14:$G$5000,5,FALSE))</f>
        <v/>
      </c>
      <c r="E3755" s="117"/>
      <c r="F3755" s="95"/>
      <c r="G3755" s="96" t="str">
        <f>IF(E3755="","",VLOOKUP(E3755,[1]PROJECTES!$C$14:$G$5000,4,FALSE))</f>
        <v/>
      </c>
      <c r="H3755" s="118"/>
      <c r="I3755" s="97" t="str">
        <f>IF(H3755="","",VLOOKUP(H3755,BD!B$2:C$16,2,FALSE))</f>
        <v/>
      </c>
      <c r="J3755" s="98"/>
      <c r="K3755" s="135" t="str">
        <f t="shared" si="128"/>
        <v/>
      </c>
      <c r="L3755" s="99" t="str">
        <f t="shared" ca="1" si="129"/>
        <v>-</v>
      </c>
      <c r="M3755" s="93" t="str">
        <f>IF(E3755="","",VLOOKUP(E3755,[1]PROJECTES!$C$14:$Z$5000,21,FALSE))</f>
        <v/>
      </c>
      <c r="N3755" s="100"/>
      <c r="O3755" s="72" t="s">
        <v>229</v>
      </c>
      <c r="P3755" s="101"/>
      <c r="Q3755" s="132"/>
      <c r="R3755" s="102"/>
      <c r="S3755" s="91"/>
    </row>
    <row r="3756" spans="1:19" s="104" customFormat="1" ht="12.75" customHeight="1" x14ac:dyDescent="0.25">
      <c r="A3756" s="121"/>
      <c r="B3756" s="92" t="str">
        <f>IF(E3756="","",VLOOKUP(E3756,[1]PROJECTES!$C$14:$G$5000,2,FALSE))</f>
        <v/>
      </c>
      <c r="C3756" s="121"/>
      <c r="D3756" s="93" t="str">
        <f>IF(E3756="","",VLOOKUP(E3756,[1]PROJECTES!$C$14:$G$5000,5,FALSE))</f>
        <v/>
      </c>
      <c r="E3756" s="117"/>
      <c r="F3756" s="95"/>
      <c r="G3756" s="96" t="str">
        <f>IF(E3756="","",VLOOKUP(E3756,[1]PROJECTES!$C$14:$G$5000,4,FALSE))</f>
        <v/>
      </c>
      <c r="H3756" s="118"/>
      <c r="I3756" s="97" t="str">
        <f>IF(H3756="","",VLOOKUP(H3756,BD!B$2:C$16,2,FALSE))</f>
        <v/>
      </c>
      <c r="J3756" s="98"/>
      <c r="K3756" s="135" t="str">
        <f t="shared" ref="K3756:K3819" si="130">IF(J3756="","",WEEKNUM(J3756,2)-0)</f>
        <v/>
      </c>
      <c r="L3756" s="99" t="str">
        <f t="shared" ref="L3756:L3819" ca="1" si="131">IF(M3756="","-",IF(G3756="TA","-",+M3756-TODAY()))</f>
        <v>-</v>
      </c>
      <c r="M3756" s="93" t="str">
        <f>IF(E3756="","",VLOOKUP(E3756,[1]PROJECTES!$C$14:$Z$5000,21,FALSE))</f>
        <v/>
      </c>
      <c r="N3756" s="100"/>
      <c r="O3756" s="72" t="s">
        <v>229</v>
      </c>
      <c r="P3756" s="101"/>
      <c r="Q3756" s="132"/>
      <c r="R3756" s="102"/>
      <c r="S3756" s="91"/>
    </row>
    <row r="3757" spans="1:19" s="104" customFormat="1" ht="12.75" customHeight="1" x14ac:dyDescent="0.25">
      <c r="A3757" s="121"/>
      <c r="B3757" s="92" t="str">
        <f>IF(E3757="","",VLOOKUP(E3757,[1]PROJECTES!$C$14:$G$5000,2,FALSE))</f>
        <v/>
      </c>
      <c r="C3757" s="121"/>
      <c r="D3757" s="93" t="str">
        <f>IF(E3757="","",VLOOKUP(E3757,[1]PROJECTES!$C$14:$G$5000,5,FALSE))</f>
        <v/>
      </c>
      <c r="E3757" s="117"/>
      <c r="F3757" s="95"/>
      <c r="G3757" s="96" t="str">
        <f>IF(E3757="","",VLOOKUP(E3757,[1]PROJECTES!$C$14:$G$5000,4,FALSE))</f>
        <v/>
      </c>
      <c r="H3757" s="118"/>
      <c r="I3757" s="97" t="str">
        <f>IF(H3757="","",VLOOKUP(H3757,BD!B$2:C$16,2,FALSE))</f>
        <v/>
      </c>
      <c r="J3757" s="98"/>
      <c r="K3757" s="135" t="str">
        <f t="shared" si="130"/>
        <v/>
      </c>
      <c r="L3757" s="99" t="str">
        <f t="shared" ca="1" si="131"/>
        <v>-</v>
      </c>
      <c r="M3757" s="93" t="str">
        <f>IF(E3757="","",VLOOKUP(E3757,[1]PROJECTES!$C$14:$Z$5000,21,FALSE))</f>
        <v/>
      </c>
      <c r="N3757" s="100"/>
      <c r="O3757" s="72" t="s">
        <v>229</v>
      </c>
      <c r="P3757" s="101"/>
      <c r="Q3757" s="132"/>
      <c r="R3757" s="102"/>
      <c r="S3757" s="91"/>
    </row>
    <row r="3758" spans="1:19" s="104" customFormat="1" ht="12.75" customHeight="1" x14ac:dyDescent="0.25">
      <c r="A3758" s="121"/>
      <c r="B3758" s="92" t="str">
        <f>IF(E3758="","",VLOOKUP(E3758,[1]PROJECTES!$C$14:$G$5000,2,FALSE))</f>
        <v/>
      </c>
      <c r="C3758" s="121"/>
      <c r="D3758" s="93" t="str">
        <f>IF(E3758="","",VLOOKUP(E3758,[1]PROJECTES!$C$14:$G$5000,5,FALSE))</f>
        <v/>
      </c>
      <c r="E3758" s="117"/>
      <c r="F3758" s="95"/>
      <c r="G3758" s="96" t="str">
        <f>IF(E3758="","",VLOOKUP(E3758,[1]PROJECTES!$C$14:$G$5000,4,FALSE))</f>
        <v/>
      </c>
      <c r="H3758" s="118"/>
      <c r="I3758" s="97" t="str">
        <f>IF(H3758="","",VLOOKUP(H3758,BD!B$2:C$16,2,FALSE))</f>
        <v/>
      </c>
      <c r="J3758" s="98"/>
      <c r="K3758" s="135" t="str">
        <f t="shared" si="130"/>
        <v/>
      </c>
      <c r="L3758" s="99" t="str">
        <f t="shared" ca="1" si="131"/>
        <v>-</v>
      </c>
      <c r="M3758" s="93" t="str">
        <f>IF(E3758="","",VLOOKUP(E3758,[1]PROJECTES!$C$14:$Z$5000,21,FALSE))</f>
        <v/>
      </c>
      <c r="N3758" s="100"/>
      <c r="O3758" s="72" t="s">
        <v>229</v>
      </c>
      <c r="P3758" s="101"/>
      <c r="Q3758" s="132"/>
      <c r="R3758" s="102"/>
      <c r="S3758" s="91"/>
    </row>
    <row r="3759" spans="1:19" s="104" customFormat="1" ht="12.75" customHeight="1" x14ac:dyDescent="0.25">
      <c r="A3759" s="121"/>
      <c r="B3759" s="92" t="str">
        <f>IF(E3759="","",VLOOKUP(E3759,[1]PROJECTES!$C$14:$G$5000,2,FALSE))</f>
        <v/>
      </c>
      <c r="C3759" s="121"/>
      <c r="D3759" s="93" t="str">
        <f>IF(E3759="","",VLOOKUP(E3759,[1]PROJECTES!$C$14:$G$5000,5,FALSE))</f>
        <v/>
      </c>
      <c r="E3759" s="117"/>
      <c r="F3759" s="95"/>
      <c r="G3759" s="96" t="str">
        <f>IF(E3759="","",VLOOKUP(E3759,[1]PROJECTES!$C$14:$G$5000,4,FALSE))</f>
        <v/>
      </c>
      <c r="H3759" s="118"/>
      <c r="I3759" s="97" t="str">
        <f>IF(H3759="","",VLOOKUP(H3759,BD!B$2:C$16,2,FALSE))</f>
        <v/>
      </c>
      <c r="J3759" s="98"/>
      <c r="K3759" s="135" t="str">
        <f t="shared" si="130"/>
        <v/>
      </c>
      <c r="L3759" s="99" t="str">
        <f t="shared" ca="1" si="131"/>
        <v>-</v>
      </c>
      <c r="M3759" s="93" t="str">
        <f>IF(E3759="","",VLOOKUP(E3759,[1]PROJECTES!$C$14:$Z$5000,21,FALSE))</f>
        <v/>
      </c>
      <c r="N3759" s="100"/>
      <c r="O3759" s="72" t="s">
        <v>229</v>
      </c>
      <c r="P3759" s="101"/>
      <c r="Q3759" s="132"/>
      <c r="R3759" s="102"/>
      <c r="S3759" s="91"/>
    </row>
    <row r="3760" spans="1:19" s="104" customFormat="1" ht="12.75" customHeight="1" x14ac:dyDescent="0.25">
      <c r="A3760" s="121"/>
      <c r="B3760" s="92" t="str">
        <f>IF(E3760="","",VLOOKUP(E3760,[1]PROJECTES!$C$14:$G$5000,2,FALSE))</f>
        <v/>
      </c>
      <c r="C3760" s="121"/>
      <c r="D3760" s="93" t="str">
        <f>IF(E3760="","",VLOOKUP(E3760,[1]PROJECTES!$C$14:$G$5000,5,FALSE))</f>
        <v/>
      </c>
      <c r="E3760" s="117"/>
      <c r="F3760" s="95"/>
      <c r="G3760" s="96" t="str">
        <f>IF(E3760="","",VLOOKUP(E3760,[1]PROJECTES!$C$14:$G$5000,4,FALSE))</f>
        <v/>
      </c>
      <c r="H3760" s="118"/>
      <c r="I3760" s="97" t="str">
        <f>IF(H3760="","",VLOOKUP(H3760,BD!B$2:C$16,2,FALSE))</f>
        <v/>
      </c>
      <c r="J3760" s="98"/>
      <c r="K3760" s="135" t="str">
        <f t="shared" si="130"/>
        <v/>
      </c>
      <c r="L3760" s="99" t="str">
        <f t="shared" ca="1" si="131"/>
        <v>-</v>
      </c>
      <c r="M3760" s="93" t="str">
        <f>IF(E3760="","",VLOOKUP(E3760,[1]PROJECTES!$C$14:$Z$5000,21,FALSE))</f>
        <v/>
      </c>
      <c r="N3760" s="100"/>
      <c r="O3760" s="72" t="s">
        <v>229</v>
      </c>
      <c r="P3760" s="101"/>
      <c r="Q3760" s="132"/>
      <c r="R3760" s="102"/>
      <c r="S3760" s="91"/>
    </row>
    <row r="3761" spans="1:19" s="104" customFormat="1" ht="12.75" customHeight="1" x14ac:dyDescent="0.25">
      <c r="A3761" s="121"/>
      <c r="B3761" s="92" t="str">
        <f>IF(E3761="","",VLOOKUP(E3761,[1]PROJECTES!$C$14:$G$5000,2,FALSE))</f>
        <v/>
      </c>
      <c r="C3761" s="121"/>
      <c r="D3761" s="93" t="str">
        <f>IF(E3761="","",VLOOKUP(E3761,[1]PROJECTES!$C$14:$G$5000,5,FALSE))</f>
        <v/>
      </c>
      <c r="E3761" s="117"/>
      <c r="F3761" s="95"/>
      <c r="G3761" s="96" t="str">
        <f>IF(E3761="","",VLOOKUP(E3761,[1]PROJECTES!$C$14:$G$5000,4,FALSE))</f>
        <v/>
      </c>
      <c r="H3761" s="118"/>
      <c r="I3761" s="97" t="str">
        <f>IF(H3761="","",VLOOKUP(H3761,BD!B$2:C$16,2,FALSE))</f>
        <v/>
      </c>
      <c r="J3761" s="98"/>
      <c r="K3761" s="135" t="str">
        <f t="shared" si="130"/>
        <v/>
      </c>
      <c r="L3761" s="99" t="str">
        <f t="shared" ca="1" si="131"/>
        <v>-</v>
      </c>
      <c r="M3761" s="93" t="str">
        <f>IF(E3761="","",VLOOKUP(E3761,[1]PROJECTES!$C$14:$Z$5000,21,FALSE))</f>
        <v/>
      </c>
      <c r="N3761" s="100"/>
      <c r="O3761" s="72" t="s">
        <v>229</v>
      </c>
      <c r="P3761" s="101"/>
      <c r="Q3761" s="132"/>
      <c r="R3761" s="102"/>
      <c r="S3761" s="91"/>
    </row>
    <row r="3762" spans="1:19" s="104" customFormat="1" ht="12.75" customHeight="1" x14ac:dyDescent="0.25">
      <c r="A3762" s="121"/>
      <c r="B3762" s="92" t="str">
        <f>IF(E3762="","",VLOOKUP(E3762,[1]PROJECTES!$C$14:$G$5000,2,FALSE))</f>
        <v/>
      </c>
      <c r="C3762" s="121"/>
      <c r="D3762" s="93" t="str">
        <f>IF(E3762="","",VLOOKUP(E3762,[1]PROJECTES!$C$14:$G$5000,5,FALSE))</f>
        <v/>
      </c>
      <c r="E3762" s="117"/>
      <c r="F3762" s="95"/>
      <c r="G3762" s="96" t="str">
        <f>IF(E3762="","",VLOOKUP(E3762,[1]PROJECTES!$C$14:$G$5000,4,FALSE))</f>
        <v/>
      </c>
      <c r="H3762" s="118"/>
      <c r="I3762" s="97" t="str">
        <f>IF(H3762="","",VLOOKUP(H3762,BD!B$2:C$16,2,FALSE))</f>
        <v/>
      </c>
      <c r="J3762" s="98"/>
      <c r="K3762" s="135" t="str">
        <f t="shared" si="130"/>
        <v/>
      </c>
      <c r="L3762" s="99" t="str">
        <f t="shared" ca="1" si="131"/>
        <v>-</v>
      </c>
      <c r="M3762" s="93" t="str">
        <f>IF(E3762="","",VLOOKUP(E3762,[1]PROJECTES!$C$14:$Z$5000,21,FALSE))</f>
        <v/>
      </c>
      <c r="N3762" s="100"/>
      <c r="O3762" s="72" t="s">
        <v>229</v>
      </c>
      <c r="P3762" s="101"/>
      <c r="Q3762" s="132"/>
      <c r="R3762" s="102"/>
      <c r="S3762" s="91"/>
    </row>
    <row r="3763" spans="1:19" s="104" customFormat="1" ht="12.75" customHeight="1" x14ac:dyDescent="0.25">
      <c r="A3763" s="121"/>
      <c r="B3763" s="92" t="str">
        <f>IF(E3763="","",VLOOKUP(E3763,[1]PROJECTES!$C$14:$G$5000,2,FALSE))</f>
        <v/>
      </c>
      <c r="C3763" s="121"/>
      <c r="D3763" s="93" t="str">
        <f>IF(E3763="","",VLOOKUP(E3763,[1]PROJECTES!$C$14:$G$5000,5,FALSE))</f>
        <v/>
      </c>
      <c r="E3763" s="117"/>
      <c r="F3763" s="95"/>
      <c r="G3763" s="96" t="str">
        <f>IF(E3763="","",VLOOKUP(E3763,[1]PROJECTES!$C$14:$G$5000,4,FALSE))</f>
        <v/>
      </c>
      <c r="H3763" s="118"/>
      <c r="I3763" s="97" t="str">
        <f>IF(H3763="","",VLOOKUP(H3763,BD!B$2:C$16,2,FALSE))</f>
        <v/>
      </c>
      <c r="J3763" s="98"/>
      <c r="K3763" s="135" t="str">
        <f t="shared" si="130"/>
        <v/>
      </c>
      <c r="L3763" s="99" t="str">
        <f t="shared" ca="1" si="131"/>
        <v>-</v>
      </c>
      <c r="M3763" s="93" t="str">
        <f>IF(E3763="","",VLOOKUP(E3763,[1]PROJECTES!$C$14:$Z$5000,21,FALSE))</f>
        <v/>
      </c>
      <c r="N3763" s="100"/>
      <c r="O3763" s="72" t="s">
        <v>229</v>
      </c>
      <c r="P3763" s="101"/>
      <c r="Q3763" s="132"/>
      <c r="R3763" s="102"/>
      <c r="S3763" s="91"/>
    </row>
    <row r="3764" spans="1:19" s="104" customFormat="1" ht="12.75" customHeight="1" x14ac:dyDescent="0.25">
      <c r="A3764" s="121"/>
      <c r="B3764" s="92" t="str">
        <f>IF(E3764="","",VLOOKUP(E3764,[1]PROJECTES!$C$14:$G$5000,2,FALSE))</f>
        <v/>
      </c>
      <c r="C3764" s="121"/>
      <c r="D3764" s="93" t="str">
        <f>IF(E3764="","",VLOOKUP(E3764,[1]PROJECTES!$C$14:$G$5000,5,FALSE))</f>
        <v/>
      </c>
      <c r="E3764" s="117"/>
      <c r="F3764" s="95"/>
      <c r="G3764" s="96" t="str">
        <f>IF(E3764="","",VLOOKUP(E3764,[1]PROJECTES!$C$14:$G$5000,4,FALSE))</f>
        <v/>
      </c>
      <c r="H3764" s="118"/>
      <c r="I3764" s="97" t="str">
        <f>IF(H3764="","",VLOOKUP(H3764,BD!B$2:C$16,2,FALSE))</f>
        <v/>
      </c>
      <c r="J3764" s="98"/>
      <c r="K3764" s="135" t="str">
        <f t="shared" si="130"/>
        <v/>
      </c>
      <c r="L3764" s="99" t="str">
        <f t="shared" ca="1" si="131"/>
        <v>-</v>
      </c>
      <c r="M3764" s="93" t="str">
        <f>IF(E3764="","",VLOOKUP(E3764,[1]PROJECTES!$C$14:$Z$5000,21,FALSE))</f>
        <v/>
      </c>
      <c r="N3764" s="100"/>
      <c r="O3764" s="72" t="s">
        <v>229</v>
      </c>
      <c r="P3764" s="101"/>
      <c r="Q3764" s="132"/>
      <c r="R3764" s="102"/>
      <c r="S3764" s="91"/>
    </row>
    <row r="3765" spans="1:19" s="104" customFormat="1" ht="12.75" customHeight="1" x14ac:dyDescent="0.25">
      <c r="A3765" s="121"/>
      <c r="B3765" s="92" t="str">
        <f>IF(E3765="","",VLOOKUP(E3765,[1]PROJECTES!$C$14:$G$5000,2,FALSE))</f>
        <v/>
      </c>
      <c r="C3765" s="121"/>
      <c r="D3765" s="93" t="str">
        <f>IF(E3765="","",VLOOKUP(E3765,[1]PROJECTES!$C$14:$G$5000,5,FALSE))</f>
        <v/>
      </c>
      <c r="E3765" s="117"/>
      <c r="F3765" s="95"/>
      <c r="G3765" s="96" t="str">
        <f>IF(E3765="","",VLOOKUP(E3765,[1]PROJECTES!$C$14:$G$5000,4,FALSE))</f>
        <v/>
      </c>
      <c r="H3765" s="118"/>
      <c r="I3765" s="97" t="str">
        <f>IF(H3765="","",VLOOKUP(H3765,BD!B$2:C$16,2,FALSE))</f>
        <v/>
      </c>
      <c r="J3765" s="98"/>
      <c r="K3765" s="135" t="str">
        <f t="shared" si="130"/>
        <v/>
      </c>
      <c r="L3765" s="99" t="str">
        <f t="shared" ca="1" si="131"/>
        <v>-</v>
      </c>
      <c r="M3765" s="93" t="str">
        <f>IF(E3765="","",VLOOKUP(E3765,[1]PROJECTES!$C$14:$Z$5000,21,FALSE))</f>
        <v/>
      </c>
      <c r="N3765" s="100"/>
      <c r="O3765" s="72" t="s">
        <v>229</v>
      </c>
      <c r="P3765" s="101"/>
      <c r="Q3765" s="132"/>
      <c r="R3765" s="102"/>
      <c r="S3765" s="91"/>
    </row>
    <row r="3766" spans="1:19" s="104" customFormat="1" ht="12.75" customHeight="1" x14ac:dyDescent="0.25">
      <c r="A3766" s="121"/>
      <c r="B3766" s="92" t="str">
        <f>IF(E3766="","",VLOOKUP(E3766,[1]PROJECTES!$C$14:$G$5000,2,FALSE))</f>
        <v/>
      </c>
      <c r="C3766" s="121"/>
      <c r="D3766" s="93" t="str">
        <f>IF(E3766="","",VLOOKUP(E3766,[1]PROJECTES!$C$14:$G$5000,5,FALSE))</f>
        <v/>
      </c>
      <c r="E3766" s="117"/>
      <c r="F3766" s="95"/>
      <c r="G3766" s="96" t="str">
        <f>IF(E3766="","",VLOOKUP(E3766,[1]PROJECTES!$C$14:$G$5000,4,FALSE))</f>
        <v/>
      </c>
      <c r="H3766" s="118"/>
      <c r="I3766" s="97" t="str">
        <f>IF(H3766="","",VLOOKUP(H3766,BD!B$2:C$16,2,FALSE))</f>
        <v/>
      </c>
      <c r="J3766" s="98"/>
      <c r="K3766" s="135" t="str">
        <f t="shared" si="130"/>
        <v/>
      </c>
      <c r="L3766" s="99" t="str">
        <f t="shared" ca="1" si="131"/>
        <v>-</v>
      </c>
      <c r="M3766" s="93" t="str">
        <f>IF(E3766="","",VLOOKUP(E3766,[1]PROJECTES!$C$14:$Z$5000,21,FALSE))</f>
        <v/>
      </c>
      <c r="N3766" s="100"/>
      <c r="O3766" s="72" t="s">
        <v>229</v>
      </c>
      <c r="P3766" s="101"/>
      <c r="Q3766" s="132"/>
      <c r="R3766" s="102"/>
      <c r="S3766" s="91"/>
    </row>
    <row r="3767" spans="1:19" s="104" customFormat="1" ht="12.75" customHeight="1" x14ac:dyDescent="0.25">
      <c r="A3767" s="121"/>
      <c r="B3767" s="92" t="str">
        <f>IF(E3767="","",VLOOKUP(E3767,[1]PROJECTES!$C$14:$G$5000,2,FALSE))</f>
        <v/>
      </c>
      <c r="C3767" s="121"/>
      <c r="D3767" s="93" t="str">
        <f>IF(E3767="","",VLOOKUP(E3767,[1]PROJECTES!$C$14:$G$5000,5,FALSE))</f>
        <v/>
      </c>
      <c r="E3767" s="117"/>
      <c r="F3767" s="95"/>
      <c r="G3767" s="96" t="str">
        <f>IF(E3767="","",VLOOKUP(E3767,[1]PROJECTES!$C$14:$G$5000,4,FALSE))</f>
        <v/>
      </c>
      <c r="H3767" s="118"/>
      <c r="I3767" s="97" t="str">
        <f>IF(H3767="","",VLOOKUP(H3767,BD!B$2:C$16,2,FALSE))</f>
        <v/>
      </c>
      <c r="J3767" s="98"/>
      <c r="K3767" s="135" t="str">
        <f t="shared" si="130"/>
        <v/>
      </c>
      <c r="L3767" s="99" t="str">
        <f t="shared" ca="1" si="131"/>
        <v>-</v>
      </c>
      <c r="M3767" s="93" t="str">
        <f>IF(E3767="","",VLOOKUP(E3767,[1]PROJECTES!$C$14:$Z$5000,21,FALSE))</f>
        <v/>
      </c>
      <c r="N3767" s="100"/>
      <c r="O3767" s="72" t="s">
        <v>229</v>
      </c>
      <c r="P3767" s="101"/>
      <c r="Q3767" s="132"/>
      <c r="R3767" s="102"/>
      <c r="S3767" s="91"/>
    </row>
    <row r="3768" spans="1:19" s="104" customFormat="1" ht="12.75" customHeight="1" x14ac:dyDescent="0.25">
      <c r="A3768" s="121"/>
      <c r="B3768" s="92" t="str">
        <f>IF(E3768="","",VLOOKUP(E3768,[1]PROJECTES!$C$14:$G$5000,2,FALSE))</f>
        <v/>
      </c>
      <c r="C3768" s="121"/>
      <c r="D3768" s="93" t="str">
        <f>IF(E3768="","",VLOOKUP(E3768,[1]PROJECTES!$C$14:$G$5000,5,FALSE))</f>
        <v/>
      </c>
      <c r="E3768" s="117"/>
      <c r="F3768" s="95"/>
      <c r="G3768" s="96" t="str">
        <f>IF(E3768="","",VLOOKUP(E3768,[1]PROJECTES!$C$14:$G$5000,4,FALSE))</f>
        <v/>
      </c>
      <c r="H3768" s="118"/>
      <c r="I3768" s="97" t="str">
        <f>IF(H3768="","",VLOOKUP(H3768,BD!B$2:C$16,2,FALSE))</f>
        <v/>
      </c>
      <c r="J3768" s="98"/>
      <c r="K3768" s="135" t="str">
        <f t="shared" si="130"/>
        <v/>
      </c>
      <c r="L3768" s="99" t="str">
        <f t="shared" ca="1" si="131"/>
        <v>-</v>
      </c>
      <c r="M3768" s="93" t="str">
        <f>IF(E3768="","",VLOOKUP(E3768,[1]PROJECTES!$C$14:$Z$5000,21,FALSE))</f>
        <v/>
      </c>
      <c r="N3768" s="100"/>
      <c r="O3768" s="72" t="s">
        <v>229</v>
      </c>
      <c r="P3768" s="101"/>
      <c r="Q3768" s="132"/>
      <c r="R3768" s="102"/>
      <c r="S3768" s="91"/>
    </row>
    <row r="3769" spans="1:19" s="104" customFormat="1" ht="12.75" customHeight="1" x14ac:dyDescent="0.25">
      <c r="A3769" s="121"/>
      <c r="B3769" s="92" t="str">
        <f>IF(E3769="","",VLOOKUP(E3769,[1]PROJECTES!$C$14:$G$5000,2,FALSE))</f>
        <v/>
      </c>
      <c r="C3769" s="121"/>
      <c r="D3769" s="93" t="str">
        <f>IF(E3769="","",VLOOKUP(E3769,[1]PROJECTES!$C$14:$G$5000,5,FALSE))</f>
        <v/>
      </c>
      <c r="E3769" s="117"/>
      <c r="F3769" s="95"/>
      <c r="G3769" s="96" t="str">
        <f>IF(E3769="","",VLOOKUP(E3769,[1]PROJECTES!$C$14:$G$5000,4,FALSE))</f>
        <v/>
      </c>
      <c r="H3769" s="118"/>
      <c r="I3769" s="97" t="str">
        <f>IF(H3769="","",VLOOKUP(H3769,BD!B$2:C$16,2,FALSE))</f>
        <v/>
      </c>
      <c r="J3769" s="98"/>
      <c r="K3769" s="135" t="str">
        <f t="shared" si="130"/>
        <v/>
      </c>
      <c r="L3769" s="99" t="str">
        <f t="shared" ca="1" si="131"/>
        <v>-</v>
      </c>
      <c r="M3769" s="93" t="str">
        <f>IF(E3769="","",VLOOKUP(E3769,[1]PROJECTES!$C$14:$Z$5000,21,FALSE))</f>
        <v/>
      </c>
      <c r="N3769" s="100"/>
      <c r="O3769" s="72" t="s">
        <v>229</v>
      </c>
      <c r="P3769" s="101"/>
      <c r="Q3769" s="132"/>
      <c r="R3769" s="102"/>
      <c r="S3769" s="91"/>
    </row>
    <row r="3770" spans="1:19" s="104" customFormat="1" ht="12.75" customHeight="1" x14ac:dyDescent="0.25">
      <c r="A3770" s="121"/>
      <c r="B3770" s="92" t="str">
        <f>IF(E3770="","",VLOOKUP(E3770,[1]PROJECTES!$C$14:$G$5000,2,FALSE))</f>
        <v/>
      </c>
      <c r="C3770" s="121"/>
      <c r="D3770" s="93" t="str">
        <f>IF(E3770="","",VLOOKUP(E3770,[1]PROJECTES!$C$14:$G$5000,5,FALSE))</f>
        <v/>
      </c>
      <c r="E3770" s="117"/>
      <c r="F3770" s="95"/>
      <c r="G3770" s="96" t="str">
        <f>IF(E3770="","",VLOOKUP(E3770,[1]PROJECTES!$C$14:$G$5000,4,FALSE))</f>
        <v/>
      </c>
      <c r="H3770" s="118"/>
      <c r="I3770" s="97" t="str">
        <f>IF(H3770="","",VLOOKUP(H3770,BD!B$2:C$16,2,FALSE))</f>
        <v/>
      </c>
      <c r="J3770" s="98"/>
      <c r="K3770" s="135" t="str">
        <f t="shared" si="130"/>
        <v/>
      </c>
      <c r="L3770" s="99" t="str">
        <f t="shared" ca="1" si="131"/>
        <v>-</v>
      </c>
      <c r="M3770" s="93" t="str">
        <f>IF(E3770="","",VLOOKUP(E3770,[1]PROJECTES!$C$14:$Z$5000,21,FALSE))</f>
        <v/>
      </c>
      <c r="N3770" s="100"/>
      <c r="O3770" s="72" t="s">
        <v>229</v>
      </c>
      <c r="P3770" s="101"/>
      <c r="Q3770" s="132"/>
      <c r="R3770" s="102"/>
      <c r="S3770" s="91"/>
    </row>
    <row r="3771" spans="1:19" s="104" customFormat="1" ht="12.75" customHeight="1" x14ac:dyDescent="0.25">
      <c r="A3771" s="121"/>
      <c r="B3771" s="92" t="str">
        <f>IF(E3771="","",VLOOKUP(E3771,[1]PROJECTES!$C$14:$G$5000,2,FALSE))</f>
        <v/>
      </c>
      <c r="C3771" s="121"/>
      <c r="D3771" s="93" t="str">
        <f>IF(E3771="","",VLOOKUP(E3771,[1]PROJECTES!$C$14:$G$5000,5,FALSE))</f>
        <v/>
      </c>
      <c r="E3771" s="117"/>
      <c r="F3771" s="95"/>
      <c r="G3771" s="96" t="str">
        <f>IF(E3771="","",VLOOKUP(E3771,[1]PROJECTES!$C$14:$G$5000,4,FALSE))</f>
        <v/>
      </c>
      <c r="H3771" s="118"/>
      <c r="I3771" s="97" t="str">
        <f>IF(H3771="","",VLOOKUP(H3771,BD!B$2:C$16,2,FALSE))</f>
        <v/>
      </c>
      <c r="J3771" s="98"/>
      <c r="K3771" s="135" t="str">
        <f t="shared" si="130"/>
        <v/>
      </c>
      <c r="L3771" s="99" t="str">
        <f t="shared" ca="1" si="131"/>
        <v>-</v>
      </c>
      <c r="M3771" s="93" t="str">
        <f>IF(E3771="","",VLOOKUP(E3771,[1]PROJECTES!$C$14:$Z$5000,21,FALSE))</f>
        <v/>
      </c>
      <c r="N3771" s="100"/>
      <c r="O3771" s="72" t="s">
        <v>229</v>
      </c>
      <c r="P3771" s="101"/>
      <c r="Q3771" s="132"/>
      <c r="R3771" s="102"/>
      <c r="S3771" s="91"/>
    </row>
    <row r="3772" spans="1:19" s="104" customFormat="1" ht="12.75" customHeight="1" x14ac:dyDescent="0.25">
      <c r="A3772" s="121"/>
      <c r="B3772" s="92" t="str">
        <f>IF(E3772="","",VLOOKUP(E3772,[1]PROJECTES!$C$14:$G$5000,2,FALSE))</f>
        <v/>
      </c>
      <c r="C3772" s="121"/>
      <c r="D3772" s="93" t="str">
        <f>IF(E3772="","",VLOOKUP(E3772,[1]PROJECTES!$C$14:$G$5000,5,FALSE))</f>
        <v/>
      </c>
      <c r="E3772" s="117"/>
      <c r="F3772" s="95"/>
      <c r="G3772" s="96" t="str">
        <f>IF(E3772="","",VLOOKUP(E3772,[1]PROJECTES!$C$14:$G$5000,4,FALSE))</f>
        <v/>
      </c>
      <c r="H3772" s="118"/>
      <c r="I3772" s="97" t="str">
        <f>IF(H3772="","",VLOOKUP(H3772,BD!B$2:C$16,2,FALSE))</f>
        <v/>
      </c>
      <c r="J3772" s="98"/>
      <c r="K3772" s="135" t="str">
        <f t="shared" si="130"/>
        <v/>
      </c>
      <c r="L3772" s="99" t="str">
        <f t="shared" ca="1" si="131"/>
        <v>-</v>
      </c>
      <c r="M3772" s="93" t="str">
        <f>IF(E3772="","",VLOOKUP(E3772,[1]PROJECTES!$C$14:$Z$5000,21,FALSE))</f>
        <v/>
      </c>
      <c r="N3772" s="100"/>
      <c r="O3772" s="72" t="s">
        <v>229</v>
      </c>
      <c r="P3772" s="101"/>
      <c r="Q3772" s="132"/>
      <c r="R3772" s="102"/>
      <c r="S3772" s="91"/>
    </row>
    <row r="3773" spans="1:19" s="104" customFormat="1" ht="12.75" customHeight="1" x14ac:dyDescent="0.25">
      <c r="A3773" s="121"/>
      <c r="B3773" s="92" t="str">
        <f>IF(E3773="","",VLOOKUP(E3773,[1]PROJECTES!$C$14:$G$5000,2,FALSE))</f>
        <v/>
      </c>
      <c r="C3773" s="121"/>
      <c r="D3773" s="93" t="str">
        <f>IF(E3773="","",VLOOKUP(E3773,[1]PROJECTES!$C$14:$G$5000,5,FALSE))</f>
        <v/>
      </c>
      <c r="E3773" s="117"/>
      <c r="F3773" s="95"/>
      <c r="G3773" s="96" t="str">
        <f>IF(E3773="","",VLOOKUP(E3773,[1]PROJECTES!$C$14:$G$5000,4,FALSE))</f>
        <v/>
      </c>
      <c r="H3773" s="118"/>
      <c r="I3773" s="97" t="str">
        <f>IF(H3773="","",VLOOKUP(H3773,BD!B$2:C$16,2,FALSE))</f>
        <v/>
      </c>
      <c r="J3773" s="98"/>
      <c r="K3773" s="135" t="str">
        <f t="shared" si="130"/>
        <v/>
      </c>
      <c r="L3773" s="99" t="str">
        <f t="shared" ca="1" si="131"/>
        <v>-</v>
      </c>
      <c r="M3773" s="93" t="str">
        <f>IF(E3773="","",VLOOKUP(E3773,[1]PROJECTES!$C$14:$Z$5000,21,FALSE))</f>
        <v/>
      </c>
      <c r="N3773" s="100"/>
      <c r="O3773" s="72" t="s">
        <v>229</v>
      </c>
      <c r="P3773" s="101"/>
      <c r="Q3773" s="132"/>
      <c r="R3773" s="102"/>
      <c r="S3773" s="91"/>
    </row>
    <row r="3774" spans="1:19" s="104" customFormat="1" ht="12.75" customHeight="1" x14ac:dyDescent="0.25">
      <c r="A3774" s="121"/>
      <c r="B3774" s="92" t="str">
        <f>IF(E3774="","",VLOOKUP(E3774,[1]PROJECTES!$C$14:$G$5000,2,FALSE))</f>
        <v/>
      </c>
      <c r="C3774" s="121"/>
      <c r="D3774" s="93" t="str">
        <f>IF(E3774="","",VLOOKUP(E3774,[1]PROJECTES!$C$14:$G$5000,5,FALSE))</f>
        <v/>
      </c>
      <c r="E3774" s="117"/>
      <c r="F3774" s="95"/>
      <c r="G3774" s="96" t="str">
        <f>IF(E3774="","",VLOOKUP(E3774,[1]PROJECTES!$C$14:$G$5000,4,FALSE))</f>
        <v/>
      </c>
      <c r="H3774" s="118"/>
      <c r="I3774" s="97" t="str">
        <f>IF(H3774="","",VLOOKUP(H3774,BD!B$2:C$16,2,FALSE))</f>
        <v/>
      </c>
      <c r="J3774" s="98"/>
      <c r="K3774" s="135" t="str">
        <f t="shared" si="130"/>
        <v/>
      </c>
      <c r="L3774" s="99" t="str">
        <f t="shared" ca="1" si="131"/>
        <v>-</v>
      </c>
      <c r="M3774" s="93" t="str">
        <f>IF(E3774="","",VLOOKUP(E3774,[1]PROJECTES!$C$14:$Z$5000,21,FALSE))</f>
        <v/>
      </c>
      <c r="N3774" s="100"/>
      <c r="O3774" s="72" t="s">
        <v>229</v>
      </c>
      <c r="P3774" s="101"/>
      <c r="Q3774" s="132"/>
      <c r="R3774" s="102"/>
      <c r="S3774" s="91"/>
    </row>
    <row r="3775" spans="1:19" s="104" customFormat="1" ht="12.75" customHeight="1" x14ac:dyDescent="0.25">
      <c r="A3775" s="121"/>
      <c r="B3775" s="92" t="str">
        <f>IF(E3775="","",VLOOKUP(E3775,[1]PROJECTES!$C$14:$G$5000,2,FALSE))</f>
        <v/>
      </c>
      <c r="C3775" s="121"/>
      <c r="D3775" s="93" t="str">
        <f>IF(E3775="","",VLOOKUP(E3775,[1]PROJECTES!$C$14:$G$5000,5,FALSE))</f>
        <v/>
      </c>
      <c r="E3775" s="117"/>
      <c r="F3775" s="95"/>
      <c r="G3775" s="96" t="str">
        <f>IF(E3775="","",VLOOKUP(E3775,[1]PROJECTES!$C$14:$G$5000,4,FALSE))</f>
        <v/>
      </c>
      <c r="H3775" s="118"/>
      <c r="I3775" s="97" t="str">
        <f>IF(H3775="","",VLOOKUP(H3775,BD!B$2:C$16,2,FALSE))</f>
        <v/>
      </c>
      <c r="J3775" s="98"/>
      <c r="K3775" s="135" t="str">
        <f t="shared" si="130"/>
        <v/>
      </c>
      <c r="L3775" s="99" t="str">
        <f t="shared" ca="1" si="131"/>
        <v>-</v>
      </c>
      <c r="M3775" s="93" t="str">
        <f>IF(E3775="","",VLOOKUP(E3775,[1]PROJECTES!$C$14:$Z$5000,21,FALSE))</f>
        <v/>
      </c>
      <c r="N3775" s="100"/>
      <c r="O3775" s="72" t="s">
        <v>229</v>
      </c>
      <c r="P3775" s="101"/>
      <c r="Q3775" s="132"/>
      <c r="R3775" s="102"/>
      <c r="S3775" s="91"/>
    </row>
    <row r="3776" spans="1:19" s="104" customFormat="1" ht="12.75" customHeight="1" x14ac:dyDescent="0.25">
      <c r="A3776" s="121"/>
      <c r="B3776" s="92" t="str">
        <f>IF(E3776="","",VLOOKUP(E3776,[1]PROJECTES!$C$14:$G$5000,2,FALSE))</f>
        <v/>
      </c>
      <c r="C3776" s="121"/>
      <c r="D3776" s="93" t="str">
        <f>IF(E3776="","",VLOOKUP(E3776,[1]PROJECTES!$C$14:$G$5000,5,FALSE))</f>
        <v/>
      </c>
      <c r="E3776" s="117"/>
      <c r="F3776" s="95"/>
      <c r="G3776" s="96" t="str">
        <f>IF(E3776="","",VLOOKUP(E3776,[1]PROJECTES!$C$14:$G$5000,4,FALSE))</f>
        <v/>
      </c>
      <c r="H3776" s="118"/>
      <c r="I3776" s="97" t="str">
        <f>IF(H3776="","",VLOOKUP(H3776,BD!B$2:C$16,2,FALSE))</f>
        <v/>
      </c>
      <c r="J3776" s="98"/>
      <c r="K3776" s="135" t="str">
        <f t="shared" si="130"/>
        <v/>
      </c>
      <c r="L3776" s="99" t="str">
        <f t="shared" ca="1" si="131"/>
        <v>-</v>
      </c>
      <c r="M3776" s="93" t="str">
        <f>IF(E3776="","",VLOOKUP(E3776,[1]PROJECTES!$C$14:$Z$5000,21,FALSE))</f>
        <v/>
      </c>
      <c r="N3776" s="100"/>
      <c r="O3776" s="72" t="s">
        <v>229</v>
      </c>
      <c r="P3776" s="101"/>
      <c r="Q3776" s="132"/>
      <c r="R3776" s="102"/>
      <c r="S3776" s="91"/>
    </row>
    <row r="3777" spans="1:19" s="104" customFormat="1" ht="12.75" customHeight="1" x14ac:dyDescent="0.25">
      <c r="A3777" s="121"/>
      <c r="B3777" s="92" t="str">
        <f>IF(E3777="","",VLOOKUP(E3777,[1]PROJECTES!$C$14:$G$5000,2,FALSE))</f>
        <v/>
      </c>
      <c r="C3777" s="121"/>
      <c r="D3777" s="93" t="str">
        <f>IF(E3777="","",VLOOKUP(E3777,[1]PROJECTES!$C$14:$G$5000,5,FALSE))</f>
        <v/>
      </c>
      <c r="E3777" s="117"/>
      <c r="F3777" s="95"/>
      <c r="G3777" s="96" t="str">
        <f>IF(E3777="","",VLOOKUP(E3777,[1]PROJECTES!$C$14:$G$5000,4,FALSE))</f>
        <v/>
      </c>
      <c r="H3777" s="118"/>
      <c r="I3777" s="97" t="str">
        <f>IF(H3777="","",VLOOKUP(H3777,BD!B$2:C$16,2,FALSE))</f>
        <v/>
      </c>
      <c r="J3777" s="98"/>
      <c r="K3777" s="135" t="str">
        <f t="shared" si="130"/>
        <v/>
      </c>
      <c r="L3777" s="99" t="str">
        <f t="shared" ca="1" si="131"/>
        <v>-</v>
      </c>
      <c r="M3777" s="93" t="str">
        <f>IF(E3777="","",VLOOKUP(E3777,[1]PROJECTES!$C$14:$Z$5000,21,FALSE))</f>
        <v/>
      </c>
      <c r="N3777" s="100"/>
      <c r="O3777" s="72" t="s">
        <v>229</v>
      </c>
      <c r="P3777" s="101"/>
      <c r="Q3777" s="132"/>
      <c r="R3777" s="102"/>
      <c r="S3777" s="91"/>
    </row>
    <row r="3778" spans="1:19" s="104" customFormat="1" ht="12.75" customHeight="1" x14ac:dyDescent="0.25">
      <c r="A3778" s="121"/>
      <c r="B3778" s="92" t="str">
        <f>IF(E3778="","",VLOOKUP(E3778,[1]PROJECTES!$C$14:$G$5000,2,FALSE))</f>
        <v/>
      </c>
      <c r="C3778" s="121"/>
      <c r="D3778" s="93" t="str">
        <f>IF(E3778="","",VLOOKUP(E3778,[1]PROJECTES!$C$14:$G$5000,5,FALSE))</f>
        <v/>
      </c>
      <c r="E3778" s="117"/>
      <c r="F3778" s="95"/>
      <c r="G3778" s="96" t="str">
        <f>IF(E3778="","",VLOOKUP(E3778,[1]PROJECTES!$C$14:$G$5000,4,FALSE))</f>
        <v/>
      </c>
      <c r="H3778" s="118"/>
      <c r="I3778" s="97" t="str">
        <f>IF(H3778="","",VLOOKUP(H3778,BD!B$2:C$16,2,FALSE))</f>
        <v/>
      </c>
      <c r="J3778" s="98"/>
      <c r="K3778" s="135" t="str">
        <f t="shared" si="130"/>
        <v/>
      </c>
      <c r="L3778" s="99" t="str">
        <f t="shared" ca="1" si="131"/>
        <v>-</v>
      </c>
      <c r="M3778" s="93" t="str">
        <f>IF(E3778="","",VLOOKUP(E3778,[1]PROJECTES!$C$14:$Z$5000,21,FALSE))</f>
        <v/>
      </c>
      <c r="N3778" s="100"/>
      <c r="O3778" s="72" t="s">
        <v>229</v>
      </c>
      <c r="P3778" s="101"/>
      <c r="Q3778" s="132"/>
      <c r="R3778" s="102"/>
      <c r="S3778" s="91"/>
    </row>
    <row r="3779" spans="1:19" s="104" customFormat="1" ht="12.75" customHeight="1" x14ac:dyDescent="0.25">
      <c r="A3779" s="121"/>
      <c r="B3779" s="92" t="str">
        <f>IF(E3779="","",VLOOKUP(E3779,[1]PROJECTES!$C$14:$G$5000,2,FALSE))</f>
        <v/>
      </c>
      <c r="C3779" s="121"/>
      <c r="D3779" s="93" t="str">
        <f>IF(E3779="","",VLOOKUP(E3779,[1]PROJECTES!$C$14:$G$5000,5,FALSE))</f>
        <v/>
      </c>
      <c r="E3779" s="117"/>
      <c r="F3779" s="95"/>
      <c r="G3779" s="96" t="str">
        <f>IF(E3779="","",VLOOKUP(E3779,[1]PROJECTES!$C$14:$G$5000,4,FALSE))</f>
        <v/>
      </c>
      <c r="H3779" s="118"/>
      <c r="I3779" s="97" t="str">
        <f>IF(H3779="","",VLOOKUP(H3779,BD!B$2:C$16,2,FALSE))</f>
        <v/>
      </c>
      <c r="J3779" s="98"/>
      <c r="K3779" s="135" t="str">
        <f t="shared" si="130"/>
        <v/>
      </c>
      <c r="L3779" s="99" t="str">
        <f t="shared" ca="1" si="131"/>
        <v>-</v>
      </c>
      <c r="M3779" s="93" t="str">
        <f>IF(E3779="","",VLOOKUP(E3779,[1]PROJECTES!$C$14:$Z$5000,21,FALSE))</f>
        <v/>
      </c>
      <c r="N3779" s="100"/>
      <c r="O3779" s="72" t="s">
        <v>229</v>
      </c>
      <c r="P3779" s="101"/>
      <c r="Q3779" s="132"/>
      <c r="R3779" s="102"/>
      <c r="S3779" s="91"/>
    </row>
    <row r="3780" spans="1:19" s="104" customFormat="1" ht="12.75" customHeight="1" x14ac:dyDescent="0.25">
      <c r="A3780" s="121"/>
      <c r="B3780" s="92" t="str">
        <f>IF(E3780="","",VLOOKUP(E3780,[1]PROJECTES!$C$14:$G$5000,2,FALSE))</f>
        <v/>
      </c>
      <c r="C3780" s="121"/>
      <c r="D3780" s="93" t="str">
        <f>IF(E3780="","",VLOOKUP(E3780,[1]PROJECTES!$C$14:$G$5000,5,FALSE))</f>
        <v/>
      </c>
      <c r="E3780" s="117"/>
      <c r="F3780" s="95"/>
      <c r="G3780" s="96" t="str">
        <f>IF(E3780="","",VLOOKUP(E3780,[1]PROJECTES!$C$14:$G$5000,4,FALSE))</f>
        <v/>
      </c>
      <c r="H3780" s="118"/>
      <c r="I3780" s="97" t="str">
        <f>IF(H3780="","",VLOOKUP(H3780,BD!B$2:C$16,2,FALSE))</f>
        <v/>
      </c>
      <c r="J3780" s="98"/>
      <c r="K3780" s="135" t="str">
        <f t="shared" si="130"/>
        <v/>
      </c>
      <c r="L3780" s="99" t="str">
        <f t="shared" ca="1" si="131"/>
        <v>-</v>
      </c>
      <c r="M3780" s="93" t="str">
        <f>IF(E3780="","",VLOOKUP(E3780,[1]PROJECTES!$C$14:$Z$5000,21,FALSE))</f>
        <v/>
      </c>
      <c r="N3780" s="100"/>
      <c r="O3780" s="72" t="s">
        <v>229</v>
      </c>
      <c r="P3780" s="101"/>
      <c r="Q3780" s="132"/>
      <c r="R3780" s="102"/>
      <c r="S3780" s="91"/>
    </row>
    <row r="3781" spans="1:19" s="104" customFormat="1" ht="12.75" customHeight="1" x14ac:dyDescent="0.25">
      <c r="A3781" s="121"/>
      <c r="B3781" s="92" t="str">
        <f>IF(E3781="","",VLOOKUP(E3781,[1]PROJECTES!$C$14:$G$5000,2,FALSE))</f>
        <v/>
      </c>
      <c r="C3781" s="121"/>
      <c r="D3781" s="93" t="str">
        <f>IF(E3781="","",VLOOKUP(E3781,[1]PROJECTES!$C$14:$G$5000,5,FALSE))</f>
        <v/>
      </c>
      <c r="E3781" s="117"/>
      <c r="F3781" s="95"/>
      <c r="G3781" s="96" t="str">
        <f>IF(E3781="","",VLOOKUP(E3781,[1]PROJECTES!$C$14:$G$5000,4,FALSE))</f>
        <v/>
      </c>
      <c r="H3781" s="118"/>
      <c r="I3781" s="97" t="str">
        <f>IF(H3781="","",VLOOKUP(H3781,BD!B$2:C$16,2,FALSE))</f>
        <v/>
      </c>
      <c r="J3781" s="98"/>
      <c r="K3781" s="135" t="str">
        <f t="shared" si="130"/>
        <v/>
      </c>
      <c r="L3781" s="99" t="str">
        <f t="shared" ca="1" si="131"/>
        <v>-</v>
      </c>
      <c r="M3781" s="93" t="str">
        <f>IF(E3781="","",VLOOKUP(E3781,[1]PROJECTES!$C$14:$Z$5000,21,FALSE))</f>
        <v/>
      </c>
      <c r="N3781" s="100"/>
      <c r="O3781" s="72" t="s">
        <v>229</v>
      </c>
      <c r="P3781" s="101"/>
      <c r="Q3781" s="132"/>
      <c r="R3781" s="102"/>
      <c r="S3781" s="91"/>
    </row>
    <row r="3782" spans="1:19" s="104" customFormat="1" ht="12.75" customHeight="1" x14ac:dyDescent="0.25">
      <c r="A3782" s="121"/>
      <c r="B3782" s="92" t="str">
        <f>IF(E3782="","",VLOOKUP(E3782,[1]PROJECTES!$C$14:$G$5000,2,FALSE))</f>
        <v/>
      </c>
      <c r="C3782" s="121"/>
      <c r="D3782" s="93" t="str">
        <f>IF(E3782="","",VLOOKUP(E3782,[1]PROJECTES!$C$14:$G$5000,5,FALSE))</f>
        <v/>
      </c>
      <c r="E3782" s="117"/>
      <c r="F3782" s="95"/>
      <c r="G3782" s="96" t="str">
        <f>IF(E3782="","",VLOOKUP(E3782,[1]PROJECTES!$C$14:$G$5000,4,FALSE))</f>
        <v/>
      </c>
      <c r="H3782" s="118"/>
      <c r="I3782" s="97" t="str">
        <f>IF(H3782="","",VLOOKUP(H3782,BD!B$2:C$16,2,FALSE))</f>
        <v/>
      </c>
      <c r="J3782" s="98"/>
      <c r="K3782" s="135" t="str">
        <f t="shared" si="130"/>
        <v/>
      </c>
      <c r="L3782" s="99" t="str">
        <f t="shared" ca="1" si="131"/>
        <v>-</v>
      </c>
      <c r="M3782" s="93" t="str">
        <f>IF(E3782="","",VLOOKUP(E3782,[1]PROJECTES!$C$14:$Z$5000,21,FALSE))</f>
        <v/>
      </c>
      <c r="N3782" s="100"/>
      <c r="O3782" s="72" t="s">
        <v>229</v>
      </c>
      <c r="P3782" s="101"/>
      <c r="Q3782" s="132"/>
      <c r="R3782" s="102"/>
      <c r="S3782" s="91"/>
    </row>
    <row r="3783" spans="1:19" s="104" customFormat="1" ht="12.75" customHeight="1" x14ac:dyDescent="0.25">
      <c r="A3783" s="121"/>
      <c r="B3783" s="92" t="str">
        <f>IF(E3783="","",VLOOKUP(E3783,[1]PROJECTES!$C$14:$G$5000,2,FALSE))</f>
        <v/>
      </c>
      <c r="C3783" s="121"/>
      <c r="D3783" s="93" t="str">
        <f>IF(E3783="","",VLOOKUP(E3783,[1]PROJECTES!$C$14:$G$5000,5,FALSE))</f>
        <v/>
      </c>
      <c r="E3783" s="117"/>
      <c r="F3783" s="95"/>
      <c r="G3783" s="96" t="str">
        <f>IF(E3783="","",VLOOKUP(E3783,[1]PROJECTES!$C$14:$G$5000,4,FALSE))</f>
        <v/>
      </c>
      <c r="H3783" s="118"/>
      <c r="I3783" s="97" t="str">
        <f>IF(H3783="","",VLOOKUP(H3783,BD!B$2:C$16,2,FALSE))</f>
        <v/>
      </c>
      <c r="J3783" s="98"/>
      <c r="K3783" s="135" t="str">
        <f t="shared" si="130"/>
        <v/>
      </c>
      <c r="L3783" s="99" t="str">
        <f t="shared" ca="1" si="131"/>
        <v>-</v>
      </c>
      <c r="M3783" s="93" t="str">
        <f>IF(E3783="","",VLOOKUP(E3783,[1]PROJECTES!$C$14:$Z$5000,21,FALSE))</f>
        <v/>
      </c>
      <c r="N3783" s="100"/>
      <c r="O3783" s="72" t="s">
        <v>229</v>
      </c>
      <c r="P3783" s="101"/>
      <c r="Q3783" s="132"/>
      <c r="R3783" s="102"/>
      <c r="S3783" s="91"/>
    </row>
    <row r="3784" spans="1:19" s="104" customFormat="1" ht="12.75" customHeight="1" x14ac:dyDescent="0.25">
      <c r="A3784" s="121"/>
      <c r="B3784" s="92" t="str">
        <f>IF(E3784="","",VLOOKUP(E3784,[1]PROJECTES!$C$14:$G$5000,2,FALSE))</f>
        <v/>
      </c>
      <c r="C3784" s="121"/>
      <c r="D3784" s="93" t="str">
        <f>IF(E3784="","",VLOOKUP(E3784,[1]PROJECTES!$C$14:$G$5000,5,FALSE))</f>
        <v/>
      </c>
      <c r="E3784" s="117"/>
      <c r="F3784" s="95"/>
      <c r="G3784" s="96" t="str">
        <f>IF(E3784="","",VLOOKUP(E3784,[1]PROJECTES!$C$14:$G$5000,4,FALSE))</f>
        <v/>
      </c>
      <c r="H3784" s="118"/>
      <c r="I3784" s="97" t="str">
        <f>IF(H3784="","",VLOOKUP(H3784,BD!B$2:C$16,2,FALSE))</f>
        <v/>
      </c>
      <c r="J3784" s="98"/>
      <c r="K3784" s="135" t="str">
        <f t="shared" si="130"/>
        <v/>
      </c>
      <c r="L3784" s="99" t="str">
        <f t="shared" ca="1" si="131"/>
        <v>-</v>
      </c>
      <c r="M3784" s="93" t="str">
        <f>IF(E3784="","",VLOOKUP(E3784,[1]PROJECTES!$C$14:$Z$5000,21,FALSE))</f>
        <v/>
      </c>
      <c r="N3784" s="100"/>
      <c r="O3784" s="72" t="s">
        <v>229</v>
      </c>
      <c r="P3784" s="101"/>
      <c r="Q3784" s="132"/>
      <c r="R3784" s="102"/>
      <c r="S3784" s="91"/>
    </row>
    <row r="3785" spans="1:19" s="104" customFormat="1" ht="12.75" customHeight="1" x14ac:dyDescent="0.25">
      <c r="A3785" s="121"/>
      <c r="B3785" s="92" t="str">
        <f>IF(E3785="","",VLOOKUP(E3785,[1]PROJECTES!$C$14:$G$5000,2,FALSE))</f>
        <v/>
      </c>
      <c r="C3785" s="121"/>
      <c r="D3785" s="93" t="str">
        <f>IF(E3785="","",VLOOKUP(E3785,[1]PROJECTES!$C$14:$G$5000,5,FALSE))</f>
        <v/>
      </c>
      <c r="E3785" s="117"/>
      <c r="F3785" s="95"/>
      <c r="G3785" s="96" t="str">
        <f>IF(E3785="","",VLOOKUP(E3785,[1]PROJECTES!$C$14:$G$5000,4,FALSE))</f>
        <v/>
      </c>
      <c r="H3785" s="118"/>
      <c r="I3785" s="97" t="str">
        <f>IF(H3785="","",VLOOKUP(H3785,BD!B$2:C$16,2,FALSE))</f>
        <v/>
      </c>
      <c r="J3785" s="98"/>
      <c r="K3785" s="135" t="str">
        <f t="shared" si="130"/>
        <v/>
      </c>
      <c r="L3785" s="99" t="str">
        <f t="shared" ca="1" si="131"/>
        <v>-</v>
      </c>
      <c r="M3785" s="93" t="str">
        <f>IF(E3785="","",VLOOKUP(E3785,[1]PROJECTES!$C$14:$Z$5000,21,FALSE))</f>
        <v/>
      </c>
      <c r="N3785" s="100"/>
      <c r="O3785" s="72" t="s">
        <v>229</v>
      </c>
      <c r="P3785" s="101"/>
      <c r="Q3785" s="132"/>
      <c r="R3785" s="102"/>
      <c r="S3785" s="91"/>
    </row>
    <row r="3786" spans="1:19" s="104" customFormat="1" ht="12.75" customHeight="1" x14ac:dyDescent="0.25">
      <c r="A3786" s="121"/>
      <c r="B3786" s="92" t="str">
        <f>IF(E3786="","",VLOOKUP(E3786,[1]PROJECTES!$C$14:$G$5000,2,FALSE))</f>
        <v/>
      </c>
      <c r="C3786" s="121"/>
      <c r="D3786" s="93" t="str">
        <f>IF(E3786="","",VLOOKUP(E3786,[1]PROJECTES!$C$14:$G$5000,5,FALSE))</f>
        <v/>
      </c>
      <c r="E3786" s="117"/>
      <c r="F3786" s="95"/>
      <c r="G3786" s="96" t="str">
        <f>IF(E3786="","",VLOOKUP(E3786,[1]PROJECTES!$C$14:$G$5000,4,FALSE))</f>
        <v/>
      </c>
      <c r="H3786" s="118"/>
      <c r="I3786" s="97" t="str">
        <f>IF(H3786="","",VLOOKUP(H3786,BD!B$2:C$16,2,FALSE))</f>
        <v/>
      </c>
      <c r="J3786" s="98"/>
      <c r="K3786" s="135" t="str">
        <f t="shared" si="130"/>
        <v/>
      </c>
      <c r="L3786" s="99" t="str">
        <f t="shared" ca="1" si="131"/>
        <v>-</v>
      </c>
      <c r="M3786" s="93" t="str">
        <f>IF(E3786="","",VLOOKUP(E3786,[1]PROJECTES!$C$14:$Z$5000,21,FALSE))</f>
        <v/>
      </c>
      <c r="N3786" s="100"/>
      <c r="O3786" s="72" t="s">
        <v>229</v>
      </c>
      <c r="P3786" s="101"/>
      <c r="Q3786" s="132"/>
      <c r="R3786" s="102"/>
      <c r="S3786" s="91"/>
    </row>
    <row r="3787" spans="1:19" s="104" customFormat="1" ht="12.75" customHeight="1" x14ac:dyDescent="0.25">
      <c r="A3787" s="121"/>
      <c r="B3787" s="92" t="str">
        <f>IF(E3787="","",VLOOKUP(E3787,[1]PROJECTES!$C$14:$G$5000,2,FALSE))</f>
        <v/>
      </c>
      <c r="C3787" s="121"/>
      <c r="D3787" s="93" t="str">
        <f>IF(E3787="","",VLOOKUP(E3787,[1]PROJECTES!$C$14:$G$5000,5,FALSE))</f>
        <v/>
      </c>
      <c r="E3787" s="117"/>
      <c r="F3787" s="95"/>
      <c r="G3787" s="96" t="str">
        <f>IF(E3787="","",VLOOKUP(E3787,[1]PROJECTES!$C$14:$G$5000,4,FALSE))</f>
        <v/>
      </c>
      <c r="H3787" s="118"/>
      <c r="I3787" s="97" t="str">
        <f>IF(H3787="","",VLOOKUP(H3787,BD!B$2:C$16,2,FALSE))</f>
        <v/>
      </c>
      <c r="J3787" s="98"/>
      <c r="K3787" s="135" t="str">
        <f t="shared" si="130"/>
        <v/>
      </c>
      <c r="L3787" s="99" t="str">
        <f t="shared" ca="1" si="131"/>
        <v>-</v>
      </c>
      <c r="M3787" s="93" t="str">
        <f>IF(E3787="","",VLOOKUP(E3787,[1]PROJECTES!$C$14:$Z$5000,21,FALSE))</f>
        <v/>
      </c>
      <c r="N3787" s="100"/>
      <c r="O3787" s="72" t="s">
        <v>229</v>
      </c>
      <c r="P3787" s="101"/>
      <c r="Q3787" s="132"/>
      <c r="R3787" s="102"/>
      <c r="S3787" s="91"/>
    </row>
    <row r="3788" spans="1:19" s="104" customFormat="1" ht="12.75" customHeight="1" x14ac:dyDescent="0.25">
      <c r="A3788" s="121"/>
      <c r="B3788" s="92" t="str">
        <f>IF(E3788="","",VLOOKUP(E3788,[1]PROJECTES!$C$14:$G$5000,2,FALSE))</f>
        <v/>
      </c>
      <c r="C3788" s="121"/>
      <c r="D3788" s="93" t="str">
        <f>IF(E3788="","",VLOOKUP(E3788,[1]PROJECTES!$C$14:$G$5000,5,FALSE))</f>
        <v/>
      </c>
      <c r="E3788" s="117"/>
      <c r="F3788" s="95"/>
      <c r="G3788" s="96" t="str">
        <f>IF(E3788="","",VLOOKUP(E3788,[1]PROJECTES!$C$14:$G$5000,4,FALSE))</f>
        <v/>
      </c>
      <c r="H3788" s="118"/>
      <c r="I3788" s="97" t="str">
        <f>IF(H3788="","",VLOOKUP(H3788,BD!B$2:C$16,2,FALSE))</f>
        <v/>
      </c>
      <c r="J3788" s="98"/>
      <c r="K3788" s="135" t="str">
        <f t="shared" si="130"/>
        <v/>
      </c>
      <c r="L3788" s="99" t="str">
        <f t="shared" ca="1" si="131"/>
        <v>-</v>
      </c>
      <c r="M3788" s="93" t="str">
        <f>IF(E3788="","",VLOOKUP(E3788,[1]PROJECTES!$C$14:$Z$5000,21,FALSE))</f>
        <v/>
      </c>
      <c r="N3788" s="100"/>
      <c r="O3788" s="72" t="s">
        <v>229</v>
      </c>
      <c r="P3788" s="101"/>
      <c r="Q3788" s="132"/>
      <c r="R3788" s="102"/>
      <c r="S3788" s="91"/>
    </row>
    <row r="3789" spans="1:19" s="104" customFormat="1" ht="12.75" customHeight="1" x14ac:dyDescent="0.25">
      <c r="A3789" s="121"/>
      <c r="B3789" s="92" t="str">
        <f>IF(E3789="","",VLOOKUP(E3789,[1]PROJECTES!$C$14:$G$5000,2,FALSE))</f>
        <v/>
      </c>
      <c r="C3789" s="121"/>
      <c r="D3789" s="93" t="str">
        <f>IF(E3789="","",VLOOKUP(E3789,[1]PROJECTES!$C$14:$G$5000,5,FALSE))</f>
        <v/>
      </c>
      <c r="E3789" s="117"/>
      <c r="F3789" s="95"/>
      <c r="G3789" s="96" t="str">
        <f>IF(E3789="","",VLOOKUP(E3789,[1]PROJECTES!$C$14:$G$5000,4,FALSE))</f>
        <v/>
      </c>
      <c r="H3789" s="118"/>
      <c r="I3789" s="97" t="str">
        <f>IF(H3789="","",VLOOKUP(H3789,BD!B$2:C$16,2,FALSE))</f>
        <v/>
      </c>
      <c r="J3789" s="98"/>
      <c r="K3789" s="135" t="str">
        <f t="shared" si="130"/>
        <v/>
      </c>
      <c r="L3789" s="99" t="str">
        <f t="shared" ca="1" si="131"/>
        <v>-</v>
      </c>
      <c r="M3789" s="93" t="str">
        <f>IF(E3789="","",VLOOKUP(E3789,[1]PROJECTES!$C$14:$Z$5000,21,FALSE))</f>
        <v/>
      </c>
      <c r="N3789" s="100"/>
      <c r="O3789" s="72" t="s">
        <v>229</v>
      </c>
      <c r="P3789" s="101"/>
      <c r="Q3789" s="132"/>
      <c r="R3789" s="102"/>
      <c r="S3789" s="91"/>
    </row>
    <row r="3790" spans="1:19" s="104" customFormat="1" ht="12.75" customHeight="1" x14ac:dyDescent="0.25">
      <c r="A3790" s="121"/>
      <c r="B3790" s="92" t="str">
        <f>IF(E3790="","",VLOOKUP(E3790,[1]PROJECTES!$C$14:$G$5000,2,FALSE))</f>
        <v/>
      </c>
      <c r="C3790" s="121"/>
      <c r="D3790" s="93" t="str">
        <f>IF(E3790="","",VLOOKUP(E3790,[1]PROJECTES!$C$14:$G$5000,5,FALSE))</f>
        <v/>
      </c>
      <c r="E3790" s="117"/>
      <c r="F3790" s="95"/>
      <c r="G3790" s="96" t="str">
        <f>IF(E3790="","",VLOOKUP(E3790,[1]PROJECTES!$C$14:$G$5000,4,FALSE))</f>
        <v/>
      </c>
      <c r="H3790" s="118"/>
      <c r="I3790" s="97" t="str">
        <f>IF(H3790="","",VLOOKUP(H3790,BD!B$2:C$16,2,FALSE))</f>
        <v/>
      </c>
      <c r="J3790" s="98"/>
      <c r="K3790" s="135" t="str">
        <f t="shared" si="130"/>
        <v/>
      </c>
      <c r="L3790" s="99" t="str">
        <f t="shared" ca="1" si="131"/>
        <v>-</v>
      </c>
      <c r="M3790" s="93" t="str">
        <f>IF(E3790="","",VLOOKUP(E3790,[1]PROJECTES!$C$14:$Z$5000,21,FALSE))</f>
        <v/>
      </c>
      <c r="N3790" s="100"/>
      <c r="O3790" s="72" t="s">
        <v>229</v>
      </c>
      <c r="P3790" s="101"/>
      <c r="Q3790" s="132"/>
      <c r="R3790" s="102"/>
      <c r="S3790" s="91"/>
    </row>
    <row r="3791" spans="1:19" s="104" customFormat="1" ht="12.75" customHeight="1" x14ac:dyDescent="0.25">
      <c r="A3791" s="121"/>
      <c r="B3791" s="92" t="str">
        <f>IF(E3791="","",VLOOKUP(E3791,[1]PROJECTES!$C$14:$G$5000,2,FALSE))</f>
        <v/>
      </c>
      <c r="C3791" s="121"/>
      <c r="D3791" s="93" t="str">
        <f>IF(E3791="","",VLOOKUP(E3791,[1]PROJECTES!$C$14:$G$5000,5,FALSE))</f>
        <v/>
      </c>
      <c r="E3791" s="117"/>
      <c r="F3791" s="95"/>
      <c r="G3791" s="96" t="str">
        <f>IF(E3791="","",VLOOKUP(E3791,[1]PROJECTES!$C$14:$G$5000,4,FALSE))</f>
        <v/>
      </c>
      <c r="H3791" s="118"/>
      <c r="I3791" s="97" t="str">
        <f>IF(H3791="","",VLOOKUP(H3791,BD!B$2:C$16,2,FALSE))</f>
        <v/>
      </c>
      <c r="J3791" s="98"/>
      <c r="K3791" s="135" t="str">
        <f t="shared" si="130"/>
        <v/>
      </c>
      <c r="L3791" s="99" t="str">
        <f t="shared" ca="1" si="131"/>
        <v>-</v>
      </c>
      <c r="M3791" s="93" t="str">
        <f>IF(E3791="","",VLOOKUP(E3791,[1]PROJECTES!$C$14:$Z$5000,21,FALSE))</f>
        <v/>
      </c>
      <c r="N3791" s="100"/>
      <c r="O3791" s="72" t="s">
        <v>229</v>
      </c>
      <c r="P3791" s="101"/>
      <c r="Q3791" s="132"/>
      <c r="R3791" s="102"/>
      <c r="S3791" s="91"/>
    </row>
    <row r="3792" spans="1:19" s="104" customFormat="1" ht="12.75" customHeight="1" x14ac:dyDescent="0.25">
      <c r="A3792" s="121"/>
      <c r="B3792" s="92" t="str">
        <f>IF(E3792="","",VLOOKUP(E3792,[1]PROJECTES!$C$14:$G$5000,2,FALSE))</f>
        <v/>
      </c>
      <c r="C3792" s="121"/>
      <c r="D3792" s="93" t="str">
        <f>IF(E3792="","",VLOOKUP(E3792,[1]PROJECTES!$C$14:$G$5000,5,FALSE))</f>
        <v/>
      </c>
      <c r="E3792" s="117"/>
      <c r="F3792" s="95"/>
      <c r="G3792" s="96" t="str">
        <f>IF(E3792="","",VLOOKUP(E3792,[1]PROJECTES!$C$14:$G$5000,4,FALSE))</f>
        <v/>
      </c>
      <c r="H3792" s="118"/>
      <c r="I3792" s="97" t="str">
        <f>IF(H3792="","",VLOOKUP(H3792,BD!B$2:C$16,2,FALSE))</f>
        <v/>
      </c>
      <c r="J3792" s="98"/>
      <c r="K3792" s="135" t="str">
        <f t="shared" si="130"/>
        <v/>
      </c>
      <c r="L3792" s="99" t="str">
        <f t="shared" ca="1" si="131"/>
        <v>-</v>
      </c>
      <c r="M3792" s="93" t="str">
        <f>IF(E3792="","",VLOOKUP(E3792,[1]PROJECTES!$C$14:$Z$5000,21,FALSE))</f>
        <v/>
      </c>
      <c r="N3792" s="100"/>
      <c r="O3792" s="72" t="s">
        <v>229</v>
      </c>
      <c r="P3792" s="101"/>
      <c r="Q3792" s="132"/>
      <c r="R3792" s="102"/>
      <c r="S3792" s="91"/>
    </row>
    <row r="3793" spans="1:19" s="104" customFormat="1" ht="12.75" customHeight="1" x14ac:dyDescent="0.25">
      <c r="A3793" s="121"/>
      <c r="B3793" s="92" t="str">
        <f>IF(E3793="","",VLOOKUP(E3793,[1]PROJECTES!$C$14:$G$5000,2,FALSE))</f>
        <v/>
      </c>
      <c r="C3793" s="121"/>
      <c r="D3793" s="93" t="str">
        <f>IF(E3793="","",VLOOKUP(E3793,[1]PROJECTES!$C$14:$G$5000,5,FALSE))</f>
        <v/>
      </c>
      <c r="E3793" s="117"/>
      <c r="F3793" s="95"/>
      <c r="G3793" s="96" t="str">
        <f>IF(E3793="","",VLOOKUP(E3793,[1]PROJECTES!$C$14:$G$5000,4,FALSE))</f>
        <v/>
      </c>
      <c r="H3793" s="118"/>
      <c r="I3793" s="97" t="str">
        <f>IF(H3793="","",VLOOKUP(H3793,BD!B$2:C$16,2,FALSE))</f>
        <v/>
      </c>
      <c r="J3793" s="98"/>
      <c r="K3793" s="135" t="str">
        <f t="shared" si="130"/>
        <v/>
      </c>
      <c r="L3793" s="99" t="str">
        <f t="shared" ca="1" si="131"/>
        <v>-</v>
      </c>
      <c r="M3793" s="93" t="str">
        <f>IF(E3793="","",VLOOKUP(E3793,[1]PROJECTES!$C$14:$Z$5000,21,FALSE))</f>
        <v/>
      </c>
      <c r="N3793" s="100"/>
      <c r="O3793" s="72" t="s">
        <v>229</v>
      </c>
      <c r="P3793" s="101"/>
      <c r="Q3793" s="132"/>
      <c r="R3793" s="102"/>
      <c r="S3793" s="91"/>
    </row>
    <row r="3794" spans="1:19" s="104" customFormat="1" ht="12.75" customHeight="1" x14ac:dyDescent="0.25">
      <c r="A3794" s="121"/>
      <c r="B3794" s="92" t="str">
        <f>IF(E3794="","",VLOOKUP(E3794,[1]PROJECTES!$C$14:$G$5000,2,FALSE))</f>
        <v/>
      </c>
      <c r="C3794" s="121"/>
      <c r="D3794" s="93" t="str">
        <f>IF(E3794="","",VLOOKUP(E3794,[1]PROJECTES!$C$14:$G$5000,5,FALSE))</f>
        <v/>
      </c>
      <c r="E3794" s="117"/>
      <c r="F3794" s="95"/>
      <c r="G3794" s="96" t="str">
        <f>IF(E3794="","",VLOOKUP(E3794,[1]PROJECTES!$C$14:$G$5000,4,FALSE))</f>
        <v/>
      </c>
      <c r="H3794" s="118"/>
      <c r="I3794" s="97" t="str">
        <f>IF(H3794="","",VLOOKUP(H3794,BD!B$2:C$16,2,FALSE))</f>
        <v/>
      </c>
      <c r="J3794" s="98"/>
      <c r="K3794" s="135" t="str">
        <f t="shared" si="130"/>
        <v/>
      </c>
      <c r="L3794" s="99" t="str">
        <f t="shared" ca="1" si="131"/>
        <v>-</v>
      </c>
      <c r="M3794" s="93" t="str">
        <f>IF(E3794="","",VLOOKUP(E3794,[1]PROJECTES!$C$14:$Z$5000,21,FALSE))</f>
        <v/>
      </c>
      <c r="N3794" s="100"/>
      <c r="O3794" s="72" t="s">
        <v>229</v>
      </c>
      <c r="P3794" s="101"/>
      <c r="Q3794" s="132"/>
      <c r="R3794" s="102"/>
      <c r="S3794" s="91"/>
    </row>
    <row r="3795" spans="1:19" s="104" customFormat="1" ht="12.75" customHeight="1" x14ac:dyDescent="0.25">
      <c r="A3795" s="121"/>
      <c r="B3795" s="92" t="str">
        <f>IF(E3795="","",VLOOKUP(E3795,[1]PROJECTES!$C$14:$G$5000,2,FALSE))</f>
        <v/>
      </c>
      <c r="C3795" s="121"/>
      <c r="D3795" s="93" t="str">
        <f>IF(E3795="","",VLOOKUP(E3795,[1]PROJECTES!$C$14:$G$5000,5,FALSE))</f>
        <v/>
      </c>
      <c r="E3795" s="117"/>
      <c r="F3795" s="95"/>
      <c r="G3795" s="96" t="str">
        <f>IF(E3795="","",VLOOKUP(E3795,[1]PROJECTES!$C$14:$G$5000,4,FALSE))</f>
        <v/>
      </c>
      <c r="H3795" s="118"/>
      <c r="I3795" s="97" t="str">
        <f>IF(H3795="","",VLOOKUP(H3795,BD!B$2:C$16,2,FALSE))</f>
        <v/>
      </c>
      <c r="J3795" s="98"/>
      <c r="K3795" s="135" t="str">
        <f t="shared" si="130"/>
        <v/>
      </c>
      <c r="L3795" s="99" t="str">
        <f t="shared" ca="1" si="131"/>
        <v>-</v>
      </c>
      <c r="M3795" s="93" t="str">
        <f>IF(E3795="","",VLOOKUP(E3795,[1]PROJECTES!$C$14:$Z$5000,21,FALSE))</f>
        <v/>
      </c>
      <c r="N3795" s="100"/>
      <c r="O3795" s="72" t="s">
        <v>229</v>
      </c>
      <c r="P3795" s="101"/>
      <c r="Q3795" s="132"/>
      <c r="R3795" s="102"/>
      <c r="S3795" s="91"/>
    </row>
    <row r="3796" spans="1:19" s="104" customFormat="1" ht="12.75" customHeight="1" x14ac:dyDescent="0.25">
      <c r="A3796" s="121"/>
      <c r="B3796" s="92" t="str">
        <f>IF(E3796="","",VLOOKUP(E3796,[1]PROJECTES!$C$14:$G$5000,2,FALSE))</f>
        <v/>
      </c>
      <c r="C3796" s="121"/>
      <c r="D3796" s="93" t="str">
        <f>IF(E3796="","",VLOOKUP(E3796,[1]PROJECTES!$C$14:$G$5000,5,FALSE))</f>
        <v/>
      </c>
      <c r="E3796" s="117"/>
      <c r="F3796" s="95"/>
      <c r="G3796" s="96" t="str">
        <f>IF(E3796="","",VLOOKUP(E3796,[1]PROJECTES!$C$14:$G$5000,4,FALSE))</f>
        <v/>
      </c>
      <c r="H3796" s="118"/>
      <c r="I3796" s="97" t="str">
        <f>IF(H3796="","",VLOOKUP(H3796,BD!B$2:C$16,2,FALSE))</f>
        <v/>
      </c>
      <c r="J3796" s="98"/>
      <c r="K3796" s="135" t="str">
        <f t="shared" si="130"/>
        <v/>
      </c>
      <c r="L3796" s="99" t="str">
        <f t="shared" ca="1" si="131"/>
        <v>-</v>
      </c>
      <c r="M3796" s="93" t="str">
        <f>IF(E3796="","",VLOOKUP(E3796,[1]PROJECTES!$C$14:$Z$5000,21,FALSE))</f>
        <v/>
      </c>
      <c r="N3796" s="100"/>
      <c r="O3796" s="72" t="s">
        <v>229</v>
      </c>
      <c r="P3796" s="101"/>
      <c r="Q3796" s="132"/>
      <c r="R3796" s="102"/>
      <c r="S3796" s="91"/>
    </row>
    <row r="3797" spans="1:19" s="104" customFormat="1" ht="12.75" customHeight="1" x14ac:dyDescent="0.25">
      <c r="A3797" s="121"/>
      <c r="B3797" s="92" t="str">
        <f>IF(E3797="","",VLOOKUP(E3797,[1]PROJECTES!$C$14:$G$5000,2,FALSE))</f>
        <v/>
      </c>
      <c r="C3797" s="121"/>
      <c r="D3797" s="93" t="str">
        <f>IF(E3797="","",VLOOKUP(E3797,[1]PROJECTES!$C$14:$G$5000,5,FALSE))</f>
        <v/>
      </c>
      <c r="E3797" s="117"/>
      <c r="F3797" s="95"/>
      <c r="G3797" s="96" t="str">
        <f>IF(E3797="","",VLOOKUP(E3797,[1]PROJECTES!$C$14:$G$5000,4,FALSE))</f>
        <v/>
      </c>
      <c r="H3797" s="118"/>
      <c r="I3797" s="97" t="str">
        <f>IF(H3797="","",VLOOKUP(H3797,BD!B$2:C$16,2,FALSE))</f>
        <v/>
      </c>
      <c r="J3797" s="98"/>
      <c r="K3797" s="135" t="str">
        <f t="shared" si="130"/>
        <v/>
      </c>
      <c r="L3797" s="99" t="str">
        <f t="shared" ca="1" si="131"/>
        <v>-</v>
      </c>
      <c r="M3797" s="93" t="str">
        <f>IF(E3797="","",VLOOKUP(E3797,[1]PROJECTES!$C$14:$Z$5000,21,FALSE))</f>
        <v/>
      </c>
      <c r="N3797" s="100"/>
      <c r="O3797" s="72" t="s">
        <v>229</v>
      </c>
      <c r="P3797" s="101"/>
      <c r="Q3797" s="132"/>
      <c r="R3797" s="102"/>
      <c r="S3797" s="91"/>
    </row>
    <row r="3798" spans="1:19" s="104" customFormat="1" ht="12.75" customHeight="1" x14ac:dyDescent="0.25">
      <c r="A3798" s="121"/>
      <c r="B3798" s="92" t="str">
        <f>IF(E3798="","",VLOOKUP(E3798,[1]PROJECTES!$C$14:$G$5000,2,FALSE))</f>
        <v/>
      </c>
      <c r="C3798" s="121"/>
      <c r="D3798" s="93" t="str">
        <f>IF(E3798="","",VLOOKUP(E3798,[1]PROJECTES!$C$14:$G$5000,5,FALSE))</f>
        <v/>
      </c>
      <c r="E3798" s="117"/>
      <c r="F3798" s="95"/>
      <c r="G3798" s="96" t="str">
        <f>IF(E3798="","",VLOOKUP(E3798,[1]PROJECTES!$C$14:$G$5000,4,FALSE))</f>
        <v/>
      </c>
      <c r="H3798" s="118"/>
      <c r="I3798" s="97" t="str">
        <f>IF(H3798="","",VLOOKUP(H3798,BD!B$2:C$16,2,FALSE))</f>
        <v/>
      </c>
      <c r="J3798" s="98"/>
      <c r="K3798" s="135" t="str">
        <f t="shared" si="130"/>
        <v/>
      </c>
      <c r="L3798" s="99" t="str">
        <f t="shared" ca="1" si="131"/>
        <v>-</v>
      </c>
      <c r="M3798" s="93" t="str">
        <f>IF(E3798="","",VLOOKUP(E3798,[1]PROJECTES!$C$14:$Z$5000,21,FALSE))</f>
        <v/>
      </c>
      <c r="N3798" s="100"/>
      <c r="O3798" s="72" t="s">
        <v>229</v>
      </c>
      <c r="P3798" s="101"/>
      <c r="Q3798" s="132"/>
      <c r="R3798" s="102"/>
      <c r="S3798" s="91"/>
    </row>
    <row r="3799" spans="1:19" s="104" customFormat="1" ht="12.75" customHeight="1" x14ac:dyDescent="0.25">
      <c r="A3799" s="121"/>
      <c r="B3799" s="92" t="str">
        <f>IF(E3799="","",VLOOKUP(E3799,[1]PROJECTES!$C$14:$G$5000,2,FALSE))</f>
        <v/>
      </c>
      <c r="C3799" s="121"/>
      <c r="D3799" s="93" t="str">
        <f>IF(E3799="","",VLOOKUP(E3799,[1]PROJECTES!$C$14:$G$5000,5,FALSE))</f>
        <v/>
      </c>
      <c r="E3799" s="117"/>
      <c r="F3799" s="95"/>
      <c r="G3799" s="96" t="str">
        <f>IF(E3799="","",VLOOKUP(E3799,[1]PROJECTES!$C$14:$G$5000,4,FALSE))</f>
        <v/>
      </c>
      <c r="H3799" s="118"/>
      <c r="I3799" s="97" t="str">
        <f>IF(H3799="","",VLOOKUP(H3799,BD!B$2:C$16,2,FALSE))</f>
        <v/>
      </c>
      <c r="J3799" s="98"/>
      <c r="K3799" s="135" t="str">
        <f t="shared" si="130"/>
        <v/>
      </c>
      <c r="L3799" s="99" t="str">
        <f t="shared" ca="1" si="131"/>
        <v>-</v>
      </c>
      <c r="M3799" s="93" t="str">
        <f>IF(E3799="","",VLOOKUP(E3799,[1]PROJECTES!$C$14:$Z$5000,21,FALSE))</f>
        <v/>
      </c>
      <c r="N3799" s="100"/>
      <c r="O3799" s="72" t="s">
        <v>229</v>
      </c>
      <c r="P3799" s="101"/>
      <c r="Q3799" s="132"/>
      <c r="R3799" s="102"/>
      <c r="S3799" s="91"/>
    </row>
    <row r="3800" spans="1:19" s="104" customFormat="1" ht="12.75" customHeight="1" x14ac:dyDescent="0.25">
      <c r="A3800" s="121"/>
      <c r="B3800" s="92" t="str">
        <f>IF(E3800="","",VLOOKUP(E3800,[1]PROJECTES!$C$14:$G$5000,2,FALSE))</f>
        <v/>
      </c>
      <c r="C3800" s="121"/>
      <c r="D3800" s="93" t="str">
        <f>IF(E3800="","",VLOOKUP(E3800,[1]PROJECTES!$C$14:$G$5000,5,FALSE))</f>
        <v/>
      </c>
      <c r="E3800" s="117"/>
      <c r="F3800" s="95"/>
      <c r="G3800" s="96" t="str">
        <f>IF(E3800="","",VLOOKUP(E3800,[1]PROJECTES!$C$14:$G$5000,4,FALSE))</f>
        <v/>
      </c>
      <c r="H3800" s="118"/>
      <c r="I3800" s="97" t="str">
        <f>IF(H3800="","",VLOOKUP(H3800,BD!B$2:C$16,2,FALSE))</f>
        <v/>
      </c>
      <c r="J3800" s="98"/>
      <c r="K3800" s="135" t="str">
        <f t="shared" si="130"/>
        <v/>
      </c>
      <c r="L3800" s="99" t="str">
        <f t="shared" ca="1" si="131"/>
        <v>-</v>
      </c>
      <c r="M3800" s="93" t="str">
        <f>IF(E3800="","",VLOOKUP(E3800,[1]PROJECTES!$C$14:$Z$5000,21,FALSE))</f>
        <v/>
      </c>
      <c r="N3800" s="100"/>
      <c r="O3800" s="72" t="s">
        <v>229</v>
      </c>
      <c r="P3800" s="101"/>
      <c r="Q3800" s="132"/>
      <c r="R3800" s="102"/>
      <c r="S3800" s="91"/>
    </row>
    <row r="3801" spans="1:19" s="104" customFormat="1" ht="12.75" customHeight="1" x14ac:dyDescent="0.25">
      <c r="A3801" s="121"/>
      <c r="B3801" s="92" t="str">
        <f>IF(E3801="","",VLOOKUP(E3801,[1]PROJECTES!$C$14:$G$5000,2,FALSE))</f>
        <v/>
      </c>
      <c r="C3801" s="121"/>
      <c r="D3801" s="93" t="str">
        <f>IF(E3801="","",VLOOKUP(E3801,[1]PROJECTES!$C$14:$G$5000,5,FALSE))</f>
        <v/>
      </c>
      <c r="E3801" s="117"/>
      <c r="F3801" s="95"/>
      <c r="G3801" s="96" t="str">
        <f>IF(E3801="","",VLOOKUP(E3801,[1]PROJECTES!$C$14:$G$5000,4,FALSE))</f>
        <v/>
      </c>
      <c r="H3801" s="118"/>
      <c r="I3801" s="97" t="str">
        <f>IF(H3801="","",VLOOKUP(H3801,BD!B$2:C$16,2,FALSE))</f>
        <v/>
      </c>
      <c r="J3801" s="98"/>
      <c r="K3801" s="135" t="str">
        <f t="shared" si="130"/>
        <v/>
      </c>
      <c r="L3801" s="99" t="str">
        <f t="shared" ca="1" si="131"/>
        <v>-</v>
      </c>
      <c r="M3801" s="93" t="str">
        <f>IF(E3801="","",VLOOKUP(E3801,[1]PROJECTES!$C$14:$Z$5000,21,FALSE))</f>
        <v/>
      </c>
      <c r="N3801" s="100"/>
      <c r="O3801" s="72" t="s">
        <v>229</v>
      </c>
      <c r="P3801" s="101"/>
      <c r="Q3801" s="132"/>
      <c r="R3801" s="102"/>
      <c r="S3801" s="91"/>
    </row>
    <row r="3802" spans="1:19" s="104" customFormat="1" ht="12.75" customHeight="1" x14ac:dyDescent="0.25">
      <c r="A3802" s="121"/>
      <c r="B3802" s="92" t="str">
        <f>IF(E3802="","",VLOOKUP(E3802,[1]PROJECTES!$C$14:$G$5000,2,FALSE))</f>
        <v/>
      </c>
      <c r="C3802" s="121"/>
      <c r="D3802" s="93" t="str">
        <f>IF(E3802="","",VLOOKUP(E3802,[1]PROJECTES!$C$14:$G$5000,5,FALSE))</f>
        <v/>
      </c>
      <c r="E3802" s="117"/>
      <c r="F3802" s="95"/>
      <c r="G3802" s="96" t="str">
        <f>IF(E3802="","",VLOOKUP(E3802,[1]PROJECTES!$C$14:$G$5000,4,FALSE))</f>
        <v/>
      </c>
      <c r="H3802" s="118"/>
      <c r="I3802" s="97" t="str">
        <f>IF(H3802="","",VLOOKUP(H3802,BD!B$2:C$16,2,FALSE))</f>
        <v/>
      </c>
      <c r="J3802" s="98"/>
      <c r="K3802" s="135" t="str">
        <f t="shared" si="130"/>
        <v/>
      </c>
      <c r="L3802" s="99" t="str">
        <f t="shared" ca="1" si="131"/>
        <v>-</v>
      </c>
      <c r="M3802" s="93" t="str">
        <f>IF(E3802="","",VLOOKUP(E3802,[1]PROJECTES!$C$14:$Z$5000,21,FALSE))</f>
        <v/>
      </c>
      <c r="N3802" s="100"/>
      <c r="O3802" s="72" t="s">
        <v>229</v>
      </c>
      <c r="P3802" s="101"/>
      <c r="Q3802" s="132"/>
      <c r="R3802" s="102"/>
      <c r="S3802" s="91"/>
    </row>
    <row r="3803" spans="1:19" s="104" customFormat="1" ht="12.75" customHeight="1" x14ac:dyDescent="0.25">
      <c r="A3803" s="121"/>
      <c r="B3803" s="92" t="str">
        <f>IF(E3803="","",VLOOKUP(E3803,[1]PROJECTES!$C$14:$G$5000,2,FALSE))</f>
        <v/>
      </c>
      <c r="C3803" s="121"/>
      <c r="D3803" s="93" t="str">
        <f>IF(E3803="","",VLOOKUP(E3803,[1]PROJECTES!$C$14:$G$5000,5,FALSE))</f>
        <v/>
      </c>
      <c r="E3803" s="117"/>
      <c r="F3803" s="95"/>
      <c r="G3803" s="96" t="str">
        <f>IF(E3803="","",VLOOKUP(E3803,[1]PROJECTES!$C$14:$G$5000,4,FALSE))</f>
        <v/>
      </c>
      <c r="H3803" s="118"/>
      <c r="I3803" s="97" t="str">
        <f>IF(H3803="","",VLOOKUP(H3803,BD!B$2:C$16,2,FALSE))</f>
        <v/>
      </c>
      <c r="J3803" s="98"/>
      <c r="K3803" s="135" t="str">
        <f t="shared" si="130"/>
        <v/>
      </c>
      <c r="L3803" s="99" t="str">
        <f t="shared" ca="1" si="131"/>
        <v>-</v>
      </c>
      <c r="M3803" s="93" t="str">
        <f>IF(E3803="","",VLOOKUP(E3803,[1]PROJECTES!$C$14:$Z$5000,21,FALSE))</f>
        <v/>
      </c>
      <c r="N3803" s="100"/>
      <c r="O3803" s="72" t="s">
        <v>229</v>
      </c>
      <c r="P3803" s="101"/>
      <c r="Q3803" s="132"/>
      <c r="R3803" s="102"/>
      <c r="S3803" s="91"/>
    </row>
    <row r="3804" spans="1:19" s="104" customFormat="1" ht="12.75" customHeight="1" x14ac:dyDescent="0.25">
      <c r="A3804" s="121"/>
      <c r="B3804" s="92" t="str">
        <f>IF(E3804="","",VLOOKUP(E3804,[1]PROJECTES!$C$14:$G$5000,2,FALSE))</f>
        <v/>
      </c>
      <c r="C3804" s="121"/>
      <c r="D3804" s="93" t="str">
        <f>IF(E3804="","",VLOOKUP(E3804,[1]PROJECTES!$C$14:$G$5000,5,FALSE))</f>
        <v/>
      </c>
      <c r="E3804" s="117"/>
      <c r="F3804" s="95"/>
      <c r="G3804" s="96" t="str">
        <f>IF(E3804="","",VLOOKUP(E3804,[1]PROJECTES!$C$14:$G$5000,4,FALSE))</f>
        <v/>
      </c>
      <c r="H3804" s="118"/>
      <c r="I3804" s="97" t="str">
        <f>IF(H3804="","",VLOOKUP(H3804,BD!B$2:C$16,2,FALSE))</f>
        <v/>
      </c>
      <c r="J3804" s="98"/>
      <c r="K3804" s="135" t="str">
        <f t="shared" si="130"/>
        <v/>
      </c>
      <c r="L3804" s="99" t="str">
        <f t="shared" ca="1" si="131"/>
        <v>-</v>
      </c>
      <c r="M3804" s="93" t="str">
        <f>IF(E3804="","",VLOOKUP(E3804,[1]PROJECTES!$C$14:$Z$5000,21,FALSE))</f>
        <v/>
      </c>
      <c r="N3804" s="100"/>
      <c r="O3804" s="72" t="s">
        <v>229</v>
      </c>
      <c r="P3804" s="101"/>
      <c r="Q3804" s="132"/>
      <c r="R3804" s="102"/>
      <c r="S3804" s="91"/>
    </row>
    <row r="3805" spans="1:19" s="104" customFormat="1" ht="12.75" customHeight="1" x14ac:dyDescent="0.25">
      <c r="A3805" s="121"/>
      <c r="B3805" s="92" t="str">
        <f>IF(E3805="","",VLOOKUP(E3805,[1]PROJECTES!$C$14:$G$5000,2,FALSE))</f>
        <v/>
      </c>
      <c r="C3805" s="121"/>
      <c r="D3805" s="93" t="str">
        <f>IF(E3805="","",VLOOKUP(E3805,[1]PROJECTES!$C$14:$G$5000,5,FALSE))</f>
        <v/>
      </c>
      <c r="E3805" s="117"/>
      <c r="F3805" s="95"/>
      <c r="G3805" s="96" t="str">
        <f>IF(E3805="","",VLOOKUP(E3805,[1]PROJECTES!$C$14:$G$5000,4,FALSE))</f>
        <v/>
      </c>
      <c r="H3805" s="118"/>
      <c r="I3805" s="97" t="str">
        <f>IF(H3805="","",VLOOKUP(H3805,BD!B$2:C$16,2,FALSE))</f>
        <v/>
      </c>
      <c r="J3805" s="98"/>
      <c r="K3805" s="135" t="str">
        <f t="shared" si="130"/>
        <v/>
      </c>
      <c r="L3805" s="99" t="str">
        <f t="shared" ca="1" si="131"/>
        <v>-</v>
      </c>
      <c r="M3805" s="93" t="str">
        <f>IF(E3805="","",VLOOKUP(E3805,[1]PROJECTES!$C$14:$Z$5000,21,FALSE))</f>
        <v/>
      </c>
      <c r="N3805" s="100"/>
      <c r="O3805" s="72" t="s">
        <v>229</v>
      </c>
      <c r="P3805" s="101"/>
      <c r="Q3805" s="132"/>
      <c r="R3805" s="102"/>
      <c r="S3805" s="91"/>
    </row>
    <row r="3806" spans="1:19" s="104" customFormat="1" ht="12.75" customHeight="1" x14ac:dyDescent="0.25">
      <c r="A3806" s="121"/>
      <c r="B3806" s="92" t="str">
        <f>IF(E3806="","",VLOOKUP(E3806,[1]PROJECTES!$C$14:$G$5000,2,FALSE))</f>
        <v/>
      </c>
      <c r="C3806" s="121"/>
      <c r="D3806" s="93" t="str">
        <f>IF(E3806="","",VLOOKUP(E3806,[1]PROJECTES!$C$14:$G$5000,5,FALSE))</f>
        <v/>
      </c>
      <c r="E3806" s="117"/>
      <c r="F3806" s="95"/>
      <c r="G3806" s="96" t="str">
        <f>IF(E3806="","",VLOOKUP(E3806,[1]PROJECTES!$C$14:$G$5000,4,FALSE))</f>
        <v/>
      </c>
      <c r="H3806" s="118"/>
      <c r="I3806" s="97" t="str">
        <f>IF(H3806="","",VLOOKUP(H3806,BD!B$2:C$16,2,FALSE))</f>
        <v/>
      </c>
      <c r="J3806" s="98"/>
      <c r="K3806" s="135" t="str">
        <f t="shared" si="130"/>
        <v/>
      </c>
      <c r="L3806" s="99" t="str">
        <f t="shared" ca="1" si="131"/>
        <v>-</v>
      </c>
      <c r="M3806" s="93" t="str">
        <f>IF(E3806="","",VLOOKUP(E3806,[1]PROJECTES!$C$14:$Z$5000,21,FALSE))</f>
        <v/>
      </c>
      <c r="N3806" s="100"/>
      <c r="O3806" s="72" t="s">
        <v>229</v>
      </c>
      <c r="P3806" s="101"/>
      <c r="Q3806" s="132"/>
      <c r="R3806" s="102"/>
      <c r="S3806" s="91"/>
    </row>
    <row r="3807" spans="1:19" s="104" customFormat="1" ht="12.75" customHeight="1" x14ac:dyDescent="0.25">
      <c r="A3807" s="121"/>
      <c r="B3807" s="92" t="str">
        <f>IF(E3807="","",VLOOKUP(E3807,[1]PROJECTES!$C$14:$G$5000,2,FALSE))</f>
        <v/>
      </c>
      <c r="C3807" s="121"/>
      <c r="D3807" s="93" t="str">
        <f>IF(E3807="","",VLOOKUP(E3807,[1]PROJECTES!$C$14:$G$5000,5,FALSE))</f>
        <v/>
      </c>
      <c r="E3807" s="117"/>
      <c r="F3807" s="95"/>
      <c r="G3807" s="96" t="str">
        <f>IF(E3807="","",VLOOKUP(E3807,[1]PROJECTES!$C$14:$G$5000,4,FALSE))</f>
        <v/>
      </c>
      <c r="H3807" s="118"/>
      <c r="I3807" s="97" t="str">
        <f>IF(H3807="","",VLOOKUP(H3807,BD!B$2:C$16,2,FALSE))</f>
        <v/>
      </c>
      <c r="J3807" s="98"/>
      <c r="K3807" s="135" t="str">
        <f t="shared" si="130"/>
        <v/>
      </c>
      <c r="L3807" s="99" t="str">
        <f t="shared" ca="1" si="131"/>
        <v>-</v>
      </c>
      <c r="M3807" s="93" t="str">
        <f>IF(E3807="","",VLOOKUP(E3807,[1]PROJECTES!$C$14:$Z$5000,21,FALSE))</f>
        <v/>
      </c>
      <c r="N3807" s="100"/>
      <c r="O3807" s="72" t="s">
        <v>229</v>
      </c>
      <c r="P3807" s="101"/>
      <c r="Q3807" s="132"/>
      <c r="R3807" s="102"/>
      <c r="S3807" s="91"/>
    </row>
    <row r="3808" spans="1:19" s="104" customFormat="1" ht="12.75" customHeight="1" x14ac:dyDescent="0.25">
      <c r="A3808" s="121"/>
      <c r="B3808" s="92" t="str">
        <f>IF(E3808="","",VLOOKUP(E3808,[1]PROJECTES!$C$14:$G$5000,2,FALSE))</f>
        <v/>
      </c>
      <c r="C3808" s="121"/>
      <c r="D3808" s="93" t="str">
        <f>IF(E3808="","",VLOOKUP(E3808,[1]PROJECTES!$C$14:$G$5000,5,FALSE))</f>
        <v/>
      </c>
      <c r="E3808" s="117"/>
      <c r="F3808" s="95"/>
      <c r="G3808" s="96" t="str">
        <f>IF(E3808="","",VLOOKUP(E3808,[1]PROJECTES!$C$14:$G$5000,4,FALSE))</f>
        <v/>
      </c>
      <c r="H3808" s="118"/>
      <c r="I3808" s="97" t="str">
        <f>IF(H3808="","",VLOOKUP(H3808,BD!B$2:C$16,2,FALSE))</f>
        <v/>
      </c>
      <c r="J3808" s="98"/>
      <c r="K3808" s="135" t="str">
        <f t="shared" si="130"/>
        <v/>
      </c>
      <c r="L3808" s="99" t="str">
        <f t="shared" ca="1" si="131"/>
        <v>-</v>
      </c>
      <c r="M3808" s="93" t="str">
        <f>IF(E3808="","",VLOOKUP(E3808,[1]PROJECTES!$C$14:$Z$5000,21,FALSE))</f>
        <v/>
      </c>
      <c r="N3808" s="100"/>
      <c r="O3808" s="72" t="s">
        <v>229</v>
      </c>
      <c r="P3808" s="101"/>
      <c r="Q3808" s="132"/>
      <c r="R3808" s="102"/>
      <c r="S3808" s="91"/>
    </row>
    <row r="3809" spans="1:19" s="104" customFormat="1" ht="12.75" customHeight="1" x14ac:dyDescent="0.25">
      <c r="A3809" s="121"/>
      <c r="B3809" s="92" t="str">
        <f>IF(E3809="","",VLOOKUP(E3809,[1]PROJECTES!$C$14:$G$5000,2,FALSE))</f>
        <v/>
      </c>
      <c r="C3809" s="121"/>
      <c r="D3809" s="93" t="str">
        <f>IF(E3809="","",VLOOKUP(E3809,[1]PROJECTES!$C$14:$G$5000,5,FALSE))</f>
        <v/>
      </c>
      <c r="E3809" s="117"/>
      <c r="F3809" s="95"/>
      <c r="G3809" s="96" t="str">
        <f>IF(E3809="","",VLOOKUP(E3809,[1]PROJECTES!$C$14:$G$5000,4,FALSE))</f>
        <v/>
      </c>
      <c r="H3809" s="118"/>
      <c r="I3809" s="97" t="str">
        <f>IF(H3809="","",VLOOKUP(H3809,BD!B$2:C$16,2,FALSE))</f>
        <v/>
      </c>
      <c r="J3809" s="98"/>
      <c r="K3809" s="135" t="str">
        <f t="shared" si="130"/>
        <v/>
      </c>
      <c r="L3809" s="99" t="str">
        <f t="shared" ca="1" si="131"/>
        <v>-</v>
      </c>
      <c r="M3809" s="93" t="str">
        <f>IF(E3809="","",VLOOKUP(E3809,[1]PROJECTES!$C$14:$Z$5000,21,FALSE))</f>
        <v/>
      </c>
      <c r="N3809" s="100"/>
      <c r="O3809" s="72" t="s">
        <v>229</v>
      </c>
      <c r="P3809" s="101"/>
      <c r="Q3809" s="132"/>
      <c r="R3809" s="102"/>
      <c r="S3809" s="91"/>
    </row>
    <row r="3810" spans="1:19" s="104" customFormat="1" ht="12.75" customHeight="1" x14ac:dyDescent="0.25">
      <c r="A3810" s="121"/>
      <c r="B3810" s="92" t="str">
        <f>IF(E3810="","",VLOOKUP(E3810,[1]PROJECTES!$C$14:$G$5000,2,FALSE))</f>
        <v/>
      </c>
      <c r="C3810" s="121"/>
      <c r="D3810" s="93" t="str">
        <f>IF(E3810="","",VLOOKUP(E3810,[1]PROJECTES!$C$14:$G$5000,5,FALSE))</f>
        <v/>
      </c>
      <c r="E3810" s="117"/>
      <c r="F3810" s="95"/>
      <c r="G3810" s="96" t="str">
        <f>IF(E3810="","",VLOOKUP(E3810,[1]PROJECTES!$C$14:$G$5000,4,FALSE))</f>
        <v/>
      </c>
      <c r="H3810" s="118"/>
      <c r="I3810" s="97" t="str">
        <f>IF(H3810="","",VLOOKUP(H3810,BD!B$2:C$16,2,FALSE))</f>
        <v/>
      </c>
      <c r="J3810" s="98"/>
      <c r="K3810" s="135" t="str">
        <f t="shared" si="130"/>
        <v/>
      </c>
      <c r="L3810" s="99" t="str">
        <f t="shared" ca="1" si="131"/>
        <v>-</v>
      </c>
      <c r="M3810" s="93" t="str">
        <f>IF(E3810="","",VLOOKUP(E3810,[1]PROJECTES!$C$14:$Z$5000,21,FALSE))</f>
        <v/>
      </c>
      <c r="N3810" s="100"/>
      <c r="O3810" s="72" t="s">
        <v>229</v>
      </c>
      <c r="P3810" s="101"/>
      <c r="Q3810" s="132"/>
      <c r="R3810" s="102"/>
      <c r="S3810" s="91"/>
    </row>
    <row r="3811" spans="1:19" s="104" customFormat="1" ht="12.75" customHeight="1" x14ac:dyDescent="0.25">
      <c r="A3811" s="121"/>
      <c r="B3811" s="92" t="str">
        <f>IF(E3811="","",VLOOKUP(E3811,[1]PROJECTES!$C$14:$G$5000,2,FALSE))</f>
        <v/>
      </c>
      <c r="C3811" s="121"/>
      <c r="D3811" s="93" t="str">
        <f>IF(E3811="","",VLOOKUP(E3811,[1]PROJECTES!$C$14:$G$5000,5,FALSE))</f>
        <v/>
      </c>
      <c r="E3811" s="117"/>
      <c r="F3811" s="95"/>
      <c r="G3811" s="96" t="str">
        <f>IF(E3811="","",VLOOKUP(E3811,[1]PROJECTES!$C$14:$G$5000,4,FALSE))</f>
        <v/>
      </c>
      <c r="H3811" s="118"/>
      <c r="I3811" s="97" t="str">
        <f>IF(H3811="","",VLOOKUP(H3811,BD!B$2:C$16,2,FALSE))</f>
        <v/>
      </c>
      <c r="J3811" s="98"/>
      <c r="K3811" s="135" t="str">
        <f t="shared" si="130"/>
        <v/>
      </c>
      <c r="L3811" s="99" t="str">
        <f t="shared" ca="1" si="131"/>
        <v>-</v>
      </c>
      <c r="M3811" s="93" t="str">
        <f>IF(E3811="","",VLOOKUP(E3811,[1]PROJECTES!$C$14:$Z$5000,21,FALSE))</f>
        <v/>
      </c>
      <c r="N3811" s="100"/>
      <c r="O3811" s="72" t="s">
        <v>229</v>
      </c>
      <c r="P3811" s="101"/>
      <c r="Q3811" s="132"/>
      <c r="R3811" s="102"/>
      <c r="S3811" s="91"/>
    </row>
    <row r="3812" spans="1:19" s="104" customFormat="1" ht="12.75" customHeight="1" x14ac:dyDescent="0.25">
      <c r="A3812" s="121"/>
      <c r="B3812" s="92" t="str">
        <f>IF(E3812="","",VLOOKUP(E3812,[1]PROJECTES!$C$14:$G$5000,2,FALSE))</f>
        <v/>
      </c>
      <c r="C3812" s="121"/>
      <c r="D3812" s="93" t="str">
        <f>IF(E3812="","",VLOOKUP(E3812,[1]PROJECTES!$C$14:$G$5000,5,FALSE))</f>
        <v/>
      </c>
      <c r="E3812" s="117"/>
      <c r="F3812" s="95"/>
      <c r="G3812" s="96" t="str">
        <f>IF(E3812="","",VLOOKUP(E3812,[1]PROJECTES!$C$14:$G$5000,4,FALSE))</f>
        <v/>
      </c>
      <c r="H3812" s="118"/>
      <c r="I3812" s="97" t="str">
        <f>IF(H3812="","",VLOOKUP(H3812,BD!B$2:C$16,2,FALSE))</f>
        <v/>
      </c>
      <c r="J3812" s="98"/>
      <c r="K3812" s="135" t="str">
        <f t="shared" si="130"/>
        <v/>
      </c>
      <c r="L3812" s="99" t="str">
        <f t="shared" ca="1" si="131"/>
        <v>-</v>
      </c>
      <c r="M3812" s="93" t="str">
        <f>IF(E3812="","",VLOOKUP(E3812,[1]PROJECTES!$C$14:$Z$5000,21,FALSE))</f>
        <v/>
      </c>
      <c r="N3812" s="100"/>
      <c r="O3812" s="72" t="s">
        <v>229</v>
      </c>
      <c r="P3812" s="101"/>
      <c r="Q3812" s="132"/>
      <c r="R3812" s="102"/>
      <c r="S3812" s="91"/>
    </row>
    <row r="3813" spans="1:19" s="104" customFormat="1" ht="12.75" customHeight="1" x14ac:dyDescent="0.25">
      <c r="A3813" s="121"/>
      <c r="B3813" s="92" t="str">
        <f>IF(E3813="","",VLOOKUP(E3813,[1]PROJECTES!$C$14:$G$5000,2,FALSE))</f>
        <v/>
      </c>
      <c r="C3813" s="121"/>
      <c r="D3813" s="93" t="str">
        <f>IF(E3813="","",VLOOKUP(E3813,[1]PROJECTES!$C$14:$G$5000,5,FALSE))</f>
        <v/>
      </c>
      <c r="E3813" s="117"/>
      <c r="F3813" s="95"/>
      <c r="G3813" s="96" t="str">
        <f>IF(E3813="","",VLOOKUP(E3813,[1]PROJECTES!$C$14:$G$5000,4,FALSE))</f>
        <v/>
      </c>
      <c r="H3813" s="118"/>
      <c r="I3813" s="97" t="str">
        <f>IF(H3813="","",VLOOKUP(H3813,BD!B$2:C$16,2,FALSE))</f>
        <v/>
      </c>
      <c r="J3813" s="98"/>
      <c r="K3813" s="135" t="str">
        <f t="shared" si="130"/>
        <v/>
      </c>
      <c r="L3813" s="99" t="str">
        <f t="shared" ca="1" si="131"/>
        <v>-</v>
      </c>
      <c r="M3813" s="93" t="str">
        <f>IF(E3813="","",VLOOKUP(E3813,[1]PROJECTES!$C$14:$Z$5000,21,FALSE))</f>
        <v/>
      </c>
      <c r="N3813" s="100"/>
      <c r="O3813" s="72" t="s">
        <v>229</v>
      </c>
      <c r="P3813" s="101"/>
      <c r="Q3813" s="132"/>
      <c r="R3813" s="102"/>
      <c r="S3813" s="91"/>
    </row>
    <row r="3814" spans="1:19" s="104" customFormat="1" ht="12.75" customHeight="1" x14ac:dyDescent="0.25">
      <c r="A3814" s="121"/>
      <c r="B3814" s="92" t="str">
        <f>IF(E3814="","",VLOOKUP(E3814,[1]PROJECTES!$C$14:$G$5000,2,FALSE))</f>
        <v/>
      </c>
      <c r="C3814" s="121"/>
      <c r="D3814" s="93" t="str">
        <f>IF(E3814="","",VLOOKUP(E3814,[1]PROJECTES!$C$14:$G$5000,5,FALSE))</f>
        <v/>
      </c>
      <c r="E3814" s="117"/>
      <c r="F3814" s="95"/>
      <c r="G3814" s="96" t="str">
        <f>IF(E3814="","",VLOOKUP(E3814,[1]PROJECTES!$C$14:$G$5000,4,FALSE))</f>
        <v/>
      </c>
      <c r="H3814" s="118"/>
      <c r="I3814" s="97" t="str">
        <f>IF(H3814="","",VLOOKUP(H3814,BD!B$2:C$16,2,FALSE))</f>
        <v/>
      </c>
      <c r="J3814" s="98"/>
      <c r="K3814" s="135" t="str">
        <f t="shared" si="130"/>
        <v/>
      </c>
      <c r="L3814" s="99" t="str">
        <f t="shared" ca="1" si="131"/>
        <v>-</v>
      </c>
      <c r="M3814" s="93" t="str">
        <f>IF(E3814="","",VLOOKUP(E3814,[1]PROJECTES!$C$14:$Z$5000,21,FALSE))</f>
        <v/>
      </c>
      <c r="N3814" s="100"/>
      <c r="O3814" s="72" t="s">
        <v>229</v>
      </c>
      <c r="P3814" s="101"/>
      <c r="Q3814" s="132"/>
      <c r="R3814" s="102"/>
      <c r="S3814" s="91"/>
    </row>
    <row r="3815" spans="1:19" s="104" customFormat="1" ht="12.75" customHeight="1" x14ac:dyDescent="0.25">
      <c r="A3815" s="121"/>
      <c r="B3815" s="92" t="str">
        <f>IF(E3815="","",VLOOKUP(E3815,[1]PROJECTES!$C$14:$G$5000,2,FALSE))</f>
        <v/>
      </c>
      <c r="C3815" s="121"/>
      <c r="D3815" s="93" t="str">
        <f>IF(E3815="","",VLOOKUP(E3815,[1]PROJECTES!$C$14:$G$5000,5,FALSE))</f>
        <v/>
      </c>
      <c r="E3815" s="117"/>
      <c r="F3815" s="95"/>
      <c r="G3815" s="96" t="str">
        <f>IF(E3815="","",VLOOKUP(E3815,[1]PROJECTES!$C$14:$G$5000,4,FALSE))</f>
        <v/>
      </c>
      <c r="H3815" s="118"/>
      <c r="I3815" s="97" t="str">
        <f>IF(H3815="","",VLOOKUP(H3815,BD!B$2:C$16,2,FALSE))</f>
        <v/>
      </c>
      <c r="J3815" s="98"/>
      <c r="K3815" s="135" t="str">
        <f t="shared" si="130"/>
        <v/>
      </c>
      <c r="L3815" s="99" t="str">
        <f t="shared" ca="1" si="131"/>
        <v>-</v>
      </c>
      <c r="M3815" s="93" t="str">
        <f>IF(E3815="","",VLOOKUP(E3815,[1]PROJECTES!$C$14:$Z$5000,21,FALSE))</f>
        <v/>
      </c>
      <c r="N3815" s="100"/>
      <c r="O3815" s="72" t="s">
        <v>229</v>
      </c>
      <c r="P3815" s="101"/>
      <c r="Q3815" s="132"/>
      <c r="R3815" s="102"/>
      <c r="S3815" s="91"/>
    </row>
    <row r="3816" spans="1:19" s="104" customFormat="1" ht="12.75" customHeight="1" x14ac:dyDescent="0.25">
      <c r="A3816" s="121"/>
      <c r="B3816" s="92" t="str">
        <f>IF(E3816="","",VLOOKUP(E3816,[1]PROJECTES!$C$14:$G$5000,2,FALSE))</f>
        <v/>
      </c>
      <c r="C3816" s="121"/>
      <c r="D3816" s="93" t="str">
        <f>IF(E3816="","",VLOOKUP(E3816,[1]PROJECTES!$C$14:$G$5000,5,FALSE))</f>
        <v/>
      </c>
      <c r="E3816" s="117"/>
      <c r="F3816" s="95"/>
      <c r="G3816" s="96" t="str">
        <f>IF(E3816="","",VLOOKUP(E3816,[1]PROJECTES!$C$14:$G$5000,4,FALSE))</f>
        <v/>
      </c>
      <c r="H3816" s="118"/>
      <c r="I3816" s="97" t="str">
        <f>IF(H3816="","",VLOOKUP(H3816,BD!B$2:C$16,2,FALSE))</f>
        <v/>
      </c>
      <c r="J3816" s="98"/>
      <c r="K3816" s="135" t="str">
        <f t="shared" si="130"/>
        <v/>
      </c>
      <c r="L3816" s="99" t="str">
        <f t="shared" ca="1" si="131"/>
        <v>-</v>
      </c>
      <c r="M3816" s="93" t="str">
        <f>IF(E3816="","",VLOOKUP(E3816,[1]PROJECTES!$C$14:$Z$5000,21,FALSE))</f>
        <v/>
      </c>
      <c r="N3816" s="100"/>
      <c r="O3816" s="72" t="s">
        <v>229</v>
      </c>
      <c r="P3816" s="101"/>
      <c r="Q3816" s="132"/>
      <c r="R3816" s="102"/>
      <c r="S3816" s="91"/>
    </row>
    <row r="3817" spans="1:19" s="104" customFormat="1" ht="12.75" customHeight="1" x14ac:dyDescent="0.25">
      <c r="A3817" s="121"/>
      <c r="B3817" s="92" t="str">
        <f>IF(E3817="","",VLOOKUP(E3817,[1]PROJECTES!$C$14:$G$5000,2,FALSE))</f>
        <v/>
      </c>
      <c r="C3817" s="121"/>
      <c r="D3817" s="93" t="str">
        <f>IF(E3817="","",VLOOKUP(E3817,[1]PROJECTES!$C$14:$G$5000,5,FALSE))</f>
        <v/>
      </c>
      <c r="E3817" s="117"/>
      <c r="F3817" s="95"/>
      <c r="G3817" s="96" t="str">
        <f>IF(E3817="","",VLOOKUP(E3817,[1]PROJECTES!$C$14:$G$5000,4,FALSE))</f>
        <v/>
      </c>
      <c r="H3817" s="118"/>
      <c r="I3817" s="97" t="str">
        <f>IF(H3817="","",VLOOKUP(H3817,BD!B$2:C$16,2,FALSE))</f>
        <v/>
      </c>
      <c r="J3817" s="98"/>
      <c r="K3817" s="135" t="str">
        <f t="shared" si="130"/>
        <v/>
      </c>
      <c r="L3817" s="99" t="str">
        <f t="shared" ca="1" si="131"/>
        <v>-</v>
      </c>
      <c r="M3817" s="93" t="str">
        <f>IF(E3817="","",VLOOKUP(E3817,[1]PROJECTES!$C$14:$Z$5000,21,FALSE))</f>
        <v/>
      </c>
      <c r="N3817" s="100"/>
      <c r="O3817" s="72" t="s">
        <v>229</v>
      </c>
      <c r="P3817" s="101"/>
      <c r="Q3817" s="132"/>
      <c r="R3817" s="102"/>
      <c r="S3817" s="91"/>
    </row>
    <row r="3818" spans="1:19" s="104" customFormat="1" ht="12.75" customHeight="1" x14ac:dyDescent="0.25">
      <c r="A3818" s="121"/>
      <c r="B3818" s="92" t="str">
        <f>IF(E3818="","",VLOOKUP(E3818,[1]PROJECTES!$C$14:$G$5000,2,FALSE))</f>
        <v/>
      </c>
      <c r="C3818" s="121"/>
      <c r="D3818" s="93" t="str">
        <f>IF(E3818="","",VLOOKUP(E3818,[1]PROJECTES!$C$14:$G$5000,5,FALSE))</f>
        <v/>
      </c>
      <c r="E3818" s="117"/>
      <c r="F3818" s="95"/>
      <c r="G3818" s="96" t="str">
        <f>IF(E3818="","",VLOOKUP(E3818,[1]PROJECTES!$C$14:$G$5000,4,FALSE))</f>
        <v/>
      </c>
      <c r="H3818" s="118"/>
      <c r="I3818" s="97" t="str">
        <f>IF(H3818="","",VLOOKUP(H3818,BD!B$2:C$16,2,FALSE))</f>
        <v/>
      </c>
      <c r="J3818" s="98"/>
      <c r="K3818" s="135" t="str">
        <f t="shared" si="130"/>
        <v/>
      </c>
      <c r="L3818" s="99" t="str">
        <f t="shared" ca="1" si="131"/>
        <v>-</v>
      </c>
      <c r="M3818" s="93" t="str">
        <f>IF(E3818="","",VLOOKUP(E3818,[1]PROJECTES!$C$14:$Z$5000,21,FALSE))</f>
        <v/>
      </c>
      <c r="N3818" s="100"/>
      <c r="O3818" s="72" t="s">
        <v>229</v>
      </c>
      <c r="P3818" s="101"/>
      <c r="Q3818" s="132"/>
      <c r="R3818" s="102"/>
      <c r="S3818" s="91"/>
    </row>
    <row r="3819" spans="1:19" s="104" customFormat="1" ht="12.75" customHeight="1" x14ac:dyDescent="0.25">
      <c r="A3819" s="121"/>
      <c r="B3819" s="92" t="str">
        <f>IF(E3819="","",VLOOKUP(E3819,[1]PROJECTES!$C$14:$G$5000,2,FALSE))</f>
        <v/>
      </c>
      <c r="C3819" s="121"/>
      <c r="D3819" s="93" t="str">
        <f>IF(E3819="","",VLOOKUP(E3819,[1]PROJECTES!$C$14:$G$5000,5,FALSE))</f>
        <v/>
      </c>
      <c r="E3819" s="117"/>
      <c r="F3819" s="95"/>
      <c r="G3819" s="96" t="str">
        <f>IF(E3819="","",VLOOKUP(E3819,[1]PROJECTES!$C$14:$G$5000,4,FALSE))</f>
        <v/>
      </c>
      <c r="H3819" s="118"/>
      <c r="I3819" s="97" t="str">
        <f>IF(H3819="","",VLOOKUP(H3819,BD!B$2:C$16,2,FALSE))</f>
        <v/>
      </c>
      <c r="J3819" s="98"/>
      <c r="K3819" s="135" t="str">
        <f t="shared" si="130"/>
        <v/>
      </c>
      <c r="L3819" s="99" t="str">
        <f t="shared" ca="1" si="131"/>
        <v>-</v>
      </c>
      <c r="M3819" s="93" t="str">
        <f>IF(E3819="","",VLOOKUP(E3819,[1]PROJECTES!$C$14:$Z$5000,21,FALSE))</f>
        <v/>
      </c>
      <c r="N3819" s="100"/>
      <c r="O3819" s="72" t="s">
        <v>229</v>
      </c>
      <c r="P3819" s="101"/>
      <c r="Q3819" s="132"/>
      <c r="R3819" s="102"/>
      <c r="S3819" s="91"/>
    </row>
    <row r="3820" spans="1:19" s="104" customFormat="1" ht="12.75" customHeight="1" x14ac:dyDescent="0.25">
      <c r="A3820" s="121"/>
      <c r="B3820" s="92" t="str">
        <f>IF(E3820="","",VLOOKUP(E3820,[1]PROJECTES!$C$14:$G$5000,2,FALSE))</f>
        <v/>
      </c>
      <c r="C3820" s="121"/>
      <c r="D3820" s="93" t="str">
        <f>IF(E3820="","",VLOOKUP(E3820,[1]PROJECTES!$C$14:$G$5000,5,FALSE))</f>
        <v/>
      </c>
      <c r="E3820" s="117"/>
      <c r="F3820" s="95"/>
      <c r="G3820" s="96" t="str">
        <f>IF(E3820="","",VLOOKUP(E3820,[1]PROJECTES!$C$14:$G$5000,4,FALSE))</f>
        <v/>
      </c>
      <c r="H3820" s="118"/>
      <c r="I3820" s="97" t="str">
        <f>IF(H3820="","",VLOOKUP(H3820,BD!B$2:C$16,2,FALSE))</f>
        <v/>
      </c>
      <c r="J3820" s="98"/>
      <c r="K3820" s="135" t="str">
        <f t="shared" ref="K3820:K3883" si="132">IF(J3820="","",WEEKNUM(J3820,2)-0)</f>
        <v/>
      </c>
      <c r="L3820" s="99" t="str">
        <f t="shared" ref="L3820:L3883" ca="1" si="133">IF(M3820="","-",IF(G3820="TA","-",+M3820-TODAY()))</f>
        <v>-</v>
      </c>
      <c r="M3820" s="93" t="str">
        <f>IF(E3820="","",VLOOKUP(E3820,[1]PROJECTES!$C$14:$Z$5000,21,FALSE))</f>
        <v/>
      </c>
      <c r="N3820" s="100"/>
      <c r="O3820" s="72" t="s">
        <v>229</v>
      </c>
      <c r="P3820" s="101"/>
      <c r="Q3820" s="132"/>
      <c r="R3820" s="102"/>
      <c r="S3820" s="91"/>
    </row>
    <row r="3821" spans="1:19" s="104" customFormat="1" ht="12.75" customHeight="1" x14ac:dyDescent="0.25">
      <c r="A3821" s="121"/>
      <c r="B3821" s="92" t="str">
        <f>IF(E3821="","",VLOOKUP(E3821,[1]PROJECTES!$C$14:$G$5000,2,FALSE))</f>
        <v/>
      </c>
      <c r="C3821" s="121"/>
      <c r="D3821" s="93" t="str">
        <f>IF(E3821="","",VLOOKUP(E3821,[1]PROJECTES!$C$14:$G$5000,5,FALSE))</f>
        <v/>
      </c>
      <c r="E3821" s="117"/>
      <c r="F3821" s="95"/>
      <c r="G3821" s="96" t="str">
        <f>IF(E3821="","",VLOOKUP(E3821,[1]PROJECTES!$C$14:$G$5000,4,FALSE))</f>
        <v/>
      </c>
      <c r="H3821" s="118"/>
      <c r="I3821" s="97" t="str">
        <f>IF(H3821="","",VLOOKUP(H3821,BD!B$2:C$16,2,FALSE))</f>
        <v/>
      </c>
      <c r="J3821" s="98"/>
      <c r="K3821" s="135" t="str">
        <f t="shared" si="132"/>
        <v/>
      </c>
      <c r="L3821" s="99" t="str">
        <f t="shared" ca="1" si="133"/>
        <v>-</v>
      </c>
      <c r="M3821" s="93" t="str">
        <f>IF(E3821="","",VLOOKUP(E3821,[1]PROJECTES!$C$14:$Z$5000,21,FALSE))</f>
        <v/>
      </c>
      <c r="N3821" s="100"/>
      <c r="O3821" s="72" t="s">
        <v>229</v>
      </c>
      <c r="P3821" s="101"/>
      <c r="Q3821" s="132"/>
      <c r="R3821" s="102"/>
      <c r="S3821" s="91"/>
    </row>
    <row r="3822" spans="1:19" s="104" customFormat="1" ht="12.75" customHeight="1" x14ac:dyDescent="0.25">
      <c r="A3822" s="121"/>
      <c r="B3822" s="92" t="str">
        <f>IF(E3822="","",VLOOKUP(E3822,[1]PROJECTES!$C$14:$G$5000,2,FALSE))</f>
        <v/>
      </c>
      <c r="C3822" s="121"/>
      <c r="D3822" s="93" t="str">
        <f>IF(E3822="","",VLOOKUP(E3822,[1]PROJECTES!$C$14:$G$5000,5,FALSE))</f>
        <v/>
      </c>
      <c r="E3822" s="117"/>
      <c r="F3822" s="95"/>
      <c r="G3822" s="96" t="str">
        <f>IF(E3822="","",VLOOKUP(E3822,[1]PROJECTES!$C$14:$G$5000,4,FALSE))</f>
        <v/>
      </c>
      <c r="H3822" s="118"/>
      <c r="I3822" s="97" t="str">
        <f>IF(H3822="","",VLOOKUP(H3822,BD!B$2:C$16,2,FALSE))</f>
        <v/>
      </c>
      <c r="J3822" s="98"/>
      <c r="K3822" s="135" t="str">
        <f t="shared" si="132"/>
        <v/>
      </c>
      <c r="L3822" s="99" t="str">
        <f t="shared" ca="1" si="133"/>
        <v>-</v>
      </c>
      <c r="M3822" s="93" t="str">
        <f>IF(E3822="","",VLOOKUP(E3822,[1]PROJECTES!$C$14:$Z$5000,21,FALSE))</f>
        <v/>
      </c>
      <c r="N3822" s="100"/>
      <c r="O3822" s="72" t="s">
        <v>229</v>
      </c>
      <c r="P3822" s="101"/>
      <c r="Q3822" s="132"/>
      <c r="R3822" s="102"/>
      <c r="S3822" s="91"/>
    </row>
    <row r="3823" spans="1:19" s="104" customFormat="1" ht="12.75" customHeight="1" x14ac:dyDescent="0.25">
      <c r="A3823" s="121"/>
      <c r="B3823" s="92" t="str">
        <f>IF(E3823="","",VLOOKUP(E3823,[1]PROJECTES!$C$14:$G$5000,2,FALSE))</f>
        <v/>
      </c>
      <c r="C3823" s="121"/>
      <c r="D3823" s="93" t="str">
        <f>IF(E3823="","",VLOOKUP(E3823,[1]PROJECTES!$C$14:$G$5000,5,FALSE))</f>
        <v/>
      </c>
      <c r="E3823" s="117"/>
      <c r="F3823" s="95"/>
      <c r="G3823" s="96" t="str">
        <f>IF(E3823="","",VLOOKUP(E3823,[1]PROJECTES!$C$14:$G$5000,4,FALSE))</f>
        <v/>
      </c>
      <c r="H3823" s="118"/>
      <c r="I3823" s="97" t="str">
        <f>IF(H3823="","",VLOOKUP(H3823,BD!B$2:C$16,2,FALSE))</f>
        <v/>
      </c>
      <c r="J3823" s="98"/>
      <c r="K3823" s="135" t="str">
        <f t="shared" si="132"/>
        <v/>
      </c>
      <c r="L3823" s="99" t="str">
        <f t="shared" ca="1" si="133"/>
        <v>-</v>
      </c>
      <c r="M3823" s="93" t="str">
        <f>IF(E3823="","",VLOOKUP(E3823,[1]PROJECTES!$C$14:$Z$5000,21,FALSE))</f>
        <v/>
      </c>
      <c r="N3823" s="100"/>
      <c r="O3823" s="72" t="s">
        <v>229</v>
      </c>
      <c r="P3823" s="101"/>
      <c r="Q3823" s="132"/>
      <c r="R3823" s="102"/>
      <c r="S3823" s="91"/>
    </row>
    <row r="3824" spans="1:19" s="104" customFormat="1" ht="12.75" customHeight="1" x14ac:dyDescent="0.25">
      <c r="A3824" s="121"/>
      <c r="B3824" s="92" t="str">
        <f>IF(E3824="","",VLOOKUP(E3824,[1]PROJECTES!$C$14:$G$5000,2,FALSE))</f>
        <v/>
      </c>
      <c r="C3824" s="121"/>
      <c r="D3824" s="93" t="str">
        <f>IF(E3824="","",VLOOKUP(E3824,[1]PROJECTES!$C$14:$G$5000,5,FALSE))</f>
        <v/>
      </c>
      <c r="E3824" s="117"/>
      <c r="F3824" s="95"/>
      <c r="G3824" s="96" t="str">
        <f>IF(E3824="","",VLOOKUP(E3824,[1]PROJECTES!$C$14:$G$5000,4,FALSE))</f>
        <v/>
      </c>
      <c r="H3824" s="118"/>
      <c r="I3824" s="97" t="str">
        <f>IF(H3824="","",VLOOKUP(H3824,BD!B$2:C$16,2,FALSE))</f>
        <v/>
      </c>
      <c r="J3824" s="98"/>
      <c r="K3824" s="135" t="str">
        <f t="shared" si="132"/>
        <v/>
      </c>
      <c r="L3824" s="99" t="str">
        <f t="shared" ca="1" si="133"/>
        <v>-</v>
      </c>
      <c r="M3824" s="93" t="str">
        <f>IF(E3824="","",VLOOKUP(E3824,[1]PROJECTES!$C$14:$Z$5000,21,FALSE))</f>
        <v/>
      </c>
      <c r="N3824" s="100"/>
      <c r="O3824" s="72" t="s">
        <v>229</v>
      </c>
      <c r="P3824" s="101"/>
      <c r="Q3824" s="132"/>
      <c r="R3824" s="102"/>
      <c r="S3824" s="91"/>
    </row>
    <row r="3825" spans="1:19" s="104" customFormat="1" ht="12.75" customHeight="1" x14ac:dyDescent="0.25">
      <c r="A3825" s="121"/>
      <c r="B3825" s="92" t="str">
        <f>IF(E3825="","",VLOOKUP(E3825,[1]PROJECTES!$C$14:$G$5000,2,FALSE))</f>
        <v/>
      </c>
      <c r="C3825" s="121"/>
      <c r="D3825" s="93" t="str">
        <f>IF(E3825="","",VLOOKUP(E3825,[1]PROJECTES!$C$14:$G$5000,5,FALSE))</f>
        <v/>
      </c>
      <c r="E3825" s="117"/>
      <c r="F3825" s="95"/>
      <c r="G3825" s="96" t="str">
        <f>IF(E3825="","",VLOOKUP(E3825,[1]PROJECTES!$C$14:$G$5000,4,FALSE))</f>
        <v/>
      </c>
      <c r="H3825" s="118"/>
      <c r="I3825" s="97" t="str">
        <f>IF(H3825="","",VLOOKUP(H3825,BD!B$2:C$16,2,FALSE))</f>
        <v/>
      </c>
      <c r="J3825" s="98"/>
      <c r="K3825" s="135" t="str">
        <f t="shared" si="132"/>
        <v/>
      </c>
      <c r="L3825" s="99" t="str">
        <f t="shared" ca="1" si="133"/>
        <v>-</v>
      </c>
      <c r="M3825" s="93" t="str">
        <f>IF(E3825="","",VLOOKUP(E3825,[1]PROJECTES!$C$14:$Z$5000,21,FALSE))</f>
        <v/>
      </c>
      <c r="N3825" s="100"/>
      <c r="O3825" s="72" t="s">
        <v>229</v>
      </c>
      <c r="P3825" s="101"/>
      <c r="Q3825" s="132"/>
      <c r="R3825" s="102"/>
      <c r="S3825" s="91"/>
    </row>
    <row r="3826" spans="1:19" s="104" customFormat="1" ht="12.75" customHeight="1" x14ac:dyDescent="0.25">
      <c r="A3826" s="121"/>
      <c r="B3826" s="92" t="str">
        <f>IF(E3826="","",VLOOKUP(E3826,[1]PROJECTES!$C$14:$G$5000,2,FALSE))</f>
        <v/>
      </c>
      <c r="C3826" s="121"/>
      <c r="D3826" s="93" t="str">
        <f>IF(E3826="","",VLOOKUP(E3826,[1]PROJECTES!$C$14:$G$5000,5,FALSE))</f>
        <v/>
      </c>
      <c r="E3826" s="117"/>
      <c r="F3826" s="95"/>
      <c r="G3826" s="96" t="str">
        <f>IF(E3826="","",VLOOKUP(E3826,[1]PROJECTES!$C$14:$G$5000,4,FALSE))</f>
        <v/>
      </c>
      <c r="H3826" s="118"/>
      <c r="I3826" s="97" t="str">
        <f>IF(H3826="","",VLOOKUP(H3826,BD!B$2:C$16,2,FALSE))</f>
        <v/>
      </c>
      <c r="J3826" s="98"/>
      <c r="K3826" s="135" t="str">
        <f t="shared" si="132"/>
        <v/>
      </c>
      <c r="L3826" s="99" t="str">
        <f t="shared" ca="1" si="133"/>
        <v>-</v>
      </c>
      <c r="M3826" s="93" t="str">
        <f>IF(E3826="","",VLOOKUP(E3826,[1]PROJECTES!$C$14:$Z$5000,21,FALSE))</f>
        <v/>
      </c>
      <c r="N3826" s="100"/>
      <c r="O3826" s="72" t="s">
        <v>229</v>
      </c>
      <c r="P3826" s="101"/>
      <c r="Q3826" s="132"/>
      <c r="R3826" s="102"/>
      <c r="S3826" s="91"/>
    </row>
    <row r="3827" spans="1:19" s="104" customFormat="1" ht="12.75" customHeight="1" x14ac:dyDescent="0.25">
      <c r="A3827" s="121"/>
      <c r="B3827" s="92" t="str">
        <f>IF(E3827="","",VLOOKUP(E3827,[1]PROJECTES!$C$14:$G$5000,2,FALSE))</f>
        <v/>
      </c>
      <c r="C3827" s="121"/>
      <c r="D3827" s="93" t="str">
        <f>IF(E3827="","",VLOOKUP(E3827,[1]PROJECTES!$C$14:$G$5000,5,FALSE))</f>
        <v/>
      </c>
      <c r="E3827" s="117"/>
      <c r="F3827" s="95"/>
      <c r="G3827" s="96" t="str">
        <f>IF(E3827="","",VLOOKUP(E3827,[1]PROJECTES!$C$14:$G$5000,4,FALSE))</f>
        <v/>
      </c>
      <c r="H3827" s="118"/>
      <c r="I3827" s="97" t="str">
        <f>IF(H3827="","",VLOOKUP(H3827,BD!B$2:C$16,2,FALSE))</f>
        <v/>
      </c>
      <c r="J3827" s="98"/>
      <c r="K3827" s="135" t="str">
        <f t="shared" si="132"/>
        <v/>
      </c>
      <c r="L3827" s="99" t="str">
        <f t="shared" ca="1" si="133"/>
        <v>-</v>
      </c>
      <c r="M3827" s="93" t="str">
        <f>IF(E3827="","",VLOOKUP(E3827,[1]PROJECTES!$C$14:$Z$5000,21,FALSE))</f>
        <v/>
      </c>
      <c r="N3827" s="100"/>
      <c r="O3827" s="72" t="s">
        <v>229</v>
      </c>
      <c r="P3827" s="101"/>
      <c r="Q3827" s="132"/>
      <c r="R3827" s="102"/>
      <c r="S3827" s="91"/>
    </row>
    <row r="3828" spans="1:19" s="104" customFormat="1" ht="12.75" customHeight="1" x14ac:dyDescent="0.25">
      <c r="A3828" s="121"/>
      <c r="B3828" s="92" t="str">
        <f>IF(E3828="","",VLOOKUP(E3828,[1]PROJECTES!$C$14:$G$5000,2,FALSE))</f>
        <v/>
      </c>
      <c r="C3828" s="121"/>
      <c r="D3828" s="93" t="str">
        <f>IF(E3828="","",VLOOKUP(E3828,[1]PROJECTES!$C$14:$G$5000,5,FALSE))</f>
        <v/>
      </c>
      <c r="E3828" s="117"/>
      <c r="F3828" s="95"/>
      <c r="G3828" s="96" t="str">
        <f>IF(E3828="","",VLOOKUP(E3828,[1]PROJECTES!$C$14:$G$5000,4,FALSE))</f>
        <v/>
      </c>
      <c r="H3828" s="118"/>
      <c r="I3828" s="97" t="str">
        <f>IF(H3828="","",VLOOKUP(H3828,BD!B$2:C$16,2,FALSE))</f>
        <v/>
      </c>
      <c r="J3828" s="98"/>
      <c r="K3828" s="135" t="str">
        <f t="shared" si="132"/>
        <v/>
      </c>
      <c r="L3828" s="99" t="str">
        <f t="shared" ca="1" si="133"/>
        <v>-</v>
      </c>
      <c r="M3828" s="93" t="str">
        <f>IF(E3828="","",VLOOKUP(E3828,[1]PROJECTES!$C$14:$Z$5000,21,FALSE))</f>
        <v/>
      </c>
      <c r="N3828" s="100"/>
      <c r="O3828" s="72" t="s">
        <v>229</v>
      </c>
      <c r="P3828" s="101"/>
      <c r="Q3828" s="132"/>
      <c r="R3828" s="102"/>
      <c r="S3828" s="91"/>
    </row>
    <row r="3829" spans="1:19" s="104" customFormat="1" ht="12.75" customHeight="1" x14ac:dyDescent="0.25">
      <c r="A3829" s="121"/>
      <c r="B3829" s="92" t="str">
        <f>IF(E3829="","",VLOOKUP(E3829,[1]PROJECTES!$C$14:$G$5000,2,FALSE))</f>
        <v/>
      </c>
      <c r="C3829" s="121"/>
      <c r="D3829" s="93" t="str">
        <f>IF(E3829="","",VLOOKUP(E3829,[1]PROJECTES!$C$14:$G$5000,5,FALSE))</f>
        <v/>
      </c>
      <c r="E3829" s="117"/>
      <c r="F3829" s="95"/>
      <c r="G3829" s="96" t="str">
        <f>IF(E3829="","",VLOOKUP(E3829,[1]PROJECTES!$C$14:$G$5000,4,FALSE))</f>
        <v/>
      </c>
      <c r="H3829" s="118"/>
      <c r="I3829" s="97" t="str">
        <f>IF(H3829="","",VLOOKUP(H3829,BD!B$2:C$16,2,FALSE))</f>
        <v/>
      </c>
      <c r="J3829" s="98"/>
      <c r="K3829" s="135" t="str">
        <f t="shared" si="132"/>
        <v/>
      </c>
      <c r="L3829" s="99" t="str">
        <f t="shared" ca="1" si="133"/>
        <v>-</v>
      </c>
      <c r="M3829" s="93" t="str">
        <f>IF(E3829="","",VLOOKUP(E3829,[1]PROJECTES!$C$14:$Z$5000,21,FALSE))</f>
        <v/>
      </c>
      <c r="N3829" s="100"/>
      <c r="O3829" s="72" t="s">
        <v>229</v>
      </c>
      <c r="P3829" s="101"/>
      <c r="Q3829" s="132"/>
      <c r="R3829" s="102"/>
      <c r="S3829" s="91"/>
    </row>
    <row r="3830" spans="1:19" s="104" customFormat="1" ht="12.75" customHeight="1" x14ac:dyDescent="0.25">
      <c r="A3830" s="121"/>
      <c r="B3830" s="92" t="str">
        <f>IF(E3830="","",VLOOKUP(E3830,[1]PROJECTES!$C$14:$G$5000,2,FALSE))</f>
        <v/>
      </c>
      <c r="C3830" s="121"/>
      <c r="D3830" s="93" t="str">
        <f>IF(E3830="","",VLOOKUP(E3830,[1]PROJECTES!$C$14:$G$5000,5,FALSE))</f>
        <v/>
      </c>
      <c r="E3830" s="117"/>
      <c r="F3830" s="95"/>
      <c r="G3830" s="96" t="str">
        <f>IF(E3830="","",VLOOKUP(E3830,[1]PROJECTES!$C$14:$G$5000,4,FALSE))</f>
        <v/>
      </c>
      <c r="H3830" s="118"/>
      <c r="I3830" s="97" t="str">
        <f>IF(H3830="","",VLOOKUP(H3830,BD!B$2:C$16,2,FALSE))</f>
        <v/>
      </c>
      <c r="J3830" s="98"/>
      <c r="K3830" s="135" t="str">
        <f t="shared" si="132"/>
        <v/>
      </c>
      <c r="L3830" s="99" t="str">
        <f t="shared" ca="1" si="133"/>
        <v>-</v>
      </c>
      <c r="M3830" s="93" t="str">
        <f>IF(E3830="","",VLOOKUP(E3830,[1]PROJECTES!$C$14:$Z$5000,21,FALSE))</f>
        <v/>
      </c>
      <c r="N3830" s="100"/>
      <c r="O3830" s="72" t="s">
        <v>229</v>
      </c>
      <c r="P3830" s="101"/>
      <c r="Q3830" s="132"/>
      <c r="R3830" s="102"/>
      <c r="S3830" s="91"/>
    </row>
    <row r="3831" spans="1:19" s="104" customFormat="1" ht="12.75" customHeight="1" x14ac:dyDescent="0.25">
      <c r="A3831" s="121"/>
      <c r="B3831" s="92" t="str">
        <f>IF(E3831="","",VLOOKUP(E3831,[1]PROJECTES!$C$14:$G$5000,2,FALSE))</f>
        <v/>
      </c>
      <c r="C3831" s="121"/>
      <c r="D3831" s="93" t="str">
        <f>IF(E3831="","",VLOOKUP(E3831,[1]PROJECTES!$C$14:$G$5000,5,FALSE))</f>
        <v/>
      </c>
      <c r="E3831" s="117"/>
      <c r="F3831" s="95"/>
      <c r="G3831" s="96" t="str">
        <f>IF(E3831="","",VLOOKUP(E3831,[1]PROJECTES!$C$14:$G$5000,4,FALSE))</f>
        <v/>
      </c>
      <c r="H3831" s="118"/>
      <c r="I3831" s="97" t="str">
        <f>IF(H3831="","",VLOOKUP(H3831,BD!B$2:C$16,2,FALSE))</f>
        <v/>
      </c>
      <c r="J3831" s="98"/>
      <c r="K3831" s="135" t="str">
        <f t="shared" si="132"/>
        <v/>
      </c>
      <c r="L3831" s="99" t="str">
        <f t="shared" ca="1" si="133"/>
        <v>-</v>
      </c>
      <c r="M3831" s="93" t="str">
        <f>IF(E3831="","",VLOOKUP(E3831,[1]PROJECTES!$C$14:$Z$5000,21,FALSE))</f>
        <v/>
      </c>
      <c r="N3831" s="100"/>
      <c r="O3831" s="72" t="s">
        <v>229</v>
      </c>
      <c r="P3831" s="101"/>
      <c r="Q3831" s="132"/>
      <c r="R3831" s="102"/>
      <c r="S3831" s="91"/>
    </row>
    <row r="3832" spans="1:19" s="104" customFormat="1" ht="12.75" customHeight="1" x14ac:dyDescent="0.25">
      <c r="A3832" s="121"/>
      <c r="B3832" s="92" t="str">
        <f>IF(E3832="","",VLOOKUP(E3832,[1]PROJECTES!$C$14:$G$5000,2,FALSE))</f>
        <v/>
      </c>
      <c r="C3832" s="121"/>
      <c r="D3832" s="93" t="str">
        <f>IF(E3832="","",VLOOKUP(E3832,[1]PROJECTES!$C$14:$G$5000,5,FALSE))</f>
        <v/>
      </c>
      <c r="E3832" s="117"/>
      <c r="F3832" s="95"/>
      <c r="G3832" s="96" t="str">
        <f>IF(E3832="","",VLOOKUP(E3832,[1]PROJECTES!$C$14:$G$5000,4,FALSE))</f>
        <v/>
      </c>
      <c r="H3832" s="118"/>
      <c r="I3832" s="97" t="str">
        <f>IF(H3832="","",VLOOKUP(H3832,BD!B$2:C$16,2,FALSE))</f>
        <v/>
      </c>
      <c r="J3832" s="98"/>
      <c r="K3832" s="135" t="str">
        <f t="shared" si="132"/>
        <v/>
      </c>
      <c r="L3832" s="99" t="str">
        <f t="shared" ca="1" si="133"/>
        <v>-</v>
      </c>
      <c r="M3832" s="93" t="str">
        <f>IF(E3832="","",VLOOKUP(E3832,[1]PROJECTES!$C$14:$Z$5000,21,FALSE))</f>
        <v/>
      </c>
      <c r="N3832" s="100"/>
      <c r="O3832" s="72" t="s">
        <v>229</v>
      </c>
      <c r="P3832" s="101"/>
      <c r="Q3832" s="132"/>
      <c r="R3832" s="102"/>
      <c r="S3832" s="91"/>
    </row>
    <row r="3833" spans="1:19" s="104" customFormat="1" ht="12.75" customHeight="1" x14ac:dyDescent="0.25">
      <c r="A3833" s="121"/>
      <c r="B3833" s="92" t="str">
        <f>IF(E3833="","",VLOOKUP(E3833,[1]PROJECTES!$C$14:$G$5000,2,FALSE))</f>
        <v/>
      </c>
      <c r="C3833" s="121"/>
      <c r="D3833" s="93" t="str">
        <f>IF(E3833="","",VLOOKUP(E3833,[1]PROJECTES!$C$14:$G$5000,5,FALSE))</f>
        <v/>
      </c>
      <c r="E3833" s="117"/>
      <c r="F3833" s="95"/>
      <c r="G3833" s="96" t="str">
        <f>IF(E3833="","",VLOOKUP(E3833,[1]PROJECTES!$C$14:$G$5000,4,FALSE))</f>
        <v/>
      </c>
      <c r="H3833" s="118"/>
      <c r="I3833" s="97" t="str">
        <f>IF(H3833="","",VLOOKUP(H3833,BD!B$2:C$16,2,FALSE))</f>
        <v/>
      </c>
      <c r="J3833" s="98"/>
      <c r="K3833" s="135" t="str">
        <f t="shared" si="132"/>
        <v/>
      </c>
      <c r="L3833" s="99" t="str">
        <f t="shared" ca="1" si="133"/>
        <v>-</v>
      </c>
      <c r="M3833" s="93" t="str">
        <f>IF(E3833="","",VLOOKUP(E3833,[1]PROJECTES!$C$14:$Z$5000,21,FALSE))</f>
        <v/>
      </c>
      <c r="N3833" s="100"/>
      <c r="O3833" s="72" t="s">
        <v>229</v>
      </c>
      <c r="P3833" s="101"/>
      <c r="Q3833" s="132"/>
      <c r="R3833" s="102"/>
      <c r="S3833" s="91"/>
    </row>
    <row r="3834" spans="1:19" s="104" customFormat="1" ht="12.75" customHeight="1" x14ac:dyDescent="0.25">
      <c r="A3834" s="121"/>
      <c r="B3834" s="92" t="str">
        <f>IF(E3834="","",VLOOKUP(E3834,[1]PROJECTES!$C$14:$G$5000,2,FALSE))</f>
        <v/>
      </c>
      <c r="C3834" s="121"/>
      <c r="D3834" s="93" t="str">
        <f>IF(E3834="","",VLOOKUP(E3834,[1]PROJECTES!$C$14:$G$5000,5,FALSE))</f>
        <v/>
      </c>
      <c r="E3834" s="117"/>
      <c r="F3834" s="95"/>
      <c r="G3834" s="96" t="str">
        <f>IF(E3834="","",VLOOKUP(E3834,[1]PROJECTES!$C$14:$G$5000,4,FALSE))</f>
        <v/>
      </c>
      <c r="H3834" s="118"/>
      <c r="I3834" s="97" t="str">
        <f>IF(H3834="","",VLOOKUP(H3834,BD!B$2:C$16,2,FALSE))</f>
        <v/>
      </c>
      <c r="J3834" s="98"/>
      <c r="K3834" s="135" t="str">
        <f t="shared" si="132"/>
        <v/>
      </c>
      <c r="L3834" s="99" t="str">
        <f t="shared" ca="1" si="133"/>
        <v>-</v>
      </c>
      <c r="M3834" s="93" t="str">
        <f>IF(E3834="","",VLOOKUP(E3834,[1]PROJECTES!$C$14:$Z$5000,21,FALSE))</f>
        <v/>
      </c>
      <c r="N3834" s="100"/>
      <c r="O3834" s="72" t="s">
        <v>229</v>
      </c>
      <c r="P3834" s="101"/>
      <c r="Q3834" s="132"/>
      <c r="R3834" s="102"/>
      <c r="S3834" s="91"/>
    </row>
    <row r="3835" spans="1:19" s="104" customFormat="1" ht="12.75" customHeight="1" x14ac:dyDescent="0.25">
      <c r="A3835" s="121"/>
      <c r="B3835" s="92" t="str">
        <f>IF(E3835="","",VLOOKUP(E3835,[1]PROJECTES!$C$14:$G$5000,2,FALSE))</f>
        <v/>
      </c>
      <c r="C3835" s="121"/>
      <c r="D3835" s="93" t="str">
        <f>IF(E3835="","",VLOOKUP(E3835,[1]PROJECTES!$C$14:$G$5000,5,FALSE))</f>
        <v/>
      </c>
      <c r="E3835" s="117"/>
      <c r="F3835" s="95"/>
      <c r="G3835" s="96" t="str">
        <f>IF(E3835="","",VLOOKUP(E3835,[1]PROJECTES!$C$14:$G$5000,4,FALSE))</f>
        <v/>
      </c>
      <c r="H3835" s="118"/>
      <c r="I3835" s="97" t="str">
        <f>IF(H3835="","",VLOOKUP(H3835,BD!B$2:C$16,2,FALSE))</f>
        <v/>
      </c>
      <c r="J3835" s="98"/>
      <c r="K3835" s="135" t="str">
        <f t="shared" si="132"/>
        <v/>
      </c>
      <c r="L3835" s="99" t="str">
        <f t="shared" ca="1" si="133"/>
        <v>-</v>
      </c>
      <c r="M3835" s="93" t="str">
        <f>IF(E3835="","",VLOOKUP(E3835,[1]PROJECTES!$C$14:$Z$5000,21,FALSE))</f>
        <v/>
      </c>
      <c r="N3835" s="100"/>
      <c r="O3835" s="72" t="s">
        <v>229</v>
      </c>
      <c r="P3835" s="101"/>
      <c r="Q3835" s="132"/>
      <c r="R3835" s="102"/>
      <c r="S3835" s="91"/>
    </row>
    <row r="3836" spans="1:19" s="104" customFormat="1" ht="12.75" customHeight="1" x14ac:dyDescent="0.25">
      <c r="A3836" s="121"/>
      <c r="B3836" s="92" t="str">
        <f>IF(E3836="","",VLOOKUP(E3836,[1]PROJECTES!$C$14:$G$5000,2,FALSE))</f>
        <v/>
      </c>
      <c r="C3836" s="121"/>
      <c r="D3836" s="93" t="str">
        <f>IF(E3836="","",VLOOKUP(E3836,[1]PROJECTES!$C$14:$G$5000,5,FALSE))</f>
        <v/>
      </c>
      <c r="E3836" s="117"/>
      <c r="F3836" s="95"/>
      <c r="G3836" s="96" t="str">
        <f>IF(E3836="","",VLOOKUP(E3836,[1]PROJECTES!$C$14:$G$5000,4,FALSE))</f>
        <v/>
      </c>
      <c r="H3836" s="118"/>
      <c r="I3836" s="97" t="str">
        <f>IF(H3836="","",VLOOKUP(H3836,BD!B$2:C$16,2,FALSE))</f>
        <v/>
      </c>
      <c r="J3836" s="98"/>
      <c r="K3836" s="135" t="str">
        <f t="shared" si="132"/>
        <v/>
      </c>
      <c r="L3836" s="99" t="str">
        <f t="shared" ca="1" si="133"/>
        <v>-</v>
      </c>
      <c r="M3836" s="93" t="str">
        <f>IF(E3836="","",VLOOKUP(E3836,[1]PROJECTES!$C$14:$Z$5000,21,FALSE))</f>
        <v/>
      </c>
      <c r="N3836" s="100"/>
      <c r="O3836" s="72" t="s">
        <v>229</v>
      </c>
      <c r="P3836" s="101"/>
      <c r="Q3836" s="132"/>
      <c r="R3836" s="102"/>
      <c r="S3836" s="91"/>
    </row>
    <row r="3837" spans="1:19" s="104" customFormat="1" ht="12.75" customHeight="1" x14ac:dyDescent="0.25">
      <c r="A3837" s="121"/>
      <c r="B3837" s="92" t="str">
        <f>IF(E3837="","",VLOOKUP(E3837,[1]PROJECTES!$C$14:$G$5000,2,FALSE))</f>
        <v/>
      </c>
      <c r="C3837" s="121"/>
      <c r="D3837" s="93" t="str">
        <f>IF(E3837="","",VLOOKUP(E3837,[1]PROJECTES!$C$14:$G$5000,5,FALSE))</f>
        <v/>
      </c>
      <c r="E3837" s="117"/>
      <c r="F3837" s="95"/>
      <c r="G3837" s="96" t="str">
        <f>IF(E3837="","",VLOOKUP(E3837,[1]PROJECTES!$C$14:$G$5000,4,FALSE))</f>
        <v/>
      </c>
      <c r="H3837" s="118"/>
      <c r="I3837" s="97" t="str">
        <f>IF(H3837="","",VLOOKUP(H3837,BD!B$2:C$16,2,FALSE))</f>
        <v/>
      </c>
      <c r="J3837" s="98"/>
      <c r="K3837" s="135" t="str">
        <f t="shared" si="132"/>
        <v/>
      </c>
      <c r="L3837" s="99" t="str">
        <f t="shared" ca="1" si="133"/>
        <v>-</v>
      </c>
      <c r="M3837" s="93" t="str">
        <f>IF(E3837="","",VLOOKUP(E3837,[1]PROJECTES!$C$14:$Z$5000,21,FALSE))</f>
        <v/>
      </c>
      <c r="N3837" s="100"/>
      <c r="O3837" s="72" t="s">
        <v>229</v>
      </c>
      <c r="P3837" s="101"/>
      <c r="Q3837" s="132"/>
      <c r="R3837" s="102"/>
      <c r="S3837" s="91"/>
    </row>
    <row r="3838" spans="1:19" s="104" customFormat="1" ht="12.75" customHeight="1" x14ac:dyDescent="0.25">
      <c r="A3838" s="121"/>
      <c r="B3838" s="92" t="str">
        <f>IF(E3838="","",VLOOKUP(E3838,[1]PROJECTES!$C$14:$G$5000,2,FALSE))</f>
        <v/>
      </c>
      <c r="C3838" s="121"/>
      <c r="D3838" s="93" t="str">
        <f>IF(E3838="","",VLOOKUP(E3838,[1]PROJECTES!$C$14:$G$5000,5,FALSE))</f>
        <v/>
      </c>
      <c r="E3838" s="117"/>
      <c r="F3838" s="95"/>
      <c r="G3838" s="96" t="str">
        <f>IF(E3838="","",VLOOKUP(E3838,[1]PROJECTES!$C$14:$G$5000,4,FALSE))</f>
        <v/>
      </c>
      <c r="H3838" s="118"/>
      <c r="I3838" s="97" t="str">
        <f>IF(H3838="","",VLOOKUP(H3838,BD!B$2:C$16,2,FALSE))</f>
        <v/>
      </c>
      <c r="J3838" s="98"/>
      <c r="K3838" s="135" t="str">
        <f t="shared" si="132"/>
        <v/>
      </c>
      <c r="L3838" s="99" t="str">
        <f t="shared" ca="1" si="133"/>
        <v>-</v>
      </c>
      <c r="M3838" s="93" t="str">
        <f>IF(E3838="","",VLOOKUP(E3838,[1]PROJECTES!$C$14:$Z$5000,21,FALSE))</f>
        <v/>
      </c>
      <c r="N3838" s="100"/>
      <c r="O3838" s="72" t="s">
        <v>229</v>
      </c>
      <c r="P3838" s="101"/>
      <c r="Q3838" s="132"/>
      <c r="R3838" s="102"/>
      <c r="S3838" s="91"/>
    </row>
    <row r="3839" spans="1:19" s="104" customFormat="1" ht="12.75" customHeight="1" x14ac:dyDescent="0.25">
      <c r="A3839" s="121"/>
      <c r="B3839" s="92" t="str">
        <f>IF(E3839="","",VLOOKUP(E3839,[1]PROJECTES!$C$14:$G$5000,2,FALSE))</f>
        <v/>
      </c>
      <c r="C3839" s="121"/>
      <c r="D3839" s="93" t="str">
        <f>IF(E3839="","",VLOOKUP(E3839,[1]PROJECTES!$C$14:$G$5000,5,FALSE))</f>
        <v/>
      </c>
      <c r="E3839" s="117"/>
      <c r="F3839" s="95"/>
      <c r="G3839" s="96" t="str">
        <f>IF(E3839="","",VLOOKUP(E3839,[1]PROJECTES!$C$14:$G$5000,4,FALSE))</f>
        <v/>
      </c>
      <c r="H3839" s="118"/>
      <c r="I3839" s="97" t="str">
        <f>IF(H3839="","",VLOOKUP(H3839,BD!B$2:C$16,2,FALSE))</f>
        <v/>
      </c>
      <c r="J3839" s="98"/>
      <c r="K3839" s="135" t="str">
        <f t="shared" si="132"/>
        <v/>
      </c>
      <c r="L3839" s="99" t="str">
        <f t="shared" ca="1" si="133"/>
        <v>-</v>
      </c>
      <c r="M3839" s="93" t="str">
        <f>IF(E3839="","",VLOOKUP(E3839,[1]PROJECTES!$C$14:$Z$5000,21,FALSE))</f>
        <v/>
      </c>
      <c r="N3839" s="100"/>
      <c r="O3839" s="72" t="s">
        <v>229</v>
      </c>
      <c r="P3839" s="101"/>
      <c r="Q3839" s="132"/>
      <c r="R3839" s="102"/>
      <c r="S3839" s="91"/>
    </row>
    <row r="3840" spans="1:19" s="104" customFormat="1" ht="12.75" customHeight="1" x14ac:dyDescent="0.25">
      <c r="A3840" s="121"/>
      <c r="B3840" s="92" t="str">
        <f>IF(E3840="","",VLOOKUP(E3840,[1]PROJECTES!$C$14:$G$5000,2,FALSE))</f>
        <v/>
      </c>
      <c r="C3840" s="121"/>
      <c r="D3840" s="93" t="str">
        <f>IF(E3840="","",VLOOKUP(E3840,[1]PROJECTES!$C$14:$G$5000,5,FALSE))</f>
        <v/>
      </c>
      <c r="E3840" s="117"/>
      <c r="F3840" s="95"/>
      <c r="G3840" s="96" t="str">
        <f>IF(E3840="","",VLOOKUP(E3840,[1]PROJECTES!$C$14:$G$5000,4,FALSE))</f>
        <v/>
      </c>
      <c r="H3840" s="118"/>
      <c r="I3840" s="97" t="str">
        <f>IF(H3840="","",VLOOKUP(H3840,BD!B$2:C$16,2,FALSE))</f>
        <v/>
      </c>
      <c r="J3840" s="98"/>
      <c r="K3840" s="135" t="str">
        <f t="shared" si="132"/>
        <v/>
      </c>
      <c r="L3840" s="99" t="str">
        <f t="shared" ca="1" si="133"/>
        <v>-</v>
      </c>
      <c r="M3840" s="93" t="str">
        <f>IF(E3840="","",VLOOKUP(E3840,[1]PROJECTES!$C$14:$Z$5000,21,FALSE))</f>
        <v/>
      </c>
      <c r="N3840" s="100"/>
      <c r="O3840" s="72" t="s">
        <v>229</v>
      </c>
      <c r="P3840" s="101"/>
      <c r="Q3840" s="132"/>
      <c r="R3840" s="102"/>
      <c r="S3840" s="91"/>
    </row>
    <row r="3841" spans="1:19" s="104" customFormat="1" ht="12.75" customHeight="1" x14ac:dyDescent="0.25">
      <c r="A3841" s="121"/>
      <c r="B3841" s="92" t="str">
        <f>IF(E3841="","",VLOOKUP(E3841,[1]PROJECTES!$C$14:$G$5000,2,FALSE))</f>
        <v/>
      </c>
      <c r="C3841" s="121"/>
      <c r="D3841" s="93" t="str">
        <f>IF(E3841="","",VLOOKUP(E3841,[1]PROJECTES!$C$14:$G$5000,5,FALSE))</f>
        <v/>
      </c>
      <c r="E3841" s="117"/>
      <c r="F3841" s="95"/>
      <c r="G3841" s="96" t="str">
        <f>IF(E3841="","",VLOOKUP(E3841,[1]PROJECTES!$C$14:$G$5000,4,FALSE))</f>
        <v/>
      </c>
      <c r="H3841" s="118"/>
      <c r="I3841" s="97" t="str">
        <f>IF(H3841="","",VLOOKUP(H3841,BD!B$2:C$16,2,FALSE))</f>
        <v/>
      </c>
      <c r="J3841" s="98"/>
      <c r="K3841" s="135" t="str">
        <f t="shared" si="132"/>
        <v/>
      </c>
      <c r="L3841" s="99" t="str">
        <f t="shared" ca="1" si="133"/>
        <v>-</v>
      </c>
      <c r="M3841" s="93" t="str">
        <f>IF(E3841="","",VLOOKUP(E3841,[1]PROJECTES!$C$14:$Z$5000,21,FALSE))</f>
        <v/>
      </c>
      <c r="N3841" s="100"/>
      <c r="O3841" s="72" t="s">
        <v>229</v>
      </c>
      <c r="P3841" s="101"/>
      <c r="Q3841" s="132"/>
      <c r="R3841" s="102"/>
      <c r="S3841" s="91"/>
    </row>
    <row r="3842" spans="1:19" s="104" customFormat="1" ht="12.75" customHeight="1" x14ac:dyDescent="0.25">
      <c r="A3842" s="121"/>
      <c r="B3842" s="92" t="str">
        <f>IF(E3842="","",VLOOKUP(E3842,[1]PROJECTES!$C$14:$G$5000,2,FALSE))</f>
        <v/>
      </c>
      <c r="C3842" s="121"/>
      <c r="D3842" s="93" t="str">
        <f>IF(E3842="","",VLOOKUP(E3842,[1]PROJECTES!$C$14:$G$5000,5,FALSE))</f>
        <v/>
      </c>
      <c r="E3842" s="117"/>
      <c r="F3842" s="95"/>
      <c r="G3842" s="96" t="str">
        <f>IF(E3842="","",VLOOKUP(E3842,[1]PROJECTES!$C$14:$G$5000,4,FALSE))</f>
        <v/>
      </c>
      <c r="H3842" s="118"/>
      <c r="I3842" s="97" t="str">
        <f>IF(H3842="","",VLOOKUP(H3842,BD!B$2:C$16,2,FALSE))</f>
        <v/>
      </c>
      <c r="J3842" s="98"/>
      <c r="K3842" s="135" t="str">
        <f t="shared" si="132"/>
        <v/>
      </c>
      <c r="L3842" s="99" t="str">
        <f t="shared" ca="1" si="133"/>
        <v>-</v>
      </c>
      <c r="M3842" s="93" t="str">
        <f>IF(E3842="","",VLOOKUP(E3842,[1]PROJECTES!$C$14:$Z$5000,21,FALSE))</f>
        <v/>
      </c>
      <c r="N3842" s="100"/>
      <c r="O3842" s="72" t="s">
        <v>229</v>
      </c>
      <c r="P3842" s="101"/>
      <c r="Q3842" s="132"/>
      <c r="R3842" s="102"/>
      <c r="S3842" s="91"/>
    </row>
    <row r="3843" spans="1:19" s="104" customFormat="1" ht="12.75" customHeight="1" x14ac:dyDescent="0.25">
      <c r="A3843" s="121"/>
      <c r="B3843" s="92" t="str">
        <f>IF(E3843="","",VLOOKUP(E3843,[1]PROJECTES!$C$14:$G$5000,2,FALSE))</f>
        <v/>
      </c>
      <c r="C3843" s="121"/>
      <c r="D3843" s="93" t="str">
        <f>IF(E3843="","",VLOOKUP(E3843,[1]PROJECTES!$C$14:$G$5000,5,FALSE))</f>
        <v/>
      </c>
      <c r="E3843" s="117"/>
      <c r="F3843" s="95"/>
      <c r="G3843" s="96" t="str">
        <f>IF(E3843="","",VLOOKUP(E3843,[1]PROJECTES!$C$14:$G$5000,4,FALSE))</f>
        <v/>
      </c>
      <c r="H3843" s="118"/>
      <c r="I3843" s="97" t="str">
        <f>IF(H3843="","",VLOOKUP(H3843,BD!B$2:C$16,2,FALSE))</f>
        <v/>
      </c>
      <c r="J3843" s="98"/>
      <c r="K3843" s="135" t="str">
        <f t="shared" si="132"/>
        <v/>
      </c>
      <c r="L3843" s="99" t="str">
        <f t="shared" ca="1" si="133"/>
        <v>-</v>
      </c>
      <c r="M3843" s="93" t="str">
        <f>IF(E3843="","",VLOOKUP(E3843,[1]PROJECTES!$C$14:$Z$5000,21,FALSE))</f>
        <v/>
      </c>
      <c r="N3843" s="100"/>
      <c r="O3843" s="72" t="s">
        <v>229</v>
      </c>
      <c r="P3843" s="101"/>
      <c r="Q3843" s="132"/>
      <c r="R3843" s="102"/>
      <c r="S3843" s="91"/>
    </row>
    <row r="3844" spans="1:19" s="104" customFormat="1" ht="12.75" customHeight="1" x14ac:dyDescent="0.25">
      <c r="A3844" s="121"/>
      <c r="B3844" s="92" t="str">
        <f>IF(E3844="","",VLOOKUP(E3844,[1]PROJECTES!$C$14:$G$5000,2,FALSE))</f>
        <v/>
      </c>
      <c r="C3844" s="121"/>
      <c r="D3844" s="93" t="str">
        <f>IF(E3844="","",VLOOKUP(E3844,[1]PROJECTES!$C$14:$G$5000,5,FALSE))</f>
        <v/>
      </c>
      <c r="E3844" s="117"/>
      <c r="F3844" s="95"/>
      <c r="G3844" s="96" t="str">
        <f>IF(E3844="","",VLOOKUP(E3844,[1]PROJECTES!$C$14:$G$5000,4,FALSE))</f>
        <v/>
      </c>
      <c r="H3844" s="118"/>
      <c r="I3844" s="97" t="str">
        <f>IF(H3844="","",VLOOKUP(H3844,BD!B$2:C$16,2,FALSE))</f>
        <v/>
      </c>
      <c r="J3844" s="98"/>
      <c r="K3844" s="135" t="str">
        <f t="shared" si="132"/>
        <v/>
      </c>
      <c r="L3844" s="99" t="str">
        <f t="shared" ca="1" si="133"/>
        <v>-</v>
      </c>
      <c r="M3844" s="93" t="str">
        <f>IF(E3844="","",VLOOKUP(E3844,[1]PROJECTES!$C$14:$Z$5000,21,FALSE))</f>
        <v/>
      </c>
      <c r="N3844" s="100"/>
      <c r="O3844" s="72" t="s">
        <v>229</v>
      </c>
      <c r="P3844" s="101"/>
      <c r="Q3844" s="132"/>
      <c r="R3844" s="102"/>
      <c r="S3844" s="91"/>
    </row>
    <row r="3845" spans="1:19" s="104" customFormat="1" ht="12.75" customHeight="1" x14ac:dyDescent="0.25">
      <c r="A3845" s="121"/>
      <c r="B3845" s="92" t="str">
        <f>IF(E3845="","",VLOOKUP(E3845,[1]PROJECTES!$C$14:$G$5000,2,FALSE))</f>
        <v/>
      </c>
      <c r="C3845" s="121"/>
      <c r="D3845" s="93" t="str">
        <f>IF(E3845="","",VLOOKUP(E3845,[1]PROJECTES!$C$14:$G$5000,5,FALSE))</f>
        <v/>
      </c>
      <c r="E3845" s="117"/>
      <c r="F3845" s="95"/>
      <c r="G3845" s="96" t="str">
        <f>IF(E3845="","",VLOOKUP(E3845,[1]PROJECTES!$C$14:$G$5000,4,FALSE))</f>
        <v/>
      </c>
      <c r="H3845" s="118"/>
      <c r="I3845" s="97" t="str">
        <f>IF(H3845="","",VLOOKUP(H3845,BD!B$2:C$16,2,FALSE))</f>
        <v/>
      </c>
      <c r="J3845" s="98"/>
      <c r="K3845" s="135" t="str">
        <f t="shared" si="132"/>
        <v/>
      </c>
      <c r="L3845" s="99" t="str">
        <f t="shared" ca="1" si="133"/>
        <v>-</v>
      </c>
      <c r="M3845" s="93" t="str">
        <f>IF(E3845="","",VLOOKUP(E3845,[1]PROJECTES!$C$14:$Z$5000,21,FALSE))</f>
        <v/>
      </c>
      <c r="N3845" s="100"/>
      <c r="O3845" s="72" t="s">
        <v>229</v>
      </c>
      <c r="P3845" s="101"/>
      <c r="Q3845" s="132"/>
      <c r="R3845" s="102"/>
      <c r="S3845" s="91"/>
    </row>
    <row r="3846" spans="1:19" s="104" customFormat="1" ht="12.75" customHeight="1" x14ac:dyDescent="0.25">
      <c r="A3846" s="121"/>
      <c r="B3846" s="92" t="str">
        <f>IF(E3846="","",VLOOKUP(E3846,[1]PROJECTES!$C$14:$G$5000,2,FALSE))</f>
        <v/>
      </c>
      <c r="C3846" s="121"/>
      <c r="D3846" s="93" t="str">
        <f>IF(E3846="","",VLOOKUP(E3846,[1]PROJECTES!$C$14:$G$5000,5,FALSE))</f>
        <v/>
      </c>
      <c r="E3846" s="117"/>
      <c r="F3846" s="95"/>
      <c r="G3846" s="96" t="str">
        <f>IF(E3846="","",VLOOKUP(E3846,[1]PROJECTES!$C$14:$G$5000,4,FALSE))</f>
        <v/>
      </c>
      <c r="H3846" s="118"/>
      <c r="I3846" s="97" t="str">
        <f>IF(H3846="","",VLOOKUP(H3846,BD!B$2:C$16,2,FALSE))</f>
        <v/>
      </c>
      <c r="J3846" s="98"/>
      <c r="K3846" s="135" t="str">
        <f t="shared" si="132"/>
        <v/>
      </c>
      <c r="L3846" s="99" t="str">
        <f t="shared" ca="1" si="133"/>
        <v>-</v>
      </c>
      <c r="M3846" s="93" t="str">
        <f>IF(E3846="","",VLOOKUP(E3846,[1]PROJECTES!$C$14:$Z$5000,21,FALSE))</f>
        <v/>
      </c>
      <c r="N3846" s="100"/>
      <c r="O3846" s="72" t="s">
        <v>229</v>
      </c>
      <c r="P3846" s="101"/>
      <c r="Q3846" s="132"/>
      <c r="R3846" s="102"/>
      <c r="S3846" s="91"/>
    </row>
    <row r="3847" spans="1:19" s="104" customFormat="1" ht="12.75" customHeight="1" x14ac:dyDescent="0.25">
      <c r="A3847" s="121"/>
      <c r="B3847" s="92" t="str">
        <f>IF(E3847="","",VLOOKUP(E3847,[1]PROJECTES!$C$14:$G$5000,2,FALSE))</f>
        <v/>
      </c>
      <c r="C3847" s="121"/>
      <c r="D3847" s="93" t="str">
        <f>IF(E3847="","",VLOOKUP(E3847,[1]PROJECTES!$C$14:$G$5000,5,FALSE))</f>
        <v/>
      </c>
      <c r="E3847" s="117"/>
      <c r="F3847" s="95"/>
      <c r="G3847" s="96" t="str">
        <f>IF(E3847="","",VLOOKUP(E3847,[1]PROJECTES!$C$14:$G$5000,4,FALSE))</f>
        <v/>
      </c>
      <c r="H3847" s="118"/>
      <c r="I3847" s="97" t="str">
        <f>IF(H3847="","",VLOOKUP(H3847,BD!B$2:C$16,2,FALSE))</f>
        <v/>
      </c>
      <c r="J3847" s="98"/>
      <c r="K3847" s="135" t="str">
        <f t="shared" si="132"/>
        <v/>
      </c>
      <c r="L3847" s="99" t="str">
        <f t="shared" ca="1" si="133"/>
        <v>-</v>
      </c>
      <c r="M3847" s="93" t="str">
        <f>IF(E3847="","",VLOOKUP(E3847,[1]PROJECTES!$C$14:$Z$5000,21,FALSE))</f>
        <v/>
      </c>
      <c r="N3847" s="100"/>
      <c r="O3847" s="72" t="s">
        <v>229</v>
      </c>
      <c r="P3847" s="101"/>
      <c r="Q3847" s="132"/>
      <c r="R3847" s="102"/>
      <c r="S3847" s="91"/>
    </row>
    <row r="3848" spans="1:19" s="104" customFormat="1" ht="12.75" customHeight="1" x14ac:dyDescent="0.25">
      <c r="A3848" s="121"/>
      <c r="B3848" s="92" t="str">
        <f>IF(E3848="","",VLOOKUP(E3848,[1]PROJECTES!$C$14:$G$5000,2,FALSE))</f>
        <v/>
      </c>
      <c r="C3848" s="121"/>
      <c r="D3848" s="93" t="str">
        <f>IF(E3848="","",VLOOKUP(E3848,[1]PROJECTES!$C$14:$G$5000,5,FALSE))</f>
        <v/>
      </c>
      <c r="E3848" s="117"/>
      <c r="F3848" s="95"/>
      <c r="G3848" s="96" t="str">
        <f>IF(E3848="","",VLOOKUP(E3848,[1]PROJECTES!$C$14:$G$5000,4,FALSE))</f>
        <v/>
      </c>
      <c r="H3848" s="118"/>
      <c r="I3848" s="97" t="str">
        <f>IF(H3848="","",VLOOKUP(H3848,BD!B$2:C$16,2,FALSE))</f>
        <v/>
      </c>
      <c r="J3848" s="98"/>
      <c r="K3848" s="135" t="str">
        <f t="shared" si="132"/>
        <v/>
      </c>
      <c r="L3848" s="99" t="str">
        <f t="shared" ca="1" si="133"/>
        <v>-</v>
      </c>
      <c r="M3848" s="93" t="str">
        <f>IF(E3848="","",VLOOKUP(E3848,[1]PROJECTES!$C$14:$Z$5000,21,FALSE))</f>
        <v/>
      </c>
      <c r="N3848" s="100"/>
      <c r="O3848" s="72" t="s">
        <v>229</v>
      </c>
      <c r="P3848" s="101"/>
      <c r="Q3848" s="132"/>
      <c r="R3848" s="102"/>
      <c r="S3848" s="91"/>
    </row>
    <row r="3849" spans="1:19" s="104" customFormat="1" ht="12.75" customHeight="1" x14ac:dyDescent="0.25">
      <c r="A3849" s="121"/>
      <c r="B3849" s="92" t="str">
        <f>IF(E3849="","",VLOOKUP(E3849,[1]PROJECTES!$C$14:$G$5000,2,FALSE))</f>
        <v/>
      </c>
      <c r="C3849" s="121"/>
      <c r="D3849" s="93" t="str">
        <f>IF(E3849="","",VLOOKUP(E3849,[1]PROJECTES!$C$14:$G$5000,5,FALSE))</f>
        <v/>
      </c>
      <c r="E3849" s="117"/>
      <c r="F3849" s="95"/>
      <c r="G3849" s="96" t="str">
        <f>IF(E3849="","",VLOOKUP(E3849,[1]PROJECTES!$C$14:$G$5000,4,FALSE))</f>
        <v/>
      </c>
      <c r="H3849" s="118"/>
      <c r="I3849" s="97" t="str">
        <f>IF(H3849="","",VLOOKUP(H3849,BD!B$2:C$16,2,FALSE))</f>
        <v/>
      </c>
      <c r="J3849" s="98"/>
      <c r="K3849" s="135" t="str">
        <f t="shared" si="132"/>
        <v/>
      </c>
      <c r="L3849" s="99" t="str">
        <f t="shared" ca="1" si="133"/>
        <v>-</v>
      </c>
      <c r="M3849" s="93" t="str">
        <f>IF(E3849="","",VLOOKUP(E3849,[1]PROJECTES!$C$14:$Z$5000,21,FALSE))</f>
        <v/>
      </c>
      <c r="N3849" s="100"/>
      <c r="O3849" s="72" t="s">
        <v>229</v>
      </c>
      <c r="P3849" s="101"/>
      <c r="Q3849" s="132"/>
      <c r="R3849" s="102"/>
      <c r="S3849" s="91"/>
    </row>
    <row r="3850" spans="1:19" s="104" customFormat="1" ht="12.75" customHeight="1" x14ac:dyDescent="0.25">
      <c r="A3850" s="121"/>
      <c r="B3850" s="92" t="str">
        <f>IF(E3850="","",VLOOKUP(E3850,[1]PROJECTES!$C$14:$G$5000,2,FALSE))</f>
        <v/>
      </c>
      <c r="C3850" s="121"/>
      <c r="D3850" s="93" t="str">
        <f>IF(E3850="","",VLOOKUP(E3850,[1]PROJECTES!$C$14:$G$5000,5,FALSE))</f>
        <v/>
      </c>
      <c r="E3850" s="117"/>
      <c r="F3850" s="95"/>
      <c r="G3850" s="96" t="str">
        <f>IF(E3850="","",VLOOKUP(E3850,[1]PROJECTES!$C$14:$G$5000,4,FALSE))</f>
        <v/>
      </c>
      <c r="H3850" s="118"/>
      <c r="I3850" s="97" t="str">
        <f>IF(H3850="","",VLOOKUP(H3850,BD!B$2:C$16,2,FALSE))</f>
        <v/>
      </c>
      <c r="J3850" s="98"/>
      <c r="K3850" s="135" t="str">
        <f t="shared" si="132"/>
        <v/>
      </c>
      <c r="L3850" s="99" t="str">
        <f t="shared" ca="1" si="133"/>
        <v>-</v>
      </c>
      <c r="M3850" s="93" t="str">
        <f>IF(E3850="","",VLOOKUP(E3850,[1]PROJECTES!$C$14:$Z$5000,21,FALSE))</f>
        <v/>
      </c>
      <c r="N3850" s="100"/>
      <c r="O3850" s="72" t="s">
        <v>229</v>
      </c>
      <c r="P3850" s="101"/>
      <c r="Q3850" s="132"/>
      <c r="R3850" s="102"/>
      <c r="S3850" s="91"/>
    </row>
    <row r="3851" spans="1:19" s="104" customFormat="1" ht="12.75" customHeight="1" x14ac:dyDescent="0.25">
      <c r="A3851" s="121"/>
      <c r="B3851" s="92" t="str">
        <f>IF(E3851="","",VLOOKUP(E3851,[1]PROJECTES!$C$14:$G$5000,2,FALSE))</f>
        <v/>
      </c>
      <c r="C3851" s="121"/>
      <c r="D3851" s="93" t="str">
        <f>IF(E3851="","",VLOOKUP(E3851,[1]PROJECTES!$C$14:$G$5000,5,FALSE))</f>
        <v/>
      </c>
      <c r="E3851" s="117"/>
      <c r="F3851" s="95"/>
      <c r="G3851" s="96" t="str">
        <f>IF(E3851="","",VLOOKUP(E3851,[1]PROJECTES!$C$14:$G$5000,4,FALSE))</f>
        <v/>
      </c>
      <c r="H3851" s="118"/>
      <c r="I3851" s="97" t="str">
        <f>IF(H3851="","",VLOOKUP(H3851,BD!B$2:C$16,2,FALSE))</f>
        <v/>
      </c>
      <c r="J3851" s="98"/>
      <c r="K3851" s="135" t="str">
        <f t="shared" si="132"/>
        <v/>
      </c>
      <c r="L3851" s="99" t="str">
        <f t="shared" ca="1" si="133"/>
        <v>-</v>
      </c>
      <c r="M3851" s="93" t="str">
        <f>IF(E3851="","",VLOOKUP(E3851,[1]PROJECTES!$C$14:$Z$5000,21,FALSE))</f>
        <v/>
      </c>
      <c r="N3851" s="100"/>
      <c r="O3851" s="72" t="s">
        <v>229</v>
      </c>
      <c r="P3851" s="101"/>
      <c r="Q3851" s="132"/>
      <c r="R3851" s="102"/>
      <c r="S3851" s="91"/>
    </row>
    <row r="3852" spans="1:19" s="104" customFormat="1" ht="12.75" customHeight="1" x14ac:dyDescent="0.25">
      <c r="A3852" s="121"/>
      <c r="B3852" s="92" t="str">
        <f>IF(E3852="","",VLOOKUP(E3852,[1]PROJECTES!$C$14:$G$5000,2,FALSE))</f>
        <v/>
      </c>
      <c r="C3852" s="121"/>
      <c r="D3852" s="93" t="str">
        <f>IF(E3852="","",VLOOKUP(E3852,[1]PROJECTES!$C$14:$G$5000,5,FALSE))</f>
        <v/>
      </c>
      <c r="E3852" s="117"/>
      <c r="F3852" s="95"/>
      <c r="G3852" s="96" t="str">
        <f>IF(E3852="","",VLOOKUP(E3852,[1]PROJECTES!$C$14:$G$5000,4,FALSE))</f>
        <v/>
      </c>
      <c r="H3852" s="118"/>
      <c r="I3852" s="97" t="str">
        <f>IF(H3852="","",VLOOKUP(H3852,BD!B$2:C$16,2,FALSE))</f>
        <v/>
      </c>
      <c r="J3852" s="98"/>
      <c r="K3852" s="135" t="str">
        <f t="shared" si="132"/>
        <v/>
      </c>
      <c r="L3852" s="99" t="str">
        <f t="shared" ca="1" si="133"/>
        <v>-</v>
      </c>
      <c r="M3852" s="93" t="str">
        <f>IF(E3852="","",VLOOKUP(E3852,[1]PROJECTES!$C$14:$Z$5000,21,FALSE))</f>
        <v/>
      </c>
      <c r="N3852" s="100"/>
      <c r="O3852" s="72" t="s">
        <v>229</v>
      </c>
      <c r="P3852" s="101"/>
      <c r="Q3852" s="132"/>
      <c r="R3852" s="102"/>
      <c r="S3852" s="91"/>
    </row>
    <row r="3853" spans="1:19" s="104" customFormat="1" ht="12.75" customHeight="1" x14ac:dyDescent="0.25">
      <c r="A3853" s="121"/>
      <c r="B3853" s="92" t="str">
        <f>IF(E3853="","",VLOOKUP(E3853,[1]PROJECTES!$C$14:$G$5000,2,FALSE))</f>
        <v/>
      </c>
      <c r="C3853" s="121"/>
      <c r="D3853" s="93" t="str">
        <f>IF(E3853="","",VLOOKUP(E3853,[1]PROJECTES!$C$14:$G$5000,5,FALSE))</f>
        <v/>
      </c>
      <c r="E3853" s="117"/>
      <c r="F3853" s="95"/>
      <c r="G3853" s="96" t="str">
        <f>IF(E3853="","",VLOOKUP(E3853,[1]PROJECTES!$C$14:$G$5000,4,FALSE))</f>
        <v/>
      </c>
      <c r="H3853" s="118"/>
      <c r="I3853" s="97" t="str">
        <f>IF(H3853="","",VLOOKUP(H3853,BD!B$2:C$16,2,FALSE))</f>
        <v/>
      </c>
      <c r="J3853" s="98"/>
      <c r="K3853" s="135" t="str">
        <f t="shared" si="132"/>
        <v/>
      </c>
      <c r="L3853" s="99" t="str">
        <f t="shared" ca="1" si="133"/>
        <v>-</v>
      </c>
      <c r="M3853" s="93" t="str">
        <f>IF(E3853="","",VLOOKUP(E3853,[1]PROJECTES!$C$14:$Z$5000,21,FALSE))</f>
        <v/>
      </c>
      <c r="N3853" s="100"/>
      <c r="O3853" s="72" t="s">
        <v>229</v>
      </c>
      <c r="P3853" s="101"/>
      <c r="Q3853" s="132"/>
      <c r="R3853" s="102"/>
      <c r="S3853" s="91"/>
    </row>
    <row r="3854" spans="1:19" s="104" customFormat="1" ht="12.75" customHeight="1" x14ac:dyDescent="0.25">
      <c r="A3854" s="121"/>
      <c r="B3854" s="92" t="str">
        <f>IF(E3854="","",VLOOKUP(E3854,[1]PROJECTES!$C$14:$G$5000,2,FALSE))</f>
        <v/>
      </c>
      <c r="C3854" s="121"/>
      <c r="D3854" s="93" t="str">
        <f>IF(E3854="","",VLOOKUP(E3854,[1]PROJECTES!$C$14:$G$5000,5,FALSE))</f>
        <v/>
      </c>
      <c r="E3854" s="117"/>
      <c r="F3854" s="95"/>
      <c r="G3854" s="96" t="str">
        <f>IF(E3854="","",VLOOKUP(E3854,[1]PROJECTES!$C$14:$G$5000,4,FALSE))</f>
        <v/>
      </c>
      <c r="H3854" s="118"/>
      <c r="I3854" s="97" t="str">
        <f>IF(H3854="","",VLOOKUP(H3854,BD!B$2:C$16,2,FALSE))</f>
        <v/>
      </c>
      <c r="J3854" s="98"/>
      <c r="K3854" s="135" t="str">
        <f t="shared" si="132"/>
        <v/>
      </c>
      <c r="L3854" s="99" t="str">
        <f t="shared" ca="1" si="133"/>
        <v>-</v>
      </c>
      <c r="M3854" s="93" t="str">
        <f>IF(E3854="","",VLOOKUP(E3854,[1]PROJECTES!$C$14:$Z$5000,21,FALSE))</f>
        <v/>
      </c>
      <c r="N3854" s="100"/>
      <c r="O3854" s="72" t="s">
        <v>229</v>
      </c>
      <c r="P3854" s="101"/>
      <c r="Q3854" s="132"/>
      <c r="R3854" s="102"/>
      <c r="S3854" s="91"/>
    </row>
    <row r="3855" spans="1:19" s="104" customFormat="1" ht="12.75" customHeight="1" x14ac:dyDescent="0.25">
      <c r="A3855" s="121"/>
      <c r="B3855" s="92" t="str">
        <f>IF(E3855="","",VLOOKUP(E3855,[1]PROJECTES!$C$14:$G$5000,2,FALSE))</f>
        <v/>
      </c>
      <c r="C3855" s="121"/>
      <c r="D3855" s="93" t="str">
        <f>IF(E3855="","",VLOOKUP(E3855,[1]PROJECTES!$C$14:$G$5000,5,FALSE))</f>
        <v/>
      </c>
      <c r="E3855" s="117"/>
      <c r="F3855" s="95"/>
      <c r="G3855" s="96" t="str">
        <f>IF(E3855="","",VLOOKUP(E3855,[1]PROJECTES!$C$14:$G$5000,4,FALSE))</f>
        <v/>
      </c>
      <c r="H3855" s="118"/>
      <c r="I3855" s="97" t="str">
        <f>IF(H3855="","",VLOOKUP(H3855,BD!B$2:C$16,2,FALSE))</f>
        <v/>
      </c>
      <c r="J3855" s="98"/>
      <c r="K3855" s="135" t="str">
        <f t="shared" si="132"/>
        <v/>
      </c>
      <c r="L3855" s="99" t="str">
        <f t="shared" ca="1" si="133"/>
        <v>-</v>
      </c>
      <c r="M3855" s="93" t="str">
        <f>IF(E3855="","",VLOOKUP(E3855,[1]PROJECTES!$C$14:$Z$5000,21,FALSE))</f>
        <v/>
      </c>
      <c r="N3855" s="100"/>
      <c r="O3855" s="72" t="s">
        <v>229</v>
      </c>
      <c r="P3855" s="101"/>
      <c r="Q3855" s="132"/>
      <c r="R3855" s="102"/>
      <c r="S3855" s="91"/>
    </row>
    <row r="3856" spans="1:19" s="104" customFormat="1" ht="12.75" customHeight="1" x14ac:dyDescent="0.25">
      <c r="A3856" s="121"/>
      <c r="B3856" s="92" t="str">
        <f>IF(E3856="","",VLOOKUP(E3856,[1]PROJECTES!$C$14:$G$5000,2,FALSE))</f>
        <v/>
      </c>
      <c r="C3856" s="121"/>
      <c r="D3856" s="93" t="str">
        <f>IF(E3856="","",VLOOKUP(E3856,[1]PROJECTES!$C$14:$G$5000,5,FALSE))</f>
        <v/>
      </c>
      <c r="E3856" s="117"/>
      <c r="F3856" s="95"/>
      <c r="G3856" s="96" t="str">
        <f>IF(E3856="","",VLOOKUP(E3856,[1]PROJECTES!$C$14:$G$5000,4,FALSE))</f>
        <v/>
      </c>
      <c r="H3856" s="118"/>
      <c r="I3856" s="97" t="str">
        <f>IF(H3856="","",VLOOKUP(H3856,BD!B$2:C$16,2,FALSE))</f>
        <v/>
      </c>
      <c r="J3856" s="98"/>
      <c r="K3856" s="135" t="str">
        <f t="shared" si="132"/>
        <v/>
      </c>
      <c r="L3856" s="99" t="str">
        <f t="shared" ca="1" si="133"/>
        <v>-</v>
      </c>
      <c r="M3856" s="93" t="str">
        <f>IF(E3856="","",VLOOKUP(E3856,[1]PROJECTES!$C$14:$Z$5000,21,FALSE))</f>
        <v/>
      </c>
      <c r="N3856" s="100"/>
      <c r="O3856" s="72" t="s">
        <v>229</v>
      </c>
      <c r="P3856" s="101"/>
      <c r="Q3856" s="132"/>
      <c r="R3856" s="102"/>
      <c r="S3856" s="91"/>
    </row>
    <row r="3857" spans="1:19" s="104" customFormat="1" ht="12.75" customHeight="1" x14ac:dyDescent="0.25">
      <c r="A3857" s="121"/>
      <c r="B3857" s="92" t="str">
        <f>IF(E3857="","",VLOOKUP(E3857,[1]PROJECTES!$C$14:$G$5000,2,FALSE))</f>
        <v/>
      </c>
      <c r="C3857" s="121"/>
      <c r="D3857" s="93" t="str">
        <f>IF(E3857="","",VLOOKUP(E3857,[1]PROJECTES!$C$14:$G$5000,5,FALSE))</f>
        <v/>
      </c>
      <c r="E3857" s="117"/>
      <c r="F3857" s="95"/>
      <c r="G3857" s="96" t="str">
        <f>IF(E3857="","",VLOOKUP(E3857,[1]PROJECTES!$C$14:$G$5000,4,FALSE))</f>
        <v/>
      </c>
      <c r="H3857" s="118"/>
      <c r="I3857" s="97" t="str">
        <f>IF(H3857="","",VLOOKUP(H3857,BD!B$2:C$16,2,FALSE))</f>
        <v/>
      </c>
      <c r="J3857" s="98"/>
      <c r="K3857" s="135" t="str">
        <f t="shared" si="132"/>
        <v/>
      </c>
      <c r="L3857" s="99" t="str">
        <f t="shared" ca="1" si="133"/>
        <v>-</v>
      </c>
      <c r="M3857" s="93" t="str">
        <f>IF(E3857="","",VLOOKUP(E3857,[1]PROJECTES!$C$14:$Z$5000,21,FALSE))</f>
        <v/>
      </c>
      <c r="N3857" s="100"/>
      <c r="O3857" s="72" t="s">
        <v>229</v>
      </c>
      <c r="P3857" s="101"/>
      <c r="Q3857" s="132"/>
      <c r="R3857" s="102"/>
      <c r="S3857" s="91"/>
    </row>
    <row r="3858" spans="1:19" s="104" customFormat="1" ht="12.75" customHeight="1" x14ac:dyDescent="0.25">
      <c r="A3858" s="121"/>
      <c r="B3858" s="92" t="str">
        <f>IF(E3858="","",VLOOKUP(E3858,[1]PROJECTES!$C$14:$G$5000,2,FALSE))</f>
        <v/>
      </c>
      <c r="C3858" s="121"/>
      <c r="D3858" s="93" t="str">
        <f>IF(E3858="","",VLOOKUP(E3858,[1]PROJECTES!$C$14:$G$5000,5,FALSE))</f>
        <v/>
      </c>
      <c r="E3858" s="117"/>
      <c r="F3858" s="95"/>
      <c r="G3858" s="96" t="str">
        <f>IF(E3858="","",VLOOKUP(E3858,[1]PROJECTES!$C$14:$G$5000,4,FALSE))</f>
        <v/>
      </c>
      <c r="H3858" s="118"/>
      <c r="I3858" s="97" t="str">
        <f>IF(H3858="","",VLOOKUP(H3858,BD!B$2:C$16,2,FALSE))</f>
        <v/>
      </c>
      <c r="J3858" s="98"/>
      <c r="K3858" s="135" t="str">
        <f t="shared" si="132"/>
        <v/>
      </c>
      <c r="L3858" s="99" t="str">
        <f t="shared" ca="1" si="133"/>
        <v>-</v>
      </c>
      <c r="M3858" s="93" t="str">
        <f>IF(E3858="","",VLOOKUP(E3858,[1]PROJECTES!$C$14:$Z$5000,21,FALSE))</f>
        <v/>
      </c>
      <c r="N3858" s="100"/>
      <c r="O3858" s="72" t="s">
        <v>229</v>
      </c>
      <c r="P3858" s="101"/>
      <c r="Q3858" s="132"/>
      <c r="R3858" s="102"/>
      <c r="S3858" s="91"/>
    </row>
    <row r="3859" spans="1:19" s="104" customFormat="1" ht="12.75" customHeight="1" x14ac:dyDescent="0.25">
      <c r="A3859" s="121"/>
      <c r="B3859" s="92" t="str">
        <f>IF(E3859="","",VLOOKUP(E3859,[1]PROJECTES!$C$14:$G$5000,2,FALSE))</f>
        <v/>
      </c>
      <c r="C3859" s="121"/>
      <c r="D3859" s="93" t="str">
        <f>IF(E3859="","",VLOOKUP(E3859,[1]PROJECTES!$C$14:$G$5000,5,FALSE))</f>
        <v/>
      </c>
      <c r="E3859" s="117"/>
      <c r="F3859" s="95"/>
      <c r="G3859" s="96" t="str">
        <f>IF(E3859="","",VLOOKUP(E3859,[1]PROJECTES!$C$14:$G$5000,4,FALSE))</f>
        <v/>
      </c>
      <c r="H3859" s="118"/>
      <c r="I3859" s="97" t="str">
        <f>IF(H3859="","",VLOOKUP(H3859,BD!B$2:C$16,2,FALSE))</f>
        <v/>
      </c>
      <c r="J3859" s="98"/>
      <c r="K3859" s="135" t="str">
        <f t="shared" si="132"/>
        <v/>
      </c>
      <c r="L3859" s="99" t="str">
        <f t="shared" ca="1" si="133"/>
        <v>-</v>
      </c>
      <c r="M3859" s="93" t="str">
        <f>IF(E3859="","",VLOOKUP(E3859,[1]PROJECTES!$C$14:$Z$5000,21,FALSE))</f>
        <v/>
      </c>
      <c r="N3859" s="100"/>
      <c r="O3859" s="72" t="s">
        <v>229</v>
      </c>
      <c r="P3859" s="101"/>
      <c r="Q3859" s="132"/>
      <c r="R3859" s="102"/>
      <c r="S3859" s="91"/>
    </row>
    <row r="3860" spans="1:19" s="104" customFormat="1" ht="12.75" customHeight="1" x14ac:dyDescent="0.25">
      <c r="A3860" s="121"/>
      <c r="B3860" s="92" t="str">
        <f>IF(E3860="","",VLOOKUP(E3860,[1]PROJECTES!$C$14:$G$5000,2,FALSE))</f>
        <v/>
      </c>
      <c r="C3860" s="121"/>
      <c r="D3860" s="93" t="str">
        <f>IF(E3860="","",VLOOKUP(E3860,[1]PROJECTES!$C$14:$G$5000,5,FALSE))</f>
        <v/>
      </c>
      <c r="E3860" s="117"/>
      <c r="F3860" s="95"/>
      <c r="G3860" s="96" t="str">
        <f>IF(E3860="","",VLOOKUP(E3860,[1]PROJECTES!$C$14:$G$5000,4,FALSE))</f>
        <v/>
      </c>
      <c r="H3860" s="118"/>
      <c r="I3860" s="97" t="str">
        <f>IF(H3860="","",VLOOKUP(H3860,BD!B$2:C$16,2,FALSE))</f>
        <v/>
      </c>
      <c r="J3860" s="98"/>
      <c r="K3860" s="135" t="str">
        <f t="shared" si="132"/>
        <v/>
      </c>
      <c r="L3860" s="99" t="str">
        <f t="shared" ca="1" si="133"/>
        <v>-</v>
      </c>
      <c r="M3860" s="93" t="str">
        <f>IF(E3860="","",VLOOKUP(E3860,[1]PROJECTES!$C$14:$Z$5000,21,FALSE))</f>
        <v/>
      </c>
      <c r="N3860" s="100"/>
      <c r="O3860" s="72" t="s">
        <v>229</v>
      </c>
      <c r="P3860" s="101"/>
      <c r="Q3860" s="132"/>
      <c r="R3860" s="102"/>
      <c r="S3860" s="91"/>
    </row>
    <row r="3861" spans="1:19" s="104" customFormat="1" ht="12.75" customHeight="1" x14ac:dyDescent="0.25">
      <c r="A3861" s="121"/>
      <c r="B3861" s="92" t="str">
        <f>IF(E3861="","",VLOOKUP(E3861,[1]PROJECTES!$C$14:$G$5000,2,FALSE))</f>
        <v/>
      </c>
      <c r="C3861" s="121"/>
      <c r="D3861" s="93" t="str">
        <f>IF(E3861="","",VLOOKUP(E3861,[1]PROJECTES!$C$14:$G$5000,5,FALSE))</f>
        <v/>
      </c>
      <c r="E3861" s="117"/>
      <c r="F3861" s="95"/>
      <c r="G3861" s="96" t="str">
        <f>IF(E3861="","",VLOOKUP(E3861,[1]PROJECTES!$C$14:$G$5000,4,FALSE))</f>
        <v/>
      </c>
      <c r="H3861" s="118"/>
      <c r="I3861" s="97" t="str">
        <f>IF(H3861="","",VLOOKUP(H3861,BD!B$2:C$16,2,FALSE))</f>
        <v/>
      </c>
      <c r="J3861" s="98"/>
      <c r="K3861" s="135" t="str">
        <f t="shared" si="132"/>
        <v/>
      </c>
      <c r="L3861" s="99" t="str">
        <f t="shared" ca="1" si="133"/>
        <v>-</v>
      </c>
      <c r="M3861" s="93" t="str">
        <f>IF(E3861="","",VLOOKUP(E3861,[1]PROJECTES!$C$14:$Z$5000,21,FALSE))</f>
        <v/>
      </c>
      <c r="N3861" s="100"/>
      <c r="O3861" s="72" t="s">
        <v>229</v>
      </c>
      <c r="P3861" s="101"/>
      <c r="Q3861" s="132"/>
      <c r="R3861" s="102"/>
      <c r="S3861" s="91"/>
    </row>
    <row r="3862" spans="1:19" s="104" customFormat="1" ht="12.75" customHeight="1" x14ac:dyDescent="0.25">
      <c r="A3862" s="121"/>
      <c r="B3862" s="92" t="str">
        <f>IF(E3862="","",VLOOKUP(E3862,[1]PROJECTES!$C$14:$G$5000,2,FALSE))</f>
        <v/>
      </c>
      <c r="C3862" s="121"/>
      <c r="D3862" s="93" t="str">
        <f>IF(E3862="","",VLOOKUP(E3862,[1]PROJECTES!$C$14:$G$5000,5,FALSE))</f>
        <v/>
      </c>
      <c r="E3862" s="117"/>
      <c r="F3862" s="95"/>
      <c r="G3862" s="96" t="str">
        <f>IF(E3862="","",VLOOKUP(E3862,[1]PROJECTES!$C$14:$G$5000,4,FALSE))</f>
        <v/>
      </c>
      <c r="H3862" s="118"/>
      <c r="I3862" s="97" t="str">
        <f>IF(H3862="","",VLOOKUP(H3862,BD!B$2:C$16,2,FALSE))</f>
        <v/>
      </c>
      <c r="J3862" s="98"/>
      <c r="K3862" s="135" t="str">
        <f t="shared" si="132"/>
        <v/>
      </c>
      <c r="L3862" s="99" t="str">
        <f t="shared" ca="1" si="133"/>
        <v>-</v>
      </c>
      <c r="M3862" s="93" t="str">
        <f>IF(E3862="","",VLOOKUP(E3862,[1]PROJECTES!$C$14:$Z$5000,21,FALSE))</f>
        <v/>
      </c>
      <c r="N3862" s="100"/>
      <c r="O3862" s="72" t="s">
        <v>229</v>
      </c>
      <c r="P3862" s="101"/>
      <c r="Q3862" s="132"/>
      <c r="R3862" s="102"/>
      <c r="S3862" s="91"/>
    </row>
    <row r="3863" spans="1:19" s="104" customFormat="1" ht="12.75" customHeight="1" x14ac:dyDescent="0.25">
      <c r="A3863" s="121"/>
      <c r="B3863" s="92" t="str">
        <f>IF(E3863="","",VLOOKUP(E3863,[1]PROJECTES!$C$14:$G$5000,2,FALSE))</f>
        <v/>
      </c>
      <c r="C3863" s="121"/>
      <c r="D3863" s="93" t="str">
        <f>IF(E3863="","",VLOOKUP(E3863,[1]PROJECTES!$C$14:$G$5000,5,FALSE))</f>
        <v/>
      </c>
      <c r="E3863" s="117"/>
      <c r="F3863" s="95"/>
      <c r="G3863" s="96" t="str">
        <f>IF(E3863="","",VLOOKUP(E3863,[1]PROJECTES!$C$14:$G$5000,4,FALSE))</f>
        <v/>
      </c>
      <c r="H3863" s="118"/>
      <c r="I3863" s="97" t="str">
        <f>IF(H3863="","",VLOOKUP(H3863,BD!B$2:C$16,2,FALSE))</f>
        <v/>
      </c>
      <c r="J3863" s="98"/>
      <c r="K3863" s="135" t="str">
        <f t="shared" si="132"/>
        <v/>
      </c>
      <c r="L3863" s="99" t="str">
        <f t="shared" ca="1" si="133"/>
        <v>-</v>
      </c>
      <c r="M3863" s="93" t="str">
        <f>IF(E3863="","",VLOOKUP(E3863,[1]PROJECTES!$C$14:$Z$5000,21,FALSE))</f>
        <v/>
      </c>
      <c r="N3863" s="100"/>
      <c r="O3863" s="72" t="s">
        <v>229</v>
      </c>
      <c r="P3863" s="101"/>
      <c r="Q3863" s="132"/>
      <c r="R3863" s="102"/>
      <c r="S3863" s="91"/>
    </row>
    <row r="3864" spans="1:19" s="104" customFormat="1" ht="12.75" customHeight="1" x14ac:dyDescent="0.25">
      <c r="A3864" s="121"/>
      <c r="B3864" s="92" t="str">
        <f>IF(E3864="","",VLOOKUP(E3864,[1]PROJECTES!$C$14:$G$5000,2,FALSE))</f>
        <v/>
      </c>
      <c r="C3864" s="121"/>
      <c r="D3864" s="93" t="str">
        <f>IF(E3864="","",VLOOKUP(E3864,[1]PROJECTES!$C$14:$G$5000,5,FALSE))</f>
        <v/>
      </c>
      <c r="E3864" s="117"/>
      <c r="F3864" s="95"/>
      <c r="G3864" s="96" t="str">
        <f>IF(E3864="","",VLOOKUP(E3864,[1]PROJECTES!$C$14:$G$5000,4,FALSE))</f>
        <v/>
      </c>
      <c r="H3864" s="118"/>
      <c r="I3864" s="97" t="str">
        <f>IF(H3864="","",VLOOKUP(H3864,BD!B$2:C$16,2,FALSE))</f>
        <v/>
      </c>
      <c r="J3864" s="98"/>
      <c r="K3864" s="135" t="str">
        <f t="shared" si="132"/>
        <v/>
      </c>
      <c r="L3864" s="99" t="str">
        <f t="shared" ca="1" si="133"/>
        <v>-</v>
      </c>
      <c r="M3864" s="93" t="str">
        <f>IF(E3864="","",VLOOKUP(E3864,[1]PROJECTES!$C$14:$Z$5000,21,FALSE))</f>
        <v/>
      </c>
      <c r="N3864" s="100"/>
      <c r="O3864" s="72" t="s">
        <v>229</v>
      </c>
      <c r="P3864" s="101"/>
      <c r="Q3864" s="132"/>
      <c r="R3864" s="102"/>
      <c r="S3864" s="91"/>
    </row>
    <row r="3865" spans="1:19" s="104" customFormat="1" ht="12.75" customHeight="1" x14ac:dyDescent="0.25">
      <c r="A3865" s="121"/>
      <c r="B3865" s="92" t="str">
        <f>IF(E3865="","",VLOOKUP(E3865,[1]PROJECTES!$C$14:$G$5000,2,FALSE))</f>
        <v/>
      </c>
      <c r="C3865" s="121"/>
      <c r="D3865" s="93" t="str">
        <f>IF(E3865="","",VLOOKUP(E3865,[1]PROJECTES!$C$14:$G$5000,5,FALSE))</f>
        <v/>
      </c>
      <c r="E3865" s="117"/>
      <c r="F3865" s="95"/>
      <c r="G3865" s="96" t="str">
        <f>IF(E3865="","",VLOOKUP(E3865,[1]PROJECTES!$C$14:$G$5000,4,FALSE))</f>
        <v/>
      </c>
      <c r="H3865" s="118"/>
      <c r="I3865" s="97" t="str">
        <f>IF(H3865="","",VLOOKUP(H3865,BD!B$2:C$16,2,FALSE))</f>
        <v/>
      </c>
      <c r="J3865" s="98"/>
      <c r="K3865" s="135" t="str">
        <f t="shared" si="132"/>
        <v/>
      </c>
      <c r="L3865" s="99" t="str">
        <f t="shared" ca="1" si="133"/>
        <v>-</v>
      </c>
      <c r="M3865" s="93" t="str">
        <f>IF(E3865="","",VLOOKUP(E3865,[1]PROJECTES!$C$14:$Z$5000,21,FALSE))</f>
        <v/>
      </c>
      <c r="N3865" s="100"/>
      <c r="O3865" s="72" t="s">
        <v>229</v>
      </c>
      <c r="P3865" s="101"/>
      <c r="Q3865" s="132"/>
      <c r="R3865" s="102"/>
      <c r="S3865" s="91"/>
    </row>
    <row r="3866" spans="1:19" s="104" customFormat="1" ht="12.75" customHeight="1" x14ac:dyDescent="0.25">
      <c r="A3866" s="121"/>
      <c r="B3866" s="92" t="str">
        <f>IF(E3866="","",VLOOKUP(E3866,[1]PROJECTES!$C$14:$G$5000,2,FALSE))</f>
        <v/>
      </c>
      <c r="C3866" s="121"/>
      <c r="D3866" s="93" t="str">
        <f>IF(E3866="","",VLOOKUP(E3866,[1]PROJECTES!$C$14:$G$5000,5,FALSE))</f>
        <v/>
      </c>
      <c r="E3866" s="117"/>
      <c r="F3866" s="95"/>
      <c r="G3866" s="96" t="str">
        <f>IF(E3866="","",VLOOKUP(E3866,[1]PROJECTES!$C$14:$G$5000,4,FALSE))</f>
        <v/>
      </c>
      <c r="H3866" s="118"/>
      <c r="I3866" s="97" t="str">
        <f>IF(H3866="","",VLOOKUP(H3866,BD!B$2:C$16,2,FALSE))</f>
        <v/>
      </c>
      <c r="J3866" s="98"/>
      <c r="K3866" s="135" t="str">
        <f t="shared" si="132"/>
        <v/>
      </c>
      <c r="L3866" s="99" t="str">
        <f t="shared" ca="1" si="133"/>
        <v>-</v>
      </c>
      <c r="M3866" s="93" t="str">
        <f>IF(E3866="","",VLOOKUP(E3866,[1]PROJECTES!$C$14:$Z$5000,21,FALSE))</f>
        <v/>
      </c>
      <c r="N3866" s="100"/>
      <c r="O3866" s="72" t="s">
        <v>229</v>
      </c>
      <c r="P3866" s="101"/>
      <c r="Q3866" s="132"/>
      <c r="R3866" s="102"/>
      <c r="S3866" s="91"/>
    </row>
    <row r="3867" spans="1:19" s="104" customFormat="1" ht="12.75" customHeight="1" x14ac:dyDescent="0.25">
      <c r="A3867" s="121"/>
      <c r="B3867" s="92" t="str">
        <f>IF(E3867="","",VLOOKUP(E3867,[1]PROJECTES!$C$14:$G$5000,2,FALSE))</f>
        <v/>
      </c>
      <c r="C3867" s="121"/>
      <c r="D3867" s="93" t="str">
        <f>IF(E3867="","",VLOOKUP(E3867,[1]PROJECTES!$C$14:$G$5000,5,FALSE))</f>
        <v/>
      </c>
      <c r="E3867" s="117"/>
      <c r="F3867" s="95"/>
      <c r="G3867" s="96" t="str">
        <f>IF(E3867="","",VLOOKUP(E3867,[1]PROJECTES!$C$14:$G$5000,4,FALSE))</f>
        <v/>
      </c>
      <c r="H3867" s="118"/>
      <c r="I3867" s="97" t="str">
        <f>IF(H3867="","",VLOOKUP(H3867,BD!B$2:C$16,2,FALSE))</f>
        <v/>
      </c>
      <c r="J3867" s="98"/>
      <c r="K3867" s="135" t="str">
        <f t="shared" si="132"/>
        <v/>
      </c>
      <c r="L3867" s="99" t="str">
        <f t="shared" ca="1" si="133"/>
        <v>-</v>
      </c>
      <c r="M3867" s="93" t="str">
        <f>IF(E3867="","",VLOOKUP(E3867,[1]PROJECTES!$C$14:$Z$5000,21,FALSE))</f>
        <v/>
      </c>
      <c r="N3867" s="100"/>
      <c r="O3867" s="72" t="s">
        <v>229</v>
      </c>
      <c r="P3867" s="101"/>
      <c r="Q3867" s="132"/>
      <c r="R3867" s="102"/>
      <c r="S3867" s="91"/>
    </row>
    <row r="3868" spans="1:19" s="104" customFormat="1" ht="12.75" customHeight="1" x14ac:dyDescent="0.25">
      <c r="A3868" s="121"/>
      <c r="B3868" s="92" t="str">
        <f>IF(E3868="","",VLOOKUP(E3868,[1]PROJECTES!$C$14:$G$5000,2,FALSE))</f>
        <v/>
      </c>
      <c r="C3868" s="121"/>
      <c r="D3868" s="93" t="str">
        <f>IF(E3868="","",VLOOKUP(E3868,[1]PROJECTES!$C$14:$G$5000,5,FALSE))</f>
        <v/>
      </c>
      <c r="E3868" s="117"/>
      <c r="F3868" s="95"/>
      <c r="G3868" s="96" t="str">
        <f>IF(E3868="","",VLOOKUP(E3868,[1]PROJECTES!$C$14:$G$5000,4,FALSE))</f>
        <v/>
      </c>
      <c r="H3868" s="118"/>
      <c r="I3868" s="97" t="str">
        <f>IF(H3868="","",VLOOKUP(H3868,BD!B$2:C$16,2,FALSE))</f>
        <v/>
      </c>
      <c r="J3868" s="98"/>
      <c r="K3868" s="135" t="str">
        <f t="shared" si="132"/>
        <v/>
      </c>
      <c r="L3868" s="99" t="str">
        <f t="shared" ca="1" si="133"/>
        <v>-</v>
      </c>
      <c r="M3868" s="93" t="str">
        <f>IF(E3868="","",VLOOKUP(E3868,[1]PROJECTES!$C$14:$Z$5000,21,FALSE))</f>
        <v/>
      </c>
      <c r="N3868" s="100"/>
      <c r="O3868" s="72" t="s">
        <v>229</v>
      </c>
      <c r="P3868" s="101"/>
      <c r="Q3868" s="132"/>
      <c r="R3868" s="102"/>
      <c r="S3868" s="91"/>
    </row>
    <row r="3869" spans="1:19" s="104" customFormat="1" ht="12.75" customHeight="1" x14ac:dyDescent="0.25">
      <c r="A3869" s="121"/>
      <c r="B3869" s="92" t="str">
        <f>IF(E3869="","",VLOOKUP(E3869,[1]PROJECTES!$C$14:$G$5000,2,FALSE))</f>
        <v/>
      </c>
      <c r="C3869" s="121"/>
      <c r="D3869" s="93" t="str">
        <f>IF(E3869="","",VLOOKUP(E3869,[1]PROJECTES!$C$14:$G$5000,5,FALSE))</f>
        <v/>
      </c>
      <c r="E3869" s="117"/>
      <c r="F3869" s="95"/>
      <c r="G3869" s="96" t="str">
        <f>IF(E3869="","",VLOOKUP(E3869,[1]PROJECTES!$C$14:$G$5000,4,FALSE))</f>
        <v/>
      </c>
      <c r="H3869" s="118"/>
      <c r="I3869" s="97" t="str">
        <f>IF(H3869="","",VLOOKUP(H3869,BD!B$2:C$16,2,FALSE))</f>
        <v/>
      </c>
      <c r="J3869" s="98"/>
      <c r="K3869" s="135" t="str">
        <f t="shared" si="132"/>
        <v/>
      </c>
      <c r="L3869" s="99" t="str">
        <f t="shared" ca="1" si="133"/>
        <v>-</v>
      </c>
      <c r="M3869" s="93" t="str">
        <f>IF(E3869="","",VLOOKUP(E3869,[1]PROJECTES!$C$14:$Z$5000,21,FALSE))</f>
        <v/>
      </c>
      <c r="N3869" s="100"/>
      <c r="O3869" s="72" t="s">
        <v>229</v>
      </c>
      <c r="P3869" s="101"/>
      <c r="Q3869" s="132"/>
      <c r="R3869" s="102"/>
      <c r="S3869" s="91"/>
    </row>
    <row r="3870" spans="1:19" s="104" customFormat="1" ht="12.75" customHeight="1" x14ac:dyDescent="0.25">
      <c r="A3870" s="121"/>
      <c r="B3870" s="92" t="str">
        <f>IF(E3870="","",VLOOKUP(E3870,[1]PROJECTES!$C$14:$G$5000,2,FALSE))</f>
        <v/>
      </c>
      <c r="C3870" s="121"/>
      <c r="D3870" s="93" t="str">
        <f>IF(E3870="","",VLOOKUP(E3870,[1]PROJECTES!$C$14:$G$5000,5,FALSE))</f>
        <v/>
      </c>
      <c r="E3870" s="117"/>
      <c r="F3870" s="95"/>
      <c r="G3870" s="96" t="str">
        <f>IF(E3870="","",VLOOKUP(E3870,[1]PROJECTES!$C$14:$G$5000,4,FALSE))</f>
        <v/>
      </c>
      <c r="H3870" s="118"/>
      <c r="I3870" s="97" t="str">
        <f>IF(H3870="","",VLOOKUP(H3870,BD!B$2:C$16,2,FALSE))</f>
        <v/>
      </c>
      <c r="J3870" s="98"/>
      <c r="K3870" s="135" t="str">
        <f t="shared" si="132"/>
        <v/>
      </c>
      <c r="L3870" s="99" t="str">
        <f t="shared" ca="1" si="133"/>
        <v>-</v>
      </c>
      <c r="M3870" s="93" t="str">
        <f>IF(E3870="","",VLOOKUP(E3870,[1]PROJECTES!$C$14:$Z$5000,21,FALSE))</f>
        <v/>
      </c>
      <c r="N3870" s="100"/>
      <c r="O3870" s="72" t="s">
        <v>229</v>
      </c>
      <c r="P3870" s="101"/>
      <c r="Q3870" s="132"/>
      <c r="R3870" s="102"/>
      <c r="S3870" s="91"/>
    </row>
    <row r="3871" spans="1:19" s="104" customFormat="1" ht="12.75" customHeight="1" x14ac:dyDescent="0.25">
      <c r="A3871" s="121"/>
      <c r="B3871" s="92" t="str">
        <f>IF(E3871="","",VLOOKUP(E3871,[1]PROJECTES!$C$14:$G$5000,2,FALSE))</f>
        <v/>
      </c>
      <c r="C3871" s="121"/>
      <c r="D3871" s="93" t="str">
        <f>IF(E3871="","",VLOOKUP(E3871,[1]PROJECTES!$C$14:$G$5000,5,FALSE))</f>
        <v/>
      </c>
      <c r="E3871" s="117"/>
      <c r="F3871" s="95"/>
      <c r="G3871" s="96" t="str">
        <f>IF(E3871="","",VLOOKUP(E3871,[1]PROJECTES!$C$14:$G$5000,4,FALSE))</f>
        <v/>
      </c>
      <c r="H3871" s="118"/>
      <c r="I3871" s="97" t="str">
        <f>IF(H3871="","",VLOOKUP(H3871,BD!B$2:C$16,2,FALSE))</f>
        <v/>
      </c>
      <c r="J3871" s="98"/>
      <c r="K3871" s="135" t="str">
        <f t="shared" si="132"/>
        <v/>
      </c>
      <c r="L3871" s="99" t="str">
        <f t="shared" ca="1" si="133"/>
        <v>-</v>
      </c>
      <c r="M3871" s="93" t="str">
        <f>IF(E3871="","",VLOOKUP(E3871,[1]PROJECTES!$C$14:$Z$5000,21,FALSE))</f>
        <v/>
      </c>
      <c r="N3871" s="100"/>
      <c r="O3871" s="72" t="s">
        <v>229</v>
      </c>
      <c r="P3871" s="101"/>
      <c r="Q3871" s="132"/>
      <c r="R3871" s="102"/>
      <c r="S3871" s="91"/>
    </row>
    <row r="3872" spans="1:19" s="104" customFormat="1" ht="12.75" customHeight="1" x14ac:dyDescent="0.25">
      <c r="A3872" s="121"/>
      <c r="B3872" s="92" t="str">
        <f>IF(E3872="","",VLOOKUP(E3872,[1]PROJECTES!$C$14:$G$5000,2,FALSE))</f>
        <v/>
      </c>
      <c r="C3872" s="121"/>
      <c r="D3872" s="93" t="str">
        <f>IF(E3872="","",VLOOKUP(E3872,[1]PROJECTES!$C$14:$G$5000,5,FALSE))</f>
        <v/>
      </c>
      <c r="E3872" s="117"/>
      <c r="F3872" s="95"/>
      <c r="G3872" s="96" t="str">
        <f>IF(E3872="","",VLOOKUP(E3872,[1]PROJECTES!$C$14:$G$5000,4,FALSE))</f>
        <v/>
      </c>
      <c r="H3872" s="118"/>
      <c r="I3872" s="97" t="str">
        <f>IF(H3872="","",VLOOKUP(H3872,BD!B$2:C$16,2,FALSE))</f>
        <v/>
      </c>
      <c r="J3872" s="98"/>
      <c r="K3872" s="135" t="str">
        <f t="shared" si="132"/>
        <v/>
      </c>
      <c r="L3872" s="99" t="str">
        <f t="shared" ca="1" si="133"/>
        <v>-</v>
      </c>
      <c r="M3872" s="93" t="str">
        <f>IF(E3872="","",VLOOKUP(E3872,[1]PROJECTES!$C$14:$Z$5000,21,FALSE))</f>
        <v/>
      </c>
      <c r="N3872" s="100"/>
      <c r="O3872" s="72" t="s">
        <v>229</v>
      </c>
      <c r="P3872" s="101"/>
      <c r="Q3872" s="132"/>
      <c r="R3872" s="102"/>
      <c r="S3872" s="91"/>
    </row>
    <row r="3873" spans="1:19" s="104" customFormat="1" ht="12.75" customHeight="1" x14ac:dyDescent="0.25">
      <c r="A3873" s="121"/>
      <c r="B3873" s="92" t="str">
        <f>IF(E3873="","",VLOOKUP(E3873,[1]PROJECTES!$C$14:$G$5000,2,FALSE))</f>
        <v/>
      </c>
      <c r="C3873" s="121"/>
      <c r="D3873" s="93" t="str">
        <f>IF(E3873="","",VLOOKUP(E3873,[1]PROJECTES!$C$14:$G$5000,5,FALSE))</f>
        <v/>
      </c>
      <c r="E3873" s="117"/>
      <c r="F3873" s="95"/>
      <c r="G3873" s="96" t="str">
        <f>IF(E3873="","",VLOOKUP(E3873,[1]PROJECTES!$C$14:$G$5000,4,FALSE))</f>
        <v/>
      </c>
      <c r="H3873" s="118"/>
      <c r="I3873" s="97" t="str">
        <f>IF(H3873="","",VLOOKUP(H3873,BD!B$2:C$16,2,FALSE))</f>
        <v/>
      </c>
      <c r="J3873" s="98"/>
      <c r="K3873" s="135" t="str">
        <f t="shared" si="132"/>
        <v/>
      </c>
      <c r="L3873" s="99" t="str">
        <f t="shared" ca="1" si="133"/>
        <v>-</v>
      </c>
      <c r="M3873" s="93" t="str">
        <f>IF(E3873="","",VLOOKUP(E3873,[1]PROJECTES!$C$14:$Z$5000,21,FALSE))</f>
        <v/>
      </c>
      <c r="N3873" s="100"/>
      <c r="O3873" s="72" t="s">
        <v>229</v>
      </c>
      <c r="P3873" s="101"/>
      <c r="Q3873" s="132"/>
      <c r="R3873" s="102"/>
      <c r="S3873" s="91"/>
    </row>
    <row r="3874" spans="1:19" s="104" customFormat="1" ht="12.75" customHeight="1" x14ac:dyDescent="0.25">
      <c r="A3874" s="121"/>
      <c r="B3874" s="92" t="str">
        <f>IF(E3874="","",VLOOKUP(E3874,[1]PROJECTES!$C$14:$G$5000,2,FALSE))</f>
        <v/>
      </c>
      <c r="C3874" s="121"/>
      <c r="D3874" s="93" t="str">
        <f>IF(E3874="","",VLOOKUP(E3874,[1]PROJECTES!$C$14:$G$5000,5,FALSE))</f>
        <v/>
      </c>
      <c r="E3874" s="117"/>
      <c r="F3874" s="95"/>
      <c r="G3874" s="96" t="str">
        <f>IF(E3874="","",VLOOKUP(E3874,[1]PROJECTES!$C$14:$G$5000,4,FALSE))</f>
        <v/>
      </c>
      <c r="H3874" s="118"/>
      <c r="I3874" s="97" t="str">
        <f>IF(H3874="","",VLOOKUP(H3874,BD!B$2:C$16,2,FALSE))</f>
        <v/>
      </c>
      <c r="J3874" s="98"/>
      <c r="K3874" s="135" t="str">
        <f t="shared" si="132"/>
        <v/>
      </c>
      <c r="L3874" s="99" t="str">
        <f t="shared" ca="1" si="133"/>
        <v>-</v>
      </c>
      <c r="M3874" s="93" t="str">
        <f>IF(E3874="","",VLOOKUP(E3874,[1]PROJECTES!$C$14:$Z$5000,21,FALSE))</f>
        <v/>
      </c>
      <c r="N3874" s="100"/>
      <c r="O3874" s="72" t="s">
        <v>229</v>
      </c>
      <c r="P3874" s="101"/>
      <c r="Q3874" s="132"/>
      <c r="R3874" s="102"/>
      <c r="S3874" s="91"/>
    </row>
    <row r="3875" spans="1:19" s="104" customFormat="1" ht="12.75" customHeight="1" x14ac:dyDescent="0.25">
      <c r="A3875" s="121"/>
      <c r="B3875" s="92" t="str">
        <f>IF(E3875="","",VLOOKUP(E3875,[1]PROJECTES!$C$14:$G$5000,2,FALSE))</f>
        <v/>
      </c>
      <c r="C3875" s="121"/>
      <c r="D3875" s="93" t="str">
        <f>IF(E3875="","",VLOOKUP(E3875,[1]PROJECTES!$C$14:$G$5000,5,FALSE))</f>
        <v/>
      </c>
      <c r="E3875" s="117"/>
      <c r="F3875" s="95"/>
      <c r="G3875" s="96" t="str">
        <f>IF(E3875="","",VLOOKUP(E3875,[1]PROJECTES!$C$14:$G$5000,4,FALSE))</f>
        <v/>
      </c>
      <c r="H3875" s="118"/>
      <c r="I3875" s="97" t="str">
        <f>IF(H3875="","",VLOOKUP(H3875,BD!B$2:C$16,2,FALSE))</f>
        <v/>
      </c>
      <c r="J3875" s="98"/>
      <c r="K3875" s="135" t="str">
        <f t="shared" si="132"/>
        <v/>
      </c>
      <c r="L3875" s="99" t="str">
        <f t="shared" ca="1" si="133"/>
        <v>-</v>
      </c>
      <c r="M3875" s="93" t="str">
        <f>IF(E3875="","",VLOOKUP(E3875,[1]PROJECTES!$C$14:$Z$5000,21,FALSE))</f>
        <v/>
      </c>
      <c r="N3875" s="100"/>
      <c r="O3875" s="72" t="s">
        <v>229</v>
      </c>
      <c r="P3875" s="101"/>
      <c r="Q3875" s="132"/>
      <c r="R3875" s="102"/>
      <c r="S3875" s="91"/>
    </row>
    <row r="3876" spans="1:19" s="104" customFormat="1" ht="12.75" customHeight="1" x14ac:dyDescent="0.25">
      <c r="A3876" s="121"/>
      <c r="B3876" s="92" t="str">
        <f>IF(E3876="","",VLOOKUP(E3876,[1]PROJECTES!$C$14:$G$5000,2,FALSE))</f>
        <v/>
      </c>
      <c r="C3876" s="121"/>
      <c r="D3876" s="93" t="str">
        <f>IF(E3876="","",VLOOKUP(E3876,[1]PROJECTES!$C$14:$G$5000,5,FALSE))</f>
        <v/>
      </c>
      <c r="E3876" s="117"/>
      <c r="F3876" s="95"/>
      <c r="G3876" s="96" t="str">
        <f>IF(E3876="","",VLOOKUP(E3876,[1]PROJECTES!$C$14:$G$5000,4,FALSE))</f>
        <v/>
      </c>
      <c r="H3876" s="118"/>
      <c r="I3876" s="97" t="str">
        <f>IF(H3876="","",VLOOKUP(H3876,BD!B$2:C$16,2,FALSE))</f>
        <v/>
      </c>
      <c r="J3876" s="98"/>
      <c r="K3876" s="135" t="str">
        <f t="shared" si="132"/>
        <v/>
      </c>
      <c r="L3876" s="99" t="str">
        <f t="shared" ca="1" si="133"/>
        <v>-</v>
      </c>
      <c r="M3876" s="93" t="str">
        <f>IF(E3876="","",VLOOKUP(E3876,[1]PROJECTES!$C$14:$Z$5000,21,FALSE))</f>
        <v/>
      </c>
      <c r="N3876" s="100"/>
      <c r="O3876" s="72" t="s">
        <v>229</v>
      </c>
      <c r="P3876" s="101"/>
      <c r="Q3876" s="132"/>
      <c r="R3876" s="102"/>
      <c r="S3876" s="91"/>
    </row>
    <row r="3877" spans="1:19" s="104" customFormat="1" ht="12.75" customHeight="1" x14ac:dyDescent="0.25">
      <c r="A3877" s="121"/>
      <c r="B3877" s="92" t="str">
        <f>IF(E3877="","",VLOOKUP(E3877,[1]PROJECTES!$C$14:$G$5000,2,FALSE))</f>
        <v/>
      </c>
      <c r="C3877" s="121"/>
      <c r="D3877" s="93" t="str">
        <f>IF(E3877="","",VLOOKUP(E3877,[1]PROJECTES!$C$14:$G$5000,5,FALSE))</f>
        <v/>
      </c>
      <c r="E3877" s="117"/>
      <c r="F3877" s="95"/>
      <c r="G3877" s="96" t="str">
        <f>IF(E3877="","",VLOOKUP(E3877,[1]PROJECTES!$C$14:$G$5000,4,FALSE))</f>
        <v/>
      </c>
      <c r="H3877" s="118"/>
      <c r="I3877" s="97" t="str">
        <f>IF(H3877="","",VLOOKUP(H3877,BD!B$2:C$16,2,FALSE))</f>
        <v/>
      </c>
      <c r="J3877" s="98"/>
      <c r="K3877" s="135" t="str">
        <f t="shared" si="132"/>
        <v/>
      </c>
      <c r="L3877" s="99" t="str">
        <f t="shared" ca="1" si="133"/>
        <v>-</v>
      </c>
      <c r="M3877" s="93" t="str">
        <f>IF(E3877="","",VLOOKUP(E3877,[1]PROJECTES!$C$14:$Z$5000,21,FALSE))</f>
        <v/>
      </c>
      <c r="N3877" s="100"/>
      <c r="O3877" s="72" t="s">
        <v>229</v>
      </c>
      <c r="P3877" s="101"/>
      <c r="Q3877" s="132"/>
      <c r="R3877" s="102"/>
      <c r="S3877" s="91"/>
    </row>
    <row r="3878" spans="1:19" s="104" customFormat="1" ht="12.75" customHeight="1" x14ac:dyDescent="0.25">
      <c r="A3878" s="121"/>
      <c r="B3878" s="92" t="str">
        <f>IF(E3878="","",VLOOKUP(E3878,[1]PROJECTES!$C$14:$G$5000,2,FALSE))</f>
        <v/>
      </c>
      <c r="C3878" s="121"/>
      <c r="D3878" s="93" t="str">
        <f>IF(E3878="","",VLOOKUP(E3878,[1]PROJECTES!$C$14:$G$5000,5,FALSE))</f>
        <v/>
      </c>
      <c r="E3878" s="117"/>
      <c r="F3878" s="95"/>
      <c r="G3878" s="96" t="str">
        <f>IF(E3878="","",VLOOKUP(E3878,[1]PROJECTES!$C$14:$G$5000,4,FALSE))</f>
        <v/>
      </c>
      <c r="H3878" s="118"/>
      <c r="I3878" s="97" t="str">
        <f>IF(H3878="","",VLOOKUP(H3878,BD!B$2:C$16,2,FALSE))</f>
        <v/>
      </c>
      <c r="J3878" s="98"/>
      <c r="K3878" s="135" t="str">
        <f t="shared" si="132"/>
        <v/>
      </c>
      <c r="L3878" s="99" t="str">
        <f t="shared" ca="1" si="133"/>
        <v>-</v>
      </c>
      <c r="M3878" s="93" t="str">
        <f>IF(E3878="","",VLOOKUP(E3878,[1]PROJECTES!$C$14:$Z$5000,21,FALSE))</f>
        <v/>
      </c>
      <c r="N3878" s="100"/>
      <c r="O3878" s="72" t="s">
        <v>229</v>
      </c>
      <c r="P3878" s="101"/>
      <c r="Q3878" s="132"/>
      <c r="R3878" s="102"/>
      <c r="S3878" s="91"/>
    </row>
    <row r="3879" spans="1:19" s="104" customFormat="1" ht="12.75" customHeight="1" x14ac:dyDescent="0.25">
      <c r="A3879" s="121"/>
      <c r="B3879" s="92" t="str">
        <f>IF(E3879="","",VLOOKUP(E3879,[1]PROJECTES!$C$14:$G$5000,2,FALSE))</f>
        <v/>
      </c>
      <c r="C3879" s="121"/>
      <c r="D3879" s="93" t="str">
        <f>IF(E3879="","",VLOOKUP(E3879,[1]PROJECTES!$C$14:$G$5000,5,FALSE))</f>
        <v/>
      </c>
      <c r="E3879" s="117"/>
      <c r="F3879" s="95"/>
      <c r="G3879" s="96" t="str">
        <f>IF(E3879="","",VLOOKUP(E3879,[1]PROJECTES!$C$14:$G$5000,4,FALSE))</f>
        <v/>
      </c>
      <c r="H3879" s="118"/>
      <c r="I3879" s="97" t="str">
        <f>IF(H3879="","",VLOOKUP(H3879,BD!B$2:C$16,2,FALSE))</f>
        <v/>
      </c>
      <c r="J3879" s="98"/>
      <c r="K3879" s="135" t="str">
        <f t="shared" si="132"/>
        <v/>
      </c>
      <c r="L3879" s="99" t="str">
        <f t="shared" ca="1" si="133"/>
        <v>-</v>
      </c>
      <c r="M3879" s="93" t="str">
        <f>IF(E3879="","",VLOOKUP(E3879,[1]PROJECTES!$C$14:$Z$5000,21,FALSE))</f>
        <v/>
      </c>
      <c r="N3879" s="100"/>
      <c r="O3879" s="72" t="s">
        <v>229</v>
      </c>
      <c r="P3879" s="101"/>
      <c r="Q3879" s="132"/>
      <c r="R3879" s="102"/>
      <c r="S3879" s="91"/>
    </row>
    <row r="3880" spans="1:19" s="104" customFormat="1" ht="12.75" customHeight="1" x14ac:dyDescent="0.25">
      <c r="A3880" s="121"/>
      <c r="B3880" s="92" t="str">
        <f>IF(E3880="","",VLOOKUP(E3880,[1]PROJECTES!$C$14:$G$5000,2,FALSE))</f>
        <v/>
      </c>
      <c r="C3880" s="121"/>
      <c r="D3880" s="93" t="str">
        <f>IF(E3880="","",VLOOKUP(E3880,[1]PROJECTES!$C$14:$G$5000,5,FALSE))</f>
        <v/>
      </c>
      <c r="E3880" s="117"/>
      <c r="F3880" s="95"/>
      <c r="G3880" s="96" t="str">
        <f>IF(E3880="","",VLOOKUP(E3880,[1]PROJECTES!$C$14:$G$5000,4,FALSE))</f>
        <v/>
      </c>
      <c r="H3880" s="118"/>
      <c r="I3880" s="97" t="str">
        <f>IF(H3880="","",VLOOKUP(H3880,BD!B$2:C$16,2,FALSE))</f>
        <v/>
      </c>
      <c r="J3880" s="98"/>
      <c r="K3880" s="135" t="str">
        <f t="shared" si="132"/>
        <v/>
      </c>
      <c r="L3880" s="99" t="str">
        <f t="shared" ca="1" si="133"/>
        <v>-</v>
      </c>
      <c r="M3880" s="93" t="str">
        <f>IF(E3880="","",VLOOKUP(E3880,[1]PROJECTES!$C$14:$Z$5000,21,FALSE))</f>
        <v/>
      </c>
      <c r="N3880" s="100"/>
      <c r="O3880" s="72" t="s">
        <v>229</v>
      </c>
      <c r="P3880" s="101"/>
      <c r="Q3880" s="132"/>
      <c r="R3880" s="102"/>
      <c r="S3880" s="91"/>
    </row>
    <row r="3881" spans="1:19" s="104" customFormat="1" ht="12.75" customHeight="1" x14ac:dyDescent="0.25">
      <c r="A3881" s="121"/>
      <c r="B3881" s="92" t="str">
        <f>IF(E3881="","",VLOOKUP(E3881,[1]PROJECTES!$C$14:$G$5000,2,FALSE))</f>
        <v/>
      </c>
      <c r="C3881" s="121"/>
      <c r="D3881" s="93" t="str">
        <f>IF(E3881="","",VLOOKUP(E3881,[1]PROJECTES!$C$14:$G$5000,5,FALSE))</f>
        <v/>
      </c>
      <c r="E3881" s="117"/>
      <c r="F3881" s="95"/>
      <c r="G3881" s="96" t="str">
        <f>IF(E3881="","",VLOOKUP(E3881,[1]PROJECTES!$C$14:$G$5000,4,FALSE))</f>
        <v/>
      </c>
      <c r="H3881" s="118"/>
      <c r="I3881" s="97" t="str">
        <f>IF(H3881="","",VLOOKUP(H3881,BD!B$2:C$16,2,FALSE))</f>
        <v/>
      </c>
      <c r="J3881" s="98"/>
      <c r="K3881" s="135" t="str">
        <f t="shared" si="132"/>
        <v/>
      </c>
      <c r="L3881" s="99" t="str">
        <f t="shared" ca="1" si="133"/>
        <v>-</v>
      </c>
      <c r="M3881" s="93" t="str">
        <f>IF(E3881="","",VLOOKUP(E3881,[1]PROJECTES!$C$14:$Z$5000,21,FALSE))</f>
        <v/>
      </c>
      <c r="N3881" s="100"/>
      <c r="O3881" s="72" t="s">
        <v>229</v>
      </c>
      <c r="P3881" s="101"/>
      <c r="Q3881" s="132"/>
      <c r="R3881" s="102"/>
      <c r="S3881" s="91"/>
    </row>
    <row r="3882" spans="1:19" s="104" customFormat="1" ht="12.75" customHeight="1" x14ac:dyDescent="0.25">
      <c r="A3882" s="121"/>
      <c r="B3882" s="92" t="str">
        <f>IF(E3882="","",VLOOKUP(E3882,[1]PROJECTES!$C$14:$G$5000,2,FALSE))</f>
        <v/>
      </c>
      <c r="C3882" s="121"/>
      <c r="D3882" s="93" t="str">
        <f>IF(E3882="","",VLOOKUP(E3882,[1]PROJECTES!$C$14:$G$5000,5,FALSE))</f>
        <v/>
      </c>
      <c r="E3882" s="117"/>
      <c r="F3882" s="95"/>
      <c r="G3882" s="96" t="str">
        <f>IF(E3882="","",VLOOKUP(E3882,[1]PROJECTES!$C$14:$G$5000,4,FALSE))</f>
        <v/>
      </c>
      <c r="H3882" s="118"/>
      <c r="I3882" s="97" t="str">
        <f>IF(H3882="","",VLOOKUP(H3882,BD!B$2:C$16,2,FALSE))</f>
        <v/>
      </c>
      <c r="J3882" s="98"/>
      <c r="K3882" s="135" t="str">
        <f t="shared" si="132"/>
        <v/>
      </c>
      <c r="L3882" s="99" t="str">
        <f t="shared" ca="1" si="133"/>
        <v>-</v>
      </c>
      <c r="M3882" s="93" t="str">
        <f>IF(E3882="","",VLOOKUP(E3882,[1]PROJECTES!$C$14:$Z$5000,21,FALSE))</f>
        <v/>
      </c>
      <c r="N3882" s="100"/>
      <c r="O3882" s="72" t="s">
        <v>229</v>
      </c>
      <c r="P3882" s="101"/>
      <c r="Q3882" s="132"/>
      <c r="R3882" s="102"/>
      <c r="S3882" s="91"/>
    </row>
    <row r="3883" spans="1:19" s="104" customFormat="1" ht="12.75" customHeight="1" x14ac:dyDescent="0.25">
      <c r="A3883" s="121"/>
      <c r="B3883" s="92" t="str">
        <f>IF(E3883="","",VLOOKUP(E3883,[1]PROJECTES!$C$14:$G$5000,2,FALSE))</f>
        <v/>
      </c>
      <c r="C3883" s="121"/>
      <c r="D3883" s="93" t="str">
        <f>IF(E3883="","",VLOOKUP(E3883,[1]PROJECTES!$C$14:$G$5000,5,FALSE))</f>
        <v/>
      </c>
      <c r="E3883" s="117"/>
      <c r="F3883" s="95"/>
      <c r="G3883" s="96" t="str">
        <f>IF(E3883="","",VLOOKUP(E3883,[1]PROJECTES!$C$14:$G$5000,4,FALSE))</f>
        <v/>
      </c>
      <c r="H3883" s="118"/>
      <c r="I3883" s="97" t="str">
        <f>IF(H3883="","",VLOOKUP(H3883,BD!B$2:C$16,2,FALSE))</f>
        <v/>
      </c>
      <c r="J3883" s="98"/>
      <c r="K3883" s="135" t="str">
        <f t="shared" si="132"/>
        <v/>
      </c>
      <c r="L3883" s="99" t="str">
        <f t="shared" ca="1" si="133"/>
        <v>-</v>
      </c>
      <c r="M3883" s="93" t="str">
        <f>IF(E3883="","",VLOOKUP(E3883,[1]PROJECTES!$C$14:$Z$5000,21,FALSE))</f>
        <v/>
      </c>
      <c r="N3883" s="100"/>
      <c r="O3883" s="72" t="s">
        <v>229</v>
      </c>
      <c r="P3883" s="101"/>
      <c r="Q3883" s="132"/>
      <c r="R3883" s="102"/>
      <c r="S3883" s="91"/>
    </row>
    <row r="3884" spans="1:19" s="104" customFormat="1" ht="12.75" customHeight="1" x14ac:dyDescent="0.25">
      <c r="A3884" s="121"/>
      <c r="B3884" s="92" t="str">
        <f>IF(E3884="","",VLOOKUP(E3884,[1]PROJECTES!$C$14:$G$5000,2,FALSE))</f>
        <v/>
      </c>
      <c r="C3884" s="121"/>
      <c r="D3884" s="93" t="str">
        <f>IF(E3884="","",VLOOKUP(E3884,[1]PROJECTES!$C$14:$G$5000,5,FALSE))</f>
        <v/>
      </c>
      <c r="E3884" s="117"/>
      <c r="F3884" s="95"/>
      <c r="G3884" s="96" t="str">
        <f>IF(E3884="","",VLOOKUP(E3884,[1]PROJECTES!$C$14:$G$5000,4,FALSE))</f>
        <v/>
      </c>
      <c r="H3884" s="118"/>
      <c r="I3884" s="97" t="str">
        <f>IF(H3884="","",VLOOKUP(H3884,BD!B$2:C$16,2,FALSE))</f>
        <v/>
      </c>
      <c r="J3884" s="98"/>
      <c r="K3884" s="135" t="str">
        <f t="shared" ref="K3884:K3947" si="134">IF(J3884="","",WEEKNUM(J3884,2)-0)</f>
        <v/>
      </c>
      <c r="L3884" s="99" t="str">
        <f t="shared" ref="L3884:L3947" ca="1" si="135">IF(M3884="","-",IF(G3884="TA","-",+M3884-TODAY()))</f>
        <v>-</v>
      </c>
      <c r="M3884" s="93" t="str">
        <f>IF(E3884="","",VLOOKUP(E3884,[1]PROJECTES!$C$14:$Z$5000,21,FALSE))</f>
        <v/>
      </c>
      <c r="N3884" s="100"/>
      <c r="O3884" s="72" t="s">
        <v>229</v>
      </c>
      <c r="P3884" s="101"/>
      <c r="Q3884" s="132"/>
      <c r="R3884" s="102"/>
      <c r="S3884" s="91"/>
    </row>
    <row r="3885" spans="1:19" s="104" customFormat="1" ht="12.75" customHeight="1" x14ac:dyDescent="0.25">
      <c r="A3885" s="121"/>
      <c r="B3885" s="92" t="str">
        <f>IF(E3885="","",VLOOKUP(E3885,[1]PROJECTES!$C$14:$G$5000,2,FALSE))</f>
        <v/>
      </c>
      <c r="C3885" s="121"/>
      <c r="D3885" s="93" t="str">
        <f>IF(E3885="","",VLOOKUP(E3885,[1]PROJECTES!$C$14:$G$5000,5,FALSE))</f>
        <v/>
      </c>
      <c r="E3885" s="117"/>
      <c r="F3885" s="95"/>
      <c r="G3885" s="96" t="str">
        <f>IF(E3885="","",VLOOKUP(E3885,[1]PROJECTES!$C$14:$G$5000,4,FALSE))</f>
        <v/>
      </c>
      <c r="H3885" s="118"/>
      <c r="I3885" s="97" t="str">
        <f>IF(H3885="","",VLOOKUP(H3885,BD!B$2:C$16,2,FALSE))</f>
        <v/>
      </c>
      <c r="J3885" s="98"/>
      <c r="K3885" s="135" t="str">
        <f t="shared" si="134"/>
        <v/>
      </c>
      <c r="L3885" s="99" t="str">
        <f t="shared" ca="1" si="135"/>
        <v>-</v>
      </c>
      <c r="M3885" s="93" t="str">
        <f>IF(E3885="","",VLOOKUP(E3885,[1]PROJECTES!$C$14:$Z$5000,21,FALSE))</f>
        <v/>
      </c>
      <c r="N3885" s="100"/>
      <c r="O3885" s="72" t="s">
        <v>229</v>
      </c>
      <c r="P3885" s="101"/>
      <c r="Q3885" s="132"/>
      <c r="R3885" s="102"/>
      <c r="S3885" s="91"/>
    </row>
    <row r="3886" spans="1:19" s="104" customFormat="1" ht="12.75" customHeight="1" x14ac:dyDescent="0.25">
      <c r="A3886" s="121"/>
      <c r="B3886" s="92" t="str">
        <f>IF(E3886="","",VLOOKUP(E3886,[1]PROJECTES!$C$14:$G$5000,2,FALSE))</f>
        <v/>
      </c>
      <c r="C3886" s="121"/>
      <c r="D3886" s="93" t="str">
        <f>IF(E3886="","",VLOOKUP(E3886,[1]PROJECTES!$C$14:$G$5000,5,FALSE))</f>
        <v/>
      </c>
      <c r="E3886" s="117"/>
      <c r="F3886" s="95"/>
      <c r="G3886" s="96" t="str">
        <f>IF(E3886="","",VLOOKUP(E3886,[1]PROJECTES!$C$14:$G$5000,4,FALSE))</f>
        <v/>
      </c>
      <c r="H3886" s="118"/>
      <c r="I3886" s="97" t="str">
        <f>IF(H3886="","",VLOOKUP(H3886,BD!B$2:C$16,2,FALSE))</f>
        <v/>
      </c>
      <c r="J3886" s="98"/>
      <c r="K3886" s="135" t="str">
        <f t="shared" si="134"/>
        <v/>
      </c>
      <c r="L3886" s="99" t="str">
        <f t="shared" ca="1" si="135"/>
        <v>-</v>
      </c>
      <c r="M3886" s="93" t="str">
        <f>IF(E3886="","",VLOOKUP(E3886,[1]PROJECTES!$C$14:$Z$5000,21,FALSE))</f>
        <v/>
      </c>
      <c r="N3886" s="100"/>
      <c r="O3886" s="72" t="s">
        <v>229</v>
      </c>
      <c r="P3886" s="101"/>
      <c r="Q3886" s="132"/>
      <c r="R3886" s="102"/>
      <c r="S3886" s="91"/>
    </row>
    <row r="3887" spans="1:19" s="104" customFormat="1" ht="12.75" customHeight="1" x14ac:dyDescent="0.25">
      <c r="A3887" s="121"/>
      <c r="B3887" s="92" t="str">
        <f>IF(E3887="","",VLOOKUP(E3887,[1]PROJECTES!$C$14:$G$5000,2,FALSE))</f>
        <v/>
      </c>
      <c r="C3887" s="121"/>
      <c r="D3887" s="93" t="str">
        <f>IF(E3887="","",VLOOKUP(E3887,[1]PROJECTES!$C$14:$G$5000,5,FALSE))</f>
        <v/>
      </c>
      <c r="E3887" s="117"/>
      <c r="F3887" s="95"/>
      <c r="G3887" s="96" t="str">
        <f>IF(E3887="","",VLOOKUP(E3887,[1]PROJECTES!$C$14:$G$5000,4,FALSE))</f>
        <v/>
      </c>
      <c r="H3887" s="118"/>
      <c r="I3887" s="97" t="str">
        <f>IF(H3887="","",VLOOKUP(H3887,BD!B$2:C$16,2,FALSE))</f>
        <v/>
      </c>
      <c r="J3887" s="98"/>
      <c r="K3887" s="135" t="str">
        <f t="shared" si="134"/>
        <v/>
      </c>
      <c r="L3887" s="99" t="str">
        <f t="shared" ca="1" si="135"/>
        <v>-</v>
      </c>
      <c r="M3887" s="93" t="str">
        <f>IF(E3887="","",VLOOKUP(E3887,[1]PROJECTES!$C$14:$Z$5000,21,FALSE))</f>
        <v/>
      </c>
      <c r="N3887" s="100"/>
      <c r="O3887" s="72" t="s">
        <v>229</v>
      </c>
      <c r="P3887" s="101"/>
      <c r="Q3887" s="132"/>
      <c r="R3887" s="102"/>
      <c r="S3887" s="91"/>
    </row>
    <row r="3888" spans="1:19" s="104" customFormat="1" ht="12.75" customHeight="1" x14ac:dyDescent="0.25">
      <c r="A3888" s="121"/>
      <c r="B3888" s="92" t="str">
        <f>IF(E3888="","",VLOOKUP(E3888,[1]PROJECTES!$C$14:$G$5000,2,FALSE))</f>
        <v/>
      </c>
      <c r="C3888" s="121"/>
      <c r="D3888" s="93" t="str">
        <f>IF(E3888="","",VLOOKUP(E3888,[1]PROJECTES!$C$14:$G$5000,5,FALSE))</f>
        <v/>
      </c>
      <c r="E3888" s="117"/>
      <c r="F3888" s="95"/>
      <c r="G3888" s="96" t="str">
        <f>IF(E3888="","",VLOOKUP(E3888,[1]PROJECTES!$C$14:$G$5000,4,FALSE))</f>
        <v/>
      </c>
      <c r="H3888" s="118"/>
      <c r="I3888" s="97" t="str">
        <f>IF(H3888="","",VLOOKUP(H3888,BD!B$2:C$16,2,FALSE))</f>
        <v/>
      </c>
      <c r="J3888" s="98"/>
      <c r="K3888" s="135" t="str">
        <f t="shared" si="134"/>
        <v/>
      </c>
      <c r="L3888" s="99" t="str">
        <f t="shared" ca="1" si="135"/>
        <v>-</v>
      </c>
      <c r="M3888" s="93" t="str">
        <f>IF(E3888="","",VLOOKUP(E3888,[1]PROJECTES!$C$14:$Z$5000,21,FALSE))</f>
        <v/>
      </c>
      <c r="N3888" s="100"/>
      <c r="O3888" s="72" t="s">
        <v>229</v>
      </c>
      <c r="P3888" s="101"/>
      <c r="Q3888" s="132"/>
      <c r="R3888" s="102"/>
      <c r="S3888" s="91"/>
    </row>
    <row r="3889" spans="1:19" s="104" customFormat="1" ht="12.75" customHeight="1" x14ac:dyDescent="0.25">
      <c r="A3889" s="121"/>
      <c r="B3889" s="92" t="str">
        <f>IF(E3889="","",VLOOKUP(E3889,[1]PROJECTES!$C$14:$G$5000,2,FALSE))</f>
        <v/>
      </c>
      <c r="C3889" s="121"/>
      <c r="D3889" s="93" t="str">
        <f>IF(E3889="","",VLOOKUP(E3889,[1]PROJECTES!$C$14:$G$5000,5,FALSE))</f>
        <v/>
      </c>
      <c r="E3889" s="117"/>
      <c r="F3889" s="95"/>
      <c r="G3889" s="96" t="str">
        <f>IF(E3889="","",VLOOKUP(E3889,[1]PROJECTES!$C$14:$G$5000,4,FALSE))</f>
        <v/>
      </c>
      <c r="H3889" s="118"/>
      <c r="I3889" s="97" t="str">
        <f>IF(H3889="","",VLOOKUP(H3889,BD!B$2:C$16,2,FALSE))</f>
        <v/>
      </c>
      <c r="J3889" s="98"/>
      <c r="K3889" s="135" t="str">
        <f t="shared" si="134"/>
        <v/>
      </c>
      <c r="L3889" s="99" t="str">
        <f t="shared" ca="1" si="135"/>
        <v>-</v>
      </c>
      <c r="M3889" s="93" t="str">
        <f>IF(E3889="","",VLOOKUP(E3889,[1]PROJECTES!$C$14:$Z$5000,21,FALSE))</f>
        <v/>
      </c>
      <c r="N3889" s="100"/>
      <c r="O3889" s="72" t="s">
        <v>229</v>
      </c>
      <c r="P3889" s="101"/>
      <c r="Q3889" s="132"/>
      <c r="R3889" s="102"/>
      <c r="S3889" s="91"/>
    </row>
    <row r="3890" spans="1:19" s="104" customFormat="1" ht="12.75" customHeight="1" x14ac:dyDescent="0.25">
      <c r="A3890" s="121"/>
      <c r="B3890" s="92" t="str">
        <f>IF(E3890="","",VLOOKUP(E3890,[1]PROJECTES!$C$14:$G$5000,2,FALSE))</f>
        <v/>
      </c>
      <c r="C3890" s="121"/>
      <c r="D3890" s="93" t="str">
        <f>IF(E3890="","",VLOOKUP(E3890,[1]PROJECTES!$C$14:$G$5000,5,FALSE))</f>
        <v/>
      </c>
      <c r="E3890" s="117"/>
      <c r="F3890" s="95"/>
      <c r="G3890" s="96" t="str">
        <f>IF(E3890="","",VLOOKUP(E3890,[1]PROJECTES!$C$14:$G$5000,4,FALSE))</f>
        <v/>
      </c>
      <c r="H3890" s="118"/>
      <c r="I3890" s="97" t="str">
        <f>IF(H3890="","",VLOOKUP(H3890,BD!B$2:C$16,2,FALSE))</f>
        <v/>
      </c>
      <c r="J3890" s="98"/>
      <c r="K3890" s="135" t="str">
        <f t="shared" si="134"/>
        <v/>
      </c>
      <c r="L3890" s="99" t="str">
        <f t="shared" ca="1" si="135"/>
        <v>-</v>
      </c>
      <c r="M3890" s="93" t="str">
        <f>IF(E3890="","",VLOOKUP(E3890,[1]PROJECTES!$C$14:$Z$5000,21,FALSE))</f>
        <v/>
      </c>
      <c r="N3890" s="100"/>
      <c r="O3890" s="72" t="s">
        <v>229</v>
      </c>
      <c r="P3890" s="101"/>
      <c r="Q3890" s="132"/>
      <c r="R3890" s="102"/>
      <c r="S3890" s="91"/>
    </row>
    <row r="3891" spans="1:19" s="104" customFormat="1" ht="12.75" customHeight="1" x14ac:dyDescent="0.25">
      <c r="A3891" s="121"/>
      <c r="B3891" s="92" t="str">
        <f>IF(E3891="","",VLOOKUP(E3891,[1]PROJECTES!$C$14:$G$5000,2,FALSE))</f>
        <v/>
      </c>
      <c r="C3891" s="121"/>
      <c r="D3891" s="93" t="str">
        <f>IF(E3891="","",VLOOKUP(E3891,[1]PROJECTES!$C$14:$G$5000,5,FALSE))</f>
        <v/>
      </c>
      <c r="E3891" s="117"/>
      <c r="F3891" s="95"/>
      <c r="G3891" s="96" t="str">
        <f>IF(E3891="","",VLOOKUP(E3891,[1]PROJECTES!$C$14:$G$5000,4,FALSE))</f>
        <v/>
      </c>
      <c r="H3891" s="118"/>
      <c r="I3891" s="97" t="str">
        <f>IF(H3891="","",VLOOKUP(H3891,BD!B$2:C$16,2,FALSE))</f>
        <v/>
      </c>
      <c r="J3891" s="98"/>
      <c r="K3891" s="135" t="str">
        <f t="shared" si="134"/>
        <v/>
      </c>
      <c r="L3891" s="99" t="str">
        <f t="shared" ca="1" si="135"/>
        <v>-</v>
      </c>
      <c r="M3891" s="93" t="str">
        <f>IF(E3891="","",VLOOKUP(E3891,[1]PROJECTES!$C$14:$Z$5000,21,FALSE))</f>
        <v/>
      </c>
      <c r="N3891" s="100"/>
      <c r="O3891" s="72" t="s">
        <v>229</v>
      </c>
      <c r="P3891" s="101"/>
      <c r="Q3891" s="132"/>
      <c r="R3891" s="102"/>
      <c r="S3891" s="91"/>
    </row>
    <row r="3892" spans="1:19" s="104" customFormat="1" ht="12.75" customHeight="1" x14ac:dyDescent="0.25">
      <c r="A3892" s="121"/>
      <c r="B3892" s="92" t="str">
        <f>IF(E3892="","",VLOOKUP(E3892,[1]PROJECTES!$C$14:$G$5000,2,FALSE))</f>
        <v/>
      </c>
      <c r="C3892" s="121"/>
      <c r="D3892" s="93" t="str">
        <f>IF(E3892="","",VLOOKUP(E3892,[1]PROJECTES!$C$14:$G$5000,5,FALSE))</f>
        <v/>
      </c>
      <c r="E3892" s="117"/>
      <c r="F3892" s="95"/>
      <c r="G3892" s="96" t="str">
        <f>IF(E3892="","",VLOOKUP(E3892,[1]PROJECTES!$C$14:$G$5000,4,FALSE))</f>
        <v/>
      </c>
      <c r="H3892" s="118"/>
      <c r="I3892" s="97" t="str">
        <f>IF(H3892="","",VLOOKUP(H3892,BD!B$2:C$16,2,FALSE))</f>
        <v/>
      </c>
      <c r="J3892" s="98"/>
      <c r="K3892" s="135" t="str">
        <f t="shared" si="134"/>
        <v/>
      </c>
      <c r="L3892" s="99" t="str">
        <f t="shared" ca="1" si="135"/>
        <v>-</v>
      </c>
      <c r="M3892" s="93" t="str">
        <f>IF(E3892="","",VLOOKUP(E3892,[1]PROJECTES!$C$14:$Z$5000,21,FALSE))</f>
        <v/>
      </c>
      <c r="N3892" s="100"/>
      <c r="O3892" s="72" t="s">
        <v>229</v>
      </c>
      <c r="P3892" s="101"/>
      <c r="Q3892" s="132"/>
      <c r="R3892" s="102"/>
      <c r="S3892" s="91"/>
    </row>
    <row r="3893" spans="1:19" s="104" customFormat="1" ht="12.75" customHeight="1" x14ac:dyDescent="0.25">
      <c r="A3893" s="121"/>
      <c r="B3893" s="92" t="str">
        <f>IF(E3893="","",VLOOKUP(E3893,[1]PROJECTES!$C$14:$G$5000,2,FALSE))</f>
        <v/>
      </c>
      <c r="C3893" s="121"/>
      <c r="D3893" s="93" t="str">
        <f>IF(E3893="","",VLOOKUP(E3893,[1]PROJECTES!$C$14:$G$5000,5,FALSE))</f>
        <v/>
      </c>
      <c r="E3893" s="117"/>
      <c r="F3893" s="95"/>
      <c r="G3893" s="96" t="str">
        <f>IF(E3893="","",VLOOKUP(E3893,[1]PROJECTES!$C$14:$G$5000,4,FALSE))</f>
        <v/>
      </c>
      <c r="H3893" s="118"/>
      <c r="I3893" s="97" t="str">
        <f>IF(H3893="","",VLOOKUP(H3893,BD!B$2:C$16,2,FALSE))</f>
        <v/>
      </c>
      <c r="J3893" s="98"/>
      <c r="K3893" s="135" t="str">
        <f t="shared" si="134"/>
        <v/>
      </c>
      <c r="L3893" s="99" t="str">
        <f t="shared" ca="1" si="135"/>
        <v>-</v>
      </c>
      <c r="M3893" s="93" t="str">
        <f>IF(E3893="","",VLOOKUP(E3893,[1]PROJECTES!$C$14:$Z$5000,21,FALSE))</f>
        <v/>
      </c>
      <c r="N3893" s="100"/>
      <c r="O3893" s="72" t="s">
        <v>229</v>
      </c>
      <c r="P3893" s="101"/>
      <c r="Q3893" s="132"/>
      <c r="R3893" s="102"/>
      <c r="S3893" s="91"/>
    </row>
    <row r="3894" spans="1:19" s="104" customFormat="1" ht="12.75" customHeight="1" x14ac:dyDescent="0.25">
      <c r="A3894" s="121"/>
      <c r="B3894" s="92" t="str">
        <f>IF(E3894="","",VLOOKUP(E3894,[1]PROJECTES!$C$14:$G$5000,2,FALSE))</f>
        <v/>
      </c>
      <c r="C3894" s="121"/>
      <c r="D3894" s="93" t="str">
        <f>IF(E3894="","",VLOOKUP(E3894,[1]PROJECTES!$C$14:$G$5000,5,FALSE))</f>
        <v/>
      </c>
      <c r="E3894" s="117"/>
      <c r="F3894" s="95"/>
      <c r="G3894" s="96" t="str">
        <f>IF(E3894="","",VLOOKUP(E3894,[1]PROJECTES!$C$14:$G$5000,4,FALSE))</f>
        <v/>
      </c>
      <c r="H3894" s="118"/>
      <c r="I3894" s="97" t="str">
        <f>IF(H3894="","",VLOOKUP(H3894,BD!B$2:C$16,2,FALSE))</f>
        <v/>
      </c>
      <c r="J3894" s="98"/>
      <c r="K3894" s="135" t="str">
        <f t="shared" si="134"/>
        <v/>
      </c>
      <c r="L3894" s="99" t="str">
        <f t="shared" ca="1" si="135"/>
        <v>-</v>
      </c>
      <c r="M3894" s="93" t="str">
        <f>IF(E3894="","",VLOOKUP(E3894,[1]PROJECTES!$C$14:$Z$5000,21,FALSE))</f>
        <v/>
      </c>
      <c r="N3894" s="100"/>
      <c r="O3894" s="72" t="s">
        <v>229</v>
      </c>
      <c r="P3894" s="101"/>
      <c r="Q3894" s="132"/>
      <c r="R3894" s="102"/>
      <c r="S3894" s="91"/>
    </row>
    <row r="3895" spans="1:19" s="104" customFormat="1" ht="12.75" customHeight="1" x14ac:dyDescent="0.25">
      <c r="A3895" s="121"/>
      <c r="B3895" s="92" t="str">
        <f>IF(E3895="","",VLOOKUP(E3895,[1]PROJECTES!$C$14:$G$5000,2,FALSE))</f>
        <v/>
      </c>
      <c r="C3895" s="121"/>
      <c r="D3895" s="93" t="str">
        <f>IF(E3895="","",VLOOKUP(E3895,[1]PROJECTES!$C$14:$G$5000,5,FALSE))</f>
        <v/>
      </c>
      <c r="E3895" s="117"/>
      <c r="F3895" s="95"/>
      <c r="G3895" s="96" t="str">
        <f>IF(E3895="","",VLOOKUP(E3895,[1]PROJECTES!$C$14:$G$5000,4,FALSE))</f>
        <v/>
      </c>
      <c r="H3895" s="118"/>
      <c r="I3895" s="97" t="str">
        <f>IF(H3895="","",VLOOKUP(H3895,BD!B$2:C$16,2,FALSE))</f>
        <v/>
      </c>
      <c r="J3895" s="98"/>
      <c r="K3895" s="135" t="str">
        <f t="shared" si="134"/>
        <v/>
      </c>
      <c r="L3895" s="99" t="str">
        <f t="shared" ca="1" si="135"/>
        <v>-</v>
      </c>
      <c r="M3895" s="93" t="str">
        <f>IF(E3895="","",VLOOKUP(E3895,[1]PROJECTES!$C$14:$Z$5000,21,FALSE))</f>
        <v/>
      </c>
      <c r="N3895" s="100"/>
      <c r="O3895" s="72" t="s">
        <v>229</v>
      </c>
      <c r="P3895" s="101"/>
      <c r="Q3895" s="132"/>
      <c r="R3895" s="102"/>
      <c r="S3895" s="91"/>
    </row>
    <row r="3896" spans="1:19" s="104" customFormat="1" ht="12.75" customHeight="1" x14ac:dyDescent="0.25">
      <c r="A3896" s="121"/>
      <c r="B3896" s="92" t="str">
        <f>IF(E3896="","",VLOOKUP(E3896,[1]PROJECTES!$C$14:$G$5000,2,FALSE))</f>
        <v/>
      </c>
      <c r="C3896" s="121"/>
      <c r="D3896" s="93" t="str">
        <f>IF(E3896="","",VLOOKUP(E3896,[1]PROJECTES!$C$14:$G$5000,5,FALSE))</f>
        <v/>
      </c>
      <c r="E3896" s="117"/>
      <c r="F3896" s="95"/>
      <c r="G3896" s="96" t="str">
        <f>IF(E3896="","",VLOOKUP(E3896,[1]PROJECTES!$C$14:$G$5000,4,FALSE))</f>
        <v/>
      </c>
      <c r="H3896" s="118"/>
      <c r="I3896" s="97" t="str">
        <f>IF(H3896="","",VLOOKUP(H3896,BD!B$2:C$16,2,FALSE))</f>
        <v/>
      </c>
      <c r="J3896" s="98"/>
      <c r="K3896" s="135" t="str">
        <f t="shared" si="134"/>
        <v/>
      </c>
      <c r="L3896" s="99" t="str">
        <f t="shared" ca="1" si="135"/>
        <v>-</v>
      </c>
      <c r="M3896" s="93" t="str">
        <f>IF(E3896="","",VLOOKUP(E3896,[1]PROJECTES!$C$14:$Z$5000,21,FALSE))</f>
        <v/>
      </c>
      <c r="N3896" s="100"/>
      <c r="O3896" s="72" t="s">
        <v>229</v>
      </c>
      <c r="P3896" s="101"/>
      <c r="Q3896" s="132"/>
      <c r="R3896" s="102"/>
      <c r="S3896" s="91"/>
    </row>
    <row r="3897" spans="1:19" s="104" customFormat="1" ht="12.75" customHeight="1" x14ac:dyDescent="0.25">
      <c r="A3897" s="121"/>
      <c r="B3897" s="92" t="str">
        <f>IF(E3897="","",VLOOKUP(E3897,[1]PROJECTES!$C$14:$G$5000,2,FALSE))</f>
        <v/>
      </c>
      <c r="C3897" s="121"/>
      <c r="D3897" s="93" t="str">
        <f>IF(E3897="","",VLOOKUP(E3897,[1]PROJECTES!$C$14:$G$5000,5,FALSE))</f>
        <v/>
      </c>
      <c r="E3897" s="117"/>
      <c r="F3897" s="95"/>
      <c r="G3897" s="96" t="str">
        <f>IF(E3897="","",VLOOKUP(E3897,[1]PROJECTES!$C$14:$G$5000,4,FALSE))</f>
        <v/>
      </c>
      <c r="H3897" s="118"/>
      <c r="I3897" s="97" t="str">
        <f>IF(H3897="","",VLOOKUP(H3897,BD!B$2:C$16,2,FALSE))</f>
        <v/>
      </c>
      <c r="J3897" s="98"/>
      <c r="K3897" s="135" t="str">
        <f t="shared" si="134"/>
        <v/>
      </c>
      <c r="L3897" s="99" t="str">
        <f t="shared" ca="1" si="135"/>
        <v>-</v>
      </c>
      <c r="M3897" s="93" t="str">
        <f>IF(E3897="","",VLOOKUP(E3897,[1]PROJECTES!$C$14:$Z$5000,21,FALSE))</f>
        <v/>
      </c>
      <c r="N3897" s="100"/>
      <c r="O3897" s="72" t="s">
        <v>229</v>
      </c>
      <c r="P3897" s="101"/>
      <c r="Q3897" s="132"/>
      <c r="R3897" s="102"/>
      <c r="S3897" s="91"/>
    </row>
    <row r="3898" spans="1:19" s="104" customFormat="1" ht="12.75" customHeight="1" x14ac:dyDescent="0.25">
      <c r="A3898" s="121"/>
      <c r="B3898" s="92" t="str">
        <f>IF(E3898="","",VLOOKUP(E3898,[1]PROJECTES!$C$14:$G$5000,2,FALSE))</f>
        <v/>
      </c>
      <c r="C3898" s="121"/>
      <c r="D3898" s="93" t="str">
        <f>IF(E3898="","",VLOOKUP(E3898,[1]PROJECTES!$C$14:$G$5000,5,FALSE))</f>
        <v/>
      </c>
      <c r="E3898" s="117"/>
      <c r="F3898" s="95"/>
      <c r="G3898" s="96" t="str">
        <f>IF(E3898="","",VLOOKUP(E3898,[1]PROJECTES!$C$14:$G$5000,4,FALSE))</f>
        <v/>
      </c>
      <c r="H3898" s="118"/>
      <c r="I3898" s="97" t="str">
        <f>IF(H3898="","",VLOOKUP(H3898,BD!B$2:C$16,2,FALSE))</f>
        <v/>
      </c>
      <c r="J3898" s="98"/>
      <c r="K3898" s="135" t="str">
        <f t="shared" si="134"/>
        <v/>
      </c>
      <c r="L3898" s="99" t="str">
        <f t="shared" ca="1" si="135"/>
        <v>-</v>
      </c>
      <c r="M3898" s="93" t="str">
        <f>IF(E3898="","",VLOOKUP(E3898,[1]PROJECTES!$C$14:$Z$5000,21,FALSE))</f>
        <v/>
      </c>
      <c r="N3898" s="100"/>
      <c r="O3898" s="72" t="s">
        <v>229</v>
      </c>
      <c r="P3898" s="101"/>
      <c r="Q3898" s="132"/>
      <c r="R3898" s="102"/>
      <c r="S3898" s="91"/>
    </row>
    <row r="3899" spans="1:19" s="104" customFormat="1" ht="12.75" customHeight="1" x14ac:dyDescent="0.25">
      <c r="A3899" s="121"/>
      <c r="B3899" s="92" t="str">
        <f>IF(E3899="","",VLOOKUP(E3899,[1]PROJECTES!$C$14:$G$5000,2,FALSE))</f>
        <v/>
      </c>
      <c r="C3899" s="121"/>
      <c r="D3899" s="93" t="str">
        <f>IF(E3899="","",VLOOKUP(E3899,[1]PROJECTES!$C$14:$G$5000,5,FALSE))</f>
        <v/>
      </c>
      <c r="E3899" s="117"/>
      <c r="F3899" s="95"/>
      <c r="G3899" s="96" t="str">
        <f>IF(E3899="","",VLOOKUP(E3899,[1]PROJECTES!$C$14:$G$5000,4,FALSE))</f>
        <v/>
      </c>
      <c r="H3899" s="118"/>
      <c r="I3899" s="97" t="str">
        <f>IF(H3899="","",VLOOKUP(H3899,BD!B$2:C$16,2,FALSE))</f>
        <v/>
      </c>
      <c r="J3899" s="98"/>
      <c r="K3899" s="135" t="str">
        <f t="shared" si="134"/>
        <v/>
      </c>
      <c r="L3899" s="99" t="str">
        <f t="shared" ca="1" si="135"/>
        <v>-</v>
      </c>
      <c r="M3899" s="93" t="str">
        <f>IF(E3899="","",VLOOKUP(E3899,[1]PROJECTES!$C$14:$Z$5000,21,FALSE))</f>
        <v/>
      </c>
      <c r="N3899" s="100"/>
      <c r="O3899" s="72" t="s">
        <v>229</v>
      </c>
      <c r="P3899" s="101"/>
      <c r="Q3899" s="132"/>
      <c r="R3899" s="102"/>
      <c r="S3899" s="91"/>
    </row>
    <row r="3900" spans="1:19" s="104" customFormat="1" ht="12.75" customHeight="1" x14ac:dyDescent="0.25">
      <c r="A3900" s="121"/>
      <c r="B3900" s="92" t="str">
        <f>IF(E3900="","",VLOOKUP(E3900,[1]PROJECTES!$C$14:$G$5000,2,FALSE))</f>
        <v/>
      </c>
      <c r="C3900" s="121"/>
      <c r="D3900" s="93" t="str">
        <f>IF(E3900="","",VLOOKUP(E3900,[1]PROJECTES!$C$14:$G$5000,5,FALSE))</f>
        <v/>
      </c>
      <c r="E3900" s="117"/>
      <c r="F3900" s="95"/>
      <c r="G3900" s="96" t="str">
        <f>IF(E3900="","",VLOOKUP(E3900,[1]PROJECTES!$C$14:$G$5000,4,FALSE))</f>
        <v/>
      </c>
      <c r="H3900" s="118"/>
      <c r="I3900" s="97" t="str">
        <f>IF(H3900="","",VLOOKUP(H3900,BD!B$2:C$16,2,FALSE))</f>
        <v/>
      </c>
      <c r="J3900" s="98"/>
      <c r="K3900" s="135" t="str">
        <f t="shared" si="134"/>
        <v/>
      </c>
      <c r="L3900" s="99" t="str">
        <f t="shared" ca="1" si="135"/>
        <v>-</v>
      </c>
      <c r="M3900" s="93" t="str">
        <f>IF(E3900="","",VLOOKUP(E3900,[1]PROJECTES!$C$14:$Z$5000,21,FALSE))</f>
        <v/>
      </c>
      <c r="N3900" s="100"/>
      <c r="O3900" s="72" t="s">
        <v>229</v>
      </c>
      <c r="P3900" s="101"/>
      <c r="Q3900" s="132"/>
      <c r="R3900" s="102"/>
      <c r="S3900" s="91"/>
    </row>
    <row r="3901" spans="1:19" s="104" customFormat="1" ht="12.75" customHeight="1" x14ac:dyDescent="0.25">
      <c r="A3901" s="121"/>
      <c r="B3901" s="92" t="str">
        <f>IF(E3901="","",VLOOKUP(E3901,[1]PROJECTES!$C$14:$G$5000,2,FALSE))</f>
        <v/>
      </c>
      <c r="C3901" s="121"/>
      <c r="D3901" s="93" t="str">
        <f>IF(E3901="","",VLOOKUP(E3901,[1]PROJECTES!$C$14:$G$5000,5,FALSE))</f>
        <v/>
      </c>
      <c r="E3901" s="117"/>
      <c r="F3901" s="95"/>
      <c r="G3901" s="96" t="str">
        <f>IF(E3901="","",VLOOKUP(E3901,[1]PROJECTES!$C$14:$G$5000,4,FALSE))</f>
        <v/>
      </c>
      <c r="H3901" s="118"/>
      <c r="I3901" s="97" t="str">
        <f>IF(H3901="","",VLOOKUP(H3901,BD!B$2:C$16,2,FALSE))</f>
        <v/>
      </c>
      <c r="J3901" s="98"/>
      <c r="K3901" s="135" t="str">
        <f t="shared" si="134"/>
        <v/>
      </c>
      <c r="L3901" s="99" t="str">
        <f t="shared" ca="1" si="135"/>
        <v>-</v>
      </c>
      <c r="M3901" s="93" t="str">
        <f>IF(E3901="","",VLOOKUP(E3901,[1]PROJECTES!$C$14:$Z$5000,21,FALSE))</f>
        <v/>
      </c>
      <c r="N3901" s="100"/>
      <c r="O3901" s="72" t="s">
        <v>229</v>
      </c>
      <c r="P3901" s="101"/>
      <c r="Q3901" s="132"/>
      <c r="R3901" s="102"/>
      <c r="S3901" s="91"/>
    </row>
    <row r="3902" spans="1:19" s="104" customFormat="1" ht="12.75" customHeight="1" x14ac:dyDescent="0.25">
      <c r="A3902" s="121"/>
      <c r="B3902" s="92" t="str">
        <f>IF(E3902="","",VLOOKUP(E3902,[1]PROJECTES!$C$14:$G$5000,2,FALSE))</f>
        <v/>
      </c>
      <c r="C3902" s="121"/>
      <c r="D3902" s="93" t="str">
        <f>IF(E3902="","",VLOOKUP(E3902,[1]PROJECTES!$C$14:$G$5000,5,FALSE))</f>
        <v/>
      </c>
      <c r="E3902" s="117"/>
      <c r="F3902" s="95"/>
      <c r="G3902" s="96" t="str">
        <f>IF(E3902="","",VLOOKUP(E3902,[1]PROJECTES!$C$14:$G$5000,4,FALSE))</f>
        <v/>
      </c>
      <c r="H3902" s="118"/>
      <c r="I3902" s="97" t="str">
        <f>IF(H3902="","",VLOOKUP(H3902,BD!B$2:C$16,2,FALSE))</f>
        <v/>
      </c>
      <c r="J3902" s="98"/>
      <c r="K3902" s="135" t="str">
        <f t="shared" si="134"/>
        <v/>
      </c>
      <c r="L3902" s="99" t="str">
        <f t="shared" ca="1" si="135"/>
        <v>-</v>
      </c>
      <c r="M3902" s="93" t="str">
        <f>IF(E3902="","",VLOOKUP(E3902,[1]PROJECTES!$C$14:$Z$5000,21,FALSE))</f>
        <v/>
      </c>
      <c r="N3902" s="100"/>
      <c r="O3902" s="72" t="s">
        <v>229</v>
      </c>
      <c r="P3902" s="101"/>
      <c r="Q3902" s="132"/>
      <c r="R3902" s="102"/>
      <c r="S3902" s="91"/>
    </row>
    <row r="3903" spans="1:19" s="104" customFormat="1" ht="12.75" customHeight="1" x14ac:dyDescent="0.25">
      <c r="A3903" s="121"/>
      <c r="B3903" s="92" t="str">
        <f>IF(E3903="","",VLOOKUP(E3903,[1]PROJECTES!$C$14:$G$5000,2,FALSE))</f>
        <v/>
      </c>
      <c r="C3903" s="121"/>
      <c r="D3903" s="93" t="str">
        <f>IF(E3903="","",VLOOKUP(E3903,[1]PROJECTES!$C$14:$G$5000,5,FALSE))</f>
        <v/>
      </c>
      <c r="E3903" s="117"/>
      <c r="F3903" s="95"/>
      <c r="G3903" s="96" t="str">
        <f>IF(E3903="","",VLOOKUP(E3903,[1]PROJECTES!$C$14:$G$5000,4,FALSE))</f>
        <v/>
      </c>
      <c r="H3903" s="118"/>
      <c r="I3903" s="97" t="str">
        <f>IF(H3903="","",VLOOKUP(H3903,BD!B$2:C$16,2,FALSE))</f>
        <v/>
      </c>
      <c r="J3903" s="98"/>
      <c r="K3903" s="135" t="str">
        <f t="shared" si="134"/>
        <v/>
      </c>
      <c r="L3903" s="99" t="str">
        <f t="shared" ca="1" si="135"/>
        <v>-</v>
      </c>
      <c r="M3903" s="93" t="str">
        <f>IF(E3903="","",VLOOKUP(E3903,[1]PROJECTES!$C$14:$Z$5000,21,FALSE))</f>
        <v/>
      </c>
      <c r="N3903" s="100"/>
      <c r="O3903" s="72" t="s">
        <v>229</v>
      </c>
      <c r="P3903" s="101"/>
      <c r="Q3903" s="132"/>
      <c r="R3903" s="102"/>
      <c r="S3903" s="91"/>
    </row>
    <row r="3904" spans="1:19" s="104" customFormat="1" ht="12.75" customHeight="1" x14ac:dyDescent="0.25">
      <c r="A3904" s="121"/>
      <c r="B3904" s="92" t="str">
        <f>IF(E3904="","",VLOOKUP(E3904,[1]PROJECTES!$C$14:$G$5000,2,FALSE))</f>
        <v/>
      </c>
      <c r="C3904" s="121"/>
      <c r="D3904" s="93" t="str">
        <f>IF(E3904="","",VLOOKUP(E3904,[1]PROJECTES!$C$14:$G$5000,5,FALSE))</f>
        <v/>
      </c>
      <c r="E3904" s="117"/>
      <c r="F3904" s="95"/>
      <c r="G3904" s="96" t="str">
        <f>IF(E3904="","",VLOOKUP(E3904,[1]PROJECTES!$C$14:$G$5000,4,FALSE))</f>
        <v/>
      </c>
      <c r="H3904" s="118"/>
      <c r="I3904" s="97" t="str">
        <f>IF(H3904="","",VLOOKUP(H3904,BD!B$2:C$16,2,FALSE))</f>
        <v/>
      </c>
      <c r="J3904" s="98"/>
      <c r="K3904" s="135" t="str">
        <f t="shared" si="134"/>
        <v/>
      </c>
      <c r="L3904" s="99" t="str">
        <f t="shared" ca="1" si="135"/>
        <v>-</v>
      </c>
      <c r="M3904" s="93" t="str">
        <f>IF(E3904="","",VLOOKUP(E3904,[1]PROJECTES!$C$14:$Z$5000,21,FALSE))</f>
        <v/>
      </c>
      <c r="N3904" s="100"/>
      <c r="O3904" s="72" t="s">
        <v>229</v>
      </c>
      <c r="P3904" s="101"/>
      <c r="Q3904" s="132"/>
      <c r="R3904" s="102"/>
      <c r="S3904" s="91"/>
    </row>
    <row r="3905" spans="1:19" s="104" customFormat="1" ht="12.75" customHeight="1" x14ac:dyDescent="0.25">
      <c r="A3905" s="121"/>
      <c r="B3905" s="92" t="str">
        <f>IF(E3905="","",VLOOKUP(E3905,[1]PROJECTES!$C$14:$G$5000,2,FALSE))</f>
        <v/>
      </c>
      <c r="C3905" s="121"/>
      <c r="D3905" s="93" t="str">
        <f>IF(E3905="","",VLOOKUP(E3905,[1]PROJECTES!$C$14:$G$5000,5,FALSE))</f>
        <v/>
      </c>
      <c r="E3905" s="117"/>
      <c r="F3905" s="95"/>
      <c r="G3905" s="96" t="str">
        <f>IF(E3905="","",VLOOKUP(E3905,[1]PROJECTES!$C$14:$G$5000,4,FALSE))</f>
        <v/>
      </c>
      <c r="H3905" s="118"/>
      <c r="I3905" s="97" t="str">
        <f>IF(H3905="","",VLOOKUP(H3905,BD!B$2:C$16,2,FALSE))</f>
        <v/>
      </c>
      <c r="J3905" s="98"/>
      <c r="K3905" s="135" t="str">
        <f t="shared" si="134"/>
        <v/>
      </c>
      <c r="L3905" s="99" t="str">
        <f t="shared" ca="1" si="135"/>
        <v>-</v>
      </c>
      <c r="M3905" s="93" t="str">
        <f>IF(E3905="","",VLOOKUP(E3905,[1]PROJECTES!$C$14:$Z$5000,21,FALSE))</f>
        <v/>
      </c>
      <c r="N3905" s="100"/>
      <c r="O3905" s="72" t="s">
        <v>229</v>
      </c>
      <c r="P3905" s="101"/>
      <c r="Q3905" s="132"/>
      <c r="R3905" s="102"/>
      <c r="S3905" s="91"/>
    </row>
    <row r="3906" spans="1:19" s="104" customFormat="1" ht="12.75" customHeight="1" x14ac:dyDescent="0.25">
      <c r="A3906" s="121"/>
      <c r="B3906" s="92" t="str">
        <f>IF(E3906="","",VLOOKUP(E3906,[1]PROJECTES!$C$14:$G$5000,2,FALSE))</f>
        <v/>
      </c>
      <c r="C3906" s="121"/>
      <c r="D3906" s="93" t="str">
        <f>IF(E3906="","",VLOOKUP(E3906,[1]PROJECTES!$C$14:$G$5000,5,FALSE))</f>
        <v/>
      </c>
      <c r="E3906" s="117"/>
      <c r="F3906" s="95"/>
      <c r="G3906" s="96" t="str">
        <f>IF(E3906="","",VLOOKUP(E3906,[1]PROJECTES!$C$14:$G$5000,4,FALSE))</f>
        <v/>
      </c>
      <c r="H3906" s="118"/>
      <c r="I3906" s="97" t="str">
        <f>IF(H3906="","",VLOOKUP(H3906,BD!B$2:C$16,2,FALSE))</f>
        <v/>
      </c>
      <c r="J3906" s="98"/>
      <c r="K3906" s="135" t="str">
        <f t="shared" si="134"/>
        <v/>
      </c>
      <c r="L3906" s="99" t="str">
        <f t="shared" ca="1" si="135"/>
        <v>-</v>
      </c>
      <c r="M3906" s="93" t="str">
        <f>IF(E3906="","",VLOOKUP(E3906,[1]PROJECTES!$C$14:$Z$5000,21,FALSE))</f>
        <v/>
      </c>
      <c r="N3906" s="100"/>
      <c r="O3906" s="72" t="s">
        <v>229</v>
      </c>
      <c r="P3906" s="101"/>
      <c r="Q3906" s="132"/>
      <c r="R3906" s="102"/>
      <c r="S3906" s="91"/>
    </row>
    <row r="3907" spans="1:19" s="104" customFormat="1" ht="12.75" customHeight="1" x14ac:dyDescent="0.25">
      <c r="A3907" s="121"/>
      <c r="B3907" s="92" t="str">
        <f>IF(E3907="","",VLOOKUP(E3907,[1]PROJECTES!$C$14:$G$5000,2,FALSE))</f>
        <v/>
      </c>
      <c r="C3907" s="121"/>
      <c r="D3907" s="93" t="str">
        <f>IF(E3907="","",VLOOKUP(E3907,[1]PROJECTES!$C$14:$G$5000,5,FALSE))</f>
        <v/>
      </c>
      <c r="E3907" s="117"/>
      <c r="F3907" s="95"/>
      <c r="G3907" s="96" t="str">
        <f>IF(E3907="","",VLOOKUP(E3907,[1]PROJECTES!$C$14:$G$5000,4,FALSE))</f>
        <v/>
      </c>
      <c r="H3907" s="118"/>
      <c r="I3907" s="97" t="str">
        <f>IF(H3907="","",VLOOKUP(H3907,BD!B$2:C$16,2,FALSE))</f>
        <v/>
      </c>
      <c r="J3907" s="98"/>
      <c r="K3907" s="135" t="str">
        <f t="shared" si="134"/>
        <v/>
      </c>
      <c r="L3907" s="99" t="str">
        <f t="shared" ca="1" si="135"/>
        <v>-</v>
      </c>
      <c r="M3907" s="93" t="str">
        <f>IF(E3907="","",VLOOKUP(E3907,[1]PROJECTES!$C$14:$Z$5000,21,FALSE))</f>
        <v/>
      </c>
      <c r="N3907" s="100"/>
      <c r="O3907" s="72" t="s">
        <v>229</v>
      </c>
      <c r="P3907" s="101"/>
      <c r="Q3907" s="132"/>
      <c r="R3907" s="102"/>
      <c r="S3907" s="91"/>
    </row>
    <row r="3908" spans="1:19" s="104" customFormat="1" ht="12.75" customHeight="1" x14ac:dyDescent="0.25">
      <c r="A3908" s="121"/>
      <c r="B3908" s="92" t="str">
        <f>IF(E3908="","",VLOOKUP(E3908,[1]PROJECTES!$C$14:$G$5000,2,FALSE))</f>
        <v/>
      </c>
      <c r="C3908" s="121"/>
      <c r="D3908" s="93" t="str">
        <f>IF(E3908="","",VLOOKUP(E3908,[1]PROJECTES!$C$14:$G$5000,5,FALSE))</f>
        <v/>
      </c>
      <c r="E3908" s="117"/>
      <c r="F3908" s="95"/>
      <c r="G3908" s="96" t="str">
        <f>IF(E3908="","",VLOOKUP(E3908,[1]PROJECTES!$C$14:$G$5000,4,FALSE))</f>
        <v/>
      </c>
      <c r="H3908" s="118"/>
      <c r="I3908" s="97" t="str">
        <f>IF(H3908="","",VLOOKUP(H3908,BD!B$2:C$16,2,FALSE))</f>
        <v/>
      </c>
      <c r="J3908" s="98"/>
      <c r="K3908" s="135" t="str">
        <f t="shared" si="134"/>
        <v/>
      </c>
      <c r="L3908" s="99" t="str">
        <f t="shared" ca="1" si="135"/>
        <v>-</v>
      </c>
      <c r="M3908" s="93" t="str">
        <f>IF(E3908="","",VLOOKUP(E3908,[1]PROJECTES!$C$14:$Z$5000,21,FALSE))</f>
        <v/>
      </c>
      <c r="N3908" s="100"/>
      <c r="O3908" s="72" t="s">
        <v>229</v>
      </c>
      <c r="P3908" s="101"/>
      <c r="Q3908" s="132"/>
      <c r="R3908" s="102"/>
      <c r="S3908" s="91"/>
    </row>
    <row r="3909" spans="1:19" s="104" customFormat="1" ht="12.75" customHeight="1" x14ac:dyDescent="0.25">
      <c r="A3909" s="121"/>
      <c r="B3909" s="92" t="str">
        <f>IF(E3909="","",VLOOKUP(E3909,[1]PROJECTES!$C$14:$G$5000,2,FALSE))</f>
        <v/>
      </c>
      <c r="C3909" s="121"/>
      <c r="D3909" s="93" t="str">
        <f>IF(E3909="","",VLOOKUP(E3909,[1]PROJECTES!$C$14:$G$5000,5,FALSE))</f>
        <v/>
      </c>
      <c r="E3909" s="117"/>
      <c r="F3909" s="95"/>
      <c r="G3909" s="96" t="str">
        <f>IF(E3909="","",VLOOKUP(E3909,[1]PROJECTES!$C$14:$G$5000,4,FALSE))</f>
        <v/>
      </c>
      <c r="H3909" s="118"/>
      <c r="I3909" s="97" t="str">
        <f>IF(H3909="","",VLOOKUP(H3909,BD!B$2:C$16,2,FALSE))</f>
        <v/>
      </c>
      <c r="J3909" s="98"/>
      <c r="K3909" s="135" t="str">
        <f t="shared" si="134"/>
        <v/>
      </c>
      <c r="L3909" s="99" t="str">
        <f t="shared" ca="1" si="135"/>
        <v>-</v>
      </c>
      <c r="M3909" s="93" t="str">
        <f>IF(E3909="","",VLOOKUP(E3909,[1]PROJECTES!$C$14:$Z$5000,21,FALSE))</f>
        <v/>
      </c>
      <c r="N3909" s="100"/>
      <c r="O3909" s="72" t="s">
        <v>229</v>
      </c>
      <c r="P3909" s="101"/>
      <c r="Q3909" s="132"/>
      <c r="R3909" s="102"/>
      <c r="S3909" s="91"/>
    </row>
    <row r="3910" spans="1:19" s="104" customFormat="1" ht="12.75" customHeight="1" x14ac:dyDescent="0.25">
      <c r="A3910" s="121"/>
      <c r="B3910" s="92" t="str">
        <f>IF(E3910="","",VLOOKUP(E3910,[1]PROJECTES!$C$14:$G$5000,2,FALSE))</f>
        <v/>
      </c>
      <c r="C3910" s="121"/>
      <c r="D3910" s="93" t="str">
        <f>IF(E3910="","",VLOOKUP(E3910,[1]PROJECTES!$C$14:$G$5000,5,FALSE))</f>
        <v/>
      </c>
      <c r="E3910" s="117"/>
      <c r="F3910" s="95"/>
      <c r="G3910" s="96" t="str">
        <f>IF(E3910="","",VLOOKUP(E3910,[1]PROJECTES!$C$14:$G$5000,4,FALSE))</f>
        <v/>
      </c>
      <c r="H3910" s="118"/>
      <c r="I3910" s="97" t="str">
        <f>IF(H3910="","",VLOOKUP(H3910,BD!B$2:C$16,2,FALSE))</f>
        <v/>
      </c>
      <c r="J3910" s="98"/>
      <c r="K3910" s="135" t="str">
        <f t="shared" si="134"/>
        <v/>
      </c>
      <c r="L3910" s="99" t="str">
        <f t="shared" ca="1" si="135"/>
        <v>-</v>
      </c>
      <c r="M3910" s="93" t="str">
        <f>IF(E3910="","",VLOOKUP(E3910,[1]PROJECTES!$C$14:$Z$5000,21,FALSE))</f>
        <v/>
      </c>
      <c r="N3910" s="100"/>
      <c r="O3910" s="72" t="s">
        <v>229</v>
      </c>
      <c r="P3910" s="101"/>
      <c r="Q3910" s="132"/>
      <c r="R3910" s="102"/>
      <c r="S3910" s="91"/>
    </row>
    <row r="3911" spans="1:19" s="104" customFormat="1" ht="12.75" customHeight="1" x14ac:dyDescent="0.25">
      <c r="A3911" s="121"/>
      <c r="B3911" s="92" t="str">
        <f>IF(E3911="","",VLOOKUP(E3911,[1]PROJECTES!$C$14:$G$5000,2,FALSE))</f>
        <v/>
      </c>
      <c r="C3911" s="121"/>
      <c r="D3911" s="93" t="str">
        <f>IF(E3911="","",VLOOKUP(E3911,[1]PROJECTES!$C$14:$G$5000,5,FALSE))</f>
        <v/>
      </c>
      <c r="E3911" s="117"/>
      <c r="F3911" s="95"/>
      <c r="G3911" s="96" t="str">
        <f>IF(E3911="","",VLOOKUP(E3911,[1]PROJECTES!$C$14:$G$5000,4,FALSE))</f>
        <v/>
      </c>
      <c r="H3911" s="118"/>
      <c r="I3911" s="97" t="str">
        <f>IF(H3911="","",VLOOKUP(H3911,BD!B$2:C$16,2,FALSE))</f>
        <v/>
      </c>
      <c r="J3911" s="98"/>
      <c r="K3911" s="135" t="str">
        <f t="shared" si="134"/>
        <v/>
      </c>
      <c r="L3911" s="99" t="str">
        <f t="shared" ca="1" si="135"/>
        <v>-</v>
      </c>
      <c r="M3911" s="93" t="str">
        <f>IF(E3911="","",VLOOKUP(E3911,[1]PROJECTES!$C$14:$Z$5000,21,FALSE))</f>
        <v/>
      </c>
      <c r="N3911" s="100"/>
      <c r="O3911" s="72" t="s">
        <v>229</v>
      </c>
      <c r="P3911" s="101"/>
      <c r="Q3911" s="132"/>
      <c r="R3911" s="102"/>
      <c r="S3911" s="91"/>
    </row>
    <row r="3912" spans="1:19" s="104" customFormat="1" ht="12.75" customHeight="1" x14ac:dyDescent="0.25">
      <c r="A3912" s="121"/>
      <c r="B3912" s="92" t="str">
        <f>IF(E3912="","",VLOOKUP(E3912,[1]PROJECTES!$C$14:$G$5000,2,FALSE))</f>
        <v/>
      </c>
      <c r="C3912" s="121"/>
      <c r="D3912" s="93" t="str">
        <f>IF(E3912="","",VLOOKUP(E3912,[1]PROJECTES!$C$14:$G$5000,5,FALSE))</f>
        <v/>
      </c>
      <c r="E3912" s="117"/>
      <c r="F3912" s="95"/>
      <c r="G3912" s="96" t="str">
        <f>IF(E3912="","",VLOOKUP(E3912,[1]PROJECTES!$C$14:$G$5000,4,FALSE))</f>
        <v/>
      </c>
      <c r="H3912" s="118"/>
      <c r="I3912" s="97" t="str">
        <f>IF(H3912="","",VLOOKUP(H3912,BD!B$2:C$16,2,FALSE))</f>
        <v/>
      </c>
      <c r="J3912" s="98"/>
      <c r="K3912" s="135" t="str">
        <f t="shared" si="134"/>
        <v/>
      </c>
      <c r="L3912" s="99" t="str">
        <f t="shared" ca="1" si="135"/>
        <v>-</v>
      </c>
      <c r="M3912" s="93" t="str">
        <f>IF(E3912="","",VLOOKUP(E3912,[1]PROJECTES!$C$14:$Z$5000,21,FALSE))</f>
        <v/>
      </c>
      <c r="N3912" s="100"/>
      <c r="O3912" s="72" t="s">
        <v>229</v>
      </c>
      <c r="P3912" s="101"/>
      <c r="Q3912" s="132"/>
      <c r="R3912" s="102"/>
      <c r="S3912" s="91"/>
    </row>
    <row r="3913" spans="1:19" s="104" customFormat="1" ht="12.75" customHeight="1" x14ac:dyDescent="0.25">
      <c r="A3913" s="121"/>
      <c r="B3913" s="92" t="str">
        <f>IF(E3913="","",VLOOKUP(E3913,[1]PROJECTES!$C$14:$G$5000,2,FALSE))</f>
        <v/>
      </c>
      <c r="C3913" s="121"/>
      <c r="D3913" s="93" t="str">
        <f>IF(E3913="","",VLOOKUP(E3913,[1]PROJECTES!$C$14:$G$5000,5,FALSE))</f>
        <v/>
      </c>
      <c r="E3913" s="117"/>
      <c r="F3913" s="95"/>
      <c r="G3913" s="96" t="str">
        <f>IF(E3913="","",VLOOKUP(E3913,[1]PROJECTES!$C$14:$G$5000,4,FALSE))</f>
        <v/>
      </c>
      <c r="H3913" s="118"/>
      <c r="I3913" s="97" t="str">
        <f>IF(H3913="","",VLOOKUP(H3913,BD!B$2:C$16,2,FALSE))</f>
        <v/>
      </c>
      <c r="J3913" s="98"/>
      <c r="K3913" s="135" t="str">
        <f t="shared" si="134"/>
        <v/>
      </c>
      <c r="L3913" s="99" t="str">
        <f t="shared" ca="1" si="135"/>
        <v>-</v>
      </c>
      <c r="M3913" s="93" t="str">
        <f>IF(E3913="","",VLOOKUP(E3913,[1]PROJECTES!$C$14:$Z$5000,21,FALSE))</f>
        <v/>
      </c>
      <c r="N3913" s="100"/>
      <c r="O3913" s="72" t="s">
        <v>229</v>
      </c>
      <c r="P3913" s="101"/>
      <c r="Q3913" s="132"/>
      <c r="R3913" s="102"/>
      <c r="S3913" s="91"/>
    </row>
    <row r="3914" spans="1:19" s="104" customFormat="1" ht="12.75" customHeight="1" x14ac:dyDescent="0.25">
      <c r="A3914" s="121"/>
      <c r="B3914" s="92" t="str">
        <f>IF(E3914="","",VLOOKUP(E3914,[1]PROJECTES!$C$14:$G$5000,2,FALSE))</f>
        <v/>
      </c>
      <c r="C3914" s="121"/>
      <c r="D3914" s="93" t="str">
        <f>IF(E3914="","",VLOOKUP(E3914,[1]PROJECTES!$C$14:$G$5000,5,FALSE))</f>
        <v/>
      </c>
      <c r="E3914" s="117"/>
      <c r="F3914" s="95"/>
      <c r="G3914" s="96" t="str">
        <f>IF(E3914="","",VLOOKUP(E3914,[1]PROJECTES!$C$14:$G$5000,4,FALSE))</f>
        <v/>
      </c>
      <c r="H3914" s="118"/>
      <c r="I3914" s="97" t="str">
        <f>IF(H3914="","",VLOOKUP(H3914,BD!B$2:C$16,2,FALSE))</f>
        <v/>
      </c>
      <c r="J3914" s="98"/>
      <c r="K3914" s="135" t="str">
        <f t="shared" si="134"/>
        <v/>
      </c>
      <c r="L3914" s="99" t="str">
        <f t="shared" ca="1" si="135"/>
        <v>-</v>
      </c>
      <c r="M3914" s="93" t="str">
        <f>IF(E3914="","",VLOOKUP(E3914,[1]PROJECTES!$C$14:$Z$5000,21,FALSE))</f>
        <v/>
      </c>
      <c r="N3914" s="100"/>
      <c r="O3914" s="72" t="s">
        <v>229</v>
      </c>
      <c r="P3914" s="101"/>
      <c r="Q3914" s="132"/>
      <c r="R3914" s="102"/>
      <c r="S3914" s="91"/>
    </row>
    <row r="3915" spans="1:19" s="104" customFormat="1" ht="12.75" customHeight="1" x14ac:dyDescent="0.25">
      <c r="A3915" s="121"/>
      <c r="B3915" s="92" t="str">
        <f>IF(E3915="","",VLOOKUP(E3915,[1]PROJECTES!$C$14:$G$5000,2,FALSE))</f>
        <v/>
      </c>
      <c r="C3915" s="121"/>
      <c r="D3915" s="93" t="str">
        <f>IF(E3915="","",VLOOKUP(E3915,[1]PROJECTES!$C$14:$G$5000,5,FALSE))</f>
        <v/>
      </c>
      <c r="E3915" s="117"/>
      <c r="F3915" s="95"/>
      <c r="G3915" s="96" t="str">
        <f>IF(E3915="","",VLOOKUP(E3915,[1]PROJECTES!$C$14:$G$5000,4,FALSE))</f>
        <v/>
      </c>
      <c r="H3915" s="118"/>
      <c r="I3915" s="97" t="str">
        <f>IF(H3915="","",VLOOKUP(H3915,BD!B$2:C$16,2,FALSE))</f>
        <v/>
      </c>
      <c r="J3915" s="98"/>
      <c r="K3915" s="135" t="str">
        <f t="shared" si="134"/>
        <v/>
      </c>
      <c r="L3915" s="99" t="str">
        <f t="shared" ca="1" si="135"/>
        <v>-</v>
      </c>
      <c r="M3915" s="93" t="str">
        <f>IF(E3915="","",VLOOKUP(E3915,[1]PROJECTES!$C$14:$Z$5000,21,FALSE))</f>
        <v/>
      </c>
      <c r="N3915" s="100"/>
      <c r="O3915" s="72" t="s">
        <v>229</v>
      </c>
      <c r="P3915" s="101"/>
      <c r="Q3915" s="132"/>
      <c r="R3915" s="102"/>
      <c r="S3915" s="91"/>
    </row>
    <row r="3916" spans="1:19" s="104" customFormat="1" ht="12.75" customHeight="1" x14ac:dyDescent="0.25">
      <c r="A3916" s="121"/>
      <c r="B3916" s="92" t="str">
        <f>IF(E3916="","",VLOOKUP(E3916,[1]PROJECTES!$C$14:$G$5000,2,FALSE))</f>
        <v/>
      </c>
      <c r="C3916" s="121"/>
      <c r="D3916" s="93" t="str">
        <f>IF(E3916="","",VLOOKUP(E3916,[1]PROJECTES!$C$14:$G$5000,5,FALSE))</f>
        <v/>
      </c>
      <c r="E3916" s="117"/>
      <c r="F3916" s="95"/>
      <c r="G3916" s="96" t="str">
        <f>IF(E3916="","",VLOOKUP(E3916,[1]PROJECTES!$C$14:$G$5000,4,FALSE))</f>
        <v/>
      </c>
      <c r="H3916" s="118"/>
      <c r="I3916" s="97" t="str">
        <f>IF(H3916="","",VLOOKUP(H3916,BD!B$2:C$16,2,FALSE))</f>
        <v/>
      </c>
      <c r="J3916" s="98"/>
      <c r="K3916" s="135" t="str">
        <f t="shared" si="134"/>
        <v/>
      </c>
      <c r="L3916" s="99" t="str">
        <f t="shared" ca="1" si="135"/>
        <v>-</v>
      </c>
      <c r="M3916" s="93" t="str">
        <f>IF(E3916="","",VLOOKUP(E3916,[1]PROJECTES!$C$14:$Z$5000,21,FALSE))</f>
        <v/>
      </c>
      <c r="N3916" s="100"/>
      <c r="O3916" s="72" t="s">
        <v>229</v>
      </c>
      <c r="P3916" s="101"/>
      <c r="Q3916" s="132"/>
      <c r="R3916" s="102"/>
      <c r="S3916" s="91"/>
    </row>
    <row r="3917" spans="1:19" s="104" customFormat="1" ht="12.75" customHeight="1" x14ac:dyDescent="0.25">
      <c r="A3917" s="121"/>
      <c r="B3917" s="92" t="str">
        <f>IF(E3917="","",VLOOKUP(E3917,[1]PROJECTES!$C$14:$G$5000,2,FALSE))</f>
        <v/>
      </c>
      <c r="C3917" s="121"/>
      <c r="D3917" s="93" t="str">
        <f>IF(E3917="","",VLOOKUP(E3917,[1]PROJECTES!$C$14:$G$5000,5,FALSE))</f>
        <v/>
      </c>
      <c r="E3917" s="117"/>
      <c r="F3917" s="95"/>
      <c r="G3917" s="96" t="str">
        <f>IF(E3917="","",VLOOKUP(E3917,[1]PROJECTES!$C$14:$G$5000,4,FALSE))</f>
        <v/>
      </c>
      <c r="H3917" s="118"/>
      <c r="I3917" s="97" t="str">
        <f>IF(H3917="","",VLOOKUP(H3917,BD!B$2:C$16,2,FALSE))</f>
        <v/>
      </c>
      <c r="J3917" s="98"/>
      <c r="K3917" s="135" t="str">
        <f t="shared" si="134"/>
        <v/>
      </c>
      <c r="L3917" s="99" t="str">
        <f t="shared" ca="1" si="135"/>
        <v>-</v>
      </c>
      <c r="M3917" s="93" t="str">
        <f>IF(E3917="","",VLOOKUP(E3917,[1]PROJECTES!$C$14:$Z$5000,21,FALSE))</f>
        <v/>
      </c>
      <c r="N3917" s="100"/>
      <c r="O3917" s="72" t="s">
        <v>229</v>
      </c>
      <c r="P3917" s="101"/>
      <c r="Q3917" s="132"/>
      <c r="R3917" s="102"/>
      <c r="S3917" s="91"/>
    </row>
    <row r="3918" spans="1:19" s="104" customFormat="1" ht="12.75" customHeight="1" x14ac:dyDescent="0.25">
      <c r="A3918" s="121"/>
      <c r="B3918" s="92" t="str">
        <f>IF(E3918="","",VLOOKUP(E3918,[1]PROJECTES!$C$14:$G$5000,2,FALSE))</f>
        <v/>
      </c>
      <c r="C3918" s="121"/>
      <c r="D3918" s="93" t="str">
        <f>IF(E3918="","",VLOOKUP(E3918,[1]PROJECTES!$C$14:$G$5000,5,FALSE))</f>
        <v/>
      </c>
      <c r="E3918" s="117"/>
      <c r="F3918" s="95"/>
      <c r="G3918" s="96" t="str">
        <f>IF(E3918="","",VLOOKUP(E3918,[1]PROJECTES!$C$14:$G$5000,4,FALSE))</f>
        <v/>
      </c>
      <c r="H3918" s="118"/>
      <c r="I3918" s="97" t="str">
        <f>IF(H3918="","",VLOOKUP(H3918,BD!B$2:C$16,2,FALSE))</f>
        <v/>
      </c>
      <c r="J3918" s="98"/>
      <c r="K3918" s="135" t="str">
        <f t="shared" si="134"/>
        <v/>
      </c>
      <c r="L3918" s="99" t="str">
        <f t="shared" ca="1" si="135"/>
        <v>-</v>
      </c>
      <c r="M3918" s="93" t="str">
        <f>IF(E3918="","",VLOOKUP(E3918,[1]PROJECTES!$C$14:$Z$5000,21,FALSE))</f>
        <v/>
      </c>
      <c r="N3918" s="100"/>
      <c r="O3918" s="72" t="s">
        <v>229</v>
      </c>
      <c r="P3918" s="101"/>
      <c r="Q3918" s="132"/>
      <c r="R3918" s="102"/>
      <c r="S3918" s="91"/>
    </row>
    <row r="3919" spans="1:19" s="104" customFormat="1" ht="12.75" customHeight="1" x14ac:dyDescent="0.25">
      <c r="A3919" s="121"/>
      <c r="B3919" s="92" t="str">
        <f>IF(E3919="","",VLOOKUP(E3919,[1]PROJECTES!$C$14:$G$5000,2,FALSE))</f>
        <v/>
      </c>
      <c r="C3919" s="121"/>
      <c r="D3919" s="93" t="str">
        <f>IF(E3919="","",VLOOKUP(E3919,[1]PROJECTES!$C$14:$G$5000,5,FALSE))</f>
        <v/>
      </c>
      <c r="E3919" s="117"/>
      <c r="F3919" s="95"/>
      <c r="G3919" s="96" t="str">
        <f>IF(E3919="","",VLOOKUP(E3919,[1]PROJECTES!$C$14:$G$5000,4,FALSE))</f>
        <v/>
      </c>
      <c r="H3919" s="118"/>
      <c r="I3919" s="97" t="str">
        <f>IF(H3919="","",VLOOKUP(H3919,BD!B$2:C$16,2,FALSE))</f>
        <v/>
      </c>
      <c r="J3919" s="98"/>
      <c r="K3919" s="135" t="str">
        <f t="shared" si="134"/>
        <v/>
      </c>
      <c r="L3919" s="99" t="str">
        <f t="shared" ca="1" si="135"/>
        <v>-</v>
      </c>
      <c r="M3919" s="93" t="str">
        <f>IF(E3919="","",VLOOKUP(E3919,[1]PROJECTES!$C$14:$Z$5000,21,FALSE))</f>
        <v/>
      </c>
      <c r="N3919" s="100"/>
      <c r="O3919" s="72" t="s">
        <v>229</v>
      </c>
      <c r="P3919" s="101"/>
      <c r="Q3919" s="132"/>
      <c r="R3919" s="102"/>
      <c r="S3919" s="91"/>
    </row>
    <row r="3920" spans="1:19" s="104" customFormat="1" ht="12.75" customHeight="1" x14ac:dyDescent="0.25">
      <c r="A3920" s="121"/>
      <c r="B3920" s="92" t="str">
        <f>IF(E3920="","",VLOOKUP(E3920,[1]PROJECTES!$C$14:$G$5000,2,FALSE))</f>
        <v/>
      </c>
      <c r="C3920" s="121"/>
      <c r="D3920" s="93" t="str">
        <f>IF(E3920="","",VLOOKUP(E3920,[1]PROJECTES!$C$14:$G$5000,5,FALSE))</f>
        <v/>
      </c>
      <c r="E3920" s="117"/>
      <c r="F3920" s="95"/>
      <c r="G3920" s="96" t="str">
        <f>IF(E3920="","",VLOOKUP(E3920,[1]PROJECTES!$C$14:$G$5000,4,FALSE))</f>
        <v/>
      </c>
      <c r="H3920" s="118"/>
      <c r="I3920" s="97" t="str">
        <f>IF(H3920="","",VLOOKUP(H3920,BD!B$2:C$16,2,FALSE))</f>
        <v/>
      </c>
      <c r="J3920" s="98"/>
      <c r="K3920" s="135" t="str">
        <f t="shared" si="134"/>
        <v/>
      </c>
      <c r="L3920" s="99" t="str">
        <f t="shared" ca="1" si="135"/>
        <v>-</v>
      </c>
      <c r="M3920" s="93" t="str">
        <f>IF(E3920="","",VLOOKUP(E3920,[1]PROJECTES!$C$14:$Z$5000,21,FALSE))</f>
        <v/>
      </c>
      <c r="N3920" s="100"/>
      <c r="O3920" s="72" t="s">
        <v>229</v>
      </c>
      <c r="P3920" s="101"/>
      <c r="Q3920" s="132"/>
      <c r="R3920" s="102"/>
      <c r="S3920" s="91"/>
    </row>
    <row r="3921" spans="1:19" s="104" customFormat="1" ht="12.75" customHeight="1" x14ac:dyDescent="0.25">
      <c r="A3921" s="121"/>
      <c r="B3921" s="92" t="str">
        <f>IF(E3921="","",VLOOKUP(E3921,[1]PROJECTES!$C$14:$G$5000,2,FALSE))</f>
        <v/>
      </c>
      <c r="C3921" s="121"/>
      <c r="D3921" s="93" t="str">
        <f>IF(E3921="","",VLOOKUP(E3921,[1]PROJECTES!$C$14:$G$5000,5,FALSE))</f>
        <v/>
      </c>
      <c r="E3921" s="117"/>
      <c r="F3921" s="95"/>
      <c r="G3921" s="96" t="str">
        <f>IF(E3921="","",VLOOKUP(E3921,[1]PROJECTES!$C$14:$G$5000,4,FALSE))</f>
        <v/>
      </c>
      <c r="H3921" s="118"/>
      <c r="I3921" s="97" t="str">
        <f>IF(H3921="","",VLOOKUP(H3921,BD!B$2:C$16,2,FALSE))</f>
        <v/>
      </c>
      <c r="J3921" s="98"/>
      <c r="K3921" s="135" t="str">
        <f t="shared" si="134"/>
        <v/>
      </c>
      <c r="L3921" s="99" t="str">
        <f t="shared" ca="1" si="135"/>
        <v>-</v>
      </c>
      <c r="M3921" s="93" t="str">
        <f>IF(E3921="","",VLOOKUP(E3921,[1]PROJECTES!$C$14:$Z$5000,21,FALSE))</f>
        <v/>
      </c>
      <c r="N3921" s="100"/>
      <c r="O3921" s="72" t="s">
        <v>229</v>
      </c>
      <c r="P3921" s="101"/>
      <c r="Q3921" s="132"/>
      <c r="R3921" s="102"/>
      <c r="S3921" s="91"/>
    </row>
    <row r="3922" spans="1:19" s="104" customFormat="1" ht="12.75" customHeight="1" x14ac:dyDescent="0.25">
      <c r="A3922" s="121"/>
      <c r="B3922" s="92" t="str">
        <f>IF(E3922="","",VLOOKUP(E3922,[1]PROJECTES!$C$14:$G$5000,2,FALSE))</f>
        <v/>
      </c>
      <c r="C3922" s="121"/>
      <c r="D3922" s="93" t="str">
        <f>IF(E3922="","",VLOOKUP(E3922,[1]PROJECTES!$C$14:$G$5000,5,FALSE))</f>
        <v/>
      </c>
      <c r="E3922" s="117"/>
      <c r="F3922" s="95"/>
      <c r="G3922" s="96" t="str">
        <f>IF(E3922="","",VLOOKUP(E3922,[1]PROJECTES!$C$14:$G$5000,4,FALSE))</f>
        <v/>
      </c>
      <c r="H3922" s="118"/>
      <c r="I3922" s="97" t="str">
        <f>IF(H3922="","",VLOOKUP(H3922,BD!B$2:C$16,2,FALSE))</f>
        <v/>
      </c>
      <c r="J3922" s="98"/>
      <c r="K3922" s="135" t="str">
        <f t="shared" si="134"/>
        <v/>
      </c>
      <c r="L3922" s="99" t="str">
        <f t="shared" ca="1" si="135"/>
        <v>-</v>
      </c>
      <c r="M3922" s="93" t="str">
        <f>IF(E3922="","",VLOOKUP(E3922,[1]PROJECTES!$C$14:$Z$5000,21,FALSE))</f>
        <v/>
      </c>
      <c r="N3922" s="100"/>
      <c r="O3922" s="72" t="s">
        <v>229</v>
      </c>
      <c r="P3922" s="101"/>
      <c r="Q3922" s="132"/>
      <c r="R3922" s="102"/>
      <c r="S3922" s="91"/>
    </row>
    <row r="3923" spans="1:19" s="104" customFormat="1" ht="12.75" customHeight="1" x14ac:dyDescent="0.25">
      <c r="A3923" s="121"/>
      <c r="B3923" s="92" t="str">
        <f>IF(E3923="","",VLOOKUP(E3923,[1]PROJECTES!$C$14:$G$5000,2,FALSE))</f>
        <v/>
      </c>
      <c r="C3923" s="121"/>
      <c r="D3923" s="93" t="str">
        <f>IF(E3923="","",VLOOKUP(E3923,[1]PROJECTES!$C$14:$G$5000,5,FALSE))</f>
        <v/>
      </c>
      <c r="E3923" s="117"/>
      <c r="F3923" s="95"/>
      <c r="G3923" s="96" t="str">
        <f>IF(E3923="","",VLOOKUP(E3923,[1]PROJECTES!$C$14:$G$5000,4,FALSE))</f>
        <v/>
      </c>
      <c r="H3923" s="118"/>
      <c r="I3923" s="97" t="str">
        <f>IF(H3923="","",VLOOKUP(H3923,BD!B$2:C$16,2,FALSE))</f>
        <v/>
      </c>
      <c r="J3923" s="98"/>
      <c r="K3923" s="135" t="str">
        <f t="shared" si="134"/>
        <v/>
      </c>
      <c r="L3923" s="99" t="str">
        <f t="shared" ca="1" si="135"/>
        <v>-</v>
      </c>
      <c r="M3923" s="93" t="str">
        <f>IF(E3923="","",VLOOKUP(E3923,[1]PROJECTES!$C$14:$Z$5000,21,FALSE))</f>
        <v/>
      </c>
      <c r="N3923" s="100"/>
      <c r="O3923" s="72" t="s">
        <v>229</v>
      </c>
      <c r="P3923" s="101"/>
      <c r="Q3923" s="132"/>
      <c r="R3923" s="102"/>
      <c r="S3923" s="91"/>
    </row>
    <row r="3924" spans="1:19" s="104" customFormat="1" ht="12.75" customHeight="1" x14ac:dyDescent="0.25">
      <c r="A3924" s="121"/>
      <c r="B3924" s="92" t="str">
        <f>IF(E3924="","",VLOOKUP(E3924,[1]PROJECTES!$C$14:$G$5000,2,FALSE))</f>
        <v/>
      </c>
      <c r="C3924" s="121"/>
      <c r="D3924" s="93" t="str">
        <f>IF(E3924="","",VLOOKUP(E3924,[1]PROJECTES!$C$14:$G$5000,5,FALSE))</f>
        <v/>
      </c>
      <c r="E3924" s="117"/>
      <c r="F3924" s="95"/>
      <c r="G3924" s="96" t="str">
        <f>IF(E3924="","",VLOOKUP(E3924,[1]PROJECTES!$C$14:$G$5000,4,FALSE))</f>
        <v/>
      </c>
      <c r="H3924" s="118"/>
      <c r="I3924" s="97" t="str">
        <f>IF(H3924="","",VLOOKUP(H3924,BD!B$2:C$16,2,FALSE))</f>
        <v/>
      </c>
      <c r="J3924" s="98"/>
      <c r="K3924" s="135" t="str">
        <f t="shared" si="134"/>
        <v/>
      </c>
      <c r="L3924" s="99" t="str">
        <f t="shared" ca="1" si="135"/>
        <v>-</v>
      </c>
      <c r="M3924" s="93" t="str">
        <f>IF(E3924="","",VLOOKUP(E3924,[1]PROJECTES!$C$14:$Z$5000,21,FALSE))</f>
        <v/>
      </c>
      <c r="N3924" s="100"/>
      <c r="O3924" s="72" t="s">
        <v>229</v>
      </c>
      <c r="P3924" s="101"/>
      <c r="Q3924" s="132"/>
      <c r="R3924" s="102"/>
      <c r="S3924" s="91"/>
    </row>
    <row r="3925" spans="1:19" s="104" customFormat="1" ht="12.75" customHeight="1" x14ac:dyDescent="0.25">
      <c r="A3925" s="121"/>
      <c r="B3925" s="92" t="str">
        <f>IF(E3925="","",VLOOKUP(E3925,[1]PROJECTES!$C$14:$G$5000,2,FALSE))</f>
        <v/>
      </c>
      <c r="C3925" s="121"/>
      <c r="D3925" s="93" t="str">
        <f>IF(E3925="","",VLOOKUP(E3925,[1]PROJECTES!$C$14:$G$5000,5,FALSE))</f>
        <v/>
      </c>
      <c r="E3925" s="117"/>
      <c r="F3925" s="95"/>
      <c r="G3925" s="96" t="str">
        <f>IF(E3925="","",VLOOKUP(E3925,[1]PROJECTES!$C$14:$G$5000,4,FALSE))</f>
        <v/>
      </c>
      <c r="H3925" s="118"/>
      <c r="I3925" s="97" t="str">
        <f>IF(H3925="","",VLOOKUP(H3925,BD!B$2:C$16,2,FALSE))</f>
        <v/>
      </c>
      <c r="J3925" s="98"/>
      <c r="K3925" s="135" t="str">
        <f t="shared" si="134"/>
        <v/>
      </c>
      <c r="L3925" s="99" t="str">
        <f t="shared" ca="1" si="135"/>
        <v>-</v>
      </c>
      <c r="M3925" s="93" t="str">
        <f>IF(E3925="","",VLOOKUP(E3925,[1]PROJECTES!$C$14:$Z$5000,21,FALSE))</f>
        <v/>
      </c>
      <c r="N3925" s="100"/>
      <c r="O3925" s="72" t="s">
        <v>229</v>
      </c>
      <c r="P3925" s="101"/>
      <c r="Q3925" s="132"/>
      <c r="R3925" s="102"/>
      <c r="S3925" s="91"/>
    </row>
    <row r="3926" spans="1:19" s="104" customFormat="1" ht="12.75" customHeight="1" x14ac:dyDescent="0.25">
      <c r="A3926" s="121"/>
      <c r="B3926" s="92" t="str">
        <f>IF(E3926="","",VLOOKUP(E3926,[1]PROJECTES!$C$14:$G$5000,2,FALSE))</f>
        <v/>
      </c>
      <c r="C3926" s="121"/>
      <c r="D3926" s="93" t="str">
        <f>IF(E3926="","",VLOOKUP(E3926,[1]PROJECTES!$C$14:$G$5000,5,FALSE))</f>
        <v/>
      </c>
      <c r="E3926" s="117"/>
      <c r="F3926" s="95"/>
      <c r="G3926" s="96" t="str">
        <f>IF(E3926="","",VLOOKUP(E3926,[1]PROJECTES!$C$14:$G$5000,4,FALSE))</f>
        <v/>
      </c>
      <c r="H3926" s="118"/>
      <c r="I3926" s="97" t="str">
        <f>IF(H3926="","",VLOOKUP(H3926,BD!B$2:C$16,2,FALSE))</f>
        <v/>
      </c>
      <c r="J3926" s="98"/>
      <c r="K3926" s="135" t="str">
        <f t="shared" si="134"/>
        <v/>
      </c>
      <c r="L3926" s="99" t="str">
        <f t="shared" ca="1" si="135"/>
        <v>-</v>
      </c>
      <c r="M3926" s="93" t="str">
        <f>IF(E3926="","",VLOOKUP(E3926,[1]PROJECTES!$C$14:$Z$5000,21,FALSE))</f>
        <v/>
      </c>
      <c r="N3926" s="100"/>
      <c r="O3926" s="72" t="s">
        <v>229</v>
      </c>
      <c r="P3926" s="101"/>
      <c r="Q3926" s="132"/>
      <c r="R3926" s="102"/>
      <c r="S3926" s="91"/>
    </row>
    <row r="3927" spans="1:19" s="104" customFormat="1" ht="12.75" customHeight="1" x14ac:dyDescent="0.25">
      <c r="A3927" s="121"/>
      <c r="B3927" s="92" t="str">
        <f>IF(E3927="","",VLOOKUP(E3927,[1]PROJECTES!$C$14:$G$5000,2,FALSE))</f>
        <v/>
      </c>
      <c r="C3927" s="121"/>
      <c r="D3927" s="93" t="str">
        <f>IF(E3927="","",VLOOKUP(E3927,[1]PROJECTES!$C$14:$G$5000,5,FALSE))</f>
        <v/>
      </c>
      <c r="E3927" s="117"/>
      <c r="F3927" s="95"/>
      <c r="G3927" s="96" t="str">
        <f>IF(E3927="","",VLOOKUP(E3927,[1]PROJECTES!$C$14:$G$5000,4,FALSE))</f>
        <v/>
      </c>
      <c r="H3927" s="118"/>
      <c r="I3927" s="97" t="str">
        <f>IF(H3927="","",VLOOKUP(H3927,BD!B$2:C$16,2,FALSE))</f>
        <v/>
      </c>
      <c r="J3927" s="98"/>
      <c r="K3927" s="135" t="str">
        <f t="shared" si="134"/>
        <v/>
      </c>
      <c r="L3927" s="99" t="str">
        <f t="shared" ca="1" si="135"/>
        <v>-</v>
      </c>
      <c r="M3927" s="93" t="str">
        <f>IF(E3927="","",VLOOKUP(E3927,[1]PROJECTES!$C$14:$Z$5000,21,FALSE))</f>
        <v/>
      </c>
      <c r="N3927" s="100"/>
      <c r="O3927" s="72" t="s">
        <v>229</v>
      </c>
      <c r="P3927" s="101"/>
      <c r="Q3927" s="132"/>
      <c r="R3927" s="102"/>
      <c r="S3927" s="91"/>
    </row>
    <row r="3928" spans="1:19" s="104" customFormat="1" ht="12.75" customHeight="1" x14ac:dyDescent="0.25">
      <c r="A3928" s="121"/>
      <c r="B3928" s="92" t="str">
        <f>IF(E3928="","",VLOOKUP(E3928,[1]PROJECTES!$C$14:$G$5000,2,FALSE))</f>
        <v/>
      </c>
      <c r="C3928" s="121"/>
      <c r="D3928" s="93" t="str">
        <f>IF(E3928="","",VLOOKUP(E3928,[1]PROJECTES!$C$14:$G$5000,5,FALSE))</f>
        <v/>
      </c>
      <c r="E3928" s="117"/>
      <c r="F3928" s="95"/>
      <c r="G3928" s="96" t="str">
        <f>IF(E3928="","",VLOOKUP(E3928,[1]PROJECTES!$C$14:$G$5000,4,FALSE))</f>
        <v/>
      </c>
      <c r="H3928" s="118"/>
      <c r="I3928" s="97" t="str">
        <f>IF(H3928="","",VLOOKUP(H3928,BD!B$2:C$16,2,FALSE))</f>
        <v/>
      </c>
      <c r="J3928" s="98"/>
      <c r="K3928" s="135" t="str">
        <f t="shared" si="134"/>
        <v/>
      </c>
      <c r="L3928" s="99" t="str">
        <f t="shared" ca="1" si="135"/>
        <v>-</v>
      </c>
      <c r="M3928" s="93" t="str">
        <f>IF(E3928="","",VLOOKUP(E3928,[1]PROJECTES!$C$14:$Z$5000,21,FALSE))</f>
        <v/>
      </c>
      <c r="N3928" s="100"/>
      <c r="O3928" s="72" t="s">
        <v>229</v>
      </c>
      <c r="P3928" s="101"/>
      <c r="Q3928" s="132"/>
      <c r="R3928" s="102"/>
      <c r="S3928" s="91"/>
    </row>
    <row r="3929" spans="1:19" s="104" customFormat="1" ht="12.75" customHeight="1" x14ac:dyDescent="0.25">
      <c r="A3929" s="121"/>
      <c r="B3929" s="92" t="str">
        <f>IF(E3929="","",VLOOKUP(E3929,[1]PROJECTES!$C$14:$G$5000,2,FALSE))</f>
        <v/>
      </c>
      <c r="C3929" s="121"/>
      <c r="D3929" s="93" t="str">
        <f>IF(E3929="","",VLOOKUP(E3929,[1]PROJECTES!$C$14:$G$5000,5,FALSE))</f>
        <v/>
      </c>
      <c r="E3929" s="117"/>
      <c r="F3929" s="95"/>
      <c r="G3929" s="96" t="str">
        <f>IF(E3929="","",VLOOKUP(E3929,[1]PROJECTES!$C$14:$G$5000,4,FALSE))</f>
        <v/>
      </c>
      <c r="H3929" s="118"/>
      <c r="I3929" s="97" t="str">
        <f>IF(H3929="","",VLOOKUP(H3929,BD!B$2:C$16,2,FALSE))</f>
        <v/>
      </c>
      <c r="J3929" s="98"/>
      <c r="K3929" s="135" t="str">
        <f t="shared" si="134"/>
        <v/>
      </c>
      <c r="L3929" s="99" t="str">
        <f t="shared" ca="1" si="135"/>
        <v>-</v>
      </c>
      <c r="M3929" s="93" t="str">
        <f>IF(E3929="","",VLOOKUP(E3929,[1]PROJECTES!$C$14:$Z$5000,21,FALSE))</f>
        <v/>
      </c>
      <c r="N3929" s="100"/>
      <c r="O3929" s="72" t="s">
        <v>229</v>
      </c>
      <c r="P3929" s="101"/>
      <c r="Q3929" s="132"/>
      <c r="R3929" s="102"/>
      <c r="S3929" s="91"/>
    </row>
    <row r="3930" spans="1:19" s="104" customFormat="1" ht="12.75" customHeight="1" x14ac:dyDescent="0.25">
      <c r="A3930" s="121"/>
      <c r="B3930" s="92" t="str">
        <f>IF(E3930="","",VLOOKUP(E3930,[1]PROJECTES!$C$14:$G$5000,2,FALSE))</f>
        <v/>
      </c>
      <c r="C3930" s="121"/>
      <c r="D3930" s="93" t="str">
        <f>IF(E3930="","",VLOOKUP(E3930,[1]PROJECTES!$C$14:$G$5000,5,FALSE))</f>
        <v/>
      </c>
      <c r="E3930" s="117"/>
      <c r="F3930" s="95"/>
      <c r="G3930" s="96" t="str">
        <f>IF(E3930="","",VLOOKUP(E3930,[1]PROJECTES!$C$14:$G$5000,4,FALSE))</f>
        <v/>
      </c>
      <c r="H3930" s="118"/>
      <c r="I3930" s="97" t="str">
        <f>IF(H3930="","",VLOOKUP(H3930,BD!B$2:C$16,2,FALSE))</f>
        <v/>
      </c>
      <c r="J3930" s="98"/>
      <c r="K3930" s="135" t="str">
        <f t="shared" si="134"/>
        <v/>
      </c>
      <c r="L3930" s="99" t="str">
        <f t="shared" ca="1" si="135"/>
        <v>-</v>
      </c>
      <c r="M3930" s="93" t="str">
        <f>IF(E3930="","",VLOOKUP(E3930,[1]PROJECTES!$C$14:$Z$5000,21,FALSE))</f>
        <v/>
      </c>
      <c r="N3930" s="100"/>
      <c r="O3930" s="72" t="s">
        <v>229</v>
      </c>
      <c r="P3930" s="101"/>
      <c r="Q3930" s="132"/>
      <c r="R3930" s="102"/>
      <c r="S3930" s="91"/>
    </row>
    <row r="3931" spans="1:19" s="104" customFormat="1" ht="12.75" customHeight="1" x14ac:dyDescent="0.25">
      <c r="A3931" s="121"/>
      <c r="B3931" s="92" t="str">
        <f>IF(E3931="","",VLOOKUP(E3931,[1]PROJECTES!$C$14:$G$5000,2,FALSE))</f>
        <v/>
      </c>
      <c r="C3931" s="121"/>
      <c r="D3931" s="93" t="str">
        <f>IF(E3931="","",VLOOKUP(E3931,[1]PROJECTES!$C$14:$G$5000,5,FALSE))</f>
        <v/>
      </c>
      <c r="E3931" s="117"/>
      <c r="F3931" s="95"/>
      <c r="G3931" s="96" t="str">
        <f>IF(E3931="","",VLOOKUP(E3931,[1]PROJECTES!$C$14:$G$5000,4,FALSE))</f>
        <v/>
      </c>
      <c r="H3931" s="118"/>
      <c r="I3931" s="97" t="str">
        <f>IF(H3931="","",VLOOKUP(H3931,BD!B$2:C$16,2,FALSE))</f>
        <v/>
      </c>
      <c r="J3931" s="98"/>
      <c r="K3931" s="135" t="str">
        <f t="shared" si="134"/>
        <v/>
      </c>
      <c r="L3931" s="99" t="str">
        <f t="shared" ca="1" si="135"/>
        <v>-</v>
      </c>
      <c r="M3931" s="93" t="str">
        <f>IF(E3931="","",VLOOKUP(E3931,[1]PROJECTES!$C$14:$Z$5000,21,FALSE))</f>
        <v/>
      </c>
      <c r="N3931" s="100"/>
      <c r="O3931" s="72" t="s">
        <v>229</v>
      </c>
      <c r="P3931" s="101"/>
      <c r="Q3931" s="132"/>
      <c r="R3931" s="102"/>
      <c r="S3931" s="91"/>
    </row>
    <row r="3932" spans="1:19" s="104" customFormat="1" ht="12.75" customHeight="1" x14ac:dyDescent="0.25">
      <c r="A3932" s="121"/>
      <c r="B3932" s="92" t="str">
        <f>IF(E3932="","",VLOOKUP(E3932,[1]PROJECTES!$C$14:$G$5000,2,FALSE))</f>
        <v/>
      </c>
      <c r="C3932" s="121"/>
      <c r="D3932" s="93" t="str">
        <f>IF(E3932="","",VLOOKUP(E3932,[1]PROJECTES!$C$14:$G$5000,5,FALSE))</f>
        <v/>
      </c>
      <c r="E3932" s="117"/>
      <c r="F3932" s="95"/>
      <c r="G3932" s="96" t="str">
        <f>IF(E3932="","",VLOOKUP(E3932,[1]PROJECTES!$C$14:$G$5000,4,FALSE))</f>
        <v/>
      </c>
      <c r="H3932" s="118"/>
      <c r="I3932" s="97" t="str">
        <f>IF(H3932="","",VLOOKUP(H3932,BD!B$2:C$16,2,FALSE))</f>
        <v/>
      </c>
      <c r="J3932" s="98"/>
      <c r="K3932" s="135" t="str">
        <f t="shared" si="134"/>
        <v/>
      </c>
      <c r="L3932" s="99" t="str">
        <f t="shared" ca="1" si="135"/>
        <v>-</v>
      </c>
      <c r="M3932" s="93" t="str">
        <f>IF(E3932="","",VLOOKUP(E3932,[1]PROJECTES!$C$14:$Z$5000,21,FALSE))</f>
        <v/>
      </c>
      <c r="N3932" s="100"/>
      <c r="O3932" s="72" t="s">
        <v>229</v>
      </c>
      <c r="P3932" s="101"/>
      <c r="Q3932" s="132"/>
      <c r="R3932" s="102"/>
      <c r="S3932" s="91"/>
    </row>
    <row r="3933" spans="1:19" s="104" customFormat="1" ht="12.75" customHeight="1" x14ac:dyDescent="0.25">
      <c r="A3933" s="121"/>
      <c r="B3933" s="92" t="str">
        <f>IF(E3933="","",VLOOKUP(E3933,[1]PROJECTES!$C$14:$G$5000,2,FALSE))</f>
        <v/>
      </c>
      <c r="C3933" s="121"/>
      <c r="D3933" s="93" t="str">
        <f>IF(E3933="","",VLOOKUP(E3933,[1]PROJECTES!$C$14:$G$5000,5,FALSE))</f>
        <v/>
      </c>
      <c r="E3933" s="117"/>
      <c r="F3933" s="95"/>
      <c r="G3933" s="96" t="str">
        <f>IF(E3933="","",VLOOKUP(E3933,[1]PROJECTES!$C$14:$G$5000,4,FALSE))</f>
        <v/>
      </c>
      <c r="H3933" s="118"/>
      <c r="I3933" s="97" t="str">
        <f>IF(H3933="","",VLOOKUP(H3933,BD!B$2:C$16,2,FALSE))</f>
        <v/>
      </c>
      <c r="J3933" s="98"/>
      <c r="K3933" s="135" t="str">
        <f t="shared" si="134"/>
        <v/>
      </c>
      <c r="L3933" s="99" t="str">
        <f t="shared" ca="1" si="135"/>
        <v>-</v>
      </c>
      <c r="M3933" s="93" t="str">
        <f>IF(E3933="","",VLOOKUP(E3933,[1]PROJECTES!$C$14:$Z$5000,21,FALSE))</f>
        <v/>
      </c>
      <c r="N3933" s="100"/>
      <c r="O3933" s="72" t="s">
        <v>229</v>
      </c>
      <c r="P3933" s="101"/>
      <c r="Q3933" s="132"/>
      <c r="R3933" s="102"/>
      <c r="S3933" s="91"/>
    </row>
    <row r="3934" spans="1:19" s="104" customFormat="1" ht="12.75" customHeight="1" x14ac:dyDescent="0.25">
      <c r="A3934" s="121"/>
      <c r="B3934" s="92" t="str">
        <f>IF(E3934="","",VLOOKUP(E3934,[1]PROJECTES!$C$14:$G$5000,2,FALSE))</f>
        <v/>
      </c>
      <c r="C3934" s="121"/>
      <c r="D3934" s="93" t="str">
        <f>IF(E3934="","",VLOOKUP(E3934,[1]PROJECTES!$C$14:$G$5000,5,FALSE))</f>
        <v/>
      </c>
      <c r="E3934" s="117"/>
      <c r="F3934" s="95"/>
      <c r="G3934" s="96" t="str">
        <f>IF(E3934="","",VLOOKUP(E3934,[1]PROJECTES!$C$14:$G$5000,4,FALSE))</f>
        <v/>
      </c>
      <c r="H3934" s="118"/>
      <c r="I3934" s="97" t="str">
        <f>IF(H3934="","",VLOOKUP(H3934,BD!B$2:C$16,2,FALSE))</f>
        <v/>
      </c>
      <c r="J3934" s="98"/>
      <c r="K3934" s="135" t="str">
        <f t="shared" si="134"/>
        <v/>
      </c>
      <c r="L3934" s="99" t="str">
        <f t="shared" ca="1" si="135"/>
        <v>-</v>
      </c>
      <c r="M3934" s="93" t="str">
        <f>IF(E3934="","",VLOOKUP(E3934,[1]PROJECTES!$C$14:$Z$5000,21,FALSE))</f>
        <v/>
      </c>
      <c r="N3934" s="100"/>
      <c r="O3934" s="72" t="s">
        <v>229</v>
      </c>
      <c r="P3934" s="101"/>
      <c r="Q3934" s="132"/>
      <c r="R3934" s="102"/>
      <c r="S3934" s="91"/>
    </row>
    <row r="3935" spans="1:19" s="104" customFormat="1" ht="12.75" customHeight="1" x14ac:dyDescent="0.25">
      <c r="A3935" s="121"/>
      <c r="B3935" s="92" t="str">
        <f>IF(E3935="","",VLOOKUP(E3935,[1]PROJECTES!$C$14:$G$5000,2,FALSE))</f>
        <v/>
      </c>
      <c r="C3935" s="121"/>
      <c r="D3935" s="93" t="str">
        <f>IF(E3935="","",VLOOKUP(E3935,[1]PROJECTES!$C$14:$G$5000,5,FALSE))</f>
        <v/>
      </c>
      <c r="E3935" s="117"/>
      <c r="F3935" s="95"/>
      <c r="G3935" s="96" t="str">
        <f>IF(E3935="","",VLOOKUP(E3935,[1]PROJECTES!$C$14:$G$5000,4,FALSE))</f>
        <v/>
      </c>
      <c r="H3935" s="118"/>
      <c r="I3935" s="97" t="str">
        <f>IF(H3935="","",VLOOKUP(H3935,BD!B$2:C$16,2,FALSE))</f>
        <v/>
      </c>
      <c r="J3935" s="98"/>
      <c r="K3935" s="135" t="str">
        <f t="shared" si="134"/>
        <v/>
      </c>
      <c r="L3935" s="99" t="str">
        <f t="shared" ca="1" si="135"/>
        <v>-</v>
      </c>
      <c r="M3935" s="93" t="str">
        <f>IF(E3935="","",VLOOKUP(E3935,[1]PROJECTES!$C$14:$Z$5000,21,FALSE))</f>
        <v/>
      </c>
      <c r="N3935" s="100"/>
      <c r="O3935" s="72" t="s">
        <v>229</v>
      </c>
      <c r="P3935" s="101"/>
      <c r="Q3935" s="132"/>
      <c r="R3935" s="102"/>
      <c r="S3935" s="91"/>
    </row>
    <row r="3936" spans="1:19" s="104" customFormat="1" ht="12.75" customHeight="1" x14ac:dyDescent="0.25">
      <c r="A3936" s="121"/>
      <c r="B3936" s="92" t="str">
        <f>IF(E3936="","",VLOOKUP(E3936,[1]PROJECTES!$C$14:$G$5000,2,FALSE))</f>
        <v/>
      </c>
      <c r="C3936" s="121"/>
      <c r="D3936" s="93" t="str">
        <f>IF(E3936="","",VLOOKUP(E3936,[1]PROJECTES!$C$14:$G$5000,5,FALSE))</f>
        <v/>
      </c>
      <c r="E3936" s="117"/>
      <c r="F3936" s="95"/>
      <c r="G3936" s="96" t="str">
        <f>IF(E3936="","",VLOOKUP(E3936,[1]PROJECTES!$C$14:$G$5000,4,FALSE))</f>
        <v/>
      </c>
      <c r="H3936" s="118"/>
      <c r="I3936" s="97" t="str">
        <f>IF(H3936="","",VLOOKUP(H3936,BD!B$2:C$16,2,FALSE))</f>
        <v/>
      </c>
      <c r="J3936" s="98"/>
      <c r="K3936" s="135" t="str">
        <f t="shared" si="134"/>
        <v/>
      </c>
      <c r="L3936" s="99" t="str">
        <f t="shared" ca="1" si="135"/>
        <v>-</v>
      </c>
      <c r="M3936" s="93" t="str">
        <f>IF(E3936="","",VLOOKUP(E3936,[1]PROJECTES!$C$14:$Z$5000,21,FALSE))</f>
        <v/>
      </c>
      <c r="N3936" s="100"/>
      <c r="O3936" s="72" t="s">
        <v>229</v>
      </c>
      <c r="P3936" s="101"/>
      <c r="Q3936" s="132"/>
      <c r="R3936" s="102"/>
      <c r="S3936" s="91"/>
    </row>
    <row r="3937" spans="1:19" s="104" customFormat="1" ht="12.75" customHeight="1" x14ac:dyDescent="0.25">
      <c r="A3937" s="121"/>
      <c r="B3937" s="92" t="str">
        <f>IF(E3937="","",VLOOKUP(E3937,[1]PROJECTES!$C$14:$G$5000,2,FALSE))</f>
        <v/>
      </c>
      <c r="C3937" s="121"/>
      <c r="D3937" s="93" t="str">
        <f>IF(E3937="","",VLOOKUP(E3937,[1]PROJECTES!$C$14:$G$5000,5,FALSE))</f>
        <v/>
      </c>
      <c r="E3937" s="117"/>
      <c r="F3937" s="95"/>
      <c r="G3937" s="96" t="str">
        <f>IF(E3937="","",VLOOKUP(E3937,[1]PROJECTES!$C$14:$G$5000,4,FALSE))</f>
        <v/>
      </c>
      <c r="H3937" s="118"/>
      <c r="I3937" s="97" t="str">
        <f>IF(H3937="","",VLOOKUP(H3937,BD!B$2:C$16,2,FALSE))</f>
        <v/>
      </c>
      <c r="J3937" s="98"/>
      <c r="K3937" s="135" t="str">
        <f t="shared" si="134"/>
        <v/>
      </c>
      <c r="L3937" s="99" t="str">
        <f t="shared" ca="1" si="135"/>
        <v>-</v>
      </c>
      <c r="M3937" s="93" t="str">
        <f>IF(E3937="","",VLOOKUP(E3937,[1]PROJECTES!$C$14:$Z$5000,21,FALSE))</f>
        <v/>
      </c>
      <c r="N3937" s="100"/>
      <c r="O3937" s="72" t="s">
        <v>229</v>
      </c>
      <c r="P3937" s="101"/>
      <c r="Q3937" s="132"/>
      <c r="R3937" s="102"/>
      <c r="S3937" s="91"/>
    </row>
    <row r="3938" spans="1:19" s="104" customFormat="1" ht="12.75" customHeight="1" x14ac:dyDescent="0.25">
      <c r="A3938" s="121"/>
      <c r="B3938" s="92" t="str">
        <f>IF(E3938="","",VLOOKUP(E3938,[1]PROJECTES!$C$14:$G$5000,2,FALSE))</f>
        <v/>
      </c>
      <c r="C3938" s="121"/>
      <c r="D3938" s="93" t="str">
        <f>IF(E3938="","",VLOOKUP(E3938,[1]PROJECTES!$C$14:$G$5000,5,FALSE))</f>
        <v/>
      </c>
      <c r="E3938" s="117"/>
      <c r="F3938" s="95"/>
      <c r="G3938" s="96" t="str">
        <f>IF(E3938="","",VLOOKUP(E3938,[1]PROJECTES!$C$14:$G$5000,4,FALSE))</f>
        <v/>
      </c>
      <c r="H3938" s="118"/>
      <c r="I3938" s="97" t="str">
        <f>IF(H3938="","",VLOOKUP(H3938,BD!B$2:C$16,2,FALSE))</f>
        <v/>
      </c>
      <c r="J3938" s="98"/>
      <c r="K3938" s="135" t="str">
        <f t="shared" si="134"/>
        <v/>
      </c>
      <c r="L3938" s="99" t="str">
        <f t="shared" ca="1" si="135"/>
        <v>-</v>
      </c>
      <c r="M3938" s="93" t="str">
        <f>IF(E3938="","",VLOOKUP(E3938,[1]PROJECTES!$C$14:$Z$5000,21,FALSE))</f>
        <v/>
      </c>
      <c r="N3938" s="100"/>
      <c r="O3938" s="72" t="s">
        <v>229</v>
      </c>
      <c r="P3938" s="101"/>
      <c r="Q3938" s="132"/>
      <c r="R3938" s="102"/>
      <c r="S3938" s="91"/>
    </row>
    <row r="3939" spans="1:19" s="104" customFormat="1" ht="12.75" customHeight="1" x14ac:dyDescent="0.25">
      <c r="A3939" s="121"/>
      <c r="B3939" s="92" t="str">
        <f>IF(E3939="","",VLOOKUP(E3939,[1]PROJECTES!$C$14:$G$5000,2,FALSE))</f>
        <v/>
      </c>
      <c r="C3939" s="121"/>
      <c r="D3939" s="93" t="str">
        <f>IF(E3939="","",VLOOKUP(E3939,[1]PROJECTES!$C$14:$G$5000,5,FALSE))</f>
        <v/>
      </c>
      <c r="E3939" s="117"/>
      <c r="F3939" s="95"/>
      <c r="G3939" s="96" t="str">
        <f>IF(E3939="","",VLOOKUP(E3939,[1]PROJECTES!$C$14:$G$5000,4,FALSE))</f>
        <v/>
      </c>
      <c r="H3939" s="118"/>
      <c r="I3939" s="97" t="str">
        <f>IF(H3939="","",VLOOKUP(H3939,BD!B$2:C$16,2,FALSE))</f>
        <v/>
      </c>
      <c r="J3939" s="98"/>
      <c r="K3939" s="135" t="str">
        <f t="shared" si="134"/>
        <v/>
      </c>
      <c r="L3939" s="99" t="str">
        <f t="shared" ca="1" si="135"/>
        <v>-</v>
      </c>
      <c r="M3939" s="93" t="str">
        <f>IF(E3939="","",VLOOKUP(E3939,[1]PROJECTES!$C$14:$Z$5000,21,FALSE))</f>
        <v/>
      </c>
      <c r="N3939" s="100"/>
      <c r="O3939" s="72" t="s">
        <v>229</v>
      </c>
      <c r="P3939" s="101"/>
      <c r="Q3939" s="132"/>
      <c r="R3939" s="102"/>
      <c r="S3939" s="91"/>
    </row>
    <row r="3940" spans="1:19" s="104" customFormat="1" ht="12.75" customHeight="1" x14ac:dyDescent="0.25">
      <c r="A3940" s="121"/>
      <c r="B3940" s="92" t="str">
        <f>IF(E3940="","",VLOOKUP(E3940,[1]PROJECTES!$C$14:$G$5000,2,FALSE))</f>
        <v/>
      </c>
      <c r="C3940" s="121"/>
      <c r="D3940" s="93" t="str">
        <f>IF(E3940="","",VLOOKUP(E3940,[1]PROJECTES!$C$14:$G$5000,5,FALSE))</f>
        <v/>
      </c>
      <c r="E3940" s="117"/>
      <c r="F3940" s="95"/>
      <c r="G3940" s="96" t="str">
        <f>IF(E3940="","",VLOOKUP(E3940,[1]PROJECTES!$C$14:$G$5000,4,FALSE))</f>
        <v/>
      </c>
      <c r="H3940" s="118"/>
      <c r="I3940" s="97" t="str">
        <f>IF(H3940="","",VLOOKUP(H3940,BD!B$2:C$16,2,FALSE))</f>
        <v/>
      </c>
      <c r="J3940" s="98"/>
      <c r="K3940" s="135" t="str">
        <f t="shared" si="134"/>
        <v/>
      </c>
      <c r="L3940" s="99" t="str">
        <f t="shared" ca="1" si="135"/>
        <v>-</v>
      </c>
      <c r="M3940" s="93" t="str">
        <f>IF(E3940="","",VLOOKUP(E3940,[1]PROJECTES!$C$14:$Z$5000,21,FALSE))</f>
        <v/>
      </c>
      <c r="N3940" s="100"/>
      <c r="O3940" s="72" t="s">
        <v>229</v>
      </c>
      <c r="P3940" s="101"/>
      <c r="Q3940" s="132"/>
      <c r="R3940" s="102"/>
      <c r="S3940" s="91"/>
    </row>
    <row r="3941" spans="1:19" s="104" customFormat="1" ht="12.75" customHeight="1" x14ac:dyDescent="0.25">
      <c r="A3941" s="121"/>
      <c r="B3941" s="92" t="str">
        <f>IF(E3941="","",VLOOKUP(E3941,[1]PROJECTES!$C$14:$G$5000,2,FALSE))</f>
        <v/>
      </c>
      <c r="C3941" s="121"/>
      <c r="D3941" s="93" t="str">
        <f>IF(E3941="","",VLOOKUP(E3941,[1]PROJECTES!$C$14:$G$5000,5,FALSE))</f>
        <v/>
      </c>
      <c r="E3941" s="117"/>
      <c r="F3941" s="95"/>
      <c r="G3941" s="96" t="str">
        <f>IF(E3941="","",VLOOKUP(E3941,[1]PROJECTES!$C$14:$G$5000,4,FALSE))</f>
        <v/>
      </c>
      <c r="H3941" s="118"/>
      <c r="I3941" s="97" t="str">
        <f>IF(H3941="","",VLOOKUP(H3941,BD!B$2:C$16,2,FALSE))</f>
        <v/>
      </c>
      <c r="J3941" s="98"/>
      <c r="K3941" s="135" t="str">
        <f t="shared" si="134"/>
        <v/>
      </c>
      <c r="L3941" s="99" t="str">
        <f t="shared" ca="1" si="135"/>
        <v>-</v>
      </c>
      <c r="M3941" s="93" t="str">
        <f>IF(E3941="","",VLOOKUP(E3941,[1]PROJECTES!$C$14:$Z$5000,21,FALSE))</f>
        <v/>
      </c>
      <c r="N3941" s="100"/>
      <c r="O3941" s="72" t="s">
        <v>229</v>
      </c>
      <c r="P3941" s="101"/>
      <c r="Q3941" s="132"/>
      <c r="R3941" s="102"/>
      <c r="S3941" s="91"/>
    </row>
    <row r="3942" spans="1:19" s="104" customFormat="1" ht="12.75" customHeight="1" x14ac:dyDescent="0.25">
      <c r="A3942" s="121"/>
      <c r="B3942" s="92" t="str">
        <f>IF(E3942="","",VLOOKUP(E3942,[1]PROJECTES!$C$14:$G$5000,2,FALSE))</f>
        <v/>
      </c>
      <c r="C3942" s="121"/>
      <c r="D3942" s="93" t="str">
        <f>IF(E3942="","",VLOOKUP(E3942,[1]PROJECTES!$C$14:$G$5000,5,FALSE))</f>
        <v/>
      </c>
      <c r="E3942" s="117"/>
      <c r="F3942" s="95"/>
      <c r="G3942" s="96" t="str">
        <f>IF(E3942="","",VLOOKUP(E3942,[1]PROJECTES!$C$14:$G$5000,4,FALSE))</f>
        <v/>
      </c>
      <c r="H3942" s="118"/>
      <c r="I3942" s="97" t="str">
        <f>IF(H3942="","",VLOOKUP(H3942,BD!B$2:C$16,2,FALSE))</f>
        <v/>
      </c>
      <c r="J3942" s="98"/>
      <c r="K3942" s="135" t="str">
        <f t="shared" si="134"/>
        <v/>
      </c>
      <c r="L3942" s="99" t="str">
        <f t="shared" ca="1" si="135"/>
        <v>-</v>
      </c>
      <c r="M3942" s="93" t="str">
        <f>IF(E3942="","",VLOOKUP(E3942,[1]PROJECTES!$C$14:$Z$5000,21,FALSE))</f>
        <v/>
      </c>
      <c r="N3942" s="100"/>
      <c r="O3942" s="72" t="s">
        <v>229</v>
      </c>
      <c r="P3942" s="101"/>
      <c r="Q3942" s="132"/>
      <c r="R3942" s="102"/>
      <c r="S3942" s="91"/>
    </row>
    <row r="3943" spans="1:19" s="104" customFormat="1" ht="12.75" customHeight="1" x14ac:dyDescent="0.25">
      <c r="A3943" s="121"/>
      <c r="B3943" s="92" t="str">
        <f>IF(E3943="","",VLOOKUP(E3943,[1]PROJECTES!$C$14:$G$5000,2,FALSE))</f>
        <v/>
      </c>
      <c r="C3943" s="121"/>
      <c r="D3943" s="93" t="str">
        <f>IF(E3943="","",VLOOKUP(E3943,[1]PROJECTES!$C$14:$G$5000,5,FALSE))</f>
        <v/>
      </c>
      <c r="E3943" s="117"/>
      <c r="F3943" s="95"/>
      <c r="G3943" s="96" t="str">
        <f>IF(E3943="","",VLOOKUP(E3943,[1]PROJECTES!$C$14:$G$5000,4,FALSE))</f>
        <v/>
      </c>
      <c r="H3943" s="118"/>
      <c r="I3943" s="97" t="str">
        <f>IF(H3943="","",VLOOKUP(H3943,BD!B$2:C$16,2,FALSE))</f>
        <v/>
      </c>
      <c r="J3943" s="98"/>
      <c r="K3943" s="135" t="str">
        <f t="shared" si="134"/>
        <v/>
      </c>
      <c r="L3943" s="99" t="str">
        <f t="shared" ca="1" si="135"/>
        <v>-</v>
      </c>
      <c r="M3943" s="93" t="str">
        <f>IF(E3943="","",VLOOKUP(E3943,[1]PROJECTES!$C$14:$Z$5000,21,FALSE))</f>
        <v/>
      </c>
      <c r="N3943" s="100"/>
      <c r="O3943" s="72" t="s">
        <v>229</v>
      </c>
      <c r="P3943" s="101"/>
      <c r="Q3943" s="132"/>
      <c r="R3943" s="102"/>
      <c r="S3943" s="91"/>
    </row>
    <row r="3944" spans="1:19" s="104" customFormat="1" ht="12.75" customHeight="1" x14ac:dyDescent="0.25">
      <c r="A3944" s="121"/>
      <c r="B3944" s="92" t="str">
        <f>IF(E3944="","",VLOOKUP(E3944,[1]PROJECTES!$C$14:$G$5000,2,FALSE))</f>
        <v/>
      </c>
      <c r="C3944" s="121"/>
      <c r="D3944" s="93" t="str">
        <f>IF(E3944="","",VLOOKUP(E3944,[1]PROJECTES!$C$14:$G$5000,5,FALSE))</f>
        <v/>
      </c>
      <c r="E3944" s="117"/>
      <c r="F3944" s="95"/>
      <c r="G3944" s="96" t="str">
        <f>IF(E3944="","",VLOOKUP(E3944,[1]PROJECTES!$C$14:$G$5000,4,FALSE))</f>
        <v/>
      </c>
      <c r="H3944" s="118"/>
      <c r="I3944" s="97" t="str">
        <f>IF(H3944="","",VLOOKUP(H3944,BD!B$2:C$16,2,FALSE))</f>
        <v/>
      </c>
      <c r="J3944" s="98"/>
      <c r="K3944" s="135" t="str">
        <f t="shared" si="134"/>
        <v/>
      </c>
      <c r="L3944" s="99" t="str">
        <f t="shared" ca="1" si="135"/>
        <v>-</v>
      </c>
      <c r="M3944" s="93" t="str">
        <f>IF(E3944="","",VLOOKUP(E3944,[1]PROJECTES!$C$14:$Z$5000,21,FALSE))</f>
        <v/>
      </c>
      <c r="N3944" s="100"/>
      <c r="O3944" s="72" t="s">
        <v>229</v>
      </c>
      <c r="P3944" s="101"/>
      <c r="Q3944" s="132"/>
      <c r="R3944" s="102"/>
      <c r="S3944" s="91"/>
    </row>
    <row r="3945" spans="1:19" s="104" customFormat="1" ht="12.75" customHeight="1" x14ac:dyDescent="0.25">
      <c r="A3945" s="121"/>
      <c r="B3945" s="92" t="str">
        <f>IF(E3945="","",VLOOKUP(E3945,[1]PROJECTES!$C$14:$G$5000,2,FALSE))</f>
        <v/>
      </c>
      <c r="C3945" s="121"/>
      <c r="D3945" s="93" t="str">
        <f>IF(E3945="","",VLOOKUP(E3945,[1]PROJECTES!$C$14:$G$5000,5,FALSE))</f>
        <v/>
      </c>
      <c r="E3945" s="117"/>
      <c r="F3945" s="95"/>
      <c r="G3945" s="96" t="str">
        <f>IF(E3945="","",VLOOKUP(E3945,[1]PROJECTES!$C$14:$G$5000,4,FALSE))</f>
        <v/>
      </c>
      <c r="H3945" s="118"/>
      <c r="I3945" s="97" t="str">
        <f>IF(H3945="","",VLOOKUP(H3945,BD!B$2:C$16,2,FALSE))</f>
        <v/>
      </c>
      <c r="J3945" s="98"/>
      <c r="K3945" s="135" t="str">
        <f t="shared" si="134"/>
        <v/>
      </c>
      <c r="L3945" s="99" t="str">
        <f t="shared" ca="1" si="135"/>
        <v>-</v>
      </c>
      <c r="M3945" s="93" t="str">
        <f>IF(E3945="","",VLOOKUP(E3945,[1]PROJECTES!$C$14:$Z$5000,21,FALSE))</f>
        <v/>
      </c>
      <c r="N3945" s="100"/>
      <c r="O3945" s="72" t="s">
        <v>229</v>
      </c>
      <c r="P3945" s="101"/>
      <c r="Q3945" s="132"/>
      <c r="R3945" s="102"/>
      <c r="S3945" s="91"/>
    </row>
    <row r="3946" spans="1:19" s="104" customFormat="1" ht="12.75" customHeight="1" x14ac:dyDescent="0.25">
      <c r="A3946" s="121"/>
      <c r="B3946" s="92" t="str">
        <f>IF(E3946="","",VLOOKUP(E3946,[1]PROJECTES!$C$14:$G$5000,2,FALSE))</f>
        <v/>
      </c>
      <c r="C3946" s="121"/>
      <c r="D3946" s="93" t="str">
        <f>IF(E3946="","",VLOOKUP(E3946,[1]PROJECTES!$C$14:$G$5000,5,FALSE))</f>
        <v/>
      </c>
      <c r="E3946" s="117"/>
      <c r="F3946" s="95"/>
      <c r="G3946" s="96" t="str">
        <f>IF(E3946="","",VLOOKUP(E3946,[1]PROJECTES!$C$14:$G$5000,4,FALSE))</f>
        <v/>
      </c>
      <c r="H3946" s="118"/>
      <c r="I3946" s="97" t="str">
        <f>IF(H3946="","",VLOOKUP(H3946,BD!B$2:C$16,2,FALSE))</f>
        <v/>
      </c>
      <c r="J3946" s="98"/>
      <c r="K3946" s="135" t="str">
        <f t="shared" si="134"/>
        <v/>
      </c>
      <c r="L3946" s="99" t="str">
        <f t="shared" ca="1" si="135"/>
        <v>-</v>
      </c>
      <c r="M3946" s="93" t="str">
        <f>IF(E3946="","",VLOOKUP(E3946,[1]PROJECTES!$C$14:$Z$5000,21,FALSE))</f>
        <v/>
      </c>
      <c r="N3946" s="100"/>
      <c r="O3946" s="72" t="s">
        <v>229</v>
      </c>
      <c r="P3946" s="101"/>
      <c r="Q3946" s="132"/>
      <c r="R3946" s="102"/>
      <c r="S3946" s="91"/>
    </row>
    <row r="3947" spans="1:19" s="104" customFormat="1" ht="12.75" customHeight="1" x14ac:dyDescent="0.25">
      <c r="A3947" s="121"/>
      <c r="B3947" s="92" t="str">
        <f>IF(E3947="","",VLOOKUP(E3947,[1]PROJECTES!$C$14:$G$5000,2,FALSE))</f>
        <v/>
      </c>
      <c r="C3947" s="121"/>
      <c r="D3947" s="93" t="str">
        <f>IF(E3947="","",VLOOKUP(E3947,[1]PROJECTES!$C$14:$G$5000,5,FALSE))</f>
        <v/>
      </c>
      <c r="E3947" s="117"/>
      <c r="F3947" s="95"/>
      <c r="G3947" s="96" t="str">
        <f>IF(E3947="","",VLOOKUP(E3947,[1]PROJECTES!$C$14:$G$5000,4,FALSE))</f>
        <v/>
      </c>
      <c r="H3947" s="118"/>
      <c r="I3947" s="97" t="str">
        <f>IF(H3947="","",VLOOKUP(H3947,BD!B$2:C$16,2,FALSE))</f>
        <v/>
      </c>
      <c r="J3947" s="98"/>
      <c r="K3947" s="135" t="str">
        <f t="shared" si="134"/>
        <v/>
      </c>
      <c r="L3947" s="99" t="str">
        <f t="shared" ca="1" si="135"/>
        <v>-</v>
      </c>
      <c r="M3947" s="93" t="str">
        <f>IF(E3947="","",VLOOKUP(E3947,[1]PROJECTES!$C$14:$Z$5000,21,FALSE))</f>
        <v/>
      </c>
      <c r="N3947" s="100"/>
      <c r="O3947" s="72" t="s">
        <v>229</v>
      </c>
      <c r="P3947" s="101"/>
      <c r="Q3947" s="132"/>
      <c r="R3947" s="102"/>
      <c r="S3947" s="91"/>
    </row>
    <row r="3948" spans="1:19" s="104" customFormat="1" ht="12.75" customHeight="1" x14ac:dyDescent="0.25">
      <c r="A3948" s="121"/>
      <c r="B3948" s="92" t="str">
        <f>IF(E3948="","",VLOOKUP(E3948,[1]PROJECTES!$C$14:$G$5000,2,FALSE))</f>
        <v/>
      </c>
      <c r="C3948" s="121"/>
      <c r="D3948" s="93" t="str">
        <f>IF(E3948="","",VLOOKUP(E3948,[1]PROJECTES!$C$14:$G$5000,5,FALSE))</f>
        <v/>
      </c>
      <c r="E3948" s="117"/>
      <c r="F3948" s="95"/>
      <c r="G3948" s="96" t="str">
        <f>IF(E3948="","",VLOOKUP(E3948,[1]PROJECTES!$C$14:$G$5000,4,FALSE))</f>
        <v/>
      </c>
      <c r="H3948" s="118"/>
      <c r="I3948" s="97" t="str">
        <f>IF(H3948="","",VLOOKUP(H3948,BD!B$2:C$16,2,FALSE))</f>
        <v/>
      </c>
      <c r="J3948" s="98"/>
      <c r="K3948" s="135" t="str">
        <f t="shared" ref="K3948:K4011" si="136">IF(J3948="","",WEEKNUM(J3948,2)-0)</f>
        <v/>
      </c>
      <c r="L3948" s="99" t="str">
        <f t="shared" ref="L3948:L4011" ca="1" si="137">IF(M3948="","-",IF(G3948="TA","-",+M3948-TODAY()))</f>
        <v>-</v>
      </c>
      <c r="M3948" s="93" t="str">
        <f>IF(E3948="","",VLOOKUP(E3948,[1]PROJECTES!$C$14:$Z$5000,21,FALSE))</f>
        <v/>
      </c>
      <c r="N3948" s="100"/>
      <c r="O3948" s="72" t="s">
        <v>229</v>
      </c>
      <c r="P3948" s="101"/>
      <c r="Q3948" s="132"/>
      <c r="R3948" s="102"/>
      <c r="S3948" s="91"/>
    </row>
    <row r="3949" spans="1:19" s="104" customFormat="1" ht="12.75" customHeight="1" x14ac:dyDescent="0.25">
      <c r="A3949" s="121"/>
      <c r="B3949" s="92" t="str">
        <f>IF(E3949="","",VLOOKUP(E3949,[1]PROJECTES!$C$14:$G$5000,2,FALSE))</f>
        <v/>
      </c>
      <c r="C3949" s="121"/>
      <c r="D3949" s="93" t="str">
        <f>IF(E3949="","",VLOOKUP(E3949,[1]PROJECTES!$C$14:$G$5000,5,FALSE))</f>
        <v/>
      </c>
      <c r="E3949" s="117"/>
      <c r="F3949" s="95"/>
      <c r="G3949" s="96" t="str">
        <f>IF(E3949="","",VLOOKUP(E3949,[1]PROJECTES!$C$14:$G$5000,4,FALSE))</f>
        <v/>
      </c>
      <c r="H3949" s="118"/>
      <c r="I3949" s="97" t="str">
        <f>IF(H3949="","",VLOOKUP(H3949,BD!B$2:C$16,2,FALSE))</f>
        <v/>
      </c>
      <c r="J3949" s="98"/>
      <c r="K3949" s="135" t="str">
        <f t="shared" si="136"/>
        <v/>
      </c>
      <c r="L3949" s="99" t="str">
        <f t="shared" ca="1" si="137"/>
        <v>-</v>
      </c>
      <c r="M3949" s="93" t="str">
        <f>IF(E3949="","",VLOOKUP(E3949,[1]PROJECTES!$C$14:$Z$5000,21,FALSE))</f>
        <v/>
      </c>
      <c r="N3949" s="100"/>
      <c r="O3949" s="72" t="s">
        <v>229</v>
      </c>
      <c r="P3949" s="101"/>
      <c r="Q3949" s="132"/>
      <c r="R3949" s="102"/>
      <c r="S3949" s="91"/>
    </row>
    <row r="3950" spans="1:19" s="104" customFormat="1" ht="12.75" customHeight="1" x14ac:dyDescent="0.25">
      <c r="A3950" s="121"/>
      <c r="B3950" s="92" t="str">
        <f>IF(E3950="","",VLOOKUP(E3950,[1]PROJECTES!$C$14:$G$5000,2,FALSE))</f>
        <v/>
      </c>
      <c r="C3950" s="121"/>
      <c r="D3950" s="93" t="str">
        <f>IF(E3950="","",VLOOKUP(E3950,[1]PROJECTES!$C$14:$G$5000,5,FALSE))</f>
        <v/>
      </c>
      <c r="E3950" s="117"/>
      <c r="F3950" s="95"/>
      <c r="G3950" s="96" t="str">
        <f>IF(E3950="","",VLOOKUP(E3950,[1]PROJECTES!$C$14:$G$5000,4,FALSE))</f>
        <v/>
      </c>
      <c r="H3950" s="118"/>
      <c r="I3950" s="97" t="str">
        <f>IF(H3950="","",VLOOKUP(H3950,BD!B$2:C$16,2,FALSE))</f>
        <v/>
      </c>
      <c r="J3950" s="98"/>
      <c r="K3950" s="135" t="str">
        <f t="shared" si="136"/>
        <v/>
      </c>
      <c r="L3950" s="99" t="str">
        <f t="shared" ca="1" si="137"/>
        <v>-</v>
      </c>
      <c r="M3950" s="93" t="str">
        <f>IF(E3950="","",VLOOKUP(E3950,[1]PROJECTES!$C$14:$Z$5000,21,FALSE))</f>
        <v/>
      </c>
      <c r="N3950" s="100"/>
      <c r="O3950" s="72" t="s">
        <v>229</v>
      </c>
      <c r="P3950" s="101"/>
      <c r="Q3950" s="132"/>
      <c r="R3950" s="102"/>
      <c r="S3950" s="91"/>
    </row>
    <row r="3951" spans="1:19" s="104" customFormat="1" ht="12.75" customHeight="1" x14ac:dyDescent="0.25">
      <c r="A3951" s="121"/>
      <c r="B3951" s="92" t="str">
        <f>IF(E3951="","",VLOOKUP(E3951,[1]PROJECTES!$C$14:$G$5000,2,FALSE))</f>
        <v/>
      </c>
      <c r="C3951" s="121"/>
      <c r="D3951" s="93" t="str">
        <f>IF(E3951="","",VLOOKUP(E3951,[1]PROJECTES!$C$14:$G$5000,5,FALSE))</f>
        <v/>
      </c>
      <c r="E3951" s="117"/>
      <c r="F3951" s="95"/>
      <c r="G3951" s="96" t="str">
        <f>IF(E3951="","",VLOOKUP(E3951,[1]PROJECTES!$C$14:$G$5000,4,FALSE))</f>
        <v/>
      </c>
      <c r="H3951" s="118"/>
      <c r="I3951" s="97" t="str">
        <f>IF(H3951="","",VLOOKUP(H3951,BD!B$2:C$16,2,FALSE))</f>
        <v/>
      </c>
      <c r="J3951" s="98"/>
      <c r="K3951" s="135" t="str">
        <f t="shared" si="136"/>
        <v/>
      </c>
      <c r="L3951" s="99" t="str">
        <f t="shared" ca="1" si="137"/>
        <v>-</v>
      </c>
      <c r="M3951" s="93" t="str">
        <f>IF(E3951="","",VLOOKUP(E3951,[1]PROJECTES!$C$14:$Z$5000,21,FALSE))</f>
        <v/>
      </c>
      <c r="N3951" s="100"/>
      <c r="O3951" s="72" t="s">
        <v>229</v>
      </c>
      <c r="P3951" s="101"/>
      <c r="Q3951" s="132"/>
      <c r="R3951" s="102"/>
      <c r="S3951" s="91"/>
    </row>
    <row r="3952" spans="1:19" s="104" customFormat="1" ht="12.75" customHeight="1" x14ac:dyDescent="0.25">
      <c r="A3952" s="121"/>
      <c r="B3952" s="92" t="str">
        <f>IF(E3952="","",VLOOKUP(E3952,[1]PROJECTES!$C$14:$G$5000,2,FALSE))</f>
        <v/>
      </c>
      <c r="C3952" s="121"/>
      <c r="D3952" s="93" t="str">
        <f>IF(E3952="","",VLOOKUP(E3952,[1]PROJECTES!$C$14:$G$5000,5,FALSE))</f>
        <v/>
      </c>
      <c r="E3952" s="117"/>
      <c r="F3952" s="95"/>
      <c r="G3952" s="96" t="str">
        <f>IF(E3952="","",VLOOKUP(E3952,[1]PROJECTES!$C$14:$G$5000,4,FALSE))</f>
        <v/>
      </c>
      <c r="H3952" s="118"/>
      <c r="I3952" s="97" t="str">
        <f>IF(H3952="","",VLOOKUP(H3952,BD!B$2:C$16,2,FALSE))</f>
        <v/>
      </c>
      <c r="J3952" s="98"/>
      <c r="K3952" s="135" t="str">
        <f t="shared" si="136"/>
        <v/>
      </c>
      <c r="L3952" s="99" t="str">
        <f t="shared" ca="1" si="137"/>
        <v>-</v>
      </c>
      <c r="M3952" s="93" t="str">
        <f>IF(E3952="","",VLOOKUP(E3952,[1]PROJECTES!$C$14:$Z$5000,21,FALSE))</f>
        <v/>
      </c>
      <c r="N3952" s="100"/>
      <c r="O3952" s="72" t="s">
        <v>229</v>
      </c>
      <c r="P3952" s="101"/>
      <c r="Q3952" s="132"/>
      <c r="R3952" s="102"/>
      <c r="S3952" s="91"/>
    </row>
    <row r="3953" spans="1:19" s="104" customFormat="1" ht="12.75" customHeight="1" x14ac:dyDescent="0.25">
      <c r="A3953" s="121"/>
      <c r="B3953" s="92" t="str">
        <f>IF(E3953="","",VLOOKUP(E3953,[1]PROJECTES!$C$14:$G$5000,2,FALSE))</f>
        <v/>
      </c>
      <c r="C3953" s="121"/>
      <c r="D3953" s="93" t="str">
        <f>IF(E3953="","",VLOOKUP(E3953,[1]PROJECTES!$C$14:$G$5000,5,FALSE))</f>
        <v/>
      </c>
      <c r="E3953" s="117"/>
      <c r="F3953" s="95"/>
      <c r="G3953" s="96" t="str">
        <f>IF(E3953="","",VLOOKUP(E3953,[1]PROJECTES!$C$14:$G$5000,4,FALSE))</f>
        <v/>
      </c>
      <c r="H3953" s="118"/>
      <c r="I3953" s="97" t="str">
        <f>IF(H3953="","",VLOOKUP(H3953,BD!B$2:C$16,2,FALSE))</f>
        <v/>
      </c>
      <c r="J3953" s="98"/>
      <c r="K3953" s="135" t="str">
        <f t="shared" si="136"/>
        <v/>
      </c>
      <c r="L3953" s="99" t="str">
        <f t="shared" ca="1" si="137"/>
        <v>-</v>
      </c>
      <c r="M3953" s="93" t="str">
        <f>IF(E3953="","",VLOOKUP(E3953,[1]PROJECTES!$C$14:$Z$5000,21,FALSE))</f>
        <v/>
      </c>
      <c r="N3953" s="100"/>
      <c r="O3953" s="72" t="s">
        <v>229</v>
      </c>
      <c r="P3953" s="101"/>
      <c r="Q3953" s="132"/>
      <c r="R3953" s="102"/>
      <c r="S3953" s="91"/>
    </row>
    <row r="3954" spans="1:19" s="104" customFormat="1" ht="12.75" customHeight="1" x14ac:dyDescent="0.25">
      <c r="A3954" s="121"/>
      <c r="B3954" s="92" t="str">
        <f>IF(E3954="","",VLOOKUP(E3954,[1]PROJECTES!$C$14:$G$5000,2,FALSE))</f>
        <v/>
      </c>
      <c r="C3954" s="121"/>
      <c r="D3954" s="93" t="str">
        <f>IF(E3954="","",VLOOKUP(E3954,[1]PROJECTES!$C$14:$G$5000,5,FALSE))</f>
        <v/>
      </c>
      <c r="E3954" s="117"/>
      <c r="F3954" s="95"/>
      <c r="G3954" s="96" t="str">
        <f>IF(E3954="","",VLOOKUP(E3954,[1]PROJECTES!$C$14:$G$5000,4,FALSE))</f>
        <v/>
      </c>
      <c r="H3954" s="118"/>
      <c r="I3954" s="97" t="str">
        <f>IF(H3954="","",VLOOKUP(H3954,BD!B$2:C$16,2,FALSE))</f>
        <v/>
      </c>
      <c r="J3954" s="98"/>
      <c r="K3954" s="135" t="str">
        <f t="shared" si="136"/>
        <v/>
      </c>
      <c r="L3954" s="99" t="str">
        <f t="shared" ca="1" si="137"/>
        <v>-</v>
      </c>
      <c r="M3954" s="93" t="str">
        <f>IF(E3954="","",VLOOKUP(E3954,[1]PROJECTES!$C$14:$Z$5000,21,FALSE))</f>
        <v/>
      </c>
      <c r="N3954" s="100"/>
      <c r="O3954" s="72" t="s">
        <v>229</v>
      </c>
      <c r="P3954" s="101"/>
      <c r="Q3954" s="132"/>
      <c r="R3954" s="102"/>
      <c r="S3954" s="91"/>
    </row>
    <row r="3955" spans="1:19" s="104" customFormat="1" ht="12.75" customHeight="1" x14ac:dyDescent="0.25">
      <c r="A3955" s="121"/>
      <c r="B3955" s="92" t="str">
        <f>IF(E3955="","",VLOOKUP(E3955,[1]PROJECTES!$C$14:$G$5000,2,FALSE))</f>
        <v/>
      </c>
      <c r="C3955" s="121"/>
      <c r="D3955" s="93" t="str">
        <f>IF(E3955="","",VLOOKUP(E3955,[1]PROJECTES!$C$14:$G$5000,5,FALSE))</f>
        <v/>
      </c>
      <c r="E3955" s="117"/>
      <c r="F3955" s="95"/>
      <c r="G3955" s="96" t="str">
        <f>IF(E3955="","",VLOOKUP(E3955,[1]PROJECTES!$C$14:$G$5000,4,FALSE))</f>
        <v/>
      </c>
      <c r="H3955" s="118"/>
      <c r="I3955" s="97" t="str">
        <f>IF(H3955="","",VLOOKUP(H3955,BD!B$2:C$16,2,FALSE))</f>
        <v/>
      </c>
      <c r="J3955" s="98"/>
      <c r="K3955" s="135" t="str">
        <f t="shared" si="136"/>
        <v/>
      </c>
      <c r="L3955" s="99" t="str">
        <f t="shared" ca="1" si="137"/>
        <v>-</v>
      </c>
      <c r="M3955" s="93" t="str">
        <f>IF(E3955="","",VLOOKUP(E3955,[1]PROJECTES!$C$14:$Z$5000,21,FALSE))</f>
        <v/>
      </c>
      <c r="N3955" s="100"/>
      <c r="O3955" s="72" t="s">
        <v>229</v>
      </c>
      <c r="P3955" s="101"/>
      <c r="Q3955" s="132"/>
      <c r="R3955" s="102"/>
      <c r="S3955" s="91"/>
    </row>
    <row r="3956" spans="1:19" s="104" customFormat="1" ht="12.75" customHeight="1" x14ac:dyDescent="0.25">
      <c r="A3956" s="121"/>
      <c r="B3956" s="92" t="str">
        <f>IF(E3956="","",VLOOKUP(E3956,[1]PROJECTES!$C$14:$G$5000,2,FALSE))</f>
        <v/>
      </c>
      <c r="C3956" s="121"/>
      <c r="D3956" s="93" t="str">
        <f>IF(E3956="","",VLOOKUP(E3956,[1]PROJECTES!$C$14:$G$5000,5,FALSE))</f>
        <v/>
      </c>
      <c r="E3956" s="117"/>
      <c r="F3956" s="95"/>
      <c r="G3956" s="96" t="str">
        <f>IF(E3956="","",VLOOKUP(E3956,[1]PROJECTES!$C$14:$G$5000,4,FALSE))</f>
        <v/>
      </c>
      <c r="H3956" s="118"/>
      <c r="I3956" s="97" t="str">
        <f>IF(H3956="","",VLOOKUP(H3956,BD!B$2:C$16,2,FALSE))</f>
        <v/>
      </c>
      <c r="J3956" s="98"/>
      <c r="K3956" s="135" t="str">
        <f t="shared" si="136"/>
        <v/>
      </c>
      <c r="L3956" s="99" t="str">
        <f t="shared" ca="1" si="137"/>
        <v>-</v>
      </c>
      <c r="M3956" s="93" t="str">
        <f>IF(E3956="","",VLOOKUP(E3956,[1]PROJECTES!$C$14:$Z$5000,21,FALSE))</f>
        <v/>
      </c>
      <c r="N3956" s="100"/>
      <c r="O3956" s="72" t="s">
        <v>229</v>
      </c>
      <c r="P3956" s="101"/>
      <c r="Q3956" s="132"/>
      <c r="R3956" s="102"/>
      <c r="S3956" s="91"/>
    </row>
    <row r="3957" spans="1:19" s="104" customFormat="1" ht="12.75" customHeight="1" x14ac:dyDescent="0.25">
      <c r="A3957" s="121"/>
      <c r="B3957" s="92" t="str">
        <f>IF(E3957="","",VLOOKUP(E3957,[1]PROJECTES!$C$14:$G$5000,2,FALSE))</f>
        <v/>
      </c>
      <c r="C3957" s="121"/>
      <c r="D3957" s="93" t="str">
        <f>IF(E3957="","",VLOOKUP(E3957,[1]PROJECTES!$C$14:$G$5000,5,FALSE))</f>
        <v/>
      </c>
      <c r="E3957" s="117"/>
      <c r="F3957" s="95"/>
      <c r="G3957" s="96" t="str">
        <f>IF(E3957="","",VLOOKUP(E3957,[1]PROJECTES!$C$14:$G$5000,4,FALSE))</f>
        <v/>
      </c>
      <c r="H3957" s="118"/>
      <c r="I3957" s="97" t="str">
        <f>IF(H3957="","",VLOOKUP(H3957,BD!B$2:C$16,2,FALSE))</f>
        <v/>
      </c>
      <c r="J3957" s="98"/>
      <c r="K3957" s="135" t="str">
        <f t="shared" si="136"/>
        <v/>
      </c>
      <c r="L3957" s="99" t="str">
        <f t="shared" ca="1" si="137"/>
        <v>-</v>
      </c>
      <c r="M3957" s="93" t="str">
        <f>IF(E3957="","",VLOOKUP(E3957,[1]PROJECTES!$C$14:$Z$5000,21,FALSE))</f>
        <v/>
      </c>
      <c r="N3957" s="100"/>
      <c r="O3957" s="72" t="s">
        <v>229</v>
      </c>
      <c r="P3957" s="101"/>
      <c r="Q3957" s="132"/>
      <c r="R3957" s="102"/>
      <c r="S3957" s="91"/>
    </row>
    <row r="3958" spans="1:19" s="104" customFormat="1" ht="12.75" customHeight="1" x14ac:dyDescent="0.25">
      <c r="A3958" s="121"/>
      <c r="B3958" s="92" t="str">
        <f>IF(E3958="","",VLOOKUP(E3958,[1]PROJECTES!$C$14:$G$5000,2,FALSE))</f>
        <v/>
      </c>
      <c r="C3958" s="121"/>
      <c r="D3958" s="93" t="str">
        <f>IF(E3958="","",VLOOKUP(E3958,[1]PROJECTES!$C$14:$G$5000,5,FALSE))</f>
        <v/>
      </c>
      <c r="E3958" s="117"/>
      <c r="F3958" s="95"/>
      <c r="G3958" s="96" t="str">
        <f>IF(E3958="","",VLOOKUP(E3958,[1]PROJECTES!$C$14:$G$5000,4,FALSE))</f>
        <v/>
      </c>
      <c r="H3958" s="118"/>
      <c r="I3958" s="97" t="str">
        <f>IF(H3958="","",VLOOKUP(H3958,BD!B$2:C$16,2,FALSE))</f>
        <v/>
      </c>
      <c r="J3958" s="98"/>
      <c r="K3958" s="135" t="str">
        <f t="shared" si="136"/>
        <v/>
      </c>
      <c r="L3958" s="99" t="str">
        <f t="shared" ca="1" si="137"/>
        <v>-</v>
      </c>
      <c r="M3958" s="93" t="str">
        <f>IF(E3958="","",VLOOKUP(E3958,[1]PROJECTES!$C$14:$Z$5000,21,FALSE))</f>
        <v/>
      </c>
      <c r="N3958" s="100"/>
      <c r="O3958" s="72" t="s">
        <v>229</v>
      </c>
      <c r="P3958" s="101"/>
      <c r="Q3958" s="132"/>
      <c r="R3958" s="102"/>
      <c r="S3958" s="91"/>
    </row>
    <row r="3959" spans="1:19" s="104" customFormat="1" ht="12.75" customHeight="1" x14ac:dyDescent="0.25">
      <c r="A3959" s="121"/>
      <c r="B3959" s="92" t="str">
        <f>IF(E3959="","",VLOOKUP(E3959,[1]PROJECTES!$C$14:$G$5000,2,FALSE))</f>
        <v/>
      </c>
      <c r="C3959" s="121"/>
      <c r="D3959" s="93" t="str">
        <f>IF(E3959="","",VLOOKUP(E3959,[1]PROJECTES!$C$14:$G$5000,5,FALSE))</f>
        <v/>
      </c>
      <c r="E3959" s="117"/>
      <c r="F3959" s="95"/>
      <c r="G3959" s="96" t="str">
        <f>IF(E3959="","",VLOOKUP(E3959,[1]PROJECTES!$C$14:$G$5000,4,FALSE))</f>
        <v/>
      </c>
      <c r="H3959" s="118"/>
      <c r="I3959" s="97" t="str">
        <f>IF(H3959="","",VLOOKUP(H3959,BD!B$2:C$16,2,FALSE))</f>
        <v/>
      </c>
      <c r="J3959" s="98"/>
      <c r="K3959" s="135" t="str">
        <f t="shared" si="136"/>
        <v/>
      </c>
      <c r="L3959" s="99" t="str">
        <f t="shared" ca="1" si="137"/>
        <v>-</v>
      </c>
      <c r="M3959" s="93" t="str">
        <f>IF(E3959="","",VLOOKUP(E3959,[1]PROJECTES!$C$14:$Z$5000,21,FALSE))</f>
        <v/>
      </c>
      <c r="N3959" s="100"/>
      <c r="O3959" s="72" t="s">
        <v>229</v>
      </c>
      <c r="P3959" s="101"/>
      <c r="Q3959" s="132"/>
      <c r="R3959" s="102"/>
      <c r="S3959" s="91"/>
    </row>
    <row r="3960" spans="1:19" s="104" customFormat="1" ht="12.75" customHeight="1" x14ac:dyDescent="0.25">
      <c r="A3960" s="121"/>
      <c r="B3960" s="92" t="str">
        <f>IF(E3960="","",VLOOKUP(E3960,[1]PROJECTES!$C$14:$G$5000,2,FALSE))</f>
        <v/>
      </c>
      <c r="C3960" s="121"/>
      <c r="D3960" s="93" t="str">
        <f>IF(E3960="","",VLOOKUP(E3960,[1]PROJECTES!$C$14:$G$5000,5,FALSE))</f>
        <v/>
      </c>
      <c r="E3960" s="117"/>
      <c r="F3960" s="95"/>
      <c r="G3960" s="96" t="str">
        <f>IF(E3960="","",VLOOKUP(E3960,[1]PROJECTES!$C$14:$G$5000,4,FALSE))</f>
        <v/>
      </c>
      <c r="H3960" s="118"/>
      <c r="I3960" s="97" t="str">
        <f>IF(H3960="","",VLOOKUP(H3960,BD!B$2:C$16,2,FALSE))</f>
        <v/>
      </c>
      <c r="J3960" s="98"/>
      <c r="K3960" s="135" t="str">
        <f t="shared" si="136"/>
        <v/>
      </c>
      <c r="L3960" s="99" t="str">
        <f t="shared" ca="1" si="137"/>
        <v>-</v>
      </c>
      <c r="M3960" s="93" t="str">
        <f>IF(E3960="","",VLOOKUP(E3960,[1]PROJECTES!$C$14:$Z$5000,21,FALSE))</f>
        <v/>
      </c>
      <c r="N3960" s="100"/>
      <c r="O3960" s="72" t="s">
        <v>229</v>
      </c>
      <c r="P3960" s="101"/>
      <c r="Q3960" s="132"/>
      <c r="R3960" s="102"/>
      <c r="S3960" s="91"/>
    </row>
    <row r="3961" spans="1:19" s="104" customFormat="1" ht="12.75" customHeight="1" x14ac:dyDescent="0.25">
      <c r="A3961" s="121"/>
      <c r="B3961" s="92" t="str">
        <f>IF(E3961="","",VLOOKUP(E3961,[1]PROJECTES!$C$14:$G$5000,2,FALSE))</f>
        <v/>
      </c>
      <c r="C3961" s="121"/>
      <c r="D3961" s="93" t="str">
        <f>IF(E3961="","",VLOOKUP(E3961,[1]PROJECTES!$C$14:$G$5000,5,FALSE))</f>
        <v/>
      </c>
      <c r="E3961" s="117"/>
      <c r="F3961" s="95"/>
      <c r="G3961" s="96" t="str">
        <f>IF(E3961="","",VLOOKUP(E3961,[1]PROJECTES!$C$14:$G$5000,4,FALSE))</f>
        <v/>
      </c>
      <c r="H3961" s="118"/>
      <c r="I3961" s="97" t="str">
        <f>IF(H3961="","",VLOOKUP(H3961,BD!B$2:C$16,2,FALSE))</f>
        <v/>
      </c>
      <c r="J3961" s="98"/>
      <c r="K3961" s="135" t="str">
        <f t="shared" si="136"/>
        <v/>
      </c>
      <c r="L3961" s="99" t="str">
        <f t="shared" ca="1" si="137"/>
        <v>-</v>
      </c>
      <c r="M3961" s="93" t="str">
        <f>IF(E3961="","",VLOOKUP(E3961,[1]PROJECTES!$C$14:$Z$5000,21,FALSE))</f>
        <v/>
      </c>
      <c r="N3961" s="100"/>
      <c r="O3961" s="72" t="s">
        <v>229</v>
      </c>
      <c r="P3961" s="101"/>
      <c r="Q3961" s="132"/>
      <c r="R3961" s="102"/>
      <c r="S3961" s="91"/>
    </row>
    <row r="3962" spans="1:19" s="104" customFormat="1" ht="12.75" customHeight="1" x14ac:dyDescent="0.25">
      <c r="A3962" s="121"/>
      <c r="B3962" s="92" t="str">
        <f>IF(E3962="","",VLOOKUP(E3962,[1]PROJECTES!$C$14:$G$5000,2,FALSE))</f>
        <v/>
      </c>
      <c r="C3962" s="121"/>
      <c r="D3962" s="93" t="str">
        <f>IF(E3962="","",VLOOKUP(E3962,[1]PROJECTES!$C$14:$G$5000,5,FALSE))</f>
        <v/>
      </c>
      <c r="E3962" s="117"/>
      <c r="F3962" s="95"/>
      <c r="G3962" s="96" t="str">
        <f>IF(E3962="","",VLOOKUP(E3962,[1]PROJECTES!$C$14:$G$5000,4,FALSE))</f>
        <v/>
      </c>
      <c r="H3962" s="118"/>
      <c r="I3962" s="97" t="str">
        <f>IF(H3962="","",VLOOKUP(H3962,BD!B$2:C$16,2,FALSE))</f>
        <v/>
      </c>
      <c r="J3962" s="98"/>
      <c r="K3962" s="135" t="str">
        <f t="shared" si="136"/>
        <v/>
      </c>
      <c r="L3962" s="99" t="str">
        <f t="shared" ca="1" si="137"/>
        <v>-</v>
      </c>
      <c r="M3962" s="93" t="str">
        <f>IF(E3962="","",VLOOKUP(E3962,[1]PROJECTES!$C$14:$Z$5000,21,FALSE))</f>
        <v/>
      </c>
      <c r="N3962" s="100"/>
      <c r="O3962" s="72" t="s">
        <v>229</v>
      </c>
      <c r="P3962" s="101"/>
      <c r="Q3962" s="132"/>
      <c r="R3962" s="102"/>
      <c r="S3962" s="91"/>
    </row>
    <row r="3963" spans="1:19" s="104" customFormat="1" ht="12.75" customHeight="1" x14ac:dyDescent="0.25">
      <c r="A3963" s="121"/>
      <c r="B3963" s="92" t="str">
        <f>IF(E3963="","",VLOOKUP(E3963,[1]PROJECTES!$C$14:$G$5000,2,FALSE))</f>
        <v/>
      </c>
      <c r="C3963" s="121"/>
      <c r="D3963" s="93" t="str">
        <f>IF(E3963="","",VLOOKUP(E3963,[1]PROJECTES!$C$14:$G$5000,5,FALSE))</f>
        <v/>
      </c>
      <c r="E3963" s="117"/>
      <c r="F3963" s="95"/>
      <c r="G3963" s="96" t="str">
        <f>IF(E3963="","",VLOOKUP(E3963,[1]PROJECTES!$C$14:$G$5000,4,FALSE))</f>
        <v/>
      </c>
      <c r="H3963" s="118"/>
      <c r="I3963" s="97" t="str">
        <f>IF(H3963="","",VLOOKUP(H3963,BD!B$2:C$16,2,FALSE))</f>
        <v/>
      </c>
      <c r="J3963" s="98"/>
      <c r="K3963" s="135" t="str">
        <f t="shared" si="136"/>
        <v/>
      </c>
      <c r="L3963" s="99" t="str">
        <f t="shared" ca="1" si="137"/>
        <v>-</v>
      </c>
      <c r="M3963" s="93" t="str">
        <f>IF(E3963="","",VLOOKUP(E3963,[1]PROJECTES!$C$14:$Z$5000,21,FALSE))</f>
        <v/>
      </c>
      <c r="N3963" s="100"/>
      <c r="O3963" s="72" t="s">
        <v>229</v>
      </c>
      <c r="P3963" s="101"/>
      <c r="Q3963" s="132"/>
      <c r="R3963" s="102"/>
      <c r="S3963" s="91"/>
    </row>
    <row r="3964" spans="1:19" s="104" customFormat="1" ht="12.75" customHeight="1" x14ac:dyDescent="0.25">
      <c r="A3964" s="121"/>
      <c r="B3964" s="92" t="str">
        <f>IF(E3964="","",VLOOKUP(E3964,[1]PROJECTES!$C$14:$G$5000,2,FALSE))</f>
        <v/>
      </c>
      <c r="C3964" s="121"/>
      <c r="D3964" s="93" t="str">
        <f>IF(E3964="","",VLOOKUP(E3964,[1]PROJECTES!$C$14:$G$5000,5,FALSE))</f>
        <v/>
      </c>
      <c r="E3964" s="117"/>
      <c r="F3964" s="95"/>
      <c r="G3964" s="96" t="str">
        <f>IF(E3964="","",VLOOKUP(E3964,[1]PROJECTES!$C$14:$G$5000,4,FALSE))</f>
        <v/>
      </c>
      <c r="H3964" s="118"/>
      <c r="I3964" s="97" t="str">
        <f>IF(H3964="","",VLOOKUP(H3964,BD!B$2:C$16,2,FALSE))</f>
        <v/>
      </c>
      <c r="J3964" s="98"/>
      <c r="K3964" s="135" t="str">
        <f t="shared" si="136"/>
        <v/>
      </c>
      <c r="L3964" s="99" t="str">
        <f t="shared" ca="1" si="137"/>
        <v>-</v>
      </c>
      <c r="M3964" s="93" t="str">
        <f>IF(E3964="","",VLOOKUP(E3964,[1]PROJECTES!$C$14:$Z$5000,21,FALSE))</f>
        <v/>
      </c>
      <c r="N3964" s="100"/>
      <c r="O3964" s="72" t="s">
        <v>229</v>
      </c>
      <c r="P3964" s="101"/>
      <c r="Q3964" s="132"/>
      <c r="R3964" s="102"/>
      <c r="S3964" s="91"/>
    </row>
    <row r="3965" spans="1:19" s="104" customFormat="1" ht="12.75" customHeight="1" x14ac:dyDescent="0.25">
      <c r="A3965" s="121"/>
      <c r="B3965" s="92" t="str">
        <f>IF(E3965="","",VLOOKUP(E3965,[1]PROJECTES!$C$14:$G$5000,2,FALSE))</f>
        <v/>
      </c>
      <c r="C3965" s="121"/>
      <c r="D3965" s="93" t="str">
        <f>IF(E3965="","",VLOOKUP(E3965,[1]PROJECTES!$C$14:$G$5000,5,FALSE))</f>
        <v/>
      </c>
      <c r="E3965" s="117"/>
      <c r="F3965" s="95"/>
      <c r="G3965" s="96" t="str">
        <f>IF(E3965="","",VLOOKUP(E3965,[1]PROJECTES!$C$14:$G$5000,4,FALSE))</f>
        <v/>
      </c>
      <c r="H3965" s="118"/>
      <c r="I3965" s="97" t="str">
        <f>IF(H3965="","",VLOOKUP(H3965,BD!B$2:C$16,2,FALSE))</f>
        <v/>
      </c>
      <c r="J3965" s="98"/>
      <c r="K3965" s="135" t="str">
        <f t="shared" si="136"/>
        <v/>
      </c>
      <c r="L3965" s="99" t="str">
        <f t="shared" ca="1" si="137"/>
        <v>-</v>
      </c>
      <c r="M3965" s="93" t="str">
        <f>IF(E3965="","",VLOOKUP(E3965,[1]PROJECTES!$C$14:$Z$5000,21,FALSE))</f>
        <v/>
      </c>
      <c r="N3965" s="100"/>
      <c r="O3965" s="72" t="s">
        <v>229</v>
      </c>
      <c r="P3965" s="101"/>
      <c r="Q3965" s="132"/>
      <c r="R3965" s="102"/>
      <c r="S3965" s="91"/>
    </row>
    <row r="3966" spans="1:19" s="104" customFormat="1" ht="12.75" customHeight="1" x14ac:dyDescent="0.25">
      <c r="A3966" s="121"/>
      <c r="B3966" s="92" t="str">
        <f>IF(E3966="","",VLOOKUP(E3966,[1]PROJECTES!$C$14:$G$5000,2,FALSE))</f>
        <v/>
      </c>
      <c r="C3966" s="121"/>
      <c r="D3966" s="93" t="str">
        <f>IF(E3966="","",VLOOKUP(E3966,[1]PROJECTES!$C$14:$G$5000,5,FALSE))</f>
        <v/>
      </c>
      <c r="E3966" s="117"/>
      <c r="F3966" s="95"/>
      <c r="G3966" s="96" t="str">
        <f>IF(E3966="","",VLOOKUP(E3966,[1]PROJECTES!$C$14:$G$5000,4,FALSE))</f>
        <v/>
      </c>
      <c r="H3966" s="118"/>
      <c r="I3966" s="97" t="str">
        <f>IF(H3966="","",VLOOKUP(H3966,BD!B$2:C$16,2,FALSE))</f>
        <v/>
      </c>
      <c r="J3966" s="98"/>
      <c r="K3966" s="135" t="str">
        <f t="shared" si="136"/>
        <v/>
      </c>
      <c r="L3966" s="99" t="str">
        <f t="shared" ca="1" si="137"/>
        <v>-</v>
      </c>
      <c r="M3966" s="93" t="str">
        <f>IF(E3966="","",VLOOKUP(E3966,[1]PROJECTES!$C$14:$Z$5000,21,FALSE))</f>
        <v/>
      </c>
      <c r="N3966" s="100"/>
      <c r="O3966" s="72" t="s">
        <v>229</v>
      </c>
      <c r="P3966" s="101"/>
      <c r="Q3966" s="132"/>
      <c r="R3966" s="102"/>
      <c r="S3966" s="91"/>
    </row>
    <row r="3967" spans="1:19" s="104" customFormat="1" ht="12.75" customHeight="1" x14ac:dyDescent="0.25">
      <c r="A3967" s="121"/>
      <c r="B3967" s="92" t="str">
        <f>IF(E3967="","",VLOOKUP(E3967,[1]PROJECTES!$C$14:$G$5000,2,FALSE))</f>
        <v/>
      </c>
      <c r="C3967" s="121"/>
      <c r="D3967" s="93" t="str">
        <f>IF(E3967="","",VLOOKUP(E3967,[1]PROJECTES!$C$14:$G$5000,5,FALSE))</f>
        <v/>
      </c>
      <c r="E3967" s="117"/>
      <c r="F3967" s="95"/>
      <c r="G3967" s="96" t="str">
        <f>IF(E3967="","",VLOOKUP(E3967,[1]PROJECTES!$C$14:$G$5000,4,FALSE))</f>
        <v/>
      </c>
      <c r="H3967" s="118"/>
      <c r="I3967" s="97" t="str">
        <f>IF(H3967="","",VLOOKUP(H3967,BD!B$2:C$16,2,FALSE))</f>
        <v/>
      </c>
      <c r="J3967" s="98"/>
      <c r="K3967" s="135" t="str">
        <f t="shared" si="136"/>
        <v/>
      </c>
      <c r="L3967" s="99" t="str">
        <f t="shared" ca="1" si="137"/>
        <v>-</v>
      </c>
      <c r="M3967" s="93" t="str">
        <f>IF(E3967="","",VLOOKUP(E3967,[1]PROJECTES!$C$14:$Z$5000,21,FALSE))</f>
        <v/>
      </c>
      <c r="N3967" s="100"/>
      <c r="O3967" s="72" t="s">
        <v>229</v>
      </c>
      <c r="P3967" s="101"/>
      <c r="Q3967" s="132"/>
      <c r="R3967" s="102"/>
      <c r="S3967" s="91"/>
    </row>
    <row r="3968" spans="1:19" s="104" customFormat="1" ht="12.75" customHeight="1" x14ac:dyDescent="0.25">
      <c r="A3968" s="121"/>
      <c r="B3968" s="92" t="str">
        <f>IF(E3968="","",VLOOKUP(E3968,[1]PROJECTES!$C$14:$G$5000,2,FALSE))</f>
        <v/>
      </c>
      <c r="C3968" s="121"/>
      <c r="D3968" s="93" t="str">
        <f>IF(E3968="","",VLOOKUP(E3968,[1]PROJECTES!$C$14:$G$5000,5,FALSE))</f>
        <v/>
      </c>
      <c r="E3968" s="117"/>
      <c r="F3968" s="95"/>
      <c r="G3968" s="96" t="str">
        <f>IF(E3968="","",VLOOKUP(E3968,[1]PROJECTES!$C$14:$G$5000,4,FALSE))</f>
        <v/>
      </c>
      <c r="H3968" s="118"/>
      <c r="I3968" s="97" t="str">
        <f>IF(H3968="","",VLOOKUP(H3968,BD!B$2:C$16,2,FALSE))</f>
        <v/>
      </c>
      <c r="J3968" s="98"/>
      <c r="K3968" s="135" t="str">
        <f t="shared" si="136"/>
        <v/>
      </c>
      <c r="L3968" s="99" t="str">
        <f t="shared" ca="1" si="137"/>
        <v>-</v>
      </c>
      <c r="M3968" s="93" t="str">
        <f>IF(E3968="","",VLOOKUP(E3968,[1]PROJECTES!$C$14:$Z$5000,21,FALSE))</f>
        <v/>
      </c>
      <c r="N3968" s="100"/>
      <c r="O3968" s="72" t="s">
        <v>229</v>
      </c>
      <c r="P3968" s="101"/>
      <c r="Q3968" s="132"/>
      <c r="R3968" s="102"/>
      <c r="S3968" s="91"/>
    </row>
    <row r="3969" spans="1:19" s="104" customFormat="1" ht="12.75" customHeight="1" x14ac:dyDescent="0.25">
      <c r="A3969" s="121"/>
      <c r="B3969" s="92" t="str">
        <f>IF(E3969="","",VLOOKUP(E3969,[1]PROJECTES!$C$14:$G$5000,2,FALSE))</f>
        <v/>
      </c>
      <c r="C3969" s="121"/>
      <c r="D3969" s="93" t="str">
        <f>IF(E3969="","",VLOOKUP(E3969,[1]PROJECTES!$C$14:$G$5000,5,FALSE))</f>
        <v/>
      </c>
      <c r="E3969" s="117"/>
      <c r="F3969" s="95"/>
      <c r="G3969" s="96" t="str">
        <f>IF(E3969="","",VLOOKUP(E3969,[1]PROJECTES!$C$14:$G$5000,4,FALSE))</f>
        <v/>
      </c>
      <c r="H3969" s="118"/>
      <c r="I3969" s="97" t="str">
        <f>IF(H3969="","",VLOOKUP(H3969,BD!B$2:C$16,2,FALSE))</f>
        <v/>
      </c>
      <c r="J3969" s="98"/>
      <c r="K3969" s="135" t="str">
        <f t="shared" si="136"/>
        <v/>
      </c>
      <c r="L3969" s="99" t="str">
        <f t="shared" ca="1" si="137"/>
        <v>-</v>
      </c>
      <c r="M3969" s="93" t="str">
        <f>IF(E3969="","",VLOOKUP(E3969,[1]PROJECTES!$C$14:$Z$5000,21,FALSE))</f>
        <v/>
      </c>
      <c r="N3969" s="100"/>
      <c r="O3969" s="72" t="s">
        <v>229</v>
      </c>
      <c r="P3969" s="101"/>
      <c r="Q3969" s="132"/>
      <c r="R3969" s="102"/>
      <c r="S3969" s="91"/>
    </row>
    <row r="3970" spans="1:19" s="104" customFormat="1" ht="12.75" customHeight="1" x14ac:dyDescent="0.25">
      <c r="A3970" s="121"/>
      <c r="B3970" s="92" t="str">
        <f>IF(E3970="","",VLOOKUP(E3970,[1]PROJECTES!$C$14:$G$5000,2,FALSE))</f>
        <v/>
      </c>
      <c r="C3970" s="121"/>
      <c r="D3970" s="93" t="str">
        <f>IF(E3970="","",VLOOKUP(E3970,[1]PROJECTES!$C$14:$G$5000,5,FALSE))</f>
        <v/>
      </c>
      <c r="E3970" s="117"/>
      <c r="F3970" s="95"/>
      <c r="G3970" s="96" t="str">
        <f>IF(E3970="","",VLOOKUP(E3970,[1]PROJECTES!$C$14:$G$5000,4,FALSE))</f>
        <v/>
      </c>
      <c r="H3970" s="118"/>
      <c r="I3970" s="97" t="str">
        <f>IF(H3970="","",VLOOKUP(H3970,BD!B$2:C$16,2,FALSE))</f>
        <v/>
      </c>
      <c r="J3970" s="98"/>
      <c r="K3970" s="135" t="str">
        <f t="shared" si="136"/>
        <v/>
      </c>
      <c r="L3970" s="99" t="str">
        <f t="shared" ca="1" si="137"/>
        <v>-</v>
      </c>
      <c r="M3970" s="93" t="str">
        <f>IF(E3970="","",VLOOKUP(E3970,[1]PROJECTES!$C$14:$Z$5000,21,FALSE))</f>
        <v/>
      </c>
      <c r="N3970" s="100"/>
      <c r="O3970" s="72" t="s">
        <v>229</v>
      </c>
      <c r="P3970" s="101"/>
      <c r="Q3970" s="132"/>
      <c r="R3970" s="102"/>
      <c r="S3970" s="91"/>
    </row>
    <row r="3971" spans="1:19" s="104" customFormat="1" ht="12.75" customHeight="1" x14ac:dyDescent="0.25">
      <c r="A3971" s="121"/>
      <c r="B3971" s="92" t="str">
        <f>IF(E3971="","",VLOOKUP(E3971,[1]PROJECTES!$C$14:$G$5000,2,FALSE))</f>
        <v/>
      </c>
      <c r="C3971" s="121"/>
      <c r="D3971" s="93" t="str">
        <f>IF(E3971="","",VLOOKUP(E3971,[1]PROJECTES!$C$14:$G$5000,5,FALSE))</f>
        <v/>
      </c>
      <c r="E3971" s="117"/>
      <c r="F3971" s="95"/>
      <c r="G3971" s="96" t="str">
        <f>IF(E3971="","",VLOOKUP(E3971,[1]PROJECTES!$C$14:$G$5000,4,FALSE))</f>
        <v/>
      </c>
      <c r="H3971" s="118"/>
      <c r="I3971" s="97" t="str">
        <f>IF(H3971="","",VLOOKUP(H3971,BD!B$2:C$16,2,FALSE))</f>
        <v/>
      </c>
      <c r="J3971" s="98"/>
      <c r="K3971" s="135" t="str">
        <f t="shared" si="136"/>
        <v/>
      </c>
      <c r="L3971" s="99" t="str">
        <f t="shared" ca="1" si="137"/>
        <v>-</v>
      </c>
      <c r="M3971" s="93" t="str">
        <f>IF(E3971="","",VLOOKUP(E3971,[1]PROJECTES!$C$14:$Z$5000,21,FALSE))</f>
        <v/>
      </c>
      <c r="N3971" s="100"/>
      <c r="O3971" s="72" t="s">
        <v>229</v>
      </c>
      <c r="P3971" s="101"/>
      <c r="Q3971" s="132"/>
      <c r="R3971" s="102"/>
      <c r="S3971" s="91"/>
    </row>
    <row r="3972" spans="1:19" s="104" customFormat="1" ht="12.75" customHeight="1" x14ac:dyDescent="0.25">
      <c r="A3972" s="121"/>
      <c r="B3972" s="92" t="str">
        <f>IF(E3972="","",VLOOKUP(E3972,[1]PROJECTES!$C$14:$G$5000,2,FALSE))</f>
        <v/>
      </c>
      <c r="C3972" s="121"/>
      <c r="D3972" s="93" t="str">
        <f>IF(E3972="","",VLOOKUP(E3972,[1]PROJECTES!$C$14:$G$5000,5,FALSE))</f>
        <v/>
      </c>
      <c r="E3972" s="117"/>
      <c r="F3972" s="95"/>
      <c r="G3972" s="96" t="str">
        <f>IF(E3972="","",VLOOKUP(E3972,[1]PROJECTES!$C$14:$G$5000,4,FALSE))</f>
        <v/>
      </c>
      <c r="H3972" s="118"/>
      <c r="I3972" s="97" t="str">
        <f>IF(H3972="","",VLOOKUP(H3972,BD!B$2:C$16,2,FALSE))</f>
        <v/>
      </c>
      <c r="J3972" s="98"/>
      <c r="K3972" s="135" t="str">
        <f t="shared" si="136"/>
        <v/>
      </c>
      <c r="L3972" s="99" t="str">
        <f t="shared" ca="1" si="137"/>
        <v>-</v>
      </c>
      <c r="M3972" s="93" t="str">
        <f>IF(E3972="","",VLOOKUP(E3972,[1]PROJECTES!$C$14:$Z$5000,21,FALSE))</f>
        <v/>
      </c>
      <c r="N3972" s="100"/>
      <c r="O3972" s="72" t="s">
        <v>229</v>
      </c>
      <c r="P3972" s="101"/>
      <c r="Q3972" s="132"/>
      <c r="R3972" s="102"/>
      <c r="S3972" s="91"/>
    </row>
    <row r="3973" spans="1:19" s="104" customFormat="1" ht="12.75" customHeight="1" x14ac:dyDescent="0.25">
      <c r="A3973" s="121"/>
      <c r="B3973" s="92" t="str">
        <f>IF(E3973="","",VLOOKUP(E3973,[1]PROJECTES!$C$14:$G$5000,2,FALSE))</f>
        <v/>
      </c>
      <c r="C3973" s="121"/>
      <c r="D3973" s="93" t="str">
        <f>IF(E3973="","",VLOOKUP(E3973,[1]PROJECTES!$C$14:$G$5000,5,FALSE))</f>
        <v/>
      </c>
      <c r="E3973" s="117"/>
      <c r="F3973" s="95"/>
      <c r="G3973" s="96" t="str">
        <f>IF(E3973="","",VLOOKUP(E3973,[1]PROJECTES!$C$14:$G$5000,4,FALSE))</f>
        <v/>
      </c>
      <c r="H3973" s="118"/>
      <c r="I3973" s="97" t="str">
        <f>IF(H3973="","",VLOOKUP(H3973,BD!B$2:C$16,2,FALSE))</f>
        <v/>
      </c>
      <c r="J3973" s="98"/>
      <c r="K3973" s="135" t="str">
        <f t="shared" si="136"/>
        <v/>
      </c>
      <c r="L3973" s="99" t="str">
        <f t="shared" ca="1" si="137"/>
        <v>-</v>
      </c>
      <c r="M3973" s="93" t="str">
        <f>IF(E3973="","",VLOOKUP(E3973,[1]PROJECTES!$C$14:$Z$5000,21,FALSE))</f>
        <v/>
      </c>
      <c r="N3973" s="100"/>
      <c r="O3973" s="72" t="s">
        <v>229</v>
      </c>
      <c r="P3973" s="101"/>
      <c r="Q3973" s="132"/>
      <c r="R3973" s="102"/>
      <c r="S3973" s="91"/>
    </row>
    <row r="3974" spans="1:19" s="104" customFormat="1" ht="12.75" customHeight="1" x14ac:dyDescent="0.25">
      <c r="A3974" s="121"/>
      <c r="B3974" s="92" t="str">
        <f>IF(E3974="","",VLOOKUP(E3974,[1]PROJECTES!$C$14:$G$5000,2,FALSE))</f>
        <v/>
      </c>
      <c r="C3974" s="121"/>
      <c r="D3974" s="93" t="str">
        <f>IF(E3974="","",VLOOKUP(E3974,[1]PROJECTES!$C$14:$G$5000,5,FALSE))</f>
        <v/>
      </c>
      <c r="E3974" s="117"/>
      <c r="F3974" s="95"/>
      <c r="G3974" s="96" t="str">
        <f>IF(E3974="","",VLOOKUP(E3974,[1]PROJECTES!$C$14:$G$5000,4,FALSE))</f>
        <v/>
      </c>
      <c r="H3974" s="118"/>
      <c r="I3974" s="97" t="str">
        <f>IF(H3974="","",VLOOKUP(H3974,BD!B$2:C$16,2,FALSE))</f>
        <v/>
      </c>
      <c r="J3974" s="98"/>
      <c r="K3974" s="135" t="str">
        <f t="shared" si="136"/>
        <v/>
      </c>
      <c r="L3974" s="99" t="str">
        <f t="shared" ca="1" si="137"/>
        <v>-</v>
      </c>
      <c r="M3974" s="93" t="str">
        <f>IF(E3974="","",VLOOKUP(E3974,[1]PROJECTES!$C$14:$Z$5000,21,FALSE))</f>
        <v/>
      </c>
      <c r="N3974" s="100"/>
      <c r="O3974" s="72" t="s">
        <v>229</v>
      </c>
      <c r="P3974" s="101"/>
      <c r="Q3974" s="132"/>
      <c r="R3974" s="102"/>
      <c r="S3974" s="91"/>
    </row>
    <row r="3975" spans="1:19" s="104" customFormat="1" ht="12.75" customHeight="1" x14ac:dyDescent="0.25">
      <c r="A3975" s="121"/>
      <c r="B3975" s="92" t="str">
        <f>IF(E3975="","",VLOOKUP(E3975,[1]PROJECTES!$C$14:$G$5000,2,FALSE))</f>
        <v/>
      </c>
      <c r="C3975" s="121"/>
      <c r="D3975" s="93" t="str">
        <f>IF(E3975="","",VLOOKUP(E3975,[1]PROJECTES!$C$14:$G$5000,5,FALSE))</f>
        <v/>
      </c>
      <c r="E3975" s="117"/>
      <c r="F3975" s="95"/>
      <c r="G3975" s="96" t="str">
        <f>IF(E3975="","",VLOOKUP(E3975,[1]PROJECTES!$C$14:$G$5000,4,FALSE))</f>
        <v/>
      </c>
      <c r="H3975" s="118"/>
      <c r="I3975" s="97" t="str">
        <f>IF(H3975="","",VLOOKUP(H3975,BD!B$2:C$16,2,FALSE))</f>
        <v/>
      </c>
      <c r="J3975" s="98"/>
      <c r="K3975" s="135" t="str">
        <f t="shared" si="136"/>
        <v/>
      </c>
      <c r="L3975" s="99" t="str">
        <f t="shared" ca="1" si="137"/>
        <v>-</v>
      </c>
      <c r="M3975" s="93" t="str">
        <f>IF(E3975="","",VLOOKUP(E3975,[1]PROJECTES!$C$14:$Z$5000,21,FALSE))</f>
        <v/>
      </c>
      <c r="N3975" s="100"/>
      <c r="O3975" s="72" t="s">
        <v>229</v>
      </c>
      <c r="P3975" s="101"/>
      <c r="Q3975" s="132"/>
      <c r="R3975" s="102"/>
      <c r="S3975" s="91"/>
    </row>
    <row r="3976" spans="1:19" s="104" customFormat="1" ht="12.75" customHeight="1" x14ac:dyDescent="0.25">
      <c r="A3976" s="121"/>
      <c r="B3976" s="92" t="str">
        <f>IF(E3976="","",VLOOKUP(E3976,[1]PROJECTES!$C$14:$G$5000,2,FALSE))</f>
        <v/>
      </c>
      <c r="C3976" s="121"/>
      <c r="D3976" s="93" t="str">
        <f>IF(E3976="","",VLOOKUP(E3976,[1]PROJECTES!$C$14:$G$5000,5,FALSE))</f>
        <v/>
      </c>
      <c r="E3976" s="117"/>
      <c r="F3976" s="95"/>
      <c r="G3976" s="96" t="str">
        <f>IF(E3976="","",VLOOKUP(E3976,[1]PROJECTES!$C$14:$G$5000,4,FALSE))</f>
        <v/>
      </c>
      <c r="H3976" s="118"/>
      <c r="I3976" s="97" t="str">
        <f>IF(H3976="","",VLOOKUP(H3976,BD!B$2:C$16,2,FALSE))</f>
        <v/>
      </c>
      <c r="J3976" s="98"/>
      <c r="K3976" s="135" t="str">
        <f t="shared" si="136"/>
        <v/>
      </c>
      <c r="L3976" s="99" t="str">
        <f t="shared" ca="1" si="137"/>
        <v>-</v>
      </c>
      <c r="M3976" s="93" t="str">
        <f>IF(E3976="","",VLOOKUP(E3976,[1]PROJECTES!$C$14:$Z$5000,21,FALSE))</f>
        <v/>
      </c>
      <c r="N3976" s="100"/>
      <c r="O3976" s="72" t="s">
        <v>229</v>
      </c>
      <c r="P3976" s="101"/>
      <c r="Q3976" s="132"/>
      <c r="R3976" s="102"/>
      <c r="S3976" s="91"/>
    </row>
    <row r="3977" spans="1:19" s="104" customFormat="1" ht="12.75" customHeight="1" x14ac:dyDescent="0.25">
      <c r="A3977" s="121"/>
      <c r="B3977" s="92" t="str">
        <f>IF(E3977="","",VLOOKUP(E3977,[1]PROJECTES!$C$14:$G$5000,2,FALSE))</f>
        <v/>
      </c>
      <c r="C3977" s="121"/>
      <c r="D3977" s="93" t="str">
        <f>IF(E3977="","",VLOOKUP(E3977,[1]PROJECTES!$C$14:$G$5000,5,FALSE))</f>
        <v/>
      </c>
      <c r="E3977" s="117"/>
      <c r="F3977" s="95"/>
      <c r="G3977" s="96" t="str">
        <f>IF(E3977="","",VLOOKUP(E3977,[1]PROJECTES!$C$14:$G$5000,4,FALSE))</f>
        <v/>
      </c>
      <c r="H3977" s="118"/>
      <c r="I3977" s="97" t="str">
        <f>IF(H3977="","",VLOOKUP(H3977,BD!B$2:C$16,2,FALSE))</f>
        <v/>
      </c>
      <c r="J3977" s="98"/>
      <c r="K3977" s="135" t="str">
        <f t="shared" si="136"/>
        <v/>
      </c>
      <c r="L3977" s="99" t="str">
        <f t="shared" ca="1" si="137"/>
        <v>-</v>
      </c>
      <c r="M3977" s="93" t="str">
        <f>IF(E3977="","",VLOOKUP(E3977,[1]PROJECTES!$C$14:$Z$5000,21,FALSE))</f>
        <v/>
      </c>
      <c r="N3977" s="100"/>
      <c r="O3977" s="72" t="s">
        <v>229</v>
      </c>
      <c r="P3977" s="101"/>
      <c r="Q3977" s="132"/>
      <c r="R3977" s="102"/>
      <c r="S3977" s="91"/>
    </row>
    <row r="3978" spans="1:19" s="104" customFormat="1" ht="12.75" customHeight="1" x14ac:dyDescent="0.25">
      <c r="A3978" s="121"/>
      <c r="B3978" s="92" t="str">
        <f>IF(E3978="","",VLOOKUP(E3978,[1]PROJECTES!$C$14:$G$5000,2,FALSE))</f>
        <v/>
      </c>
      <c r="C3978" s="121"/>
      <c r="D3978" s="93" t="str">
        <f>IF(E3978="","",VLOOKUP(E3978,[1]PROJECTES!$C$14:$G$5000,5,FALSE))</f>
        <v/>
      </c>
      <c r="E3978" s="117"/>
      <c r="F3978" s="95"/>
      <c r="G3978" s="96" t="str">
        <f>IF(E3978="","",VLOOKUP(E3978,[1]PROJECTES!$C$14:$G$5000,4,FALSE))</f>
        <v/>
      </c>
      <c r="H3978" s="118"/>
      <c r="I3978" s="97" t="str">
        <f>IF(H3978="","",VLOOKUP(H3978,BD!B$2:C$16,2,FALSE))</f>
        <v/>
      </c>
      <c r="J3978" s="98"/>
      <c r="K3978" s="135" t="str">
        <f t="shared" si="136"/>
        <v/>
      </c>
      <c r="L3978" s="99" t="str">
        <f t="shared" ca="1" si="137"/>
        <v>-</v>
      </c>
      <c r="M3978" s="93" t="str">
        <f>IF(E3978="","",VLOOKUP(E3978,[1]PROJECTES!$C$14:$Z$5000,21,FALSE))</f>
        <v/>
      </c>
      <c r="N3978" s="100"/>
      <c r="O3978" s="72" t="s">
        <v>229</v>
      </c>
      <c r="P3978" s="101"/>
      <c r="Q3978" s="132"/>
      <c r="R3978" s="102"/>
      <c r="S3978" s="91"/>
    </row>
    <row r="3979" spans="1:19" s="104" customFormat="1" ht="12.75" customHeight="1" x14ac:dyDescent="0.25">
      <c r="A3979" s="121"/>
      <c r="B3979" s="92" t="str">
        <f>IF(E3979="","",VLOOKUP(E3979,[1]PROJECTES!$C$14:$G$5000,2,FALSE))</f>
        <v/>
      </c>
      <c r="C3979" s="121"/>
      <c r="D3979" s="93" t="str">
        <f>IF(E3979="","",VLOOKUP(E3979,[1]PROJECTES!$C$14:$G$5000,5,FALSE))</f>
        <v/>
      </c>
      <c r="E3979" s="117"/>
      <c r="F3979" s="95"/>
      <c r="G3979" s="96" t="str">
        <f>IF(E3979="","",VLOOKUP(E3979,[1]PROJECTES!$C$14:$G$5000,4,FALSE))</f>
        <v/>
      </c>
      <c r="H3979" s="118"/>
      <c r="I3979" s="97" t="str">
        <f>IF(H3979="","",VLOOKUP(H3979,BD!B$2:C$16,2,FALSE))</f>
        <v/>
      </c>
      <c r="J3979" s="98"/>
      <c r="K3979" s="135" t="str">
        <f t="shared" si="136"/>
        <v/>
      </c>
      <c r="L3979" s="99" t="str">
        <f t="shared" ca="1" si="137"/>
        <v>-</v>
      </c>
      <c r="M3979" s="93" t="str">
        <f>IF(E3979="","",VLOOKUP(E3979,[1]PROJECTES!$C$14:$Z$5000,21,FALSE))</f>
        <v/>
      </c>
      <c r="N3979" s="100"/>
      <c r="O3979" s="72" t="s">
        <v>229</v>
      </c>
      <c r="P3979" s="101"/>
      <c r="Q3979" s="132"/>
      <c r="R3979" s="102"/>
      <c r="S3979" s="91"/>
    </row>
    <row r="3980" spans="1:19" s="104" customFormat="1" ht="12.75" customHeight="1" x14ac:dyDescent="0.25">
      <c r="A3980" s="121"/>
      <c r="B3980" s="92" t="str">
        <f>IF(E3980="","",VLOOKUP(E3980,[1]PROJECTES!$C$14:$G$5000,2,FALSE))</f>
        <v/>
      </c>
      <c r="C3980" s="121"/>
      <c r="D3980" s="93" t="str">
        <f>IF(E3980="","",VLOOKUP(E3980,[1]PROJECTES!$C$14:$G$5000,5,FALSE))</f>
        <v/>
      </c>
      <c r="E3980" s="117"/>
      <c r="F3980" s="95"/>
      <c r="G3980" s="96" t="str">
        <f>IF(E3980="","",VLOOKUP(E3980,[1]PROJECTES!$C$14:$G$5000,4,FALSE))</f>
        <v/>
      </c>
      <c r="H3980" s="118"/>
      <c r="I3980" s="97" t="str">
        <f>IF(H3980="","",VLOOKUP(H3980,BD!B$2:C$16,2,FALSE))</f>
        <v/>
      </c>
      <c r="J3980" s="98"/>
      <c r="K3980" s="135" t="str">
        <f t="shared" si="136"/>
        <v/>
      </c>
      <c r="L3980" s="99" t="str">
        <f t="shared" ca="1" si="137"/>
        <v>-</v>
      </c>
      <c r="M3980" s="93" t="str">
        <f>IF(E3980="","",VLOOKUP(E3980,[1]PROJECTES!$C$14:$Z$5000,21,FALSE))</f>
        <v/>
      </c>
      <c r="N3980" s="100"/>
      <c r="O3980" s="72" t="s">
        <v>229</v>
      </c>
      <c r="P3980" s="101"/>
      <c r="Q3980" s="132"/>
      <c r="R3980" s="102"/>
      <c r="S3980" s="91"/>
    </row>
    <row r="3981" spans="1:19" s="104" customFormat="1" ht="12.75" customHeight="1" x14ac:dyDescent="0.25">
      <c r="A3981" s="121"/>
      <c r="B3981" s="92" t="str">
        <f>IF(E3981="","",VLOOKUP(E3981,[1]PROJECTES!$C$14:$G$5000,2,FALSE))</f>
        <v/>
      </c>
      <c r="C3981" s="121"/>
      <c r="D3981" s="93" t="str">
        <f>IF(E3981="","",VLOOKUP(E3981,[1]PROJECTES!$C$14:$G$5000,5,FALSE))</f>
        <v/>
      </c>
      <c r="E3981" s="117"/>
      <c r="F3981" s="95"/>
      <c r="G3981" s="96" t="str">
        <f>IF(E3981="","",VLOOKUP(E3981,[1]PROJECTES!$C$14:$G$5000,4,FALSE))</f>
        <v/>
      </c>
      <c r="H3981" s="118"/>
      <c r="I3981" s="97" t="str">
        <f>IF(H3981="","",VLOOKUP(H3981,BD!B$2:C$16,2,FALSE))</f>
        <v/>
      </c>
      <c r="J3981" s="98"/>
      <c r="K3981" s="135" t="str">
        <f t="shared" si="136"/>
        <v/>
      </c>
      <c r="L3981" s="99" t="str">
        <f t="shared" ca="1" si="137"/>
        <v>-</v>
      </c>
      <c r="M3981" s="93" t="str">
        <f>IF(E3981="","",VLOOKUP(E3981,[1]PROJECTES!$C$14:$Z$5000,21,FALSE))</f>
        <v/>
      </c>
      <c r="N3981" s="100"/>
      <c r="O3981" s="72" t="s">
        <v>229</v>
      </c>
      <c r="P3981" s="101"/>
      <c r="Q3981" s="132"/>
      <c r="R3981" s="102"/>
      <c r="S3981" s="91"/>
    </row>
    <row r="3982" spans="1:19" s="104" customFormat="1" ht="12.75" customHeight="1" x14ac:dyDescent="0.25">
      <c r="A3982" s="121"/>
      <c r="B3982" s="92" t="str">
        <f>IF(E3982="","",VLOOKUP(E3982,[1]PROJECTES!$C$14:$G$5000,2,FALSE))</f>
        <v/>
      </c>
      <c r="C3982" s="121"/>
      <c r="D3982" s="93" t="str">
        <f>IF(E3982="","",VLOOKUP(E3982,[1]PROJECTES!$C$14:$G$5000,5,FALSE))</f>
        <v/>
      </c>
      <c r="E3982" s="117"/>
      <c r="F3982" s="95"/>
      <c r="G3982" s="96" t="str">
        <f>IF(E3982="","",VLOOKUP(E3982,[1]PROJECTES!$C$14:$G$5000,4,FALSE))</f>
        <v/>
      </c>
      <c r="H3982" s="118"/>
      <c r="I3982" s="97" t="str">
        <f>IF(H3982="","",VLOOKUP(H3982,BD!B$2:C$16,2,FALSE))</f>
        <v/>
      </c>
      <c r="J3982" s="98"/>
      <c r="K3982" s="135" t="str">
        <f t="shared" si="136"/>
        <v/>
      </c>
      <c r="L3982" s="99" t="str">
        <f t="shared" ca="1" si="137"/>
        <v>-</v>
      </c>
      <c r="M3982" s="93" t="str">
        <f>IF(E3982="","",VLOOKUP(E3982,[1]PROJECTES!$C$14:$Z$5000,21,FALSE))</f>
        <v/>
      </c>
      <c r="N3982" s="100"/>
      <c r="O3982" s="72" t="s">
        <v>229</v>
      </c>
      <c r="P3982" s="101"/>
      <c r="Q3982" s="132"/>
      <c r="R3982" s="102"/>
      <c r="S3982" s="91"/>
    </row>
    <row r="3983" spans="1:19" s="104" customFormat="1" ht="12.75" customHeight="1" x14ac:dyDescent="0.25">
      <c r="A3983" s="121"/>
      <c r="B3983" s="92" t="str">
        <f>IF(E3983="","",VLOOKUP(E3983,[1]PROJECTES!$C$14:$G$5000,2,FALSE))</f>
        <v/>
      </c>
      <c r="C3983" s="121"/>
      <c r="D3983" s="93" t="str">
        <f>IF(E3983="","",VLOOKUP(E3983,[1]PROJECTES!$C$14:$G$5000,5,FALSE))</f>
        <v/>
      </c>
      <c r="E3983" s="117"/>
      <c r="F3983" s="95"/>
      <c r="G3983" s="96" t="str">
        <f>IF(E3983="","",VLOOKUP(E3983,[1]PROJECTES!$C$14:$G$5000,4,FALSE))</f>
        <v/>
      </c>
      <c r="H3983" s="118"/>
      <c r="I3983" s="97" t="str">
        <f>IF(H3983="","",VLOOKUP(H3983,BD!B$2:C$16,2,FALSE))</f>
        <v/>
      </c>
      <c r="J3983" s="98"/>
      <c r="K3983" s="135" t="str">
        <f t="shared" si="136"/>
        <v/>
      </c>
      <c r="L3983" s="99" t="str">
        <f t="shared" ca="1" si="137"/>
        <v>-</v>
      </c>
      <c r="M3983" s="93" t="str">
        <f>IF(E3983="","",VLOOKUP(E3983,[1]PROJECTES!$C$14:$Z$5000,21,FALSE))</f>
        <v/>
      </c>
      <c r="N3983" s="100"/>
      <c r="O3983" s="72" t="s">
        <v>229</v>
      </c>
      <c r="P3983" s="101"/>
      <c r="Q3983" s="132"/>
      <c r="R3983" s="102"/>
      <c r="S3983" s="91"/>
    </row>
    <row r="3984" spans="1:19" s="104" customFormat="1" ht="12.75" customHeight="1" x14ac:dyDescent="0.25">
      <c r="A3984" s="121"/>
      <c r="B3984" s="92" t="str">
        <f>IF(E3984="","",VLOOKUP(E3984,[1]PROJECTES!$C$14:$G$5000,2,FALSE))</f>
        <v/>
      </c>
      <c r="C3984" s="121"/>
      <c r="D3984" s="93" t="str">
        <f>IF(E3984="","",VLOOKUP(E3984,[1]PROJECTES!$C$14:$G$5000,5,FALSE))</f>
        <v/>
      </c>
      <c r="E3984" s="117"/>
      <c r="F3984" s="95"/>
      <c r="G3984" s="96" t="str">
        <f>IF(E3984="","",VLOOKUP(E3984,[1]PROJECTES!$C$14:$G$5000,4,FALSE))</f>
        <v/>
      </c>
      <c r="H3984" s="118"/>
      <c r="I3984" s="97" t="str">
        <f>IF(H3984="","",VLOOKUP(H3984,BD!B$2:C$16,2,FALSE))</f>
        <v/>
      </c>
      <c r="J3984" s="98"/>
      <c r="K3984" s="135" t="str">
        <f t="shared" si="136"/>
        <v/>
      </c>
      <c r="L3984" s="99" t="str">
        <f t="shared" ca="1" si="137"/>
        <v>-</v>
      </c>
      <c r="M3984" s="93" t="str">
        <f>IF(E3984="","",VLOOKUP(E3984,[1]PROJECTES!$C$14:$Z$5000,21,FALSE))</f>
        <v/>
      </c>
      <c r="N3984" s="100"/>
      <c r="O3984" s="72" t="s">
        <v>229</v>
      </c>
      <c r="P3984" s="101"/>
      <c r="Q3984" s="132"/>
      <c r="R3984" s="102"/>
      <c r="S3984" s="91"/>
    </row>
    <row r="3985" spans="1:19" s="104" customFormat="1" ht="12.75" customHeight="1" x14ac:dyDescent="0.25">
      <c r="A3985" s="121"/>
      <c r="B3985" s="92" t="str">
        <f>IF(E3985="","",VLOOKUP(E3985,[1]PROJECTES!$C$14:$G$5000,2,FALSE))</f>
        <v/>
      </c>
      <c r="C3985" s="121"/>
      <c r="D3985" s="93" t="str">
        <f>IF(E3985="","",VLOOKUP(E3985,[1]PROJECTES!$C$14:$G$5000,5,FALSE))</f>
        <v/>
      </c>
      <c r="E3985" s="117"/>
      <c r="F3985" s="95"/>
      <c r="G3985" s="96" t="str">
        <f>IF(E3985="","",VLOOKUP(E3985,[1]PROJECTES!$C$14:$G$5000,4,FALSE))</f>
        <v/>
      </c>
      <c r="H3985" s="118"/>
      <c r="I3985" s="97" t="str">
        <f>IF(H3985="","",VLOOKUP(H3985,BD!B$2:C$16,2,FALSE))</f>
        <v/>
      </c>
      <c r="J3985" s="98"/>
      <c r="K3985" s="135" t="str">
        <f t="shared" si="136"/>
        <v/>
      </c>
      <c r="L3985" s="99" t="str">
        <f t="shared" ca="1" si="137"/>
        <v>-</v>
      </c>
      <c r="M3985" s="93" t="str">
        <f>IF(E3985="","",VLOOKUP(E3985,[1]PROJECTES!$C$14:$Z$5000,21,FALSE))</f>
        <v/>
      </c>
      <c r="N3985" s="100"/>
      <c r="O3985" s="72" t="s">
        <v>229</v>
      </c>
      <c r="P3985" s="101"/>
      <c r="Q3985" s="132"/>
      <c r="R3985" s="102"/>
      <c r="S3985" s="91"/>
    </row>
    <row r="3986" spans="1:19" s="104" customFormat="1" ht="12.75" customHeight="1" x14ac:dyDescent="0.25">
      <c r="A3986" s="121"/>
      <c r="B3986" s="92" t="str">
        <f>IF(E3986="","",VLOOKUP(E3986,[1]PROJECTES!$C$14:$G$5000,2,FALSE))</f>
        <v/>
      </c>
      <c r="C3986" s="121"/>
      <c r="D3986" s="93" t="str">
        <f>IF(E3986="","",VLOOKUP(E3986,[1]PROJECTES!$C$14:$G$5000,5,FALSE))</f>
        <v/>
      </c>
      <c r="E3986" s="117"/>
      <c r="F3986" s="95"/>
      <c r="G3986" s="96" t="str">
        <f>IF(E3986="","",VLOOKUP(E3986,[1]PROJECTES!$C$14:$G$5000,4,FALSE))</f>
        <v/>
      </c>
      <c r="H3986" s="118"/>
      <c r="I3986" s="97" t="str">
        <f>IF(H3986="","",VLOOKUP(H3986,BD!B$2:C$16,2,FALSE))</f>
        <v/>
      </c>
      <c r="J3986" s="98"/>
      <c r="K3986" s="135" t="str">
        <f t="shared" si="136"/>
        <v/>
      </c>
      <c r="L3986" s="99" t="str">
        <f t="shared" ca="1" si="137"/>
        <v>-</v>
      </c>
      <c r="M3986" s="93" t="str">
        <f>IF(E3986="","",VLOOKUP(E3986,[1]PROJECTES!$C$14:$Z$5000,21,FALSE))</f>
        <v/>
      </c>
      <c r="N3986" s="100"/>
      <c r="O3986" s="72" t="s">
        <v>229</v>
      </c>
      <c r="P3986" s="101"/>
      <c r="Q3986" s="132"/>
      <c r="R3986" s="102"/>
      <c r="S3986" s="91"/>
    </row>
    <row r="3987" spans="1:19" s="104" customFormat="1" ht="12.75" customHeight="1" x14ac:dyDescent="0.25">
      <c r="A3987" s="121"/>
      <c r="B3987" s="92" t="str">
        <f>IF(E3987="","",VLOOKUP(E3987,[1]PROJECTES!$C$14:$G$5000,2,FALSE))</f>
        <v/>
      </c>
      <c r="C3987" s="121"/>
      <c r="D3987" s="93" t="str">
        <f>IF(E3987="","",VLOOKUP(E3987,[1]PROJECTES!$C$14:$G$5000,5,FALSE))</f>
        <v/>
      </c>
      <c r="E3987" s="117"/>
      <c r="F3987" s="95"/>
      <c r="G3987" s="96" t="str">
        <f>IF(E3987="","",VLOOKUP(E3987,[1]PROJECTES!$C$14:$G$5000,4,FALSE))</f>
        <v/>
      </c>
      <c r="H3987" s="118"/>
      <c r="I3987" s="97" t="str">
        <f>IF(H3987="","",VLOOKUP(H3987,BD!B$2:C$16,2,FALSE))</f>
        <v/>
      </c>
      <c r="J3987" s="98"/>
      <c r="K3987" s="135" t="str">
        <f t="shared" si="136"/>
        <v/>
      </c>
      <c r="L3987" s="99" t="str">
        <f t="shared" ca="1" si="137"/>
        <v>-</v>
      </c>
      <c r="M3987" s="93" t="str">
        <f>IF(E3987="","",VLOOKUP(E3987,[1]PROJECTES!$C$14:$Z$5000,21,FALSE))</f>
        <v/>
      </c>
      <c r="N3987" s="100"/>
      <c r="O3987" s="72" t="s">
        <v>229</v>
      </c>
      <c r="P3987" s="101"/>
      <c r="Q3987" s="132"/>
      <c r="R3987" s="102"/>
      <c r="S3987" s="91"/>
    </row>
    <row r="3988" spans="1:19" s="104" customFormat="1" ht="12.75" customHeight="1" x14ac:dyDescent="0.25">
      <c r="A3988" s="121"/>
      <c r="B3988" s="92" t="str">
        <f>IF(E3988="","",VLOOKUP(E3988,[1]PROJECTES!$C$14:$G$5000,2,FALSE))</f>
        <v/>
      </c>
      <c r="C3988" s="121"/>
      <c r="D3988" s="93" t="str">
        <f>IF(E3988="","",VLOOKUP(E3988,[1]PROJECTES!$C$14:$G$5000,5,FALSE))</f>
        <v/>
      </c>
      <c r="E3988" s="117"/>
      <c r="F3988" s="95"/>
      <c r="G3988" s="96" t="str">
        <f>IF(E3988="","",VLOOKUP(E3988,[1]PROJECTES!$C$14:$G$5000,4,FALSE))</f>
        <v/>
      </c>
      <c r="H3988" s="118"/>
      <c r="I3988" s="97" t="str">
        <f>IF(H3988="","",VLOOKUP(H3988,BD!B$2:C$16,2,FALSE))</f>
        <v/>
      </c>
      <c r="J3988" s="98"/>
      <c r="K3988" s="135" t="str">
        <f t="shared" si="136"/>
        <v/>
      </c>
      <c r="L3988" s="99" t="str">
        <f t="shared" ca="1" si="137"/>
        <v>-</v>
      </c>
      <c r="M3988" s="93" t="str">
        <f>IF(E3988="","",VLOOKUP(E3988,[1]PROJECTES!$C$14:$Z$5000,21,FALSE))</f>
        <v/>
      </c>
      <c r="N3988" s="100"/>
      <c r="O3988" s="72" t="s">
        <v>229</v>
      </c>
      <c r="P3988" s="101"/>
      <c r="Q3988" s="132"/>
      <c r="R3988" s="102"/>
      <c r="S3988" s="91"/>
    </row>
    <row r="3989" spans="1:19" s="104" customFormat="1" ht="12.75" customHeight="1" x14ac:dyDescent="0.25">
      <c r="A3989" s="121"/>
      <c r="B3989" s="92" t="str">
        <f>IF(E3989="","",VLOOKUP(E3989,[1]PROJECTES!$C$14:$G$5000,2,FALSE))</f>
        <v/>
      </c>
      <c r="C3989" s="121"/>
      <c r="D3989" s="93" t="str">
        <f>IF(E3989="","",VLOOKUP(E3989,[1]PROJECTES!$C$14:$G$5000,5,FALSE))</f>
        <v/>
      </c>
      <c r="E3989" s="117"/>
      <c r="F3989" s="95"/>
      <c r="G3989" s="96" t="str">
        <f>IF(E3989="","",VLOOKUP(E3989,[1]PROJECTES!$C$14:$G$5000,4,FALSE))</f>
        <v/>
      </c>
      <c r="H3989" s="118"/>
      <c r="I3989" s="97" t="str">
        <f>IF(H3989="","",VLOOKUP(H3989,BD!B$2:C$16,2,FALSE))</f>
        <v/>
      </c>
      <c r="J3989" s="98"/>
      <c r="K3989" s="135" t="str">
        <f t="shared" si="136"/>
        <v/>
      </c>
      <c r="L3989" s="99" t="str">
        <f t="shared" ca="1" si="137"/>
        <v>-</v>
      </c>
      <c r="M3989" s="93" t="str">
        <f>IF(E3989="","",VLOOKUP(E3989,[1]PROJECTES!$C$14:$Z$5000,21,FALSE))</f>
        <v/>
      </c>
      <c r="N3989" s="100"/>
      <c r="O3989" s="72" t="s">
        <v>229</v>
      </c>
      <c r="P3989" s="101"/>
      <c r="Q3989" s="132"/>
      <c r="R3989" s="102"/>
      <c r="S3989" s="91"/>
    </row>
    <row r="3990" spans="1:19" s="104" customFormat="1" ht="12.75" customHeight="1" x14ac:dyDescent="0.25">
      <c r="A3990" s="121"/>
      <c r="B3990" s="92" t="str">
        <f>IF(E3990="","",VLOOKUP(E3990,[1]PROJECTES!$C$14:$G$5000,2,FALSE))</f>
        <v/>
      </c>
      <c r="C3990" s="121"/>
      <c r="D3990" s="93" t="str">
        <f>IF(E3990="","",VLOOKUP(E3990,[1]PROJECTES!$C$14:$G$5000,5,FALSE))</f>
        <v/>
      </c>
      <c r="E3990" s="117"/>
      <c r="F3990" s="95"/>
      <c r="G3990" s="96" t="str">
        <f>IF(E3990="","",VLOOKUP(E3990,[1]PROJECTES!$C$14:$G$5000,4,FALSE))</f>
        <v/>
      </c>
      <c r="H3990" s="118"/>
      <c r="I3990" s="97" t="str">
        <f>IF(H3990="","",VLOOKUP(H3990,BD!B$2:C$16,2,FALSE))</f>
        <v/>
      </c>
      <c r="J3990" s="98"/>
      <c r="K3990" s="135" t="str">
        <f t="shared" si="136"/>
        <v/>
      </c>
      <c r="L3990" s="99" t="str">
        <f t="shared" ca="1" si="137"/>
        <v>-</v>
      </c>
      <c r="M3990" s="93" t="str">
        <f>IF(E3990="","",VLOOKUP(E3990,[1]PROJECTES!$C$14:$Z$5000,21,FALSE))</f>
        <v/>
      </c>
      <c r="N3990" s="100"/>
      <c r="O3990" s="72" t="s">
        <v>229</v>
      </c>
      <c r="P3990" s="101"/>
      <c r="Q3990" s="132"/>
      <c r="R3990" s="102"/>
      <c r="S3990" s="91"/>
    </row>
    <row r="3991" spans="1:19" s="104" customFormat="1" ht="12.75" customHeight="1" x14ac:dyDescent="0.25">
      <c r="A3991" s="121"/>
      <c r="B3991" s="92" t="str">
        <f>IF(E3991="","",VLOOKUP(E3991,[1]PROJECTES!$C$14:$G$5000,2,FALSE))</f>
        <v/>
      </c>
      <c r="C3991" s="121"/>
      <c r="D3991" s="93" t="str">
        <f>IF(E3991="","",VLOOKUP(E3991,[1]PROJECTES!$C$14:$G$5000,5,FALSE))</f>
        <v/>
      </c>
      <c r="E3991" s="117"/>
      <c r="F3991" s="95"/>
      <c r="G3991" s="96" t="str">
        <f>IF(E3991="","",VLOOKUP(E3991,[1]PROJECTES!$C$14:$G$5000,4,FALSE))</f>
        <v/>
      </c>
      <c r="H3991" s="118"/>
      <c r="I3991" s="97" t="str">
        <f>IF(H3991="","",VLOOKUP(H3991,BD!B$2:C$16,2,FALSE))</f>
        <v/>
      </c>
      <c r="J3991" s="98"/>
      <c r="K3991" s="135" t="str">
        <f t="shared" si="136"/>
        <v/>
      </c>
      <c r="L3991" s="99" t="str">
        <f t="shared" ca="1" si="137"/>
        <v>-</v>
      </c>
      <c r="M3991" s="93" t="str">
        <f>IF(E3991="","",VLOOKUP(E3991,[1]PROJECTES!$C$14:$Z$5000,21,FALSE))</f>
        <v/>
      </c>
      <c r="N3991" s="100"/>
      <c r="O3991" s="72" t="s">
        <v>229</v>
      </c>
      <c r="P3991" s="101"/>
      <c r="Q3991" s="132"/>
      <c r="R3991" s="102"/>
      <c r="S3991" s="91"/>
    </row>
    <row r="3992" spans="1:19" s="104" customFormat="1" ht="12.75" customHeight="1" x14ac:dyDescent="0.25">
      <c r="A3992" s="121"/>
      <c r="B3992" s="92" t="str">
        <f>IF(E3992="","",VLOOKUP(E3992,[1]PROJECTES!$C$14:$G$5000,2,FALSE))</f>
        <v/>
      </c>
      <c r="C3992" s="121"/>
      <c r="D3992" s="93" t="str">
        <f>IF(E3992="","",VLOOKUP(E3992,[1]PROJECTES!$C$14:$G$5000,5,FALSE))</f>
        <v/>
      </c>
      <c r="E3992" s="117"/>
      <c r="F3992" s="95"/>
      <c r="G3992" s="96" t="str">
        <f>IF(E3992="","",VLOOKUP(E3992,[1]PROJECTES!$C$14:$G$5000,4,FALSE))</f>
        <v/>
      </c>
      <c r="H3992" s="118"/>
      <c r="I3992" s="97" t="str">
        <f>IF(H3992="","",VLOOKUP(H3992,BD!B$2:C$16,2,FALSE))</f>
        <v/>
      </c>
      <c r="J3992" s="98"/>
      <c r="K3992" s="135" t="str">
        <f t="shared" si="136"/>
        <v/>
      </c>
      <c r="L3992" s="99" t="str">
        <f t="shared" ca="1" si="137"/>
        <v>-</v>
      </c>
      <c r="M3992" s="93" t="str">
        <f>IF(E3992="","",VLOOKUP(E3992,[1]PROJECTES!$C$14:$Z$5000,21,FALSE))</f>
        <v/>
      </c>
      <c r="N3992" s="100"/>
      <c r="O3992" s="72" t="s">
        <v>229</v>
      </c>
      <c r="P3992" s="101"/>
      <c r="Q3992" s="132"/>
      <c r="R3992" s="102"/>
      <c r="S3992" s="91"/>
    </row>
    <row r="3993" spans="1:19" s="104" customFormat="1" ht="12.75" customHeight="1" x14ac:dyDescent="0.25">
      <c r="A3993" s="121"/>
      <c r="B3993" s="92" t="str">
        <f>IF(E3993="","",VLOOKUP(E3993,[1]PROJECTES!$C$14:$G$5000,2,FALSE))</f>
        <v/>
      </c>
      <c r="C3993" s="121"/>
      <c r="D3993" s="93" t="str">
        <f>IF(E3993="","",VLOOKUP(E3993,[1]PROJECTES!$C$14:$G$5000,5,FALSE))</f>
        <v/>
      </c>
      <c r="E3993" s="117"/>
      <c r="F3993" s="95"/>
      <c r="G3993" s="96" t="str">
        <f>IF(E3993="","",VLOOKUP(E3993,[1]PROJECTES!$C$14:$G$5000,4,FALSE))</f>
        <v/>
      </c>
      <c r="H3993" s="118"/>
      <c r="I3993" s="97" t="str">
        <f>IF(H3993="","",VLOOKUP(H3993,BD!B$2:C$16,2,FALSE))</f>
        <v/>
      </c>
      <c r="J3993" s="98"/>
      <c r="K3993" s="135" t="str">
        <f t="shared" si="136"/>
        <v/>
      </c>
      <c r="L3993" s="99" t="str">
        <f t="shared" ca="1" si="137"/>
        <v>-</v>
      </c>
      <c r="M3993" s="93" t="str">
        <f>IF(E3993="","",VLOOKUP(E3993,[1]PROJECTES!$C$14:$Z$5000,21,FALSE))</f>
        <v/>
      </c>
      <c r="N3993" s="100"/>
      <c r="O3993" s="72" t="s">
        <v>229</v>
      </c>
      <c r="P3993" s="101"/>
      <c r="Q3993" s="132"/>
      <c r="R3993" s="102"/>
      <c r="S3993" s="91"/>
    </row>
    <row r="3994" spans="1:19" s="104" customFormat="1" ht="12.75" customHeight="1" x14ac:dyDescent="0.25">
      <c r="A3994" s="121"/>
      <c r="B3994" s="92" t="str">
        <f>IF(E3994="","",VLOOKUP(E3994,[1]PROJECTES!$C$14:$G$5000,2,FALSE))</f>
        <v/>
      </c>
      <c r="C3994" s="121"/>
      <c r="D3994" s="93" t="str">
        <f>IF(E3994="","",VLOOKUP(E3994,[1]PROJECTES!$C$14:$G$5000,5,FALSE))</f>
        <v/>
      </c>
      <c r="E3994" s="117"/>
      <c r="F3994" s="95"/>
      <c r="G3994" s="96" t="str">
        <f>IF(E3994="","",VLOOKUP(E3994,[1]PROJECTES!$C$14:$G$5000,4,FALSE))</f>
        <v/>
      </c>
      <c r="H3994" s="118"/>
      <c r="I3994" s="97" t="str">
        <f>IF(H3994="","",VLOOKUP(H3994,BD!B$2:C$16,2,FALSE))</f>
        <v/>
      </c>
      <c r="J3994" s="98"/>
      <c r="K3994" s="135" t="str">
        <f t="shared" si="136"/>
        <v/>
      </c>
      <c r="L3994" s="99" t="str">
        <f t="shared" ca="1" si="137"/>
        <v>-</v>
      </c>
      <c r="M3994" s="93" t="str">
        <f>IF(E3994="","",VLOOKUP(E3994,[1]PROJECTES!$C$14:$Z$5000,21,FALSE))</f>
        <v/>
      </c>
      <c r="N3994" s="100"/>
      <c r="O3994" s="72" t="s">
        <v>229</v>
      </c>
      <c r="P3994" s="101"/>
      <c r="Q3994" s="132"/>
      <c r="R3994" s="102"/>
      <c r="S3994" s="91"/>
    </row>
    <row r="3995" spans="1:19" s="104" customFormat="1" ht="12.75" customHeight="1" x14ac:dyDescent="0.25">
      <c r="A3995" s="121"/>
      <c r="B3995" s="92" t="str">
        <f>IF(E3995="","",VLOOKUP(E3995,[1]PROJECTES!$C$14:$G$5000,2,FALSE))</f>
        <v/>
      </c>
      <c r="C3995" s="121"/>
      <c r="D3995" s="93" t="str">
        <f>IF(E3995="","",VLOOKUP(E3995,[1]PROJECTES!$C$14:$G$5000,5,FALSE))</f>
        <v/>
      </c>
      <c r="E3995" s="117"/>
      <c r="F3995" s="95"/>
      <c r="G3995" s="96" t="str">
        <f>IF(E3995="","",VLOOKUP(E3995,[1]PROJECTES!$C$14:$G$5000,4,FALSE))</f>
        <v/>
      </c>
      <c r="H3995" s="118"/>
      <c r="I3995" s="97" t="str">
        <f>IF(H3995="","",VLOOKUP(H3995,BD!B$2:C$16,2,FALSE))</f>
        <v/>
      </c>
      <c r="J3995" s="98"/>
      <c r="K3995" s="135" t="str">
        <f t="shared" si="136"/>
        <v/>
      </c>
      <c r="L3995" s="99" t="str">
        <f t="shared" ca="1" si="137"/>
        <v>-</v>
      </c>
      <c r="M3995" s="93" t="str">
        <f>IF(E3995="","",VLOOKUP(E3995,[1]PROJECTES!$C$14:$Z$5000,21,FALSE))</f>
        <v/>
      </c>
      <c r="N3995" s="100"/>
      <c r="O3995" s="72" t="s">
        <v>229</v>
      </c>
      <c r="P3995" s="101"/>
      <c r="Q3995" s="132"/>
      <c r="R3995" s="102"/>
      <c r="S3995" s="91"/>
    </row>
    <row r="3996" spans="1:19" s="104" customFormat="1" ht="12.75" customHeight="1" x14ac:dyDescent="0.25">
      <c r="A3996" s="121"/>
      <c r="B3996" s="92" t="str">
        <f>IF(E3996="","",VLOOKUP(E3996,[1]PROJECTES!$C$14:$G$5000,2,FALSE))</f>
        <v/>
      </c>
      <c r="C3996" s="121"/>
      <c r="D3996" s="93" t="str">
        <f>IF(E3996="","",VLOOKUP(E3996,[1]PROJECTES!$C$14:$G$5000,5,FALSE))</f>
        <v/>
      </c>
      <c r="E3996" s="117"/>
      <c r="F3996" s="95"/>
      <c r="G3996" s="96" t="str">
        <f>IF(E3996="","",VLOOKUP(E3996,[1]PROJECTES!$C$14:$G$5000,4,FALSE))</f>
        <v/>
      </c>
      <c r="H3996" s="118"/>
      <c r="I3996" s="97" t="str">
        <f>IF(H3996="","",VLOOKUP(H3996,BD!B$2:C$16,2,FALSE))</f>
        <v/>
      </c>
      <c r="J3996" s="98"/>
      <c r="K3996" s="135" t="str">
        <f t="shared" si="136"/>
        <v/>
      </c>
      <c r="L3996" s="99" t="str">
        <f t="shared" ca="1" si="137"/>
        <v>-</v>
      </c>
      <c r="M3996" s="93" t="str">
        <f>IF(E3996="","",VLOOKUP(E3996,[1]PROJECTES!$C$14:$Z$5000,21,FALSE))</f>
        <v/>
      </c>
      <c r="N3996" s="100"/>
      <c r="O3996" s="72" t="s">
        <v>229</v>
      </c>
      <c r="P3996" s="101"/>
      <c r="Q3996" s="132"/>
      <c r="R3996" s="102"/>
      <c r="S3996" s="91"/>
    </row>
    <row r="3997" spans="1:19" s="104" customFormat="1" ht="12.75" customHeight="1" x14ac:dyDescent="0.25">
      <c r="A3997" s="121"/>
      <c r="B3997" s="92" t="str">
        <f>IF(E3997="","",VLOOKUP(E3997,[1]PROJECTES!$C$14:$G$5000,2,FALSE))</f>
        <v/>
      </c>
      <c r="C3997" s="121"/>
      <c r="D3997" s="93" t="str">
        <f>IF(E3997="","",VLOOKUP(E3997,[1]PROJECTES!$C$14:$G$5000,5,FALSE))</f>
        <v/>
      </c>
      <c r="E3997" s="117"/>
      <c r="F3997" s="95"/>
      <c r="G3997" s="96" t="str">
        <f>IF(E3997="","",VLOOKUP(E3997,[1]PROJECTES!$C$14:$G$5000,4,FALSE))</f>
        <v/>
      </c>
      <c r="H3997" s="118"/>
      <c r="I3997" s="97" t="str">
        <f>IF(H3997="","",VLOOKUP(H3997,BD!B$2:C$16,2,FALSE))</f>
        <v/>
      </c>
      <c r="J3997" s="98"/>
      <c r="K3997" s="135" t="str">
        <f t="shared" si="136"/>
        <v/>
      </c>
      <c r="L3997" s="99" t="str">
        <f t="shared" ca="1" si="137"/>
        <v>-</v>
      </c>
      <c r="M3997" s="93" t="str">
        <f>IF(E3997="","",VLOOKUP(E3997,[1]PROJECTES!$C$14:$Z$5000,21,FALSE))</f>
        <v/>
      </c>
      <c r="N3997" s="100"/>
      <c r="O3997" s="72" t="s">
        <v>229</v>
      </c>
      <c r="P3997" s="101"/>
      <c r="Q3997" s="132"/>
      <c r="R3997" s="102"/>
      <c r="S3997" s="91"/>
    </row>
    <row r="3998" spans="1:19" s="104" customFormat="1" ht="12.75" customHeight="1" x14ac:dyDescent="0.25">
      <c r="A3998" s="121"/>
      <c r="B3998" s="92" t="str">
        <f>IF(E3998="","",VLOOKUP(E3998,[1]PROJECTES!$C$14:$G$5000,2,FALSE))</f>
        <v/>
      </c>
      <c r="C3998" s="121"/>
      <c r="D3998" s="93" t="str">
        <f>IF(E3998="","",VLOOKUP(E3998,[1]PROJECTES!$C$14:$G$5000,5,FALSE))</f>
        <v/>
      </c>
      <c r="E3998" s="117"/>
      <c r="F3998" s="95"/>
      <c r="G3998" s="96" t="str">
        <f>IF(E3998="","",VLOOKUP(E3998,[1]PROJECTES!$C$14:$G$5000,4,FALSE))</f>
        <v/>
      </c>
      <c r="H3998" s="118"/>
      <c r="I3998" s="97" t="str">
        <f>IF(H3998="","",VLOOKUP(H3998,BD!B$2:C$16,2,FALSE))</f>
        <v/>
      </c>
      <c r="J3998" s="98"/>
      <c r="K3998" s="135" t="str">
        <f t="shared" si="136"/>
        <v/>
      </c>
      <c r="L3998" s="99" t="str">
        <f t="shared" ca="1" si="137"/>
        <v>-</v>
      </c>
      <c r="M3998" s="93" t="str">
        <f>IF(E3998="","",VLOOKUP(E3998,[1]PROJECTES!$C$14:$Z$5000,21,FALSE))</f>
        <v/>
      </c>
      <c r="N3998" s="100"/>
      <c r="O3998" s="72" t="s">
        <v>229</v>
      </c>
      <c r="P3998" s="101"/>
      <c r="Q3998" s="132"/>
      <c r="R3998" s="102"/>
      <c r="S3998" s="91"/>
    </row>
    <row r="3999" spans="1:19" s="104" customFormat="1" ht="12.75" customHeight="1" x14ac:dyDescent="0.25">
      <c r="A3999" s="121"/>
      <c r="B3999" s="92" t="str">
        <f>IF(E3999="","",VLOOKUP(E3999,[1]PROJECTES!$C$14:$G$5000,2,FALSE))</f>
        <v/>
      </c>
      <c r="C3999" s="121"/>
      <c r="D3999" s="93" t="str">
        <f>IF(E3999="","",VLOOKUP(E3999,[1]PROJECTES!$C$14:$G$5000,5,FALSE))</f>
        <v/>
      </c>
      <c r="E3999" s="117"/>
      <c r="F3999" s="95"/>
      <c r="G3999" s="96" t="str">
        <f>IF(E3999="","",VLOOKUP(E3999,[1]PROJECTES!$C$14:$G$5000,4,FALSE))</f>
        <v/>
      </c>
      <c r="H3999" s="118"/>
      <c r="I3999" s="97" t="str">
        <f>IF(H3999="","",VLOOKUP(H3999,BD!B$2:C$16,2,FALSE))</f>
        <v/>
      </c>
      <c r="J3999" s="98"/>
      <c r="K3999" s="135" t="str">
        <f t="shared" si="136"/>
        <v/>
      </c>
      <c r="L3999" s="99" t="str">
        <f t="shared" ca="1" si="137"/>
        <v>-</v>
      </c>
      <c r="M3999" s="93" t="str">
        <f>IF(E3999="","",VLOOKUP(E3999,[1]PROJECTES!$C$14:$Z$5000,21,FALSE))</f>
        <v/>
      </c>
      <c r="N3999" s="100"/>
      <c r="O3999" s="72" t="s">
        <v>229</v>
      </c>
      <c r="P3999" s="101"/>
      <c r="Q3999" s="132"/>
      <c r="R3999" s="102"/>
      <c r="S3999" s="91"/>
    </row>
    <row r="4000" spans="1:19" s="104" customFormat="1" ht="12.75" customHeight="1" x14ac:dyDescent="0.25">
      <c r="A4000" s="121"/>
      <c r="B4000" s="92" t="str">
        <f>IF(E4000="","",VLOOKUP(E4000,[1]PROJECTES!$C$14:$G$5000,2,FALSE))</f>
        <v/>
      </c>
      <c r="C4000" s="121"/>
      <c r="D4000" s="93" t="str">
        <f>IF(E4000="","",VLOOKUP(E4000,[1]PROJECTES!$C$14:$G$5000,5,FALSE))</f>
        <v/>
      </c>
      <c r="E4000" s="117"/>
      <c r="F4000" s="95"/>
      <c r="G4000" s="96" t="str">
        <f>IF(E4000="","",VLOOKUP(E4000,[1]PROJECTES!$C$14:$G$5000,4,FALSE))</f>
        <v/>
      </c>
      <c r="H4000" s="118"/>
      <c r="I4000" s="97" t="str">
        <f>IF(H4000="","",VLOOKUP(H4000,BD!B$2:C$16,2,FALSE))</f>
        <v/>
      </c>
      <c r="J4000" s="98"/>
      <c r="K4000" s="135" t="str">
        <f t="shared" si="136"/>
        <v/>
      </c>
      <c r="L4000" s="99" t="str">
        <f t="shared" ca="1" si="137"/>
        <v>-</v>
      </c>
      <c r="M4000" s="93" t="str">
        <f>IF(E4000="","",VLOOKUP(E4000,[1]PROJECTES!$C$14:$Z$5000,21,FALSE))</f>
        <v/>
      </c>
      <c r="N4000" s="100"/>
      <c r="O4000" s="72" t="s">
        <v>229</v>
      </c>
      <c r="P4000" s="101"/>
      <c r="Q4000" s="132"/>
      <c r="R4000" s="102"/>
      <c r="S4000" s="91"/>
    </row>
    <row r="4001" spans="1:19" s="104" customFormat="1" ht="12.75" customHeight="1" x14ac:dyDescent="0.25">
      <c r="A4001" s="121"/>
      <c r="B4001" s="92" t="str">
        <f>IF(E4001="","",VLOOKUP(E4001,[1]PROJECTES!$C$14:$G$5000,2,FALSE))</f>
        <v/>
      </c>
      <c r="C4001" s="121"/>
      <c r="D4001" s="93" t="str">
        <f>IF(E4001="","",VLOOKUP(E4001,[1]PROJECTES!$C$14:$G$5000,5,FALSE))</f>
        <v/>
      </c>
      <c r="E4001" s="117"/>
      <c r="F4001" s="95"/>
      <c r="G4001" s="96" t="str">
        <f>IF(E4001="","",VLOOKUP(E4001,[1]PROJECTES!$C$14:$G$5000,4,FALSE))</f>
        <v/>
      </c>
      <c r="H4001" s="118"/>
      <c r="I4001" s="97" t="str">
        <f>IF(H4001="","",VLOOKUP(H4001,BD!B$2:C$16,2,FALSE))</f>
        <v/>
      </c>
      <c r="J4001" s="98"/>
      <c r="K4001" s="135" t="str">
        <f t="shared" si="136"/>
        <v/>
      </c>
      <c r="L4001" s="99" t="str">
        <f t="shared" ca="1" si="137"/>
        <v>-</v>
      </c>
      <c r="M4001" s="93" t="str">
        <f>IF(E4001="","",VLOOKUP(E4001,[1]PROJECTES!$C$14:$Z$5000,21,FALSE))</f>
        <v/>
      </c>
      <c r="N4001" s="100"/>
      <c r="O4001" s="72" t="s">
        <v>229</v>
      </c>
      <c r="P4001" s="101"/>
      <c r="Q4001" s="132"/>
      <c r="R4001" s="102"/>
      <c r="S4001" s="91"/>
    </row>
    <row r="4002" spans="1:19" s="104" customFormat="1" ht="12.75" customHeight="1" x14ac:dyDescent="0.25">
      <c r="A4002" s="121"/>
      <c r="B4002" s="92" t="str">
        <f>IF(E4002="","",VLOOKUP(E4002,[1]PROJECTES!$C$14:$G$5000,2,FALSE))</f>
        <v/>
      </c>
      <c r="C4002" s="121"/>
      <c r="D4002" s="93" t="str">
        <f>IF(E4002="","",VLOOKUP(E4002,[1]PROJECTES!$C$14:$G$5000,5,FALSE))</f>
        <v/>
      </c>
      <c r="E4002" s="117"/>
      <c r="F4002" s="95"/>
      <c r="G4002" s="96" t="str">
        <f>IF(E4002="","",VLOOKUP(E4002,[1]PROJECTES!$C$14:$G$5000,4,FALSE))</f>
        <v/>
      </c>
      <c r="H4002" s="118"/>
      <c r="I4002" s="97" t="str">
        <f>IF(H4002="","",VLOOKUP(H4002,BD!B$2:C$16,2,FALSE))</f>
        <v/>
      </c>
      <c r="J4002" s="98"/>
      <c r="K4002" s="135" t="str">
        <f t="shared" si="136"/>
        <v/>
      </c>
      <c r="L4002" s="99" t="str">
        <f t="shared" ca="1" si="137"/>
        <v>-</v>
      </c>
      <c r="M4002" s="93" t="str">
        <f>IF(E4002="","",VLOOKUP(E4002,[1]PROJECTES!$C$14:$Z$5000,21,FALSE))</f>
        <v/>
      </c>
      <c r="N4002" s="100"/>
      <c r="O4002" s="72" t="s">
        <v>229</v>
      </c>
      <c r="P4002" s="101"/>
      <c r="Q4002" s="132"/>
      <c r="R4002" s="102"/>
      <c r="S4002" s="91"/>
    </row>
    <row r="4003" spans="1:19" s="104" customFormat="1" ht="12.75" customHeight="1" x14ac:dyDescent="0.25">
      <c r="A4003" s="121"/>
      <c r="B4003" s="92" t="str">
        <f>IF(E4003="","",VLOOKUP(E4003,[1]PROJECTES!$C$14:$G$5000,2,FALSE))</f>
        <v/>
      </c>
      <c r="C4003" s="121"/>
      <c r="D4003" s="93" t="str">
        <f>IF(E4003="","",VLOOKUP(E4003,[1]PROJECTES!$C$14:$G$5000,5,FALSE))</f>
        <v/>
      </c>
      <c r="E4003" s="117"/>
      <c r="F4003" s="95"/>
      <c r="G4003" s="96" t="str">
        <f>IF(E4003="","",VLOOKUP(E4003,[1]PROJECTES!$C$14:$G$5000,4,FALSE))</f>
        <v/>
      </c>
      <c r="H4003" s="118"/>
      <c r="I4003" s="97" t="str">
        <f>IF(H4003="","",VLOOKUP(H4003,BD!B$2:C$16,2,FALSE))</f>
        <v/>
      </c>
      <c r="J4003" s="98"/>
      <c r="K4003" s="135" t="str">
        <f t="shared" si="136"/>
        <v/>
      </c>
      <c r="L4003" s="99" t="str">
        <f t="shared" ca="1" si="137"/>
        <v>-</v>
      </c>
      <c r="M4003" s="93" t="str">
        <f>IF(E4003="","",VLOOKUP(E4003,[1]PROJECTES!$C$14:$Z$5000,21,FALSE))</f>
        <v/>
      </c>
      <c r="N4003" s="100"/>
      <c r="O4003" s="72" t="s">
        <v>229</v>
      </c>
      <c r="P4003" s="101"/>
      <c r="Q4003" s="132"/>
      <c r="R4003" s="102"/>
      <c r="S4003" s="91"/>
    </row>
    <row r="4004" spans="1:19" s="104" customFormat="1" ht="12.75" customHeight="1" x14ac:dyDescent="0.25">
      <c r="A4004" s="121"/>
      <c r="B4004" s="92" t="str">
        <f>IF(E4004="","",VLOOKUP(E4004,[1]PROJECTES!$C$14:$G$5000,2,FALSE))</f>
        <v/>
      </c>
      <c r="C4004" s="121"/>
      <c r="D4004" s="93" t="str">
        <f>IF(E4004="","",VLOOKUP(E4004,[1]PROJECTES!$C$14:$G$5000,5,FALSE))</f>
        <v/>
      </c>
      <c r="E4004" s="117"/>
      <c r="F4004" s="95"/>
      <c r="G4004" s="96" t="str">
        <f>IF(E4004="","",VLOOKUP(E4004,[1]PROJECTES!$C$14:$G$5000,4,FALSE))</f>
        <v/>
      </c>
      <c r="H4004" s="118"/>
      <c r="I4004" s="97" t="str">
        <f>IF(H4004="","",VLOOKUP(H4004,BD!B$2:C$16,2,FALSE))</f>
        <v/>
      </c>
      <c r="J4004" s="98"/>
      <c r="K4004" s="135" t="str">
        <f t="shared" si="136"/>
        <v/>
      </c>
      <c r="L4004" s="99" t="str">
        <f t="shared" ca="1" si="137"/>
        <v>-</v>
      </c>
      <c r="M4004" s="93" t="str">
        <f>IF(E4004="","",VLOOKUP(E4004,[1]PROJECTES!$C$14:$Z$5000,21,FALSE))</f>
        <v/>
      </c>
      <c r="N4004" s="100"/>
      <c r="O4004" s="72" t="s">
        <v>229</v>
      </c>
      <c r="P4004" s="101"/>
      <c r="Q4004" s="132"/>
      <c r="R4004" s="102"/>
      <c r="S4004" s="91"/>
    </row>
    <row r="4005" spans="1:19" s="104" customFormat="1" ht="12.75" customHeight="1" x14ac:dyDescent="0.25">
      <c r="A4005" s="121"/>
      <c r="B4005" s="92" t="str">
        <f>IF(E4005="","",VLOOKUP(E4005,[1]PROJECTES!$C$14:$G$5000,2,FALSE))</f>
        <v/>
      </c>
      <c r="C4005" s="121"/>
      <c r="D4005" s="93" t="str">
        <f>IF(E4005="","",VLOOKUP(E4005,[1]PROJECTES!$C$14:$G$5000,5,FALSE))</f>
        <v/>
      </c>
      <c r="E4005" s="117"/>
      <c r="F4005" s="95"/>
      <c r="G4005" s="96" t="str">
        <f>IF(E4005="","",VLOOKUP(E4005,[1]PROJECTES!$C$14:$G$5000,4,FALSE))</f>
        <v/>
      </c>
      <c r="H4005" s="118"/>
      <c r="I4005" s="97" t="str">
        <f>IF(H4005="","",VLOOKUP(H4005,BD!B$2:C$16,2,FALSE))</f>
        <v/>
      </c>
      <c r="J4005" s="98"/>
      <c r="K4005" s="135" t="str">
        <f t="shared" si="136"/>
        <v/>
      </c>
      <c r="L4005" s="99" t="str">
        <f t="shared" ca="1" si="137"/>
        <v>-</v>
      </c>
      <c r="M4005" s="93" t="str">
        <f>IF(E4005="","",VLOOKUP(E4005,[1]PROJECTES!$C$14:$Z$5000,21,FALSE))</f>
        <v/>
      </c>
      <c r="N4005" s="100"/>
      <c r="O4005" s="72" t="s">
        <v>229</v>
      </c>
      <c r="P4005" s="101"/>
      <c r="Q4005" s="132"/>
      <c r="R4005" s="102"/>
      <c r="S4005" s="91"/>
    </row>
    <row r="4006" spans="1:19" s="104" customFormat="1" ht="12.75" customHeight="1" x14ac:dyDescent="0.25">
      <c r="A4006" s="121"/>
      <c r="B4006" s="92" t="str">
        <f>IF(E4006="","",VLOOKUP(E4006,[1]PROJECTES!$C$14:$G$5000,2,FALSE))</f>
        <v/>
      </c>
      <c r="C4006" s="121"/>
      <c r="D4006" s="93" t="str">
        <f>IF(E4006="","",VLOOKUP(E4006,[1]PROJECTES!$C$14:$G$5000,5,FALSE))</f>
        <v/>
      </c>
      <c r="E4006" s="117"/>
      <c r="F4006" s="95"/>
      <c r="G4006" s="96" t="str">
        <f>IF(E4006="","",VLOOKUP(E4006,[1]PROJECTES!$C$14:$G$5000,4,FALSE))</f>
        <v/>
      </c>
      <c r="H4006" s="118"/>
      <c r="I4006" s="97" t="str">
        <f>IF(H4006="","",VLOOKUP(H4006,BD!B$2:C$16,2,FALSE))</f>
        <v/>
      </c>
      <c r="J4006" s="98"/>
      <c r="K4006" s="135" t="str">
        <f t="shared" si="136"/>
        <v/>
      </c>
      <c r="L4006" s="99" t="str">
        <f t="shared" ca="1" si="137"/>
        <v>-</v>
      </c>
      <c r="M4006" s="93" t="str">
        <f>IF(E4006="","",VLOOKUP(E4006,[1]PROJECTES!$C$14:$Z$5000,21,FALSE))</f>
        <v/>
      </c>
      <c r="N4006" s="100"/>
      <c r="O4006" s="72" t="s">
        <v>229</v>
      </c>
      <c r="P4006" s="101"/>
      <c r="Q4006" s="132"/>
      <c r="R4006" s="102"/>
      <c r="S4006" s="91"/>
    </row>
    <row r="4007" spans="1:19" s="104" customFormat="1" ht="12.75" customHeight="1" x14ac:dyDescent="0.25">
      <c r="A4007" s="121"/>
      <c r="B4007" s="92" t="str">
        <f>IF(E4007="","",VLOOKUP(E4007,[1]PROJECTES!$C$14:$G$5000,2,FALSE))</f>
        <v/>
      </c>
      <c r="C4007" s="121"/>
      <c r="D4007" s="93" t="str">
        <f>IF(E4007="","",VLOOKUP(E4007,[1]PROJECTES!$C$14:$G$5000,5,FALSE))</f>
        <v/>
      </c>
      <c r="E4007" s="117"/>
      <c r="F4007" s="95"/>
      <c r="G4007" s="96" t="str">
        <f>IF(E4007="","",VLOOKUP(E4007,[1]PROJECTES!$C$14:$G$5000,4,FALSE))</f>
        <v/>
      </c>
      <c r="H4007" s="118"/>
      <c r="I4007" s="97" t="str">
        <f>IF(H4007="","",VLOOKUP(H4007,BD!B$2:C$16,2,FALSE))</f>
        <v/>
      </c>
      <c r="J4007" s="98"/>
      <c r="K4007" s="135" t="str">
        <f t="shared" si="136"/>
        <v/>
      </c>
      <c r="L4007" s="99" t="str">
        <f t="shared" ca="1" si="137"/>
        <v>-</v>
      </c>
      <c r="M4007" s="93" t="str">
        <f>IF(E4007="","",VLOOKUP(E4007,[1]PROJECTES!$C$14:$Z$5000,21,FALSE))</f>
        <v/>
      </c>
      <c r="N4007" s="100"/>
      <c r="O4007" s="72" t="s">
        <v>229</v>
      </c>
      <c r="P4007" s="101"/>
      <c r="Q4007" s="132"/>
      <c r="R4007" s="102"/>
      <c r="S4007" s="91"/>
    </row>
    <row r="4008" spans="1:19" s="104" customFormat="1" ht="12.75" customHeight="1" x14ac:dyDescent="0.25">
      <c r="A4008" s="121"/>
      <c r="B4008" s="92" t="str">
        <f>IF(E4008="","",VLOOKUP(E4008,[1]PROJECTES!$C$14:$G$5000,2,FALSE))</f>
        <v/>
      </c>
      <c r="C4008" s="121"/>
      <c r="D4008" s="93" t="str">
        <f>IF(E4008="","",VLOOKUP(E4008,[1]PROJECTES!$C$14:$G$5000,5,FALSE))</f>
        <v/>
      </c>
      <c r="E4008" s="117"/>
      <c r="F4008" s="95"/>
      <c r="G4008" s="96" t="str">
        <f>IF(E4008="","",VLOOKUP(E4008,[1]PROJECTES!$C$14:$G$5000,4,FALSE))</f>
        <v/>
      </c>
      <c r="H4008" s="118"/>
      <c r="I4008" s="97" t="str">
        <f>IF(H4008="","",VLOOKUP(H4008,BD!B$2:C$16,2,FALSE))</f>
        <v/>
      </c>
      <c r="J4008" s="98"/>
      <c r="K4008" s="135" t="str">
        <f t="shared" si="136"/>
        <v/>
      </c>
      <c r="L4008" s="99" t="str">
        <f t="shared" ca="1" si="137"/>
        <v>-</v>
      </c>
      <c r="M4008" s="93" t="str">
        <f>IF(E4008="","",VLOOKUP(E4008,[1]PROJECTES!$C$14:$Z$5000,21,FALSE))</f>
        <v/>
      </c>
      <c r="N4008" s="100"/>
      <c r="O4008" s="72" t="s">
        <v>229</v>
      </c>
      <c r="P4008" s="101"/>
      <c r="Q4008" s="132"/>
      <c r="R4008" s="102"/>
      <c r="S4008" s="91"/>
    </row>
    <row r="4009" spans="1:19" s="104" customFormat="1" ht="12.75" customHeight="1" x14ac:dyDescent="0.25">
      <c r="A4009" s="121"/>
      <c r="B4009" s="92" t="str">
        <f>IF(E4009="","",VLOOKUP(E4009,[1]PROJECTES!$C$14:$G$5000,2,FALSE))</f>
        <v/>
      </c>
      <c r="C4009" s="121"/>
      <c r="D4009" s="93" t="str">
        <f>IF(E4009="","",VLOOKUP(E4009,[1]PROJECTES!$C$14:$G$5000,5,FALSE))</f>
        <v/>
      </c>
      <c r="E4009" s="117"/>
      <c r="F4009" s="95"/>
      <c r="G4009" s="96" t="str">
        <f>IF(E4009="","",VLOOKUP(E4009,[1]PROJECTES!$C$14:$G$5000,4,FALSE))</f>
        <v/>
      </c>
      <c r="H4009" s="118"/>
      <c r="I4009" s="97" t="str">
        <f>IF(H4009="","",VLOOKUP(H4009,BD!B$2:C$16,2,FALSE))</f>
        <v/>
      </c>
      <c r="J4009" s="98"/>
      <c r="K4009" s="135" t="str">
        <f t="shared" si="136"/>
        <v/>
      </c>
      <c r="L4009" s="99" t="str">
        <f t="shared" ca="1" si="137"/>
        <v>-</v>
      </c>
      <c r="M4009" s="93" t="str">
        <f>IF(E4009="","",VLOOKUP(E4009,[1]PROJECTES!$C$14:$Z$5000,21,FALSE))</f>
        <v/>
      </c>
      <c r="N4009" s="100"/>
      <c r="O4009" s="72" t="s">
        <v>229</v>
      </c>
      <c r="P4009" s="101"/>
      <c r="Q4009" s="132"/>
      <c r="R4009" s="102"/>
      <c r="S4009" s="91"/>
    </row>
    <row r="4010" spans="1:19" s="104" customFormat="1" ht="12.75" customHeight="1" x14ac:dyDescent="0.25">
      <c r="A4010" s="121"/>
      <c r="B4010" s="92" t="str">
        <f>IF(E4010="","",VLOOKUP(E4010,[1]PROJECTES!$C$14:$G$5000,2,FALSE))</f>
        <v/>
      </c>
      <c r="C4010" s="121"/>
      <c r="D4010" s="93" t="str">
        <f>IF(E4010="","",VLOOKUP(E4010,[1]PROJECTES!$C$14:$G$5000,5,FALSE))</f>
        <v/>
      </c>
      <c r="E4010" s="117"/>
      <c r="F4010" s="95"/>
      <c r="G4010" s="96" t="str">
        <f>IF(E4010="","",VLOOKUP(E4010,[1]PROJECTES!$C$14:$G$5000,4,FALSE))</f>
        <v/>
      </c>
      <c r="H4010" s="118"/>
      <c r="I4010" s="97" t="str">
        <f>IF(H4010="","",VLOOKUP(H4010,BD!B$2:C$16,2,FALSE))</f>
        <v/>
      </c>
      <c r="J4010" s="98"/>
      <c r="K4010" s="135" t="str">
        <f t="shared" si="136"/>
        <v/>
      </c>
      <c r="L4010" s="99" t="str">
        <f t="shared" ca="1" si="137"/>
        <v>-</v>
      </c>
      <c r="M4010" s="93" t="str">
        <f>IF(E4010="","",VLOOKUP(E4010,[1]PROJECTES!$C$14:$Z$5000,21,FALSE))</f>
        <v/>
      </c>
      <c r="N4010" s="100"/>
      <c r="O4010" s="72" t="s">
        <v>229</v>
      </c>
      <c r="P4010" s="101"/>
      <c r="Q4010" s="132"/>
      <c r="R4010" s="102"/>
      <c r="S4010" s="91"/>
    </row>
    <row r="4011" spans="1:19" s="104" customFormat="1" ht="12.75" customHeight="1" x14ac:dyDescent="0.25">
      <c r="A4011" s="121"/>
      <c r="B4011" s="92" t="str">
        <f>IF(E4011="","",VLOOKUP(E4011,[1]PROJECTES!$C$14:$G$5000,2,FALSE))</f>
        <v/>
      </c>
      <c r="C4011" s="121"/>
      <c r="D4011" s="93" t="str">
        <f>IF(E4011="","",VLOOKUP(E4011,[1]PROJECTES!$C$14:$G$5000,5,FALSE))</f>
        <v/>
      </c>
      <c r="E4011" s="117"/>
      <c r="F4011" s="95"/>
      <c r="G4011" s="96" t="str">
        <f>IF(E4011="","",VLOOKUP(E4011,[1]PROJECTES!$C$14:$G$5000,4,FALSE))</f>
        <v/>
      </c>
      <c r="H4011" s="118"/>
      <c r="I4011" s="97" t="str">
        <f>IF(H4011="","",VLOOKUP(H4011,BD!B$2:C$16,2,FALSE))</f>
        <v/>
      </c>
      <c r="J4011" s="98"/>
      <c r="K4011" s="135" t="str">
        <f t="shared" si="136"/>
        <v/>
      </c>
      <c r="L4011" s="99" t="str">
        <f t="shared" ca="1" si="137"/>
        <v>-</v>
      </c>
      <c r="M4011" s="93" t="str">
        <f>IF(E4011="","",VLOOKUP(E4011,[1]PROJECTES!$C$14:$Z$5000,21,FALSE))</f>
        <v/>
      </c>
      <c r="N4011" s="100"/>
      <c r="O4011" s="72" t="s">
        <v>229</v>
      </c>
      <c r="P4011" s="101"/>
      <c r="Q4011" s="132"/>
      <c r="R4011" s="102"/>
      <c r="S4011" s="91"/>
    </row>
    <row r="4012" spans="1:19" s="104" customFormat="1" ht="12.75" customHeight="1" x14ac:dyDescent="0.25">
      <c r="A4012" s="121"/>
      <c r="B4012" s="92" t="str">
        <f>IF(E4012="","",VLOOKUP(E4012,[1]PROJECTES!$C$14:$G$5000,2,FALSE))</f>
        <v/>
      </c>
      <c r="C4012" s="121"/>
      <c r="D4012" s="93" t="str">
        <f>IF(E4012="","",VLOOKUP(E4012,[1]PROJECTES!$C$14:$G$5000,5,FALSE))</f>
        <v/>
      </c>
      <c r="E4012" s="117"/>
      <c r="F4012" s="95"/>
      <c r="G4012" s="96" t="str">
        <f>IF(E4012="","",VLOOKUP(E4012,[1]PROJECTES!$C$14:$G$5000,4,FALSE))</f>
        <v/>
      </c>
      <c r="H4012" s="118"/>
      <c r="I4012" s="97" t="str">
        <f>IF(H4012="","",VLOOKUP(H4012,BD!B$2:C$16,2,FALSE))</f>
        <v/>
      </c>
      <c r="J4012" s="98"/>
      <c r="K4012" s="135" t="str">
        <f t="shared" ref="K4012:K4075" si="138">IF(J4012="","",WEEKNUM(J4012,2)-0)</f>
        <v/>
      </c>
      <c r="L4012" s="99" t="str">
        <f t="shared" ref="L4012:L4075" ca="1" si="139">IF(M4012="","-",IF(G4012="TA","-",+M4012-TODAY()))</f>
        <v>-</v>
      </c>
      <c r="M4012" s="93" t="str">
        <f>IF(E4012="","",VLOOKUP(E4012,[1]PROJECTES!$C$14:$Z$5000,21,FALSE))</f>
        <v/>
      </c>
      <c r="N4012" s="100"/>
      <c r="O4012" s="72" t="s">
        <v>229</v>
      </c>
      <c r="P4012" s="101"/>
      <c r="Q4012" s="132"/>
      <c r="R4012" s="102"/>
      <c r="S4012" s="91"/>
    </row>
    <row r="4013" spans="1:19" s="104" customFormat="1" ht="12.75" customHeight="1" x14ac:dyDescent="0.25">
      <c r="A4013" s="121"/>
      <c r="B4013" s="92" t="str">
        <f>IF(E4013="","",VLOOKUP(E4013,[1]PROJECTES!$C$14:$G$5000,2,FALSE))</f>
        <v/>
      </c>
      <c r="C4013" s="121"/>
      <c r="D4013" s="93" t="str">
        <f>IF(E4013="","",VLOOKUP(E4013,[1]PROJECTES!$C$14:$G$5000,5,FALSE))</f>
        <v/>
      </c>
      <c r="E4013" s="117"/>
      <c r="F4013" s="95"/>
      <c r="G4013" s="96" t="str">
        <f>IF(E4013="","",VLOOKUP(E4013,[1]PROJECTES!$C$14:$G$5000,4,FALSE))</f>
        <v/>
      </c>
      <c r="H4013" s="118"/>
      <c r="I4013" s="97" t="str">
        <f>IF(H4013="","",VLOOKUP(H4013,BD!B$2:C$16,2,FALSE))</f>
        <v/>
      </c>
      <c r="J4013" s="98"/>
      <c r="K4013" s="135" t="str">
        <f t="shared" si="138"/>
        <v/>
      </c>
      <c r="L4013" s="99" t="str">
        <f t="shared" ca="1" si="139"/>
        <v>-</v>
      </c>
      <c r="M4013" s="93" t="str">
        <f>IF(E4013="","",VLOOKUP(E4013,[1]PROJECTES!$C$14:$Z$5000,21,FALSE))</f>
        <v/>
      </c>
      <c r="N4013" s="100"/>
      <c r="O4013" s="72" t="s">
        <v>229</v>
      </c>
      <c r="P4013" s="101"/>
      <c r="Q4013" s="132"/>
      <c r="R4013" s="102"/>
      <c r="S4013" s="91"/>
    </row>
    <row r="4014" spans="1:19" s="104" customFormat="1" ht="12.75" customHeight="1" x14ac:dyDescent="0.25">
      <c r="A4014" s="121"/>
      <c r="B4014" s="92" t="str">
        <f>IF(E4014="","",VLOOKUP(E4014,[1]PROJECTES!$C$14:$G$5000,2,FALSE))</f>
        <v/>
      </c>
      <c r="C4014" s="121"/>
      <c r="D4014" s="93" t="str">
        <f>IF(E4014="","",VLOOKUP(E4014,[1]PROJECTES!$C$14:$G$5000,5,FALSE))</f>
        <v/>
      </c>
      <c r="E4014" s="117"/>
      <c r="F4014" s="95"/>
      <c r="G4014" s="96" t="str">
        <f>IF(E4014="","",VLOOKUP(E4014,[1]PROJECTES!$C$14:$G$5000,4,FALSE))</f>
        <v/>
      </c>
      <c r="H4014" s="118"/>
      <c r="I4014" s="97" t="str">
        <f>IF(H4014="","",VLOOKUP(H4014,BD!B$2:C$16,2,FALSE))</f>
        <v/>
      </c>
      <c r="J4014" s="98"/>
      <c r="K4014" s="135" t="str">
        <f t="shared" si="138"/>
        <v/>
      </c>
      <c r="L4014" s="99" t="str">
        <f t="shared" ca="1" si="139"/>
        <v>-</v>
      </c>
      <c r="M4014" s="93" t="str">
        <f>IF(E4014="","",VLOOKUP(E4014,[1]PROJECTES!$C$14:$Z$5000,21,FALSE))</f>
        <v/>
      </c>
      <c r="N4014" s="100"/>
      <c r="O4014" s="72" t="s">
        <v>229</v>
      </c>
      <c r="P4014" s="101"/>
      <c r="Q4014" s="132"/>
      <c r="R4014" s="102"/>
      <c r="S4014" s="91"/>
    </row>
    <row r="4015" spans="1:19" s="104" customFormat="1" ht="12.75" customHeight="1" x14ac:dyDescent="0.25">
      <c r="A4015" s="121"/>
      <c r="B4015" s="92" t="str">
        <f>IF(E4015="","",VLOOKUP(E4015,[1]PROJECTES!$C$14:$G$5000,2,FALSE))</f>
        <v/>
      </c>
      <c r="C4015" s="121"/>
      <c r="D4015" s="93" t="str">
        <f>IF(E4015="","",VLOOKUP(E4015,[1]PROJECTES!$C$14:$G$5000,5,FALSE))</f>
        <v/>
      </c>
      <c r="E4015" s="117"/>
      <c r="F4015" s="95"/>
      <c r="G4015" s="96" t="str">
        <f>IF(E4015="","",VLOOKUP(E4015,[1]PROJECTES!$C$14:$G$5000,4,FALSE))</f>
        <v/>
      </c>
      <c r="H4015" s="118"/>
      <c r="I4015" s="97" t="str">
        <f>IF(H4015="","",VLOOKUP(H4015,BD!B$2:C$16,2,FALSE))</f>
        <v/>
      </c>
      <c r="J4015" s="98"/>
      <c r="K4015" s="135" t="str">
        <f t="shared" si="138"/>
        <v/>
      </c>
      <c r="L4015" s="99" t="str">
        <f t="shared" ca="1" si="139"/>
        <v>-</v>
      </c>
      <c r="M4015" s="93" t="str">
        <f>IF(E4015="","",VLOOKUP(E4015,[1]PROJECTES!$C$14:$Z$5000,21,FALSE))</f>
        <v/>
      </c>
      <c r="N4015" s="100"/>
      <c r="O4015" s="72" t="s">
        <v>229</v>
      </c>
      <c r="P4015" s="101"/>
      <c r="Q4015" s="132"/>
      <c r="R4015" s="102"/>
      <c r="S4015" s="91"/>
    </row>
    <row r="4016" spans="1:19" s="104" customFormat="1" ht="12.75" customHeight="1" x14ac:dyDescent="0.25">
      <c r="A4016" s="121"/>
      <c r="B4016" s="92" t="str">
        <f>IF(E4016="","",VLOOKUP(E4016,[1]PROJECTES!$C$14:$G$5000,2,FALSE))</f>
        <v/>
      </c>
      <c r="C4016" s="121"/>
      <c r="D4016" s="93" t="str">
        <f>IF(E4016="","",VLOOKUP(E4016,[1]PROJECTES!$C$14:$G$5000,5,FALSE))</f>
        <v/>
      </c>
      <c r="E4016" s="117"/>
      <c r="F4016" s="95"/>
      <c r="G4016" s="96" t="str">
        <f>IF(E4016="","",VLOOKUP(E4016,[1]PROJECTES!$C$14:$G$5000,4,FALSE))</f>
        <v/>
      </c>
      <c r="H4016" s="118"/>
      <c r="I4016" s="97" t="str">
        <f>IF(H4016="","",VLOOKUP(H4016,BD!B$2:C$16,2,FALSE))</f>
        <v/>
      </c>
      <c r="J4016" s="98"/>
      <c r="K4016" s="135" t="str">
        <f t="shared" si="138"/>
        <v/>
      </c>
      <c r="L4016" s="99" t="str">
        <f t="shared" ca="1" si="139"/>
        <v>-</v>
      </c>
      <c r="M4016" s="93" t="str">
        <f>IF(E4016="","",VLOOKUP(E4016,[1]PROJECTES!$C$14:$Z$5000,21,FALSE))</f>
        <v/>
      </c>
      <c r="N4016" s="100"/>
      <c r="O4016" s="72" t="s">
        <v>229</v>
      </c>
      <c r="P4016" s="101"/>
      <c r="Q4016" s="132"/>
      <c r="R4016" s="102"/>
      <c r="S4016" s="91"/>
    </row>
    <row r="4017" spans="1:19" s="104" customFormat="1" ht="12.75" customHeight="1" x14ac:dyDescent="0.25">
      <c r="A4017" s="121"/>
      <c r="B4017" s="92" t="str">
        <f>IF(E4017="","",VLOOKUP(E4017,[1]PROJECTES!$C$14:$G$5000,2,FALSE))</f>
        <v/>
      </c>
      <c r="C4017" s="121"/>
      <c r="D4017" s="93" t="str">
        <f>IF(E4017="","",VLOOKUP(E4017,[1]PROJECTES!$C$14:$G$5000,5,FALSE))</f>
        <v/>
      </c>
      <c r="E4017" s="117"/>
      <c r="F4017" s="95"/>
      <c r="G4017" s="96" t="str">
        <f>IF(E4017="","",VLOOKUP(E4017,[1]PROJECTES!$C$14:$G$5000,4,FALSE))</f>
        <v/>
      </c>
      <c r="H4017" s="118"/>
      <c r="I4017" s="97" t="str">
        <f>IF(H4017="","",VLOOKUP(H4017,BD!B$2:C$16,2,FALSE))</f>
        <v/>
      </c>
      <c r="J4017" s="98"/>
      <c r="K4017" s="135" t="str">
        <f t="shared" si="138"/>
        <v/>
      </c>
      <c r="L4017" s="99" t="str">
        <f t="shared" ca="1" si="139"/>
        <v>-</v>
      </c>
      <c r="M4017" s="93" t="str">
        <f>IF(E4017="","",VLOOKUP(E4017,[1]PROJECTES!$C$14:$Z$5000,21,FALSE))</f>
        <v/>
      </c>
      <c r="N4017" s="100"/>
      <c r="O4017" s="72" t="s">
        <v>229</v>
      </c>
      <c r="P4017" s="101"/>
      <c r="Q4017" s="132"/>
      <c r="R4017" s="102"/>
      <c r="S4017" s="91"/>
    </row>
    <row r="4018" spans="1:19" s="104" customFormat="1" ht="12.75" customHeight="1" x14ac:dyDescent="0.25">
      <c r="A4018" s="121"/>
      <c r="B4018" s="92" t="str">
        <f>IF(E4018="","",VLOOKUP(E4018,[1]PROJECTES!$C$14:$G$5000,2,FALSE))</f>
        <v/>
      </c>
      <c r="C4018" s="121"/>
      <c r="D4018" s="93" t="str">
        <f>IF(E4018="","",VLOOKUP(E4018,[1]PROJECTES!$C$14:$G$5000,5,FALSE))</f>
        <v/>
      </c>
      <c r="E4018" s="117"/>
      <c r="F4018" s="95"/>
      <c r="G4018" s="96" t="str">
        <f>IF(E4018="","",VLOOKUP(E4018,[1]PROJECTES!$C$14:$G$5000,4,FALSE))</f>
        <v/>
      </c>
      <c r="H4018" s="118"/>
      <c r="I4018" s="97" t="str">
        <f>IF(H4018="","",VLOOKUP(H4018,BD!B$2:C$16,2,FALSE))</f>
        <v/>
      </c>
      <c r="J4018" s="98"/>
      <c r="K4018" s="135" t="str">
        <f t="shared" si="138"/>
        <v/>
      </c>
      <c r="L4018" s="99" t="str">
        <f t="shared" ca="1" si="139"/>
        <v>-</v>
      </c>
      <c r="M4018" s="93" t="str">
        <f>IF(E4018="","",VLOOKUP(E4018,[1]PROJECTES!$C$14:$Z$5000,21,FALSE))</f>
        <v/>
      </c>
      <c r="N4018" s="100"/>
      <c r="O4018" s="72" t="s">
        <v>229</v>
      </c>
      <c r="P4018" s="101"/>
      <c r="Q4018" s="132"/>
      <c r="R4018" s="102"/>
      <c r="S4018" s="91"/>
    </row>
    <row r="4019" spans="1:19" s="104" customFormat="1" ht="12.75" customHeight="1" x14ac:dyDescent="0.25">
      <c r="A4019" s="121"/>
      <c r="B4019" s="92" t="str">
        <f>IF(E4019="","",VLOOKUP(E4019,[1]PROJECTES!$C$14:$G$5000,2,FALSE))</f>
        <v/>
      </c>
      <c r="C4019" s="121"/>
      <c r="D4019" s="93" t="str">
        <f>IF(E4019="","",VLOOKUP(E4019,[1]PROJECTES!$C$14:$G$5000,5,FALSE))</f>
        <v/>
      </c>
      <c r="E4019" s="117"/>
      <c r="F4019" s="95"/>
      <c r="G4019" s="96" t="str">
        <f>IF(E4019="","",VLOOKUP(E4019,[1]PROJECTES!$C$14:$G$5000,4,FALSE))</f>
        <v/>
      </c>
      <c r="H4019" s="118"/>
      <c r="I4019" s="97" t="str">
        <f>IF(H4019="","",VLOOKUP(H4019,BD!B$2:C$16,2,FALSE))</f>
        <v/>
      </c>
      <c r="J4019" s="98"/>
      <c r="K4019" s="135" t="str">
        <f t="shared" si="138"/>
        <v/>
      </c>
      <c r="L4019" s="99" t="str">
        <f t="shared" ca="1" si="139"/>
        <v>-</v>
      </c>
      <c r="M4019" s="93" t="str">
        <f>IF(E4019="","",VLOOKUP(E4019,[1]PROJECTES!$C$14:$Z$5000,21,FALSE))</f>
        <v/>
      </c>
      <c r="N4019" s="100"/>
      <c r="O4019" s="72" t="s">
        <v>229</v>
      </c>
      <c r="P4019" s="101"/>
      <c r="Q4019" s="132"/>
      <c r="R4019" s="102"/>
      <c r="S4019" s="91"/>
    </row>
    <row r="4020" spans="1:19" s="104" customFormat="1" ht="12.75" customHeight="1" x14ac:dyDescent="0.25">
      <c r="A4020" s="121"/>
      <c r="B4020" s="92" t="str">
        <f>IF(E4020="","",VLOOKUP(E4020,[1]PROJECTES!$C$14:$G$5000,2,FALSE))</f>
        <v/>
      </c>
      <c r="C4020" s="121"/>
      <c r="D4020" s="93" t="str">
        <f>IF(E4020="","",VLOOKUP(E4020,[1]PROJECTES!$C$14:$G$5000,5,FALSE))</f>
        <v/>
      </c>
      <c r="E4020" s="117"/>
      <c r="F4020" s="95"/>
      <c r="G4020" s="96" t="str">
        <f>IF(E4020="","",VLOOKUP(E4020,[1]PROJECTES!$C$14:$G$5000,4,FALSE))</f>
        <v/>
      </c>
      <c r="H4020" s="118"/>
      <c r="I4020" s="97" t="str">
        <f>IF(H4020="","",VLOOKUP(H4020,BD!B$2:C$16,2,FALSE))</f>
        <v/>
      </c>
      <c r="J4020" s="98"/>
      <c r="K4020" s="135" t="str">
        <f t="shared" si="138"/>
        <v/>
      </c>
      <c r="L4020" s="99" t="str">
        <f t="shared" ca="1" si="139"/>
        <v>-</v>
      </c>
      <c r="M4020" s="93" t="str">
        <f>IF(E4020="","",VLOOKUP(E4020,[1]PROJECTES!$C$14:$Z$5000,21,FALSE))</f>
        <v/>
      </c>
      <c r="N4020" s="100"/>
      <c r="O4020" s="72" t="s">
        <v>229</v>
      </c>
      <c r="P4020" s="101"/>
      <c r="Q4020" s="132"/>
      <c r="R4020" s="102"/>
      <c r="S4020" s="91"/>
    </row>
    <row r="4021" spans="1:19" s="104" customFormat="1" ht="12.75" customHeight="1" x14ac:dyDescent="0.25">
      <c r="A4021" s="121"/>
      <c r="B4021" s="92" t="str">
        <f>IF(E4021="","",VLOOKUP(E4021,[1]PROJECTES!$C$14:$G$5000,2,FALSE))</f>
        <v/>
      </c>
      <c r="C4021" s="121"/>
      <c r="D4021" s="93" t="str">
        <f>IF(E4021="","",VLOOKUP(E4021,[1]PROJECTES!$C$14:$G$5000,5,FALSE))</f>
        <v/>
      </c>
      <c r="E4021" s="117"/>
      <c r="F4021" s="95"/>
      <c r="G4021" s="96" t="str">
        <f>IF(E4021="","",VLOOKUP(E4021,[1]PROJECTES!$C$14:$G$5000,4,FALSE))</f>
        <v/>
      </c>
      <c r="H4021" s="118"/>
      <c r="I4021" s="97" t="str">
        <f>IF(H4021="","",VLOOKUP(H4021,BD!B$2:C$16,2,FALSE))</f>
        <v/>
      </c>
      <c r="J4021" s="98"/>
      <c r="K4021" s="135" t="str">
        <f t="shared" si="138"/>
        <v/>
      </c>
      <c r="L4021" s="99" t="str">
        <f t="shared" ca="1" si="139"/>
        <v>-</v>
      </c>
      <c r="M4021" s="93" t="str">
        <f>IF(E4021="","",VLOOKUP(E4021,[1]PROJECTES!$C$14:$Z$5000,21,FALSE))</f>
        <v/>
      </c>
      <c r="N4021" s="100"/>
      <c r="O4021" s="72" t="s">
        <v>229</v>
      </c>
      <c r="P4021" s="101"/>
      <c r="Q4021" s="132"/>
      <c r="R4021" s="102"/>
      <c r="S4021" s="91"/>
    </row>
    <row r="4022" spans="1:19" s="104" customFormat="1" ht="12.75" customHeight="1" x14ac:dyDescent="0.25">
      <c r="A4022" s="121"/>
      <c r="B4022" s="92" t="str">
        <f>IF(E4022="","",VLOOKUP(E4022,[1]PROJECTES!$C$14:$G$5000,2,FALSE))</f>
        <v/>
      </c>
      <c r="C4022" s="121"/>
      <c r="D4022" s="93" t="str">
        <f>IF(E4022="","",VLOOKUP(E4022,[1]PROJECTES!$C$14:$G$5000,5,FALSE))</f>
        <v/>
      </c>
      <c r="E4022" s="117"/>
      <c r="F4022" s="95"/>
      <c r="G4022" s="96" t="str">
        <f>IF(E4022="","",VLOOKUP(E4022,[1]PROJECTES!$C$14:$G$5000,4,FALSE))</f>
        <v/>
      </c>
      <c r="H4022" s="118"/>
      <c r="I4022" s="97" t="str">
        <f>IF(H4022="","",VLOOKUP(H4022,BD!B$2:C$16,2,FALSE))</f>
        <v/>
      </c>
      <c r="J4022" s="98"/>
      <c r="K4022" s="135" t="str">
        <f t="shared" si="138"/>
        <v/>
      </c>
      <c r="L4022" s="99" t="str">
        <f t="shared" ca="1" si="139"/>
        <v>-</v>
      </c>
      <c r="M4022" s="93" t="str">
        <f>IF(E4022="","",VLOOKUP(E4022,[1]PROJECTES!$C$14:$Z$5000,21,FALSE))</f>
        <v/>
      </c>
      <c r="N4022" s="100"/>
      <c r="O4022" s="72" t="s">
        <v>229</v>
      </c>
      <c r="P4022" s="101"/>
      <c r="Q4022" s="132"/>
      <c r="R4022" s="102"/>
      <c r="S4022" s="91"/>
    </row>
    <row r="4023" spans="1:19" s="104" customFormat="1" ht="12.75" customHeight="1" x14ac:dyDescent="0.25">
      <c r="A4023" s="121"/>
      <c r="B4023" s="92" t="str">
        <f>IF(E4023="","",VLOOKUP(E4023,[1]PROJECTES!$C$14:$G$5000,2,FALSE))</f>
        <v/>
      </c>
      <c r="C4023" s="121"/>
      <c r="D4023" s="93" t="str">
        <f>IF(E4023="","",VLOOKUP(E4023,[1]PROJECTES!$C$14:$G$5000,5,FALSE))</f>
        <v/>
      </c>
      <c r="E4023" s="117"/>
      <c r="F4023" s="95"/>
      <c r="G4023" s="96" t="str">
        <f>IF(E4023="","",VLOOKUP(E4023,[1]PROJECTES!$C$14:$G$5000,4,FALSE))</f>
        <v/>
      </c>
      <c r="H4023" s="118"/>
      <c r="I4023" s="97" t="str">
        <f>IF(H4023="","",VLOOKUP(H4023,BD!B$2:C$16,2,FALSE))</f>
        <v/>
      </c>
      <c r="J4023" s="98"/>
      <c r="K4023" s="135" t="str">
        <f t="shared" si="138"/>
        <v/>
      </c>
      <c r="L4023" s="99" t="str">
        <f t="shared" ca="1" si="139"/>
        <v>-</v>
      </c>
      <c r="M4023" s="93" t="str">
        <f>IF(E4023="","",VLOOKUP(E4023,[1]PROJECTES!$C$14:$Z$5000,21,FALSE))</f>
        <v/>
      </c>
      <c r="N4023" s="100"/>
      <c r="O4023" s="72" t="s">
        <v>229</v>
      </c>
      <c r="P4023" s="101"/>
      <c r="Q4023" s="132"/>
      <c r="R4023" s="102"/>
      <c r="S4023" s="91"/>
    </row>
    <row r="4024" spans="1:19" s="104" customFormat="1" ht="12.75" customHeight="1" x14ac:dyDescent="0.25">
      <c r="A4024" s="121"/>
      <c r="B4024" s="92" t="str">
        <f>IF(E4024="","",VLOOKUP(E4024,[1]PROJECTES!$C$14:$G$5000,2,FALSE))</f>
        <v/>
      </c>
      <c r="C4024" s="121"/>
      <c r="D4024" s="93" t="str">
        <f>IF(E4024="","",VLOOKUP(E4024,[1]PROJECTES!$C$14:$G$5000,5,FALSE))</f>
        <v/>
      </c>
      <c r="E4024" s="117"/>
      <c r="F4024" s="95"/>
      <c r="G4024" s="96" t="str">
        <f>IF(E4024="","",VLOOKUP(E4024,[1]PROJECTES!$C$14:$G$5000,4,FALSE))</f>
        <v/>
      </c>
      <c r="H4024" s="118"/>
      <c r="I4024" s="97" t="str">
        <f>IF(H4024="","",VLOOKUP(H4024,BD!B$2:C$16,2,FALSE))</f>
        <v/>
      </c>
      <c r="J4024" s="98"/>
      <c r="K4024" s="135" t="str">
        <f t="shared" si="138"/>
        <v/>
      </c>
      <c r="L4024" s="99" t="str">
        <f t="shared" ca="1" si="139"/>
        <v>-</v>
      </c>
      <c r="M4024" s="93" t="str">
        <f>IF(E4024="","",VLOOKUP(E4024,[1]PROJECTES!$C$14:$Z$5000,21,FALSE))</f>
        <v/>
      </c>
      <c r="N4024" s="100"/>
      <c r="O4024" s="72" t="s">
        <v>229</v>
      </c>
      <c r="P4024" s="101"/>
      <c r="Q4024" s="132"/>
      <c r="R4024" s="102"/>
      <c r="S4024" s="91"/>
    </row>
    <row r="4025" spans="1:19" s="104" customFormat="1" ht="12.75" customHeight="1" x14ac:dyDescent="0.25">
      <c r="A4025" s="121"/>
      <c r="B4025" s="92" t="str">
        <f>IF(E4025="","",VLOOKUP(E4025,[1]PROJECTES!$C$14:$G$5000,2,FALSE))</f>
        <v/>
      </c>
      <c r="C4025" s="121"/>
      <c r="D4025" s="93" t="str">
        <f>IF(E4025="","",VLOOKUP(E4025,[1]PROJECTES!$C$14:$G$5000,5,FALSE))</f>
        <v/>
      </c>
      <c r="E4025" s="117"/>
      <c r="F4025" s="95"/>
      <c r="G4025" s="96" t="str">
        <f>IF(E4025="","",VLOOKUP(E4025,[1]PROJECTES!$C$14:$G$5000,4,FALSE))</f>
        <v/>
      </c>
      <c r="H4025" s="118"/>
      <c r="I4025" s="97" t="str">
        <f>IF(H4025="","",VLOOKUP(H4025,BD!B$2:C$16,2,FALSE))</f>
        <v/>
      </c>
      <c r="J4025" s="98"/>
      <c r="K4025" s="135" t="str">
        <f t="shared" si="138"/>
        <v/>
      </c>
      <c r="L4025" s="99" t="str">
        <f t="shared" ca="1" si="139"/>
        <v>-</v>
      </c>
      <c r="M4025" s="93" t="str">
        <f>IF(E4025="","",VLOOKUP(E4025,[1]PROJECTES!$C$14:$Z$5000,21,FALSE))</f>
        <v/>
      </c>
      <c r="N4025" s="100"/>
      <c r="O4025" s="72" t="s">
        <v>229</v>
      </c>
      <c r="P4025" s="101"/>
      <c r="Q4025" s="132"/>
      <c r="R4025" s="102"/>
      <c r="S4025" s="91"/>
    </row>
    <row r="4026" spans="1:19" s="104" customFormat="1" ht="12.75" customHeight="1" x14ac:dyDescent="0.25">
      <c r="A4026" s="121"/>
      <c r="B4026" s="92" t="str">
        <f>IF(E4026="","",VLOOKUP(E4026,[1]PROJECTES!$C$14:$G$5000,2,FALSE))</f>
        <v/>
      </c>
      <c r="C4026" s="121"/>
      <c r="D4026" s="93" t="str">
        <f>IF(E4026="","",VLOOKUP(E4026,[1]PROJECTES!$C$14:$G$5000,5,FALSE))</f>
        <v/>
      </c>
      <c r="E4026" s="117"/>
      <c r="F4026" s="95"/>
      <c r="G4026" s="96" t="str">
        <f>IF(E4026="","",VLOOKUP(E4026,[1]PROJECTES!$C$14:$G$5000,4,FALSE))</f>
        <v/>
      </c>
      <c r="H4026" s="118"/>
      <c r="I4026" s="97" t="str">
        <f>IF(H4026="","",VLOOKUP(H4026,BD!B$2:C$16,2,FALSE))</f>
        <v/>
      </c>
      <c r="J4026" s="98"/>
      <c r="K4026" s="135" t="str">
        <f t="shared" si="138"/>
        <v/>
      </c>
      <c r="L4026" s="99" t="str">
        <f t="shared" ca="1" si="139"/>
        <v>-</v>
      </c>
      <c r="M4026" s="93" t="str">
        <f>IF(E4026="","",VLOOKUP(E4026,[1]PROJECTES!$C$14:$Z$5000,21,FALSE))</f>
        <v/>
      </c>
      <c r="N4026" s="100"/>
      <c r="O4026" s="72" t="s">
        <v>229</v>
      </c>
      <c r="P4026" s="101"/>
      <c r="Q4026" s="132"/>
      <c r="R4026" s="102"/>
      <c r="S4026" s="91"/>
    </row>
    <row r="4027" spans="1:19" s="104" customFormat="1" ht="12.75" customHeight="1" x14ac:dyDescent="0.25">
      <c r="A4027" s="121"/>
      <c r="B4027" s="92" t="str">
        <f>IF(E4027="","",VLOOKUP(E4027,[1]PROJECTES!$C$14:$G$5000,2,FALSE))</f>
        <v/>
      </c>
      <c r="C4027" s="121"/>
      <c r="D4027" s="93" t="str">
        <f>IF(E4027="","",VLOOKUP(E4027,[1]PROJECTES!$C$14:$G$5000,5,FALSE))</f>
        <v/>
      </c>
      <c r="E4027" s="117"/>
      <c r="F4027" s="95"/>
      <c r="G4027" s="96" t="str">
        <f>IF(E4027="","",VLOOKUP(E4027,[1]PROJECTES!$C$14:$G$5000,4,FALSE))</f>
        <v/>
      </c>
      <c r="H4027" s="118"/>
      <c r="I4027" s="97" t="str">
        <f>IF(H4027="","",VLOOKUP(H4027,BD!B$2:C$16,2,FALSE))</f>
        <v/>
      </c>
      <c r="J4027" s="98"/>
      <c r="K4027" s="135" t="str">
        <f t="shared" si="138"/>
        <v/>
      </c>
      <c r="L4027" s="99" t="str">
        <f t="shared" ca="1" si="139"/>
        <v>-</v>
      </c>
      <c r="M4027" s="93" t="str">
        <f>IF(E4027="","",VLOOKUP(E4027,[1]PROJECTES!$C$14:$Z$5000,21,FALSE))</f>
        <v/>
      </c>
      <c r="N4027" s="100"/>
      <c r="O4027" s="72" t="s">
        <v>229</v>
      </c>
      <c r="P4027" s="101"/>
      <c r="Q4027" s="132"/>
      <c r="R4027" s="102"/>
      <c r="S4027" s="91"/>
    </row>
    <row r="4028" spans="1:19" s="104" customFormat="1" ht="12.75" customHeight="1" x14ac:dyDescent="0.25">
      <c r="A4028" s="121"/>
      <c r="B4028" s="92" t="str">
        <f>IF(E4028="","",VLOOKUP(E4028,[1]PROJECTES!$C$14:$G$5000,2,FALSE))</f>
        <v/>
      </c>
      <c r="C4028" s="121"/>
      <c r="D4028" s="93" t="str">
        <f>IF(E4028="","",VLOOKUP(E4028,[1]PROJECTES!$C$14:$G$5000,5,FALSE))</f>
        <v/>
      </c>
      <c r="E4028" s="117"/>
      <c r="F4028" s="95"/>
      <c r="G4028" s="96" t="str">
        <f>IF(E4028="","",VLOOKUP(E4028,[1]PROJECTES!$C$14:$G$5000,4,FALSE))</f>
        <v/>
      </c>
      <c r="H4028" s="118"/>
      <c r="I4028" s="97" t="str">
        <f>IF(H4028="","",VLOOKUP(H4028,BD!B$2:C$16,2,FALSE))</f>
        <v/>
      </c>
      <c r="J4028" s="98"/>
      <c r="K4028" s="135" t="str">
        <f t="shared" si="138"/>
        <v/>
      </c>
      <c r="L4028" s="99" t="str">
        <f t="shared" ca="1" si="139"/>
        <v>-</v>
      </c>
      <c r="M4028" s="93" t="str">
        <f>IF(E4028="","",VLOOKUP(E4028,[1]PROJECTES!$C$14:$Z$5000,21,FALSE))</f>
        <v/>
      </c>
      <c r="N4028" s="100"/>
      <c r="O4028" s="72" t="s">
        <v>229</v>
      </c>
      <c r="P4028" s="101"/>
      <c r="Q4028" s="132"/>
      <c r="R4028" s="102"/>
      <c r="S4028" s="91"/>
    </row>
    <row r="4029" spans="1:19" s="104" customFormat="1" ht="12.75" customHeight="1" x14ac:dyDescent="0.25">
      <c r="A4029" s="121"/>
      <c r="B4029" s="92" t="str">
        <f>IF(E4029="","",VLOOKUP(E4029,[1]PROJECTES!$C$14:$G$5000,2,FALSE))</f>
        <v/>
      </c>
      <c r="C4029" s="121"/>
      <c r="D4029" s="93" t="str">
        <f>IF(E4029="","",VLOOKUP(E4029,[1]PROJECTES!$C$14:$G$5000,5,FALSE))</f>
        <v/>
      </c>
      <c r="E4029" s="117"/>
      <c r="F4029" s="95"/>
      <c r="G4029" s="96" t="str">
        <f>IF(E4029="","",VLOOKUP(E4029,[1]PROJECTES!$C$14:$G$5000,4,FALSE))</f>
        <v/>
      </c>
      <c r="H4029" s="118"/>
      <c r="I4029" s="97" t="str">
        <f>IF(H4029="","",VLOOKUP(H4029,BD!B$2:C$16,2,FALSE))</f>
        <v/>
      </c>
      <c r="J4029" s="98"/>
      <c r="K4029" s="135" t="str">
        <f t="shared" si="138"/>
        <v/>
      </c>
      <c r="L4029" s="99" t="str">
        <f t="shared" ca="1" si="139"/>
        <v>-</v>
      </c>
      <c r="M4029" s="93" t="str">
        <f>IF(E4029="","",VLOOKUP(E4029,[1]PROJECTES!$C$14:$Z$5000,21,FALSE))</f>
        <v/>
      </c>
      <c r="N4029" s="100"/>
      <c r="O4029" s="72" t="s">
        <v>229</v>
      </c>
      <c r="P4029" s="101"/>
      <c r="Q4029" s="132"/>
      <c r="R4029" s="102"/>
      <c r="S4029" s="91"/>
    </row>
    <row r="4030" spans="1:19" s="104" customFormat="1" ht="12.75" customHeight="1" x14ac:dyDescent="0.25">
      <c r="A4030" s="121"/>
      <c r="B4030" s="92" t="str">
        <f>IF(E4030="","",VLOOKUP(E4030,[1]PROJECTES!$C$14:$G$5000,2,FALSE))</f>
        <v/>
      </c>
      <c r="C4030" s="121"/>
      <c r="D4030" s="93" t="str">
        <f>IF(E4030="","",VLOOKUP(E4030,[1]PROJECTES!$C$14:$G$5000,5,FALSE))</f>
        <v/>
      </c>
      <c r="E4030" s="117"/>
      <c r="F4030" s="95"/>
      <c r="G4030" s="96" t="str">
        <f>IF(E4030="","",VLOOKUP(E4030,[1]PROJECTES!$C$14:$G$5000,4,FALSE))</f>
        <v/>
      </c>
      <c r="H4030" s="118"/>
      <c r="I4030" s="97" t="str">
        <f>IF(H4030="","",VLOOKUP(H4030,BD!B$2:C$16,2,FALSE))</f>
        <v/>
      </c>
      <c r="J4030" s="98"/>
      <c r="K4030" s="135" t="str">
        <f t="shared" si="138"/>
        <v/>
      </c>
      <c r="L4030" s="99" t="str">
        <f t="shared" ca="1" si="139"/>
        <v>-</v>
      </c>
      <c r="M4030" s="93" t="str">
        <f>IF(E4030="","",VLOOKUP(E4030,[1]PROJECTES!$C$14:$Z$5000,21,FALSE))</f>
        <v/>
      </c>
      <c r="N4030" s="100"/>
      <c r="O4030" s="72" t="s">
        <v>229</v>
      </c>
      <c r="P4030" s="101"/>
      <c r="Q4030" s="132"/>
      <c r="R4030" s="102"/>
      <c r="S4030" s="91"/>
    </row>
    <row r="4031" spans="1:19" s="104" customFormat="1" ht="12.75" customHeight="1" x14ac:dyDescent="0.25">
      <c r="A4031" s="121"/>
      <c r="B4031" s="92" t="str">
        <f>IF(E4031="","",VLOOKUP(E4031,[1]PROJECTES!$C$14:$G$5000,2,FALSE))</f>
        <v/>
      </c>
      <c r="C4031" s="121"/>
      <c r="D4031" s="93" t="str">
        <f>IF(E4031="","",VLOOKUP(E4031,[1]PROJECTES!$C$14:$G$5000,5,FALSE))</f>
        <v/>
      </c>
      <c r="E4031" s="117"/>
      <c r="F4031" s="95"/>
      <c r="G4031" s="96" t="str">
        <f>IF(E4031="","",VLOOKUP(E4031,[1]PROJECTES!$C$14:$G$5000,4,FALSE))</f>
        <v/>
      </c>
      <c r="H4031" s="118"/>
      <c r="I4031" s="97" t="str">
        <f>IF(H4031="","",VLOOKUP(H4031,BD!B$2:C$16,2,FALSE))</f>
        <v/>
      </c>
      <c r="J4031" s="98"/>
      <c r="K4031" s="135" t="str">
        <f t="shared" si="138"/>
        <v/>
      </c>
      <c r="L4031" s="99" t="str">
        <f t="shared" ca="1" si="139"/>
        <v>-</v>
      </c>
      <c r="M4031" s="93" t="str">
        <f>IF(E4031="","",VLOOKUP(E4031,[1]PROJECTES!$C$14:$Z$5000,21,FALSE))</f>
        <v/>
      </c>
      <c r="N4031" s="100"/>
      <c r="O4031" s="72" t="s">
        <v>229</v>
      </c>
      <c r="P4031" s="101"/>
      <c r="Q4031" s="132"/>
      <c r="R4031" s="102"/>
      <c r="S4031" s="91"/>
    </row>
    <row r="4032" spans="1:19" s="104" customFormat="1" ht="12.75" customHeight="1" x14ac:dyDescent="0.25">
      <c r="A4032" s="121"/>
      <c r="B4032" s="92" t="str">
        <f>IF(E4032="","",VLOOKUP(E4032,[1]PROJECTES!$C$14:$G$5000,2,FALSE))</f>
        <v/>
      </c>
      <c r="C4032" s="121"/>
      <c r="D4032" s="93" t="str">
        <f>IF(E4032="","",VLOOKUP(E4032,[1]PROJECTES!$C$14:$G$5000,5,FALSE))</f>
        <v/>
      </c>
      <c r="E4032" s="117"/>
      <c r="F4032" s="95"/>
      <c r="G4032" s="96" t="str">
        <f>IF(E4032="","",VLOOKUP(E4032,[1]PROJECTES!$C$14:$G$5000,4,FALSE))</f>
        <v/>
      </c>
      <c r="H4032" s="118"/>
      <c r="I4032" s="97" t="str">
        <f>IF(H4032="","",VLOOKUP(H4032,BD!B$2:C$16,2,FALSE))</f>
        <v/>
      </c>
      <c r="J4032" s="98"/>
      <c r="K4032" s="135" t="str">
        <f t="shared" si="138"/>
        <v/>
      </c>
      <c r="L4032" s="99" t="str">
        <f t="shared" ca="1" si="139"/>
        <v>-</v>
      </c>
      <c r="M4032" s="93" t="str">
        <f>IF(E4032="","",VLOOKUP(E4032,[1]PROJECTES!$C$14:$Z$5000,21,FALSE))</f>
        <v/>
      </c>
      <c r="N4032" s="100"/>
      <c r="O4032" s="72" t="s">
        <v>229</v>
      </c>
      <c r="P4032" s="101"/>
      <c r="Q4032" s="132"/>
      <c r="R4032" s="102"/>
      <c r="S4032" s="91"/>
    </row>
    <row r="4033" spans="1:19" s="104" customFormat="1" ht="12.75" customHeight="1" x14ac:dyDescent="0.25">
      <c r="A4033" s="121"/>
      <c r="B4033" s="92" t="str">
        <f>IF(E4033="","",VLOOKUP(E4033,[1]PROJECTES!$C$14:$G$5000,2,FALSE))</f>
        <v/>
      </c>
      <c r="C4033" s="121"/>
      <c r="D4033" s="93" t="str">
        <f>IF(E4033="","",VLOOKUP(E4033,[1]PROJECTES!$C$14:$G$5000,5,FALSE))</f>
        <v/>
      </c>
      <c r="E4033" s="117"/>
      <c r="F4033" s="95"/>
      <c r="G4033" s="96" t="str">
        <f>IF(E4033="","",VLOOKUP(E4033,[1]PROJECTES!$C$14:$G$5000,4,FALSE))</f>
        <v/>
      </c>
      <c r="H4033" s="118"/>
      <c r="I4033" s="97" t="str">
        <f>IF(H4033="","",VLOOKUP(H4033,BD!B$2:C$16,2,FALSE))</f>
        <v/>
      </c>
      <c r="J4033" s="98"/>
      <c r="K4033" s="135" t="str">
        <f t="shared" si="138"/>
        <v/>
      </c>
      <c r="L4033" s="99" t="str">
        <f t="shared" ca="1" si="139"/>
        <v>-</v>
      </c>
      <c r="M4033" s="93" t="str">
        <f>IF(E4033="","",VLOOKUP(E4033,[1]PROJECTES!$C$14:$Z$5000,21,FALSE))</f>
        <v/>
      </c>
      <c r="N4033" s="100"/>
      <c r="O4033" s="72" t="s">
        <v>229</v>
      </c>
      <c r="P4033" s="101"/>
      <c r="Q4033" s="132"/>
      <c r="R4033" s="102"/>
      <c r="S4033" s="91"/>
    </row>
    <row r="4034" spans="1:19" s="104" customFormat="1" ht="12.75" customHeight="1" x14ac:dyDescent="0.25">
      <c r="A4034" s="121"/>
      <c r="B4034" s="92" t="str">
        <f>IF(E4034="","",VLOOKUP(E4034,[1]PROJECTES!$C$14:$G$5000,2,FALSE))</f>
        <v/>
      </c>
      <c r="C4034" s="121"/>
      <c r="D4034" s="93" t="str">
        <f>IF(E4034="","",VLOOKUP(E4034,[1]PROJECTES!$C$14:$G$5000,5,FALSE))</f>
        <v/>
      </c>
      <c r="E4034" s="117"/>
      <c r="F4034" s="95"/>
      <c r="G4034" s="96" t="str">
        <f>IF(E4034="","",VLOOKUP(E4034,[1]PROJECTES!$C$14:$G$5000,4,FALSE))</f>
        <v/>
      </c>
      <c r="H4034" s="118"/>
      <c r="I4034" s="97" t="str">
        <f>IF(H4034="","",VLOOKUP(H4034,BD!B$2:C$16,2,FALSE))</f>
        <v/>
      </c>
      <c r="J4034" s="98"/>
      <c r="K4034" s="135" t="str">
        <f t="shared" si="138"/>
        <v/>
      </c>
      <c r="L4034" s="99" t="str">
        <f t="shared" ca="1" si="139"/>
        <v>-</v>
      </c>
      <c r="M4034" s="93" t="str">
        <f>IF(E4034="","",VLOOKUP(E4034,[1]PROJECTES!$C$14:$Z$5000,21,FALSE))</f>
        <v/>
      </c>
      <c r="N4034" s="100"/>
      <c r="O4034" s="72" t="s">
        <v>229</v>
      </c>
      <c r="P4034" s="101"/>
      <c r="Q4034" s="132"/>
      <c r="R4034" s="102"/>
      <c r="S4034" s="91"/>
    </row>
    <row r="4035" spans="1:19" s="104" customFormat="1" ht="12.75" customHeight="1" x14ac:dyDescent="0.25">
      <c r="A4035" s="121"/>
      <c r="B4035" s="92" t="str">
        <f>IF(E4035="","",VLOOKUP(E4035,[1]PROJECTES!$C$14:$G$5000,2,FALSE))</f>
        <v/>
      </c>
      <c r="C4035" s="121"/>
      <c r="D4035" s="93" t="str">
        <f>IF(E4035="","",VLOOKUP(E4035,[1]PROJECTES!$C$14:$G$5000,5,FALSE))</f>
        <v/>
      </c>
      <c r="E4035" s="117"/>
      <c r="F4035" s="95"/>
      <c r="G4035" s="96" t="str">
        <f>IF(E4035="","",VLOOKUP(E4035,[1]PROJECTES!$C$14:$G$5000,4,FALSE))</f>
        <v/>
      </c>
      <c r="H4035" s="118"/>
      <c r="I4035" s="97" t="str">
        <f>IF(H4035="","",VLOOKUP(H4035,BD!B$2:C$16,2,FALSE))</f>
        <v/>
      </c>
      <c r="J4035" s="98"/>
      <c r="K4035" s="135" t="str">
        <f t="shared" si="138"/>
        <v/>
      </c>
      <c r="L4035" s="99" t="str">
        <f t="shared" ca="1" si="139"/>
        <v>-</v>
      </c>
      <c r="M4035" s="93" t="str">
        <f>IF(E4035="","",VLOOKUP(E4035,[1]PROJECTES!$C$14:$Z$5000,21,FALSE))</f>
        <v/>
      </c>
      <c r="N4035" s="100"/>
      <c r="O4035" s="72" t="s">
        <v>229</v>
      </c>
      <c r="P4035" s="101"/>
      <c r="Q4035" s="132"/>
      <c r="R4035" s="102"/>
      <c r="S4035" s="91"/>
    </row>
    <row r="4036" spans="1:19" s="104" customFormat="1" ht="12.75" customHeight="1" x14ac:dyDescent="0.25">
      <c r="A4036" s="121"/>
      <c r="B4036" s="92" t="str">
        <f>IF(E4036="","",VLOOKUP(E4036,[1]PROJECTES!$C$14:$G$5000,2,FALSE))</f>
        <v/>
      </c>
      <c r="C4036" s="121"/>
      <c r="D4036" s="93" t="str">
        <f>IF(E4036="","",VLOOKUP(E4036,[1]PROJECTES!$C$14:$G$5000,5,FALSE))</f>
        <v/>
      </c>
      <c r="E4036" s="117"/>
      <c r="F4036" s="95"/>
      <c r="G4036" s="96" t="str">
        <f>IF(E4036="","",VLOOKUP(E4036,[1]PROJECTES!$C$14:$G$5000,4,FALSE))</f>
        <v/>
      </c>
      <c r="H4036" s="118"/>
      <c r="I4036" s="97" t="str">
        <f>IF(H4036="","",VLOOKUP(H4036,BD!B$2:C$16,2,FALSE))</f>
        <v/>
      </c>
      <c r="J4036" s="98"/>
      <c r="K4036" s="135" t="str">
        <f t="shared" si="138"/>
        <v/>
      </c>
      <c r="L4036" s="99" t="str">
        <f t="shared" ca="1" si="139"/>
        <v>-</v>
      </c>
      <c r="M4036" s="93" t="str">
        <f>IF(E4036="","",VLOOKUP(E4036,[1]PROJECTES!$C$14:$Z$5000,21,FALSE))</f>
        <v/>
      </c>
      <c r="N4036" s="100"/>
      <c r="O4036" s="72" t="s">
        <v>229</v>
      </c>
      <c r="P4036" s="101"/>
      <c r="Q4036" s="132"/>
      <c r="R4036" s="102"/>
      <c r="S4036" s="91"/>
    </row>
    <row r="4037" spans="1:19" s="104" customFormat="1" ht="12.75" customHeight="1" x14ac:dyDescent="0.25">
      <c r="A4037" s="121"/>
      <c r="B4037" s="92" t="str">
        <f>IF(E4037="","",VLOOKUP(E4037,[1]PROJECTES!$C$14:$G$5000,2,FALSE))</f>
        <v/>
      </c>
      <c r="C4037" s="121"/>
      <c r="D4037" s="93" t="str">
        <f>IF(E4037="","",VLOOKUP(E4037,[1]PROJECTES!$C$14:$G$5000,5,FALSE))</f>
        <v/>
      </c>
      <c r="E4037" s="117"/>
      <c r="F4037" s="95"/>
      <c r="G4037" s="96" t="str">
        <f>IF(E4037="","",VLOOKUP(E4037,[1]PROJECTES!$C$14:$G$5000,4,FALSE))</f>
        <v/>
      </c>
      <c r="H4037" s="118"/>
      <c r="I4037" s="97" t="str">
        <f>IF(H4037="","",VLOOKUP(H4037,BD!B$2:C$16,2,FALSE))</f>
        <v/>
      </c>
      <c r="J4037" s="98"/>
      <c r="K4037" s="135" t="str">
        <f t="shared" si="138"/>
        <v/>
      </c>
      <c r="L4037" s="99" t="str">
        <f t="shared" ca="1" si="139"/>
        <v>-</v>
      </c>
      <c r="M4037" s="93" t="str">
        <f>IF(E4037="","",VLOOKUP(E4037,[1]PROJECTES!$C$14:$Z$5000,21,FALSE))</f>
        <v/>
      </c>
      <c r="N4037" s="100"/>
      <c r="O4037" s="72" t="s">
        <v>229</v>
      </c>
      <c r="P4037" s="101"/>
      <c r="Q4037" s="132"/>
      <c r="R4037" s="102"/>
      <c r="S4037" s="91"/>
    </row>
    <row r="4038" spans="1:19" s="104" customFormat="1" ht="12.75" customHeight="1" x14ac:dyDescent="0.25">
      <c r="A4038" s="121"/>
      <c r="B4038" s="92" t="str">
        <f>IF(E4038="","",VLOOKUP(E4038,[1]PROJECTES!$C$14:$G$5000,2,FALSE))</f>
        <v/>
      </c>
      <c r="C4038" s="121"/>
      <c r="D4038" s="93" t="str">
        <f>IF(E4038="","",VLOOKUP(E4038,[1]PROJECTES!$C$14:$G$5000,5,FALSE))</f>
        <v/>
      </c>
      <c r="E4038" s="117"/>
      <c r="F4038" s="95"/>
      <c r="G4038" s="96" t="str">
        <f>IF(E4038="","",VLOOKUP(E4038,[1]PROJECTES!$C$14:$G$5000,4,FALSE))</f>
        <v/>
      </c>
      <c r="H4038" s="118"/>
      <c r="I4038" s="97" t="str">
        <f>IF(H4038="","",VLOOKUP(H4038,BD!B$2:C$16,2,FALSE))</f>
        <v/>
      </c>
      <c r="J4038" s="98"/>
      <c r="K4038" s="135" t="str">
        <f t="shared" si="138"/>
        <v/>
      </c>
      <c r="L4038" s="99" t="str">
        <f t="shared" ca="1" si="139"/>
        <v>-</v>
      </c>
      <c r="M4038" s="93" t="str">
        <f>IF(E4038="","",VLOOKUP(E4038,[1]PROJECTES!$C$14:$Z$5000,21,FALSE))</f>
        <v/>
      </c>
      <c r="N4038" s="100"/>
      <c r="O4038" s="72" t="s">
        <v>229</v>
      </c>
      <c r="P4038" s="101"/>
      <c r="Q4038" s="132"/>
      <c r="R4038" s="102"/>
      <c r="S4038" s="91"/>
    </row>
    <row r="4039" spans="1:19" s="104" customFormat="1" ht="12.75" customHeight="1" x14ac:dyDescent="0.25">
      <c r="A4039" s="121"/>
      <c r="B4039" s="92" t="str">
        <f>IF(E4039="","",VLOOKUP(E4039,[1]PROJECTES!$C$14:$G$5000,2,FALSE))</f>
        <v/>
      </c>
      <c r="C4039" s="121"/>
      <c r="D4039" s="93" t="str">
        <f>IF(E4039="","",VLOOKUP(E4039,[1]PROJECTES!$C$14:$G$5000,5,FALSE))</f>
        <v/>
      </c>
      <c r="E4039" s="117"/>
      <c r="F4039" s="95"/>
      <c r="G4039" s="96" t="str">
        <f>IF(E4039="","",VLOOKUP(E4039,[1]PROJECTES!$C$14:$G$5000,4,FALSE))</f>
        <v/>
      </c>
      <c r="H4039" s="118"/>
      <c r="I4039" s="97" t="str">
        <f>IF(H4039="","",VLOOKUP(H4039,BD!B$2:C$16,2,FALSE))</f>
        <v/>
      </c>
      <c r="J4039" s="98"/>
      <c r="K4039" s="135" t="str">
        <f t="shared" si="138"/>
        <v/>
      </c>
      <c r="L4039" s="99" t="str">
        <f t="shared" ca="1" si="139"/>
        <v>-</v>
      </c>
      <c r="M4039" s="93" t="str">
        <f>IF(E4039="","",VLOOKUP(E4039,[1]PROJECTES!$C$14:$Z$5000,21,FALSE))</f>
        <v/>
      </c>
      <c r="N4039" s="100"/>
      <c r="O4039" s="72" t="s">
        <v>229</v>
      </c>
      <c r="P4039" s="101"/>
      <c r="Q4039" s="132"/>
      <c r="R4039" s="102"/>
      <c r="S4039" s="91"/>
    </row>
    <row r="4040" spans="1:19" s="104" customFormat="1" ht="12.75" customHeight="1" x14ac:dyDescent="0.25">
      <c r="A4040" s="121"/>
      <c r="B4040" s="92" t="str">
        <f>IF(E4040="","",VLOOKUP(E4040,[1]PROJECTES!$C$14:$G$5000,2,FALSE))</f>
        <v/>
      </c>
      <c r="C4040" s="121"/>
      <c r="D4040" s="93" t="str">
        <f>IF(E4040="","",VLOOKUP(E4040,[1]PROJECTES!$C$14:$G$5000,5,FALSE))</f>
        <v/>
      </c>
      <c r="E4040" s="117"/>
      <c r="F4040" s="95"/>
      <c r="G4040" s="96" t="str">
        <f>IF(E4040="","",VLOOKUP(E4040,[1]PROJECTES!$C$14:$G$5000,4,FALSE))</f>
        <v/>
      </c>
      <c r="H4040" s="118"/>
      <c r="I4040" s="97" t="str">
        <f>IF(H4040="","",VLOOKUP(H4040,BD!B$2:C$16,2,FALSE))</f>
        <v/>
      </c>
      <c r="J4040" s="98"/>
      <c r="K4040" s="135" t="str">
        <f t="shared" si="138"/>
        <v/>
      </c>
      <c r="L4040" s="99" t="str">
        <f t="shared" ca="1" si="139"/>
        <v>-</v>
      </c>
      <c r="M4040" s="93" t="str">
        <f>IF(E4040="","",VLOOKUP(E4040,[1]PROJECTES!$C$14:$Z$5000,21,FALSE))</f>
        <v/>
      </c>
      <c r="N4040" s="100"/>
      <c r="O4040" s="72" t="s">
        <v>229</v>
      </c>
      <c r="P4040" s="101"/>
      <c r="Q4040" s="132"/>
      <c r="R4040" s="102"/>
      <c r="S4040" s="91"/>
    </row>
    <row r="4041" spans="1:19" s="104" customFormat="1" ht="12.75" customHeight="1" x14ac:dyDescent="0.25">
      <c r="A4041" s="121"/>
      <c r="B4041" s="92" t="str">
        <f>IF(E4041="","",VLOOKUP(E4041,[1]PROJECTES!$C$14:$G$5000,2,FALSE))</f>
        <v/>
      </c>
      <c r="C4041" s="121"/>
      <c r="D4041" s="93" t="str">
        <f>IF(E4041="","",VLOOKUP(E4041,[1]PROJECTES!$C$14:$G$5000,5,FALSE))</f>
        <v/>
      </c>
      <c r="E4041" s="117"/>
      <c r="F4041" s="95"/>
      <c r="G4041" s="96" t="str">
        <f>IF(E4041="","",VLOOKUP(E4041,[1]PROJECTES!$C$14:$G$5000,4,FALSE))</f>
        <v/>
      </c>
      <c r="H4041" s="118"/>
      <c r="I4041" s="97" t="str">
        <f>IF(H4041="","",VLOOKUP(H4041,BD!B$2:C$16,2,FALSE))</f>
        <v/>
      </c>
      <c r="J4041" s="98"/>
      <c r="K4041" s="135" t="str">
        <f t="shared" si="138"/>
        <v/>
      </c>
      <c r="L4041" s="99" t="str">
        <f t="shared" ca="1" si="139"/>
        <v>-</v>
      </c>
      <c r="M4041" s="93" t="str">
        <f>IF(E4041="","",VLOOKUP(E4041,[1]PROJECTES!$C$14:$Z$5000,21,FALSE))</f>
        <v/>
      </c>
      <c r="N4041" s="100"/>
      <c r="O4041" s="72" t="s">
        <v>229</v>
      </c>
      <c r="P4041" s="101"/>
      <c r="Q4041" s="132"/>
      <c r="R4041" s="102"/>
      <c r="S4041" s="91"/>
    </row>
    <row r="4042" spans="1:19" s="104" customFormat="1" ht="12.75" customHeight="1" x14ac:dyDescent="0.25">
      <c r="A4042" s="121"/>
      <c r="B4042" s="92" t="str">
        <f>IF(E4042="","",VLOOKUP(E4042,[1]PROJECTES!$C$14:$G$5000,2,FALSE))</f>
        <v/>
      </c>
      <c r="C4042" s="121"/>
      <c r="D4042" s="93" t="str">
        <f>IF(E4042="","",VLOOKUP(E4042,[1]PROJECTES!$C$14:$G$5000,5,FALSE))</f>
        <v/>
      </c>
      <c r="E4042" s="117"/>
      <c r="F4042" s="95"/>
      <c r="G4042" s="96" t="str">
        <f>IF(E4042="","",VLOOKUP(E4042,[1]PROJECTES!$C$14:$G$5000,4,FALSE))</f>
        <v/>
      </c>
      <c r="H4042" s="118"/>
      <c r="I4042" s="97" t="str">
        <f>IF(H4042="","",VLOOKUP(H4042,BD!B$2:C$16,2,FALSE))</f>
        <v/>
      </c>
      <c r="J4042" s="98"/>
      <c r="K4042" s="135" t="str">
        <f t="shared" si="138"/>
        <v/>
      </c>
      <c r="L4042" s="99" t="str">
        <f t="shared" ca="1" si="139"/>
        <v>-</v>
      </c>
      <c r="M4042" s="93" t="str">
        <f>IF(E4042="","",VLOOKUP(E4042,[1]PROJECTES!$C$14:$Z$5000,21,FALSE))</f>
        <v/>
      </c>
      <c r="N4042" s="100"/>
      <c r="O4042" s="72" t="s">
        <v>229</v>
      </c>
      <c r="P4042" s="101"/>
      <c r="Q4042" s="132"/>
      <c r="R4042" s="102"/>
      <c r="S4042" s="91"/>
    </row>
    <row r="4043" spans="1:19" s="104" customFormat="1" ht="12.75" customHeight="1" x14ac:dyDescent="0.25">
      <c r="A4043" s="121"/>
      <c r="B4043" s="92" t="str">
        <f>IF(E4043="","",VLOOKUP(E4043,[1]PROJECTES!$C$14:$G$5000,2,FALSE))</f>
        <v/>
      </c>
      <c r="C4043" s="121"/>
      <c r="D4043" s="93" t="str">
        <f>IF(E4043="","",VLOOKUP(E4043,[1]PROJECTES!$C$14:$G$5000,5,FALSE))</f>
        <v/>
      </c>
      <c r="E4043" s="117"/>
      <c r="F4043" s="95"/>
      <c r="G4043" s="96" t="str">
        <f>IF(E4043="","",VLOOKUP(E4043,[1]PROJECTES!$C$14:$G$5000,4,FALSE))</f>
        <v/>
      </c>
      <c r="H4043" s="118"/>
      <c r="I4043" s="97" t="str">
        <f>IF(H4043="","",VLOOKUP(H4043,BD!B$2:C$16,2,FALSE))</f>
        <v/>
      </c>
      <c r="J4043" s="98"/>
      <c r="K4043" s="135" t="str">
        <f t="shared" si="138"/>
        <v/>
      </c>
      <c r="L4043" s="99" t="str">
        <f t="shared" ca="1" si="139"/>
        <v>-</v>
      </c>
      <c r="M4043" s="93" t="str">
        <f>IF(E4043="","",VLOOKUP(E4043,[1]PROJECTES!$C$14:$Z$5000,21,FALSE))</f>
        <v/>
      </c>
      <c r="N4043" s="100"/>
      <c r="O4043" s="72" t="s">
        <v>229</v>
      </c>
      <c r="P4043" s="101"/>
      <c r="Q4043" s="132"/>
      <c r="R4043" s="102"/>
      <c r="S4043" s="91"/>
    </row>
    <row r="4044" spans="1:19" s="104" customFormat="1" ht="12.75" customHeight="1" x14ac:dyDescent="0.25">
      <c r="A4044" s="121"/>
      <c r="B4044" s="92" t="str">
        <f>IF(E4044="","",VLOOKUP(E4044,[1]PROJECTES!$C$14:$G$5000,2,FALSE))</f>
        <v/>
      </c>
      <c r="C4044" s="121"/>
      <c r="D4044" s="93" t="str">
        <f>IF(E4044="","",VLOOKUP(E4044,[1]PROJECTES!$C$14:$G$5000,5,FALSE))</f>
        <v/>
      </c>
      <c r="E4044" s="117"/>
      <c r="F4044" s="95"/>
      <c r="G4044" s="96" t="str">
        <f>IF(E4044="","",VLOOKUP(E4044,[1]PROJECTES!$C$14:$G$5000,4,FALSE))</f>
        <v/>
      </c>
      <c r="H4044" s="118"/>
      <c r="I4044" s="97" t="str">
        <f>IF(H4044="","",VLOOKUP(H4044,BD!B$2:C$16,2,FALSE))</f>
        <v/>
      </c>
      <c r="J4044" s="98"/>
      <c r="K4044" s="135" t="str">
        <f t="shared" si="138"/>
        <v/>
      </c>
      <c r="L4044" s="99" t="str">
        <f t="shared" ca="1" si="139"/>
        <v>-</v>
      </c>
      <c r="M4044" s="93" t="str">
        <f>IF(E4044="","",VLOOKUP(E4044,[1]PROJECTES!$C$14:$Z$5000,21,FALSE))</f>
        <v/>
      </c>
      <c r="N4044" s="100"/>
      <c r="O4044" s="72" t="s">
        <v>229</v>
      </c>
      <c r="P4044" s="101"/>
      <c r="Q4044" s="132"/>
      <c r="R4044" s="102"/>
      <c r="S4044" s="91"/>
    </row>
    <row r="4045" spans="1:19" s="104" customFormat="1" ht="12.75" customHeight="1" x14ac:dyDescent="0.25">
      <c r="A4045" s="121"/>
      <c r="B4045" s="92" t="str">
        <f>IF(E4045="","",VLOOKUP(E4045,[1]PROJECTES!$C$14:$G$5000,2,FALSE))</f>
        <v/>
      </c>
      <c r="C4045" s="121"/>
      <c r="D4045" s="93" t="str">
        <f>IF(E4045="","",VLOOKUP(E4045,[1]PROJECTES!$C$14:$G$5000,5,FALSE))</f>
        <v/>
      </c>
      <c r="E4045" s="117"/>
      <c r="F4045" s="95"/>
      <c r="G4045" s="96" t="str">
        <f>IF(E4045="","",VLOOKUP(E4045,[1]PROJECTES!$C$14:$G$5000,4,FALSE))</f>
        <v/>
      </c>
      <c r="H4045" s="118"/>
      <c r="I4045" s="97" t="str">
        <f>IF(H4045="","",VLOOKUP(H4045,BD!B$2:C$16,2,FALSE))</f>
        <v/>
      </c>
      <c r="J4045" s="98"/>
      <c r="K4045" s="135" t="str">
        <f t="shared" si="138"/>
        <v/>
      </c>
      <c r="L4045" s="99" t="str">
        <f t="shared" ca="1" si="139"/>
        <v>-</v>
      </c>
      <c r="M4045" s="93" t="str">
        <f>IF(E4045="","",VLOOKUP(E4045,[1]PROJECTES!$C$14:$Z$5000,21,FALSE))</f>
        <v/>
      </c>
      <c r="N4045" s="100"/>
      <c r="O4045" s="72" t="s">
        <v>229</v>
      </c>
      <c r="P4045" s="101"/>
      <c r="Q4045" s="132"/>
      <c r="R4045" s="102"/>
      <c r="S4045" s="91"/>
    </row>
    <row r="4046" spans="1:19" s="104" customFormat="1" ht="12.75" customHeight="1" x14ac:dyDescent="0.25">
      <c r="A4046" s="121"/>
      <c r="B4046" s="92" t="str">
        <f>IF(E4046="","",VLOOKUP(E4046,[1]PROJECTES!$C$14:$G$5000,2,FALSE))</f>
        <v/>
      </c>
      <c r="C4046" s="121"/>
      <c r="D4046" s="93" t="str">
        <f>IF(E4046="","",VLOOKUP(E4046,[1]PROJECTES!$C$14:$G$5000,5,FALSE))</f>
        <v/>
      </c>
      <c r="E4046" s="117"/>
      <c r="F4046" s="95"/>
      <c r="G4046" s="96" t="str">
        <f>IF(E4046="","",VLOOKUP(E4046,[1]PROJECTES!$C$14:$G$5000,4,FALSE))</f>
        <v/>
      </c>
      <c r="H4046" s="118"/>
      <c r="I4046" s="97" t="str">
        <f>IF(H4046="","",VLOOKUP(H4046,BD!B$2:C$16,2,FALSE))</f>
        <v/>
      </c>
      <c r="J4046" s="98"/>
      <c r="K4046" s="135" t="str">
        <f t="shared" si="138"/>
        <v/>
      </c>
      <c r="L4046" s="99" t="str">
        <f t="shared" ca="1" si="139"/>
        <v>-</v>
      </c>
      <c r="M4046" s="93" t="str">
        <f>IF(E4046="","",VLOOKUP(E4046,[1]PROJECTES!$C$14:$Z$5000,21,FALSE))</f>
        <v/>
      </c>
      <c r="N4046" s="100"/>
      <c r="O4046" s="72" t="s">
        <v>229</v>
      </c>
      <c r="P4046" s="101"/>
      <c r="Q4046" s="132"/>
      <c r="R4046" s="102"/>
      <c r="S4046" s="91"/>
    </row>
    <row r="4047" spans="1:19" s="104" customFormat="1" ht="12.75" customHeight="1" x14ac:dyDescent="0.25">
      <c r="A4047" s="121"/>
      <c r="B4047" s="92" t="str">
        <f>IF(E4047="","",VLOOKUP(E4047,[1]PROJECTES!$C$14:$G$5000,2,FALSE))</f>
        <v/>
      </c>
      <c r="C4047" s="121"/>
      <c r="D4047" s="93" t="str">
        <f>IF(E4047="","",VLOOKUP(E4047,[1]PROJECTES!$C$14:$G$5000,5,FALSE))</f>
        <v/>
      </c>
      <c r="E4047" s="117"/>
      <c r="F4047" s="95"/>
      <c r="G4047" s="96" t="str">
        <f>IF(E4047="","",VLOOKUP(E4047,[1]PROJECTES!$C$14:$G$5000,4,FALSE))</f>
        <v/>
      </c>
      <c r="H4047" s="118"/>
      <c r="I4047" s="97" t="str">
        <f>IF(H4047="","",VLOOKUP(H4047,BD!B$2:C$16,2,FALSE))</f>
        <v/>
      </c>
      <c r="J4047" s="98"/>
      <c r="K4047" s="135" t="str">
        <f t="shared" si="138"/>
        <v/>
      </c>
      <c r="L4047" s="99" t="str">
        <f t="shared" ca="1" si="139"/>
        <v>-</v>
      </c>
      <c r="M4047" s="93" t="str">
        <f>IF(E4047="","",VLOOKUP(E4047,[1]PROJECTES!$C$14:$Z$5000,21,FALSE))</f>
        <v/>
      </c>
      <c r="N4047" s="100"/>
      <c r="O4047" s="72" t="s">
        <v>229</v>
      </c>
      <c r="P4047" s="101"/>
      <c r="Q4047" s="132"/>
      <c r="R4047" s="102"/>
      <c r="S4047" s="91"/>
    </row>
    <row r="4048" spans="1:19" s="104" customFormat="1" ht="12.75" customHeight="1" x14ac:dyDescent="0.25">
      <c r="A4048" s="121"/>
      <c r="B4048" s="92" t="str">
        <f>IF(E4048="","",VLOOKUP(E4048,[1]PROJECTES!$C$14:$G$5000,2,FALSE))</f>
        <v/>
      </c>
      <c r="C4048" s="121"/>
      <c r="D4048" s="93" t="str">
        <f>IF(E4048="","",VLOOKUP(E4048,[1]PROJECTES!$C$14:$G$5000,5,FALSE))</f>
        <v/>
      </c>
      <c r="E4048" s="117"/>
      <c r="F4048" s="95"/>
      <c r="G4048" s="96" t="str">
        <f>IF(E4048="","",VLOOKUP(E4048,[1]PROJECTES!$C$14:$G$5000,4,FALSE))</f>
        <v/>
      </c>
      <c r="H4048" s="118"/>
      <c r="I4048" s="97" t="str">
        <f>IF(H4048="","",VLOOKUP(H4048,BD!B$2:C$16,2,FALSE))</f>
        <v/>
      </c>
      <c r="J4048" s="98"/>
      <c r="K4048" s="135" t="str">
        <f t="shared" si="138"/>
        <v/>
      </c>
      <c r="L4048" s="99" t="str">
        <f t="shared" ca="1" si="139"/>
        <v>-</v>
      </c>
      <c r="M4048" s="93" t="str">
        <f>IF(E4048="","",VLOOKUP(E4048,[1]PROJECTES!$C$14:$Z$5000,21,FALSE))</f>
        <v/>
      </c>
      <c r="N4048" s="100"/>
      <c r="O4048" s="72" t="s">
        <v>229</v>
      </c>
      <c r="P4048" s="101"/>
      <c r="Q4048" s="132"/>
      <c r="R4048" s="102"/>
      <c r="S4048" s="91"/>
    </row>
    <row r="4049" spans="1:19" s="104" customFormat="1" ht="12.75" customHeight="1" x14ac:dyDescent="0.25">
      <c r="A4049" s="121"/>
      <c r="B4049" s="92" t="str">
        <f>IF(E4049="","",VLOOKUP(E4049,[1]PROJECTES!$C$14:$G$5000,2,FALSE))</f>
        <v/>
      </c>
      <c r="C4049" s="121"/>
      <c r="D4049" s="93" t="str">
        <f>IF(E4049="","",VLOOKUP(E4049,[1]PROJECTES!$C$14:$G$5000,5,FALSE))</f>
        <v/>
      </c>
      <c r="E4049" s="117"/>
      <c r="F4049" s="95"/>
      <c r="G4049" s="96" t="str">
        <f>IF(E4049="","",VLOOKUP(E4049,[1]PROJECTES!$C$14:$G$5000,4,FALSE))</f>
        <v/>
      </c>
      <c r="H4049" s="118"/>
      <c r="I4049" s="97" t="str">
        <f>IF(H4049="","",VLOOKUP(H4049,BD!B$2:C$16,2,FALSE))</f>
        <v/>
      </c>
      <c r="J4049" s="98"/>
      <c r="K4049" s="135" t="str">
        <f t="shared" si="138"/>
        <v/>
      </c>
      <c r="L4049" s="99" t="str">
        <f t="shared" ca="1" si="139"/>
        <v>-</v>
      </c>
      <c r="M4049" s="93" t="str">
        <f>IF(E4049="","",VLOOKUP(E4049,[1]PROJECTES!$C$14:$Z$5000,21,FALSE))</f>
        <v/>
      </c>
      <c r="N4049" s="100"/>
      <c r="O4049" s="72" t="s">
        <v>229</v>
      </c>
      <c r="P4049" s="101"/>
      <c r="Q4049" s="132"/>
      <c r="R4049" s="102"/>
      <c r="S4049" s="91"/>
    </row>
    <row r="4050" spans="1:19" s="104" customFormat="1" ht="12.75" customHeight="1" x14ac:dyDescent="0.25">
      <c r="A4050" s="121"/>
      <c r="B4050" s="92" t="str">
        <f>IF(E4050="","",VLOOKUP(E4050,[1]PROJECTES!$C$14:$G$5000,2,FALSE))</f>
        <v/>
      </c>
      <c r="C4050" s="121"/>
      <c r="D4050" s="93" t="str">
        <f>IF(E4050="","",VLOOKUP(E4050,[1]PROJECTES!$C$14:$G$5000,5,FALSE))</f>
        <v/>
      </c>
      <c r="E4050" s="117"/>
      <c r="F4050" s="95"/>
      <c r="G4050" s="96" t="str">
        <f>IF(E4050="","",VLOOKUP(E4050,[1]PROJECTES!$C$14:$G$5000,4,FALSE))</f>
        <v/>
      </c>
      <c r="H4050" s="118"/>
      <c r="I4050" s="97" t="str">
        <f>IF(H4050="","",VLOOKUP(H4050,BD!B$2:C$16,2,FALSE))</f>
        <v/>
      </c>
      <c r="J4050" s="98"/>
      <c r="K4050" s="135" t="str">
        <f t="shared" si="138"/>
        <v/>
      </c>
      <c r="L4050" s="99" t="str">
        <f t="shared" ca="1" si="139"/>
        <v>-</v>
      </c>
      <c r="M4050" s="93" t="str">
        <f>IF(E4050="","",VLOOKUP(E4050,[1]PROJECTES!$C$14:$Z$5000,21,FALSE))</f>
        <v/>
      </c>
      <c r="N4050" s="100"/>
      <c r="O4050" s="72" t="s">
        <v>229</v>
      </c>
      <c r="P4050" s="101"/>
      <c r="Q4050" s="132"/>
      <c r="R4050" s="102"/>
      <c r="S4050" s="91"/>
    </row>
    <row r="4051" spans="1:19" s="104" customFormat="1" ht="12.75" customHeight="1" x14ac:dyDescent="0.25">
      <c r="A4051" s="121"/>
      <c r="B4051" s="92" t="str">
        <f>IF(E4051="","",VLOOKUP(E4051,[1]PROJECTES!$C$14:$G$5000,2,FALSE))</f>
        <v/>
      </c>
      <c r="C4051" s="121"/>
      <c r="D4051" s="93" t="str">
        <f>IF(E4051="","",VLOOKUP(E4051,[1]PROJECTES!$C$14:$G$5000,5,FALSE))</f>
        <v/>
      </c>
      <c r="E4051" s="117"/>
      <c r="F4051" s="95"/>
      <c r="G4051" s="96" t="str">
        <f>IF(E4051="","",VLOOKUP(E4051,[1]PROJECTES!$C$14:$G$5000,4,FALSE))</f>
        <v/>
      </c>
      <c r="H4051" s="118"/>
      <c r="I4051" s="97" t="str">
        <f>IF(H4051="","",VLOOKUP(H4051,BD!B$2:C$16,2,FALSE))</f>
        <v/>
      </c>
      <c r="J4051" s="98"/>
      <c r="K4051" s="135" t="str">
        <f t="shared" si="138"/>
        <v/>
      </c>
      <c r="L4051" s="99" t="str">
        <f t="shared" ca="1" si="139"/>
        <v>-</v>
      </c>
      <c r="M4051" s="93" t="str">
        <f>IF(E4051="","",VLOOKUP(E4051,[1]PROJECTES!$C$14:$Z$5000,21,FALSE))</f>
        <v/>
      </c>
      <c r="N4051" s="100"/>
      <c r="O4051" s="72" t="s">
        <v>229</v>
      </c>
      <c r="P4051" s="101"/>
      <c r="Q4051" s="132"/>
      <c r="R4051" s="102"/>
      <c r="S4051" s="91"/>
    </row>
    <row r="4052" spans="1:19" s="104" customFormat="1" ht="12.75" customHeight="1" x14ac:dyDescent="0.25">
      <c r="A4052" s="121"/>
      <c r="B4052" s="92" t="str">
        <f>IF(E4052="","",VLOOKUP(E4052,[1]PROJECTES!$C$14:$G$5000,2,FALSE))</f>
        <v/>
      </c>
      <c r="C4052" s="121"/>
      <c r="D4052" s="93" t="str">
        <f>IF(E4052="","",VLOOKUP(E4052,[1]PROJECTES!$C$14:$G$5000,5,FALSE))</f>
        <v/>
      </c>
      <c r="E4052" s="117"/>
      <c r="F4052" s="95"/>
      <c r="G4052" s="96" t="str">
        <f>IF(E4052="","",VLOOKUP(E4052,[1]PROJECTES!$C$14:$G$5000,4,FALSE))</f>
        <v/>
      </c>
      <c r="H4052" s="118"/>
      <c r="I4052" s="97" t="str">
        <f>IF(H4052="","",VLOOKUP(H4052,BD!B$2:C$16,2,FALSE))</f>
        <v/>
      </c>
      <c r="J4052" s="98"/>
      <c r="K4052" s="135" t="str">
        <f t="shared" si="138"/>
        <v/>
      </c>
      <c r="L4052" s="99" t="str">
        <f t="shared" ca="1" si="139"/>
        <v>-</v>
      </c>
      <c r="M4052" s="93" t="str">
        <f>IF(E4052="","",VLOOKUP(E4052,[1]PROJECTES!$C$14:$Z$5000,21,FALSE))</f>
        <v/>
      </c>
      <c r="N4052" s="100"/>
      <c r="O4052" s="72" t="s">
        <v>229</v>
      </c>
      <c r="P4052" s="101"/>
      <c r="Q4052" s="132"/>
      <c r="R4052" s="102"/>
      <c r="S4052" s="91"/>
    </row>
    <row r="4053" spans="1:19" s="104" customFormat="1" ht="12.75" customHeight="1" x14ac:dyDescent="0.25">
      <c r="A4053" s="121"/>
      <c r="B4053" s="92" t="str">
        <f>IF(E4053="","",VLOOKUP(E4053,[1]PROJECTES!$C$14:$G$5000,2,FALSE))</f>
        <v/>
      </c>
      <c r="C4053" s="121"/>
      <c r="D4053" s="93" t="str">
        <f>IF(E4053="","",VLOOKUP(E4053,[1]PROJECTES!$C$14:$G$5000,5,FALSE))</f>
        <v/>
      </c>
      <c r="E4053" s="117"/>
      <c r="F4053" s="95"/>
      <c r="G4053" s="96" t="str">
        <f>IF(E4053="","",VLOOKUP(E4053,[1]PROJECTES!$C$14:$G$5000,4,FALSE))</f>
        <v/>
      </c>
      <c r="H4053" s="118"/>
      <c r="I4053" s="97" t="str">
        <f>IF(H4053="","",VLOOKUP(H4053,BD!B$2:C$16,2,FALSE))</f>
        <v/>
      </c>
      <c r="J4053" s="98"/>
      <c r="K4053" s="135" t="str">
        <f t="shared" si="138"/>
        <v/>
      </c>
      <c r="L4053" s="99" t="str">
        <f t="shared" ca="1" si="139"/>
        <v>-</v>
      </c>
      <c r="M4053" s="93" t="str">
        <f>IF(E4053="","",VLOOKUP(E4053,[1]PROJECTES!$C$14:$Z$5000,21,FALSE))</f>
        <v/>
      </c>
      <c r="N4053" s="100"/>
      <c r="O4053" s="72" t="s">
        <v>229</v>
      </c>
      <c r="P4053" s="101"/>
      <c r="Q4053" s="132"/>
      <c r="R4053" s="102"/>
      <c r="S4053" s="91"/>
    </row>
    <row r="4054" spans="1:19" s="104" customFormat="1" ht="12.75" customHeight="1" x14ac:dyDescent="0.25">
      <c r="A4054" s="121"/>
      <c r="B4054" s="92" t="str">
        <f>IF(E4054="","",VLOOKUP(E4054,[1]PROJECTES!$C$14:$G$5000,2,FALSE))</f>
        <v/>
      </c>
      <c r="C4054" s="121"/>
      <c r="D4054" s="93" t="str">
        <f>IF(E4054="","",VLOOKUP(E4054,[1]PROJECTES!$C$14:$G$5000,5,FALSE))</f>
        <v/>
      </c>
      <c r="E4054" s="117"/>
      <c r="F4054" s="95"/>
      <c r="G4054" s="96" t="str">
        <f>IF(E4054="","",VLOOKUP(E4054,[1]PROJECTES!$C$14:$G$5000,4,FALSE))</f>
        <v/>
      </c>
      <c r="H4054" s="118"/>
      <c r="I4054" s="97" t="str">
        <f>IF(H4054="","",VLOOKUP(H4054,BD!B$2:C$16,2,FALSE))</f>
        <v/>
      </c>
      <c r="J4054" s="98"/>
      <c r="K4054" s="135" t="str">
        <f t="shared" si="138"/>
        <v/>
      </c>
      <c r="L4054" s="99" t="str">
        <f t="shared" ca="1" si="139"/>
        <v>-</v>
      </c>
      <c r="M4054" s="93" t="str">
        <f>IF(E4054="","",VLOOKUP(E4054,[1]PROJECTES!$C$14:$Z$5000,21,FALSE))</f>
        <v/>
      </c>
      <c r="N4054" s="100"/>
      <c r="O4054" s="72" t="s">
        <v>229</v>
      </c>
      <c r="P4054" s="101"/>
      <c r="Q4054" s="132"/>
      <c r="R4054" s="102"/>
      <c r="S4054" s="91"/>
    </row>
    <row r="4055" spans="1:19" s="104" customFormat="1" ht="12.75" customHeight="1" x14ac:dyDescent="0.25">
      <c r="A4055" s="121"/>
      <c r="B4055" s="92" t="str">
        <f>IF(E4055="","",VLOOKUP(E4055,[1]PROJECTES!$C$14:$G$5000,2,FALSE))</f>
        <v/>
      </c>
      <c r="C4055" s="121"/>
      <c r="D4055" s="93" t="str">
        <f>IF(E4055="","",VLOOKUP(E4055,[1]PROJECTES!$C$14:$G$5000,5,FALSE))</f>
        <v/>
      </c>
      <c r="E4055" s="117"/>
      <c r="F4055" s="95"/>
      <c r="G4055" s="96" t="str">
        <f>IF(E4055="","",VLOOKUP(E4055,[1]PROJECTES!$C$14:$G$5000,4,FALSE))</f>
        <v/>
      </c>
      <c r="H4055" s="118"/>
      <c r="I4055" s="97" t="str">
        <f>IF(H4055="","",VLOOKUP(H4055,BD!B$2:C$16,2,FALSE))</f>
        <v/>
      </c>
      <c r="J4055" s="98"/>
      <c r="K4055" s="135" t="str">
        <f t="shared" si="138"/>
        <v/>
      </c>
      <c r="L4055" s="99" t="str">
        <f t="shared" ca="1" si="139"/>
        <v>-</v>
      </c>
      <c r="M4055" s="93" t="str">
        <f>IF(E4055="","",VLOOKUP(E4055,[1]PROJECTES!$C$14:$Z$5000,21,FALSE))</f>
        <v/>
      </c>
      <c r="N4055" s="100"/>
      <c r="O4055" s="72" t="s">
        <v>229</v>
      </c>
      <c r="P4055" s="101"/>
      <c r="Q4055" s="132"/>
      <c r="R4055" s="102"/>
      <c r="S4055" s="91"/>
    </row>
    <row r="4056" spans="1:19" s="104" customFormat="1" ht="12.75" customHeight="1" x14ac:dyDescent="0.25">
      <c r="A4056" s="121"/>
      <c r="B4056" s="92" t="str">
        <f>IF(E4056="","",VLOOKUP(E4056,[1]PROJECTES!$C$14:$G$5000,2,FALSE))</f>
        <v/>
      </c>
      <c r="C4056" s="121"/>
      <c r="D4056" s="93" t="str">
        <f>IF(E4056="","",VLOOKUP(E4056,[1]PROJECTES!$C$14:$G$5000,5,FALSE))</f>
        <v/>
      </c>
      <c r="E4056" s="117"/>
      <c r="F4056" s="95"/>
      <c r="G4056" s="96" t="str">
        <f>IF(E4056="","",VLOOKUP(E4056,[1]PROJECTES!$C$14:$G$5000,4,FALSE))</f>
        <v/>
      </c>
      <c r="H4056" s="118"/>
      <c r="I4056" s="97" t="str">
        <f>IF(H4056="","",VLOOKUP(H4056,BD!B$2:C$16,2,FALSE))</f>
        <v/>
      </c>
      <c r="J4056" s="98"/>
      <c r="K4056" s="135" t="str">
        <f t="shared" si="138"/>
        <v/>
      </c>
      <c r="L4056" s="99" t="str">
        <f t="shared" ca="1" si="139"/>
        <v>-</v>
      </c>
      <c r="M4056" s="93" t="str">
        <f>IF(E4056="","",VLOOKUP(E4056,[1]PROJECTES!$C$14:$Z$5000,21,FALSE))</f>
        <v/>
      </c>
      <c r="N4056" s="100"/>
      <c r="O4056" s="72" t="s">
        <v>229</v>
      </c>
      <c r="P4056" s="101"/>
      <c r="Q4056" s="132"/>
      <c r="R4056" s="102"/>
      <c r="S4056" s="91"/>
    </row>
    <row r="4057" spans="1:19" s="104" customFormat="1" ht="12.75" customHeight="1" x14ac:dyDescent="0.25">
      <c r="A4057" s="121"/>
      <c r="B4057" s="92" t="str">
        <f>IF(E4057="","",VLOOKUP(E4057,[1]PROJECTES!$C$14:$G$5000,2,FALSE))</f>
        <v/>
      </c>
      <c r="C4057" s="121"/>
      <c r="D4057" s="93" t="str">
        <f>IF(E4057="","",VLOOKUP(E4057,[1]PROJECTES!$C$14:$G$5000,5,FALSE))</f>
        <v/>
      </c>
      <c r="E4057" s="117"/>
      <c r="F4057" s="95"/>
      <c r="G4057" s="96" t="str">
        <f>IF(E4057="","",VLOOKUP(E4057,[1]PROJECTES!$C$14:$G$5000,4,FALSE))</f>
        <v/>
      </c>
      <c r="H4057" s="118"/>
      <c r="I4057" s="97" t="str">
        <f>IF(H4057="","",VLOOKUP(H4057,BD!B$2:C$16,2,FALSE))</f>
        <v/>
      </c>
      <c r="J4057" s="98"/>
      <c r="K4057" s="135" t="str">
        <f t="shared" si="138"/>
        <v/>
      </c>
      <c r="L4057" s="99" t="str">
        <f t="shared" ca="1" si="139"/>
        <v>-</v>
      </c>
      <c r="M4057" s="93" t="str">
        <f>IF(E4057="","",VLOOKUP(E4057,[1]PROJECTES!$C$14:$Z$5000,21,FALSE))</f>
        <v/>
      </c>
      <c r="N4057" s="100"/>
      <c r="O4057" s="72" t="s">
        <v>229</v>
      </c>
      <c r="P4057" s="101"/>
      <c r="Q4057" s="132"/>
      <c r="R4057" s="102"/>
      <c r="S4057" s="91"/>
    </row>
    <row r="4058" spans="1:19" s="104" customFormat="1" ht="12.75" customHeight="1" x14ac:dyDescent="0.25">
      <c r="A4058" s="121"/>
      <c r="B4058" s="92" t="str">
        <f>IF(E4058="","",VLOOKUP(E4058,[1]PROJECTES!$C$14:$G$5000,2,FALSE))</f>
        <v/>
      </c>
      <c r="C4058" s="121"/>
      <c r="D4058" s="93" t="str">
        <f>IF(E4058="","",VLOOKUP(E4058,[1]PROJECTES!$C$14:$G$5000,5,FALSE))</f>
        <v/>
      </c>
      <c r="E4058" s="117"/>
      <c r="F4058" s="95"/>
      <c r="G4058" s="96" t="str">
        <f>IF(E4058="","",VLOOKUP(E4058,[1]PROJECTES!$C$14:$G$5000,4,FALSE))</f>
        <v/>
      </c>
      <c r="H4058" s="118"/>
      <c r="I4058" s="97" t="str">
        <f>IF(H4058="","",VLOOKUP(H4058,BD!B$2:C$16,2,FALSE))</f>
        <v/>
      </c>
      <c r="J4058" s="98"/>
      <c r="K4058" s="135" t="str">
        <f t="shared" si="138"/>
        <v/>
      </c>
      <c r="L4058" s="99" t="str">
        <f t="shared" ca="1" si="139"/>
        <v>-</v>
      </c>
      <c r="M4058" s="93" t="str">
        <f>IF(E4058="","",VLOOKUP(E4058,[1]PROJECTES!$C$14:$Z$5000,21,FALSE))</f>
        <v/>
      </c>
      <c r="N4058" s="100"/>
      <c r="O4058" s="72" t="s">
        <v>229</v>
      </c>
      <c r="P4058" s="101"/>
      <c r="Q4058" s="132"/>
      <c r="R4058" s="102"/>
      <c r="S4058" s="91"/>
    </row>
    <row r="4059" spans="1:19" s="104" customFormat="1" ht="12.75" customHeight="1" x14ac:dyDescent="0.25">
      <c r="A4059" s="121"/>
      <c r="B4059" s="92" t="str">
        <f>IF(E4059="","",VLOOKUP(E4059,[1]PROJECTES!$C$14:$G$5000,2,FALSE))</f>
        <v/>
      </c>
      <c r="C4059" s="121"/>
      <c r="D4059" s="93" t="str">
        <f>IF(E4059="","",VLOOKUP(E4059,[1]PROJECTES!$C$14:$G$5000,5,FALSE))</f>
        <v/>
      </c>
      <c r="E4059" s="117"/>
      <c r="F4059" s="95"/>
      <c r="G4059" s="96" t="str">
        <f>IF(E4059="","",VLOOKUP(E4059,[1]PROJECTES!$C$14:$G$5000,4,FALSE))</f>
        <v/>
      </c>
      <c r="H4059" s="118"/>
      <c r="I4059" s="97" t="str">
        <f>IF(H4059="","",VLOOKUP(H4059,BD!B$2:C$16,2,FALSE))</f>
        <v/>
      </c>
      <c r="J4059" s="98"/>
      <c r="K4059" s="135" t="str">
        <f t="shared" si="138"/>
        <v/>
      </c>
      <c r="L4059" s="99" t="str">
        <f t="shared" ca="1" si="139"/>
        <v>-</v>
      </c>
      <c r="M4059" s="93" t="str">
        <f>IF(E4059="","",VLOOKUP(E4059,[1]PROJECTES!$C$14:$Z$5000,21,FALSE))</f>
        <v/>
      </c>
      <c r="N4059" s="100"/>
      <c r="O4059" s="72" t="s">
        <v>229</v>
      </c>
      <c r="P4059" s="101"/>
      <c r="Q4059" s="132"/>
      <c r="R4059" s="102"/>
      <c r="S4059" s="91"/>
    </row>
    <row r="4060" spans="1:19" s="104" customFormat="1" ht="12.75" customHeight="1" x14ac:dyDescent="0.25">
      <c r="A4060" s="121"/>
      <c r="B4060" s="92" t="str">
        <f>IF(E4060="","",VLOOKUP(E4060,[1]PROJECTES!$C$14:$G$5000,2,FALSE))</f>
        <v/>
      </c>
      <c r="C4060" s="121"/>
      <c r="D4060" s="93" t="str">
        <f>IF(E4060="","",VLOOKUP(E4060,[1]PROJECTES!$C$14:$G$5000,5,FALSE))</f>
        <v/>
      </c>
      <c r="E4060" s="117"/>
      <c r="F4060" s="95"/>
      <c r="G4060" s="96" t="str">
        <f>IF(E4060="","",VLOOKUP(E4060,[1]PROJECTES!$C$14:$G$5000,4,FALSE))</f>
        <v/>
      </c>
      <c r="H4060" s="118"/>
      <c r="I4060" s="97" t="str">
        <f>IF(H4060="","",VLOOKUP(H4060,BD!B$2:C$16,2,FALSE))</f>
        <v/>
      </c>
      <c r="J4060" s="98"/>
      <c r="K4060" s="135" t="str">
        <f t="shared" si="138"/>
        <v/>
      </c>
      <c r="L4060" s="99" t="str">
        <f t="shared" ca="1" si="139"/>
        <v>-</v>
      </c>
      <c r="M4060" s="93" t="str">
        <f>IF(E4060="","",VLOOKUP(E4060,[1]PROJECTES!$C$14:$Z$5000,21,FALSE))</f>
        <v/>
      </c>
      <c r="N4060" s="100"/>
      <c r="O4060" s="72" t="s">
        <v>229</v>
      </c>
      <c r="P4060" s="101"/>
      <c r="Q4060" s="132"/>
      <c r="R4060" s="102"/>
      <c r="S4060" s="91"/>
    </row>
    <row r="4061" spans="1:19" s="104" customFormat="1" ht="12.75" customHeight="1" x14ac:dyDescent="0.25">
      <c r="A4061" s="121"/>
      <c r="B4061" s="92" t="str">
        <f>IF(E4061="","",VLOOKUP(E4061,[1]PROJECTES!$C$14:$G$5000,2,FALSE))</f>
        <v/>
      </c>
      <c r="C4061" s="121"/>
      <c r="D4061" s="93" t="str">
        <f>IF(E4061="","",VLOOKUP(E4061,[1]PROJECTES!$C$14:$G$5000,5,FALSE))</f>
        <v/>
      </c>
      <c r="E4061" s="117"/>
      <c r="F4061" s="95"/>
      <c r="G4061" s="96" t="str">
        <f>IF(E4061="","",VLOOKUP(E4061,[1]PROJECTES!$C$14:$G$5000,4,FALSE))</f>
        <v/>
      </c>
      <c r="H4061" s="118"/>
      <c r="I4061" s="97" t="str">
        <f>IF(H4061="","",VLOOKUP(H4061,BD!B$2:C$16,2,FALSE))</f>
        <v/>
      </c>
      <c r="J4061" s="98"/>
      <c r="K4061" s="135" t="str">
        <f t="shared" si="138"/>
        <v/>
      </c>
      <c r="L4061" s="99" t="str">
        <f t="shared" ca="1" si="139"/>
        <v>-</v>
      </c>
      <c r="M4061" s="93" t="str">
        <f>IF(E4061="","",VLOOKUP(E4061,[1]PROJECTES!$C$14:$Z$5000,21,FALSE))</f>
        <v/>
      </c>
      <c r="N4061" s="100"/>
      <c r="O4061" s="72" t="s">
        <v>229</v>
      </c>
      <c r="P4061" s="101"/>
      <c r="Q4061" s="132"/>
      <c r="R4061" s="102"/>
      <c r="S4061" s="91"/>
    </row>
    <row r="4062" spans="1:19" s="104" customFormat="1" ht="12.75" customHeight="1" x14ac:dyDescent="0.25">
      <c r="A4062" s="121"/>
      <c r="B4062" s="92" t="str">
        <f>IF(E4062="","",VLOOKUP(E4062,[1]PROJECTES!$C$14:$G$5000,2,FALSE))</f>
        <v/>
      </c>
      <c r="C4062" s="121"/>
      <c r="D4062" s="93" t="str">
        <f>IF(E4062="","",VLOOKUP(E4062,[1]PROJECTES!$C$14:$G$5000,5,FALSE))</f>
        <v/>
      </c>
      <c r="E4062" s="117"/>
      <c r="F4062" s="95"/>
      <c r="G4062" s="96" t="str">
        <f>IF(E4062="","",VLOOKUP(E4062,[1]PROJECTES!$C$14:$G$5000,4,FALSE))</f>
        <v/>
      </c>
      <c r="H4062" s="118"/>
      <c r="I4062" s="97" t="str">
        <f>IF(H4062="","",VLOOKUP(H4062,BD!B$2:C$16,2,FALSE))</f>
        <v/>
      </c>
      <c r="J4062" s="98"/>
      <c r="K4062" s="135" t="str">
        <f t="shared" si="138"/>
        <v/>
      </c>
      <c r="L4062" s="99" t="str">
        <f t="shared" ca="1" si="139"/>
        <v>-</v>
      </c>
      <c r="M4062" s="93" t="str">
        <f>IF(E4062="","",VLOOKUP(E4062,[1]PROJECTES!$C$14:$Z$5000,21,FALSE))</f>
        <v/>
      </c>
      <c r="N4062" s="100"/>
      <c r="O4062" s="72" t="s">
        <v>229</v>
      </c>
      <c r="P4062" s="101"/>
      <c r="Q4062" s="132"/>
      <c r="R4062" s="102"/>
      <c r="S4062" s="91"/>
    </row>
    <row r="4063" spans="1:19" s="104" customFormat="1" ht="12.75" customHeight="1" x14ac:dyDescent="0.25">
      <c r="A4063" s="121"/>
      <c r="B4063" s="92" t="str">
        <f>IF(E4063="","",VLOOKUP(E4063,[1]PROJECTES!$C$14:$G$5000,2,FALSE))</f>
        <v/>
      </c>
      <c r="C4063" s="121"/>
      <c r="D4063" s="93" t="str">
        <f>IF(E4063="","",VLOOKUP(E4063,[1]PROJECTES!$C$14:$G$5000,5,FALSE))</f>
        <v/>
      </c>
      <c r="E4063" s="117"/>
      <c r="F4063" s="95"/>
      <c r="G4063" s="96" t="str">
        <f>IF(E4063="","",VLOOKUP(E4063,[1]PROJECTES!$C$14:$G$5000,4,FALSE))</f>
        <v/>
      </c>
      <c r="H4063" s="118"/>
      <c r="I4063" s="97" t="str">
        <f>IF(H4063="","",VLOOKUP(H4063,BD!B$2:C$16,2,FALSE))</f>
        <v/>
      </c>
      <c r="J4063" s="98"/>
      <c r="K4063" s="135" t="str">
        <f t="shared" si="138"/>
        <v/>
      </c>
      <c r="L4063" s="99" t="str">
        <f t="shared" ca="1" si="139"/>
        <v>-</v>
      </c>
      <c r="M4063" s="93" t="str">
        <f>IF(E4063="","",VLOOKUP(E4063,[1]PROJECTES!$C$14:$Z$5000,21,FALSE))</f>
        <v/>
      </c>
      <c r="N4063" s="100"/>
      <c r="O4063" s="72" t="s">
        <v>229</v>
      </c>
      <c r="P4063" s="101"/>
      <c r="Q4063" s="132"/>
      <c r="R4063" s="102"/>
      <c r="S4063" s="91"/>
    </row>
    <row r="4064" spans="1:19" s="104" customFormat="1" ht="12.75" customHeight="1" x14ac:dyDescent="0.25">
      <c r="A4064" s="121"/>
      <c r="B4064" s="92" t="str">
        <f>IF(E4064="","",VLOOKUP(E4064,[1]PROJECTES!$C$14:$G$5000,2,FALSE))</f>
        <v/>
      </c>
      <c r="C4064" s="121"/>
      <c r="D4064" s="93" t="str">
        <f>IF(E4064="","",VLOOKUP(E4064,[1]PROJECTES!$C$14:$G$5000,5,FALSE))</f>
        <v/>
      </c>
      <c r="E4064" s="117"/>
      <c r="F4064" s="95"/>
      <c r="G4064" s="96" t="str">
        <f>IF(E4064="","",VLOOKUP(E4064,[1]PROJECTES!$C$14:$G$5000,4,FALSE))</f>
        <v/>
      </c>
      <c r="H4064" s="118"/>
      <c r="I4064" s="97" t="str">
        <f>IF(H4064="","",VLOOKUP(H4064,BD!B$2:C$16,2,FALSE))</f>
        <v/>
      </c>
      <c r="J4064" s="98"/>
      <c r="K4064" s="135" t="str">
        <f t="shared" si="138"/>
        <v/>
      </c>
      <c r="L4064" s="99" t="str">
        <f t="shared" ca="1" si="139"/>
        <v>-</v>
      </c>
      <c r="M4064" s="93" t="str">
        <f>IF(E4064="","",VLOOKUP(E4064,[1]PROJECTES!$C$14:$Z$5000,21,FALSE))</f>
        <v/>
      </c>
      <c r="N4064" s="100"/>
      <c r="O4064" s="72" t="s">
        <v>229</v>
      </c>
      <c r="P4064" s="101"/>
      <c r="Q4064" s="132"/>
      <c r="R4064" s="102"/>
      <c r="S4064" s="91"/>
    </row>
    <row r="4065" spans="1:19" s="104" customFormat="1" ht="12.75" customHeight="1" x14ac:dyDescent="0.25">
      <c r="A4065" s="121"/>
      <c r="B4065" s="92" t="str">
        <f>IF(E4065="","",VLOOKUP(E4065,[1]PROJECTES!$C$14:$G$5000,2,FALSE))</f>
        <v/>
      </c>
      <c r="C4065" s="121"/>
      <c r="D4065" s="93" t="str">
        <f>IF(E4065="","",VLOOKUP(E4065,[1]PROJECTES!$C$14:$G$5000,5,FALSE))</f>
        <v/>
      </c>
      <c r="E4065" s="117"/>
      <c r="F4065" s="95"/>
      <c r="G4065" s="96" t="str">
        <f>IF(E4065="","",VLOOKUP(E4065,[1]PROJECTES!$C$14:$G$5000,4,FALSE))</f>
        <v/>
      </c>
      <c r="H4065" s="118"/>
      <c r="I4065" s="97" t="str">
        <f>IF(H4065="","",VLOOKUP(H4065,BD!B$2:C$16,2,FALSE))</f>
        <v/>
      </c>
      <c r="J4065" s="98"/>
      <c r="K4065" s="135" t="str">
        <f t="shared" si="138"/>
        <v/>
      </c>
      <c r="L4065" s="99" t="str">
        <f t="shared" ca="1" si="139"/>
        <v>-</v>
      </c>
      <c r="M4065" s="93" t="str">
        <f>IF(E4065="","",VLOOKUP(E4065,[1]PROJECTES!$C$14:$Z$5000,21,FALSE))</f>
        <v/>
      </c>
      <c r="N4065" s="100"/>
      <c r="O4065" s="72" t="s">
        <v>229</v>
      </c>
      <c r="P4065" s="101"/>
      <c r="Q4065" s="132"/>
      <c r="R4065" s="102"/>
      <c r="S4065" s="91"/>
    </row>
    <row r="4066" spans="1:19" s="104" customFormat="1" ht="12.75" customHeight="1" x14ac:dyDescent="0.25">
      <c r="A4066" s="121"/>
      <c r="B4066" s="92" t="str">
        <f>IF(E4066="","",VLOOKUP(E4066,[1]PROJECTES!$C$14:$G$5000,2,FALSE))</f>
        <v/>
      </c>
      <c r="C4066" s="121"/>
      <c r="D4066" s="93" t="str">
        <f>IF(E4066="","",VLOOKUP(E4066,[1]PROJECTES!$C$14:$G$5000,5,FALSE))</f>
        <v/>
      </c>
      <c r="E4066" s="117"/>
      <c r="F4066" s="95"/>
      <c r="G4066" s="96" t="str">
        <f>IF(E4066="","",VLOOKUP(E4066,[1]PROJECTES!$C$14:$G$5000,4,FALSE))</f>
        <v/>
      </c>
      <c r="H4066" s="118"/>
      <c r="I4066" s="97" t="str">
        <f>IF(H4066="","",VLOOKUP(H4066,BD!B$2:C$16,2,FALSE))</f>
        <v/>
      </c>
      <c r="J4066" s="98"/>
      <c r="K4066" s="135" t="str">
        <f t="shared" si="138"/>
        <v/>
      </c>
      <c r="L4066" s="99" t="str">
        <f t="shared" ca="1" si="139"/>
        <v>-</v>
      </c>
      <c r="M4066" s="93" t="str">
        <f>IF(E4066="","",VLOOKUP(E4066,[1]PROJECTES!$C$14:$Z$5000,21,FALSE))</f>
        <v/>
      </c>
      <c r="N4066" s="100"/>
      <c r="O4066" s="72" t="s">
        <v>229</v>
      </c>
      <c r="P4066" s="101"/>
      <c r="Q4066" s="132"/>
      <c r="R4066" s="102"/>
      <c r="S4066" s="91"/>
    </row>
    <row r="4067" spans="1:19" s="104" customFormat="1" ht="12.75" customHeight="1" x14ac:dyDescent="0.25">
      <c r="A4067" s="121"/>
      <c r="B4067" s="92" t="str">
        <f>IF(E4067="","",VLOOKUP(E4067,[1]PROJECTES!$C$14:$G$5000,2,FALSE))</f>
        <v/>
      </c>
      <c r="C4067" s="121"/>
      <c r="D4067" s="93" t="str">
        <f>IF(E4067="","",VLOOKUP(E4067,[1]PROJECTES!$C$14:$G$5000,5,FALSE))</f>
        <v/>
      </c>
      <c r="E4067" s="117"/>
      <c r="F4067" s="95"/>
      <c r="G4067" s="96" t="str">
        <f>IF(E4067="","",VLOOKUP(E4067,[1]PROJECTES!$C$14:$G$5000,4,FALSE))</f>
        <v/>
      </c>
      <c r="H4067" s="118"/>
      <c r="I4067" s="97" t="str">
        <f>IF(H4067="","",VLOOKUP(H4067,BD!B$2:C$16,2,FALSE))</f>
        <v/>
      </c>
      <c r="J4067" s="98"/>
      <c r="K4067" s="135" t="str">
        <f t="shared" si="138"/>
        <v/>
      </c>
      <c r="L4067" s="99" t="str">
        <f t="shared" ca="1" si="139"/>
        <v>-</v>
      </c>
      <c r="M4067" s="93" t="str">
        <f>IF(E4067="","",VLOOKUP(E4067,[1]PROJECTES!$C$14:$Z$5000,21,FALSE))</f>
        <v/>
      </c>
      <c r="N4067" s="100"/>
      <c r="O4067" s="72" t="s">
        <v>229</v>
      </c>
      <c r="P4067" s="101"/>
      <c r="Q4067" s="132"/>
      <c r="R4067" s="102"/>
      <c r="S4067" s="91"/>
    </row>
    <row r="4068" spans="1:19" s="104" customFormat="1" ht="12.75" customHeight="1" x14ac:dyDescent="0.25">
      <c r="A4068" s="121"/>
      <c r="B4068" s="92" t="str">
        <f>IF(E4068="","",VLOOKUP(E4068,[1]PROJECTES!$C$14:$G$5000,2,FALSE))</f>
        <v/>
      </c>
      <c r="C4068" s="121"/>
      <c r="D4068" s="93" t="str">
        <f>IF(E4068="","",VLOOKUP(E4068,[1]PROJECTES!$C$14:$G$5000,5,FALSE))</f>
        <v/>
      </c>
      <c r="E4068" s="117"/>
      <c r="F4068" s="95"/>
      <c r="G4068" s="96" t="str">
        <f>IF(E4068="","",VLOOKUP(E4068,[1]PROJECTES!$C$14:$G$5000,4,FALSE))</f>
        <v/>
      </c>
      <c r="H4068" s="118"/>
      <c r="I4068" s="97" t="str">
        <f>IF(H4068="","",VLOOKUP(H4068,BD!B$2:C$16,2,FALSE))</f>
        <v/>
      </c>
      <c r="J4068" s="98"/>
      <c r="K4068" s="135" t="str">
        <f t="shared" si="138"/>
        <v/>
      </c>
      <c r="L4068" s="99" t="str">
        <f t="shared" ca="1" si="139"/>
        <v>-</v>
      </c>
      <c r="M4068" s="93" t="str">
        <f>IF(E4068="","",VLOOKUP(E4068,[1]PROJECTES!$C$14:$Z$5000,21,FALSE))</f>
        <v/>
      </c>
      <c r="N4068" s="100"/>
      <c r="O4068" s="72" t="s">
        <v>229</v>
      </c>
      <c r="P4068" s="101"/>
      <c r="Q4068" s="132"/>
      <c r="R4068" s="102"/>
      <c r="S4068" s="91"/>
    </row>
    <row r="4069" spans="1:19" s="104" customFormat="1" ht="12.75" customHeight="1" x14ac:dyDescent="0.25">
      <c r="A4069" s="121"/>
      <c r="B4069" s="92" t="str">
        <f>IF(E4069="","",VLOOKUP(E4069,[1]PROJECTES!$C$14:$G$5000,2,FALSE))</f>
        <v/>
      </c>
      <c r="C4069" s="121"/>
      <c r="D4069" s="93" t="str">
        <f>IF(E4069="","",VLOOKUP(E4069,[1]PROJECTES!$C$14:$G$5000,5,FALSE))</f>
        <v/>
      </c>
      <c r="E4069" s="117"/>
      <c r="F4069" s="95"/>
      <c r="G4069" s="96" t="str">
        <f>IF(E4069="","",VLOOKUP(E4069,[1]PROJECTES!$C$14:$G$5000,4,FALSE))</f>
        <v/>
      </c>
      <c r="H4069" s="118"/>
      <c r="I4069" s="97" t="str">
        <f>IF(H4069="","",VLOOKUP(H4069,BD!B$2:C$16,2,FALSE))</f>
        <v/>
      </c>
      <c r="J4069" s="98"/>
      <c r="K4069" s="135" t="str">
        <f t="shared" si="138"/>
        <v/>
      </c>
      <c r="L4069" s="99" t="str">
        <f t="shared" ca="1" si="139"/>
        <v>-</v>
      </c>
      <c r="M4069" s="93" t="str">
        <f>IF(E4069="","",VLOOKUP(E4069,[1]PROJECTES!$C$14:$Z$5000,21,FALSE))</f>
        <v/>
      </c>
      <c r="N4069" s="100"/>
      <c r="O4069" s="72" t="s">
        <v>229</v>
      </c>
      <c r="P4069" s="101"/>
      <c r="Q4069" s="132"/>
      <c r="R4069" s="102"/>
      <c r="S4069" s="91"/>
    </row>
    <row r="4070" spans="1:19" s="104" customFormat="1" ht="12.75" customHeight="1" x14ac:dyDescent="0.25">
      <c r="A4070" s="121"/>
      <c r="B4070" s="92" t="str">
        <f>IF(E4070="","",VLOOKUP(E4070,[1]PROJECTES!$C$14:$G$5000,2,FALSE))</f>
        <v/>
      </c>
      <c r="C4070" s="121"/>
      <c r="D4070" s="93" t="str">
        <f>IF(E4070="","",VLOOKUP(E4070,[1]PROJECTES!$C$14:$G$5000,5,FALSE))</f>
        <v/>
      </c>
      <c r="E4070" s="117"/>
      <c r="F4070" s="95"/>
      <c r="G4070" s="96" t="str">
        <f>IF(E4070="","",VLOOKUP(E4070,[1]PROJECTES!$C$14:$G$5000,4,FALSE))</f>
        <v/>
      </c>
      <c r="H4070" s="118"/>
      <c r="I4070" s="97" t="str">
        <f>IF(H4070="","",VLOOKUP(H4070,BD!B$2:C$16,2,FALSE))</f>
        <v/>
      </c>
      <c r="J4070" s="98"/>
      <c r="K4070" s="135" t="str">
        <f t="shared" si="138"/>
        <v/>
      </c>
      <c r="L4070" s="99" t="str">
        <f t="shared" ca="1" si="139"/>
        <v>-</v>
      </c>
      <c r="M4070" s="93" t="str">
        <f>IF(E4070="","",VLOOKUP(E4070,[1]PROJECTES!$C$14:$Z$5000,21,FALSE))</f>
        <v/>
      </c>
      <c r="N4070" s="100"/>
      <c r="O4070" s="72" t="s">
        <v>229</v>
      </c>
      <c r="P4070" s="101"/>
      <c r="Q4070" s="132"/>
      <c r="R4070" s="102"/>
      <c r="S4070" s="91"/>
    </row>
    <row r="4071" spans="1:19" s="104" customFormat="1" ht="12.75" customHeight="1" x14ac:dyDescent="0.25">
      <c r="A4071" s="121"/>
      <c r="B4071" s="92" t="str">
        <f>IF(E4071="","",VLOOKUP(E4071,[1]PROJECTES!$C$14:$G$5000,2,FALSE))</f>
        <v/>
      </c>
      <c r="C4071" s="121"/>
      <c r="D4071" s="93" t="str">
        <f>IF(E4071="","",VLOOKUP(E4071,[1]PROJECTES!$C$14:$G$5000,5,FALSE))</f>
        <v/>
      </c>
      <c r="E4071" s="117"/>
      <c r="F4071" s="95"/>
      <c r="G4071" s="96" t="str">
        <f>IF(E4071="","",VLOOKUP(E4071,[1]PROJECTES!$C$14:$G$5000,4,FALSE))</f>
        <v/>
      </c>
      <c r="H4071" s="118"/>
      <c r="I4071" s="97" t="str">
        <f>IF(H4071="","",VLOOKUP(H4071,BD!B$2:C$16,2,FALSE))</f>
        <v/>
      </c>
      <c r="J4071" s="98"/>
      <c r="K4071" s="135" t="str">
        <f t="shared" si="138"/>
        <v/>
      </c>
      <c r="L4071" s="99" t="str">
        <f t="shared" ca="1" si="139"/>
        <v>-</v>
      </c>
      <c r="M4071" s="93" t="str">
        <f>IF(E4071="","",VLOOKUP(E4071,[1]PROJECTES!$C$14:$Z$5000,21,FALSE))</f>
        <v/>
      </c>
      <c r="N4071" s="100"/>
      <c r="O4071" s="72" t="s">
        <v>229</v>
      </c>
      <c r="P4071" s="101"/>
      <c r="Q4071" s="132"/>
      <c r="R4071" s="102"/>
      <c r="S4071" s="91"/>
    </row>
    <row r="4072" spans="1:19" s="104" customFormat="1" ht="12.75" customHeight="1" x14ac:dyDescent="0.25">
      <c r="A4072" s="121"/>
      <c r="B4072" s="92" t="str">
        <f>IF(E4072="","",VLOOKUP(E4072,[1]PROJECTES!$C$14:$G$5000,2,FALSE))</f>
        <v/>
      </c>
      <c r="C4072" s="121"/>
      <c r="D4072" s="93" t="str">
        <f>IF(E4072="","",VLOOKUP(E4072,[1]PROJECTES!$C$14:$G$5000,5,FALSE))</f>
        <v/>
      </c>
      <c r="E4072" s="117"/>
      <c r="F4072" s="95"/>
      <c r="G4072" s="96" t="str">
        <f>IF(E4072="","",VLOOKUP(E4072,[1]PROJECTES!$C$14:$G$5000,4,FALSE))</f>
        <v/>
      </c>
      <c r="H4072" s="118"/>
      <c r="I4072" s="97" t="str">
        <f>IF(H4072="","",VLOOKUP(H4072,BD!B$2:C$16,2,FALSE))</f>
        <v/>
      </c>
      <c r="J4072" s="98"/>
      <c r="K4072" s="135" t="str">
        <f t="shared" si="138"/>
        <v/>
      </c>
      <c r="L4072" s="99" t="str">
        <f t="shared" ca="1" si="139"/>
        <v>-</v>
      </c>
      <c r="M4072" s="93" t="str">
        <f>IF(E4072="","",VLOOKUP(E4072,[1]PROJECTES!$C$14:$Z$5000,21,FALSE))</f>
        <v/>
      </c>
      <c r="N4072" s="100"/>
      <c r="O4072" s="72" t="s">
        <v>229</v>
      </c>
      <c r="P4072" s="101"/>
      <c r="Q4072" s="132"/>
      <c r="R4072" s="102"/>
      <c r="S4072" s="91"/>
    </row>
    <row r="4073" spans="1:19" s="104" customFormat="1" ht="12.75" customHeight="1" x14ac:dyDescent="0.25">
      <c r="A4073" s="121"/>
      <c r="B4073" s="92" t="str">
        <f>IF(E4073="","",VLOOKUP(E4073,[1]PROJECTES!$C$14:$G$5000,2,FALSE))</f>
        <v/>
      </c>
      <c r="C4073" s="121"/>
      <c r="D4073" s="93" t="str">
        <f>IF(E4073="","",VLOOKUP(E4073,[1]PROJECTES!$C$14:$G$5000,5,FALSE))</f>
        <v/>
      </c>
      <c r="E4073" s="117"/>
      <c r="F4073" s="95"/>
      <c r="G4073" s="96" t="str">
        <f>IF(E4073="","",VLOOKUP(E4073,[1]PROJECTES!$C$14:$G$5000,4,FALSE))</f>
        <v/>
      </c>
      <c r="H4073" s="118"/>
      <c r="I4073" s="97" t="str">
        <f>IF(H4073="","",VLOOKUP(H4073,BD!B$2:C$16,2,FALSE))</f>
        <v/>
      </c>
      <c r="J4073" s="98"/>
      <c r="K4073" s="135" t="str">
        <f t="shared" si="138"/>
        <v/>
      </c>
      <c r="L4073" s="99" t="str">
        <f t="shared" ca="1" si="139"/>
        <v>-</v>
      </c>
      <c r="M4073" s="93" t="str">
        <f>IF(E4073="","",VLOOKUP(E4073,[1]PROJECTES!$C$14:$Z$5000,21,FALSE))</f>
        <v/>
      </c>
      <c r="N4073" s="100"/>
      <c r="O4073" s="72" t="s">
        <v>229</v>
      </c>
      <c r="P4073" s="101"/>
      <c r="Q4073" s="132"/>
      <c r="R4073" s="102"/>
      <c r="S4073" s="91"/>
    </row>
    <row r="4074" spans="1:19" s="104" customFormat="1" ht="12.75" customHeight="1" x14ac:dyDescent="0.25">
      <c r="A4074" s="121"/>
      <c r="B4074" s="92" t="str">
        <f>IF(E4074="","",VLOOKUP(E4074,[1]PROJECTES!$C$14:$G$5000,2,FALSE))</f>
        <v/>
      </c>
      <c r="C4074" s="121"/>
      <c r="D4074" s="93" t="str">
        <f>IF(E4074="","",VLOOKUP(E4074,[1]PROJECTES!$C$14:$G$5000,5,FALSE))</f>
        <v/>
      </c>
      <c r="E4074" s="117"/>
      <c r="F4074" s="95"/>
      <c r="G4074" s="96" t="str">
        <f>IF(E4074="","",VLOOKUP(E4074,[1]PROJECTES!$C$14:$G$5000,4,FALSE))</f>
        <v/>
      </c>
      <c r="H4074" s="118"/>
      <c r="I4074" s="97" t="str">
        <f>IF(H4074="","",VLOOKUP(H4074,BD!B$2:C$16,2,FALSE))</f>
        <v/>
      </c>
      <c r="J4074" s="98"/>
      <c r="K4074" s="135" t="str">
        <f t="shared" si="138"/>
        <v/>
      </c>
      <c r="L4074" s="99" t="str">
        <f t="shared" ca="1" si="139"/>
        <v>-</v>
      </c>
      <c r="M4074" s="93" t="str">
        <f>IF(E4074="","",VLOOKUP(E4074,[1]PROJECTES!$C$14:$Z$5000,21,FALSE))</f>
        <v/>
      </c>
      <c r="N4074" s="100"/>
      <c r="O4074" s="72" t="s">
        <v>229</v>
      </c>
      <c r="P4074" s="101"/>
      <c r="Q4074" s="132"/>
      <c r="R4074" s="102"/>
      <c r="S4074" s="91"/>
    </row>
    <row r="4075" spans="1:19" s="104" customFormat="1" ht="12.75" customHeight="1" x14ac:dyDescent="0.25">
      <c r="A4075" s="121"/>
      <c r="B4075" s="92" t="str">
        <f>IF(E4075="","",VLOOKUP(E4075,[1]PROJECTES!$C$14:$G$5000,2,FALSE))</f>
        <v/>
      </c>
      <c r="C4075" s="121"/>
      <c r="D4075" s="93" t="str">
        <f>IF(E4075="","",VLOOKUP(E4075,[1]PROJECTES!$C$14:$G$5000,5,FALSE))</f>
        <v/>
      </c>
      <c r="E4075" s="117"/>
      <c r="F4075" s="95"/>
      <c r="G4075" s="96" t="str">
        <f>IF(E4075="","",VLOOKUP(E4075,[1]PROJECTES!$C$14:$G$5000,4,FALSE))</f>
        <v/>
      </c>
      <c r="H4075" s="118"/>
      <c r="I4075" s="97" t="str">
        <f>IF(H4075="","",VLOOKUP(H4075,BD!B$2:C$16,2,FALSE))</f>
        <v/>
      </c>
      <c r="J4075" s="98"/>
      <c r="K4075" s="135" t="str">
        <f t="shared" si="138"/>
        <v/>
      </c>
      <c r="L4075" s="99" t="str">
        <f t="shared" ca="1" si="139"/>
        <v>-</v>
      </c>
      <c r="M4075" s="93" t="str">
        <f>IF(E4075="","",VLOOKUP(E4075,[1]PROJECTES!$C$14:$Z$5000,21,FALSE))</f>
        <v/>
      </c>
      <c r="N4075" s="100"/>
      <c r="O4075" s="72" t="s">
        <v>229</v>
      </c>
      <c r="P4075" s="101"/>
      <c r="Q4075" s="132"/>
      <c r="R4075" s="102"/>
      <c r="S4075" s="91"/>
    </row>
    <row r="4076" spans="1:19" s="104" customFormat="1" ht="12.75" customHeight="1" x14ac:dyDescent="0.25">
      <c r="A4076" s="121"/>
      <c r="B4076" s="92" t="str">
        <f>IF(E4076="","",VLOOKUP(E4076,[1]PROJECTES!$C$14:$G$5000,2,FALSE))</f>
        <v/>
      </c>
      <c r="C4076" s="121"/>
      <c r="D4076" s="93" t="str">
        <f>IF(E4076="","",VLOOKUP(E4076,[1]PROJECTES!$C$14:$G$5000,5,FALSE))</f>
        <v/>
      </c>
      <c r="E4076" s="117"/>
      <c r="F4076" s="95"/>
      <c r="G4076" s="96" t="str">
        <f>IF(E4076="","",VLOOKUP(E4076,[1]PROJECTES!$C$14:$G$5000,4,FALSE))</f>
        <v/>
      </c>
      <c r="H4076" s="118"/>
      <c r="I4076" s="97" t="str">
        <f>IF(H4076="","",VLOOKUP(H4076,BD!B$2:C$16,2,FALSE))</f>
        <v/>
      </c>
      <c r="J4076" s="98"/>
      <c r="K4076" s="135" t="str">
        <f t="shared" ref="K4076:K4139" si="140">IF(J4076="","",WEEKNUM(J4076,2)-0)</f>
        <v/>
      </c>
      <c r="L4076" s="99" t="str">
        <f t="shared" ref="L4076:L4139" ca="1" si="141">IF(M4076="","-",IF(G4076="TA","-",+M4076-TODAY()))</f>
        <v>-</v>
      </c>
      <c r="M4076" s="93" t="str">
        <f>IF(E4076="","",VLOOKUP(E4076,[1]PROJECTES!$C$14:$Z$5000,21,FALSE))</f>
        <v/>
      </c>
      <c r="N4076" s="100"/>
      <c r="O4076" s="72" t="s">
        <v>229</v>
      </c>
      <c r="P4076" s="101"/>
      <c r="Q4076" s="132"/>
      <c r="R4076" s="102"/>
      <c r="S4076" s="91"/>
    </row>
    <row r="4077" spans="1:19" s="104" customFormat="1" ht="12.75" customHeight="1" x14ac:dyDescent="0.25">
      <c r="A4077" s="121"/>
      <c r="B4077" s="92" t="str">
        <f>IF(E4077="","",VLOOKUP(E4077,[1]PROJECTES!$C$14:$G$5000,2,FALSE))</f>
        <v/>
      </c>
      <c r="C4077" s="121"/>
      <c r="D4077" s="93" t="str">
        <f>IF(E4077="","",VLOOKUP(E4077,[1]PROJECTES!$C$14:$G$5000,5,FALSE))</f>
        <v/>
      </c>
      <c r="E4077" s="117"/>
      <c r="F4077" s="95"/>
      <c r="G4077" s="96" t="str">
        <f>IF(E4077="","",VLOOKUP(E4077,[1]PROJECTES!$C$14:$G$5000,4,FALSE))</f>
        <v/>
      </c>
      <c r="H4077" s="118"/>
      <c r="I4077" s="97" t="str">
        <f>IF(H4077="","",VLOOKUP(H4077,BD!B$2:C$16,2,FALSE))</f>
        <v/>
      </c>
      <c r="J4077" s="98"/>
      <c r="K4077" s="135" t="str">
        <f t="shared" si="140"/>
        <v/>
      </c>
      <c r="L4077" s="99" t="str">
        <f t="shared" ca="1" si="141"/>
        <v>-</v>
      </c>
      <c r="M4077" s="93" t="str">
        <f>IF(E4077="","",VLOOKUP(E4077,[1]PROJECTES!$C$14:$Z$5000,21,FALSE))</f>
        <v/>
      </c>
      <c r="N4077" s="100"/>
      <c r="O4077" s="72" t="s">
        <v>229</v>
      </c>
      <c r="P4077" s="101"/>
      <c r="Q4077" s="132"/>
      <c r="R4077" s="102"/>
      <c r="S4077" s="91"/>
    </row>
    <row r="4078" spans="1:19" s="104" customFormat="1" ht="12.75" customHeight="1" x14ac:dyDescent="0.25">
      <c r="A4078" s="121"/>
      <c r="B4078" s="92" t="str">
        <f>IF(E4078="","",VLOOKUP(E4078,[1]PROJECTES!$C$14:$G$5000,2,FALSE))</f>
        <v/>
      </c>
      <c r="C4078" s="121"/>
      <c r="D4078" s="93" t="str">
        <f>IF(E4078="","",VLOOKUP(E4078,[1]PROJECTES!$C$14:$G$5000,5,FALSE))</f>
        <v/>
      </c>
      <c r="E4078" s="117"/>
      <c r="F4078" s="95"/>
      <c r="G4078" s="96" t="str">
        <f>IF(E4078="","",VLOOKUP(E4078,[1]PROJECTES!$C$14:$G$5000,4,FALSE))</f>
        <v/>
      </c>
      <c r="H4078" s="118"/>
      <c r="I4078" s="97" t="str">
        <f>IF(H4078="","",VLOOKUP(H4078,BD!B$2:C$16,2,FALSE))</f>
        <v/>
      </c>
      <c r="J4078" s="98"/>
      <c r="K4078" s="135" t="str">
        <f t="shared" si="140"/>
        <v/>
      </c>
      <c r="L4078" s="99" t="str">
        <f t="shared" ca="1" si="141"/>
        <v>-</v>
      </c>
      <c r="M4078" s="93" t="str">
        <f>IF(E4078="","",VLOOKUP(E4078,[1]PROJECTES!$C$14:$Z$5000,21,FALSE))</f>
        <v/>
      </c>
      <c r="N4078" s="100"/>
      <c r="O4078" s="72" t="s">
        <v>229</v>
      </c>
      <c r="P4078" s="101"/>
      <c r="Q4078" s="132"/>
      <c r="R4078" s="102"/>
      <c r="S4078" s="91"/>
    </row>
    <row r="4079" spans="1:19" s="104" customFormat="1" ht="12.75" customHeight="1" x14ac:dyDescent="0.25">
      <c r="A4079" s="121"/>
      <c r="B4079" s="92" t="str">
        <f>IF(E4079="","",VLOOKUP(E4079,[1]PROJECTES!$C$14:$G$5000,2,FALSE))</f>
        <v/>
      </c>
      <c r="C4079" s="121"/>
      <c r="D4079" s="93" t="str">
        <f>IF(E4079="","",VLOOKUP(E4079,[1]PROJECTES!$C$14:$G$5000,5,FALSE))</f>
        <v/>
      </c>
      <c r="E4079" s="117"/>
      <c r="F4079" s="95"/>
      <c r="G4079" s="96" t="str">
        <f>IF(E4079="","",VLOOKUP(E4079,[1]PROJECTES!$C$14:$G$5000,4,FALSE))</f>
        <v/>
      </c>
      <c r="H4079" s="118"/>
      <c r="I4079" s="97" t="str">
        <f>IF(H4079="","",VLOOKUP(H4079,BD!B$2:C$16,2,FALSE))</f>
        <v/>
      </c>
      <c r="J4079" s="98"/>
      <c r="K4079" s="135" t="str">
        <f t="shared" si="140"/>
        <v/>
      </c>
      <c r="L4079" s="99" t="str">
        <f t="shared" ca="1" si="141"/>
        <v>-</v>
      </c>
      <c r="M4079" s="93" t="str">
        <f>IF(E4079="","",VLOOKUP(E4079,[1]PROJECTES!$C$14:$Z$5000,21,FALSE))</f>
        <v/>
      </c>
      <c r="N4079" s="100"/>
      <c r="O4079" s="72" t="s">
        <v>229</v>
      </c>
      <c r="P4079" s="101"/>
      <c r="Q4079" s="132"/>
      <c r="R4079" s="102"/>
      <c r="S4079" s="91"/>
    </row>
    <row r="4080" spans="1:19" s="104" customFormat="1" ht="12.75" customHeight="1" x14ac:dyDescent="0.25">
      <c r="A4080" s="121"/>
      <c r="B4080" s="92" t="str">
        <f>IF(E4080="","",VLOOKUP(E4080,[1]PROJECTES!$C$14:$G$5000,2,FALSE))</f>
        <v/>
      </c>
      <c r="C4080" s="121"/>
      <c r="D4080" s="93" t="str">
        <f>IF(E4080="","",VLOOKUP(E4080,[1]PROJECTES!$C$14:$G$5000,5,FALSE))</f>
        <v/>
      </c>
      <c r="E4080" s="117"/>
      <c r="F4080" s="95"/>
      <c r="G4080" s="96" t="str">
        <f>IF(E4080="","",VLOOKUP(E4080,[1]PROJECTES!$C$14:$G$5000,4,FALSE))</f>
        <v/>
      </c>
      <c r="H4080" s="118"/>
      <c r="I4080" s="97" t="str">
        <f>IF(H4080="","",VLOOKUP(H4080,BD!B$2:C$16,2,FALSE))</f>
        <v/>
      </c>
      <c r="J4080" s="98"/>
      <c r="K4080" s="135" t="str">
        <f t="shared" si="140"/>
        <v/>
      </c>
      <c r="L4080" s="99" t="str">
        <f t="shared" ca="1" si="141"/>
        <v>-</v>
      </c>
      <c r="M4080" s="93" t="str">
        <f>IF(E4080="","",VLOOKUP(E4080,[1]PROJECTES!$C$14:$Z$5000,21,FALSE))</f>
        <v/>
      </c>
      <c r="N4080" s="100"/>
      <c r="O4080" s="72" t="s">
        <v>229</v>
      </c>
      <c r="P4080" s="101"/>
      <c r="Q4080" s="132"/>
      <c r="R4080" s="102"/>
      <c r="S4080" s="91"/>
    </row>
    <row r="4081" spans="1:19" s="104" customFormat="1" ht="12.75" customHeight="1" x14ac:dyDescent="0.25">
      <c r="A4081" s="121"/>
      <c r="B4081" s="92" t="str">
        <f>IF(E4081="","",VLOOKUP(E4081,[1]PROJECTES!$C$14:$G$5000,2,FALSE))</f>
        <v/>
      </c>
      <c r="C4081" s="121"/>
      <c r="D4081" s="93" t="str">
        <f>IF(E4081="","",VLOOKUP(E4081,[1]PROJECTES!$C$14:$G$5000,5,FALSE))</f>
        <v/>
      </c>
      <c r="E4081" s="117"/>
      <c r="F4081" s="95"/>
      <c r="G4081" s="96" t="str">
        <f>IF(E4081="","",VLOOKUP(E4081,[1]PROJECTES!$C$14:$G$5000,4,FALSE))</f>
        <v/>
      </c>
      <c r="H4081" s="118"/>
      <c r="I4081" s="97" t="str">
        <f>IF(H4081="","",VLOOKUP(H4081,BD!B$2:C$16,2,FALSE))</f>
        <v/>
      </c>
      <c r="J4081" s="98"/>
      <c r="K4081" s="135" t="str">
        <f t="shared" si="140"/>
        <v/>
      </c>
      <c r="L4081" s="99" t="str">
        <f t="shared" ca="1" si="141"/>
        <v>-</v>
      </c>
      <c r="M4081" s="93" t="str">
        <f>IF(E4081="","",VLOOKUP(E4081,[1]PROJECTES!$C$14:$Z$5000,21,FALSE))</f>
        <v/>
      </c>
      <c r="N4081" s="100"/>
      <c r="O4081" s="72" t="s">
        <v>229</v>
      </c>
      <c r="P4081" s="101"/>
      <c r="Q4081" s="132"/>
      <c r="R4081" s="102"/>
      <c r="S4081" s="91"/>
    </row>
    <row r="4082" spans="1:19" s="104" customFormat="1" ht="12.75" customHeight="1" x14ac:dyDescent="0.25">
      <c r="A4082" s="121"/>
      <c r="B4082" s="92" t="str">
        <f>IF(E4082="","",VLOOKUP(E4082,[1]PROJECTES!$C$14:$G$5000,2,FALSE))</f>
        <v/>
      </c>
      <c r="C4082" s="121"/>
      <c r="D4082" s="93" t="str">
        <f>IF(E4082="","",VLOOKUP(E4082,[1]PROJECTES!$C$14:$G$5000,5,FALSE))</f>
        <v/>
      </c>
      <c r="E4082" s="117"/>
      <c r="F4082" s="95"/>
      <c r="G4082" s="96" t="str">
        <f>IF(E4082="","",VLOOKUP(E4082,[1]PROJECTES!$C$14:$G$5000,4,FALSE))</f>
        <v/>
      </c>
      <c r="H4082" s="118"/>
      <c r="I4082" s="97" t="str">
        <f>IF(H4082="","",VLOOKUP(H4082,BD!B$2:C$16,2,FALSE))</f>
        <v/>
      </c>
      <c r="J4082" s="98"/>
      <c r="K4082" s="135" t="str">
        <f t="shared" si="140"/>
        <v/>
      </c>
      <c r="L4082" s="99" t="str">
        <f t="shared" ca="1" si="141"/>
        <v>-</v>
      </c>
      <c r="M4082" s="93" t="str">
        <f>IF(E4082="","",VLOOKUP(E4082,[1]PROJECTES!$C$14:$Z$5000,21,FALSE))</f>
        <v/>
      </c>
      <c r="N4082" s="100"/>
      <c r="O4082" s="72" t="s">
        <v>229</v>
      </c>
      <c r="P4082" s="101"/>
      <c r="Q4082" s="132"/>
      <c r="R4082" s="102"/>
      <c r="S4082" s="91"/>
    </row>
    <row r="4083" spans="1:19" s="104" customFormat="1" ht="12.75" customHeight="1" x14ac:dyDescent="0.25">
      <c r="A4083" s="121"/>
      <c r="B4083" s="92" t="str">
        <f>IF(E4083="","",VLOOKUP(E4083,[1]PROJECTES!$C$14:$G$5000,2,FALSE))</f>
        <v/>
      </c>
      <c r="C4083" s="121"/>
      <c r="D4083" s="93" t="str">
        <f>IF(E4083="","",VLOOKUP(E4083,[1]PROJECTES!$C$14:$G$5000,5,FALSE))</f>
        <v/>
      </c>
      <c r="E4083" s="117"/>
      <c r="F4083" s="95"/>
      <c r="G4083" s="96" t="str">
        <f>IF(E4083="","",VLOOKUP(E4083,[1]PROJECTES!$C$14:$G$5000,4,FALSE))</f>
        <v/>
      </c>
      <c r="H4083" s="118"/>
      <c r="I4083" s="97" t="str">
        <f>IF(H4083="","",VLOOKUP(H4083,BD!B$2:C$16,2,FALSE))</f>
        <v/>
      </c>
      <c r="J4083" s="98"/>
      <c r="K4083" s="135" t="str">
        <f t="shared" si="140"/>
        <v/>
      </c>
      <c r="L4083" s="99" t="str">
        <f t="shared" ca="1" si="141"/>
        <v>-</v>
      </c>
      <c r="M4083" s="93" t="str">
        <f>IF(E4083="","",VLOOKUP(E4083,[1]PROJECTES!$C$14:$Z$5000,21,FALSE))</f>
        <v/>
      </c>
      <c r="N4083" s="100"/>
      <c r="O4083" s="72" t="s">
        <v>229</v>
      </c>
      <c r="P4083" s="101"/>
      <c r="Q4083" s="132"/>
      <c r="R4083" s="102"/>
      <c r="S4083" s="91"/>
    </row>
    <row r="4084" spans="1:19" s="104" customFormat="1" ht="12.75" customHeight="1" x14ac:dyDescent="0.25">
      <c r="A4084" s="121"/>
      <c r="B4084" s="92" t="str">
        <f>IF(E4084="","",VLOOKUP(E4084,[1]PROJECTES!$C$14:$G$5000,2,FALSE))</f>
        <v/>
      </c>
      <c r="C4084" s="121"/>
      <c r="D4084" s="93" t="str">
        <f>IF(E4084="","",VLOOKUP(E4084,[1]PROJECTES!$C$14:$G$5000,5,FALSE))</f>
        <v/>
      </c>
      <c r="E4084" s="117"/>
      <c r="F4084" s="95"/>
      <c r="G4084" s="96" t="str">
        <f>IF(E4084="","",VLOOKUP(E4084,[1]PROJECTES!$C$14:$G$5000,4,FALSE))</f>
        <v/>
      </c>
      <c r="H4084" s="118"/>
      <c r="I4084" s="97" t="str">
        <f>IF(H4084="","",VLOOKUP(H4084,BD!B$2:C$16,2,FALSE))</f>
        <v/>
      </c>
      <c r="J4084" s="98"/>
      <c r="K4084" s="135" t="str">
        <f t="shared" si="140"/>
        <v/>
      </c>
      <c r="L4084" s="99" t="str">
        <f t="shared" ca="1" si="141"/>
        <v>-</v>
      </c>
      <c r="M4084" s="93" t="str">
        <f>IF(E4084="","",VLOOKUP(E4084,[1]PROJECTES!$C$14:$Z$5000,21,FALSE))</f>
        <v/>
      </c>
      <c r="N4084" s="100"/>
      <c r="O4084" s="72" t="s">
        <v>229</v>
      </c>
      <c r="P4084" s="101"/>
      <c r="Q4084" s="132"/>
      <c r="R4084" s="102"/>
      <c r="S4084" s="91"/>
    </row>
    <row r="4085" spans="1:19" s="104" customFormat="1" ht="12.75" customHeight="1" x14ac:dyDescent="0.25">
      <c r="A4085" s="121"/>
      <c r="B4085" s="92" t="str">
        <f>IF(E4085="","",VLOOKUP(E4085,[1]PROJECTES!$C$14:$G$5000,2,FALSE))</f>
        <v/>
      </c>
      <c r="C4085" s="121"/>
      <c r="D4085" s="93" t="str">
        <f>IF(E4085="","",VLOOKUP(E4085,[1]PROJECTES!$C$14:$G$5000,5,FALSE))</f>
        <v/>
      </c>
      <c r="E4085" s="117"/>
      <c r="F4085" s="95"/>
      <c r="G4085" s="96" t="str">
        <f>IF(E4085="","",VLOOKUP(E4085,[1]PROJECTES!$C$14:$G$5000,4,FALSE))</f>
        <v/>
      </c>
      <c r="H4085" s="118"/>
      <c r="I4085" s="97" t="str">
        <f>IF(H4085="","",VLOOKUP(H4085,BD!B$2:C$16,2,FALSE))</f>
        <v/>
      </c>
      <c r="J4085" s="98"/>
      <c r="K4085" s="135" t="str">
        <f t="shared" si="140"/>
        <v/>
      </c>
      <c r="L4085" s="99" t="str">
        <f t="shared" ca="1" si="141"/>
        <v>-</v>
      </c>
      <c r="M4085" s="93" t="str">
        <f>IF(E4085="","",VLOOKUP(E4085,[1]PROJECTES!$C$14:$Z$5000,21,FALSE))</f>
        <v/>
      </c>
      <c r="N4085" s="100"/>
      <c r="O4085" s="72" t="s">
        <v>229</v>
      </c>
      <c r="P4085" s="101"/>
      <c r="Q4085" s="132"/>
      <c r="R4085" s="102"/>
      <c r="S4085" s="91"/>
    </row>
    <row r="4086" spans="1:19" s="104" customFormat="1" ht="12.75" customHeight="1" x14ac:dyDescent="0.25">
      <c r="A4086" s="121"/>
      <c r="B4086" s="92" t="str">
        <f>IF(E4086="","",VLOOKUP(E4086,[1]PROJECTES!$C$14:$G$5000,2,FALSE))</f>
        <v/>
      </c>
      <c r="C4086" s="121"/>
      <c r="D4086" s="93" t="str">
        <f>IF(E4086="","",VLOOKUP(E4086,[1]PROJECTES!$C$14:$G$5000,5,FALSE))</f>
        <v/>
      </c>
      <c r="E4086" s="117"/>
      <c r="F4086" s="95"/>
      <c r="G4086" s="96" t="str">
        <f>IF(E4086="","",VLOOKUP(E4086,[1]PROJECTES!$C$14:$G$5000,4,FALSE))</f>
        <v/>
      </c>
      <c r="H4086" s="118"/>
      <c r="I4086" s="97" t="str">
        <f>IF(H4086="","",VLOOKUP(H4086,BD!B$2:C$16,2,FALSE))</f>
        <v/>
      </c>
      <c r="J4086" s="98"/>
      <c r="K4086" s="135" t="str">
        <f t="shared" si="140"/>
        <v/>
      </c>
      <c r="L4086" s="99" t="str">
        <f t="shared" ca="1" si="141"/>
        <v>-</v>
      </c>
      <c r="M4086" s="93" t="str">
        <f>IF(E4086="","",VLOOKUP(E4086,[1]PROJECTES!$C$14:$Z$5000,21,FALSE))</f>
        <v/>
      </c>
      <c r="N4086" s="100"/>
      <c r="O4086" s="72" t="s">
        <v>229</v>
      </c>
      <c r="P4086" s="101"/>
      <c r="Q4086" s="132"/>
      <c r="R4086" s="102"/>
      <c r="S4086" s="91"/>
    </row>
    <row r="4087" spans="1:19" s="104" customFormat="1" ht="12.75" customHeight="1" x14ac:dyDescent="0.25">
      <c r="A4087" s="121"/>
      <c r="B4087" s="92" t="str">
        <f>IF(E4087="","",VLOOKUP(E4087,[1]PROJECTES!$C$14:$G$5000,2,FALSE))</f>
        <v/>
      </c>
      <c r="C4087" s="121"/>
      <c r="D4087" s="93" t="str">
        <f>IF(E4087="","",VLOOKUP(E4087,[1]PROJECTES!$C$14:$G$5000,5,FALSE))</f>
        <v/>
      </c>
      <c r="E4087" s="117"/>
      <c r="F4087" s="95"/>
      <c r="G4087" s="96" t="str">
        <f>IF(E4087="","",VLOOKUP(E4087,[1]PROJECTES!$C$14:$G$5000,4,FALSE))</f>
        <v/>
      </c>
      <c r="H4087" s="118"/>
      <c r="I4087" s="97" t="str">
        <f>IF(H4087="","",VLOOKUP(H4087,BD!B$2:C$16,2,FALSE))</f>
        <v/>
      </c>
      <c r="J4087" s="98"/>
      <c r="K4087" s="135" t="str">
        <f t="shared" si="140"/>
        <v/>
      </c>
      <c r="L4087" s="99" t="str">
        <f t="shared" ca="1" si="141"/>
        <v>-</v>
      </c>
      <c r="M4087" s="93" t="str">
        <f>IF(E4087="","",VLOOKUP(E4087,[1]PROJECTES!$C$14:$Z$5000,21,FALSE))</f>
        <v/>
      </c>
      <c r="N4087" s="100"/>
      <c r="O4087" s="72" t="s">
        <v>229</v>
      </c>
      <c r="P4087" s="101"/>
      <c r="Q4087" s="132"/>
      <c r="R4087" s="102"/>
      <c r="S4087" s="91"/>
    </row>
    <row r="4088" spans="1:19" s="104" customFormat="1" ht="12.75" customHeight="1" x14ac:dyDescent="0.25">
      <c r="A4088" s="121"/>
      <c r="B4088" s="92" t="str">
        <f>IF(E4088="","",VLOOKUP(E4088,[1]PROJECTES!$C$14:$G$5000,2,FALSE))</f>
        <v/>
      </c>
      <c r="C4088" s="121"/>
      <c r="D4088" s="93" t="str">
        <f>IF(E4088="","",VLOOKUP(E4088,[1]PROJECTES!$C$14:$G$5000,5,FALSE))</f>
        <v/>
      </c>
      <c r="E4088" s="117"/>
      <c r="F4088" s="95"/>
      <c r="G4088" s="96" t="str">
        <f>IF(E4088="","",VLOOKUP(E4088,[1]PROJECTES!$C$14:$G$5000,4,FALSE))</f>
        <v/>
      </c>
      <c r="H4088" s="118"/>
      <c r="I4088" s="97" t="str">
        <f>IF(H4088="","",VLOOKUP(H4088,BD!B$2:C$16,2,FALSE))</f>
        <v/>
      </c>
      <c r="J4088" s="98"/>
      <c r="K4088" s="135" t="str">
        <f t="shared" si="140"/>
        <v/>
      </c>
      <c r="L4088" s="99" t="str">
        <f t="shared" ca="1" si="141"/>
        <v>-</v>
      </c>
      <c r="M4088" s="93" t="str">
        <f>IF(E4088="","",VLOOKUP(E4088,[1]PROJECTES!$C$14:$Z$5000,21,FALSE))</f>
        <v/>
      </c>
      <c r="N4088" s="100"/>
      <c r="O4088" s="72" t="s">
        <v>229</v>
      </c>
      <c r="P4088" s="101"/>
      <c r="Q4088" s="132"/>
      <c r="R4088" s="102"/>
      <c r="S4088" s="91"/>
    </row>
    <row r="4089" spans="1:19" s="104" customFormat="1" ht="12.75" customHeight="1" x14ac:dyDescent="0.25">
      <c r="A4089" s="121"/>
      <c r="B4089" s="92" t="str">
        <f>IF(E4089="","",VLOOKUP(E4089,[1]PROJECTES!$C$14:$G$5000,2,FALSE))</f>
        <v/>
      </c>
      <c r="C4089" s="121"/>
      <c r="D4089" s="93" t="str">
        <f>IF(E4089="","",VLOOKUP(E4089,[1]PROJECTES!$C$14:$G$5000,5,FALSE))</f>
        <v/>
      </c>
      <c r="E4089" s="117"/>
      <c r="F4089" s="95"/>
      <c r="G4089" s="96" t="str">
        <f>IF(E4089="","",VLOOKUP(E4089,[1]PROJECTES!$C$14:$G$5000,4,FALSE))</f>
        <v/>
      </c>
      <c r="H4089" s="118"/>
      <c r="I4089" s="97" t="str">
        <f>IF(H4089="","",VLOOKUP(H4089,BD!B$2:C$16,2,FALSE))</f>
        <v/>
      </c>
      <c r="J4089" s="98"/>
      <c r="K4089" s="135" t="str">
        <f t="shared" si="140"/>
        <v/>
      </c>
      <c r="L4089" s="99" t="str">
        <f t="shared" ca="1" si="141"/>
        <v>-</v>
      </c>
      <c r="M4089" s="93" t="str">
        <f>IF(E4089="","",VLOOKUP(E4089,[1]PROJECTES!$C$14:$Z$5000,21,FALSE))</f>
        <v/>
      </c>
      <c r="N4089" s="100"/>
      <c r="O4089" s="72" t="s">
        <v>229</v>
      </c>
      <c r="P4089" s="101"/>
      <c r="Q4089" s="132"/>
      <c r="R4089" s="102"/>
      <c r="S4089" s="91"/>
    </row>
    <row r="4090" spans="1:19" s="104" customFormat="1" ht="12.75" customHeight="1" x14ac:dyDescent="0.25">
      <c r="A4090" s="121"/>
      <c r="B4090" s="92" t="str">
        <f>IF(E4090="","",VLOOKUP(E4090,[1]PROJECTES!$C$14:$G$5000,2,FALSE))</f>
        <v/>
      </c>
      <c r="C4090" s="121"/>
      <c r="D4090" s="93" t="str">
        <f>IF(E4090="","",VLOOKUP(E4090,[1]PROJECTES!$C$14:$G$5000,5,FALSE))</f>
        <v/>
      </c>
      <c r="E4090" s="117"/>
      <c r="F4090" s="95"/>
      <c r="G4090" s="96" t="str">
        <f>IF(E4090="","",VLOOKUP(E4090,[1]PROJECTES!$C$14:$G$5000,4,FALSE))</f>
        <v/>
      </c>
      <c r="H4090" s="118"/>
      <c r="I4090" s="97" t="str">
        <f>IF(H4090="","",VLOOKUP(H4090,BD!B$2:C$16,2,FALSE))</f>
        <v/>
      </c>
      <c r="J4090" s="98"/>
      <c r="K4090" s="135" t="str">
        <f t="shared" si="140"/>
        <v/>
      </c>
      <c r="L4090" s="99" t="str">
        <f t="shared" ca="1" si="141"/>
        <v>-</v>
      </c>
      <c r="M4090" s="93" t="str">
        <f>IF(E4090="","",VLOOKUP(E4090,[1]PROJECTES!$C$14:$Z$5000,21,FALSE))</f>
        <v/>
      </c>
      <c r="N4090" s="100"/>
      <c r="O4090" s="72" t="s">
        <v>229</v>
      </c>
      <c r="P4090" s="101"/>
      <c r="Q4090" s="132"/>
      <c r="R4090" s="102"/>
      <c r="S4090" s="91"/>
    </row>
    <row r="4091" spans="1:19" s="104" customFormat="1" ht="12.75" customHeight="1" x14ac:dyDescent="0.25">
      <c r="A4091" s="121"/>
      <c r="B4091" s="92" t="str">
        <f>IF(E4091="","",VLOOKUP(E4091,[1]PROJECTES!$C$14:$G$5000,2,FALSE))</f>
        <v/>
      </c>
      <c r="C4091" s="121"/>
      <c r="D4091" s="93" t="str">
        <f>IF(E4091="","",VLOOKUP(E4091,[1]PROJECTES!$C$14:$G$5000,5,FALSE))</f>
        <v/>
      </c>
      <c r="E4091" s="117"/>
      <c r="F4091" s="95"/>
      <c r="G4091" s="96" t="str">
        <f>IF(E4091="","",VLOOKUP(E4091,[1]PROJECTES!$C$14:$G$5000,4,FALSE))</f>
        <v/>
      </c>
      <c r="H4091" s="118"/>
      <c r="I4091" s="97" t="str">
        <f>IF(H4091="","",VLOOKUP(H4091,BD!B$2:C$16,2,FALSE))</f>
        <v/>
      </c>
      <c r="J4091" s="98"/>
      <c r="K4091" s="135" t="str">
        <f t="shared" si="140"/>
        <v/>
      </c>
      <c r="L4091" s="99" t="str">
        <f t="shared" ca="1" si="141"/>
        <v>-</v>
      </c>
      <c r="M4091" s="93" t="str">
        <f>IF(E4091="","",VLOOKUP(E4091,[1]PROJECTES!$C$14:$Z$5000,21,FALSE))</f>
        <v/>
      </c>
      <c r="N4091" s="100"/>
      <c r="O4091" s="72" t="s">
        <v>229</v>
      </c>
      <c r="P4091" s="101"/>
      <c r="Q4091" s="132"/>
      <c r="R4091" s="102"/>
      <c r="S4091" s="91"/>
    </row>
    <row r="4092" spans="1:19" s="104" customFormat="1" ht="12.75" customHeight="1" x14ac:dyDescent="0.25">
      <c r="A4092" s="121"/>
      <c r="B4092" s="92" t="str">
        <f>IF(E4092="","",VLOOKUP(E4092,[1]PROJECTES!$C$14:$G$5000,2,FALSE))</f>
        <v/>
      </c>
      <c r="C4092" s="121"/>
      <c r="D4092" s="93" t="str">
        <f>IF(E4092="","",VLOOKUP(E4092,[1]PROJECTES!$C$14:$G$5000,5,FALSE))</f>
        <v/>
      </c>
      <c r="E4092" s="117"/>
      <c r="F4092" s="95"/>
      <c r="G4092" s="96" t="str">
        <f>IF(E4092="","",VLOOKUP(E4092,[1]PROJECTES!$C$14:$G$5000,4,FALSE))</f>
        <v/>
      </c>
      <c r="H4092" s="118"/>
      <c r="I4092" s="97" t="str">
        <f>IF(H4092="","",VLOOKUP(H4092,BD!B$2:C$16,2,FALSE))</f>
        <v/>
      </c>
      <c r="J4092" s="98"/>
      <c r="K4092" s="135" t="str">
        <f t="shared" si="140"/>
        <v/>
      </c>
      <c r="L4092" s="99" t="str">
        <f t="shared" ca="1" si="141"/>
        <v>-</v>
      </c>
      <c r="M4092" s="93" t="str">
        <f>IF(E4092="","",VLOOKUP(E4092,[1]PROJECTES!$C$14:$Z$5000,21,FALSE))</f>
        <v/>
      </c>
      <c r="N4092" s="100"/>
      <c r="O4092" s="72" t="s">
        <v>229</v>
      </c>
      <c r="P4092" s="101"/>
      <c r="Q4092" s="132"/>
      <c r="R4092" s="102"/>
      <c r="S4092" s="91"/>
    </row>
    <row r="4093" spans="1:19" s="104" customFormat="1" ht="12.75" customHeight="1" x14ac:dyDescent="0.25">
      <c r="A4093" s="121"/>
      <c r="B4093" s="92" t="str">
        <f>IF(E4093="","",VLOOKUP(E4093,[1]PROJECTES!$C$14:$G$5000,2,FALSE))</f>
        <v/>
      </c>
      <c r="C4093" s="121"/>
      <c r="D4093" s="93" t="str">
        <f>IF(E4093="","",VLOOKUP(E4093,[1]PROJECTES!$C$14:$G$5000,5,FALSE))</f>
        <v/>
      </c>
      <c r="E4093" s="117"/>
      <c r="F4093" s="95"/>
      <c r="G4093" s="96" t="str">
        <f>IF(E4093="","",VLOOKUP(E4093,[1]PROJECTES!$C$14:$G$5000,4,FALSE))</f>
        <v/>
      </c>
      <c r="H4093" s="118"/>
      <c r="I4093" s="97" t="str">
        <f>IF(H4093="","",VLOOKUP(H4093,BD!B$2:C$16,2,FALSE))</f>
        <v/>
      </c>
      <c r="J4093" s="98"/>
      <c r="K4093" s="135" t="str">
        <f t="shared" si="140"/>
        <v/>
      </c>
      <c r="L4093" s="99" t="str">
        <f t="shared" ca="1" si="141"/>
        <v>-</v>
      </c>
      <c r="M4093" s="93" t="str">
        <f>IF(E4093="","",VLOOKUP(E4093,[1]PROJECTES!$C$14:$Z$5000,21,FALSE))</f>
        <v/>
      </c>
      <c r="N4093" s="100"/>
      <c r="O4093" s="72" t="s">
        <v>229</v>
      </c>
      <c r="P4093" s="101"/>
      <c r="Q4093" s="132"/>
      <c r="R4093" s="102"/>
      <c r="S4093" s="91"/>
    </row>
    <row r="4094" spans="1:19" s="104" customFormat="1" ht="12.75" customHeight="1" x14ac:dyDescent="0.25">
      <c r="A4094" s="121"/>
      <c r="B4094" s="92" t="str">
        <f>IF(E4094="","",VLOOKUP(E4094,[1]PROJECTES!$C$14:$G$5000,2,FALSE))</f>
        <v/>
      </c>
      <c r="C4094" s="121"/>
      <c r="D4094" s="93" t="str">
        <f>IF(E4094="","",VLOOKUP(E4094,[1]PROJECTES!$C$14:$G$5000,5,FALSE))</f>
        <v/>
      </c>
      <c r="E4094" s="117"/>
      <c r="F4094" s="95"/>
      <c r="G4094" s="96" t="str">
        <f>IF(E4094="","",VLOOKUP(E4094,[1]PROJECTES!$C$14:$G$5000,4,FALSE))</f>
        <v/>
      </c>
      <c r="H4094" s="118"/>
      <c r="I4094" s="97" t="str">
        <f>IF(H4094="","",VLOOKUP(H4094,BD!B$2:C$16,2,FALSE))</f>
        <v/>
      </c>
      <c r="J4094" s="98"/>
      <c r="K4094" s="135" t="str">
        <f t="shared" si="140"/>
        <v/>
      </c>
      <c r="L4094" s="99" t="str">
        <f t="shared" ca="1" si="141"/>
        <v>-</v>
      </c>
      <c r="M4094" s="93" t="str">
        <f>IF(E4094="","",VLOOKUP(E4094,[1]PROJECTES!$C$14:$Z$5000,21,FALSE))</f>
        <v/>
      </c>
      <c r="N4094" s="100"/>
      <c r="O4094" s="72" t="s">
        <v>229</v>
      </c>
      <c r="P4094" s="101"/>
      <c r="Q4094" s="132"/>
      <c r="R4094" s="102"/>
      <c r="S4094" s="91"/>
    </row>
    <row r="4095" spans="1:19" s="104" customFormat="1" ht="12.75" customHeight="1" x14ac:dyDescent="0.25">
      <c r="A4095" s="121"/>
      <c r="B4095" s="92" t="str">
        <f>IF(E4095="","",VLOOKUP(E4095,[1]PROJECTES!$C$14:$G$5000,2,FALSE))</f>
        <v/>
      </c>
      <c r="C4095" s="121"/>
      <c r="D4095" s="93" t="str">
        <f>IF(E4095="","",VLOOKUP(E4095,[1]PROJECTES!$C$14:$G$5000,5,FALSE))</f>
        <v/>
      </c>
      <c r="E4095" s="117"/>
      <c r="F4095" s="95"/>
      <c r="G4095" s="96" t="str">
        <f>IF(E4095="","",VLOOKUP(E4095,[1]PROJECTES!$C$14:$G$5000,4,FALSE))</f>
        <v/>
      </c>
      <c r="H4095" s="118"/>
      <c r="I4095" s="97" t="str">
        <f>IF(H4095="","",VLOOKUP(H4095,BD!B$2:C$16,2,FALSE))</f>
        <v/>
      </c>
      <c r="J4095" s="98"/>
      <c r="K4095" s="135" t="str">
        <f t="shared" si="140"/>
        <v/>
      </c>
      <c r="L4095" s="99" t="str">
        <f t="shared" ca="1" si="141"/>
        <v>-</v>
      </c>
      <c r="M4095" s="93" t="str">
        <f>IF(E4095="","",VLOOKUP(E4095,[1]PROJECTES!$C$14:$Z$5000,21,FALSE))</f>
        <v/>
      </c>
      <c r="N4095" s="100"/>
      <c r="O4095" s="72" t="s">
        <v>229</v>
      </c>
      <c r="P4095" s="101"/>
      <c r="Q4095" s="132"/>
      <c r="R4095" s="102"/>
      <c r="S4095" s="91"/>
    </row>
    <row r="4096" spans="1:19" s="104" customFormat="1" ht="12.75" customHeight="1" x14ac:dyDescent="0.25">
      <c r="A4096" s="121"/>
      <c r="B4096" s="92" t="str">
        <f>IF(E4096="","",VLOOKUP(E4096,[1]PROJECTES!$C$14:$G$5000,2,FALSE))</f>
        <v/>
      </c>
      <c r="C4096" s="121"/>
      <c r="D4096" s="93" t="str">
        <f>IF(E4096="","",VLOOKUP(E4096,[1]PROJECTES!$C$14:$G$5000,5,FALSE))</f>
        <v/>
      </c>
      <c r="E4096" s="117"/>
      <c r="F4096" s="95"/>
      <c r="G4096" s="96" t="str">
        <f>IF(E4096="","",VLOOKUP(E4096,[1]PROJECTES!$C$14:$G$5000,4,FALSE))</f>
        <v/>
      </c>
      <c r="H4096" s="118"/>
      <c r="I4096" s="97" t="str">
        <f>IF(H4096="","",VLOOKUP(H4096,BD!B$2:C$16,2,FALSE))</f>
        <v/>
      </c>
      <c r="J4096" s="98"/>
      <c r="K4096" s="135" t="str">
        <f t="shared" si="140"/>
        <v/>
      </c>
      <c r="L4096" s="99" t="str">
        <f t="shared" ca="1" si="141"/>
        <v>-</v>
      </c>
      <c r="M4096" s="93" t="str">
        <f>IF(E4096="","",VLOOKUP(E4096,[1]PROJECTES!$C$14:$Z$5000,21,FALSE))</f>
        <v/>
      </c>
      <c r="N4096" s="100"/>
      <c r="O4096" s="72" t="s">
        <v>229</v>
      </c>
      <c r="P4096" s="101"/>
      <c r="Q4096" s="132"/>
      <c r="R4096" s="102"/>
      <c r="S4096" s="91"/>
    </row>
    <row r="4097" spans="1:19" s="104" customFormat="1" ht="12.75" customHeight="1" x14ac:dyDescent="0.25">
      <c r="A4097" s="121"/>
      <c r="B4097" s="92" t="str">
        <f>IF(E4097="","",VLOOKUP(E4097,[1]PROJECTES!$C$14:$G$5000,2,FALSE))</f>
        <v/>
      </c>
      <c r="C4097" s="121"/>
      <c r="D4097" s="93" t="str">
        <f>IF(E4097="","",VLOOKUP(E4097,[1]PROJECTES!$C$14:$G$5000,5,FALSE))</f>
        <v/>
      </c>
      <c r="E4097" s="117"/>
      <c r="F4097" s="95"/>
      <c r="G4097" s="96" t="str">
        <f>IF(E4097="","",VLOOKUP(E4097,[1]PROJECTES!$C$14:$G$5000,4,FALSE))</f>
        <v/>
      </c>
      <c r="H4097" s="118"/>
      <c r="I4097" s="97" t="str">
        <f>IF(H4097="","",VLOOKUP(H4097,BD!B$2:C$16,2,FALSE))</f>
        <v/>
      </c>
      <c r="J4097" s="98"/>
      <c r="K4097" s="135" t="str">
        <f t="shared" si="140"/>
        <v/>
      </c>
      <c r="L4097" s="99" t="str">
        <f t="shared" ca="1" si="141"/>
        <v>-</v>
      </c>
      <c r="M4097" s="93" t="str">
        <f>IF(E4097="","",VLOOKUP(E4097,[1]PROJECTES!$C$14:$Z$5000,21,FALSE))</f>
        <v/>
      </c>
      <c r="N4097" s="100"/>
      <c r="O4097" s="72" t="s">
        <v>229</v>
      </c>
      <c r="P4097" s="101"/>
      <c r="Q4097" s="132"/>
      <c r="R4097" s="102"/>
      <c r="S4097" s="91"/>
    </row>
    <row r="4098" spans="1:19" s="104" customFormat="1" ht="12.75" customHeight="1" x14ac:dyDescent="0.25">
      <c r="A4098" s="121"/>
      <c r="B4098" s="92" t="str">
        <f>IF(E4098="","",VLOOKUP(E4098,[1]PROJECTES!$C$14:$G$5000,2,FALSE))</f>
        <v/>
      </c>
      <c r="C4098" s="121"/>
      <c r="D4098" s="93" t="str">
        <f>IF(E4098="","",VLOOKUP(E4098,[1]PROJECTES!$C$14:$G$5000,5,FALSE))</f>
        <v/>
      </c>
      <c r="E4098" s="117"/>
      <c r="F4098" s="95"/>
      <c r="G4098" s="96" t="str">
        <f>IF(E4098="","",VLOOKUP(E4098,[1]PROJECTES!$C$14:$G$5000,4,FALSE))</f>
        <v/>
      </c>
      <c r="H4098" s="118"/>
      <c r="I4098" s="97" t="str">
        <f>IF(H4098="","",VLOOKUP(H4098,BD!B$2:C$16,2,FALSE))</f>
        <v/>
      </c>
      <c r="J4098" s="98"/>
      <c r="K4098" s="135" t="str">
        <f t="shared" si="140"/>
        <v/>
      </c>
      <c r="L4098" s="99" t="str">
        <f t="shared" ca="1" si="141"/>
        <v>-</v>
      </c>
      <c r="M4098" s="93" t="str">
        <f>IF(E4098="","",VLOOKUP(E4098,[1]PROJECTES!$C$14:$Z$5000,21,FALSE))</f>
        <v/>
      </c>
      <c r="N4098" s="100"/>
      <c r="O4098" s="72" t="s">
        <v>229</v>
      </c>
      <c r="P4098" s="101"/>
      <c r="Q4098" s="132"/>
      <c r="R4098" s="102"/>
      <c r="S4098" s="91"/>
    </row>
    <row r="4099" spans="1:19" s="104" customFormat="1" ht="12.75" customHeight="1" x14ac:dyDescent="0.25">
      <c r="A4099" s="121"/>
      <c r="B4099" s="92" t="str">
        <f>IF(E4099="","",VLOOKUP(E4099,[1]PROJECTES!$C$14:$G$5000,2,FALSE))</f>
        <v/>
      </c>
      <c r="C4099" s="121"/>
      <c r="D4099" s="93" t="str">
        <f>IF(E4099="","",VLOOKUP(E4099,[1]PROJECTES!$C$14:$G$5000,5,FALSE))</f>
        <v/>
      </c>
      <c r="E4099" s="117"/>
      <c r="F4099" s="95"/>
      <c r="G4099" s="96" t="str">
        <f>IF(E4099="","",VLOOKUP(E4099,[1]PROJECTES!$C$14:$G$5000,4,FALSE))</f>
        <v/>
      </c>
      <c r="H4099" s="118"/>
      <c r="I4099" s="97" t="str">
        <f>IF(H4099="","",VLOOKUP(H4099,BD!B$2:C$16,2,FALSE))</f>
        <v/>
      </c>
      <c r="J4099" s="98"/>
      <c r="K4099" s="135" t="str">
        <f t="shared" si="140"/>
        <v/>
      </c>
      <c r="L4099" s="99" t="str">
        <f t="shared" ca="1" si="141"/>
        <v>-</v>
      </c>
      <c r="M4099" s="93" t="str">
        <f>IF(E4099="","",VLOOKUP(E4099,[1]PROJECTES!$C$14:$Z$5000,21,FALSE))</f>
        <v/>
      </c>
      <c r="N4099" s="100"/>
      <c r="O4099" s="72" t="s">
        <v>229</v>
      </c>
      <c r="P4099" s="101"/>
      <c r="Q4099" s="132"/>
      <c r="R4099" s="102"/>
      <c r="S4099" s="91"/>
    </row>
    <row r="4100" spans="1:19" s="104" customFormat="1" ht="12.75" customHeight="1" x14ac:dyDescent="0.25">
      <c r="A4100" s="121"/>
      <c r="B4100" s="92" t="str">
        <f>IF(E4100="","",VLOOKUP(E4100,[1]PROJECTES!$C$14:$G$5000,2,FALSE))</f>
        <v/>
      </c>
      <c r="C4100" s="121"/>
      <c r="D4100" s="93" t="str">
        <f>IF(E4100="","",VLOOKUP(E4100,[1]PROJECTES!$C$14:$G$5000,5,FALSE))</f>
        <v/>
      </c>
      <c r="E4100" s="117"/>
      <c r="F4100" s="95"/>
      <c r="G4100" s="96" t="str">
        <f>IF(E4100="","",VLOOKUP(E4100,[1]PROJECTES!$C$14:$G$5000,4,FALSE))</f>
        <v/>
      </c>
      <c r="H4100" s="118"/>
      <c r="I4100" s="97" t="str">
        <f>IF(H4100="","",VLOOKUP(H4100,BD!B$2:C$16,2,FALSE))</f>
        <v/>
      </c>
      <c r="J4100" s="98"/>
      <c r="K4100" s="135" t="str">
        <f t="shared" si="140"/>
        <v/>
      </c>
      <c r="L4100" s="99" t="str">
        <f t="shared" ca="1" si="141"/>
        <v>-</v>
      </c>
      <c r="M4100" s="93" t="str">
        <f>IF(E4100="","",VLOOKUP(E4100,[1]PROJECTES!$C$14:$Z$5000,21,FALSE))</f>
        <v/>
      </c>
      <c r="N4100" s="100"/>
      <c r="O4100" s="72" t="s">
        <v>229</v>
      </c>
      <c r="P4100" s="101"/>
      <c r="Q4100" s="132"/>
      <c r="R4100" s="102"/>
      <c r="S4100" s="91"/>
    </row>
    <row r="4101" spans="1:19" s="104" customFormat="1" ht="12.75" customHeight="1" x14ac:dyDescent="0.25">
      <c r="A4101" s="121"/>
      <c r="B4101" s="92" t="str">
        <f>IF(E4101="","",VLOOKUP(E4101,[1]PROJECTES!$C$14:$G$5000,2,FALSE))</f>
        <v/>
      </c>
      <c r="C4101" s="121"/>
      <c r="D4101" s="93" t="str">
        <f>IF(E4101="","",VLOOKUP(E4101,[1]PROJECTES!$C$14:$G$5000,5,FALSE))</f>
        <v/>
      </c>
      <c r="E4101" s="117"/>
      <c r="F4101" s="95"/>
      <c r="G4101" s="96" t="str">
        <f>IF(E4101="","",VLOOKUP(E4101,[1]PROJECTES!$C$14:$G$5000,4,FALSE))</f>
        <v/>
      </c>
      <c r="H4101" s="118"/>
      <c r="I4101" s="97" t="str">
        <f>IF(H4101="","",VLOOKUP(H4101,BD!B$2:C$16,2,FALSE))</f>
        <v/>
      </c>
      <c r="J4101" s="98"/>
      <c r="K4101" s="135" t="str">
        <f t="shared" si="140"/>
        <v/>
      </c>
      <c r="L4101" s="99" t="str">
        <f t="shared" ca="1" si="141"/>
        <v>-</v>
      </c>
      <c r="M4101" s="93" t="str">
        <f>IF(E4101="","",VLOOKUP(E4101,[1]PROJECTES!$C$14:$Z$5000,21,FALSE))</f>
        <v/>
      </c>
      <c r="N4101" s="100"/>
      <c r="O4101" s="72" t="s">
        <v>229</v>
      </c>
      <c r="P4101" s="101"/>
      <c r="Q4101" s="132"/>
      <c r="R4101" s="102"/>
      <c r="S4101" s="91"/>
    </row>
    <row r="4102" spans="1:19" s="104" customFormat="1" ht="12.75" customHeight="1" x14ac:dyDescent="0.25">
      <c r="A4102" s="121"/>
      <c r="B4102" s="92" t="str">
        <f>IF(E4102="","",VLOOKUP(E4102,[1]PROJECTES!$C$14:$G$5000,2,FALSE))</f>
        <v/>
      </c>
      <c r="C4102" s="121"/>
      <c r="D4102" s="93" t="str">
        <f>IF(E4102="","",VLOOKUP(E4102,[1]PROJECTES!$C$14:$G$5000,5,FALSE))</f>
        <v/>
      </c>
      <c r="E4102" s="117"/>
      <c r="F4102" s="95"/>
      <c r="G4102" s="96" t="str">
        <f>IF(E4102="","",VLOOKUP(E4102,[1]PROJECTES!$C$14:$G$5000,4,FALSE))</f>
        <v/>
      </c>
      <c r="H4102" s="118"/>
      <c r="I4102" s="97" t="str">
        <f>IF(H4102="","",VLOOKUP(H4102,BD!B$2:C$16,2,FALSE))</f>
        <v/>
      </c>
      <c r="J4102" s="98"/>
      <c r="K4102" s="135" t="str">
        <f t="shared" si="140"/>
        <v/>
      </c>
      <c r="L4102" s="99" t="str">
        <f t="shared" ca="1" si="141"/>
        <v>-</v>
      </c>
      <c r="M4102" s="93" t="str">
        <f>IF(E4102="","",VLOOKUP(E4102,[1]PROJECTES!$C$14:$Z$5000,21,FALSE))</f>
        <v/>
      </c>
      <c r="N4102" s="100"/>
      <c r="O4102" s="72" t="s">
        <v>229</v>
      </c>
      <c r="P4102" s="101"/>
      <c r="Q4102" s="132"/>
      <c r="R4102" s="102"/>
      <c r="S4102" s="91"/>
    </row>
    <row r="4103" spans="1:19" s="104" customFormat="1" ht="12.75" customHeight="1" x14ac:dyDescent="0.25">
      <c r="A4103" s="121"/>
      <c r="B4103" s="92" t="str">
        <f>IF(E4103="","",VLOOKUP(E4103,[1]PROJECTES!$C$14:$G$5000,2,FALSE))</f>
        <v/>
      </c>
      <c r="C4103" s="121"/>
      <c r="D4103" s="93" t="str">
        <f>IF(E4103="","",VLOOKUP(E4103,[1]PROJECTES!$C$14:$G$5000,5,FALSE))</f>
        <v/>
      </c>
      <c r="E4103" s="117"/>
      <c r="F4103" s="95"/>
      <c r="G4103" s="96" t="str">
        <f>IF(E4103="","",VLOOKUP(E4103,[1]PROJECTES!$C$14:$G$5000,4,FALSE))</f>
        <v/>
      </c>
      <c r="H4103" s="118"/>
      <c r="I4103" s="97" t="str">
        <f>IF(H4103="","",VLOOKUP(H4103,BD!B$2:C$16,2,FALSE))</f>
        <v/>
      </c>
      <c r="J4103" s="98"/>
      <c r="K4103" s="135" t="str">
        <f t="shared" si="140"/>
        <v/>
      </c>
      <c r="L4103" s="99" t="str">
        <f t="shared" ca="1" si="141"/>
        <v>-</v>
      </c>
      <c r="M4103" s="93" t="str">
        <f>IF(E4103="","",VLOOKUP(E4103,[1]PROJECTES!$C$14:$Z$5000,21,FALSE))</f>
        <v/>
      </c>
      <c r="N4103" s="100"/>
      <c r="O4103" s="72" t="s">
        <v>229</v>
      </c>
      <c r="P4103" s="101"/>
      <c r="Q4103" s="132"/>
      <c r="R4103" s="102"/>
      <c r="S4103" s="91"/>
    </row>
    <row r="4104" spans="1:19" s="104" customFormat="1" ht="12.75" customHeight="1" x14ac:dyDescent="0.25">
      <c r="A4104" s="121"/>
      <c r="B4104" s="92" t="str">
        <f>IF(E4104="","",VLOOKUP(E4104,[1]PROJECTES!$C$14:$G$5000,2,FALSE))</f>
        <v/>
      </c>
      <c r="C4104" s="121"/>
      <c r="D4104" s="93" t="str">
        <f>IF(E4104="","",VLOOKUP(E4104,[1]PROJECTES!$C$14:$G$5000,5,FALSE))</f>
        <v/>
      </c>
      <c r="E4104" s="117"/>
      <c r="F4104" s="95"/>
      <c r="G4104" s="96" t="str">
        <f>IF(E4104="","",VLOOKUP(E4104,[1]PROJECTES!$C$14:$G$5000,4,FALSE))</f>
        <v/>
      </c>
      <c r="H4104" s="118"/>
      <c r="I4104" s="97" t="str">
        <f>IF(H4104="","",VLOOKUP(H4104,BD!B$2:C$16,2,FALSE))</f>
        <v/>
      </c>
      <c r="J4104" s="98"/>
      <c r="K4104" s="135" t="str">
        <f t="shared" si="140"/>
        <v/>
      </c>
      <c r="L4104" s="99" t="str">
        <f t="shared" ca="1" si="141"/>
        <v>-</v>
      </c>
      <c r="M4104" s="93" t="str">
        <f>IF(E4104="","",VLOOKUP(E4104,[1]PROJECTES!$C$14:$Z$5000,21,FALSE))</f>
        <v/>
      </c>
      <c r="N4104" s="100"/>
      <c r="O4104" s="72" t="s">
        <v>229</v>
      </c>
      <c r="P4104" s="101"/>
      <c r="Q4104" s="132"/>
      <c r="R4104" s="102"/>
      <c r="S4104" s="91"/>
    </row>
    <row r="4105" spans="1:19" s="104" customFormat="1" ht="12.75" customHeight="1" x14ac:dyDescent="0.25">
      <c r="A4105" s="121"/>
      <c r="B4105" s="92" t="str">
        <f>IF(E4105="","",VLOOKUP(E4105,[1]PROJECTES!$C$14:$G$5000,2,FALSE))</f>
        <v/>
      </c>
      <c r="C4105" s="121"/>
      <c r="D4105" s="93" t="str">
        <f>IF(E4105="","",VLOOKUP(E4105,[1]PROJECTES!$C$14:$G$5000,5,FALSE))</f>
        <v/>
      </c>
      <c r="E4105" s="117"/>
      <c r="F4105" s="95"/>
      <c r="G4105" s="96" t="str">
        <f>IF(E4105="","",VLOOKUP(E4105,[1]PROJECTES!$C$14:$G$5000,4,FALSE))</f>
        <v/>
      </c>
      <c r="H4105" s="118"/>
      <c r="I4105" s="97" t="str">
        <f>IF(H4105="","",VLOOKUP(H4105,BD!B$2:C$16,2,FALSE))</f>
        <v/>
      </c>
      <c r="J4105" s="98"/>
      <c r="K4105" s="135" t="str">
        <f t="shared" si="140"/>
        <v/>
      </c>
      <c r="L4105" s="99" t="str">
        <f t="shared" ca="1" si="141"/>
        <v>-</v>
      </c>
      <c r="M4105" s="93" t="str">
        <f>IF(E4105="","",VLOOKUP(E4105,[1]PROJECTES!$C$14:$Z$5000,21,FALSE))</f>
        <v/>
      </c>
      <c r="N4105" s="100"/>
      <c r="O4105" s="72" t="s">
        <v>229</v>
      </c>
      <c r="P4105" s="101"/>
      <c r="Q4105" s="132"/>
      <c r="R4105" s="102"/>
      <c r="S4105" s="91"/>
    </row>
    <row r="4106" spans="1:19" s="104" customFormat="1" ht="12.75" customHeight="1" x14ac:dyDescent="0.25">
      <c r="A4106" s="121"/>
      <c r="B4106" s="92" t="str">
        <f>IF(E4106="","",VLOOKUP(E4106,[1]PROJECTES!$C$14:$G$5000,2,FALSE))</f>
        <v/>
      </c>
      <c r="C4106" s="121"/>
      <c r="D4106" s="93" t="str">
        <f>IF(E4106="","",VLOOKUP(E4106,[1]PROJECTES!$C$14:$G$5000,5,FALSE))</f>
        <v/>
      </c>
      <c r="E4106" s="117"/>
      <c r="F4106" s="95"/>
      <c r="G4106" s="96" t="str">
        <f>IF(E4106="","",VLOOKUP(E4106,[1]PROJECTES!$C$14:$G$5000,4,FALSE))</f>
        <v/>
      </c>
      <c r="H4106" s="118"/>
      <c r="I4106" s="97" t="str">
        <f>IF(H4106="","",VLOOKUP(H4106,BD!B$2:C$16,2,FALSE))</f>
        <v/>
      </c>
      <c r="J4106" s="98"/>
      <c r="K4106" s="135" t="str">
        <f t="shared" si="140"/>
        <v/>
      </c>
      <c r="L4106" s="99" t="str">
        <f t="shared" ca="1" si="141"/>
        <v>-</v>
      </c>
      <c r="M4106" s="93" t="str">
        <f>IF(E4106="","",VLOOKUP(E4106,[1]PROJECTES!$C$14:$Z$5000,21,FALSE))</f>
        <v/>
      </c>
      <c r="N4106" s="100"/>
      <c r="O4106" s="72" t="s">
        <v>229</v>
      </c>
      <c r="P4106" s="101"/>
      <c r="Q4106" s="132"/>
      <c r="R4106" s="102"/>
      <c r="S4106" s="91"/>
    </row>
    <row r="4107" spans="1:19" s="104" customFormat="1" ht="12.75" customHeight="1" x14ac:dyDescent="0.25">
      <c r="A4107" s="121"/>
      <c r="B4107" s="92" t="str">
        <f>IF(E4107="","",VLOOKUP(E4107,[1]PROJECTES!$C$14:$G$5000,2,FALSE))</f>
        <v/>
      </c>
      <c r="C4107" s="121"/>
      <c r="D4107" s="93" t="str">
        <f>IF(E4107="","",VLOOKUP(E4107,[1]PROJECTES!$C$14:$G$5000,5,FALSE))</f>
        <v/>
      </c>
      <c r="E4107" s="117"/>
      <c r="F4107" s="95"/>
      <c r="G4107" s="96" t="str">
        <f>IF(E4107="","",VLOOKUP(E4107,[1]PROJECTES!$C$14:$G$5000,4,FALSE))</f>
        <v/>
      </c>
      <c r="H4107" s="118"/>
      <c r="I4107" s="97" t="str">
        <f>IF(H4107="","",VLOOKUP(H4107,BD!B$2:C$16,2,FALSE))</f>
        <v/>
      </c>
      <c r="J4107" s="98"/>
      <c r="K4107" s="135" t="str">
        <f t="shared" si="140"/>
        <v/>
      </c>
      <c r="L4107" s="99" t="str">
        <f t="shared" ca="1" si="141"/>
        <v>-</v>
      </c>
      <c r="M4107" s="93" t="str">
        <f>IF(E4107="","",VLOOKUP(E4107,[1]PROJECTES!$C$14:$Z$5000,21,FALSE))</f>
        <v/>
      </c>
      <c r="N4107" s="100"/>
      <c r="O4107" s="72" t="s">
        <v>229</v>
      </c>
      <c r="P4107" s="101"/>
      <c r="Q4107" s="132"/>
      <c r="R4107" s="102"/>
      <c r="S4107" s="91"/>
    </row>
    <row r="4108" spans="1:19" s="104" customFormat="1" ht="12.75" customHeight="1" x14ac:dyDescent="0.25">
      <c r="A4108" s="121"/>
      <c r="B4108" s="92" t="str">
        <f>IF(E4108="","",VLOOKUP(E4108,[1]PROJECTES!$C$14:$G$5000,2,FALSE))</f>
        <v/>
      </c>
      <c r="C4108" s="121"/>
      <c r="D4108" s="93" t="str">
        <f>IF(E4108="","",VLOOKUP(E4108,[1]PROJECTES!$C$14:$G$5000,5,FALSE))</f>
        <v/>
      </c>
      <c r="E4108" s="117"/>
      <c r="F4108" s="95"/>
      <c r="G4108" s="96" t="str">
        <f>IF(E4108="","",VLOOKUP(E4108,[1]PROJECTES!$C$14:$G$5000,4,FALSE))</f>
        <v/>
      </c>
      <c r="H4108" s="118"/>
      <c r="I4108" s="97" t="str">
        <f>IF(H4108="","",VLOOKUP(H4108,BD!B$2:C$16,2,FALSE))</f>
        <v/>
      </c>
      <c r="J4108" s="98"/>
      <c r="K4108" s="135" t="str">
        <f t="shared" si="140"/>
        <v/>
      </c>
      <c r="L4108" s="99" t="str">
        <f t="shared" ca="1" si="141"/>
        <v>-</v>
      </c>
      <c r="M4108" s="93" t="str">
        <f>IF(E4108="","",VLOOKUP(E4108,[1]PROJECTES!$C$14:$Z$5000,21,FALSE))</f>
        <v/>
      </c>
      <c r="N4108" s="100"/>
      <c r="O4108" s="72" t="s">
        <v>229</v>
      </c>
      <c r="P4108" s="101"/>
      <c r="Q4108" s="132"/>
      <c r="R4108" s="102"/>
      <c r="S4108" s="91"/>
    </row>
    <row r="4109" spans="1:19" s="104" customFormat="1" ht="12.75" customHeight="1" x14ac:dyDescent="0.25">
      <c r="A4109" s="121"/>
      <c r="B4109" s="92" t="str">
        <f>IF(E4109="","",VLOOKUP(E4109,[1]PROJECTES!$C$14:$G$5000,2,FALSE))</f>
        <v/>
      </c>
      <c r="C4109" s="121"/>
      <c r="D4109" s="93" t="str">
        <f>IF(E4109="","",VLOOKUP(E4109,[1]PROJECTES!$C$14:$G$5000,5,FALSE))</f>
        <v/>
      </c>
      <c r="E4109" s="117"/>
      <c r="F4109" s="95"/>
      <c r="G4109" s="96" t="str">
        <f>IF(E4109="","",VLOOKUP(E4109,[1]PROJECTES!$C$14:$G$5000,4,FALSE))</f>
        <v/>
      </c>
      <c r="H4109" s="118"/>
      <c r="I4109" s="97" t="str">
        <f>IF(H4109="","",VLOOKUP(H4109,BD!B$2:C$16,2,FALSE))</f>
        <v/>
      </c>
      <c r="J4109" s="98"/>
      <c r="K4109" s="135" t="str">
        <f t="shared" si="140"/>
        <v/>
      </c>
      <c r="L4109" s="99" t="str">
        <f t="shared" ca="1" si="141"/>
        <v>-</v>
      </c>
      <c r="M4109" s="93" t="str">
        <f>IF(E4109="","",VLOOKUP(E4109,[1]PROJECTES!$C$14:$Z$5000,21,FALSE))</f>
        <v/>
      </c>
      <c r="N4109" s="100"/>
      <c r="O4109" s="72" t="s">
        <v>229</v>
      </c>
      <c r="P4109" s="101"/>
      <c r="Q4109" s="132"/>
      <c r="R4109" s="102"/>
      <c r="S4109" s="91"/>
    </row>
    <row r="4110" spans="1:19" s="104" customFormat="1" ht="12.75" customHeight="1" x14ac:dyDescent="0.25">
      <c r="A4110" s="121"/>
      <c r="B4110" s="92" t="str">
        <f>IF(E4110="","",VLOOKUP(E4110,[1]PROJECTES!$C$14:$G$5000,2,FALSE))</f>
        <v/>
      </c>
      <c r="C4110" s="121"/>
      <c r="D4110" s="93" t="str">
        <f>IF(E4110="","",VLOOKUP(E4110,[1]PROJECTES!$C$14:$G$5000,5,FALSE))</f>
        <v/>
      </c>
      <c r="E4110" s="117"/>
      <c r="F4110" s="95"/>
      <c r="G4110" s="96" t="str">
        <f>IF(E4110="","",VLOOKUP(E4110,[1]PROJECTES!$C$14:$G$5000,4,FALSE))</f>
        <v/>
      </c>
      <c r="H4110" s="118"/>
      <c r="I4110" s="97" t="str">
        <f>IF(H4110="","",VLOOKUP(H4110,BD!B$2:C$16,2,FALSE))</f>
        <v/>
      </c>
      <c r="J4110" s="98"/>
      <c r="K4110" s="135" t="str">
        <f t="shared" si="140"/>
        <v/>
      </c>
      <c r="L4110" s="99" t="str">
        <f t="shared" ca="1" si="141"/>
        <v>-</v>
      </c>
      <c r="M4110" s="93" t="str">
        <f>IF(E4110="","",VLOOKUP(E4110,[1]PROJECTES!$C$14:$Z$5000,21,FALSE))</f>
        <v/>
      </c>
      <c r="N4110" s="100"/>
      <c r="O4110" s="72" t="s">
        <v>229</v>
      </c>
      <c r="P4110" s="101"/>
      <c r="Q4110" s="132"/>
      <c r="R4110" s="102"/>
      <c r="S4110" s="91"/>
    </row>
    <row r="4111" spans="1:19" s="104" customFormat="1" ht="12.75" customHeight="1" x14ac:dyDescent="0.25">
      <c r="A4111" s="121"/>
      <c r="B4111" s="92" t="str">
        <f>IF(E4111="","",VLOOKUP(E4111,[1]PROJECTES!$C$14:$G$5000,2,FALSE))</f>
        <v/>
      </c>
      <c r="C4111" s="121"/>
      <c r="D4111" s="93" t="str">
        <f>IF(E4111="","",VLOOKUP(E4111,[1]PROJECTES!$C$14:$G$5000,5,FALSE))</f>
        <v/>
      </c>
      <c r="E4111" s="117"/>
      <c r="F4111" s="95"/>
      <c r="G4111" s="96" t="str">
        <f>IF(E4111="","",VLOOKUP(E4111,[1]PROJECTES!$C$14:$G$5000,4,FALSE))</f>
        <v/>
      </c>
      <c r="H4111" s="118"/>
      <c r="I4111" s="97" t="str">
        <f>IF(H4111="","",VLOOKUP(H4111,BD!B$2:C$16,2,FALSE))</f>
        <v/>
      </c>
      <c r="J4111" s="98"/>
      <c r="K4111" s="135" t="str">
        <f t="shared" si="140"/>
        <v/>
      </c>
      <c r="L4111" s="99" t="str">
        <f t="shared" ca="1" si="141"/>
        <v>-</v>
      </c>
      <c r="M4111" s="93" t="str">
        <f>IF(E4111="","",VLOOKUP(E4111,[1]PROJECTES!$C$14:$Z$5000,21,FALSE))</f>
        <v/>
      </c>
      <c r="N4111" s="100"/>
      <c r="O4111" s="72" t="s">
        <v>229</v>
      </c>
      <c r="P4111" s="101"/>
      <c r="Q4111" s="132"/>
      <c r="R4111" s="102"/>
      <c r="S4111" s="91"/>
    </row>
    <row r="4112" spans="1:19" s="104" customFormat="1" ht="12.75" customHeight="1" x14ac:dyDescent="0.25">
      <c r="A4112" s="121"/>
      <c r="B4112" s="92" t="str">
        <f>IF(E4112="","",VLOOKUP(E4112,[1]PROJECTES!$C$14:$G$5000,2,FALSE))</f>
        <v/>
      </c>
      <c r="C4112" s="121"/>
      <c r="D4112" s="93" t="str">
        <f>IF(E4112="","",VLOOKUP(E4112,[1]PROJECTES!$C$14:$G$5000,5,FALSE))</f>
        <v/>
      </c>
      <c r="E4112" s="117"/>
      <c r="F4112" s="95"/>
      <c r="G4112" s="96" t="str">
        <f>IF(E4112="","",VLOOKUP(E4112,[1]PROJECTES!$C$14:$G$5000,4,FALSE))</f>
        <v/>
      </c>
      <c r="H4112" s="118"/>
      <c r="I4112" s="97" t="str">
        <f>IF(H4112="","",VLOOKUP(H4112,BD!B$2:C$16,2,FALSE))</f>
        <v/>
      </c>
      <c r="J4112" s="98"/>
      <c r="K4112" s="135" t="str">
        <f t="shared" si="140"/>
        <v/>
      </c>
      <c r="L4112" s="99" t="str">
        <f t="shared" ca="1" si="141"/>
        <v>-</v>
      </c>
      <c r="M4112" s="93" t="str">
        <f>IF(E4112="","",VLOOKUP(E4112,[1]PROJECTES!$C$14:$Z$5000,21,FALSE))</f>
        <v/>
      </c>
      <c r="N4112" s="100"/>
      <c r="O4112" s="72" t="s">
        <v>229</v>
      </c>
      <c r="P4112" s="101"/>
      <c r="Q4112" s="132"/>
      <c r="R4112" s="102"/>
      <c r="S4112" s="91"/>
    </row>
    <row r="4113" spans="1:19" s="104" customFormat="1" ht="12.75" customHeight="1" x14ac:dyDescent="0.25">
      <c r="A4113" s="121"/>
      <c r="B4113" s="92" t="str">
        <f>IF(E4113="","",VLOOKUP(E4113,[1]PROJECTES!$C$14:$G$5000,2,FALSE))</f>
        <v/>
      </c>
      <c r="C4113" s="121"/>
      <c r="D4113" s="93" t="str">
        <f>IF(E4113="","",VLOOKUP(E4113,[1]PROJECTES!$C$14:$G$5000,5,FALSE))</f>
        <v/>
      </c>
      <c r="E4113" s="117"/>
      <c r="F4113" s="95"/>
      <c r="G4113" s="96" t="str">
        <f>IF(E4113="","",VLOOKUP(E4113,[1]PROJECTES!$C$14:$G$5000,4,FALSE))</f>
        <v/>
      </c>
      <c r="H4113" s="118"/>
      <c r="I4113" s="97" t="str">
        <f>IF(H4113="","",VLOOKUP(H4113,BD!B$2:C$16,2,FALSE))</f>
        <v/>
      </c>
      <c r="J4113" s="98"/>
      <c r="K4113" s="135" t="str">
        <f t="shared" si="140"/>
        <v/>
      </c>
      <c r="L4113" s="99" t="str">
        <f t="shared" ca="1" si="141"/>
        <v>-</v>
      </c>
      <c r="M4113" s="93" t="str">
        <f>IF(E4113="","",VLOOKUP(E4113,[1]PROJECTES!$C$14:$Z$5000,21,FALSE))</f>
        <v/>
      </c>
      <c r="N4113" s="100"/>
      <c r="O4113" s="72" t="s">
        <v>229</v>
      </c>
      <c r="P4113" s="101"/>
      <c r="Q4113" s="132"/>
      <c r="R4113" s="102"/>
      <c r="S4113" s="91"/>
    </row>
    <row r="4114" spans="1:19" s="104" customFormat="1" ht="12.75" customHeight="1" x14ac:dyDescent="0.25">
      <c r="A4114" s="121"/>
      <c r="B4114" s="92" t="str">
        <f>IF(E4114="","",VLOOKUP(E4114,[1]PROJECTES!$C$14:$G$5000,2,FALSE))</f>
        <v/>
      </c>
      <c r="C4114" s="121"/>
      <c r="D4114" s="93" t="str">
        <f>IF(E4114="","",VLOOKUP(E4114,[1]PROJECTES!$C$14:$G$5000,5,FALSE))</f>
        <v/>
      </c>
      <c r="E4114" s="117"/>
      <c r="F4114" s="95"/>
      <c r="G4114" s="96" t="str">
        <f>IF(E4114="","",VLOOKUP(E4114,[1]PROJECTES!$C$14:$G$5000,4,FALSE))</f>
        <v/>
      </c>
      <c r="H4114" s="118"/>
      <c r="I4114" s="97" t="str">
        <f>IF(H4114="","",VLOOKUP(H4114,BD!B$2:C$16,2,FALSE))</f>
        <v/>
      </c>
      <c r="J4114" s="98"/>
      <c r="K4114" s="135" t="str">
        <f t="shared" si="140"/>
        <v/>
      </c>
      <c r="L4114" s="99" t="str">
        <f t="shared" ca="1" si="141"/>
        <v>-</v>
      </c>
      <c r="M4114" s="93" t="str">
        <f>IF(E4114="","",VLOOKUP(E4114,[1]PROJECTES!$C$14:$Z$5000,21,FALSE))</f>
        <v/>
      </c>
      <c r="N4114" s="100"/>
      <c r="O4114" s="72" t="s">
        <v>229</v>
      </c>
      <c r="P4114" s="101"/>
      <c r="Q4114" s="132"/>
      <c r="R4114" s="102"/>
      <c r="S4114" s="91"/>
    </row>
    <row r="4115" spans="1:19" s="104" customFormat="1" ht="12.75" customHeight="1" x14ac:dyDescent="0.25">
      <c r="A4115" s="121"/>
      <c r="B4115" s="92" t="str">
        <f>IF(E4115="","",VLOOKUP(E4115,[1]PROJECTES!$C$14:$G$5000,2,FALSE))</f>
        <v/>
      </c>
      <c r="C4115" s="121"/>
      <c r="D4115" s="93" t="str">
        <f>IF(E4115="","",VLOOKUP(E4115,[1]PROJECTES!$C$14:$G$5000,5,FALSE))</f>
        <v/>
      </c>
      <c r="E4115" s="117"/>
      <c r="F4115" s="95"/>
      <c r="G4115" s="96" t="str">
        <f>IF(E4115="","",VLOOKUP(E4115,[1]PROJECTES!$C$14:$G$5000,4,FALSE))</f>
        <v/>
      </c>
      <c r="H4115" s="118"/>
      <c r="I4115" s="97" t="str">
        <f>IF(H4115="","",VLOOKUP(H4115,BD!B$2:C$16,2,FALSE))</f>
        <v/>
      </c>
      <c r="J4115" s="98"/>
      <c r="K4115" s="135" t="str">
        <f t="shared" si="140"/>
        <v/>
      </c>
      <c r="L4115" s="99" t="str">
        <f t="shared" ca="1" si="141"/>
        <v>-</v>
      </c>
      <c r="M4115" s="93" t="str">
        <f>IF(E4115="","",VLOOKUP(E4115,[1]PROJECTES!$C$14:$Z$5000,21,FALSE))</f>
        <v/>
      </c>
      <c r="N4115" s="100"/>
      <c r="O4115" s="72" t="s">
        <v>229</v>
      </c>
      <c r="P4115" s="101"/>
      <c r="Q4115" s="132"/>
      <c r="R4115" s="102"/>
      <c r="S4115" s="91"/>
    </row>
    <row r="4116" spans="1:19" s="104" customFormat="1" ht="12.75" customHeight="1" x14ac:dyDescent="0.25">
      <c r="A4116" s="121"/>
      <c r="B4116" s="92" t="str">
        <f>IF(E4116="","",VLOOKUP(E4116,[1]PROJECTES!$C$14:$G$5000,2,FALSE))</f>
        <v/>
      </c>
      <c r="C4116" s="121"/>
      <c r="D4116" s="93" t="str">
        <f>IF(E4116="","",VLOOKUP(E4116,[1]PROJECTES!$C$14:$G$5000,5,FALSE))</f>
        <v/>
      </c>
      <c r="E4116" s="117"/>
      <c r="F4116" s="95"/>
      <c r="G4116" s="96" t="str">
        <f>IF(E4116="","",VLOOKUP(E4116,[1]PROJECTES!$C$14:$G$5000,4,FALSE))</f>
        <v/>
      </c>
      <c r="H4116" s="118"/>
      <c r="I4116" s="97" t="str">
        <f>IF(H4116="","",VLOOKUP(H4116,BD!B$2:C$16,2,FALSE))</f>
        <v/>
      </c>
      <c r="J4116" s="98"/>
      <c r="K4116" s="135" t="str">
        <f t="shared" si="140"/>
        <v/>
      </c>
      <c r="L4116" s="99" t="str">
        <f t="shared" ca="1" si="141"/>
        <v>-</v>
      </c>
      <c r="M4116" s="93" t="str">
        <f>IF(E4116="","",VLOOKUP(E4116,[1]PROJECTES!$C$14:$Z$5000,21,FALSE))</f>
        <v/>
      </c>
      <c r="N4116" s="100"/>
      <c r="O4116" s="72" t="s">
        <v>229</v>
      </c>
      <c r="P4116" s="101"/>
      <c r="Q4116" s="132"/>
      <c r="R4116" s="102"/>
      <c r="S4116" s="91"/>
    </row>
    <row r="4117" spans="1:19" s="104" customFormat="1" ht="12.75" customHeight="1" x14ac:dyDescent="0.25">
      <c r="A4117" s="121"/>
      <c r="B4117" s="92" t="str">
        <f>IF(E4117="","",VLOOKUP(E4117,[1]PROJECTES!$C$14:$G$5000,2,FALSE))</f>
        <v/>
      </c>
      <c r="C4117" s="121"/>
      <c r="D4117" s="93" t="str">
        <f>IF(E4117="","",VLOOKUP(E4117,[1]PROJECTES!$C$14:$G$5000,5,FALSE))</f>
        <v/>
      </c>
      <c r="E4117" s="117"/>
      <c r="F4117" s="95"/>
      <c r="G4117" s="96" t="str">
        <f>IF(E4117="","",VLOOKUP(E4117,[1]PROJECTES!$C$14:$G$5000,4,FALSE))</f>
        <v/>
      </c>
      <c r="H4117" s="118"/>
      <c r="I4117" s="97" t="str">
        <f>IF(H4117="","",VLOOKUP(H4117,BD!B$2:C$16,2,FALSE))</f>
        <v/>
      </c>
      <c r="J4117" s="98"/>
      <c r="K4117" s="135" t="str">
        <f t="shared" si="140"/>
        <v/>
      </c>
      <c r="L4117" s="99" t="str">
        <f t="shared" ca="1" si="141"/>
        <v>-</v>
      </c>
      <c r="M4117" s="93" t="str">
        <f>IF(E4117="","",VLOOKUP(E4117,[1]PROJECTES!$C$14:$Z$5000,21,FALSE))</f>
        <v/>
      </c>
      <c r="N4117" s="100"/>
      <c r="O4117" s="72" t="s">
        <v>229</v>
      </c>
      <c r="P4117" s="101"/>
      <c r="Q4117" s="132"/>
      <c r="R4117" s="102"/>
      <c r="S4117" s="91"/>
    </row>
    <row r="4118" spans="1:19" s="104" customFormat="1" ht="12.75" customHeight="1" x14ac:dyDescent="0.25">
      <c r="A4118" s="121"/>
      <c r="B4118" s="92" t="str">
        <f>IF(E4118="","",VLOOKUP(E4118,[1]PROJECTES!$C$14:$G$5000,2,FALSE))</f>
        <v/>
      </c>
      <c r="C4118" s="121"/>
      <c r="D4118" s="93" t="str">
        <f>IF(E4118="","",VLOOKUP(E4118,[1]PROJECTES!$C$14:$G$5000,5,FALSE))</f>
        <v/>
      </c>
      <c r="E4118" s="117"/>
      <c r="F4118" s="95"/>
      <c r="G4118" s="96" t="str">
        <f>IF(E4118="","",VLOOKUP(E4118,[1]PROJECTES!$C$14:$G$5000,4,FALSE))</f>
        <v/>
      </c>
      <c r="H4118" s="118"/>
      <c r="I4118" s="97" t="str">
        <f>IF(H4118="","",VLOOKUP(H4118,BD!B$2:C$16,2,FALSE))</f>
        <v/>
      </c>
      <c r="J4118" s="98"/>
      <c r="K4118" s="135" t="str">
        <f t="shared" si="140"/>
        <v/>
      </c>
      <c r="L4118" s="99" t="str">
        <f t="shared" ca="1" si="141"/>
        <v>-</v>
      </c>
      <c r="M4118" s="93" t="str">
        <f>IF(E4118="","",VLOOKUP(E4118,[1]PROJECTES!$C$14:$Z$5000,21,FALSE))</f>
        <v/>
      </c>
      <c r="N4118" s="100"/>
      <c r="O4118" s="72" t="s">
        <v>229</v>
      </c>
      <c r="P4118" s="101"/>
      <c r="Q4118" s="132"/>
      <c r="R4118" s="102"/>
      <c r="S4118" s="91"/>
    </row>
    <row r="4119" spans="1:19" s="104" customFormat="1" ht="12.75" customHeight="1" x14ac:dyDescent="0.25">
      <c r="A4119" s="121"/>
      <c r="B4119" s="92" t="str">
        <f>IF(E4119="","",VLOOKUP(E4119,[1]PROJECTES!$C$14:$G$5000,2,FALSE))</f>
        <v/>
      </c>
      <c r="C4119" s="121"/>
      <c r="D4119" s="93" t="str">
        <f>IF(E4119="","",VLOOKUP(E4119,[1]PROJECTES!$C$14:$G$5000,5,FALSE))</f>
        <v/>
      </c>
      <c r="E4119" s="117"/>
      <c r="F4119" s="95"/>
      <c r="G4119" s="96" t="str">
        <f>IF(E4119="","",VLOOKUP(E4119,[1]PROJECTES!$C$14:$G$5000,4,FALSE))</f>
        <v/>
      </c>
      <c r="H4119" s="118"/>
      <c r="I4119" s="97" t="str">
        <f>IF(H4119="","",VLOOKUP(H4119,BD!B$2:C$16,2,FALSE))</f>
        <v/>
      </c>
      <c r="J4119" s="98"/>
      <c r="K4119" s="135" t="str">
        <f t="shared" si="140"/>
        <v/>
      </c>
      <c r="L4119" s="99" t="str">
        <f t="shared" ca="1" si="141"/>
        <v>-</v>
      </c>
      <c r="M4119" s="93" t="str">
        <f>IF(E4119="","",VLOOKUP(E4119,[1]PROJECTES!$C$14:$Z$5000,21,FALSE))</f>
        <v/>
      </c>
      <c r="N4119" s="100"/>
      <c r="O4119" s="72" t="s">
        <v>229</v>
      </c>
      <c r="P4119" s="101"/>
      <c r="Q4119" s="132"/>
      <c r="R4119" s="102"/>
      <c r="S4119" s="91"/>
    </row>
    <row r="4120" spans="1:19" s="104" customFormat="1" ht="12.75" customHeight="1" x14ac:dyDescent="0.25">
      <c r="A4120" s="121"/>
      <c r="B4120" s="92" t="str">
        <f>IF(E4120="","",VLOOKUP(E4120,[1]PROJECTES!$C$14:$G$5000,2,FALSE))</f>
        <v/>
      </c>
      <c r="C4120" s="121"/>
      <c r="D4120" s="93" t="str">
        <f>IF(E4120="","",VLOOKUP(E4120,[1]PROJECTES!$C$14:$G$5000,5,FALSE))</f>
        <v/>
      </c>
      <c r="E4120" s="117"/>
      <c r="F4120" s="95"/>
      <c r="G4120" s="96" t="str">
        <f>IF(E4120="","",VLOOKUP(E4120,[1]PROJECTES!$C$14:$G$5000,4,FALSE))</f>
        <v/>
      </c>
      <c r="H4120" s="118"/>
      <c r="I4120" s="97" t="str">
        <f>IF(H4120="","",VLOOKUP(H4120,BD!B$2:C$16,2,FALSE))</f>
        <v/>
      </c>
      <c r="J4120" s="98"/>
      <c r="K4120" s="135" t="str">
        <f t="shared" si="140"/>
        <v/>
      </c>
      <c r="L4120" s="99" t="str">
        <f t="shared" ca="1" si="141"/>
        <v>-</v>
      </c>
      <c r="M4120" s="93" t="str">
        <f>IF(E4120="","",VLOOKUP(E4120,[1]PROJECTES!$C$14:$Z$5000,21,FALSE))</f>
        <v/>
      </c>
      <c r="N4120" s="100"/>
      <c r="O4120" s="72" t="s">
        <v>229</v>
      </c>
      <c r="P4120" s="101"/>
      <c r="Q4120" s="132"/>
      <c r="R4120" s="102"/>
      <c r="S4120" s="91"/>
    </row>
    <row r="4121" spans="1:19" s="104" customFormat="1" ht="12.75" customHeight="1" x14ac:dyDescent="0.25">
      <c r="A4121" s="121"/>
      <c r="B4121" s="92" t="str">
        <f>IF(E4121="","",VLOOKUP(E4121,[1]PROJECTES!$C$14:$G$5000,2,FALSE))</f>
        <v/>
      </c>
      <c r="C4121" s="121"/>
      <c r="D4121" s="93" t="str">
        <f>IF(E4121="","",VLOOKUP(E4121,[1]PROJECTES!$C$14:$G$5000,5,FALSE))</f>
        <v/>
      </c>
      <c r="E4121" s="117"/>
      <c r="F4121" s="95"/>
      <c r="G4121" s="96" t="str">
        <f>IF(E4121="","",VLOOKUP(E4121,[1]PROJECTES!$C$14:$G$5000,4,FALSE))</f>
        <v/>
      </c>
      <c r="H4121" s="118"/>
      <c r="I4121" s="97" t="str">
        <f>IF(H4121="","",VLOOKUP(H4121,BD!B$2:C$16,2,FALSE))</f>
        <v/>
      </c>
      <c r="J4121" s="98"/>
      <c r="K4121" s="135" t="str">
        <f t="shared" si="140"/>
        <v/>
      </c>
      <c r="L4121" s="99" t="str">
        <f t="shared" ca="1" si="141"/>
        <v>-</v>
      </c>
      <c r="M4121" s="93" t="str">
        <f>IF(E4121="","",VLOOKUP(E4121,[1]PROJECTES!$C$14:$Z$5000,21,FALSE))</f>
        <v/>
      </c>
      <c r="N4121" s="100"/>
      <c r="O4121" s="72" t="s">
        <v>229</v>
      </c>
      <c r="P4121" s="101"/>
      <c r="Q4121" s="132"/>
      <c r="R4121" s="102"/>
      <c r="S4121" s="91"/>
    </row>
    <row r="4122" spans="1:19" s="104" customFormat="1" ht="12.75" customHeight="1" x14ac:dyDescent="0.25">
      <c r="A4122" s="121"/>
      <c r="B4122" s="92" t="str">
        <f>IF(E4122="","",VLOOKUP(E4122,[1]PROJECTES!$C$14:$G$5000,2,FALSE))</f>
        <v/>
      </c>
      <c r="C4122" s="121"/>
      <c r="D4122" s="93" t="str">
        <f>IF(E4122="","",VLOOKUP(E4122,[1]PROJECTES!$C$14:$G$5000,5,FALSE))</f>
        <v/>
      </c>
      <c r="E4122" s="117"/>
      <c r="F4122" s="95"/>
      <c r="G4122" s="96" t="str">
        <f>IF(E4122="","",VLOOKUP(E4122,[1]PROJECTES!$C$14:$G$5000,4,FALSE))</f>
        <v/>
      </c>
      <c r="H4122" s="118"/>
      <c r="I4122" s="97" t="str">
        <f>IF(H4122="","",VLOOKUP(H4122,BD!B$2:C$16,2,FALSE))</f>
        <v/>
      </c>
      <c r="J4122" s="98"/>
      <c r="K4122" s="135" t="str">
        <f t="shared" si="140"/>
        <v/>
      </c>
      <c r="L4122" s="99" t="str">
        <f t="shared" ca="1" si="141"/>
        <v>-</v>
      </c>
      <c r="M4122" s="93" t="str">
        <f>IF(E4122="","",VLOOKUP(E4122,[1]PROJECTES!$C$14:$Z$5000,21,FALSE))</f>
        <v/>
      </c>
      <c r="N4122" s="100"/>
      <c r="O4122" s="72" t="s">
        <v>229</v>
      </c>
      <c r="P4122" s="101"/>
      <c r="Q4122" s="132"/>
      <c r="R4122" s="102"/>
      <c r="S4122" s="91"/>
    </row>
    <row r="4123" spans="1:19" s="104" customFormat="1" ht="12.75" customHeight="1" x14ac:dyDescent="0.25">
      <c r="A4123" s="121"/>
      <c r="B4123" s="92" t="str">
        <f>IF(E4123="","",VLOOKUP(E4123,[1]PROJECTES!$C$14:$G$5000,2,FALSE))</f>
        <v/>
      </c>
      <c r="C4123" s="121"/>
      <c r="D4123" s="93" t="str">
        <f>IF(E4123="","",VLOOKUP(E4123,[1]PROJECTES!$C$14:$G$5000,5,FALSE))</f>
        <v/>
      </c>
      <c r="E4123" s="117"/>
      <c r="F4123" s="95"/>
      <c r="G4123" s="96" t="str">
        <f>IF(E4123="","",VLOOKUP(E4123,[1]PROJECTES!$C$14:$G$5000,4,FALSE))</f>
        <v/>
      </c>
      <c r="H4123" s="118"/>
      <c r="I4123" s="97" t="str">
        <f>IF(H4123="","",VLOOKUP(H4123,BD!B$2:C$16,2,FALSE))</f>
        <v/>
      </c>
      <c r="J4123" s="98"/>
      <c r="K4123" s="135" t="str">
        <f t="shared" si="140"/>
        <v/>
      </c>
      <c r="L4123" s="99" t="str">
        <f t="shared" ca="1" si="141"/>
        <v>-</v>
      </c>
      <c r="M4123" s="93" t="str">
        <f>IF(E4123="","",VLOOKUP(E4123,[1]PROJECTES!$C$14:$Z$5000,21,FALSE))</f>
        <v/>
      </c>
      <c r="N4123" s="100"/>
      <c r="O4123" s="72" t="s">
        <v>229</v>
      </c>
      <c r="P4123" s="101"/>
      <c r="Q4123" s="132"/>
      <c r="R4123" s="102"/>
      <c r="S4123" s="91"/>
    </row>
    <row r="4124" spans="1:19" s="104" customFormat="1" ht="12.75" customHeight="1" x14ac:dyDescent="0.25">
      <c r="A4124" s="121"/>
      <c r="B4124" s="92" t="str">
        <f>IF(E4124="","",VLOOKUP(E4124,[1]PROJECTES!$C$14:$G$5000,2,FALSE))</f>
        <v/>
      </c>
      <c r="C4124" s="121"/>
      <c r="D4124" s="93" t="str">
        <f>IF(E4124="","",VLOOKUP(E4124,[1]PROJECTES!$C$14:$G$5000,5,FALSE))</f>
        <v/>
      </c>
      <c r="E4124" s="117"/>
      <c r="F4124" s="95"/>
      <c r="G4124" s="96" t="str">
        <f>IF(E4124="","",VLOOKUP(E4124,[1]PROJECTES!$C$14:$G$5000,4,FALSE))</f>
        <v/>
      </c>
      <c r="H4124" s="118"/>
      <c r="I4124" s="97" t="str">
        <f>IF(H4124="","",VLOOKUP(H4124,BD!B$2:C$16,2,FALSE))</f>
        <v/>
      </c>
      <c r="J4124" s="98"/>
      <c r="K4124" s="135" t="str">
        <f t="shared" si="140"/>
        <v/>
      </c>
      <c r="L4124" s="99" t="str">
        <f t="shared" ca="1" si="141"/>
        <v>-</v>
      </c>
      <c r="M4124" s="93" t="str">
        <f>IF(E4124="","",VLOOKUP(E4124,[1]PROJECTES!$C$14:$Z$5000,21,FALSE))</f>
        <v/>
      </c>
      <c r="N4124" s="100"/>
      <c r="O4124" s="72" t="s">
        <v>229</v>
      </c>
      <c r="P4124" s="101"/>
      <c r="Q4124" s="132"/>
      <c r="R4124" s="102"/>
      <c r="S4124" s="91"/>
    </row>
    <row r="4125" spans="1:19" s="104" customFormat="1" ht="12.75" customHeight="1" x14ac:dyDescent="0.25">
      <c r="A4125" s="121"/>
      <c r="B4125" s="92" t="str">
        <f>IF(E4125="","",VLOOKUP(E4125,[1]PROJECTES!$C$14:$G$5000,2,FALSE))</f>
        <v/>
      </c>
      <c r="C4125" s="121"/>
      <c r="D4125" s="93" t="str">
        <f>IF(E4125="","",VLOOKUP(E4125,[1]PROJECTES!$C$14:$G$5000,5,FALSE))</f>
        <v/>
      </c>
      <c r="E4125" s="117"/>
      <c r="F4125" s="95"/>
      <c r="G4125" s="96" t="str">
        <f>IF(E4125="","",VLOOKUP(E4125,[1]PROJECTES!$C$14:$G$5000,4,FALSE))</f>
        <v/>
      </c>
      <c r="H4125" s="118"/>
      <c r="I4125" s="97" t="str">
        <f>IF(H4125="","",VLOOKUP(H4125,BD!B$2:C$16,2,FALSE))</f>
        <v/>
      </c>
      <c r="J4125" s="98"/>
      <c r="K4125" s="135" t="str">
        <f t="shared" si="140"/>
        <v/>
      </c>
      <c r="L4125" s="99" t="str">
        <f t="shared" ca="1" si="141"/>
        <v>-</v>
      </c>
      <c r="M4125" s="93" t="str">
        <f>IF(E4125="","",VLOOKUP(E4125,[1]PROJECTES!$C$14:$Z$5000,21,FALSE))</f>
        <v/>
      </c>
      <c r="N4125" s="100"/>
      <c r="O4125" s="72" t="s">
        <v>229</v>
      </c>
      <c r="P4125" s="101"/>
      <c r="Q4125" s="132"/>
      <c r="R4125" s="102"/>
      <c r="S4125" s="91"/>
    </row>
    <row r="4126" spans="1:19" s="104" customFormat="1" ht="12.75" customHeight="1" x14ac:dyDescent="0.25">
      <c r="A4126" s="121"/>
      <c r="B4126" s="92" t="str">
        <f>IF(E4126="","",VLOOKUP(E4126,[1]PROJECTES!$C$14:$G$5000,2,FALSE))</f>
        <v/>
      </c>
      <c r="C4126" s="121"/>
      <c r="D4126" s="93" t="str">
        <f>IF(E4126="","",VLOOKUP(E4126,[1]PROJECTES!$C$14:$G$5000,5,FALSE))</f>
        <v/>
      </c>
      <c r="E4126" s="117"/>
      <c r="F4126" s="95"/>
      <c r="G4126" s="96" t="str">
        <f>IF(E4126="","",VLOOKUP(E4126,[1]PROJECTES!$C$14:$G$5000,4,FALSE))</f>
        <v/>
      </c>
      <c r="H4126" s="118"/>
      <c r="I4126" s="97" t="str">
        <f>IF(H4126="","",VLOOKUP(H4126,BD!B$2:C$16,2,FALSE))</f>
        <v/>
      </c>
      <c r="J4126" s="98"/>
      <c r="K4126" s="135" t="str">
        <f t="shared" si="140"/>
        <v/>
      </c>
      <c r="L4126" s="99" t="str">
        <f t="shared" ca="1" si="141"/>
        <v>-</v>
      </c>
      <c r="M4126" s="93" t="str">
        <f>IF(E4126="","",VLOOKUP(E4126,[1]PROJECTES!$C$14:$Z$5000,21,FALSE))</f>
        <v/>
      </c>
      <c r="N4126" s="100"/>
      <c r="O4126" s="72" t="s">
        <v>229</v>
      </c>
      <c r="P4126" s="101"/>
      <c r="Q4126" s="132"/>
      <c r="R4126" s="102"/>
      <c r="S4126" s="91"/>
    </row>
    <row r="4127" spans="1:19" s="104" customFormat="1" ht="12.75" customHeight="1" x14ac:dyDescent="0.25">
      <c r="A4127" s="121"/>
      <c r="B4127" s="92" t="str">
        <f>IF(E4127="","",VLOOKUP(E4127,[1]PROJECTES!$C$14:$G$5000,2,FALSE))</f>
        <v/>
      </c>
      <c r="C4127" s="121"/>
      <c r="D4127" s="93" t="str">
        <f>IF(E4127="","",VLOOKUP(E4127,[1]PROJECTES!$C$14:$G$5000,5,FALSE))</f>
        <v/>
      </c>
      <c r="E4127" s="117"/>
      <c r="F4127" s="95"/>
      <c r="G4127" s="96" t="str">
        <f>IF(E4127="","",VLOOKUP(E4127,[1]PROJECTES!$C$14:$G$5000,4,FALSE))</f>
        <v/>
      </c>
      <c r="H4127" s="118"/>
      <c r="I4127" s="97" t="str">
        <f>IF(H4127="","",VLOOKUP(H4127,BD!B$2:C$16,2,FALSE))</f>
        <v/>
      </c>
      <c r="J4127" s="98"/>
      <c r="K4127" s="135" t="str">
        <f t="shared" si="140"/>
        <v/>
      </c>
      <c r="L4127" s="99" t="str">
        <f t="shared" ca="1" si="141"/>
        <v>-</v>
      </c>
      <c r="M4127" s="93" t="str">
        <f>IF(E4127="","",VLOOKUP(E4127,[1]PROJECTES!$C$14:$Z$5000,21,FALSE))</f>
        <v/>
      </c>
      <c r="N4127" s="100"/>
      <c r="O4127" s="72" t="s">
        <v>229</v>
      </c>
      <c r="P4127" s="101"/>
      <c r="Q4127" s="132"/>
      <c r="R4127" s="102"/>
      <c r="S4127" s="91"/>
    </row>
    <row r="4128" spans="1:19" s="104" customFormat="1" ht="12.75" customHeight="1" x14ac:dyDescent="0.25">
      <c r="A4128" s="121"/>
      <c r="B4128" s="92" t="str">
        <f>IF(E4128="","",VLOOKUP(E4128,[1]PROJECTES!$C$14:$G$5000,2,FALSE))</f>
        <v/>
      </c>
      <c r="C4128" s="121"/>
      <c r="D4128" s="93" t="str">
        <f>IF(E4128="","",VLOOKUP(E4128,[1]PROJECTES!$C$14:$G$5000,5,FALSE))</f>
        <v/>
      </c>
      <c r="E4128" s="117"/>
      <c r="F4128" s="95"/>
      <c r="G4128" s="96" t="str">
        <f>IF(E4128="","",VLOOKUP(E4128,[1]PROJECTES!$C$14:$G$5000,4,FALSE))</f>
        <v/>
      </c>
      <c r="H4128" s="118"/>
      <c r="I4128" s="97" t="str">
        <f>IF(H4128="","",VLOOKUP(H4128,BD!B$2:C$16,2,FALSE))</f>
        <v/>
      </c>
      <c r="J4128" s="98"/>
      <c r="K4128" s="135" t="str">
        <f t="shared" si="140"/>
        <v/>
      </c>
      <c r="L4128" s="99" t="str">
        <f t="shared" ca="1" si="141"/>
        <v>-</v>
      </c>
      <c r="M4128" s="93" t="str">
        <f>IF(E4128="","",VLOOKUP(E4128,[1]PROJECTES!$C$14:$Z$5000,21,FALSE))</f>
        <v/>
      </c>
      <c r="N4128" s="100"/>
      <c r="O4128" s="72" t="s">
        <v>229</v>
      </c>
      <c r="P4128" s="101"/>
      <c r="Q4128" s="132"/>
      <c r="R4128" s="102"/>
      <c r="S4128" s="91"/>
    </row>
    <row r="4129" spans="1:19" s="104" customFormat="1" ht="12.75" customHeight="1" x14ac:dyDescent="0.25">
      <c r="A4129" s="121"/>
      <c r="B4129" s="92" t="str">
        <f>IF(E4129="","",VLOOKUP(E4129,[1]PROJECTES!$C$14:$G$5000,2,FALSE))</f>
        <v/>
      </c>
      <c r="C4129" s="121"/>
      <c r="D4129" s="93" t="str">
        <f>IF(E4129="","",VLOOKUP(E4129,[1]PROJECTES!$C$14:$G$5000,5,FALSE))</f>
        <v/>
      </c>
      <c r="E4129" s="117"/>
      <c r="F4129" s="95"/>
      <c r="G4129" s="96" t="str">
        <f>IF(E4129="","",VLOOKUP(E4129,[1]PROJECTES!$C$14:$G$5000,4,FALSE))</f>
        <v/>
      </c>
      <c r="H4129" s="118"/>
      <c r="I4129" s="97" t="str">
        <f>IF(H4129="","",VLOOKUP(H4129,BD!B$2:C$16,2,FALSE))</f>
        <v/>
      </c>
      <c r="J4129" s="98"/>
      <c r="K4129" s="135" t="str">
        <f t="shared" si="140"/>
        <v/>
      </c>
      <c r="L4129" s="99" t="str">
        <f t="shared" ca="1" si="141"/>
        <v>-</v>
      </c>
      <c r="M4129" s="93" t="str">
        <f>IF(E4129="","",VLOOKUP(E4129,[1]PROJECTES!$C$14:$Z$5000,21,FALSE))</f>
        <v/>
      </c>
      <c r="N4129" s="100"/>
      <c r="O4129" s="72" t="s">
        <v>229</v>
      </c>
      <c r="P4129" s="101"/>
      <c r="Q4129" s="132"/>
      <c r="R4129" s="102"/>
      <c r="S4129" s="91"/>
    </row>
    <row r="4130" spans="1:19" s="104" customFormat="1" ht="12.75" customHeight="1" x14ac:dyDescent="0.25">
      <c r="A4130" s="121"/>
      <c r="B4130" s="92" t="str">
        <f>IF(E4130="","",VLOOKUP(E4130,[1]PROJECTES!$C$14:$G$5000,2,FALSE))</f>
        <v/>
      </c>
      <c r="C4130" s="121"/>
      <c r="D4130" s="93" t="str">
        <f>IF(E4130="","",VLOOKUP(E4130,[1]PROJECTES!$C$14:$G$5000,5,FALSE))</f>
        <v/>
      </c>
      <c r="E4130" s="117"/>
      <c r="F4130" s="95"/>
      <c r="G4130" s="96" t="str">
        <f>IF(E4130="","",VLOOKUP(E4130,[1]PROJECTES!$C$14:$G$5000,4,FALSE))</f>
        <v/>
      </c>
      <c r="H4130" s="118"/>
      <c r="I4130" s="97" t="str">
        <f>IF(H4130="","",VLOOKUP(H4130,BD!B$2:C$16,2,FALSE))</f>
        <v/>
      </c>
      <c r="J4130" s="98"/>
      <c r="K4130" s="135" t="str">
        <f t="shared" si="140"/>
        <v/>
      </c>
      <c r="L4130" s="99" t="str">
        <f t="shared" ca="1" si="141"/>
        <v>-</v>
      </c>
      <c r="M4130" s="93" t="str">
        <f>IF(E4130="","",VLOOKUP(E4130,[1]PROJECTES!$C$14:$Z$5000,21,FALSE))</f>
        <v/>
      </c>
      <c r="N4130" s="100"/>
      <c r="O4130" s="72" t="s">
        <v>229</v>
      </c>
      <c r="P4130" s="101"/>
      <c r="Q4130" s="132"/>
      <c r="R4130" s="102"/>
      <c r="S4130" s="91"/>
    </row>
    <row r="4131" spans="1:19" s="104" customFormat="1" ht="12.75" customHeight="1" x14ac:dyDescent="0.25">
      <c r="A4131" s="121"/>
      <c r="B4131" s="92" t="str">
        <f>IF(E4131="","",VLOOKUP(E4131,[1]PROJECTES!$C$14:$G$5000,2,FALSE))</f>
        <v/>
      </c>
      <c r="C4131" s="121"/>
      <c r="D4131" s="93" t="str">
        <f>IF(E4131="","",VLOOKUP(E4131,[1]PROJECTES!$C$14:$G$5000,5,FALSE))</f>
        <v/>
      </c>
      <c r="E4131" s="117"/>
      <c r="F4131" s="95"/>
      <c r="G4131" s="96" t="str">
        <f>IF(E4131="","",VLOOKUP(E4131,[1]PROJECTES!$C$14:$G$5000,4,FALSE))</f>
        <v/>
      </c>
      <c r="H4131" s="118"/>
      <c r="I4131" s="97" t="str">
        <f>IF(H4131="","",VLOOKUP(H4131,BD!B$2:C$16,2,FALSE))</f>
        <v/>
      </c>
      <c r="J4131" s="98"/>
      <c r="K4131" s="135" t="str">
        <f t="shared" si="140"/>
        <v/>
      </c>
      <c r="L4131" s="99" t="str">
        <f t="shared" ca="1" si="141"/>
        <v>-</v>
      </c>
      <c r="M4131" s="93" t="str">
        <f>IF(E4131="","",VLOOKUP(E4131,[1]PROJECTES!$C$14:$Z$5000,21,FALSE))</f>
        <v/>
      </c>
      <c r="N4131" s="100"/>
      <c r="O4131" s="72" t="s">
        <v>229</v>
      </c>
      <c r="P4131" s="101"/>
      <c r="Q4131" s="132"/>
      <c r="R4131" s="102"/>
      <c r="S4131" s="91"/>
    </row>
    <row r="4132" spans="1:19" s="104" customFormat="1" ht="12.75" customHeight="1" x14ac:dyDescent="0.25">
      <c r="A4132" s="121"/>
      <c r="B4132" s="92" t="str">
        <f>IF(E4132="","",VLOOKUP(E4132,[1]PROJECTES!$C$14:$G$5000,2,FALSE))</f>
        <v/>
      </c>
      <c r="C4132" s="121"/>
      <c r="D4132" s="93" t="str">
        <f>IF(E4132="","",VLOOKUP(E4132,[1]PROJECTES!$C$14:$G$5000,5,FALSE))</f>
        <v/>
      </c>
      <c r="E4132" s="117"/>
      <c r="F4132" s="95"/>
      <c r="G4132" s="96" t="str">
        <f>IF(E4132="","",VLOOKUP(E4132,[1]PROJECTES!$C$14:$G$5000,4,FALSE))</f>
        <v/>
      </c>
      <c r="H4132" s="118"/>
      <c r="I4132" s="97" t="str">
        <f>IF(H4132="","",VLOOKUP(H4132,BD!B$2:C$16,2,FALSE))</f>
        <v/>
      </c>
      <c r="J4132" s="98"/>
      <c r="K4132" s="135" t="str">
        <f t="shared" si="140"/>
        <v/>
      </c>
      <c r="L4132" s="99" t="str">
        <f t="shared" ca="1" si="141"/>
        <v>-</v>
      </c>
      <c r="M4132" s="93" t="str">
        <f>IF(E4132="","",VLOOKUP(E4132,[1]PROJECTES!$C$14:$Z$5000,21,FALSE))</f>
        <v/>
      </c>
      <c r="N4132" s="100"/>
      <c r="O4132" s="72" t="s">
        <v>229</v>
      </c>
      <c r="P4132" s="101"/>
      <c r="Q4132" s="132"/>
      <c r="R4132" s="102"/>
      <c r="S4132" s="91"/>
    </row>
    <row r="4133" spans="1:19" s="104" customFormat="1" ht="12.75" customHeight="1" x14ac:dyDescent="0.25">
      <c r="A4133" s="121"/>
      <c r="B4133" s="92" t="str">
        <f>IF(E4133="","",VLOOKUP(E4133,[1]PROJECTES!$C$14:$G$5000,2,FALSE))</f>
        <v/>
      </c>
      <c r="C4133" s="121"/>
      <c r="D4133" s="93" t="str">
        <f>IF(E4133="","",VLOOKUP(E4133,[1]PROJECTES!$C$14:$G$5000,5,FALSE))</f>
        <v/>
      </c>
      <c r="E4133" s="117"/>
      <c r="F4133" s="95"/>
      <c r="G4133" s="96" t="str">
        <f>IF(E4133="","",VLOOKUP(E4133,[1]PROJECTES!$C$14:$G$5000,4,FALSE))</f>
        <v/>
      </c>
      <c r="H4133" s="118"/>
      <c r="I4133" s="97" t="str">
        <f>IF(H4133="","",VLOOKUP(H4133,BD!B$2:C$16,2,FALSE))</f>
        <v/>
      </c>
      <c r="J4133" s="98"/>
      <c r="K4133" s="135" t="str">
        <f t="shared" si="140"/>
        <v/>
      </c>
      <c r="L4133" s="99" t="str">
        <f t="shared" ca="1" si="141"/>
        <v>-</v>
      </c>
      <c r="M4133" s="93" t="str">
        <f>IF(E4133="","",VLOOKUP(E4133,[1]PROJECTES!$C$14:$Z$5000,21,FALSE))</f>
        <v/>
      </c>
      <c r="N4133" s="100"/>
      <c r="O4133" s="72" t="s">
        <v>229</v>
      </c>
      <c r="P4133" s="101"/>
      <c r="Q4133" s="132"/>
      <c r="R4133" s="102"/>
      <c r="S4133" s="91"/>
    </row>
    <row r="4134" spans="1:19" s="104" customFormat="1" ht="12.75" customHeight="1" x14ac:dyDescent="0.25">
      <c r="A4134" s="121"/>
      <c r="B4134" s="92" t="str">
        <f>IF(E4134="","",VLOOKUP(E4134,[1]PROJECTES!$C$14:$G$5000,2,FALSE))</f>
        <v/>
      </c>
      <c r="C4134" s="121"/>
      <c r="D4134" s="93" t="str">
        <f>IF(E4134="","",VLOOKUP(E4134,[1]PROJECTES!$C$14:$G$5000,5,FALSE))</f>
        <v/>
      </c>
      <c r="E4134" s="117"/>
      <c r="F4134" s="95"/>
      <c r="G4134" s="96" t="str">
        <f>IF(E4134="","",VLOOKUP(E4134,[1]PROJECTES!$C$14:$G$5000,4,FALSE))</f>
        <v/>
      </c>
      <c r="H4134" s="118"/>
      <c r="I4134" s="97" t="str">
        <f>IF(H4134="","",VLOOKUP(H4134,BD!B$2:C$16,2,FALSE))</f>
        <v/>
      </c>
      <c r="J4134" s="98"/>
      <c r="K4134" s="135" t="str">
        <f t="shared" si="140"/>
        <v/>
      </c>
      <c r="L4134" s="99" t="str">
        <f t="shared" ca="1" si="141"/>
        <v>-</v>
      </c>
      <c r="M4134" s="93" t="str">
        <f>IF(E4134="","",VLOOKUP(E4134,[1]PROJECTES!$C$14:$Z$5000,21,FALSE))</f>
        <v/>
      </c>
      <c r="N4134" s="100"/>
      <c r="O4134" s="72" t="s">
        <v>229</v>
      </c>
      <c r="P4134" s="101"/>
      <c r="Q4134" s="132"/>
      <c r="R4134" s="102"/>
      <c r="S4134" s="91"/>
    </row>
    <row r="4135" spans="1:19" s="104" customFormat="1" ht="12.75" customHeight="1" x14ac:dyDescent="0.25">
      <c r="A4135" s="121"/>
      <c r="B4135" s="92" t="str">
        <f>IF(E4135="","",VLOOKUP(E4135,[1]PROJECTES!$C$14:$G$5000,2,FALSE))</f>
        <v/>
      </c>
      <c r="C4135" s="121"/>
      <c r="D4135" s="93" t="str">
        <f>IF(E4135="","",VLOOKUP(E4135,[1]PROJECTES!$C$14:$G$5000,5,FALSE))</f>
        <v/>
      </c>
      <c r="E4135" s="117"/>
      <c r="F4135" s="95"/>
      <c r="G4135" s="96" t="str">
        <f>IF(E4135="","",VLOOKUP(E4135,[1]PROJECTES!$C$14:$G$5000,4,FALSE))</f>
        <v/>
      </c>
      <c r="H4135" s="118"/>
      <c r="I4135" s="97" t="str">
        <f>IF(H4135="","",VLOOKUP(H4135,BD!B$2:C$16,2,FALSE))</f>
        <v/>
      </c>
      <c r="J4135" s="98"/>
      <c r="K4135" s="135" t="str">
        <f t="shared" si="140"/>
        <v/>
      </c>
      <c r="L4135" s="99" t="str">
        <f t="shared" ca="1" si="141"/>
        <v>-</v>
      </c>
      <c r="M4135" s="93" t="str">
        <f>IF(E4135="","",VLOOKUP(E4135,[1]PROJECTES!$C$14:$Z$5000,21,FALSE))</f>
        <v/>
      </c>
      <c r="N4135" s="100"/>
      <c r="O4135" s="72" t="s">
        <v>229</v>
      </c>
      <c r="P4135" s="101"/>
      <c r="Q4135" s="132"/>
      <c r="R4135" s="102"/>
      <c r="S4135" s="91"/>
    </row>
    <row r="4136" spans="1:19" s="104" customFormat="1" ht="12.75" customHeight="1" x14ac:dyDescent="0.25">
      <c r="A4136" s="121"/>
      <c r="B4136" s="92" t="str">
        <f>IF(E4136="","",VLOOKUP(E4136,[1]PROJECTES!$C$14:$G$5000,2,FALSE))</f>
        <v/>
      </c>
      <c r="C4136" s="121"/>
      <c r="D4136" s="93" t="str">
        <f>IF(E4136="","",VLOOKUP(E4136,[1]PROJECTES!$C$14:$G$5000,5,FALSE))</f>
        <v/>
      </c>
      <c r="E4136" s="117"/>
      <c r="F4136" s="95"/>
      <c r="G4136" s="96" t="str">
        <f>IF(E4136="","",VLOOKUP(E4136,[1]PROJECTES!$C$14:$G$5000,4,FALSE))</f>
        <v/>
      </c>
      <c r="H4136" s="118"/>
      <c r="I4136" s="97" t="str">
        <f>IF(H4136="","",VLOOKUP(H4136,BD!B$2:C$16,2,FALSE))</f>
        <v/>
      </c>
      <c r="J4136" s="98"/>
      <c r="K4136" s="135" t="str">
        <f t="shared" si="140"/>
        <v/>
      </c>
      <c r="L4136" s="99" t="str">
        <f t="shared" ca="1" si="141"/>
        <v>-</v>
      </c>
      <c r="M4136" s="93" t="str">
        <f>IF(E4136="","",VLOOKUP(E4136,[1]PROJECTES!$C$14:$Z$5000,21,FALSE))</f>
        <v/>
      </c>
      <c r="N4136" s="100"/>
      <c r="O4136" s="72" t="s">
        <v>229</v>
      </c>
      <c r="P4136" s="101"/>
      <c r="Q4136" s="132"/>
      <c r="R4136" s="102"/>
      <c r="S4136" s="91"/>
    </row>
    <row r="4137" spans="1:19" s="104" customFormat="1" ht="12.75" customHeight="1" x14ac:dyDescent="0.25">
      <c r="A4137" s="121"/>
      <c r="B4137" s="92" t="str">
        <f>IF(E4137="","",VLOOKUP(E4137,[1]PROJECTES!$C$14:$G$5000,2,FALSE))</f>
        <v/>
      </c>
      <c r="C4137" s="121"/>
      <c r="D4137" s="93" t="str">
        <f>IF(E4137="","",VLOOKUP(E4137,[1]PROJECTES!$C$14:$G$5000,5,FALSE))</f>
        <v/>
      </c>
      <c r="E4137" s="117"/>
      <c r="F4137" s="95"/>
      <c r="G4137" s="96" t="str">
        <f>IF(E4137="","",VLOOKUP(E4137,[1]PROJECTES!$C$14:$G$5000,4,FALSE))</f>
        <v/>
      </c>
      <c r="H4137" s="118"/>
      <c r="I4137" s="97" t="str">
        <f>IF(H4137="","",VLOOKUP(H4137,BD!B$2:C$16,2,FALSE))</f>
        <v/>
      </c>
      <c r="J4137" s="98"/>
      <c r="K4137" s="135" t="str">
        <f t="shared" si="140"/>
        <v/>
      </c>
      <c r="L4137" s="99" t="str">
        <f t="shared" ca="1" si="141"/>
        <v>-</v>
      </c>
      <c r="M4137" s="93" t="str">
        <f>IF(E4137="","",VLOOKUP(E4137,[1]PROJECTES!$C$14:$Z$5000,21,FALSE))</f>
        <v/>
      </c>
      <c r="N4137" s="100"/>
      <c r="O4137" s="72" t="s">
        <v>229</v>
      </c>
      <c r="P4137" s="101"/>
      <c r="Q4137" s="132"/>
      <c r="R4137" s="102"/>
      <c r="S4137" s="91"/>
    </row>
    <row r="4138" spans="1:19" s="104" customFormat="1" ht="12.75" customHeight="1" x14ac:dyDescent="0.25">
      <c r="A4138" s="121"/>
      <c r="B4138" s="92" t="str">
        <f>IF(E4138="","",VLOOKUP(E4138,[1]PROJECTES!$C$14:$G$5000,2,FALSE))</f>
        <v/>
      </c>
      <c r="C4138" s="121"/>
      <c r="D4138" s="93" t="str">
        <f>IF(E4138="","",VLOOKUP(E4138,[1]PROJECTES!$C$14:$G$5000,5,FALSE))</f>
        <v/>
      </c>
      <c r="E4138" s="117"/>
      <c r="F4138" s="95"/>
      <c r="G4138" s="96" t="str">
        <f>IF(E4138="","",VLOOKUP(E4138,[1]PROJECTES!$C$14:$G$5000,4,FALSE))</f>
        <v/>
      </c>
      <c r="H4138" s="118"/>
      <c r="I4138" s="97" t="str">
        <f>IF(H4138="","",VLOOKUP(H4138,BD!B$2:C$16,2,FALSE))</f>
        <v/>
      </c>
      <c r="J4138" s="98"/>
      <c r="K4138" s="135" t="str">
        <f t="shared" si="140"/>
        <v/>
      </c>
      <c r="L4138" s="99" t="str">
        <f t="shared" ca="1" si="141"/>
        <v>-</v>
      </c>
      <c r="M4138" s="93" t="str">
        <f>IF(E4138="","",VLOOKUP(E4138,[1]PROJECTES!$C$14:$Z$5000,21,FALSE))</f>
        <v/>
      </c>
      <c r="N4138" s="100"/>
      <c r="O4138" s="72" t="s">
        <v>229</v>
      </c>
      <c r="P4138" s="101"/>
      <c r="Q4138" s="132"/>
      <c r="R4138" s="102"/>
      <c r="S4138" s="91"/>
    </row>
    <row r="4139" spans="1:19" s="104" customFormat="1" ht="12.75" customHeight="1" x14ac:dyDescent="0.25">
      <c r="A4139" s="121"/>
      <c r="B4139" s="92" t="str">
        <f>IF(E4139="","",VLOOKUP(E4139,[1]PROJECTES!$C$14:$G$5000,2,FALSE))</f>
        <v/>
      </c>
      <c r="C4139" s="121"/>
      <c r="D4139" s="93" t="str">
        <f>IF(E4139="","",VLOOKUP(E4139,[1]PROJECTES!$C$14:$G$5000,5,FALSE))</f>
        <v/>
      </c>
      <c r="E4139" s="117"/>
      <c r="F4139" s="95"/>
      <c r="G4139" s="96" t="str">
        <f>IF(E4139="","",VLOOKUP(E4139,[1]PROJECTES!$C$14:$G$5000,4,FALSE))</f>
        <v/>
      </c>
      <c r="H4139" s="118"/>
      <c r="I4139" s="97" t="str">
        <f>IF(H4139="","",VLOOKUP(H4139,BD!B$2:C$16,2,FALSE))</f>
        <v/>
      </c>
      <c r="J4139" s="98"/>
      <c r="K4139" s="135" t="str">
        <f t="shared" si="140"/>
        <v/>
      </c>
      <c r="L4139" s="99" t="str">
        <f t="shared" ca="1" si="141"/>
        <v>-</v>
      </c>
      <c r="M4139" s="93" t="str">
        <f>IF(E4139="","",VLOOKUP(E4139,[1]PROJECTES!$C$14:$Z$5000,21,FALSE))</f>
        <v/>
      </c>
      <c r="N4139" s="100"/>
      <c r="O4139" s="72" t="s">
        <v>229</v>
      </c>
      <c r="P4139" s="101"/>
      <c r="Q4139" s="132"/>
      <c r="R4139" s="102"/>
      <c r="S4139" s="91"/>
    </row>
    <row r="4140" spans="1:19" s="104" customFormat="1" ht="12.75" customHeight="1" x14ac:dyDescent="0.25">
      <c r="A4140" s="121"/>
      <c r="B4140" s="92" t="str">
        <f>IF(E4140="","",VLOOKUP(E4140,[1]PROJECTES!$C$14:$G$5000,2,FALSE))</f>
        <v/>
      </c>
      <c r="C4140" s="121"/>
      <c r="D4140" s="93" t="str">
        <f>IF(E4140="","",VLOOKUP(E4140,[1]PROJECTES!$C$14:$G$5000,5,FALSE))</f>
        <v/>
      </c>
      <c r="E4140" s="117"/>
      <c r="F4140" s="95"/>
      <c r="G4140" s="96" t="str">
        <f>IF(E4140="","",VLOOKUP(E4140,[1]PROJECTES!$C$14:$G$5000,4,FALSE))</f>
        <v/>
      </c>
      <c r="H4140" s="118"/>
      <c r="I4140" s="97" t="str">
        <f>IF(H4140="","",VLOOKUP(H4140,BD!B$2:C$16,2,FALSE))</f>
        <v/>
      </c>
      <c r="J4140" s="98"/>
      <c r="K4140" s="135" t="str">
        <f t="shared" ref="K4140:K4203" si="142">IF(J4140="","",WEEKNUM(J4140,2)-0)</f>
        <v/>
      </c>
      <c r="L4140" s="99" t="str">
        <f t="shared" ref="L4140:L4203" ca="1" si="143">IF(M4140="","-",IF(G4140="TA","-",+M4140-TODAY()))</f>
        <v>-</v>
      </c>
      <c r="M4140" s="93" t="str">
        <f>IF(E4140="","",VLOOKUP(E4140,[1]PROJECTES!$C$14:$Z$5000,21,FALSE))</f>
        <v/>
      </c>
      <c r="N4140" s="100"/>
      <c r="O4140" s="72" t="s">
        <v>229</v>
      </c>
      <c r="P4140" s="101"/>
      <c r="Q4140" s="132"/>
      <c r="R4140" s="102"/>
      <c r="S4140" s="91"/>
    </row>
    <row r="4141" spans="1:19" s="104" customFormat="1" ht="12.75" customHeight="1" x14ac:dyDescent="0.25">
      <c r="A4141" s="121"/>
      <c r="B4141" s="92" t="str">
        <f>IF(E4141="","",VLOOKUP(E4141,[1]PROJECTES!$C$14:$G$5000,2,FALSE))</f>
        <v/>
      </c>
      <c r="C4141" s="121"/>
      <c r="D4141" s="93" t="str">
        <f>IF(E4141="","",VLOOKUP(E4141,[1]PROJECTES!$C$14:$G$5000,5,FALSE))</f>
        <v/>
      </c>
      <c r="E4141" s="117"/>
      <c r="F4141" s="95"/>
      <c r="G4141" s="96" t="str">
        <f>IF(E4141="","",VLOOKUP(E4141,[1]PROJECTES!$C$14:$G$5000,4,FALSE))</f>
        <v/>
      </c>
      <c r="H4141" s="118"/>
      <c r="I4141" s="97" t="str">
        <f>IF(H4141="","",VLOOKUP(H4141,BD!B$2:C$16,2,FALSE))</f>
        <v/>
      </c>
      <c r="J4141" s="98"/>
      <c r="K4141" s="135" t="str">
        <f t="shared" si="142"/>
        <v/>
      </c>
      <c r="L4141" s="99" t="str">
        <f t="shared" ca="1" si="143"/>
        <v>-</v>
      </c>
      <c r="M4141" s="93" t="str">
        <f>IF(E4141="","",VLOOKUP(E4141,[1]PROJECTES!$C$14:$Z$5000,21,FALSE))</f>
        <v/>
      </c>
      <c r="N4141" s="100"/>
      <c r="O4141" s="72" t="s">
        <v>229</v>
      </c>
      <c r="P4141" s="101"/>
      <c r="Q4141" s="132"/>
      <c r="R4141" s="102"/>
      <c r="S4141" s="91"/>
    </row>
    <row r="4142" spans="1:19" s="104" customFormat="1" ht="12.75" customHeight="1" x14ac:dyDescent="0.25">
      <c r="A4142" s="121"/>
      <c r="B4142" s="92" t="str">
        <f>IF(E4142="","",VLOOKUP(E4142,[1]PROJECTES!$C$14:$G$5000,2,FALSE))</f>
        <v/>
      </c>
      <c r="C4142" s="121"/>
      <c r="D4142" s="93" t="str">
        <f>IF(E4142="","",VLOOKUP(E4142,[1]PROJECTES!$C$14:$G$5000,5,FALSE))</f>
        <v/>
      </c>
      <c r="E4142" s="117"/>
      <c r="F4142" s="95"/>
      <c r="G4142" s="96" t="str">
        <f>IF(E4142="","",VLOOKUP(E4142,[1]PROJECTES!$C$14:$G$5000,4,FALSE))</f>
        <v/>
      </c>
      <c r="H4142" s="118"/>
      <c r="I4142" s="97" t="str">
        <f>IF(H4142="","",VLOOKUP(H4142,BD!B$2:C$16,2,FALSE))</f>
        <v/>
      </c>
      <c r="J4142" s="98"/>
      <c r="K4142" s="135" t="str">
        <f t="shared" si="142"/>
        <v/>
      </c>
      <c r="L4142" s="99" t="str">
        <f t="shared" ca="1" si="143"/>
        <v>-</v>
      </c>
      <c r="M4142" s="93" t="str">
        <f>IF(E4142="","",VLOOKUP(E4142,[1]PROJECTES!$C$14:$Z$5000,21,FALSE))</f>
        <v/>
      </c>
      <c r="N4142" s="100"/>
      <c r="O4142" s="72" t="s">
        <v>229</v>
      </c>
      <c r="P4142" s="101"/>
      <c r="Q4142" s="132"/>
      <c r="R4142" s="102"/>
      <c r="S4142" s="91"/>
    </row>
    <row r="4143" spans="1:19" s="104" customFormat="1" ht="12.75" customHeight="1" x14ac:dyDescent="0.25">
      <c r="A4143" s="121"/>
      <c r="B4143" s="92" t="str">
        <f>IF(E4143="","",VLOOKUP(E4143,[1]PROJECTES!$C$14:$G$5000,2,FALSE))</f>
        <v/>
      </c>
      <c r="C4143" s="121"/>
      <c r="D4143" s="93" t="str">
        <f>IF(E4143="","",VLOOKUP(E4143,[1]PROJECTES!$C$14:$G$5000,5,FALSE))</f>
        <v/>
      </c>
      <c r="E4143" s="117"/>
      <c r="F4143" s="95"/>
      <c r="G4143" s="96" t="str">
        <f>IF(E4143="","",VLOOKUP(E4143,[1]PROJECTES!$C$14:$G$5000,4,FALSE))</f>
        <v/>
      </c>
      <c r="H4143" s="118"/>
      <c r="I4143" s="97" t="str">
        <f>IF(H4143="","",VLOOKUP(H4143,BD!B$2:C$16,2,FALSE))</f>
        <v/>
      </c>
      <c r="J4143" s="98"/>
      <c r="K4143" s="135" t="str">
        <f t="shared" si="142"/>
        <v/>
      </c>
      <c r="L4143" s="99" t="str">
        <f t="shared" ca="1" si="143"/>
        <v>-</v>
      </c>
      <c r="M4143" s="93" t="str">
        <f>IF(E4143="","",VLOOKUP(E4143,[1]PROJECTES!$C$14:$Z$5000,21,FALSE))</f>
        <v/>
      </c>
      <c r="N4143" s="100"/>
      <c r="O4143" s="72" t="s">
        <v>229</v>
      </c>
      <c r="P4143" s="101"/>
      <c r="Q4143" s="132"/>
      <c r="R4143" s="102"/>
      <c r="S4143" s="91"/>
    </row>
    <row r="4144" spans="1:19" s="104" customFormat="1" ht="12.75" customHeight="1" x14ac:dyDescent="0.25">
      <c r="A4144" s="121"/>
      <c r="B4144" s="92" t="str">
        <f>IF(E4144="","",VLOOKUP(E4144,[1]PROJECTES!$C$14:$G$5000,2,FALSE))</f>
        <v/>
      </c>
      <c r="C4144" s="121"/>
      <c r="D4144" s="93" t="str">
        <f>IF(E4144="","",VLOOKUP(E4144,[1]PROJECTES!$C$14:$G$5000,5,FALSE))</f>
        <v/>
      </c>
      <c r="E4144" s="117"/>
      <c r="F4144" s="95"/>
      <c r="G4144" s="96" t="str">
        <f>IF(E4144="","",VLOOKUP(E4144,[1]PROJECTES!$C$14:$G$5000,4,FALSE))</f>
        <v/>
      </c>
      <c r="H4144" s="118"/>
      <c r="I4144" s="97" t="str">
        <f>IF(H4144="","",VLOOKUP(H4144,BD!B$2:C$16,2,FALSE))</f>
        <v/>
      </c>
      <c r="J4144" s="98"/>
      <c r="K4144" s="135" t="str">
        <f t="shared" si="142"/>
        <v/>
      </c>
      <c r="L4144" s="99" t="str">
        <f t="shared" ca="1" si="143"/>
        <v>-</v>
      </c>
      <c r="M4144" s="93" t="str">
        <f>IF(E4144="","",VLOOKUP(E4144,[1]PROJECTES!$C$14:$Z$5000,21,FALSE))</f>
        <v/>
      </c>
      <c r="N4144" s="100"/>
      <c r="O4144" s="72" t="s">
        <v>229</v>
      </c>
      <c r="P4144" s="101"/>
      <c r="Q4144" s="132"/>
      <c r="R4144" s="102"/>
      <c r="S4144" s="91"/>
    </row>
    <row r="4145" spans="1:19" s="104" customFormat="1" ht="12.75" customHeight="1" x14ac:dyDescent="0.25">
      <c r="A4145" s="121"/>
      <c r="B4145" s="92" t="str">
        <f>IF(E4145="","",VLOOKUP(E4145,[1]PROJECTES!$C$14:$G$5000,2,FALSE))</f>
        <v/>
      </c>
      <c r="C4145" s="121"/>
      <c r="D4145" s="93" t="str">
        <f>IF(E4145="","",VLOOKUP(E4145,[1]PROJECTES!$C$14:$G$5000,5,FALSE))</f>
        <v/>
      </c>
      <c r="E4145" s="117"/>
      <c r="F4145" s="95"/>
      <c r="G4145" s="96" t="str">
        <f>IF(E4145="","",VLOOKUP(E4145,[1]PROJECTES!$C$14:$G$5000,4,FALSE))</f>
        <v/>
      </c>
      <c r="H4145" s="118"/>
      <c r="I4145" s="97" t="str">
        <f>IF(H4145="","",VLOOKUP(H4145,BD!B$2:C$16,2,FALSE))</f>
        <v/>
      </c>
      <c r="J4145" s="98"/>
      <c r="K4145" s="135" t="str">
        <f t="shared" si="142"/>
        <v/>
      </c>
      <c r="L4145" s="99" t="str">
        <f t="shared" ca="1" si="143"/>
        <v>-</v>
      </c>
      <c r="M4145" s="93" t="str">
        <f>IF(E4145="","",VLOOKUP(E4145,[1]PROJECTES!$C$14:$Z$5000,21,FALSE))</f>
        <v/>
      </c>
      <c r="N4145" s="100"/>
      <c r="O4145" s="72" t="s">
        <v>229</v>
      </c>
      <c r="P4145" s="101"/>
      <c r="Q4145" s="132"/>
      <c r="R4145" s="102"/>
      <c r="S4145" s="91"/>
    </row>
    <row r="4146" spans="1:19" s="104" customFormat="1" ht="12.75" customHeight="1" x14ac:dyDescent="0.25">
      <c r="A4146" s="121"/>
      <c r="B4146" s="92" t="str">
        <f>IF(E4146="","",VLOOKUP(E4146,[1]PROJECTES!$C$14:$G$5000,2,FALSE))</f>
        <v/>
      </c>
      <c r="C4146" s="121"/>
      <c r="D4146" s="93" t="str">
        <f>IF(E4146="","",VLOOKUP(E4146,[1]PROJECTES!$C$14:$G$5000,5,FALSE))</f>
        <v/>
      </c>
      <c r="E4146" s="117"/>
      <c r="F4146" s="95"/>
      <c r="G4146" s="96" t="str">
        <f>IF(E4146="","",VLOOKUP(E4146,[1]PROJECTES!$C$14:$G$5000,4,FALSE))</f>
        <v/>
      </c>
      <c r="H4146" s="118"/>
      <c r="I4146" s="97" t="str">
        <f>IF(H4146="","",VLOOKUP(H4146,BD!B$2:C$16,2,FALSE))</f>
        <v/>
      </c>
      <c r="J4146" s="98"/>
      <c r="K4146" s="135" t="str">
        <f t="shared" si="142"/>
        <v/>
      </c>
      <c r="L4146" s="99" t="str">
        <f t="shared" ca="1" si="143"/>
        <v>-</v>
      </c>
      <c r="M4146" s="93" t="str">
        <f>IF(E4146="","",VLOOKUP(E4146,[1]PROJECTES!$C$14:$Z$5000,21,FALSE))</f>
        <v/>
      </c>
      <c r="N4146" s="100"/>
      <c r="O4146" s="72" t="s">
        <v>229</v>
      </c>
      <c r="P4146" s="101"/>
      <c r="Q4146" s="132"/>
      <c r="R4146" s="102"/>
      <c r="S4146" s="91"/>
    </row>
    <row r="4147" spans="1:19" s="104" customFormat="1" ht="12.75" customHeight="1" x14ac:dyDescent="0.25">
      <c r="A4147" s="121"/>
      <c r="B4147" s="92" t="str">
        <f>IF(E4147="","",VLOOKUP(E4147,[1]PROJECTES!$C$14:$G$5000,2,FALSE))</f>
        <v/>
      </c>
      <c r="C4147" s="121"/>
      <c r="D4147" s="93" t="str">
        <f>IF(E4147="","",VLOOKUP(E4147,[1]PROJECTES!$C$14:$G$5000,5,FALSE))</f>
        <v/>
      </c>
      <c r="E4147" s="117"/>
      <c r="F4147" s="95"/>
      <c r="G4147" s="96" t="str">
        <f>IF(E4147="","",VLOOKUP(E4147,[1]PROJECTES!$C$14:$G$5000,4,FALSE))</f>
        <v/>
      </c>
      <c r="H4147" s="118"/>
      <c r="I4147" s="97" t="str">
        <f>IF(H4147="","",VLOOKUP(H4147,BD!B$2:C$16,2,FALSE))</f>
        <v/>
      </c>
      <c r="J4147" s="98"/>
      <c r="K4147" s="135" t="str">
        <f t="shared" si="142"/>
        <v/>
      </c>
      <c r="L4147" s="99" t="str">
        <f t="shared" ca="1" si="143"/>
        <v>-</v>
      </c>
      <c r="M4147" s="93" t="str">
        <f>IF(E4147="","",VLOOKUP(E4147,[1]PROJECTES!$C$14:$Z$5000,21,FALSE))</f>
        <v/>
      </c>
      <c r="N4147" s="100"/>
      <c r="O4147" s="72" t="s">
        <v>229</v>
      </c>
      <c r="P4147" s="101"/>
      <c r="Q4147" s="132"/>
      <c r="R4147" s="102"/>
      <c r="S4147" s="91"/>
    </row>
    <row r="4148" spans="1:19" s="104" customFormat="1" ht="12.75" customHeight="1" x14ac:dyDescent="0.25">
      <c r="A4148" s="121"/>
      <c r="B4148" s="92" t="str">
        <f>IF(E4148="","",VLOOKUP(E4148,[1]PROJECTES!$C$14:$G$5000,2,FALSE))</f>
        <v/>
      </c>
      <c r="C4148" s="121"/>
      <c r="D4148" s="93" t="str">
        <f>IF(E4148="","",VLOOKUP(E4148,[1]PROJECTES!$C$14:$G$5000,5,FALSE))</f>
        <v/>
      </c>
      <c r="E4148" s="117"/>
      <c r="F4148" s="95"/>
      <c r="G4148" s="96" t="str">
        <f>IF(E4148="","",VLOOKUP(E4148,[1]PROJECTES!$C$14:$G$5000,4,FALSE))</f>
        <v/>
      </c>
      <c r="H4148" s="118"/>
      <c r="I4148" s="97" t="str">
        <f>IF(H4148="","",VLOOKUP(H4148,BD!B$2:C$16,2,FALSE))</f>
        <v/>
      </c>
      <c r="J4148" s="98"/>
      <c r="K4148" s="135" t="str">
        <f t="shared" si="142"/>
        <v/>
      </c>
      <c r="L4148" s="99" t="str">
        <f t="shared" ca="1" si="143"/>
        <v>-</v>
      </c>
      <c r="M4148" s="93" t="str">
        <f>IF(E4148="","",VLOOKUP(E4148,[1]PROJECTES!$C$14:$Z$5000,21,FALSE))</f>
        <v/>
      </c>
      <c r="N4148" s="100"/>
      <c r="O4148" s="72" t="s">
        <v>229</v>
      </c>
      <c r="P4148" s="101"/>
      <c r="Q4148" s="132"/>
      <c r="R4148" s="102"/>
      <c r="S4148" s="91"/>
    </row>
    <row r="4149" spans="1:19" s="104" customFormat="1" ht="12.75" customHeight="1" x14ac:dyDescent="0.25">
      <c r="A4149" s="121"/>
      <c r="B4149" s="92" t="str">
        <f>IF(E4149="","",VLOOKUP(E4149,[1]PROJECTES!$C$14:$G$5000,2,FALSE))</f>
        <v/>
      </c>
      <c r="C4149" s="121"/>
      <c r="D4149" s="93" t="str">
        <f>IF(E4149="","",VLOOKUP(E4149,[1]PROJECTES!$C$14:$G$5000,5,FALSE))</f>
        <v/>
      </c>
      <c r="E4149" s="117"/>
      <c r="F4149" s="95"/>
      <c r="G4149" s="96" t="str">
        <f>IF(E4149="","",VLOOKUP(E4149,[1]PROJECTES!$C$14:$G$5000,4,FALSE))</f>
        <v/>
      </c>
      <c r="H4149" s="118"/>
      <c r="I4149" s="97" t="str">
        <f>IF(H4149="","",VLOOKUP(H4149,BD!B$2:C$16,2,FALSE))</f>
        <v/>
      </c>
      <c r="J4149" s="98"/>
      <c r="K4149" s="135" t="str">
        <f t="shared" si="142"/>
        <v/>
      </c>
      <c r="L4149" s="99" t="str">
        <f t="shared" ca="1" si="143"/>
        <v>-</v>
      </c>
      <c r="M4149" s="93" t="str">
        <f>IF(E4149="","",VLOOKUP(E4149,[1]PROJECTES!$C$14:$Z$5000,21,FALSE))</f>
        <v/>
      </c>
      <c r="N4149" s="100"/>
      <c r="O4149" s="72" t="s">
        <v>229</v>
      </c>
      <c r="P4149" s="101"/>
      <c r="Q4149" s="132"/>
      <c r="R4149" s="102"/>
      <c r="S4149" s="91"/>
    </row>
    <row r="4150" spans="1:19" s="104" customFormat="1" ht="12.75" customHeight="1" x14ac:dyDescent="0.25">
      <c r="A4150" s="121"/>
      <c r="B4150" s="92" t="str">
        <f>IF(E4150="","",VLOOKUP(E4150,[1]PROJECTES!$C$14:$G$5000,2,FALSE))</f>
        <v/>
      </c>
      <c r="C4150" s="121"/>
      <c r="D4150" s="93" t="str">
        <f>IF(E4150="","",VLOOKUP(E4150,[1]PROJECTES!$C$14:$G$5000,5,FALSE))</f>
        <v/>
      </c>
      <c r="E4150" s="117"/>
      <c r="F4150" s="95"/>
      <c r="G4150" s="96" t="str">
        <f>IF(E4150="","",VLOOKUP(E4150,[1]PROJECTES!$C$14:$G$5000,4,FALSE))</f>
        <v/>
      </c>
      <c r="H4150" s="118"/>
      <c r="I4150" s="97" t="str">
        <f>IF(H4150="","",VLOOKUP(H4150,BD!B$2:C$16,2,FALSE))</f>
        <v/>
      </c>
      <c r="J4150" s="98"/>
      <c r="K4150" s="135" t="str">
        <f t="shared" si="142"/>
        <v/>
      </c>
      <c r="L4150" s="99" t="str">
        <f t="shared" ca="1" si="143"/>
        <v>-</v>
      </c>
      <c r="M4150" s="93" t="str">
        <f>IF(E4150="","",VLOOKUP(E4150,[1]PROJECTES!$C$14:$Z$5000,21,FALSE))</f>
        <v/>
      </c>
      <c r="N4150" s="100"/>
      <c r="O4150" s="72" t="s">
        <v>229</v>
      </c>
      <c r="P4150" s="101"/>
      <c r="Q4150" s="132"/>
      <c r="R4150" s="102"/>
      <c r="S4150" s="91"/>
    </row>
    <row r="4151" spans="1:19" s="104" customFormat="1" ht="12.75" customHeight="1" x14ac:dyDescent="0.25">
      <c r="A4151" s="121"/>
      <c r="B4151" s="92" t="str">
        <f>IF(E4151="","",VLOOKUP(E4151,[1]PROJECTES!$C$14:$G$5000,2,FALSE))</f>
        <v/>
      </c>
      <c r="C4151" s="121"/>
      <c r="D4151" s="93" t="str">
        <f>IF(E4151="","",VLOOKUP(E4151,[1]PROJECTES!$C$14:$G$5000,5,FALSE))</f>
        <v/>
      </c>
      <c r="E4151" s="117"/>
      <c r="F4151" s="95"/>
      <c r="G4151" s="96" t="str">
        <f>IF(E4151="","",VLOOKUP(E4151,[1]PROJECTES!$C$14:$G$5000,4,FALSE))</f>
        <v/>
      </c>
      <c r="H4151" s="118"/>
      <c r="I4151" s="97" t="str">
        <f>IF(H4151="","",VLOOKUP(H4151,BD!B$2:C$16,2,FALSE))</f>
        <v/>
      </c>
      <c r="J4151" s="98"/>
      <c r="K4151" s="135" t="str">
        <f t="shared" si="142"/>
        <v/>
      </c>
      <c r="L4151" s="99" t="str">
        <f t="shared" ca="1" si="143"/>
        <v>-</v>
      </c>
      <c r="M4151" s="93" t="str">
        <f>IF(E4151="","",VLOOKUP(E4151,[1]PROJECTES!$C$14:$Z$5000,21,FALSE))</f>
        <v/>
      </c>
      <c r="N4151" s="100"/>
      <c r="O4151" s="72" t="s">
        <v>229</v>
      </c>
      <c r="P4151" s="101"/>
      <c r="Q4151" s="132"/>
      <c r="R4151" s="102"/>
      <c r="S4151" s="91"/>
    </row>
    <row r="4152" spans="1:19" s="104" customFormat="1" ht="12.75" customHeight="1" x14ac:dyDescent="0.25">
      <c r="A4152" s="121"/>
      <c r="B4152" s="92" t="str">
        <f>IF(E4152="","",VLOOKUP(E4152,[1]PROJECTES!$C$14:$G$5000,2,FALSE))</f>
        <v/>
      </c>
      <c r="C4152" s="121"/>
      <c r="D4152" s="93" t="str">
        <f>IF(E4152="","",VLOOKUP(E4152,[1]PROJECTES!$C$14:$G$5000,5,FALSE))</f>
        <v/>
      </c>
      <c r="E4152" s="117"/>
      <c r="F4152" s="95"/>
      <c r="G4152" s="96" t="str">
        <f>IF(E4152="","",VLOOKUP(E4152,[1]PROJECTES!$C$14:$G$5000,4,FALSE))</f>
        <v/>
      </c>
      <c r="H4152" s="118"/>
      <c r="I4152" s="97" t="str">
        <f>IF(H4152="","",VLOOKUP(H4152,BD!B$2:C$16,2,FALSE))</f>
        <v/>
      </c>
      <c r="J4152" s="98"/>
      <c r="K4152" s="135" t="str">
        <f t="shared" si="142"/>
        <v/>
      </c>
      <c r="L4152" s="99" t="str">
        <f t="shared" ca="1" si="143"/>
        <v>-</v>
      </c>
      <c r="M4152" s="93" t="str">
        <f>IF(E4152="","",VLOOKUP(E4152,[1]PROJECTES!$C$14:$Z$5000,21,FALSE))</f>
        <v/>
      </c>
      <c r="N4152" s="100"/>
      <c r="O4152" s="72" t="s">
        <v>229</v>
      </c>
      <c r="P4152" s="101"/>
      <c r="Q4152" s="132"/>
      <c r="R4152" s="102"/>
      <c r="S4152" s="91"/>
    </row>
    <row r="4153" spans="1:19" s="104" customFormat="1" ht="12.75" customHeight="1" x14ac:dyDescent="0.25">
      <c r="A4153" s="121"/>
      <c r="B4153" s="92" t="str">
        <f>IF(E4153="","",VLOOKUP(E4153,[1]PROJECTES!$C$14:$G$5000,2,FALSE))</f>
        <v/>
      </c>
      <c r="C4153" s="121"/>
      <c r="D4153" s="93" t="str">
        <f>IF(E4153="","",VLOOKUP(E4153,[1]PROJECTES!$C$14:$G$5000,5,FALSE))</f>
        <v/>
      </c>
      <c r="E4153" s="117"/>
      <c r="F4153" s="95"/>
      <c r="G4153" s="96" t="str">
        <f>IF(E4153="","",VLOOKUP(E4153,[1]PROJECTES!$C$14:$G$5000,4,FALSE))</f>
        <v/>
      </c>
      <c r="H4153" s="118"/>
      <c r="I4153" s="97" t="str">
        <f>IF(H4153="","",VLOOKUP(H4153,BD!B$2:C$16,2,FALSE))</f>
        <v/>
      </c>
      <c r="J4153" s="98"/>
      <c r="K4153" s="135" t="str">
        <f t="shared" si="142"/>
        <v/>
      </c>
      <c r="L4153" s="99" t="str">
        <f t="shared" ca="1" si="143"/>
        <v>-</v>
      </c>
      <c r="M4153" s="93" t="str">
        <f>IF(E4153="","",VLOOKUP(E4153,[1]PROJECTES!$C$14:$Z$5000,21,FALSE))</f>
        <v/>
      </c>
      <c r="N4153" s="100"/>
      <c r="O4153" s="72" t="s">
        <v>229</v>
      </c>
      <c r="P4153" s="101"/>
      <c r="Q4153" s="132"/>
      <c r="R4153" s="102"/>
      <c r="S4153" s="91"/>
    </row>
    <row r="4154" spans="1:19" s="104" customFormat="1" ht="12.75" customHeight="1" x14ac:dyDescent="0.25">
      <c r="A4154" s="121"/>
      <c r="B4154" s="92" t="str">
        <f>IF(E4154="","",VLOOKUP(E4154,[1]PROJECTES!$C$14:$G$5000,2,FALSE))</f>
        <v/>
      </c>
      <c r="C4154" s="121"/>
      <c r="D4154" s="93" t="str">
        <f>IF(E4154="","",VLOOKUP(E4154,[1]PROJECTES!$C$14:$G$5000,5,FALSE))</f>
        <v/>
      </c>
      <c r="E4154" s="117"/>
      <c r="F4154" s="95"/>
      <c r="G4154" s="96" t="str">
        <f>IF(E4154="","",VLOOKUP(E4154,[1]PROJECTES!$C$14:$G$5000,4,FALSE))</f>
        <v/>
      </c>
      <c r="H4154" s="118"/>
      <c r="I4154" s="97" t="str">
        <f>IF(H4154="","",VLOOKUP(H4154,BD!B$2:C$16,2,FALSE))</f>
        <v/>
      </c>
      <c r="J4154" s="98"/>
      <c r="K4154" s="135" t="str">
        <f t="shared" si="142"/>
        <v/>
      </c>
      <c r="L4154" s="99" t="str">
        <f t="shared" ca="1" si="143"/>
        <v>-</v>
      </c>
      <c r="M4154" s="93" t="str">
        <f>IF(E4154="","",VLOOKUP(E4154,[1]PROJECTES!$C$14:$Z$5000,21,FALSE))</f>
        <v/>
      </c>
      <c r="N4154" s="100"/>
      <c r="O4154" s="72" t="s">
        <v>229</v>
      </c>
      <c r="P4154" s="101"/>
      <c r="Q4154" s="132"/>
      <c r="R4154" s="102"/>
      <c r="S4154" s="91"/>
    </row>
    <row r="4155" spans="1:19" s="104" customFormat="1" ht="12.75" customHeight="1" x14ac:dyDescent="0.25">
      <c r="A4155" s="121"/>
      <c r="B4155" s="92" t="str">
        <f>IF(E4155="","",VLOOKUP(E4155,[1]PROJECTES!$C$14:$G$5000,2,FALSE))</f>
        <v/>
      </c>
      <c r="C4155" s="121"/>
      <c r="D4155" s="93" t="str">
        <f>IF(E4155="","",VLOOKUP(E4155,[1]PROJECTES!$C$14:$G$5000,5,FALSE))</f>
        <v/>
      </c>
      <c r="E4155" s="117"/>
      <c r="F4155" s="95"/>
      <c r="G4155" s="96" t="str">
        <f>IF(E4155="","",VLOOKUP(E4155,[1]PROJECTES!$C$14:$G$5000,4,FALSE))</f>
        <v/>
      </c>
      <c r="H4155" s="118"/>
      <c r="I4155" s="97" t="str">
        <f>IF(H4155="","",VLOOKUP(H4155,BD!B$2:C$16,2,FALSE))</f>
        <v/>
      </c>
      <c r="J4155" s="98"/>
      <c r="K4155" s="135" t="str">
        <f t="shared" si="142"/>
        <v/>
      </c>
      <c r="L4155" s="99" t="str">
        <f t="shared" ca="1" si="143"/>
        <v>-</v>
      </c>
      <c r="M4155" s="93" t="str">
        <f>IF(E4155="","",VLOOKUP(E4155,[1]PROJECTES!$C$14:$Z$5000,21,FALSE))</f>
        <v/>
      </c>
      <c r="N4155" s="100"/>
      <c r="O4155" s="72" t="s">
        <v>229</v>
      </c>
      <c r="P4155" s="101"/>
      <c r="Q4155" s="132"/>
      <c r="R4155" s="102"/>
      <c r="S4155" s="91"/>
    </row>
    <row r="4156" spans="1:19" s="104" customFormat="1" ht="12.75" customHeight="1" x14ac:dyDescent="0.25">
      <c r="A4156" s="121"/>
      <c r="B4156" s="92" t="str">
        <f>IF(E4156="","",VLOOKUP(E4156,[1]PROJECTES!$C$14:$G$5000,2,FALSE))</f>
        <v/>
      </c>
      <c r="C4156" s="121"/>
      <c r="D4156" s="93" t="str">
        <f>IF(E4156="","",VLOOKUP(E4156,[1]PROJECTES!$C$14:$G$5000,5,FALSE))</f>
        <v/>
      </c>
      <c r="E4156" s="117"/>
      <c r="F4156" s="95"/>
      <c r="G4156" s="96" t="str">
        <f>IF(E4156="","",VLOOKUP(E4156,[1]PROJECTES!$C$14:$G$5000,4,FALSE))</f>
        <v/>
      </c>
      <c r="H4156" s="118"/>
      <c r="I4156" s="97" t="str">
        <f>IF(H4156="","",VLOOKUP(H4156,BD!B$2:C$16,2,FALSE))</f>
        <v/>
      </c>
      <c r="J4156" s="98"/>
      <c r="K4156" s="135" t="str">
        <f t="shared" si="142"/>
        <v/>
      </c>
      <c r="L4156" s="99" t="str">
        <f t="shared" ca="1" si="143"/>
        <v>-</v>
      </c>
      <c r="M4156" s="93" t="str">
        <f>IF(E4156="","",VLOOKUP(E4156,[1]PROJECTES!$C$14:$Z$5000,21,FALSE))</f>
        <v/>
      </c>
      <c r="N4156" s="100"/>
      <c r="O4156" s="72" t="s">
        <v>229</v>
      </c>
      <c r="P4156" s="101"/>
      <c r="Q4156" s="132"/>
      <c r="R4156" s="102"/>
      <c r="S4156" s="91"/>
    </row>
    <row r="4157" spans="1:19" s="104" customFormat="1" ht="12.75" customHeight="1" x14ac:dyDescent="0.25">
      <c r="A4157" s="121"/>
      <c r="B4157" s="92" t="str">
        <f>IF(E4157="","",VLOOKUP(E4157,[1]PROJECTES!$C$14:$G$5000,2,FALSE))</f>
        <v/>
      </c>
      <c r="C4157" s="121"/>
      <c r="D4157" s="93" t="str">
        <f>IF(E4157="","",VLOOKUP(E4157,[1]PROJECTES!$C$14:$G$5000,5,FALSE))</f>
        <v/>
      </c>
      <c r="E4157" s="117"/>
      <c r="F4157" s="95"/>
      <c r="G4157" s="96" t="str">
        <f>IF(E4157="","",VLOOKUP(E4157,[1]PROJECTES!$C$14:$G$5000,4,FALSE))</f>
        <v/>
      </c>
      <c r="H4157" s="118"/>
      <c r="I4157" s="97" t="str">
        <f>IF(H4157="","",VLOOKUP(H4157,BD!B$2:C$16,2,FALSE))</f>
        <v/>
      </c>
      <c r="J4157" s="98"/>
      <c r="K4157" s="135" t="str">
        <f t="shared" si="142"/>
        <v/>
      </c>
      <c r="L4157" s="99" t="str">
        <f t="shared" ca="1" si="143"/>
        <v>-</v>
      </c>
      <c r="M4157" s="93" t="str">
        <f>IF(E4157="","",VLOOKUP(E4157,[1]PROJECTES!$C$14:$Z$5000,21,FALSE))</f>
        <v/>
      </c>
      <c r="N4157" s="100"/>
      <c r="O4157" s="72" t="s">
        <v>229</v>
      </c>
      <c r="P4157" s="101"/>
      <c r="Q4157" s="132"/>
      <c r="R4157" s="102"/>
      <c r="S4157" s="91"/>
    </row>
    <row r="4158" spans="1:19" s="104" customFormat="1" ht="12.75" customHeight="1" x14ac:dyDescent="0.25">
      <c r="A4158" s="121"/>
      <c r="B4158" s="92" t="str">
        <f>IF(E4158="","",VLOOKUP(E4158,[1]PROJECTES!$C$14:$G$5000,2,FALSE))</f>
        <v/>
      </c>
      <c r="C4158" s="121"/>
      <c r="D4158" s="93" t="str">
        <f>IF(E4158="","",VLOOKUP(E4158,[1]PROJECTES!$C$14:$G$5000,5,FALSE))</f>
        <v/>
      </c>
      <c r="E4158" s="117"/>
      <c r="F4158" s="95"/>
      <c r="G4158" s="96" t="str">
        <f>IF(E4158="","",VLOOKUP(E4158,[1]PROJECTES!$C$14:$G$5000,4,FALSE))</f>
        <v/>
      </c>
      <c r="H4158" s="118"/>
      <c r="I4158" s="97" t="str">
        <f>IF(H4158="","",VLOOKUP(H4158,BD!B$2:C$16,2,FALSE))</f>
        <v/>
      </c>
      <c r="J4158" s="98"/>
      <c r="K4158" s="135" t="str">
        <f t="shared" si="142"/>
        <v/>
      </c>
      <c r="L4158" s="99" t="str">
        <f t="shared" ca="1" si="143"/>
        <v>-</v>
      </c>
      <c r="M4158" s="93" t="str">
        <f>IF(E4158="","",VLOOKUP(E4158,[1]PROJECTES!$C$14:$Z$5000,21,FALSE))</f>
        <v/>
      </c>
      <c r="N4158" s="100"/>
      <c r="O4158" s="72" t="s">
        <v>229</v>
      </c>
      <c r="P4158" s="101"/>
      <c r="Q4158" s="132"/>
      <c r="R4158" s="102"/>
      <c r="S4158" s="91"/>
    </row>
    <row r="4159" spans="1:19" s="104" customFormat="1" ht="12.75" customHeight="1" x14ac:dyDescent="0.25">
      <c r="A4159" s="121"/>
      <c r="B4159" s="92" t="str">
        <f>IF(E4159="","",VLOOKUP(E4159,[1]PROJECTES!$C$14:$G$5000,2,FALSE))</f>
        <v/>
      </c>
      <c r="C4159" s="121"/>
      <c r="D4159" s="93" t="str">
        <f>IF(E4159="","",VLOOKUP(E4159,[1]PROJECTES!$C$14:$G$5000,5,FALSE))</f>
        <v/>
      </c>
      <c r="E4159" s="117"/>
      <c r="F4159" s="95"/>
      <c r="G4159" s="96" t="str">
        <f>IF(E4159="","",VLOOKUP(E4159,[1]PROJECTES!$C$14:$G$5000,4,FALSE))</f>
        <v/>
      </c>
      <c r="H4159" s="118"/>
      <c r="I4159" s="97" t="str">
        <f>IF(H4159="","",VLOOKUP(H4159,BD!B$2:C$16,2,FALSE))</f>
        <v/>
      </c>
      <c r="J4159" s="98"/>
      <c r="K4159" s="135" t="str">
        <f t="shared" si="142"/>
        <v/>
      </c>
      <c r="L4159" s="99" t="str">
        <f t="shared" ca="1" si="143"/>
        <v>-</v>
      </c>
      <c r="M4159" s="93" t="str">
        <f>IF(E4159="","",VLOOKUP(E4159,[1]PROJECTES!$C$14:$Z$5000,21,FALSE))</f>
        <v/>
      </c>
      <c r="N4159" s="100"/>
      <c r="O4159" s="72" t="s">
        <v>229</v>
      </c>
      <c r="P4159" s="101"/>
      <c r="Q4159" s="132"/>
      <c r="R4159" s="102"/>
      <c r="S4159" s="91"/>
    </row>
    <row r="4160" spans="1:19" s="104" customFormat="1" ht="12.75" customHeight="1" x14ac:dyDescent="0.25">
      <c r="A4160" s="121"/>
      <c r="B4160" s="92" t="str">
        <f>IF(E4160="","",VLOOKUP(E4160,[1]PROJECTES!$C$14:$G$5000,2,FALSE))</f>
        <v/>
      </c>
      <c r="C4160" s="121"/>
      <c r="D4160" s="93" t="str">
        <f>IF(E4160="","",VLOOKUP(E4160,[1]PROJECTES!$C$14:$G$5000,5,FALSE))</f>
        <v/>
      </c>
      <c r="E4160" s="117"/>
      <c r="F4160" s="95"/>
      <c r="G4160" s="96" t="str">
        <f>IF(E4160="","",VLOOKUP(E4160,[1]PROJECTES!$C$14:$G$5000,4,FALSE))</f>
        <v/>
      </c>
      <c r="H4160" s="118"/>
      <c r="I4160" s="97" t="str">
        <f>IF(H4160="","",VLOOKUP(H4160,BD!B$2:C$16,2,FALSE))</f>
        <v/>
      </c>
      <c r="J4160" s="98"/>
      <c r="K4160" s="135" t="str">
        <f t="shared" si="142"/>
        <v/>
      </c>
      <c r="L4160" s="99" t="str">
        <f t="shared" ca="1" si="143"/>
        <v>-</v>
      </c>
      <c r="M4160" s="93" t="str">
        <f>IF(E4160="","",VLOOKUP(E4160,[1]PROJECTES!$C$14:$Z$5000,21,FALSE))</f>
        <v/>
      </c>
      <c r="N4160" s="100"/>
      <c r="O4160" s="72" t="s">
        <v>229</v>
      </c>
      <c r="P4160" s="101"/>
      <c r="Q4160" s="132"/>
      <c r="R4160" s="102"/>
      <c r="S4160" s="91"/>
    </row>
    <row r="4161" spans="1:19" s="104" customFormat="1" ht="12.75" customHeight="1" x14ac:dyDescent="0.25">
      <c r="A4161" s="121"/>
      <c r="B4161" s="92" t="str">
        <f>IF(E4161="","",VLOOKUP(E4161,[1]PROJECTES!$C$14:$G$5000,2,FALSE))</f>
        <v/>
      </c>
      <c r="C4161" s="121"/>
      <c r="D4161" s="93" t="str">
        <f>IF(E4161="","",VLOOKUP(E4161,[1]PROJECTES!$C$14:$G$5000,5,FALSE))</f>
        <v/>
      </c>
      <c r="E4161" s="117"/>
      <c r="F4161" s="95"/>
      <c r="G4161" s="96" t="str">
        <f>IF(E4161="","",VLOOKUP(E4161,[1]PROJECTES!$C$14:$G$5000,4,FALSE))</f>
        <v/>
      </c>
      <c r="H4161" s="118"/>
      <c r="I4161" s="97" t="str">
        <f>IF(H4161="","",VLOOKUP(H4161,BD!B$2:C$16,2,FALSE))</f>
        <v/>
      </c>
      <c r="J4161" s="98"/>
      <c r="K4161" s="135" t="str">
        <f t="shared" si="142"/>
        <v/>
      </c>
      <c r="L4161" s="99" t="str">
        <f t="shared" ca="1" si="143"/>
        <v>-</v>
      </c>
      <c r="M4161" s="93" t="str">
        <f>IF(E4161="","",VLOOKUP(E4161,[1]PROJECTES!$C$14:$Z$5000,21,FALSE))</f>
        <v/>
      </c>
      <c r="N4161" s="100"/>
      <c r="O4161" s="72" t="s">
        <v>229</v>
      </c>
      <c r="P4161" s="101"/>
      <c r="Q4161" s="132"/>
      <c r="R4161" s="102"/>
      <c r="S4161" s="91"/>
    </row>
    <row r="4162" spans="1:19" s="104" customFormat="1" ht="12.75" customHeight="1" x14ac:dyDescent="0.25">
      <c r="A4162" s="121"/>
      <c r="B4162" s="92" t="str">
        <f>IF(E4162="","",VLOOKUP(E4162,[1]PROJECTES!$C$14:$G$5000,2,FALSE))</f>
        <v/>
      </c>
      <c r="C4162" s="121"/>
      <c r="D4162" s="93" t="str">
        <f>IF(E4162="","",VLOOKUP(E4162,[1]PROJECTES!$C$14:$G$5000,5,FALSE))</f>
        <v/>
      </c>
      <c r="E4162" s="117"/>
      <c r="F4162" s="95"/>
      <c r="G4162" s="96" t="str">
        <f>IF(E4162="","",VLOOKUP(E4162,[1]PROJECTES!$C$14:$G$5000,4,FALSE))</f>
        <v/>
      </c>
      <c r="H4162" s="118"/>
      <c r="I4162" s="97" t="str">
        <f>IF(H4162="","",VLOOKUP(H4162,BD!B$2:C$16,2,FALSE))</f>
        <v/>
      </c>
      <c r="J4162" s="98"/>
      <c r="K4162" s="135" t="str">
        <f t="shared" si="142"/>
        <v/>
      </c>
      <c r="L4162" s="99" t="str">
        <f t="shared" ca="1" si="143"/>
        <v>-</v>
      </c>
      <c r="M4162" s="93" t="str">
        <f>IF(E4162="","",VLOOKUP(E4162,[1]PROJECTES!$C$14:$Z$5000,21,FALSE))</f>
        <v/>
      </c>
      <c r="N4162" s="100"/>
      <c r="O4162" s="72" t="s">
        <v>229</v>
      </c>
      <c r="P4162" s="101"/>
      <c r="Q4162" s="132"/>
      <c r="R4162" s="102"/>
      <c r="S4162" s="91"/>
    </row>
    <row r="4163" spans="1:19" s="104" customFormat="1" ht="12.75" customHeight="1" x14ac:dyDescent="0.25">
      <c r="A4163" s="121"/>
      <c r="B4163" s="92" t="str">
        <f>IF(E4163="","",VLOOKUP(E4163,[1]PROJECTES!$C$14:$G$5000,2,FALSE))</f>
        <v/>
      </c>
      <c r="C4163" s="121"/>
      <c r="D4163" s="93" t="str">
        <f>IF(E4163="","",VLOOKUP(E4163,[1]PROJECTES!$C$14:$G$5000,5,FALSE))</f>
        <v/>
      </c>
      <c r="E4163" s="117"/>
      <c r="F4163" s="95"/>
      <c r="G4163" s="96" t="str">
        <f>IF(E4163="","",VLOOKUP(E4163,[1]PROJECTES!$C$14:$G$5000,4,FALSE))</f>
        <v/>
      </c>
      <c r="H4163" s="118"/>
      <c r="I4163" s="97" t="str">
        <f>IF(H4163="","",VLOOKUP(H4163,BD!B$2:C$16,2,FALSE))</f>
        <v/>
      </c>
      <c r="J4163" s="98"/>
      <c r="K4163" s="135" t="str">
        <f t="shared" si="142"/>
        <v/>
      </c>
      <c r="L4163" s="99" t="str">
        <f t="shared" ca="1" si="143"/>
        <v>-</v>
      </c>
      <c r="M4163" s="93" t="str">
        <f>IF(E4163="","",VLOOKUP(E4163,[1]PROJECTES!$C$14:$Z$5000,21,FALSE))</f>
        <v/>
      </c>
      <c r="N4163" s="100"/>
      <c r="O4163" s="72" t="s">
        <v>229</v>
      </c>
      <c r="P4163" s="101"/>
      <c r="Q4163" s="132"/>
      <c r="R4163" s="102"/>
      <c r="S4163" s="91"/>
    </row>
    <row r="4164" spans="1:19" s="104" customFormat="1" ht="12.75" customHeight="1" x14ac:dyDescent="0.25">
      <c r="A4164" s="121"/>
      <c r="B4164" s="92" t="str">
        <f>IF(E4164="","",VLOOKUP(E4164,[1]PROJECTES!$C$14:$G$5000,2,FALSE))</f>
        <v/>
      </c>
      <c r="C4164" s="121"/>
      <c r="D4164" s="93" t="str">
        <f>IF(E4164="","",VLOOKUP(E4164,[1]PROJECTES!$C$14:$G$5000,5,FALSE))</f>
        <v/>
      </c>
      <c r="E4164" s="117"/>
      <c r="F4164" s="95"/>
      <c r="G4164" s="96" t="str">
        <f>IF(E4164="","",VLOOKUP(E4164,[1]PROJECTES!$C$14:$G$5000,4,FALSE))</f>
        <v/>
      </c>
      <c r="H4164" s="118"/>
      <c r="I4164" s="97" t="str">
        <f>IF(H4164="","",VLOOKUP(H4164,BD!B$2:C$16,2,FALSE))</f>
        <v/>
      </c>
      <c r="J4164" s="98"/>
      <c r="K4164" s="135" t="str">
        <f t="shared" si="142"/>
        <v/>
      </c>
      <c r="L4164" s="99" t="str">
        <f t="shared" ca="1" si="143"/>
        <v>-</v>
      </c>
      <c r="M4164" s="93" t="str">
        <f>IF(E4164="","",VLOOKUP(E4164,[1]PROJECTES!$C$14:$Z$5000,21,FALSE))</f>
        <v/>
      </c>
      <c r="N4164" s="100"/>
      <c r="O4164" s="72" t="s">
        <v>229</v>
      </c>
      <c r="P4164" s="101"/>
      <c r="Q4164" s="132"/>
      <c r="R4164" s="102"/>
      <c r="S4164" s="91"/>
    </row>
    <row r="4165" spans="1:19" s="104" customFormat="1" ht="12.75" customHeight="1" x14ac:dyDescent="0.25">
      <c r="A4165" s="121"/>
      <c r="B4165" s="92" t="str">
        <f>IF(E4165="","",VLOOKUP(E4165,[1]PROJECTES!$C$14:$G$5000,2,FALSE))</f>
        <v/>
      </c>
      <c r="C4165" s="121"/>
      <c r="D4165" s="93" t="str">
        <f>IF(E4165="","",VLOOKUP(E4165,[1]PROJECTES!$C$14:$G$5000,5,FALSE))</f>
        <v/>
      </c>
      <c r="E4165" s="117"/>
      <c r="F4165" s="95"/>
      <c r="G4165" s="96" t="str">
        <f>IF(E4165="","",VLOOKUP(E4165,[1]PROJECTES!$C$14:$G$5000,4,FALSE))</f>
        <v/>
      </c>
      <c r="H4165" s="118"/>
      <c r="I4165" s="97" t="str">
        <f>IF(H4165="","",VLOOKUP(H4165,BD!B$2:C$16,2,FALSE))</f>
        <v/>
      </c>
      <c r="J4165" s="98"/>
      <c r="K4165" s="135" t="str">
        <f t="shared" si="142"/>
        <v/>
      </c>
      <c r="L4165" s="99" t="str">
        <f t="shared" ca="1" si="143"/>
        <v>-</v>
      </c>
      <c r="M4165" s="93" t="str">
        <f>IF(E4165="","",VLOOKUP(E4165,[1]PROJECTES!$C$14:$Z$5000,21,FALSE))</f>
        <v/>
      </c>
      <c r="N4165" s="100"/>
      <c r="O4165" s="72" t="s">
        <v>229</v>
      </c>
      <c r="P4165" s="101"/>
      <c r="Q4165" s="132"/>
      <c r="R4165" s="102"/>
      <c r="S4165" s="91"/>
    </row>
    <row r="4166" spans="1:19" s="104" customFormat="1" ht="12.75" customHeight="1" x14ac:dyDescent="0.25">
      <c r="A4166" s="121"/>
      <c r="B4166" s="92" t="str">
        <f>IF(E4166="","",VLOOKUP(E4166,[1]PROJECTES!$C$14:$G$5000,2,FALSE))</f>
        <v/>
      </c>
      <c r="C4166" s="121"/>
      <c r="D4166" s="93" t="str">
        <f>IF(E4166="","",VLOOKUP(E4166,[1]PROJECTES!$C$14:$G$5000,5,FALSE))</f>
        <v/>
      </c>
      <c r="E4166" s="117"/>
      <c r="F4166" s="95"/>
      <c r="G4166" s="96" t="str">
        <f>IF(E4166="","",VLOOKUP(E4166,[1]PROJECTES!$C$14:$G$5000,4,FALSE))</f>
        <v/>
      </c>
      <c r="H4166" s="118"/>
      <c r="I4166" s="97" t="str">
        <f>IF(H4166="","",VLOOKUP(H4166,BD!B$2:C$16,2,FALSE))</f>
        <v/>
      </c>
      <c r="J4166" s="98"/>
      <c r="K4166" s="135" t="str">
        <f t="shared" si="142"/>
        <v/>
      </c>
      <c r="L4166" s="99" t="str">
        <f t="shared" ca="1" si="143"/>
        <v>-</v>
      </c>
      <c r="M4166" s="93" t="str">
        <f>IF(E4166="","",VLOOKUP(E4166,[1]PROJECTES!$C$14:$Z$5000,21,FALSE))</f>
        <v/>
      </c>
      <c r="N4166" s="100"/>
      <c r="O4166" s="72" t="s">
        <v>229</v>
      </c>
      <c r="P4166" s="101"/>
      <c r="Q4166" s="132"/>
      <c r="R4166" s="102"/>
      <c r="S4166" s="91"/>
    </row>
    <row r="4167" spans="1:19" s="104" customFormat="1" ht="12.75" customHeight="1" x14ac:dyDescent="0.25">
      <c r="A4167" s="121"/>
      <c r="B4167" s="92" t="str">
        <f>IF(E4167="","",VLOOKUP(E4167,[1]PROJECTES!$C$14:$G$5000,2,FALSE))</f>
        <v/>
      </c>
      <c r="C4167" s="121"/>
      <c r="D4167" s="93" t="str">
        <f>IF(E4167="","",VLOOKUP(E4167,[1]PROJECTES!$C$14:$G$5000,5,FALSE))</f>
        <v/>
      </c>
      <c r="E4167" s="117"/>
      <c r="F4167" s="95"/>
      <c r="G4167" s="96" t="str">
        <f>IF(E4167="","",VLOOKUP(E4167,[1]PROJECTES!$C$14:$G$5000,4,FALSE))</f>
        <v/>
      </c>
      <c r="H4167" s="118"/>
      <c r="I4167" s="97" t="str">
        <f>IF(H4167="","",VLOOKUP(H4167,BD!B$2:C$16,2,FALSE))</f>
        <v/>
      </c>
      <c r="J4167" s="98"/>
      <c r="K4167" s="135" t="str">
        <f t="shared" si="142"/>
        <v/>
      </c>
      <c r="L4167" s="99" t="str">
        <f t="shared" ca="1" si="143"/>
        <v>-</v>
      </c>
      <c r="M4167" s="93" t="str">
        <f>IF(E4167="","",VLOOKUP(E4167,[1]PROJECTES!$C$14:$Z$5000,21,FALSE))</f>
        <v/>
      </c>
      <c r="N4167" s="100"/>
      <c r="O4167" s="72" t="s">
        <v>229</v>
      </c>
      <c r="P4167" s="101"/>
      <c r="Q4167" s="132"/>
      <c r="R4167" s="102"/>
      <c r="S4167" s="91"/>
    </row>
    <row r="4168" spans="1:19" s="104" customFormat="1" ht="12.75" customHeight="1" x14ac:dyDescent="0.25">
      <c r="A4168" s="121"/>
      <c r="B4168" s="92" t="str">
        <f>IF(E4168="","",VLOOKUP(E4168,[1]PROJECTES!$C$14:$G$5000,2,FALSE))</f>
        <v/>
      </c>
      <c r="C4168" s="121"/>
      <c r="D4168" s="93" t="str">
        <f>IF(E4168="","",VLOOKUP(E4168,[1]PROJECTES!$C$14:$G$5000,5,FALSE))</f>
        <v/>
      </c>
      <c r="E4168" s="117"/>
      <c r="F4168" s="95"/>
      <c r="G4168" s="96" t="str">
        <f>IF(E4168="","",VLOOKUP(E4168,[1]PROJECTES!$C$14:$G$5000,4,FALSE))</f>
        <v/>
      </c>
      <c r="H4168" s="118"/>
      <c r="I4168" s="97" t="str">
        <f>IF(H4168="","",VLOOKUP(H4168,BD!B$2:C$16,2,FALSE))</f>
        <v/>
      </c>
      <c r="J4168" s="98"/>
      <c r="K4168" s="135" t="str">
        <f t="shared" si="142"/>
        <v/>
      </c>
      <c r="L4168" s="99" t="str">
        <f t="shared" ca="1" si="143"/>
        <v>-</v>
      </c>
      <c r="M4168" s="93" t="str">
        <f>IF(E4168="","",VLOOKUP(E4168,[1]PROJECTES!$C$14:$Z$5000,21,FALSE))</f>
        <v/>
      </c>
      <c r="N4168" s="100"/>
      <c r="O4168" s="72" t="s">
        <v>229</v>
      </c>
      <c r="P4168" s="101"/>
      <c r="Q4168" s="132"/>
      <c r="R4168" s="102"/>
      <c r="S4168" s="91"/>
    </row>
    <row r="4169" spans="1:19" s="104" customFormat="1" ht="12.75" customHeight="1" x14ac:dyDescent="0.25">
      <c r="A4169" s="121"/>
      <c r="B4169" s="92" t="str">
        <f>IF(E4169="","",VLOOKUP(E4169,[1]PROJECTES!$C$14:$G$5000,2,FALSE))</f>
        <v/>
      </c>
      <c r="C4169" s="121"/>
      <c r="D4169" s="93" t="str">
        <f>IF(E4169="","",VLOOKUP(E4169,[1]PROJECTES!$C$14:$G$5000,5,FALSE))</f>
        <v/>
      </c>
      <c r="E4169" s="117"/>
      <c r="F4169" s="95"/>
      <c r="G4169" s="96" t="str">
        <f>IF(E4169="","",VLOOKUP(E4169,[1]PROJECTES!$C$14:$G$5000,4,FALSE))</f>
        <v/>
      </c>
      <c r="H4169" s="118"/>
      <c r="I4169" s="97" t="str">
        <f>IF(H4169="","",VLOOKUP(H4169,BD!B$2:C$16,2,FALSE))</f>
        <v/>
      </c>
      <c r="J4169" s="98"/>
      <c r="K4169" s="135" t="str">
        <f t="shared" si="142"/>
        <v/>
      </c>
      <c r="L4169" s="99" t="str">
        <f t="shared" ca="1" si="143"/>
        <v>-</v>
      </c>
      <c r="M4169" s="93" t="str">
        <f>IF(E4169="","",VLOOKUP(E4169,[1]PROJECTES!$C$14:$Z$5000,21,FALSE))</f>
        <v/>
      </c>
      <c r="N4169" s="100"/>
      <c r="O4169" s="72" t="s">
        <v>229</v>
      </c>
      <c r="P4169" s="101"/>
      <c r="Q4169" s="132"/>
      <c r="R4169" s="102"/>
      <c r="S4169" s="91"/>
    </row>
    <row r="4170" spans="1:19" s="104" customFormat="1" ht="12.75" customHeight="1" x14ac:dyDescent="0.25">
      <c r="A4170" s="121"/>
      <c r="B4170" s="92" t="str">
        <f>IF(E4170="","",VLOOKUP(E4170,[1]PROJECTES!$C$14:$G$5000,2,FALSE))</f>
        <v/>
      </c>
      <c r="C4170" s="121"/>
      <c r="D4170" s="93" t="str">
        <f>IF(E4170="","",VLOOKUP(E4170,[1]PROJECTES!$C$14:$G$5000,5,FALSE))</f>
        <v/>
      </c>
      <c r="E4170" s="117"/>
      <c r="F4170" s="95"/>
      <c r="G4170" s="96" t="str">
        <f>IF(E4170="","",VLOOKUP(E4170,[1]PROJECTES!$C$14:$G$5000,4,FALSE))</f>
        <v/>
      </c>
      <c r="H4170" s="118"/>
      <c r="I4170" s="97" t="str">
        <f>IF(H4170="","",VLOOKUP(H4170,BD!B$2:C$16,2,FALSE))</f>
        <v/>
      </c>
      <c r="J4170" s="98"/>
      <c r="K4170" s="135" t="str">
        <f t="shared" si="142"/>
        <v/>
      </c>
      <c r="L4170" s="99" t="str">
        <f t="shared" ca="1" si="143"/>
        <v>-</v>
      </c>
      <c r="M4170" s="93" t="str">
        <f>IF(E4170="","",VLOOKUP(E4170,[1]PROJECTES!$C$14:$Z$5000,21,FALSE))</f>
        <v/>
      </c>
      <c r="N4170" s="100"/>
      <c r="O4170" s="72" t="s">
        <v>229</v>
      </c>
      <c r="P4170" s="101"/>
      <c r="Q4170" s="132"/>
      <c r="R4170" s="102"/>
      <c r="S4170" s="91"/>
    </row>
    <row r="4171" spans="1:19" s="104" customFormat="1" ht="12.75" customHeight="1" x14ac:dyDescent="0.25">
      <c r="A4171" s="121"/>
      <c r="B4171" s="92" t="str">
        <f>IF(E4171="","",VLOOKUP(E4171,[1]PROJECTES!$C$14:$G$5000,2,FALSE))</f>
        <v/>
      </c>
      <c r="C4171" s="121"/>
      <c r="D4171" s="93" t="str">
        <f>IF(E4171="","",VLOOKUP(E4171,[1]PROJECTES!$C$14:$G$5000,5,FALSE))</f>
        <v/>
      </c>
      <c r="E4171" s="117"/>
      <c r="F4171" s="95"/>
      <c r="G4171" s="96" t="str">
        <f>IF(E4171="","",VLOOKUP(E4171,[1]PROJECTES!$C$14:$G$5000,4,FALSE))</f>
        <v/>
      </c>
      <c r="H4171" s="118"/>
      <c r="I4171" s="97" t="str">
        <f>IF(H4171="","",VLOOKUP(H4171,BD!B$2:C$16,2,FALSE))</f>
        <v/>
      </c>
      <c r="J4171" s="98"/>
      <c r="K4171" s="135" t="str">
        <f t="shared" si="142"/>
        <v/>
      </c>
      <c r="L4171" s="99" t="str">
        <f t="shared" ca="1" si="143"/>
        <v>-</v>
      </c>
      <c r="M4171" s="93" t="str">
        <f>IF(E4171="","",VLOOKUP(E4171,[1]PROJECTES!$C$14:$Z$5000,21,FALSE))</f>
        <v/>
      </c>
      <c r="N4171" s="100"/>
      <c r="O4171" s="72" t="s">
        <v>229</v>
      </c>
      <c r="P4171" s="101"/>
      <c r="Q4171" s="132"/>
      <c r="R4171" s="102"/>
      <c r="S4171" s="91"/>
    </row>
    <row r="4172" spans="1:19" s="104" customFormat="1" ht="12.75" customHeight="1" x14ac:dyDescent="0.25">
      <c r="A4172" s="121"/>
      <c r="B4172" s="92" t="str">
        <f>IF(E4172="","",VLOOKUP(E4172,[1]PROJECTES!$C$14:$G$5000,2,FALSE))</f>
        <v/>
      </c>
      <c r="C4172" s="121"/>
      <c r="D4172" s="93" t="str">
        <f>IF(E4172="","",VLOOKUP(E4172,[1]PROJECTES!$C$14:$G$5000,5,FALSE))</f>
        <v/>
      </c>
      <c r="E4172" s="117"/>
      <c r="F4172" s="95"/>
      <c r="G4172" s="96" t="str">
        <f>IF(E4172="","",VLOOKUP(E4172,[1]PROJECTES!$C$14:$G$5000,4,FALSE))</f>
        <v/>
      </c>
      <c r="H4172" s="118"/>
      <c r="I4172" s="97" t="str">
        <f>IF(H4172="","",VLOOKUP(H4172,BD!B$2:C$16,2,FALSE))</f>
        <v/>
      </c>
      <c r="J4172" s="98"/>
      <c r="K4172" s="135" t="str">
        <f t="shared" si="142"/>
        <v/>
      </c>
      <c r="L4172" s="99" t="str">
        <f t="shared" ca="1" si="143"/>
        <v>-</v>
      </c>
      <c r="M4172" s="93" t="str">
        <f>IF(E4172="","",VLOOKUP(E4172,[1]PROJECTES!$C$14:$Z$5000,21,FALSE))</f>
        <v/>
      </c>
      <c r="N4172" s="100"/>
      <c r="O4172" s="72" t="s">
        <v>229</v>
      </c>
      <c r="P4172" s="101"/>
      <c r="Q4172" s="132"/>
      <c r="R4172" s="102"/>
      <c r="S4172" s="91"/>
    </row>
    <row r="4173" spans="1:19" s="104" customFormat="1" ht="12.75" customHeight="1" x14ac:dyDescent="0.25">
      <c r="A4173" s="121"/>
      <c r="B4173" s="92" t="str">
        <f>IF(E4173="","",VLOOKUP(E4173,[1]PROJECTES!$C$14:$G$5000,2,FALSE))</f>
        <v/>
      </c>
      <c r="C4173" s="121"/>
      <c r="D4173" s="93" t="str">
        <f>IF(E4173="","",VLOOKUP(E4173,[1]PROJECTES!$C$14:$G$5000,5,FALSE))</f>
        <v/>
      </c>
      <c r="E4173" s="117"/>
      <c r="F4173" s="95"/>
      <c r="G4173" s="96" t="str">
        <f>IF(E4173="","",VLOOKUP(E4173,[1]PROJECTES!$C$14:$G$5000,4,FALSE))</f>
        <v/>
      </c>
      <c r="H4173" s="118"/>
      <c r="I4173" s="97" t="str">
        <f>IF(H4173="","",VLOOKUP(H4173,BD!B$2:C$16,2,FALSE))</f>
        <v/>
      </c>
      <c r="J4173" s="98"/>
      <c r="K4173" s="135" t="str">
        <f t="shared" si="142"/>
        <v/>
      </c>
      <c r="L4173" s="99" t="str">
        <f t="shared" ca="1" si="143"/>
        <v>-</v>
      </c>
      <c r="M4173" s="93" t="str">
        <f>IF(E4173="","",VLOOKUP(E4173,[1]PROJECTES!$C$14:$Z$5000,21,FALSE))</f>
        <v/>
      </c>
      <c r="N4173" s="100"/>
      <c r="O4173" s="72" t="s">
        <v>229</v>
      </c>
      <c r="P4173" s="101"/>
      <c r="Q4173" s="132"/>
      <c r="R4173" s="102"/>
      <c r="S4173" s="91"/>
    </row>
    <row r="4174" spans="1:19" s="104" customFormat="1" ht="12.75" customHeight="1" x14ac:dyDescent="0.25">
      <c r="A4174" s="121"/>
      <c r="B4174" s="92" t="str">
        <f>IF(E4174="","",VLOOKUP(E4174,[1]PROJECTES!$C$14:$G$5000,2,FALSE))</f>
        <v/>
      </c>
      <c r="C4174" s="121"/>
      <c r="D4174" s="93" t="str">
        <f>IF(E4174="","",VLOOKUP(E4174,[1]PROJECTES!$C$14:$G$5000,5,FALSE))</f>
        <v/>
      </c>
      <c r="E4174" s="117"/>
      <c r="F4174" s="95"/>
      <c r="G4174" s="96" t="str">
        <f>IF(E4174="","",VLOOKUP(E4174,[1]PROJECTES!$C$14:$G$5000,4,FALSE))</f>
        <v/>
      </c>
      <c r="H4174" s="118"/>
      <c r="I4174" s="97" t="str">
        <f>IF(H4174="","",VLOOKUP(H4174,BD!B$2:C$16,2,FALSE))</f>
        <v/>
      </c>
      <c r="J4174" s="98"/>
      <c r="K4174" s="135" t="str">
        <f t="shared" si="142"/>
        <v/>
      </c>
      <c r="L4174" s="99" t="str">
        <f t="shared" ca="1" si="143"/>
        <v>-</v>
      </c>
      <c r="M4174" s="93" t="str">
        <f>IF(E4174="","",VLOOKUP(E4174,[1]PROJECTES!$C$14:$Z$5000,21,FALSE))</f>
        <v/>
      </c>
      <c r="N4174" s="100"/>
      <c r="O4174" s="72" t="s">
        <v>229</v>
      </c>
      <c r="P4174" s="101"/>
      <c r="Q4174" s="132"/>
      <c r="R4174" s="102"/>
      <c r="S4174" s="91"/>
    </row>
    <row r="4175" spans="1:19" s="104" customFormat="1" ht="12.75" customHeight="1" x14ac:dyDescent="0.25">
      <c r="A4175" s="121"/>
      <c r="B4175" s="92" t="str">
        <f>IF(E4175="","",VLOOKUP(E4175,[1]PROJECTES!$C$14:$G$5000,2,FALSE))</f>
        <v/>
      </c>
      <c r="C4175" s="121"/>
      <c r="D4175" s="93" t="str">
        <f>IF(E4175="","",VLOOKUP(E4175,[1]PROJECTES!$C$14:$G$5000,5,FALSE))</f>
        <v/>
      </c>
      <c r="E4175" s="117"/>
      <c r="F4175" s="95"/>
      <c r="G4175" s="96" t="str">
        <f>IF(E4175="","",VLOOKUP(E4175,[1]PROJECTES!$C$14:$G$5000,4,FALSE))</f>
        <v/>
      </c>
      <c r="H4175" s="118"/>
      <c r="I4175" s="97" t="str">
        <f>IF(H4175="","",VLOOKUP(H4175,BD!B$2:C$16,2,FALSE))</f>
        <v/>
      </c>
      <c r="J4175" s="98"/>
      <c r="K4175" s="135" t="str">
        <f t="shared" si="142"/>
        <v/>
      </c>
      <c r="L4175" s="99" t="str">
        <f t="shared" ca="1" si="143"/>
        <v>-</v>
      </c>
      <c r="M4175" s="93" t="str">
        <f>IF(E4175="","",VLOOKUP(E4175,[1]PROJECTES!$C$14:$Z$5000,21,FALSE))</f>
        <v/>
      </c>
      <c r="N4175" s="100"/>
      <c r="O4175" s="72" t="s">
        <v>229</v>
      </c>
      <c r="P4175" s="101"/>
      <c r="Q4175" s="132"/>
      <c r="R4175" s="102"/>
      <c r="S4175" s="91"/>
    </row>
    <row r="4176" spans="1:19" s="104" customFormat="1" ht="12.75" customHeight="1" x14ac:dyDescent="0.25">
      <c r="A4176" s="121"/>
      <c r="B4176" s="92" t="str">
        <f>IF(E4176="","",VLOOKUP(E4176,[1]PROJECTES!$C$14:$G$5000,2,FALSE))</f>
        <v/>
      </c>
      <c r="C4176" s="121"/>
      <c r="D4176" s="93" t="str">
        <f>IF(E4176="","",VLOOKUP(E4176,[1]PROJECTES!$C$14:$G$5000,5,FALSE))</f>
        <v/>
      </c>
      <c r="E4176" s="117"/>
      <c r="F4176" s="95"/>
      <c r="G4176" s="96" t="str">
        <f>IF(E4176="","",VLOOKUP(E4176,[1]PROJECTES!$C$14:$G$5000,4,FALSE))</f>
        <v/>
      </c>
      <c r="H4176" s="118"/>
      <c r="I4176" s="97" t="str">
        <f>IF(H4176="","",VLOOKUP(H4176,BD!B$2:C$16,2,FALSE))</f>
        <v/>
      </c>
      <c r="J4176" s="98"/>
      <c r="K4176" s="135" t="str">
        <f t="shared" si="142"/>
        <v/>
      </c>
      <c r="L4176" s="99" t="str">
        <f t="shared" ca="1" si="143"/>
        <v>-</v>
      </c>
      <c r="M4176" s="93" t="str">
        <f>IF(E4176="","",VLOOKUP(E4176,[1]PROJECTES!$C$14:$Z$5000,21,FALSE))</f>
        <v/>
      </c>
      <c r="N4176" s="100"/>
      <c r="O4176" s="72" t="s">
        <v>229</v>
      </c>
      <c r="P4176" s="101"/>
      <c r="Q4176" s="132"/>
      <c r="R4176" s="102"/>
      <c r="S4176" s="91"/>
    </row>
    <row r="4177" spans="1:19" s="104" customFormat="1" ht="12.75" customHeight="1" x14ac:dyDescent="0.25">
      <c r="A4177" s="121"/>
      <c r="B4177" s="92" t="str">
        <f>IF(E4177="","",VLOOKUP(E4177,[1]PROJECTES!$C$14:$G$5000,2,FALSE))</f>
        <v/>
      </c>
      <c r="C4177" s="121"/>
      <c r="D4177" s="93" t="str">
        <f>IF(E4177="","",VLOOKUP(E4177,[1]PROJECTES!$C$14:$G$5000,5,FALSE))</f>
        <v/>
      </c>
      <c r="E4177" s="117"/>
      <c r="F4177" s="95"/>
      <c r="G4177" s="96" t="str">
        <f>IF(E4177="","",VLOOKUP(E4177,[1]PROJECTES!$C$14:$G$5000,4,FALSE))</f>
        <v/>
      </c>
      <c r="H4177" s="118"/>
      <c r="I4177" s="97" t="str">
        <f>IF(H4177="","",VLOOKUP(H4177,BD!B$2:C$16,2,FALSE))</f>
        <v/>
      </c>
      <c r="J4177" s="98"/>
      <c r="K4177" s="135" t="str">
        <f t="shared" si="142"/>
        <v/>
      </c>
      <c r="L4177" s="99" t="str">
        <f t="shared" ca="1" si="143"/>
        <v>-</v>
      </c>
      <c r="M4177" s="93" t="str">
        <f>IF(E4177="","",VLOOKUP(E4177,[1]PROJECTES!$C$14:$Z$5000,21,FALSE))</f>
        <v/>
      </c>
      <c r="N4177" s="100"/>
      <c r="O4177" s="72" t="s">
        <v>229</v>
      </c>
      <c r="P4177" s="101"/>
      <c r="Q4177" s="132"/>
      <c r="R4177" s="102"/>
      <c r="S4177" s="91"/>
    </row>
    <row r="4178" spans="1:19" s="104" customFormat="1" ht="12.75" customHeight="1" x14ac:dyDescent="0.25">
      <c r="A4178" s="121"/>
      <c r="B4178" s="92" t="str">
        <f>IF(E4178="","",VLOOKUP(E4178,[1]PROJECTES!$C$14:$G$5000,2,FALSE))</f>
        <v/>
      </c>
      <c r="C4178" s="121"/>
      <c r="D4178" s="93" t="str">
        <f>IF(E4178="","",VLOOKUP(E4178,[1]PROJECTES!$C$14:$G$5000,5,FALSE))</f>
        <v/>
      </c>
      <c r="E4178" s="117"/>
      <c r="F4178" s="95"/>
      <c r="G4178" s="96" t="str">
        <f>IF(E4178="","",VLOOKUP(E4178,[1]PROJECTES!$C$14:$G$5000,4,FALSE))</f>
        <v/>
      </c>
      <c r="H4178" s="118"/>
      <c r="I4178" s="97" t="str">
        <f>IF(H4178="","",VLOOKUP(H4178,BD!B$2:C$16,2,FALSE))</f>
        <v/>
      </c>
      <c r="J4178" s="98"/>
      <c r="K4178" s="135" t="str">
        <f t="shared" si="142"/>
        <v/>
      </c>
      <c r="L4178" s="99" t="str">
        <f t="shared" ca="1" si="143"/>
        <v>-</v>
      </c>
      <c r="M4178" s="93" t="str">
        <f>IF(E4178="","",VLOOKUP(E4178,[1]PROJECTES!$C$14:$Z$5000,21,FALSE))</f>
        <v/>
      </c>
      <c r="N4178" s="100"/>
      <c r="O4178" s="72" t="s">
        <v>229</v>
      </c>
      <c r="P4178" s="101"/>
      <c r="Q4178" s="132"/>
      <c r="R4178" s="102"/>
      <c r="S4178" s="91"/>
    </row>
    <row r="4179" spans="1:19" s="104" customFormat="1" ht="12.75" customHeight="1" x14ac:dyDescent="0.25">
      <c r="A4179" s="121"/>
      <c r="B4179" s="92" t="str">
        <f>IF(E4179="","",VLOOKUP(E4179,[1]PROJECTES!$C$14:$G$5000,2,FALSE))</f>
        <v/>
      </c>
      <c r="C4179" s="121"/>
      <c r="D4179" s="93" t="str">
        <f>IF(E4179="","",VLOOKUP(E4179,[1]PROJECTES!$C$14:$G$5000,5,FALSE))</f>
        <v/>
      </c>
      <c r="E4179" s="117"/>
      <c r="F4179" s="95"/>
      <c r="G4179" s="96" t="str">
        <f>IF(E4179="","",VLOOKUP(E4179,[1]PROJECTES!$C$14:$G$5000,4,FALSE))</f>
        <v/>
      </c>
      <c r="H4179" s="118"/>
      <c r="I4179" s="97" t="str">
        <f>IF(H4179="","",VLOOKUP(H4179,BD!B$2:C$16,2,FALSE))</f>
        <v/>
      </c>
      <c r="J4179" s="98"/>
      <c r="K4179" s="135" t="str">
        <f t="shared" si="142"/>
        <v/>
      </c>
      <c r="L4179" s="99" t="str">
        <f t="shared" ca="1" si="143"/>
        <v>-</v>
      </c>
      <c r="M4179" s="93" t="str">
        <f>IF(E4179="","",VLOOKUP(E4179,[1]PROJECTES!$C$14:$Z$5000,21,FALSE))</f>
        <v/>
      </c>
      <c r="N4179" s="100"/>
      <c r="O4179" s="72" t="s">
        <v>229</v>
      </c>
      <c r="P4179" s="101"/>
      <c r="Q4179" s="132"/>
      <c r="R4179" s="102"/>
      <c r="S4179" s="91"/>
    </row>
    <row r="4180" spans="1:19" s="104" customFormat="1" ht="12.75" customHeight="1" x14ac:dyDescent="0.25">
      <c r="A4180" s="121"/>
      <c r="B4180" s="92" t="str">
        <f>IF(E4180="","",VLOOKUP(E4180,[1]PROJECTES!$C$14:$G$5000,2,FALSE))</f>
        <v/>
      </c>
      <c r="C4180" s="121"/>
      <c r="D4180" s="93" t="str">
        <f>IF(E4180="","",VLOOKUP(E4180,[1]PROJECTES!$C$14:$G$5000,5,FALSE))</f>
        <v/>
      </c>
      <c r="E4180" s="117"/>
      <c r="F4180" s="95"/>
      <c r="G4180" s="96" t="str">
        <f>IF(E4180="","",VLOOKUP(E4180,[1]PROJECTES!$C$14:$G$5000,4,FALSE))</f>
        <v/>
      </c>
      <c r="H4180" s="118"/>
      <c r="I4180" s="97" t="str">
        <f>IF(H4180="","",VLOOKUP(H4180,BD!B$2:C$16,2,FALSE))</f>
        <v/>
      </c>
      <c r="J4180" s="98"/>
      <c r="K4180" s="135" t="str">
        <f t="shared" si="142"/>
        <v/>
      </c>
      <c r="L4180" s="99" t="str">
        <f t="shared" ca="1" si="143"/>
        <v>-</v>
      </c>
      <c r="M4180" s="93" t="str">
        <f>IF(E4180="","",VLOOKUP(E4180,[1]PROJECTES!$C$14:$Z$5000,21,FALSE))</f>
        <v/>
      </c>
      <c r="N4180" s="100"/>
      <c r="O4180" s="72" t="s">
        <v>229</v>
      </c>
      <c r="P4180" s="101"/>
      <c r="Q4180" s="132"/>
      <c r="R4180" s="102"/>
      <c r="S4180" s="91"/>
    </row>
    <row r="4181" spans="1:19" s="104" customFormat="1" ht="12.75" customHeight="1" x14ac:dyDescent="0.25">
      <c r="A4181" s="121"/>
      <c r="B4181" s="92" t="str">
        <f>IF(E4181="","",VLOOKUP(E4181,[1]PROJECTES!$C$14:$G$5000,2,FALSE))</f>
        <v/>
      </c>
      <c r="C4181" s="121"/>
      <c r="D4181" s="93" t="str">
        <f>IF(E4181="","",VLOOKUP(E4181,[1]PROJECTES!$C$14:$G$5000,5,FALSE))</f>
        <v/>
      </c>
      <c r="E4181" s="117"/>
      <c r="F4181" s="95"/>
      <c r="G4181" s="96" t="str">
        <f>IF(E4181="","",VLOOKUP(E4181,[1]PROJECTES!$C$14:$G$5000,4,FALSE))</f>
        <v/>
      </c>
      <c r="H4181" s="118"/>
      <c r="I4181" s="97" t="str">
        <f>IF(H4181="","",VLOOKUP(H4181,BD!B$2:C$16,2,FALSE))</f>
        <v/>
      </c>
      <c r="J4181" s="98"/>
      <c r="K4181" s="135" t="str">
        <f t="shared" si="142"/>
        <v/>
      </c>
      <c r="L4181" s="99" t="str">
        <f t="shared" ca="1" si="143"/>
        <v>-</v>
      </c>
      <c r="M4181" s="93" t="str">
        <f>IF(E4181="","",VLOOKUP(E4181,[1]PROJECTES!$C$14:$Z$5000,21,FALSE))</f>
        <v/>
      </c>
      <c r="N4181" s="100"/>
      <c r="O4181" s="72" t="s">
        <v>229</v>
      </c>
      <c r="P4181" s="101"/>
      <c r="Q4181" s="132"/>
      <c r="R4181" s="102"/>
      <c r="S4181" s="91"/>
    </row>
    <row r="4182" spans="1:19" s="104" customFormat="1" ht="12.75" customHeight="1" x14ac:dyDescent="0.25">
      <c r="A4182" s="121"/>
      <c r="B4182" s="92" t="str">
        <f>IF(E4182="","",VLOOKUP(E4182,[1]PROJECTES!$C$14:$G$5000,2,FALSE))</f>
        <v/>
      </c>
      <c r="C4182" s="121"/>
      <c r="D4182" s="93" t="str">
        <f>IF(E4182="","",VLOOKUP(E4182,[1]PROJECTES!$C$14:$G$5000,5,FALSE))</f>
        <v/>
      </c>
      <c r="E4182" s="117"/>
      <c r="F4182" s="95"/>
      <c r="G4182" s="96" t="str">
        <f>IF(E4182="","",VLOOKUP(E4182,[1]PROJECTES!$C$14:$G$5000,4,FALSE))</f>
        <v/>
      </c>
      <c r="H4182" s="118"/>
      <c r="I4182" s="97" t="str">
        <f>IF(H4182="","",VLOOKUP(H4182,BD!B$2:C$16,2,FALSE))</f>
        <v/>
      </c>
      <c r="J4182" s="98"/>
      <c r="K4182" s="135" t="str">
        <f t="shared" si="142"/>
        <v/>
      </c>
      <c r="L4182" s="99" t="str">
        <f t="shared" ca="1" si="143"/>
        <v>-</v>
      </c>
      <c r="M4182" s="93" t="str">
        <f>IF(E4182="","",VLOOKUP(E4182,[1]PROJECTES!$C$14:$Z$5000,21,FALSE))</f>
        <v/>
      </c>
      <c r="N4182" s="100"/>
      <c r="O4182" s="72" t="s">
        <v>229</v>
      </c>
      <c r="P4182" s="101"/>
      <c r="Q4182" s="132"/>
      <c r="R4182" s="102"/>
      <c r="S4182" s="91"/>
    </row>
    <row r="4183" spans="1:19" s="104" customFormat="1" ht="12.75" customHeight="1" x14ac:dyDescent="0.25">
      <c r="A4183" s="121"/>
      <c r="B4183" s="92" t="str">
        <f>IF(E4183="","",VLOOKUP(E4183,[1]PROJECTES!$C$14:$G$5000,2,FALSE))</f>
        <v/>
      </c>
      <c r="C4183" s="121"/>
      <c r="D4183" s="93" t="str">
        <f>IF(E4183="","",VLOOKUP(E4183,[1]PROJECTES!$C$14:$G$5000,5,FALSE))</f>
        <v/>
      </c>
      <c r="E4183" s="117"/>
      <c r="F4183" s="95"/>
      <c r="G4183" s="96" t="str">
        <f>IF(E4183="","",VLOOKUP(E4183,[1]PROJECTES!$C$14:$G$5000,4,FALSE))</f>
        <v/>
      </c>
      <c r="H4183" s="118"/>
      <c r="I4183" s="97" t="str">
        <f>IF(H4183="","",VLOOKUP(H4183,BD!B$2:C$16,2,FALSE))</f>
        <v/>
      </c>
      <c r="J4183" s="98"/>
      <c r="K4183" s="135" t="str">
        <f t="shared" si="142"/>
        <v/>
      </c>
      <c r="L4183" s="99" t="str">
        <f t="shared" ca="1" si="143"/>
        <v>-</v>
      </c>
      <c r="M4183" s="93" t="str">
        <f>IF(E4183="","",VLOOKUP(E4183,[1]PROJECTES!$C$14:$Z$5000,21,FALSE))</f>
        <v/>
      </c>
      <c r="N4183" s="100"/>
      <c r="O4183" s="72" t="s">
        <v>229</v>
      </c>
      <c r="P4183" s="101"/>
      <c r="Q4183" s="132"/>
      <c r="R4183" s="102"/>
      <c r="S4183" s="91"/>
    </row>
    <row r="4184" spans="1:19" s="104" customFormat="1" ht="12.75" customHeight="1" x14ac:dyDescent="0.25">
      <c r="A4184" s="121"/>
      <c r="B4184" s="92" t="str">
        <f>IF(E4184="","",VLOOKUP(E4184,[1]PROJECTES!$C$14:$G$5000,2,FALSE))</f>
        <v/>
      </c>
      <c r="C4184" s="121"/>
      <c r="D4184" s="93" t="str">
        <f>IF(E4184="","",VLOOKUP(E4184,[1]PROJECTES!$C$14:$G$5000,5,FALSE))</f>
        <v/>
      </c>
      <c r="E4184" s="117"/>
      <c r="F4184" s="95"/>
      <c r="G4184" s="96" t="str">
        <f>IF(E4184="","",VLOOKUP(E4184,[1]PROJECTES!$C$14:$G$5000,4,FALSE))</f>
        <v/>
      </c>
      <c r="H4184" s="118"/>
      <c r="I4184" s="97" t="str">
        <f>IF(H4184="","",VLOOKUP(H4184,BD!B$2:C$16,2,FALSE))</f>
        <v/>
      </c>
      <c r="J4184" s="98"/>
      <c r="K4184" s="135" t="str">
        <f t="shared" si="142"/>
        <v/>
      </c>
      <c r="L4184" s="99" t="str">
        <f t="shared" ca="1" si="143"/>
        <v>-</v>
      </c>
      <c r="M4184" s="93" t="str">
        <f>IF(E4184="","",VLOOKUP(E4184,[1]PROJECTES!$C$14:$Z$5000,21,FALSE))</f>
        <v/>
      </c>
      <c r="N4184" s="100"/>
      <c r="O4184" s="72" t="s">
        <v>229</v>
      </c>
      <c r="P4184" s="101"/>
      <c r="Q4184" s="132"/>
      <c r="R4184" s="102"/>
      <c r="S4184" s="91"/>
    </row>
    <row r="4185" spans="1:19" s="104" customFormat="1" ht="12.75" customHeight="1" x14ac:dyDescent="0.25">
      <c r="A4185" s="121"/>
      <c r="B4185" s="92" t="str">
        <f>IF(E4185="","",VLOOKUP(E4185,[1]PROJECTES!$C$14:$G$5000,2,FALSE))</f>
        <v/>
      </c>
      <c r="C4185" s="121"/>
      <c r="D4185" s="93" t="str">
        <f>IF(E4185="","",VLOOKUP(E4185,[1]PROJECTES!$C$14:$G$5000,5,FALSE))</f>
        <v/>
      </c>
      <c r="E4185" s="117"/>
      <c r="F4185" s="95"/>
      <c r="G4185" s="96" t="str">
        <f>IF(E4185="","",VLOOKUP(E4185,[1]PROJECTES!$C$14:$G$5000,4,FALSE))</f>
        <v/>
      </c>
      <c r="H4185" s="118"/>
      <c r="I4185" s="97" t="str">
        <f>IF(H4185="","",VLOOKUP(H4185,BD!B$2:C$16,2,FALSE))</f>
        <v/>
      </c>
      <c r="J4185" s="98"/>
      <c r="K4185" s="135" t="str">
        <f t="shared" si="142"/>
        <v/>
      </c>
      <c r="L4185" s="99" t="str">
        <f t="shared" ca="1" si="143"/>
        <v>-</v>
      </c>
      <c r="M4185" s="93" t="str">
        <f>IF(E4185="","",VLOOKUP(E4185,[1]PROJECTES!$C$14:$Z$5000,21,FALSE))</f>
        <v/>
      </c>
      <c r="N4185" s="100"/>
      <c r="O4185" s="72" t="s">
        <v>229</v>
      </c>
      <c r="P4185" s="101"/>
      <c r="Q4185" s="132"/>
      <c r="R4185" s="102"/>
      <c r="S4185" s="91"/>
    </row>
    <row r="4186" spans="1:19" s="104" customFormat="1" ht="12.75" customHeight="1" x14ac:dyDescent="0.25">
      <c r="A4186" s="121"/>
      <c r="B4186" s="92" t="str">
        <f>IF(E4186="","",VLOOKUP(E4186,[1]PROJECTES!$C$14:$G$5000,2,FALSE))</f>
        <v/>
      </c>
      <c r="C4186" s="121"/>
      <c r="D4186" s="93" t="str">
        <f>IF(E4186="","",VLOOKUP(E4186,[1]PROJECTES!$C$14:$G$5000,5,FALSE))</f>
        <v/>
      </c>
      <c r="E4186" s="117"/>
      <c r="F4186" s="95"/>
      <c r="G4186" s="96" t="str">
        <f>IF(E4186="","",VLOOKUP(E4186,[1]PROJECTES!$C$14:$G$5000,4,FALSE))</f>
        <v/>
      </c>
      <c r="H4186" s="118"/>
      <c r="I4186" s="97" t="str">
        <f>IF(H4186="","",VLOOKUP(H4186,BD!B$2:C$16,2,FALSE))</f>
        <v/>
      </c>
      <c r="J4186" s="98"/>
      <c r="K4186" s="135" t="str">
        <f t="shared" si="142"/>
        <v/>
      </c>
      <c r="L4186" s="99" t="str">
        <f t="shared" ca="1" si="143"/>
        <v>-</v>
      </c>
      <c r="M4186" s="93" t="str">
        <f>IF(E4186="","",VLOOKUP(E4186,[1]PROJECTES!$C$14:$Z$5000,21,FALSE))</f>
        <v/>
      </c>
      <c r="N4186" s="100"/>
      <c r="O4186" s="72" t="s">
        <v>229</v>
      </c>
      <c r="P4186" s="101"/>
      <c r="Q4186" s="132"/>
      <c r="R4186" s="102"/>
      <c r="S4186" s="91"/>
    </row>
    <row r="4187" spans="1:19" s="104" customFormat="1" ht="12.75" customHeight="1" x14ac:dyDescent="0.25">
      <c r="A4187" s="121"/>
      <c r="B4187" s="92" t="str">
        <f>IF(E4187="","",VLOOKUP(E4187,[1]PROJECTES!$C$14:$G$5000,2,FALSE))</f>
        <v/>
      </c>
      <c r="C4187" s="121"/>
      <c r="D4187" s="93" t="str">
        <f>IF(E4187="","",VLOOKUP(E4187,[1]PROJECTES!$C$14:$G$5000,5,FALSE))</f>
        <v/>
      </c>
      <c r="E4187" s="117"/>
      <c r="F4187" s="95"/>
      <c r="G4187" s="96" t="str">
        <f>IF(E4187="","",VLOOKUP(E4187,[1]PROJECTES!$C$14:$G$5000,4,FALSE))</f>
        <v/>
      </c>
      <c r="H4187" s="118"/>
      <c r="I4187" s="97" t="str">
        <f>IF(H4187="","",VLOOKUP(H4187,BD!B$2:C$16,2,FALSE))</f>
        <v/>
      </c>
      <c r="J4187" s="98"/>
      <c r="K4187" s="135" t="str">
        <f t="shared" si="142"/>
        <v/>
      </c>
      <c r="L4187" s="99" t="str">
        <f t="shared" ca="1" si="143"/>
        <v>-</v>
      </c>
      <c r="M4187" s="93" t="str">
        <f>IF(E4187="","",VLOOKUP(E4187,[1]PROJECTES!$C$14:$Z$5000,21,FALSE))</f>
        <v/>
      </c>
      <c r="N4187" s="100"/>
      <c r="O4187" s="72" t="s">
        <v>229</v>
      </c>
      <c r="P4187" s="101"/>
      <c r="Q4187" s="132"/>
      <c r="R4187" s="102"/>
      <c r="S4187" s="91"/>
    </row>
    <row r="4188" spans="1:19" s="104" customFormat="1" ht="12.75" customHeight="1" x14ac:dyDescent="0.25">
      <c r="A4188" s="121"/>
      <c r="B4188" s="92" t="str">
        <f>IF(E4188="","",VLOOKUP(E4188,[1]PROJECTES!$C$14:$G$5000,2,FALSE))</f>
        <v/>
      </c>
      <c r="C4188" s="121"/>
      <c r="D4188" s="93" t="str">
        <f>IF(E4188="","",VLOOKUP(E4188,[1]PROJECTES!$C$14:$G$5000,5,FALSE))</f>
        <v/>
      </c>
      <c r="E4188" s="117"/>
      <c r="F4188" s="95"/>
      <c r="G4188" s="96" t="str">
        <f>IF(E4188="","",VLOOKUP(E4188,[1]PROJECTES!$C$14:$G$5000,4,FALSE))</f>
        <v/>
      </c>
      <c r="H4188" s="118"/>
      <c r="I4188" s="97" t="str">
        <f>IF(H4188="","",VLOOKUP(H4188,BD!B$2:C$16,2,FALSE))</f>
        <v/>
      </c>
      <c r="J4188" s="98"/>
      <c r="K4188" s="135" t="str">
        <f t="shared" si="142"/>
        <v/>
      </c>
      <c r="L4188" s="99" t="str">
        <f t="shared" ca="1" si="143"/>
        <v>-</v>
      </c>
      <c r="M4188" s="93" t="str">
        <f>IF(E4188="","",VLOOKUP(E4188,[1]PROJECTES!$C$14:$Z$5000,21,FALSE))</f>
        <v/>
      </c>
      <c r="N4188" s="100"/>
      <c r="O4188" s="72" t="s">
        <v>229</v>
      </c>
      <c r="P4188" s="101"/>
      <c r="Q4188" s="132"/>
      <c r="R4188" s="102"/>
      <c r="S4188" s="91"/>
    </row>
    <row r="4189" spans="1:19" s="104" customFormat="1" ht="12.75" customHeight="1" x14ac:dyDescent="0.25">
      <c r="A4189" s="121"/>
      <c r="B4189" s="92" t="str">
        <f>IF(E4189="","",VLOOKUP(E4189,[1]PROJECTES!$C$14:$G$5000,2,FALSE))</f>
        <v/>
      </c>
      <c r="C4189" s="121"/>
      <c r="D4189" s="93" t="str">
        <f>IF(E4189="","",VLOOKUP(E4189,[1]PROJECTES!$C$14:$G$5000,5,FALSE))</f>
        <v/>
      </c>
      <c r="E4189" s="117"/>
      <c r="F4189" s="95"/>
      <c r="G4189" s="96" t="str">
        <f>IF(E4189="","",VLOOKUP(E4189,[1]PROJECTES!$C$14:$G$5000,4,FALSE))</f>
        <v/>
      </c>
      <c r="H4189" s="118"/>
      <c r="I4189" s="97" t="str">
        <f>IF(H4189="","",VLOOKUP(H4189,BD!B$2:C$16,2,FALSE))</f>
        <v/>
      </c>
      <c r="J4189" s="98"/>
      <c r="K4189" s="135" t="str">
        <f t="shared" si="142"/>
        <v/>
      </c>
      <c r="L4189" s="99" t="str">
        <f t="shared" ca="1" si="143"/>
        <v>-</v>
      </c>
      <c r="M4189" s="93" t="str">
        <f>IF(E4189="","",VLOOKUP(E4189,[1]PROJECTES!$C$14:$Z$5000,21,FALSE))</f>
        <v/>
      </c>
      <c r="N4189" s="100"/>
      <c r="O4189" s="72" t="s">
        <v>229</v>
      </c>
      <c r="P4189" s="101"/>
      <c r="Q4189" s="132"/>
      <c r="R4189" s="102"/>
      <c r="S4189" s="91"/>
    </row>
    <row r="4190" spans="1:19" s="104" customFormat="1" ht="12.75" customHeight="1" x14ac:dyDescent="0.25">
      <c r="A4190" s="121"/>
      <c r="B4190" s="92" t="str">
        <f>IF(E4190="","",VLOOKUP(E4190,[1]PROJECTES!$C$14:$G$5000,2,FALSE))</f>
        <v/>
      </c>
      <c r="C4190" s="121"/>
      <c r="D4190" s="93" t="str">
        <f>IF(E4190="","",VLOOKUP(E4190,[1]PROJECTES!$C$14:$G$5000,5,FALSE))</f>
        <v/>
      </c>
      <c r="E4190" s="117"/>
      <c r="F4190" s="95"/>
      <c r="G4190" s="96" t="str">
        <f>IF(E4190="","",VLOOKUP(E4190,[1]PROJECTES!$C$14:$G$5000,4,FALSE))</f>
        <v/>
      </c>
      <c r="H4190" s="118"/>
      <c r="I4190" s="97" t="str">
        <f>IF(H4190="","",VLOOKUP(H4190,BD!B$2:C$16,2,FALSE))</f>
        <v/>
      </c>
      <c r="J4190" s="98"/>
      <c r="K4190" s="135" t="str">
        <f t="shared" si="142"/>
        <v/>
      </c>
      <c r="L4190" s="99" t="str">
        <f t="shared" ca="1" si="143"/>
        <v>-</v>
      </c>
      <c r="M4190" s="93" t="str">
        <f>IF(E4190="","",VLOOKUP(E4190,[1]PROJECTES!$C$14:$Z$5000,21,FALSE))</f>
        <v/>
      </c>
      <c r="N4190" s="100"/>
      <c r="O4190" s="72" t="s">
        <v>229</v>
      </c>
      <c r="P4190" s="101"/>
      <c r="Q4190" s="132"/>
      <c r="R4190" s="102"/>
      <c r="S4190" s="91"/>
    </row>
    <row r="4191" spans="1:19" s="104" customFormat="1" ht="12.75" customHeight="1" x14ac:dyDescent="0.25">
      <c r="A4191" s="121"/>
      <c r="B4191" s="92" t="str">
        <f>IF(E4191="","",VLOOKUP(E4191,[1]PROJECTES!$C$14:$G$5000,2,FALSE))</f>
        <v/>
      </c>
      <c r="C4191" s="121"/>
      <c r="D4191" s="93" t="str">
        <f>IF(E4191="","",VLOOKUP(E4191,[1]PROJECTES!$C$14:$G$5000,5,FALSE))</f>
        <v/>
      </c>
      <c r="E4191" s="117"/>
      <c r="F4191" s="95"/>
      <c r="G4191" s="96" t="str">
        <f>IF(E4191="","",VLOOKUP(E4191,[1]PROJECTES!$C$14:$G$5000,4,FALSE))</f>
        <v/>
      </c>
      <c r="H4191" s="118"/>
      <c r="I4191" s="97" t="str">
        <f>IF(H4191="","",VLOOKUP(H4191,BD!B$2:C$16,2,FALSE))</f>
        <v/>
      </c>
      <c r="J4191" s="98"/>
      <c r="K4191" s="135" t="str">
        <f t="shared" si="142"/>
        <v/>
      </c>
      <c r="L4191" s="99" t="str">
        <f t="shared" ca="1" si="143"/>
        <v>-</v>
      </c>
      <c r="M4191" s="93" t="str">
        <f>IF(E4191="","",VLOOKUP(E4191,[1]PROJECTES!$C$14:$Z$5000,21,FALSE))</f>
        <v/>
      </c>
      <c r="N4191" s="100"/>
      <c r="O4191" s="72" t="s">
        <v>229</v>
      </c>
      <c r="P4191" s="101"/>
      <c r="Q4191" s="132"/>
      <c r="R4191" s="102"/>
      <c r="S4191" s="91"/>
    </row>
    <row r="4192" spans="1:19" s="104" customFormat="1" ht="12.75" customHeight="1" x14ac:dyDescent="0.25">
      <c r="A4192" s="121"/>
      <c r="B4192" s="92" t="str">
        <f>IF(E4192="","",VLOOKUP(E4192,[1]PROJECTES!$C$14:$G$5000,2,FALSE))</f>
        <v/>
      </c>
      <c r="C4192" s="121"/>
      <c r="D4192" s="93" t="str">
        <f>IF(E4192="","",VLOOKUP(E4192,[1]PROJECTES!$C$14:$G$5000,5,FALSE))</f>
        <v/>
      </c>
      <c r="E4192" s="117"/>
      <c r="F4192" s="95"/>
      <c r="G4192" s="96" t="str">
        <f>IF(E4192="","",VLOOKUP(E4192,[1]PROJECTES!$C$14:$G$5000,4,FALSE))</f>
        <v/>
      </c>
      <c r="H4192" s="118"/>
      <c r="I4192" s="97" t="str">
        <f>IF(H4192="","",VLOOKUP(H4192,BD!B$2:C$16,2,FALSE))</f>
        <v/>
      </c>
      <c r="J4192" s="98"/>
      <c r="K4192" s="135" t="str">
        <f t="shared" si="142"/>
        <v/>
      </c>
      <c r="L4192" s="99" t="str">
        <f t="shared" ca="1" si="143"/>
        <v>-</v>
      </c>
      <c r="M4192" s="93" t="str">
        <f>IF(E4192="","",VLOOKUP(E4192,[1]PROJECTES!$C$14:$Z$5000,21,FALSE))</f>
        <v/>
      </c>
      <c r="N4192" s="100"/>
      <c r="O4192" s="72" t="s">
        <v>229</v>
      </c>
      <c r="P4192" s="101"/>
      <c r="Q4192" s="132"/>
      <c r="R4192" s="102"/>
      <c r="S4192" s="91"/>
    </row>
    <row r="4193" spans="1:19" s="104" customFormat="1" ht="12.75" customHeight="1" x14ac:dyDescent="0.25">
      <c r="A4193" s="121"/>
      <c r="B4193" s="92" t="str">
        <f>IF(E4193="","",VLOOKUP(E4193,[1]PROJECTES!$C$14:$G$5000,2,FALSE))</f>
        <v/>
      </c>
      <c r="C4193" s="121"/>
      <c r="D4193" s="93" t="str">
        <f>IF(E4193="","",VLOOKUP(E4193,[1]PROJECTES!$C$14:$G$5000,5,FALSE))</f>
        <v/>
      </c>
      <c r="E4193" s="117"/>
      <c r="F4193" s="95"/>
      <c r="G4193" s="96" t="str">
        <f>IF(E4193="","",VLOOKUP(E4193,[1]PROJECTES!$C$14:$G$5000,4,FALSE))</f>
        <v/>
      </c>
      <c r="H4193" s="118"/>
      <c r="I4193" s="97" t="str">
        <f>IF(H4193="","",VLOOKUP(H4193,BD!B$2:C$16,2,FALSE))</f>
        <v/>
      </c>
      <c r="J4193" s="98"/>
      <c r="K4193" s="135" t="str">
        <f t="shared" si="142"/>
        <v/>
      </c>
      <c r="L4193" s="99" t="str">
        <f t="shared" ca="1" si="143"/>
        <v>-</v>
      </c>
      <c r="M4193" s="93" t="str">
        <f>IF(E4193="","",VLOOKUP(E4193,[1]PROJECTES!$C$14:$Z$5000,21,FALSE))</f>
        <v/>
      </c>
      <c r="N4193" s="100"/>
      <c r="O4193" s="72" t="s">
        <v>229</v>
      </c>
      <c r="P4193" s="101"/>
      <c r="Q4193" s="132"/>
      <c r="R4193" s="102"/>
      <c r="S4193" s="91"/>
    </row>
    <row r="4194" spans="1:19" s="104" customFormat="1" ht="12.75" customHeight="1" x14ac:dyDescent="0.25">
      <c r="A4194" s="121"/>
      <c r="B4194" s="92" t="str">
        <f>IF(E4194="","",VLOOKUP(E4194,[1]PROJECTES!$C$14:$G$5000,2,FALSE))</f>
        <v/>
      </c>
      <c r="C4194" s="121"/>
      <c r="D4194" s="93" t="str">
        <f>IF(E4194="","",VLOOKUP(E4194,[1]PROJECTES!$C$14:$G$5000,5,FALSE))</f>
        <v/>
      </c>
      <c r="E4194" s="117"/>
      <c r="F4194" s="95"/>
      <c r="G4194" s="96" t="str">
        <f>IF(E4194="","",VLOOKUP(E4194,[1]PROJECTES!$C$14:$G$5000,4,FALSE))</f>
        <v/>
      </c>
      <c r="H4194" s="118"/>
      <c r="I4194" s="97" t="str">
        <f>IF(H4194="","",VLOOKUP(H4194,BD!B$2:C$16,2,FALSE))</f>
        <v/>
      </c>
      <c r="J4194" s="98"/>
      <c r="K4194" s="135" t="str">
        <f t="shared" si="142"/>
        <v/>
      </c>
      <c r="L4194" s="99" t="str">
        <f t="shared" ca="1" si="143"/>
        <v>-</v>
      </c>
      <c r="M4194" s="93" t="str">
        <f>IF(E4194="","",VLOOKUP(E4194,[1]PROJECTES!$C$14:$Z$5000,21,FALSE))</f>
        <v/>
      </c>
      <c r="N4194" s="100"/>
      <c r="O4194" s="72" t="s">
        <v>229</v>
      </c>
      <c r="P4194" s="101"/>
      <c r="Q4194" s="132"/>
      <c r="R4194" s="102"/>
      <c r="S4194" s="91"/>
    </row>
    <row r="4195" spans="1:19" s="104" customFormat="1" ht="12.75" customHeight="1" x14ac:dyDescent="0.25">
      <c r="A4195" s="121"/>
      <c r="B4195" s="92" t="str">
        <f>IF(E4195="","",VLOOKUP(E4195,[1]PROJECTES!$C$14:$G$5000,2,FALSE))</f>
        <v/>
      </c>
      <c r="C4195" s="121"/>
      <c r="D4195" s="93" t="str">
        <f>IF(E4195="","",VLOOKUP(E4195,[1]PROJECTES!$C$14:$G$5000,5,FALSE))</f>
        <v/>
      </c>
      <c r="E4195" s="117"/>
      <c r="F4195" s="95"/>
      <c r="G4195" s="96" t="str">
        <f>IF(E4195="","",VLOOKUP(E4195,[1]PROJECTES!$C$14:$G$5000,4,FALSE))</f>
        <v/>
      </c>
      <c r="H4195" s="118"/>
      <c r="I4195" s="97" t="str">
        <f>IF(H4195="","",VLOOKUP(H4195,BD!B$2:C$16,2,FALSE))</f>
        <v/>
      </c>
      <c r="J4195" s="98"/>
      <c r="K4195" s="135" t="str">
        <f t="shared" si="142"/>
        <v/>
      </c>
      <c r="L4195" s="99" t="str">
        <f t="shared" ca="1" si="143"/>
        <v>-</v>
      </c>
      <c r="M4195" s="93" t="str">
        <f>IF(E4195="","",VLOOKUP(E4195,[1]PROJECTES!$C$14:$Z$5000,21,FALSE))</f>
        <v/>
      </c>
      <c r="N4195" s="100"/>
      <c r="O4195" s="72" t="s">
        <v>229</v>
      </c>
      <c r="P4195" s="101"/>
      <c r="Q4195" s="132"/>
      <c r="R4195" s="102"/>
      <c r="S4195" s="91"/>
    </row>
    <row r="4196" spans="1:19" s="104" customFormat="1" ht="12.75" customHeight="1" x14ac:dyDescent="0.25">
      <c r="A4196" s="121"/>
      <c r="B4196" s="92" t="str">
        <f>IF(E4196="","",VLOOKUP(E4196,[1]PROJECTES!$C$14:$G$5000,2,FALSE))</f>
        <v/>
      </c>
      <c r="C4196" s="121"/>
      <c r="D4196" s="93" t="str">
        <f>IF(E4196="","",VLOOKUP(E4196,[1]PROJECTES!$C$14:$G$5000,5,FALSE))</f>
        <v/>
      </c>
      <c r="E4196" s="117"/>
      <c r="F4196" s="95"/>
      <c r="G4196" s="96" t="str">
        <f>IF(E4196="","",VLOOKUP(E4196,[1]PROJECTES!$C$14:$G$5000,4,FALSE))</f>
        <v/>
      </c>
      <c r="H4196" s="118"/>
      <c r="I4196" s="97" t="str">
        <f>IF(H4196="","",VLOOKUP(H4196,BD!B$2:C$16,2,FALSE))</f>
        <v/>
      </c>
      <c r="J4196" s="98"/>
      <c r="K4196" s="135" t="str">
        <f t="shared" si="142"/>
        <v/>
      </c>
      <c r="L4196" s="99" t="str">
        <f t="shared" ca="1" si="143"/>
        <v>-</v>
      </c>
      <c r="M4196" s="93" t="str">
        <f>IF(E4196="","",VLOOKUP(E4196,[1]PROJECTES!$C$14:$Z$5000,21,FALSE))</f>
        <v/>
      </c>
      <c r="N4196" s="100"/>
      <c r="O4196" s="72" t="s">
        <v>229</v>
      </c>
      <c r="P4196" s="101"/>
      <c r="Q4196" s="132"/>
      <c r="R4196" s="102"/>
      <c r="S4196" s="91"/>
    </row>
    <row r="4197" spans="1:19" s="104" customFormat="1" ht="12.75" customHeight="1" x14ac:dyDescent="0.25">
      <c r="A4197" s="121"/>
      <c r="B4197" s="92" t="str">
        <f>IF(E4197="","",VLOOKUP(E4197,[1]PROJECTES!$C$14:$G$5000,2,FALSE))</f>
        <v/>
      </c>
      <c r="C4197" s="121"/>
      <c r="D4197" s="93" t="str">
        <f>IF(E4197="","",VLOOKUP(E4197,[1]PROJECTES!$C$14:$G$5000,5,FALSE))</f>
        <v/>
      </c>
      <c r="E4197" s="117"/>
      <c r="F4197" s="95"/>
      <c r="G4197" s="96" t="str">
        <f>IF(E4197="","",VLOOKUP(E4197,[1]PROJECTES!$C$14:$G$5000,4,FALSE))</f>
        <v/>
      </c>
      <c r="H4197" s="118"/>
      <c r="I4197" s="97" t="str">
        <f>IF(H4197="","",VLOOKUP(H4197,BD!B$2:C$16,2,FALSE))</f>
        <v/>
      </c>
      <c r="J4197" s="98"/>
      <c r="K4197" s="135" t="str">
        <f t="shared" si="142"/>
        <v/>
      </c>
      <c r="L4197" s="99" t="str">
        <f t="shared" ca="1" si="143"/>
        <v>-</v>
      </c>
      <c r="M4197" s="93" t="str">
        <f>IF(E4197="","",VLOOKUP(E4197,[1]PROJECTES!$C$14:$Z$5000,21,FALSE))</f>
        <v/>
      </c>
      <c r="N4197" s="100"/>
      <c r="O4197" s="72" t="s">
        <v>229</v>
      </c>
      <c r="P4197" s="101"/>
      <c r="Q4197" s="132"/>
      <c r="R4197" s="102"/>
      <c r="S4197" s="91"/>
    </row>
    <row r="4198" spans="1:19" s="104" customFormat="1" ht="12.75" customHeight="1" x14ac:dyDescent="0.25">
      <c r="A4198" s="121"/>
      <c r="B4198" s="92" t="str">
        <f>IF(E4198="","",VLOOKUP(E4198,[1]PROJECTES!$C$14:$G$5000,2,FALSE))</f>
        <v/>
      </c>
      <c r="C4198" s="121"/>
      <c r="D4198" s="93" t="str">
        <f>IF(E4198="","",VLOOKUP(E4198,[1]PROJECTES!$C$14:$G$5000,5,FALSE))</f>
        <v/>
      </c>
      <c r="E4198" s="117"/>
      <c r="F4198" s="95"/>
      <c r="G4198" s="96" t="str">
        <f>IF(E4198="","",VLOOKUP(E4198,[1]PROJECTES!$C$14:$G$5000,4,FALSE))</f>
        <v/>
      </c>
      <c r="H4198" s="118"/>
      <c r="I4198" s="97" t="str">
        <f>IF(H4198="","",VLOOKUP(H4198,BD!B$2:C$16,2,FALSE))</f>
        <v/>
      </c>
      <c r="J4198" s="98"/>
      <c r="K4198" s="135" t="str">
        <f t="shared" si="142"/>
        <v/>
      </c>
      <c r="L4198" s="99" t="str">
        <f t="shared" ca="1" si="143"/>
        <v>-</v>
      </c>
      <c r="M4198" s="93" t="str">
        <f>IF(E4198="","",VLOOKUP(E4198,[1]PROJECTES!$C$14:$Z$5000,21,FALSE))</f>
        <v/>
      </c>
      <c r="N4198" s="100"/>
      <c r="O4198" s="72" t="s">
        <v>229</v>
      </c>
      <c r="P4198" s="101"/>
      <c r="Q4198" s="132"/>
      <c r="R4198" s="102"/>
      <c r="S4198" s="91"/>
    </row>
    <row r="4199" spans="1:19" s="104" customFormat="1" ht="12.75" customHeight="1" x14ac:dyDescent="0.25">
      <c r="A4199" s="121"/>
      <c r="B4199" s="92" t="str">
        <f>IF(E4199="","",VLOOKUP(E4199,[1]PROJECTES!$C$14:$G$5000,2,FALSE))</f>
        <v/>
      </c>
      <c r="C4199" s="121"/>
      <c r="D4199" s="93" t="str">
        <f>IF(E4199="","",VLOOKUP(E4199,[1]PROJECTES!$C$14:$G$5000,5,FALSE))</f>
        <v/>
      </c>
      <c r="E4199" s="117"/>
      <c r="F4199" s="95"/>
      <c r="G4199" s="96" t="str">
        <f>IF(E4199="","",VLOOKUP(E4199,[1]PROJECTES!$C$14:$G$5000,4,FALSE))</f>
        <v/>
      </c>
      <c r="H4199" s="118"/>
      <c r="I4199" s="97" t="str">
        <f>IF(H4199="","",VLOOKUP(H4199,BD!B$2:C$16,2,FALSE))</f>
        <v/>
      </c>
      <c r="J4199" s="98"/>
      <c r="K4199" s="135" t="str">
        <f t="shared" si="142"/>
        <v/>
      </c>
      <c r="L4199" s="99" t="str">
        <f t="shared" ca="1" si="143"/>
        <v>-</v>
      </c>
      <c r="M4199" s="93" t="str">
        <f>IF(E4199="","",VLOOKUP(E4199,[1]PROJECTES!$C$14:$Z$5000,21,FALSE))</f>
        <v/>
      </c>
      <c r="N4199" s="100"/>
      <c r="O4199" s="72" t="s">
        <v>229</v>
      </c>
      <c r="P4199" s="101"/>
      <c r="Q4199" s="132"/>
      <c r="R4199" s="102"/>
      <c r="S4199" s="91"/>
    </row>
    <row r="4200" spans="1:19" s="104" customFormat="1" ht="12.75" customHeight="1" x14ac:dyDescent="0.25">
      <c r="A4200" s="121"/>
      <c r="B4200" s="92" t="str">
        <f>IF(E4200="","",VLOOKUP(E4200,[1]PROJECTES!$C$14:$G$5000,2,FALSE))</f>
        <v/>
      </c>
      <c r="C4200" s="121"/>
      <c r="D4200" s="93" t="str">
        <f>IF(E4200="","",VLOOKUP(E4200,[1]PROJECTES!$C$14:$G$5000,5,FALSE))</f>
        <v/>
      </c>
      <c r="E4200" s="117"/>
      <c r="F4200" s="95"/>
      <c r="G4200" s="96" t="str">
        <f>IF(E4200="","",VLOOKUP(E4200,[1]PROJECTES!$C$14:$G$5000,4,FALSE))</f>
        <v/>
      </c>
      <c r="H4200" s="118"/>
      <c r="I4200" s="97" t="str">
        <f>IF(H4200="","",VLOOKUP(H4200,BD!B$2:C$16,2,FALSE))</f>
        <v/>
      </c>
      <c r="J4200" s="98"/>
      <c r="K4200" s="135" t="str">
        <f t="shared" si="142"/>
        <v/>
      </c>
      <c r="L4200" s="99" t="str">
        <f t="shared" ca="1" si="143"/>
        <v>-</v>
      </c>
      <c r="M4200" s="93" t="str">
        <f>IF(E4200="","",VLOOKUP(E4200,[1]PROJECTES!$C$14:$Z$5000,21,FALSE))</f>
        <v/>
      </c>
      <c r="N4200" s="100"/>
      <c r="O4200" s="72" t="s">
        <v>229</v>
      </c>
      <c r="P4200" s="101"/>
      <c r="Q4200" s="132"/>
      <c r="R4200" s="102"/>
      <c r="S4200" s="91"/>
    </row>
    <row r="4201" spans="1:19" s="104" customFormat="1" ht="12.75" customHeight="1" x14ac:dyDescent="0.25">
      <c r="A4201" s="121"/>
      <c r="B4201" s="92" t="str">
        <f>IF(E4201="","",VLOOKUP(E4201,[1]PROJECTES!$C$14:$G$5000,2,FALSE))</f>
        <v/>
      </c>
      <c r="C4201" s="121"/>
      <c r="D4201" s="93" t="str">
        <f>IF(E4201="","",VLOOKUP(E4201,[1]PROJECTES!$C$14:$G$5000,5,FALSE))</f>
        <v/>
      </c>
      <c r="E4201" s="117"/>
      <c r="F4201" s="95"/>
      <c r="G4201" s="96" t="str">
        <f>IF(E4201="","",VLOOKUP(E4201,[1]PROJECTES!$C$14:$G$5000,4,FALSE))</f>
        <v/>
      </c>
      <c r="H4201" s="118"/>
      <c r="I4201" s="97" t="str">
        <f>IF(H4201="","",VLOOKUP(H4201,BD!B$2:C$16,2,FALSE))</f>
        <v/>
      </c>
      <c r="J4201" s="98"/>
      <c r="K4201" s="135" t="str">
        <f t="shared" si="142"/>
        <v/>
      </c>
      <c r="L4201" s="99" t="str">
        <f t="shared" ca="1" si="143"/>
        <v>-</v>
      </c>
      <c r="M4201" s="93" t="str">
        <f>IF(E4201="","",VLOOKUP(E4201,[1]PROJECTES!$C$14:$Z$5000,21,FALSE))</f>
        <v/>
      </c>
      <c r="N4201" s="100"/>
      <c r="O4201" s="72" t="s">
        <v>229</v>
      </c>
      <c r="P4201" s="101"/>
      <c r="Q4201" s="132"/>
      <c r="R4201" s="102"/>
      <c r="S4201" s="91"/>
    </row>
    <row r="4202" spans="1:19" s="104" customFormat="1" ht="12.75" customHeight="1" x14ac:dyDescent="0.25">
      <c r="A4202" s="121"/>
      <c r="B4202" s="92" t="str">
        <f>IF(E4202="","",VLOOKUP(E4202,[1]PROJECTES!$C$14:$G$5000,2,FALSE))</f>
        <v/>
      </c>
      <c r="C4202" s="121"/>
      <c r="D4202" s="93" t="str">
        <f>IF(E4202="","",VLOOKUP(E4202,[1]PROJECTES!$C$14:$G$5000,5,FALSE))</f>
        <v/>
      </c>
      <c r="E4202" s="117"/>
      <c r="F4202" s="95"/>
      <c r="G4202" s="96" t="str">
        <f>IF(E4202="","",VLOOKUP(E4202,[1]PROJECTES!$C$14:$G$5000,4,FALSE))</f>
        <v/>
      </c>
      <c r="H4202" s="118"/>
      <c r="I4202" s="97" t="str">
        <f>IF(H4202="","",VLOOKUP(H4202,BD!B$2:C$16,2,FALSE))</f>
        <v/>
      </c>
      <c r="J4202" s="98"/>
      <c r="K4202" s="135" t="str">
        <f t="shared" si="142"/>
        <v/>
      </c>
      <c r="L4202" s="99" t="str">
        <f t="shared" ca="1" si="143"/>
        <v>-</v>
      </c>
      <c r="M4202" s="93" t="str">
        <f>IF(E4202="","",VLOOKUP(E4202,[1]PROJECTES!$C$14:$Z$5000,21,FALSE))</f>
        <v/>
      </c>
      <c r="N4202" s="100"/>
      <c r="O4202" s="72" t="s">
        <v>229</v>
      </c>
      <c r="P4202" s="101"/>
      <c r="Q4202" s="132"/>
      <c r="R4202" s="102"/>
      <c r="S4202" s="91"/>
    </row>
    <row r="4203" spans="1:19" s="104" customFormat="1" ht="12.75" customHeight="1" x14ac:dyDescent="0.25">
      <c r="A4203" s="121"/>
      <c r="B4203" s="92" t="str">
        <f>IF(E4203="","",VLOOKUP(E4203,[1]PROJECTES!$C$14:$G$5000,2,FALSE))</f>
        <v/>
      </c>
      <c r="C4203" s="121"/>
      <c r="D4203" s="93" t="str">
        <f>IF(E4203="","",VLOOKUP(E4203,[1]PROJECTES!$C$14:$G$5000,5,FALSE))</f>
        <v/>
      </c>
      <c r="E4203" s="117"/>
      <c r="F4203" s="95"/>
      <c r="G4203" s="96" t="str">
        <f>IF(E4203="","",VLOOKUP(E4203,[1]PROJECTES!$C$14:$G$5000,4,FALSE))</f>
        <v/>
      </c>
      <c r="H4203" s="118"/>
      <c r="I4203" s="97" t="str">
        <f>IF(H4203="","",VLOOKUP(H4203,BD!B$2:C$16,2,FALSE))</f>
        <v/>
      </c>
      <c r="J4203" s="98"/>
      <c r="K4203" s="135" t="str">
        <f t="shared" si="142"/>
        <v/>
      </c>
      <c r="L4203" s="99" t="str">
        <f t="shared" ca="1" si="143"/>
        <v>-</v>
      </c>
      <c r="M4203" s="93" t="str">
        <f>IF(E4203="","",VLOOKUP(E4203,[1]PROJECTES!$C$14:$Z$5000,21,FALSE))</f>
        <v/>
      </c>
      <c r="N4203" s="100"/>
      <c r="O4203" s="72" t="s">
        <v>229</v>
      </c>
      <c r="P4203" s="101"/>
      <c r="Q4203" s="132"/>
      <c r="R4203" s="102"/>
      <c r="S4203" s="91"/>
    </row>
    <row r="4204" spans="1:19" s="104" customFormat="1" ht="12.75" customHeight="1" x14ac:dyDescent="0.25">
      <c r="A4204" s="121"/>
      <c r="B4204" s="92" t="str">
        <f>IF(E4204="","",VLOOKUP(E4204,[1]PROJECTES!$C$14:$G$5000,2,FALSE))</f>
        <v/>
      </c>
      <c r="C4204" s="121"/>
      <c r="D4204" s="93" t="str">
        <f>IF(E4204="","",VLOOKUP(E4204,[1]PROJECTES!$C$14:$G$5000,5,FALSE))</f>
        <v/>
      </c>
      <c r="E4204" s="117"/>
      <c r="F4204" s="95"/>
      <c r="G4204" s="96" t="str">
        <f>IF(E4204="","",VLOOKUP(E4204,[1]PROJECTES!$C$14:$G$5000,4,FALSE))</f>
        <v/>
      </c>
      <c r="H4204" s="118"/>
      <c r="I4204" s="97" t="str">
        <f>IF(H4204="","",VLOOKUP(H4204,BD!B$2:C$16,2,FALSE))</f>
        <v/>
      </c>
      <c r="J4204" s="98"/>
      <c r="K4204" s="135" t="str">
        <f t="shared" ref="K4204:K4267" si="144">IF(J4204="","",WEEKNUM(J4204,2)-0)</f>
        <v/>
      </c>
      <c r="L4204" s="99" t="str">
        <f t="shared" ref="L4204:L4267" ca="1" si="145">IF(M4204="","-",IF(G4204="TA","-",+M4204-TODAY()))</f>
        <v>-</v>
      </c>
      <c r="M4204" s="93" t="str">
        <f>IF(E4204="","",VLOOKUP(E4204,[1]PROJECTES!$C$14:$Z$5000,21,FALSE))</f>
        <v/>
      </c>
      <c r="N4204" s="100"/>
      <c r="O4204" s="72" t="s">
        <v>229</v>
      </c>
      <c r="P4204" s="101"/>
      <c r="Q4204" s="132"/>
      <c r="R4204" s="102"/>
      <c r="S4204" s="91"/>
    </row>
    <row r="4205" spans="1:19" s="104" customFormat="1" ht="12.75" customHeight="1" x14ac:dyDescent="0.25">
      <c r="A4205" s="121"/>
      <c r="B4205" s="92" t="str">
        <f>IF(E4205="","",VLOOKUP(E4205,[1]PROJECTES!$C$14:$G$5000,2,FALSE))</f>
        <v/>
      </c>
      <c r="C4205" s="121"/>
      <c r="D4205" s="93" t="str">
        <f>IF(E4205="","",VLOOKUP(E4205,[1]PROJECTES!$C$14:$G$5000,5,FALSE))</f>
        <v/>
      </c>
      <c r="E4205" s="117"/>
      <c r="F4205" s="95"/>
      <c r="G4205" s="96" t="str">
        <f>IF(E4205="","",VLOOKUP(E4205,[1]PROJECTES!$C$14:$G$5000,4,FALSE))</f>
        <v/>
      </c>
      <c r="H4205" s="118"/>
      <c r="I4205" s="97" t="str">
        <f>IF(H4205="","",VLOOKUP(H4205,BD!B$2:C$16,2,FALSE))</f>
        <v/>
      </c>
      <c r="J4205" s="98"/>
      <c r="K4205" s="135" t="str">
        <f t="shared" si="144"/>
        <v/>
      </c>
      <c r="L4205" s="99" t="str">
        <f t="shared" ca="1" si="145"/>
        <v>-</v>
      </c>
      <c r="M4205" s="93" t="str">
        <f>IF(E4205="","",VLOOKUP(E4205,[1]PROJECTES!$C$14:$Z$5000,21,FALSE))</f>
        <v/>
      </c>
      <c r="N4205" s="100"/>
      <c r="O4205" s="72" t="s">
        <v>229</v>
      </c>
      <c r="P4205" s="101"/>
      <c r="Q4205" s="132"/>
      <c r="R4205" s="102"/>
      <c r="S4205" s="91"/>
    </row>
    <row r="4206" spans="1:19" s="104" customFormat="1" ht="12.75" customHeight="1" x14ac:dyDescent="0.25">
      <c r="A4206" s="121"/>
      <c r="B4206" s="92" t="str">
        <f>IF(E4206="","",VLOOKUP(E4206,[1]PROJECTES!$C$14:$G$5000,2,FALSE))</f>
        <v/>
      </c>
      <c r="C4206" s="121"/>
      <c r="D4206" s="93" t="str">
        <f>IF(E4206="","",VLOOKUP(E4206,[1]PROJECTES!$C$14:$G$5000,5,FALSE))</f>
        <v/>
      </c>
      <c r="E4206" s="117"/>
      <c r="F4206" s="95"/>
      <c r="G4206" s="96" t="str">
        <f>IF(E4206="","",VLOOKUP(E4206,[1]PROJECTES!$C$14:$G$5000,4,FALSE))</f>
        <v/>
      </c>
      <c r="H4206" s="118"/>
      <c r="I4206" s="97" t="str">
        <f>IF(H4206="","",VLOOKUP(H4206,BD!B$2:C$16,2,FALSE))</f>
        <v/>
      </c>
      <c r="J4206" s="98"/>
      <c r="K4206" s="135" t="str">
        <f t="shared" si="144"/>
        <v/>
      </c>
      <c r="L4206" s="99" t="str">
        <f t="shared" ca="1" si="145"/>
        <v>-</v>
      </c>
      <c r="M4206" s="93" t="str">
        <f>IF(E4206="","",VLOOKUP(E4206,[1]PROJECTES!$C$14:$Z$5000,21,FALSE))</f>
        <v/>
      </c>
      <c r="N4206" s="100"/>
      <c r="O4206" s="72" t="s">
        <v>229</v>
      </c>
      <c r="P4206" s="101"/>
      <c r="Q4206" s="132"/>
      <c r="R4206" s="102"/>
      <c r="S4206" s="91"/>
    </row>
    <row r="4207" spans="1:19" s="104" customFormat="1" ht="12.75" customHeight="1" x14ac:dyDescent="0.25">
      <c r="A4207" s="121"/>
      <c r="B4207" s="92" t="str">
        <f>IF(E4207="","",VLOOKUP(E4207,[1]PROJECTES!$C$14:$G$5000,2,FALSE))</f>
        <v/>
      </c>
      <c r="C4207" s="121"/>
      <c r="D4207" s="93" t="str">
        <f>IF(E4207="","",VLOOKUP(E4207,[1]PROJECTES!$C$14:$G$5000,5,FALSE))</f>
        <v/>
      </c>
      <c r="E4207" s="117"/>
      <c r="F4207" s="95"/>
      <c r="G4207" s="96" t="str">
        <f>IF(E4207="","",VLOOKUP(E4207,[1]PROJECTES!$C$14:$G$5000,4,FALSE))</f>
        <v/>
      </c>
      <c r="H4207" s="118"/>
      <c r="I4207" s="97" t="str">
        <f>IF(H4207="","",VLOOKUP(H4207,BD!B$2:C$16,2,FALSE))</f>
        <v/>
      </c>
      <c r="J4207" s="98"/>
      <c r="K4207" s="135" t="str">
        <f t="shared" si="144"/>
        <v/>
      </c>
      <c r="L4207" s="99" t="str">
        <f t="shared" ca="1" si="145"/>
        <v>-</v>
      </c>
      <c r="M4207" s="93" t="str">
        <f>IF(E4207="","",VLOOKUP(E4207,[1]PROJECTES!$C$14:$Z$5000,21,FALSE))</f>
        <v/>
      </c>
      <c r="N4207" s="100"/>
      <c r="O4207" s="72" t="s">
        <v>229</v>
      </c>
      <c r="P4207" s="101"/>
      <c r="Q4207" s="132"/>
      <c r="R4207" s="102"/>
      <c r="S4207" s="91"/>
    </row>
    <row r="4208" spans="1:19" s="104" customFormat="1" ht="12.75" customHeight="1" x14ac:dyDescent="0.25">
      <c r="A4208" s="121"/>
      <c r="B4208" s="92" t="str">
        <f>IF(E4208="","",VLOOKUP(E4208,[1]PROJECTES!$C$14:$G$5000,2,FALSE))</f>
        <v/>
      </c>
      <c r="C4208" s="121"/>
      <c r="D4208" s="93" t="str">
        <f>IF(E4208="","",VLOOKUP(E4208,[1]PROJECTES!$C$14:$G$5000,5,FALSE))</f>
        <v/>
      </c>
      <c r="E4208" s="117"/>
      <c r="F4208" s="95"/>
      <c r="G4208" s="96" t="str">
        <f>IF(E4208="","",VLOOKUP(E4208,[1]PROJECTES!$C$14:$G$5000,4,FALSE))</f>
        <v/>
      </c>
      <c r="H4208" s="118"/>
      <c r="I4208" s="97" t="str">
        <f>IF(H4208="","",VLOOKUP(H4208,BD!B$2:C$16,2,FALSE))</f>
        <v/>
      </c>
      <c r="J4208" s="98"/>
      <c r="K4208" s="135" t="str">
        <f t="shared" si="144"/>
        <v/>
      </c>
      <c r="L4208" s="99" t="str">
        <f t="shared" ca="1" si="145"/>
        <v>-</v>
      </c>
      <c r="M4208" s="93" t="str">
        <f>IF(E4208="","",VLOOKUP(E4208,[1]PROJECTES!$C$14:$Z$5000,21,FALSE))</f>
        <v/>
      </c>
      <c r="N4208" s="100"/>
      <c r="O4208" s="72" t="s">
        <v>229</v>
      </c>
      <c r="P4208" s="101"/>
      <c r="Q4208" s="132"/>
      <c r="R4208" s="102"/>
      <c r="S4208" s="91"/>
    </row>
    <row r="4209" spans="1:19" s="104" customFormat="1" ht="12.75" customHeight="1" x14ac:dyDescent="0.25">
      <c r="A4209" s="121"/>
      <c r="B4209" s="92" t="str">
        <f>IF(E4209="","",VLOOKUP(E4209,[1]PROJECTES!$C$14:$G$5000,2,FALSE))</f>
        <v/>
      </c>
      <c r="C4209" s="121"/>
      <c r="D4209" s="93" t="str">
        <f>IF(E4209="","",VLOOKUP(E4209,[1]PROJECTES!$C$14:$G$5000,5,FALSE))</f>
        <v/>
      </c>
      <c r="E4209" s="117"/>
      <c r="F4209" s="95"/>
      <c r="G4209" s="96" t="str">
        <f>IF(E4209="","",VLOOKUP(E4209,[1]PROJECTES!$C$14:$G$5000,4,FALSE))</f>
        <v/>
      </c>
      <c r="H4209" s="118"/>
      <c r="I4209" s="97" t="str">
        <f>IF(H4209="","",VLOOKUP(H4209,BD!B$2:C$16,2,FALSE))</f>
        <v/>
      </c>
      <c r="J4209" s="98"/>
      <c r="K4209" s="135" t="str">
        <f t="shared" si="144"/>
        <v/>
      </c>
      <c r="L4209" s="99" t="str">
        <f t="shared" ca="1" si="145"/>
        <v>-</v>
      </c>
      <c r="M4209" s="93" t="str">
        <f>IF(E4209="","",VLOOKUP(E4209,[1]PROJECTES!$C$14:$Z$5000,21,FALSE))</f>
        <v/>
      </c>
      <c r="N4209" s="100"/>
      <c r="O4209" s="72" t="s">
        <v>229</v>
      </c>
      <c r="P4209" s="101"/>
      <c r="Q4209" s="132"/>
      <c r="R4209" s="102"/>
      <c r="S4209" s="91"/>
    </row>
    <row r="4210" spans="1:19" s="104" customFormat="1" ht="12.75" customHeight="1" x14ac:dyDescent="0.25">
      <c r="A4210" s="121"/>
      <c r="B4210" s="92" t="str">
        <f>IF(E4210="","",VLOOKUP(E4210,[1]PROJECTES!$C$14:$G$5000,2,FALSE))</f>
        <v/>
      </c>
      <c r="C4210" s="121"/>
      <c r="D4210" s="93" t="str">
        <f>IF(E4210="","",VLOOKUP(E4210,[1]PROJECTES!$C$14:$G$5000,5,FALSE))</f>
        <v/>
      </c>
      <c r="E4210" s="117"/>
      <c r="F4210" s="95"/>
      <c r="G4210" s="96" t="str">
        <f>IF(E4210="","",VLOOKUP(E4210,[1]PROJECTES!$C$14:$G$5000,4,FALSE))</f>
        <v/>
      </c>
      <c r="H4210" s="118"/>
      <c r="I4210" s="97" t="str">
        <f>IF(H4210="","",VLOOKUP(H4210,BD!B$2:C$16,2,FALSE))</f>
        <v/>
      </c>
      <c r="J4210" s="98"/>
      <c r="K4210" s="135" t="str">
        <f t="shared" si="144"/>
        <v/>
      </c>
      <c r="L4210" s="99" t="str">
        <f t="shared" ca="1" si="145"/>
        <v>-</v>
      </c>
      <c r="M4210" s="93" t="str">
        <f>IF(E4210="","",VLOOKUP(E4210,[1]PROJECTES!$C$14:$Z$5000,21,FALSE))</f>
        <v/>
      </c>
      <c r="N4210" s="100"/>
      <c r="O4210" s="72" t="s">
        <v>229</v>
      </c>
      <c r="P4210" s="101"/>
      <c r="Q4210" s="132"/>
      <c r="R4210" s="102"/>
      <c r="S4210" s="91"/>
    </row>
    <row r="4211" spans="1:19" s="104" customFormat="1" ht="12.75" customHeight="1" x14ac:dyDescent="0.25">
      <c r="A4211" s="121"/>
      <c r="B4211" s="92" t="str">
        <f>IF(E4211="","",VLOOKUP(E4211,[1]PROJECTES!$C$14:$G$5000,2,FALSE))</f>
        <v/>
      </c>
      <c r="C4211" s="121"/>
      <c r="D4211" s="93" t="str">
        <f>IF(E4211="","",VLOOKUP(E4211,[1]PROJECTES!$C$14:$G$5000,5,FALSE))</f>
        <v/>
      </c>
      <c r="E4211" s="117"/>
      <c r="F4211" s="95"/>
      <c r="G4211" s="96" t="str">
        <f>IF(E4211="","",VLOOKUP(E4211,[1]PROJECTES!$C$14:$G$5000,4,FALSE))</f>
        <v/>
      </c>
      <c r="H4211" s="118"/>
      <c r="I4211" s="97" t="str">
        <f>IF(H4211="","",VLOOKUP(H4211,BD!B$2:C$16,2,FALSE))</f>
        <v/>
      </c>
      <c r="J4211" s="98"/>
      <c r="K4211" s="135" t="str">
        <f t="shared" si="144"/>
        <v/>
      </c>
      <c r="L4211" s="99" t="str">
        <f t="shared" ca="1" si="145"/>
        <v>-</v>
      </c>
      <c r="M4211" s="93" t="str">
        <f>IF(E4211="","",VLOOKUP(E4211,[1]PROJECTES!$C$14:$Z$5000,21,FALSE))</f>
        <v/>
      </c>
      <c r="N4211" s="100"/>
      <c r="O4211" s="72" t="s">
        <v>229</v>
      </c>
      <c r="P4211" s="101"/>
      <c r="Q4211" s="132"/>
      <c r="R4211" s="102"/>
      <c r="S4211" s="91"/>
    </row>
    <row r="4212" spans="1:19" s="104" customFormat="1" ht="12.75" customHeight="1" x14ac:dyDescent="0.25">
      <c r="A4212" s="121"/>
      <c r="B4212" s="92" t="str">
        <f>IF(E4212="","",VLOOKUP(E4212,[1]PROJECTES!$C$14:$G$5000,2,FALSE))</f>
        <v/>
      </c>
      <c r="C4212" s="121"/>
      <c r="D4212" s="93" t="str">
        <f>IF(E4212="","",VLOOKUP(E4212,[1]PROJECTES!$C$14:$G$5000,5,FALSE))</f>
        <v/>
      </c>
      <c r="E4212" s="117"/>
      <c r="F4212" s="95"/>
      <c r="G4212" s="96" t="str">
        <f>IF(E4212="","",VLOOKUP(E4212,[1]PROJECTES!$C$14:$G$5000,4,FALSE))</f>
        <v/>
      </c>
      <c r="H4212" s="118"/>
      <c r="I4212" s="97" t="str">
        <f>IF(H4212="","",VLOOKUP(H4212,BD!B$2:C$16,2,FALSE))</f>
        <v/>
      </c>
      <c r="J4212" s="98"/>
      <c r="K4212" s="135" t="str">
        <f t="shared" si="144"/>
        <v/>
      </c>
      <c r="L4212" s="99" t="str">
        <f t="shared" ca="1" si="145"/>
        <v>-</v>
      </c>
      <c r="M4212" s="93" t="str">
        <f>IF(E4212="","",VLOOKUP(E4212,[1]PROJECTES!$C$14:$Z$5000,21,FALSE))</f>
        <v/>
      </c>
      <c r="N4212" s="100"/>
      <c r="O4212" s="72" t="s">
        <v>229</v>
      </c>
      <c r="P4212" s="101"/>
      <c r="Q4212" s="132"/>
      <c r="R4212" s="102"/>
      <c r="S4212" s="91"/>
    </row>
    <row r="4213" spans="1:19" s="104" customFormat="1" ht="12.75" customHeight="1" x14ac:dyDescent="0.25">
      <c r="A4213" s="121"/>
      <c r="B4213" s="92" t="str">
        <f>IF(E4213="","",VLOOKUP(E4213,[1]PROJECTES!$C$14:$G$5000,2,FALSE))</f>
        <v/>
      </c>
      <c r="C4213" s="121"/>
      <c r="D4213" s="93" t="str">
        <f>IF(E4213="","",VLOOKUP(E4213,[1]PROJECTES!$C$14:$G$5000,5,FALSE))</f>
        <v/>
      </c>
      <c r="E4213" s="117"/>
      <c r="F4213" s="95"/>
      <c r="G4213" s="96" t="str">
        <f>IF(E4213="","",VLOOKUP(E4213,[1]PROJECTES!$C$14:$G$5000,4,FALSE))</f>
        <v/>
      </c>
      <c r="H4213" s="118"/>
      <c r="I4213" s="97" t="str">
        <f>IF(H4213="","",VLOOKUP(H4213,BD!B$2:C$16,2,FALSE))</f>
        <v/>
      </c>
      <c r="J4213" s="98"/>
      <c r="K4213" s="135" t="str">
        <f t="shared" si="144"/>
        <v/>
      </c>
      <c r="L4213" s="99" t="str">
        <f t="shared" ca="1" si="145"/>
        <v>-</v>
      </c>
      <c r="M4213" s="93" t="str">
        <f>IF(E4213="","",VLOOKUP(E4213,[1]PROJECTES!$C$14:$Z$5000,21,FALSE))</f>
        <v/>
      </c>
      <c r="N4213" s="100"/>
      <c r="O4213" s="72" t="s">
        <v>229</v>
      </c>
      <c r="P4213" s="101"/>
      <c r="Q4213" s="132"/>
      <c r="R4213" s="102"/>
      <c r="S4213" s="91"/>
    </row>
    <row r="4214" spans="1:19" s="104" customFormat="1" ht="12.75" customHeight="1" x14ac:dyDescent="0.25">
      <c r="A4214" s="121"/>
      <c r="B4214" s="92" t="str">
        <f>IF(E4214="","",VLOOKUP(E4214,[1]PROJECTES!$C$14:$G$5000,2,FALSE))</f>
        <v/>
      </c>
      <c r="C4214" s="121"/>
      <c r="D4214" s="93" t="str">
        <f>IF(E4214="","",VLOOKUP(E4214,[1]PROJECTES!$C$14:$G$5000,5,FALSE))</f>
        <v/>
      </c>
      <c r="E4214" s="117"/>
      <c r="F4214" s="95"/>
      <c r="G4214" s="96" t="str">
        <f>IF(E4214="","",VLOOKUP(E4214,[1]PROJECTES!$C$14:$G$5000,4,FALSE))</f>
        <v/>
      </c>
      <c r="H4214" s="118"/>
      <c r="I4214" s="97" t="str">
        <f>IF(H4214="","",VLOOKUP(H4214,BD!B$2:C$16,2,FALSE))</f>
        <v/>
      </c>
      <c r="J4214" s="98"/>
      <c r="K4214" s="135" t="str">
        <f t="shared" si="144"/>
        <v/>
      </c>
      <c r="L4214" s="99" t="str">
        <f t="shared" ca="1" si="145"/>
        <v>-</v>
      </c>
      <c r="M4214" s="93" t="str">
        <f>IF(E4214="","",VLOOKUP(E4214,[1]PROJECTES!$C$14:$Z$5000,21,FALSE))</f>
        <v/>
      </c>
      <c r="N4214" s="100"/>
      <c r="O4214" s="72" t="s">
        <v>229</v>
      </c>
      <c r="P4214" s="101"/>
      <c r="Q4214" s="132"/>
      <c r="R4214" s="102"/>
      <c r="S4214" s="91"/>
    </row>
    <row r="4215" spans="1:19" s="104" customFormat="1" ht="12.75" customHeight="1" x14ac:dyDescent="0.25">
      <c r="A4215" s="121"/>
      <c r="B4215" s="92" t="str">
        <f>IF(E4215="","",VLOOKUP(E4215,[1]PROJECTES!$C$14:$G$5000,2,FALSE))</f>
        <v/>
      </c>
      <c r="C4215" s="121"/>
      <c r="D4215" s="93" t="str">
        <f>IF(E4215="","",VLOOKUP(E4215,[1]PROJECTES!$C$14:$G$5000,5,FALSE))</f>
        <v/>
      </c>
      <c r="E4215" s="117"/>
      <c r="F4215" s="95"/>
      <c r="G4215" s="96" t="str">
        <f>IF(E4215="","",VLOOKUP(E4215,[1]PROJECTES!$C$14:$G$5000,4,FALSE))</f>
        <v/>
      </c>
      <c r="H4215" s="118"/>
      <c r="I4215" s="97" t="str">
        <f>IF(H4215="","",VLOOKUP(H4215,BD!B$2:C$16,2,FALSE))</f>
        <v/>
      </c>
      <c r="J4215" s="98"/>
      <c r="K4215" s="135" t="str">
        <f t="shared" si="144"/>
        <v/>
      </c>
      <c r="L4215" s="99" t="str">
        <f t="shared" ca="1" si="145"/>
        <v>-</v>
      </c>
      <c r="M4215" s="93" t="str">
        <f>IF(E4215="","",VLOOKUP(E4215,[1]PROJECTES!$C$14:$Z$5000,21,FALSE))</f>
        <v/>
      </c>
      <c r="N4215" s="100"/>
      <c r="O4215" s="72" t="s">
        <v>229</v>
      </c>
      <c r="P4215" s="101"/>
      <c r="Q4215" s="132"/>
      <c r="R4215" s="102"/>
      <c r="S4215" s="91"/>
    </row>
    <row r="4216" spans="1:19" s="104" customFormat="1" ht="12.75" customHeight="1" x14ac:dyDescent="0.25">
      <c r="A4216" s="121"/>
      <c r="B4216" s="92" t="str">
        <f>IF(E4216="","",VLOOKUP(E4216,[1]PROJECTES!$C$14:$G$5000,2,FALSE))</f>
        <v/>
      </c>
      <c r="C4216" s="121"/>
      <c r="D4216" s="93" t="str">
        <f>IF(E4216="","",VLOOKUP(E4216,[1]PROJECTES!$C$14:$G$5000,5,FALSE))</f>
        <v/>
      </c>
      <c r="E4216" s="117"/>
      <c r="F4216" s="95"/>
      <c r="G4216" s="96" t="str">
        <f>IF(E4216="","",VLOOKUP(E4216,[1]PROJECTES!$C$14:$G$5000,4,FALSE))</f>
        <v/>
      </c>
      <c r="H4216" s="118"/>
      <c r="I4216" s="97" t="str">
        <f>IF(H4216="","",VLOOKUP(H4216,BD!B$2:C$16,2,FALSE))</f>
        <v/>
      </c>
      <c r="J4216" s="98"/>
      <c r="K4216" s="135" t="str">
        <f t="shared" si="144"/>
        <v/>
      </c>
      <c r="L4216" s="99" t="str">
        <f t="shared" ca="1" si="145"/>
        <v>-</v>
      </c>
      <c r="M4216" s="93" t="str">
        <f>IF(E4216="","",VLOOKUP(E4216,[1]PROJECTES!$C$14:$Z$5000,21,FALSE))</f>
        <v/>
      </c>
      <c r="N4216" s="100"/>
      <c r="O4216" s="72" t="s">
        <v>229</v>
      </c>
      <c r="P4216" s="101"/>
      <c r="Q4216" s="132"/>
      <c r="R4216" s="102"/>
      <c r="S4216" s="91"/>
    </row>
    <row r="4217" spans="1:19" s="104" customFormat="1" ht="12.75" customHeight="1" x14ac:dyDescent="0.25">
      <c r="A4217" s="121"/>
      <c r="B4217" s="92" t="str">
        <f>IF(E4217="","",VLOOKUP(E4217,[1]PROJECTES!$C$14:$G$5000,2,FALSE))</f>
        <v/>
      </c>
      <c r="C4217" s="121"/>
      <c r="D4217" s="93" t="str">
        <f>IF(E4217="","",VLOOKUP(E4217,[1]PROJECTES!$C$14:$G$5000,5,FALSE))</f>
        <v/>
      </c>
      <c r="E4217" s="117"/>
      <c r="F4217" s="95"/>
      <c r="G4217" s="96" t="str">
        <f>IF(E4217="","",VLOOKUP(E4217,[1]PROJECTES!$C$14:$G$5000,4,FALSE))</f>
        <v/>
      </c>
      <c r="H4217" s="118"/>
      <c r="I4217" s="97" t="str">
        <f>IF(H4217="","",VLOOKUP(H4217,BD!B$2:C$16,2,FALSE))</f>
        <v/>
      </c>
      <c r="J4217" s="98"/>
      <c r="K4217" s="135" t="str">
        <f t="shared" si="144"/>
        <v/>
      </c>
      <c r="L4217" s="99" t="str">
        <f t="shared" ca="1" si="145"/>
        <v>-</v>
      </c>
      <c r="M4217" s="93" t="str">
        <f>IF(E4217="","",VLOOKUP(E4217,[1]PROJECTES!$C$14:$Z$5000,21,FALSE))</f>
        <v/>
      </c>
      <c r="N4217" s="100"/>
      <c r="O4217" s="72" t="s">
        <v>229</v>
      </c>
      <c r="P4217" s="101"/>
      <c r="Q4217" s="132"/>
      <c r="R4217" s="102"/>
      <c r="S4217" s="91"/>
    </row>
    <row r="4218" spans="1:19" s="104" customFormat="1" ht="12.75" customHeight="1" x14ac:dyDescent="0.25">
      <c r="A4218" s="121"/>
      <c r="B4218" s="92" t="str">
        <f>IF(E4218="","",VLOOKUP(E4218,[1]PROJECTES!$C$14:$G$5000,2,FALSE))</f>
        <v/>
      </c>
      <c r="C4218" s="121"/>
      <c r="D4218" s="93" t="str">
        <f>IF(E4218="","",VLOOKUP(E4218,[1]PROJECTES!$C$14:$G$5000,5,FALSE))</f>
        <v/>
      </c>
      <c r="E4218" s="117"/>
      <c r="F4218" s="95"/>
      <c r="G4218" s="96" t="str">
        <f>IF(E4218="","",VLOOKUP(E4218,[1]PROJECTES!$C$14:$G$5000,4,FALSE))</f>
        <v/>
      </c>
      <c r="H4218" s="118"/>
      <c r="I4218" s="97" t="str">
        <f>IF(H4218="","",VLOOKUP(H4218,BD!B$2:C$16,2,FALSE))</f>
        <v/>
      </c>
      <c r="J4218" s="98"/>
      <c r="K4218" s="135" t="str">
        <f t="shared" si="144"/>
        <v/>
      </c>
      <c r="L4218" s="99" t="str">
        <f t="shared" ca="1" si="145"/>
        <v>-</v>
      </c>
      <c r="M4218" s="93" t="str">
        <f>IF(E4218="","",VLOOKUP(E4218,[1]PROJECTES!$C$14:$Z$5000,21,FALSE))</f>
        <v/>
      </c>
      <c r="N4218" s="100"/>
      <c r="O4218" s="72" t="s">
        <v>229</v>
      </c>
      <c r="P4218" s="101"/>
      <c r="Q4218" s="132"/>
      <c r="R4218" s="102"/>
      <c r="S4218" s="91"/>
    </row>
    <row r="4219" spans="1:19" s="104" customFormat="1" ht="12.75" customHeight="1" x14ac:dyDescent="0.25">
      <c r="A4219" s="121"/>
      <c r="B4219" s="92" t="str">
        <f>IF(E4219="","",VLOOKUP(E4219,[1]PROJECTES!$C$14:$G$5000,2,FALSE))</f>
        <v/>
      </c>
      <c r="C4219" s="121"/>
      <c r="D4219" s="93" t="str">
        <f>IF(E4219="","",VLOOKUP(E4219,[1]PROJECTES!$C$14:$G$5000,5,FALSE))</f>
        <v/>
      </c>
      <c r="E4219" s="117"/>
      <c r="F4219" s="95"/>
      <c r="G4219" s="96" t="str">
        <f>IF(E4219="","",VLOOKUP(E4219,[1]PROJECTES!$C$14:$G$5000,4,FALSE))</f>
        <v/>
      </c>
      <c r="H4219" s="118"/>
      <c r="I4219" s="97" t="str">
        <f>IF(H4219="","",VLOOKUP(H4219,BD!B$2:C$16,2,FALSE))</f>
        <v/>
      </c>
      <c r="J4219" s="98"/>
      <c r="K4219" s="135" t="str">
        <f t="shared" si="144"/>
        <v/>
      </c>
      <c r="L4219" s="99" t="str">
        <f t="shared" ca="1" si="145"/>
        <v>-</v>
      </c>
      <c r="M4219" s="93" t="str">
        <f>IF(E4219="","",VLOOKUP(E4219,[1]PROJECTES!$C$14:$Z$5000,21,FALSE))</f>
        <v/>
      </c>
      <c r="N4219" s="100"/>
      <c r="O4219" s="72" t="s">
        <v>229</v>
      </c>
      <c r="P4219" s="101"/>
      <c r="Q4219" s="132"/>
      <c r="R4219" s="102"/>
      <c r="S4219" s="91"/>
    </row>
    <row r="4220" spans="1:19" s="104" customFormat="1" ht="12.75" customHeight="1" x14ac:dyDescent="0.25">
      <c r="A4220" s="121"/>
      <c r="B4220" s="92" t="str">
        <f>IF(E4220="","",VLOOKUP(E4220,[1]PROJECTES!$C$14:$G$5000,2,FALSE))</f>
        <v/>
      </c>
      <c r="C4220" s="121"/>
      <c r="D4220" s="93" t="str">
        <f>IF(E4220="","",VLOOKUP(E4220,[1]PROJECTES!$C$14:$G$5000,5,FALSE))</f>
        <v/>
      </c>
      <c r="E4220" s="117"/>
      <c r="F4220" s="95"/>
      <c r="G4220" s="96" t="str">
        <f>IF(E4220="","",VLOOKUP(E4220,[1]PROJECTES!$C$14:$G$5000,4,FALSE))</f>
        <v/>
      </c>
      <c r="H4220" s="118"/>
      <c r="I4220" s="97" t="str">
        <f>IF(H4220="","",VLOOKUP(H4220,BD!B$2:C$16,2,FALSE))</f>
        <v/>
      </c>
      <c r="J4220" s="98"/>
      <c r="K4220" s="135" t="str">
        <f t="shared" si="144"/>
        <v/>
      </c>
      <c r="L4220" s="99" t="str">
        <f t="shared" ca="1" si="145"/>
        <v>-</v>
      </c>
      <c r="M4220" s="93" t="str">
        <f>IF(E4220="","",VLOOKUP(E4220,[1]PROJECTES!$C$14:$Z$5000,21,FALSE))</f>
        <v/>
      </c>
      <c r="N4220" s="100"/>
      <c r="O4220" s="72" t="s">
        <v>229</v>
      </c>
      <c r="P4220" s="101"/>
      <c r="Q4220" s="132"/>
      <c r="R4220" s="102"/>
      <c r="S4220" s="91"/>
    </row>
    <row r="4221" spans="1:19" s="104" customFormat="1" ht="12.75" customHeight="1" x14ac:dyDescent="0.25">
      <c r="A4221" s="121"/>
      <c r="B4221" s="92" t="str">
        <f>IF(E4221="","",VLOOKUP(E4221,[1]PROJECTES!$C$14:$G$5000,2,FALSE))</f>
        <v/>
      </c>
      <c r="C4221" s="121"/>
      <c r="D4221" s="93" t="str">
        <f>IF(E4221="","",VLOOKUP(E4221,[1]PROJECTES!$C$14:$G$5000,5,FALSE))</f>
        <v/>
      </c>
      <c r="E4221" s="117"/>
      <c r="F4221" s="95"/>
      <c r="G4221" s="96" t="str">
        <f>IF(E4221="","",VLOOKUP(E4221,[1]PROJECTES!$C$14:$G$5000,4,FALSE))</f>
        <v/>
      </c>
      <c r="H4221" s="118"/>
      <c r="I4221" s="97" t="str">
        <f>IF(H4221="","",VLOOKUP(H4221,BD!B$2:C$16,2,FALSE))</f>
        <v/>
      </c>
      <c r="J4221" s="98"/>
      <c r="K4221" s="135" t="str">
        <f t="shared" si="144"/>
        <v/>
      </c>
      <c r="L4221" s="99" t="str">
        <f t="shared" ca="1" si="145"/>
        <v>-</v>
      </c>
      <c r="M4221" s="93" t="str">
        <f>IF(E4221="","",VLOOKUP(E4221,[1]PROJECTES!$C$14:$Z$5000,21,FALSE))</f>
        <v/>
      </c>
      <c r="N4221" s="100"/>
      <c r="O4221" s="72" t="s">
        <v>229</v>
      </c>
      <c r="P4221" s="101"/>
      <c r="Q4221" s="132"/>
      <c r="R4221" s="102"/>
      <c r="S4221" s="91"/>
    </row>
    <row r="4222" spans="1:19" s="104" customFormat="1" ht="12.75" customHeight="1" x14ac:dyDescent="0.25">
      <c r="A4222" s="121"/>
      <c r="B4222" s="92" t="str">
        <f>IF(E4222="","",VLOOKUP(E4222,[1]PROJECTES!$C$14:$G$5000,2,FALSE))</f>
        <v/>
      </c>
      <c r="C4222" s="121"/>
      <c r="D4222" s="93" t="str">
        <f>IF(E4222="","",VLOOKUP(E4222,[1]PROJECTES!$C$14:$G$5000,5,FALSE))</f>
        <v/>
      </c>
      <c r="E4222" s="117"/>
      <c r="F4222" s="95"/>
      <c r="G4222" s="96" t="str">
        <f>IF(E4222="","",VLOOKUP(E4222,[1]PROJECTES!$C$14:$G$5000,4,FALSE))</f>
        <v/>
      </c>
      <c r="H4222" s="118"/>
      <c r="I4222" s="97" t="str">
        <f>IF(H4222="","",VLOOKUP(H4222,BD!B$2:C$16,2,FALSE))</f>
        <v/>
      </c>
      <c r="J4222" s="98"/>
      <c r="K4222" s="135" t="str">
        <f t="shared" si="144"/>
        <v/>
      </c>
      <c r="L4222" s="99" t="str">
        <f t="shared" ca="1" si="145"/>
        <v>-</v>
      </c>
      <c r="M4222" s="93" t="str">
        <f>IF(E4222="","",VLOOKUP(E4222,[1]PROJECTES!$C$14:$Z$5000,21,FALSE))</f>
        <v/>
      </c>
      <c r="N4222" s="100"/>
      <c r="O4222" s="72" t="s">
        <v>229</v>
      </c>
      <c r="P4222" s="101"/>
      <c r="Q4222" s="132"/>
      <c r="R4222" s="102"/>
      <c r="S4222" s="91"/>
    </row>
    <row r="4223" spans="1:19" s="104" customFormat="1" ht="12.75" customHeight="1" x14ac:dyDescent="0.25">
      <c r="A4223" s="121"/>
      <c r="B4223" s="92" t="str">
        <f>IF(E4223="","",VLOOKUP(E4223,[1]PROJECTES!$C$14:$G$5000,2,FALSE))</f>
        <v/>
      </c>
      <c r="C4223" s="121"/>
      <c r="D4223" s="93" t="str">
        <f>IF(E4223="","",VLOOKUP(E4223,[1]PROJECTES!$C$14:$G$5000,5,FALSE))</f>
        <v/>
      </c>
      <c r="E4223" s="117"/>
      <c r="F4223" s="95"/>
      <c r="G4223" s="96" t="str">
        <f>IF(E4223="","",VLOOKUP(E4223,[1]PROJECTES!$C$14:$G$5000,4,FALSE))</f>
        <v/>
      </c>
      <c r="H4223" s="118"/>
      <c r="I4223" s="97" t="str">
        <f>IF(H4223="","",VLOOKUP(H4223,BD!B$2:C$16,2,FALSE))</f>
        <v/>
      </c>
      <c r="J4223" s="98"/>
      <c r="K4223" s="135" t="str">
        <f t="shared" si="144"/>
        <v/>
      </c>
      <c r="L4223" s="99" t="str">
        <f t="shared" ca="1" si="145"/>
        <v>-</v>
      </c>
      <c r="M4223" s="93" t="str">
        <f>IF(E4223="","",VLOOKUP(E4223,[1]PROJECTES!$C$14:$Z$5000,21,FALSE))</f>
        <v/>
      </c>
      <c r="N4223" s="100"/>
      <c r="O4223" s="72" t="s">
        <v>229</v>
      </c>
      <c r="P4223" s="101"/>
      <c r="Q4223" s="132"/>
      <c r="R4223" s="102"/>
      <c r="S4223" s="91"/>
    </row>
    <row r="4224" spans="1:19" s="104" customFormat="1" ht="12.75" customHeight="1" x14ac:dyDescent="0.25">
      <c r="A4224" s="121"/>
      <c r="B4224" s="92" t="str">
        <f>IF(E4224="","",VLOOKUP(E4224,[1]PROJECTES!$C$14:$G$5000,2,FALSE))</f>
        <v/>
      </c>
      <c r="C4224" s="121"/>
      <c r="D4224" s="93" t="str">
        <f>IF(E4224="","",VLOOKUP(E4224,[1]PROJECTES!$C$14:$G$5000,5,FALSE))</f>
        <v/>
      </c>
      <c r="E4224" s="117"/>
      <c r="F4224" s="95"/>
      <c r="G4224" s="96" t="str">
        <f>IF(E4224="","",VLOOKUP(E4224,[1]PROJECTES!$C$14:$G$5000,4,FALSE))</f>
        <v/>
      </c>
      <c r="H4224" s="118"/>
      <c r="I4224" s="97" t="str">
        <f>IF(H4224="","",VLOOKUP(H4224,BD!B$2:C$16,2,FALSE))</f>
        <v/>
      </c>
      <c r="J4224" s="98"/>
      <c r="K4224" s="135" t="str">
        <f t="shared" si="144"/>
        <v/>
      </c>
      <c r="L4224" s="99" t="str">
        <f t="shared" ca="1" si="145"/>
        <v>-</v>
      </c>
      <c r="M4224" s="93" t="str">
        <f>IF(E4224="","",VLOOKUP(E4224,[1]PROJECTES!$C$14:$Z$5000,21,FALSE))</f>
        <v/>
      </c>
      <c r="N4224" s="100"/>
      <c r="O4224" s="72" t="s">
        <v>229</v>
      </c>
      <c r="P4224" s="101"/>
      <c r="Q4224" s="132"/>
      <c r="R4224" s="102"/>
      <c r="S4224" s="91"/>
    </row>
    <row r="4225" spans="1:19" s="104" customFormat="1" ht="12.75" customHeight="1" x14ac:dyDescent="0.25">
      <c r="A4225" s="121"/>
      <c r="B4225" s="92" t="str">
        <f>IF(E4225="","",VLOOKUP(E4225,[1]PROJECTES!$C$14:$G$5000,2,FALSE))</f>
        <v/>
      </c>
      <c r="C4225" s="121"/>
      <c r="D4225" s="93" t="str">
        <f>IF(E4225="","",VLOOKUP(E4225,[1]PROJECTES!$C$14:$G$5000,5,FALSE))</f>
        <v/>
      </c>
      <c r="E4225" s="117"/>
      <c r="F4225" s="95"/>
      <c r="G4225" s="96" t="str">
        <f>IF(E4225="","",VLOOKUP(E4225,[1]PROJECTES!$C$14:$G$5000,4,FALSE))</f>
        <v/>
      </c>
      <c r="H4225" s="118"/>
      <c r="I4225" s="97" t="str">
        <f>IF(H4225="","",VLOOKUP(H4225,BD!B$2:C$16,2,FALSE))</f>
        <v/>
      </c>
      <c r="J4225" s="98"/>
      <c r="K4225" s="135" t="str">
        <f t="shared" si="144"/>
        <v/>
      </c>
      <c r="L4225" s="99" t="str">
        <f t="shared" ca="1" si="145"/>
        <v>-</v>
      </c>
      <c r="M4225" s="93" t="str">
        <f>IF(E4225="","",VLOOKUP(E4225,[1]PROJECTES!$C$14:$Z$5000,21,FALSE))</f>
        <v/>
      </c>
      <c r="N4225" s="100"/>
      <c r="O4225" s="72" t="s">
        <v>229</v>
      </c>
      <c r="P4225" s="101"/>
      <c r="Q4225" s="132"/>
      <c r="R4225" s="102"/>
      <c r="S4225" s="91"/>
    </row>
    <row r="4226" spans="1:19" s="104" customFormat="1" ht="12.75" customHeight="1" x14ac:dyDescent="0.25">
      <c r="A4226" s="121"/>
      <c r="B4226" s="92" t="str">
        <f>IF(E4226="","",VLOOKUP(E4226,[1]PROJECTES!$C$14:$G$5000,2,FALSE))</f>
        <v/>
      </c>
      <c r="C4226" s="121"/>
      <c r="D4226" s="93" t="str">
        <f>IF(E4226="","",VLOOKUP(E4226,[1]PROJECTES!$C$14:$G$5000,5,FALSE))</f>
        <v/>
      </c>
      <c r="E4226" s="117"/>
      <c r="F4226" s="95"/>
      <c r="G4226" s="96" t="str">
        <f>IF(E4226="","",VLOOKUP(E4226,[1]PROJECTES!$C$14:$G$5000,4,FALSE))</f>
        <v/>
      </c>
      <c r="H4226" s="118"/>
      <c r="I4226" s="97" t="str">
        <f>IF(H4226="","",VLOOKUP(H4226,BD!B$2:C$16,2,FALSE))</f>
        <v/>
      </c>
      <c r="J4226" s="98"/>
      <c r="K4226" s="135" t="str">
        <f t="shared" si="144"/>
        <v/>
      </c>
      <c r="L4226" s="99" t="str">
        <f t="shared" ca="1" si="145"/>
        <v>-</v>
      </c>
      <c r="M4226" s="93" t="str">
        <f>IF(E4226="","",VLOOKUP(E4226,[1]PROJECTES!$C$14:$Z$5000,21,FALSE))</f>
        <v/>
      </c>
      <c r="N4226" s="100"/>
      <c r="O4226" s="72" t="s">
        <v>229</v>
      </c>
      <c r="P4226" s="101"/>
      <c r="Q4226" s="132"/>
      <c r="R4226" s="102"/>
      <c r="S4226" s="91"/>
    </row>
    <row r="4227" spans="1:19" s="104" customFormat="1" ht="12.75" customHeight="1" x14ac:dyDescent="0.25">
      <c r="A4227" s="121"/>
      <c r="B4227" s="92" t="str">
        <f>IF(E4227="","",VLOOKUP(E4227,[1]PROJECTES!$C$14:$G$5000,2,FALSE))</f>
        <v/>
      </c>
      <c r="C4227" s="121"/>
      <c r="D4227" s="93" t="str">
        <f>IF(E4227="","",VLOOKUP(E4227,[1]PROJECTES!$C$14:$G$5000,5,FALSE))</f>
        <v/>
      </c>
      <c r="E4227" s="117"/>
      <c r="F4227" s="95"/>
      <c r="G4227" s="96" t="str">
        <f>IF(E4227="","",VLOOKUP(E4227,[1]PROJECTES!$C$14:$G$5000,4,FALSE))</f>
        <v/>
      </c>
      <c r="H4227" s="118"/>
      <c r="I4227" s="97" t="str">
        <f>IF(H4227="","",VLOOKUP(H4227,BD!B$2:C$16,2,FALSE))</f>
        <v/>
      </c>
      <c r="J4227" s="98"/>
      <c r="K4227" s="135" t="str">
        <f t="shared" si="144"/>
        <v/>
      </c>
      <c r="L4227" s="99" t="str">
        <f t="shared" ca="1" si="145"/>
        <v>-</v>
      </c>
      <c r="M4227" s="93" t="str">
        <f>IF(E4227="","",VLOOKUP(E4227,[1]PROJECTES!$C$14:$Z$5000,21,FALSE))</f>
        <v/>
      </c>
      <c r="N4227" s="100"/>
      <c r="O4227" s="72" t="s">
        <v>229</v>
      </c>
      <c r="P4227" s="101"/>
      <c r="Q4227" s="132"/>
      <c r="R4227" s="102"/>
      <c r="S4227" s="91"/>
    </row>
    <row r="4228" spans="1:19" s="104" customFormat="1" ht="12.75" customHeight="1" x14ac:dyDescent="0.25">
      <c r="A4228" s="121"/>
      <c r="B4228" s="92" t="str">
        <f>IF(E4228="","",VLOOKUP(E4228,[1]PROJECTES!$C$14:$G$5000,2,FALSE))</f>
        <v/>
      </c>
      <c r="C4228" s="121"/>
      <c r="D4228" s="93" t="str">
        <f>IF(E4228="","",VLOOKUP(E4228,[1]PROJECTES!$C$14:$G$5000,5,FALSE))</f>
        <v/>
      </c>
      <c r="E4228" s="117"/>
      <c r="F4228" s="95"/>
      <c r="G4228" s="96" t="str">
        <f>IF(E4228="","",VLOOKUP(E4228,[1]PROJECTES!$C$14:$G$5000,4,FALSE))</f>
        <v/>
      </c>
      <c r="H4228" s="118"/>
      <c r="I4228" s="97" t="str">
        <f>IF(H4228="","",VLOOKUP(H4228,BD!B$2:C$16,2,FALSE))</f>
        <v/>
      </c>
      <c r="J4228" s="98"/>
      <c r="K4228" s="135" t="str">
        <f t="shared" si="144"/>
        <v/>
      </c>
      <c r="L4228" s="99" t="str">
        <f t="shared" ca="1" si="145"/>
        <v>-</v>
      </c>
      <c r="M4228" s="93" t="str">
        <f>IF(E4228="","",VLOOKUP(E4228,[1]PROJECTES!$C$14:$Z$5000,21,FALSE))</f>
        <v/>
      </c>
      <c r="N4228" s="100"/>
      <c r="O4228" s="72" t="s">
        <v>229</v>
      </c>
      <c r="P4228" s="101"/>
      <c r="Q4228" s="132"/>
      <c r="R4228" s="102"/>
      <c r="S4228" s="91"/>
    </row>
    <row r="4229" spans="1:19" s="104" customFormat="1" ht="12.75" customHeight="1" x14ac:dyDescent="0.25">
      <c r="A4229" s="121"/>
      <c r="B4229" s="92" t="str">
        <f>IF(E4229="","",VLOOKUP(E4229,[1]PROJECTES!$C$14:$G$5000,2,FALSE))</f>
        <v/>
      </c>
      <c r="C4229" s="121"/>
      <c r="D4229" s="93" t="str">
        <f>IF(E4229="","",VLOOKUP(E4229,[1]PROJECTES!$C$14:$G$5000,5,FALSE))</f>
        <v/>
      </c>
      <c r="E4229" s="117"/>
      <c r="F4229" s="95"/>
      <c r="G4229" s="96" t="str">
        <f>IF(E4229="","",VLOOKUP(E4229,[1]PROJECTES!$C$14:$G$5000,4,FALSE))</f>
        <v/>
      </c>
      <c r="H4229" s="118"/>
      <c r="I4229" s="97" t="str">
        <f>IF(H4229="","",VLOOKUP(H4229,BD!B$2:C$16,2,FALSE))</f>
        <v/>
      </c>
      <c r="J4229" s="98"/>
      <c r="K4229" s="135" t="str">
        <f t="shared" si="144"/>
        <v/>
      </c>
      <c r="L4229" s="99" t="str">
        <f t="shared" ca="1" si="145"/>
        <v>-</v>
      </c>
      <c r="M4229" s="93" t="str">
        <f>IF(E4229="","",VLOOKUP(E4229,[1]PROJECTES!$C$14:$Z$5000,21,FALSE))</f>
        <v/>
      </c>
      <c r="N4229" s="100"/>
      <c r="O4229" s="72" t="s">
        <v>229</v>
      </c>
      <c r="P4229" s="101"/>
      <c r="Q4229" s="132"/>
      <c r="R4229" s="102"/>
      <c r="S4229" s="91"/>
    </row>
    <row r="4230" spans="1:19" s="104" customFormat="1" ht="12.75" customHeight="1" x14ac:dyDescent="0.25">
      <c r="A4230" s="121"/>
      <c r="B4230" s="92" t="str">
        <f>IF(E4230="","",VLOOKUP(E4230,[1]PROJECTES!$C$14:$G$5000,2,FALSE))</f>
        <v/>
      </c>
      <c r="C4230" s="121"/>
      <c r="D4230" s="93" t="str">
        <f>IF(E4230="","",VLOOKUP(E4230,[1]PROJECTES!$C$14:$G$5000,5,FALSE))</f>
        <v/>
      </c>
      <c r="E4230" s="117"/>
      <c r="F4230" s="95"/>
      <c r="G4230" s="96" t="str">
        <f>IF(E4230="","",VLOOKUP(E4230,[1]PROJECTES!$C$14:$G$5000,4,FALSE))</f>
        <v/>
      </c>
      <c r="H4230" s="118"/>
      <c r="I4230" s="97" t="str">
        <f>IF(H4230="","",VLOOKUP(H4230,BD!B$2:C$16,2,FALSE))</f>
        <v/>
      </c>
      <c r="J4230" s="98"/>
      <c r="K4230" s="135" t="str">
        <f t="shared" si="144"/>
        <v/>
      </c>
      <c r="L4230" s="99" t="str">
        <f t="shared" ca="1" si="145"/>
        <v>-</v>
      </c>
      <c r="M4230" s="93" t="str">
        <f>IF(E4230="","",VLOOKUP(E4230,[1]PROJECTES!$C$14:$Z$5000,21,FALSE))</f>
        <v/>
      </c>
      <c r="N4230" s="100"/>
      <c r="O4230" s="72" t="s">
        <v>229</v>
      </c>
      <c r="P4230" s="101"/>
      <c r="Q4230" s="132"/>
      <c r="R4230" s="102"/>
      <c r="S4230" s="91"/>
    </row>
    <row r="4231" spans="1:19" s="104" customFormat="1" ht="12.75" customHeight="1" x14ac:dyDescent="0.25">
      <c r="A4231" s="121"/>
      <c r="B4231" s="92" t="str">
        <f>IF(E4231="","",VLOOKUP(E4231,[1]PROJECTES!$C$14:$G$5000,2,FALSE))</f>
        <v/>
      </c>
      <c r="C4231" s="121"/>
      <c r="D4231" s="93" t="str">
        <f>IF(E4231="","",VLOOKUP(E4231,[1]PROJECTES!$C$14:$G$5000,5,FALSE))</f>
        <v/>
      </c>
      <c r="E4231" s="117"/>
      <c r="F4231" s="95"/>
      <c r="G4231" s="96" t="str">
        <f>IF(E4231="","",VLOOKUP(E4231,[1]PROJECTES!$C$14:$G$5000,4,FALSE))</f>
        <v/>
      </c>
      <c r="H4231" s="118"/>
      <c r="I4231" s="97" t="str">
        <f>IF(H4231="","",VLOOKUP(H4231,BD!B$2:C$16,2,FALSE))</f>
        <v/>
      </c>
      <c r="J4231" s="98"/>
      <c r="K4231" s="135" t="str">
        <f t="shared" si="144"/>
        <v/>
      </c>
      <c r="L4231" s="99" t="str">
        <f t="shared" ca="1" si="145"/>
        <v>-</v>
      </c>
      <c r="M4231" s="93" t="str">
        <f>IF(E4231="","",VLOOKUP(E4231,[1]PROJECTES!$C$14:$Z$5000,21,FALSE))</f>
        <v/>
      </c>
      <c r="N4231" s="100"/>
      <c r="O4231" s="72" t="s">
        <v>229</v>
      </c>
      <c r="P4231" s="101"/>
      <c r="Q4231" s="132"/>
      <c r="R4231" s="102"/>
      <c r="S4231" s="91"/>
    </row>
    <row r="4232" spans="1:19" s="104" customFormat="1" ht="12.75" customHeight="1" x14ac:dyDescent="0.25">
      <c r="A4232" s="121"/>
      <c r="B4232" s="92" t="str">
        <f>IF(E4232="","",VLOOKUP(E4232,[1]PROJECTES!$C$14:$G$5000,2,FALSE))</f>
        <v/>
      </c>
      <c r="C4232" s="121"/>
      <c r="D4232" s="93" t="str">
        <f>IF(E4232="","",VLOOKUP(E4232,[1]PROJECTES!$C$14:$G$5000,5,FALSE))</f>
        <v/>
      </c>
      <c r="E4232" s="117"/>
      <c r="F4232" s="95"/>
      <c r="G4232" s="96" t="str">
        <f>IF(E4232="","",VLOOKUP(E4232,[1]PROJECTES!$C$14:$G$5000,4,FALSE))</f>
        <v/>
      </c>
      <c r="H4232" s="118"/>
      <c r="I4232" s="97" t="str">
        <f>IF(H4232="","",VLOOKUP(H4232,BD!B$2:C$16,2,FALSE))</f>
        <v/>
      </c>
      <c r="J4232" s="98"/>
      <c r="K4232" s="135" t="str">
        <f t="shared" si="144"/>
        <v/>
      </c>
      <c r="L4232" s="99" t="str">
        <f t="shared" ca="1" si="145"/>
        <v>-</v>
      </c>
      <c r="M4232" s="93" t="str">
        <f>IF(E4232="","",VLOOKUP(E4232,[1]PROJECTES!$C$14:$Z$5000,21,FALSE))</f>
        <v/>
      </c>
      <c r="N4232" s="100"/>
      <c r="O4232" s="72" t="s">
        <v>229</v>
      </c>
      <c r="P4232" s="101"/>
      <c r="Q4232" s="132"/>
      <c r="R4232" s="102"/>
      <c r="S4232" s="91"/>
    </row>
    <row r="4233" spans="1:19" s="104" customFormat="1" ht="12.75" customHeight="1" x14ac:dyDescent="0.25">
      <c r="A4233" s="121"/>
      <c r="B4233" s="92" t="str">
        <f>IF(E4233="","",VLOOKUP(E4233,[1]PROJECTES!$C$14:$G$5000,2,FALSE))</f>
        <v/>
      </c>
      <c r="C4233" s="121"/>
      <c r="D4233" s="93" t="str">
        <f>IF(E4233="","",VLOOKUP(E4233,[1]PROJECTES!$C$14:$G$5000,5,FALSE))</f>
        <v/>
      </c>
      <c r="E4233" s="117"/>
      <c r="F4233" s="95"/>
      <c r="G4233" s="96" t="str">
        <f>IF(E4233="","",VLOOKUP(E4233,[1]PROJECTES!$C$14:$G$5000,4,FALSE))</f>
        <v/>
      </c>
      <c r="H4233" s="118"/>
      <c r="I4233" s="97" t="str">
        <f>IF(H4233="","",VLOOKUP(H4233,BD!B$2:C$16,2,FALSE))</f>
        <v/>
      </c>
      <c r="J4233" s="98"/>
      <c r="K4233" s="135" t="str">
        <f t="shared" si="144"/>
        <v/>
      </c>
      <c r="L4233" s="99" t="str">
        <f t="shared" ca="1" si="145"/>
        <v>-</v>
      </c>
      <c r="M4233" s="93" t="str">
        <f>IF(E4233="","",VLOOKUP(E4233,[1]PROJECTES!$C$14:$Z$5000,21,FALSE))</f>
        <v/>
      </c>
      <c r="N4233" s="100"/>
      <c r="O4233" s="72" t="s">
        <v>229</v>
      </c>
      <c r="P4233" s="101"/>
      <c r="Q4233" s="132"/>
      <c r="R4233" s="102"/>
      <c r="S4233" s="91"/>
    </row>
    <row r="4234" spans="1:19" s="104" customFormat="1" ht="12.75" customHeight="1" x14ac:dyDescent="0.25">
      <c r="A4234" s="121"/>
      <c r="B4234" s="92" t="str">
        <f>IF(E4234="","",VLOOKUP(E4234,[1]PROJECTES!$C$14:$G$5000,2,FALSE))</f>
        <v/>
      </c>
      <c r="C4234" s="121"/>
      <c r="D4234" s="93" t="str">
        <f>IF(E4234="","",VLOOKUP(E4234,[1]PROJECTES!$C$14:$G$5000,5,FALSE))</f>
        <v/>
      </c>
      <c r="E4234" s="117"/>
      <c r="F4234" s="95"/>
      <c r="G4234" s="96" t="str">
        <f>IF(E4234="","",VLOOKUP(E4234,[1]PROJECTES!$C$14:$G$5000,4,FALSE))</f>
        <v/>
      </c>
      <c r="H4234" s="118"/>
      <c r="I4234" s="97" t="str">
        <f>IF(H4234="","",VLOOKUP(H4234,BD!B$2:C$16,2,FALSE))</f>
        <v/>
      </c>
      <c r="J4234" s="98"/>
      <c r="K4234" s="135" t="str">
        <f t="shared" si="144"/>
        <v/>
      </c>
      <c r="L4234" s="99" t="str">
        <f t="shared" ca="1" si="145"/>
        <v>-</v>
      </c>
      <c r="M4234" s="93" t="str">
        <f>IF(E4234="","",VLOOKUP(E4234,[1]PROJECTES!$C$14:$Z$5000,21,FALSE))</f>
        <v/>
      </c>
      <c r="N4234" s="100"/>
      <c r="O4234" s="72" t="s">
        <v>229</v>
      </c>
      <c r="P4234" s="101"/>
      <c r="Q4234" s="132"/>
      <c r="R4234" s="102"/>
      <c r="S4234" s="91"/>
    </row>
    <row r="4235" spans="1:19" s="104" customFormat="1" ht="12.75" customHeight="1" x14ac:dyDescent="0.25">
      <c r="A4235" s="121"/>
      <c r="B4235" s="92" t="str">
        <f>IF(E4235="","",VLOOKUP(E4235,[1]PROJECTES!$C$14:$G$5000,2,FALSE))</f>
        <v/>
      </c>
      <c r="C4235" s="121"/>
      <c r="D4235" s="93" t="str">
        <f>IF(E4235="","",VLOOKUP(E4235,[1]PROJECTES!$C$14:$G$5000,5,FALSE))</f>
        <v/>
      </c>
      <c r="E4235" s="117"/>
      <c r="F4235" s="95"/>
      <c r="G4235" s="96" t="str">
        <f>IF(E4235="","",VLOOKUP(E4235,[1]PROJECTES!$C$14:$G$5000,4,FALSE))</f>
        <v/>
      </c>
      <c r="H4235" s="118"/>
      <c r="I4235" s="97" t="str">
        <f>IF(H4235="","",VLOOKUP(H4235,BD!B$2:C$16,2,FALSE))</f>
        <v/>
      </c>
      <c r="J4235" s="98"/>
      <c r="K4235" s="135" t="str">
        <f t="shared" si="144"/>
        <v/>
      </c>
      <c r="L4235" s="99" t="str">
        <f t="shared" ca="1" si="145"/>
        <v>-</v>
      </c>
      <c r="M4235" s="93" t="str">
        <f>IF(E4235="","",VLOOKUP(E4235,[1]PROJECTES!$C$14:$Z$5000,21,FALSE))</f>
        <v/>
      </c>
      <c r="N4235" s="100"/>
      <c r="O4235" s="72" t="s">
        <v>229</v>
      </c>
      <c r="P4235" s="101"/>
      <c r="Q4235" s="132"/>
      <c r="R4235" s="102"/>
      <c r="S4235" s="91"/>
    </row>
    <row r="4236" spans="1:19" s="104" customFormat="1" ht="12.75" customHeight="1" x14ac:dyDescent="0.25">
      <c r="A4236" s="121"/>
      <c r="B4236" s="92" t="str">
        <f>IF(E4236="","",VLOOKUP(E4236,[1]PROJECTES!$C$14:$G$5000,2,FALSE))</f>
        <v/>
      </c>
      <c r="C4236" s="121"/>
      <c r="D4236" s="93" t="str">
        <f>IF(E4236="","",VLOOKUP(E4236,[1]PROJECTES!$C$14:$G$5000,5,FALSE))</f>
        <v/>
      </c>
      <c r="E4236" s="117"/>
      <c r="F4236" s="95"/>
      <c r="G4236" s="96" t="str">
        <f>IF(E4236="","",VLOOKUP(E4236,[1]PROJECTES!$C$14:$G$5000,4,FALSE))</f>
        <v/>
      </c>
      <c r="H4236" s="118"/>
      <c r="I4236" s="97" t="str">
        <f>IF(H4236="","",VLOOKUP(H4236,BD!B$2:C$16,2,FALSE))</f>
        <v/>
      </c>
      <c r="J4236" s="98"/>
      <c r="K4236" s="135" t="str">
        <f t="shared" si="144"/>
        <v/>
      </c>
      <c r="L4236" s="99" t="str">
        <f t="shared" ca="1" si="145"/>
        <v>-</v>
      </c>
      <c r="M4236" s="93" t="str">
        <f>IF(E4236="","",VLOOKUP(E4236,[1]PROJECTES!$C$14:$Z$5000,21,FALSE))</f>
        <v/>
      </c>
      <c r="N4236" s="100"/>
      <c r="O4236" s="72" t="s">
        <v>229</v>
      </c>
      <c r="P4236" s="101"/>
      <c r="Q4236" s="132"/>
      <c r="R4236" s="102"/>
      <c r="S4236" s="91"/>
    </row>
    <row r="4237" spans="1:19" s="104" customFormat="1" ht="12.75" customHeight="1" x14ac:dyDescent="0.25">
      <c r="A4237" s="121"/>
      <c r="B4237" s="92" t="str">
        <f>IF(E4237="","",VLOOKUP(E4237,[1]PROJECTES!$C$14:$G$5000,2,FALSE))</f>
        <v/>
      </c>
      <c r="C4237" s="121"/>
      <c r="D4237" s="93" t="str">
        <f>IF(E4237="","",VLOOKUP(E4237,[1]PROJECTES!$C$14:$G$5000,5,FALSE))</f>
        <v/>
      </c>
      <c r="E4237" s="117"/>
      <c r="F4237" s="95"/>
      <c r="G4237" s="96" t="str">
        <f>IF(E4237="","",VLOOKUP(E4237,[1]PROJECTES!$C$14:$G$5000,4,FALSE))</f>
        <v/>
      </c>
      <c r="H4237" s="118"/>
      <c r="I4237" s="97" t="str">
        <f>IF(H4237="","",VLOOKUP(H4237,BD!B$2:C$16,2,FALSE))</f>
        <v/>
      </c>
      <c r="J4237" s="98"/>
      <c r="K4237" s="135" t="str">
        <f t="shared" si="144"/>
        <v/>
      </c>
      <c r="L4237" s="99" t="str">
        <f t="shared" ca="1" si="145"/>
        <v>-</v>
      </c>
      <c r="M4237" s="93" t="str">
        <f>IF(E4237="","",VLOOKUP(E4237,[1]PROJECTES!$C$14:$Z$5000,21,FALSE))</f>
        <v/>
      </c>
      <c r="N4237" s="100"/>
      <c r="O4237" s="72" t="s">
        <v>229</v>
      </c>
      <c r="P4237" s="101"/>
      <c r="Q4237" s="132"/>
      <c r="R4237" s="102"/>
      <c r="S4237" s="91"/>
    </row>
    <row r="4238" spans="1:19" s="104" customFormat="1" ht="12.75" customHeight="1" x14ac:dyDescent="0.25">
      <c r="A4238" s="121"/>
      <c r="B4238" s="92" t="str">
        <f>IF(E4238="","",VLOOKUP(E4238,[1]PROJECTES!$C$14:$G$5000,2,FALSE))</f>
        <v/>
      </c>
      <c r="C4238" s="121"/>
      <c r="D4238" s="93" t="str">
        <f>IF(E4238="","",VLOOKUP(E4238,[1]PROJECTES!$C$14:$G$5000,5,FALSE))</f>
        <v/>
      </c>
      <c r="E4238" s="117"/>
      <c r="F4238" s="95"/>
      <c r="G4238" s="96" t="str">
        <f>IF(E4238="","",VLOOKUP(E4238,[1]PROJECTES!$C$14:$G$5000,4,FALSE))</f>
        <v/>
      </c>
      <c r="H4238" s="118"/>
      <c r="I4238" s="97" t="str">
        <f>IF(H4238="","",VLOOKUP(H4238,BD!B$2:C$16,2,FALSE))</f>
        <v/>
      </c>
      <c r="J4238" s="98"/>
      <c r="K4238" s="135" t="str">
        <f t="shared" si="144"/>
        <v/>
      </c>
      <c r="L4238" s="99" t="str">
        <f t="shared" ca="1" si="145"/>
        <v>-</v>
      </c>
      <c r="M4238" s="93" t="str">
        <f>IF(E4238="","",VLOOKUP(E4238,[1]PROJECTES!$C$14:$Z$5000,21,FALSE))</f>
        <v/>
      </c>
      <c r="N4238" s="100"/>
      <c r="O4238" s="72" t="s">
        <v>229</v>
      </c>
      <c r="P4238" s="101"/>
      <c r="Q4238" s="132"/>
      <c r="R4238" s="102"/>
      <c r="S4238" s="91"/>
    </row>
    <row r="4239" spans="1:19" s="104" customFormat="1" ht="12.75" customHeight="1" x14ac:dyDescent="0.25">
      <c r="A4239" s="121"/>
      <c r="B4239" s="92" t="str">
        <f>IF(E4239="","",VLOOKUP(E4239,[1]PROJECTES!$C$14:$G$5000,2,FALSE))</f>
        <v/>
      </c>
      <c r="C4239" s="121"/>
      <c r="D4239" s="93" t="str">
        <f>IF(E4239="","",VLOOKUP(E4239,[1]PROJECTES!$C$14:$G$5000,5,FALSE))</f>
        <v/>
      </c>
      <c r="E4239" s="117"/>
      <c r="F4239" s="95"/>
      <c r="G4239" s="96" t="str">
        <f>IF(E4239="","",VLOOKUP(E4239,[1]PROJECTES!$C$14:$G$5000,4,FALSE))</f>
        <v/>
      </c>
      <c r="H4239" s="118"/>
      <c r="I4239" s="97" t="str">
        <f>IF(H4239="","",VLOOKUP(H4239,BD!B$2:C$16,2,FALSE))</f>
        <v/>
      </c>
      <c r="J4239" s="98"/>
      <c r="K4239" s="135" t="str">
        <f t="shared" si="144"/>
        <v/>
      </c>
      <c r="L4239" s="99" t="str">
        <f t="shared" ca="1" si="145"/>
        <v>-</v>
      </c>
      <c r="M4239" s="93" t="str">
        <f>IF(E4239="","",VLOOKUP(E4239,[1]PROJECTES!$C$14:$Z$5000,21,FALSE))</f>
        <v/>
      </c>
      <c r="N4239" s="100"/>
      <c r="O4239" s="72" t="s">
        <v>229</v>
      </c>
      <c r="P4239" s="101"/>
      <c r="Q4239" s="132"/>
      <c r="R4239" s="102"/>
      <c r="S4239" s="91"/>
    </row>
    <row r="4240" spans="1:19" s="104" customFormat="1" ht="12.75" customHeight="1" x14ac:dyDescent="0.25">
      <c r="A4240" s="121"/>
      <c r="B4240" s="92" t="str">
        <f>IF(E4240="","",VLOOKUP(E4240,[1]PROJECTES!$C$14:$G$5000,2,FALSE))</f>
        <v/>
      </c>
      <c r="C4240" s="121"/>
      <c r="D4240" s="93" t="str">
        <f>IF(E4240="","",VLOOKUP(E4240,[1]PROJECTES!$C$14:$G$5000,5,FALSE))</f>
        <v/>
      </c>
      <c r="E4240" s="117"/>
      <c r="F4240" s="95"/>
      <c r="G4240" s="96" t="str">
        <f>IF(E4240="","",VLOOKUP(E4240,[1]PROJECTES!$C$14:$G$5000,4,FALSE))</f>
        <v/>
      </c>
      <c r="H4240" s="118"/>
      <c r="I4240" s="97" t="str">
        <f>IF(H4240="","",VLOOKUP(H4240,BD!B$2:C$16,2,FALSE))</f>
        <v/>
      </c>
      <c r="J4240" s="98"/>
      <c r="K4240" s="135" t="str">
        <f t="shared" si="144"/>
        <v/>
      </c>
      <c r="L4240" s="99" t="str">
        <f t="shared" ca="1" si="145"/>
        <v>-</v>
      </c>
      <c r="M4240" s="93" t="str">
        <f>IF(E4240="","",VLOOKUP(E4240,[1]PROJECTES!$C$14:$Z$5000,21,FALSE))</f>
        <v/>
      </c>
      <c r="N4240" s="100"/>
      <c r="O4240" s="72" t="s">
        <v>229</v>
      </c>
      <c r="P4240" s="101"/>
      <c r="Q4240" s="132"/>
      <c r="R4240" s="102"/>
      <c r="S4240" s="91"/>
    </row>
    <row r="4241" spans="1:19" s="104" customFormat="1" ht="12.75" customHeight="1" x14ac:dyDescent="0.25">
      <c r="A4241" s="121"/>
      <c r="B4241" s="92" t="str">
        <f>IF(E4241="","",VLOOKUP(E4241,[1]PROJECTES!$C$14:$G$5000,2,FALSE))</f>
        <v/>
      </c>
      <c r="C4241" s="121"/>
      <c r="D4241" s="93" t="str">
        <f>IF(E4241="","",VLOOKUP(E4241,[1]PROJECTES!$C$14:$G$5000,5,FALSE))</f>
        <v/>
      </c>
      <c r="E4241" s="117"/>
      <c r="F4241" s="95"/>
      <c r="G4241" s="96" t="str">
        <f>IF(E4241="","",VLOOKUP(E4241,[1]PROJECTES!$C$14:$G$5000,4,FALSE))</f>
        <v/>
      </c>
      <c r="H4241" s="118"/>
      <c r="I4241" s="97" t="str">
        <f>IF(H4241="","",VLOOKUP(H4241,BD!B$2:C$16,2,FALSE))</f>
        <v/>
      </c>
      <c r="J4241" s="98"/>
      <c r="K4241" s="135" t="str">
        <f t="shared" si="144"/>
        <v/>
      </c>
      <c r="L4241" s="99" t="str">
        <f t="shared" ca="1" si="145"/>
        <v>-</v>
      </c>
      <c r="M4241" s="93" t="str">
        <f>IF(E4241="","",VLOOKUP(E4241,[1]PROJECTES!$C$14:$Z$5000,21,FALSE))</f>
        <v/>
      </c>
      <c r="N4241" s="100"/>
      <c r="O4241" s="72" t="s">
        <v>229</v>
      </c>
      <c r="P4241" s="101"/>
      <c r="Q4241" s="132"/>
      <c r="R4241" s="102"/>
      <c r="S4241" s="91"/>
    </row>
    <row r="4242" spans="1:19" s="104" customFormat="1" ht="12.75" customHeight="1" x14ac:dyDescent="0.25">
      <c r="A4242" s="121"/>
      <c r="B4242" s="92" t="str">
        <f>IF(E4242="","",VLOOKUP(E4242,[1]PROJECTES!$C$14:$G$5000,2,FALSE))</f>
        <v/>
      </c>
      <c r="C4242" s="121"/>
      <c r="D4242" s="93" t="str">
        <f>IF(E4242="","",VLOOKUP(E4242,[1]PROJECTES!$C$14:$G$5000,5,FALSE))</f>
        <v/>
      </c>
      <c r="E4242" s="117"/>
      <c r="F4242" s="95"/>
      <c r="G4242" s="96" t="str">
        <f>IF(E4242="","",VLOOKUP(E4242,[1]PROJECTES!$C$14:$G$5000,4,FALSE))</f>
        <v/>
      </c>
      <c r="H4242" s="118"/>
      <c r="I4242" s="97" t="str">
        <f>IF(H4242="","",VLOOKUP(H4242,BD!B$2:C$16,2,FALSE))</f>
        <v/>
      </c>
      <c r="J4242" s="98"/>
      <c r="K4242" s="135" t="str">
        <f t="shared" si="144"/>
        <v/>
      </c>
      <c r="L4242" s="99" t="str">
        <f t="shared" ca="1" si="145"/>
        <v>-</v>
      </c>
      <c r="M4242" s="93" t="str">
        <f>IF(E4242="","",VLOOKUP(E4242,[1]PROJECTES!$C$14:$Z$5000,21,FALSE))</f>
        <v/>
      </c>
      <c r="N4242" s="100"/>
      <c r="O4242" s="72" t="s">
        <v>229</v>
      </c>
      <c r="P4242" s="101"/>
      <c r="Q4242" s="132"/>
      <c r="R4242" s="102"/>
      <c r="S4242" s="91"/>
    </row>
    <row r="4243" spans="1:19" s="104" customFormat="1" ht="12.75" customHeight="1" x14ac:dyDescent="0.25">
      <c r="A4243" s="121"/>
      <c r="B4243" s="92" t="str">
        <f>IF(E4243="","",VLOOKUP(E4243,[1]PROJECTES!$C$14:$G$5000,2,FALSE))</f>
        <v/>
      </c>
      <c r="C4243" s="121"/>
      <c r="D4243" s="93" t="str">
        <f>IF(E4243="","",VLOOKUP(E4243,[1]PROJECTES!$C$14:$G$5000,5,FALSE))</f>
        <v/>
      </c>
      <c r="E4243" s="117"/>
      <c r="F4243" s="95"/>
      <c r="G4243" s="96" t="str">
        <f>IF(E4243="","",VLOOKUP(E4243,[1]PROJECTES!$C$14:$G$5000,4,FALSE))</f>
        <v/>
      </c>
      <c r="H4243" s="118"/>
      <c r="I4243" s="97" t="str">
        <f>IF(H4243="","",VLOOKUP(H4243,BD!B$2:C$16,2,FALSE))</f>
        <v/>
      </c>
      <c r="J4243" s="98"/>
      <c r="K4243" s="135" t="str">
        <f t="shared" si="144"/>
        <v/>
      </c>
      <c r="L4243" s="99" t="str">
        <f t="shared" ca="1" si="145"/>
        <v>-</v>
      </c>
      <c r="M4243" s="93" t="str">
        <f>IF(E4243="","",VLOOKUP(E4243,[1]PROJECTES!$C$14:$Z$5000,21,FALSE))</f>
        <v/>
      </c>
      <c r="N4243" s="100"/>
      <c r="O4243" s="72" t="s">
        <v>229</v>
      </c>
      <c r="P4243" s="101"/>
      <c r="Q4243" s="132"/>
      <c r="R4243" s="102"/>
      <c r="S4243" s="91"/>
    </row>
    <row r="4244" spans="1:19" s="104" customFormat="1" ht="12.75" customHeight="1" x14ac:dyDescent="0.25">
      <c r="A4244" s="121"/>
      <c r="B4244" s="92" t="str">
        <f>IF(E4244="","",VLOOKUP(E4244,[1]PROJECTES!$C$14:$G$5000,2,FALSE))</f>
        <v/>
      </c>
      <c r="C4244" s="121"/>
      <c r="D4244" s="93" t="str">
        <f>IF(E4244="","",VLOOKUP(E4244,[1]PROJECTES!$C$14:$G$5000,5,FALSE))</f>
        <v/>
      </c>
      <c r="E4244" s="117"/>
      <c r="F4244" s="95"/>
      <c r="G4244" s="96" t="str">
        <f>IF(E4244="","",VLOOKUP(E4244,[1]PROJECTES!$C$14:$G$5000,4,FALSE))</f>
        <v/>
      </c>
      <c r="H4244" s="118"/>
      <c r="I4244" s="97" t="str">
        <f>IF(H4244="","",VLOOKUP(H4244,BD!B$2:C$16,2,FALSE))</f>
        <v/>
      </c>
      <c r="J4244" s="98"/>
      <c r="K4244" s="135" t="str">
        <f t="shared" si="144"/>
        <v/>
      </c>
      <c r="L4244" s="99" t="str">
        <f t="shared" ca="1" si="145"/>
        <v>-</v>
      </c>
      <c r="M4244" s="93" t="str">
        <f>IF(E4244="","",VLOOKUP(E4244,[1]PROJECTES!$C$14:$Z$5000,21,FALSE))</f>
        <v/>
      </c>
      <c r="N4244" s="100"/>
      <c r="O4244" s="72" t="s">
        <v>229</v>
      </c>
      <c r="P4244" s="101"/>
      <c r="Q4244" s="132"/>
      <c r="R4244" s="102"/>
      <c r="S4244" s="91"/>
    </row>
    <row r="4245" spans="1:19" s="104" customFormat="1" ht="12.75" customHeight="1" x14ac:dyDescent="0.25">
      <c r="A4245" s="121"/>
      <c r="B4245" s="92" t="str">
        <f>IF(E4245="","",VLOOKUP(E4245,[1]PROJECTES!$C$14:$G$5000,2,FALSE))</f>
        <v/>
      </c>
      <c r="C4245" s="121"/>
      <c r="D4245" s="93" t="str">
        <f>IF(E4245="","",VLOOKUP(E4245,[1]PROJECTES!$C$14:$G$5000,5,FALSE))</f>
        <v/>
      </c>
      <c r="E4245" s="117"/>
      <c r="F4245" s="95"/>
      <c r="G4245" s="96" t="str">
        <f>IF(E4245="","",VLOOKUP(E4245,[1]PROJECTES!$C$14:$G$5000,4,FALSE))</f>
        <v/>
      </c>
      <c r="H4245" s="118"/>
      <c r="I4245" s="97" t="str">
        <f>IF(H4245="","",VLOOKUP(H4245,BD!B$2:C$16,2,FALSE))</f>
        <v/>
      </c>
      <c r="J4245" s="98"/>
      <c r="K4245" s="135" t="str">
        <f t="shared" si="144"/>
        <v/>
      </c>
      <c r="L4245" s="99" t="str">
        <f t="shared" ca="1" si="145"/>
        <v>-</v>
      </c>
      <c r="M4245" s="93" t="str">
        <f>IF(E4245="","",VLOOKUP(E4245,[1]PROJECTES!$C$14:$Z$5000,21,FALSE))</f>
        <v/>
      </c>
      <c r="N4245" s="100"/>
      <c r="O4245" s="72" t="s">
        <v>229</v>
      </c>
      <c r="P4245" s="101"/>
      <c r="Q4245" s="132"/>
      <c r="R4245" s="102"/>
      <c r="S4245" s="91"/>
    </row>
    <row r="4246" spans="1:19" s="104" customFormat="1" ht="12.75" customHeight="1" x14ac:dyDescent="0.25">
      <c r="A4246" s="121"/>
      <c r="B4246" s="92" t="str">
        <f>IF(E4246="","",VLOOKUP(E4246,[1]PROJECTES!$C$14:$G$5000,2,FALSE))</f>
        <v/>
      </c>
      <c r="C4246" s="121"/>
      <c r="D4246" s="93" t="str">
        <f>IF(E4246="","",VLOOKUP(E4246,[1]PROJECTES!$C$14:$G$5000,5,FALSE))</f>
        <v/>
      </c>
      <c r="E4246" s="117"/>
      <c r="F4246" s="95"/>
      <c r="G4246" s="96" t="str">
        <f>IF(E4246="","",VLOOKUP(E4246,[1]PROJECTES!$C$14:$G$5000,4,FALSE))</f>
        <v/>
      </c>
      <c r="H4246" s="118"/>
      <c r="I4246" s="97" t="str">
        <f>IF(H4246="","",VLOOKUP(H4246,BD!B$2:C$16,2,FALSE))</f>
        <v/>
      </c>
      <c r="J4246" s="98"/>
      <c r="K4246" s="135" t="str">
        <f t="shared" si="144"/>
        <v/>
      </c>
      <c r="L4246" s="99" t="str">
        <f t="shared" ca="1" si="145"/>
        <v>-</v>
      </c>
      <c r="M4246" s="93" t="str">
        <f>IF(E4246="","",VLOOKUP(E4246,[1]PROJECTES!$C$14:$Z$5000,21,FALSE))</f>
        <v/>
      </c>
      <c r="N4246" s="100"/>
      <c r="O4246" s="72" t="s">
        <v>229</v>
      </c>
      <c r="P4246" s="101"/>
      <c r="Q4246" s="132"/>
      <c r="R4246" s="102"/>
      <c r="S4246" s="91"/>
    </row>
    <row r="4247" spans="1:19" s="104" customFormat="1" ht="12.75" customHeight="1" x14ac:dyDescent="0.25">
      <c r="A4247" s="121"/>
      <c r="B4247" s="92" t="str">
        <f>IF(E4247="","",VLOOKUP(E4247,[1]PROJECTES!$C$14:$G$5000,2,FALSE))</f>
        <v/>
      </c>
      <c r="C4247" s="121"/>
      <c r="D4247" s="93" t="str">
        <f>IF(E4247="","",VLOOKUP(E4247,[1]PROJECTES!$C$14:$G$5000,5,FALSE))</f>
        <v/>
      </c>
      <c r="E4247" s="117"/>
      <c r="F4247" s="95"/>
      <c r="G4247" s="96" t="str">
        <f>IF(E4247="","",VLOOKUP(E4247,[1]PROJECTES!$C$14:$G$5000,4,FALSE))</f>
        <v/>
      </c>
      <c r="H4247" s="118"/>
      <c r="I4247" s="97" t="str">
        <f>IF(H4247="","",VLOOKUP(H4247,BD!B$2:C$16,2,FALSE))</f>
        <v/>
      </c>
      <c r="J4247" s="98"/>
      <c r="K4247" s="135" t="str">
        <f t="shared" si="144"/>
        <v/>
      </c>
      <c r="L4247" s="99" t="str">
        <f t="shared" ca="1" si="145"/>
        <v>-</v>
      </c>
      <c r="M4247" s="93" t="str">
        <f>IF(E4247="","",VLOOKUP(E4247,[1]PROJECTES!$C$14:$Z$5000,21,FALSE))</f>
        <v/>
      </c>
      <c r="N4247" s="100"/>
      <c r="O4247" s="72" t="s">
        <v>229</v>
      </c>
      <c r="P4247" s="101"/>
      <c r="Q4247" s="132"/>
      <c r="R4247" s="102"/>
      <c r="S4247" s="91"/>
    </row>
    <row r="4248" spans="1:19" s="104" customFormat="1" ht="12.75" customHeight="1" x14ac:dyDescent="0.25">
      <c r="A4248" s="121"/>
      <c r="B4248" s="92" t="str">
        <f>IF(E4248="","",VLOOKUP(E4248,[1]PROJECTES!$C$14:$G$5000,2,FALSE))</f>
        <v/>
      </c>
      <c r="C4248" s="121"/>
      <c r="D4248" s="93" t="str">
        <f>IF(E4248="","",VLOOKUP(E4248,[1]PROJECTES!$C$14:$G$5000,5,FALSE))</f>
        <v/>
      </c>
      <c r="E4248" s="117"/>
      <c r="F4248" s="95"/>
      <c r="G4248" s="96" t="str">
        <f>IF(E4248="","",VLOOKUP(E4248,[1]PROJECTES!$C$14:$G$5000,4,FALSE))</f>
        <v/>
      </c>
      <c r="H4248" s="118"/>
      <c r="I4248" s="97" t="str">
        <f>IF(H4248="","",VLOOKUP(H4248,BD!B$2:C$16,2,FALSE))</f>
        <v/>
      </c>
      <c r="J4248" s="98"/>
      <c r="K4248" s="135" t="str">
        <f t="shared" si="144"/>
        <v/>
      </c>
      <c r="L4248" s="99" t="str">
        <f t="shared" ca="1" si="145"/>
        <v>-</v>
      </c>
      <c r="M4248" s="93" t="str">
        <f>IF(E4248="","",VLOOKUP(E4248,[1]PROJECTES!$C$14:$Z$5000,21,FALSE))</f>
        <v/>
      </c>
      <c r="N4248" s="100"/>
      <c r="O4248" s="72" t="s">
        <v>229</v>
      </c>
      <c r="P4248" s="101"/>
      <c r="Q4248" s="132"/>
      <c r="R4248" s="102"/>
      <c r="S4248" s="91"/>
    </row>
    <row r="4249" spans="1:19" s="104" customFormat="1" ht="12.75" customHeight="1" x14ac:dyDescent="0.25">
      <c r="A4249" s="121"/>
      <c r="B4249" s="92" t="str">
        <f>IF(E4249="","",VLOOKUP(E4249,[1]PROJECTES!$C$14:$G$5000,2,FALSE))</f>
        <v/>
      </c>
      <c r="C4249" s="121"/>
      <c r="D4249" s="93" t="str">
        <f>IF(E4249="","",VLOOKUP(E4249,[1]PROJECTES!$C$14:$G$5000,5,FALSE))</f>
        <v/>
      </c>
      <c r="E4249" s="117"/>
      <c r="F4249" s="95"/>
      <c r="G4249" s="96" t="str">
        <f>IF(E4249="","",VLOOKUP(E4249,[1]PROJECTES!$C$14:$G$5000,4,FALSE))</f>
        <v/>
      </c>
      <c r="H4249" s="118"/>
      <c r="I4249" s="97" t="str">
        <f>IF(H4249="","",VLOOKUP(H4249,BD!B$2:C$16,2,FALSE))</f>
        <v/>
      </c>
      <c r="J4249" s="98"/>
      <c r="K4249" s="135" t="str">
        <f t="shared" si="144"/>
        <v/>
      </c>
      <c r="L4249" s="99" t="str">
        <f t="shared" ca="1" si="145"/>
        <v>-</v>
      </c>
      <c r="M4249" s="93" t="str">
        <f>IF(E4249="","",VLOOKUP(E4249,[1]PROJECTES!$C$14:$Z$5000,21,FALSE))</f>
        <v/>
      </c>
      <c r="N4249" s="100"/>
      <c r="O4249" s="72" t="s">
        <v>229</v>
      </c>
      <c r="P4249" s="101"/>
      <c r="Q4249" s="132"/>
      <c r="R4249" s="102"/>
      <c r="S4249" s="91"/>
    </row>
    <row r="4250" spans="1:19" s="104" customFormat="1" ht="12.75" customHeight="1" x14ac:dyDescent="0.25">
      <c r="A4250" s="121"/>
      <c r="B4250" s="92" t="str">
        <f>IF(E4250="","",VLOOKUP(E4250,[1]PROJECTES!$C$14:$G$5000,2,FALSE))</f>
        <v/>
      </c>
      <c r="C4250" s="121"/>
      <c r="D4250" s="93" t="str">
        <f>IF(E4250="","",VLOOKUP(E4250,[1]PROJECTES!$C$14:$G$5000,5,FALSE))</f>
        <v/>
      </c>
      <c r="E4250" s="117"/>
      <c r="F4250" s="95"/>
      <c r="G4250" s="96" t="str">
        <f>IF(E4250="","",VLOOKUP(E4250,[1]PROJECTES!$C$14:$G$5000,4,FALSE))</f>
        <v/>
      </c>
      <c r="H4250" s="118"/>
      <c r="I4250" s="97" t="str">
        <f>IF(H4250="","",VLOOKUP(H4250,BD!B$2:C$16,2,FALSE))</f>
        <v/>
      </c>
      <c r="J4250" s="98"/>
      <c r="K4250" s="135" t="str">
        <f t="shared" si="144"/>
        <v/>
      </c>
      <c r="L4250" s="99" t="str">
        <f t="shared" ca="1" si="145"/>
        <v>-</v>
      </c>
      <c r="M4250" s="93" t="str">
        <f>IF(E4250="","",VLOOKUP(E4250,[1]PROJECTES!$C$14:$Z$5000,21,FALSE))</f>
        <v/>
      </c>
      <c r="N4250" s="100"/>
      <c r="O4250" s="72" t="s">
        <v>229</v>
      </c>
      <c r="P4250" s="101"/>
      <c r="Q4250" s="132"/>
      <c r="R4250" s="102"/>
      <c r="S4250" s="91"/>
    </row>
    <row r="4251" spans="1:19" s="104" customFormat="1" ht="12.75" customHeight="1" x14ac:dyDescent="0.25">
      <c r="A4251" s="121"/>
      <c r="B4251" s="92" t="str">
        <f>IF(E4251="","",VLOOKUP(E4251,[1]PROJECTES!$C$14:$G$5000,2,FALSE))</f>
        <v/>
      </c>
      <c r="C4251" s="121"/>
      <c r="D4251" s="93" t="str">
        <f>IF(E4251="","",VLOOKUP(E4251,[1]PROJECTES!$C$14:$G$5000,5,FALSE))</f>
        <v/>
      </c>
      <c r="E4251" s="117"/>
      <c r="F4251" s="95"/>
      <c r="G4251" s="96" t="str">
        <f>IF(E4251="","",VLOOKUP(E4251,[1]PROJECTES!$C$14:$G$5000,4,FALSE))</f>
        <v/>
      </c>
      <c r="H4251" s="118"/>
      <c r="I4251" s="97" t="str">
        <f>IF(H4251="","",VLOOKUP(H4251,BD!B$2:C$16,2,FALSE))</f>
        <v/>
      </c>
      <c r="J4251" s="98"/>
      <c r="K4251" s="135" t="str">
        <f t="shared" si="144"/>
        <v/>
      </c>
      <c r="L4251" s="99" t="str">
        <f t="shared" ca="1" si="145"/>
        <v>-</v>
      </c>
      <c r="M4251" s="93" t="str">
        <f>IF(E4251="","",VLOOKUP(E4251,[1]PROJECTES!$C$14:$Z$5000,21,FALSE))</f>
        <v/>
      </c>
      <c r="N4251" s="100"/>
      <c r="O4251" s="72" t="s">
        <v>229</v>
      </c>
      <c r="P4251" s="101"/>
      <c r="Q4251" s="132"/>
      <c r="R4251" s="102"/>
      <c r="S4251" s="91"/>
    </row>
    <row r="4252" spans="1:19" s="104" customFormat="1" ht="12.75" customHeight="1" x14ac:dyDescent="0.25">
      <c r="A4252" s="121"/>
      <c r="B4252" s="92" t="str">
        <f>IF(E4252="","",VLOOKUP(E4252,[1]PROJECTES!$C$14:$G$5000,2,FALSE))</f>
        <v/>
      </c>
      <c r="C4252" s="121"/>
      <c r="D4252" s="93" t="str">
        <f>IF(E4252="","",VLOOKUP(E4252,[1]PROJECTES!$C$14:$G$5000,5,FALSE))</f>
        <v/>
      </c>
      <c r="E4252" s="117"/>
      <c r="F4252" s="95"/>
      <c r="G4252" s="96" t="str">
        <f>IF(E4252="","",VLOOKUP(E4252,[1]PROJECTES!$C$14:$G$5000,4,FALSE))</f>
        <v/>
      </c>
      <c r="H4252" s="118"/>
      <c r="I4252" s="97" t="str">
        <f>IF(H4252="","",VLOOKUP(H4252,BD!B$2:C$16,2,FALSE))</f>
        <v/>
      </c>
      <c r="J4252" s="98"/>
      <c r="K4252" s="135" t="str">
        <f t="shared" si="144"/>
        <v/>
      </c>
      <c r="L4252" s="99" t="str">
        <f t="shared" ca="1" si="145"/>
        <v>-</v>
      </c>
      <c r="M4252" s="93" t="str">
        <f>IF(E4252="","",VLOOKUP(E4252,[1]PROJECTES!$C$14:$Z$5000,21,FALSE))</f>
        <v/>
      </c>
      <c r="N4252" s="100"/>
      <c r="O4252" s="72" t="s">
        <v>229</v>
      </c>
      <c r="P4252" s="101"/>
      <c r="Q4252" s="132"/>
      <c r="R4252" s="102"/>
      <c r="S4252" s="91"/>
    </row>
    <row r="4253" spans="1:19" s="104" customFormat="1" ht="12.75" customHeight="1" x14ac:dyDescent="0.25">
      <c r="A4253" s="121"/>
      <c r="B4253" s="92" t="str">
        <f>IF(E4253="","",VLOOKUP(E4253,[1]PROJECTES!$C$14:$G$5000,2,FALSE))</f>
        <v/>
      </c>
      <c r="C4253" s="121"/>
      <c r="D4253" s="93" t="str">
        <f>IF(E4253="","",VLOOKUP(E4253,[1]PROJECTES!$C$14:$G$5000,5,FALSE))</f>
        <v/>
      </c>
      <c r="E4253" s="117"/>
      <c r="F4253" s="95"/>
      <c r="G4253" s="96" t="str">
        <f>IF(E4253="","",VLOOKUP(E4253,[1]PROJECTES!$C$14:$G$5000,4,FALSE))</f>
        <v/>
      </c>
      <c r="H4253" s="118"/>
      <c r="I4253" s="97" t="str">
        <f>IF(H4253="","",VLOOKUP(H4253,BD!B$2:C$16,2,FALSE))</f>
        <v/>
      </c>
      <c r="J4253" s="98"/>
      <c r="K4253" s="135" t="str">
        <f t="shared" si="144"/>
        <v/>
      </c>
      <c r="L4253" s="99" t="str">
        <f t="shared" ca="1" si="145"/>
        <v>-</v>
      </c>
      <c r="M4253" s="93" t="str">
        <f>IF(E4253="","",VLOOKUP(E4253,[1]PROJECTES!$C$14:$Z$5000,21,FALSE))</f>
        <v/>
      </c>
      <c r="N4253" s="100"/>
      <c r="O4253" s="72" t="s">
        <v>229</v>
      </c>
      <c r="P4253" s="101"/>
      <c r="Q4253" s="132"/>
      <c r="R4253" s="102"/>
      <c r="S4253" s="91"/>
    </row>
    <row r="4254" spans="1:19" s="104" customFormat="1" ht="12.75" customHeight="1" x14ac:dyDescent="0.25">
      <c r="A4254" s="121"/>
      <c r="B4254" s="92" t="str">
        <f>IF(E4254="","",VLOOKUP(E4254,[1]PROJECTES!$C$14:$G$5000,2,FALSE))</f>
        <v/>
      </c>
      <c r="C4254" s="121"/>
      <c r="D4254" s="93" t="str">
        <f>IF(E4254="","",VLOOKUP(E4254,[1]PROJECTES!$C$14:$G$5000,5,FALSE))</f>
        <v/>
      </c>
      <c r="E4254" s="117"/>
      <c r="F4254" s="95"/>
      <c r="G4254" s="96" t="str">
        <f>IF(E4254="","",VLOOKUP(E4254,[1]PROJECTES!$C$14:$G$5000,4,FALSE))</f>
        <v/>
      </c>
      <c r="H4254" s="118"/>
      <c r="I4254" s="97" t="str">
        <f>IF(H4254="","",VLOOKUP(H4254,BD!B$2:C$16,2,FALSE))</f>
        <v/>
      </c>
      <c r="J4254" s="98"/>
      <c r="K4254" s="135" t="str">
        <f t="shared" si="144"/>
        <v/>
      </c>
      <c r="L4254" s="99" t="str">
        <f t="shared" ca="1" si="145"/>
        <v>-</v>
      </c>
      <c r="M4254" s="93" t="str">
        <f>IF(E4254="","",VLOOKUP(E4254,[1]PROJECTES!$C$14:$Z$5000,21,FALSE))</f>
        <v/>
      </c>
      <c r="N4254" s="100"/>
      <c r="O4254" s="72" t="s">
        <v>229</v>
      </c>
      <c r="P4254" s="101"/>
      <c r="Q4254" s="132"/>
      <c r="R4254" s="102"/>
      <c r="S4254" s="91"/>
    </row>
    <row r="4255" spans="1:19" s="104" customFormat="1" ht="12.75" customHeight="1" x14ac:dyDescent="0.25">
      <c r="A4255" s="121"/>
      <c r="B4255" s="92" t="str">
        <f>IF(E4255="","",VLOOKUP(E4255,[1]PROJECTES!$C$14:$G$5000,2,FALSE))</f>
        <v/>
      </c>
      <c r="C4255" s="121"/>
      <c r="D4255" s="93" t="str">
        <f>IF(E4255="","",VLOOKUP(E4255,[1]PROJECTES!$C$14:$G$5000,5,FALSE))</f>
        <v/>
      </c>
      <c r="E4255" s="117"/>
      <c r="F4255" s="95"/>
      <c r="G4255" s="96" t="str">
        <f>IF(E4255="","",VLOOKUP(E4255,[1]PROJECTES!$C$14:$G$5000,4,FALSE))</f>
        <v/>
      </c>
      <c r="H4255" s="118"/>
      <c r="I4255" s="97" t="str">
        <f>IF(H4255="","",VLOOKUP(H4255,BD!B$2:C$16,2,FALSE))</f>
        <v/>
      </c>
      <c r="J4255" s="98"/>
      <c r="K4255" s="135" t="str">
        <f t="shared" si="144"/>
        <v/>
      </c>
      <c r="L4255" s="99" t="str">
        <f t="shared" ca="1" si="145"/>
        <v>-</v>
      </c>
      <c r="M4255" s="93" t="str">
        <f>IF(E4255="","",VLOOKUP(E4255,[1]PROJECTES!$C$14:$Z$5000,21,FALSE))</f>
        <v/>
      </c>
      <c r="N4255" s="100"/>
      <c r="O4255" s="72" t="s">
        <v>229</v>
      </c>
      <c r="P4255" s="101"/>
      <c r="Q4255" s="132"/>
      <c r="R4255" s="102"/>
      <c r="S4255" s="91"/>
    </row>
    <row r="4256" spans="1:19" s="104" customFormat="1" ht="12.75" customHeight="1" x14ac:dyDescent="0.25">
      <c r="A4256" s="121"/>
      <c r="B4256" s="92" t="str">
        <f>IF(E4256="","",VLOOKUP(E4256,[1]PROJECTES!$C$14:$G$5000,2,FALSE))</f>
        <v/>
      </c>
      <c r="C4256" s="121"/>
      <c r="D4256" s="93" t="str">
        <f>IF(E4256="","",VLOOKUP(E4256,[1]PROJECTES!$C$14:$G$5000,5,FALSE))</f>
        <v/>
      </c>
      <c r="E4256" s="117"/>
      <c r="F4256" s="95"/>
      <c r="G4256" s="96" t="str">
        <f>IF(E4256="","",VLOOKUP(E4256,[1]PROJECTES!$C$14:$G$5000,4,FALSE))</f>
        <v/>
      </c>
      <c r="H4256" s="118"/>
      <c r="I4256" s="97" t="str">
        <f>IF(H4256="","",VLOOKUP(H4256,BD!B$2:C$16,2,FALSE))</f>
        <v/>
      </c>
      <c r="J4256" s="98"/>
      <c r="K4256" s="135" t="str">
        <f t="shared" si="144"/>
        <v/>
      </c>
      <c r="L4256" s="99" t="str">
        <f t="shared" ca="1" si="145"/>
        <v>-</v>
      </c>
      <c r="M4256" s="93" t="str">
        <f>IF(E4256="","",VLOOKUP(E4256,[1]PROJECTES!$C$14:$Z$5000,21,FALSE))</f>
        <v/>
      </c>
      <c r="N4256" s="100"/>
      <c r="O4256" s="72" t="s">
        <v>229</v>
      </c>
      <c r="P4256" s="101"/>
      <c r="Q4256" s="132"/>
      <c r="R4256" s="102"/>
      <c r="S4256" s="91"/>
    </row>
    <row r="4257" spans="1:19" s="104" customFormat="1" ht="12.75" customHeight="1" x14ac:dyDescent="0.25">
      <c r="A4257" s="121"/>
      <c r="B4257" s="92" t="str">
        <f>IF(E4257="","",VLOOKUP(E4257,[1]PROJECTES!$C$14:$G$5000,2,FALSE))</f>
        <v/>
      </c>
      <c r="C4257" s="121"/>
      <c r="D4257" s="93" t="str">
        <f>IF(E4257="","",VLOOKUP(E4257,[1]PROJECTES!$C$14:$G$5000,5,FALSE))</f>
        <v/>
      </c>
      <c r="E4257" s="117"/>
      <c r="F4257" s="95"/>
      <c r="G4257" s="96" t="str">
        <f>IF(E4257="","",VLOOKUP(E4257,[1]PROJECTES!$C$14:$G$5000,4,FALSE))</f>
        <v/>
      </c>
      <c r="H4257" s="118"/>
      <c r="I4257" s="97" t="str">
        <f>IF(H4257="","",VLOOKUP(H4257,BD!B$2:C$16,2,FALSE))</f>
        <v/>
      </c>
      <c r="J4257" s="98"/>
      <c r="K4257" s="135" t="str">
        <f t="shared" si="144"/>
        <v/>
      </c>
      <c r="L4257" s="99" t="str">
        <f t="shared" ca="1" si="145"/>
        <v>-</v>
      </c>
      <c r="M4257" s="93" t="str">
        <f>IF(E4257="","",VLOOKUP(E4257,[1]PROJECTES!$C$14:$Z$5000,21,FALSE))</f>
        <v/>
      </c>
      <c r="N4257" s="100"/>
      <c r="O4257" s="72" t="s">
        <v>229</v>
      </c>
      <c r="P4257" s="101"/>
      <c r="Q4257" s="132"/>
      <c r="R4257" s="102"/>
      <c r="S4257" s="91"/>
    </row>
    <row r="4258" spans="1:19" s="104" customFormat="1" ht="12.75" customHeight="1" x14ac:dyDescent="0.25">
      <c r="A4258" s="121"/>
      <c r="B4258" s="92" t="str">
        <f>IF(E4258="","",VLOOKUP(E4258,[1]PROJECTES!$C$14:$G$5000,2,FALSE))</f>
        <v/>
      </c>
      <c r="C4258" s="121"/>
      <c r="D4258" s="93" t="str">
        <f>IF(E4258="","",VLOOKUP(E4258,[1]PROJECTES!$C$14:$G$5000,5,FALSE))</f>
        <v/>
      </c>
      <c r="E4258" s="117"/>
      <c r="F4258" s="95"/>
      <c r="G4258" s="96" t="str">
        <f>IF(E4258="","",VLOOKUP(E4258,[1]PROJECTES!$C$14:$G$5000,4,FALSE))</f>
        <v/>
      </c>
      <c r="H4258" s="118"/>
      <c r="I4258" s="97" t="str">
        <f>IF(H4258="","",VLOOKUP(H4258,BD!B$2:C$16,2,FALSE))</f>
        <v/>
      </c>
      <c r="J4258" s="98"/>
      <c r="K4258" s="135" t="str">
        <f t="shared" si="144"/>
        <v/>
      </c>
      <c r="L4258" s="99" t="str">
        <f t="shared" ca="1" si="145"/>
        <v>-</v>
      </c>
      <c r="M4258" s="93" t="str">
        <f>IF(E4258="","",VLOOKUP(E4258,[1]PROJECTES!$C$14:$Z$5000,21,FALSE))</f>
        <v/>
      </c>
      <c r="N4258" s="100"/>
      <c r="O4258" s="72" t="s">
        <v>229</v>
      </c>
      <c r="P4258" s="101"/>
      <c r="Q4258" s="132"/>
      <c r="R4258" s="102"/>
      <c r="S4258" s="91"/>
    </row>
    <row r="4259" spans="1:19" s="104" customFormat="1" ht="12.75" customHeight="1" x14ac:dyDescent="0.25">
      <c r="A4259" s="121"/>
      <c r="B4259" s="92" t="str">
        <f>IF(E4259="","",VLOOKUP(E4259,[1]PROJECTES!$C$14:$G$5000,2,FALSE))</f>
        <v/>
      </c>
      <c r="C4259" s="121"/>
      <c r="D4259" s="93" t="str">
        <f>IF(E4259="","",VLOOKUP(E4259,[1]PROJECTES!$C$14:$G$5000,5,FALSE))</f>
        <v/>
      </c>
      <c r="E4259" s="117"/>
      <c r="F4259" s="95"/>
      <c r="G4259" s="96" t="str">
        <f>IF(E4259="","",VLOOKUP(E4259,[1]PROJECTES!$C$14:$G$5000,4,FALSE))</f>
        <v/>
      </c>
      <c r="H4259" s="118"/>
      <c r="I4259" s="97" t="str">
        <f>IF(H4259="","",VLOOKUP(H4259,BD!B$2:C$16,2,FALSE))</f>
        <v/>
      </c>
      <c r="J4259" s="98"/>
      <c r="K4259" s="135" t="str">
        <f t="shared" si="144"/>
        <v/>
      </c>
      <c r="L4259" s="99" t="str">
        <f t="shared" ca="1" si="145"/>
        <v>-</v>
      </c>
      <c r="M4259" s="93" t="str">
        <f>IF(E4259="","",VLOOKUP(E4259,[1]PROJECTES!$C$14:$Z$5000,21,FALSE))</f>
        <v/>
      </c>
      <c r="N4259" s="100"/>
      <c r="O4259" s="72" t="s">
        <v>229</v>
      </c>
      <c r="P4259" s="101"/>
      <c r="Q4259" s="132"/>
      <c r="R4259" s="102"/>
      <c r="S4259" s="91"/>
    </row>
    <row r="4260" spans="1:19" s="104" customFormat="1" ht="12.75" customHeight="1" x14ac:dyDescent="0.25">
      <c r="A4260" s="121"/>
      <c r="B4260" s="92" t="str">
        <f>IF(E4260="","",VLOOKUP(E4260,[1]PROJECTES!$C$14:$G$5000,2,FALSE))</f>
        <v/>
      </c>
      <c r="C4260" s="121"/>
      <c r="D4260" s="93" t="str">
        <f>IF(E4260="","",VLOOKUP(E4260,[1]PROJECTES!$C$14:$G$5000,5,FALSE))</f>
        <v/>
      </c>
      <c r="E4260" s="117"/>
      <c r="F4260" s="95"/>
      <c r="G4260" s="96" t="str">
        <f>IF(E4260="","",VLOOKUP(E4260,[1]PROJECTES!$C$14:$G$5000,4,FALSE))</f>
        <v/>
      </c>
      <c r="H4260" s="118"/>
      <c r="I4260" s="97" t="str">
        <f>IF(H4260="","",VLOOKUP(H4260,BD!B$2:C$16,2,FALSE))</f>
        <v/>
      </c>
      <c r="J4260" s="98"/>
      <c r="K4260" s="135" t="str">
        <f t="shared" si="144"/>
        <v/>
      </c>
      <c r="L4260" s="99" t="str">
        <f t="shared" ca="1" si="145"/>
        <v>-</v>
      </c>
      <c r="M4260" s="93" t="str">
        <f>IF(E4260="","",VLOOKUP(E4260,[1]PROJECTES!$C$14:$Z$5000,21,FALSE))</f>
        <v/>
      </c>
      <c r="N4260" s="100"/>
      <c r="O4260" s="72" t="s">
        <v>229</v>
      </c>
      <c r="P4260" s="101"/>
      <c r="Q4260" s="132"/>
      <c r="R4260" s="102"/>
      <c r="S4260" s="91"/>
    </row>
    <row r="4261" spans="1:19" s="104" customFormat="1" ht="12.75" customHeight="1" x14ac:dyDescent="0.25">
      <c r="A4261" s="121"/>
      <c r="B4261" s="92" t="str">
        <f>IF(E4261="","",VLOOKUP(E4261,[1]PROJECTES!$C$14:$G$5000,2,FALSE))</f>
        <v/>
      </c>
      <c r="C4261" s="121"/>
      <c r="D4261" s="93" t="str">
        <f>IF(E4261="","",VLOOKUP(E4261,[1]PROJECTES!$C$14:$G$5000,5,FALSE))</f>
        <v/>
      </c>
      <c r="E4261" s="117"/>
      <c r="F4261" s="95"/>
      <c r="G4261" s="96" t="str">
        <f>IF(E4261="","",VLOOKUP(E4261,[1]PROJECTES!$C$14:$G$5000,4,FALSE))</f>
        <v/>
      </c>
      <c r="H4261" s="118"/>
      <c r="I4261" s="97" t="str">
        <f>IF(H4261="","",VLOOKUP(H4261,BD!B$2:C$16,2,FALSE))</f>
        <v/>
      </c>
      <c r="J4261" s="98"/>
      <c r="K4261" s="135" t="str">
        <f t="shared" si="144"/>
        <v/>
      </c>
      <c r="L4261" s="99" t="str">
        <f t="shared" ca="1" si="145"/>
        <v>-</v>
      </c>
      <c r="M4261" s="93" t="str">
        <f>IF(E4261="","",VLOOKUP(E4261,[1]PROJECTES!$C$14:$Z$5000,21,FALSE))</f>
        <v/>
      </c>
      <c r="N4261" s="100"/>
      <c r="O4261" s="72" t="s">
        <v>229</v>
      </c>
      <c r="P4261" s="101"/>
      <c r="Q4261" s="132"/>
      <c r="R4261" s="102"/>
      <c r="S4261" s="91"/>
    </row>
    <row r="4262" spans="1:19" s="104" customFormat="1" ht="12.75" customHeight="1" x14ac:dyDescent="0.25">
      <c r="A4262" s="121"/>
      <c r="B4262" s="92" t="str">
        <f>IF(E4262="","",VLOOKUP(E4262,[1]PROJECTES!$C$14:$G$5000,2,FALSE))</f>
        <v/>
      </c>
      <c r="C4262" s="121"/>
      <c r="D4262" s="93" t="str">
        <f>IF(E4262="","",VLOOKUP(E4262,[1]PROJECTES!$C$14:$G$5000,5,FALSE))</f>
        <v/>
      </c>
      <c r="E4262" s="117"/>
      <c r="F4262" s="95"/>
      <c r="G4262" s="96" t="str">
        <f>IF(E4262="","",VLOOKUP(E4262,[1]PROJECTES!$C$14:$G$5000,4,FALSE))</f>
        <v/>
      </c>
      <c r="H4262" s="118"/>
      <c r="I4262" s="97" t="str">
        <f>IF(H4262="","",VLOOKUP(H4262,BD!B$2:C$16,2,FALSE))</f>
        <v/>
      </c>
      <c r="J4262" s="98"/>
      <c r="K4262" s="135" t="str">
        <f t="shared" si="144"/>
        <v/>
      </c>
      <c r="L4262" s="99" t="str">
        <f t="shared" ca="1" si="145"/>
        <v>-</v>
      </c>
      <c r="M4262" s="93" t="str">
        <f>IF(E4262="","",VLOOKUP(E4262,[1]PROJECTES!$C$14:$Z$5000,21,FALSE))</f>
        <v/>
      </c>
      <c r="N4262" s="100"/>
      <c r="O4262" s="72" t="s">
        <v>229</v>
      </c>
      <c r="P4262" s="101"/>
      <c r="Q4262" s="132"/>
      <c r="R4262" s="102"/>
      <c r="S4262" s="91"/>
    </row>
    <row r="4263" spans="1:19" s="104" customFormat="1" ht="12.75" customHeight="1" x14ac:dyDescent="0.25">
      <c r="A4263" s="121"/>
      <c r="B4263" s="92" t="str">
        <f>IF(E4263="","",VLOOKUP(E4263,[1]PROJECTES!$C$14:$G$5000,2,FALSE))</f>
        <v/>
      </c>
      <c r="C4263" s="121"/>
      <c r="D4263" s="93" t="str">
        <f>IF(E4263="","",VLOOKUP(E4263,[1]PROJECTES!$C$14:$G$5000,5,FALSE))</f>
        <v/>
      </c>
      <c r="E4263" s="117"/>
      <c r="F4263" s="95"/>
      <c r="G4263" s="96" t="str">
        <f>IF(E4263="","",VLOOKUP(E4263,[1]PROJECTES!$C$14:$G$5000,4,FALSE))</f>
        <v/>
      </c>
      <c r="H4263" s="118"/>
      <c r="I4263" s="97" t="str">
        <f>IF(H4263="","",VLOOKUP(H4263,BD!B$2:C$16,2,FALSE))</f>
        <v/>
      </c>
      <c r="J4263" s="98"/>
      <c r="K4263" s="135" t="str">
        <f t="shared" si="144"/>
        <v/>
      </c>
      <c r="L4263" s="99" t="str">
        <f t="shared" ca="1" si="145"/>
        <v>-</v>
      </c>
      <c r="M4263" s="93" t="str">
        <f>IF(E4263="","",VLOOKUP(E4263,[1]PROJECTES!$C$14:$Z$5000,21,FALSE))</f>
        <v/>
      </c>
      <c r="N4263" s="100"/>
      <c r="O4263" s="72" t="s">
        <v>229</v>
      </c>
      <c r="P4263" s="101"/>
      <c r="Q4263" s="132"/>
      <c r="R4263" s="102"/>
      <c r="S4263" s="91"/>
    </row>
    <row r="4264" spans="1:19" s="104" customFormat="1" ht="12.75" customHeight="1" x14ac:dyDescent="0.25">
      <c r="A4264" s="121"/>
      <c r="B4264" s="92" t="str">
        <f>IF(E4264="","",VLOOKUP(E4264,[1]PROJECTES!$C$14:$G$5000,2,FALSE))</f>
        <v/>
      </c>
      <c r="C4264" s="121"/>
      <c r="D4264" s="93" t="str">
        <f>IF(E4264="","",VLOOKUP(E4264,[1]PROJECTES!$C$14:$G$5000,5,FALSE))</f>
        <v/>
      </c>
      <c r="E4264" s="117"/>
      <c r="F4264" s="95"/>
      <c r="G4264" s="96" t="str">
        <f>IF(E4264="","",VLOOKUP(E4264,[1]PROJECTES!$C$14:$G$5000,4,FALSE))</f>
        <v/>
      </c>
      <c r="H4264" s="118"/>
      <c r="I4264" s="97" t="str">
        <f>IF(H4264="","",VLOOKUP(H4264,BD!B$2:C$16,2,FALSE))</f>
        <v/>
      </c>
      <c r="J4264" s="98"/>
      <c r="K4264" s="135" t="str">
        <f t="shared" si="144"/>
        <v/>
      </c>
      <c r="L4264" s="99" t="str">
        <f t="shared" ca="1" si="145"/>
        <v>-</v>
      </c>
      <c r="M4264" s="93" t="str">
        <f>IF(E4264="","",VLOOKUP(E4264,[1]PROJECTES!$C$14:$Z$5000,21,FALSE))</f>
        <v/>
      </c>
      <c r="N4264" s="100"/>
      <c r="O4264" s="72" t="s">
        <v>229</v>
      </c>
      <c r="P4264" s="101"/>
      <c r="Q4264" s="132"/>
      <c r="R4264" s="102"/>
      <c r="S4264" s="91"/>
    </row>
    <row r="4265" spans="1:19" s="104" customFormat="1" ht="12.75" customHeight="1" x14ac:dyDescent="0.25">
      <c r="A4265" s="121"/>
      <c r="B4265" s="92" t="str">
        <f>IF(E4265="","",VLOOKUP(E4265,[1]PROJECTES!$C$14:$G$5000,2,FALSE))</f>
        <v/>
      </c>
      <c r="C4265" s="121"/>
      <c r="D4265" s="93" t="str">
        <f>IF(E4265="","",VLOOKUP(E4265,[1]PROJECTES!$C$14:$G$5000,5,FALSE))</f>
        <v/>
      </c>
      <c r="E4265" s="117"/>
      <c r="F4265" s="95"/>
      <c r="G4265" s="96" t="str">
        <f>IF(E4265="","",VLOOKUP(E4265,[1]PROJECTES!$C$14:$G$5000,4,FALSE))</f>
        <v/>
      </c>
      <c r="H4265" s="118"/>
      <c r="I4265" s="97" t="str">
        <f>IF(H4265="","",VLOOKUP(H4265,BD!B$2:C$16,2,FALSE))</f>
        <v/>
      </c>
      <c r="J4265" s="98"/>
      <c r="K4265" s="135" t="str">
        <f t="shared" si="144"/>
        <v/>
      </c>
      <c r="L4265" s="99" t="str">
        <f t="shared" ca="1" si="145"/>
        <v>-</v>
      </c>
      <c r="M4265" s="93" t="str">
        <f>IF(E4265="","",VLOOKUP(E4265,[1]PROJECTES!$C$14:$Z$5000,21,FALSE))</f>
        <v/>
      </c>
      <c r="N4265" s="100"/>
      <c r="O4265" s="72" t="s">
        <v>229</v>
      </c>
      <c r="P4265" s="101"/>
      <c r="Q4265" s="132"/>
      <c r="R4265" s="102"/>
      <c r="S4265" s="91"/>
    </row>
    <row r="4266" spans="1:19" s="104" customFormat="1" ht="12.75" customHeight="1" x14ac:dyDescent="0.25">
      <c r="A4266" s="121"/>
      <c r="B4266" s="92" t="str">
        <f>IF(E4266="","",VLOOKUP(E4266,[1]PROJECTES!$C$14:$G$5000,2,FALSE))</f>
        <v/>
      </c>
      <c r="C4266" s="121"/>
      <c r="D4266" s="93" t="str">
        <f>IF(E4266="","",VLOOKUP(E4266,[1]PROJECTES!$C$14:$G$5000,5,FALSE))</f>
        <v/>
      </c>
      <c r="E4266" s="117"/>
      <c r="F4266" s="95"/>
      <c r="G4266" s="96" t="str">
        <f>IF(E4266="","",VLOOKUP(E4266,[1]PROJECTES!$C$14:$G$5000,4,FALSE))</f>
        <v/>
      </c>
      <c r="H4266" s="118"/>
      <c r="I4266" s="97" t="str">
        <f>IF(H4266="","",VLOOKUP(H4266,BD!B$2:C$16,2,FALSE))</f>
        <v/>
      </c>
      <c r="J4266" s="98"/>
      <c r="K4266" s="135" t="str">
        <f t="shared" si="144"/>
        <v/>
      </c>
      <c r="L4266" s="99" t="str">
        <f t="shared" ca="1" si="145"/>
        <v>-</v>
      </c>
      <c r="M4266" s="93" t="str">
        <f>IF(E4266="","",VLOOKUP(E4266,[1]PROJECTES!$C$14:$Z$5000,21,FALSE))</f>
        <v/>
      </c>
      <c r="N4266" s="100"/>
      <c r="O4266" s="72" t="s">
        <v>229</v>
      </c>
      <c r="P4266" s="101"/>
      <c r="Q4266" s="132"/>
      <c r="R4266" s="102"/>
      <c r="S4266" s="91"/>
    </row>
    <row r="4267" spans="1:19" s="104" customFormat="1" ht="12.75" customHeight="1" x14ac:dyDescent="0.25">
      <c r="A4267" s="121"/>
      <c r="B4267" s="92" t="str">
        <f>IF(E4267="","",VLOOKUP(E4267,[1]PROJECTES!$C$14:$G$5000,2,FALSE))</f>
        <v/>
      </c>
      <c r="C4267" s="121"/>
      <c r="D4267" s="93" t="str">
        <f>IF(E4267="","",VLOOKUP(E4267,[1]PROJECTES!$C$14:$G$5000,5,FALSE))</f>
        <v/>
      </c>
      <c r="E4267" s="117"/>
      <c r="F4267" s="95"/>
      <c r="G4267" s="96" t="str">
        <f>IF(E4267="","",VLOOKUP(E4267,[1]PROJECTES!$C$14:$G$5000,4,FALSE))</f>
        <v/>
      </c>
      <c r="H4267" s="118"/>
      <c r="I4267" s="97" t="str">
        <f>IF(H4267="","",VLOOKUP(H4267,BD!B$2:C$16,2,FALSE))</f>
        <v/>
      </c>
      <c r="J4267" s="98"/>
      <c r="K4267" s="135" t="str">
        <f t="shared" si="144"/>
        <v/>
      </c>
      <c r="L4267" s="99" t="str">
        <f t="shared" ca="1" si="145"/>
        <v>-</v>
      </c>
      <c r="M4267" s="93" t="str">
        <f>IF(E4267="","",VLOOKUP(E4267,[1]PROJECTES!$C$14:$Z$5000,21,FALSE))</f>
        <v/>
      </c>
      <c r="N4267" s="100"/>
      <c r="O4267" s="72" t="s">
        <v>229</v>
      </c>
      <c r="P4267" s="101"/>
      <c r="Q4267" s="132"/>
      <c r="R4267" s="102"/>
      <c r="S4267" s="91"/>
    </row>
    <row r="4268" spans="1:19" s="104" customFormat="1" ht="12.75" customHeight="1" x14ac:dyDescent="0.25">
      <c r="A4268" s="121"/>
      <c r="B4268" s="92" t="str">
        <f>IF(E4268="","",VLOOKUP(E4268,[1]PROJECTES!$C$14:$G$5000,2,FALSE))</f>
        <v/>
      </c>
      <c r="C4268" s="121"/>
      <c r="D4268" s="93" t="str">
        <f>IF(E4268="","",VLOOKUP(E4268,[1]PROJECTES!$C$14:$G$5000,5,FALSE))</f>
        <v/>
      </c>
      <c r="E4268" s="117"/>
      <c r="F4268" s="95"/>
      <c r="G4268" s="96" t="str">
        <f>IF(E4268="","",VLOOKUP(E4268,[1]PROJECTES!$C$14:$G$5000,4,FALSE))</f>
        <v/>
      </c>
      <c r="H4268" s="118"/>
      <c r="I4268" s="97" t="str">
        <f>IF(H4268="","",VLOOKUP(H4268,BD!B$2:C$16,2,FALSE))</f>
        <v/>
      </c>
      <c r="J4268" s="98"/>
      <c r="K4268" s="135" t="str">
        <f t="shared" ref="K4268:K4331" si="146">IF(J4268="","",WEEKNUM(J4268,2)-0)</f>
        <v/>
      </c>
      <c r="L4268" s="99" t="str">
        <f t="shared" ref="L4268:L4331" ca="1" si="147">IF(M4268="","-",IF(G4268="TA","-",+M4268-TODAY()))</f>
        <v>-</v>
      </c>
      <c r="M4268" s="93" t="str">
        <f>IF(E4268="","",VLOOKUP(E4268,[1]PROJECTES!$C$14:$Z$5000,21,FALSE))</f>
        <v/>
      </c>
      <c r="N4268" s="100"/>
      <c r="O4268" s="72" t="s">
        <v>229</v>
      </c>
      <c r="P4268" s="101"/>
      <c r="Q4268" s="132"/>
      <c r="R4268" s="102"/>
      <c r="S4268" s="91"/>
    </row>
    <row r="4269" spans="1:19" s="104" customFormat="1" ht="12.75" customHeight="1" x14ac:dyDescent="0.25">
      <c r="A4269" s="121"/>
      <c r="B4269" s="92" t="str">
        <f>IF(E4269="","",VLOOKUP(E4269,[1]PROJECTES!$C$14:$G$5000,2,FALSE))</f>
        <v/>
      </c>
      <c r="C4269" s="121"/>
      <c r="D4269" s="93" t="str">
        <f>IF(E4269="","",VLOOKUP(E4269,[1]PROJECTES!$C$14:$G$5000,5,FALSE))</f>
        <v/>
      </c>
      <c r="E4269" s="117"/>
      <c r="F4269" s="95"/>
      <c r="G4269" s="96" t="str">
        <f>IF(E4269="","",VLOOKUP(E4269,[1]PROJECTES!$C$14:$G$5000,4,FALSE))</f>
        <v/>
      </c>
      <c r="H4269" s="118"/>
      <c r="I4269" s="97" t="str">
        <f>IF(H4269="","",VLOOKUP(H4269,BD!B$2:C$16,2,FALSE))</f>
        <v/>
      </c>
      <c r="J4269" s="98"/>
      <c r="K4269" s="135" t="str">
        <f t="shared" si="146"/>
        <v/>
      </c>
      <c r="L4269" s="99" t="str">
        <f t="shared" ca="1" si="147"/>
        <v>-</v>
      </c>
      <c r="M4269" s="93" t="str">
        <f>IF(E4269="","",VLOOKUP(E4269,[1]PROJECTES!$C$14:$Z$5000,21,FALSE))</f>
        <v/>
      </c>
      <c r="N4269" s="100"/>
      <c r="O4269" s="72" t="s">
        <v>229</v>
      </c>
      <c r="P4269" s="101"/>
      <c r="Q4269" s="132"/>
      <c r="R4269" s="102"/>
      <c r="S4269" s="91"/>
    </row>
    <row r="4270" spans="1:19" s="104" customFormat="1" ht="12.75" customHeight="1" x14ac:dyDescent="0.25">
      <c r="A4270" s="121"/>
      <c r="B4270" s="92" t="str">
        <f>IF(E4270="","",VLOOKUP(E4270,[1]PROJECTES!$C$14:$G$5000,2,FALSE))</f>
        <v/>
      </c>
      <c r="C4270" s="121"/>
      <c r="D4270" s="93" t="str">
        <f>IF(E4270="","",VLOOKUP(E4270,[1]PROJECTES!$C$14:$G$5000,5,FALSE))</f>
        <v/>
      </c>
      <c r="E4270" s="117"/>
      <c r="F4270" s="95"/>
      <c r="G4270" s="96" t="str">
        <f>IF(E4270="","",VLOOKUP(E4270,[1]PROJECTES!$C$14:$G$5000,4,FALSE))</f>
        <v/>
      </c>
      <c r="H4270" s="118"/>
      <c r="I4270" s="97" t="str">
        <f>IF(H4270="","",VLOOKUP(H4270,BD!B$2:C$16,2,FALSE))</f>
        <v/>
      </c>
      <c r="J4270" s="98"/>
      <c r="K4270" s="135" t="str">
        <f t="shared" si="146"/>
        <v/>
      </c>
      <c r="L4270" s="99" t="str">
        <f t="shared" ca="1" si="147"/>
        <v>-</v>
      </c>
      <c r="M4270" s="93" t="str">
        <f>IF(E4270="","",VLOOKUP(E4270,[1]PROJECTES!$C$14:$Z$5000,21,FALSE))</f>
        <v/>
      </c>
      <c r="N4270" s="100"/>
      <c r="O4270" s="72" t="s">
        <v>229</v>
      </c>
      <c r="P4270" s="101"/>
      <c r="Q4270" s="132"/>
      <c r="R4270" s="102"/>
      <c r="S4270" s="91"/>
    </row>
    <row r="4271" spans="1:19" s="104" customFormat="1" ht="12.75" customHeight="1" x14ac:dyDescent="0.25">
      <c r="A4271" s="121"/>
      <c r="B4271" s="92" t="str">
        <f>IF(E4271="","",VLOOKUP(E4271,[1]PROJECTES!$C$14:$G$5000,2,FALSE))</f>
        <v/>
      </c>
      <c r="C4271" s="121"/>
      <c r="D4271" s="93" t="str">
        <f>IF(E4271="","",VLOOKUP(E4271,[1]PROJECTES!$C$14:$G$5000,5,FALSE))</f>
        <v/>
      </c>
      <c r="E4271" s="117"/>
      <c r="F4271" s="95"/>
      <c r="G4271" s="96" t="str">
        <f>IF(E4271="","",VLOOKUP(E4271,[1]PROJECTES!$C$14:$G$5000,4,FALSE))</f>
        <v/>
      </c>
      <c r="H4271" s="118"/>
      <c r="I4271" s="97" t="str">
        <f>IF(H4271="","",VLOOKUP(H4271,BD!B$2:C$16,2,FALSE))</f>
        <v/>
      </c>
      <c r="J4271" s="98"/>
      <c r="K4271" s="135" t="str">
        <f t="shared" si="146"/>
        <v/>
      </c>
      <c r="L4271" s="99" t="str">
        <f t="shared" ca="1" si="147"/>
        <v>-</v>
      </c>
      <c r="M4271" s="93" t="str">
        <f>IF(E4271="","",VLOOKUP(E4271,[1]PROJECTES!$C$14:$Z$5000,21,FALSE))</f>
        <v/>
      </c>
      <c r="N4271" s="100"/>
      <c r="O4271" s="72" t="s">
        <v>229</v>
      </c>
      <c r="P4271" s="101"/>
      <c r="Q4271" s="132"/>
      <c r="R4271" s="102"/>
      <c r="S4271" s="91"/>
    </row>
    <row r="4272" spans="1:19" s="104" customFormat="1" ht="12.75" customHeight="1" x14ac:dyDescent="0.25">
      <c r="A4272" s="121"/>
      <c r="B4272" s="92" t="str">
        <f>IF(E4272="","",VLOOKUP(E4272,[1]PROJECTES!$C$14:$G$5000,2,FALSE))</f>
        <v/>
      </c>
      <c r="C4272" s="121"/>
      <c r="D4272" s="93" t="str">
        <f>IF(E4272="","",VLOOKUP(E4272,[1]PROJECTES!$C$14:$G$5000,5,FALSE))</f>
        <v/>
      </c>
      <c r="E4272" s="117"/>
      <c r="F4272" s="95"/>
      <c r="G4272" s="96" t="str">
        <f>IF(E4272="","",VLOOKUP(E4272,[1]PROJECTES!$C$14:$G$5000,4,FALSE))</f>
        <v/>
      </c>
      <c r="H4272" s="118"/>
      <c r="I4272" s="97" t="str">
        <f>IF(H4272="","",VLOOKUP(H4272,BD!B$2:C$16,2,FALSE))</f>
        <v/>
      </c>
      <c r="J4272" s="98"/>
      <c r="K4272" s="135" t="str">
        <f t="shared" si="146"/>
        <v/>
      </c>
      <c r="L4272" s="99" t="str">
        <f t="shared" ca="1" si="147"/>
        <v>-</v>
      </c>
      <c r="M4272" s="93" t="str">
        <f>IF(E4272="","",VLOOKUP(E4272,[1]PROJECTES!$C$14:$Z$5000,21,FALSE))</f>
        <v/>
      </c>
      <c r="N4272" s="100"/>
      <c r="O4272" s="72" t="s">
        <v>229</v>
      </c>
      <c r="P4272" s="101"/>
      <c r="Q4272" s="132"/>
      <c r="R4272" s="102"/>
      <c r="S4272" s="91"/>
    </row>
    <row r="4273" spans="1:19" s="104" customFormat="1" ht="12.75" customHeight="1" x14ac:dyDescent="0.25">
      <c r="A4273" s="121"/>
      <c r="B4273" s="92" t="str">
        <f>IF(E4273="","",VLOOKUP(E4273,[1]PROJECTES!$C$14:$G$5000,2,FALSE))</f>
        <v/>
      </c>
      <c r="C4273" s="121"/>
      <c r="D4273" s="93" t="str">
        <f>IF(E4273="","",VLOOKUP(E4273,[1]PROJECTES!$C$14:$G$5000,5,FALSE))</f>
        <v/>
      </c>
      <c r="E4273" s="117"/>
      <c r="F4273" s="95"/>
      <c r="G4273" s="96" t="str">
        <f>IF(E4273="","",VLOOKUP(E4273,[1]PROJECTES!$C$14:$G$5000,4,FALSE))</f>
        <v/>
      </c>
      <c r="H4273" s="118"/>
      <c r="I4273" s="97" t="str">
        <f>IF(H4273="","",VLOOKUP(H4273,BD!B$2:C$16,2,FALSE))</f>
        <v/>
      </c>
      <c r="J4273" s="98"/>
      <c r="K4273" s="135" t="str">
        <f t="shared" si="146"/>
        <v/>
      </c>
      <c r="L4273" s="99" t="str">
        <f t="shared" ca="1" si="147"/>
        <v>-</v>
      </c>
      <c r="M4273" s="93" t="str">
        <f>IF(E4273="","",VLOOKUP(E4273,[1]PROJECTES!$C$14:$Z$5000,21,FALSE))</f>
        <v/>
      </c>
      <c r="N4273" s="100"/>
      <c r="O4273" s="72" t="s">
        <v>229</v>
      </c>
      <c r="P4273" s="101"/>
      <c r="Q4273" s="132"/>
      <c r="R4273" s="102"/>
      <c r="S4273" s="91"/>
    </row>
    <row r="4274" spans="1:19" s="104" customFormat="1" ht="12.75" customHeight="1" x14ac:dyDescent="0.25">
      <c r="A4274" s="121"/>
      <c r="B4274" s="92" t="str">
        <f>IF(E4274="","",VLOOKUP(E4274,[1]PROJECTES!$C$14:$G$5000,2,FALSE))</f>
        <v/>
      </c>
      <c r="C4274" s="121"/>
      <c r="D4274" s="93" t="str">
        <f>IF(E4274="","",VLOOKUP(E4274,[1]PROJECTES!$C$14:$G$5000,5,FALSE))</f>
        <v/>
      </c>
      <c r="E4274" s="117"/>
      <c r="F4274" s="95"/>
      <c r="G4274" s="96" t="str">
        <f>IF(E4274="","",VLOOKUP(E4274,[1]PROJECTES!$C$14:$G$5000,4,FALSE))</f>
        <v/>
      </c>
      <c r="H4274" s="118"/>
      <c r="I4274" s="97" t="str">
        <f>IF(H4274="","",VLOOKUP(H4274,BD!B$2:C$16,2,FALSE))</f>
        <v/>
      </c>
      <c r="J4274" s="98"/>
      <c r="K4274" s="135" t="str">
        <f t="shared" si="146"/>
        <v/>
      </c>
      <c r="L4274" s="99" t="str">
        <f t="shared" ca="1" si="147"/>
        <v>-</v>
      </c>
      <c r="M4274" s="93" t="str">
        <f>IF(E4274="","",VLOOKUP(E4274,[1]PROJECTES!$C$14:$Z$5000,21,FALSE))</f>
        <v/>
      </c>
      <c r="N4274" s="100"/>
      <c r="O4274" s="72" t="s">
        <v>229</v>
      </c>
      <c r="P4274" s="101"/>
      <c r="Q4274" s="132"/>
      <c r="R4274" s="102"/>
      <c r="S4274" s="91"/>
    </row>
    <row r="4275" spans="1:19" s="104" customFormat="1" ht="12.75" customHeight="1" x14ac:dyDescent="0.25">
      <c r="A4275" s="121"/>
      <c r="B4275" s="92" t="str">
        <f>IF(E4275="","",VLOOKUP(E4275,[1]PROJECTES!$C$14:$G$5000,2,FALSE))</f>
        <v/>
      </c>
      <c r="C4275" s="121"/>
      <c r="D4275" s="93" t="str">
        <f>IF(E4275="","",VLOOKUP(E4275,[1]PROJECTES!$C$14:$G$5000,5,FALSE))</f>
        <v/>
      </c>
      <c r="E4275" s="117"/>
      <c r="F4275" s="95"/>
      <c r="G4275" s="96" t="str">
        <f>IF(E4275="","",VLOOKUP(E4275,[1]PROJECTES!$C$14:$G$5000,4,FALSE))</f>
        <v/>
      </c>
      <c r="H4275" s="118"/>
      <c r="I4275" s="97" t="str">
        <f>IF(H4275="","",VLOOKUP(H4275,BD!B$2:C$16,2,FALSE))</f>
        <v/>
      </c>
      <c r="J4275" s="98"/>
      <c r="K4275" s="135" t="str">
        <f t="shared" si="146"/>
        <v/>
      </c>
      <c r="L4275" s="99" t="str">
        <f t="shared" ca="1" si="147"/>
        <v>-</v>
      </c>
      <c r="M4275" s="93" t="str">
        <f>IF(E4275="","",VLOOKUP(E4275,[1]PROJECTES!$C$14:$Z$5000,21,FALSE))</f>
        <v/>
      </c>
      <c r="N4275" s="100"/>
      <c r="O4275" s="72" t="s">
        <v>229</v>
      </c>
      <c r="P4275" s="101"/>
      <c r="Q4275" s="132"/>
      <c r="R4275" s="102"/>
      <c r="S4275" s="91"/>
    </row>
    <row r="4276" spans="1:19" s="104" customFormat="1" ht="12.75" customHeight="1" x14ac:dyDescent="0.25">
      <c r="A4276" s="121"/>
      <c r="B4276" s="92" t="str">
        <f>IF(E4276="","",VLOOKUP(E4276,[1]PROJECTES!$C$14:$G$5000,2,FALSE))</f>
        <v/>
      </c>
      <c r="C4276" s="121"/>
      <c r="D4276" s="93" t="str">
        <f>IF(E4276="","",VLOOKUP(E4276,[1]PROJECTES!$C$14:$G$5000,5,FALSE))</f>
        <v/>
      </c>
      <c r="E4276" s="117"/>
      <c r="F4276" s="95"/>
      <c r="G4276" s="96" t="str">
        <f>IF(E4276="","",VLOOKUP(E4276,[1]PROJECTES!$C$14:$G$5000,4,FALSE))</f>
        <v/>
      </c>
      <c r="H4276" s="118"/>
      <c r="I4276" s="97" t="str">
        <f>IF(H4276="","",VLOOKUP(H4276,BD!B$2:C$16,2,FALSE))</f>
        <v/>
      </c>
      <c r="J4276" s="98"/>
      <c r="K4276" s="135" t="str">
        <f t="shared" si="146"/>
        <v/>
      </c>
      <c r="L4276" s="99" t="str">
        <f t="shared" ca="1" si="147"/>
        <v>-</v>
      </c>
      <c r="M4276" s="93" t="str">
        <f>IF(E4276="","",VLOOKUP(E4276,[1]PROJECTES!$C$14:$Z$5000,21,FALSE))</f>
        <v/>
      </c>
      <c r="N4276" s="100"/>
      <c r="O4276" s="72" t="s">
        <v>229</v>
      </c>
      <c r="P4276" s="101"/>
      <c r="Q4276" s="132"/>
      <c r="R4276" s="102"/>
      <c r="S4276" s="91"/>
    </row>
    <row r="4277" spans="1:19" s="104" customFormat="1" ht="12.75" customHeight="1" x14ac:dyDescent="0.25">
      <c r="A4277" s="121"/>
      <c r="B4277" s="92" t="str">
        <f>IF(E4277="","",VLOOKUP(E4277,[1]PROJECTES!$C$14:$G$5000,2,FALSE))</f>
        <v/>
      </c>
      <c r="C4277" s="121"/>
      <c r="D4277" s="93" t="str">
        <f>IF(E4277="","",VLOOKUP(E4277,[1]PROJECTES!$C$14:$G$5000,5,FALSE))</f>
        <v/>
      </c>
      <c r="E4277" s="117"/>
      <c r="F4277" s="95"/>
      <c r="G4277" s="96" t="str">
        <f>IF(E4277="","",VLOOKUP(E4277,[1]PROJECTES!$C$14:$G$5000,4,FALSE))</f>
        <v/>
      </c>
      <c r="H4277" s="118"/>
      <c r="I4277" s="97" t="str">
        <f>IF(H4277="","",VLOOKUP(H4277,BD!B$2:C$16,2,FALSE))</f>
        <v/>
      </c>
      <c r="J4277" s="98"/>
      <c r="K4277" s="135" t="str">
        <f t="shared" si="146"/>
        <v/>
      </c>
      <c r="L4277" s="99" t="str">
        <f t="shared" ca="1" si="147"/>
        <v>-</v>
      </c>
      <c r="M4277" s="93" t="str">
        <f>IF(E4277="","",VLOOKUP(E4277,[1]PROJECTES!$C$14:$Z$5000,21,FALSE))</f>
        <v/>
      </c>
      <c r="N4277" s="100"/>
      <c r="O4277" s="72" t="s">
        <v>229</v>
      </c>
      <c r="P4277" s="101"/>
      <c r="Q4277" s="132"/>
      <c r="R4277" s="102"/>
      <c r="S4277" s="91"/>
    </row>
    <row r="4278" spans="1:19" s="104" customFormat="1" ht="12.75" customHeight="1" x14ac:dyDescent="0.25">
      <c r="A4278" s="121"/>
      <c r="B4278" s="92" t="str">
        <f>IF(E4278="","",VLOOKUP(E4278,[1]PROJECTES!$C$14:$G$5000,2,FALSE))</f>
        <v/>
      </c>
      <c r="C4278" s="121"/>
      <c r="D4278" s="93" t="str">
        <f>IF(E4278="","",VLOOKUP(E4278,[1]PROJECTES!$C$14:$G$5000,5,FALSE))</f>
        <v/>
      </c>
      <c r="E4278" s="117"/>
      <c r="F4278" s="95"/>
      <c r="G4278" s="96" t="str">
        <f>IF(E4278="","",VLOOKUP(E4278,[1]PROJECTES!$C$14:$G$5000,4,FALSE))</f>
        <v/>
      </c>
      <c r="H4278" s="118"/>
      <c r="I4278" s="97" t="str">
        <f>IF(H4278="","",VLOOKUP(H4278,BD!B$2:C$16,2,FALSE))</f>
        <v/>
      </c>
      <c r="J4278" s="98"/>
      <c r="K4278" s="135" t="str">
        <f t="shared" si="146"/>
        <v/>
      </c>
      <c r="L4278" s="99" t="str">
        <f t="shared" ca="1" si="147"/>
        <v>-</v>
      </c>
      <c r="M4278" s="93" t="str">
        <f>IF(E4278="","",VLOOKUP(E4278,[1]PROJECTES!$C$14:$Z$5000,21,FALSE))</f>
        <v/>
      </c>
      <c r="N4278" s="100"/>
      <c r="O4278" s="72" t="s">
        <v>229</v>
      </c>
      <c r="P4278" s="101"/>
      <c r="Q4278" s="132"/>
      <c r="R4278" s="102"/>
      <c r="S4278" s="91"/>
    </row>
    <row r="4279" spans="1:19" s="104" customFormat="1" ht="12.75" customHeight="1" x14ac:dyDescent="0.25">
      <c r="A4279" s="121"/>
      <c r="B4279" s="92" t="str">
        <f>IF(E4279="","",VLOOKUP(E4279,[1]PROJECTES!$C$14:$G$5000,2,FALSE))</f>
        <v/>
      </c>
      <c r="C4279" s="121"/>
      <c r="D4279" s="93" t="str">
        <f>IF(E4279="","",VLOOKUP(E4279,[1]PROJECTES!$C$14:$G$5000,5,FALSE))</f>
        <v/>
      </c>
      <c r="E4279" s="117"/>
      <c r="F4279" s="95"/>
      <c r="G4279" s="96" t="str">
        <f>IF(E4279="","",VLOOKUP(E4279,[1]PROJECTES!$C$14:$G$5000,4,FALSE))</f>
        <v/>
      </c>
      <c r="H4279" s="118"/>
      <c r="I4279" s="97" t="str">
        <f>IF(H4279="","",VLOOKUP(H4279,BD!B$2:C$16,2,FALSE))</f>
        <v/>
      </c>
      <c r="J4279" s="98"/>
      <c r="K4279" s="135" t="str">
        <f t="shared" si="146"/>
        <v/>
      </c>
      <c r="L4279" s="99" t="str">
        <f t="shared" ca="1" si="147"/>
        <v>-</v>
      </c>
      <c r="M4279" s="93" t="str">
        <f>IF(E4279="","",VLOOKUP(E4279,[1]PROJECTES!$C$14:$Z$5000,21,FALSE))</f>
        <v/>
      </c>
      <c r="N4279" s="100"/>
      <c r="O4279" s="72" t="s">
        <v>229</v>
      </c>
      <c r="P4279" s="101"/>
      <c r="Q4279" s="132"/>
      <c r="R4279" s="102"/>
      <c r="S4279" s="91"/>
    </row>
    <row r="4280" spans="1:19" s="104" customFormat="1" ht="12.75" customHeight="1" x14ac:dyDescent="0.25">
      <c r="A4280" s="121"/>
      <c r="B4280" s="92" t="str">
        <f>IF(E4280="","",VLOOKUP(E4280,[1]PROJECTES!$C$14:$G$5000,2,FALSE))</f>
        <v/>
      </c>
      <c r="C4280" s="121"/>
      <c r="D4280" s="93" t="str">
        <f>IF(E4280="","",VLOOKUP(E4280,[1]PROJECTES!$C$14:$G$5000,5,FALSE))</f>
        <v/>
      </c>
      <c r="E4280" s="117"/>
      <c r="F4280" s="95"/>
      <c r="G4280" s="96" t="str">
        <f>IF(E4280="","",VLOOKUP(E4280,[1]PROJECTES!$C$14:$G$5000,4,FALSE))</f>
        <v/>
      </c>
      <c r="H4280" s="118"/>
      <c r="I4280" s="97" t="str">
        <f>IF(H4280="","",VLOOKUP(H4280,BD!B$2:C$16,2,FALSE))</f>
        <v/>
      </c>
      <c r="J4280" s="98"/>
      <c r="K4280" s="135" t="str">
        <f t="shared" si="146"/>
        <v/>
      </c>
      <c r="L4280" s="99" t="str">
        <f t="shared" ca="1" si="147"/>
        <v>-</v>
      </c>
      <c r="M4280" s="93" t="str">
        <f>IF(E4280="","",VLOOKUP(E4280,[1]PROJECTES!$C$14:$Z$5000,21,FALSE))</f>
        <v/>
      </c>
      <c r="N4280" s="100"/>
      <c r="O4280" s="72" t="s">
        <v>229</v>
      </c>
      <c r="P4280" s="101"/>
      <c r="Q4280" s="132"/>
      <c r="R4280" s="102"/>
      <c r="S4280" s="91"/>
    </row>
    <row r="4281" spans="1:19" s="104" customFormat="1" ht="12.75" customHeight="1" x14ac:dyDescent="0.25">
      <c r="A4281" s="121"/>
      <c r="B4281" s="92" t="str">
        <f>IF(E4281="","",VLOOKUP(E4281,[1]PROJECTES!$C$14:$G$5000,2,FALSE))</f>
        <v/>
      </c>
      <c r="C4281" s="121"/>
      <c r="D4281" s="93" t="str">
        <f>IF(E4281="","",VLOOKUP(E4281,[1]PROJECTES!$C$14:$G$5000,5,FALSE))</f>
        <v/>
      </c>
      <c r="E4281" s="117"/>
      <c r="F4281" s="95"/>
      <c r="G4281" s="96" t="str">
        <f>IF(E4281="","",VLOOKUP(E4281,[1]PROJECTES!$C$14:$G$5000,4,FALSE))</f>
        <v/>
      </c>
      <c r="H4281" s="118"/>
      <c r="I4281" s="97" t="str">
        <f>IF(H4281="","",VLOOKUP(H4281,BD!B$2:C$16,2,FALSE))</f>
        <v/>
      </c>
      <c r="J4281" s="98"/>
      <c r="K4281" s="135" t="str">
        <f t="shared" si="146"/>
        <v/>
      </c>
      <c r="L4281" s="99" t="str">
        <f t="shared" ca="1" si="147"/>
        <v>-</v>
      </c>
      <c r="M4281" s="93" t="str">
        <f>IF(E4281="","",VLOOKUP(E4281,[1]PROJECTES!$C$14:$Z$5000,21,FALSE))</f>
        <v/>
      </c>
      <c r="N4281" s="100"/>
      <c r="O4281" s="72" t="s">
        <v>229</v>
      </c>
      <c r="P4281" s="101"/>
      <c r="Q4281" s="132"/>
      <c r="R4281" s="102"/>
      <c r="S4281" s="91"/>
    </row>
    <row r="4282" spans="1:19" s="104" customFormat="1" ht="12.75" customHeight="1" x14ac:dyDescent="0.25">
      <c r="A4282" s="121"/>
      <c r="B4282" s="92" t="str">
        <f>IF(E4282="","",VLOOKUP(E4282,[1]PROJECTES!$C$14:$G$5000,2,FALSE))</f>
        <v/>
      </c>
      <c r="C4282" s="121"/>
      <c r="D4282" s="93" t="str">
        <f>IF(E4282="","",VLOOKUP(E4282,[1]PROJECTES!$C$14:$G$5000,5,FALSE))</f>
        <v/>
      </c>
      <c r="E4282" s="117"/>
      <c r="F4282" s="95"/>
      <c r="G4282" s="96" t="str">
        <f>IF(E4282="","",VLOOKUP(E4282,[1]PROJECTES!$C$14:$G$5000,4,FALSE))</f>
        <v/>
      </c>
      <c r="H4282" s="118"/>
      <c r="I4282" s="97" t="str">
        <f>IF(H4282="","",VLOOKUP(H4282,BD!B$2:C$16,2,FALSE))</f>
        <v/>
      </c>
      <c r="J4282" s="98"/>
      <c r="K4282" s="135" t="str">
        <f t="shared" si="146"/>
        <v/>
      </c>
      <c r="L4282" s="99" t="str">
        <f t="shared" ca="1" si="147"/>
        <v>-</v>
      </c>
      <c r="M4282" s="93" t="str">
        <f>IF(E4282="","",VLOOKUP(E4282,[1]PROJECTES!$C$14:$Z$5000,21,FALSE))</f>
        <v/>
      </c>
      <c r="N4282" s="100"/>
      <c r="O4282" s="72" t="s">
        <v>229</v>
      </c>
      <c r="P4282" s="101"/>
      <c r="Q4282" s="132"/>
      <c r="R4282" s="102"/>
      <c r="S4282" s="91"/>
    </row>
    <row r="4283" spans="1:19" s="104" customFormat="1" ht="12.75" customHeight="1" x14ac:dyDescent="0.25">
      <c r="A4283" s="121"/>
      <c r="B4283" s="92" t="str">
        <f>IF(E4283="","",VLOOKUP(E4283,[1]PROJECTES!$C$14:$G$5000,2,FALSE))</f>
        <v/>
      </c>
      <c r="C4283" s="121"/>
      <c r="D4283" s="93" t="str">
        <f>IF(E4283="","",VLOOKUP(E4283,[1]PROJECTES!$C$14:$G$5000,5,FALSE))</f>
        <v/>
      </c>
      <c r="E4283" s="117"/>
      <c r="F4283" s="95"/>
      <c r="G4283" s="96" t="str">
        <f>IF(E4283="","",VLOOKUP(E4283,[1]PROJECTES!$C$14:$G$5000,4,FALSE))</f>
        <v/>
      </c>
      <c r="H4283" s="118"/>
      <c r="I4283" s="97" t="str">
        <f>IF(H4283="","",VLOOKUP(H4283,BD!B$2:C$16,2,FALSE))</f>
        <v/>
      </c>
      <c r="J4283" s="98"/>
      <c r="K4283" s="135" t="str">
        <f t="shared" si="146"/>
        <v/>
      </c>
      <c r="L4283" s="99" t="str">
        <f t="shared" ca="1" si="147"/>
        <v>-</v>
      </c>
      <c r="M4283" s="93" t="str">
        <f>IF(E4283="","",VLOOKUP(E4283,[1]PROJECTES!$C$14:$Z$5000,21,FALSE))</f>
        <v/>
      </c>
      <c r="N4283" s="100"/>
      <c r="O4283" s="72" t="s">
        <v>229</v>
      </c>
      <c r="P4283" s="101"/>
      <c r="Q4283" s="132"/>
      <c r="R4283" s="102"/>
      <c r="S4283" s="91"/>
    </row>
    <row r="4284" spans="1:19" s="104" customFormat="1" ht="12.75" customHeight="1" x14ac:dyDescent="0.25">
      <c r="A4284" s="121"/>
      <c r="B4284" s="92" t="str">
        <f>IF(E4284="","",VLOOKUP(E4284,[1]PROJECTES!$C$14:$G$5000,2,FALSE))</f>
        <v/>
      </c>
      <c r="C4284" s="121"/>
      <c r="D4284" s="93" t="str">
        <f>IF(E4284="","",VLOOKUP(E4284,[1]PROJECTES!$C$14:$G$5000,5,FALSE))</f>
        <v/>
      </c>
      <c r="E4284" s="117"/>
      <c r="F4284" s="95"/>
      <c r="G4284" s="96" t="str">
        <f>IF(E4284="","",VLOOKUP(E4284,[1]PROJECTES!$C$14:$G$5000,4,FALSE))</f>
        <v/>
      </c>
      <c r="H4284" s="118"/>
      <c r="I4284" s="97" t="str">
        <f>IF(H4284="","",VLOOKUP(H4284,BD!B$2:C$16,2,FALSE))</f>
        <v/>
      </c>
      <c r="J4284" s="98"/>
      <c r="K4284" s="135" t="str">
        <f t="shared" si="146"/>
        <v/>
      </c>
      <c r="L4284" s="99" t="str">
        <f t="shared" ca="1" si="147"/>
        <v>-</v>
      </c>
      <c r="M4284" s="93" t="str">
        <f>IF(E4284="","",VLOOKUP(E4284,[1]PROJECTES!$C$14:$Z$5000,21,FALSE))</f>
        <v/>
      </c>
      <c r="N4284" s="100"/>
      <c r="O4284" s="72" t="s">
        <v>229</v>
      </c>
      <c r="P4284" s="101"/>
      <c r="Q4284" s="132"/>
      <c r="R4284" s="102"/>
      <c r="S4284" s="91"/>
    </row>
    <row r="4285" spans="1:19" s="104" customFormat="1" ht="12.75" customHeight="1" x14ac:dyDescent="0.25">
      <c r="A4285" s="121"/>
      <c r="B4285" s="92" t="str">
        <f>IF(E4285="","",VLOOKUP(E4285,[1]PROJECTES!$C$14:$G$5000,2,FALSE))</f>
        <v/>
      </c>
      <c r="C4285" s="121"/>
      <c r="D4285" s="93" t="str">
        <f>IF(E4285="","",VLOOKUP(E4285,[1]PROJECTES!$C$14:$G$5000,5,FALSE))</f>
        <v/>
      </c>
      <c r="E4285" s="117"/>
      <c r="F4285" s="95"/>
      <c r="G4285" s="96" t="str">
        <f>IF(E4285="","",VLOOKUP(E4285,[1]PROJECTES!$C$14:$G$5000,4,FALSE))</f>
        <v/>
      </c>
      <c r="H4285" s="118"/>
      <c r="I4285" s="97" t="str">
        <f>IF(H4285="","",VLOOKUP(H4285,BD!B$2:C$16,2,FALSE))</f>
        <v/>
      </c>
      <c r="J4285" s="98"/>
      <c r="K4285" s="135" t="str">
        <f t="shared" si="146"/>
        <v/>
      </c>
      <c r="L4285" s="99" t="str">
        <f t="shared" ca="1" si="147"/>
        <v>-</v>
      </c>
      <c r="M4285" s="93" t="str">
        <f>IF(E4285="","",VLOOKUP(E4285,[1]PROJECTES!$C$14:$Z$5000,21,FALSE))</f>
        <v/>
      </c>
      <c r="N4285" s="100"/>
      <c r="O4285" s="72" t="s">
        <v>229</v>
      </c>
      <c r="P4285" s="101"/>
      <c r="Q4285" s="132"/>
      <c r="R4285" s="102"/>
      <c r="S4285" s="91"/>
    </row>
    <row r="4286" spans="1:19" s="104" customFormat="1" ht="12.75" customHeight="1" x14ac:dyDescent="0.25">
      <c r="A4286" s="121"/>
      <c r="B4286" s="92" t="str">
        <f>IF(E4286="","",VLOOKUP(E4286,[1]PROJECTES!$C$14:$G$5000,2,FALSE))</f>
        <v/>
      </c>
      <c r="C4286" s="121"/>
      <c r="D4286" s="93" t="str">
        <f>IF(E4286="","",VLOOKUP(E4286,[1]PROJECTES!$C$14:$G$5000,5,FALSE))</f>
        <v/>
      </c>
      <c r="E4286" s="117"/>
      <c r="F4286" s="95"/>
      <c r="G4286" s="96" t="str">
        <f>IF(E4286="","",VLOOKUP(E4286,[1]PROJECTES!$C$14:$G$5000,4,FALSE))</f>
        <v/>
      </c>
      <c r="H4286" s="118"/>
      <c r="I4286" s="97" t="str">
        <f>IF(H4286="","",VLOOKUP(H4286,BD!B$2:C$16,2,FALSE))</f>
        <v/>
      </c>
      <c r="J4286" s="98"/>
      <c r="K4286" s="135" t="str">
        <f t="shared" si="146"/>
        <v/>
      </c>
      <c r="L4286" s="99" t="str">
        <f t="shared" ca="1" si="147"/>
        <v>-</v>
      </c>
      <c r="M4286" s="93" t="str">
        <f>IF(E4286="","",VLOOKUP(E4286,[1]PROJECTES!$C$14:$Z$5000,21,FALSE))</f>
        <v/>
      </c>
      <c r="N4286" s="100"/>
      <c r="O4286" s="72" t="s">
        <v>229</v>
      </c>
      <c r="P4286" s="101"/>
      <c r="Q4286" s="132"/>
      <c r="R4286" s="102"/>
      <c r="S4286" s="91"/>
    </row>
    <row r="4287" spans="1:19" s="104" customFormat="1" ht="12.75" customHeight="1" x14ac:dyDescent="0.25">
      <c r="A4287" s="121"/>
      <c r="B4287" s="92" t="str">
        <f>IF(E4287="","",VLOOKUP(E4287,[1]PROJECTES!$C$14:$G$5000,2,FALSE))</f>
        <v/>
      </c>
      <c r="C4287" s="121"/>
      <c r="D4287" s="93" t="str">
        <f>IF(E4287="","",VLOOKUP(E4287,[1]PROJECTES!$C$14:$G$5000,5,FALSE))</f>
        <v/>
      </c>
      <c r="E4287" s="117"/>
      <c r="F4287" s="95"/>
      <c r="G4287" s="96" t="str">
        <f>IF(E4287="","",VLOOKUP(E4287,[1]PROJECTES!$C$14:$G$5000,4,FALSE))</f>
        <v/>
      </c>
      <c r="H4287" s="118"/>
      <c r="I4287" s="97" t="str">
        <f>IF(H4287="","",VLOOKUP(H4287,BD!B$2:C$16,2,FALSE))</f>
        <v/>
      </c>
      <c r="J4287" s="98"/>
      <c r="K4287" s="135" t="str">
        <f t="shared" si="146"/>
        <v/>
      </c>
      <c r="L4287" s="99" t="str">
        <f t="shared" ca="1" si="147"/>
        <v>-</v>
      </c>
      <c r="M4287" s="93" t="str">
        <f>IF(E4287="","",VLOOKUP(E4287,[1]PROJECTES!$C$14:$Z$5000,21,FALSE))</f>
        <v/>
      </c>
      <c r="N4287" s="100"/>
      <c r="O4287" s="72" t="s">
        <v>229</v>
      </c>
      <c r="P4287" s="101"/>
      <c r="Q4287" s="132"/>
      <c r="R4287" s="102"/>
      <c r="S4287" s="91"/>
    </row>
    <row r="4288" spans="1:19" s="104" customFormat="1" ht="12.75" customHeight="1" x14ac:dyDescent="0.25">
      <c r="A4288" s="121"/>
      <c r="B4288" s="92" t="str">
        <f>IF(E4288="","",VLOOKUP(E4288,[1]PROJECTES!$C$14:$G$5000,2,FALSE))</f>
        <v/>
      </c>
      <c r="C4288" s="121"/>
      <c r="D4288" s="93" t="str">
        <f>IF(E4288="","",VLOOKUP(E4288,[1]PROJECTES!$C$14:$G$5000,5,FALSE))</f>
        <v/>
      </c>
      <c r="E4288" s="117"/>
      <c r="F4288" s="95"/>
      <c r="G4288" s="96" t="str">
        <f>IF(E4288="","",VLOOKUP(E4288,[1]PROJECTES!$C$14:$G$5000,4,FALSE))</f>
        <v/>
      </c>
      <c r="H4288" s="118"/>
      <c r="I4288" s="97" t="str">
        <f>IF(H4288="","",VLOOKUP(H4288,BD!B$2:C$16,2,FALSE))</f>
        <v/>
      </c>
      <c r="J4288" s="98"/>
      <c r="K4288" s="135" t="str">
        <f t="shared" si="146"/>
        <v/>
      </c>
      <c r="L4288" s="99" t="str">
        <f t="shared" ca="1" si="147"/>
        <v>-</v>
      </c>
      <c r="M4288" s="93" t="str">
        <f>IF(E4288="","",VLOOKUP(E4288,[1]PROJECTES!$C$14:$Z$5000,21,FALSE))</f>
        <v/>
      </c>
      <c r="N4288" s="100"/>
      <c r="O4288" s="72" t="s">
        <v>229</v>
      </c>
      <c r="P4288" s="101"/>
      <c r="Q4288" s="132"/>
      <c r="R4288" s="102"/>
      <c r="S4288" s="91"/>
    </row>
    <row r="4289" spans="1:19" s="104" customFormat="1" ht="12.75" customHeight="1" x14ac:dyDescent="0.25">
      <c r="A4289" s="121"/>
      <c r="B4289" s="92" t="str">
        <f>IF(E4289="","",VLOOKUP(E4289,[1]PROJECTES!$C$14:$G$5000,2,FALSE))</f>
        <v/>
      </c>
      <c r="C4289" s="121"/>
      <c r="D4289" s="93" t="str">
        <f>IF(E4289="","",VLOOKUP(E4289,[1]PROJECTES!$C$14:$G$5000,5,FALSE))</f>
        <v/>
      </c>
      <c r="E4289" s="117"/>
      <c r="F4289" s="95"/>
      <c r="G4289" s="96" t="str">
        <f>IF(E4289="","",VLOOKUP(E4289,[1]PROJECTES!$C$14:$G$5000,4,FALSE))</f>
        <v/>
      </c>
      <c r="H4289" s="118"/>
      <c r="I4289" s="97" t="str">
        <f>IF(H4289="","",VLOOKUP(H4289,BD!B$2:C$16,2,FALSE))</f>
        <v/>
      </c>
      <c r="J4289" s="98"/>
      <c r="K4289" s="135" t="str">
        <f t="shared" si="146"/>
        <v/>
      </c>
      <c r="L4289" s="99" t="str">
        <f t="shared" ca="1" si="147"/>
        <v>-</v>
      </c>
      <c r="M4289" s="93" t="str">
        <f>IF(E4289="","",VLOOKUP(E4289,[1]PROJECTES!$C$14:$Z$5000,21,FALSE))</f>
        <v/>
      </c>
      <c r="N4289" s="100"/>
      <c r="O4289" s="72" t="s">
        <v>229</v>
      </c>
      <c r="P4289" s="101"/>
      <c r="Q4289" s="132"/>
      <c r="R4289" s="102"/>
      <c r="S4289" s="91"/>
    </row>
    <row r="4290" spans="1:19" s="104" customFormat="1" ht="12.75" customHeight="1" x14ac:dyDescent="0.25">
      <c r="A4290" s="121"/>
      <c r="B4290" s="92" t="str">
        <f>IF(E4290="","",VLOOKUP(E4290,[1]PROJECTES!$C$14:$G$5000,2,FALSE))</f>
        <v/>
      </c>
      <c r="C4290" s="121"/>
      <c r="D4290" s="93" t="str">
        <f>IF(E4290="","",VLOOKUP(E4290,[1]PROJECTES!$C$14:$G$5000,5,FALSE))</f>
        <v/>
      </c>
      <c r="E4290" s="117"/>
      <c r="F4290" s="95"/>
      <c r="G4290" s="96" t="str">
        <f>IF(E4290="","",VLOOKUP(E4290,[1]PROJECTES!$C$14:$G$5000,4,FALSE))</f>
        <v/>
      </c>
      <c r="H4290" s="118"/>
      <c r="I4290" s="97" t="str">
        <f>IF(H4290="","",VLOOKUP(H4290,BD!B$2:C$16,2,FALSE))</f>
        <v/>
      </c>
      <c r="J4290" s="98"/>
      <c r="K4290" s="135" t="str">
        <f t="shared" si="146"/>
        <v/>
      </c>
      <c r="L4290" s="99" t="str">
        <f t="shared" ca="1" si="147"/>
        <v>-</v>
      </c>
      <c r="M4290" s="93" t="str">
        <f>IF(E4290="","",VLOOKUP(E4290,[1]PROJECTES!$C$14:$Z$5000,21,FALSE))</f>
        <v/>
      </c>
      <c r="N4290" s="100"/>
      <c r="O4290" s="72" t="s">
        <v>229</v>
      </c>
      <c r="P4290" s="101"/>
      <c r="Q4290" s="132"/>
      <c r="R4290" s="102"/>
      <c r="S4290" s="91"/>
    </row>
    <row r="4291" spans="1:19" s="104" customFormat="1" ht="12.75" customHeight="1" x14ac:dyDescent="0.25">
      <c r="A4291" s="121"/>
      <c r="B4291" s="92" t="str">
        <f>IF(E4291="","",VLOOKUP(E4291,[1]PROJECTES!$C$14:$G$5000,2,FALSE))</f>
        <v/>
      </c>
      <c r="C4291" s="121"/>
      <c r="D4291" s="93" t="str">
        <f>IF(E4291="","",VLOOKUP(E4291,[1]PROJECTES!$C$14:$G$5000,5,FALSE))</f>
        <v/>
      </c>
      <c r="E4291" s="117"/>
      <c r="F4291" s="95"/>
      <c r="G4291" s="96" t="str">
        <f>IF(E4291="","",VLOOKUP(E4291,[1]PROJECTES!$C$14:$G$5000,4,FALSE))</f>
        <v/>
      </c>
      <c r="H4291" s="118"/>
      <c r="I4291" s="97" t="str">
        <f>IF(H4291="","",VLOOKUP(H4291,BD!B$2:C$16,2,FALSE))</f>
        <v/>
      </c>
      <c r="J4291" s="98"/>
      <c r="K4291" s="135" t="str">
        <f t="shared" si="146"/>
        <v/>
      </c>
      <c r="L4291" s="99" t="str">
        <f t="shared" ca="1" si="147"/>
        <v>-</v>
      </c>
      <c r="M4291" s="93" t="str">
        <f>IF(E4291="","",VLOOKUP(E4291,[1]PROJECTES!$C$14:$Z$5000,21,FALSE))</f>
        <v/>
      </c>
      <c r="N4291" s="100"/>
      <c r="O4291" s="72" t="s">
        <v>229</v>
      </c>
      <c r="P4291" s="101"/>
      <c r="Q4291" s="132"/>
      <c r="R4291" s="102"/>
      <c r="S4291" s="91"/>
    </row>
    <row r="4292" spans="1:19" s="104" customFormat="1" ht="12.75" customHeight="1" x14ac:dyDescent="0.25">
      <c r="A4292" s="121"/>
      <c r="B4292" s="92" t="str">
        <f>IF(E4292="","",VLOOKUP(E4292,[1]PROJECTES!$C$14:$G$5000,2,FALSE))</f>
        <v/>
      </c>
      <c r="C4292" s="121"/>
      <c r="D4292" s="93" t="str">
        <f>IF(E4292="","",VLOOKUP(E4292,[1]PROJECTES!$C$14:$G$5000,5,FALSE))</f>
        <v/>
      </c>
      <c r="E4292" s="117"/>
      <c r="F4292" s="95"/>
      <c r="G4292" s="96" t="str">
        <f>IF(E4292="","",VLOOKUP(E4292,[1]PROJECTES!$C$14:$G$5000,4,FALSE))</f>
        <v/>
      </c>
      <c r="H4292" s="118"/>
      <c r="I4292" s="97" t="str">
        <f>IF(H4292="","",VLOOKUP(H4292,BD!B$2:C$16,2,FALSE))</f>
        <v/>
      </c>
      <c r="J4292" s="98"/>
      <c r="K4292" s="135" t="str">
        <f t="shared" si="146"/>
        <v/>
      </c>
      <c r="L4292" s="99" t="str">
        <f t="shared" ca="1" si="147"/>
        <v>-</v>
      </c>
      <c r="M4292" s="93" t="str">
        <f>IF(E4292="","",VLOOKUP(E4292,[1]PROJECTES!$C$14:$Z$5000,21,FALSE))</f>
        <v/>
      </c>
      <c r="N4292" s="100"/>
      <c r="O4292" s="72" t="s">
        <v>229</v>
      </c>
      <c r="P4292" s="101"/>
      <c r="Q4292" s="132"/>
      <c r="R4292" s="102"/>
      <c r="S4292" s="91"/>
    </row>
    <row r="4293" spans="1:19" s="104" customFormat="1" ht="12.75" customHeight="1" x14ac:dyDescent="0.25">
      <c r="A4293" s="121"/>
      <c r="B4293" s="92" t="str">
        <f>IF(E4293="","",VLOOKUP(E4293,[1]PROJECTES!$C$14:$G$5000,2,FALSE))</f>
        <v/>
      </c>
      <c r="C4293" s="121"/>
      <c r="D4293" s="93" t="str">
        <f>IF(E4293="","",VLOOKUP(E4293,[1]PROJECTES!$C$14:$G$5000,5,FALSE))</f>
        <v/>
      </c>
      <c r="E4293" s="117"/>
      <c r="F4293" s="95"/>
      <c r="G4293" s="96" t="str">
        <f>IF(E4293="","",VLOOKUP(E4293,[1]PROJECTES!$C$14:$G$5000,4,FALSE))</f>
        <v/>
      </c>
      <c r="H4293" s="118"/>
      <c r="I4293" s="97" t="str">
        <f>IF(H4293="","",VLOOKUP(H4293,BD!B$2:C$16,2,FALSE))</f>
        <v/>
      </c>
      <c r="J4293" s="98"/>
      <c r="K4293" s="135" t="str">
        <f t="shared" si="146"/>
        <v/>
      </c>
      <c r="L4293" s="99" t="str">
        <f t="shared" ca="1" si="147"/>
        <v>-</v>
      </c>
      <c r="M4293" s="93" t="str">
        <f>IF(E4293="","",VLOOKUP(E4293,[1]PROJECTES!$C$14:$Z$5000,21,FALSE))</f>
        <v/>
      </c>
      <c r="N4293" s="100"/>
      <c r="O4293" s="72" t="s">
        <v>229</v>
      </c>
      <c r="P4293" s="101"/>
      <c r="Q4293" s="132"/>
      <c r="R4293" s="102"/>
      <c r="S4293" s="91"/>
    </row>
    <row r="4294" spans="1:19" s="104" customFormat="1" ht="12.75" customHeight="1" x14ac:dyDescent="0.25">
      <c r="A4294" s="121"/>
      <c r="B4294" s="92" t="str">
        <f>IF(E4294="","",VLOOKUP(E4294,[1]PROJECTES!$C$14:$G$5000,2,FALSE))</f>
        <v/>
      </c>
      <c r="C4294" s="121"/>
      <c r="D4294" s="93" t="str">
        <f>IF(E4294="","",VLOOKUP(E4294,[1]PROJECTES!$C$14:$G$5000,5,FALSE))</f>
        <v/>
      </c>
      <c r="E4294" s="117"/>
      <c r="F4294" s="95"/>
      <c r="G4294" s="96" t="str">
        <f>IF(E4294="","",VLOOKUP(E4294,[1]PROJECTES!$C$14:$G$5000,4,FALSE))</f>
        <v/>
      </c>
      <c r="H4294" s="118"/>
      <c r="I4294" s="97" t="str">
        <f>IF(H4294="","",VLOOKUP(H4294,BD!B$2:C$16,2,FALSE))</f>
        <v/>
      </c>
      <c r="J4294" s="98"/>
      <c r="K4294" s="135" t="str">
        <f t="shared" si="146"/>
        <v/>
      </c>
      <c r="L4294" s="99" t="str">
        <f t="shared" ca="1" si="147"/>
        <v>-</v>
      </c>
      <c r="M4294" s="93" t="str">
        <f>IF(E4294="","",VLOOKUP(E4294,[1]PROJECTES!$C$14:$Z$5000,21,FALSE))</f>
        <v/>
      </c>
      <c r="N4294" s="100"/>
      <c r="O4294" s="72" t="s">
        <v>229</v>
      </c>
      <c r="P4294" s="101"/>
      <c r="Q4294" s="132"/>
      <c r="R4294" s="102"/>
      <c r="S4294" s="91"/>
    </row>
    <row r="4295" spans="1:19" s="104" customFormat="1" ht="12.75" customHeight="1" x14ac:dyDescent="0.25">
      <c r="A4295" s="121"/>
      <c r="B4295" s="92" t="str">
        <f>IF(E4295="","",VLOOKUP(E4295,[1]PROJECTES!$C$14:$G$5000,2,FALSE))</f>
        <v/>
      </c>
      <c r="C4295" s="121"/>
      <c r="D4295" s="93" t="str">
        <f>IF(E4295="","",VLOOKUP(E4295,[1]PROJECTES!$C$14:$G$5000,5,FALSE))</f>
        <v/>
      </c>
      <c r="E4295" s="117"/>
      <c r="F4295" s="95"/>
      <c r="G4295" s="96" t="str">
        <f>IF(E4295="","",VLOOKUP(E4295,[1]PROJECTES!$C$14:$G$5000,4,FALSE))</f>
        <v/>
      </c>
      <c r="H4295" s="118"/>
      <c r="I4295" s="97" t="str">
        <f>IF(H4295="","",VLOOKUP(H4295,BD!B$2:C$16,2,FALSE))</f>
        <v/>
      </c>
      <c r="J4295" s="98"/>
      <c r="K4295" s="135" t="str">
        <f t="shared" si="146"/>
        <v/>
      </c>
      <c r="L4295" s="99" t="str">
        <f t="shared" ca="1" si="147"/>
        <v>-</v>
      </c>
      <c r="M4295" s="93" t="str">
        <f>IF(E4295="","",VLOOKUP(E4295,[1]PROJECTES!$C$14:$Z$5000,21,FALSE))</f>
        <v/>
      </c>
      <c r="N4295" s="100"/>
      <c r="O4295" s="72" t="s">
        <v>229</v>
      </c>
      <c r="P4295" s="101"/>
      <c r="Q4295" s="132"/>
      <c r="R4295" s="102"/>
      <c r="S4295" s="91"/>
    </row>
    <row r="4296" spans="1:19" s="104" customFormat="1" ht="12.75" customHeight="1" x14ac:dyDescent="0.25">
      <c r="A4296" s="121"/>
      <c r="B4296" s="92" t="str">
        <f>IF(E4296="","",VLOOKUP(E4296,[1]PROJECTES!$C$14:$G$5000,2,FALSE))</f>
        <v/>
      </c>
      <c r="C4296" s="121"/>
      <c r="D4296" s="93" t="str">
        <f>IF(E4296="","",VLOOKUP(E4296,[1]PROJECTES!$C$14:$G$5000,5,FALSE))</f>
        <v/>
      </c>
      <c r="E4296" s="117"/>
      <c r="F4296" s="95"/>
      <c r="G4296" s="96" t="str">
        <f>IF(E4296="","",VLOOKUP(E4296,[1]PROJECTES!$C$14:$G$5000,4,FALSE))</f>
        <v/>
      </c>
      <c r="H4296" s="118"/>
      <c r="I4296" s="97" t="str">
        <f>IF(H4296="","",VLOOKUP(H4296,BD!B$2:C$16,2,FALSE))</f>
        <v/>
      </c>
      <c r="J4296" s="98"/>
      <c r="K4296" s="135" t="str">
        <f t="shared" si="146"/>
        <v/>
      </c>
      <c r="L4296" s="99" t="str">
        <f t="shared" ca="1" si="147"/>
        <v>-</v>
      </c>
      <c r="M4296" s="93" t="str">
        <f>IF(E4296="","",VLOOKUP(E4296,[1]PROJECTES!$C$14:$Z$5000,21,FALSE))</f>
        <v/>
      </c>
      <c r="N4296" s="100"/>
      <c r="O4296" s="72" t="s">
        <v>229</v>
      </c>
      <c r="P4296" s="101"/>
      <c r="Q4296" s="132"/>
      <c r="R4296" s="102"/>
      <c r="S4296" s="91"/>
    </row>
    <row r="4297" spans="1:19" s="104" customFormat="1" ht="12.75" customHeight="1" x14ac:dyDescent="0.25">
      <c r="A4297" s="121"/>
      <c r="B4297" s="92" t="str">
        <f>IF(E4297="","",VLOOKUP(E4297,[1]PROJECTES!$C$14:$G$5000,2,FALSE))</f>
        <v/>
      </c>
      <c r="C4297" s="121"/>
      <c r="D4297" s="93" t="str">
        <f>IF(E4297="","",VLOOKUP(E4297,[1]PROJECTES!$C$14:$G$5000,5,FALSE))</f>
        <v/>
      </c>
      <c r="E4297" s="117"/>
      <c r="F4297" s="95"/>
      <c r="G4297" s="96" t="str">
        <f>IF(E4297="","",VLOOKUP(E4297,[1]PROJECTES!$C$14:$G$5000,4,FALSE))</f>
        <v/>
      </c>
      <c r="H4297" s="118"/>
      <c r="I4297" s="97" t="str">
        <f>IF(H4297="","",VLOOKUP(H4297,BD!B$2:C$16,2,FALSE))</f>
        <v/>
      </c>
      <c r="J4297" s="98"/>
      <c r="K4297" s="135" t="str">
        <f t="shared" si="146"/>
        <v/>
      </c>
      <c r="L4297" s="99" t="str">
        <f t="shared" ca="1" si="147"/>
        <v>-</v>
      </c>
      <c r="M4297" s="93" t="str">
        <f>IF(E4297="","",VLOOKUP(E4297,[1]PROJECTES!$C$14:$Z$5000,21,FALSE))</f>
        <v/>
      </c>
      <c r="N4297" s="100"/>
      <c r="O4297" s="72" t="s">
        <v>229</v>
      </c>
      <c r="P4297" s="101"/>
      <c r="Q4297" s="132"/>
      <c r="R4297" s="102"/>
      <c r="S4297" s="91"/>
    </row>
    <row r="4298" spans="1:19" s="104" customFormat="1" ht="12.75" customHeight="1" x14ac:dyDescent="0.25">
      <c r="A4298" s="121"/>
      <c r="B4298" s="92" t="str">
        <f>IF(E4298="","",VLOOKUP(E4298,[1]PROJECTES!$C$14:$G$5000,2,FALSE))</f>
        <v/>
      </c>
      <c r="C4298" s="121"/>
      <c r="D4298" s="93" t="str">
        <f>IF(E4298="","",VLOOKUP(E4298,[1]PROJECTES!$C$14:$G$5000,5,FALSE))</f>
        <v/>
      </c>
      <c r="E4298" s="117"/>
      <c r="F4298" s="95"/>
      <c r="G4298" s="96" t="str">
        <f>IF(E4298="","",VLOOKUP(E4298,[1]PROJECTES!$C$14:$G$5000,4,FALSE))</f>
        <v/>
      </c>
      <c r="H4298" s="118"/>
      <c r="I4298" s="97" t="str">
        <f>IF(H4298="","",VLOOKUP(H4298,BD!B$2:C$16,2,FALSE))</f>
        <v/>
      </c>
      <c r="J4298" s="98"/>
      <c r="K4298" s="135" t="str">
        <f t="shared" si="146"/>
        <v/>
      </c>
      <c r="L4298" s="99" t="str">
        <f t="shared" ca="1" si="147"/>
        <v>-</v>
      </c>
      <c r="M4298" s="93" t="str">
        <f>IF(E4298="","",VLOOKUP(E4298,[1]PROJECTES!$C$14:$Z$5000,21,FALSE))</f>
        <v/>
      </c>
      <c r="N4298" s="100"/>
      <c r="O4298" s="72" t="s">
        <v>229</v>
      </c>
      <c r="P4298" s="101"/>
      <c r="Q4298" s="132"/>
      <c r="R4298" s="102"/>
      <c r="S4298" s="91"/>
    </row>
    <row r="4299" spans="1:19" s="104" customFormat="1" ht="12.75" customHeight="1" x14ac:dyDescent="0.25">
      <c r="A4299" s="121"/>
      <c r="B4299" s="92" t="str">
        <f>IF(E4299="","",VLOOKUP(E4299,[1]PROJECTES!$C$14:$G$5000,2,FALSE))</f>
        <v/>
      </c>
      <c r="C4299" s="121"/>
      <c r="D4299" s="93" t="str">
        <f>IF(E4299="","",VLOOKUP(E4299,[1]PROJECTES!$C$14:$G$5000,5,FALSE))</f>
        <v/>
      </c>
      <c r="E4299" s="117"/>
      <c r="F4299" s="95"/>
      <c r="G4299" s="96" t="str">
        <f>IF(E4299="","",VLOOKUP(E4299,[1]PROJECTES!$C$14:$G$5000,4,FALSE))</f>
        <v/>
      </c>
      <c r="H4299" s="118"/>
      <c r="I4299" s="97" t="str">
        <f>IF(H4299="","",VLOOKUP(H4299,BD!B$2:C$16,2,FALSE))</f>
        <v/>
      </c>
      <c r="J4299" s="98"/>
      <c r="K4299" s="135" t="str">
        <f t="shared" si="146"/>
        <v/>
      </c>
      <c r="L4299" s="99" t="str">
        <f t="shared" ca="1" si="147"/>
        <v>-</v>
      </c>
      <c r="M4299" s="93" t="str">
        <f>IF(E4299="","",VLOOKUP(E4299,[1]PROJECTES!$C$14:$Z$5000,21,FALSE))</f>
        <v/>
      </c>
      <c r="N4299" s="100"/>
      <c r="O4299" s="72" t="s">
        <v>229</v>
      </c>
      <c r="P4299" s="101"/>
      <c r="Q4299" s="132"/>
      <c r="R4299" s="102"/>
      <c r="S4299" s="91"/>
    </row>
    <row r="4300" spans="1:19" s="104" customFormat="1" ht="12.75" customHeight="1" x14ac:dyDescent="0.25">
      <c r="A4300" s="121"/>
      <c r="B4300" s="92" t="str">
        <f>IF(E4300="","",VLOOKUP(E4300,[1]PROJECTES!$C$14:$G$5000,2,FALSE))</f>
        <v/>
      </c>
      <c r="C4300" s="121"/>
      <c r="D4300" s="93" t="str">
        <f>IF(E4300="","",VLOOKUP(E4300,[1]PROJECTES!$C$14:$G$5000,5,FALSE))</f>
        <v/>
      </c>
      <c r="E4300" s="117"/>
      <c r="F4300" s="95"/>
      <c r="G4300" s="96" t="str">
        <f>IF(E4300="","",VLOOKUP(E4300,[1]PROJECTES!$C$14:$G$5000,4,FALSE))</f>
        <v/>
      </c>
      <c r="H4300" s="118"/>
      <c r="I4300" s="97" t="str">
        <f>IF(H4300="","",VLOOKUP(H4300,BD!B$2:C$16,2,FALSE))</f>
        <v/>
      </c>
      <c r="J4300" s="98"/>
      <c r="K4300" s="135" t="str">
        <f t="shared" si="146"/>
        <v/>
      </c>
      <c r="L4300" s="99" t="str">
        <f t="shared" ca="1" si="147"/>
        <v>-</v>
      </c>
      <c r="M4300" s="93" t="str">
        <f>IF(E4300="","",VLOOKUP(E4300,[1]PROJECTES!$C$14:$Z$5000,21,FALSE))</f>
        <v/>
      </c>
      <c r="N4300" s="100"/>
      <c r="O4300" s="72" t="s">
        <v>229</v>
      </c>
      <c r="P4300" s="101"/>
      <c r="Q4300" s="132"/>
      <c r="R4300" s="102"/>
      <c r="S4300" s="91"/>
    </row>
    <row r="4301" spans="1:19" s="104" customFormat="1" ht="12.75" customHeight="1" x14ac:dyDescent="0.25">
      <c r="A4301" s="121"/>
      <c r="B4301" s="92" t="str">
        <f>IF(E4301="","",VLOOKUP(E4301,[1]PROJECTES!$C$14:$G$5000,2,FALSE))</f>
        <v/>
      </c>
      <c r="C4301" s="121"/>
      <c r="D4301" s="93" t="str">
        <f>IF(E4301="","",VLOOKUP(E4301,[1]PROJECTES!$C$14:$G$5000,5,FALSE))</f>
        <v/>
      </c>
      <c r="E4301" s="117"/>
      <c r="F4301" s="95"/>
      <c r="G4301" s="96" t="str">
        <f>IF(E4301="","",VLOOKUP(E4301,[1]PROJECTES!$C$14:$G$5000,4,FALSE))</f>
        <v/>
      </c>
      <c r="H4301" s="118"/>
      <c r="I4301" s="97" t="str">
        <f>IF(H4301="","",VLOOKUP(H4301,BD!B$2:C$16,2,FALSE))</f>
        <v/>
      </c>
      <c r="J4301" s="98"/>
      <c r="K4301" s="135" t="str">
        <f t="shared" si="146"/>
        <v/>
      </c>
      <c r="L4301" s="99" t="str">
        <f t="shared" ca="1" si="147"/>
        <v>-</v>
      </c>
      <c r="M4301" s="93" t="str">
        <f>IF(E4301="","",VLOOKUP(E4301,[1]PROJECTES!$C$14:$Z$5000,21,FALSE))</f>
        <v/>
      </c>
      <c r="N4301" s="100"/>
      <c r="O4301" s="72" t="s">
        <v>229</v>
      </c>
      <c r="P4301" s="101"/>
      <c r="Q4301" s="132"/>
      <c r="R4301" s="102"/>
      <c r="S4301" s="91"/>
    </row>
    <row r="4302" spans="1:19" s="104" customFormat="1" ht="12.75" customHeight="1" x14ac:dyDescent="0.25">
      <c r="A4302" s="121"/>
      <c r="B4302" s="92" t="str">
        <f>IF(E4302="","",VLOOKUP(E4302,[1]PROJECTES!$C$14:$G$5000,2,FALSE))</f>
        <v/>
      </c>
      <c r="C4302" s="121"/>
      <c r="D4302" s="93" t="str">
        <f>IF(E4302="","",VLOOKUP(E4302,[1]PROJECTES!$C$14:$G$5000,5,FALSE))</f>
        <v/>
      </c>
      <c r="E4302" s="117"/>
      <c r="F4302" s="95"/>
      <c r="G4302" s="96" t="str">
        <f>IF(E4302="","",VLOOKUP(E4302,[1]PROJECTES!$C$14:$G$5000,4,FALSE))</f>
        <v/>
      </c>
      <c r="H4302" s="118"/>
      <c r="I4302" s="97" t="str">
        <f>IF(H4302="","",VLOOKUP(H4302,BD!B$2:C$16,2,FALSE))</f>
        <v/>
      </c>
      <c r="J4302" s="98"/>
      <c r="K4302" s="135" t="str">
        <f t="shared" si="146"/>
        <v/>
      </c>
      <c r="L4302" s="99" t="str">
        <f t="shared" ca="1" si="147"/>
        <v>-</v>
      </c>
      <c r="M4302" s="93" t="str">
        <f>IF(E4302="","",VLOOKUP(E4302,[1]PROJECTES!$C$14:$Z$5000,21,FALSE))</f>
        <v/>
      </c>
      <c r="N4302" s="100"/>
      <c r="O4302" s="72" t="s">
        <v>229</v>
      </c>
      <c r="P4302" s="101"/>
      <c r="Q4302" s="132"/>
      <c r="R4302" s="102"/>
      <c r="S4302" s="91"/>
    </row>
    <row r="4303" spans="1:19" s="104" customFormat="1" ht="12.75" customHeight="1" x14ac:dyDescent="0.25">
      <c r="A4303" s="121"/>
      <c r="B4303" s="92" t="str">
        <f>IF(E4303="","",VLOOKUP(E4303,[1]PROJECTES!$C$14:$G$5000,2,FALSE))</f>
        <v/>
      </c>
      <c r="C4303" s="121"/>
      <c r="D4303" s="93" t="str">
        <f>IF(E4303="","",VLOOKUP(E4303,[1]PROJECTES!$C$14:$G$5000,5,FALSE))</f>
        <v/>
      </c>
      <c r="E4303" s="117"/>
      <c r="F4303" s="95"/>
      <c r="G4303" s="96" t="str">
        <f>IF(E4303="","",VLOOKUP(E4303,[1]PROJECTES!$C$14:$G$5000,4,FALSE))</f>
        <v/>
      </c>
      <c r="H4303" s="118"/>
      <c r="I4303" s="97" t="str">
        <f>IF(H4303="","",VLOOKUP(H4303,BD!B$2:C$16,2,FALSE))</f>
        <v/>
      </c>
      <c r="J4303" s="98"/>
      <c r="K4303" s="135" t="str">
        <f t="shared" si="146"/>
        <v/>
      </c>
      <c r="L4303" s="99" t="str">
        <f t="shared" ca="1" si="147"/>
        <v>-</v>
      </c>
      <c r="M4303" s="93" t="str">
        <f>IF(E4303="","",VLOOKUP(E4303,[1]PROJECTES!$C$14:$Z$5000,21,FALSE))</f>
        <v/>
      </c>
      <c r="N4303" s="100"/>
      <c r="O4303" s="72" t="s">
        <v>229</v>
      </c>
      <c r="P4303" s="101"/>
      <c r="Q4303" s="132"/>
      <c r="R4303" s="102"/>
      <c r="S4303" s="91"/>
    </row>
    <row r="4304" spans="1:19" s="104" customFormat="1" ht="12.75" customHeight="1" x14ac:dyDescent="0.25">
      <c r="A4304" s="121"/>
      <c r="B4304" s="92" t="str">
        <f>IF(E4304="","",VLOOKUP(E4304,[1]PROJECTES!$C$14:$G$5000,2,FALSE))</f>
        <v/>
      </c>
      <c r="C4304" s="121"/>
      <c r="D4304" s="93" t="str">
        <f>IF(E4304="","",VLOOKUP(E4304,[1]PROJECTES!$C$14:$G$5000,5,FALSE))</f>
        <v/>
      </c>
      <c r="E4304" s="117"/>
      <c r="F4304" s="95"/>
      <c r="G4304" s="96" t="str">
        <f>IF(E4304="","",VLOOKUP(E4304,[1]PROJECTES!$C$14:$G$5000,4,FALSE))</f>
        <v/>
      </c>
      <c r="H4304" s="118"/>
      <c r="I4304" s="97" t="str">
        <f>IF(H4304="","",VLOOKUP(H4304,BD!B$2:C$16,2,FALSE))</f>
        <v/>
      </c>
      <c r="J4304" s="98"/>
      <c r="K4304" s="135" t="str">
        <f t="shared" si="146"/>
        <v/>
      </c>
      <c r="L4304" s="99" t="str">
        <f t="shared" ca="1" si="147"/>
        <v>-</v>
      </c>
      <c r="M4304" s="93" t="str">
        <f>IF(E4304="","",VLOOKUP(E4304,[1]PROJECTES!$C$14:$Z$5000,21,FALSE))</f>
        <v/>
      </c>
      <c r="N4304" s="100"/>
      <c r="O4304" s="72" t="s">
        <v>229</v>
      </c>
      <c r="P4304" s="101"/>
      <c r="Q4304" s="132"/>
      <c r="R4304" s="102"/>
      <c r="S4304" s="91"/>
    </row>
    <row r="4305" spans="1:19" s="104" customFormat="1" ht="12.75" customHeight="1" x14ac:dyDescent="0.25">
      <c r="A4305" s="121"/>
      <c r="B4305" s="92" t="str">
        <f>IF(E4305="","",VLOOKUP(E4305,[1]PROJECTES!$C$14:$G$5000,2,FALSE))</f>
        <v/>
      </c>
      <c r="C4305" s="121"/>
      <c r="D4305" s="93" t="str">
        <f>IF(E4305="","",VLOOKUP(E4305,[1]PROJECTES!$C$14:$G$5000,5,FALSE))</f>
        <v/>
      </c>
      <c r="E4305" s="117"/>
      <c r="F4305" s="95"/>
      <c r="G4305" s="96" t="str">
        <f>IF(E4305="","",VLOOKUP(E4305,[1]PROJECTES!$C$14:$G$5000,4,FALSE))</f>
        <v/>
      </c>
      <c r="H4305" s="118"/>
      <c r="I4305" s="97" t="str">
        <f>IF(H4305="","",VLOOKUP(H4305,BD!B$2:C$16,2,FALSE))</f>
        <v/>
      </c>
      <c r="J4305" s="98"/>
      <c r="K4305" s="135" t="str">
        <f t="shared" si="146"/>
        <v/>
      </c>
      <c r="L4305" s="99" t="str">
        <f t="shared" ca="1" si="147"/>
        <v>-</v>
      </c>
      <c r="M4305" s="93" t="str">
        <f>IF(E4305="","",VLOOKUP(E4305,[1]PROJECTES!$C$14:$Z$5000,21,FALSE))</f>
        <v/>
      </c>
      <c r="N4305" s="100"/>
      <c r="O4305" s="72" t="s">
        <v>229</v>
      </c>
      <c r="P4305" s="101"/>
      <c r="Q4305" s="132"/>
      <c r="R4305" s="102"/>
      <c r="S4305" s="91"/>
    </row>
    <row r="4306" spans="1:19" s="104" customFormat="1" ht="12.75" customHeight="1" x14ac:dyDescent="0.25">
      <c r="A4306" s="121"/>
      <c r="B4306" s="92" t="str">
        <f>IF(E4306="","",VLOOKUP(E4306,[1]PROJECTES!$C$14:$G$5000,2,FALSE))</f>
        <v/>
      </c>
      <c r="C4306" s="121"/>
      <c r="D4306" s="93" t="str">
        <f>IF(E4306="","",VLOOKUP(E4306,[1]PROJECTES!$C$14:$G$5000,5,FALSE))</f>
        <v/>
      </c>
      <c r="E4306" s="117"/>
      <c r="F4306" s="95"/>
      <c r="G4306" s="96" t="str">
        <f>IF(E4306="","",VLOOKUP(E4306,[1]PROJECTES!$C$14:$G$5000,4,FALSE))</f>
        <v/>
      </c>
      <c r="H4306" s="118"/>
      <c r="I4306" s="97" t="str">
        <f>IF(H4306="","",VLOOKUP(H4306,BD!B$2:C$16,2,FALSE))</f>
        <v/>
      </c>
      <c r="J4306" s="98"/>
      <c r="K4306" s="135" t="str">
        <f t="shared" si="146"/>
        <v/>
      </c>
      <c r="L4306" s="99" t="str">
        <f t="shared" ca="1" si="147"/>
        <v>-</v>
      </c>
      <c r="M4306" s="93" t="str">
        <f>IF(E4306="","",VLOOKUP(E4306,[1]PROJECTES!$C$14:$Z$5000,21,FALSE))</f>
        <v/>
      </c>
      <c r="N4306" s="100"/>
      <c r="O4306" s="72" t="s">
        <v>229</v>
      </c>
      <c r="P4306" s="101"/>
      <c r="Q4306" s="132"/>
      <c r="R4306" s="102"/>
      <c r="S4306" s="91"/>
    </row>
    <row r="4307" spans="1:19" s="104" customFormat="1" ht="12.75" customHeight="1" x14ac:dyDescent="0.25">
      <c r="A4307" s="121"/>
      <c r="B4307" s="92" t="str">
        <f>IF(E4307="","",VLOOKUP(E4307,[1]PROJECTES!$C$14:$G$5000,2,FALSE))</f>
        <v/>
      </c>
      <c r="C4307" s="121"/>
      <c r="D4307" s="93" t="str">
        <f>IF(E4307="","",VLOOKUP(E4307,[1]PROJECTES!$C$14:$G$5000,5,FALSE))</f>
        <v/>
      </c>
      <c r="E4307" s="117"/>
      <c r="F4307" s="95"/>
      <c r="G4307" s="96" t="str">
        <f>IF(E4307="","",VLOOKUP(E4307,[1]PROJECTES!$C$14:$G$5000,4,FALSE))</f>
        <v/>
      </c>
      <c r="H4307" s="118"/>
      <c r="I4307" s="97" t="str">
        <f>IF(H4307="","",VLOOKUP(H4307,BD!B$2:C$16,2,FALSE))</f>
        <v/>
      </c>
      <c r="J4307" s="98"/>
      <c r="K4307" s="135" t="str">
        <f t="shared" si="146"/>
        <v/>
      </c>
      <c r="L4307" s="99" t="str">
        <f t="shared" ca="1" si="147"/>
        <v>-</v>
      </c>
      <c r="M4307" s="93" t="str">
        <f>IF(E4307="","",VLOOKUP(E4307,[1]PROJECTES!$C$14:$Z$5000,21,FALSE))</f>
        <v/>
      </c>
      <c r="N4307" s="100"/>
      <c r="O4307" s="72" t="s">
        <v>229</v>
      </c>
      <c r="P4307" s="101"/>
      <c r="Q4307" s="132"/>
      <c r="R4307" s="102"/>
      <c r="S4307" s="91"/>
    </row>
    <row r="4308" spans="1:19" s="104" customFormat="1" ht="12.75" customHeight="1" x14ac:dyDescent="0.25">
      <c r="A4308" s="121"/>
      <c r="B4308" s="92" t="str">
        <f>IF(E4308="","",VLOOKUP(E4308,[1]PROJECTES!$C$14:$G$5000,2,FALSE))</f>
        <v/>
      </c>
      <c r="C4308" s="121"/>
      <c r="D4308" s="93" t="str">
        <f>IF(E4308="","",VLOOKUP(E4308,[1]PROJECTES!$C$14:$G$5000,5,FALSE))</f>
        <v/>
      </c>
      <c r="E4308" s="117"/>
      <c r="F4308" s="95"/>
      <c r="G4308" s="96" t="str">
        <f>IF(E4308="","",VLOOKUP(E4308,[1]PROJECTES!$C$14:$G$5000,4,FALSE))</f>
        <v/>
      </c>
      <c r="H4308" s="118"/>
      <c r="I4308" s="97" t="str">
        <f>IF(H4308="","",VLOOKUP(H4308,BD!B$2:C$16,2,FALSE))</f>
        <v/>
      </c>
      <c r="J4308" s="98"/>
      <c r="K4308" s="135" t="str">
        <f t="shared" si="146"/>
        <v/>
      </c>
      <c r="L4308" s="99" t="str">
        <f t="shared" ca="1" si="147"/>
        <v>-</v>
      </c>
      <c r="M4308" s="93" t="str">
        <f>IF(E4308="","",VLOOKUP(E4308,[1]PROJECTES!$C$14:$Z$5000,21,FALSE))</f>
        <v/>
      </c>
      <c r="N4308" s="100"/>
      <c r="O4308" s="72" t="s">
        <v>229</v>
      </c>
      <c r="P4308" s="101"/>
      <c r="Q4308" s="132"/>
      <c r="R4308" s="102"/>
      <c r="S4308" s="91"/>
    </row>
    <row r="4309" spans="1:19" s="104" customFormat="1" ht="12.75" customHeight="1" x14ac:dyDescent="0.25">
      <c r="A4309" s="121"/>
      <c r="B4309" s="92" t="str">
        <f>IF(E4309="","",VLOOKUP(E4309,[1]PROJECTES!$C$14:$G$5000,2,FALSE))</f>
        <v/>
      </c>
      <c r="C4309" s="121"/>
      <c r="D4309" s="93" t="str">
        <f>IF(E4309="","",VLOOKUP(E4309,[1]PROJECTES!$C$14:$G$5000,5,FALSE))</f>
        <v/>
      </c>
      <c r="E4309" s="117"/>
      <c r="F4309" s="95"/>
      <c r="G4309" s="96" t="str">
        <f>IF(E4309="","",VLOOKUP(E4309,[1]PROJECTES!$C$14:$G$5000,4,FALSE))</f>
        <v/>
      </c>
      <c r="H4309" s="118"/>
      <c r="I4309" s="97" t="str">
        <f>IF(H4309="","",VLOOKUP(H4309,BD!B$2:C$16,2,FALSE))</f>
        <v/>
      </c>
      <c r="J4309" s="98"/>
      <c r="K4309" s="135" t="str">
        <f t="shared" si="146"/>
        <v/>
      </c>
      <c r="L4309" s="99" t="str">
        <f t="shared" ca="1" si="147"/>
        <v>-</v>
      </c>
      <c r="M4309" s="93" t="str">
        <f>IF(E4309="","",VLOOKUP(E4309,[1]PROJECTES!$C$14:$Z$5000,21,FALSE))</f>
        <v/>
      </c>
      <c r="N4309" s="100"/>
      <c r="O4309" s="72" t="s">
        <v>229</v>
      </c>
      <c r="P4309" s="101"/>
      <c r="Q4309" s="132"/>
      <c r="R4309" s="102"/>
      <c r="S4309" s="91"/>
    </row>
    <row r="4310" spans="1:19" s="104" customFormat="1" ht="12.75" customHeight="1" x14ac:dyDescent="0.25">
      <c r="A4310" s="121"/>
      <c r="B4310" s="92" t="str">
        <f>IF(E4310="","",VLOOKUP(E4310,[1]PROJECTES!$C$14:$G$5000,2,FALSE))</f>
        <v/>
      </c>
      <c r="C4310" s="121"/>
      <c r="D4310" s="93" t="str">
        <f>IF(E4310="","",VLOOKUP(E4310,[1]PROJECTES!$C$14:$G$5000,5,FALSE))</f>
        <v/>
      </c>
      <c r="E4310" s="117"/>
      <c r="F4310" s="95"/>
      <c r="G4310" s="96" t="str">
        <f>IF(E4310="","",VLOOKUP(E4310,[1]PROJECTES!$C$14:$G$5000,4,FALSE))</f>
        <v/>
      </c>
      <c r="H4310" s="118"/>
      <c r="I4310" s="97" t="str">
        <f>IF(H4310="","",VLOOKUP(H4310,BD!B$2:C$16,2,FALSE))</f>
        <v/>
      </c>
      <c r="J4310" s="98"/>
      <c r="K4310" s="135" t="str">
        <f t="shared" si="146"/>
        <v/>
      </c>
      <c r="L4310" s="99" t="str">
        <f t="shared" ca="1" si="147"/>
        <v>-</v>
      </c>
      <c r="M4310" s="93" t="str">
        <f>IF(E4310="","",VLOOKUP(E4310,[1]PROJECTES!$C$14:$Z$5000,21,FALSE))</f>
        <v/>
      </c>
      <c r="N4310" s="100"/>
      <c r="O4310" s="72" t="s">
        <v>229</v>
      </c>
      <c r="P4310" s="101"/>
      <c r="Q4310" s="132"/>
      <c r="R4310" s="102"/>
      <c r="S4310" s="91"/>
    </row>
    <row r="4311" spans="1:19" s="104" customFormat="1" ht="12.75" customHeight="1" x14ac:dyDescent="0.25">
      <c r="A4311" s="121"/>
      <c r="B4311" s="92" t="str">
        <f>IF(E4311="","",VLOOKUP(E4311,[1]PROJECTES!$C$14:$G$5000,2,FALSE))</f>
        <v/>
      </c>
      <c r="C4311" s="121"/>
      <c r="D4311" s="93" t="str">
        <f>IF(E4311="","",VLOOKUP(E4311,[1]PROJECTES!$C$14:$G$5000,5,FALSE))</f>
        <v/>
      </c>
      <c r="E4311" s="117"/>
      <c r="F4311" s="95"/>
      <c r="G4311" s="96" t="str">
        <f>IF(E4311="","",VLOOKUP(E4311,[1]PROJECTES!$C$14:$G$5000,4,FALSE))</f>
        <v/>
      </c>
      <c r="H4311" s="118"/>
      <c r="I4311" s="97" t="str">
        <f>IF(H4311="","",VLOOKUP(H4311,BD!B$2:C$16,2,FALSE))</f>
        <v/>
      </c>
      <c r="J4311" s="98"/>
      <c r="K4311" s="135" t="str">
        <f t="shared" si="146"/>
        <v/>
      </c>
      <c r="L4311" s="99" t="str">
        <f t="shared" ca="1" si="147"/>
        <v>-</v>
      </c>
      <c r="M4311" s="93" t="str">
        <f>IF(E4311="","",VLOOKUP(E4311,[1]PROJECTES!$C$14:$Z$5000,21,FALSE))</f>
        <v/>
      </c>
      <c r="N4311" s="100"/>
      <c r="O4311" s="72" t="s">
        <v>229</v>
      </c>
      <c r="P4311" s="101"/>
      <c r="Q4311" s="132"/>
      <c r="R4311" s="102"/>
      <c r="S4311" s="91"/>
    </row>
    <row r="4312" spans="1:19" s="104" customFormat="1" ht="12.75" customHeight="1" x14ac:dyDescent="0.25">
      <c r="A4312" s="121"/>
      <c r="B4312" s="92" t="str">
        <f>IF(E4312="","",VLOOKUP(E4312,[1]PROJECTES!$C$14:$G$5000,2,FALSE))</f>
        <v/>
      </c>
      <c r="C4312" s="121"/>
      <c r="D4312" s="93" t="str">
        <f>IF(E4312="","",VLOOKUP(E4312,[1]PROJECTES!$C$14:$G$5000,5,FALSE))</f>
        <v/>
      </c>
      <c r="E4312" s="117"/>
      <c r="F4312" s="95"/>
      <c r="G4312" s="96" t="str">
        <f>IF(E4312="","",VLOOKUP(E4312,[1]PROJECTES!$C$14:$G$5000,4,FALSE))</f>
        <v/>
      </c>
      <c r="H4312" s="118"/>
      <c r="I4312" s="97" t="str">
        <f>IF(H4312="","",VLOOKUP(H4312,BD!B$2:C$16,2,FALSE))</f>
        <v/>
      </c>
      <c r="J4312" s="98"/>
      <c r="K4312" s="135" t="str">
        <f t="shared" si="146"/>
        <v/>
      </c>
      <c r="L4312" s="99" t="str">
        <f t="shared" ca="1" si="147"/>
        <v>-</v>
      </c>
      <c r="M4312" s="93" t="str">
        <f>IF(E4312="","",VLOOKUP(E4312,[1]PROJECTES!$C$14:$Z$5000,21,FALSE))</f>
        <v/>
      </c>
      <c r="N4312" s="100"/>
      <c r="O4312" s="72" t="s">
        <v>229</v>
      </c>
      <c r="P4312" s="101"/>
      <c r="Q4312" s="132"/>
      <c r="R4312" s="102"/>
      <c r="S4312" s="91"/>
    </row>
    <row r="4313" spans="1:19" s="104" customFormat="1" ht="12.75" customHeight="1" x14ac:dyDescent="0.25">
      <c r="A4313" s="121"/>
      <c r="B4313" s="92" t="str">
        <f>IF(E4313="","",VLOOKUP(E4313,[1]PROJECTES!$C$14:$G$5000,2,FALSE))</f>
        <v/>
      </c>
      <c r="C4313" s="121"/>
      <c r="D4313" s="93" t="str">
        <f>IF(E4313="","",VLOOKUP(E4313,[1]PROJECTES!$C$14:$G$5000,5,FALSE))</f>
        <v/>
      </c>
      <c r="E4313" s="117"/>
      <c r="F4313" s="95"/>
      <c r="G4313" s="96" t="str">
        <f>IF(E4313="","",VLOOKUP(E4313,[1]PROJECTES!$C$14:$G$5000,4,FALSE))</f>
        <v/>
      </c>
      <c r="H4313" s="118"/>
      <c r="I4313" s="97" t="str">
        <f>IF(H4313="","",VLOOKUP(H4313,BD!B$2:C$16,2,FALSE))</f>
        <v/>
      </c>
      <c r="J4313" s="98"/>
      <c r="K4313" s="135" t="str">
        <f t="shared" si="146"/>
        <v/>
      </c>
      <c r="L4313" s="99" t="str">
        <f t="shared" ca="1" si="147"/>
        <v>-</v>
      </c>
      <c r="M4313" s="93" t="str">
        <f>IF(E4313="","",VLOOKUP(E4313,[1]PROJECTES!$C$14:$Z$5000,21,FALSE))</f>
        <v/>
      </c>
      <c r="N4313" s="100"/>
      <c r="O4313" s="72" t="s">
        <v>229</v>
      </c>
      <c r="P4313" s="101"/>
      <c r="Q4313" s="132"/>
      <c r="R4313" s="102"/>
      <c r="S4313" s="91"/>
    </row>
    <row r="4314" spans="1:19" s="104" customFormat="1" ht="12.75" customHeight="1" x14ac:dyDescent="0.25">
      <c r="A4314" s="121"/>
      <c r="B4314" s="92" t="str">
        <f>IF(E4314="","",VLOOKUP(E4314,[1]PROJECTES!$C$14:$G$5000,2,FALSE))</f>
        <v/>
      </c>
      <c r="C4314" s="121"/>
      <c r="D4314" s="93" t="str">
        <f>IF(E4314="","",VLOOKUP(E4314,[1]PROJECTES!$C$14:$G$5000,5,FALSE))</f>
        <v/>
      </c>
      <c r="E4314" s="117"/>
      <c r="F4314" s="95"/>
      <c r="G4314" s="96" t="str">
        <f>IF(E4314="","",VLOOKUP(E4314,[1]PROJECTES!$C$14:$G$5000,4,FALSE))</f>
        <v/>
      </c>
      <c r="H4314" s="118"/>
      <c r="I4314" s="97" t="str">
        <f>IF(H4314="","",VLOOKUP(H4314,BD!B$2:C$16,2,FALSE))</f>
        <v/>
      </c>
      <c r="J4314" s="98"/>
      <c r="K4314" s="135" t="str">
        <f t="shared" si="146"/>
        <v/>
      </c>
      <c r="L4314" s="99" t="str">
        <f t="shared" ca="1" si="147"/>
        <v>-</v>
      </c>
      <c r="M4314" s="93" t="str">
        <f>IF(E4314="","",VLOOKUP(E4314,[1]PROJECTES!$C$14:$Z$5000,21,FALSE))</f>
        <v/>
      </c>
      <c r="N4314" s="100"/>
      <c r="O4314" s="72" t="s">
        <v>229</v>
      </c>
      <c r="P4314" s="101"/>
      <c r="Q4314" s="132"/>
      <c r="R4314" s="102"/>
      <c r="S4314" s="91"/>
    </row>
    <row r="4315" spans="1:19" s="104" customFormat="1" ht="12.75" customHeight="1" x14ac:dyDescent="0.25">
      <c r="A4315" s="121"/>
      <c r="B4315" s="92" t="str">
        <f>IF(E4315="","",VLOOKUP(E4315,[1]PROJECTES!$C$14:$G$5000,2,FALSE))</f>
        <v/>
      </c>
      <c r="C4315" s="121"/>
      <c r="D4315" s="93" t="str">
        <f>IF(E4315="","",VLOOKUP(E4315,[1]PROJECTES!$C$14:$G$5000,5,FALSE))</f>
        <v/>
      </c>
      <c r="E4315" s="117"/>
      <c r="F4315" s="95"/>
      <c r="G4315" s="96" t="str">
        <f>IF(E4315="","",VLOOKUP(E4315,[1]PROJECTES!$C$14:$G$5000,4,FALSE))</f>
        <v/>
      </c>
      <c r="H4315" s="118"/>
      <c r="I4315" s="97" t="str">
        <f>IF(H4315="","",VLOOKUP(H4315,BD!B$2:C$16,2,FALSE))</f>
        <v/>
      </c>
      <c r="J4315" s="98"/>
      <c r="K4315" s="135" t="str">
        <f t="shared" si="146"/>
        <v/>
      </c>
      <c r="L4315" s="99" t="str">
        <f t="shared" ca="1" si="147"/>
        <v>-</v>
      </c>
      <c r="M4315" s="93" t="str">
        <f>IF(E4315="","",VLOOKUP(E4315,[1]PROJECTES!$C$14:$Z$5000,21,FALSE))</f>
        <v/>
      </c>
      <c r="N4315" s="100"/>
      <c r="O4315" s="72" t="s">
        <v>229</v>
      </c>
      <c r="P4315" s="101"/>
      <c r="Q4315" s="132"/>
      <c r="R4315" s="102"/>
      <c r="S4315" s="91"/>
    </row>
    <row r="4316" spans="1:19" s="104" customFormat="1" ht="12.75" customHeight="1" x14ac:dyDescent="0.25">
      <c r="A4316" s="121"/>
      <c r="B4316" s="92" t="str">
        <f>IF(E4316="","",VLOOKUP(E4316,[1]PROJECTES!$C$14:$G$5000,2,FALSE))</f>
        <v/>
      </c>
      <c r="C4316" s="121"/>
      <c r="D4316" s="93" t="str">
        <f>IF(E4316="","",VLOOKUP(E4316,[1]PROJECTES!$C$14:$G$5000,5,FALSE))</f>
        <v/>
      </c>
      <c r="E4316" s="117"/>
      <c r="F4316" s="95"/>
      <c r="G4316" s="96" t="str">
        <f>IF(E4316="","",VLOOKUP(E4316,[1]PROJECTES!$C$14:$G$5000,4,FALSE))</f>
        <v/>
      </c>
      <c r="H4316" s="118"/>
      <c r="I4316" s="97" t="str">
        <f>IF(H4316="","",VLOOKUP(H4316,BD!B$2:C$16,2,FALSE))</f>
        <v/>
      </c>
      <c r="J4316" s="98"/>
      <c r="K4316" s="135" t="str">
        <f t="shared" si="146"/>
        <v/>
      </c>
      <c r="L4316" s="99" t="str">
        <f t="shared" ca="1" si="147"/>
        <v>-</v>
      </c>
      <c r="M4316" s="93" t="str">
        <f>IF(E4316="","",VLOOKUP(E4316,[1]PROJECTES!$C$14:$Z$5000,21,FALSE))</f>
        <v/>
      </c>
      <c r="N4316" s="100"/>
      <c r="O4316" s="72" t="s">
        <v>229</v>
      </c>
      <c r="P4316" s="101"/>
      <c r="Q4316" s="132"/>
      <c r="R4316" s="102"/>
      <c r="S4316" s="91"/>
    </row>
    <row r="4317" spans="1:19" s="104" customFormat="1" ht="12.75" customHeight="1" x14ac:dyDescent="0.25">
      <c r="A4317" s="121"/>
      <c r="B4317" s="92" t="str">
        <f>IF(E4317="","",VLOOKUP(E4317,[1]PROJECTES!$C$14:$G$5000,2,FALSE))</f>
        <v/>
      </c>
      <c r="C4317" s="121"/>
      <c r="D4317" s="93" t="str">
        <f>IF(E4317="","",VLOOKUP(E4317,[1]PROJECTES!$C$14:$G$5000,5,FALSE))</f>
        <v/>
      </c>
      <c r="E4317" s="117"/>
      <c r="F4317" s="95"/>
      <c r="G4317" s="96" t="str">
        <f>IF(E4317="","",VLOOKUP(E4317,[1]PROJECTES!$C$14:$G$5000,4,FALSE))</f>
        <v/>
      </c>
      <c r="H4317" s="118"/>
      <c r="I4317" s="97" t="str">
        <f>IF(H4317="","",VLOOKUP(H4317,BD!B$2:C$16,2,FALSE))</f>
        <v/>
      </c>
      <c r="J4317" s="98"/>
      <c r="K4317" s="135" t="str">
        <f t="shared" si="146"/>
        <v/>
      </c>
      <c r="L4317" s="99" t="str">
        <f t="shared" ca="1" si="147"/>
        <v>-</v>
      </c>
      <c r="M4317" s="93" t="str">
        <f>IF(E4317="","",VLOOKUP(E4317,[1]PROJECTES!$C$14:$Z$5000,21,FALSE))</f>
        <v/>
      </c>
      <c r="N4317" s="100"/>
      <c r="O4317" s="72" t="s">
        <v>229</v>
      </c>
      <c r="P4317" s="101"/>
      <c r="Q4317" s="132"/>
      <c r="R4317" s="102"/>
      <c r="S4317" s="91"/>
    </row>
    <row r="4318" spans="1:19" s="104" customFormat="1" ht="12.75" customHeight="1" x14ac:dyDescent="0.25">
      <c r="A4318" s="121"/>
      <c r="B4318" s="92" t="str">
        <f>IF(E4318="","",VLOOKUP(E4318,[1]PROJECTES!$C$14:$G$5000,2,FALSE))</f>
        <v/>
      </c>
      <c r="C4318" s="121"/>
      <c r="D4318" s="93" t="str">
        <f>IF(E4318="","",VLOOKUP(E4318,[1]PROJECTES!$C$14:$G$5000,5,FALSE))</f>
        <v/>
      </c>
      <c r="E4318" s="117"/>
      <c r="F4318" s="95"/>
      <c r="G4318" s="96" t="str">
        <f>IF(E4318="","",VLOOKUP(E4318,[1]PROJECTES!$C$14:$G$5000,4,FALSE))</f>
        <v/>
      </c>
      <c r="H4318" s="118"/>
      <c r="I4318" s="97" t="str">
        <f>IF(H4318="","",VLOOKUP(H4318,BD!B$2:C$16,2,FALSE))</f>
        <v/>
      </c>
      <c r="J4318" s="98"/>
      <c r="K4318" s="135" t="str">
        <f t="shared" si="146"/>
        <v/>
      </c>
      <c r="L4318" s="99" t="str">
        <f t="shared" ca="1" si="147"/>
        <v>-</v>
      </c>
      <c r="M4318" s="93" t="str">
        <f>IF(E4318="","",VLOOKUP(E4318,[1]PROJECTES!$C$14:$Z$5000,21,FALSE))</f>
        <v/>
      </c>
      <c r="N4318" s="100"/>
      <c r="O4318" s="72" t="s">
        <v>229</v>
      </c>
      <c r="P4318" s="101"/>
      <c r="Q4318" s="132"/>
      <c r="R4318" s="102"/>
      <c r="S4318" s="91"/>
    </row>
    <row r="4319" spans="1:19" s="104" customFormat="1" ht="12.75" customHeight="1" x14ac:dyDescent="0.25">
      <c r="A4319" s="121"/>
      <c r="B4319" s="92" t="str">
        <f>IF(E4319="","",VLOOKUP(E4319,[1]PROJECTES!$C$14:$G$5000,2,FALSE))</f>
        <v/>
      </c>
      <c r="C4319" s="121"/>
      <c r="D4319" s="93" t="str">
        <f>IF(E4319="","",VLOOKUP(E4319,[1]PROJECTES!$C$14:$G$5000,5,FALSE))</f>
        <v/>
      </c>
      <c r="E4319" s="117"/>
      <c r="F4319" s="95"/>
      <c r="G4319" s="96" t="str">
        <f>IF(E4319="","",VLOOKUP(E4319,[1]PROJECTES!$C$14:$G$5000,4,FALSE))</f>
        <v/>
      </c>
      <c r="H4319" s="118"/>
      <c r="I4319" s="97" t="str">
        <f>IF(H4319="","",VLOOKUP(H4319,BD!B$2:C$16,2,FALSE))</f>
        <v/>
      </c>
      <c r="J4319" s="98"/>
      <c r="K4319" s="135" t="str">
        <f t="shared" si="146"/>
        <v/>
      </c>
      <c r="L4319" s="99" t="str">
        <f t="shared" ca="1" si="147"/>
        <v>-</v>
      </c>
      <c r="M4319" s="93" t="str">
        <f>IF(E4319="","",VLOOKUP(E4319,[1]PROJECTES!$C$14:$Z$5000,21,FALSE))</f>
        <v/>
      </c>
      <c r="N4319" s="100"/>
      <c r="O4319" s="72" t="s">
        <v>229</v>
      </c>
      <c r="P4319" s="101"/>
      <c r="Q4319" s="132"/>
      <c r="R4319" s="102"/>
      <c r="S4319" s="91"/>
    </row>
    <row r="4320" spans="1:19" s="104" customFormat="1" ht="12.75" customHeight="1" x14ac:dyDescent="0.25">
      <c r="A4320" s="121"/>
      <c r="B4320" s="92" t="str">
        <f>IF(E4320="","",VLOOKUP(E4320,[1]PROJECTES!$C$14:$G$5000,2,FALSE))</f>
        <v/>
      </c>
      <c r="C4320" s="121"/>
      <c r="D4320" s="93" t="str">
        <f>IF(E4320="","",VLOOKUP(E4320,[1]PROJECTES!$C$14:$G$5000,5,FALSE))</f>
        <v/>
      </c>
      <c r="E4320" s="117"/>
      <c r="F4320" s="95"/>
      <c r="G4320" s="96" t="str">
        <f>IF(E4320="","",VLOOKUP(E4320,[1]PROJECTES!$C$14:$G$5000,4,FALSE))</f>
        <v/>
      </c>
      <c r="H4320" s="118"/>
      <c r="I4320" s="97" t="str">
        <f>IF(H4320="","",VLOOKUP(H4320,BD!B$2:C$16,2,FALSE))</f>
        <v/>
      </c>
      <c r="J4320" s="98"/>
      <c r="K4320" s="135" t="str">
        <f t="shared" si="146"/>
        <v/>
      </c>
      <c r="L4320" s="99" t="str">
        <f t="shared" ca="1" si="147"/>
        <v>-</v>
      </c>
      <c r="M4320" s="93" t="str">
        <f>IF(E4320="","",VLOOKUP(E4320,[1]PROJECTES!$C$14:$Z$5000,21,FALSE))</f>
        <v/>
      </c>
      <c r="N4320" s="100"/>
      <c r="O4320" s="72" t="s">
        <v>229</v>
      </c>
      <c r="P4320" s="101"/>
      <c r="Q4320" s="132"/>
      <c r="R4320" s="102"/>
      <c r="S4320" s="91"/>
    </row>
    <row r="4321" spans="1:19" s="104" customFormat="1" ht="12.75" customHeight="1" x14ac:dyDescent="0.25">
      <c r="A4321" s="121"/>
      <c r="B4321" s="92" t="str">
        <f>IF(E4321="","",VLOOKUP(E4321,[1]PROJECTES!$C$14:$G$5000,2,FALSE))</f>
        <v/>
      </c>
      <c r="C4321" s="121"/>
      <c r="D4321" s="93" t="str">
        <f>IF(E4321="","",VLOOKUP(E4321,[1]PROJECTES!$C$14:$G$5000,5,FALSE))</f>
        <v/>
      </c>
      <c r="E4321" s="117"/>
      <c r="F4321" s="95"/>
      <c r="G4321" s="96" t="str">
        <f>IF(E4321="","",VLOOKUP(E4321,[1]PROJECTES!$C$14:$G$5000,4,FALSE))</f>
        <v/>
      </c>
      <c r="H4321" s="118"/>
      <c r="I4321" s="97" t="str">
        <f>IF(H4321="","",VLOOKUP(H4321,BD!B$2:C$16,2,FALSE))</f>
        <v/>
      </c>
      <c r="J4321" s="98"/>
      <c r="K4321" s="135" t="str">
        <f t="shared" si="146"/>
        <v/>
      </c>
      <c r="L4321" s="99" t="str">
        <f t="shared" ca="1" si="147"/>
        <v>-</v>
      </c>
      <c r="M4321" s="93" t="str">
        <f>IF(E4321="","",VLOOKUP(E4321,[1]PROJECTES!$C$14:$Z$5000,21,FALSE))</f>
        <v/>
      </c>
      <c r="N4321" s="100"/>
      <c r="O4321" s="72" t="s">
        <v>229</v>
      </c>
      <c r="P4321" s="101"/>
      <c r="Q4321" s="132"/>
      <c r="R4321" s="102"/>
      <c r="S4321" s="91"/>
    </row>
    <row r="4322" spans="1:19" s="104" customFormat="1" ht="12.75" customHeight="1" x14ac:dyDescent="0.25">
      <c r="A4322" s="121"/>
      <c r="B4322" s="92" t="str">
        <f>IF(E4322="","",VLOOKUP(E4322,[1]PROJECTES!$C$14:$G$5000,2,FALSE))</f>
        <v/>
      </c>
      <c r="C4322" s="121"/>
      <c r="D4322" s="93" t="str">
        <f>IF(E4322="","",VLOOKUP(E4322,[1]PROJECTES!$C$14:$G$5000,5,FALSE))</f>
        <v/>
      </c>
      <c r="E4322" s="117"/>
      <c r="F4322" s="95"/>
      <c r="G4322" s="96" t="str">
        <f>IF(E4322="","",VLOOKUP(E4322,[1]PROJECTES!$C$14:$G$5000,4,FALSE))</f>
        <v/>
      </c>
      <c r="H4322" s="118"/>
      <c r="I4322" s="97" t="str">
        <f>IF(H4322="","",VLOOKUP(H4322,BD!B$2:C$16,2,FALSE))</f>
        <v/>
      </c>
      <c r="J4322" s="98"/>
      <c r="K4322" s="135" t="str">
        <f t="shared" si="146"/>
        <v/>
      </c>
      <c r="L4322" s="99" t="str">
        <f t="shared" ca="1" si="147"/>
        <v>-</v>
      </c>
      <c r="M4322" s="93" t="str">
        <f>IF(E4322="","",VLOOKUP(E4322,[1]PROJECTES!$C$14:$Z$5000,21,FALSE))</f>
        <v/>
      </c>
      <c r="N4322" s="100"/>
      <c r="O4322" s="72" t="s">
        <v>229</v>
      </c>
      <c r="P4322" s="101"/>
      <c r="Q4322" s="132"/>
      <c r="R4322" s="102"/>
      <c r="S4322" s="91"/>
    </row>
    <row r="4323" spans="1:19" s="104" customFormat="1" ht="12.75" customHeight="1" x14ac:dyDescent="0.25">
      <c r="A4323" s="121"/>
      <c r="B4323" s="92" t="str">
        <f>IF(E4323="","",VLOOKUP(E4323,[1]PROJECTES!$C$14:$G$5000,2,FALSE))</f>
        <v/>
      </c>
      <c r="C4323" s="121"/>
      <c r="D4323" s="93" t="str">
        <f>IF(E4323="","",VLOOKUP(E4323,[1]PROJECTES!$C$14:$G$5000,5,FALSE))</f>
        <v/>
      </c>
      <c r="E4323" s="117"/>
      <c r="F4323" s="95"/>
      <c r="G4323" s="96" t="str">
        <f>IF(E4323="","",VLOOKUP(E4323,[1]PROJECTES!$C$14:$G$5000,4,FALSE))</f>
        <v/>
      </c>
      <c r="H4323" s="118"/>
      <c r="I4323" s="97" t="str">
        <f>IF(H4323="","",VLOOKUP(H4323,BD!B$2:C$16,2,FALSE))</f>
        <v/>
      </c>
      <c r="J4323" s="98"/>
      <c r="K4323" s="135" t="str">
        <f t="shared" si="146"/>
        <v/>
      </c>
      <c r="L4323" s="99" t="str">
        <f t="shared" ca="1" si="147"/>
        <v>-</v>
      </c>
      <c r="M4323" s="93" t="str">
        <f>IF(E4323="","",VLOOKUP(E4323,[1]PROJECTES!$C$14:$Z$5000,21,FALSE))</f>
        <v/>
      </c>
      <c r="N4323" s="100"/>
      <c r="O4323" s="72" t="s">
        <v>229</v>
      </c>
      <c r="P4323" s="101"/>
      <c r="Q4323" s="132"/>
      <c r="R4323" s="102"/>
      <c r="S4323" s="91"/>
    </row>
    <row r="4324" spans="1:19" s="104" customFormat="1" ht="12.75" customHeight="1" x14ac:dyDescent="0.25">
      <c r="A4324" s="121"/>
      <c r="B4324" s="92" t="str">
        <f>IF(E4324="","",VLOOKUP(E4324,[1]PROJECTES!$C$14:$G$5000,2,FALSE))</f>
        <v/>
      </c>
      <c r="C4324" s="121"/>
      <c r="D4324" s="93" t="str">
        <f>IF(E4324="","",VLOOKUP(E4324,[1]PROJECTES!$C$14:$G$5000,5,FALSE))</f>
        <v/>
      </c>
      <c r="E4324" s="117"/>
      <c r="F4324" s="95"/>
      <c r="G4324" s="96" t="str">
        <f>IF(E4324="","",VLOOKUP(E4324,[1]PROJECTES!$C$14:$G$5000,4,FALSE))</f>
        <v/>
      </c>
      <c r="H4324" s="118"/>
      <c r="I4324" s="97" t="str">
        <f>IF(H4324="","",VLOOKUP(H4324,BD!B$2:C$16,2,FALSE))</f>
        <v/>
      </c>
      <c r="J4324" s="98"/>
      <c r="K4324" s="135" t="str">
        <f t="shared" si="146"/>
        <v/>
      </c>
      <c r="L4324" s="99" t="str">
        <f t="shared" ca="1" si="147"/>
        <v>-</v>
      </c>
      <c r="M4324" s="93" t="str">
        <f>IF(E4324="","",VLOOKUP(E4324,[1]PROJECTES!$C$14:$Z$5000,21,FALSE))</f>
        <v/>
      </c>
      <c r="N4324" s="100"/>
      <c r="O4324" s="72" t="s">
        <v>229</v>
      </c>
      <c r="P4324" s="101"/>
      <c r="Q4324" s="132"/>
      <c r="R4324" s="102"/>
      <c r="S4324" s="91"/>
    </row>
    <row r="4325" spans="1:19" s="104" customFormat="1" ht="12.75" customHeight="1" x14ac:dyDescent="0.25">
      <c r="A4325" s="121"/>
      <c r="B4325" s="92" t="str">
        <f>IF(E4325="","",VLOOKUP(E4325,[1]PROJECTES!$C$14:$G$5000,2,FALSE))</f>
        <v/>
      </c>
      <c r="C4325" s="121"/>
      <c r="D4325" s="93" t="str">
        <f>IF(E4325="","",VLOOKUP(E4325,[1]PROJECTES!$C$14:$G$5000,5,FALSE))</f>
        <v/>
      </c>
      <c r="E4325" s="117"/>
      <c r="F4325" s="95"/>
      <c r="G4325" s="96" t="str">
        <f>IF(E4325="","",VLOOKUP(E4325,[1]PROJECTES!$C$14:$G$5000,4,FALSE))</f>
        <v/>
      </c>
      <c r="H4325" s="118"/>
      <c r="I4325" s="97" t="str">
        <f>IF(H4325="","",VLOOKUP(H4325,BD!B$2:C$16,2,FALSE))</f>
        <v/>
      </c>
      <c r="J4325" s="98"/>
      <c r="K4325" s="135" t="str">
        <f t="shared" si="146"/>
        <v/>
      </c>
      <c r="L4325" s="99" t="str">
        <f t="shared" ca="1" si="147"/>
        <v>-</v>
      </c>
      <c r="M4325" s="93" t="str">
        <f>IF(E4325="","",VLOOKUP(E4325,[1]PROJECTES!$C$14:$Z$5000,21,FALSE))</f>
        <v/>
      </c>
      <c r="N4325" s="100"/>
      <c r="O4325" s="72" t="s">
        <v>229</v>
      </c>
      <c r="P4325" s="101"/>
      <c r="Q4325" s="132"/>
      <c r="R4325" s="102"/>
      <c r="S4325" s="91"/>
    </row>
    <row r="4326" spans="1:19" s="104" customFormat="1" ht="12.75" customHeight="1" x14ac:dyDescent="0.25">
      <c r="A4326" s="121"/>
      <c r="B4326" s="92" t="str">
        <f>IF(E4326="","",VLOOKUP(E4326,[1]PROJECTES!$C$14:$G$5000,2,FALSE))</f>
        <v/>
      </c>
      <c r="C4326" s="121"/>
      <c r="D4326" s="93" t="str">
        <f>IF(E4326="","",VLOOKUP(E4326,[1]PROJECTES!$C$14:$G$5000,5,FALSE))</f>
        <v/>
      </c>
      <c r="E4326" s="117"/>
      <c r="F4326" s="95"/>
      <c r="G4326" s="96" t="str">
        <f>IF(E4326="","",VLOOKUP(E4326,[1]PROJECTES!$C$14:$G$5000,4,FALSE))</f>
        <v/>
      </c>
      <c r="H4326" s="118"/>
      <c r="I4326" s="97" t="str">
        <f>IF(H4326="","",VLOOKUP(H4326,BD!B$2:C$16,2,FALSE))</f>
        <v/>
      </c>
      <c r="J4326" s="98"/>
      <c r="K4326" s="135" t="str">
        <f t="shared" si="146"/>
        <v/>
      </c>
      <c r="L4326" s="99" t="str">
        <f t="shared" ca="1" si="147"/>
        <v>-</v>
      </c>
      <c r="M4326" s="93" t="str">
        <f>IF(E4326="","",VLOOKUP(E4326,[1]PROJECTES!$C$14:$Z$5000,21,FALSE))</f>
        <v/>
      </c>
      <c r="N4326" s="100"/>
      <c r="O4326" s="72" t="s">
        <v>229</v>
      </c>
      <c r="P4326" s="101"/>
      <c r="Q4326" s="132"/>
      <c r="R4326" s="102"/>
      <c r="S4326" s="91"/>
    </row>
    <row r="4327" spans="1:19" s="104" customFormat="1" ht="12.75" customHeight="1" x14ac:dyDescent="0.25">
      <c r="A4327" s="121"/>
      <c r="B4327" s="92" t="str">
        <f>IF(E4327="","",VLOOKUP(E4327,[1]PROJECTES!$C$14:$G$5000,2,FALSE))</f>
        <v/>
      </c>
      <c r="C4327" s="121"/>
      <c r="D4327" s="93" t="str">
        <f>IF(E4327="","",VLOOKUP(E4327,[1]PROJECTES!$C$14:$G$5000,5,FALSE))</f>
        <v/>
      </c>
      <c r="E4327" s="117"/>
      <c r="F4327" s="95"/>
      <c r="G4327" s="96" t="str">
        <f>IF(E4327="","",VLOOKUP(E4327,[1]PROJECTES!$C$14:$G$5000,4,FALSE))</f>
        <v/>
      </c>
      <c r="H4327" s="118"/>
      <c r="I4327" s="97" t="str">
        <f>IF(H4327="","",VLOOKUP(H4327,BD!B$2:C$16,2,FALSE))</f>
        <v/>
      </c>
      <c r="J4327" s="98"/>
      <c r="K4327" s="135" t="str">
        <f t="shared" si="146"/>
        <v/>
      </c>
      <c r="L4327" s="99" t="str">
        <f t="shared" ca="1" si="147"/>
        <v>-</v>
      </c>
      <c r="M4327" s="93" t="str">
        <f>IF(E4327="","",VLOOKUP(E4327,[1]PROJECTES!$C$14:$Z$5000,21,FALSE))</f>
        <v/>
      </c>
      <c r="N4327" s="100"/>
      <c r="O4327" s="72" t="s">
        <v>229</v>
      </c>
      <c r="P4327" s="101"/>
      <c r="Q4327" s="132"/>
      <c r="R4327" s="102"/>
      <c r="S4327" s="91"/>
    </row>
    <row r="4328" spans="1:19" s="104" customFormat="1" ht="12.75" customHeight="1" x14ac:dyDescent="0.25">
      <c r="A4328" s="121"/>
      <c r="B4328" s="92" t="str">
        <f>IF(E4328="","",VLOOKUP(E4328,[1]PROJECTES!$C$14:$G$5000,2,FALSE))</f>
        <v/>
      </c>
      <c r="C4328" s="121"/>
      <c r="D4328" s="93" t="str">
        <f>IF(E4328="","",VLOOKUP(E4328,[1]PROJECTES!$C$14:$G$5000,5,FALSE))</f>
        <v/>
      </c>
      <c r="E4328" s="117"/>
      <c r="F4328" s="95"/>
      <c r="G4328" s="96" t="str">
        <f>IF(E4328="","",VLOOKUP(E4328,[1]PROJECTES!$C$14:$G$5000,4,FALSE))</f>
        <v/>
      </c>
      <c r="H4328" s="118"/>
      <c r="I4328" s="97" t="str">
        <f>IF(H4328="","",VLOOKUP(H4328,BD!B$2:C$16,2,FALSE))</f>
        <v/>
      </c>
      <c r="J4328" s="98"/>
      <c r="K4328" s="135" t="str">
        <f t="shared" si="146"/>
        <v/>
      </c>
      <c r="L4328" s="99" t="str">
        <f t="shared" ca="1" si="147"/>
        <v>-</v>
      </c>
      <c r="M4328" s="93" t="str">
        <f>IF(E4328="","",VLOOKUP(E4328,[1]PROJECTES!$C$14:$Z$5000,21,FALSE))</f>
        <v/>
      </c>
      <c r="N4328" s="100"/>
      <c r="O4328" s="72" t="s">
        <v>229</v>
      </c>
      <c r="P4328" s="101"/>
      <c r="Q4328" s="132"/>
      <c r="R4328" s="102"/>
      <c r="S4328" s="91"/>
    </row>
    <row r="4329" spans="1:19" s="104" customFormat="1" ht="12.75" customHeight="1" x14ac:dyDescent="0.25">
      <c r="A4329" s="121"/>
      <c r="B4329" s="92" t="str">
        <f>IF(E4329="","",VLOOKUP(E4329,[1]PROJECTES!$C$14:$G$5000,2,FALSE))</f>
        <v/>
      </c>
      <c r="C4329" s="121"/>
      <c r="D4329" s="93" t="str">
        <f>IF(E4329="","",VLOOKUP(E4329,[1]PROJECTES!$C$14:$G$5000,5,FALSE))</f>
        <v/>
      </c>
      <c r="E4329" s="117"/>
      <c r="F4329" s="95"/>
      <c r="G4329" s="96" t="str">
        <f>IF(E4329="","",VLOOKUP(E4329,[1]PROJECTES!$C$14:$G$5000,4,FALSE))</f>
        <v/>
      </c>
      <c r="H4329" s="118"/>
      <c r="I4329" s="97" t="str">
        <f>IF(H4329="","",VLOOKUP(H4329,BD!B$2:C$16,2,FALSE))</f>
        <v/>
      </c>
      <c r="J4329" s="98"/>
      <c r="K4329" s="135" t="str">
        <f t="shared" si="146"/>
        <v/>
      </c>
      <c r="L4329" s="99" t="str">
        <f t="shared" ca="1" si="147"/>
        <v>-</v>
      </c>
      <c r="M4329" s="93" t="str">
        <f>IF(E4329="","",VLOOKUP(E4329,[1]PROJECTES!$C$14:$Z$5000,21,FALSE))</f>
        <v/>
      </c>
      <c r="N4329" s="100"/>
      <c r="O4329" s="72" t="s">
        <v>229</v>
      </c>
      <c r="P4329" s="101"/>
      <c r="Q4329" s="132"/>
      <c r="R4329" s="102"/>
      <c r="S4329" s="91"/>
    </row>
    <row r="4330" spans="1:19" s="104" customFormat="1" ht="12.75" customHeight="1" x14ac:dyDescent="0.25">
      <c r="A4330" s="121"/>
      <c r="B4330" s="92" t="str">
        <f>IF(E4330="","",VLOOKUP(E4330,[1]PROJECTES!$C$14:$G$5000,2,FALSE))</f>
        <v/>
      </c>
      <c r="C4330" s="121"/>
      <c r="D4330" s="93" t="str">
        <f>IF(E4330="","",VLOOKUP(E4330,[1]PROJECTES!$C$14:$G$5000,5,FALSE))</f>
        <v/>
      </c>
      <c r="E4330" s="117"/>
      <c r="F4330" s="95"/>
      <c r="G4330" s="96" t="str">
        <f>IF(E4330="","",VLOOKUP(E4330,[1]PROJECTES!$C$14:$G$5000,4,FALSE))</f>
        <v/>
      </c>
      <c r="H4330" s="118"/>
      <c r="I4330" s="97" t="str">
        <f>IF(H4330="","",VLOOKUP(H4330,BD!B$2:C$16,2,FALSE))</f>
        <v/>
      </c>
      <c r="J4330" s="98"/>
      <c r="K4330" s="135" t="str">
        <f t="shared" si="146"/>
        <v/>
      </c>
      <c r="L4330" s="99" t="str">
        <f t="shared" ca="1" si="147"/>
        <v>-</v>
      </c>
      <c r="M4330" s="93" t="str">
        <f>IF(E4330="","",VLOOKUP(E4330,[1]PROJECTES!$C$14:$Z$5000,21,FALSE))</f>
        <v/>
      </c>
      <c r="N4330" s="100"/>
      <c r="O4330" s="72" t="s">
        <v>229</v>
      </c>
      <c r="P4330" s="101"/>
      <c r="Q4330" s="132"/>
      <c r="R4330" s="102"/>
      <c r="S4330" s="91"/>
    </row>
    <row r="4331" spans="1:19" s="104" customFormat="1" ht="12.75" customHeight="1" x14ac:dyDescent="0.25">
      <c r="A4331" s="121"/>
      <c r="B4331" s="92" t="str">
        <f>IF(E4331="","",VLOOKUP(E4331,[1]PROJECTES!$C$14:$G$5000,2,FALSE))</f>
        <v/>
      </c>
      <c r="C4331" s="121"/>
      <c r="D4331" s="93" t="str">
        <f>IF(E4331="","",VLOOKUP(E4331,[1]PROJECTES!$C$14:$G$5000,5,FALSE))</f>
        <v/>
      </c>
      <c r="E4331" s="117"/>
      <c r="F4331" s="95"/>
      <c r="G4331" s="96" t="str">
        <f>IF(E4331="","",VLOOKUP(E4331,[1]PROJECTES!$C$14:$G$5000,4,FALSE))</f>
        <v/>
      </c>
      <c r="H4331" s="118"/>
      <c r="I4331" s="97" t="str">
        <f>IF(H4331="","",VLOOKUP(H4331,BD!B$2:C$16,2,FALSE))</f>
        <v/>
      </c>
      <c r="J4331" s="98"/>
      <c r="K4331" s="135" t="str">
        <f t="shared" si="146"/>
        <v/>
      </c>
      <c r="L4331" s="99" t="str">
        <f t="shared" ca="1" si="147"/>
        <v>-</v>
      </c>
      <c r="M4331" s="93" t="str">
        <f>IF(E4331="","",VLOOKUP(E4331,[1]PROJECTES!$C$14:$Z$5000,21,FALSE))</f>
        <v/>
      </c>
      <c r="N4331" s="100"/>
      <c r="O4331" s="72" t="s">
        <v>229</v>
      </c>
      <c r="P4331" s="101"/>
      <c r="Q4331" s="132"/>
      <c r="R4331" s="102"/>
      <c r="S4331" s="91"/>
    </row>
    <row r="4332" spans="1:19" s="104" customFormat="1" ht="12.75" customHeight="1" x14ac:dyDescent="0.25">
      <c r="A4332" s="121"/>
      <c r="B4332" s="92" t="str">
        <f>IF(E4332="","",VLOOKUP(E4332,[1]PROJECTES!$C$14:$G$5000,2,FALSE))</f>
        <v/>
      </c>
      <c r="C4332" s="121"/>
      <c r="D4332" s="93" t="str">
        <f>IF(E4332="","",VLOOKUP(E4332,[1]PROJECTES!$C$14:$G$5000,5,FALSE))</f>
        <v/>
      </c>
      <c r="E4332" s="117"/>
      <c r="F4332" s="95"/>
      <c r="G4332" s="96" t="str">
        <f>IF(E4332="","",VLOOKUP(E4332,[1]PROJECTES!$C$14:$G$5000,4,FALSE))</f>
        <v/>
      </c>
      <c r="H4332" s="118"/>
      <c r="I4332" s="97" t="str">
        <f>IF(H4332="","",VLOOKUP(H4332,BD!B$2:C$16,2,FALSE))</f>
        <v/>
      </c>
      <c r="J4332" s="98"/>
      <c r="K4332" s="135" t="str">
        <f t="shared" ref="K4332:K4395" si="148">IF(J4332="","",WEEKNUM(J4332,2)-0)</f>
        <v/>
      </c>
      <c r="L4332" s="99" t="str">
        <f t="shared" ref="L4332:L4395" ca="1" si="149">IF(M4332="","-",IF(G4332="TA","-",+M4332-TODAY()))</f>
        <v>-</v>
      </c>
      <c r="M4332" s="93" t="str">
        <f>IF(E4332="","",VLOOKUP(E4332,[1]PROJECTES!$C$14:$Z$5000,21,FALSE))</f>
        <v/>
      </c>
      <c r="N4332" s="100"/>
      <c r="O4332" s="72" t="s">
        <v>229</v>
      </c>
      <c r="P4332" s="101"/>
      <c r="Q4332" s="132"/>
      <c r="R4332" s="102"/>
      <c r="S4332" s="91"/>
    </row>
    <row r="4333" spans="1:19" s="104" customFormat="1" ht="12.75" customHeight="1" x14ac:dyDescent="0.25">
      <c r="A4333" s="121"/>
      <c r="B4333" s="92" t="str">
        <f>IF(E4333="","",VLOOKUP(E4333,[1]PROJECTES!$C$14:$G$5000,2,FALSE))</f>
        <v/>
      </c>
      <c r="C4333" s="121"/>
      <c r="D4333" s="93" t="str">
        <f>IF(E4333="","",VLOOKUP(E4333,[1]PROJECTES!$C$14:$G$5000,5,FALSE))</f>
        <v/>
      </c>
      <c r="E4333" s="117"/>
      <c r="F4333" s="95"/>
      <c r="G4333" s="96" t="str">
        <f>IF(E4333="","",VLOOKUP(E4333,[1]PROJECTES!$C$14:$G$5000,4,FALSE))</f>
        <v/>
      </c>
      <c r="H4333" s="118"/>
      <c r="I4333" s="97" t="str">
        <f>IF(H4333="","",VLOOKUP(H4333,BD!B$2:C$16,2,FALSE))</f>
        <v/>
      </c>
      <c r="J4333" s="98"/>
      <c r="K4333" s="135" t="str">
        <f t="shared" si="148"/>
        <v/>
      </c>
      <c r="L4333" s="99" t="str">
        <f t="shared" ca="1" si="149"/>
        <v>-</v>
      </c>
      <c r="M4333" s="93" t="str">
        <f>IF(E4333="","",VLOOKUP(E4333,[1]PROJECTES!$C$14:$Z$5000,21,FALSE))</f>
        <v/>
      </c>
      <c r="N4333" s="100"/>
      <c r="O4333" s="72" t="s">
        <v>229</v>
      </c>
      <c r="P4333" s="101"/>
      <c r="Q4333" s="132"/>
      <c r="R4333" s="102"/>
      <c r="S4333" s="91"/>
    </row>
    <row r="4334" spans="1:19" s="104" customFormat="1" ht="12.75" customHeight="1" x14ac:dyDescent="0.25">
      <c r="A4334" s="121"/>
      <c r="B4334" s="92" t="str">
        <f>IF(E4334="","",VLOOKUP(E4334,[1]PROJECTES!$C$14:$G$5000,2,FALSE))</f>
        <v/>
      </c>
      <c r="C4334" s="121"/>
      <c r="D4334" s="93" t="str">
        <f>IF(E4334="","",VLOOKUP(E4334,[1]PROJECTES!$C$14:$G$5000,5,FALSE))</f>
        <v/>
      </c>
      <c r="E4334" s="117"/>
      <c r="F4334" s="95"/>
      <c r="G4334" s="96" t="str">
        <f>IF(E4334="","",VLOOKUP(E4334,[1]PROJECTES!$C$14:$G$5000,4,FALSE))</f>
        <v/>
      </c>
      <c r="H4334" s="118"/>
      <c r="I4334" s="97" t="str">
        <f>IF(H4334="","",VLOOKUP(H4334,BD!B$2:C$16,2,FALSE))</f>
        <v/>
      </c>
      <c r="J4334" s="98"/>
      <c r="K4334" s="135" t="str">
        <f t="shared" si="148"/>
        <v/>
      </c>
      <c r="L4334" s="99" t="str">
        <f t="shared" ca="1" si="149"/>
        <v>-</v>
      </c>
      <c r="M4334" s="93" t="str">
        <f>IF(E4334="","",VLOOKUP(E4334,[1]PROJECTES!$C$14:$Z$5000,21,FALSE))</f>
        <v/>
      </c>
      <c r="N4334" s="100"/>
      <c r="O4334" s="72" t="s">
        <v>229</v>
      </c>
      <c r="P4334" s="101"/>
      <c r="Q4334" s="132"/>
      <c r="R4334" s="102"/>
      <c r="S4334" s="91"/>
    </row>
    <row r="4335" spans="1:19" s="104" customFormat="1" ht="12.75" customHeight="1" x14ac:dyDescent="0.25">
      <c r="A4335" s="121"/>
      <c r="B4335" s="92" t="str">
        <f>IF(E4335="","",VLOOKUP(E4335,[1]PROJECTES!$C$14:$G$5000,2,FALSE))</f>
        <v/>
      </c>
      <c r="C4335" s="121"/>
      <c r="D4335" s="93" t="str">
        <f>IF(E4335="","",VLOOKUP(E4335,[1]PROJECTES!$C$14:$G$5000,5,FALSE))</f>
        <v/>
      </c>
      <c r="E4335" s="117"/>
      <c r="F4335" s="95"/>
      <c r="G4335" s="96" t="str">
        <f>IF(E4335="","",VLOOKUP(E4335,[1]PROJECTES!$C$14:$G$5000,4,FALSE))</f>
        <v/>
      </c>
      <c r="H4335" s="118"/>
      <c r="I4335" s="97" t="str">
        <f>IF(H4335="","",VLOOKUP(H4335,BD!B$2:C$16,2,FALSE))</f>
        <v/>
      </c>
      <c r="J4335" s="98"/>
      <c r="K4335" s="135" t="str">
        <f t="shared" si="148"/>
        <v/>
      </c>
      <c r="L4335" s="99" t="str">
        <f t="shared" ca="1" si="149"/>
        <v>-</v>
      </c>
      <c r="M4335" s="93" t="str">
        <f>IF(E4335="","",VLOOKUP(E4335,[1]PROJECTES!$C$14:$Z$5000,21,FALSE))</f>
        <v/>
      </c>
      <c r="N4335" s="100"/>
      <c r="O4335" s="72" t="s">
        <v>229</v>
      </c>
      <c r="P4335" s="101"/>
      <c r="Q4335" s="132"/>
      <c r="R4335" s="102"/>
      <c r="S4335" s="91"/>
    </row>
    <row r="4336" spans="1:19" s="104" customFormat="1" ht="12.75" customHeight="1" x14ac:dyDescent="0.25">
      <c r="A4336" s="121"/>
      <c r="B4336" s="92" t="str">
        <f>IF(E4336="","",VLOOKUP(E4336,[1]PROJECTES!$C$14:$G$5000,2,FALSE))</f>
        <v/>
      </c>
      <c r="C4336" s="121"/>
      <c r="D4336" s="93" t="str">
        <f>IF(E4336="","",VLOOKUP(E4336,[1]PROJECTES!$C$14:$G$5000,5,FALSE))</f>
        <v/>
      </c>
      <c r="E4336" s="117"/>
      <c r="F4336" s="95"/>
      <c r="G4336" s="96" t="str">
        <f>IF(E4336="","",VLOOKUP(E4336,[1]PROJECTES!$C$14:$G$5000,4,FALSE))</f>
        <v/>
      </c>
      <c r="H4336" s="118"/>
      <c r="I4336" s="97" t="str">
        <f>IF(H4336="","",VLOOKUP(H4336,BD!B$2:C$16,2,FALSE))</f>
        <v/>
      </c>
      <c r="J4336" s="98"/>
      <c r="K4336" s="135" t="str">
        <f t="shared" si="148"/>
        <v/>
      </c>
      <c r="L4336" s="99" t="str">
        <f t="shared" ca="1" si="149"/>
        <v>-</v>
      </c>
      <c r="M4336" s="93" t="str">
        <f>IF(E4336="","",VLOOKUP(E4336,[1]PROJECTES!$C$14:$Z$5000,21,FALSE))</f>
        <v/>
      </c>
      <c r="N4336" s="100"/>
      <c r="O4336" s="72" t="s">
        <v>229</v>
      </c>
      <c r="P4336" s="101"/>
      <c r="Q4336" s="132"/>
      <c r="R4336" s="102"/>
      <c r="S4336" s="91"/>
    </row>
    <row r="4337" spans="1:19" s="104" customFormat="1" ht="12.75" customHeight="1" x14ac:dyDescent="0.25">
      <c r="A4337" s="121"/>
      <c r="B4337" s="92" t="str">
        <f>IF(E4337="","",VLOOKUP(E4337,[1]PROJECTES!$C$14:$G$5000,2,FALSE))</f>
        <v/>
      </c>
      <c r="C4337" s="121"/>
      <c r="D4337" s="93" t="str">
        <f>IF(E4337="","",VLOOKUP(E4337,[1]PROJECTES!$C$14:$G$5000,5,FALSE))</f>
        <v/>
      </c>
      <c r="E4337" s="117"/>
      <c r="F4337" s="95"/>
      <c r="G4337" s="96" t="str">
        <f>IF(E4337="","",VLOOKUP(E4337,[1]PROJECTES!$C$14:$G$5000,4,FALSE))</f>
        <v/>
      </c>
      <c r="H4337" s="118"/>
      <c r="I4337" s="97" t="str">
        <f>IF(H4337="","",VLOOKUP(H4337,BD!B$2:C$16,2,FALSE))</f>
        <v/>
      </c>
      <c r="J4337" s="98"/>
      <c r="K4337" s="135" t="str">
        <f t="shared" si="148"/>
        <v/>
      </c>
      <c r="L4337" s="99" t="str">
        <f t="shared" ca="1" si="149"/>
        <v>-</v>
      </c>
      <c r="M4337" s="93" t="str">
        <f>IF(E4337="","",VLOOKUP(E4337,[1]PROJECTES!$C$14:$Z$5000,21,FALSE))</f>
        <v/>
      </c>
      <c r="N4337" s="100"/>
      <c r="O4337" s="72" t="s">
        <v>229</v>
      </c>
      <c r="P4337" s="101"/>
      <c r="Q4337" s="132"/>
      <c r="R4337" s="102"/>
      <c r="S4337" s="91"/>
    </row>
    <row r="4338" spans="1:19" s="104" customFormat="1" ht="12.75" customHeight="1" x14ac:dyDescent="0.25">
      <c r="A4338" s="121"/>
      <c r="B4338" s="92" t="str">
        <f>IF(E4338="","",VLOOKUP(E4338,[1]PROJECTES!$C$14:$G$5000,2,FALSE))</f>
        <v/>
      </c>
      <c r="C4338" s="121"/>
      <c r="D4338" s="93" t="str">
        <f>IF(E4338="","",VLOOKUP(E4338,[1]PROJECTES!$C$14:$G$5000,5,FALSE))</f>
        <v/>
      </c>
      <c r="E4338" s="117"/>
      <c r="F4338" s="95"/>
      <c r="G4338" s="96" t="str">
        <f>IF(E4338="","",VLOOKUP(E4338,[1]PROJECTES!$C$14:$G$5000,4,FALSE))</f>
        <v/>
      </c>
      <c r="H4338" s="118"/>
      <c r="I4338" s="97" t="str">
        <f>IF(H4338="","",VLOOKUP(H4338,BD!B$2:C$16,2,FALSE))</f>
        <v/>
      </c>
      <c r="J4338" s="98"/>
      <c r="K4338" s="135" t="str">
        <f t="shared" si="148"/>
        <v/>
      </c>
      <c r="L4338" s="99" t="str">
        <f t="shared" ca="1" si="149"/>
        <v>-</v>
      </c>
      <c r="M4338" s="93" t="str">
        <f>IF(E4338="","",VLOOKUP(E4338,[1]PROJECTES!$C$14:$Z$5000,21,FALSE))</f>
        <v/>
      </c>
      <c r="N4338" s="100"/>
      <c r="O4338" s="72" t="s">
        <v>229</v>
      </c>
      <c r="P4338" s="101"/>
      <c r="Q4338" s="132"/>
      <c r="R4338" s="102"/>
      <c r="S4338" s="91"/>
    </row>
    <row r="4339" spans="1:19" s="104" customFormat="1" ht="12.75" customHeight="1" x14ac:dyDescent="0.25">
      <c r="A4339" s="121"/>
      <c r="B4339" s="92" t="str">
        <f>IF(E4339="","",VLOOKUP(E4339,[1]PROJECTES!$C$14:$G$5000,2,FALSE))</f>
        <v/>
      </c>
      <c r="C4339" s="121"/>
      <c r="D4339" s="93" t="str">
        <f>IF(E4339="","",VLOOKUP(E4339,[1]PROJECTES!$C$14:$G$5000,5,FALSE))</f>
        <v/>
      </c>
      <c r="E4339" s="117"/>
      <c r="F4339" s="95"/>
      <c r="G4339" s="96" t="str">
        <f>IF(E4339="","",VLOOKUP(E4339,[1]PROJECTES!$C$14:$G$5000,4,FALSE))</f>
        <v/>
      </c>
      <c r="H4339" s="118"/>
      <c r="I4339" s="97" t="str">
        <f>IF(H4339="","",VLOOKUP(H4339,BD!B$2:C$16,2,FALSE))</f>
        <v/>
      </c>
      <c r="J4339" s="98"/>
      <c r="K4339" s="135" t="str">
        <f t="shared" si="148"/>
        <v/>
      </c>
      <c r="L4339" s="99" t="str">
        <f t="shared" ca="1" si="149"/>
        <v>-</v>
      </c>
      <c r="M4339" s="93" t="str">
        <f>IF(E4339="","",VLOOKUP(E4339,[1]PROJECTES!$C$14:$Z$5000,21,FALSE))</f>
        <v/>
      </c>
      <c r="N4339" s="100"/>
      <c r="O4339" s="72" t="s">
        <v>229</v>
      </c>
      <c r="P4339" s="101"/>
      <c r="Q4339" s="132"/>
      <c r="R4339" s="102"/>
      <c r="S4339" s="91"/>
    </row>
    <row r="4340" spans="1:19" s="104" customFormat="1" ht="12.75" customHeight="1" x14ac:dyDescent="0.25">
      <c r="A4340" s="121"/>
      <c r="B4340" s="92" t="str">
        <f>IF(E4340="","",VLOOKUP(E4340,[1]PROJECTES!$C$14:$G$5000,2,FALSE))</f>
        <v/>
      </c>
      <c r="C4340" s="121"/>
      <c r="D4340" s="93" t="str">
        <f>IF(E4340="","",VLOOKUP(E4340,[1]PROJECTES!$C$14:$G$5000,5,FALSE))</f>
        <v/>
      </c>
      <c r="E4340" s="117"/>
      <c r="F4340" s="95"/>
      <c r="G4340" s="96" t="str">
        <f>IF(E4340="","",VLOOKUP(E4340,[1]PROJECTES!$C$14:$G$5000,4,FALSE))</f>
        <v/>
      </c>
      <c r="H4340" s="118"/>
      <c r="I4340" s="97" t="str">
        <f>IF(H4340="","",VLOOKUP(H4340,BD!B$2:C$16,2,FALSE))</f>
        <v/>
      </c>
      <c r="J4340" s="98"/>
      <c r="K4340" s="135" t="str">
        <f t="shared" si="148"/>
        <v/>
      </c>
      <c r="L4340" s="99" t="str">
        <f t="shared" ca="1" si="149"/>
        <v>-</v>
      </c>
      <c r="M4340" s="93" t="str">
        <f>IF(E4340="","",VLOOKUP(E4340,[1]PROJECTES!$C$14:$Z$5000,21,FALSE))</f>
        <v/>
      </c>
      <c r="N4340" s="100"/>
      <c r="O4340" s="72" t="s">
        <v>229</v>
      </c>
      <c r="P4340" s="101"/>
      <c r="Q4340" s="132"/>
      <c r="R4340" s="102"/>
      <c r="S4340" s="91"/>
    </row>
    <row r="4341" spans="1:19" s="104" customFormat="1" ht="12.75" customHeight="1" x14ac:dyDescent="0.25">
      <c r="A4341" s="121"/>
      <c r="B4341" s="92" t="str">
        <f>IF(E4341="","",VLOOKUP(E4341,[1]PROJECTES!$C$14:$G$5000,2,FALSE))</f>
        <v/>
      </c>
      <c r="C4341" s="121"/>
      <c r="D4341" s="93" t="str">
        <f>IF(E4341="","",VLOOKUP(E4341,[1]PROJECTES!$C$14:$G$5000,5,FALSE))</f>
        <v/>
      </c>
      <c r="E4341" s="117"/>
      <c r="F4341" s="95"/>
      <c r="G4341" s="96" t="str">
        <f>IF(E4341="","",VLOOKUP(E4341,[1]PROJECTES!$C$14:$G$5000,4,FALSE))</f>
        <v/>
      </c>
      <c r="H4341" s="118"/>
      <c r="I4341" s="97" t="str">
        <f>IF(H4341="","",VLOOKUP(H4341,BD!B$2:C$16,2,FALSE))</f>
        <v/>
      </c>
      <c r="J4341" s="98"/>
      <c r="K4341" s="135" t="str">
        <f t="shared" si="148"/>
        <v/>
      </c>
      <c r="L4341" s="99" t="str">
        <f t="shared" ca="1" si="149"/>
        <v>-</v>
      </c>
      <c r="M4341" s="93" t="str">
        <f>IF(E4341="","",VLOOKUP(E4341,[1]PROJECTES!$C$14:$Z$5000,21,FALSE))</f>
        <v/>
      </c>
      <c r="N4341" s="100"/>
      <c r="O4341" s="72" t="s">
        <v>229</v>
      </c>
      <c r="P4341" s="101"/>
      <c r="Q4341" s="132"/>
      <c r="R4341" s="102"/>
      <c r="S4341" s="91"/>
    </row>
    <row r="4342" spans="1:19" s="104" customFormat="1" ht="12.75" customHeight="1" x14ac:dyDescent="0.25">
      <c r="A4342" s="121"/>
      <c r="B4342" s="92" t="str">
        <f>IF(E4342="","",VLOOKUP(E4342,[1]PROJECTES!$C$14:$G$5000,2,FALSE))</f>
        <v/>
      </c>
      <c r="C4342" s="121"/>
      <c r="D4342" s="93" t="str">
        <f>IF(E4342="","",VLOOKUP(E4342,[1]PROJECTES!$C$14:$G$5000,5,FALSE))</f>
        <v/>
      </c>
      <c r="E4342" s="117"/>
      <c r="F4342" s="95"/>
      <c r="G4342" s="96" t="str">
        <f>IF(E4342="","",VLOOKUP(E4342,[1]PROJECTES!$C$14:$G$5000,4,FALSE))</f>
        <v/>
      </c>
      <c r="H4342" s="118"/>
      <c r="I4342" s="97" t="str">
        <f>IF(H4342="","",VLOOKUP(H4342,BD!B$2:C$16,2,FALSE))</f>
        <v/>
      </c>
      <c r="J4342" s="98"/>
      <c r="K4342" s="135" t="str">
        <f t="shared" si="148"/>
        <v/>
      </c>
      <c r="L4342" s="99" t="str">
        <f t="shared" ca="1" si="149"/>
        <v>-</v>
      </c>
      <c r="M4342" s="93" t="str">
        <f>IF(E4342="","",VLOOKUP(E4342,[1]PROJECTES!$C$14:$Z$5000,21,FALSE))</f>
        <v/>
      </c>
      <c r="N4342" s="100"/>
      <c r="O4342" s="72" t="s">
        <v>229</v>
      </c>
      <c r="P4342" s="101"/>
      <c r="Q4342" s="132"/>
      <c r="R4342" s="102"/>
      <c r="S4342" s="91"/>
    </row>
    <row r="4343" spans="1:19" s="104" customFormat="1" ht="12.75" customHeight="1" x14ac:dyDescent="0.25">
      <c r="A4343" s="121"/>
      <c r="B4343" s="92" t="str">
        <f>IF(E4343="","",VLOOKUP(E4343,[1]PROJECTES!$C$14:$G$5000,2,FALSE))</f>
        <v/>
      </c>
      <c r="C4343" s="121"/>
      <c r="D4343" s="93" t="str">
        <f>IF(E4343="","",VLOOKUP(E4343,[1]PROJECTES!$C$14:$G$5000,5,FALSE))</f>
        <v/>
      </c>
      <c r="E4343" s="117"/>
      <c r="F4343" s="95"/>
      <c r="G4343" s="96" t="str">
        <f>IF(E4343="","",VLOOKUP(E4343,[1]PROJECTES!$C$14:$G$5000,4,FALSE))</f>
        <v/>
      </c>
      <c r="H4343" s="118"/>
      <c r="I4343" s="97" t="str">
        <f>IF(H4343="","",VLOOKUP(H4343,BD!B$2:C$16,2,FALSE))</f>
        <v/>
      </c>
      <c r="J4343" s="98"/>
      <c r="K4343" s="135" t="str">
        <f t="shared" si="148"/>
        <v/>
      </c>
      <c r="L4343" s="99" t="str">
        <f t="shared" ca="1" si="149"/>
        <v>-</v>
      </c>
      <c r="M4343" s="93" t="str">
        <f>IF(E4343="","",VLOOKUP(E4343,[1]PROJECTES!$C$14:$Z$5000,21,FALSE))</f>
        <v/>
      </c>
      <c r="N4343" s="100"/>
      <c r="O4343" s="72" t="s">
        <v>229</v>
      </c>
      <c r="P4343" s="101"/>
      <c r="Q4343" s="132"/>
      <c r="R4343" s="102"/>
      <c r="S4343" s="91"/>
    </row>
    <row r="4344" spans="1:19" s="104" customFormat="1" ht="12.75" customHeight="1" x14ac:dyDescent="0.25">
      <c r="A4344" s="121"/>
      <c r="B4344" s="92" t="str">
        <f>IF(E4344="","",VLOOKUP(E4344,[1]PROJECTES!$C$14:$G$5000,2,FALSE))</f>
        <v/>
      </c>
      <c r="C4344" s="121"/>
      <c r="D4344" s="93" t="str">
        <f>IF(E4344="","",VLOOKUP(E4344,[1]PROJECTES!$C$14:$G$5000,5,FALSE))</f>
        <v/>
      </c>
      <c r="E4344" s="117"/>
      <c r="F4344" s="95"/>
      <c r="G4344" s="96" t="str">
        <f>IF(E4344="","",VLOOKUP(E4344,[1]PROJECTES!$C$14:$G$5000,4,FALSE))</f>
        <v/>
      </c>
      <c r="H4344" s="118"/>
      <c r="I4344" s="97" t="str">
        <f>IF(H4344="","",VLOOKUP(H4344,BD!B$2:C$16,2,FALSE))</f>
        <v/>
      </c>
      <c r="J4344" s="98"/>
      <c r="K4344" s="135" t="str">
        <f t="shared" si="148"/>
        <v/>
      </c>
      <c r="L4344" s="99" t="str">
        <f t="shared" ca="1" si="149"/>
        <v>-</v>
      </c>
      <c r="M4344" s="93" t="str">
        <f>IF(E4344="","",VLOOKUP(E4344,[1]PROJECTES!$C$14:$Z$5000,21,FALSE))</f>
        <v/>
      </c>
      <c r="N4344" s="100"/>
      <c r="O4344" s="72" t="s">
        <v>229</v>
      </c>
      <c r="P4344" s="101"/>
      <c r="Q4344" s="132"/>
      <c r="R4344" s="102"/>
      <c r="S4344" s="91"/>
    </row>
    <row r="4345" spans="1:19" s="104" customFormat="1" ht="12.75" customHeight="1" x14ac:dyDescent="0.25">
      <c r="A4345" s="121"/>
      <c r="B4345" s="92" t="str">
        <f>IF(E4345="","",VLOOKUP(E4345,[1]PROJECTES!$C$14:$G$5000,2,FALSE))</f>
        <v/>
      </c>
      <c r="C4345" s="121"/>
      <c r="D4345" s="93" t="str">
        <f>IF(E4345="","",VLOOKUP(E4345,[1]PROJECTES!$C$14:$G$5000,5,FALSE))</f>
        <v/>
      </c>
      <c r="E4345" s="117"/>
      <c r="F4345" s="95"/>
      <c r="G4345" s="96" t="str">
        <f>IF(E4345="","",VLOOKUP(E4345,[1]PROJECTES!$C$14:$G$5000,4,FALSE))</f>
        <v/>
      </c>
      <c r="H4345" s="118"/>
      <c r="I4345" s="97" t="str">
        <f>IF(H4345="","",VLOOKUP(H4345,BD!B$2:C$16,2,FALSE))</f>
        <v/>
      </c>
      <c r="J4345" s="98"/>
      <c r="K4345" s="135" t="str">
        <f t="shared" si="148"/>
        <v/>
      </c>
      <c r="L4345" s="99" t="str">
        <f t="shared" ca="1" si="149"/>
        <v>-</v>
      </c>
      <c r="M4345" s="93" t="str">
        <f>IF(E4345="","",VLOOKUP(E4345,[1]PROJECTES!$C$14:$Z$5000,21,FALSE))</f>
        <v/>
      </c>
      <c r="N4345" s="100"/>
      <c r="O4345" s="72" t="s">
        <v>229</v>
      </c>
      <c r="P4345" s="101"/>
      <c r="Q4345" s="132"/>
      <c r="R4345" s="102"/>
      <c r="S4345" s="91"/>
    </row>
    <row r="4346" spans="1:19" s="104" customFormat="1" ht="12.75" customHeight="1" x14ac:dyDescent="0.25">
      <c r="A4346" s="121"/>
      <c r="B4346" s="92" t="str">
        <f>IF(E4346="","",VLOOKUP(E4346,[1]PROJECTES!$C$14:$G$5000,2,FALSE))</f>
        <v/>
      </c>
      <c r="C4346" s="121"/>
      <c r="D4346" s="93" t="str">
        <f>IF(E4346="","",VLOOKUP(E4346,[1]PROJECTES!$C$14:$G$5000,5,FALSE))</f>
        <v/>
      </c>
      <c r="E4346" s="117"/>
      <c r="F4346" s="95"/>
      <c r="G4346" s="96" t="str">
        <f>IF(E4346="","",VLOOKUP(E4346,[1]PROJECTES!$C$14:$G$5000,4,FALSE))</f>
        <v/>
      </c>
      <c r="H4346" s="118"/>
      <c r="I4346" s="97" t="str">
        <f>IF(H4346="","",VLOOKUP(H4346,BD!B$2:C$16,2,FALSE))</f>
        <v/>
      </c>
      <c r="J4346" s="98"/>
      <c r="K4346" s="135" t="str">
        <f t="shared" si="148"/>
        <v/>
      </c>
      <c r="L4346" s="99" t="str">
        <f t="shared" ca="1" si="149"/>
        <v>-</v>
      </c>
      <c r="M4346" s="93" t="str">
        <f>IF(E4346="","",VLOOKUP(E4346,[1]PROJECTES!$C$14:$Z$5000,21,FALSE))</f>
        <v/>
      </c>
      <c r="N4346" s="100"/>
      <c r="O4346" s="72" t="s">
        <v>229</v>
      </c>
      <c r="P4346" s="101"/>
      <c r="Q4346" s="132"/>
      <c r="R4346" s="102"/>
      <c r="S4346" s="91"/>
    </row>
    <row r="4347" spans="1:19" s="104" customFormat="1" ht="12.75" customHeight="1" x14ac:dyDescent="0.25">
      <c r="A4347" s="121"/>
      <c r="B4347" s="92" t="str">
        <f>IF(E4347="","",VLOOKUP(E4347,[1]PROJECTES!$C$14:$G$5000,2,FALSE))</f>
        <v/>
      </c>
      <c r="C4347" s="121"/>
      <c r="D4347" s="93" t="str">
        <f>IF(E4347="","",VLOOKUP(E4347,[1]PROJECTES!$C$14:$G$5000,5,FALSE))</f>
        <v/>
      </c>
      <c r="E4347" s="117"/>
      <c r="F4347" s="95"/>
      <c r="G4347" s="96" t="str">
        <f>IF(E4347="","",VLOOKUP(E4347,[1]PROJECTES!$C$14:$G$5000,4,FALSE))</f>
        <v/>
      </c>
      <c r="H4347" s="118"/>
      <c r="I4347" s="97" t="str">
        <f>IF(H4347="","",VLOOKUP(H4347,BD!B$2:C$16,2,FALSE))</f>
        <v/>
      </c>
      <c r="J4347" s="98"/>
      <c r="K4347" s="135" t="str">
        <f t="shared" si="148"/>
        <v/>
      </c>
      <c r="L4347" s="99" t="str">
        <f t="shared" ca="1" si="149"/>
        <v>-</v>
      </c>
      <c r="M4347" s="93" t="str">
        <f>IF(E4347="","",VLOOKUP(E4347,[1]PROJECTES!$C$14:$Z$5000,21,FALSE))</f>
        <v/>
      </c>
      <c r="N4347" s="100"/>
      <c r="O4347" s="72" t="s">
        <v>229</v>
      </c>
      <c r="P4347" s="101"/>
      <c r="Q4347" s="132"/>
      <c r="R4347" s="102"/>
      <c r="S4347" s="91"/>
    </row>
    <row r="4348" spans="1:19" s="104" customFormat="1" ht="12.75" customHeight="1" x14ac:dyDescent="0.25">
      <c r="A4348" s="121"/>
      <c r="B4348" s="92" t="str">
        <f>IF(E4348="","",VLOOKUP(E4348,[1]PROJECTES!$C$14:$G$5000,2,FALSE))</f>
        <v/>
      </c>
      <c r="C4348" s="121"/>
      <c r="D4348" s="93" t="str">
        <f>IF(E4348="","",VLOOKUP(E4348,[1]PROJECTES!$C$14:$G$5000,5,FALSE))</f>
        <v/>
      </c>
      <c r="E4348" s="117"/>
      <c r="F4348" s="95"/>
      <c r="G4348" s="96" t="str">
        <f>IF(E4348="","",VLOOKUP(E4348,[1]PROJECTES!$C$14:$G$5000,4,FALSE))</f>
        <v/>
      </c>
      <c r="H4348" s="118"/>
      <c r="I4348" s="97" t="str">
        <f>IF(H4348="","",VLOOKUP(H4348,BD!B$2:C$16,2,FALSE))</f>
        <v/>
      </c>
      <c r="J4348" s="98"/>
      <c r="K4348" s="135" t="str">
        <f t="shared" si="148"/>
        <v/>
      </c>
      <c r="L4348" s="99" t="str">
        <f t="shared" ca="1" si="149"/>
        <v>-</v>
      </c>
      <c r="M4348" s="93" t="str">
        <f>IF(E4348="","",VLOOKUP(E4348,[1]PROJECTES!$C$14:$Z$5000,21,FALSE))</f>
        <v/>
      </c>
      <c r="N4348" s="100"/>
      <c r="O4348" s="72" t="s">
        <v>229</v>
      </c>
      <c r="P4348" s="101"/>
      <c r="Q4348" s="132"/>
      <c r="R4348" s="102"/>
      <c r="S4348" s="91"/>
    </row>
    <row r="4349" spans="1:19" s="104" customFormat="1" ht="12.75" customHeight="1" x14ac:dyDescent="0.25">
      <c r="A4349" s="121"/>
      <c r="B4349" s="92" t="str">
        <f>IF(E4349="","",VLOOKUP(E4349,[1]PROJECTES!$C$14:$G$5000,2,FALSE))</f>
        <v/>
      </c>
      <c r="C4349" s="121"/>
      <c r="D4349" s="93" t="str">
        <f>IF(E4349="","",VLOOKUP(E4349,[1]PROJECTES!$C$14:$G$5000,5,FALSE))</f>
        <v/>
      </c>
      <c r="E4349" s="117"/>
      <c r="F4349" s="95"/>
      <c r="G4349" s="96" t="str">
        <f>IF(E4349="","",VLOOKUP(E4349,[1]PROJECTES!$C$14:$G$5000,4,FALSE))</f>
        <v/>
      </c>
      <c r="H4349" s="118"/>
      <c r="I4349" s="97" t="str">
        <f>IF(H4349="","",VLOOKUP(H4349,BD!B$2:C$16,2,FALSE))</f>
        <v/>
      </c>
      <c r="J4349" s="98"/>
      <c r="K4349" s="135" t="str">
        <f t="shared" si="148"/>
        <v/>
      </c>
      <c r="L4349" s="99" t="str">
        <f t="shared" ca="1" si="149"/>
        <v>-</v>
      </c>
      <c r="M4349" s="93" t="str">
        <f>IF(E4349="","",VLOOKUP(E4349,[1]PROJECTES!$C$14:$Z$5000,21,FALSE))</f>
        <v/>
      </c>
      <c r="N4349" s="100"/>
      <c r="O4349" s="72" t="s">
        <v>229</v>
      </c>
      <c r="P4349" s="101"/>
      <c r="Q4349" s="132"/>
      <c r="R4349" s="102"/>
      <c r="S4349" s="91"/>
    </row>
    <row r="4350" spans="1:19" s="104" customFormat="1" ht="12.75" customHeight="1" x14ac:dyDescent="0.25">
      <c r="A4350" s="121"/>
      <c r="B4350" s="92" t="str">
        <f>IF(E4350="","",VLOOKUP(E4350,[1]PROJECTES!$C$14:$G$5000,2,FALSE))</f>
        <v/>
      </c>
      <c r="C4350" s="121"/>
      <c r="D4350" s="93" t="str">
        <f>IF(E4350="","",VLOOKUP(E4350,[1]PROJECTES!$C$14:$G$5000,5,FALSE))</f>
        <v/>
      </c>
      <c r="E4350" s="117"/>
      <c r="F4350" s="95"/>
      <c r="G4350" s="96" t="str">
        <f>IF(E4350="","",VLOOKUP(E4350,[1]PROJECTES!$C$14:$G$5000,4,FALSE))</f>
        <v/>
      </c>
      <c r="H4350" s="118"/>
      <c r="I4350" s="97" t="str">
        <f>IF(H4350="","",VLOOKUP(H4350,BD!B$2:C$16,2,FALSE))</f>
        <v/>
      </c>
      <c r="J4350" s="98"/>
      <c r="K4350" s="135" t="str">
        <f t="shared" si="148"/>
        <v/>
      </c>
      <c r="L4350" s="99" t="str">
        <f t="shared" ca="1" si="149"/>
        <v>-</v>
      </c>
      <c r="M4350" s="93" t="str">
        <f>IF(E4350="","",VLOOKUP(E4350,[1]PROJECTES!$C$14:$Z$5000,21,FALSE))</f>
        <v/>
      </c>
      <c r="N4350" s="100"/>
      <c r="O4350" s="72" t="s">
        <v>229</v>
      </c>
      <c r="P4350" s="101"/>
      <c r="Q4350" s="132"/>
      <c r="R4350" s="102"/>
      <c r="S4350" s="91"/>
    </row>
    <row r="4351" spans="1:19" s="104" customFormat="1" ht="12.75" customHeight="1" x14ac:dyDescent="0.25">
      <c r="A4351" s="121"/>
      <c r="B4351" s="92" t="str">
        <f>IF(E4351="","",VLOOKUP(E4351,[1]PROJECTES!$C$14:$G$5000,2,FALSE))</f>
        <v/>
      </c>
      <c r="C4351" s="121"/>
      <c r="D4351" s="93" t="str">
        <f>IF(E4351="","",VLOOKUP(E4351,[1]PROJECTES!$C$14:$G$5000,5,FALSE))</f>
        <v/>
      </c>
      <c r="E4351" s="117"/>
      <c r="F4351" s="95"/>
      <c r="G4351" s="96" t="str">
        <f>IF(E4351="","",VLOOKUP(E4351,[1]PROJECTES!$C$14:$G$5000,4,FALSE))</f>
        <v/>
      </c>
      <c r="H4351" s="118"/>
      <c r="I4351" s="97" t="str">
        <f>IF(H4351="","",VLOOKUP(H4351,BD!B$2:C$16,2,FALSE))</f>
        <v/>
      </c>
      <c r="J4351" s="98"/>
      <c r="K4351" s="135" t="str">
        <f t="shared" si="148"/>
        <v/>
      </c>
      <c r="L4351" s="99" t="str">
        <f t="shared" ca="1" si="149"/>
        <v>-</v>
      </c>
      <c r="M4351" s="93" t="str">
        <f>IF(E4351="","",VLOOKUP(E4351,[1]PROJECTES!$C$14:$Z$5000,21,FALSE))</f>
        <v/>
      </c>
      <c r="N4351" s="100"/>
      <c r="O4351" s="72" t="s">
        <v>229</v>
      </c>
      <c r="P4351" s="101"/>
      <c r="Q4351" s="132"/>
      <c r="R4351" s="102"/>
      <c r="S4351" s="91"/>
    </row>
    <row r="4352" spans="1:19" s="104" customFormat="1" ht="12.75" customHeight="1" x14ac:dyDescent="0.25">
      <c r="A4352" s="121"/>
      <c r="B4352" s="92" t="str">
        <f>IF(E4352="","",VLOOKUP(E4352,[1]PROJECTES!$C$14:$G$5000,2,FALSE))</f>
        <v/>
      </c>
      <c r="C4352" s="121"/>
      <c r="D4352" s="93" t="str">
        <f>IF(E4352="","",VLOOKUP(E4352,[1]PROJECTES!$C$14:$G$5000,5,FALSE))</f>
        <v/>
      </c>
      <c r="E4352" s="117"/>
      <c r="F4352" s="95"/>
      <c r="G4352" s="96" t="str">
        <f>IF(E4352="","",VLOOKUP(E4352,[1]PROJECTES!$C$14:$G$5000,4,FALSE))</f>
        <v/>
      </c>
      <c r="H4352" s="118"/>
      <c r="I4352" s="97" t="str">
        <f>IF(H4352="","",VLOOKUP(H4352,BD!B$2:C$16,2,FALSE))</f>
        <v/>
      </c>
      <c r="J4352" s="98"/>
      <c r="K4352" s="135" t="str">
        <f t="shared" si="148"/>
        <v/>
      </c>
      <c r="L4352" s="99" t="str">
        <f t="shared" ca="1" si="149"/>
        <v>-</v>
      </c>
      <c r="M4352" s="93" t="str">
        <f>IF(E4352="","",VLOOKUP(E4352,[1]PROJECTES!$C$14:$Z$5000,21,FALSE))</f>
        <v/>
      </c>
      <c r="N4352" s="100"/>
      <c r="O4352" s="72" t="s">
        <v>229</v>
      </c>
      <c r="P4352" s="101"/>
      <c r="Q4352" s="132"/>
      <c r="R4352" s="102"/>
      <c r="S4352" s="91"/>
    </row>
    <row r="4353" spans="1:19" s="104" customFormat="1" ht="12.75" customHeight="1" x14ac:dyDescent="0.25">
      <c r="A4353" s="121"/>
      <c r="B4353" s="92" t="str">
        <f>IF(E4353="","",VLOOKUP(E4353,[1]PROJECTES!$C$14:$G$5000,2,FALSE))</f>
        <v/>
      </c>
      <c r="C4353" s="121"/>
      <c r="D4353" s="93" t="str">
        <f>IF(E4353="","",VLOOKUP(E4353,[1]PROJECTES!$C$14:$G$5000,5,FALSE))</f>
        <v/>
      </c>
      <c r="E4353" s="117"/>
      <c r="F4353" s="95"/>
      <c r="G4353" s="96" t="str">
        <f>IF(E4353="","",VLOOKUP(E4353,[1]PROJECTES!$C$14:$G$5000,4,FALSE))</f>
        <v/>
      </c>
      <c r="H4353" s="118"/>
      <c r="I4353" s="97" t="str">
        <f>IF(H4353="","",VLOOKUP(H4353,BD!B$2:C$16,2,FALSE))</f>
        <v/>
      </c>
      <c r="J4353" s="98"/>
      <c r="K4353" s="135" t="str">
        <f t="shared" si="148"/>
        <v/>
      </c>
      <c r="L4353" s="99" t="str">
        <f t="shared" ca="1" si="149"/>
        <v>-</v>
      </c>
      <c r="M4353" s="93" t="str">
        <f>IF(E4353="","",VLOOKUP(E4353,[1]PROJECTES!$C$14:$Z$5000,21,FALSE))</f>
        <v/>
      </c>
      <c r="N4353" s="100"/>
      <c r="O4353" s="72" t="s">
        <v>229</v>
      </c>
      <c r="P4353" s="101"/>
      <c r="Q4353" s="132"/>
      <c r="R4353" s="102"/>
      <c r="S4353" s="91"/>
    </row>
    <row r="4354" spans="1:19" s="104" customFormat="1" ht="12.75" customHeight="1" x14ac:dyDescent="0.25">
      <c r="A4354" s="121"/>
      <c r="B4354" s="92" t="str">
        <f>IF(E4354="","",VLOOKUP(E4354,[1]PROJECTES!$C$14:$G$5000,2,FALSE))</f>
        <v/>
      </c>
      <c r="C4354" s="121"/>
      <c r="D4354" s="93" t="str">
        <f>IF(E4354="","",VLOOKUP(E4354,[1]PROJECTES!$C$14:$G$5000,5,FALSE))</f>
        <v/>
      </c>
      <c r="E4354" s="117"/>
      <c r="F4354" s="95"/>
      <c r="G4354" s="96" t="str">
        <f>IF(E4354="","",VLOOKUP(E4354,[1]PROJECTES!$C$14:$G$5000,4,FALSE))</f>
        <v/>
      </c>
      <c r="H4354" s="118"/>
      <c r="I4354" s="97" t="str">
        <f>IF(H4354="","",VLOOKUP(H4354,BD!B$2:C$16,2,FALSE))</f>
        <v/>
      </c>
      <c r="J4354" s="98"/>
      <c r="K4354" s="135" t="str">
        <f t="shared" si="148"/>
        <v/>
      </c>
      <c r="L4354" s="99" t="str">
        <f t="shared" ca="1" si="149"/>
        <v>-</v>
      </c>
      <c r="M4354" s="93" t="str">
        <f>IF(E4354="","",VLOOKUP(E4354,[1]PROJECTES!$C$14:$Z$5000,21,FALSE))</f>
        <v/>
      </c>
      <c r="N4354" s="100"/>
      <c r="O4354" s="72" t="s">
        <v>229</v>
      </c>
      <c r="P4354" s="101"/>
      <c r="Q4354" s="132"/>
      <c r="R4354" s="102"/>
      <c r="S4354" s="91"/>
    </row>
    <row r="4355" spans="1:19" s="104" customFormat="1" ht="12.75" customHeight="1" x14ac:dyDescent="0.25">
      <c r="A4355" s="121"/>
      <c r="B4355" s="92" t="str">
        <f>IF(E4355="","",VLOOKUP(E4355,[1]PROJECTES!$C$14:$G$5000,2,FALSE))</f>
        <v/>
      </c>
      <c r="C4355" s="121"/>
      <c r="D4355" s="93" t="str">
        <f>IF(E4355="","",VLOOKUP(E4355,[1]PROJECTES!$C$14:$G$5000,5,FALSE))</f>
        <v/>
      </c>
      <c r="E4355" s="117"/>
      <c r="F4355" s="95"/>
      <c r="G4355" s="96" t="str">
        <f>IF(E4355="","",VLOOKUP(E4355,[1]PROJECTES!$C$14:$G$5000,4,FALSE))</f>
        <v/>
      </c>
      <c r="H4355" s="118"/>
      <c r="I4355" s="97" t="str">
        <f>IF(H4355="","",VLOOKUP(H4355,BD!B$2:C$16,2,FALSE))</f>
        <v/>
      </c>
      <c r="J4355" s="98"/>
      <c r="K4355" s="135" t="str">
        <f t="shared" si="148"/>
        <v/>
      </c>
      <c r="L4355" s="99" t="str">
        <f t="shared" ca="1" si="149"/>
        <v>-</v>
      </c>
      <c r="M4355" s="93" t="str">
        <f>IF(E4355="","",VLOOKUP(E4355,[1]PROJECTES!$C$14:$Z$5000,21,FALSE))</f>
        <v/>
      </c>
      <c r="N4355" s="100"/>
      <c r="O4355" s="72" t="s">
        <v>229</v>
      </c>
      <c r="P4355" s="101"/>
      <c r="Q4355" s="132"/>
      <c r="R4355" s="102"/>
      <c r="S4355" s="91"/>
    </row>
    <row r="4356" spans="1:19" s="104" customFormat="1" ht="12.75" customHeight="1" x14ac:dyDescent="0.25">
      <c r="A4356" s="121"/>
      <c r="B4356" s="92" t="str">
        <f>IF(E4356="","",VLOOKUP(E4356,[1]PROJECTES!$C$14:$G$5000,2,FALSE))</f>
        <v/>
      </c>
      <c r="C4356" s="121"/>
      <c r="D4356" s="93" t="str">
        <f>IF(E4356="","",VLOOKUP(E4356,[1]PROJECTES!$C$14:$G$5000,5,FALSE))</f>
        <v/>
      </c>
      <c r="E4356" s="117"/>
      <c r="F4356" s="95"/>
      <c r="G4356" s="96" t="str">
        <f>IF(E4356="","",VLOOKUP(E4356,[1]PROJECTES!$C$14:$G$5000,4,FALSE))</f>
        <v/>
      </c>
      <c r="H4356" s="118"/>
      <c r="I4356" s="97" t="str">
        <f>IF(H4356="","",VLOOKUP(H4356,BD!B$2:C$16,2,FALSE))</f>
        <v/>
      </c>
      <c r="J4356" s="98"/>
      <c r="K4356" s="135" t="str">
        <f t="shared" si="148"/>
        <v/>
      </c>
      <c r="L4356" s="99" t="str">
        <f t="shared" ca="1" si="149"/>
        <v>-</v>
      </c>
      <c r="M4356" s="93" t="str">
        <f>IF(E4356="","",VLOOKUP(E4356,[1]PROJECTES!$C$14:$Z$5000,21,FALSE))</f>
        <v/>
      </c>
      <c r="N4356" s="100"/>
      <c r="O4356" s="72" t="s">
        <v>229</v>
      </c>
      <c r="P4356" s="101"/>
      <c r="Q4356" s="132"/>
      <c r="R4356" s="102"/>
      <c r="S4356" s="91"/>
    </row>
    <row r="4357" spans="1:19" s="104" customFormat="1" ht="12.75" customHeight="1" x14ac:dyDescent="0.25">
      <c r="A4357" s="121"/>
      <c r="B4357" s="92" t="str">
        <f>IF(E4357="","",VLOOKUP(E4357,[1]PROJECTES!$C$14:$G$5000,2,FALSE))</f>
        <v/>
      </c>
      <c r="C4357" s="121"/>
      <c r="D4357" s="93" t="str">
        <f>IF(E4357="","",VLOOKUP(E4357,[1]PROJECTES!$C$14:$G$5000,5,FALSE))</f>
        <v/>
      </c>
      <c r="E4357" s="117"/>
      <c r="F4357" s="95"/>
      <c r="G4357" s="96" t="str">
        <f>IF(E4357="","",VLOOKUP(E4357,[1]PROJECTES!$C$14:$G$5000,4,FALSE))</f>
        <v/>
      </c>
      <c r="H4357" s="118"/>
      <c r="I4357" s="97" t="str">
        <f>IF(H4357="","",VLOOKUP(H4357,BD!B$2:C$16,2,FALSE))</f>
        <v/>
      </c>
      <c r="J4357" s="98"/>
      <c r="K4357" s="135" t="str">
        <f t="shared" si="148"/>
        <v/>
      </c>
      <c r="L4357" s="99" t="str">
        <f t="shared" ca="1" si="149"/>
        <v>-</v>
      </c>
      <c r="M4357" s="93" t="str">
        <f>IF(E4357="","",VLOOKUP(E4357,[1]PROJECTES!$C$14:$Z$5000,21,FALSE))</f>
        <v/>
      </c>
      <c r="N4357" s="100"/>
      <c r="O4357" s="72" t="s">
        <v>229</v>
      </c>
      <c r="P4357" s="101"/>
      <c r="Q4357" s="132"/>
      <c r="R4357" s="102"/>
      <c r="S4357" s="91"/>
    </row>
    <row r="4358" spans="1:19" s="104" customFormat="1" ht="12.75" customHeight="1" x14ac:dyDescent="0.25">
      <c r="A4358" s="121"/>
      <c r="B4358" s="92" t="str">
        <f>IF(E4358="","",VLOOKUP(E4358,[1]PROJECTES!$C$14:$G$5000,2,FALSE))</f>
        <v/>
      </c>
      <c r="C4358" s="121"/>
      <c r="D4358" s="93" t="str">
        <f>IF(E4358="","",VLOOKUP(E4358,[1]PROJECTES!$C$14:$G$5000,5,FALSE))</f>
        <v/>
      </c>
      <c r="E4358" s="117"/>
      <c r="F4358" s="95"/>
      <c r="G4358" s="96" t="str">
        <f>IF(E4358="","",VLOOKUP(E4358,[1]PROJECTES!$C$14:$G$5000,4,FALSE))</f>
        <v/>
      </c>
      <c r="H4358" s="118"/>
      <c r="I4358" s="97" t="str">
        <f>IF(H4358="","",VLOOKUP(H4358,BD!B$2:C$16,2,FALSE))</f>
        <v/>
      </c>
      <c r="J4358" s="98"/>
      <c r="K4358" s="135" t="str">
        <f t="shared" si="148"/>
        <v/>
      </c>
      <c r="L4358" s="99" t="str">
        <f t="shared" ca="1" si="149"/>
        <v>-</v>
      </c>
      <c r="M4358" s="93" t="str">
        <f>IF(E4358="","",VLOOKUP(E4358,[1]PROJECTES!$C$14:$Z$5000,21,FALSE))</f>
        <v/>
      </c>
      <c r="N4358" s="100"/>
      <c r="O4358" s="72" t="s">
        <v>229</v>
      </c>
      <c r="P4358" s="101"/>
      <c r="Q4358" s="132"/>
      <c r="R4358" s="102"/>
      <c r="S4358" s="91"/>
    </row>
    <row r="4359" spans="1:19" s="104" customFormat="1" ht="12.75" customHeight="1" x14ac:dyDescent="0.25">
      <c r="A4359" s="121"/>
      <c r="B4359" s="92" t="str">
        <f>IF(E4359="","",VLOOKUP(E4359,[1]PROJECTES!$C$14:$G$5000,2,FALSE))</f>
        <v/>
      </c>
      <c r="C4359" s="121"/>
      <c r="D4359" s="93" t="str">
        <f>IF(E4359="","",VLOOKUP(E4359,[1]PROJECTES!$C$14:$G$5000,5,FALSE))</f>
        <v/>
      </c>
      <c r="E4359" s="117"/>
      <c r="F4359" s="95"/>
      <c r="G4359" s="96" t="str">
        <f>IF(E4359="","",VLOOKUP(E4359,[1]PROJECTES!$C$14:$G$5000,4,FALSE))</f>
        <v/>
      </c>
      <c r="H4359" s="118"/>
      <c r="I4359" s="97" t="str">
        <f>IF(H4359="","",VLOOKUP(H4359,BD!B$2:C$16,2,FALSE))</f>
        <v/>
      </c>
      <c r="J4359" s="98"/>
      <c r="K4359" s="135" t="str">
        <f t="shared" si="148"/>
        <v/>
      </c>
      <c r="L4359" s="99" t="str">
        <f t="shared" ca="1" si="149"/>
        <v>-</v>
      </c>
      <c r="M4359" s="93" t="str">
        <f>IF(E4359="","",VLOOKUP(E4359,[1]PROJECTES!$C$14:$Z$5000,21,FALSE))</f>
        <v/>
      </c>
      <c r="N4359" s="100"/>
      <c r="O4359" s="72" t="s">
        <v>229</v>
      </c>
      <c r="P4359" s="101"/>
      <c r="Q4359" s="132"/>
      <c r="R4359" s="102"/>
      <c r="S4359" s="91"/>
    </row>
    <row r="4360" spans="1:19" s="104" customFormat="1" ht="12.75" customHeight="1" x14ac:dyDescent="0.25">
      <c r="A4360" s="121"/>
      <c r="B4360" s="92" t="str">
        <f>IF(E4360="","",VLOOKUP(E4360,[1]PROJECTES!$C$14:$G$5000,2,FALSE))</f>
        <v/>
      </c>
      <c r="C4360" s="121"/>
      <c r="D4360" s="93" t="str">
        <f>IF(E4360="","",VLOOKUP(E4360,[1]PROJECTES!$C$14:$G$5000,5,FALSE))</f>
        <v/>
      </c>
      <c r="E4360" s="117"/>
      <c r="F4360" s="95"/>
      <c r="G4360" s="96" t="str">
        <f>IF(E4360="","",VLOOKUP(E4360,[1]PROJECTES!$C$14:$G$5000,4,FALSE))</f>
        <v/>
      </c>
      <c r="H4360" s="118"/>
      <c r="I4360" s="97" t="str">
        <f>IF(H4360="","",VLOOKUP(H4360,BD!B$2:C$16,2,FALSE))</f>
        <v/>
      </c>
      <c r="J4360" s="98"/>
      <c r="K4360" s="135" t="str">
        <f t="shared" si="148"/>
        <v/>
      </c>
      <c r="L4360" s="99" t="str">
        <f t="shared" ca="1" si="149"/>
        <v>-</v>
      </c>
      <c r="M4360" s="93" t="str">
        <f>IF(E4360="","",VLOOKUP(E4360,[1]PROJECTES!$C$14:$Z$5000,21,FALSE))</f>
        <v/>
      </c>
      <c r="N4360" s="100"/>
      <c r="O4360" s="72" t="s">
        <v>229</v>
      </c>
      <c r="P4360" s="101"/>
      <c r="Q4360" s="132"/>
      <c r="R4360" s="102"/>
      <c r="S4360" s="91"/>
    </row>
    <row r="4361" spans="1:19" s="104" customFormat="1" ht="12.75" customHeight="1" x14ac:dyDescent="0.25">
      <c r="A4361" s="121"/>
      <c r="B4361" s="92" t="str">
        <f>IF(E4361="","",VLOOKUP(E4361,[1]PROJECTES!$C$14:$G$5000,2,FALSE))</f>
        <v/>
      </c>
      <c r="C4361" s="121"/>
      <c r="D4361" s="93" t="str">
        <f>IF(E4361="","",VLOOKUP(E4361,[1]PROJECTES!$C$14:$G$5000,5,FALSE))</f>
        <v/>
      </c>
      <c r="E4361" s="117"/>
      <c r="F4361" s="95"/>
      <c r="G4361" s="96" t="str">
        <f>IF(E4361="","",VLOOKUP(E4361,[1]PROJECTES!$C$14:$G$5000,4,FALSE))</f>
        <v/>
      </c>
      <c r="H4361" s="118"/>
      <c r="I4361" s="97" t="str">
        <f>IF(H4361="","",VLOOKUP(H4361,BD!B$2:C$16,2,FALSE))</f>
        <v/>
      </c>
      <c r="J4361" s="98"/>
      <c r="K4361" s="135" t="str">
        <f t="shared" si="148"/>
        <v/>
      </c>
      <c r="L4361" s="99" t="str">
        <f t="shared" ca="1" si="149"/>
        <v>-</v>
      </c>
      <c r="M4361" s="93" t="str">
        <f>IF(E4361="","",VLOOKUP(E4361,[1]PROJECTES!$C$14:$Z$5000,21,FALSE))</f>
        <v/>
      </c>
      <c r="N4361" s="100"/>
      <c r="O4361" s="72" t="s">
        <v>229</v>
      </c>
      <c r="P4361" s="101"/>
      <c r="Q4361" s="132"/>
      <c r="R4361" s="102"/>
      <c r="S4361" s="91"/>
    </row>
    <row r="4362" spans="1:19" s="104" customFormat="1" ht="12.75" customHeight="1" x14ac:dyDescent="0.25">
      <c r="A4362" s="121"/>
      <c r="B4362" s="92" t="str">
        <f>IF(E4362="","",VLOOKUP(E4362,[1]PROJECTES!$C$14:$G$5000,2,FALSE))</f>
        <v/>
      </c>
      <c r="C4362" s="121"/>
      <c r="D4362" s="93" t="str">
        <f>IF(E4362="","",VLOOKUP(E4362,[1]PROJECTES!$C$14:$G$5000,5,FALSE))</f>
        <v/>
      </c>
      <c r="E4362" s="117"/>
      <c r="F4362" s="95"/>
      <c r="G4362" s="96" t="str">
        <f>IF(E4362="","",VLOOKUP(E4362,[1]PROJECTES!$C$14:$G$5000,4,FALSE))</f>
        <v/>
      </c>
      <c r="H4362" s="118"/>
      <c r="I4362" s="97" t="str">
        <f>IF(H4362="","",VLOOKUP(H4362,BD!B$2:C$16,2,FALSE))</f>
        <v/>
      </c>
      <c r="J4362" s="98"/>
      <c r="K4362" s="135" t="str">
        <f t="shared" si="148"/>
        <v/>
      </c>
      <c r="L4362" s="99" t="str">
        <f t="shared" ca="1" si="149"/>
        <v>-</v>
      </c>
      <c r="M4362" s="93" t="str">
        <f>IF(E4362="","",VLOOKUP(E4362,[1]PROJECTES!$C$14:$Z$5000,21,FALSE))</f>
        <v/>
      </c>
      <c r="N4362" s="100"/>
      <c r="O4362" s="72" t="s">
        <v>229</v>
      </c>
      <c r="P4362" s="101"/>
      <c r="Q4362" s="132"/>
      <c r="R4362" s="102"/>
      <c r="S4362" s="91"/>
    </row>
    <row r="4363" spans="1:19" s="104" customFormat="1" ht="12.75" customHeight="1" x14ac:dyDescent="0.25">
      <c r="A4363" s="121"/>
      <c r="B4363" s="92" t="str">
        <f>IF(E4363="","",VLOOKUP(E4363,[1]PROJECTES!$C$14:$G$5000,2,FALSE))</f>
        <v/>
      </c>
      <c r="C4363" s="121"/>
      <c r="D4363" s="93" t="str">
        <f>IF(E4363="","",VLOOKUP(E4363,[1]PROJECTES!$C$14:$G$5000,5,FALSE))</f>
        <v/>
      </c>
      <c r="E4363" s="117"/>
      <c r="F4363" s="95"/>
      <c r="G4363" s="96" t="str">
        <f>IF(E4363="","",VLOOKUP(E4363,[1]PROJECTES!$C$14:$G$5000,4,FALSE))</f>
        <v/>
      </c>
      <c r="H4363" s="118"/>
      <c r="I4363" s="97" t="str">
        <f>IF(H4363="","",VLOOKUP(H4363,BD!B$2:C$16,2,FALSE))</f>
        <v/>
      </c>
      <c r="J4363" s="98"/>
      <c r="K4363" s="135" t="str">
        <f t="shared" si="148"/>
        <v/>
      </c>
      <c r="L4363" s="99" t="str">
        <f t="shared" ca="1" si="149"/>
        <v>-</v>
      </c>
      <c r="M4363" s="93" t="str">
        <f>IF(E4363="","",VLOOKUP(E4363,[1]PROJECTES!$C$14:$Z$5000,21,FALSE))</f>
        <v/>
      </c>
      <c r="N4363" s="100"/>
      <c r="O4363" s="72" t="s">
        <v>229</v>
      </c>
      <c r="P4363" s="101"/>
      <c r="Q4363" s="132"/>
      <c r="R4363" s="102"/>
      <c r="S4363" s="91"/>
    </row>
    <row r="4364" spans="1:19" s="104" customFormat="1" ht="12.75" customHeight="1" x14ac:dyDescent="0.25">
      <c r="A4364" s="121"/>
      <c r="B4364" s="92" t="str">
        <f>IF(E4364="","",VLOOKUP(E4364,[1]PROJECTES!$C$14:$G$5000,2,FALSE))</f>
        <v/>
      </c>
      <c r="C4364" s="121"/>
      <c r="D4364" s="93" t="str">
        <f>IF(E4364="","",VLOOKUP(E4364,[1]PROJECTES!$C$14:$G$5000,5,FALSE))</f>
        <v/>
      </c>
      <c r="E4364" s="117"/>
      <c r="F4364" s="95"/>
      <c r="G4364" s="96" t="str">
        <f>IF(E4364="","",VLOOKUP(E4364,[1]PROJECTES!$C$14:$G$5000,4,FALSE))</f>
        <v/>
      </c>
      <c r="H4364" s="118"/>
      <c r="I4364" s="97" t="str">
        <f>IF(H4364="","",VLOOKUP(H4364,BD!B$2:C$16,2,FALSE))</f>
        <v/>
      </c>
      <c r="J4364" s="98"/>
      <c r="K4364" s="135" t="str">
        <f t="shared" si="148"/>
        <v/>
      </c>
      <c r="L4364" s="99" t="str">
        <f t="shared" ca="1" si="149"/>
        <v>-</v>
      </c>
      <c r="M4364" s="93" t="str">
        <f>IF(E4364="","",VLOOKUP(E4364,[1]PROJECTES!$C$14:$Z$5000,21,FALSE))</f>
        <v/>
      </c>
      <c r="N4364" s="100"/>
      <c r="O4364" s="72" t="s">
        <v>229</v>
      </c>
      <c r="P4364" s="101"/>
      <c r="Q4364" s="132"/>
      <c r="R4364" s="102"/>
      <c r="S4364" s="91"/>
    </row>
    <row r="4365" spans="1:19" s="104" customFormat="1" ht="12.75" customHeight="1" x14ac:dyDescent="0.25">
      <c r="A4365" s="121"/>
      <c r="B4365" s="92" t="str">
        <f>IF(E4365="","",VLOOKUP(E4365,[1]PROJECTES!$C$14:$G$5000,2,FALSE))</f>
        <v/>
      </c>
      <c r="C4365" s="121"/>
      <c r="D4365" s="93" t="str">
        <f>IF(E4365="","",VLOOKUP(E4365,[1]PROJECTES!$C$14:$G$5000,5,FALSE))</f>
        <v/>
      </c>
      <c r="E4365" s="117"/>
      <c r="F4365" s="95"/>
      <c r="G4365" s="96" t="str">
        <f>IF(E4365="","",VLOOKUP(E4365,[1]PROJECTES!$C$14:$G$5000,4,FALSE))</f>
        <v/>
      </c>
      <c r="H4365" s="118"/>
      <c r="I4365" s="97" t="str">
        <f>IF(H4365="","",VLOOKUP(H4365,BD!B$2:C$16,2,FALSE))</f>
        <v/>
      </c>
      <c r="J4365" s="98"/>
      <c r="K4365" s="135" t="str">
        <f t="shared" si="148"/>
        <v/>
      </c>
      <c r="L4365" s="99" t="str">
        <f t="shared" ca="1" si="149"/>
        <v>-</v>
      </c>
      <c r="M4365" s="93" t="str">
        <f>IF(E4365="","",VLOOKUP(E4365,[1]PROJECTES!$C$14:$Z$5000,21,FALSE))</f>
        <v/>
      </c>
      <c r="N4365" s="100"/>
      <c r="O4365" s="72" t="s">
        <v>229</v>
      </c>
      <c r="P4365" s="101"/>
      <c r="Q4365" s="132"/>
      <c r="R4365" s="102"/>
      <c r="S4365" s="91"/>
    </row>
    <row r="4366" spans="1:19" s="104" customFormat="1" ht="12.75" customHeight="1" x14ac:dyDescent="0.25">
      <c r="A4366" s="121"/>
      <c r="B4366" s="92" t="str">
        <f>IF(E4366="","",VLOOKUP(E4366,[1]PROJECTES!$C$14:$G$5000,2,FALSE))</f>
        <v/>
      </c>
      <c r="C4366" s="121"/>
      <c r="D4366" s="93" t="str">
        <f>IF(E4366="","",VLOOKUP(E4366,[1]PROJECTES!$C$14:$G$5000,5,FALSE))</f>
        <v/>
      </c>
      <c r="E4366" s="117"/>
      <c r="F4366" s="95"/>
      <c r="G4366" s="96" t="str">
        <f>IF(E4366="","",VLOOKUP(E4366,[1]PROJECTES!$C$14:$G$5000,4,FALSE))</f>
        <v/>
      </c>
      <c r="H4366" s="118"/>
      <c r="I4366" s="97" t="str">
        <f>IF(H4366="","",VLOOKUP(H4366,BD!B$2:C$16,2,FALSE))</f>
        <v/>
      </c>
      <c r="J4366" s="98"/>
      <c r="K4366" s="135" t="str">
        <f t="shared" si="148"/>
        <v/>
      </c>
      <c r="L4366" s="99" t="str">
        <f t="shared" ca="1" si="149"/>
        <v>-</v>
      </c>
      <c r="M4366" s="93" t="str">
        <f>IF(E4366="","",VLOOKUP(E4366,[1]PROJECTES!$C$14:$Z$5000,21,FALSE))</f>
        <v/>
      </c>
      <c r="N4366" s="100"/>
      <c r="O4366" s="72" t="s">
        <v>229</v>
      </c>
      <c r="P4366" s="101"/>
      <c r="Q4366" s="132"/>
      <c r="R4366" s="102"/>
      <c r="S4366" s="91"/>
    </row>
    <row r="4367" spans="1:19" s="104" customFormat="1" ht="12.75" customHeight="1" x14ac:dyDescent="0.25">
      <c r="A4367" s="121"/>
      <c r="B4367" s="92" t="str">
        <f>IF(E4367="","",VLOOKUP(E4367,[1]PROJECTES!$C$14:$G$5000,2,FALSE))</f>
        <v/>
      </c>
      <c r="C4367" s="121"/>
      <c r="D4367" s="93" t="str">
        <f>IF(E4367="","",VLOOKUP(E4367,[1]PROJECTES!$C$14:$G$5000,5,FALSE))</f>
        <v/>
      </c>
      <c r="E4367" s="117"/>
      <c r="F4367" s="95"/>
      <c r="G4367" s="96" t="str">
        <f>IF(E4367="","",VLOOKUP(E4367,[1]PROJECTES!$C$14:$G$5000,4,FALSE))</f>
        <v/>
      </c>
      <c r="H4367" s="118"/>
      <c r="I4367" s="97" t="str">
        <f>IF(H4367="","",VLOOKUP(H4367,BD!B$2:C$16,2,FALSE))</f>
        <v/>
      </c>
      <c r="J4367" s="98"/>
      <c r="K4367" s="135" t="str">
        <f t="shared" si="148"/>
        <v/>
      </c>
      <c r="L4367" s="99" t="str">
        <f t="shared" ca="1" si="149"/>
        <v>-</v>
      </c>
      <c r="M4367" s="93" t="str">
        <f>IF(E4367="","",VLOOKUP(E4367,[1]PROJECTES!$C$14:$Z$5000,21,FALSE))</f>
        <v/>
      </c>
      <c r="N4367" s="100"/>
      <c r="O4367" s="72" t="s">
        <v>229</v>
      </c>
      <c r="P4367" s="101"/>
      <c r="Q4367" s="132"/>
      <c r="R4367" s="102"/>
      <c r="S4367" s="91"/>
    </row>
    <row r="4368" spans="1:19" s="104" customFormat="1" ht="12.75" customHeight="1" x14ac:dyDescent="0.25">
      <c r="A4368" s="121"/>
      <c r="B4368" s="92" t="str">
        <f>IF(E4368="","",VLOOKUP(E4368,[1]PROJECTES!$C$14:$G$5000,2,FALSE))</f>
        <v/>
      </c>
      <c r="C4368" s="121"/>
      <c r="D4368" s="93" t="str">
        <f>IF(E4368="","",VLOOKUP(E4368,[1]PROJECTES!$C$14:$G$5000,5,FALSE))</f>
        <v/>
      </c>
      <c r="E4368" s="117"/>
      <c r="F4368" s="95"/>
      <c r="G4368" s="96" t="str">
        <f>IF(E4368="","",VLOOKUP(E4368,[1]PROJECTES!$C$14:$G$5000,4,FALSE))</f>
        <v/>
      </c>
      <c r="H4368" s="118"/>
      <c r="I4368" s="97" t="str">
        <f>IF(H4368="","",VLOOKUP(H4368,BD!B$2:C$16,2,FALSE))</f>
        <v/>
      </c>
      <c r="J4368" s="98"/>
      <c r="K4368" s="135" t="str">
        <f t="shared" si="148"/>
        <v/>
      </c>
      <c r="L4368" s="99" t="str">
        <f t="shared" ca="1" si="149"/>
        <v>-</v>
      </c>
      <c r="M4368" s="93" t="str">
        <f>IF(E4368="","",VLOOKUP(E4368,[1]PROJECTES!$C$14:$Z$5000,21,FALSE))</f>
        <v/>
      </c>
      <c r="N4368" s="100"/>
      <c r="O4368" s="72" t="s">
        <v>229</v>
      </c>
      <c r="P4368" s="101"/>
      <c r="Q4368" s="132"/>
      <c r="R4368" s="102"/>
      <c r="S4368" s="91"/>
    </row>
    <row r="4369" spans="1:19" s="104" customFormat="1" ht="12.75" customHeight="1" x14ac:dyDescent="0.25">
      <c r="A4369" s="121"/>
      <c r="B4369" s="92" t="str">
        <f>IF(E4369="","",VLOOKUP(E4369,[1]PROJECTES!$C$14:$G$5000,2,FALSE))</f>
        <v/>
      </c>
      <c r="C4369" s="121"/>
      <c r="D4369" s="93" t="str">
        <f>IF(E4369="","",VLOOKUP(E4369,[1]PROJECTES!$C$14:$G$5000,5,FALSE))</f>
        <v/>
      </c>
      <c r="E4369" s="117"/>
      <c r="F4369" s="95"/>
      <c r="G4369" s="96" t="str">
        <f>IF(E4369="","",VLOOKUP(E4369,[1]PROJECTES!$C$14:$G$5000,4,FALSE))</f>
        <v/>
      </c>
      <c r="H4369" s="118"/>
      <c r="I4369" s="97" t="str">
        <f>IF(H4369="","",VLOOKUP(H4369,BD!B$2:C$16,2,FALSE))</f>
        <v/>
      </c>
      <c r="J4369" s="98"/>
      <c r="K4369" s="135" t="str">
        <f t="shared" si="148"/>
        <v/>
      </c>
      <c r="L4369" s="99" t="str">
        <f t="shared" ca="1" si="149"/>
        <v>-</v>
      </c>
      <c r="M4369" s="93" t="str">
        <f>IF(E4369="","",VLOOKUP(E4369,[1]PROJECTES!$C$14:$Z$5000,21,FALSE))</f>
        <v/>
      </c>
      <c r="N4369" s="100"/>
      <c r="O4369" s="72" t="s">
        <v>229</v>
      </c>
      <c r="P4369" s="101"/>
      <c r="Q4369" s="132"/>
      <c r="R4369" s="102"/>
      <c r="S4369" s="91"/>
    </row>
    <row r="4370" spans="1:19" s="104" customFormat="1" ht="12.75" customHeight="1" x14ac:dyDescent="0.25">
      <c r="A4370" s="121"/>
      <c r="B4370" s="92" t="str">
        <f>IF(E4370="","",VLOOKUP(E4370,[1]PROJECTES!$C$14:$G$5000,2,FALSE))</f>
        <v/>
      </c>
      <c r="C4370" s="121"/>
      <c r="D4370" s="93" t="str">
        <f>IF(E4370="","",VLOOKUP(E4370,[1]PROJECTES!$C$14:$G$5000,5,FALSE))</f>
        <v/>
      </c>
      <c r="E4370" s="117"/>
      <c r="F4370" s="95"/>
      <c r="G4370" s="96" t="str">
        <f>IF(E4370="","",VLOOKUP(E4370,[1]PROJECTES!$C$14:$G$5000,4,FALSE))</f>
        <v/>
      </c>
      <c r="H4370" s="118"/>
      <c r="I4370" s="97" t="str">
        <f>IF(H4370="","",VLOOKUP(H4370,BD!B$2:C$16,2,FALSE))</f>
        <v/>
      </c>
      <c r="J4370" s="98"/>
      <c r="K4370" s="135" t="str">
        <f t="shared" si="148"/>
        <v/>
      </c>
      <c r="L4370" s="99" t="str">
        <f t="shared" ca="1" si="149"/>
        <v>-</v>
      </c>
      <c r="M4370" s="93" t="str">
        <f>IF(E4370="","",VLOOKUP(E4370,[1]PROJECTES!$C$14:$Z$5000,21,FALSE))</f>
        <v/>
      </c>
      <c r="N4370" s="100"/>
      <c r="O4370" s="72" t="s">
        <v>229</v>
      </c>
      <c r="P4370" s="101"/>
      <c r="Q4370" s="132"/>
      <c r="R4370" s="102"/>
      <c r="S4370" s="91"/>
    </row>
    <row r="4371" spans="1:19" s="104" customFormat="1" ht="12.75" customHeight="1" x14ac:dyDescent="0.25">
      <c r="A4371" s="121"/>
      <c r="B4371" s="92" t="str">
        <f>IF(E4371="","",VLOOKUP(E4371,[1]PROJECTES!$C$14:$G$5000,2,FALSE))</f>
        <v/>
      </c>
      <c r="C4371" s="121"/>
      <c r="D4371" s="93" t="str">
        <f>IF(E4371="","",VLOOKUP(E4371,[1]PROJECTES!$C$14:$G$5000,5,FALSE))</f>
        <v/>
      </c>
      <c r="E4371" s="117"/>
      <c r="F4371" s="95"/>
      <c r="G4371" s="96" t="str">
        <f>IF(E4371="","",VLOOKUP(E4371,[1]PROJECTES!$C$14:$G$5000,4,FALSE))</f>
        <v/>
      </c>
      <c r="H4371" s="118"/>
      <c r="I4371" s="97" t="str">
        <f>IF(H4371="","",VLOOKUP(H4371,BD!B$2:C$16,2,FALSE))</f>
        <v/>
      </c>
      <c r="J4371" s="98"/>
      <c r="K4371" s="135" t="str">
        <f t="shared" si="148"/>
        <v/>
      </c>
      <c r="L4371" s="99" t="str">
        <f t="shared" ca="1" si="149"/>
        <v>-</v>
      </c>
      <c r="M4371" s="93" t="str">
        <f>IF(E4371="","",VLOOKUP(E4371,[1]PROJECTES!$C$14:$Z$5000,21,FALSE))</f>
        <v/>
      </c>
      <c r="N4371" s="100"/>
      <c r="O4371" s="72" t="s">
        <v>229</v>
      </c>
      <c r="P4371" s="101"/>
      <c r="Q4371" s="132"/>
      <c r="R4371" s="102"/>
      <c r="S4371" s="91"/>
    </row>
    <row r="4372" spans="1:19" s="104" customFormat="1" ht="12.75" customHeight="1" x14ac:dyDescent="0.25">
      <c r="A4372" s="121"/>
      <c r="B4372" s="92" t="str">
        <f>IF(E4372="","",VLOOKUP(E4372,[1]PROJECTES!$C$14:$G$5000,2,FALSE))</f>
        <v/>
      </c>
      <c r="C4372" s="121"/>
      <c r="D4372" s="93" t="str">
        <f>IF(E4372="","",VLOOKUP(E4372,[1]PROJECTES!$C$14:$G$5000,5,FALSE))</f>
        <v/>
      </c>
      <c r="E4372" s="117"/>
      <c r="F4372" s="95"/>
      <c r="G4372" s="96" t="str">
        <f>IF(E4372="","",VLOOKUP(E4372,[1]PROJECTES!$C$14:$G$5000,4,FALSE))</f>
        <v/>
      </c>
      <c r="H4372" s="118"/>
      <c r="I4372" s="97" t="str">
        <f>IF(H4372="","",VLOOKUP(H4372,BD!B$2:C$16,2,FALSE))</f>
        <v/>
      </c>
      <c r="J4372" s="98"/>
      <c r="K4372" s="135" t="str">
        <f t="shared" si="148"/>
        <v/>
      </c>
      <c r="L4372" s="99" t="str">
        <f t="shared" ca="1" si="149"/>
        <v>-</v>
      </c>
      <c r="M4372" s="93" t="str">
        <f>IF(E4372="","",VLOOKUP(E4372,[1]PROJECTES!$C$14:$Z$5000,21,FALSE))</f>
        <v/>
      </c>
      <c r="N4372" s="100"/>
      <c r="O4372" s="72" t="s">
        <v>229</v>
      </c>
      <c r="P4372" s="101"/>
      <c r="Q4372" s="132"/>
      <c r="R4372" s="102"/>
      <c r="S4372" s="91"/>
    </row>
    <row r="4373" spans="1:19" s="104" customFormat="1" ht="12.75" customHeight="1" x14ac:dyDescent="0.25">
      <c r="A4373" s="121"/>
      <c r="B4373" s="92" t="str">
        <f>IF(E4373="","",VLOOKUP(E4373,[1]PROJECTES!$C$14:$G$5000,2,FALSE))</f>
        <v/>
      </c>
      <c r="C4373" s="121"/>
      <c r="D4373" s="93" t="str">
        <f>IF(E4373="","",VLOOKUP(E4373,[1]PROJECTES!$C$14:$G$5000,5,FALSE))</f>
        <v/>
      </c>
      <c r="E4373" s="117"/>
      <c r="F4373" s="95"/>
      <c r="G4373" s="96" t="str">
        <f>IF(E4373="","",VLOOKUP(E4373,[1]PROJECTES!$C$14:$G$5000,4,FALSE))</f>
        <v/>
      </c>
      <c r="H4373" s="118"/>
      <c r="I4373" s="97" t="str">
        <f>IF(H4373="","",VLOOKUP(H4373,BD!B$2:C$16,2,FALSE))</f>
        <v/>
      </c>
      <c r="J4373" s="98"/>
      <c r="K4373" s="135" t="str">
        <f t="shared" si="148"/>
        <v/>
      </c>
      <c r="L4373" s="99" t="str">
        <f t="shared" ca="1" si="149"/>
        <v>-</v>
      </c>
      <c r="M4373" s="93" t="str">
        <f>IF(E4373="","",VLOOKUP(E4373,[1]PROJECTES!$C$14:$Z$5000,21,FALSE))</f>
        <v/>
      </c>
      <c r="N4373" s="100"/>
      <c r="O4373" s="72" t="s">
        <v>229</v>
      </c>
      <c r="P4373" s="101"/>
      <c r="Q4373" s="132"/>
      <c r="R4373" s="102"/>
      <c r="S4373" s="91"/>
    </row>
    <row r="4374" spans="1:19" s="104" customFormat="1" ht="12.75" customHeight="1" x14ac:dyDescent="0.25">
      <c r="A4374" s="121"/>
      <c r="B4374" s="92" t="str">
        <f>IF(E4374="","",VLOOKUP(E4374,[1]PROJECTES!$C$14:$G$5000,2,FALSE))</f>
        <v/>
      </c>
      <c r="C4374" s="121"/>
      <c r="D4374" s="93" t="str">
        <f>IF(E4374="","",VLOOKUP(E4374,[1]PROJECTES!$C$14:$G$5000,5,FALSE))</f>
        <v/>
      </c>
      <c r="E4374" s="117"/>
      <c r="F4374" s="95"/>
      <c r="G4374" s="96" t="str">
        <f>IF(E4374="","",VLOOKUP(E4374,[1]PROJECTES!$C$14:$G$5000,4,FALSE))</f>
        <v/>
      </c>
      <c r="H4374" s="118"/>
      <c r="I4374" s="97" t="str">
        <f>IF(H4374="","",VLOOKUP(H4374,BD!B$2:C$16,2,FALSE))</f>
        <v/>
      </c>
      <c r="J4374" s="98"/>
      <c r="K4374" s="135" t="str">
        <f t="shared" si="148"/>
        <v/>
      </c>
      <c r="L4374" s="99" t="str">
        <f t="shared" ca="1" si="149"/>
        <v>-</v>
      </c>
      <c r="M4374" s="93" t="str">
        <f>IF(E4374="","",VLOOKUP(E4374,[1]PROJECTES!$C$14:$Z$5000,21,FALSE))</f>
        <v/>
      </c>
      <c r="N4374" s="100"/>
      <c r="O4374" s="72" t="s">
        <v>229</v>
      </c>
      <c r="P4374" s="101"/>
      <c r="Q4374" s="132"/>
      <c r="R4374" s="102"/>
      <c r="S4374" s="91"/>
    </row>
    <row r="4375" spans="1:19" s="104" customFormat="1" ht="12.75" customHeight="1" x14ac:dyDescent="0.25">
      <c r="A4375" s="121"/>
      <c r="B4375" s="92" t="str">
        <f>IF(E4375="","",VLOOKUP(E4375,[1]PROJECTES!$C$14:$G$5000,2,FALSE))</f>
        <v/>
      </c>
      <c r="C4375" s="121"/>
      <c r="D4375" s="93" t="str">
        <f>IF(E4375="","",VLOOKUP(E4375,[1]PROJECTES!$C$14:$G$5000,5,FALSE))</f>
        <v/>
      </c>
      <c r="E4375" s="117"/>
      <c r="F4375" s="95"/>
      <c r="G4375" s="96" t="str">
        <f>IF(E4375="","",VLOOKUP(E4375,[1]PROJECTES!$C$14:$G$5000,4,FALSE))</f>
        <v/>
      </c>
      <c r="H4375" s="118"/>
      <c r="I4375" s="97" t="str">
        <f>IF(H4375="","",VLOOKUP(H4375,BD!B$2:C$16,2,FALSE))</f>
        <v/>
      </c>
      <c r="J4375" s="98"/>
      <c r="K4375" s="135" t="str">
        <f t="shared" si="148"/>
        <v/>
      </c>
      <c r="L4375" s="99" t="str">
        <f t="shared" ca="1" si="149"/>
        <v>-</v>
      </c>
      <c r="M4375" s="93" t="str">
        <f>IF(E4375="","",VLOOKUP(E4375,[1]PROJECTES!$C$14:$Z$5000,21,FALSE))</f>
        <v/>
      </c>
      <c r="N4375" s="100"/>
      <c r="O4375" s="72" t="s">
        <v>229</v>
      </c>
      <c r="P4375" s="101"/>
      <c r="Q4375" s="132"/>
      <c r="R4375" s="102"/>
      <c r="S4375" s="91"/>
    </row>
    <row r="4376" spans="1:19" s="104" customFormat="1" ht="12.75" customHeight="1" x14ac:dyDescent="0.25">
      <c r="A4376" s="121"/>
      <c r="B4376" s="92" t="str">
        <f>IF(E4376="","",VLOOKUP(E4376,[1]PROJECTES!$C$14:$G$5000,2,FALSE))</f>
        <v/>
      </c>
      <c r="C4376" s="121"/>
      <c r="D4376" s="93" t="str">
        <f>IF(E4376="","",VLOOKUP(E4376,[1]PROJECTES!$C$14:$G$5000,5,FALSE))</f>
        <v/>
      </c>
      <c r="E4376" s="117"/>
      <c r="F4376" s="95"/>
      <c r="G4376" s="96" t="str">
        <f>IF(E4376="","",VLOOKUP(E4376,[1]PROJECTES!$C$14:$G$5000,4,FALSE))</f>
        <v/>
      </c>
      <c r="H4376" s="118"/>
      <c r="I4376" s="97" t="str">
        <f>IF(H4376="","",VLOOKUP(H4376,BD!B$2:C$16,2,FALSE))</f>
        <v/>
      </c>
      <c r="J4376" s="98"/>
      <c r="K4376" s="135" t="str">
        <f t="shared" si="148"/>
        <v/>
      </c>
      <c r="L4376" s="99" t="str">
        <f t="shared" ca="1" si="149"/>
        <v>-</v>
      </c>
      <c r="M4376" s="93" t="str">
        <f>IF(E4376="","",VLOOKUP(E4376,[1]PROJECTES!$C$14:$Z$5000,21,FALSE))</f>
        <v/>
      </c>
      <c r="N4376" s="100"/>
      <c r="O4376" s="72" t="s">
        <v>229</v>
      </c>
      <c r="P4376" s="101"/>
      <c r="Q4376" s="132"/>
      <c r="R4376" s="102"/>
      <c r="S4376" s="91"/>
    </row>
    <row r="4377" spans="1:19" s="104" customFormat="1" ht="12.75" customHeight="1" x14ac:dyDescent="0.25">
      <c r="A4377" s="121"/>
      <c r="B4377" s="92" t="str">
        <f>IF(E4377="","",VLOOKUP(E4377,[1]PROJECTES!$C$14:$G$5000,2,FALSE))</f>
        <v/>
      </c>
      <c r="C4377" s="121"/>
      <c r="D4377" s="93" t="str">
        <f>IF(E4377="","",VLOOKUP(E4377,[1]PROJECTES!$C$14:$G$5000,5,FALSE))</f>
        <v/>
      </c>
      <c r="E4377" s="117"/>
      <c r="F4377" s="95"/>
      <c r="G4377" s="96" t="str">
        <f>IF(E4377="","",VLOOKUP(E4377,[1]PROJECTES!$C$14:$G$5000,4,FALSE))</f>
        <v/>
      </c>
      <c r="H4377" s="118"/>
      <c r="I4377" s="97" t="str">
        <f>IF(H4377="","",VLOOKUP(H4377,BD!B$2:C$16,2,FALSE))</f>
        <v/>
      </c>
      <c r="J4377" s="98"/>
      <c r="K4377" s="135" t="str">
        <f t="shared" si="148"/>
        <v/>
      </c>
      <c r="L4377" s="99" t="str">
        <f t="shared" ca="1" si="149"/>
        <v>-</v>
      </c>
      <c r="M4377" s="93" t="str">
        <f>IF(E4377="","",VLOOKUP(E4377,[1]PROJECTES!$C$14:$Z$5000,21,FALSE))</f>
        <v/>
      </c>
      <c r="N4377" s="100"/>
      <c r="O4377" s="72" t="s">
        <v>229</v>
      </c>
      <c r="P4377" s="101"/>
      <c r="Q4377" s="132"/>
      <c r="R4377" s="102"/>
      <c r="S4377" s="91"/>
    </row>
    <row r="4378" spans="1:19" s="104" customFormat="1" ht="12.75" customHeight="1" x14ac:dyDescent="0.25">
      <c r="A4378" s="121"/>
      <c r="B4378" s="92" t="str">
        <f>IF(E4378="","",VLOOKUP(E4378,[1]PROJECTES!$C$14:$G$5000,2,FALSE))</f>
        <v/>
      </c>
      <c r="C4378" s="121"/>
      <c r="D4378" s="93" t="str">
        <f>IF(E4378="","",VLOOKUP(E4378,[1]PROJECTES!$C$14:$G$5000,5,FALSE))</f>
        <v/>
      </c>
      <c r="E4378" s="117"/>
      <c r="F4378" s="95"/>
      <c r="G4378" s="96" t="str">
        <f>IF(E4378="","",VLOOKUP(E4378,[1]PROJECTES!$C$14:$G$5000,4,FALSE))</f>
        <v/>
      </c>
      <c r="H4378" s="118"/>
      <c r="I4378" s="97" t="str">
        <f>IF(H4378="","",VLOOKUP(H4378,BD!B$2:C$16,2,FALSE))</f>
        <v/>
      </c>
      <c r="J4378" s="98"/>
      <c r="K4378" s="135" t="str">
        <f t="shared" si="148"/>
        <v/>
      </c>
      <c r="L4378" s="99" t="str">
        <f t="shared" ca="1" si="149"/>
        <v>-</v>
      </c>
      <c r="M4378" s="93" t="str">
        <f>IF(E4378="","",VLOOKUP(E4378,[1]PROJECTES!$C$14:$Z$5000,21,FALSE))</f>
        <v/>
      </c>
      <c r="N4378" s="100"/>
      <c r="O4378" s="72" t="s">
        <v>229</v>
      </c>
      <c r="P4378" s="101"/>
      <c r="Q4378" s="132"/>
      <c r="R4378" s="102"/>
      <c r="S4378" s="91"/>
    </row>
    <row r="4379" spans="1:19" s="104" customFormat="1" ht="12.75" customHeight="1" x14ac:dyDescent="0.25">
      <c r="A4379" s="121"/>
      <c r="B4379" s="92" t="str">
        <f>IF(E4379="","",VLOOKUP(E4379,[1]PROJECTES!$C$14:$G$5000,2,FALSE))</f>
        <v/>
      </c>
      <c r="C4379" s="121"/>
      <c r="D4379" s="93" t="str">
        <f>IF(E4379="","",VLOOKUP(E4379,[1]PROJECTES!$C$14:$G$5000,5,FALSE))</f>
        <v/>
      </c>
      <c r="E4379" s="117"/>
      <c r="F4379" s="95"/>
      <c r="G4379" s="96" t="str">
        <f>IF(E4379="","",VLOOKUP(E4379,[1]PROJECTES!$C$14:$G$5000,4,FALSE))</f>
        <v/>
      </c>
      <c r="H4379" s="118"/>
      <c r="I4379" s="97" t="str">
        <f>IF(H4379="","",VLOOKUP(H4379,BD!B$2:C$16,2,FALSE))</f>
        <v/>
      </c>
      <c r="J4379" s="98"/>
      <c r="K4379" s="135" t="str">
        <f t="shared" si="148"/>
        <v/>
      </c>
      <c r="L4379" s="99" t="str">
        <f t="shared" ca="1" si="149"/>
        <v>-</v>
      </c>
      <c r="M4379" s="93" t="str">
        <f>IF(E4379="","",VLOOKUP(E4379,[1]PROJECTES!$C$14:$Z$5000,21,FALSE))</f>
        <v/>
      </c>
      <c r="N4379" s="100"/>
      <c r="O4379" s="72" t="s">
        <v>229</v>
      </c>
      <c r="P4379" s="101"/>
      <c r="Q4379" s="132"/>
      <c r="R4379" s="102"/>
      <c r="S4379" s="91"/>
    </row>
    <row r="4380" spans="1:19" s="104" customFormat="1" ht="12.75" customHeight="1" x14ac:dyDescent="0.25">
      <c r="A4380" s="121"/>
      <c r="B4380" s="92" t="str">
        <f>IF(E4380="","",VLOOKUP(E4380,[1]PROJECTES!$C$14:$G$5000,2,FALSE))</f>
        <v/>
      </c>
      <c r="C4380" s="121"/>
      <c r="D4380" s="93" t="str">
        <f>IF(E4380="","",VLOOKUP(E4380,[1]PROJECTES!$C$14:$G$5000,5,FALSE))</f>
        <v/>
      </c>
      <c r="E4380" s="117"/>
      <c r="F4380" s="95"/>
      <c r="G4380" s="96" t="str">
        <f>IF(E4380="","",VLOOKUP(E4380,[1]PROJECTES!$C$14:$G$5000,4,FALSE))</f>
        <v/>
      </c>
      <c r="H4380" s="118"/>
      <c r="I4380" s="97" t="str">
        <f>IF(H4380="","",VLOOKUP(H4380,BD!B$2:C$16,2,FALSE))</f>
        <v/>
      </c>
      <c r="J4380" s="98"/>
      <c r="K4380" s="135" t="str">
        <f t="shared" si="148"/>
        <v/>
      </c>
      <c r="L4380" s="99" t="str">
        <f t="shared" ca="1" si="149"/>
        <v>-</v>
      </c>
      <c r="M4380" s="93" t="str">
        <f>IF(E4380="","",VLOOKUP(E4380,[1]PROJECTES!$C$14:$Z$5000,21,FALSE))</f>
        <v/>
      </c>
      <c r="N4380" s="100"/>
      <c r="O4380" s="72" t="s">
        <v>229</v>
      </c>
      <c r="P4380" s="101"/>
      <c r="Q4380" s="132"/>
      <c r="R4380" s="102"/>
      <c r="S4380" s="91"/>
    </row>
    <row r="4381" spans="1:19" s="104" customFormat="1" ht="12.75" customHeight="1" x14ac:dyDescent="0.25">
      <c r="A4381" s="121"/>
      <c r="B4381" s="92" t="str">
        <f>IF(E4381="","",VLOOKUP(E4381,[1]PROJECTES!$C$14:$G$5000,2,FALSE))</f>
        <v/>
      </c>
      <c r="C4381" s="121"/>
      <c r="D4381" s="93" t="str">
        <f>IF(E4381="","",VLOOKUP(E4381,[1]PROJECTES!$C$14:$G$5000,5,FALSE))</f>
        <v/>
      </c>
      <c r="E4381" s="117"/>
      <c r="F4381" s="95"/>
      <c r="G4381" s="96" t="str">
        <f>IF(E4381="","",VLOOKUP(E4381,[1]PROJECTES!$C$14:$G$5000,4,FALSE))</f>
        <v/>
      </c>
      <c r="H4381" s="118"/>
      <c r="I4381" s="97" t="str">
        <f>IF(H4381="","",VLOOKUP(H4381,BD!B$2:C$16,2,FALSE))</f>
        <v/>
      </c>
      <c r="J4381" s="98"/>
      <c r="K4381" s="135" t="str">
        <f t="shared" si="148"/>
        <v/>
      </c>
      <c r="L4381" s="99" t="str">
        <f t="shared" ca="1" si="149"/>
        <v>-</v>
      </c>
      <c r="M4381" s="93" t="str">
        <f>IF(E4381="","",VLOOKUP(E4381,[1]PROJECTES!$C$14:$Z$5000,21,FALSE))</f>
        <v/>
      </c>
      <c r="N4381" s="100"/>
      <c r="O4381" s="72" t="s">
        <v>229</v>
      </c>
      <c r="P4381" s="101"/>
      <c r="Q4381" s="132"/>
      <c r="R4381" s="102"/>
      <c r="S4381" s="91"/>
    </row>
    <row r="4382" spans="1:19" s="104" customFormat="1" ht="12.75" customHeight="1" x14ac:dyDescent="0.25">
      <c r="A4382" s="121"/>
      <c r="B4382" s="92" t="str">
        <f>IF(E4382="","",VLOOKUP(E4382,[1]PROJECTES!$C$14:$G$5000,2,FALSE))</f>
        <v/>
      </c>
      <c r="C4382" s="121"/>
      <c r="D4382" s="93" t="str">
        <f>IF(E4382="","",VLOOKUP(E4382,[1]PROJECTES!$C$14:$G$5000,5,FALSE))</f>
        <v/>
      </c>
      <c r="E4382" s="117"/>
      <c r="F4382" s="95"/>
      <c r="G4382" s="96" t="str">
        <f>IF(E4382="","",VLOOKUP(E4382,[1]PROJECTES!$C$14:$G$5000,4,FALSE))</f>
        <v/>
      </c>
      <c r="H4382" s="118"/>
      <c r="I4382" s="97" t="str">
        <f>IF(H4382="","",VLOOKUP(H4382,BD!B$2:C$16,2,FALSE))</f>
        <v/>
      </c>
      <c r="J4382" s="98"/>
      <c r="K4382" s="135" t="str">
        <f t="shared" si="148"/>
        <v/>
      </c>
      <c r="L4382" s="99" t="str">
        <f t="shared" ca="1" si="149"/>
        <v>-</v>
      </c>
      <c r="M4382" s="93" t="str">
        <f>IF(E4382="","",VLOOKUP(E4382,[1]PROJECTES!$C$14:$Z$5000,21,FALSE))</f>
        <v/>
      </c>
      <c r="N4382" s="100"/>
      <c r="O4382" s="72" t="s">
        <v>229</v>
      </c>
      <c r="P4382" s="101"/>
      <c r="Q4382" s="132"/>
      <c r="R4382" s="102"/>
      <c r="S4382" s="91"/>
    </row>
    <row r="4383" spans="1:19" s="104" customFormat="1" ht="12.75" customHeight="1" x14ac:dyDescent="0.25">
      <c r="A4383" s="121"/>
      <c r="B4383" s="92" t="str">
        <f>IF(E4383="","",VLOOKUP(E4383,[1]PROJECTES!$C$14:$G$5000,2,FALSE))</f>
        <v/>
      </c>
      <c r="C4383" s="121"/>
      <c r="D4383" s="93" t="str">
        <f>IF(E4383="","",VLOOKUP(E4383,[1]PROJECTES!$C$14:$G$5000,5,FALSE))</f>
        <v/>
      </c>
      <c r="E4383" s="117"/>
      <c r="F4383" s="95"/>
      <c r="G4383" s="96" t="str">
        <f>IF(E4383="","",VLOOKUP(E4383,[1]PROJECTES!$C$14:$G$5000,4,FALSE))</f>
        <v/>
      </c>
      <c r="H4383" s="118"/>
      <c r="I4383" s="97" t="str">
        <f>IF(H4383="","",VLOOKUP(H4383,BD!B$2:C$16,2,FALSE))</f>
        <v/>
      </c>
      <c r="J4383" s="98"/>
      <c r="K4383" s="135" t="str">
        <f t="shared" si="148"/>
        <v/>
      </c>
      <c r="L4383" s="99" t="str">
        <f t="shared" ca="1" si="149"/>
        <v>-</v>
      </c>
      <c r="M4383" s="93" t="str">
        <f>IF(E4383="","",VLOOKUP(E4383,[1]PROJECTES!$C$14:$Z$5000,21,FALSE))</f>
        <v/>
      </c>
      <c r="N4383" s="100"/>
      <c r="O4383" s="72" t="s">
        <v>229</v>
      </c>
      <c r="P4383" s="101"/>
      <c r="Q4383" s="132"/>
      <c r="R4383" s="102"/>
      <c r="S4383" s="91"/>
    </row>
    <row r="4384" spans="1:19" s="104" customFormat="1" ht="12.75" customHeight="1" x14ac:dyDescent="0.25">
      <c r="A4384" s="121"/>
      <c r="B4384" s="92" t="str">
        <f>IF(E4384="","",VLOOKUP(E4384,[1]PROJECTES!$C$14:$G$5000,2,FALSE))</f>
        <v/>
      </c>
      <c r="C4384" s="121"/>
      <c r="D4384" s="93" t="str">
        <f>IF(E4384="","",VLOOKUP(E4384,[1]PROJECTES!$C$14:$G$5000,5,FALSE))</f>
        <v/>
      </c>
      <c r="E4384" s="117"/>
      <c r="F4384" s="95"/>
      <c r="G4384" s="96" t="str">
        <f>IF(E4384="","",VLOOKUP(E4384,[1]PROJECTES!$C$14:$G$5000,4,FALSE))</f>
        <v/>
      </c>
      <c r="H4384" s="118"/>
      <c r="I4384" s="97" t="str">
        <f>IF(H4384="","",VLOOKUP(H4384,BD!B$2:C$16,2,FALSE))</f>
        <v/>
      </c>
      <c r="J4384" s="98"/>
      <c r="K4384" s="135" t="str">
        <f t="shared" si="148"/>
        <v/>
      </c>
      <c r="L4384" s="99" t="str">
        <f t="shared" ca="1" si="149"/>
        <v>-</v>
      </c>
      <c r="M4384" s="93" t="str">
        <f>IF(E4384="","",VLOOKUP(E4384,[1]PROJECTES!$C$14:$Z$5000,21,FALSE))</f>
        <v/>
      </c>
      <c r="N4384" s="100"/>
      <c r="O4384" s="72" t="s">
        <v>229</v>
      </c>
      <c r="P4384" s="101"/>
      <c r="Q4384" s="132"/>
      <c r="R4384" s="102"/>
      <c r="S4384" s="91"/>
    </row>
    <row r="4385" spans="1:19" s="104" customFormat="1" ht="12.75" customHeight="1" x14ac:dyDescent="0.25">
      <c r="A4385" s="121"/>
      <c r="B4385" s="92" t="str">
        <f>IF(E4385="","",VLOOKUP(E4385,[1]PROJECTES!$C$14:$G$5000,2,FALSE))</f>
        <v/>
      </c>
      <c r="C4385" s="121"/>
      <c r="D4385" s="93" t="str">
        <f>IF(E4385="","",VLOOKUP(E4385,[1]PROJECTES!$C$14:$G$5000,5,FALSE))</f>
        <v/>
      </c>
      <c r="E4385" s="117"/>
      <c r="F4385" s="95"/>
      <c r="G4385" s="96" t="str">
        <f>IF(E4385="","",VLOOKUP(E4385,[1]PROJECTES!$C$14:$G$5000,4,FALSE))</f>
        <v/>
      </c>
      <c r="H4385" s="118"/>
      <c r="I4385" s="97" t="str">
        <f>IF(H4385="","",VLOOKUP(H4385,BD!B$2:C$16,2,FALSE))</f>
        <v/>
      </c>
      <c r="J4385" s="98"/>
      <c r="K4385" s="135" t="str">
        <f t="shared" si="148"/>
        <v/>
      </c>
      <c r="L4385" s="99" t="str">
        <f t="shared" ca="1" si="149"/>
        <v>-</v>
      </c>
      <c r="M4385" s="93" t="str">
        <f>IF(E4385="","",VLOOKUP(E4385,[1]PROJECTES!$C$14:$Z$5000,21,FALSE))</f>
        <v/>
      </c>
      <c r="N4385" s="100"/>
      <c r="O4385" s="72" t="s">
        <v>229</v>
      </c>
      <c r="P4385" s="101"/>
      <c r="Q4385" s="132"/>
      <c r="R4385" s="102"/>
      <c r="S4385" s="91"/>
    </row>
    <row r="4386" spans="1:19" s="104" customFormat="1" ht="12.75" customHeight="1" x14ac:dyDescent="0.25">
      <c r="A4386" s="121"/>
      <c r="B4386" s="92" t="str">
        <f>IF(E4386="","",VLOOKUP(E4386,[1]PROJECTES!$C$14:$G$5000,2,FALSE))</f>
        <v/>
      </c>
      <c r="C4386" s="121"/>
      <c r="D4386" s="93" t="str">
        <f>IF(E4386="","",VLOOKUP(E4386,[1]PROJECTES!$C$14:$G$5000,5,FALSE))</f>
        <v/>
      </c>
      <c r="E4386" s="117"/>
      <c r="F4386" s="95"/>
      <c r="G4386" s="96" t="str">
        <f>IF(E4386="","",VLOOKUP(E4386,[1]PROJECTES!$C$14:$G$5000,4,FALSE))</f>
        <v/>
      </c>
      <c r="H4386" s="118"/>
      <c r="I4386" s="97" t="str">
        <f>IF(H4386="","",VLOOKUP(H4386,BD!B$2:C$16,2,FALSE))</f>
        <v/>
      </c>
      <c r="J4386" s="98"/>
      <c r="K4386" s="135" t="str">
        <f t="shared" si="148"/>
        <v/>
      </c>
      <c r="L4386" s="99" t="str">
        <f t="shared" ca="1" si="149"/>
        <v>-</v>
      </c>
      <c r="M4386" s="93" t="str">
        <f>IF(E4386="","",VLOOKUP(E4386,[1]PROJECTES!$C$14:$Z$5000,21,FALSE))</f>
        <v/>
      </c>
      <c r="N4386" s="100"/>
      <c r="O4386" s="72" t="s">
        <v>229</v>
      </c>
      <c r="P4386" s="101"/>
      <c r="Q4386" s="132"/>
      <c r="R4386" s="102"/>
      <c r="S4386" s="91"/>
    </row>
    <row r="4387" spans="1:19" s="104" customFormat="1" ht="12.75" customHeight="1" x14ac:dyDescent="0.25">
      <c r="A4387" s="121"/>
      <c r="B4387" s="92" t="str">
        <f>IF(E4387="","",VLOOKUP(E4387,[1]PROJECTES!$C$14:$G$5000,2,FALSE))</f>
        <v/>
      </c>
      <c r="C4387" s="121"/>
      <c r="D4387" s="93" t="str">
        <f>IF(E4387="","",VLOOKUP(E4387,[1]PROJECTES!$C$14:$G$5000,5,FALSE))</f>
        <v/>
      </c>
      <c r="E4387" s="117"/>
      <c r="F4387" s="95"/>
      <c r="G4387" s="96" t="str">
        <f>IF(E4387="","",VLOOKUP(E4387,[1]PROJECTES!$C$14:$G$5000,4,FALSE))</f>
        <v/>
      </c>
      <c r="H4387" s="118"/>
      <c r="I4387" s="97" t="str">
        <f>IF(H4387="","",VLOOKUP(H4387,BD!B$2:C$16,2,FALSE))</f>
        <v/>
      </c>
      <c r="J4387" s="98"/>
      <c r="K4387" s="135" t="str">
        <f t="shared" si="148"/>
        <v/>
      </c>
      <c r="L4387" s="99" t="str">
        <f t="shared" ca="1" si="149"/>
        <v>-</v>
      </c>
      <c r="M4387" s="93" t="str">
        <f>IF(E4387="","",VLOOKUP(E4387,[1]PROJECTES!$C$14:$Z$5000,21,FALSE))</f>
        <v/>
      </c>
      <c r="N4387" s="100"/>
      <c r="O4387" s="72" t="s">
        <v>229</v>
      </c>
      <c r="P4387" s="101"/>
      <c r="Q4387" s="132"/>
      <c r="R4387" s="102"/>
      <c r="S4387" s="91"/>
    </row>
    <row r="4388" spans="1:19" s="104" customFormat="1" ht="12.75" customHeight="1" x14ac:dyDescent="0.25">
      <c r="A4388" s="121"/>
      <c r="B4388" s="92" t="str">
        <f>IF(E4388="","",VLOOKUP(E4388,[1]PROJECTES!$C$14:$G$5000,2,FALSE))</f>
        <v/>
      </c>
      <c r="C4388" s="121"/>
      <c r="D4388" s="93" t="str">
        <f>IF(E4388="","",VLOOKUP(E4388,[1]PROJECTES!$C$14:$G$5000,5,FALSE))</f>
        <v/>
      </c>
      <c r="E4388" s="117"/>
      <c r="F4388" s="95"/>
      <c r="G4388" s="96" t="str">
        <f>IF(E4388="","",VLOOKUP(E4388,[1]PROJECTES!$C$14:$G$5000,4,FALSE))</f>
        <v/>
      </c>
      <c r="H4388" s="118"/>
      <c r="I4388" s="97" t="str">
        <f>IF(H4388="","",VLOOKUP(H4388,BD!B$2:C$16,2,FALSE))</f>
        <v/>
      </c>
      <c r="J4388" s="98"/>
      <c r="K4388" s="135" t="str">
        <f t="shared" si="148"/>
        <v/>
      </c>
      <c r="L4388" s="99" t="str">
        <f t="shared" ca="1" si="149"/>
        <v>-</v>
      </c>
      <c r="M4388" s="93" t="str">
        <f>IF(E4388="","",VLOOKUP(E4388,[1]PROJECTES!$C$14:$Z$5000,21,FALSE))</f>
        <v/>
      </c>
      <c r="N4388" s="100"/>
      <c r="O4388" s="72" t="s">
        <v>229</v>
      </c>
      <c r="P4388" s="101"/>
      <c r="Q4388" s="132"/>
      <c r="R4388" s="102"/>
      <c r="S4388" s="91"/>
    </row>
    <row r="4389" spans="1:19" s="104" customFormat="1" ht="12.75" customHeight="1" x14ac:dyDescent="0.25">
      <c r="A4389" s="121"/>
      <c r="B4389" s="92" t="str">
        <f>IF(E4389="","",VLOOKUP(E4389,[1]PROJECTES!$C$14:$G$5000,2,FALSE))</f>
        <v/>
      </c>
      <c r="C4389" s="121"/>
      <c r="D4389" s="93" t="str">
        <f>IF(E4389="","",VLOOKUP(E4389,[1]PROJECTES!$C$14:$G$5000,5,FALSE))</f>
        <v/>
      </c>
      <c r="E4389" s="117"/>
      <c r="F4389" s="95"/>
      <c r="G4389" s="96" t="str">
        <f>IF(E4389="","",VLOOKUP(E4389,[1]PROJECTES!$C$14:$G$5000,4,FALSE))</f>
        <v/>
      </c>
      <c r="H4389" s="118"/>
      <c r="I4389" s="97" t="str">
        <f>IF(H4389="","",VLOOKUP(H4389,BD!B$2:C$16,2,FALSE))</f>
        <v/>
      </c>
      <c r="J4389" s="98"/>
      <c r="K4389" s="135" t="str">
        <f t="shared" si="148"/>
        <v/>
      </c>
      <c r="L4389" s="99" t="str">
        <f t="shared" ca="1" si="149"/>
        <v>-</v>
      </c>
      <c r="M4389" s="93" t="str">
        <f>IF(E4389="","",VLOOKUP(E4389,[1]PROJECTES!$C$14:$Z$5000,21,FALSE))</f>
        <v/>
      </c>
      <c r="N4389" s="100"/>
      <c r="O4389" s="72" t="s">
        <v>229</v>
      </c>
      <c r="P4389" s="101"/>
      <c r="Q4389" s="132"/>
      <c r="R4389" s="102"/>
      <c r="S4389" s="91"/>
    </row>
    <row r="4390" spans="1:19" s="104" customFormat="1" ht="12.75" customHeight="1" x14ac:dyDescent="0.25">
      <c r="A4390" s="121"/>
      <c r="B4390" s="92" t="str">
        <f>IF(E4390="","",VLOOKUP(E4390,[1]PROJECTES!$C$14:$G$5000,2,FALSE))</f>
        <v/>
      </c>
      <c r="C4390" s="121"/>
      <c r="D4390" s="93" t="str">
        <f>IF(E4390="","",VLOOKUP(E4390,[1]PROJECTES!$C$14:$G$5000,5,FALSE))</f>
        <v/>
      </c>
      <c r="E4390" s="117"/>
      <c r="F4390" s="95"/>
      <c r="G4390" s="96" t="str">
        <f>IF(E4390="","",VLOOKUP(E4390,[1]PROJECTES!$C$14:$G$5000,4,FALSE))</f>
        <v/>
      </c>
      <c r="H4390" s="118"/>
      <c r="I4390" s="97" t="str">
        <f>IF(H4390="","",VLOOKUP(H4390,BD!B$2:C$16,2,FALSE))</f>
        <v/>
      </c>
      <c r="J4390" s="98"/>
      <c r="K4390" s="135" t="str">
        <f t="shared" si="148"/>
        <v/>
      </c>
      <c r="L4390" s="99" t="str">
        <f t="shared" ca="1" si="149"/>
        <v>-</v>
      </c>
      <c r="M4390" s="93" t="str">
        <f>IF(E4390="","",VLOOKUP(E4390,[1]PROJECTES!$C$14:$Z$5000,21,FALSE))</f>
        <v/>
      </c>
      <c r="N4390" s="100"/>
      <c r="O4390" s="72" t="s">
        <v>229</v>
      </c>
      <c r="P4390" s="101"/>
      <c r="Q4390" s="132"/>
      <c r="R4390" s="102"/>
      <c r="S4390" s="91"/>
    </row>
    <row r="4391" spans="1:19" s="104" customFormat="1" ht="12.75" customHeight="1" x14ac:dyDescent="0.25">
      <c r="A4391" s="121"/>
      <c r="B4391" s="92" t="str">
        <f>IF(E4391="","",VLOOKUP(E4391,[1]PROJECTES!$C$14:$G$5000,2,FALSE))</f>
        <v/>
      </c>
      <c r="C4391" s="121"/>
      <c r="D4391" s="93" t="str">
        <f>IF(E4391="","",VLOOKUP(E4391,[1]PROJECTES!$C$14:$G$5000,5,FALSE))</f>
        <v/>
      </c>
      <c r="E4391" s="117"/>
      <c r="F4391" s="95"/>
      <c r="G4391" s="96" t="str">
        <f>IF(E4391="","",VLOOKUP(E4391,[1]PROJECTES!$C$14:$G$5000,4,FALSE))</f>
        <v/>
      </c>
      <c r="H4391" s="118"/>
      <c r="I4391" s="97" t="str">
        <f>IF(H4391="","",VLOOKUP(H4391,BD!B$2:C$16,2,FALSE))</f>
        <v/>
      </c>
      <c r="J4391" s="98"/>
      <c r="K4391" s="135" t="str">
        <f t="shared" si="148"/>
        <v/>
      </c>
      <c r="L4391" s="99" t="str">
        <f t="shared" ca="1" si="149"/>
        <v>-</v>
      </c>
      <c r="M4391" s="93" t="str">
        <f>IF(E4391="","",VLOOKUP(E4391,[1]PROJECTES!$C$14:$Z$5000,21,FALSE))</f>
        <v/>
      </c>
      <c r="N4391" s="100"/>
      <c r="O4391" s="72" t="s">
        <v>229</v>
      </c>
      <c r="P4391" s="101"/>
      <c r="Q4391" s="132"/>
      <c r="R4391" s="102"/>
      <c r="S4391" s="91"/>
    </row>
    <row r="4392" spans="1:19" s="104" customFormat="1" ht="12.75" customHeight="1" x14ac:dyDescent="0.25">
      <c r="A4392" s="121"/>
      <c r="B4392" s="92" t="str">
        <f>IF(E4392="","",VLOOKUP(E4392,[1]PROJECTES!$C$14:$G$5000,2,FALSE))</f>
        <v/>
      </c>
      <c r="C4392" s="121"/>
      <c r="D4392" s="93" t="str">
        <f>IF(E4392="","",VLOOKUP(E4392,[1]PROJECTES!$C$14:$G$5000,5,FALSE))</f>
        <v/>
      </c>
      <c r="E4392" s="117"/>
      <c r="F4392" s="95"/>
      <c r="G4392" s="96" t="str">
        <f>IF(E4392="","",VLOOKUP(E4392,[1]PROJECTES!$C$14:$G$5000,4,FALSE))</f>
        <v/>
      </c>
      <c r="H4392" s="118"/>
      <c r="I4392" s="97" t="str">
        <f>IF(H4392="","",VLOOKUP(H4392,BD!B$2:C$16,2,FALSE))</f>
        <v/>
      </c>
      <c r="J4392" s="98"/>
      <c r="K4392" s="135" t="str">
        <f t="shared" si="148"/>
        <v/>
      </c>
      <c r="L4392" s="99" t="str">
        <f t="shared" ca="1" si="149"/>
        <v>-</v>
      </c>
      <c r="M4392" s="93" t="str">
        <f>IF(E4392="","",VLOOKUP(E4392,[1]PROJECTES!$C$14:$Z$5000,21,FALSE))</f>
        <v/>
      </c>
      <c r="N4392" s="100"/>
      <c r="O4392" s="72" t="s">
        <v>229</v>
      </c>
      <c r="P4392" s="101"/>
      <c r="Q4392" s="132"/>
      <c r="R4392" s="102"/>
      <c r="S4392" s="91"/>
    </row>
    <row r="4393" spans="1:19" s="104" customFormat="1" ht="12.75" customHeight="1" x14ac:dyDescent="0.25">
      <c r="A4393" s="121"/>
      <c r="B4393" s="92" t="str">
        <f>IF(E4393="","",VLOOKUP(E4393,[1]PROJECTES!$C$14:$G$5000,2,FALSE))</f>
        <v/>
      </c>
      <c r="C4393" s="121"/>
      <c r="D4393" s="93" t="str">
        <f>IF(E4393="","",VLOOKUP(E4393,[1]PROJECTES!$C$14:$G$5000,5,FALSE))</f>
        <v/>
      </c>
      <c r="E4393" s="117"/>
      <c r="F4393" s="95"/>
      <c r="G4393" s="96" t="str">
        <f>IF(E4393="","",VLOOKUP(E4393,[1]PROJECTES!$C$14:$G$5000,4,FALSE))</f>
        <v/>
      </c>
      <c r="H4393" s="118"/>
      <c r="I4393" s="97" t="str">
        <f>IF(H4393="","",VLOOKUP(H4393,BD!B$2:C$16,2,FALSE))</f>
        <v/>
      </c>
      <c r="J4393" s="98"/>
      <c r="K4393" s="135" t="str">
        <f t="shared" si="148"/>
        <v/>
      </c>
      <c r="L4393" s="99" t="str">
        <f t="shared" ca="1" si="149"/>
        <v>-</v>
      </c>
      <c r="M4393" s="93" t="str">
        <f>IF(E4393="","",VLOOKUP(E4393,[1]PROJECTES!$C$14:$Z$5000,21,FALSE))</f>
        <v/>
      </c>
      <c r="N4393" s="100"/>
      <c r="O4393" s="72" t="s">
        <v>229</v>
      </c>
      <c r="P4393" s="101"/>
      <c r="Q4393" s="132"/>
      <c r="R4393" s="102"/>
      <c r="S4393" s="91"/>
    </row>
    <row r="4394" spans="1:19" s="104" customFormat="1" ht="12.75" customHeight="1" x14ac:dyDescent="0.25">
      <c r="A4394" s="121"/>
      <c r="B4394" s="92" t="str">
        <f>IF(E4394="","",VLOOKUP(E4394,[1]PROJECTES!$C$14:$G$5000,2,FALSE))</f>
        <v/>
      </c>
      <c r="C4394" s="121"/>
      <c r="D4394" s="93" t="str">
        <f>IF(E4394="","",VLOOKUP(E4394,[1]PROJECTES!$C$14:$G$5000,5,FALSE))</f>
        <v/>
      </c>
      <c r="E4394" s="117"/>
      <c r="F4394" s="95"/>
      <c r="G4394" s="96" t="str">
        <f>IF(E4394="","",VLOOKUP(E4394,[1]PROJECTES!$C$14:$G$5000,4,FALSE))</f>
        <v/>
      </c>
      <c r="H4394" s="118"/>
      <c r="I4394" s="97" t="str">
        <f>IF(H4394="","",VLOOKUP(H4394,BD!B$2:C$16,2,FALSE))</f>
        <v/>
      </c>
      <c r="J4394" s="98"/>
      <c r="K4394" s="135" t="str">
        <f t="shared" si="148"/>
        <v/>
      </c>
      <c r="L4394" s="99" t="str">
        <f t="shared" ca="1" si="149"/>
        <v>-</v>
      </c>
      <c r="M4394" s="93" t="str">
        <f>IF(E4394="","",VLOOKUP(E4394,[1]PROJECTES!$C$14:$Z$5000,21,FALSE))</f>
        <v/>
      </c>
      <c r="N4394" s="100"/>
      <c r="O4394" s="72" t="s">
        <v>229</v>
      </c>
      <c r="P4394" s="101"/>
      <c r="Q4394" s="132"/>
      <c r="R4394" s="102"/>
      <c r="S4394" s="91"/>
    </row>
    <row r="4395" spans="1:19" s="104" customFormat="1" ht="12.75" customHeight="1" x14ac:dyDescent="0.25">
      <c r="A4395" s="121"/>
      <c r="B4395" s="92" t="str">
        <f>IF(E4395="","",VLOOKUP(E4395,[1]PROJECTES!$C$14:$G$5000,2,FALSE))</f>
        <v/>
      </c>
      <c r="C4395" s="121"/>
      <c r="D4395" s="93" t="str">
        <f>IF(E4395="","",VLOOKUP(E4395,[1]PROJECTES!$C$14:$G$5000,5,FALSE))</f>
        <v/>
      </c>
      <c r="E4395" s="117"/>
      <c r="F4395" s="95"/>
      <c r="G4395" s="96" t="str">
        <f>IF(E4395="","",VLOOKUP(E4395,[1]PROJECTES!$C$14:$G$5000,4,FALSE))</f>
        <v/>
      </c>
      <c r="H4395" s="118"/>
      <c r="I4395" s="97" t="str">
        <f>IF(H4395="","",VLOOKUP(H4395,BD!B$2:C$16,2,FALSE))</f>
        <v/>
      </c>
      <c r="J4395" s="98"/>
      <c r="K4395" s="135" t="str">
        <f t="shared" si="148"/>
        <v/>
      </c>
      <c r="L4395" s="99" t="str">
        <f t="shared" ca="1" si="149"/>
        <v>-</v>
      </c>
      <c r="M4395" s="93" t="str">
        <f>IF(E4395="","",VLOOKUP(E4395,[1]PROJECTES!$C$14:$Z$5000,21,FALSE))</f>
        <v/>
      </c>
      <c r="N4395" s="100"/>
      <c r="O4395" s="72" t="s">
        <v>229</v>
      </c>
      <c r="P4395" s="101"/>
      <c r="Q4395" s="132"/>
      <c r="R4395" s="102"/>
      <c r="S4395" s="91"/>
    </row>
    <row r="4396" spans="1:19" s="104" customFormat="1" ht="12.75" customHeight="1" x14ac:dyDescent="0.25">
      <c r="A4396" s="121"/>
      <c r="B4396" s="92" t="str">
        <f>IF(E4396="","",VLOOKUP(E4396,[1]PROJECTES!$C$14:$G$5000,2,FALSE))</f>
        <v/>
      </c>
      <c r="C4396" s="121"/>
      <c r="D4396" s="93" t="str">
        <f>IF(E4396="","",VLOOKUP(E4396,[1]PROJECTES!$C$14:$G$5000,5,FALSE))</f>
        <v/>
      </c>
      <c r="E4396" s="117"/>
      <c r="F4396" s="95"/>
      <c r="G4396" s="96" t="str">
        <f>IF(E4396="","",VLOOKUP(E4396,[1]PROJECTES!$C$14:$G$5000,4,FALSE))</f>
        <v/>
      </c>
      <c r="H4396" s="118"/>
      <c r="I4396" s="97" t="str">
        <f>IF(H4396="","",VLOOKUP(H4396,BD!B$2:C$16,2,FALSE))</f>
        <v/>
      </c>
      <c r="J4396" s="98"/>
      <c r="K4396" s="135" t="str">
        <f t="shared" ref="K4396:K4459" si="150">IF(J4396="","",WEEKNUM(J4396,2)-0)</f>
        <v/>
      </c>
      <c r="L4396" s="99" t="str">
        <f t="shared" ref="L4396:L4459" ca="1" si="151">IF(M4396="","-",IF(G4396="TA","-",+M4396-TODAY()))</f>
        <v>-</v>
      </c>
      <c r="M4396" s="93" t="str">
        <f>IF(E4396="","",VLOOKUP(E4396,[1]PROJECTES!$C$14:$Z$5000,21,FALSE))</f>
        <v/>
      </c>
      <c r="N4396" s="100"/>
      <c r="O4396" s="72" t="s">
        <v>229</v>
      </c>
      <c r="P4396" s="101"/>
      <c r="Q4396" s="132"/>
      <c r="R4396" s="102"/>
      <c r="S4396" s="91"/>
    </row>
    <row r="4397" spans="1:19" s="104" customFormat="1" ht="12.75" customHeight="1" x14ac:dyDescent="0.25">
      <c r="A4397" s="121"/>
      <c r="B4397" s="92" t="str">
        <f>IF(E4397="","",VLOOKUP(E4397,[1]PROJECTES!$C$14:$G$5000,2,FALSE))</f>
        <v/>
      </c>
      <c r="C4397" s="121"/>
      <c r="D4397" s="93" t="str">
        <f>IF(E4397="","",VLOOKUP(E4397,[1]PROJECTES!$C$14:$G$5000,5,FALSE))</f>
        <v/>
      </c>
      <c r="E4397" s="117"/>
      <c r="F4397" s="95"/>
      <c r="G4397" s="96" t="str">
        <f>IF(E4397="","",VLOOKUP(E4397,[1]PROJECTES!$C$14:$G$5000,4,FALSE))</f>
        <v/>
      </c>
      <c r="H4397" s="118"/>
      <c r="I4397" s="97" t="str">
        <f>IF(H4397="","",VLOOKUP(H4397,BD!B$2:C$16,2,FALSE))</f>
        <v/>
      </c>
      <c r="J4397" s="98"/>
      <c r="K4397" s="135" t="str">
        <f t="shared" si="150"/>
        <v/>
      </c>
      <c r="L4397" s="99" t="str">
        <f t="shared" ca="1" si="151"/>
        <v>-</v>
      </c>
      <c r="M4397" s="93" t="str">
        <f>IF(E4397="","",VLOOKUP(E4397,[1]PROJECTES!$C$14:$Z$5000,21,FALSE))</f>
        <v/>
      </c>
      <c r="N4397" s="100"/>
      <c r="O4397" s="72" t="s">
        <v>229</v>
      </c>
      <c r="P4397" s="101"/>
      <c r="Q4397" s="132"/>
      <c r="R4397" s="102"/>
      <c r="S4397" s="91"/>
    </row>
    <row r="4398" spans="1:19" s="104" customFormat="1" ht="12.75" customHeight="1" x14ac:dyDescent="0.25">
      <c r="A4398" s="121"/>
      <c r="B4398" s="92" t="str">
        <f>IF(E4398="","",VLOOKUP(E4398,[1]PROJECTES!$C$14:$G$5000,2,FALSE))</f>
        <v/>
      </c>
      <c r="C4398" s="121"/>
      <c r="D4398" s="93" t="str">
        <f>IF(E4398="","",VLOOKUP(E4398,[1]PROJECTES!$C$14:$G$5000,5,FALSE))</f>
        <v/>
      </c>
      <c r="E4398" s="117"/>
      <c r="F4398" s="95"/>
      <c r="G4398" s="96" t="str">
        <f>IF(E4398="","",VLOOKUP(E4398,[1]PROJECTES!$C$14:$G$5000,4,FALSE))</f>
        <v/>
      </c>
      <c r="H4398" s="118"/>
      <c r="I4398" s="97" t="str">
        <f>IF(H4398="","",VLOOKUP(H4398,BD!B$2:C$16,2,FALSE))</f>
        <v/>
      </c>
      <c r="J4398" s="98"/>
      <c r="K4398" s="135" t="str">
        <f t="shared" si="150"/>
        <v/>
      </c>
      <c r="L4398" s="99" t="str">
        <f t="shared" ca="1" si="151"/>
        <v>-</v>
      </c>
      <c r="M4398" s="93" t="str">
        <f>IF(E4398="","",VLOOKUP(E4398,[1]PROJECTES!$C$14:$Z$5000,21,FALSE))</f>
        <v/>
      </c>
      <c r="N4398" s="100"/>
      <c r="O4398" s="72" t="s">
        <v>229</v>
      </c>
      <c r="P4398" s="101"/>
      <c r="Q4398" s="132"/>
      <c r="R4398" s="102"/>
      <c r="S4398" s="91"/>
    </row>
    <row r="4399" spans="1:19" s="104" customFormat="1" ht="12.75" customHeight="1" x14ac:dyDescent="0.25">
      <c r="A4399" s="121"/>
      <c r="B4399" s="92" t="str">
        <f>IF(E4399="","",VLOOKUP(E4399,[1]PROJECTES!$C$14:$G$5000,2,FALSE))</f>
        <v/>
      </c>
      <c r="C4399" s="121"/>
      <c r="D4399" s="93" t="str">
        <f>IF(E4399="","",VLOOKUP(E4399,[1]PROJECTES!$C$14:$G$5000,5,FALSE))</f>
        <v/>
      </c>
      <c r="E4399" s="117"/>
      <c r="F4399" s="95"/>
      <c r="G4399" s="96" t="str">
        <f>IF(E4399="","",VLOOKUP(E4399,[1]PROJECTES!$C$14:$G$5000,4,FALSE))</f>
        <v/>
      </c>
      <c r="H4399" s="118"/>
      <c r="I4399" s="97" t="str">
        <f>IF(H4399="","",VLOOKUP(H4399,BD!B$2:C$16,2,FALSE))</f>
        <v/>
      </c>
      <c r="J4399" s="98"/>
      <c r="K4399" s="135" t="str">
        <f t="shared" si="150"/>
        <v/>
      </c>
      <c r="L4399" s="99" t="str">
        <f t="shared" ca="1" si="151"/>
        <v>-</v>
      </c>
      <c r="M4399" s="93" t="str">
        <f>IF(E4399="","",VLOOKUP(E4399,[1]PROJECTES!$C$14:$Z$5000,21,FALSE))</f>
        <v/>
      </c>
      <c r="N4399" s="100"/>
      <c r="O4399" s="72" t="s">
        <v>229</v>
      </c>
      <c r="P4399" s="101"/>
      <c r="Q4399" s="132"/>
      <c r="R4399" s="102"/>
      <c r="S4399" s="91"/>
    </row>
    <row r="4400" spans="1:19" s="104" customFormat="1" ht="12.75" customHeight="1" x14ac:dyDescent="0.25">
      <c r="A4400" s="121"/>
      <c r="B4400" s="92" t="str">
        <f>IF(E4400="","",VLOOKUP(E4400,[1]PROJECTES!$C$14:$G$5000,2,FALSE))</f>
        <v/>
      </c>
      <c r="C4400" s="121"/>
      <c r="D4400" s="93" t="str">
        <f>IF(E4400="","",VLOOKUP(E4400,[1]PROJECTES!$C$14:$G$5000,5,FALSE))</f>
        <v/>
      </c>
      <c r="E4400" s="117"/>
      <c r="F4400" s="95"/>
      <c r="G4400" s="96" t="str">
        <f>IF(E4400="","",VLOOKUP(E4400,[1]PROJECTES!$C$14:$G$5000,4,FALSE))</f>
        <v/>
      </c>
      <c r="H4400" s="118"/>
      <c r="I4400" s="97" t="str">
        <f>IF(H4400="","",VLOOKUP(H4400,BD!B$2:C$16,2,FALSE))</f>
        <v/>
      </c>
      <c r="J4400" s="98"/>
      <c r="K4400" s="135" t="str">
        <f t="shared" si="150"/>
        <v/>
      </c>
      <c r="L4400" s="99" t="str">
        <f t="shared" ca="1" si="151"/>
        <v>-</v>
      </c>
      <c r="M4400" s="93" t="str">
        <f>IF(E4400="","",VLOOKUP(E4400,[1]PROJECTES!$C$14:$Z$5000,21,FALSE))</f>
        <v/>
      </c>
      <c r="N4400" s="100"/>
      <c r="O4400" s="72" t="s">
        <v>229</v>
      </c>
      <c r="P4400" s="101"/>
      <c r="Q4400" s="132"/>
      <c r="R4400" s="102"/>
      <c r="S4400" s="91"/>
    </row>
    <row r="4401" spans="1:19" s="104" customFormat="1" ht="12.75" customHeight="1" x14ac:dyDescent="0.25">
      <c r="A4401" s="121"/>
      <c r="B4401" s="92" t="str">
        <f>IF(E4401="","",VLOOKUP(E4401,[1]PROJECTES!$C$14:$G$5000,2,FALSE))</f>
        <v/>
      </c>
      <c r="C4401" s="121"/>
      <c r="D4401" s="93" t="str">
        <f>IF(E4401="","",VLOOKUP(E4401,[1]PROJECTES!$C$14:$G$5000,5,FALSE))</f>
        <v/>
      </c>
      <c r="E4401" s="117"/>
      <c r="F4401" s="95"/>
      <c r="G4401" s="96" t="str">
        <f>IF(E4401="","",VLOOKUP(E4401,[1]PROJECTES!$C$14:$G$5000,4,FALSE))</f>
        <v/>
      </c>
      <c r="H4401" s="118"/>
      <c r="I4401" s="97" t="str">
        <f>IF(H4401="","",VLOOKUP(H4401,BD!B$2:C$16,2,FALSE))</f>
        <v/>
      </c>
      <c r="J4401" s="98"/>
      <c r="K4401" s="135" t="str">
        <f t="shared" si="150"/>
        <v/>
      </c>
      <c r="L4401" s="99" t="str">
        <f t="shared" ca="1" si="151"/>
        <v>-</v>
      </c>
      <c r="M4401" s="93" t="str">
        <f>IF(E4401="","",VLOOKUP(E4401,[1]PROJECTES!$C$14:$Z$5000,21,FALSE))</f>
        <v/>
      </c>
      <c r="N4401" s="100"/>
      <c r="O4401" s="72" t="s">
        <v>229</v>
      </c>
      <c r="P4401" s="101"/>
      <c r="Q4401" s="132"/>
      <c r="R4401" s="102"/>
      <c r="S4401" s="91"/>
    </row>
    <row r="4402" spans="1:19" s="104" customFormat="1" ht="12.75" customHeight="1" x14ac:dyDescent="0.25">
      <c r="A4402" s="121"/>
      <c r="B4402" s="92" t="str">
        <f>IF(E4402="","",VLOOKUP(E4402,[1]PROJECTES!$C$14:$G$5000,2,FALSE))</f>
        <v/>
      </c>
      <c r="C4402" s="121"/>
      <c r="D4402" s="93" t="str">
        <f>IF(E4402="","",VLOOKUP(E4402,[1]PROJECTES!$C$14:$G$5000,5,FALSE))</f>
        <v/>
      </c>
      <c r="E4402" s="117"/>
      <c r="F4402" s="95"/>
      <c r="G4402" s="96" t="str">
        <f>IF(E4402="","",VLOOKUP(E4402,[1]PROJECTES!$C$14:$G$5000,4,FALSE))</f>
        <v/>
      </c>
      <c r="H4402" s="118"/>
      <c r="I4402" s="97" t="str">
        <f>IF(H4402="","",VLOOKUP(H4402,BD!B$2:C$16,2,FALSE))</f>
        <v/>
      </c>
      <c r="J4402" s="98"/>
      <c r="K4402" s="135" t="str">
        <f t="shared" si="150"/>
        <v/>
      </c>
      <c r="L4402" s="99" t="str">
        <f t="shared" ca="1" si="151"/>
        <v>-</v>
      </c>
      <c r="M4402" s="93" t="str">
        <f>IF(E4402="","",VLOOKUP(E4402,[1]PROJECTES!$C$14:$Z$5000,21,FALSE))</f>
        <v/>
      </c>
      <c r="N4402" s="100"/>
      <c r="O4402" s="72" t="s">
        <v>229</v>
      </c>
      <c r="P4402" s="101"/>
      <c r="Q4402" s="132"/>
      <c r="R4402" s="102"/>
      <c r="S4402" s="91"/>
    </row>
    <row r="4403" spans="1:19" s="104" customFormat="1" ht="12.75" customHeight="1" x14ac:dyDescent="0.25">
      <c r="A4403" s="121"/>
      <c r="B4403" s="92" t="str">
        <f>IF(E4403="","",VLOOKUP(E4403,[1]PROJECTES!$C$14:$G$5000,2,FALSE))</f>
        <v/>
      </c>
      <c r="C4403" s="121"/>
      <c r="D4403" s="93" t="str">
        <f>IF(E4403="","",VLOOKUP(E4403,[1]PROJECTES!$C$14:$G$5000,5,FALSE))</f>
        <v/>
      </c>
      <c r="E4403" s="117"/>
      <c r="F4403" s="95"/>
      <c r="G4403" s="96" t="str">
        <f>IF(E4403="","",VLOOKUP(E4403,[1]PROJECTES!$C$14:$G$5000,4,FALSE))</f>
        <v/>
      </c>
      <c r="H4403" s="118"/>
      <c r="I4403" s="97" t="str">
        <f>IF(H4403="","",VLOOKUP(H4403,BD!B$2:C$16,2,FALSE))</f>
        <v/>
      </c>
      <c r="J4403" s="98"/>
      <c r="K4403" s="135" t="str">
        <f t="shared" si="150"/>
        <v/>
      </c>
      <c r="L4403" s="99" t="str">
        <f t="shared" ca="1" si="151"/>
        <v>-</v>
      </c>
      <c r="M4403" s="93" t="str">
        <f>IF(E4403="","",VLOOKUP(E4403,[1]PROJECTES!$C$14:$Z$5000,21,FALSE))</f>
        <v/>
      </c>
      <c r="N4403" s="100"/>
      <c r="O4403" s="72" t="s">
        <v>229</v>
      </c>
      <c r="P4403" s="101"/>
      <c r="Q4403" s="132"/>
      <c r="R4403" s="102"/>
      <c r="S4403" s="91"/>
    </row>
    <row r="4404" spans="1:19" s="104" customFormat="1" ht="12.75" customHeight="1" x14ac:dyDescent="0.25">
      <c r="A4404" s="121"/>
      <c r="B4404" s="92" t="str">
        <f>IF(E4404="","",VLOOKUP(E4404,[1]PROJECTES!$C$14:$G$5000,2,FALSE))</f>
        <v/>
      </c>
      <c r="C4404" s="121"/>
      <c r="D4404" s="93" t="str">
        <f>IF(E4404="","",VLOOKUP(E4404,[1]PROJECTES!$C$14:$G$5000,5,FALSE))</f>
        <v/>
      </c>
      <c r="E4404" s="117"/>
      <c r="F4404" s="95"/>
      <c r="G4404" s="96" t="str">
        <f>IF(E4404="","",VLOOKUP(E4404,[1]PROJECTES!$C$14:$G$5000,4,FALSE))</f>
        <v/>
      </c>
      <c r="H4404" s="118"/>
      <c r="I4404" s="97" t="str">
        <f>IF(H4404="","",VLOOKUP(H4404,BD!B$2:C$16,2,FALSE))</f>
        <v/>
      </c>
      <c r="J4404" s="98"/>
      <c r="K4404" s="135" t="str">
        <f t="shared" si="150"/>
        <v/>
      </c>
      <c r="L4404" s="99" t="str">
        <f t="shared" ca="1" si="151"/>
        <v>-</v>
      </c>
      <c r="M4404" s="93" t="str">
        <f>IF(E4404="","",VLOOKUP(E4404,[1]PROJECTES!$C$14:$Z$5000,21,FALSE))</f>
        <v/>
      </c>
      <c r="N4404" s="100"/>
      <c r="O4404" s="72" t="s">
        <v>229</v>
      </c>
      <c r="P4404" s="101"/>
      <c r="Q4404" s="132"/>
      <c r="R4404" s="102"/>
      <c r="S4404" s="91"/>
    </row>
    <row r="4405" spans="1:19" s="104" customFormat="1" ht="12.75" customHeight="1" x14ac:dyDescent="0.25">
      <c r="A4405" s="121"/>
      <c r="B4405" s="92" t="str">
        <f>IF(E4405="","",VLOOKUP(E4405,[1]PROJECTES!$C$14:$G$5000,2,FALSE))</f>
        <v/>
      </c>
      <c r="C4405" s="121"/>
      <c r="D4405" s="93" t="str">
        <f>IF(E4405="","",VLOOKUP(E4405,[1]PROJECTES!$C$14:$G$5000,5,FALSE))</f>
        <v/>
      </c>
      <c r="E4405" s="117"/>
      <c r="F4405" s="95"/>
      <c r="G4405" s="96" t="str">
        <f>IF(E4405="","",VLOOKUP(E4405,[1]PROJECTES!$C$14:$G$5000,4,FALSE))</f>
        <v/>
      </c>
      <c r="H4405" s="118"/>
      <c r="I4405" s="97" t="str">
        <f>IF(H4405="","",VLOOKUP(H4405,BD!B$2:C$16,2,FALSE))</f>
        <v/>
      </c>
      <c r="J4405" s="98"/>
      <c r="K4405" s="135" t="str">
        <f t="shared" si="150"/>
        <v/>
      </c>
      <c r="L4405" s="99" t="str">
        <f t="shared" ca="1" si="151"/>
        <v>-</v>
      </c>
      <c r="M4405" s="93" t="str">
        <f>IF(E4405="","",VLOOKUP(E4405,[1]PROJECTES!$C$14:$Z$5000,21,FALSE))</f>
        <v/>
      </c>
      <c r="N4405" s="100"/>
      <c r="O4405" s="72" t="s">
        <v>229</v>
      </c>
      <c r="P4405" s="101"/>
      <c r="Q4405" s="132"/>
      <c r="R4405" s="102"/>
      <c r="S4405" s="91"/>
    </row>
    <row r="4406" spans="1:19" s="104" customFormat="1" ht="12.75" customHeight="1" x14ac:dyDescent="0.25">
      <c r="A4406" s="121"/>
      <c r="B4406" s="92" t="str">
        <f>IF(E4406="","",VLOOKUP(E4406,[1]PROJECTES!$C$14:$G$5000,2,FALSE))</f>
        <v/>
      </c>
      <c r="C4406" s="121"/>
      <c r="D4406" s="93" t="str">
        <f>IF(E4406="","",VLOOKUP(E4406,[1]PROJECTES!$C$14:$G$5000,5,FALSE))</f>
        <v/>
      </c>
      <c r="E4406" s="117"/>
      <c r="F4406" s="95"/>
      <c r="G4406" s="96" t="str">
        <f>IF(E4406="","",VLOOKUP(E4406,[1]PROJECTES!$C$14:$G$5000,4,FALSE))</f>
        <v/>
      </c>
      <c r="H4406" s="118"/>
      <c r="I4406" s="97" t="str">
        <f>IF(H4406="","",VLOOKUP(H4406,BD!B$2:C$16,2,FALSE))</f>
        <v/>
      </c>
      <c r="J4406" s="98"/>
      <c r="K4406" s="135" t="str">
        <f t="shared" si="150"/>
        <v/>
      </c>
      <c r="L4406" s="99" t="str">
        <f t="shared" ca="1" si="151"/>
        <v>-</v>
      </c>
      <c r="M4406" s="93" t="str">
        <f>IF(E4406="","",VLOOKUP(E4406,[1]PROJECTES!$C$14:$Z$5000,21,FALSE))</f>
        <v/>
      </c>
      <c r="N4406" s="100"/>
      <c r="O4406" s="72" t="s">
        <v>229</v>
      </c>
      <c r="P4406" s="101"/>
      <c r="Q4406" s="132"/>
      <c r="R4406" s="102"/>
      <c r="S4406" s="91"/>
    </row>
    <row r="4407" spans="1:19" s="104" customFormat="1" ht="12.75" customHeight="1" x14ac:dyDescent="0.25">
      <c r="A4407" s="121"/>
      <c r="B4407" s="92" t="str">
        <f>IF(E4407="","",VLOOKUP(E4407,[1]PROJECTES!$C$14:$G$5000,2,FALSE))</f>
        <v/>
      </c>
      <c r="C4407" s="121"/>
      <c r="D4407" s="93" t="str">
        <f>IF(E4407="","",VLOOKUP(E4407,[1]PROJECTES!$C$14:$G$5000,5,FALSE))</f>
        <v/>
      </c>
      <c r="E4407" s="117"/>
      <c r="F4407" s="95"/>
      <c r="G4407" s="96" t="str">
        <f>IF(E4407="","",VLOOKUP(E4407,[1]PROJECTES!$C$14:$G$5000,4,FALSE))</f>
        <v/>
      </c>
      <c r="H4407" s="118"/>
      <c r="I4407" s="97" t="str">
        <f>IF(H4407="","",VLOOKUP(H4407,BD!B$2:C$16,2,FALSE))</f>
        <v/>
      </c>
      <c r="J4407" s="98"/>
      <c r="K4407" s="135" t="str">
        <f t="shared" si="150"/>
        <v/>
      </c>
      <c r="L4407" s="99" t="str">
        <f t="shared" ca="1" si="151"/>
        <v>-</v>
      </c>
      <c r="M4407" s="93" t="str">
        <f>IF(E4407="","",VLOOKUP(E4407,[1]PROJECTES!$C$14:$Z$5000,21,FALSE))</f>
        <v/>
      </c>
      <c r="N4407" s="100"/>
      <c r="O4407" s="72" t="s">
        <v>229</v>
      </c>
      <c r="P4407" s="101"/>
      <c r="Q4407" s="132"/>
      <c r="R4407" s="102"/>
      <c r="S4407" s="91"/>
    </row>
    <row r="4408" spans="1:19" s="104" customFormat="1" ht="12.75" customHeight="1" x14ac:dyDescent="0.25">
      <c r="A4408" s="121"/>
      <c r="B4408" s="92" t="str">
        <f>IF(E4408="","",VLOOKUP(E4408,[1]PROJECTES!$C$14:$G$5000,2,FALSE))</f>
        <v/>
      </c>
      <c r="C4408" s="121"/>
      <c r="D4408" s="93" t="str">
        <f>IF(E4408="","",VLOOKUP(E4408,[1]PROJECTES!$C$14:$G$5000,5,FALSE))</f>
        <v/>
      </c>
      <c r="E4408" s="117"/>
      <c r="F4408" s="95"/>
      <c r="G4408" s="96" t="str">
        <f>IF(E4408="","",VLOOKUP(E4408,[1]PROJECTES!$C$14:$G$5000,4,FALSE))</f>
        <v/>
      </c>
      <c r="H4408" s="118"/>
      <c r="I4408" s="97" t="str">
        <f>IF(H4408="","",VLOOKUP(H4408,BD!B$2:C$16,2,FALSE))</f>
        <v/>
      </c>
      <c r="J4408" s="98"/>
      <c r="K4408" s="135" t="str">
        <f t="shared" si="150"/>
        <v/>
      </c>
      <c r="L4408" s="99" t="str">
        <f t="shared" ca="1" si="151"/>
        <v>-</v>
      </c>
      <c r="M4408" s="93" t="str">
        <f>IF(E4408="","",VLOOKUP(E4408,[1]PROJECTES!$C$14:$Z$5000,21,FALSE))</f>
        <v/>
      </c>
      <c r="N4408" s="100"/>
      <c r="O4408" s="72" t="s">
        <v>229</v>
      </c>
      <c r="P4408" s="101"/>
      <c r="Q4408" s="132"/>
      <c r="R4408" s="102"/>
      <c r="S4408" s="91"/>
    </row>
    <row r="4409" spans="1:19" s="104" customFormat="1" ht="12.75" customHeight="1" x14ac:dyDescent="0.25">
      <c r="A4409" s="121"/>
      <c r="B4409" s="92" t="str">
        <f>IF(E4409="","",VLOOKUP(E4409,[1]PROJECTES!$C$14:$G$5000,2,FALSE))</f>
        <v/>
      </c>
      <c r="C4409" s="121"/>
      <c r="D4409" s="93" t="str">
        <f>IF(E4409="","",VLOOKUP(E4409,[1]PROJECTES!$C$14:$G$5000,5,FALSE))</f>
        <v/>
      </c>
      <c r="E4409" s="117"/>
      <c r="F4409" s="95"/>
      <c r="G4409" s="96" t="str">
        <f>IF(E4409="","",VLOOKUP(E4409,[1]PROJECTES!$C$14:$G$5000,4,FALSE))</f>
        <v/>
      </c>
      <c r="H4409" s="118"/>
      <c r="I4409" s="97" t="str">
        <f>IF(H4409="","",VLOOKUP(H4409,BD!B$2:C$16,2,FALSE))</f>
        <v/>
      </c>
      <c r="J4409" s="98"/>
      <c r="K4409" s="135" t="str">
        <f t="shared" si="150"/>
        <v/>
      </c>
      <c r="L4409" s="99" t="str">
        <f t="shared" ca="1" si="151"/>
        <v>-</v>
      </c>
      <c r="M4409" s="93" t="str">
        <f>IF(E4409="","",VLOOKUP(E4409,[1]PROJECTES!$C$14:$Z$5000,21,FALSE))</f>
        <v/>
      </c>
      <c r="N4409" s="100"/>
      <c r="O4409" s="72" t="s">
        <v>229</v>
      </c>
      <c r="P4409" s="101"/>
      <c r="Q4409" s="132"/>
      <c r="R4409" s="102"/>
      <c r="S4409" s="91"/>
    </row>
    <row r="4410" spans="1:19" s="104" customFormat="1" ht="12.75" customHeight="1" x14ac:dyDescent="0.25">
      <c r="A4410" s="121"/>
      <c r="B4410" s="92" t="str">
        <f>IF(E4410="","",VLOOKUP(E4410,[1]PROJECTES!$C$14:$G$5000,2,FALSE))</f>
        <v/>
      </c>
      <c r="C4410" s="121"/>
      <c r="D4410" s="93" t="str">
        <f>IF(E4410="","",VLOOKUP(E4410,[1]PROJECTES!$C$14:$G$5000,5,FALSE))</f>
        <v/>
      </c>
      <c r="E4410" s="117"/>
      <c r="F4410" s="95"/>
      <c r="G4410" s="96" t="str">
        <f>IF(E4410="","",VLOOKUP(E4410,[1]PROJECTES!$C$14:$G$5000,4,FALSE))</f>
        <v/>
      </c>
      <c r="H4410" s="118"/>
      <c r="I4410" s="97" t="str">
        <f>IF(H4410="","",VLOOKUP(H4410,BD!B$2:C$16,2,FALSE))</f>
        <v/>
      </c>
      <c r="J4410" s="98"/>
      <c r="K4410" s="135" t="str">
        <f t="shared" si="150"/>
        <v/>
      </c>
      <c r="L4410" s="99" t="str">
        <f t="shared" ca="1" si="151"/>
        <v>-</v>
      </c>
      <c r="M4410" s="93" t="str">
        <f>IF(E4410="","",VLOOKUP(E4410,[1]PROJECTES!$C$14:$Z$5000,21,FALSE))</f>
        <v/>
      </c>
      <c r="N4410" s="100"/>
      <c r="O4410" s="72" t="s">
        <v>229</v>
      </c>
      <c r="P4410" s="101"/>
      <c r="Q4410" s="132"/>
      <c r="R4410" s="102"/>
      <c r="S4410" s="91"/>
    </row>
    <row r="4411" spans="1:19" s="104" customFormat="1" ht="12.75" customHeight="1" x14ac:dyDescent="0.25">
      <c r="A4411" s="121"/>
      <c r="B4411" s="92" t="str">
        <f>IF(E4411="","",VLOOKUP(E4411,[1]PROJECTES!$C$14:$G$5000,2,FALSE))</f>
        <v/>
      </c>
      <c r="C4411" s="121"/>
      <c r="D4411" s="93" t="str">
        <f>IF(E4411="","",VLOOKUP(E4411,[1]PROJECTES!$C$14:$G$5000,5,FALSE))</f>
        <v/>
      </c>
      <c r="E4411" s="117"/>
      <c r="F4411" s="95"/>
      <c r="G4411" s="96" t="str">
        <f>IF(E4411="","",VLOOKUP(E4411,[1]PROJECTES!$C$14:$G$5000,4,FALSE))</f>
        <v/>
      </c>
      <c r="H4411" s="118"/>
      <c r="I4411" s="97" t="str">
        <f>IF(H4411="","",VLOOKUP(H4411,BD!B$2:C$16,2,FALSE))</f>
        <v/>
      </c>
      <c r="J4411" s="98"/>
      <c r="K4411" s="135" t="str">
        <f t="shared" si="150"/>
        <v/>
      </c>
      <c r="L4411" s="99" t="str">
        <f t="shared" ca="1" si="151"/>
        <v>-</v>
      </c>
      <c r="M4411" s="93" t="str">
        <f>IF(E4411="","",VLOOKUP(E4411,[1]PROJECTES!$C$14:$Z$5000,21,FALSE))</f>
        <v/>
      </c>
      <c r="N4411" s="100"/>
      <c r="O4411" s="72" t="s">
        <v>229</v>
      </c>
      <c r="P4411" s="101"/>
      <c r="Q4411" s="132"/>
      <c r="R4411" s="102"/>
      <c r="S4411" s="91"/>
    </row>
    <row r="4412" spans="1:19" s="104" customFormat="1" ht="12.75" customHeight="1" x14ac:dyDescent="0.25">
      <c r="A4412" s="121"/>
      <c r="B4412" s="92" t="str">
        <f>IF(E4412="","",VLOOKUP(E4412,[1]PROJECTES!$C$14:$G$5000,2,FALSE))</f>
        <v/>
      </c>
      <c r="C4412" s="121"/>
      <c r="D4412" s="93" t="str">
        <f>IF(E4412="","",VLOOKUP(E4412,[1]PROJECTES!$C$14:$G$5000,5,FALSE))</f>
        <v/>
      </c>
      <c r="E4412" s="117"/>
      <c r="F4412" s="95"/>
      <c r="G4412" s="96" t="str">
        <f>IF(E4412="","",VLOOKUP(E4412,[1]PROJECTES!$C$14:$G$5000,4,FALSE))</f>
        <v/>
      </c>
      <c r="H4412" s="118"/>
      <c r="I4412" s="97" t="str">
        <f>IF(H4412="","",VLOOKUP(H4412,BD!B$2:C$16,2,FALSE))</f>
        <v/>
      </c>
      <c r="J4412" s="98"/>
      <c r="K4412" s="135" t="str">
        <f t="shared" si="150"/>
        <v/>
      </c>
      <c r="L4412" s="99" t="str">
        <f t="shared" ca="1" si="151"/>
        <v>-</v>
      </c>
      <c r="M4412" s="93" t="str">
        <f>IF(E4412="","",VLOOKUP(E4412,[1]PROJECTES!$C$14:$Z$5000,21,FALSE))</f>
        <v/>
      </c>
      <c r="N4412" s="100"/>
      <c r="O4412" s="72" t="s">
        <v>229</v>
      </c>
      <c r="P4412" s="101"/>
      <c r="Q4412" s="132"/>
      <c r="R4412" s="102"/>
      <c r="S4412" s="91"/>
    </row>
    <row r="4413" spans="1:19" s="104" customFormat="1" ht="12.75" customHeight="1" x14ac:dyDescent="0.25">
      <c r="A4413" s="121"/>
      <c r="B4413" s="92" t="str">
        <f>IF(E4413="","",VLOOKUP(E4413,[1]PROJECTES!$C$14:$G$5000,2,FALSE))</f>
        <v/>
      </c>
      <c r="C4413" s="121"/>
      <c r="D4413" s="93" t="str">
        <f>IF(E4413="","",VLOOKUP(E4413,[1]PROJECTES!$C$14:$G$5000,5,FALSE))</f>
        <v/>
      </c>
      <c r="E4413" s="117"/>
      <c r="F4413" s="95"/>
      <c r="G4413" s="96" t="str">
        <f>IF(E4413="","",VLOOKUP(E4413,[1]PROJECTES!$C$14:$G$5000,4,FALSE))</f>
        <v/>
      </c>
      <c r="H4413" s="118"/>
      <c r="I4413" s="97" t="str">
        <f>IF(H4413="","",VLOOKUP(H4413,BD!B$2:C$16,2,FALSE))</f>
        <v/>
      </c>
      <c r="J4413" s="98"/>
      <c r="K4413" s="135" t="str">
        <f t="shared" si="150"/>
        <v/>
      </c>
      <c r="L4413" s="99" t="str">
        <f t="shared" ca="1" si="151"/>
        <v>-</v>
      </c>
      <c r="M4413" s="93" t="str">
        <f>IF(E4413="","",VLOOKUP(E4413,[1]PROJECTES!$C$14:$Z$5000,21,FALSE))</f>
        <v/>
      </c>
      <c r="N4413" s="100"/>
      <c r="O4413" s="72" t="s">
        <v>229</v>
      </c>
      <c r="P4413" s="101"/>
      <c r="Q4413" s="132"/>
      <c r="R4413" s="102"/>
      <c r="S4413" s="91"/>
    </row>
    <row r="4414" spans="1:19" s="104" customFormat="1" ht="12.75" customHeight="1" x14ac:dyDescent="0.25">
      <c r="A4414" s="121"/>
      <c r="B4414" s="92" t="str">
        <f>IF(E4414="","",VLOOKUP(E4414,[1]PROJECTES!$C$14:$G$5000,2,FALSE))</f>
        <v/>
      </c>
      <c r="C4414" s="121"/>
      <c r="D4414" s="93" t="str">
        <f>IF(E4414="","",VLOOKUP(E4414,[1]PROJECTES!$C$14:$G$5000,5,FALSE))</f>
        <v/>
      </c>
      <c r="E4414" s="117"/>
      <c r="F4414" s="95"/>
      <c r="G4414" s="96" t="str">
        <f>IF(E4414="","",VLOOKUP(E4414,[1]PROJECTES!$C$14:$G$5000,4,FALSE))</f>
        <v/>
      </c>
      <c r="H4414" s="118"/>
      <c r="I4414" s="97" t="str">
        <f>IF(H4414="","",VLOOKUP(H4414,BD!B$2:C$16,2,FALSE))</f>
        <v/>
      </c>
      <c r="J4414" s="98"/>
      <c r="K4414" s="135" t="str">
        <f t="shared" si="150"/>
        <v/>
      </c>
      <c r="L4414" s="99" t="str">
        <f t="shared" ca="1" si="151"/>
        <v>-</v>
      </c>
      <c r="M4414" s="93" t="str">
        <f>IF(E4414="","",VLOOKUP(E4414,[1]PROJECTES!$C$14:$Z$5000,21,FALSE))</f>
        <v/>
      </c>
      <c r="N4414" s="100"/>
      <c r="O4414" s="72" t="s">
        <v>229</v>
      </c>
      <c r="P4414" s="101"/>
      <c r="Q4414" s="132"/>
      <c r="R4414" s="102"/>
      <c r="S4414" s="91"/>
    </row>
    <row r="4415" spans="1:19" s="104" customFormat="1" ht="12.75" customHeight="1" x14ac:dyDescent="0.25">
      <c r="A4415" s="121"/>
      <c r="B4415" s="92" t="str">
        <f>IF(E4415="","",VLOOKUP(E4415,[1]PROJECTES!$C$14:$G$5000,2,FALSE))</f>
        <v/>
      </c>
      <c r="C4415" s="121"/>
      <c r="D4415" s="93" t="str">
        <f>IF(E4415="","",VLOOKUP(E4415,[1]PROJECTES!$C$14:$G$5000,5,FALSE))</f>
        <v/>
      </c>
      <c r="E4415" s="117"/>
      <c r="F4415" s="95"/>
      <c r="G4415" s="96" t="str">
        <f>IF(E4415="","",VLOOKUP(E4415,[1]PROJECTES!$C$14:$G$5000,4,FALSE))</f>
        <v/>
      </c>
      <c r="H4415" s="118"/>
      <c r="I4415" s="97" t="str">
        <f>IF(H4415="","",VLOOKUP(H4415,BD!B$2:C$16,2,FALSE))</f>
        <v/>
      </c>
      <c r="J4415" s="98"/>
      <c r="K4415" s="135" t="str">
        <f t="shared" si="150"/>
        <v/>
      </c>
      <c r="L4415" s="99" t="str">
        <f t="shared" ca="1" si="151"/>
        <v>-</v>
      </c>
      <c r="M4415" s="93" t="str">
        <f>IF(E4415="","",VLOOKUP(E4415,[1]PROJECTES!$C$14:$Z$5000,21,FALSE))</f>
        <v/>
      </c>
      <c r="N4415" s="100"/>
      <c r="O4415" s="72" t="s">
        <v>229</v>
      </c>
      <c r="P4415" s="101"/>
      <c r="Q4415" s="132"/>
      <c r="R4415" s="102"/>
      <c r="S4415" s="91"/>
    </row>
    <row r="4416" spans="1:19" s="104" customFormat="1" ht="12.75" customHeight="1" x14ac:dyDescent="0.25">
      <c r="A4416" s="121"/>
      <c r="B4416" s="92" t="str">
        <f>IF(E4416="","",VLOOKUP(E4416,[1]PROJECTES!$C$14:$G$5000,2,FALSE))</f>
        <v/>
      </c>
      <c r="C4416" s="121"/>
      <c r="D4416" s="93" t="str">
        <f>IF(E4416="","",VLOOKUP(E4416,[1]PROJECTES!$C$14:$G$5000,5,FALSE))</f>
        <v/>
      </c>
      <c r="E4416" s="117"/>
      <c r="F4416" s="95"/>
      <c r="G4416" s="96" t="str">
        <f>IF(E4416="","",VLOOKUP(E4416,[1]PROJECTES!$C$14:$G$5000,4,FALSE))</f>
        <v/>
      </c>
      <c r="H4416" s="118"/>
      <c r="I4416" s="97" t="str">
        <f>IF(H4416="","",VLOOKUP(H4416,BD!B$2:C$16,2,FALSE))</f>
        <v/>
      </c>
      <c r="J4416" s="98"/>
      <c r="K4416" s="135" t="str">
        <f t="shared" si="150"/>
        <v/>
      </c>
      <c r="L4416" s="99" t="str">
        <f t="shared" ca="1" si="151"/>
        <v>-</v>
      </c>
      <c r="M4416" s="93" t="str">
        <f>IF(E4416="","",VLOOKUP(E4416,[1]PROJECTES!$C$14:$Z$5000,21,FALSE))</f>
        <v/>
      </c>
      <c r="N4416" s="100"/>
      <c r="O4416" s="72" t="s">
        <v>229</v>
      </c>
      <c r="P4416" s="101"/>
      <c r="Q4416" s="132"/>
      <c r="R4416" s="102"/>
      <c r="S4416" s="91"/>
    </row>
    <row r="4417" spans="1:19" s="104" customFormat="1" ht="12.75" customHeight="1" x14ac:dyDescent="0.25">
      <c r="A4417" s="121"/>
      <c r="B4417" s="92" t="str">
        <f>IF(E4417="","",VLOOKUP(E4417,[1]PROJECTES!$C$14:$G$5000,2,FALSE))</f>
        <v/>
      </c>
      <c r="C4417" s="121"/>
      <c r="D4417" s="93" t="str">
        <f>IF(E4417="","",VLOOKUP(E4417,[1]PROJECTES!$C$14:$G$5000,5,FALSE))</f>
        <v/>
      </c>
      <c r="E4417" s="117"/>
      <c r="F4417" s="95"/>
      <c r="G4417" s="96" t="str">
        <f>IF(E4417="","",VLOOKUP(E4417,[1]PROJECTES!$C$14:$G$5000,4,FALSE))</f>
        <v/>
      </c>
      <c r="H4417" s="118"/>
      <c r="I4417" s="97" t="str">
        <f>IF(H4417="","",VLOOKUP(H4417,BD!B$2:C$16,2,FALSE))</f>
        <v/>
      </c>
      <c r="J4417" s="98"/>
      <c r="K4417" s="135" t="str">
        <f t="shared" si="150"/>
        <v/>
      </c>
      <c r="L4417" s="99" t="str">
        <f t="shared" ca="1" si="151"/>
        <v>-</v>
      </c>
      <c r="M4417" s="93" t="str">
        <f>IF(E4417="","",VLOOKUP(E4417,[1]PROJECTES!$C$14:$Z$5000,21,FALSE))</f>
        <v/>
      </c>
      <c r="N4417" s="100"/>
      <c r="O4417" s="72" t="s">
        <v>229</v>
      </c>
      <c r="P4417" s="101"/>
      <c r="Q4417" s="132"/>
      <c r="R4417" s="102"/>
      <c r="S4417" s="91"/>
    </row>
    <row r="4418" spans="1:19" s="104" customFormat="1" ht="12.75" customHeight="1" x14ac:dyDescent="0.25">
      <c r="A4418" s="121"/>
      <c r="B4418" s="92" t="str">
        <f>IF(E4418="","",VLOOKUP(E4418,[1]PROJECTES!$C$14:$G$5000,2,FALSE))</f>
        <v/>
      </c>
      <c r="C4418" s="121"/>
      <c r="D4418" s="93" t="str">
        <f>IF(E4418="","",VLOOKUP(E4418,[1]PROJECTES!$C$14:$G$5000,5,FALSE))</f>
        <v/>
      </c>
      <c r="E4418" s="117"/>
      <c r="F4418" s="95"/>
      <c r="G4418" s="96" t="str">
        <f>IF(E4418="","",VLOOKUP(E4418,[1]PROJECTES!$C$14:$G$5000,4,FALSE))</f>
        <v/>
      </c>
      <c r="H4418" s="118"/>
      <c r="I4418" s="97" t="str">
        <f>IF(H4418="","",VLOOKUP(H4418,BD!B$2:C$16,2,FALSE))</f>
        <v/>
      </c>
      <c r="J4418" s="98"/>
      <c r="K4418" s="135" t="str">
        <f t="shared" si="150"/>
        <v/>
      </c>
      <c r="L4418" s="99" t="str">
        <f t="shared" ca="1" si="151"/>
        <v>-</v>
      </c>
      <c r="M4418" s="93" t="str">
        <f>IF(E4418="","",VLOOKUP(E4418,[1]PROJECTES!$C$14:$Z$5000,21,FALSE))</f>
        <v/>
      </c>
      <c r="N4418" s="100"/>
      <c r="O4418" s="72" t="s">
        <v>229</v>
      </c>
      <c r="P4418" s="101"/>
      <c r="Q4418" s="132"/>
      <c r="R4418" s="102"/>
      <c r="S4418" s="91"/>
    </row>
    <row r="4419" spans="1:19" s="104" customFormat="1" ht="12.75" customHeight="1" x14ac:dyDescent="0.25">
      <c r="A4419" s="121"/>
      <c r="B4419" s="92" t="str">
        <f>IF(E4419="","",VLOOKUP(E4419,[1]PROJECTES!$C$14:$G$5000,2,FALSE))</f>
        <v/>
      </c>
      <c r="C4419" s="121"/>
      <c r="D4419" s="93" t="str">
        <f>IF(E4419="","",VLOOKUP(E4419,[1]PROJECTES!$C$14:$G$5000,5,FALSE))</f>
        <v/>
      </c>
      <c r="E4419" s="117"/>
      <c r="F4419" s="95"/>
      <c r="G4419" s="96" t="str">
        <f>IF(E4419="","",VLOOKUP(E4419,[1]PROJECTES!$C$14:$G$5000,4,FALSE))</f>
        <v/>
      </c>
      <c r="H4419" s="118"/>
      <c r="I4419" s="97" t="str">
        <f>IF(H4419="","",VLOOKUP(H4419,BD!B$2:C$16,2,FALSE))</f>
        <v/>
      </c>
      <c r="J4419" s="98"/>
      <c r="K4419" s="135" t="str">
        <f t="shared" si="150"/>
        <v/>
      </c>
      <c r="L4419" s="99" t="str">
        <f t="shared" ca="1" si="151"/>
        <v>-</v>
      </c>
      <c r="M4419" s="93" t="str">
        <f>IF(E4419="","",VLOOKUP(E4419,[1]PROJECTES!$C$14:$Z$5000,21,FALSE))</f>
        <v/>
      </c>
      <c r="N4419" s="100"/>
      <c r="O4419" s="72" t="s">
        <v>229</v>
      </c>
      <c r="P4419" s="101"/>
      <c r="Q4419" s="132"/>
      <c r="R4419" s="102"/>
      <c r="S4419" s="91"/>
    </row>
    <row r="4420" spans="1:19" s="104" customFormat="1" ht="12.75" customHeight="1" x14ac:dyDescent="0.25">
      <c r="A4420" s="121"/>
      <c r="B4420" s="92" t="str">
        <f>IF(E4420="","",VLOOKUP(E4420,[1]PROJECTES!$C$14:$G$5000,2,FALSE))</f>
        <v/>
      </c>
      <c r="C4420" s="121"/>
      <c r="D4420" s="93" t="str">
        <f>IF(E4420="","",VLOOKUP(E4420,[1]PROJECTES!$C$14:$G$5000,5,FALSE))</f>
        <v/>
      </c>
      <c r="E4420" s="117"/>
      <c r="F4420" s="95"/>
      <c r="G4420" s="96" t="str">
        <f>IF(E4420="","",VLOOKUP(E4420,[1]PROJECTES!$C$14:$G$5000,4,FALSE))</f>
        <v/>
      </c>
      <c r="H4420" s="118"/>
      <c r="I4420" s="97" t="str">
        <f>IF(H4420="","",VLOOKUP(H4420,BD!B$2:C$16,2,FALSE))</f>
        <v/>
      </c>
      <c r="J4420" s="98"/>
      <c r="K4420" s="135" t="str">
        <f t="shared" si="150"/>
        <v/>
      </c>
      <c r="L4420" s="99" t="str">
        <f t="shared" ca="1" si="151"/>
        <v>-</v>
      </c>
      <c r="M4420" s="93" t="str">
        <f>IF(E4420="","",VLOOKUP(E4420,[1]PROJECTES!$C$14:$Z$5000,21,FALSE))</f>
        <v/>
      </c>
      <c r="N4420" s="100"/>
      <c r="O4420" s="72" t="s">
        <v>229</v>
      </c>
      <c r="P4420" s="101"/>
      <c r="Q4420" s="132"/>
      <c r="R4420" s="102"/>
      <c r="S4420" s="91"/>
    </row>
    <row r="4421" spans="1:19" s="104" customFormat="1" ht="12.75" customHeight="1" x14ac:dyDescent="0.25">
      <c r="A4421" s="121"/>
      <c r="B4421" s="92" t="str">
        <f>IF(E4421="","",VLOOKUP(E4421,[1]PROJECTES!$C$14:$G$5000,2,FALSE))</f>
        <v/>
      </c>
      <c r="C4421" s="121"/>
      <c r="D4421" s="93" t="str">
        <f>IF(E4421="","",VLOOKUP(E4421,[1]PROJECTES!$C$14:$G$5000,5,FALSE))</f>
        <v/>
      </c>
      <c r="E4421" s="117"/>
      <c r="F4421" s="95"/>
      <c r="G4421" s="96" t="str">
        <f>IF(E4421="","",VLOOKUP(E4421,[1]PROJECTES!$C$14:$G$5000,4,FALSE))</f>
        <v/>
      </c>
      <c r="H4421" s="118"/>
      <c r="I4421" s="97" t="str">
        <f>IF(H4421="","",VLOOKUP(H4421,BD!B$2:C$16,2,FALSE))</f>
        <v/>
      </c>
      <c r="J4421" s="98"/>
      <c r="K4421" s="135" t="str">
        <f t="shared" si="150"/>
        <v/>
      </c>
      <c r="L4421" s="99" t="str">
        <f t="shared" ca="1" si="151"/>
        <v>-</v>
      </c>
      <c r="M4421" s="93" t="str">
        <f>IF(E4421="","",VLOOKUP(E4421,[1]PROJECTES!$C$14:$Z$5000,21,FALSE))</f>
        <v/>
      </c>
      <c r="N4421" s="100"/>
      <c r="O4421" s="72" t="s">
        <v>229</v>
      </c>
      <c r="P4421" s="101"/>
      <c r="Q4421" s="132"/>
      <c r="R4421" s="102"/>
      <c r="S4421" s="91"/>
    </row>
    <row r="4422" spans="1:19" s="104" customFormat="1" ht="12.75" customHeight="1" x14ac:dyDescent="0.25">
      <c r="A4422" s="121"/>
      <c r="B4422" s="92" t="str">
        <f>IF(E4422="","",VLOOKUP(E4422,[1]PROJECTES!$C$14:$G$5000,2,FALSE))</f>
        <v/>
      </c>
      <c r="C4422" s="121"/>
      <c r="D4422" s="93" t="str">
        <f>IF(E4422="","",VLOOKUP(E4422,[1]PROJECTES!$C$14:$G$5000,5,FALSE))</f>
        <v/>
      </c>
      <c r="E4422" s="117"/>
      <c r="F4422" s="95"/>
      <c r="G4422" s="96" t="str">
        <f>IF(E4422="","",VLOOKUP(E4422,[1]PROJECTES!$C$14:$G$5000,4,FALSE))</f>
        <v/>
      </c>
      <c r="H4422" s="118"/>
      <c r="I4422" s="97" t="str">
        <f>IF(H4422="","",VLOOKUP(H4422,BD!B$2:C$16,2,FALSE))</f>
        <v/>
      </c>
      <c r="J4422" s="98"/>
      <c r="K4422" s="135" t="str">
        <f t="shared" si="150"/>
        <v/>
      </c>
      <c r="L4422" s="99" t="str">
        <f t="shared" ca="1" si="151"/>
        <v>-</v>
      </c>
      <c r="M4422" s="93" t="str">
        <f>IF(E4422="","",VLOOKUP(E4422,[1]PROJECTES!$C$14:$Z$5000,21,FALSE))</f>
        <v/>
      </c>
      <c r="N4422" s="100"/>
      <c r="O4422" s="72" t="s">
        <v>229</v>
      </c>
      <c r="P4422" s="101"/>
      <c r="Q4422" s="132"/>
      <c r="R4422" s="102"/>
      <c r="S4422" s="91"/>
    </row>
    <row r="4423" spans="1:19" s="104" customFormat="1" ht="12.75" customHeight="1" x14ac:dyDescent="0.25">
      <c r="A4423" s="121"/>
      <c r="B4423" s="92" t="str">
        <f>IF(E4423="","",VLOOKUP(E4423,[1]PROJECTES!$C$14:$G$5000,2,FALSE))</f>
        <v/>
      </c>
      <c r="C4423" s="121"/>
      <c r="D4423" s="93" t="str">
        <f>IF(E4423="","",VLOOKUP(E4423,[1]PROJECTES!$C$14:$G$5000,5,FALSE))</f>
        <v/>
      </c>
      <c r="E4423" s="117"/>
      <c r="F4423" s="95"/>
      <c r="G4423" s="96" t="str">
        <f>IF(E4423="","",VLOOKUP(E4423,[1]PROJECTES!$C$14:$G$5000,4,FALSE))</f>
        <v/>
      </c>
      <c r="H4423" s="118"/>
      <c r="I4423" s="97" t="str">
        <f>IF(H4423="","",VLOOKUP(H4423,BD!B$2:C$16,2,FALSE))</f>
        <v/>
      </c>
      <c r="J4423" s="98"/>
      <c r="K4423" s="135" t="str">
        <f t="shared" si="150"/>
        <v/>
      </c>
      <c r="L4423" s="99" t="str">
        <f t="shared" ca="1" si="151"/>
        <v>-</v>
      </c>
      <c r="M4423" s="93" t="str">
        <f>IF(E4423="","",VLOOKUP(E4423,[1]PROJECTES!$C$14:$Z$5000,21,FALSE))</f>
        <v/>
      </c>
      <c r="N4423" s="100"/>
      <c r="O4423" s="72" t="s">
        <v>229</v>
      </c>
      <c r="P4423" s="101"/>
      <c r="Q4423" s="132"/>
      <c r="R4423" s="102"/>
      <c r="S4423" s="91"/>
    </row>
    <row r="4424" spans="1:19" s="104" customFormat="1" ht="12.75" customHeight="1" x14ac:dyDescent="0.25">
      <c r="A4424" s="121"/>
      <c r="B4424" s="92" t="str">
        <f>IF(E4424="","",VLOOKUP(E4424,[1]PROJECTES!$C$14:$G$5000,2,FALSE))</f>
        <v/>
      </c>
      <c r="C4424" s="121"/>
      <c r="D4424" s="93" t="str">
        <f>IF(E4424="","",VLOOKUP(E4424,[1]PROJECTES!$C$14:$G$5000,5,FALSE))</f>
        <v/>
      </c>
      <c r="E4424" s="117"/>
      <c r="F4424" s="95"/>
      <c r="G4424" s="96" t="str">
        <f>IF(E4424="","",VLOOKUP(E4424,[1]PROJECTES!$C$14:$G$5000,4,FALSE))</f>
        <v/>
      </c>
      <c r="H4424" s="118"/>
      <c r="I4424" s="97" t="str">
        <f>IF(H4424="","",VLOOKUP(H4424,BD!B$2:C$16,2,FALSE))</f>
        <v/>
      </c>
      <c r="J4424" s="98"/>
      <c r="K4424" s="135" t="str">
        <f t="shared" si="150"/>
        <v/>
      </c>
      <c r="L4424" s="99" t="str">
        <f t="shared" ca="1" si="151"/>
        <v>-</v>
      </c>
      <c r="M4424" s="93" t="str">
        <f>IF(E4424="","",VLOOKUP(E4424,[1]PROJECTES!$C$14:$Z$5000,21,FALSE))</f>
        <v/>
      </c>
      <c r="N4424" s="100"/>
      <c r="O4424" s="72" t="s">
        <v>229</v>
      </c>
      <c r="P4424" s="101"/>
      <c r="Q4424" s="132"/>
      <c r="R4424" s="102"/>
      <c r="S4424" s="91"/>
    </row>
    <row r="4425" spans="1:19" s="104" customFormat="1" ht="12.75" customHeight="1" x14ac:dyDescent="0.25">
      <c r="A4425" s="121"/>
      <c r="B4425" s="92" t="str">
        <f>IF(E4425="","",VLOOKUP(E4425,[1]PROJECTES!$C$14:$G$5000,2,FALSE))</f>
        <v/>
      </c>
      <c r="C4425" s="121"/>
      <c r="D4425" s="93" t="str">
        <f>IF(E4425="","",VLOOKUP(E4425,[1]PROJECTES!$C$14:$G$5000,5,FALSE))</f>
        <v/>
      </c>
      <c r="E4425" s="117"/>
      <c r="F4425" s="95"/>
      <c r="G4425" s="96" t="str">
        <f>IF(E4425="","",VLOOKUP(E4425,[1]PROJECTES!$C$14:$G$5000,4,FALSE))</f>
        <v/>
      </c>
      <c r="H4425" s="118"/>
      <c r="I4425" s="97" t="str">
        <f>IF(H4425="","",VLOOKUP(H4425,BD!B$2:C$16,2,FALSE))</f>
        <v/>
      </c>
      <c r="J4425" s="98"/>
      <c r="K4425" s="135" t="str">
        <f t="shared" si="150"/>
        <v/>
      </c>
      <c r="L4425" s="99" t="str">
        <f t="shared" ca="1" si="151"/>
        <v>-</v>
      </c>
      <c r="M4425" s="93" t="str">
        <f>IF(E4425="","",VLOOKUP(E4425,[1]PROJECTES!$C$14:$Z$5000,21,FALSE))</f>
        <v/>
      </c>
      <c r="N4425" s="100"/>
      <c r="O4425" s="72" t="s">
        <v>229</v>
      </c>
      <c r="P4425" s="101"/>
      <c r="Q4425" s="132"/>
      <c r="R4425" s="102"/>
      <c r="S4425" s="91"/>
    </row>
    <row r="4426" spans="1:19" s="104" customFormat="1" ht="12.75" customHeight="1" x14ac:dyDescent="0.25">
      <c r="A4426" s="121"/>
      <c r="B4426" s="92" t="str">
        <f>IF(E4426="","",VLOOKUP(E4426,[1]PROJECTES!$C$14:$G$5000,2,FALSE))</f>
        <v/>
      </c>
      <c r="C4426" s="121"/>
      <c r="D4426" s="93" t="str">
        <f>IF(E4426="","",VLOOKUP(E4426,[1]PROJECTES!$C$14:$G$5000,5,FALSE))</f>
        <v/>
      </c>
      <c r="E4426" s="117"/>
      <c r="F4426" s="95"/>
      <c r="G4426" s="96" t="str">
        <f>IF(E4426="","",VLOOKUP(E4426,[1]PROJECTES!$C$14:$G$5000,4,FALSE))</f>
        <v/>
      </c>
      <c r="H4426" s="118"/>
      <c r="I4426" s="97" t="str">
        <f>IF(H4426="","",VLOOKUP(H4426,BD!B$2:C$16,2,FALSE))</f>
        <v/>
      </c>
      <c r="J4426" s="98"/>
      <c r="K4426" s="135" t="str">
        <f t="shared" si="150"/>
        <v/>
      </c>
      <c r="L4426" s="99" t="str">
        <f t="shared" ca="1" si="151"/>
        <v>-</v>
      </c>
      <c r="M4426" s="93" t="str">
        <f>IF(E4426="","",VLOOKUP(E4426,[1]PROJECTES!$C$14:$Z$5000,21,FALSE))</f>
        <v/>
      </c>
      <c r="N4426" s="100"/>
      <c r="O4426" s="72" t="s">
        <v>229</v>
      </c>
      <c r="P4426" s="101"/>
      <c r="Q4426" s="132"/>
      <c r="R4426" s="102"/>
      <c r="S4426" s="91"/>
    </row>
    <row r="4427" spans="1:19" s="104" customFormat="1" ht="12.75" customHeight="1" x14ac:dyDescent="0.25">
      <c r="A4427" s="121"/>
      <c r="B4427" s="92" t="str">
        <f>IF(E4427="","",VLOOKUP(E4427,[1]PROJECTES!$C$14:$G$5000,2,FALSE))</f>
        <v/>
      </c>
      <c r="C4427" s="121"/>
      <c r="D4427" s="93" t="str">
        <f>IF(E4427="","",VLOOKUP(E4427,[1]PROJECTES!$C$14:$G$5000,5,FALSE))</f>
        <v/>
      </c>
      <c r="E4427" s="117"/>
      <c r="F4427" s="95"/>
      <c r="G4427" s="96" t="str">
        <f>IF(E4427="","",VLOOKUP(E4427,[1]PROJECTES!$C$14:$G$5000,4,FALSE))</f>
        <v/>
      </c>
      <c r="H4427" s="118"/>
      <c r="I4427" s="97" t="str">
        <f>IF(H4427="","",VLOOKUP(H4427,BD!B$2:C$16,2,FALSE))</f>
        <v/>
      </c>
      <c r="J4427" s="98"/>
      <c r="K4427" s="135" t="str">
        <f t="shared" si="150"/>
        <v/>
      </c>
      <c r="L4427" s="99" t="str">
        <f t="shared" ca="1" si="151"/>
        <v>-</v>
      </c>
      <c r="M4427" s="93" t="str">
        <f>IF(E4427="","",VLOOKUP(E4427,[1]PROJECTES!$C$14:$Z$5000,21,FALSE))</f>
        <v/>
      </c>
      <c r="N4427" s="100"/>
      <c r="O4427" s="72" t="s">
        <v>229</v>
      </c>
      <c r="P4427" s="101"/>
      <c r="Q4427" s="132"/>
      <c r="R4427" s="102"/>
      <c r="S4427" s="91"/>
    </row>
    <row r="4428" spans="1:19" s="104" customFormat="1" ht="12.75" customHeight="1" x14ac:dyDescent="0.25">
      <c r="A4428" s="121"/>
      <c r="B4428" s="92" t="str">
        <f>IF(E4428="","",VLOOKUP(E4428,[1]PROJECTES!$C$14:$G$5000,2,FALSE))</f>
        <v/>
      </c>
      <c r="C4428" s="121"/>
      <c r="D4428" s="93" t="str">
        <f>IF(E4428="","",VLOOKUP(E4428,[1]PROJECTES!$C$14:$G$5000,5,FALSE))</f>
        <v/>
      </c>
      <c r="E4428" s="117"/>
      <c r="F4428" s="95"/>
      <c r="G4428" s="96" t="str">
        <f>IF(E4428="","",VLOOKUP(E4428,[1]PROJECTES!$C$14:$G$5000,4,FALSE))</f>
        <v/>
      </c>
      <c r="H4428" s="118"/>
      <c r="I4428" s="97" t="str">
        <f>IF(H4428="","",VLOOKUP(H4428,BD!B$2:C$16,2,FALSE))</f>
        <v/>
      </c>
      <c r="J4428" s="98"/>
      <c r="K4428" s="135" t="str">
        <f t="shared" si="150"/>
        <v/>
      </c>
      <c r="L4428" s="99" t="str">
        <f t="shared" ca="1" si="151"/>
        <v>-</v>
      </c>
      <c r="M4428" s="93" t="str">
        <f>IF(E4428="","",VLOOKUP(E4428,[1]PROJECTES!$C$14:$Z$5000,21,FALSE))</f>
        <v/>
      </c>
      <c r="N4428" s="100"/>
      <c r="O4428" s="72" t="s">
        <v>229</v>
      </c>
      <c r="P4428" s="101"/>
      <c r="Q4428" s="132"/>
      <c r="R4428" s="102"/>
      <c r="S4428" s="91"/>
    </row>
    <row r="4429" spans="1:19" s="104" customFormat="1" ht="12.75" customHeight="1" x14ac:dyDescent="0.25">
      <c r="A4429" s="121"/>
      <c r="B4429" s="92" t="str">
        <f>IF(E4429="","",VLOOKUP(E4429,[1]PROJECTES!$C$14:$G$5000,2,FALSE))</f>
        <v/>
      </c>
      <c r="C4429" s="121"/>
      <c r="D4429" s="93" t="str">
        <f>IF(E4429="","",VLOOKUP(E4429,[1]PROJECTES!$C$14:$G$5000,5,FALSE))</f>
        <v/>
      </c>
      <c r="E4429" s="117"/>
      <c r="F4429" s="95"/>
      <c r="G4429" s="96" t="str">
        <f>IF(E4429="","",VLOOKUP(E4429,[1]PROJECTES!$C$14:$G$5000,4,FALSE))</f>
        <v/>
      </c>
      <c r="H4429" s="118"/>
      <c r="I4429" s="97" t="str">
        <f>IF(H4429="","",VLOOKUP(H4429,BD!B$2:C$16,2,FALSE))</f>
        <v/>
      </c>
      <c r="J4429" s="98"/>
      <c r="K4429" s="135" t="str">
        <f t="shared" si="150"/>
        <v/>
      </c>
      <c r="L4429" s="99" t="str">
        <f t="shared" ca="1" si="151"/>
        <v>-</v>
      </c>
      <c r="M4429" s="93" t="str">
        <f>IF(E4429="","",VLOOKUP(E4429,[1]PROJECTES!$C$14:$Z$5000,21,FALSE))</f>
        <v/>
      </c>
      <c r="N4429" s="100"/>
      <c r="O4429" s="72" t="s">
        <v>229</v>
      </c>
      <c r="P4429" s="101"/>
      <c r="Q4429" s="132"/>
      <c r="R4429" s="102"/>
      <c r="S4429" s="91"/>
    </row>
    <row r="4430" spans="1:19" s="104" customFormat="1" ht="12.75" customHeight="1" x14ac:dyDescent="0.25">
      <c r="A4430" s="121"/>
      <c r="B4430" s="92" t="str">
        <f>IF(E4430="","",VLOOKUP(E4430,[1]PROJECTES!$C$14:$G$5000,2,FALSE))</f>
        <v/>
      </c>
      <c r="C4430" s="121"/>
      <c r="D4430" s="93" t="str">
        <f>IF(E4430="","",VLOOKUP(E4430,[1]PROJECTES!$C$14:$G$5000,5,FALSE))</f>
        <v/>
      </c>
      <c r="E4430" s="117"/>
      <c r="F4430" s="95"/>
      <c r="G4430" s="96" t="str">
        <f>IF(E4430="","",VLOOKUP(E4430,[1]PROJECTES!$C$14:$G$5000,4,FALSE))</f>
        <v/>
      </c>
      <c r="H4430" s="118"/>
      <c r="I4430" s="97" t="str">
        <f>IF(H4430="","",VLOOKUP(H4430,BD!B$2:C$16,2,FALSE))</f>
        <v/>
      </c>
      <c r="J4430" s="98"/>
      <c r="K4430" s="135" t="str">
        <f t="shared" si="150"/>
        <v/>
      </c>
      <c r="L4430" s="99" t="str">
        <f t="shared" ca="1" si="151"/>
        <v>-</v>
      </c>
      <c r="M4430" s="93" t="str">
        <f>IF(E4430="","",VLOOKUP(E4430,[1]PROJECTES!$C$14:$Z$5000,21,FALSE))</f>
        <v/>
      </c>
      <c r="N4430" s="100"/>
      <c r="O4430" s="72" t="s">
        <v>229</v>
      </c>
      <c r="P4430" s="101"/>
      <c r="Q4430" s="132"/>
      <c r="R4430" s="102"/>
      <c r="S4430" s="91"/>
    </row>
    <row r="4431" spans="1:19" s="104" customFormat="1" ht="12.75" customHeight="1" x14ac:dyDescent="0.25">
      <c r="A4431" s="121"/>
      <c r="B4431" s="92" t="str">
        <f>IF(E4431="","",VLOOKUP(E4431,[1]PROJECTES!$C$14:$G$5000,2,FALSE))</f>
        <v/>
      </c>
      <c r="C4431" s="121"/>
      <c r="D4431" s="93" t="str">
        <f>IF(E4431="","",VLOOKUP(E4431,[1]PROJECTES!$C$14:$G$5000,5,FALSE))</f>
        <v/>
      </c>
      <c r="E4431" s="117"/>
      <c r="F4431" s="95"/>
      <c r="G4431" s="96" t="str">
        <f>IF(E4431="","",VLOOKUP(E4431,[1]PROJECTES!$C$14:$G$5000,4,FALSE))</f>
        <v/>
      </c>
      <c r="H4431" s="118"/>
      <c r="I4431" s="97" t="str">
        <f>IF(H4431="","",VLOOKUP(H4431,BD!B$2:C$16,2,FALSE))</f>
        <v/>
      </c>
      <c r="J4431" s="98"/>
      <c r="K4431" s="135" t="str">
        <f t="shared" si="150"/>
        <v/>
      </c>
      <c r="L4431" s="99" t="str">
        <f t="shared" ca="1" si="151"/>
        <v>-</v>
      </c>
      <c r="M4431" s="93" t="str">
        <f>IF(E4431="","",VLOOKUP(E4431,[1]PROJECTES!$C$14:$Z$5000,21,FALSE))</f>
        <v/>
      </c>
      <c r="N4431" s="100"/>
      <c r="O4431" s="72" t="s">
        <v>229</v>
      </c>
      <c r="P4431" s="101"/>
      <c r="Q4431" s="132"/>
      <c r="R4431" s="102"/>
      <c r="S4431" s="91"/>
    </row>
    <row r="4432" spans="1:19" s="104" customFormat="1" ht="12.75" customHeight="1" x14ac:dyDescent="0.25">
      <c r="A4432" s="121"/>
      <c r="B4432" s="92" t="str">
        <f>IF(E4432="","",VLOOKUP(E4432,[1]PROJECTES!$C$14:$G$5000,2,FALSE))</f>
        <v/>
      </c>
      <c r="C4432" s="121"/>
      <c r="D4432" s="93" t="str">
        <f>IF(E4432="","",VLOOKUP(E4432,[1]PROJECTES!$C$14:$G$5000,5,FALSE))</f>
        <v/>
      </c>
      <c r="E4432" s="117"/>
      <c r="F4432" s="95"/>
      <c r="G4432" s="96" t="str">
        <f>IF(E4432="","",VLOOKUP(E4432,[1]PROJECTES!$C$14:$G$5000,4,FALSE))</f>
        <v/>
      </c>
      <c r="H4432" s="118"/>
      <c r="I4432" s="97" t="str">
        <f>IF(H4432="","",VLOOKUP(H4432,BD!B$2:C$16,2,FALSE))</f>
        <v/>
      </c>
      <c r="J4432" s="98"/>
      <c r="K4432" s="135" t="str">
        <f t="shared" si="150"/>
        <v/>
      </c>
      <c r="L4432" s="99" t="str">
        <f t="shared" ca="1" si="151"/>
        <v>-</v>
      </c>
      <c r="M4432" s="93" t="str">
        <f>IF(E4432="","",VLOOKUP(E4432,[1]PROJECTES!$C$14:$Z$5000,21,FALSE))</f>
        <v/>
      </c>
      <c r="N4432" s="100"/>
      <c r="O4432" s="72" t="s">
        <v>229</v>
      </c>
      <c r="P4432" s="101"/>
      <c r="Q4432" s="132"/>
      <c r="R4432" s="102"/>
      <c r="S4432" s="91"/>
    </row>
    <row r="4433" spans="1:19" s="104" customFormat="1" ht="12.75" customHeight="1" x14ac:dyDescent="0.25">
      <c r="A4433" s="121"/>
      <c r="B4433" s="92" t="str">
        <f>IF(E4433="","",VLOOKUP(E4433,[1]PROJECTES!$C$14:$G$5000,2,FALSE))</f>
        <v/>
      </c>
      <c r="C4433" s="121"/>
      <c r="D4433" s="93" t="str">
        <f>IF(E4433="","",VLOOKUP(E4433,[1]PROJECTES!$C$14:$G$5000,5,FALSE))</f>
        <v/>
      </c>
      <c r="E4433" s="117"/>
      <c r="F4433" s="95"/>
      <c r="G4433" s="96" t="str">
        <f>IF(E4433="","",VLOOKUP(E4433,[1]PROJECTES!$C$14:$G$5000,4,FALSE))</f>
        <v/>
      </c>
      <c r="H4433" s="118"/>
      <c r="I4433" s="97" t="str">
        <f>IF(H4433="","",VLOOKUP(H4433,BD!B$2:C$16,2,FALSE))</f>
        <v/>
      </c>
      <c r="J4433" s="98"/>
      <c r="K4433" s="135" t="str">
        <f t="shared" si="150"/>
        <v/>
      </c>
      <c r="L4433" s="99" t="str">
        <f t="shared" ca="1" si="151"/>
        <v>-</v>
      </c>
      <c r="M4433" s="93" t="str">
        <f>IF(E4433="","",VLOOKUP(E4433,[1]PROJECTES!$C$14:$Z$5000,21,FALSE))</f>
        <v/>
      </c>
      <c r="N4433" s="100"/>
      <c r="O4433" s="72" t="s">
        <v>229</v>
      </c>
      <c r="P4433" s="101"/>
      <c r="Q4433" s="132"/>
      <c r="R4433" s="102"/>
      <c r="S4433" s="91"/>
    </row>
    <row r="4434" spans="1:19" s="104" customFormat="1" ht="12.75" customHeight="1" x14ac:dyDescent="0.25">
      <c r="A4434" s="121"/>
      <c r="B4434" s="92" t="str">
        <f>IF(E4434="","",VLOOKUP(E4434,[1]PROJECTES!$C$14:$G$5000,2,FALSE))</f>
        <v/>
      </c>
      <c r="C4434" s="121"/>
      <c r="D4434" s="93" t="str">
        <f>IF(E4434="","",VLOOKUP(E4434,[1]PROJECTES!$C$14:$G$5000,5,FALSE))</f>
        <v/>
      </c>
      <c r="E4434" s="117"/>
      <c r="F4434" s="95"/>
      <c r="G4434" s="96" t="str">
        <f>IF(E4434="","",VLOOKUP(E4434,[1]PROJECTES!$C$14:$G$5000,4,FALSE))</f>
        <v/>
      </c>
      <c r="H4434" s="118"/>
      <c r="I4434" s="97" t="str">
        <f>IF(H4434="","",VLOOKUP(H4434,BD!B$2:C$16,2,FALSE))</f>
        <v/>
      </c>
      <c r="J4434" s="98"/>
      <c r="K4434" s="135" t="str">
        <f t="shared" si="150"/>
        <v/>
      </c>
      <c r="L4434" s="99" t="str">
        <f t="shared" ca="1" si="151"/>
        <v>-</v>
      </c>
      <c r="M4434" s="93" t="str">
        <f>IF(E4434="","",VLOOKUP(E4434,[1]PROJECTES!$C$14:$Z$5000,21,FALSE))</f>
        <v/>
      </c>
      <c r="N4434" s="100"/>
      <c r="O4434" s="72" t="s">
        <v>229</v>
      </c>
      <c r="P4434" s="101"/>
      <c r="Q4434" s="132"/>
      <c r="R4434" s="102"/>
      <c r="S4434" s="91"/>
    </row>
    <row r="4435" spans="1:19" s="104" customFormat="1" ht="12.75" customHeight="1" x14ac:dyDescent="0.25">
      <c r="A4435" s="121"/>
      <c r="B4435" s="92" t="str">
        <f>IF(E4435="","",VLOOKUP(E4435,[1]PROJECTES!$C$14:$G$5000,2,FALSE))</f>
        <v/>
      </c>
      <c r="C4435" s="121"/>
      <c r="D4435" s="93" t="str">
        <f>IF(E4435="","",VLOOKUP(E4435,[1]PROJECTES!$C$14:$G$5000,5,FALSE))</f>
        <v/>
      </c>
      <c r="E4435" s="117"/>
      <c r="F4435" s="95"/>
      <c r="G4435" s="96" t="str">
        <f>IF(E4435="","",VLOOKUP(E4435,[1]PROJECTES!$C$14:$G$5000,4,FALSE))</f>
        <v/>
      </c>
      <c r="H4435" s="118"/>
      <c r="I4435" s="97" t="str">
        <f>IF(H4435="","",VLOOKUP(H4435,BD!B$2:C$16,2,FALSE))</f>
        <v/>
      </c>
      <c r="J4435" s="98"/>
      <c r="K4435" s="135" t="str">
        <f t="shared" si="150"/>
        <v/>
      </c>
      <c r="L4435" s="99" t="str">
        <f t="shared" ca="1" si="151"/>
        <v>-</v>
      </c>
      <c r="M4435" s="93" t="str">
        <f>IF(E4435="","",VLOOKUP(E4435,[1]PROJECTES!$C$14:$Z$5000,21,FALSE))</f>
        <v/>
      </c>
      <c r="N4435" s="100"/>
      <c r="O4435" s="72" t="s">
        <v>229</v>
      </c>
      <c r="P4435" s="101"/>
      <c r="Q4435" s="132"/>
      <c r="R4435" s="102"/>
      <c r="S4435" s="91"/>
    </row>
    <row r="4436" spans="1:19" s="104" customFormat="1" ht="12.75" customHeight="1" x14ac:dyDescent="0.25">
      <c r="A4436" s="121"/>
      <c r="B4436" s="92" t="str">
        <f>IF(E4436="","",VLOOKUP(E4436,[1]PROJECTES!$C$14:$G$5000,2,FALSE))</f>
        <v/>
      </c>
      <c r="C4436" s="121"/>
      <c r="D4436" s="93" t="str">
        <f>IF(E4436="","",VLOOKUP(E4436,[1]PROJECTES!$C$14:$G$5000,5,FALSE))</f>
        <v/>
      </c>
      <c r="E4436" s="117"/>
      <c r="F4436" s="95"/>
      <c r="G4436" s="96" t="str">
        <f>IF(E4436="","",VLOOKUP(E4436,[1]PROJECTES!$C$14:$G$5000,4,FALSE))</f>
        <v/>
      </c>
      <c r="H4436" s="118"/>
      <c r="I4436" s="97" t="str">
        <f>IF(H4436="","",VLOOKUP(H4436,BD!B$2:C$16,2,FALSE))</f>
        <v/>
      </c>
      <c r="J4436" s="98"/>
      <c r="K4436" s="135" t="str">
        <f t="shared" si="150"/>
        <v/>
      </c>
      <c r="L4436" s="99" t="str">
        <f t="shared" ca="1" si="151"/>
        <v>-</v>
      </c>
      <c r="M4436" s="93" t="str">
        <f>IF(E4436="","",VLOOKUP(E4436,[1]PROJECTES!$C$14:$Z$5000,21,FALSE))</f>
        <v/>
      </c>
      <c r="N4436" s="100"/>
      <c r="O4436" s="72" t="s">
        <v>229</v>
      </c>
      <c r="P4436" s="101"/>
      <c r="Q4436" s="132"/>
      <c r="R4436" s="102"/>
      <c r="S4436" s="91"/>
    </row>
    <row r="4437" spans="1:19" s="104" customFormat="1" ht="12.75" customHeight="1" x14ac:dyDescent="0.25">
      <c r="A4437" s="121"/>
      <c r="B4437" s="92" t="str">
        <f>IF(E4437="","",VLOOKUP(E4437,[1]PROJECTES!$C$14:$G$5000,2,FALSE))</f>
        <v/>
      </c>
      <c r="C4437" s="121"/>
      <c r="D4437" s="93" t="str">
        <f>IF(E4437="","",VLOOKUP(E4437,[1]PROJECTES!$C$14:$G$5000,5,FALSE))</f>
        <v/>
      </c>
      <c r="E4437" s="117"/>
      <c r="F4437" s="95"/>
      <c r="G4437" s="96" t="str">
        <f>IF(E4437="","",VLOOKUP(E4437,[1]PROJECTES!$C$14:$G$5000,4,FALSE))</f>
        <v/>
      </c>
      <c r="H4437" s="118"/>
      <c r="I4437" s="97" t="str">
        <f>IF(H4437="","",VLOOKUP(H4437,BD!B$2:C$16,2,FALSE))</f>
        <v/>
      </c>
      <c r="J4437" s="98"/>
      <c r="K4437" s="135" t="str">
        <f t="shared" si="150"/>
        <v/>
      </c>
      <c r="L4437" s="99" t="str">
        <f t="shared" ca="1" si="151"/>
        <v>-</v>
      </c>
      <c r="M4437" s="93" t="str">
        <f>IF(E4437="","",VLOOKUP(E4437,[1]PROJECTES!$C$14:$Z$5000,21,FALSE))</f>
        <v/>
      </c>
      <c r="N4437" s="100"/>
      <c r="O4437" s="72" t="s">
        <v>229</v>
      </c>
      <c r="P4437" s="101"/>
      <c r="Q4437" s="132"/>
      <c r="R4437" s="102"/>
      <c r="S4437" s="91"/>
    </row>
    <row r="4438" spans="1:19" s="104" customFormat="1" ht="12.75" customHeight="1" x14ac:dyDescent="0.25">
      <c r="A4438" s="121"/>
      <c r="B4438" s="92" t="str">
        <f>IF(E4438="","",VLOOKUP(E4438,[1]PROJECTES!$C$14:$G$5000,2,FALSE))</f>
        <v/>
      </c>
      <c r="C4438" s="121"/>
      <c r="D4438" s="93" t="str">
        <f>IF(E4438="","",VLOOKUP(E4438,[1]PROJECTES!$C$14:$G$5000,5,FALSE))</f>
        <v/>
      </c>
      <c r="E4438" s="117"/>
      <c r="F4438" s="95"/>
      <c r="G4438" s="96" t="str">
        <f>IF(E4438="","",VLOOKUP(E4438,[1]PROJECTES!$C$14:$G$5000,4,FALSE))</f>
        <v/>
      </c>
      <c r="H4438" s="118"/>
      <c r="I4438" s="97" t="str">
        <f>IF(H4438="","",VLOOKUP(H4438,BD!B$2:C$16,2,FALSE))</f>
        <v/>
      </c>
      <c r="J4438" s="98"/>
      <c r="K4438" s="135" t="str">
        <f t="shared" si="150"/>
        <v/>
      </c>
      <c r="L4438" s="99" t="str">
        <f t="shared" ca="1" si="151"/>
        <v>-</v>
      </c>
      <c r="M4438" s="93" t="str">
        <f>IF(E4438="","",VLOOKUP(E4438,[1]PROJECTES!$C$14:$Z$5000,21,FALSE))</f>
        <v/>
      </c>
      <c r="N4438" s="100"/>
      <c r="O4438" s="72" t="s">
        <v>229</v>
      </c>
      <c r="P4438" s="101"/>
      <c r="Q4438" s="132"/>
      <c r="R4438" s="102"/>
      <c r="S4438" s="91"/>
    </row>
    <row r="4439" spans="1:19" s="104" customFormat="1" ht="12.75" customHeight="1" x14ac:dyDescent="0.25">
      <c r="A4439" s="121"/>
      <c r="B4439" s="92" t="str">
        <f>IF(E4439="","",VLOOKUP(E4439,[1]PROJECTES!$C$14:$G$5000,2,FALSE))</f>
        <v/>
      </c>
      <c r="C4439" s="121"/>
      <c r="D4439" s="93" t="str">
        <f>IF(E4439="","",VLOOKUP(E4439,[1]PROJECTES!$C$14:$G$5000,5,FALSE))</f>
        <v/>
      </c>
      <c r="E4439" s="117"/>
      <c r="F4439" s="95"/>
      <c r="G4439" s="96" t="str">
        <f>IF(E4439="","",VLOOKUP(E4439,[1]PROJECTES!$C$14:$G$5000,4,FALSE))</f>
        <v/>
      </c>
      <c r="H4439" s="118"/>
      <c r="I4439" s="97" t="str">
        <f>IF(H4439="","",VLOOKUP(H4439,BD!B$2:C$16,2,FALSE))</f>
        <v/>
      </c>
      <c r="J4439" s="98"/>
      <c r="K4439" s="135" t="str">
        <f t="shared" si="150"/>
        <v/>
      </c>
      <c r="L4439" s="99" t="str">
        <f t="shared" ca="1" si="151"/>
        <v>-</v>
      </c>
      <c r="M4439" s="93" t="str">
        <f>IF(E4439="","",VLOOKUP(E4439,[1]PROJECTES!$C$14:$Z$5000,21,FALSE))</f>
        <v/>
      </c>
      <c r="N4439" s="100"/>
      <c r="O4439" s="72" t="s">
        <v>229</v>
      </c>
      <c r="P4439" s="101"/>
      <c r="Q4439" s="132"/>
      <c r="R4439" s="102"/>
      <c r="S4439" s="91"/>
    </row>
    <row r="4440" spans="1:19" s="104" customFormat="1" ht="12.75" customHeight="1" x14ac:dyDescent="0.25">
      <c r="A4440" s="121"/>
      <c r="B4440" s="92" t="str">
        <f>IF(E4440="","",VLOOKUP(E4440,[1]PROJECTES!$C$14:$G$5000,2,FALSE))</f>
        <v/>
      </c>
      <c r="C4440" s="121"/>
      <c r="D4440" s="93" t="str">
        <f>IF(E4440="","",VLOOKUP(E4440,[1]PROJECTES!$C$14:$G$5000,5,FALSE))</f>
        <v/>
      </c>
      <c r="E4440" s="117"/>
      <c r="F4440" s="95"/>
      <c r="G4440" s="96" t="str">
        <f>IF(E4440="","",VLOOKUP(E4440,[1]PROJECTES!$C$14:$G$5000,4,FALSE))</f>
        <v/>
      </c>
      <c r="H4440" s="118"/>
      <c r="I4440" s="97" t="str">
        <f>IF(H4440="","",VLOOKUP(H4440,BD!B$2:C$16,2,FALSE))</f>
        <v/>
      </c>
      <c r="J4440" s="98"/>
      <c r="K4440" s="135" t="str">
        <f t="shared" si="150"/>
        <v/>
      </c>
      <c r="L4440" s="99" t="str">
        <f t="shared" ca="1" si="151"/>
        <v>-</v>
      </c>
      <c r="M4440" s="93" t="str">
        <f>IF(E4440="","",VLOOKUP(E4440,[1]PROJECTES!$C$14:$Z$5000,21,FALSE))</f>
        <v/>
      </c>
      <c r="N4440" s="100"/>
      <c r="O4440" s="72" t="s">
        <v>229</v>
      </c>
      <c r="P4440" s="101"/>
      <c r="Q4440" s="132"/>
      <c r="R4440" s="102"/>
      <c r="S4440" s="91"/>
    </row>
    <row r="4441" spans="1:19" s="104" customFormat="1" ht="12.75" customHeight="1" x14ac:dyDescent="0.25">
      <c r="A4441" s="121"/>
      <c r="B4441" s="92" t="str">
        <f>IF(E4441="","",VLOOKUP(E4441,[1]PROJECTES!$C$14:$G$5000,2,FALSE))</f>
        <v/>
      </c>
      <c r="C4441" s="121"/>
      <c r="D4441" s="93" t="str">
        <f>IF(E4441="","",VLOOKUP(E4441,[1]PROJECTES!$C$14:$G$5000,5,FALSE))</f>
        <v/>
      </c>
      <c r="E4441" s="117"/>
      <c r="F4441" s="95"/>
      <c r="G4441" s="96" t="str">
        <f>IF(E4441="","",VLOOKUP(E4441,[1]PROJECTES!$C$14:$G$5000,4,FALSE))</f>
        <v/>
      </c>
      <c r="H4441" s="118"/>
      <c r="I4441" s="97" t="str">
        <f>IF(H4441="","",VLOOKUP(H4441,BD!B$2:C$16,2,FALSE))</f>
        <v/>
      </c>
      <c r="J4441" s="98"/>
      <c r="K4441" s="135" t="str">
        <f t="shared" si="150"/>
        <v/>
      </c>
      <c r="L4441" s="99" t="str">
        <f t="shared" ca="1" si="151"/>
        <v>-</v>
      </c>
      <c r="M4441" s="93" t="str">
        <f>IF(E4441="","",VLOOKUP(E4441,[1]PROJECTES!$C$14:$Z$5000,21,FALSE))</f>
        <v/>
      </c>
      <c r="N4441" s="100"/>
      <c r="O4441" s="72" t="s">
        <v>229</v>
      </c>
      <c r="P4441" s="101"/>
      <c r="Q4441" s="132"/>
      <c r="R4441" s="102"/>
      <c r="S4441" s="91"/>
    </row>
    <row r="4442" spans="1:19" s="104" customFormat="1" ht="12.75" customHeight="1" x14ac:dyDescent="0.25">
      <c r="A4442" s="121"/>
      <c r="B4442" s="92" t="str">
        <f>IF(E4442="","",VLOOKUP(E4442,[1]PROJECTES!$C$14:$G$5000,2,FALSE))</f>
        <v/>
      </c>
      <c r="C4442" s="121"/>
      <c r="D4442" s="93" t="str">
        <f>IF(E4442="","",VLOOKUP(E4442,[1]PROJECTES!$C$14:$G$5000,5,FALSE))</f>
        <v/>
      </c>
      <c r="E4442" s="117"/>
      <c r="F4442" s="95"/>
      <c r="G4442" s="96" t="str">
        <f>IF(E4442="","",VLOOKUP(E4442,[1]PROJECTES!$C$14:$G$5000,4,FALSE))</f>
        <v/>
      </c>
      <c r="H4442" s="118"/>
      <c r="I4442" s="97" t="str">
        <f>IF(H4442="","",VLOOKUP(H4442,BD!B$2:C$16,2,FALSE))</f>
        <v/>
      </c>
      <c r="J4442" s="98"/>
      <c r="K4442" s="135" t="str">
        <f t="shared" si="150"/>
        <v/>
      </c>
      <c r="L4442" s="99" t="str">
        <f t="shared" ca="1" si="151"/>
        <v>-</v>
      </c>
      <c r="M4442" s="93" t="str">
        <f>IF(E4442="","",VLOOKUP(E4442,[1]PROJECTES!$C$14:$Z$5000,21,FALSE))</f>
        <v/>
      </c>
      <c r="N4442" s="100"/>
      <c r="O4442" s="72" t="s">
        <v>229</v>
      </c>
      <c r="P4442" s="101"/>
      <c r="Q4442" s="132"/>
      <c r="R4442" s="102"/>
      <c r="S4442" s="91"/>
    </row>
    <row r="4443" spans="1:19" s="104" customFormat="1" ht="12.75" customHeight="1" x14ac:dyDescent="0.25">
      <c r="A4443" s="121"/>
      <c r="B4443" s="92" t="str">
        <f>IF(E4443="","",VLOOKUP(E4443,[1]PROJECTES!$C$14:$G$5000,2,FALSE))</f>
        <v/>
      </c>
      <c r="C4443" s="121"/>
      <c r="D4443" s="93" t="str">
        <f>IF(E4443="","",VLOOKUP(E4443,[1]PROJECTES!$C$14:$G$5000,5,FALSE))</f>
        <v/>
      </c>
      <c r="E4443" s="117"/>
      <c r="F4443" s="95"/>
      <c r="G4443" s="96" t="str">
        <f>IF(E4443="","",VLOOKUP(E4443,[1]PROJECTES!$C$14:$G$5000,4,FALSE))</f>
        <v/>
      </c>
      <c r="H4443" s="118"/>
      <c r="I4443" s="97" t="str">
        <f>IF(H4443="","",VLOOKUP(H4443,BD!B$2:C$16,2,FALSE))</f>
        <v/>
      </c>
      <c r="J4443" s="98"/>
      <c r="K4443" s="135" t="str">
        <f t="shared" si="150"/>
        <v/>
      </c>
      <c r="L4443" s="99" t="str">
        <f t="shared" ca="1" si="151"/>
        <v>-</v>
      </c>
      <c r="M4443" s="93" t="str">
        <f>IF(E4443="","",VLOOKUP(E4443,[1]PROJECTES!$C$14:$Z$5000,21,FALSE))</f>
        <v/>
      </c>
      <c r="N4443" s="100"/>
      <c r="O4443" s="72" t="s">
        <v>229</v>
      </c>
      <c r="P4443" s="101"/>
      <c r="Q4443" s="132"/>
      <c r="R4443" s="102"/>
      <c r="S4443" s="91"/>
    </row>
    <row r="4444" spans="1:19" s="104" customFormat="1" ht="12.75" customHeight="1" x14ac:dyDescent="0.25">
      <c r="A4444" s="121"/>
      <c r="B4444" s="92" t="str">
        <f>IF(E4444="","",VLOOKUP(E4444,[1]PROJECTES!$C$14:$G$5000,2,FALSE))</f>
        <v/>
      </c>
      <c r="C4444" s="121"/>
      <c r="D4444" s="93" t="str">
        <f>IF(E4444="","",VLOOKUP(E4444,[1]PROJECTES!$C$14:$G$5000,5,FALSE))</f>
        <v/>
      </c>
      <c r="E4444" s="117"/>
      <c r="F4444" s="95"/>
      <c r="G4444" s="96" t="str">
        <f>IF(E4444="","",VLOOKUP(E4444,[1]PROJECTES!$C$14:$G$5000,4,FALSE))</f>
        <v/>
      </c>
      <c r="H4444" s="118"/>
      <c r="I4444" s="97" t="str">
        <f>IF(H4444="","",VLOOKUP(H4444,BD!B$2:C$16,2,FALSE))</f>
        <v/>
      </c>
      <c r="J4444" s="98"/>
      <c r="K4444" s="135" t="str">
        <f t="shared" si="150"/>
        <v/>
      </c>
      <c r="L4444" s="99" t="str">
        <f t="shared" ca="1" si="151"/>
        <v>-</v>
      </c>
      <c r="M4444" s="93" t="str">
        <f>IF(E4444="","",VLOOKUP(E4444,[1]PROJECTES!$C$14:$Z$5000,21,FALSE))</f>
        <v/>
      </c>
      <c r="N4444" s="100"/>
      <c r="O4444" s="72" t="s">
        <v>229</v>
      </c>
      <c r="P4444" s="101"/>
      <c r="Q4444" s="132"/>
      <c r="R4444" s="102"/>
      <c r="S4444" s="91"/>
    </row>
    <row r="4445" spans="1:19" s="104" customFormat="1" ht="12.75" customHeight="1" x14ac:dyDescent="0.25">
      <c r="A4445" s="121"/>
      <c r="B4445" s="92" t="str">
        <f>IF(E4445="","",VLOOKUP(E4445,[1]PROJECTES!$C$14:$G$5000,2,FALSE))</f>
        <v/>
      </c>
      <c r="C4445" s="121"/>
      <c r="D4445" s="93" t="str">
        <f>IF(E4445="","",VLOOKUP(E4445,[1]PROJECTES!$C$14:$G$5000,5,FALSE))</f>
        <v/>
      </c>
      <c r="E4445" s="117"/>
      <c r="F4445" s="95"/>
      <c r="G4445" s="96" t="str">
        <f>IF(E4445="","",VLOOKUP(E4445,[1]PROJECTES!$C$14:$G$5000,4,FALSE))</f>
        <v/>
      </c>
      <c r="H4445" s="118"/>
      <c r="I4445" s="97" t="str">
        <f>IF(H4445="","",VLOOKUP(H4445,BD!B$2:C$16,2,FALSE))</f>
        <v/>
      </c>
      <c r="J4445" s="98"/>
      <c r="K4445" s="135" t="str">
        <f t="shared" si="150"/>
        <v/>
      </c>
      <c r="L4445" s="99" t="str">
        <f t="shared" ca="1" si="151"/>
        <v>-</v>
      </c>
      <c r="M4445" s="93" t="str">
        <f>IF(E4445="","",VLOOKUP(E4445,[1]PROJECTES!$C$14:$Z$5000,21,FALSE))</f>
        <v/>
      </c>
      <c r="N4445" s="100"/>
      <c r="O4445" s="72" t="s">
        <v>229</v>
      </c>
      <c r="P4445" s="101"/>
      <c r="Q4445" s="132"/>
      <c r="R4445" s="102"/>
      <c r="S4445" s="91"/>
    </row>
    <row r="4446" spans="1:19" s="104" customFormat="1" ht="12.75" customHeight="1" x14ac:dyDescent="0.25">
      <c r="A4446" s="121"/>
      <c r="B4446" s="92" t="str">
        <f>IF(E4446="","",VLOOKUP(E4446,[1]PROJECTES!$C$14:$G$5000,2,FALSE))</f>
        <v/>
      </c>
      <c r="C4446" s="121"/>
      <c r="D4446" s="93" t="str">
        <f>IF(E4446="","",VLOOKUP(E4446,[1]PROJECTES!$C$14:$G$5000,5,FALSE))</f>
        <v/>
      </c>
      <c r="E4446" s="117"/>
      <c r="F4446" s="95"/>
      <c r="G4446" s="96" t="str">
        <f>IF(E4446="","",VLOOKUP(E4446,[1]PROJECTES!$C$14:$G$5000,4,FALSE))</f>
        <v/>
      </c>
      <c r="H4446" s="118"/>
      <c r="I4446" s="97" t="str">
        <f>IF(H4446="","",VLOOKUP(H4446,BD!B$2:C$16,2,FALSE))</f>
        <v/>
      </c>
      <c r="J4446" s="98"/>
      <c r="K4446" s="135" t="str">
        <f t="shared" si="150"/>
        <v/>
      </c>
      <c r="L4446" s="99" t="str">
        <f t="shared" ca="1" si="151"/>
        <v>-</v>
      </c>
      <c r="M4446" s="93" t="str">
        <f>IF(E4446="","",VLOOKUP(E4446,[1]PROJECTES!$C$14:$Z$5000,21,FALSE))</f>
        <v/>
      </c>
      <c r="N4446" s="100"/>
      <c r="O4446" s="72" t="s">
        <v>229</v>
      </c>
      <c r="P4446" s="101"/>
      <c r="Q4446" s="132"/>
      <c r="R4446" s="102"/>
      <c r="S4446" s="91"/>
    </row>
    <row r="4447" spans="1:19" s="104" customFormat="1" ht="12.75" customHeight="1" x14ac:dyDescent="0.25">
      <c r="A4447" s="121"/>
      <c r="B4447" s="92" t="str">
        <f>IF(E4447="","",VLOOKUP(E4447,[1]PROJECTES!$C$14:$G$5000,2,FALSE))</f>
        <v/>
      </c>
      <c r="C4447" s="121"/>
      <c r="D4447" s="93" t="str">
        <f>IF(E4447="","",VLOOKUP(E4447,[1]PROJECTES!$C$14:$G$5000,5,FALSE))</f>
        <v/>
      </c>
      <c r="E4447" s="117"/>
      <c r="F4447" s="95"/>
      <c r="G4447" s="96" t="str">
        <f>IF(E4447="","",VLOOKUP(E4447,[1]PROJECTES!$C$14:$G$5000,4,FALSE))</f>
        <v/>
      </c>
      <c r="H4447" s="118"/>
      <c r="I4447" s="97" t="str">
        <f>IF(H4447="","",VLOOKUP(H4447,BD!B$2:C$16,2,FALSE))</f>
        <v/>
      </c>
      <c r="J4447" s="98"/>
      <c r="K4447" s="135" t="str">
        <f t="shared" si="150"/>
        <v/>
      </c>
      <c r="L4447" s="99" t="str">
        <f t="shared" ca="1" si="151"/>
        <v>-</v>
      </c>
      <c r="M4447" s="93" t="str">
        <f>IF(E4447="","",VLOOKUP(E4447,[1]PROJECTES!$C$14:$Z$5000,21,FALSE))</f>
        <v/>
      </c>
      <c r="N4447" s="100"/>
      <c r="O4447" s="72" t="s">
        <v>229</v>
      </c>
      <c r="P4447" s="101"/>
      <c r="Q4447" s="132"/>
      <c r="R4447" s="102"/>
      <c r="S4447" s="91"/>
    </row>
    <row r="4448" spans="1:19" s="104" customFormat="1" ht="12.75" customHeight="1" x14ac:dyDescent="0.25">
      <c r="A4448" s="121"/>
      <c r="B4448" s="92" t="str">
        <f>IF(E4448="","",VLOOKUP(E4448,[1]PROJECTES!$C$14:$G$5000,2,FALSE))</f>
        <v/>
      </c>
      <c r="C4448" s="121"/>
      <c r="D4448" s="93" t="str">
        <f>IF(E4448="","",VLOOKUP(E4448,[1]PROJECTES!$C$14:$G$5000,5,FALSE))</f>
        <v/>
      </c>
      <c r="E4448" s="117"/>
      <c r="F4448" s="95"/>
      <c r="G4448" s="96" t="str">
        <f>IF(E4448="","",VLOOKUP(E4448,[1]PROJECTES!$C$14:$G$5000,4,FALSE))</f>
        <v/>
      </c>
      <c r="H4448" s="118"/>
      <c r="I4448" s="97" t="str">
        <f>IF(H4448="","",VLOOKUP(H4448,BD!B$2:C$16,2,FALSE))</f>
        <v/>
      </c>
      <c r="J4448" s="98"/>
      <c r="K4448" s="135" t="str">
        <f t="shared" si="150"/>
        <v/>
      </c>
      <c r="L4448" s="99" t="str">
        <f t="shared" ca="1" si="151"/>
        <v>-</v>
      </c>
      <c r="M4448" s="93" t="str">
        <f>IF(E4448="","",VLOOKUP(E4448,[1]PROJECTES!$C$14:$Z$5000,21,FALSE))</f>
        <v/>
      </c>
      <c r="N4448" s="100"/>
      <c r="O4448" s="72" t="s">
        <v>229</v>
      </c>
      <c r="P4448" s="101"/>
      <c r="Q4448" s="132"/>
      <c r="R4448" s="102"/>
      <c r="S4448" s="91"/>
    </row>
    <row r="4449" spans="1:19" s="104" customFormat="1" ht="12.75" customHeight="1" x14ac:dyDescent="0.25">
      <c r="A4449" s="121"/>
      <c r="B4449" s="92" t="str">
        <f>IF(E4449="","",VLOOKUP(E4449,[1]PROJECTES!$C$14:$G$5000,2,FALSE))</f>
        <v/>
      </c>
      <c r="C4449" s="121"/>
      <c r="D4449" s="93" t="str">
        <f>IF(E4449="","",VLOOKUP(E4449,[1]PROJECTES!$C$14:$G$5000,5,FALSE))</f>
        <v/>
      </c>
      <c r="E4449" s="117"/>
      <c r="F4449" s="95"/>
      <c r="G4449" s="96" t="str">
        <f>IF(E4449="","",VLOOKUP(E4449,[1]PROJECTES!$C$14:$G$5000,4,FALSE))</f>
        <v/>
      </c>
      <c r="H4449" s="118"/>
      <c r="I4449" s="97" t="str">
        <f>IF(H4449="","",VLOOKUP(H4449,BD!B$2:C$16,2,FALSE))</f>
        <v/>
      </c>
      <c r="J4449" s="98"/>
      <c r="K4449" s="135" t="str">
        <f t="shared" si="150"/>
        <v/>
      </c>
      <c r="L4449" s="99" t="str">
        <f t="shared" ca="1" si="151"/>
        <v>-</v>
      </c>
      <c r="M4449" s="93" t="str">
        <f>IF(E4449="","",VLOOKUP(E4449,[1]PROJECTES!$C$14:$Z$5000,21,FALSE))</f>
        <v/>
      </c>
      <c r="N4449" s="100"/>
      <c r="O4449" s="72" t="s">
        <v>229</v>
      </c>
      <c r="P4449" s="101"/>
      <c r="Q4449" s="132"/>
      <c r="R4449" s="102"/>
      <c r="S4449" s="91"/>
    </row>
    <row r="4450" spans="1:19" s="104" customFormat="1" ht="12.75" customHeight="1" x14ac:dyDescent="0.25">
      <c r="A4450" s="121"/>
      <c r="B4450" s="92" t="str">
        <f>IF(E4450="","",VLOOKUP(E4450,[1]PROJECTES!$C$14:$G$5000,2,FALSE))</f>
        <v/>
      </c>
      <c r="C4450" s="121"/>
      <c r="D4450" s="93" t="str">
        <f>IF(E4450="","",VLOOKUP(E4450,[1]PROJECTES!$C$14:$G$5000,5,FALSE))</f>
        <v/>
      </c>
      <c r="E4450" s="117"/>
      <c r="F4450" s="95"/>
      <c r="G4450" s="96" t="str">
        <f>IF(E4450="","",VLOOKUP(E4450,[1]PROJECTES!$C$14:$G$5000,4,FALSE))</f>
        <v/>
      </c>
      <c r="H4450" s="118"/>
      <c r="I4450" s="97" t="str">
        <f>IF(H4450="","",VLOOKUP(H4450,BD!B$2:C$16,2,FALSE))</f>
        <v/>
      </c>
      <c r="J4450" s="98"/>
      <c r="K4450" s="135" t="str">
        <f t="shared" si="150"/>
        <v/>
      </c>
      <c r="L4450" s="99" t="str">
        <f t="shared" ca="1" si="151"/>
        <v>-</v>
      </c>
      <c r="M4450" s="93" t="str">
        <f>IF(E4450="","",VLOOKUP(E4450,[1]PROJECTES!$C$14:$Z$5000,21,FALSE))</f>
        <v/>
      </c>
      <c r="N4450" s="100"/>
      <c r="O4450" s="72" t="s">
        <v>229</v>
      </c>
      <c r="P4450" s="101"/>
      <c r="Q4450" s="132"/>
      <c r="R4450" s="102"/>
      <c r="S4450" s="91"/>
    </row>
    <row r="4451" spans="1:19" s="104" customFormat="1" ht="12.75" customHeight="1" x14ac:dyDescent="0.25">
      <c r="A4451" s="121"/>
      <c r="B4451" s="92" t="str">
        <f>IF(E4451="","",VLOOKUP(E4451,[1]PROJECTES!$C$14:$G$5000,2,FALSE))</f>
        <v/>
      </c>
      <c r="C4451" s="121"/>
      <c r="D4451" s="93" t="str">
        <f>IF(E4451="","",VLOOKUP(E4451,[1]PROJECTES!$C$14:$G$5000,5,FALSE))</f>
        <v/>
      </c>
      <c r="E4451" s="117"/>
      <c r="F4451" s="95"/>
      <c r="G4451" s="96" t="str">
        <f>IF(E4451="","",VLOOKUP(E4451,[1]PROJECTES!$C$14:$G$5000,4,FALSE))</f>
        <v/>
      </c>
      <c r="H4451" s="118"/>
      <c r="I4451" s="97" t="str">
        <f>IF(H4451="","",VLOOKUP(H4451,BD!B$2:C$16,2,FALSE))</f>
        <v/>
      </c>
      <c r="J4451" s="98"/>
      <c r="K4451" s="135" t="str">
        <f t="shared" si="150"/>
        <v/>
      </c>
      <c r="L4451" s="99" t="str">
        <f t="shared" ca="1" si="151"/>
        <v>-</v>
      </c>
      <c r="M4451" s="93" t="str">
        <f>IF(E4451="","",VLOOKUP(E4451,[1]PROJECTES!$C$14:$Z$5000,21,FALSE))</f>
        <v/>
      </c>
      <c r="N4451" s="100"/>
      <c r="O4451" s="72" t="s">
        <v>229</v>
      </c>
      <c r="P4451" s="101"/>
      <c r="Q4451" s="132"/>
      <c r="R4451" s="102"/>
      <c r="S4451" s="91"/>
    </row>
    <row r="4452" spans="1:19" s="104" customFormat="1" ht="12.75" customHeight="1" x14ac:dyDescent="0.25">
      <c r="A4452" s="121"/>
      <c r="B4452" s="92" t="str">
        <f>IF(E4452="","",VLOOKUP(E4452,[1]PROJECTES!$C$14:$G$5000,2,FALSE))</f>
        <v/>
      </c>
      <c r="C4452" s="121"/>
      <c r="D4452" s="93" t="str">
        <f>IF(E4452="","",VLOOKUP(E4452,[1]PROJECTES!$C$14:$G$5000,5,FALSE))</f>
        <v/>
      </c>
      <c r="E4452" s="117"/>
      <c r="F4452" s="95"/>
      <c r="G4452" s="96" t="str">
        <f>IF(E4452="","",VLOOKUP(E4452,[1]PROJECTES!$C$14:$G$5000,4,FALSE))</f>
        <v/>
      </c>
      <c r="H4452" s="118"/>
      <c r="I4452" s="97" t="str">
        <f>IF(H4452="","",VLOOKUP(H4452,BD!B$2:C$16,2,FALSE))</f>
        <v/>
      </c>
      <c r="J4452" s="98"/>
      <c r="K4452" s="135" t="str">
        <f t="shared" si="150"/>
        <v/>
      </c>
      <c r="L4452" s="99" t="str">
        <f t="shared" ca="1" si="151"/>
        <v>-</v>
      </c>
      <c r="M4452" s="93" t="str">
        <f>IF(E4452="","",VLOOKUP(E4452,[1]PROJECTES!$C$14:$Z$5000,21,FALSE))</f>
        <v/>
      </c>
      <c r="N4452" s="100"/>
      <c r="O4452" s="72" t="s">
        <v>229</v>
      </c>
      <c r="P4452" s="101"/>
      <c r="Q4452" s="132"/>
      <c r="R4452" s="102"/>
      <c r="S4452" s="91"/>
    </row>
    <row r="4453" spans="1:19" s="104" customFormat="1" ht="12.75" customHeight="1" x14ac:dyDescent="0.25">
      <c r="A4453" s="121"/>
      <c r="B4453" s="92" t="str">
        <f>IF(E4453="","",VLOOKUP(E4453,[1]PROJECTES!$C$14:$G$5000,2,FALSE))</f>
        <v/>
      </c>
      <c r="C4453" s="121"/>
      <c r="D4453" s="93" t="str">
        <f>IF(E4453="","",VLOOKUP(E4453,[1]PROJECTES!$C$14:$G$5000,5,FALSE))</f>
        <v/>
      </c>
      <c r="E4453" s="117"/>
      <c r="F4453" s="95"/>
      <c r="G4453" s="96" t="str">
        <f>IF(E4453="","",VLOOKUP(E4453,[1]PROJECTES!$C$14:$G$5000,4,FALSE))</f>
        <v/>
      </c>
      <c r="H4453" s="118"/>
      <c r="I4453" s="97" t="str">
        <f>IF(H4453="","",VLOOKUP(H4453,BD!B$2:C$16,2,FALSE))</f>
        <v/>
      </c>
      <c r="J4453" s="98"/>
      <c r="K4453" s="135" t="str">
        <f t="shared" si="150"/>
        <v/>
      </c>
      <c r="L4453" s="99" t="str">
        <f t="shared" ca="1" si="151"/>
        <v>-</v>
      </c>
      <c r="M4453" s="93" t="str">
        <f>IF(E4453="","",VLOOKUP(E4453,[1]PROJECTES!$C$14:$Z$5000,21,FALSE))</f>
        <v/>
      </c>
      <c r="N4453" s="100"/>
      <c r="O4453" s="72" t="s">
        <v>229</v>
      </c>
      <c r="P4453" s="101"/>
      <c r="Q4453" s="132"/>
      <c r="R4453" s="102"/>
      <c r="S4453" s="91"/>
    </row>
    <row r="4454" spans="1:19" s="104" customFormat="1" ht="12.75" customHeight="1" x14ac:dyDescent="0.25">
      <c r="A4454" s="121"/>
      <c r="B4454" s="92" t="str">
        <f>IF(E4454="","",VLOOKUP(E4454,[1]PROJECTES!$C$14:$G$5000,2,FALSE))</f>
        <v/>
      </c>
      <c r="C4454" s="121"/>
      <c r="D4454" s="93" t="str">
        <f>IF(E4454="","",VLOOKUP(E4454,[1]PROJECTES!$C$14:$G$5000,5,FALSE))</f>
        <v/>
      </c>
      <c r="E4454" s="117"/>
      <c r="F4454" s="95"/>
      <c r="G4454" s="96" t="str">
        <f>IF(E4454="","",VLOOKUP(E4454,[1]PROJECTES!$C$14:$G$5000,4,FALSE))</f>
        <v/>
      </c>
      <c r="H4454" s="118"/>
      <c r="I4454" s="97" t="str">
        <f>IF(H4454="","",VLOOKUP(H4454,BD!B$2:C$16,2,FALSE))</f>
        <v/>
      </c>
      <c r="J4454" s="98"/>
      <c r="K4454" s="135" t="str">
        <f t="shared" si="150"/>
        <v/>
      </c>
      <c r="L4454" s="99" t="str">
        <f t="shared" ca="1" si="151"/>
        <v>-</v>
      </c>
      <c r="M4454" s="93" t="str">
        <f>IF(E4454="","",VLOOKUP(E4454,[1]PROJECTES!$C$14:$Z$5000,21,FALSE))</f>
        <v/>
      </c>
      <c r="N4454" s="100"/>
      <c r="O4454" s="72" t="s">
        <v>229</v>
      </c>
      <c r="P4454" s="101"/>
      <c r="Q4454" s="132"/>
      <c r="R4454" s="102"/>
      <c r="S4454" s="91"/>
    </row>
    <row r="4455" spans="1:19" s="104" customFormat="1" ht="12.75" customHeight="1" x14ac:dyDescent="0.25">
      <c r="A4455" s="121"/>
      <c r="B4455" s="92" t="str">
        <f>IF(E4455="","",VLOOKUP(E4455,[1]PROJECTES!$C$14:$G$5000,2,FALSE))</f>
        <v/>
      </c>
      <c r="C4455" s="121"/>
      <c r="D4455" s="93" t="str">
        <f>IF(E4455="","",VLOOKUP(E4455,[1]PROJECTES!$C$14:$G$5000,5,FALSE))</f>
        <v/>
      </c>
      <c r="E4455" s="117"/>
      <c r="F4455" s="95"/>
      <c r="G4455" s="96" t="str">
        <f>IF(E4455="","",VLOOKUP(E4455,[1]PROJECTES!$C$14:$G$5000,4,FALSE))</f>
        <v/>
      </c>
      <c r="H4455" s="118"/>
      <c r="I4455" s="97" t="str">
        <f>IF(H4455="","",VLOOKUP(H4455,BD!B$2:C$16,2,FALSE))</f>
        <v/>
      </c>
      <c r="J4455" s="98"/>
      <c r="K4455" s="135" t="str">
        <f t="shared" si="150"/>
        <v/>
      </c>
      <c r="L4455" s="99" t="str">
        <f t="shared" ca="1" si="151"/>
        <v>-</v>
      </c>
      <c r="M4455" s="93" t="str">
        <f>IF(E4455="","",VLOOKUP(E4455,[1]PROJECTES!$C$14:$Z$5000,21,FALSE))</f>
        <v/>
      </c>
      <c r="N4455" s="100"/>
      <c r="O4455" s="72" t="s">
        <v>229</v>
      </c>
      <c r="P4455" s="101"/>
      <c r="Q4455" s="132"/>
      <c r="R4455" s="102"/>
      <c r="S4455" s="91"/>
    </row>
    <row r="4456" spans="1:19" s="104" customFormat="1" ht="12.75" customHeight="1" x14ac:dyDescent="0.25">
      <c r="A4456" s="121"/>
      <c r="B4456" s="92" t="str">
        <f>IF(E4456="","",VLOOKUP(E4456,[1]PROJECTES!$C$14:$G$5000,2,FALSE))</f>
        <v/>
      </c>
      <c r="C4456" s="121"/>
      <c r="D4456" s="93" t="str">
        <f>IF(E4456="","",VLOOKUP(E4456,[1]PROJECTES!$C$14:$G$5000,5,FALSE))</f>
        <v/>
      </c>
      <c r="E4456" s="117"/>
      <c r="F4456" s="95"/>
      <c r="G4456" s="96" t="str">
        <f>IF(E4456="","",VLOOKUP(E4456,[1]PROJECTES!$C$14:$G$5000,4,FALSE))</f>
        <v/>
      </c>
      <c r="H4456" s="118"/>
      <c r="I4456" s="97" t="str">
        <f>IF(H4456="","",VLOOKUP(H4456,BD!B$2:C$16,2,FALSE))</f>
        <v/>
      </c>
      <c r="J4456" s="98"/>
      <c r="K4456" s="135" t="str">
        <f t="shared" si="150"/>
        <v/>
      </c>
      <c r="L4456" s="99" t="str">
        <f t="shared" ca="1" si="151"/>
        <v>-</v>
      </c>
      <c r="M4456" s="93" t="str">
        <f>IF(E4456="","",VLOOKUP(E4456,[1]PROJECTES!$C$14:$Z$5000,21,FALSE))</f>
        <v/>
      </c>
      <c r="N4456" s="100"/>
      <c r="O4456" s="72" t="s">
        <v>229</v>
      </c>
      <c r="P4456" s="101"/>
      <c r="Q4456" s="132"/>
      <c r="R4456" s="102"/>
      <c r="S4456" s="91"/>
    </row>
    <row r="4457" spans="1:19" s="104" customFormat="1" ht="12.75" customHeight="1" x14ac:dyDescent="0.25">
      <c r="A4457" s="121"/>
      <c r="B4457" s="92" t="str">
        <f>IF(E4457="","",VLOOKUP(E4457,[1]PROJECTES!$C$14:$G$5000,2,FALSE))</f>
        <v/>
      </c>
      <c r="C4457" s="121"/>
      <c r="D4457" s="93" t="str">
        <f>IF(E4457="","",VLOOKUP(E4457,[1]PROJECTES!$C$14:$G$5000,5,FALSE))</f>
        <v/>
      </c>
      <c r="E4457" s="117"/>
      <c r="F4457" s="95"/>
      <c r="G4457" s="96" t="str">
        <f>IF(E4457="","",VLOOKUP(E4457,[1]PROJECTES!$C$14:$G$5000,4,FALSE))</f>
        <v/>
      </c>
      <c r="H4457" s="118"/>
      <c r="I4457" s="97" t="str">
        <f>IF(H4457="","",VLOOKUP(H4457,BD!B$2:C$16,2,FALSE))</f>
        <v/>
      </c>
      <c r="J4457" s="98"/>
      <c r="K4457" s="135" t="str">
        <f t="shared" si="150"/>
        <v/>
      </c>
      <c r="L4457" s="99" t="str">
        <f t="shared" ca="1" si="151"/>
        <v>-</v>
      </c>
      <c r="M4457" s="93" t="str">
        <f>IF(E4457="","",VLOOKUP(E4457,[1]PROJECTES!$C$14:$Z$5000,21,FALSE))</f>
        <v/>
      </c>
      <c r="N4457" s="100"/>
      <c r="O4457" s="72" t="s">
        <v>229</v>
      </c>
      <c r="P4457" s="101"/>
      <c r="Q4457" s="132"/>
      <c r="R4457" s="102"/>
      <c r="S4457" s="91"/>
    </row>
    <row r="4458" spans="1:19" s="104" customFormat="1" ht="12.75" customHeight="1" x14ac:dyDescent="0.25">
      <c r="A4458" s="121"/>
      <c r="B4458" s="92" t="str">
        <f>IF(E4458="","",VLOOKUP(E4458,[1]PROJECTES!$C$14:$G$5000,2,FALSE))</f>
        <v/>
      </c>
      <c r="C4458" s="121"/>
      <c r="D4458" s="93" t="str">
        <f>IF(E4458="","",VLOOKUP(E4458,[1]PROJECTES!$C$14:$G$5000,5,FALSE))</f>
        <v/>
      </c>
      <c r="E4458" s="117"/>
      <c r="F4458" s="95"/>
      <c r="G4458" s="96" t="str">
        <f>IF(E4458="","",VLOOKUP(E4458,[1]PROJECTES!$C$14:$G$5000,4,FALSE))</f>
        <v/>
      </c>
      <c r="H4458" s="118"/>
      <c r="I4458" s="97" t="str">
        <f>IF(H4458="","",VLOOKUP(H4458,BD!B$2:C$16,2,FALSE))</f>
        <v/>
      </c>
      <c r="J4458" s="98"/>
      <c r="K4458" s="135" t="str">
        <f t="shared" si="150"/>
        <v/>
      </c>
      <c r="L4458" s="99" t="str">
        <f t="shared" ca="1" si="151"/>
        <v>-</v>
      </c>
      <c r="M4458" s="93" t="str">
        <f>IF(E4458="","",VLOOKUP(E4458,[1]PROJECTES!$C$14:$Z$5000,21,FALSE))</f>
        <v/>
      </c>
      <c r="N4458" s="100"/>
      <c r="O4458" s="72" t="s">
        <v>229</v>
      </c>
      <c r="P4458" s="101"/>
      <c r="Q4458" s="132"/>
      <c r="R4458" s="102"/>
      <c r="S4458" s="91"/>
    </row>
    <row r="4459" spans="1:19" s="104" customFormat="1" ht="12.75" customHeight="1" x14ac:dyDescent="0.25">
      <c r="A4459" s="121"/>
      <c r="B4459" s="92" t="str">
        <f>IF(E4459="","",VLOOKUP(E4459,[1]PROJECTES!$C$14:$G$5000,2,FALSE))</f>
        <v/>
      </c>
      <c r="C4459" s="121"/>
      <c r="D4459" s="93" t="str">
        <f>IF(E4459="","",VLOOKUP(E4459,[1]PROJECTES!$C$14:$G$5000,5,FALSE))</f>
        <v/>
      </c>
      <c r="E4459" s="117"/>
      <c r="F4459" s="95"/>
      <c r="G4459" s="96" t="str">
        <f>IF(E4459="","",VLOOKUP(E4459,[1]PROJECTES!$C$14:$G$5000,4,FALSE))</f>
        <v/>
      </c>
      <c r="H4459" s="118"/>
      <c r="I4459" s="97" t="str">
        <f>IF(H4459="","",VLOOKUP(H4459,BD!B$2:C$16,2,FALSE))</f>
        <v/>
      </c>
      <c r="J4459" s="98"/>
      <c r="K4459" s="135" t="str">
        <f t="shared" si="150"/>
        <v/>
      </c>
      <c r="L4459" s="99" t="str">
        <f t="shared" ca="1" si="151"/>
        <v>-</v>
      </c>
      <c r="M4459" s="93" t="str">
        <f>IF(E4459="","",VLOOKUP(E4459,[1]PROJECTES!$C$14:$Z$5000,21,FALSE))</f>
        <v/>
      </c>
      <c r="N4459" s="100"/>
      <c r="O4459" s="72" t="s">
        <v>229</v>
      </c>
      <c r="P4459" s="101"/>
      <c r="Q4459" s="132"/>
      <c r="R4459" s="102"/>
      <c r="S4459" s="91"/>
    </row>
    <row r="4460" spans="1:19" s="104" customFormat="1" ht="12.75" customHeight="1" x14ac:dyDescent="0.25">
      <c r="A4460" s="121"/>
      <c r="B4460" s="92" t="str">
        <f>IF(E4460="","",VLOOKUP(E4460,[1]PROJECTES!$C$14:$G$5000,2,FALSE))</f>
        <v/>
      </c>
      <c r="C4460" s="121"/>
      <c r="D4460" s="93" t="str">
        <f>IF(E4460="","",VLOOKUP(E4460,[1]PROJECTES!$C$14:$G$5000,5,FALSE))</f>
        <v/>
      </c>
      <c r="E4460" s="117"/>
      <c r="F4460" s="95"/>
      <c r="G4460" s="96" t="str">
        <f>IF(E4460="","",VLOOKUP(E4460,[1]PROJECTES!$C$14:$G$5000,4,FALSE))</f>
        <v/>
      </c>
      <c r="H4460" s="118"/>
      <c r="I4460" s="97" t="str">
        <f>IF(H4460="","",VLOOKUP(H4460,BD!B$2:C$16,2,FALSE))</f>
        <v/>
      </c>
      <c r="J4460" s="98"/>
      <c r="K4460" s="135" t="str">
        <f t="shared" ref="K4460:K4523" si="152">IF(J4460="","",WEEKNUM(J4460,2)-0)</f>
        <v/>
      </c>
      <c r="L4460" s="99" t="str">
        <f t="shared" ref="L4460:L4523" ca="1" si="153">IF(M4460="","-",IF(G4460="TA","-",+M4460-TODAY()))</f>
        <v>-</v>
      </c>
      <c r="M4460" s="93" t="str">
        <f>IF(E4460="","",VLOOKUP(E4460,[1]PROJECTES!$C$14:$Z$5000,21,FALSE))</f>
        <v/>
      </c>
      <c r="N4460" s="100"/>
      <c r="O4460" s="72" t="s">
        <v>229</v>
      </c>
      <c r="P4460" s="101"/>
      <c r="Q4460" s="132"/>
      <c r="R4460" s="102"/>
      <c r="S4460" s="91"/>
    </row>
    <row r="4461" spans="1:19" s="104" customFormat="1" ht="12.75" customHeight="1" x14ac:dyDescent="0.25">
      <c r="A4461" s="121"/>
      <c r="B4461" s="92" t="str">
        <f>IF(E4461="","",VLOOKUP(E4461,[1]PROJECTES!$C$14:$G$5000,2,FALSE))</f>
        <v/>
      </c>
      <c r="C4461" s="121"/>
      <c r="D4461" s="93" t="str">
        <f>IF(E4461="","",VLOOKUP(E4461,[1]PROJECTES!$C$14:$G$5000,5,FALSE))</f>
        <v/>
      </c>
      <c r="E4461" s="117"/>
      <c r="F4461" s="95"/>
      <c r="G4461" s="96" t="str">
        <f>IF(E4461="","",VLOOKUP(E4461,[1]PROJECTES!$C$14:$G$5000,4,FALSE))</f>
        <v/>
      </c>
      <c r="H4461" s="118"/>
      <c r="I4461" s="97" t="str">
        <f>IF(H4461="","",VLOOKUP(H4461,BD!B$2:C$16,2,FALSE))</f>
        <v/>
      </c>
      <c r="J4461" s="98"/>
      <c r="K4461" s="135" t="str">
        <f t="shared" si="152"/>
        <v/>
      </c>
      <c r="L4461" s="99" t="str">
        <f t="shared" ca="1" si="153"/>
        <v>-</v>
      </c>
      <c r="M4461" s="93" t="str">
        <f>IF(E4461="","",VLOOKUP(E4461,[1]PROJECTES!$C$14:$Z$5000,21,FALSE))</f>
        <v/>
      </c>
      <c r="N4461" s="100"/>
      <c r="O4461" s="72" t="s">
        <v>229</v>
      </c>
      <c r="P4461" s="101"/>
      <c r="Q4461" s="132"/>
      <c r="R4461" s="102"/>
      <c r="S4461" s="91"/>
    </row>
    <row r="4462" spans="1:19" s="104" customFormat="1" ht="12.75" customHeight="1" x14ac:dyDescent="0.25">
      <c r="A4462" s="121"/>
      <c r="B4462" s="92" t="str">
        <f>IF(E4462="","",VLOOKUP(E4462,[1]PROJECTES!$C$14:$G$5000,2,FALSE))</f>
        <v/>
      </c>
      <c r="C4462" s="121"/>
      <c r="D4462" s="93" t="str">
        <f>IF(E4462="","",VLOOKUP(E4462,[1]PROJECTES!$C$14:$G$5000,5,FALSE))</f>
        <v/>
      </c>
      <c r="E4462" s="117"/>
      <c r="F4462" s="95"/>
      <c r="G4462" s="96" t="str">
        <f>IF(E4462="","",VLOOKUP(E4462,[1]PROJECTES!$C$14:$G$5000,4,FALSE))</f>
        <v/>
      </c>
      <c r="H4462" s="118"/>
      <c r="I4462" s="97" t="str">
        <f>IF(H4462="","",VLOOKUP(H4462,BD!B$2:C$16,2,FALSE))</f>
        <v/>
      </c>
      <c r="J4462" s="98"/>
      <c r="K4462" s="135" t="str">
        <f t="shared" si="152"/>
        <v/>
      </c>
      <c r="L4462" s="99" t="str">
        <f t="shared" ca="1" si="153"/>
        <v>-</v>
      </c>
      <c r="M4462" s="93" t="str">
        <f>IF(E4462="","",VLOOKUP(E4462,[1]PROJECTES!$C$14:$Z$5000,21,FALSE))</f>
        <v/>
      </c>
      <c r="N4462" s="100"/>
      <c r="O4462" s="72" t="s">
        <v>229</v>
      </c>
      <c r="P4462" s="101"/>
      <c r="Q4462" s="132"/>
      <c r="R4462" s="102"/>
      <c r="S4462" s="91"/>
    </row>
    <row r="4463" spans="1:19" s="104" customFormat="1" ht="12.75" customHeight="1" x14ac:dyDescent="0.25">
      <c r="A4463" s="121"/>
      <c r="B4463" s="92" t="str">
        <f>IF(E4463="","",VLOOKUP(E4463,[1]PROJECTES!$C$14:$G$5000,2,FALSE))</f>
        <v/>
      </c>
      <c r="C4463" s="121"/>
      <c r="D4463" s="93" t="str">
        <f>IF(E4463="","",VLOOKUP(E4463,[1]PROJECTES!$C$14:$G$5000,5,FALSE))</f>
        <v/>
      </c>
      <c r="E4463" s="117"/>
      <c r="F4463" s="95"/>
      <c r="G4463" s="96" t="str">
        <f>IF(E4463="","",VLOOKUP(E4463,[1]PROJECTES!$C$14:$G$5000,4,FALSE))</f>
        <v/>
      </c>
      <c r="H4463" s="118"/>
      <c r="I4463" s="97" t="str">
        <f>IF(H4463="","",VLOOKUP(H4463,BD!B$2:C$16,2,FALSE))</f>
        <v/>
      </c>
      <c r="J4463" s="98"/>
      <c r="K4463" s="135" t="str">
        <f t="shared" si="152"/>
        <v/>
      </c>
      <c r="L4463" s="99" t="str">
        <f t="shared" ca="1" si="153"/>
        <v>-</v>
      </c>
      <c r="M4463" s="93" t="str">
        <f>IF(E4463="","",VLOOKUP(E4463,[1]PROJECTES!$C$14:$Z$5000,21,FALSE))</f>
        <v/>
      </c>
      <c r="N4463" s="100"/>
      <c r="O4463" s="72" t="s">
        <v>229</v>
      </c>
      <c r="P4463" s="101"/>
      <c r="Q4463" s="132"/>
      <c r="R4463" s="102"/>
      <c r="S4463" s="91"/>
    </row>
    <row r="4464" spans="1:19" s="104" customFormat="1" ht="12.75" customHeight="1" x14ac:dyDescent="0.25">
      <c r="A4464" s="121"/>
      <c r="B4464" s="92" t="str">
        <f>IF(E4464="","",VLOOKUP(E4464,[1]PROJECTES!$C$14:$G$5000,2,FALSE))</f>
        <v/>
      </c>
      <c r="C4464" s="121"/>
      <c r="D4464" s="93" t="str">
        <f>IF(E4464="","",VLOOKUP(E4464,[1]PROJECTES!$C$14:$G$5000,5,FALSE))</f>
        <v/>
      </c>
      <c r="E4464" s="117"/>
      <c r="F4464" s="95"/>
      <c r="G4464" s="96" t="str">
        <f>IF(E4464="","",VLOOKUP(E4464,[1]PROJECTES!$C$14:$G$5000,4,FALSE))</f>
        <v/>
      </c>
      <c r="H4464" s="118"/>
      <c r="I4464" s="97" t="str">
        <f>IF(H4464="","",VLOOKUP(H4464,BD!B$2:C$16,2,FALSE))</f>
        <v/>
      </c>
      <c r="J4464" s="98"/>
      <c r="K4464" s="135" t="str">
        <f t="shared" si="152"/>
        <v/>
      </c>
      <c r="L4464" s="99" t="str">
        <f t="shared" ca="1" si="153"/>
        <v>-</v>
      </c>
      <c r="M4464" s="93" t="str">
        <f>IF(E4464="","",VLOOKUP(E4464,[1]PROJECTES!$C$14:$Z$5000,21,FALSE))</f>
        <v/>
      </c>
      <c r="N4464" s="100"/>
      <c r="O4464" s="72" t="s">
        <v>229</v>
      </c>
      <c r="P4464" s="101"/>
      <c r="Q4464" s="132"/>
      <c r="R4464" s="102"/>
      <c r="S4464" s="91"/>
    </row>
    <row r="4465" spans="1:19" s="104" customFormat="1" ht="12.75" customHeight="1" x14ac:dyDescent="0.25">
      <c r="A4465" s="121"/>
      <c r="B4465" s="92" t="str">
        <f>IF(E4465="","",VLOOKUP(E4465,[1]PROJECTES!$C$14:$G$5000,2,FALSE))</f>
        <v/>
      </c>
      <c r="C4465" s="121"/>
      <c r="D4465" s="93" t="str">
        <f>IF(E4465="","",VLOOKUP(E4465,[1]PROJECTES!$C$14:$G$5000,5,FALSE))</f>
        <v/>
      </c>
      <c r="E4465" s="117"/>
      <c r="F4465" s="95"/>
      <c r="G4465" s="96" t="str">
        <f>IF(E4465="","",VLOOKUP(E4465,[1]PROJECTES!$C$14:$G$5000,4,FALSE))</f>
        <v/>
      </c>
      <c r="H4465" s="118"/>
      <c r="I4465" s="97" t="str">
        <f>IF(H4465="","",VLOOKUP(H4465,BD!B$2:C$16,2,FALSE))</f>
        <v/>
      </c>
      <c r="J4465" s="98"/>
      <c r="K4465" s="135" t="str">
        <f t="shared" si="152"/>
        <v/>
      </c>
      <c r="L4465" s="99" t="str">
        <f t="shared" ca="1" si="153"/>
        <v>-</v>
      </c>
      <c r="M4465" s="93" t="str">
        <f>IF(E4465="","",VLOOKUP(E4465,[1]PROJECTES!$C$14:$Z$5000,21,FALSE))</f>
        <v/>
      </c>
      <c r="N4465" s="100"/>
      <c r="O4465" s="72" t="s">
        <v>229</v>
      </c>
      <c r="P4465" s="101"/>
      <c r="Q4465" s="132"/>
      <c r="R4465" s="102"/>
      <c r="S4465" s="91"/>
    </row>
    <row r="4466" spans="1:19" s="104" customFormat="1" ht="12.75" customHeight="1" x14ac:dyDescent="0.25">
      <c r="A4466" s="121"/>
      <c r="B4466" s="92" t="str">
        <f>IF(E4466="","",VLOOKUP(E4466,[1]PROJECTES!$C$14:$G$5000,2,FALSE))</f>
        <v/>
      </c>
      <c r="C4466" s="121"/>
      <c r="D4466" s="93" t="str">
        <f>IF(E4466="","",VLOOKUP(E4466,[1]PROJECTES!$C$14:$G$5000,5,FALSE))</f>
        <v/>
      </c>
      <c r="E4466" s="117"/>
      <c r="F4466" s="95"/>
      <c r="G4466" s="96" t="str">
        <f>IF(E4466="","",VLOOKUP(E4466,[1]PROJECTES!$C$14:$G$5000,4,FALSE))</f>
        <v/>
      </c>
      <c r="H4466" s="118"/>
      <c r="I4466" s="97" t="str">
        <f>IF(H4466="","",VLOOKUP(H4466,BD!B$2:C$16,2,FALSE))</f>
        <v/>
      </c>
      <c r="J4466" s="98"/>
      <c r="K4466" s="135" t="str">
        <f t="shared" si="152"/>
        <v/>
      </c>
      <c r="L4466" s="99" t="str">
        <f t="shared" ca="1" si="153"/>
        <v>-</v>
      </c>
      <c r="M4466" s="93" t="str">
        <f>IF(E4466="","",VLOOKUP(E4466,[1]PROJECTES!$C$14:$Z$5000,21,FALSE))</f>
        <v/>
      </c>
      <c r="N4466" s="100"/>
      <c r="O4466" s="72" t="s">
        <v>229</v>
      </c>
      <c r="P4466" s="101"/>
      <c r="Q4466" s="132"/>
      <c r="R4466" s="102"/>
      <c r="S4466" s="91"/>
    </row>
    <row r="4467" spans="1:19" s="104" customFormat="1" ht="12.75" customHeight="1" x14ac:dyDescent="0.25">
      <c r="A4467" s="121"/>
      <c r="B4467" s="92" t="str">
        <f>IF(E4467="","",VLOOKUP(E4467,[1]PROJECTES!$C$14:$G$5000,2,FALSE))</f>
        <v/>
      </c>
      <c r="C4467" s="121"/>
      <c r="D4467" s="93" t="str">
        <f>IF(E4467="","",VLOOKUP(E4467,[1]PROJECTES!$C$14:$G$5000,5,FALSE))</f>
        <v/>
      </c>
      <c r="E4467" s="117"/>
      <c r="F4467" s="95"/>
      <c r="G4467" s="96" t="str">
        <f>IF(E4467="","",VLOOKUP(E4467,[1]PROJECTES!$C$14:$G$5000,4,FALSE))</f>
        <v/>
      </c>
      <c r="H4467" s="118"/>
      <c r="I4467" s="97" t="str">
        <f>IF(H4467="","",VLOOKUP(H4467,BD!B$2:C$16,2,FALSE))</f>
        <v/>
      </c>
      <c r="J4467" s="98"/>
      <c r="K4467" s="135" t="str">
        <f t="shared" si="152"/>
        <v/>
      </c>
      <c r="L4467" s="99" t="str">
        <f t="shared" ca="1" si="153"/>
        <v>-</v>
      </c>
      <c r="M4467" s="93" t="str">
        <f>IF(E4467="","",VLOOKUP(E4467,[1]PROJECTES!$C$14:$Z$5000,21,FALSE))</f>
        <v/>
      </c>
      <c r="N4467" s="100"/>
      <c r="O4467" s="72" t="s">
        <v>229</v>
      </c>
      <c r="P4467" s="101"/>
      <c r="Q4467" s="132"/>
      <c r="R4467" s="102"/>
      <c r="S4467" s="91"/>
    </row>
    <row r="4468" spans="1:19" s="104" customFormat="1" ht="12.75" customHeight="1" x14ac:dyDescent="0.25">
      <c r="A4468" s="121"/>
      <c r="B4468" s="92" t="str">
        <f>IF(E4468="","",VLOOKUP(E4468,[1]PROJECTES!$C$14:$G$5000,2,FALSE))</f>
        <v/>
      </c>
      <c r="C4468" s="121"/>
      <c r="D4468" s="93" t="str">
        <f>IF(E4468="","",VLOOKUP(E4468,[1]PROJECTES!$C$14:$G$5000,5,FALSE))</f>
        <v/>
      </c>
      <c r="E4468" s="117"/>
      <c r="F4468" s="95"/>
      <c r="G4468" s="96" t="str">
        <f>IF(E4468="","",VLOOKUP(E4468,[1]PROJECTES!$C$14:$G$5000,4,FALSE))</f>
        <v/>
      </c>
      <c r="H4468" s="118"/>
      <c r="I4468" s="97" t="str">
        <f>IF(H4468="","",VLOOKUP(H4468,BD!B$2:C$16,2,FALSE))</f>
        <v/>
      </c>
      <c r="J4468" s="98"/>
      <c r="K4468" s="135" t="str">
        <f t="shared" si="152"/>
        <v/>
      </c>
      <c r="L4468" s="99" t="str">
        <f t="shared" ca="1" si="153"/>
        <v>-</v>
      </c>
      <c r="M4468" s="93" t="str">
        <f>IF(E4468="","",VLOOKUP(E4468,[1]PROJECTES!$C$14:$Z$5000,21,FALSE))</f>
        <v/>
      </c>
      <c r="N4468" s="100"/>
      <c r="O4468" s="72" t="s">
        <v>229</v>
      </c>
      <c r="P4468" s="101"/>
      <c r="Q4468" s="132"/>
      <c r="R4468" s="102"/>
      <c r="S4468" s="91"/>
    </row>
    <row r="4469" spans="1:19" s="104" customFormat="1" ht="12.75" customHeight="1" x14ac:dyDescent="0.25">
      <c r="A4469" s="121"/>
      <c r="B4469" s="92" t="str">
        <f>IF(E4469="","",VLOOKUP(E4469,[1]PROJECTES!$C$14:$G$5000,2,FALSE))</f>
        <v/>
      </c>
      <c r="C4469" s="121"/>
      <c r="D4469" s="93" t="str">
        <f>IF(E4469="","",VLOOKUP(E4469,[1]PROJECTES!$C$14:$G$5000,5,FALSE))</f>
        <v/>
      </c>
      <c r="E4469" s="117"/>
      <c r="F4469" s="95"/>
      <c r="G4469" s="96" t="str">
        <f>IF(E4469="","",VLOOKUP(E4469,[1]PROJECTES!$C$14:$G$5000,4,FALSE))</f>
        <v/>
      </c>
      <c r="H4469" s="118"/>
      <c r="I4469" s="97" t="str">
        <f>IF(H4469="","",VLOOKUP(H4469,BD!B$2:C$16,2,FALSE))</f>
        <v/>
      </c>
      <c r="J4469" s="98"/>
      <c r="K4469" s="135" t="str">
        <f t="shared" si="152"/>
        <v/>
      </c>
      <c r="L4469" s="99" t="str">
        <f t="shared" ca="1" si="153"/>
        <v>-</v>
      </c>
      <c r="M4469" s="93" t="str">
        <f>IF(E4469="","",VLOOKUP(E4469,[1]PROJECTES!$C$14:$Z$5000,21,FALSE))</f>
        <v/>
      </c>
      <c r="N4469" s="100"/>
      <c r="O4469" s="72" t="s">
        <v>229</v>
      </c>
      <c r="P4469" s="101"/>
      <c r="Q4469" s="132"/>
      <c r="R4469" s="102"/>
      <c r="S4469" s="91"/>
    </row>
    <row r="4470" spans="1:19" s="104" customFormat="1" ht="12.75" customHeight="1" x14ac:dyDescent="0.25">
      <c r="A4470" s="121"/>
      <c r="B4470" s="92" t="str">
        <f>IF(E4470="","",VLOOKUP(E4470,[1]PROJECTES!$C$14:$G$5000,2,FALSE))</f>
        <v/>
      </c>
      <c r="C4470" s="121"/>
      <c r="D4470" s="93" t="str">
        <f>IF(E4470="","",VLOOKUP(E4470,[1]PROJECTES!$C$14:$G$5000,5,FALSE))</f>
        <v/>
      </c>
      <c r="E4470" s="117"/>
      <c r="F4470" s="95"/>
      <c r="G4470" s="96" t="str">
        <f>IF(E4470="","",VLOOKUP(E4470,[1]PROJECTES!$C$14:$G$5000,4,FALSE))</f>
        <v/>
      </c>
      <c r="H4470" s="118"/>
      <c r="I4470" s="97" t="str">
        <f>IF(H4470="","",VLOOKUP(H4470,BD!B$2:C$16,2,FALSE))</f>
        <v/>
      </c>
      <c r="J4470" s="98"/>
      <c r="K4470" s="135" t="str">
        <f t="shared" si="152"/>
        <v/>
      </c>
      <c r="L4470" s="99" t="str">
        <f t="shared" ca="1" si="153"/>
        <v>-</v>
      </c>
      <c r="M4470" s="93" t="str">
        <f>IF(E4470="","",VLOOKUP(E4470,[1]PROJECTES!$C$14:$Z$5000,21,FALSE))</f>
        <v/>
      </c>
      <c r="N4470" s="100"/>
      <c r="O4470" s="72" t="s">
        <v>229</v>
      </c>
      <c r="P4470" s="101"/>
      <c r="Q4470" s="132"/>
      <c r="R4470" s="102"/>
      <c r="S4470" s="91"/>
    </row>
    <row r="4471" spans="1:19" s="104" customFormat="1" ht="12.75" customHeight="1" x14ac:dyDescent="0.25">
      <c r="A4471" s="121"/>
      <c r="B4471" s="92" t="str">
        <f>IF(E4471="","",VLOOKUP(E4471,[1]PROJECTES!$C$14:$G$5000,2,FALSE))</f>
        <v/>
      </c>
      <c r="C4471" s="121"/>
      <c r="D4471" s="93" t="str">
        <f>IF(E4471="","",VLOOKUP(E4471,[1]PROJECTES!$C$14:$G$5000,5,FALSE))</f>
        <v/>
      </c>
      <c r="E4471" s="117"/>
      <c r="F4471" s="95"/>
      <c r="G4471" s="96" t="str">
        <f>IF(E4471="","",VLOOKUP(E4471,[1]PROJECTES!$C$14:$G$5000,4,FALSE))</f>
        <v/>
      </c>
      <c r="H4471" s="118"/>
      <c r="I4471" s="97" t="str">
        <f>IF(H4471="","",VLOOKUP(H4471,BD!B$2:C$16,2,FALSE))</f>
        <v/>
      </c>
      <c r="J4471" s="98"/>
      <c r="K4471" s="135" t="str">
        <f t="shared" si="152"/>
        <v/>
      </c>
      <c r="L4471" s="99" t="str">
        <f t="shared" ca="1" si="153"/>
        <v>-</v>
      </c>
      <c r="M4471" s="93" t="str">
        <f>IF(E4471="","",VLOOKUP(E4471,[1]PROJECTES!$C$14:$Z$5000,21,FALSE))</f>
        <v/>
      </c>
      <c r="N4471" s="100"/>
      <c r="O4471" s="72" t="s">
        <v>229</v>
      </c>
      <c r="P4471" s="101"/>
      <c r="Q4471" s="132"/>
      <c r="R4471" s="102"/>
      <c r="S4471" s="91"/>
    </row>
    <row r="4472" spans="1:19" s="104" customFormat="1" ht="12.75" customHeight="1" x14ac:dyDescent="0.25">
      <c r="A4472" s="121"/>
      <c r="B4472" s="92" t="str">
        <f>IF(E4472="","",VLOOKUP(E4472,[1]PROJECTES!$C$14:$G$5000,2,FALSE))</f>
        <v/>
      </c>
      <c r="C4472" s="121"/>
      <c r="D4472" s="93" t="str">
        <f>IF(E4472="","",VLOOKUP(E4472,[1]PROJECTES!$C$14:$G$5000,5,FALSE))</f>
        <v/>
      </c>
      <c r="E4472" s="117"/>
      <c r="F4472" s="95"/>
      <c r="G4472" s="96" t="str">
        <f>IF(E4472="","",VLOOKUP(E4472,[1]PROJECTES!$C$14:$G$5000,4,FALSE))</f>
        <v/>
      </c>
      <c r="H4472" s="118"/>
      <c r="I4472" s="97" t="str">
        <f>IF(H4472="","",VLOOKUP(H4472,BD!B$2:C$16,2,FALSE))</f>
        <v/>
      </c>
      <c r="J4472" s="98"/>
      <c r="K4472" s="135" t="str">
        <f t="shared" si="152"/>
        <v/>
      </c>
      <c r="L4472" s="99" t="str">
        <f t="shared" ca="1" si="153"/>
        <v>-</v>
      </c>
      <c r="M4472" s="93" t="str">
        <f>IF(E4472="","",VLOOKUP(E4472,[1]PROJECTES!$C$14:$Z$5000,21,FALSE))</f>
        <v/>
      </c>
      <c r="N4472" s="100"/>
      <c r="O4472" s="72" t="s">
        <v>229</v>
      </c>
      <c r="P4472" s="101"/>
      <c r="Q4472" s="132"/>
      <c r="R4472" s="102"/>
      <c r="S4472" s="91"/>
    </row>
    <row r="4473" spans="1:19" s="104" customFormat="1" ht="12.75" customHeight="1" x14ac:dyDescent="0.25">
      <c r="A4473" s="121"/>
      <c r="B4473" s="92" t="str">
        <f>IF(E4473="","",VLOOKUP(E4473,[1]PROJECTES!$C$14:$G$5000,2,FALSE))</f>
        <v/>
      </c>
      <c r="C4473" s="121"/>
      <c r="D4473" s="93" t="str">
        <f>IF(E4473="","",VLOOKUP(E4473,[1]PROJECTES!$C$14:$G$5000,5,FALSE))</f>
        <v/>
      </c>
      <c r="E4473" s="117"/>
      <c r="F4473" s="95"/>
      <c r="G4473" s="96" t="str">
        <f>IF(E4473="","",VLOOKUP(E4473,[1]PROJECTES!$C$14:$G$5000,4,FALSE))</f>
        <v/>
      </c>
      <c r="H4473" s="118"/>
      <c r="I4473" s="97" t="str">
        <f>IF(H4473="","",VLOOKUP(H4473,BD!B$2:C$16,2,FALSE))</f>
        <v/>
      </c>
      <c r="J4473" s="98"/>
      <c r="K4473" s="135" t="str">
        <f t="shared" si="152"/>
        <v/>
      </c>
      <c r="L4473" s="99" t="str">
        <f t="shared" ca="1" si="153"/>
        <v>-</v>
      </c>
      <c r="M4473" s="93" t="str">
        <f>IF(E4473="","",VLOOKUP(E4473,[1]PROJECTES!$C$14:$Z$5000,21,FALSE))</f>
        <v/>
      </c>
      <c r="N4473" s="100"/>
      <c r="O4473" s="72" t="s">
        <v>229</v>
      </c>
      <c r="P4473" s="101"/>
      <c r="Q4473" s="132"/>
      <c r="R4473" s="102"/>
      <c r="S4473" s="91"/>
    </row>
    <row r="4474" spans="1:19" s="104" customFormat="1" ht="12.75" customHeight="1" x14ac:dyDescent="0.25">
      <c r="A4474" s="121"/>
      <c r="B4474" s="92" t="str">
        <f>IF(E4474="","",VLOOKUP(E4474,[1]PROJECTES!$C$14:$G$5000,2,FALSE))</f>
        <v/>
      </c>
      <c r="C4474" s="121"/>
      <c r="D4474" s="93" t="str">
        <f>IF(E4474="","",VLOOKUP(E4474,[1]PROJECTES!$C$14:$G$5000,5,FALSE))</f>
        <v/>
      </c>
      <c r="E4474" s="117"/>
      <c r="F4474" s="95"/>
      <c r="G4474" s="96" t="str">
        <f>IF(E4474="","",VLOOKUP(E4474,[1]PROJECTES!$C$14:$G$5000,4,FALSE))</f>
        <v/>
      </c>
      <c r="H4474" s="118"/>
      <c r="I4474" s="97" t="str">
        <f>IF(H4474="","",VLOOKUP(H4474,BD!B$2:C$16,2,FALSE))</f>
        <v/>
      </c>
      <c r="J4474" s="98"/>
      <c r="K4474" s="135" t="str">
        <f t="shared" si="152"/>
        <v/>
      </c>
      <c r="L4474" s="99" t="str">
        <f t="shared" ca="1" si="153"/>
        <v>-</v>
      </c>
      <c r="M4474" s="93" t="str">
        <f>IF(E4474="","",VLOOKUP(E4474,[1]PROJECTES!$C$14:$Z$5000,21,FALSE))</f>
        <v/>
      </c>
      <c r="N4474" s="100"/>
      <c r="O4474" s="72" t="s">
        <v>229</v>
      </c>
      <c r="P4474" s="101"/>
      <c r="Q4474" s="132"/>
      <c r="R4474" s="102"/>
      <c r="S4474" s="91"/>
    </row>
    <row r="4475" spans="1:19" s="104" customFormat="1" ht="12.75" customHeight="1" x14ac:dyDescent="0.25">
      <c r="A4475" s="121"/>
      <c r="B4475" s="92" t="str">
        <f>IF(E4475="","",VLOOKUP(E4475,[1]PROJECTES!$C$14:$G$5000,2,FALSE))</f>
        <v/>
      </c>
      <c r="C4475" s="121"/>
      <c r="D4475" s="93" t="str">
        <f>IF(E4475="","",VLOOKUP(E4475,[1]PROJECTES!$C$14:$G$5000,5,FALSE))</f>
        <v/>
      </c>
      <c r="E4475" s="117"/>
      <c r="F4475" s="95"/>
      <c r="G4475" s="96" t="str">
        <f>IF(E4475="","",VLOOKUP(E4475,[1]PROJECTES!$C$14:$G$5000,4,FALSE))</f>
        <v/>
      </c>
      <c r="H4475" s="118"/>
      <c r="I4475" s="97" t="str">
        <f>IF(H4475="","",VLOOKUP(H4475,BD!B$2:C$16,2,FALSE))</f>
        <v/>
      </c>
      <c r="J4475" s="98"/>
      <c r="K4475" s="135" t="str">
        <f t="shared" si="152"/>
        <v/>
      </c>
      <c r="L4475" s="99" t="str">
        <f t="shared" ca="1" si="153"/>
        <v>-</v>
      </c>
      <c r="M4475" s="93" t="str">
        <f>IF(E4475="","",VLOOKUP(E4475,[1]PROJECTES!$C$14:$Z$5000,21,FALSE))</f>
        <v/>
      </c>
      <c r="N4475" s="100"/>
      <c r="O4475" s="72" t="s">
        <v>229</v>
      </c>
      <c r="P4475" s="101"/>
      <c r="Q4475" s="132"/>
      <c r="R4475" s="102"/>
      <c r="S4475" s="91"/>
    </row>
    <row r="4476" spans="1:19" s="104" customFormat="1" ht="12.75" customHeight="1" x14ac:dyDescent="0.25">
      <c r="A4476" s="121"/>
      <c r="B4476" s="92" t="str">
        <f>IF(E4476="","",VLOOKUP(E4476,[1]PROJECTES!$C$14:$G$5000,2,FALSE))</f>
        <v/>
      </c>
      <c r="C4476" s="121"/>
      <c r="D4476" s="93" t="str">
        <f>IF(E4476="","",VLOOKUP(E4476,[1]PROJECTES!$C$14:$G$5000,5,FALSE))</f>
        <v/>
      </c>
      <c r="E4476" s="117"/>
      <c r="F4476" s="95"/>
      <c r="G4476" s="96" t="str">
        <f>IF(E4476="","",VLOOKUP(E4476,[1]PROJECTES!$C$14:$G$5000,4,FALSE))</f>
        <v/>
      </c>
      <c r="H4476" s="118"/>
      <c r="I4476" s="97" t="str">
        <f>IF(H4476="","",VLOOKUP(H4476,BD!B$2:C$16,2,FALSE))</f>
        <v/>
      </c>
      <c r="J4476" s="98"/>
      <c r="K4476" s="135" t="str">
        <f t="shared" si="152"/>
        <v/>
      </c>
      <c r="L4476" s="99" t="str">
        <f t="shared" ca="1" si="153"/>
        <v>-</v>
      </c>
      <c r="M4476" s="93" t="str">
        <f>IF(E4476="","",VLOOKUP(E4476,[1]PROJECTES!$C$14:$Z$5000,21,FALSE))</f>
        <v/>
      </c>
      <c r="N4476" s="100"/>
      <c r="O4476" s="72" t="s">
        <v>229</v>
      </c>
      <c r="P4476" s="101"/>
      <c r="Q4476" s="132"/>
      <c r="R4476" s="102"/>
      <c r="S4476" s="91"/>
    </row>
    <row r="4477" spans="1:19" s="104" customFormat="1" ht="12.75" customHeight="1" x14ac:dyDescent="0.25">
      <c r="A4477" s="121"/>
      <c r="B4477" s="92" t="str">
        <f>IF(E4477="","",VLOOKUP(E4477,[1]PROJECTES!$C$14:$G$5000,2,FALSE))</f>
        <v/>
      </c>
      <c r="C4477" s="121"/>
      <c r="D4477" s="93" t="str">
        <f>IF(E4477="","",VLOOKUP(E4477,[1]PROJECTES!$C$14:$G$5000,5,FALSE))</f>
        <v/>
      </c>
      <c r="E4477" s="117"/>
      <c r="F4477" s="95"/>
      <c r="G4477" s="96" t="str">
        <f>IF(E4477="","",VLOOKUP(E4477,[1]PROJECTES!$C$14:$G$5000,4,FALSE))</f>
        <v/>
      </c>
      <c r="H4477" s="118"/>
      <c r="I4477" s="97" t="str">
        <f>IF(H4477="","",VLOOKUP(H4477,BD!B$2:C$16,2,FALSE))</f>
        <v/>
      </c>
      <c r="J4477" s="98"/>
      <c r="K4477" s="135" t="str">
        <f t="shared" si="152"/>
        <v/>
      </c>
      <c r="L4477" s="99" t="str">
        <f t="shared" ca="1" si="153"/>
        <v>-</v>
      </c>
      <c r="M4477" s="93" t="str">
        <f>IF(E4477="","",VLOOKUP(E4477,[1]PROJECTES!$C$14:$Z$5000,21,FALSE))</f>
        <v/>
      </c>
      <c r="N4477" s="100"/>
      <c r="O4477" s="72" t="s">
        <v>229</v>
      </c>
      <c r="P4477" s="101"/>
      <c r="Q4477" s="132"/>
      <c r="R4477" s="102"/>
      <c r="S4477" s="91"/>
    </row>
    <row r="4478" spans="1:19" s="104" customFormat="1" ht="12.75" customHeight="1" x14ac:dyDescent="0.25">
      <c r="A4478" s="121"/>
      <c r="B4478" s="92" t="str">
        <f>IF(E4478="","",VLOOKUP(E4478,[1]PROJECTES!$C$14:$G$5000,2,FALSE))</f>
        <v/>
      </c>
      <c r="C4478" s="121"/>
      <c r="D4478" s="93" t="str">
        <f>IF(E4478="","",VLOOKUP(E4478,[1]PROJECTES!$C$14:$G$5000,5,FALSE))</f>
        <v/>
      </c>
      <c r="E4478" s="117"/>
      <c r="F4478" s="95"/>
      <c r="G4478" s="96" t="str">
        <f>IF(E4478="","",VLOOKUP(E4478,[1]PROJECTES!$C$14:$G$5000,4,FALSE))</f>
        <v/>
      </c>
      <c r="H4478" s="118"/>
      <c r="I4478" s="97" t="str">
        <f>IF(H4478="","",VLOOKUP(H4478,BD!B$2:C$16,2,FALSE))</f>
        <v/>
      </c>
      <c r="J4478" s="98"/>
      <c r="K4478" s="135" t="str">
        <f t="shared" si="152"/>
        <v/>
      </c>
      <c r="L4478" s="99" t="str">
        <f t="shared" ca="1" si="153"/>
        <v>-</v>
      </c>
      <c r="M4478" s="93" t="str">
        <f>IF(E4478="","",VLOOKUP(E4478,[1]PROJECTES!$C$14:$Z$5000,21,FALSE))</f>
        <v/>
      </c>
      <c r="N4478" s="100"/>
      <c r="O4478" s="72" t="s">
        <v>229</v>
      </c>
      <c r="P4478" s="101"/>
      <c r="Q4478" s="132"/>
      <c r="R4478" s="102"/>
      <c r="S4478" s="91"/>
    </row>
    <row r="4479" spans="1:19" s="104" customFormat="1" ht="12.75" customHeight="1" x14ac:dyDescent="0.25">
      <c r="A4479" s="121"/>
      <c r="B4479" s="92" t="str">
        <f>IF(E4479="","",VLOOKUP(E4479,[1]PROJECTES!$C$14:$G$5000,2,FALSE))</f>
        <v/>
      </c>
      <c r="C4479" s="121"/>
      <c r="D4479" s="93" t="str">
        <f>IF(E4479="","",VLOOKUP(E4479,[1]PROJECTES!$C$14:$G$5000,5,FALSE))</f>
        <v/>
      </c>
      <c r="E4479" s="117"/>
      <c r="F4479" s="95"/>
      <c r="G4479" s="96" t="str">
        <f>IF(E4479="","",VLOOKUP(E4479,[1]PROJECTES!$C$14:$G$5000,4,FALSE))</f>
        <v/>
      </c>
      <c r="H4479" s="118"/>
      <c r="I4479" s="97" t="str">
        <f>IF(H4479="","",VLOOKUP(H4479,BD!B$2:C$16,2,FALSE))</f>
        <v/>
      </c>
      <c r="J4479" s="98"/>
      <c r="K4479" s="135" t="str">
        <f t="shared" si="152"/>
        <v/>
      </c>
      <c r="L4479" s="99" t="str">
        <f t="shared" ca="1" si="153"/>
        <v>-</v>
      </c>
      <c r="M4479" s="93" t="str">
        <f>IF(E4479="","",VLOOKUP(E4479,[1]PROJECTES!$C$14:$Z$5000,21,FALSE))</f>
        <v/>
      </c>
      <c r="N4479" s="100"/>
      <c r="O4479" s="72" t="s">
        <v>229</v>
      </c>
      <c r="P4479" s="101"/>
      <c r="Q4479" s="132"/>
      <c r="R4479" s="102"/>
      <c r="S4479" s="91"/>
    </row>
    <row r="4480" spans="1:19" s="104" customFormat="1" ht="12.75" customHeight="1" x14ac:dyDescent="0.25">
      <c r="A4480" s="121"/>
      <c r="B4480" s="92" t="str">
        <f>IF(E4480="","",VLOOKUP(E4480,[1]PROJECTES!$C$14:$G$5000,2,FALSE))</f>
        <v/>
      </c>
      <c r="C4480" s="121"/>
      <c r="D4480" s="93" t="str">
        <f>IF(E4480="","",VLOOKUP(E4480,[1]PROJECTES!$C$14:$G$5000,5,FALSE))</f>
        <v/>
      </c>
      <c r="E4480" s="117"/>
      <c r="F4480" s="95"/>
      <c r="G4480" s="96" t="str">
        <f>IF(E4480="","",VLOOKUP(E4480,[1]PROJECTES!$C$14:$G$5000,4,FALSE))</f>
        <v/>
      </c>
      <c r="H4480" s="118"/>
      <c r="I4480" s="97" t="str">
        <f>IF(H4480="","",VLOOKUP(H4480,BD!B$2:C$16,2,FALSE))</f>
        <v/>
      </c>
      <c r="J4480" s="98"/>
      <c r="K4480" s="135" t="str">
        <f t="shared" si="152"/>
        <v/>
      </c>
      <c r="L4480" s="99" t="str">
        <f t="shared" ca="1" si="153"/>
        <v>-</v>
      </c>
      <c r="M4480" s="93" t="str">
        <f>IF(E4480="","",VLOOKUP(E4480,[1]PROJECTES!$C$14:$Z$5000,21,FALSE))</f>
        <v/>
      </c>
      <c r="N4480" s="100"/>
      <c r="O4480" s="72" t="s">
        <v>229</v>
      </c>
      <c r="P4480" s="101"/>
      <c r="Q4480" s="132"/>
      <c r="R4480" s="102"/>
      <c r="S4480" s="91"/>
    </row>
    <row r="4481" spans="1:19" s="104" customFormat="1" ht="12.75" customHeight="1" x14ac:dyDescent="0.25">
      <c r="A4481" s="121"/>
      <c r="B4481" s="92" t="str">
        <f>IF(E4481="","",VLOOKUP(E4481,[1]PROJECTES!$C$14:$G$5000,2,FALSE))</f>
        <v/>
      </c>
      <c r="C4481" s="121"/>
      <c r="D4481" s="93" t="str">
        <f>IF(E4481="","",VLOOKUP(E4481,[1]PROJECTES!$C$14:$G$5000,5,FALSE))</f>
        <v/>
      </c>
      <c r="E4481" s="117"/>
      <c r="F4481" s="95"/>
      <c r="G4481" s="96" t="str">
        <f>IF(E4481="","",VLOOKUP(E4481,[1]PROJECTES!$C$14:$G$5000,4,FALSE))</f>
        <v/>
      </c>
      <c r="H4481" s="118"/>
      <c r="I4481" s="97" t="str">
        <f>IF(H4481="","",VLOOKUP(H4481,BD!B$2:C$16,2,FALSE))</f>
        <v/>
      </c>
      <c r="J4481" s="98"/>
      <c r="K4481" s="135" t="str">
        <f t="shared" si="152"/>
        <v/>
      </c>
      <c r="L4481" s="99" t="str">
        <f t="shared" ca="1" si="153"/>
        <v>-</v>
      </c>
      <c r="M4481" s="93" t="str">
        <f>IF(E4481="","",VLOOKUP(E4481,[1]PROJECTES!$C$14:$Z$5000,21,FALSE))</f>
        <v/>
      </c>
      <c r="N4481" s="100"/>
      <c r="O4481" s="72" t="s">
        <v>229</v>
      </c>
      <c r="P4481" s="101"/>
      <c r="Q4481" s="132"/>
      <c r="R4481" s="102"/>
      <c r="S4481" s="91"/>
    </row>
    <row r="4482" spans="1:19" s="104" customFormat="1" ht="12.75" customHeight="1" x14ac:dyDescent="0.25">
      <c r="A4482" s="121"/>
      <c r="B4482" s="92" t="str">
        <f>IF(E4482="","",VLOOKUP(E4482,[1]PROJECTES!$C$14:$G$5000,2,FALSE))</f>
        <v/>
      </c>
      <c r="C4482" s="121"/>
      <c r="D4482" s="93" t="str">
        <f>IF(E4482="","",VLOOKUP(E4482,[1]PROJECTES!$C$14:$G$5000,5,FALSE))</f>
        <v/>
      </c>
      <c r="E4482" s="117"/>
      <c r="F4482" s="95"/>
      <c r="G4482" s="96" t="str">
        <f>IF(E4482="","",VLOOKUP(E4482,[1]PROJECTES!$C$14:$G$5000,4,FALSE))</f>
        <v/>
      </c>
      <c r="H4482" s="118"/>
      <c r="I4482" s="97" t="str">
        <f>IF(H4482="","",VLOOKUP(H4482,BD!B$2:C$16,2,FALSE))</f>
        <v/>
      </c>
      <c r="J4482" s="98"/>
      <c r="K4482" s="135" t="str">
        <f t="shared" si="152"/>
        <v/>
      </c>
      <c r="L4482" s="99" t="str">
        <f t="shared" ca="1" si="153"/>
        <v>-</v>
      </c>
      <c r="M4482" s="93" t="str">
        <f>IF(E4482="","",VLOOKUP(E4482,[1]PROJECTES!$C$14:$Z$5000,21,FALSE))</f>
        <v/>
      </c>
      <c r="N4482" s="100"/>
      <c r="O4482" s="72" t="s">
        <v>229</v>
      </c>
      <c r="P4482" s="101"/>
      <c r="Q4482" s="132"/>
      <c r="R4482" s="102"/>
      <c r="S4482" s="91"/>
    </row>
    <row r="4483" spans="1:19" s="104" customFormat="1" ht="12.75" customHeight="1" x14ac:dyDescent="0.25">
      <c r="A4483" s="121"/>
      <c r="B4483" s="92" t="str">
        <f>IF(E4483="","",VLOOKUP(E4483,[1]PROJECTES!$C$14:$G$5000,2,FALSE))</f>
        <v/>
      </c>
      <c r="C4483" s="121"/>
      <c r="D4483" s="93" t="str">
        <f>IF(E4483="","",VLOOKUP(E4483,[1]PROJECTES!$C$14:$G$5000,5,FALSE))</f>
        <v/>
      </c>
      <c r="E4483" s="117"/>
      <c r="F4483" s="95"/>
      <c r="G4483" s="96" t="str">
        <f>IF(E4483="","",VLOOKUP(E4483,[1]PROJECTES!$C$14:$G$5000,4,FALSE))</f>
        <v/>
      </c>
      <c r="H4483" s="118"/>
      <c r="I4483" s="97" t="str">
        <f>IF(H4483="","",VLOOKUP(H4483,BD!B$2:C$16,2,FALSE))</f>
        <v/>
      </c>
      <c r="J4483" s="98"/>
      <c r="K4483" s="135" t="str">
        <f t="shared" si="152"/>
        <v/>
      </c>
      <c r="L4483" s="99" t="str">
        <f t="shared" ca="1" si="153"/>
        <v>-</v>
      </c>
      <c r="M4483" s="93" t="str">
        <f>IF(E4483="","",VLOOKUP(E4483,[1]PROJECTES!$C$14:$Z$5000,21,FALSE))</f>
        <v/>
      </c>
      <c r="N4483" s="100"/>
      <c r="O4483" s="72" t="s">
        <v>229</v>
      </c>
      <c r="P4483" s="101"/>
      <c r="Q4483" s="132"/>
      <c r="R4483" s="102"/>
      <c r="S4483" s="91"/>
    </row>
    <row r="4484" spans="1:19" s="104" customFormat="1" ht="12.75" customHeight="1" x14ac:dyDescent="0.25">
      <c r="A4484" s="121"/>
      <c r="B4484" s="92" t="str">
        <f>IF(E4484="","",VLOOKUP(E4484,[1]PROJECTES!$C$14:$G$5000,2,FALSE))</f>
        <v/>
      </c>
      <c r="C4484" s="121"/>
      <c r="D4484" s="93" t="str">
        <f>IF(E4484="","",VLOOKUP(E4484,[1]PROJECTES!$C$14:$G$5000,5,FALSE))</f>
        <v/>
      </c>
      <c r="E4484" s="117"/>
      <c r="F4484" s="95"/>
      <c r="G4484" s="96" t="str">
        <f>IF(E4484="","",VLOOKUP(E4484,[1]PROJECTES!$C$14:$G$5000,4,FALSE))</f>
        <v/>
      </c>
      <c r="H4484" s="118"/>
      <c r="I4484" s="97" t="str">
        <f>IF(H4484="","",VLOOKUP(H4484,BD!B$2:C$16,2,FALSE))</f>
        <v/>
      </c>
      <c r="J4484" s="98"/>
      <c r="K4484" s="135" t="str">
        <f t="shared" si="152"/>
        <v/>
      </c>
      <c r="L4484" s="99" t="str">
        <f t="shared" ca="1" si="153"/>
        <v>-</v>
      </c>
      <c r="M4484" s="93" t="str">
        <f>IF(E4484="","",VLOOKUP(E4484,[1]PROJECTES!$C$14:$Z$5000,21,FALSE))</f>
        <v/>
      </c>
      <c r="N4484" s="100"/>
      <c r="O4484" s="72" t="s">
        <v>229</v>
      </c>
      <c r="P4484" s="101"/>
      <c r="Q4484" s="132"/>
      <c r="R4484" s="102"/>
      <c r="S4484" s="91"/>
    </row>
    <row r="4485" spans="1:19" s="104" customFormat="1" ht="12.75" customHeight="1" x14ac:dyDescent="0.25">
      <c r="A4485" s="121"/>
      <c r="B4485" s="92" t="str">
        <f>IF(E4485="","",VLOOKUP(E4485,[1]PROJECTES!$C$14:$G$5000,2,FALSE))</f>
        <v/>
      </c>
      <c r="C4485" s="121"/>
      <c r="D4485" s="93" t="str">
        <f>IF(E4485="","",VLOOKUP(E4485,[1]PROJECTES!$C$14:$G$5000,5,FALSE))</f>
        <v/>
      </c>
      <c r="E4485" s="117"/>
      <c r="F4485" s="95"/>
      <c r="G4485" s="96" t="str">
        <f>IF(E4485="","",VLOOKUP(E4485,[1]PROJECTES!$C$14:$G$5000,4,FALSE))</f>
        <v/>
      </c>
      <c r="H4485" s="118"/>
      <c r="I4485" s="97" t="str">
        <f>IF(H4485="","",VLOOKUP(H4485,BD!B$2:C$16,2,FALSE))</f>
        <v/>
      </c>
      <c r="J4485" s="98"/>
      <c r="K4485" s="135" t="str">
        <f t="shared" si="152"/>
        <v/>
      </c>
      <c r="L4485" s="99" t="str">
        <f t="shared" ca="1" si="153"/>
        <v>-</v>
      </c>
      <c r="M4485" s="93" t="str">
        <f>IF(E4485="","",VLOOKUP(E4485,[1]PROJECTES!$C$14:$Z$5000,21,FALSE))</f>
        <v/>
      </c>
      <c r="N4485" s="100"/>
      <c r="O4485" s="72" t="s">
        <v>229</v>
      </c>
      <c r="P4485" s="101"/>
      <c r="Q4485" s="132"/>
      <c r="R4485" s="102"/>
      <c r="S4485" s="91"/>
    </row>
    <row r="4486" spans="1:19" s="104" customFormat="1" ht="12.75" customHeight="1" x14ac:dyDescent="0.25">
      <c r="A4486" s="121"/>
      <c r="B4486" s="92" t="str">
        <f>IF(E4486="","",VLOOKUP(E4486,[1]PROJECTES!$C$14:$G$5000,2,FALSE))</f>
        <v/>
      </c>
      <c r="C4486" s="121"/>
      <c r="D4486" s="93" t="str">
        <f>IF(E4486="","",VLOOKUP(E4486,[1]PROJECTES!$C$14:$G$5000,5,FALSE))</f>
        <v/>
      </c>
      <c r="E4486" s="117"/>
      <c r="F4486" s="95"/>
      <c r="G4486" s="96" t="str">
        <f>IF(E4486="","",VLOOKUP(E4486,[1]PROJECTES!$C$14:$G$5000,4,FALSE))</f>
        <v/>
      </c>
      <c r="H4486" s="118"/>
      <c r="I4486" s="97" t="str">
        <f>IF(H4486="","",VLOOKUP(H4486,BD!B$2:C$16,2,FALSE))</f>
        <v/>
      </c>
      <c r="J4486" s="98"/>
      <c r="K4486" s="135" t="str">
        <f t="shared" si="152"/>
        <v/>
      </c>
      <c r="L4486" s="99" t="str">
        <f t="shared" ca="1" si="153"/>
        <v>-</v>
      </c>
      <c r="M4486" s="93" t="str">
        <f>IF(E4486="","",VLOOKUP(E4486,[1]PROJECTES!$C$14:$Z$5000,21,FALSE))</f>
        <v/>
      </c>
      <c r="N4486" s="100"/>
      <c r="O4486" s="72" t="s">
        <v>229</v>
      </c>
      <c r="P4486" s="101"/>
      <c r="Q4486" s="132"/>
      <c r="R4486" s="102"/>
      <c r="S4486" s="91"/>
    </row>
    <row r="4487" spans="1:19" s="104" customFormat="1" ht="12.75" customHeight="1" x14ac:dyDescent="0.25">
      <c r="A4487" s="121"/>
      <c r="B4487" s="92" t="str">
        <f>IF(E4487="","",VLOOKUP(E4487,[1]PROJECTES!$C$14:$G$5000,2,FALSE))</f>
        <v/>
      </c>
      <c r="C4487" s="121"/>
      <c r="D4487" s="93" t="str">
        <f>IF(E4487="","",VLOOKUP(E4487,[1]PROJECTES!$C$14:$G$5000,5,FALSE))</f>
        <v/>
      </c>
      <c r="E4487" s="117"/>
      <c r="F4487" s="95"/>
      <c r="G4487" s="96" t="str">
        <f>IF(E4487="","",VLOOKUP(E4487,[1]PROJECTES!$C$14:$G$5000,4,FALSE))</f>
        <v/>
      </c>
      <c r="H4487" s="118"/>
      <c r="I4487" s="97" t="str">
        <f>IF(H4487="","",VLOOKUP(H4487,BD!B$2:C$16,2,FALSE))</f>
        <v/>
      </c>
      <c r="J4487" s="98"/>
      <c r="K4487" s="135" t="str">
        <f t="shared" si="152"/>
        <v/>
      </c>
      <c r="L4487" s="99" t="str">
        <f t="shared" ca="1" si="153"/>
        <v>-</v>
      </c>
      <c r="M4487" s="93" t="str">
        <f>IF(E4487="","",VLOOKUP(E4487,[1]PROJECTES!$C$14:$Z$5000,21,FALSE))</f>
        <v/>
      </c>
      <c r="N4487" s="100"/>
      <c r="O4487" s="72" t="s">
        <v>229</v>
      </c>
      <c r="P4487" s="101"/>
      <c r="Q4487" s="132"/>
      <c r="R4487" s="102"/>
      <c r="S4487" s="91"/>
    </row>
    <row r="4488" spans="1:19" s="104" customFormat="1" ht="12.75" customHeight="1" x14ac:dyDescent="0.25">
      <c r="A4488" s="121"/>
      <c r="B4488" s="92" t="str">
        <f>IF(E4488="","",VLOOKUP(E4488,[1]PROJECTES!$C$14:$G$5000,2,FALSE))</f>
        <v/>
      </c>
      <c r="C4488" s="121"/>
      <c r="D4488" s="93" t="str">
        <f>IF(E4488="","",VLOOKUP(E4488,[1]PROJECTES!$C$14:$G$5000,5,FALSE))</f>
        <v/>
      </c>
      <c r="E4488" s="117"/>
      <c r="F4488" s="95"/>
      <c r="G4488" s="96" t="str">
        <f>IF(E4488="","",VLOOKUP(E4488,[1]PROJECTES!$C$14:$G$5000,4,FALSE))</f>
        <v/>
      </c>
      <c r="H4488" s="118"/>
      <c r="I4488" s="97" t="str">
        <f>IF(H4488="","",VLOOKUP(H4488,BD!B$2:C$16,2,FALSE))</f>
        <v/>
      </c>
      <c r="J4488" s="98"/>
      <c r="K4488" s="135" t="str">
        <f t="shared" si="152"/>
        <v/>
      </c>
      <c r="L4488" s="99" t="str">
        <f t="shared" ca="1" si="153"/>
        <v>-</v>
      </c>
      <c r="M4488" s="93" t="str">
        <f>IF(E4488="","",VLOOKUP(E4488,[1]PROJECTES!$C$14:$Z$5000,21,FALSE))</f>
        <v/>
      </c>
      <c r="N4488" s="100"/>
      <c r="O4488" s="72" t="s">
        <v>229</v>
      </c>
      <c r="P4488" s="101"/>
      <c r="Q4488" s="132"/>
      <c r="R4488" s="102"/>
      <c r="S4488" s="91"/>
    </row>
    <row r="4489" spans="1:19" s="104" customFormat="1" ht="12.75" customHeight="1" x14ac:dyDescent="0.25">
      <c r="A4489" s="121"/>
      <c r="B4489" s="92" t="str">
        <f>IF(E4489="","",VLOOKUP(E4489,[1]PROJECTES!$C$14:$G$5000,2,FALSE))</f>
        <v/>
      </c>
      <c r="C4489" s="121"/>
      <c r="D4489" s="93" t="str">
        <f>IF(E4489="","",VLOOKUP(E4489,[1]PROJECTES!$C$14:$G$5000,5,FALSE))</f>
        <v/>
      </c>
      <c r="E4489" s="117"/>
      <c r="F4489" s="95"/>
      <c r="G4489" s="96" t="str">
        <f>IF(E4489="","",VLOOKUP(E4489,[1]PROJECTES!$C$14:$G$5000,4,FALSE))</f>
        <v/>
      </c>
      <c r="H4489" s="118"/>
      <c r="I4489" s="97" t="str">
        <f>IF(H4489="","",VLOOKUP(H4489,BD!B$2:C$16,2,FALSE))</f>
        <v/>
      </c>
      <c r="J4489" s="98"/>
      <c r="K4489" s="135" t="str">
        <f t="shared" si="152"/>
        <v/>
      </c>
      <c r="L4489" s="99" t="str">
        <f t="shared" ca="1" si="153"/>
        <v>-</v>
      </c>
      <c r="M4489" s="93" t="str">
        <f>IF(E4489="","",VLOOKUP(E4489,[1]PROJECTES!$C$14:$Z$5000,21,FALSE))</f>
        <v/>
      </c>
      <c r="N4489" s="100"/>
      <c r="O4489" s="72" t="s">
        <v>229</v>
      </c>
      <c r="P4489" s="101"/>
      <c r="Q4489" s="132"/>
      <c r="R4489" s="102"/>
      <c r="S4489" s="91"/>
    </row>
    <row r="4490" spans="1:19" s="104" customFormat="1" ht="12.75" customHeight="1" x14ac:dyDescent="0.25">
      <c r="A4490" s="121"/>
      <c r="B4490" s="92" t="str">
        <f>IF(E4490="","",VLOOKUP(E4490,[1]PROJECTES!$C$14:$G$5000,2,FALSE))</f>
        <v/>
      </c>
      <c r="C4490" s="121"/>
      <c r="D4490" s="93" t="str">
        <f>IF(E4490="","",VLOOKUP(E4490,[1]PROJECTES!$C$14:$G$5000,5,FALSE))</f>
        <v/>
      </c>
      <c r="E4490" s="117"/>
      <c r="F4490" s="95"/>
      <c r="G4490" s="96" t="str">
        <f>IF(E4490="","",VLOOKUP(E4490,[1]PROJECTES!$C$14:$G$5000,4,FALSE))</f>
        <v/>
      </c>
      <c r="H4490" s="118"/>
      <c r="I4490" s="97" t="str">
        <f>IF(H4490="","",VLOOKUP(H4490,BD!B$2:C$16,2,FALSE))</f>
        <v/>
      </c>
      <c r="J4490" s="98"/>
      <c r="K4490" s="135" t="str">
        <f t="shared" si="152"/>
        <v/>
      </c>
      <c r="L4490" s="99" t="str">
        <f t="shared" ca="1" si="153"/>
        <v>-</v>
      </c>
      <c r="M4490" s="93" t="str">
        <f>IF(E4490="","",VLOOKUP(E4490,[1]PROJECTES!$C$14:$Z$5000,21,FALSE))</f>
        <v/>
      </c>
      <c r="N4490" s="100"/>
      <c r="O4490" s="72" t="s">
        <v>229</v>
      </c>
      <c r="P4490" s="101"/>
      <c r="Q4490" s="132"/>
      <c r="R4490" s="102"/>
      <c r="S4490" s="91"/>
    </row>
    <row r="4491" spans="1:19" s="104" customFormat="1" ht="12.75" customHeight="1" x14ac:dyDescent="0.25">
      <c r="A4491" s="121"/>
      <c r="B4491" s="92" t="str">
        <f>IF(E4491="","",VLOOKUP(E4491,[1]PROJECTES!$C$14:$G$5000,2,FALSE))</f>
        <v/>
      </c>
      <c r="C4491" s="121"/>
      <c r="D4491" s="93" t="str">
        <f>IF(E4491="","",VLOOKUP(E4491,[1]PROJECTES!$C$14:$G$5000,5,FALSE))</f>
        <v/>
      </c>
      <c r="E4491" s="117"/>
      <c r="F4491" s="95"/>
      <c r="G4491" s="96" t="str">
        <f>IF(E4491="","",VLOOKUP(E4491,[1]PROJECTES!$C$14:$G$5000,4,FALSE))</f>
        <v/>
      </c>
      <c r="H4491" s="118"/>
      <c r="I4491" s="97" t="str">
        <f>IF(H4491="","",VLOOKUP(H4491,BD!B$2:C$16,2,FALSE))</f>
        <v/>
      </c>
      <c r="J4491" s="98"/>
      <c r="K4491" s="135" t="str">
        <f t="shared" si="152"/>
        <v/>
      </c>
      <c r="L4491" s="99" t="str">
        <f t="shared" ca="1" si="153"/>
        <v>-</v>
      </c>
      <c r="M4491" s="93" t="str">
        <f>IF(E4491="","",VLOOKUP(E4491,[1]PROJECTES!$C$14:$Z$5000,21,FALSE))</f>
        <v/>
      </c>
      <c r="N4491" s="100"/>
      <c r="O4491" s="72" t="s">
        <v>229</v>
      </c>
      <c r="P4491" s="101"/>
      <c r="Q4491" s="132"/>
      <c r="R4491" s="102"/>
      <c r="S4491" s="91"/>
    </row>
    <row r="4492" spans="1:19" s="104" customFormat="1" ht="12.75" customHeight="1" x14ac:dyDescent="0.25">
      <c r="A4492" s="121"/>
      <c r="B4492" s="92" t="str">
        <f>IF(E4492="","",VLOOKUP(E4492,[1]PROJECTES!$C$14:$G$5000,2,FALSE))</f>
        <v/>
      </c>
      <c r="C4492" s="121"/>
      <c r="D4492" s="93" t="str">
        <f>IF(E4492="","",VLOOKUP(E4492,[1]PROJECTES!$C$14:$G$5000,5,FALSE))</f>
        <v/>
      </c>
      <c r="E4492" s="117"/>
      <c r="F4492" s="95"/>
      <c r="G4492" s="96" t="str">
        <f>IF(E4492="","",VLOOKUP(E4492,[1]PROJECTES!$C$14:$G$5000,4,FALSE))</f>
        <v/>
      </c>
      <c r="H4492" s="118"/>
      <c r="I4492" s="97" t="str">
        <f>IF(H4492="","",VLOOKUP(H4492,BD!B$2:C$16,2,FALSE))</f>
        <v/>
      </c>
      <c r="J4492" s="98"/>
      <c r="K4492" s="135" t="str">
        <f t="shared" si="152"/>
        <v/>
      </c>
      <c r="L4492" s="99" t="str">
        <f t="shared" ca="1" si="153"/>
        <v>-</v>
      </c>
      <c r="M4492" s="93" t="str">
        <f>IF(E4492="","",VLOOKUP(E4492,[1]PROJECTES!$C$14:$Z$5000,21,FALSE))</f>
        <v/>
      </c>
      <c r="N4492" s="100"/>
      <c r="O4492" s="72" t="s">
        <v>229</v>
      </c>
      <c r="P4492" s="101"/>
      <c r="Q4492" s="132"/>
      <c r="R4492" s="102"/>
      <c r="S4492" s="91"/>
    </row>
    <row r="4493" spans="1:19" s="104" customFormat="1" ht="12.75" customHeight="1" x14ac:dyDescent="0.25">
      <c r="A4493" s="121"/>
      <c r="B4493" s="92" t="str">
        <f>IF(E4493="","",VLOOKUP(E4493,[1]PROJECTES!$C$14:$G$5000,2,FALSE))</f>
        <v/>
      </c>
      <c r="C4493" s="121"/>
      <c r="D4493" s="93" t="str">
        <f>IF(E4493="","",VLOOKUP(E4493,[1]PROJECTES!$C$14:$G$5000,5,FALSE))</f>
        <v/>
      </c>
      <c r="E4493" s="117"/>
      <c r="F4493" s="95"/>
      <c r="G4493" s="96" t="str">
        <f>IF(E4493="","",VLOOKUP(E4493,[1]PROJECTES!$C$14:$G$5000,4,FALSE))</f>
        <v/>
      </c>
      <c r="H4493" s="118"/>
      <c r="I4493" s="97" t="str">
        <f>IF(H4493="","",VLOOKUP(H4493,BD!B$2:C$16,2,FALSE))</f>
        <v/>
      </c>
      <c r="J4493" s="98"/>
      <c r="K4493" s="135" t="str">
        <f t="shared" si="152"/>
        <v/>
      </c>
      <c r="L4493" s="99" t="str">
        <f t="shared" ca="1" si="153"/>
        <v>-</v>
      </c>
      <c r="M4493" s="93" t="str">
        <f>IF(E4493="","",VLOOKUP(E4493,[1]PROJECTES!$C$14:$Z$5000,21,FALSE))</f>
        <v/>
      </c>
      <c r="N4493" s="100"/>
      <c r="O4493" s="72" t="s">
        <v>229</v>
      </c>
      <c r="P4493" s="101"/>
      <c r="Q4493" s="132"/>
      <c r="R4493" s="102"/>
      <c r="S4493" s="91"/>
    </row>
    <row r="4494" spans="1:19" s="104" customFormat="1" ht="12.75" customHeight="1" x14ac:dyDescent="0.25">
      <c r="A4494" s="121"/>
      <c r="B4494" s="92" t="str">
        <f>IF(E4494="","",VLOOKUP(E4494,[1]PROJECTES!$C$14:$G$5000,2,FALSE))</f>
        <v/>
      </c>
      <c r="C4494" s="121"/>
      <c r="D4494" s="93" t="str">
        <f>IF(E4494="","",VLOOKUP(E4494,[1]PROJECTES!$C$14:$G$5000,5,FALSE))</f>
        <v/>
      </c>
      <c r="E4494" s="117"/>
      <c r="F4494" s="95"/>
      <c r="G4494" s="96" t="str">
        <f>IF(E4494="","",VLOOKUP(E4494,[1]PROJECTES!$C$14:$G$5000,4,FALSE))</f>
        <v/>
      </c>
      <c r="H4494" s="118"/>
      <c r="I4494" s="97" t="str">
        <f>IF(H4494="","",VLOOKUP(H4494,BD!B$2:C$16,2,FALSE))</f>
        <v/>
      </c>
      <c r="J4494" s="98"/>
      <c r="K4494" s="135" t="str">
        <f t="shared" si="152"/>
        <v/>
      </c>
      <c r="L4494" s="99" t="str">
        <f t="shared" ca="1" si="153"/>
        <v>-</v>
      </c>
      <c r="M4494" s="93" t="str">
        <f>IF(E4494="","",VLOOKUP(E4494,[1]PROJECTES!$C$14:$Z$5000,21,FALSE))</f>
        <v/>
      </c>
      <c r="N4494" s="100"/>
      <c r="O4494" s="72" t="s">
        <v>229</v>
      </c>
      <c r="P4494" s="101"/>
      <c r="Q4494" s="132"/>
      <c r="R4494" s="102"/>
      <c r="S4494" s="91"/>
    </row>
    <row r="4495" spans="1:19" s="104" customFormat="1" ht="12.75" customHeight="1" x14ac:dyDescent="0.25">
      <c r="A4495" s="121"/>
      <c r="B4495" s="92" t="str">
        <f>IF(E4495="","",VLOOKUP(E4495,[1]PROJECTES!$C$14:$G$5000,2,FALSE))</f>
        <v/>
      </c>
      <c r="C4495" s="121"/>
      <c r="D4495" s="93" t="str">
        <f>IF(E4495="","",VLOOKUP(E4495,[1]PROJECTES!$C$14:$G$5000,5,FALSE))</f>
        <v/>
      </c>
      <c r="E4495" s="117"/>
      <c r="F4495" s="95"/>
      <c r="G4495" s="96" t="str">
        <f>IF(E4495="","",VLOOKUP(E4495,[1]PROJECTES!$C$14:$G$5000,4,FALSE))</f>
        <v/>
      </c>
      <c r="H4495" s="118"/>
      <c r="I4495" s="97" t="str">
        <f>IF(H4495="","",VLOOKUP(H4495,BD!B$2:C$16,2,FALSE))</f>
        <v/>
      </c>
      <c r="J4495" s="98"/>
      <c r="K4495" s="135" t="str">
        <f t="shared" si="152"/>
        <v/>
      </c>
      <c r="L4495" s="99" t="str">
        <f t="shared" ca="1" si="153"/>
        <v>-</v>
      </c>
      <c r="M4495" s="93" t="str">
        <f>IF(E4495="","",VLOOKUP(E4495,[1]PROJECTES!$C$14:$Z$5000,21,FALSE))</f>
        <v/>
      </c>
      <c r="N4495" s="100"/>
      <c r="O4495" s="72" t="s">
        <v>229</v>
      </c>
      <c r="P4495" s="101"/>
      <c r="Q4495" s="132"/>
      <c r="R4495" s="102"/>
      <c r="S4495" s="91"/>
    </row>
    <row r="4496" spans="1:19" s="104" customFormat="1" ht="12.75" customHeight="1" x14ac:dyDescent="0.25">
      <c r="A4496" s="121"/>
      <c r="B4496" s="92" t="str">
        <f>IF(E4496="","",VLOOKUP(E4496,[1]PROJECTES!$C$14:$G$5000,2,FALSE))</f>
        <v/>
      </c>
      <c r="C4496" s="121"/>
      <c r="D4496" s="93" t="str">
        <f>IF(E4496="","",VLOOKUP(E4496,[1]PROJECTES!$C$14:$G$5000,5,FALSE))</f>
        <v/>
      </c>
      <c r="E4496" s="117"/>
      <c r="F4496" s="95"/>
      <c r="G4496" s="96" t="str">
        <f>IF(E4496="","",VLOOKUP(E4496,[1]PROJECTES!$C$14:$G$5000,4,FALSE))</f>
        <v/>
      </c>
      <c r="H4496" s="118"/>
      <c r="I4496" s="97" t="str">
        <f>IF(H4496="","",VLOOKUP(H4496,BD!B$2:C$16,2,FALSE))</f>
        <v/>
      </c>
      <c r="J4496" s="98"/>
      <c r="K4496" s="135" t="str">
        <f t="shared" si="152"/>
        <v/>
      </c>
      <c r="L4496" s="99" t="str">
        <f t="shared" ca="1" si="153"/>
        <v>-</v>
      </c>
      <c r="M4496" s="93" t="str">
        <f>IF(E4496="","",VLOOKUP(E4496,[1]PROJECTES!$C$14:$Z$5000,21,FALSE))</f>
        <v/>
      </c>
      <c r="N4496" s="100"/>
      <c r="O4496" s="72" t="s">
        <v>229</v>
      </c>
      <c r="P4496" s="101"/>
      <c r="Q4496" s="132"/>
      <c r="R4496" s="102"/>
      <c r="S4496" s="91"/>
    </row>
    <row r="4497" spans="1:19" s="104" customFormat="1" ht="12.75" customHeight="1" x14ac:dyDescent="0.25">
      <c r="A4497" s="121"/>
      <c r="B4497" s="92" t="str">
        <f>IF(E4497="","",VLOOKUP(E4497,[1]PROJECTES!$C$14:$G$5000,2,FALSE))</f>
        <v/>
      </c>
      <c r="C4497" s="121"/>
      <c r="D4497" s="93" t="str">
        <f>IF(E4497="","",VLOOKUP(E4497,[1]PROJECTES!$C$14:$G$5000,5,FALSE))</f>
        <v/>
      </c>
      <c r="E4497" s="117"/>
      <c r="F4497" s="95"/>
      <c r="G4497" s="96" t="str">
        <f>IF(E4497="","",VLOOKUP(E4497,[1]PROJECTES!$C$14:$G$5000,4,FALSE))</f>
        <v/>
      </c>
      <c r="H4497" s="118"/>
      <c r="I4497" s="97" t="str">
        <f>IF(H4497="","",VLOOKUP(H4497,BD!B$2:C$16,2,FALSE))</f>
        <v/>
      </c>
      <c r="J4497" s="98"/>
      <c r="K4497" s="135" t="str">
        <f t="shared" si="152"/>
        <v/>
      </c>
      <c r="L4497" s="99" t="str">
        <f t="shared" ca="1" si="153"/>
        <v>-</v>
      </c>
      <c r="M4497" s="93" t="str">
        <f>IF(E4497="","",VLOOKUP(E4497,[1]PROJECTES!$C$14:$Z$5000,21,FALSE))</f>
        <v/>
      </c>
      <c r="N4497" s="100"/>
      <c r="O4497" s="72" t="s">
        <v>229</v>
      </c>
      <c r="P4497" s="101"/>
      <c r="Q4497" s="132"/>
      <c r="R4497" s="102"/>
      <c r="S4497" s="91"/>
    </row>
    <row r="4498" spans="1:19" s="104" customFormat="1" ht="12.75" customHeight="1" x14ac:dyDescent="0.25">
      <c r="A4498" s="121"/>
      <c r="B4498" s="92" t="str">
        <f>IF(E4498="","",VLOOKUP(E4498,[1]PROJECTES!$C$14:$G$5000,2,FALSE))</f>
        <v/>
      </c>
      <c r="C4498" s="121"/>
      <c r="D4498" s="93" t="str">
        <f>IF(E4498="","",VLOOKUP(E4498,[1]PROJECTES!$C$14:$G$5000,5,FALSE))</f>
        <v/>
      </c>
      <c r="E4498" s="117"/>
      <c r="F4498" s="95"/>
      <c r="G4498" s="96" t="str">
        <f>IF(E4498="","",VLOOKUP(E4498,[1]PROJECTES!$C$14:$G$5000,4,FALSE))</f>
        <v/>
      </c>
      <c r="H4498" s="118"/>
      <c r="I4498" s="97" t="str">
        <f>IF(H4498="","",VLOOKUP(H4498,BD!B$2:C$16,2,FALSE))</f>
        <v/>
      </c>
      <c r="J4498" s="98"/>
      <c r="K4498" s="135" t="str">
        <f t="shared" si="152"/>
        <v/>
      </c>
      <c r="L4498" s="99" t="str">
        <f t="shared" ca="1" si="153"/>
        <v>-</v>
      </c>
      <c r="M4498" s="93" t="str">
        <f>IF(E4498="","",VLOOKUP(E4498,[1]PROJECTES!$C$14:$Z$5000,21,FALSE))</f>
        <v/>
      </c>
      <c r="N4498" s="100"/>
      <c r="O4498" s="72" t="s">
        <v>229</v>
      </c>
      <c r="P4498" s="101"/>
      <c r="Q4498" s="132"/>
      <c r="R4498" s="102"/>
      <c r="S4498" s="91"/>
    </row>
    <row r="4499" spans="1:19" s="104" customFormat="1" ht="12.75" customHeight="1" x14ac:dyDescent="0.25">
      <c r="A4499" s="121"/>
      <c r="B4499" s="92" t="str">
        <f>IF(E4499="","",VLOOKUP(E4499,[1]PROJECTES!$C$14:$G$5000,2,FALSE))</f>
        <v/>
      </c>
      <c r="C4499" s="121"/>
      <c r="D4499" s="93" t="str">
        <f>IF(E4499="","",VLOOKUP(E4499,[1]PROJECTES!$C$14:$G$5000,5,FALSE))</f>
        <v/>
      </c>
      <c r="E4499" s="117"/>
      <c r="F4499" s="95"/>
      <c r="G4499" s="96" t="str">
        <f>IF(E4499="","",VLOOKUP(E4499,[1]PROJECTES!$C$14:$G$5000,4,FALSE))</f>
        <v/>
      </c>
      <c r="H4499" s="118"/>
      <c r="I4499" s="97" t="str">
        <f>IF(H4499="","",VLOOKUP(H4499,BD!B$2:C$16,2,FALSE))</f>
        <v/>
      </c>
      <c r="J4499" s="98"/>
      <c r="K4499" s="135" t="str">
        <f t="shared" si="152"/>
        <v/>
      </c>
      <c r="L4499" s="99" t="str">
        <f t="shared" ca="1" si="153"/>
        <v>-</v>
      </c>
      <c r="M4499" s="93" t="str">
        <f>IF(E4499="","",VLOOKUP(E4499,[1]PROJECTES!$C$14:$Z$5000,21,FALSE))</f>
        <v/>
      </c>
      <c r="N4499" s="100"/>
      <c r="O4499" s="72" t="s">
        <v>229</v>
      </c>
      <c r="P4499" s="101"/>
      <c r="Q4499" s="132"/>
      <c r="R4499" s="102"/>
      <c r="S4499" s="91"/>
    </row>
    <row r="4500" spans="1:19" s="104" customFormat="1" ht="12.75" customHeight="1" x14ac:dyDescent="0.25">
      <c r="A4500" s="121"/>
      <c r="B4500" s="92" t="str">
        <f>IF(E4500="","",VLOOKUP(E4500,[1]PROJECTES!$C$14:$G$5000,2,FALSE))</f>
        <v/>
      </c>
      <c r="C4500" s="121"/>
      <c r="D4500" s="93" t="str">
        <f>IF(E4500="","",VLOOKUP(E4500,[1]PROJECTES!$C$14:$G$5000,5,FALSE))</f>
        <v/>
      </c>
      <c r="E4500" s="117"/>
      <c r="F4500" s="95"/>
      <c r="G4500" s="96" t="str">
        <f>IF(E4500="","",VLOOKUP(E4500,[1]PROJECTES!$C$14:$G$5000,4,FALSE))</f>
        <v/>
      </c>
      <c r="H4500" s="118"/>
      <c r="I4500" s="97" t="str">
        <f>IF(H4500="","",VLOOKUP(H4500,BD!B$2:C$16,2,FALSE))</f>
        <v/>
      </c>
      <c r="J4500" s="98"/>
      <c r="K4500" s="135" t="str">
        <f t="shared" si="152"/>
        <v/>
      </c>
      <c r="L4500" s="99" t="str">
        <f t="shared" ca="1" si="153"/>
        <v>-</v>
      </c>
      <c r="M4500" s="93" t="str">
        <f>IF(E4500="","",VLOOKUP(E4500,[1]PROJECTES!$C$14:$Z$5000,21,FALSE))</f>
        <v/>
      </c>
      <c r="N4500" s="100"/>
      <c r="O4500" s="72" t="s">
        <v>229</v>
      </c>
      <c r="P4500" s="101"/>
      <c r="Q4500" s="132"/>
      <c r="R4500" s="102"/>
      <c r="S4500" s="91"/>
    </row>
    <row r="4501" spans="1:19" s="104" customFormat="1" ht="12.75" customHeight="1" x14ac:dyDescent="0.25">
      <c r="A4501" s="121"/>
      <c r="B4501" s="92" t="str">
        <f>IF(E4501="","",VLOOKUP(E4501,[1]PROJECTES!$C$14:$G$5000,2,FALSE))</f>
        <v/>
      </c>
      <c r="C4501" s="121"/>
      <c r="D4501" s="93" t="str">
        <f>IF(E4501="","",VLOOKUP(E4501,[1]PROJECTES!$C$14:$G$5000,5,FALSE))</f>
        <v/>
      </c>
      <c r="E4501" s="117"/>
      <c r="F4501" s="95"/>
      <c r="G4501" s="96" t="str">
        <f>IF(E4501="","",VLOOKUP(E4501,[1]PROJECTES!$C$14:$G$5000,4,FALSE))</f>
        <v/>
      </c>
      <c r="H4501" s="118"/>
      <c r="I4501" s="97" t="str">
        <f>IF(H4501="","",VLOOKUP(H4501,BD!B$2:C$16,2,FALSE))</f>
        <v/>
      </c>
      <c r="J4501" s="98"/>
      <c r="K4501" s="135" t="str">
        <f t="shared" si="152"/>
        <v/>
      </c>
      <c r="L4501" s="99" t="str">
        <f t="shared" ca="1" si="153"/>
        <v>-</v>
      </c>
      <c r="M4501" s="93" t="str">
        <f>IF(E4501="","",VLOOKUP(E4501,[1]PROJECTES!$C$14:$Z$5000,21,FALSE))</f>
        <v/>
      </c>
      <c r="N4501" s="100"/>
      <c r="O4501" s="72" t="s">
        <v>229</v>
      </c>
      <c r="P4501" s="101"/>
      <c r="Q4501" s="132"/>
      <c r="R4501" s="102"/>
      <c r="S4501" s="91"/>
    </row>
    <row r="4502" spans="1:19" s="104" customFormat="1" ht="12.75" customHeight="1" x14ac:dyDescent="0.25">
      <c r="A4502" s="121"/>
      <c r="B4502" s="92" t="str">
        <f>IF(E4502="","",VLOOKUP(E4502,[1]PROJECTES!$C$14:$G$5000,2,FALSE))</f>
        <v/>
      </c>
      <c r="C4502" s="121"/>
      <c r="D4502" s="93" t="str">
        <f>IF(E4502="","",VLOOKUP(E4502,[1]PROJECTES!$C$14:$G$5000,5,FALSE))</f>
        <v/>
      </c>
      <c r="E4502" s="117"/>
      <c r="F4502" s="95"/>
      <c r="G4502" s="96" t="str">
        <f>IF(E4502="","",VLOOKUP(E4502,[1]PROJECTES!$C$14:$G$5000,4,FALSE))</f>
        <v/>
      </c>
      <c r="H4502" s="118"/>
      <c r="I4502" s="97" t="str">
        <f>IF(H4502="","",VLOOKUP(H4502,BD!B$2:C$16,2,FALSE))</f>
        <v/>
      </c>
      <c r="J4502" s="98"/>
      <c r="K4502" s="135" t="str">
        <f t="shared" si="152"/>
        <v/>
      </c>
      <c r="L4502" s="99" t="str">
        <f t="shared" ca="1" si="153"/>
        <v>-</v>
      </c>
      <c r="M4502" s="93" t="str">
        <f>IF(E4502="","",VLOOKUP(E4502,[1]PROJECTES!$C$14:$Z$5000,21,FALSE))</f>
        <v/>
      </c>
      <c r="N4502" s="100"/>
      <c r="O4502" s="72" t="s">
        <v>229</v>
      </c>
      <c r="P4502" s="101"/>
      <c r="Q4502" s="132"/>
      <c r="R4502" s="102"/>
      <c r="S4502" s="91"/>
    </row>
    <row r="4503" spans="1:19" s="104" customFormat="1" ht="12.75" customHeight="1" x14ac:dyDescent="0.25">
      <c r="A4503" s="121"/>
      <c r="B4503" s="92" t="str">
        <f>IF(E4503="","",VLOOKUP(E4503,[1]PROJECTES!$C$14:$G$5000,2,FALSE))</f>
        <v/>
      </c>
      <c r="C4503" s="121"/>
      <c r="D4503" s="93" t="str">
        <f>IF(E4503="","",VLOOKUP(E4503,[1]PROJECTES!$C$14:$G$5000,5,FALSE))</f>
        <v/>
      </c>
      <c r="E4503" s="117"/>
      <c r="F4503" s="95"/>
      <c r="G4503" s="96" t="str">
        <f>IF(E4503="","",VLOOKUP(E4503,[1]PROJECTES!$C$14:$G$5000,4,FALSE))</f>
        <v/>
      </c>
      <c r="H4503" s="118"/>
      <c r="I4503" s="97" t="str">
        <f>IF(H4503="","",VLOOKUP(H4503,BD!B$2:C$16,2,FALSE))</f>
        <v/>
      </c>
      <c r="J4503" s="98"/>
      <c r="K4503" s="135" t="str">
        <f t="shared" si="152"/>
        <v/>
      </c>
      <c r="L4503" s="99" t="str">
        <f t="shared" ca="1" si="153"/>
        <v>-</v>
      </c>
      <c r="M4503" s="93" t="str">
        <f>IF(E4503="","",VLOOKUP(E4503,[1]PROJECTES!$C$14:$Z$5000,21,FALSE))</f>
        <v/>
      </c>
      <c r="N4503" s="100"/>
      <c r="O4503" s="72" t="s">
        <v>229</v>
      </c>
      <c r="P4503" s="101"/>
      <c r="Q4503" s="132"/>
      <c r="R4503" s="102"/>
      <c r="S4503" s="91"/>
    </row>
    <row r="4504" spans="1:19" s="104" customFormat="1" ht="12.75" customHeight="1" x14ac:dyDescent="0.25">
      <c r="A4504" s="121"/>
      <c r="B4504" s="92" t="str">
        <f>IF(E4504="","",VLOOKUP(E4504,[1]PROJECTES!$C$14:$G$5000,2,FALSE))</f>
        <v/>
      </c>
      <c r="C4504" s="121"/>
      <c r="D4504" s="93" t="str">
        <f>IF(E4504="","",VLOOKUP(E4504,[1]PROJECTES!$C$14:$G$5000,5,FALSE))</f>
        <v/>
      </c>
      <c r="E4504" s="117"/>
      <c r="F4504" s="95"/>
      <c r="G4504" s="96" t="str">
        <f>IF(E4504="","",VLOOKUP(E4504,[1]PROJECTES!$C$14:$G$5000,4,FALSE))</f>
        <v/>
      </c>
      <c r="H4504" s="118"/>
      <c r="I4504" s="97" t="str">
        <f>IF(H4504="","",VLOOKUP(H4504,BD!B$2:C$16,2,FALSE))</f>
        <v/>
      </c>
      <c r="J4504" s="98"/>
      <c r="K4504" s="135" t="str">
        <f t="shared" si="152"/>
        <v/>
      </c>
      <c r="L4504" s="99" t="str">
        <f t="shared" ca="1" si="153"/>
        <v>-</v>
      </c>
      <c r="M4504" s="93" t="str">
        <f>IF(E4504="","",VLOOKUP(E4504,[1]PROJECTES!$C$14:$Z$5000,21,FALSE))</f>
        <v/>
      </c>
      <c r="N4504" s="100"/>
      <c r="O4504" s="72" t="s">
        <v>229</v>
      </c>
      <c r="P4504" s="101"/>
      <c r="Q4504" s="132"/>
      <c r="R4504" s="102"/>
      <c r="S4504" s="91"/>
    </row>
    <row r="4505" spans="1:19" s="104" customFormat="1" ht="12.75" customHeight="1" x14ac:dyDescent="0.25">
      <c r="A4505" s="121"/>
      <c r="B4505" s="92" t="str">
        <f>IF(E4505="","",VLOOKUP(E4505,[1]PROJECTES!$C$14:$G$5000,2,FALSE))</f>
        <v/>
      </c>
      <c r="C4505" s="121"/>
      <c r="D4505" s="93" t="str">
        <f>IF(E4505="","",VLOOKUP(E4505,[1]PROJECTES!$C$14:$G$5000,5,FALSE))</f>
        <v/>
      </c>
      <c r="E4505" s="117"/>
      <c r="F4505" s="95"/>
      <c r="G4505" s="96" t="str">
        <f>IF(E4505="","",VLOOKUP(E4505,[1]PROJECTES!$C$14:$G$5000,4,FALSE))</f>
        <v/>
      </c>
      <c r="H4505" s="118"/>
      <c r="I4505" s="97" t="str">
        <f>IF(H4505="","",VLOOKUP(H4505,BD!B$2:C$16,2,FALSE))</f>
        <v/>
      </c>
      <c r="J4505" s="98"/>
      <c r="K4505" s="135" t="str">
        <f t="shared" si="152"/>
        <v/>
      </c>
      <c r="L4505" s="99" t="str">
        <f t="shared" ca="1" si="153"/>
        <v>-</v>
      </c>
      <c r="M4505" s="93" t="str">
        <f>IF(E4505="","",VLOOKUP(E4505,[1]PROJECTES!$C$14:$Z$5000,21,FALSE))</f>
        <v/>
      </c>
      <c r="N4505" s="100"/>
      <c r="O4505" s="72" t="s">
        <v>229</v>
      </c>
      <c r="P4505" s="101"/>
      <c r="Q4505" s="132"/>
      <c r="R4505" s="102"/>
      <c r="S4505" s="91"/>
    </row>
    <row r="4506" spans="1:19" s="104" customFormat="1" ht="12.75" customHeight="1" x14ac:dyDescent="0.25">
      <c r="A4506" s="121"/>
      <c r="B4506" s="92" t="str">
        <f>IF(E4506="","",VLOOKUP(E4506,[1]PROJECTES!$C$14:$G$5000,2,FALSE))</f>
        <v/>
      </c>
      <c r="C4506" s="121"/>
      <c r="D4506" s="93" t="str">
        <f>IF(E4506="","",VLOOKUP(E4506,[1]PROJECTES!$C$14:$G$5000,5,FALSE))</f>
        <v/>
      </c>
      <c r="E4506" s="117"/>
      <c r="F4506" s="95"/>
      <c r="G4506" s="96" t="str">
        <f>IF(E4506="","",VLOOKUP(E4506,[1]PROJECTES!$C$14:$G$5000,4,FALSE))</f>
        <v/>
      </c>
      <c r="H4506" s="118"/>
      <c r="I4506" s="97" t="str">
        <f>IF(H4506="","",VLOOKUP(H4506,BD!B$2:C$16,2,FALSE))</f>
        <v/>
      </c>
      <c r="J4506" s="98"/>
      <c r="K4506" s="135" t="str">
        <f t="shared" si="152"/>
        <v/>
      </c>
      <c r="L4506" s="99" t="str">
        <f t="shared" ca="1" si="153"/>
        <v>-</v>
      </c>
      <c r="M4506" s="93" t="str">
        <f>IF(E4506="","",VLOOKUP(E4506,[1]PROJECTES!$C$14:$Z$5000,21,FALSE))</f>
        <v/>
      </c>
      <c r="N4506" s="100"/>
      <c r="O4506" s="72" t="s">
        <v>229</v>
      </c>
      <c r="P4506" s="101"/>
      <c r="Q4506" s="132"/>
      <c r="R4506" s="102"/>
      <c r="S4506" s="91"/>
    </row>
    <row r="4507" spans="1:19" s="104" customFormat="1" ht="12.75" customHeight="1" x14ac:dyDescent="0.25">
      <c r="A4507" s="121"/>
      <c r="B4507" s="92" t="str">
        <f>IF(E4507="","",VLOOKUP(E4507,[1]PROJECTES!$C$14:$G$5000,2,FALSE))</f>
        <v/>
      </c>
      <c r="C4507" s="121"/>
      <c r="D4507" s="93" t="str">
        <f>IF(E4507="","",VLOOKUP(E4507,[1]PROJECTES!$C$14:$G$5000,5,FALSE))</f>
        <v/>
      </c>
      <c r="E4507" s="117"/>
      <c r="F4507" s="95"/>
      <c r="G4507" s="96" t="str">
        <f>IF(E4507="","",VLOOKUP(E4507,[1]PROJECTES!$C$14:$G$5000,4,FALSE))</f>
        <v/>
      </c>
      <c r="H4507" s="118"/>
      <c r="I4507" s="97" t="str">
        <f>IF(H4507="","",VLOOKUP(H4507,BD!B$2:C$16,2,FALSE))</f>
        <v/>
      </c>
      <c r="J4507" s="98"/>
      <c r="K4507" s="135" t="str">
        <f t="shared" si="152"/>
        <v/>
      </c>
      <c r="L4507" s="99" t="str">
        <f t="shared" ca="1" si="153"/>
        <v>-</v>
      </c>
      <c r="M4507" s="93" t="str">
        <f>IF(E4507="","",VLOOKUP(E4507,[1]PROJECTES!$C$14:$Z$5000,21,FALSE))</f>
        <v/>
      </c>
      <c r="N4507" s="100"/>
      <c r="O4507" s="72" t="s">
        <v>229</v>
      </c>
      <c r="P4507" s="101"/>
      <c r="Q4507" s="132"/>
      <c r="R4507" s="102"/>
      <c r="S4507" s="91"/>
    </row>
    <row r="4508" spans="1:19" s="104" customFormat="1" ht="12.75" customHeight="1" x14ac:dyDescent="0.25">
      <c r="A4508" s="121"/>
      <c r="B4508" s="92" t="str">
        <f>IF(E4508="","",VLOOKUP(E4508,[1]PROJECTES!$C$14:$G$5000,2,FALSE))</f>
        <v/>
      </c>
      <c r="C4508" s="121"/>
      <c r="D4508" s="93" t="str">
        <f>IF(E4508="","",VLOOKUP(E4508,[1]PROJECTES!$C$14:$G$5000,5,FALSE))</f>
        <v/>
      </c>
      <c r="E4508" s="117"/>
      <c r="F4508" s="95"/>
      <c r="G4508" s="96" t="str">
        <f>IF(E4508="","",VLOOKUP(E4508,[1]PROJECTES!$C$14:$G$5000,4,FALSE))</f>
        <v/>
      </c>
      <c r="H4508" s="118"/>
      <c r="I4508" s="97" t="str">
        <f>IF(H4508="","",VLOOKUP(H4508,BD!B$2:C$16,2,FALSE))</f>
        <v/>
      </c>
      <c r="J4508" s="98"/>
      <c r="K4508" s="135" t="str">
        <f t="shared" si="152"/>
        <v/>
      </c>
      <c r="L4508" s="99" t="str">
        <f t="shared" ca="1" si="153"/>
        <v>-</v>
      </c>
      <c r="M4508" s="93" t="str">
        <f>IF(E4508="","",VLOOKUP(E4508,[1]PROJECTES!$C$14:$Z$5000,21,FALSE))</f>
        <v/>
      </c>
      <c r="N4508" s="100"/>
      <c r="O4508" s="72" t="s">
        <v>229</v>
      </c>
      <c r="P4508" s="101"/>
      <c r="Q4508" s="132"/>
      <c r="R4508" s="102"/>
      <c r="S4508" s="91"/>
    </row>
    <row r="4509" spans="1:19" s="104" customFormat="1" ht="12.75" customHeight="1" x14ac:dyDescent="0.25">
      <c r="A4509" s="121"/>
      <c r="B4509" s="92" t="str">
        <f>IF(E4509="","",VLOOKUP(E4509,[1]PROJECTES!$C$14:$G$5000,2,FALSE))</f>
        <v/>
      </c>
      <c r="C4509" s="121"/>
      <c r="D4509" s="93" t="str">
        <f>IF(E4509="","",VLOOKUP(E4509,[1]PROJECTES!$C$14:$G$5000,5,FALSE))</f>
        <v/>
      </c>
      <c r="E4509" s="117"/>
      <c r="F4509" s="95"/>
      <c r="G4509" s="96" t="str">
        <f>IF(E4509="","",VLOOKUP(E4509,[1]PROJECTES!$C$14:$G$5000,4,FALSE))</f>
        <v/>
      </c>
      <c r="H4509" s="118"/>
      <c r="I4509" s="97" t="str">
        <f>IF(H4509="","",VLOOKUP(H4509,BD!B$2:C$16,2,FALSE))</f>
        <v/>
      </c>
      <c r="J4509" s="98"/>
      <c r="K4509" s="135" t="str">
        <f t="shared" si="152"/>
        <v/>
      </c>
      <c r="L4509" s="99" t="str">
        <f t="shared" ca="1" si="153"/>
        <v>-</v>
      </c>
      <c r="M4509" s="93" t="str">
        <f>IF(E4509="","",VLOOKUP(E4509,[1]PROJECTES!$C$14:$Z$5000,21,FALSE))</f>
        <v/>
      </c>
      <c r="N4509" s="100"/>
      <c r="O4509" s="72" t="s">
        <v>229</v>
      </c>
      <c r="P4509" s="101"/>
      <c r="Q4509" s="132"/>
      <c r="R4509" s="102"/>
      <c r="S4509" s="91"/>
    </row>
    <row r="4510" spans="1:19" s="104" customFormat="1" ht="12.75" customHeight="1" x14ac:dyDescent="0.25">
      <c r="A4510" s="121"/>
      <c r="B4510" s="92" t="str">
        <f>IF(E4510="","",VLOOKUP(E4510,[1]PROJECTES!$C$14:$G$5000,2,FALSE))</f>
        <v/>
      </c>
      <c r="C4510" s="121"/>
      <c r="D4510" s="93" t="str">
        <f>IF(E4510="","",VLOOKUP(E4510,[1]PROJECTES!$C$14:$G$5000,5,FALSE))</f>
        <v/>
      </c>
      <c r="E4510" s="117"/>
      <c r="F4510" s="95"/>
      <c r="G4510" s="96" t="str">
        <f>IF(E4510="","",VLOOKUP(E4510,[1]PROJECTES!$C$14:$G$5000,4,FALSE))</f>
        <v/>
      </c>
      <c r="H4510" s="118"/>
      <c r="I4510" s="97" t="str">
        <f>IF(H4510="","",VLOOKUP(H4510,BD!B$2:C$16,2,FALSE))</f>
        <v/>
      </c>
      <c r="J4510" s="98"/>
      <c r="K4510" s="135" t="str">
        <f t="shared" si="152"/>
        <v/>
      </c>
      <c r="L4510" s="99" t="str">
        <f t="shared" ca="1" si="153"/>
        <v>-</v>
      </c>
      <c r="M4510" s="93" t="str">
        <f>IF(E4510="","",VLOOKUP(E4510,[1]PROJECTES!$C$14:$Z$5000,21,FALSE))</f>
        <v/>
      </c>
      <c r="N4510" s="100"/>
      <c r="O4510" s="72" t="s">
        <v>229</v>
      </c>
      <c r="P4510" s="101"/>
      <c r="Q4510" s="132"/>
      <c r="R4510" s="102"/>
      <c r="S4510" s="91"/>
    </row>
    <row r="4511" spans="1:19" s="104" customFormat="1" ht="12.75" customHeight="1" x14ac:dyDescent="0.25">
      <c r="A4511" s="121"/>
      <c r="B4511" s="92" t="str">
        <f>IF(E4511="","",VLOOKUP(E4511,[1]PROJECTES!$C$14:$G$5000,2,FALSE))</f>
        <v/>
      </c>
      <c r="C4511" s="121"/>
      <c r="D4511" s="93" t="str">
        <f>IF(E4511="","",VLOOKUP(E4511,[1]PROJECTES!$C$14:$G$5000,5,FALSE))</f>
        <v/>
      </c>
      <c r="E4511" s="117"/>
      <c r="F4511" s="95"/>
      <c r="G4511" s="96" t="str">
        <f>IF(E4511="","",VLOOKUP(E4511,[1]PROJECTES!$C$14:$G$5000,4,FALSE))</f>
        <v/>
      </c>
      <c r="H4511" s="118"/>
      <c r="I4511" s="97" t="str">
        <f>IF(H4511="","",VLOOKUP(H4511,BD!B$2:C$16,2,FALSE))</f>
        <v/>
      </c>
      <c r="J4511" s="98"/>
      <c r="K4511" s="135" t="str">
        <f t="shared" si="152"/>
        <v/>
      </c>
      <c r="L4511" s="99" t="str">
        <f t="shared" ca="1" si="153"/>
        <v>-</v>
      </c>
      <c r="M4511" s="93" t="str">
        <f>IF(E4511="","",VLOOKUP(E4511,[1]PROJECTES!$C$14:$Z$5000,21,FALSE))</f>
        <v/>
      </c>
      <c r="N4511" s="100"/>
      <c r="O4511" s="72" t="s">
        <v>229</v>
      </c>
      <c r="P4511" s="101"/>
      <c r="Q4511" s="132"/>
      <c r="R4511" s="102"/>
      <c r="S4511" s="91"/>
    </row>
    <row r="4512" spans="1:19" s="104" customFormat="1" ht="12.75" customHeight="1" x14ac:dyDescent="0.25">
      <c r="A4512" s="121"/>
      <c r="B4512" s="92" t="str">
        <f>IF(E4512="","",VLOOKUP(E4512,[1]PROJECTES!$C$14:$G$5000,2,FALSE))</f>
        <v/>
      </c>
      <c r="C4512" s="121"/>
      <c r="D4512" s="93" t="str">
        <f>IF(E4512="","",VLOOKUP(E4512,[1]PROJECTES!$C$14:$G$5000,5,FALSE))</f>
        <v/>
      </c>
      <c r="E4512" s="117"/>
      <c r="F4512" s="95"/>
      <c r="G4512" s="96" t="str">
        <f>IF(E4512="","",VLOOKUP(E4512,[1]PROJECTES!$C$14:$G$5000,4,FALSE))</f>
        <v/>
      </c>
      <c r="H4512" s="118"/>
      <c r="I4512" s="97" t="str">
        <f>IF(H4512="","",VLOOKUP(H4512,BD!B$2:C$16,2,FALSE))</f>
        <v/>
      </c>
      <c r="J4512" s="98"/>
      <c r="K4512" s="135" t="str">
        <f t="shared" si="152"/>
        <v/>
      </c>
      <c r="L4512" s="99" t="str">
        <f t="shared" ca="1" si="153"/>
        <v>-</v>
      </c>
      <c r="M4512" s="93" t="str">
        <f>IF(E4512="","",VLOOKUP(E4512,[1]PROJECTES!$C$14:$Z$5000,21,FALSE))</f>
        <v/>
      </c>
      <c r="N4512" s="100"/>
      <c r="O4512" s="72" t="s">
        <v>229</v>
      </c>
      <c r="P4512" s="101"/>
      <c r="Q4512" s="132"/>
      <c r="R4512" s="102"/>
      <c r="S4512" s="91"/>
    </row>
    <row r="4513" spans="1:19" s="104" customFormat="1" ht="12.75" customHeight="1" x14ac:dyDescent="0.25">
      <c r="A4513" s="121"/>
      <c r="B4513" s="92" t="str">
        <f>IF(E4513="","",VLOOKUP(E4513,[1]PROJECTES!$C$14:$G$5000,2,FALSE))</f>
        <v/>
      </c>
      <c r="C4513" s="121"/>
      <c r="D4513" s="93" t="str">
        <f>IF(E4513="","",VLOOKUP(E4513,[1]PROJECTES!$C$14:$G$5000,5,FALSE))</f>
        <v/>
      </c>
      <c r="E4513" s="117"/>
      <c r="F4513" s="95"/>
      <c r="G4513" s="96" t="str">
        <f>IF(E4513="","",VLOOKUP(E4513,[1]PROJECTES!$C$14:$G$5000,4,FALSE))</f>
        <v/>
      </c>
      <c r="H4513" s="118"/>
      <c r="I4513" s="97" t="str">
        <f>IF(H4513="","",VLOOKUP(H4513,BD!B$2:C$16,2,FALSE))</f>
        <v/>
      </c>
      <c r="J4513" s="98"/>
      <c r="K4513" s="135" t="str">
        <f t="shared" si="152"/>
        <v/>
      </c>
      <c r="L4513" s="99" t="str">
        <f t="shared" ca="1" si="153"/>
        <v>-</v>
      </c>
      <c r="M4513" s="93" t="str">
        <f>IF(E4513="","",VLOOKUP(E4513,[1]PROJECTES!$C$14:$Z$5000,21,FALSE))</f>
        <v/>
      </c>
      <c r="N4513" s="100"/>
      <c r="O4513" s="72" t="s">
        <v>229</v>
      </c>
      <c r="P4513" s="101"/>
      <c r="Q4513" s="132"/>
      <c r="R4513" s="102"/>
      <c r="S4513" s="91"/>
    </row>
    <row r="4514" spans="1:19" s="104" customFormat="1" ht="12.75" customHeight="1" x14ac:dyDescent="0.25">
      <c r="A4514" s="121"/>
      <c r="B4514" s="92" t="str">
        <f>IF(E4514="","",VLOOKUP(E4514,[1]PROJECTES!$C$14:$G$5000,2,FALSE))</f>
        <v/>
      </c>
      <c r="C4514" s="121"/>
      <c r="D4514" s="93" t="str">
        <f>IF(E4514="","",VLOOKUP(E4514,[1]PROJECTES!$C$14:$G$5000,5,FALSE))</f>
        <v/>
      </c>
      <c r="E4514" s="117"/>
      <c r="F4514" s="95"/>
      <c r="G4514" s="96" t="str">
        <f>IF(E4514="","",VLOOKUP(E4514,[1]PROJECTES!$C$14:$G$5000,4,FALSE))</f>
        <v/>
      </c>
      <c r="H4514" s="118"/>
      <c r="I4514" s="97" t="str">
        <f>IF(H4514="","",VLOOKUP(H4514,BD!B$2:C$16,2,FALSE))</f>
        <v/>
      </c>
      <c r="J4514" s="98"/>
      <c r="K4514" s="135" t="str">
        <f t="shared" si="152"/>
        <v/>
      </c>
      <c r="L4514" s="99" t="str">
        <f t="shared" ca="1" si="153"/>
        <v>-</v>
      </c>
      <c r="M4514" s="93" t="str">
        <f>IF(E4514="","",VLOOKUP(E4514,[1]PROJECTES!$C$14:$Z$5000,21,FALSE))</f>
        <v/>
      </c>
      <c r="N4514" s="100"/>
      <c r="O4514" s="72" t="s">
        <v>229</v>
      </c>
      <c r="P4514" s="101"/>
      <c r="Q4514" s="132"/>
      <c r="R4514" s="102"/>
      <c r="S4514" s="91"/>
    </row>
    <row r="4515" spans="1:19" s="104" customFormat="1" ht="12.75" customHeight="1" x14ac:dyDescent="0.25">
      <c r="A4515" s="121"/>
      <c r="B4515" s="92" t="str">
        <f>IF(E4515="","",VLOOKUP(E4515,[1]PROJECTES!$C$14:$G$5000,2,FALSE))</f>
        <v/>
      </c>
      <c r="C4515" s="121"/>
      <c r="D4515" s="93" t="str">
        <f>IF(E4515="","",VLOOKUP(E4515,[1]PROJECTES!$C$14:$G$5000,5,FALSE))</f>
        <v/>
      </c>
      <c r="E4515" s="117"/>
      <c r="F4515" s="95"/>
      <c r="G4515" s="96" t="str">
        <f>IF(E4515="","",VLOOKUP(E4515,[1]PROJECTES!$C$14:$G$5000,4,FALSE))</f>
        <v/>
      </c>
      <c r="H4515" s="118"/>
      <c r="I4515" s="97" t="str">
        <f>IF(H4515="","",VLOOKUP(H4515,BD!B$2:C$16,2,FALSE))</f>
        <v/>
      </c>
      <c r="J4515" s="98"/>
      <c r="K4515" s="135" t="str">
        <f t="shared" si="152"/>
        <v/>
      </c>
      <c r="L4515" s="99" t="str">
        <f t="shared" ca="1" si="153"/>
        <v>-</v>
      </c>
      <c r="M4515" s="93" t="str">
        <f>IF(E4515="","",VLOOKUP(E4515,[1]PROJECTES!$C$14:$Z$5000,21,FALSE))</f>
        <v/>
      </c>
      <c r="N4515" s="100"/>
      <c r="O4515" s="72" t="s">
        <v>229</v>
      </c>
      <c r="P4515" s="101"/>
      <c r="Q4515" s="132"/>
      <c r="R4515" s="102"/>
      <c r="S4515" s="91"/>
    </row>
    <row r="4516" spans="1:19" s="104" customFormat="1" ht="12.75" customHeight="1" x14ac:dyDescent="0.25">
      <c r="A4516" s="121"/>
      <c r="B4516" s="92" t="str">
        <f>IF(E4516="","",VLOOKUP(E4516,[1]PROJECTES!$C$14:$G$5000,2,FALSE))</f>
        <v/>
      </c>
      <c r="C4516" s="121"/>
      <c r="D4516" s="93" t="str">
        <f>IF(E4516="","",VLOOKUP(E4516,[1]PROJECTES!$C$14:$G$5000,5,FALSE))</f>
        <v/>
      </c>
      <c r="E4516" s="117"/>
      <c r="F4516" s="95"/>
      <c r="G4516" s="96" t="str">
        <f>IF(E4516="","",VLOOKUP(E4516,[1]PROJECTES!$C$14:$G$5000,4,FALSE))</f>
        <v/>
      </c>
      <c r="H4516" s="118"/>
      <c r="I4516" s="97" t="str">
        <f>IF(H4516="","",VLOOKUP(H4516,BD!B$2:C$16,2,FALSE))</f>
        <v/>
      </c>
      <c r="J4516" s="98"/>
      <c r="K4516" s="135" t="str">
        <f t="shared" si="152"/>
        <v/>
      </c>
      <c r="L4516" s="99" t="str">
        <f t="shared" ca="1" si="153"/>
        <v>-</v>
      </c>
      <c r="M4516" s="93" t="str">
        <f>IF(E4516="","",VLOOKUP(E4516,[1]PROJECTES!$C$14:$Z$5000,21,FALSE))</f>
        <v/>
      </c>
      <c r="N4516" s="100"/>
      <c r="O4516" s="72" t="s">
        <v>229</v>
      </c>
      <c r="P4516" s="101"/>
      <c r="Q4516" s="132"/>
      <c r="R4516" s="102"/>
      <c r="S4516" s="91"/>
    </row>
    <row r="4517" spans="1:19" s="104" customFormat="1" ht="12.75" customHeight="1" x14ac:dyDescent="0.25">
      <c r="A4517" s="121"/>
      <c r="B4517" s="92" t="str">
        <f>IF(E4517="","",VLOOKUP(E4517,[1]PROJECTES!$C$14:$G$5000,2,FALSE))</f>
        <v/>
      </c>
      <c r="C4517" s="121"/>
      <c r="D4517" s="93" t="str">
        <f>IF(E4517="","",VLOOKUP(E4517,[1]PROJECTES!$C$14:$G$5000,5,FALSE))</f>
        <v/>
      </c>
      <c r="E4517" s="117"/>
      <c r="F4517" s="95"/>
      <c r="G4517" s="96" t="str">
        <f>IF(E4517="","",VLOOKUP(E4517,[1]PROJECTES!$C$14:$G$5000,4,FALSE))</f>
        <v/>
      </c>
      <c r="H4517" s="118"/>
      <c r="I4517" s="97" t="str">
        <f>IF(H4517="","",VLOOKUP(H4517,BD!B$2:C$16,2,FALSE))</f>
        <v/>
      </c>
      <c r="J4517" s="98"/>
      <c r="K4517" s="135" t="str">
        <f t="shared" si="152"/>
        <v/>
      </c>
      <c r="L4517" s="99" t="str">
        <f t="shared" ca="1" si="153"/>
        <v>-</v>
      </c>
      <c r="M4517" s="93" t="str">
        <f>IF(E4517="","",VLOOKUP(E4517,[1]PROJECTES!$C$14:$Z$5000,21,FALSE))</f>
        <v/>
      </c>
      <c r="N4517" s="100"/>
      <c r="O4517" s="72" t="s">
        <v>229</v>
      </c>
      <c r="P4517" s="101"/>
      <c r="Q4517" s="132"/>
      <c r="R4517" s="102"/>
      <c r="S4517" s="91"/>
    </row>
    <row r="4518" spans="1:19" s="104" customFormat="1" ht="12.75" customHeight="1" x14ac:dyDescent="0.25">
      <c r="A4518" s="121"/>
      <c r="B4518" s="92" t="str">
        <f>IF(E4518="","",VLOOKUP(E4518,[1]PROJECTES!$C$14:$G$5000,2,FALSE))</f>
        <v/>
      </c>
      <c r="C4518" s="121"/>
      <c r="D4518" s="93" t="str">
        <f>IF(E4518="","",VLOOKUP(E4518,[1]PROJECTES!$C$14:$G$5000,5,FALSE))</f>
        <v/>
      </c>
      <c r="E4518" s="117"/>
      <c r="F4518" s="95"/>
      <c r="G4518" s="96" t="str">
        <f>IF(E4518="","",VLOOKUP(E4518,[1]PROJECTES!$C$14:$G$5000,4,FALSE))</f>
        <v/>
      </c>
      <c r="H4518" s="118"/>
      <c r="I4518" s="97" t="str">
        <f>IF(H4518="","",VLOOKUP(H4518,BD!B$2:C$16,2,FALSE))</f>
        <v/>
      </c>
      <c r="J4518" s="98"/>
      <c r="K4518" s="135" t="str">
        <f t="shared" si="152"/>
        <v/>
      </c>
      <c r="L4518" s="99" t="str">
        <f t="shared" ca="1" si="153"/>
        <v>-</v>
      </c>
      <c r="M4518" s="93" t="str">
        <f>IF(E4518="","",VLOOKUP(E4518,[1]PROJECTES!$C$14:$Z$5000,21,FALSE))</f>
        <v/>
      </c>
      <c r="N4518" s="100"/>
      <c r="O4518" s="72" t="s">
        <v>229</v>
      </c>
      <c r="P4518" s="101"/>
      <c r="Q4518" s="132"/>
      <c r="R4518" s="102"/>
      <c r="S4518" s="91"/>
    </row>
    <row r="4519" spans="1:19" s="104" customFormat="1" ht="12.75" customHeight="1" x14ac:dyDescent="0.25">
      <c r="A4519" s="121"/>
      <c r="B4519" s="92" t="str">
        <f>IF(E4519="","",VLOOKUP(E4519,[1]PROJECTES!$C$14:$G$5000,2,FALSE))</f>
        <v/>
      </c>
      <c r="C4519" s="121"/>
      <c r="D4519" s="93" t="str">
        <f>IF(E4519="","",VLOOKUP(E4519,[1]PROJECTES!$C$14:$G$5000,5,FALSE))</f>
        <v/>
      </c>
      <c r="E4519" s="117"/>
      <c r="F4519" s="95"/>
      <c r="G4519" s="96" t="str">
        <f>IF(E4519="","",VLOOKUP(E4519,[1]PROJECTES!$C$14:$G$5000,4,FALSE))</f>
        <v/>
      </c>
      <c r="H4519" s="118"/>
      <c r="I4519" s="97" t="str">
        <f>IF(H4519="","",VLOOKUP(H4519,BD!B$2:C$16,2,FALSE))</f>
        <v/>
      </c>
      <c r="J4519" s="98"/>
      <c r="K4519" s="135" t="str">
        <f t="shared" si="152"/>
        <v/>
      </c>
      <c r="L4519" s="99" t="str">
        <f t="shared" ca="1" si="153"/>
        <v>-</v>
      </c>
      <c r="M4519" s="93" t="str">
        <f>IF(E4519="","",VLOOKUP(E4519,[1]PROJECTES!$C$14:$Z$5000,21,FALSE))</f>
        <v/>
      </c>
      <c r="N4519" s="100"/>
      <c r="O4519" s="72" t="s">
        <v>229</v>
      </c>
      <c r="P4519" s="101"/>
      <c r="Q4519" s="132"/>
      <c r="R4519" s="102"/>
      <c r="S4519" s="91"/>
    </row>
    <row r="4520" spans="1:19" s="104" customFormat="1" ht="12.75" customHeight="1" x14ac:dyDescent="0.25">
      <c r="A4520" s="121"/>
      <c r="B4520" s="92" t="str">
        <f>IF(E4520="","",VLOOKUP(E4520,[1]PROJECTES!$C$14:$G$5000,2,FALSE))</f>
        <v/>
      </c>
      <c r="C4520" s="121"/>
      <c r="D4520" s="93" t="str">
        <f>IF(E4520="","",VLOOKUP(E4520,[1]PROJECTES!$C$14:$G$5000,5,FALSE))</f>
        <v/>
      </c>
      <c r="E4520" s="117"/>
      <c r="F4520" s="95"/>
      <c r="G4520" s="96" t="str">
        <f>IF(E4520="","",VLOOKUP(E4520,[1]PROJECTES!$C$14:$G$5000,4,FALSE))</f>
        <v/>
      </c>
      <c r="H4520" s="118"/>
      <c r="I4520" s="97" t="str">
        <f>IF(H4520="","",VLOOKUP(H4520,BD!B$2:C$16,2,FALSE))</f>
        <v/>
      </c>
      <c r="J4520" s="98"/>
      <c r="K4520" s="135" t="str">
        <f t="shared" si="152"/>
        <v/>
      </c>
      <c r="L4520" s="99" t="str">
        <f t="shared" ca="1" si="153"/>
        <v>-</v>
      </c>
      <c r="M4520" s="93" t="str">
        <f>IF(E4520="","",VLOOKUP(E4520,[1]PROJECTES!$C$14:$Z$5000,21,FALSE))</f>
        <v/>
      </c>
      <c r="N4520" s="100"/>
      <c r="O4520" s="72" t="s">
        <v>229</v>
      </c>
      <c r="P4520" s="101"/>
      <c r="Q4520" s="132"/>
      <c r="R4520" s="102"/>
      <c r="S4520" s="91"/>
    </row>
    <row r="4521" spans="1:19" s="104" customFormat="1" ht="12.75" customHeight="1" x14ac:dyDescent="0.25">
      <c r="A4521" s="121"/>
      <c r="B4521" s="92" t="str">
        <f>IF(E4521="","",VLOOKUP(E4521,[1]PROJECTES!$C$14:$G$5000,2,FALSE))</f>
        <v/>
      </c>
      <c r="C4521" s="121"/>
      <c r="D4521" s="93" t="str">
        <f>IF(E4521="","",VLOOKUP(E4521,[1]PROJECTES!$C$14:$G$5000,5,FALSE))</f>
        <v/>
      </c>
      <c r="E4521" s="117"/>
      <c r="F4521" s="95"/>
      <c r="G4521" s="96" t="str">
        <f>IF(E4521="","",VLOOKUP(E4521,[1]PROJECTES!$C$14:$G$5000,4,FALSE))</f>
        <v/>
      </c>
      <c r="H4521" s="118"/>
      <c r="I4521" s="97" t="str">
        <f>IF(H4521="","",VLOOKUP(H4521,BD!B$2:C$16,2,FALSE))</f>
        <v/>
      </c>
      <c r="J4521" s="98"/>
      <c r="K4521" s="135" t="str">
        <f t="shared" si="152"/>
        <v/>
      </c>
      <c r="L4521" s="99" t="str">
        <f t="shared" ca="1" si="153"/>
        <v>-</v>
      </c>
      <c r="M4521" s="93" t="str">
        <f>IF(E4521="","",VLOOKUP(E4521,[1]PROJECTES!$C$14:$Z$5000,21,FALSE))</f>
        <v/>
      </c>
      <c r="N4521" s="100"/>
      <c r="O4521" s="72" t="s">
        <v>229</v>
      </c>
      <c r="P4521" s="101"/>
      <c r="Q4521" s="132"/>
      <c r="R4521" s="102"/>
      <c r="S4521" s="91"/>
    </row>
    <row r="4522" spans="1:19" s="104" customFormat="1" ht="12.75" customHeight="1" x14ac:dyDescent="0.25">
      <c r="A4522" s="121"/>
      <c r="B4522" s="92" t="str">
        <f>IF(E4522="","",VLOOKUP(E4522,[1]PROJECTES!$C$14:$G$5000,2,FALSE))</f>
        <v/>
      </c>
      <c r="C4522" s="121"/>
      <c r="D4522" s="93" t="str">
        <f>IF(E4522="","",VLOOKUP(E4522,[1]PROJECTES!$C$14:$G$5000,5,FALSE))</f>
        <v/>
      </c>
      <c r="E4522" s="117"/>
      <c r="F4522" s="95"/>
      <c r="G4522" s="96" t="str">
        <f>IF(E4522="","",VLOOKUP(E4522,[1]PROJECTES!$C$14:$G$5000,4,FALSE))</f>
        <v/>
      </c>
      <c r="H4522" s="118"/>
      <c r="I4522" s="97" t="str">
        <f>IF(H4522="","",VLOOKUP(H4522,BD!B$2:C$16,2,FALSE))</f>
        <v/>
      </c>
      <c r="J4522" s="98"/>
      <c r="K4522" s="135" t="str">
        <f t="shared" si="152"/>
        <v/>
      </c>
      <c r="L4522" s="99" t="str">
        <f t="shared" ca="1" si="153"/>
        <v>-</v>
      </c>
      <c r="M4522" s="93" t="str">
        <f>IF(E4522="","",VLOOKUP(E4522,[1]PROJECTES!$C$14:$Z$5000,21,FALSE))</f>
        <v/>
      </c>
      <c r="N4522" s="100"/>
      <c r="O4522" s="72" t="s">
        <v>229</v>
      </c>
      <c r="P4522" s="101"/>
      <c r="Q4522" s="132"/>
      <c r="R4522" s="102"/>
      <c r="S4522" s="91"/>
    </row>
    <row r="4523" spans="1:19" s="104" customFormat="1" ht="12.75" customHeight="1" x14ac:dyDescent="0.25">
      <c r="A4523" s="121"/>
      <c r="B4523" s="92" t="str">
        <f>IF(E4523="","",VLOOKUP(E4523,[1]PROJECTES!$C$14:$G$5000,2,FALSE))</f>
        <v/>
      </c>
      <c r="C4523" s="121"/>
      <c r="D4523" s="93" t="str">
        <f>IF(E4523="","",VLOOKUP(E4523,[1]PROJECTES!$C$14:$G$5000,5,FALSE))</f>
        <v/>
      </c>
      <c r="E4523" s="117"/>
      <c r="F4523" s="95"/>
      <c r="G4523" s="96" t="str">
        <f>IF(E4523="","",VLOOKUP(E4523,[1]PROJECTES!$C$14:$G$5000,4,FALSE))</f>
        <v/>
      </c>
      <c r="H4523" s="118"/>
      <c r="I4523" s="97" t="str">
        <f>IF(H4523="","",VLOOKUP(H4523,BD!B$2:C$16,2,FALSE))</f>
        <v/>
      </c>
      <c r="J4523" s="98"/>
      <c r="K4523" s="135" t="str">
        <f t="shared" si="152"/>
        <v/>
      </c>
      <c r="L4523" s="99" t="str">
        <f t="shared" ca="1" si="153"/>
        <v>-</v>
      </c>
      <c r="M4523" s="93" t="str">
        <f>IF(E4523="","",VLOOKUP(E4523,[1]PROJECTES!$C$14:$Z$5000,21,FALSE))</f>
        <v/>
      </c>
      <c r="N4523" s="100"/>
      <c r="O4523" s="72" t="s">
        <v>229</v>
      </c>
      <c r="P4523" s="101"/>
      <c r="Q4523" s="132"/>
      <c r="R4523" s="102"/>
      <c r="S4523" s="91"/>
    </row>
    <row r="4524" spans="1:19" s="104" customFormat="1" ht="12.75" customHeight="1" x14ac:dyDescent="0.25">
      <c r="A4524" s="121"/>
      <c r="B4524" s="92" t="str">
        <f>IF(E4524="","",VLOOKUP(E4524,[1]PROJECTES!$C$14:$G$5000,2,FALSE))</f>
        <v/>
      </c>
      <c r="C4524" s="121"/>
      <c r="D4524" s="93" t="str">
        <f>IF(E4524="","",VLOOKUP(E4524,[1]PROJECTES!$C$14:$G$5000,5,FALSE))</f>
        <v/>
      </c>
      <c r="E4524" s="117"/>
      <c r="F4524" s="95"/>
      <c r="G4524" s="96" t="str">
        <f>IF(E4524="","",VLOOKUP(E4524,[1]PROJECTES!$C$14:$G$5000,4,FALSE))</f>
        <v/>
      </c>
      <c r="H4524" s="118"/>
      <c r="I4524" s="97" t="str">
        <f>IF(H4524="","",VLOOKUP(H4524,BD!B$2:C$16,2,FALSE))</f>
        <v/>
      </c>
      <c r="J4524" s="98"/>
      <c r="K4524" s="135" t="str">
        <f t="shared" ref="K4524:K4587" si="154">IF(J4524="","",WEEKNUM(J4524,2)-0)</f>
        <v/>
      </c>
      <c r="L4524" s="99" t="str">
        <f t="shared" ref="L4524:L4587" ca="1" si="155">IF(M4524="","-",IF(G4524="TA","-",+M4524-TODAY()))</f>
        <v>-</v>
      </c>
      <c r="M4524" s="93" t="str">
        <f>IF(E4524="","",VLOOKUP(E4524,[1]PROJECTES!$C$14:$Z$5000,21,FALSE))</f>
        <v/>
      </c>
      <c r="N4524" s="100"/>
      <c r="O4524" s="72" t="s">
        <v>229</v>
      </c>
      <c r="P4524" s="101"/>
      <c r="Q4524" s="132"/>
      <c r="R4524" s="102"/>
      <c r="S4524" s="91"/>
    </row>
    <row r="4525" spans="1:19" s="104" customFormat="1" ht="12.75" customHeight="1" x14ac:dyDescent="0.25">
      <c r="A4525" s="121"/>
      <c r="B4525" s="92" t="str">
        <f>IF(E4525="","",VLOOKUP(E4525,[1]PROJECTES!$C$14:$G$5000,2,FALSE))</f>
        <v/>
      </c>
      <c r="C4525" s="121"/>
      <c r="D4525" s="93" t="str">
        <f>IF(E4525="","",VLOOKUP(E4525,[1]PROJECTES!$C$14:$G$5000,5,FALSE))</f>
        <v/>
      </c>
      <c r="E4525" s="117"/>
      <c r="F4525" s="95"/>
      <c r="G4525" s="96" t="str">
        <f>IF(E4525="","",VLOOKUP(E4525,[1]PROJECTES!$C$14:$G$5000,4,FALSE))</f>
        <v/>
      </c>
      <c r="H4525" s="118"/>
      <c r="I4525" s="97" t="str">
        <f>IF(H4525="","",VLOOKUP(H4525,BD!B$2:C$16,2,FALSE))</f>
        <v/>
      </c>
      <c r="J4525" s="98"/>
      <c r="K4525" s="135" t="str">
        <f t="shared" si="154"/>
        <v/>
      </c>
      <c r="L4525" s="99" t="str">
        <f t="shared" ca="1" si="155"/>
        <v>-</v>
      </c>
      <c r="M4525" s="93" t="str">
        <f>IF(E4525="","",VLOOKUP(E4525,[1]PROJECTES!$C$14:$Z$5000,21,FALSE))</f>
        <v/>
      </c>
      <c r="N4525" s="100"/>
      <c r="O4525" s="72" t="s">
        <v>229</v>
      </c>
      <c r="P4525" s="101"/>
      <c r="Q4525" s="132"/>
      <c r="R4525" s="102"/>
      <c r="S4525" s="91"/>
    </row>
    <row r="4526" spans="1:19" s="104" customFormat="1" ht="12.75" customHeight="1" x14ac:dyDescent="0.25">
      <c r="A4526" s="121"/>
      <c r="B4526" s="92" t="str">
        <f>IF(E4526="","",VLOOKUP(E4526,[1]PROJECTES!$C$14:$G$5000,2,FALSE))</f>
        <v/>
      </c>
      <c r="C4526" s="121"/>
      <c r="D4526" s="93" t="str">
        <f>IF(E4526="","",VLOOKUP(E4526,[1]PROJECTES!$C$14:$G$5000,5,FALSE))</f>
        <v/>
      </c>
      <c r="E4526" s="117"/>
      <c r="F4526" s="95"/>
      <c r="G4526" s="96" t="str">
        <f>IF(E4526="","",VLOOKUP(E4526,[1]PROJECTES!$C$14:$G$5000,4,FALSE))</f>
        <v/>
      </c>
      <c r="H4526" s="118"/>
      <c r="I4526" s="97" t="str">
        <f>IF(H4526="","",VLOOKUP(H4526,BD!B$2:C$16,2,FALSE))</f>
        <v/>
      </c>
      <c r="J4526" s="98"/>
      <c r="K4526" s="135" t="str">
        <f t="shared" si="154"/>
        <v/>
      </c>
      <c r="L4526" s="99" t="str">
        <f t="shared" ca="1" si="155"/>
        <v>-</v>
      </c>
      <c r="M4526" s="93" t="str">
        <f>IF(E4526="","",VLOOKUP(E4526,[1]PROJECTES!$C$14:$Z$5000,21,FALSE))</f>
        <v/>
      </c>
      <c r="N4526" s="100"/>
      <c r="O4526" s="72" t="s">
        <v>229</v>
      </c>
      <c r="P4526" s="101"/>
      <c r="Q4526" s="132"/>
      <c r="R4526" s="102"/>
      <c r="S4526" s="91"/>
    </row>
    <row r="4527" spans="1:19" s="104" customFormat="1" ht="12.75" customHeight="1" x14ac:dyDescent="0.25">
      <c r="A4527" s="121"/>
      <c r="B4527" s="92" t="str">
        <f>IF(E4527="","",VLOOKUP(E4527,[1]PROJECTES!$C$14:$G$5000,2,FALSE))</f>
        <v/>
      </c>
      <c r="C4527" s="121"/>
      <c r="D4527" s="93" t="str">
        <f>IF(E4527="","",VLOOKUP(E4527,[1]PROJECTES!$C$14:$G$5000,5,FALSE))</f>
        <v/>
      </c>
      <c r="E4527" s="117"/>
      <c r="F4527" s="95"/>
      <c r="G4527" s="96" t="str">
        <f>IF(E4527="","",VLOOKUP(E4527,[1]PROJECTES!$C$14:$G$5000,4,FALSE))</f>
        <v/>
      </c>
      <c r="H4527" s="118"/>
      <c r="I4527" s="97" t="str">
        <f>IF(H4527="","",VLOOKUP(H4527,BD!B$2:C$16,2,FALSE))</f>
        <v/>
      </c>
      <c r="J4527" s="98"/>
      <c r="K4527" s="135" t="str">
        <f t="shared" si="154"/>
        <v/>
      </c>
      <c r="L4527" s="99" t="str">
        <f t="shared" ca="1" si="155"/>
        <v>-</v>
      </c>
      <c r="M4527" s="93" t="str">
        <f>IF(E4527="","",VLOOKUP(E4527,[1]PROJECTES!$C$14:$Z$5000,21,FALSE))</f>
        <v/>
      </c>
      <c r="N4527" s="100"/>
      <c r="O4527" s="72" t="s">
        <v>229</v>
      </c>
      <c r="P4527" s="101"/>
      <c r="Q4527" s="132"/>
      <c r="R4527" s="102"/>
      <c r="S4527" s="91"/>
    </row>
    <row r="4528" spans="1:19" s="104" customFormat="1" ht="12.75" customHeight="1" x14ac:dyDescent="0.25">
      <c r="A4528" s="121"/>
      <c r="B4528" s="92" t="str">
        <f>IF(E4528="","",VLOOKUP(E4528,[1]PROJECTES!$C$14:$G$5000,2,FALSE))</f>
        <v/>
      </c>
      <c r="C4528" s="121"/>
      <c r="D4528" s="93" t="str">
        <f>IF(E4528="","",VLOOKUP(E4528,[1]PROJECTES!$C$14:$G$5000,5,FALSE))</f>
        <v/>
      </c>
      <c r="E4528" s="117"/>
      <c r="F4528" s="95"/>
      <c r="G4528" s="96" t="str">
        <f>IF(E4528="","",VLOOKUP(E4528,[1]PROJECTES!$C$14:$G$5000,4,FALSE))</f>
        <v/>
      </c>
      <c r="H4528" s="118"/>
      <c r="I4528" s="97" t="str">
        <f>IF(H4528="","",VLOOKUP(H4528,BD!B$2:C$16,2,FALSE))</f>
        <v/>
      </c>
      <c r="J4528" s="98"/>
      <c r="K4528" s="135" t="str">
        <f t="shared" si="154"/>
        <v/>
      </c>
      <c r="L4528" s="99" t="str">
        <f t="shared" ca="1" si="155"/>
        <v>-</v>
      </c>
      <c r="M4528" s="93" t="str">
        <f>IF(E4528="","",VLOOKUP(E4528,[1]PROJECTES!$C$14:$Z$5000,21,FALSE))</f>
        <v/>
      </c>
      <c r="N4528" s="100"/>
      <c r="O4528" s="72" t="s">
        <v>229</v>
      </c>
      <c r="P4528" s="101"/>
      <c r="Q4528" s="132"/>
      <c r="R4528" s="102"/>
      <c r="S4528" s="91"/>
    </row>
    <row r="4529" spans="1:19" s="104" customFormat="1" ht="12.75" customHeight="1" x14ac:dyDescent="0.25">
      <c r="A4529" s="121"/>
      <c r="B4529" s="92" t="str">
        <f>IF(E4529="","",VLOOKUP(E4529,[1]PROJECTES!$C$14:$G$5000,2,FALSE))</f>
        <v/>
      </c>
      <c r="C4529" s="121"/>
      <c r="D4529" s="93" t="str">
        <f>IF(E4529="","",VLOOKUP(E4529,[1]PROJECTES!$C$14:$G$5000,5,FALSE))</f>
        <v/>
      </c>
      <c r="E4529" s="117"/>
      <c r="F4529" s="95"/>
      <c r="G4529" s="96" t="str">
        <f>IF(E4529="","",VLOOKUP(E4529,[1]PROJECTES!$C$14:$G$5000,4,FALSE))</f>
        <v/>
      </c>
      <c r="H4529" s="118"/>
      <c r="I4529" s="97" t="str">
        <f>IF(H4529="","",VLOOKUP(H4529,BD!B$2:C$16,2,FALSE))</f>
        <v/>
      </c>
      <c r="J4529" s="98"/>
      <c r="K4529" s="135" t="str">
        <f t="shared" si="154"/>
        <v/>
      </c>
      <c r="L4529" s="99" t="str">
        <f t="shared" ca="1" si="155"/>
        <v>-</v>
      </c>
      <c r="M4529" s="93" t="str">
        <f>IF(E4529="","",VLOOKUP(E4529,[1]PROJECTES!$C$14:$Z$5000,21,FALSE))</f>
        <v/>
      </c>
      <c r="N4529" s="100"/>
      <c r="O4529" s="72" t="s">
        <v>229</v>
      </c>
      <c r="P4529" s="101"/>
      <c r="Q4529" s="132"/>
      <c r="R4529" s="102"/>
      <c r="S4529" s="91"/>
    </row>
    <row r="4530" spans="1:19" s="104" customFormat="1" ht="12.75" customHeight="1" x14ac:dyDescent="0.25">
      <c r="A4530" s="121"/>
      <c r="B4530" s="92" t="str">
        <f>IF(E4530="","",VLOOKUP(E4530,[1]PROJECTES!$C$14:$G$5000,2,FALSE))</f>
        <v/>
      </c>
      <c r="C4530" s="121"/>
      <c r="D4530" s="93" t="str">
        <f>IF(E4530="","",VLOOKUP(E4530,[1]PROJECTES!$C$14:$G$5000,5,FALSE))</f>
        <v/>
      </c>
      <c r="E4530" s="117"/>
      <c r="F4530" s="95"/>
      <c r="G4530" s="96" t="str">
        <f>IF(E4530="","",VLOOKUP(E4530,[1]PROJECTES!$C$14:$G$5000,4,FALSE))</f>
        <v/>
      </c>
      <c r="H4530" s="118"/>
      <c r="I4530" s="97" t="str">
        <f>IF(H4530="","",VLOOKUP(H4530,BD!B$2:C$16,2,FALSE))</f>
        <v/>
      </c>
      <c r="J4530" s="98"/>
      <c r="K4530" s="135" t="str">
        <f t="shared" si="154"/>
        <v/>
      </c>
      <c r="L4530" s="99" t="str">
        <f t="shared" ca="1" si="155"/>
        <v>-</v>
      </c>
      <c r="M4530" s="93" t="str">
        <f>IF(E4530="","",VLOOKUP(E4530,[1]PROJECTES!$C$14:$Z$5000,21,FALSE))</f>
        <v/>
      </c>
      <c r="N4530" s="100"/>
      <c r="O4530" s="72" t="s">
        <v>229</v>
      </c>
      <c r="P4530" s="101"/>
      <c r="Q4530" s="132"/>
      <c r="R4530" s="102"/>
      <c r="S4530" s="91"/>
    </row>
    <row r="4531" spans="1:19" s="104" customFormat="1" ht="12.75" customHeight="1" x14ac:dyDescent="0.25">
      <c r="A4531" s="121"/>
      <c r="B4531" s="92" t="str">
        <f>IF(E4531="","",VLOOKUP(E4531,[1]PROJECTES!$C$14:$G$5000,2,FALSE))</f>
        <v/>
      </c>
      <c r="C4531" s="121"/>
      <c r="D4531" s="93" t="str">
        <f>IF(E4531="","",VLOOKUP(E4531,[1]PROJECTES!$C$14:$G$5000,5,FALSE))</f>
        <v/>
      </c>
      <c r="E4531" s="117"/>
      <c r="F4531" s="95"/>
      <c r="G4531" s="96" t="str">
        <f>IF(E4531="","",VLOOKUP(E4531,[1]PROJECTES!$C$14:$G$5000,4,FALSE))</f>
        <v/>
      </c>
      <c r="H4531" s="118"/>
      <c r="I4531" s="97" t="str">
        <f>IF(H4531="","",VLOOKUP(H4531,BD!B$2:C$16,2,FALSE))</f>
        <v/>
      </c>
      <c r="J4531" s="98"/>
      <c r="K4531" s="135" t="str">
        <f t="shared" si="154"/>
        <v/>
      </c>
      <c r="L4531" s="99" t="str">
        <f t="shared" ca="1" si="155"/>
        <v>-</v>
      </c>
      <c r="M4531" s="93" t="str">
        <f>IF(E4531="","",VLOOKUP(E4531,[1]PROJECTES!$C$14:$Z$5000,21,FALSE))</f>
        <v/>
      </c>
      <c r="N4531" s="100"/>
      <c r="O4531" s="72" t="s">
        <v>229</v>
      </c>
      <c r="P4531" s="101"/>
      <c r="Q4531" s="132"/>
      <c r="R4531" s="102"/>
      <c r="S4531" s="91"/>
    </row>
    <row r="4532" spans="1:19" s="104" customFormat="1" ht="12.75" customHeight="1" x14ac:dyDescent="0.25">
      <c r="A4532" s="121"/>
      <c r="B4532" s="92" t="str">
        <f>IF(E4532="","",VLOOKUP(E4532,[1]PROJECTES!$C$14:$G$5000,2,FALSE))</f>
        <v/>
      </c>
      <c r="C4532" s="121"/>
      <c r="D4532" s="93" t="str">
        <f>IF(E4532="","",VLOOKUP(E4532,[1]PROJECTES!$C$14:$G$5000,5,FALSE))</f>
        <v/>
      </c>
      <c r="E4532" s="117"/>
      <c r="F4532" s="95"/>
      <c r="G4532" s="96" t="str">
        <f>IF(E4532="","",VLOOKUP(E4532,[1]PROJECTES!$C$14:$G$5000,4,FALSE))</f>
        <v/>
      </c>
      <c r="H4532" s="118"/>
      <c r="I4532" s="97" t="str">
        <f>IF(H4532="","",VLOOKUP(H4532,BD!B$2:C$16,2,FALSE))</f>
        <v/>
      </c>
      <c r="J4532" s="98"/>
      <c r="K4532" s="135" t="str">
        <f t="shared" si="154"/>
        <v/>
      </c>
      <c r="L4532" s="99" t="str">
        <f t="shared" ca="1" si="155"/>
        <v>-</v>
      </c>
      <c r="M4532" s="93" t="str">
        <f>IF(E4532="","",VLOOKUP(E4532,[1]PROJECTES!$C$14:$Z$5000,21,FALSE))</f>
        <v/>
      </c>
      <c r="N4532" s="100"/>
      <c r="O4532" s="72" t="s">
        <v>229</v>
      </c>
      <c r="P4532" s="101"/>
      <c r="Q4532" s="132"/>
      <c r="R4532" s="102"/>
      <c r="S4532" s="91"/>
    </row>
    <row r="4533" spans="1:19" s="104" customFormat="1" ht="12.75" customHeight="1" x14ac:dyDescent="0.25">
      <c r="A4533" s="121"/>
      <c r="B4533" s="92" t="str">
        <f>IF(E4533="","",VLOOKUP(E4533,[1]PROJECTES!$C$14:$G$5000,2,FALSE))</f>
        <v/>
      </c>
      <c r="C4533" s="121"/>
      <c r="D4533" s="93" t="str">
        <f>IF(E4533="","",VLOOKUP(E4533,[1]PROJECTES!$C$14:$G$5000,5,FALSE))</f>
        <v/>
      </c>
      <c r="E4533" s="117"/>
      <c r="F4533" s="95"/>
      <c r="G4533" s="96" t="str">
        <f>IF(E4533="","",VLOOKUP(E4533,[1]PROJECTES!$C$14:$G$5000,4,FALSE))</f>
        <v/>
      </c>
      <c r="H4533" s="118"/>
      <c r="I4533" s="97" t="str">
        <f>IF(H4533="","",VLOOKUP(H4533,BD!B$2:C$16,2,FALSE))</f>
        <v/>
      </c>
      <c r="J4533" s="98"/>
      <c r="K4533" s="135" t="str">
        <f t="shared" si="154"/>
        <v/>
      </c>
      <c r="L4533" s="99" t="str">
        <f t="shared" ca="1" si="155"/>
        <v>-</v>
      </c>
      <c r="M4533" s="93" t="str">
        <f>IF(E4533="","",VLOOKUP(E4533,[1]PROJECTES!$C$14:$Z$5000,21,FALSE))</f>
        <v/>
      </c>
      <c r="N4533" s="100"/>
      <c r="O4533" s="72" t="s">
        <v>229</v>
      </c>
      <c r="P4533" s="101"/>
      <c r="Q4533" s="132"/>
      <c r="R4533" s="102"/>
      <c r="S4533" s="91"/>
    </row>
    <row r="4534" spans="1:19" s="104" customFormat="1" ht="12.75" customHeight="1" x14ac:dyDescent="0.25">
      <c r="A4534" s="121"/>
      <c r="B4534" s="92" t="str">
        <f>IF(E4534="","",VLOOKUP(E4534,[1]PROJECTES!$C$14:$G$5000,2,FALSE))</f>
        <v/>
      </c>
      <c r="C4534" s="121"/>
      <c r="D4534" s="93" t="str">
        <f>IF(E4534="","",VLOOKUP(E4534,[1]PROJECTES!$C$14:$G$5000,5,FALSE))</f>
        <v/>
      </c>
      <c r="E4534" s="117"/>
      <c r="F4534" s="95"/>
      <c r="G4534" s="96" t="str">
        <f>IF(E4534="","",VLOOKUP(E4534,[1]PROJECTES!$C$14:$G$5000,4,FALSE))</f>
        <v/>
      </c>
      <c r="H4534" s="118"/>
      <c r="I4534" s="97" t="str">
        <f>IF(H4534="","",VLOOKUP(H4534,BD!B$2:C$16,2,FALSE))</f>
        <v/>
      </c>
      <c r="J4534" s="98"/>
      <c r="K4534" s="135" t="str">
        <f t="shared" si="154"/>
        <v/>
      </c>
      <c r="L4534" s="99" t="str">
        <f t="shared" ca="1" si="155"/>
        <v>-</v>
      </c>
      <c r="M4534" s="93" t="str">
        <f>IF(E4534="","",VLOOKUP(E4534,[1]PROJECTES!$C$14:$Z$5000,21,FALSE))</f>
        <v/>
      </c>
      <c r="N4534" s="100"/>
      <c r="O4534" s="72" t="s">
        <v>229</v>
      </c>
      <c r="P4534" s="101"/>
      <c r="Q4534" s="132"/>
      <c r="R4534" s="102"/>
      <c r="S4534" s="91"/>
    </row>
    <row r="4535" spans="1:19" s="104" customFormat="1" ht="12.75" customHeight="1" x14ac:dyDescent="0.25">
      <c r="A4535" s="121"/>
      <c r="B4535" s="92" t="str">
        <f>IF(E4535="","",VLOOKUP(E4535,[1]PROJECTES!$C$14:$G$5000,2,FALSE))</f>
        <v/>
      </c>
      <c r="C4535" s="121"/>
      <c r="D4535" s="93" t="str">
        <f>IF(E4535="","",VLOOKUP(E4535,[1]PROJECTES!$C$14:$G$5000,5,FALSE))</f>
        <v/>
      </c>
      <c r="E4535" s="117"/>
      <c r="F4535" s="95"/>
      <c r="G4535" s="96" t="str">
        <f>IF(E4535="","",VLOOKUP(E4535,[1]PROJECTES!$C$14:$G$5000,4,FALSE))</f>
        <v/>
      </c>
      <c r="H4535" s="118"/>
      <c r="I4535" s="97" t="str">
        <f>IF(H4535="","",VLOOKUP(H4535,BD!B$2:C$16,2,FALSE))</f>
        <v/>
      </c>
      <c r="J4535" s="98"/>
      <c r="K4535" s="135" t="str">
        <f t="shared" si="154"/>
        <v/>
      </c>
      <c r="L4535" s="99" t="str">
        <f t="shared" ca="1" si="155"/>
        <v>-</v>
      </c>
      <c r="M4535" s="93" t="str">
        <f>IF(E4535="","",VLOOKUP(E4535,[1]PROJECTES!$C$14:$Z$5000,21,FALSE))</f>
        <v/>
      </c>
      <c r="N4535" s="100"/>
      <c r="O4535" s="72" t="s">
        <v>229</v>
      </c>
      <c r="P4535" s="101"/>
      <c r="Q4535" s="132"/>
      <c r="R4535" s="102"/>
      <c r="S4535" s="91"/>
    </row>
    <row r="4536" spans="1:19" s="104" customFormat="1" ht="12.75" customHeight="1" x14ac:dyDescent="0.25">
      <c r="A4536" s="121"/>
      <c r="B4536" s="92" t="str">
        <f>IF(E4536="","",VLOOKUP(E4536,[1]PROJECTES!$C$14:$G$5000,2,FALSE))</f>
        <v/>
      </c>
      <c r="C4536" s="121"/>
      <c r="D4536" s="93" t="str">
        <f>IF(E4536="","",VLOOKUP(E4536,[1]PROJECTES!$C$14:$G$5000,5,FALSE))</f>
        <v/>
      </c>
      <c r="E4536" s="117"/>
      <c r="F4536" s="95"/>
      <c r="G4536" s="96" t="str">
        <f>IF(E4536="","",VLOOKUP(E4536,[1]PROJECTES!$C$14:$G$5000,4,FALSE))</f>
        <v/>
      </c>
      <c r="H4536" s="118"/>
      <c r="I4536" s="97" t="str">
        <f>IF(H4536="","",VLOOKUP(H4536,BD!B$2:C$16,2,FALSE))</f>
        <v/>
      </c>
      <c r="J4536" s="98"/>
      <c r="K4536" s="135" t="str">
        <f t="shared" si="154"/>
        <v/>
      </c>
      <c r="L4536" s="99" t="str">
        <f t="shared" ca="1" si="155"/>
        <v>-</v>
      </c>
      <c r="M4536" s="93" t="str">
        <f>IF(E4536="","",VLOOKUP(E4536,[1]PROJECTES!$C$14:$Z$5000,21,FALSE))</f>
        <v/>
      </c>
      <c r="N4536" s="100"/>
      <c r="O4536" s="72" t="s">
        <v>229</v>
      </c>
      <c r="P4536" s="101"/>
      <c r="Q4536" s="132"/>
      <c r="R4536" s="102"/>
      <c r="S4536" s="91"/>
    </row>
    <row r="4537" spans="1:19" s="104" customFormat="1" ht="12.75" customHeight="1" x14ac:dyDescent="0.25">
      <c r="A4537" s="121"/>
      <c r="B4537" s="92" t="str">
        <f>IF(E4537="","",VLOOKUP(E4537,[1]PROJECTES!$C$14:$G$5000,2,FALSE))</f>
        <v/>
      </c>
      <c r="C4537" s="121"/>
      <c r="D4537" s="93" t="str">
        <f>IF(E4537="","",VLOOKUP(E4537,[1]PROJECTES!$C$14:$G$5000,5,FALSE))</f>
        <v/>
      </c>
      <c r="E4537" s="117"/>
      <c r="F4537" s="95"/>
      <c r="G4537" s="96" t="str">
        <f>IF(E4537="","",VLOOKUP(E4537,[1]PROJECTES!$C$14:$G$5000,4,FALSE))</f>
        <v/>
      </c>
      <c r="H4537" s="118"/>
      <c r="I4537" s="97" t="str">
        <f>IF(H4537="","",VLOOKUP(H4537,BD!B$2:C$16,2,FALSE))</f>
        <v/>
      </c>
      <c r="J4537" s="98"/>
      <c r="K4537" s="135" t="str">
        <f t="shared" si="154"/>
        <v/>
      </c>
      <c r="L4537" s="99" t="str">
        <f t="shared" ca="1" si="155"/>
        <v>-</v>
      </c>
      <c r="M4537" s="93" t="str">
        <f>IF(E4537="","",VLOOKUP(E4537,[1]PROJECTES!$C$14:$Z$5000,21,FALSE))</f>
        <v/>
      </c>
      <c r="N4537" s="100"/>
      <c r="O4537" s="72" t="s">
        <v>229</v>
      </c>
      <c r="P4537" s="101"/>
      <c r="Q4537" s="132"/>
      <c r="R4537" s="102"/>
      <c r="S4537" s="91"/>
    </row>
    <row r="4538" spans="1:19" s="104" customFormat="1" ht="12.75" customHeight="1" x14ac:dyDescent="0.25">
      <c r="A4538" s="121"/>
      <c r="B4538" s="92" t="str">
        <f>IF(E4538="","",VLOOKUP(E4538,[1]PROJECTES!$C$14:$G$5000,2,FALSE))</f>
        <v/>
      </c>
      <c r="C4538" s="121"/>
      <c r="D4538" s="93" t="str">
        <f>IF(E4538="","",VLOOKUP(E4538,[1]PROJECTES!$C$14:$G$5000,5,FALSE))</f>
        <v/>
      </c>
      <c r="E4538" s="117"/>
      <c r="F4538" s="95"/>
      <c r="G4538" s="96" t="str">
        <f>IF(E4538="","",VLOOKUP(E4538,[1]PROJECTES!$C$14:$G$5000,4,FALSE))</f>
        <v/>
      </c>
      <c r="H4538" s="118"/>
      <c r="I4538" s="97" t="str">
        <f>IF(H4538="","",VLOOKUP(H4538,BD!B$2:C$16,2,FALSE))</f>
        <v/>
      </c>
      <c r="J4538" s="98"/>
      <c r="K4538" s="135" t="str">
        <f t="shared" si="154"/>
        <v/>
      </c>
      <c r="L4538" s="99" t="str">
        <f t="shared" ca="1" si="155"/>
        <v>-</v>
      </c>
      <c r="M4538" s="93" t="str">
        <f>IF(E4538="","",VLOOKUP(E4538,[1]PROJECTES!$C$14:$Z$5000,21,FALSE))</f>
        <v/>
      </c>
      <c r="N4538" s="100"/>
      <c r="O4538" s="72" t="s">
        <v>229</v>
      </c>
      <c r="P4538" s="101"/>
      <c r="Q4538" s="132"/>
      <c r="R4538" s="102"/>
      <c r="S4538" s="91"/>
    </row>
    <row r="4539" spans="1:19" s="104" customFormat="1" ht="12.75" customHeight="1" x14ac:dyDescent="0.25">
      <c r="A4539" s="121"/>
      <c r="B4539" s="92" t="str">
        <f>IF(E4539="","",VLOOKUP(E4539,[1]PROJECTES!$C$14:$G$5000,2,FALSE))</f>
        <v/>
      </c>
      <c r="C4539" s="121"/>
      <c r="D4539" s="93" t="str">
        <f>IF(E4539="","",VLOOKUP(E4539,[1]PROJECTES!$C$14:$G$5000,5,FALSE))</f>
        <v/>
      </c>
      <c r="E4539" s="117"/>
      <c r="F4539" s="95"/>
      <c r="G4539" s="96" t="str">
        <f>IF(E4539="","",VLOOKUP(E4539,[1]PROJECTES!$C$14:$G$5000,4,FALSE))</f>
        <v/>
      </c>
      <c r="H4539" s="118"/>
      <c r="I4539" s="97" t="str">
        <f>IF(H4539="","",VLOOKUP(H4539,BD!B$2:C$16,2,FALSE))</f>
        <v/>
      </c>
      <c r="J4539" s="98"/>
      <c r="K4539" s="135" t="str">
        <f t="shared" si="154"/>
        <v/>
      </c>
      <c r="L4539" s="99" t="str">
        <f t="shared" ca="1" si="155"/>
        <v>-</v>
      </c>
      <c r="M4539" s="93" t="str">
        <f>IF(E4539="","",VLOOKUP(E4539,[1]PROJECTES!$C$14:$Z$5000,21,FALSE))</f>
        <v/>
      </c>
      <c r="N4539" s="100"/>
      <c r="O4539" s="72" t="s">
        <v>229</v>
      </c>
      <c r="P4539" s="101"/>
      <c r="Q4539" s="132"/>
      <c r="R4539" s="102"/>
      <c r="S4539" s="91"/>
    </row>
    <row r="4540" spans="1:19" s="104" customFormat="1" ht="12.75" customHeight="1" x14ac:dyDescent="0.25">
      <c r="A4540" s="121"/>
      <c r="B4540" s="92" t="str">
        <f>IF(E4540="","",VLOOKUP(E4540,[1]PROJECTES!$C$14:$G$5000,2,FALSE))</f>
        <v/>
      </c>
      <c r="C4540" s="121"/>
      <c r="D4540" s="93" t="str">
        <f>IF(E4540="","",VLOOKUP(E4540,[1]PROJECTES!$C$14:$G$5000,5,FALSE))</f>
        <v/>
      </c>
      <c r="E4540" s="117"/>
      <c r="F4540" s="95"/>
      <c r="G4540" s="96" t="str">
        <f>IF(E4540="","",VLOOKUP(E4540,[1]PROJECTES!$C$14:$G$5000,4,FALSE))</f>
        <v/>
      </c>
      <c r="H4540" s="118"/>
      <c r="I4540" s="97" t="str">
        <f>IF(H4540="","",VLOOKUP(H4540,BD!B$2:C$16,2,FALSE))</f>
        <v/>
      </c>
      <c r="J4540" s="98"/>
      <c r="K4540" s="135" t="str">
        <f t="shared" si="154"/>
        <v/>
      </c>
      <c r="L4540" s="99" t="str">
        <f t="shared" ca="1" si="155"/>
        <v>-</v>
      </c>
      <c r="M4540" s="93" t="str">
        <f>IF(E4540="","",VLOOKUP(E4540,[1]PROJECTES!$C$14:$Z$5000,21,FALSE))</f>
        <v/>
      </c>
      <c r="N4540" s="100"/>
      <c r="O4540" s="72" t="s">
        <v>229</v>
      </c>
      <c r="P4540" s="101"/>
      <c r="Q4540" s="132"/>
      <c r="R4540" s="102"/>
      <c r="S4540" s="91"/>
    </row>
    <row r="4541" spans="1:19" s="104" customFormat="1" ht="12.75" customHeight="1" x14ac:dyDescent="0.25">
      <c r="A4541" s="121"/>
      <c r="B4541" s="92" t="str">
        <f>IF(E4541="","",VLOOKUP(E4541,[1]PROJECTES!$C$14:$G$5000,2,FALSE))</f>
        <v/>
      </c>
      <c r="C4541" s="121"/>
      <c r="D4541" s="93" t="str">
        <f>IF(E4541="","",VLOOKUP(E4541,[1]PROJECTES!$C$14:$G$5000,5,FALSE))</f>
        <v/>
      </c>
      <c r="E4541" s="117"/>
      <c r="F4541" s="95"/>
      <c r="G4541" s="96" t="str">
        <f>IF(E4541="","",VLOOKUP(E4541,[1]PROJECTES!$C$14:$G$5000,4,FALSE))</f>
        <v/>
      </c>
      <c r="H4541" s="118"/>
      <c r="I4541" s="97" t="str">
        <f>IF(H4541="","",VLOOKUP(H4541,BD!B$2:C$16,2,FALSE))</f>
        <v/>
      </c>
      <c r="J4541" s="98"/>
      <c r="K4541" s="135" t="str">
        <f t="shared" si="154"/>
        <v/>
      </c>
      <c r="L4541" s="99" t="str">
        <f t="shared" ca="1" si="155"/>
        <v>-</v>
      </c>
      <c r="M4541" s="93" t="str">
        <f>IF(E4541="","",VLOOKUP(E4541,[1]PROJECTES!$C$14:$Z$5000,21,FALSE))</f>
        <v/>
      </c>
      <c r="N4541" s="100"/>
      <c r="O4541" s="72" t="s">
        <v>229</v>
      </c>
      <c r="P4541" s="101"/>
      <c r="Q4541" s="132"/>
      <c r="R4541" s="102"/>
      <c r="S4541" s="91"/>
    </row>
    <row r="4542" spans="1:19" s="104" customFormat="1" ht="12.75" customHeight="1" x14ac:dyDescent="0.25">
      <c r="A4542" s="121"/>
      <c r="B4542" s="92" t="str">
        <f>IF(E4542="","",VLOOKUP(E4542,[1]PROJECTES!$C$14:$G$5000,2,FALSE))</f>
        <v/>
      </c>
      <c r="C4542" s="121"/>
      <c r="D4542" s="93" t="str">
        <f>IF(E4542="","",VLOOKUP(E4542,[1]PROJECTES!$C$14:$G$5000,5,FALSE))</f>
        <v/>
      </c>
      <c r="E4542" s="117"/>
      <c r="F4542" s="95"/>
      <c r="G4542" s="96" t="str">
        <f>IF(E4542="","",VLOOKUP(E4542,[1]PROJECTES!$C$14:$G$5000,4,FALSE))</f>
        <v/>
      </c>
      <c r="H4542" s="118"/>
      <c r="I4542" s="97" t="str">
        <f>IF(H4542="","",VLOOKUP(H4542,BD!B$2:C$16,2,FALSE))</f>
        <v/>
      </c>
      <c r="J4542" s="98"/>
      <c r="K4542" s="135" t="str">
        <f t="shared" si="154"/>
        <v/>
      </c>
      <c r="L4542" s="99" t="str">
        <f t="shared" ca="1" si="155"/>
        <v>-</v>
      </c>
      <c r="M4542" s="93" t="str">
        <f>IF(E4542="","",VLOOKUP(E4542,[1]PROJECTES!$C$14:$Z$5000,21,FALSE))</f>
        <v/>
      </c>
      <c r="N4542" s="100"/>
      <c r="O4542" s="72" t="s">
        <v>229</v>
      </c>
      <c r="P4542" s="101"/>
      <c r="Q4542" s="132"/>
      <c r="R4542" s="102"/>
      <c r="S4542" s="91"/>
    </row>
    <row r="4543" spans="1:19" s="104" customFormat="1" ht="12.75" customHeight="1" x14ac:dyDescent="0.25">
      <c r="A4543" s="121"/>
      <c r="B4543" s="92" t="str">
        <f>IF(E4543="","",VLOOKUP(E4543,[1]PROJECTES!$C$14:$G$5000,2,FALSE))</f>
        <v/>
      </c>
      <c r="C4543" s="121"/>
      <c r="D4543" s="93" t="str">
        <f>IF(E4543="","",VLOOKUP(E4543,[1]PROJECTES!$C$14:$G$5000,5,FALSE))</f>
        <v/>
      </c>
      <c r="E4543" s="117"/>
      <c r="F4543" s="95"/>
      <c r="G4543" s="96" t="str">
        <f>IF(E4543="","",VLOOKUP(E4543,[1]PROJECTES!$C$14:$G$5000,4,FALSE))</f>
        <v/>
      </c>
      <c r="H4543" s="118"/>
      <c r="I4543" s="97" t="str">
        <f>IF(H4543="","",VLOOKUP(H4543,BD!B$2:C$16,2,FALSE))</f>
        <v/>
      </c>
      <c r="J4543" s="98"/>
      <c r="K4543" s="135" t="str">
        <f t="shared" si="154"/>
        <v/>
      </c>
      <c r="L4543" s="99" t="str">
        <f t="shared" ca="1" si="155"/>
        <v>-</v>
      </c>
      <c r="M4543" s="93" t="str">
        <f>IF(E4543="","",VLOOKUP(E4543,[1]PROJECTES!$C$14:$Z$5000,21,FALSE))</f>
        <v/>
      </c>
      <c r="N4543" s="100"/>
      <c r="O4543" s="72" t="s">
        <v>229</v>
      </c>
      <c r="P4543" s="101"/>
      <c r="Q4543" s="132"/>
      <c r="R4543" s="102"/>
      <c r="S4543" s="91"/>
    </row>
    <row r="4544" spans="1:19" s="104" customFormat="1" ht="12.75" customHeight="1" x14ac:dyDescent="0.25">
      <c r="A4544" s="121"/>
      <c r="B4544" s="92" t="str">
        <f>IF(E4544="","",VLOOKUP(E4544,[1]PROJECTES!$C$14:$G$5000,2,FALSE))</f>
        <v/>
      </c>
      <c r="C4544" s="121"/>
      <c r="D4544" s="93" t="str">
        <f>IF(E4544="","",VLOOKUP(E4544,[1]PROJECTES!$C$14:$G$5000,5,FALSE))</f>
        <v/>
      </c>
      <c r="E4544" s="117"/>
      <c r="F4544" s="95"/>
      <c r="G4544" s="96" t="str">
        <f>IF(E4544="","",VLOOKUP(E4544,[1]PROJECTES!$C$14:$G$5000,4,FALSE))</f>
        <v/>
      </c>
      <c r="H4544" s="118"/>
      <c r="I4544" s="97" t="str">
        <f>IF(H4544="","",VLOOKUP(H4544,BD!B$2:C$16,2,FALSE))</f>
        <v/>
      </c>
      <c r="J4544" s="98"/>
      <c r="K4544" s="135" t="str">
        <f t="shared" si="154"/>
        <v/>
      </c>
      <c r="L4544" s="99" t="str">
        <f t="shared" ca="1" si="155"/>
        <v>-</v>
      </c>
      <c r="M4544" s="93" t="str">
        <f>IF(E4544="","",VLOOKUP(E4544,[1]PROJECTES!$C$14:$Z$5000,21,FALSE))</f>
        <v/>
      </c>
      <c r="N4544" s="100"/>
      <c r="O4544" s="72" t="s">
        <v>229</v>
      </c>
      <c r="P4544" s="101"/>
      <c r="Q4544" s="132"/>
      <c r="R4544" s="102"/>
      <c r="S4544" s="91"/>
    </row>
    <row r="4545" spans="1:19" s="104" customFormat="1" ht="12.75" customHeight="1" x14ac:dyDescent="0.25">
      <c r="A4545" s="121"/>
      <c r="B4545" s="92" t="str">
        <f>IF(E4545="","",VLOOKUP(E4545,[1]PROJECTES!$C$14:$G$5000,2,FALSE))</f>
        <v/>
      </c>
      <c r="C4545" s="121"/>
      <c r="D4545" s="93" t="str">
        <f>IF(E4545="","",VLOOKUP(E4545,[1]PROJECTES!$C$14:$G$5000,5,FALSE))</f>
        <v/>
      </c>
      <c r="E4545" s="117"/>
      <c r="F4545" s="95"/>
      <c r="G4545" s="96" t="str">
        <f>IF(E4545="","",VLOOKUP(E4545,[1]PROJECTES!$C$14:$G$5000,4,FALSE))</f>
        <v/>
      </c>
      <c r="H4545" s="118"/>
      <c r="I4545" s="97" t="str">
        <f>IF(H4545="","",VLOOKUP(H4545,BD!B$2:C$16,2,FALSE))</f>
        <v/>
      </c>
      <c r="J4545" s="98"/>
      <c r="K4545" s="135" t="str">
        <f t="shared" si="154"/>
        <v/>
      </c>
      <c r="L4545" s="99" t="str">
        <f t="shared" ca="1" si="155"/>
        <v>-</v>
      </c>
      <c r="M4545" s="93" t="str">
        <f>IF(E4545="","",VLOOKUP(E4545,[1]PROJECTES!$C$14:$Z$5000,21,FALSE))</f>
        <v/>
      </c>
      <c r="N4545" s="100"/>
      <c r="O4545" s="72" t="s">
        <v>229</v>
      </c>
      <c r="P4545" s="101"/>
      <c r="Q4545" s="132"/>
      <c r="R4545" s="102"/>
      <c r="S4545" s="91"/>
    </row>
    <row r="4546" spans="1:19" s="104" customFormat="1" ht="12.75" customHeight="1" x14ac:dyDescent="0.25">
      <c r="A4546" s="121"/>
      <c r="B4546" s="92" t="str">
        <f>IF(E4546="","",VLOOKUP(E4546,[1]PROJECTES!$C$14:$G$5000,2,FALSE))</f>
        <v/>
      </c>
      <c r="C4546" s="121"/>
      <c r="D4546" s="93" t="str">
        <f>IF(E4546="","",VLOOKUP(E4546,[1]PROJECTES!$C$14:$G$5000,5,FALSE))</f>
        <v/>
      </c>
      <c r="E4546" s="117"/>
      <c r="F4546" s="95"/>
      <c r="G4546" s="96" t="str">
        <f>IF(E4546="","",VLOOKUP(E4546,[1]PROJECTES!$C$14:$G$5000,4,FALSE))</f>
        <v/>
      </c>
      <c r="H4546" s="118"/>
      <c r="I4546" s="97" t="str">
        <f>IF(H4546="","",VLOOKUP(H4546,BD!B$2:C$16,2,FALSE))</f>
        <v/>
      </c>
      <c r="J4546" s="98"/>
      <c r="K4546" s="135" t="str">
        <f t="shared" si="154"/>
        <v/>
      </c>
      <c r="L4546" s="99" t="str">
        <f t="shared" ca="1" si="155"/>
        <v>-</v>
      </c>
      <c r="M4546" s="93" t="str">
        <f>IF(E4546="","",VLOOKUP(E4546,[1]PROJECTES!$C$14:$Z$5000,21,FALSE))</f>
        <v/>
      </c>
      <c r="N4546" s="100"/>
      <c r="O4546" s="72" t="s">
        <v>229</v>
      </c>
      <c r="P4546" s="101"/>
      <c r="Q4546" s="132"/>
      <c r="R4546" s="102"/>
      <c r="S4546" s="91"/>
    </row>
    <row r="4547" spans="1:19" s="104" customFormat="1" ht="12.75" customHeight="1" x14ac:dyDescent="0.25">
      <c r="A4547" s="121"/>
      <c r="B4547" s="92" t="str">
        <f>IF(E4547="","",VLOOKUP(E4547,[1]PROJECTES!$C$14:$G$5000,2,FALSE))</f>
        <v/>
      </c>
      <c r="C4547" s="121"/>
      <c r="D4547" s="93" t="str">
        <f>IF(E4547="","",VLOOKUP(E4547,[1]PROJECTES!$C$14:$G$5000,5,FALSE))</f>
        <v/>
      </c>
      <c r="E4547" s="117"/>
      <c r="F4547" s="95"/>
      <c r="G4547" s="96" t="str">
        <f>IF(E4547="","",VLOOKUP(E4547,[1]PROJECTES!$C$14:$G$5000,4,FALSE))</f>
        <v/>
      </c>
      <c r="H4547" s="118"/>
      <c r="I4547" s="97" t="str">
        <f>IF(H4547="","",VLOOKUP(H4547,BD!B$2:C$16,2,FALSE))</f>
        <v/>
      </c>
      <c r="J4547" s="98"/>
      <c r="K4547" s="135" t="str">
        <f t="shared" si="154"/>
        <v/>
      </c>
      <c r="L4547" s="99" t="str">
        <f t="shared" ca="1" si="155"/>
        <v>-</v>
      </c>
      <c r="M4547" s="93" t="str">
        <f>IF(E4547="","",VLOOKUP(E4547,[1]PROJECTES!$C$14:$Z$5000,21,FALSE))</f>
        <v/>
      </c>
      <c r="N4547" s="100"/>
      <c r="O4547" s="72" t="s">
        <v>229</v>
      </c>
      <c r="P4547" s="101"/>
      <c r="Q4547" s="132"/>
      <c r="R4547" s="102"/>
      <c r="S4547" s="91"/>
    </row>
    <row r="4548" spans="1:19" s="104" customFormat="1" ht="12.75" customHeight="1" x14ac:dyDescent="0.25">
      <c r="A4548" s="121"/>
      <c r="B4548" s="92" t="str">
        <f>IF(E4548="","",VLOOKUP(E4548,[1]PROJECTES!$C$14:$G$5000,2,FALSE))</f>
        <v/>
      </c>
      <c r="C4548" s="121"/>
      <c r="D4548" s="93" t="str">
        <f>IF(E4548="","",VLOOKUP(E4548,[1]PROJECTES!$C$14:$G$5000,5,FALSE))</f>
        <v/>
      </c>
      <c r="E4548" s="117"/>
      <c r="F4548" s="95"/>
      <c r="G4548" s="96" t="str">
        <f>IF(E4548="","",VLOOKUP(E4548,[1]PROJECTES!$C$14:$G$5000,4,FALSE))</f>
        <v/>
      </c>
      <c r="H4548" s="118"/>
      <c r="I4548" s="97" t="str">
        <f>IF(H4548="","",VLOOKUP(H4548,BD!B$2:C$16,2,FALSE))</f>
        <v/>
      </c>
      <c r="J4548" s="98"/>
      <c r="K4548" s="135" t="str">
        <f t="shared" si="154"/>
        <v/>
      </c>
      <c r="L4548" s="99" t="str">
        <f t="shared" ca="1" si="155"/>
        <v>-</v>
      </c>
      <c r="M4548" s="93" t="str">
        <f>IF(E4548="","",VLOOKUP(E4548,[1]PROJECTES!$C$14:$Z$5000,21,FALSE))</f>
        <v/>
      </c>
      <c r="N4548" s="100"/>
      <c r="O4548" s="72" t="s">
        <v>229</v>
      </c>
      <c r="P4548" s="101"/>
      <c r="Q4548" s="132"/>
      <c r="R4548" s="102"/>
      <c r="S4548" s="91"/>
    </row>
    <row r="4549" spans="1:19" s="104" customFormat="1" ht="12.75" customHeight="1" x14ac:dyDescent="0.25">
      <c r="A4549" s="121"/>
      <c r="B4549" s="92" t="str">
        <f>IF(E4549="","",VLOOKUP(E4549,[1]PROJECTES!$C$14:$G$5000,2,FALSE))</f>
        <v/>
      </c>
      <c r="C4549" s="121"/>
      <c r="D4549" s="93" t="str">
        <f>IF(E4549="","",VLOOKUP(E4549,[1]PROJECTES!$C$14:$G$5000,5,FALSE))</f>
        <v/>
      </c>
      <c r="E4549" s="117"/>
      <c r="F4549" s="95"/>
      <c r="G4549" s="96" t="str">
        <f>IF(E4549="","",VLOOKUP(E4549,[1]PROJECTES!$C$14:$G$5000,4,FALSE))</f>
        <v/>
      </c>
      <c r="H4549" s="118"/>
      <c r="I4549" s="97" t="str">
        <f>IF(H4549="","",VLOOKUP(H4549,BD!B$2:C$16,2,FALSE))</f>
        <v/>
      </c>
      <c r="J4549" s="98"/>
      <c r="K4549" s="135" t="str">
        <f t="shared" si="154"/>
        <v/>
      </c>
      <c r="L4549" s="99" t="str">
        <f t="shared" ca="1" si="155"/>
        <v>-</v>
      </c>
      <c r="M4549" s="93" t="str">
        <f>IF(E4549="","",VLOOKUP(E4549,[1]PROJECTES!$C$14:$Z$5000,21,FALSE))</f>
        <v/>
      </c>
      <c r="N4549" s="100"/>
      <c r="O4549" s="72" t="s">
        <v>229</v>
      </c>
      <c r="P4549" s="101"/>
      <c r="Q4549" s="132"/>
      <c r="R4549" s="102"/>
      <c r="S4549" s="91"/>
    </row>
    <row r="4550" spans="1:19" s="104" customFormat="1" ht="12.75" customHeight="1" x14ac:dyDescent="0.25">
      <c r="A4550" s="121"/>
      <c r="B4550" s="92" t="str">
        <f>IF(E4550="","",VLOOKUP(E4550,[1]PROJECTES!$C$14:$G$5000,2,FALSE))</f>
        <v/>
      </c>
      <c r="C4550" s="121"/>
      <c r="D4550" s="93" t="str">
        <f>IF(E4550="","",VLOOKUP(E4550,[1]PROJECTES!$C$14:$G$5000,5,FALSE))</f>
        <v/>
      </c>
      <c r="E4550" s="117"/>
      <c r="F4550" s="95"/>
      <c r="G4550" s="96" t="str">
        <f>IF(E4550="","",VLOOKUP(E4550,[1]PROJECTES!$C$14:$G$5000,4,FALSE))</f>
        <v/>
      </c>
      <c r="H4550" s="118"/>
      <c r="I4550" s="97" t="str">
        <f>IF(H4550="","",VLOOKUP(H4550,BD!B$2:C$16,2,FALSE))</f>
        <v/>
      </c>
      <c r="J4550" s="98"/>
      <c r="K4550" s="135" t="str">
        <f t="shared" si="154"/>
        <v/>
      </c>
      <c r="L4550" s="99" t="str">
        <f t="shared" ca="1" si="155"/>
        <v>-</v>
      </c>
      <c r="M4550" s="93" t="str">
        <f>IF(E4550="","",VLOOKUP(E4550,[1]PROJECTES!$C$14:$Z$5000,21,FALSE))</f>
        <v/>
      </c>
      <c r="N4550" s="100"/>
      <c r="O4550" s="72" t="s">
        <v>229</v>
      </c>
      <c r="P4550" s="101"/>
      <c r="Q4550" s="132"/>
      <c r="R4550" s="102"/>
      <c r="S4550" s="91"/>
    </row>
    <row r="4551" spans="1:19" s="104" customFormat="1" ht="12.75" customHeight="1" x14ac:dyDescent="0.25">
      <c r="A4551" s="121"/>
      <c r="B4551" s="92" t="str">
        <f>IF(E4551="","",VLOOKUP(E4551,[1]PROJECTES!$C$14:$G$5000,2,FALSE))</f>
        <v/>
      </c>
      <c r="C4551" s="121"/>
      <c r="D4551" s="93" t="str">
        <f>IF(E4551="","",VLOOKUP(E4551,[1]PROJECTES!$C$14:$G$5000,5,FALSE))</f>
        <v/>
      </c>
      <c r="E4551" s="117"/>
      <c r="F4551" s="95"/>
      <c r="G4551" s="96" t="str">
        <f>IF(E4551="","",VLOOKUP(E4551,[1]PROJECTES!$C$14:$G$5000,4,FALSE))</f>
        <v/>
      </c>
      <c r="H4551" s="118"/>
      <c r="I4551" s="97" t="str">
        <f>IF(H4551="","",VLOOKUP(H4551,BD!B$2:C$16,2,FALSE))</f>
        <v/>
      </c>
      <c r="J4551" s="98"/>
      <c r="K4551" s="135" t="str">
        <f t="shared" si="154"/>
        <v/>
      </c>
      <c r="L4551" s="99" t="str">
        <f t="shared" ca="1" si="155"/>
        <v>-</v>
      </c>
      <c r="M4551" s="93" t="str">
        <f>IF(E4551="","",VLOOKUP(E4551,[1]PROJECTES!$C$14:$Z$5000,21,FALSE))</f>
        <v/>
      </c>
      <c r="N4551" s="100"/>
      <c r="O4551" s="72" t="s">
        <v>229</v>
      </c>
      <c r="P4551" s="101"/>
      <c r="Q4551" s="132"/>
      <c r="R4551" s="102"/>
      <c r="S4551" s="91"/>
    </row>
    <row r="4552" spans="1:19" s="104" customFormat="1" ht="12.75" customHeight="1" x14ac:dyDescent="0.25">
      <c r="A4552" s="121"/>
      <c r="B4552" s="92" t="str">
        <f>IF(E4552="","",VLOOKUP(E4552,[1]PROJECTES!$C$14:$G$5000,2,FALSE))</f>
        <v/>
      </c>
      <c r="C4552" s="121"/>
      <c r="D4552" s="93" t="str">
        <f>IF(E4552="","",VLOOKUP(E4552,[1]PROJECTES!$C$14:$G$5000,5,FALSE))</f>
        <v/>
      </c>
      <c r="E4552" s="117"/>
      <c r="F4552" s="95"/>
      <c r="G4552" s="96" t="str">
        <f>IF(E4552="","",VLOOKUP(E4552,[1]PROJECTES!$C$14:$G$5000,4,FALSE))</f>
        <v/>
      </c>
      <c r="H4552" s="118"/>
      <c r="I4552" s="97" t="str">
        <f>IF(H4552="","",VLOOKUP(H4552,BD!B$2:C$16,2,FALSE))</f>
        <v/>
      </c>
      <c r="J4552" s="98"/>
      <c r="K4552" s="135" t="str">
        <f t="shared" si="154"/>
        <v/>
      </c>
      <c r="L4552" s="99" t="str">
        <f t="shared" ca="1" si="155"/>
        <v>-</v>
      </c>
      <c r="M4552" s="93" t="str">
        <f>IF(E4552="","",VLOOKUP(E4552,[1]PROJECTES!$C$14:$Z$5000,21,FALSE))</f>
        <v/>
      </c>
      <c r="N4552" s="100"/>
      <c r="O4552" s="72" t="s">
        <v>229</v>
      </c>
      <c r="P4552" s="101"/>
      <c r="Q4552" s="132"/>
      <c r="R4552" s="102"/>
      <c r="S4552" s="91"/>
    </row>
    <row r="4553" spans="1:19" s="104" customFormat="1" ht="12.75" customHeight="1" x14ac:dyDescent="0.25">
      <c r="A4553" s="121"/>
      <c r="B4553" s="92" t="str">
        <f>IF(E4553="","",VLOOKUP(E4553,[1]PROJECTES!$C$14:$G$5000,2,FALSE))</f>
        <v/>
      </c>
      <c r="C4553" s="121"/>
      <c r="D4553" s="93" t="str">
        <f>IF(E4553="","",VLOOKUP(E4553,[1]PROJECTES!$C$14:$G$5000,5,FALSE))</f>
        <v/>
      </c>
      <c r="E4553" s="117"/>
      <c r="F4553" s="95"/>
      <c r="G4553" s="96" t="str">
        <f>IF(E4553="","",VLOOKUP(E4553,[1]PROJECTES!$C$14:$G$5000,4,FALSE))</f>
        <v/>
      </c>
      <c r="H4553" s="118"/>
      <c r="I4553" s="97" t="str">
        <f>IF(H4553="","",VLOOKUP(H4553,BD!B$2:C$16,2,FALSE))</f>
        <v/>
      </c>
      <c r="J4553" s="98"/>
      <c r="K4553" s="135" t="str">
        <f t="shared" si="154"/>
        <v/>
      </c>
      <c r="L4553" s="99" t="str">
        <f t="shared" ca="1" si="155"/>
        <v>-</v>
      </c>
      <c r="M4553" s="93" t="str">
        <f>IF(E4553="","",VLOOKUP(E4553,[1]PROJECTES!$C$14:$Z$5000,21,FALSE))</f>
        <v/>
      </c>
      <c r="N4553" s="100"/>
      <c r="O4553" s="72" t="s">
        <v>229</v>
      </c>
      <c r="P4553" s="101"/>
      <c r="Q4553" s="132"/>
      <c r="R4553" s="102"/>
      <c r="S4553" s="91"/>
    </row>
    <row r="4554" spans="1:19" s="104" customFormat="1" ht="12.75" customHeight="1" x14ac:dyDescent="0.25">
      <c r="A4554" s="121"/>
      <c r="B4554" s="92" t="str">
        <f>IF(E4554="","",VLOOKUP(E4554,[1]PROJECTES!$C$14:$G$5000,2,FALSE))</f>
        <v/>
      </c>
      <c r="C4554" s="121"/>
      <c r="D4554" s="93" t="str">
        <f>IF(E4554="","",VLOOKUP(E4554,[1]PROJECTES!$C$14:$G$5000,5,FALSE))</f>
        <v/>
      </c>
      <c r="E4554" s="117"/>
      <c r="F4554" s="95"/>
      <c r="G4554" s="96" t="str">
        <f>IF(E4554="","",VLOOKUP(E4554,[1]PROJECTES!$C$14:$G$5000,4,FALSE))</f>
        <v/>
      </c>
      <c r="H4554" s="118"/>
      <c r="I4554" s="97" t="str">
        <f>IF(H4554="","",VLOOKUP(H4554,BD!B$2:C$16,2,FALSE))</f>
        <v/>
      </c>
      <c r="J4554" s="98"/>
      <c r="K4554" s="135" t="str">
        <f t="shared" si="154"/>
        <v/>
      </c>
      <c r="L4554" s="99" t="str">
        <f t="shared" ca="1" si="155"/>
        <v>-</v>
      </c>
      <c r="M4554" s="93" t="str">
        <f>IF(E4554="","",VLOOKUP(E4554,[1]PROJECTES!$C$14:$Z$5000,21,FALSE))</f>
        <v/>
      </c>
      <c r="N4554" s="100"/>
      <c r="O4554" s="72" t="s">
        <v>229</v>
      </c>
      <c r="P4554" s="101"/>
      <c r="Q4554" s="132"/>
      <c r="R4554" s="102"/>
      <c r="S4554" s="91"/>
    </row>
    <row r="4555" spans="1:19" s="104" customFormat="1" ht="12.75" customHeight="1" x14ac:dyDescent="0.25">
      <c r="A4555" s="121"/>
      <c r="B4555" s="92" t="str">
        <f>IF(E4555="","",VLOOKUP(E4555,[1]PROJECTES!$C$14:$G$5000,2,FALSE))</f>
        <v/>
      </c>
      <c r="C4555" s="121"/>
      <c r="D4555" s="93" t="str">
        <f>IF(E4555="","",VLOOKUP(E4555,[1]PROJECTES!$C$14:$G$5000,5,FALSE))</f>
        <v/>
      </c>
      <c r="E4555" s="117"/>
      <c r="F4555" s="95"/>
      <c r="G4555" s="96" t="str">
        <f>IF(E4555="","",VLOOKUP(E4555,[1]PROJECTES!$C$14:$G$5000,4,FALSE))</f>
        <v/>
      </c>
      <c r="H4555" s="118"/>
      <c r="I4555" s="97" t="str">
        <f>IF(H4555="","",VLOOKUP(H4555,BD!B$2:C$16,2,FALSE))</f>
        <v/>
      </c>
      <c r="J4555" s="98"/>
      <c r="K4555" s="135" t="str">
        <f t="shared" si="154"/>
        <v/>
      </c>
      <c r="L4555" s="99" t="str">
        <f t="shared" ca="1" si="155"/>
        <v>-</v>
      </c>
      <c r="M4555" s="93" t="str">
        <f>IF(E4555="","",VLOOKUP(E4555,[1]PROJECTES!$C$14:$Z$5000,21,FALSE))</f>
        <v/>
      </c>
      <c r="N4555" s="100"/>
      <c r="O4555" s="72" t="s">
        <v>229</v>
      </c>
      <c r="P4555" s="101"/>
      <c r="Q4555" s="132"/>
      <c r="R4555" s="102"/>
      <c r="S4555" s="91"/>
    </row>
    <row r="4556" spans="1:19" s="104" customFormat="1" ht="12.75" customHeight="1" x14ac:dyDescent="0.25">
      <c r="A4556" s="121"/>
      <c r="B4556" s="92" t="str">
        <f>IF(E4556="","",VLOOKUP(E4556,[1]PROJECTES!$C$14:$G$5000,2,FALSE))</f>
        <v/>
      </c>
      <c r="C4556" s="121"/>
      <c r="D4556" s="93" t="str">
        <f>IF(E4556="","",VLOOKUP(E4556,[1]PROJECTES!$C$14:$G$5000,5,FALSE))</f>
        <v/>
      </c>
      <c r="E4556" s="117"/>
      <c r="F4556" s="95"/>
      <c r="G4556" s="96" t="str">
        <f>IF(E4556="","",VLOOKUP(E4556,[1]PROJECTES!$C$14:$G$5000,4,FALSE))</f>
        <v/>
      </c>
      <c r="H4556" s="118"/>
      <c r="I4556" s="97" t="str">
        <f>IF(H4556="","",VLOOKUP(H4556,BD!B$2:C$16,2,FALSE))</f>
        <v/>
      </c>
      <c r="J4556" s="98"/>
      <c r="K4556" s="135" t="str">
        <f t="shared" si="154"/>
        <v/>
      </c>
      <c r="L4556" s="99" t="str">
        <f t="shared" ca="1" si="155"/>
        <v>-</v>
      </c>
      <c r="M4556" s="93" t="str">
        <f>IF(E4556="","",VLOOKUP(E4556,[1]PROJECTES!$C$14:$Z$5000,21,FALSE))</f>
        <v/>
      </c>
      <c r="N4556" s="100"/>
      <c r="O4556" s="72" t="s">
        <v>229</v>
      </c>
      <c r="P4556" s="101"/>
      <c r="Q4556" s="132"/>
      <c r="R4556" s="102"/>
      <c r="S4556" s="91"/>
    </row>
    <row r="4557" spans="1:19" s="104" customFormat="1" ht="12.75" customHeight="1" x14ac:dyDescent="0.25">
      <c r="A4557" s="121"/>
      <c r="B4557" s="92" t="str">
        <f>IF(E4557="","",VLOOKUP(E4557,[1]PROJECTES!$C$14:$G$5000,2,FALSE))</f>
        <v/>
      </c>
      <c r="C4557" s="121"/>
      <c r="D4557" s="93" t="str">
        <f>IF(E4557="","",VLOOKUP(E4557,[1]PROJECTES!$C$14:$G$5000,5,FALSE))</f>
        <v/>
      </c>
      <c r="E4557" s="117"/>
      <c r="F4557" s="95"/>
      <c r="G4557" s="96" t="str">
        <f>IF(E4557="","",VLOOKUP(E4557,[1]PROJECTES!$C$14:$G$5000,4,FALSE))</f>
        <v/>
      </c>
      <c r="H4557" s="118"/>
      <c r="I4557" s="97" t="str">
        <f>IF(H4557="","",VLOOKUP(H4557,BD!B$2:C$16,2,FALSE))</f>
        <v/>
      </c>
      <c r="J4557" s="98"/>
      <c r="K4557" s="135" t="str">
        <f t="shared" si="154"/>
        <v/>
      </c>
      <c r="L4557" s="99" t="str">
        <f t="shared" ca="1" si="155"/>
        <v>-</v>
      </c>
      <c r="M4557" s="93" t="str">
        <f>IF(E4557="","",VLOOKUP(E4557,[1]PROJECTES!$C$14:$Z$5000,21,FALSE))</f>
        <v/>
      </c>
      <c r="N4557" s="100"/>
      <c r="O4557" s="72" t="s">
        <v>229</v>
      </c>
      <c r="P4557" s="101"/>
      <c r="Q4557" s="132"/>
      <c r="R4557" s="102"/>
      <c r="S4557" s="91"/>
    </row>
    <row r="4558" spans="1:19" s="104" customFormat="1" ht="12.75" customHeight="1" x14ac:dyDescent="0.25">
      <c r="A4558" s="121"/>
      <c r="B4558" s="92" t="str">
        <f>IF(E4558="","",VLOOKUP(E4558,[1]PROJECTES!$C$14:$G$5000,2,FALSE))</f>
        <v/>
      </c>
      <c r="C4558" s="121"/>
      <c r="D4558" s="93" t="str">
        <f>IF(E4558="","",VLOOKUP(E4558,[1]PROJECTES!$C$14:$G$5000,5,FALSE))</f>
        <v/>
      </c>
      <c r="E4558" s="117"/>
      <c r="F4558" s="95"/>
      <c r="G4558" s="96" t="str">
        <f>IF(E4558="","",VLOOKUP(E4558,[1]PROJECTES!$C$14:$G$5000,4,FALSE))</f>
        <v/>
      </c>
      <c r="H4558" s="118"/>
      <c r="I4558" s="97" t="str">
        <f>IF(H4558="","",VLOOKUP(H4558,BD!B$2:C$16,2,FALSE))</f>
        <v/>
      </c>
      <c r="J4558" s="98"/>
      <c r="K4558" s="135" t="str">
        <f t="shared" si="154"/>
        <v/>
      </c>
      <c r="L4558" s="99" t="str">
        <f t="shared" ca="1" si="155"/>
        <v>-</v>
      </c>
      <c r="M4558" s="93" t="str">
        <f>IF(E4558="","",VLOOKUP(E4558,[1]PROJECTES!$C$14:$Z$5000,21,FALSE))</f>
        <v/>
      </c>
      <c r="N4558" s="100"/>
      <c r="O4558" s="72" t="s">
        <v>229</v>
      </c>
      <c r="P4558" s="101"/>
      <c r="Q4558" s="132"/>
      <c r="R4558" s="102"/>
      <c r="S4558" s="91"/>
    </row>
    <row r="4559" spans="1:19" s="104" customFormat="1" ht="12.75" customHeight="1" x14ac:dyDescent="0.25">
      <c r="A4559" s="121"/>
      <c r="B4559" s="92" t="str">
        <f>IF(E4559="","",VLOOKUP(E4559,[1]PROJECTES!$C$14:$G$5000,2,FALSE))</f>
        <v/>
      </c>
      <c r="C4559" s="121"/>
      <c r="D4559" s="93" t="str">
        <f>IF(E4559="","",VLOOKUP(E4559,[1]PROJECTES!$C$14:$G$5000,5,FALSE))</f>
        <v/>
      </c>
      <c r="E4559" s="117"/>
      <c r="F4559" s="95"/>
      <c r="G4559" s="96" t="str">
        <f>IF(E4559="","",VLOOKUP(E4559,[1]PROJECTES!$C$14:$G$5000,4,FALSE))</f>
        <v/>
      </c>
      <c r="H4559" s="118"/>
      <c r="I4559" s="97" t="str">
        <f>IF(H4559="","",VLOOKUP(H4559,BD!B$2:C$16,2,FALSE))</f>
        <v/>
      </c>
      <c r="J4559" s="98"/>
      <c r="K4559" s="135" t="str">
        <f t="shared" si="154"/>
        <v/>
      </c>
      <c r="L4559" s="99" t="str">
        <f t="shared" ca="1" si="155"/>
        <v>-</v>
      </c>
      <c r="M4559" s="93" t="str">
        <f>IF(E4559="","",VLOOKUP(E4559,[1]PROJECTES!$C$14:$Z$5000,21,FALSE))</f>
        <v/>
      </c>
      <c r="N4559" s="100"/>
      <c r="O4559" s="72" t="s">
        <v>229</v>
      </c>
      <c r="P4559" s="101"/>
      <c r="Q4559" s="132"/>
      <c r="R4559" s="102"/>
      <c r="S4559" s="91"/>
    </row>
    <row r="4560" spans="1:19" s="104" customFormat="1" ht="12.75" customHeight="1" x14ac:dyDescent="0.25">
      <c r="A4560" s="121"/>
      <c r="B4560" s="92" t="str">
        <f>IF(E4560="","",VLOOKUP(E4560,[1]PROJECTES!$C$14:$G$5000,2,FALSE))</f>
        <v/>
      </c>
      <c r="C4560" s="121"/>
      <c r="D4560" s="93" t="str">
        <f>IF(E4560="","",VLOOKUP(E4560,[1]PROJECTES!$C$14:$G$5000,5,FALSE))</f>
        <v/>
      </c>
      <c r="E4560" s="117"/>
      <c r="F4560" s="95"/>
      <c r="G4560" s="96" t="str">
        <f>IF(E4560="","",VLOOKUP(E4560,[1]PROJECTES!$C$14:$G$5000,4,FALSE))</f>
        <v/>
      </c>
      <c r="H4560" s="118"/>
      <c r="I4560" s="97" t="str">
        <f>IF(H4560="","",VLOOKUP(H4560,BD!B$2:C$16,2,FALSE))</f>
        <v/>
      </c>
      <c r="J4560" s="98"/>
      <c r="K4560" s="135" t="str">
        <f t="shared" si="154"/>
        <v/>
      </c>
      <c r="L4560" s="99" t="str">
        <f t="shared" ca="1" si="155"/>
        <v>-</v>
      </c>
      <c r="M4560" s="93" t="str">
        <f>IF(E4560="","",VLOOKUP(E4560,[1]PROJECTES!$C$14:$Z$5000,21,FALSE))</f>
        <v/>
      </c>
      <c r="N4560" s="100"/>
      <c r="O4560" s="72" t="s">
        <v>229</v>
      </c>
      <c r="P4560" s="101"/>
      <c r="Q4560" s="132"/>
      <c r="R4560" s="102"/>
      <c r="S4560" s="91"/>
    </row>
    <row r="4561" spans="1:19" s="104" customFormat="1" ht="12.75" customHeight="1" x14ac:dyDescent="0.25">
      <c r="A4561" s="121"/>
      <c r="B4561" s="92" t="str">
        <f>IF(E4561="","",VLOOKUP(E4561,[1]PROJECTES!$C$14:$G$5000,2,FALSE))</f>
        <v/>
      </c>
      <c r="C4561" s="121"/>
      <c r="D4561" s="93" t="str">
        <f>IF(E4561="","",VLOOKUP(E4561,[1]PROJECTES!$C$14:$G$5000,5,FALSE))</f>
        <v/>
      </c>
      <c r="E4561" s="117"/>
      <c r="F4561" s="95"/>
      <c r="G4561" s="96" t="str">
        <f>IF(E4561="","",VLOOKUP(E4561,[1]PROJECTES!$C$14:$G$5000,4,FALSE))</f>
        <v/>
      </c>
      <c r="H4561" s="118"/>
      <c r="I4561" s="97" t="str">
        <f>IF(H4561="","",VLOOKUP(H4561,BD!B$2:C$16,2,FALSE))</f>
        <v/>
      </c>
      <c r="J4561" s="98"/>
      <c r="K4561" s="135" t="str">
        <f t="shared" si="154"/>
        <v/>
      </c>
      <c r="L4561" s="99" t="str">
        <f t="shared" ca="1" si="155"/>
        <v>-</v>
      </c>
      <c r="M4561" s="93" t="str">
        <f>IF(E4561="","",VLOOKUP(E4561,[1]PROJECTES!$C$14:$Z$5000,21,FALSE))</f>
        <v/>
      </c>
      <c r="N4561" s="100"/>
      <c r="O4561" s="72" t="s">
        <v>229</v>
      </c>
      <c r="P4561" s="101"/>
      <c r="Q4561" s="132"/>
      <c r="R4561" s="102"/>
      <c r="S4561" s="91"/>
    </row>
    <row r="4562" spans="1:19" s="104" customFormat="1" ht="12.75" customHeight="1" x14ac:dyDescent="0.25">
      <c r="A4562" s="121"/>
      <c r="B4562" s="92" t="str">
        <f>IF(E4562="","",VLOOKUP(E4562,[1]PROJECTES!$C$14:$G$5000,2,FALSE))</f>
        <v/>
      </c>
      <c r="C4562" s="121"/>
      <c r="D4562" s="93" t="str">
        <f>IF(E4562="","",VLOOKUP(E4562,[1]PROJECTES!$C$14:$G$5000,5,FALSE))</f>
        <v/>
      </c>
      <c r="E4562" s="117"/>
      <c r="F4562" s="95"/>
      <c r="G4562" s="96" t="str">
        <f>IF(E4562="","",VLOOKUP(E4562,[1]PROJECTES!$C$14:$G$5000,4,FALSE))</f>
        <v/>
      </c>
      <c r="H4562" s="118"/>
      <c r="I4562" s="97" t="str">
        <f>IF(H4562="","",VLOOKUP(H4562,BD!B$2:C$16,2,FALSE))</f>
        <v/>
      </c>
      <c r="J4562" s="98"/>
      <c r="K4562" s="135" t="str">
        <f t="shared" si="154"/>
        <v/>
      </c>
      <c r="L4562" s="99" t="str">
        <f t="shared" ca="1" si="155"/>
        <v>-</v>
      </c>
      <c r="M4562" s="93" t="str">
        <f>IF(E4562="","",VLOOKUP(E4562,[1]PROJECTES!$C$14:$Z$5000,21,FALSE))</f>
        <v/>
      </c>
      <c r="N4562" s="100"/>
      <c r="O4562" s="72" t="s">
        <v>229</v>
      </c>
      <c r="P4562" s="101"/>
      <c r="Q4562" s="132"/>
      <c r="R4562" s="102"/>
      <c r="S4562" s="91"/>
    </row>
    <row r="4563" spans="1:19" s="104" customFormat="1" ht="12.75" customHeight="1" x14ac:dyDescent="0.25">
      <c r="A4563" s="121"/>
      <c r="B4563" s="92" t="str">
        <f>IF(E4563="","",VLOOKUP(E4563,[1]PROJECTES!$C$14:$G$5000,2,FALSE))</f>
        <v/>
      </c>
      <c r="C4563" s="121"/>
      <c r="D4563" s="93" t="str">
        <f>IF(E4563="","",VLOOKUP(E4563,[1]PROJECTES!$C$14:$G$5000,5,FALSE))</f>
        <v/>
      </c>
      <c r="E4563" s="117"/>
      <c r="F4563" s="95"/>
      <c r="G4563" s="96" t="str">
        <f>IF(E4563="","",VLOOKUP(E4563,[1]PROJECTES!$C$14:$G$5000,4,FALSE))</f>
        <v/>
      </c>
      <c r="H4563" s="118"/>
      <c r="I4563" s="97" t="str">
        <f>IF(H4563="","",VLOOKUP(H4563,BD!B$2:C$16,2,FALSE))</f>
        <v/>
      </c>
      <c r="J4563" s="98"/>
      <c r="K4563" s="135" t="str">
        <f t="shared" si="154"/>
        <v/>
      </c>
      <c r="L4563" s="99" t="str">
        <f t="shared" ca="1" si="155"/>
        <v>-</v>
      </c>
      <c r="M4563" s="93" t="str">
        <f>IF(E4563="","",VLOOKUP(E4563,[1]PROJECTES!$C$14:$Z$5000,21,FALSE))</f>
        <v/>
      </c>
      <c r="N4563" s="100"/>
      <c r="O4563" s="72" t="s">
        <v>229</v>
      </c>
      <c r="P4563" s="101"/>
      <c r="Q4563" s="132"/>
      <c r="R4563" s="102"/>
      <c r="S4563" s="91"/>
    </row>
    <row r="4564" spans="1:19" s="104" customFormat="1" ht="12.75" customHeight="1" x14ac:dyDescent="0.25">
      <c r="A4564" s="121"/>
      <c r="B4564" s="92" t="str">
        <f>IF(E4564="","",VLOOKUP(E4564,[1]PROJECTES!$C$14:$G$5000,2,FALSE))</f>
        <v/>
      </c>
      <c r="C4564" s="121"/>
      <c r="D4564" s="93" t="str">
        <f>IF(E4564="","",VLOOKUP(E4564,[1]PROJECTES!$C$14:$G$5000,5,FALSE))</f>
        <v/>
      </c>
      <c r="E4564" s="117"/>
      <c r="F4564" s="95"/>
      <c r="G4564" s="96" t="str">
        <f>IF(E4564="","",VLOOKUP(E4564,[1]PROJECTES!$C$14:$G$5000,4,FALSE))</f>
        <v/>
      </c>
      <c r="H4564" s="118"/>
      <c r="I4564" s="97" t="str">
        <f>IF(H4564="","",VLOOKUP(H4564,BD!B$2:C$16,2,FALSE))</f>
        <v/>
      </c>
      <c r="J4564" s="98"/>
      <c r="K4564" s="135" t="str">
        <f t="shared" si="154"/>
        <v/>
      </c>
      <c r="L4564" s="99" t="str">
        <f t="shared" ca="1" si="155"/>
        <v>-</v>
      </c>
      <c r="M4564" s="93" t="str">
        <f>IF(E4564="","",VLOOKUP(E4564,[1]PROJECTES!$C$14:$Z$5000,21,FALSE))</f>
        <v/>
      </c>
      <c r="N4564" s="100"/>
      <c r="O4564" s="72" t="s">
        <v>229</v>
      </c>
      <c r="P4564" s="101"/>
      <c r="Q4564" s="132"/>
      <c r="R4564" s="102"/>
      <c r="S4564" s="91"/>
    </row>
    <row r="4565" spans="1:19" s="104" customFormat="1" ht="12.75" customHeight="1" x14ac:dyDescent="0.25">
      <c r="A4565" s="121"/>
      <c r="B4565" s="92" t="str">
        <f>IF(E4565="","",VLOOKUP(E4565,[1]PROJECTES!$C$14:$G$5000,2,FALSE))</f>
        <v/>
      </c>
      <c r="C4565" s="121"/>
      <c r="D4565" s="93" t="str">
        <f>IF(E4565="","",VLOOKUP(E4565,[1]PROJECTES!$C$14:$G$5000,5,FALSE))</f>
        <v/>
      </c>
      <c r="E4565" s="117"/>
      <c r="F4565" s="95"/>
      <c r="G4565" s="96" t="str">
        <f>IF(E4565="","",VLOOKUP(E4565,[1]PROJECTES!$C$14:$G$5000,4,FALSE))</f>
        <v/>
      </c>
      <c r="H4565" s="118"/>
      <c r="I4565" s="97" t="str">
        <f>IF(H4565="","",VLOOKUP(H4565,BD!B$2:C$16,2,FALSE))</f>
        <v/>
      </c>
      <c r="J4565" s="98"/>
      <c r="K4565" s="135" t="str">
        <f t="shared" si="154"/>
        <v/>
      </c>
      <c r="L4565" s="99" t="str">
        <f t="shared" ca="1" si="155"/>
        <v>-</v>
      </c>
      <c r="M4565" s="93" t="str">
        <f>IF(E4565="","",VLOOKUP(E4565,[1]PROJECTES!$C$14:$Z$5000,21,FALSE))</f>
        <v/>
      </c>
      <c r="N4565" s="100"/>
      <c r="O4565" s="72" t="s">
        <v>229</v>
      </c>
      <c r="P4565" s="101"/>
      <c r="Q4565" s="132"/>
      <c r="R4565" s="102"/>
      <c r="S4565" s="91"/>
    </row>
    <row r="4566" spans="1:19" s="104" customFormat="1" ht="12.75" customHeight="1" x14ac:dyDescent="0.25">
      <c r="A4566" s="121"/>
      <c r="B4566" s="92" t="str">
        <f>IF(E4566="","",VLOOKUP(E4566,[1]PROJECTES!$C$14:$G$5000,2,FALSE))</f>
        <v/>
      </c>
      <c r="C4566" s="121"/>
      <c r="D4566" s="93" t="str">
        <f>IF(E4566="","",VLOOKUP(E4566,[1]PROJECTES!$C$14:$G$5000,5,FALSE))</f>
        <v/>
      </c>
      <c r="E4566" s="117"/>
      <c r="F4566" s="95"/>
      <c r="G4566" s="96" t="str">
        <f>IF(E4566="","",VLOOKUP(E4566,[1]PROJECTES!$C$14:$G$5000,4,FALSE))</f>
        <v/>
      </c>
      <c r="H4566" s="118"/>
      <c r="I4566" s="97" t="str">
        <f>IF(H4566="","",VLOOKUP(H4566,BD!B$2:C$16,2,FALSE))</f>
        <v/>
      </c>
      <c r="J4566" s="98"/>
      <c r="K4566" s="135" t="str">
        <f t="shared" si="154"/>
        <v/>
      </c>
      <c r="L4566" s="99" t="str">
        <f t="shared" ca="1" si="155"/>
        <v>-</v>
      </c>
      <c r="M4566" s="93" t="str">
        <f>IF(E4566="","",VLOOKUP(E4566,[1]PROJECTES!$C$14:$Z$5000,21,FALSE))</f>
        <v/>
      </c>
      <c r="N4566" s="100"/>
      <c r="O4566" s="72" t="s">
        <v>229</v>
      </c>
      <c r="P4566" s="101"/>
      <c r="Q4566" s="132"/>
      <c r="R4566" s="102"/>
      <c r="S4566" s="91"/>
    </row>
    <row r="4567" spans="1:19" s="104" customFormat="1" ht="12.75" customHeight="1" x14ac:dyDescent="0.25">
      <c r="A4567" s="121"/>
      <c r="B4567" s="92" t="str">
        <f>IF(E4567="","",VLOOKUP(E4567,[1]PROJECTES!$C$14:$G$5000,2,FALSE))</f>
        <v/>
      </c>
      <c r="C4567" s="121"/>
      <c r="D4567" s="93" t="str">
        <f>IF(E4567="","",VLOOKUP(E4567,[1]PROJECTES!$C$14:$G$5000,5,FALSE))</f>
        <v/>
      </c>
      <c r="E4567" s="117"/>
      <c r="F4567" s="95"/>
      <c r="G4567" s="96" t="str">
        <f>IF(E4567="","",VLOOKUP(E4567,[1]PROJECTES!$C$14:$G$5000,4,FALSE))</f>
        <v/>
      </c>
      <c r="H4567" s="118"/>
      <c r="I4567" s="97" t="str">
        <f>IF(H4567="","",VLOOKUP(H4567,BD!B$2:C$16,2,FALSE))</f>
        <v/>
      </c>
      <c r="J4567" s="98"/>
      <c r="K4567" s="135" t="str">
        <f t="shared" si="154"/>
        <v/>
      </c>
      <c r="L4567" s="99" t="str">
        <f t="shared" ca="1" si="155"/>
        <v>-</v>
      </c>
      <c r="M4567" s="93" t="str">
        <f>IF(E4567="","",VLOOKUP(E4567,[1]PROJECTES!$C$14:$Z$5000,21,FALSE))</f>
        <v/>
      </c>
      <c r="N4567" s="100"/>
      <c r="O4567" s="72" t="s">
        <v>229</v>
      </c>
      <c r="P4567" s="101"/>
      <c r="Q4567" s="132"/>
      <c r="R4567" s="102"/>
      <c r="S4567" s="91"/>
    </row>
    <row r="4568" spans="1:19" s="104" customFormat="1" ht="12.75" customHeight="1" x14ac:dyDescent="0.25">
      <c r="A4568" s="121"/>
      <c r="B4568" s="92" t="str">
        <f>IF(E4568="","",VLOOKUP(E4568,[1]PROJECTES!$C$14:$G$5000,2,FALSE))</f>
        <v/>
      </c>
      <c r="C4568" s="121"/>
      <c r="D4568" s="93" t="str">
        <f>IF(E4568="","",VLOOKUP(E4568,[1]PROJECTES!$C$14:$G$5000,5,FALSE))</f>
        <v/>
      </c>
      <c r="E4568" s="117"/>
      <c r="F4568" s="95"/>
      <c r="G4568" s="96" t="str">
        <f>IF(E4568="","",VLOOKUP(E4568,[1]PROJECTES!$C$14:$G$5000,4,FALSE))</f>
        <v/>
      </c>
      <c r="H4568" s="118"/>
      <c r="I4568" s="97" t="str">
        <f>IF(H4568="","",VLOOKUP(H4568,BD!B$2:C$16,2,FALSE))</f>
        <v/>
      </c>
      <c r="J4568" s="98"/>
      <c r="K4568" s="135" t="str">
        <f t="shared" si="154"/>
        <v/>
      </c>
      <c r="L4568" s="99" t="str">
        <f t="shared" ca="1" si="155"/>
        <v>-</v>
      </c>
      <c r="M4568" s="93" t="str">
        <f>IF(E4568="","",VLOOKUP(E4568,[1]PROJECTES!$C$14:$Z$5000,21,FALSE))</f>
        <v/>
      </c>
      <c r="N4568" s="100"/>
      <c r="O4568" s="72" t="s">
        <v>229</v>
      </c>
      <c r="P4568" s="101"/>
      <c r="Q4568" s="132"/>
      <c r="R4568" s="102"/>
      <c r="S4568" s="91"/>
    </row>
    <row r="4569" spans="1:19" s="104" customFormat="1" ht="12.75" customHeight="1" x14ac:dyDescent="0.25">
      <c r="A4569" s="121"/>
      <c r="B4569" s="92" t="str">
        <f>IF(E4569="","",VLOOKUP(E4569,[1]PROJECTES!$C$14:$G$5000,2,FALSE))</f>
        <v/>
      </c>
      <c r="C4569" s="121"/>
      <c r="D4569" s="93" t="str">
        <f>IF(E4569="","",VLOOKUP(E4569,[1]PROJECTES!$C$14:$G$5000,5,FALSE))</f>
        <v/>
      </c>
      <c r="E4569" s="117"/>
      <c r="F4569" s="95"/>
      <c r="G4569" s="96" t="str">
        <f>IF(E4569="","",VLOOKUP(E4569,[1]PROJECTES!$C$14:$G$5000,4,FALSE))</f>
        <v/>
      </c>
      <c r="H4569" s="118"/>
      <c r="I4569" s="97" t="str">
        <f>IF(H4569="","",VLOOKUP(H4569,BD!B$2:C$16,2,FALSE))</f>
        <v/>
      </c>
      <c r="J4569" s="98"/>
      <c r="K4569" s="135" t="str">
        <f t="shared" si="154"/>
        <v/>
      </c>
      <c r="L4569" s="99" t="str">
        <f t="shared" ca="1" si="155"/>
        <v>-</v>
      </c>
      <c r="M4569" s="93" t="str">
        <f>IF(E4569="","",VLOOKUP(E4569,[1]PROJECTES!$C$14:$Z$5000,21,FALSE))</f>
        <v/>
      </c>
      <c r="N4569" s="100"/>
      <c r="O4569" s="72" t="s">
        <v>229</v>
      </c>
      <c r="P4569" s="101"/>
      <c r="Q4569" s="132"/>
      <c r="R4569" s="102"/>
      <c r="S4569" s="91"/>
    </row>
    <row r="4570" spans="1:19" s="104" customFormat="1" ht="12.75" customHeight="1" x14ac:dyDescent="0.25">
      <c r="A4570" s="121"/>
      <c r="B4570" s="92" t="str">
        <f>IF(E4570="","",VLOOKUP(E4570,[1]PROJECTES!$C$14:$G$5000,2,FALSE))</f>
        <v/>
      </c>
      <c r="C4570" s="121"/>
      <c r="D4570" s="93" t="str">
        <f>IF(E4570="","",VLOOKUP(E4570,[1]PROJECTES!$C$14:$G$5000,5,FALSE))</f>
        <v/>
      </c>
      <c r="E4570" s="117"/>
      <c r="F4570" s="95"/>
      <c r="G4570" s="96" t="str">
        <f>IF(E4570="","",VLOOKUP(E4570,[1]PROJECTES!$C$14:$G$5000,4,FALSE))</f>
        <v/>
      </c>
      <c r="H4570" s="118"/>
      <c r="I4570" s="97" t="str">
        <f>IF(H4570="","",VLOOKUP(H4570,BD!B$2:C$16,2,FALSE))</f>
        <v/>
      </c>
      <c r="J4570" s="98"/>
      <c r="K4570" s="135" t="str">
        <f t="shared" si="154"/>
        <v/>
      </c>
      <c r="L4570" s="99" t="str">
        <f t="shared" ca="1" si="155"/>
        <v>-</v>
      </c>
      <c r="M4570" s="93" t="str">
        <f>IF(E4570="","",VLOOKUP(E4570,[1]PROJECTES!$C$14:$Z$5000,21,FALSE))</f>
        <v/>
      </c>
      <c r="N4570" s="100"/>
      <c r="O4570" s="72" t="s">
        <v>229</v>
      </c>
      <c r="P4570" s="101"/>
      <c r="Q4570" s="132"/>
      <c r="R4570" s="102"/>
      <c r="S4570" s="91"/>
    </row>
    <row r="4571" spans="1:19" s="104" customFormat="1" ht="12.75" customHeight="1" x14ac:dyDescent="0.25">
      <c r="A4571" s="121"/>
      <c r="B4571" s="92" t="str">
        <f>IF(E4571="","",VLOOKUP(E4571,[1]PROJECTES!$C$14:$G$5000,2,FALSE))</f>
        <v/>
      </c>
      <c r="C4571" s="121"/>
      <c r="D4571" s="93" t="str">
        <f>IF(E4571="","",VLOOKUP(E4571,[1]PROJECTES!$C$14:$G$5000,5,FALSE))</f>
        <v/>
      </c>
      <c r="E4571" s="117"/>
      <c r="F4571" s="95"/>
      <c r="G4571" s="96" t="str">
        <f>IF(E4571="","",VLOOKUP(E4571,[1]PROJECTES!$C$14:$G$5000,4,FALSE))</f>
        <v/>
      </c>
      <c r="H4571" s="118"/>
      <c r="I4571" s="97" t="str">
        <f>IF(H4571="","",VLOOKUP(H4571,BD!B$2:C$16,2,FALSE))</f>
        <v/>
      </c>
      <c r="J4571" s="98"/>
      <c r="K4571" s="135" t="str">
        <f t="shared" si="154"/>
        <v/>
      </c>
      <c r="L4571" s="99" t="str">
        <f t="shared" ca="1" si="155"/>
        <v>-</v>
      </c>
      <c r="M4571" s="93" t="str">
        <f>IF(E4571="","",VLOOKUP(E4571,[1]PROJECTES!$C$14:$Z$5000,21,FALSE))</f>
        <v/>
      </c>
      <c r="N4571" s="100"/>
      <c r="O4571" s="72" t="s">
        <v>229</v>
      </c>
      <c r="P4571" s="101"/>
      <c r="Q4571" s="132"/>
      <c r="R4571" s="102"/>
      <c r="S4571" s="91"/>
    </row>
    <row r="4572" spans="1:19" s="104" customFormat="1" ht="12.75" customHeight="1" x14ac:dyDescent="0.25">
      <c r="A4572" s="121"/>
      <c r="B4572" s="92" t="str">
        <f>IF(E4572="","",VLOOKUP(E4572,[1]PROJECTES!$C$14:$G$5000,2,FALSE))</f>
        <v/>
      </c>
      <c r="C4572" s="121"/>
      <c r="D4572" s="93" t="str">
        <f>IF(E4572="","",VLOOKUP(E4572,[1]PROJECTES!$C$14:$G$5000,5,FALSE))</f>
        <v/>
      </c>
      <c r="E4572" s="117"/>
      <c r="F4572" s="95"/>
      <c r="G4572" s="96" t="str">
        <f>IF(E4572="","",VLOOKUP(E4572,[1]PROJECTES!$C$14:$G$5000,4,FALSE))</f>
        <v/>
      </c>
      <c r="H4572" s="118"/>
      <c r="I4572" s="97" t="str">
        <f>IF(H4572="","",VLOOKUP(H4572,BD!B$2:C$16,2,FALSE))</f>
        <v/>
      </c>
      <c r="J4572" s="98"/>
      <c r="K4572" s="135" t="str">
        <f t="shared" si="154"/>
        <v/>
      </c>
      <c r="L4572" s="99" t="str">
        <f t="shared" ca="1" si="155"/>
        <v>-</v>
      </c>
      <c r="M4572" s="93" t="str">
        <f>IF(E4572="","",VLOOKUP(E4572,[1]PROJECTES!$C$14:$Z$5000,21,FALSE))</f>
        <v/>
      </c>
      <c r="N4572" s="100"/>
      <c r="O4572" s="72" t="s">
        <v>229</v>
      </c>
      <c r="P4572" s="101"/>
      <c r="Q4572" s="132"/>
      <c r="R4572" s="102"/>
      <c r="S4572" s="91"/>
    </row>
    <row r="4573" spans="1:19" s="104" customFormat="1" ht="12.75" customHeight="1" x14ac:dyDescent="0.25">
      <c r="A4573" s="121"/>
      <c r="B4573" s="92" t="str">
        <f>IF(E4573="","",VLOOKUP(E4573,[1]PROJECTES!$C$14:$G$5000,2,FALSE))</f>
        <v/>
      </c>
      <c r="C4573" s="121"/>
      <c r="D4573" s="93" t="str">
        <f>IF(E4573="","",VLOOKUP(E4573,[1]PROJECTES!$C$14:$G$5000,5,FALSE))</f>
        <v/>
      </c>
      <c r="E4573" s="117"/>
      <c r="F4573" s="95"/>
      <c r="G4573" s="96" t="str">
        <f>IF(E4573="","",VLOOKUP(E4573,[1]PROJECTES!$C$14:$G$5000,4,FALSE))</f>
        <v/>
      </c>
      <c r="H4573" s="118"/>
      <c r="I4573" s="97" t="str">
        <f>IF(H4573="","",VLOOKUP(H4573,BD!B$2:C$16,2,FALSE))</f>
        <v/>
      </c>
      <c r="J4573" s="98"/>
      <c r="K4573" s="135" t="str">
        <f t="shared" si="154"/>
        <v/>
      </c>
      <c r="L4573" s="99" t="str">
        <f t="shared" ca="1" si="155"/>
        <v>-</v>
      </c>
      <c r="M4573" s="93" t="str">
        <f>IF(E4573="","",VLOOKUP(E4573,[1]PROJECTES!$C$14:$Z$5000,21,FALSE))</f>
        <v/>
      </c>
      <c r="N4573" s="100"/>
      <c r="O4573" s="72" t="s">
        <v>229</v>
      </c>
      <c r="P4573" s="101"/>
      <c r="Q4573" s="132"/>
      <c r="R4573" s="102"/>
      <c r="S4573" s="91"/>
    </row>
    <row r="4574" spans="1:19" s="104" customFormat="1" ht="12.75" customHeight="1" x14ac:dyDescent="0.25">
      <c r="A4574" s="121"/>
      <c r="B4574" s="92" t="str">
        <f>IF(E4574="","",VLOOKUP(E4574,[1]PROJECTES!$C$14:$G$5000,2,FALSE))</f>
        <v/>
      </c>
      <c r="C4574" s="121"/>
      <c r="D4574" s="93" t="str">
        <f>IF(E4574="","",VLOOKUP(E4574,[1]PROJECTES!$C$14:$G$5000,5,FALSE))</f>
        <v/>
      </c>
      <c r="E4574" s="117"/>
      <c r="F4574" s="95"/>
      <c r="G4574" s="96" t="str">
        <f>IF(E4574="","",VLOOKUP(E4574,[1]PROJECTES!$C$14:$G$5000,4,FALSE))</f>
        <v/>
      </c>
      <c r="H4574" s="118"/>
      <c r="I4574" s="97" t="str">
        <f>IF(H4574="","",VLOOKUP(H4574,BD!B$2:C$16,2,FALSE))</f>
        <v/>
      </c>
      <c r="J4574" s="98"/>
      <c r="K4574" s="135" t="str">
        <f t="shared" si="154"/>
        <v/>
      </c>
      <c r="L4574" s="99" t="str">
        <f t="shared" ca="1" si="155"/>
        <v>-</v>
      </c>
      <c r="M4574" s="93" t="str">
        <f>IF(E4574="","",VLOOKUP(E4574,[1]PROJECTES!$C$14:$Z$5000,21,FALSE))</f>
        <v/>
      </c>
      <c r="N4574" s="100"/>
      <c r="O4574" s="72" t="s">
        <v>229</v>
      </c>
      <c r="P4574" s="101"/>
      <c r="Q4574" s="132"/>
      <c r="R4574" s="102"/>
      <c r="S4574" s="91"/>
    </row>
    <row r="4575" spans="1:19" s="104" customFormat="1" ht="12.75" customHeight="1" x14ac:dyDescent="0.25">
      <c r="A4575" s="121"/>
      <c r="B4575" s="92" t="str">
        <f>IF(E4575="","",VLOOKUP(E4575,[1]PROJECTES!$C$14:$G$5000,2,FALSE))</f>
        <v/>
      </c>
      <c r="C4575" s="121"/>
      <c r="D4575" s="93" t="str">
        <f>IF(E4575="","",VLOOKUP(E4575,[1]PROJECTES!$C$14:$G$5000,5,FALSE))</f>
        <v/>
      </c>
      <c r="E4575" s="117"/>
      <c r="F4575" s="95"/>
      <c r="G4575" s="96" t="str">
        <f>IF(E4575="","",VLOOKUP(E4575,[1]PROJECTES!$C$14:$G$5000,4,FALSE))</f>
        <v/>
      </c>
      <c r="H4575" s="118"/>
      <c r="I4575" s="97" t="str">
        <f>IF(H4575="","",VLOOKUP(H4575,BD!B$2:C$16,2,FALSE))</f>
        <v/>
      </c>
      <c r="J4575" s="98"/>
      <c r="K4575" s="135" t="str">
        <f t="shared" si="154"/>
        <v/>
      </c>
      <c r="L4575" s="99" t="str">
        <f t="shared" ca="1" si="155"/>
        <v>-</v>
      </c>
      <c r="M4575" s="93" t="str">
        <f>IF(E4575="","",VLOOKUP(E4575,[1]PROJECTES!$C$14:$Z$5000,21,FALSE))</f>
        <v/>
      </c>
      <c r="N4575" s="100"/>
      <c r="O4575" s="72" t="s">
        <v>229</v>
      </c>
      <c r="P4575" s="101"/>
      <c r="Q4575" s="132"/>
      <c r="R4575" s="102"/>
      <c r="S4575" s="91"/>
    </row>
    <row r="4576" spans="1:19" s="104" customFormat="1" ht="12.75" customHeight="1" x14ac:dyDescent="0.25">
      <c r="A4576" s="121"/>
      <c r="B4576" s="92" t="str">
        <f>IF(E4576="","",VLOOKUP(E4576,[1]PROJECTES!$C$14:$G$5000,2,FALSE))</f>
        <v/>
      </c>
      <c r="C4576" s="121"/>
      <c r="D4576" s="93" t="str">
        <f>IF(E4576="","",VLOOKUP(E4576,[1]PROJECTES!$C$14:$G$5000,5,FALSE))</f>
        <v/>
      </c>
      <c r="E4576" s="117"/>
      <c r="F4576" s="95"/>
      <c r="G4576" s="96" t="str">
        <f>IF(E4576="","",VLOOKUP(E4576,[1]PROJECTES!$C$14:$G$5000,4,FALSE))</f>
        <v/>
      </c>
      <c r="H4576" s="118"/>
      <c r="I4576" s="97" t="str">
        <f>IF(H4576="","",VLOOKUP(H4576,BD!B$2:C$16,2,FALSE))</f>
        <v/>
      </c>
      <c r="J4576" s="98"/>
      <c r="K4576" s="135" t="str">
        <f t="shared" si="154"/>
        <v/>
      </c>
      <c r="L4576" s="99" t="str">
        <f t="shared" ca="1" si="155"/>
        <v>-</v>
      </c>
      <c r="M4576" s="93" t="str">
        <f>IF(E4576="","",VLOOKUP(E4576,[1]PROJECTES!$C$14:$Z$5000,21,FALSE))</f>
        <v/>
      </c>
      <c r="N4576" s="100"/>
      <c r="O4576" s="72" t="s">
        <v>229</v>
      </c>
      <c r="P4576" s="101"/>
      <c r="Q4576" s="132"/>
      <c r="R4576" s="102"/>
      <c r="S4576" s="91"/>
    </row>
    <row r="4577" spans="1:19" s="104" customFormat="1" ht="12.75" customHeight="1" x14ac:dyDescent="0.25">
      <c r="A4577" s="121"/>
      <c r="B4577" s="92" t="str">
        <f>IF(E4577="","",VLOOKUP(E4577,[1]PROJECTES!$C$14:$G$5000,2,FALSE))</f>
        <v/>
      </c>
      <c r="C4577" s="121"/>
      <c r="D4577" s="93" t="str">
        <f>IF(E4577="","",VLOOKUP(E4577,[1]PROJECTES!$C$14:$G$5000,5,FALSE))</f>
        <v/>
      </c>
      <c r="E4577" s="117"/>
      <c r="F4577" s="95"/>
      <c r="G4577" s="96" t="str">
        <f>IF(E4577="","",VLOOKUP(E4577,[1]PROJECTES!$C$14:$G$5000,4,FALSE))</f>
        <v/>
      </c>
      <c r="H4577" s="118"/>
      <c r="I4577" s="97" t="str">
        <f>IF(H4577="","",VLOOKUP(H4577,BD!B$2:C$16,2,FALSE))</f>
        <v/>
      </c>
      <c r="J4577" s="98"/>
      <c r="K4577" s="135" t="str">
        <f t="shared" si="154"/>
        <v/>
      </c>
      <c r="L4577" s="99" t="str">
        <f t="shared" ca="1" si="155"/>
        <v>-</v>
      </c>
      <c r="M4577" s="93" t="str">
        <f>IF(E4577="","",VLOOKUP(E4577,[1]PROJECTES!$C$14:$Z$5000,21,FALSE))</f>
        <v/>
      </c>
      <c r="N4577" s="100"/>
      <c r="O4577" s="72" t="s">
        <v>229</v>
      </c>
      <c r="P4577" s="101"/>
      <c r="Q4577" s="132"/>
      <c r="R4577" s="102"/>
      <c r="S4577" s="91"/>
    </row>
    <row r="4578" spans="1:19" s="104" customFormat="1" ht="12.75" customHeight="1" x14ac:dyDescent="0.25">
      <c r="A4578" s="121"/>
      <c r="B4578" s="92" t="str">
        <f>IF(E4578="","",VLOOKUP(E4578,[1]PROJECTES!$C$14:$G$5000,2,FALSE))</f>
        <v/>
      </c>
      <c r="C4578" s="121"/>
      <c r="D4578" s="93" t="str">
        <f>IF(E4578="","",VLOOKUP(E4578,[1]PROJECTES!$C$14:$G$5000,5,FALSE))</f>
        <v/>
      </c>
      <c r="E4578" s="117"/>
      <c r="F4578" s="95"/>
      <c r="G4578" s="96" t="str">
        <f>IF(E4578="","",VLOOKUP(E4578,[1]PROJECTES!$C$14:$G$5000,4,FALSE))</f>
        <v/>
      </c>
      <c r="H4578" s="118"/>
      <c r="I4578" s="97" t="str">
        <f>IF(H4578="","",VLOOKUP(H4578,BD!B$2:C$16,2,FALSE))</f>
        <v/>
      </c>
      <c r="J4578" s="98"/>
      <c r="K4578" s="135" t="str">
        <f t="shared" si="154"/>
        <v/>
      </c>
      <c r="L4578" s="99" t="str">
        <f t="shared" ca="1" si="155"/>
        <v>-</v>
      </c>
      <c r="M4578" s="93" t="str">
        <f>IF(E4578="","",VLOOKUP(E4578,[1]PROJECTES!$C$14:$Z$5000,21,FALSE))</f>
        <v/>
      </c>
      <c r="N4578" s="100"/>
      <c r="O4578" s="72" t="s">
        <v>229</v>
      </c>
      <c r="P4578" s="101"/>
      <c r="Q4578" s="132"/>
      <c r="R4578" s="102"/>
      <c r="S4578" s="91"/>
    </row>
    <row r="4579" spans="1:19" s="104" customFormat="1" ht="12.75" customHeight="1" x14ac:dyDescent="0.25">
      <c r="A4579" s="121"/>
      <c r="B4579" s="92" t="str">
        <f>IF(E4579="","",VLOOKUP(E4579,[1]PROJECTES!$C$14:$G$5000,2,FALSE))</f>
        <v/>
      </c>
      <c r="C4579" s="121"/>
      <c r="D4579" s="93" t="str">
        <f>IF(E4579="","",VLOOKUP(E4579,[1]PROJECTES!$C$14:$G$5000,5,FALSE))</f>
        <v/>
      </c>
      <c r="E4579" s="117"/>
      <c r="F4579" s="95"/>
      <c r="G4579" s="96" t="str">
        <f>IF(E4579="","",VLOOKUP(E4579,[1]PROJECTES!$C$14:$G$5000,4,FALSE))</f>
        <v/>
      </c>
      <c r="H4579" s="118"/>
      <c r="I4579" s="97" t="str">
        <f>IF(H4579="","",VLOOKUP(H4579,BD!B$2:C$16,2,FALSE))</f>
        <v/>
      </c>
      <c r="J4579" s="98"/>
      <c r="K4579" s="135" t="str">
        <f t="shared" si="154"/>
        <v/>
      </c>
      <c r="L4579" s="99" t="str">
        <f t="shared" ca="1" si="155"/>
        <v>-</v>
      </c>
      <c r="M4579" s="93" t="str">
        <f>IF(E4579="","",VLOOKUP(E4579,[1]PROJECTES!$C$14:$Z$5000,21,FALSE))</f>
        <v/>
      </c>
      <c r="N4579" s="100"/>
      <c r="O4579" s="72" t="s">
        <v>229</v>
      </c>
      <c r="P4579" s="101"/>
      <c r="Q4579" s="132"/>
      <c r="R4579" s="102"/>
      <c r="S4579" s="91"/>
    </row>
    <row r="4580" spans="1:19" s="104" customFormat="1" ht="12.75" customHeight="1" x14ac:dyDescent="0.25">
      <c r="A4580" s="121"/>
      <c r="B4580" s="92" t="str">
        <f>IF(E4580="","",VLOOKUP(E4580,[1]PROJECTES!$C$14:$G$5000,2,FALSE))</f>
        <v/>
      </c>
      <c r="C4580" s="121"/>
      <c r="D4580" s="93" t="str">
        <f>IF(E4580="","",VLOOKUP(E4580,[1]PROJECTES!$C$14:$G$5000,5,FALSE))</f>
        <v/>
      </c>
      <c r="E4580" s="117"/>
      <c r="F4580" s="95"/>
      <c r="G4580" s="96" t="str">
        <f>IF(E4580="","",VLOOKUP(E4580,[1]PROJECTES!$C$14:$G$5000,4,FALSE))</f>
        <v/>
      </c>
      <c r="H4580" s="118"/>
      <c r="I4580" s="97" t="str">
        <f>IF(H4580="","",VLOOKUP(H4580,BD!B$2:C$16,2,FALSE))</f>
        <v/>
      </c>
      <c r="J4580" s="98"/>
      <c r="K4580" s="135" t="str">
        <f t="shared" si="154"/>
        <v/>
      </c>
      <c r="L4580" s="99" t="str">
        <f t="shared" ca="1" si="155"/>
        <v>-</v>
      </c>
      <c r="M4580" s="93" t="str">
        <f>IF(E4580="","",VLOOKUP(E4580,[1]PROJECTES!$C$14:$Z$5000,21,FALSE))</f>
        <v/>
      </c>
      <c r="N4580" s="100"/>
      <c r="O4580" s="72" t="s">
        <v>229</v>
      </c>
      <c r="P4580" s="101"/>
      <c r="Q4580" s="132"/>
      <c r="R4580" s="102"/>
      <c r="S4580" s="91"/>
    </row>
    <row r="4581" spans="1:19" s="104" customFormat="1" ht="12.75" customHeight="1" x14ac:dyDescent="0.25">
      <c r="A4581" s="121"/>
      <c r="B4581" s="92" t="str">
        <f>IF(E4581="","",VLOOKUP(E4581,[1]PROJECTES!$C$14:$G$5000,2,FALSE))</f>
        <v/>
      </c>
      <c r="C4581" s="121"/>
      <c r="D4581" s="93" t="str">
        <f>IF(E4581="","",VLOOKUP(E4581,[1]PROJECTES!$C$14:$G$5000,5,FALSE))</f>
        <v/>
      </c>
      <c r="E4581" s="117"/>
      <c r="F4581" s="95"/>
      <c r="G4581" s="96" t="str">
        <f>IF(E4581="","",VLOOKUP(E4581,[1]PROJECTES!$C$14:$G$5000,4,FALSE))</f>
        <v/>
      </c>
      <c r="H4581" s="118"/>
      <c r="I4581" s="97" t="str">
        <f>IF(H4581="","",VLOOKUP(H4581,BD!B$2:C$16,2,FALSE))</f>
        <v/>
      </c>
      <c r="J4581" s="98"/>
      <c r="K4581" s="135" t="str">
        <f t="shared" si="154"/>
        <v/>
      </c>
      <c r="L4581" s="99" t="str">
        <f t="shared" ca="1" si="155"/>
        <v>-</v>
      </c>
      <c r="M4581" s="93" t="str">
        <f>IF(E4581="","",VLOOKUP(E4581,[1]PROJECTES!$C$14:$Z$5000,21,FALSE))</f>
        <v/>
      </c>
      <c r="N4581" s="100"/>
      <c r="O4581" s="72" t="s">
        <v>229</v>
      </c>
      <c r="P4581" s="101"/>
      <c r="Q4581" s="132"/>
      <c r="R4581" s="102"/>
      <c r="S4581" s="91"/>
    </row>
    <row r="4582" spans="1:19" s="104" customFormat="1" ht="12.75" customHeight="1" x14ac:dyDescent="0.25">
      <c r="A4582" s="121"/>
      <c r="B4582" s="92" t="str">
        <f>IF(E4582="","",VLOOKUP(E4582,[1]PROJECTES!$C$14:$G$5000,2,FALSE))</f>
        <v/>
      </c>
      <c r="C4582" s="121"/>
      <c r="D4582" s="93" t="str">
        <f>IF(E4582="","",VLOOKUP(E4582,[1]PROJECTES!$C$14:$G$5000,5,FALSE))</f>
        <v/>
      </c>
      <c r="E4582" s="117"/>
      <c r="F4582" s="95"/>
      <c r="G4582" s="96" t="str">
        <f>IF(E4582="","",VLOOKUP(E4582,[1]PROJECTES!$C$14:$G$5000,4,FALSE))</f>
        <v/>
      </c>
      <c r="H4582" s="118"/>
      <c r="I4582" s="97" t="str">
        <f>IF(H4582="","",VLOOKUP(H4582,BD!B$2:C$16,2,FALSE))</f>
        <v/>
      </c>
      <c r="J4582" s="98"/>
      <c r="K4582" s="135" t="str">
        <f t="shared" si="154"/>
        <v/>
      </c>
      <c r="L4582" s="99" t="str">
        <f t="shared" ca="1" si="155"/>
        <v>-</v>
      </c>
      <c r="M4582" s="93" t="str">
        <f>IF(E4582="","",VLOOKUP(E4582,[1]PROJECTES!$C$14:$Z$5000,21,FALSE))</f>
        <v/>
      </c>
      <c r="N4582" s="100"/>
      <c r="O4582" s="72" t="s">
        <v>229</v>
      </c>
      <c r="P4582" s="101"/>
      <c r="Q4582" s="132"/>
      <c r="R4582" s="102"/>
      <c r="S4582" s="91"/>
    </row>
    <row r="4583" spans="1:19" s="104" customFormat="1" ht="12.75" customHeight="1" x14ac:dyDescent="0.25">
      <c r="A4583" s="121"/>
      <c r="B4583" s="92" t="str">
        <f>IF(E4583="","",VLOOKUP(E4583,[1]PROJECTES!$C$14:$G$5000,2,FALSE))</f>
        <v/>
      </c>
      <c r="C4583" s="121"/>
      <c r="D4583" s="93" t="str">
        <f>IF(E4583="","",VLOOKUP(E4583,[1]PROJECTES!$C$14:$G$5000,5,FALSE))</f>
        <v/>
      </c>
      <c r="E4583" s="117"/>
      <c r="F4583" s="95"/>
      <c r="G4583" s="96" t="str">
        <f>IF(E4583="","",VLOOKUP(E4583,[1]PROJECTES!$C$14:$G$5000,4,FALSE))</f>
        <v/>
      </c>
      <c r="H4583" s="118"/>
      <c r="I4583" s="97" t="str">
        <f>IF(H4583="","",VLOOKUP(H4583,BD!B$2:C$16,2,FALSE))</f>
        <v/>
      </c>
      <c r="J4583" s="98"/>
      <c r="K4583" s="135" t="str">
        <f t="shared" si="154"/>
        <v/>
      </c>
      <c r="L4583" s="99" t="str">
        <f t="shared" ca="1" si="155"/>
        <v>-</v>
      </c>
      <c r="M4583" s="93" t="str">
        <f>IF(E4583="","",VLOOKUP(E4583,[1]PROJECTES!$C$14:$Z$5000,21,FALSE))</f>
        <v/>
      </c>
      <c r="N4583" s="100"/>
      <c r="O4583" s="72" t="s">
        <v>229</v>
      </c>
      <c r="P4583" s="101"/>
      <c r="Q4583" s="132"/>
      <c r="R4583" s="102"/>
      <c r="S4583" s="91"/>
    </row>
    <row r="4584" spans="1:19" s="104" customFormat="1" ht="12.75" customHeight="1" x14ac:dyDescent="0.25">
      <c r="A4584" s="121"/>
      <c r="B4584" s="92" t="str">
        <f>IF(E4584="","",VLOOKUP(E4584,[1]PROJECTES!$C$14:$G$5000,2,FALSE))</f>
        <v/>
      </c>
      <c r="C4584" s="121"/>
      <c r="D4584" s="93" t="str">
        <f>IF(E4584="","",VLOOKUP(E4584,[1]PROJECTES!$C$14:$G$5000,5,FALSE))</f>
        <v/>
      </c>
      <c r="E4584" s="117"/>
      <c r="F4584" s="95"/>
      <c r="G4584" s="96" t="str">
        <f>IF(E4584="","",VLOOKUP(E4584,[1]PROJECTES!$C$14:$G$5000,4,FALSE))</f>
        <v/>
      </c>
      <c r="H4584" s="118"/>
      <c r="I4584" s="97" t="str">
        <f>IF(H4584="","",VLOOKUP(H4584,BD!B$2:C$16,2,FALSE))</f>
        <v/>
      </c>
      <c r="J4584" s="98"/>
      <c r="K4584" s="135" t="str">
        <f t="shared" si="154"/>
        <v/>
      </c>
      <c r="L4584" s="99" t="str">
        <f t="shared" ca="1" si="155"/>
        <v>-</v>
      </c>
      <c r="M4584" s="93" t="str">
        <f>IF(E4584="","",VLOOKUP(E4584,[1]PROJECTES!$C$14:$Z$5000,21,FALSE))</f>
        <v/>
      </c>
      <c r="N4584" s="100"/>
      <c r="O4584" s="72" t="s">
        <v>229</v>
      </c>
      <c r="P4584" s="101"/>
      <c r="Q4584" s="132"/>
      <c r="R4584" s="102"/>
      <c r="S4584" s="91"/>
    </row>
    <row r="4585" spans="1:19" s="104" customFormat="1" ht="12.75" customHeight="1" x14ac:dyDescent="0.25">
      <c r="A4585" s="121"/>
      <c r="B4585" s="92" t="str">
        <f>IF(E4585="","",VLOOKUP(E4585,[1]PROJECTES!$C$14:$G$5000,2,FALSE))</f>
        <v/>
      </c>
      <c r="C4585" s="121"/>
      <c r="D4585" s="93" t="str">
        <f>IF(E4585="","",VLOOKUP(E4585,[1]PROJECTES!$C$14:$G$5000,5,FALSE))</f>
        <v/>
      </c>
      <c r="E4585" s="117"/>
      <c r="F4585" s="95"/>
      <c r="G4585" s="96" t="str">
        <f>IF(E4585="","",VLOOKUP(E4585,[1]PROJECTES!$C$14:$G$5000,4,FALSE))</f>
        <v/>
      </c>
      <c r="H4585" s="118"/>
      <c r="I4585" s="97" t="str">
        <f>IF(H4585="","",VLOOKUP(H4585,BD!B$2:C$16,2,FALSE))</f>
        <v/>
      </c>
      <c r="J4585" s="98"/>
      <c r="K4585" s="135" t="str">
        <f t="shared" si="154"/>
        <v/>
      </c>
      <c r="L4585" s="99" t="str">
        <f t="shared" ca="1" si="155"/>
        <v>-</v>
      </c>
      <c r="M4585" s="93" t="str">
        <f>IF(E4585="","",VLOOKUP(E4585,[1]PROJECTES!$C$14:$Z$5000,21,FALSE))</f>
        <v/>
      </c>
      <c r="N4585" s="100"/>
      <c r="O4585" s="72" t="s">
        <v>229</v>
      </c>
      <c r="P4585" s="101"/>
      <c r="Q4585" s="132"/>
      <c r="R4585" s="102"/>
      <c r="S4585" s="91"/>
    </row>
    <row r="4586" spans="1:19" s="104" customFormat="1" ht="12.75" customHeight="1" x14ac:dyDescent="0.25">
      <c r="A4586" s="121"/>
      <c r="B4586" s="92" t="str">
        <f>IF(E4586="","",VLOOKUP(E4586,[1]PROJECTES!$C$14:$G$5000,2,FALSE))</f>
        <v/>
      </c>
      <c r="C4586" s="121"/>
      <c r="D4586" s="93" t="str">
        <f>IF(E4586="","",VLOOKUP(E4586,[1]PROJECTES!$C$14:$G$5000,5,FALSE))</f>
        <v/>
      </c>
      <c r="E4586" s="117"/>
      <c r="F4586" s="95"/>
      <c r="G4586" s="96" t="str">
        <f>IF(E4586="","",VLOOKUP(E4586,[1]PROJECTES!$C$14:$G$5000,4,FALSE))</f>
        <v/>
      </c>
      <c r="H4586" s="118"/>
      <c r="I4586" s="97" t="str">
        <f>IF(H4586="","",VLOOKUP(H4586,BD!B$2:C$16,2,FALSE))</f>
        <v/>
      </c>
      <c r="J4586" s="98"/>
      <c r="K4586" s="135" t="str">
        <f t="shared" si="154"/>
        <v/>
      </c>
      <c r="L4586" s="99" t="str">
        <f t="shared" ca="1" si="155"/>
        <v>-</v>
      </c>
      <c r="M4586" s="93" t="str">
        <f>IF(E4586="","",VLOOKUP(E4586,[1]PROJECTES!$C$14:$Z$5000,21,FALSE))</f>
        <v/>
      </c>
      <c r="N4586" s="100"/>
      <c r="O4586" s="72" t="s">
        <v>229</v>
      </c>
      <c r="P4586" s="101"/>
      <c r="Q4586" s="132"/>
      <c r="R4586" s="102"/>
      <c r="S4586" s="91"/>
    </row>
    <row r="4587" spans="1:19" s="104" customFormat="1" ht="12.75" customHeight="1" x14ac:dyDescent="0.25">
      <c r="A4587" s="121"/>
      <c r="B4587" s="92" t="str">
        <f>IF(E4587="","",VLOOKUP(E4587,[1]PROJECTES!$C$14:$G$5000,2,FALSE))</f>
        <v/>
      </c>
      <c r="C4587" s="121"/>
      <c r="D4587" s="93" t="str">
        <f>IF(E4587="","",VLOOKUP(E4587,[1]PROJECTES!$C$14:$G$5000,5,FALSE))</f>
        <v/>
      </c>
      <c r="E4587" s="117"/>
      <c r="F4587" s="95"/>
      <c r="G4587" s="96" t="str">
        <f>IF(E4587="","",VLOOKUP(E4587,[1]PROJECTES!$C$14:$G$5000,4,FALSE))</f>
        <v/>
      </c>
      <c r="H4587" s="118"/>
      <c r="I4587" s="97" t="str">
        <f>IF(H4587="","",VLOOKUP(H4587,BD!B$2:C$16,2,FALSE))</f>
        <v/>
      </c>
      <c r="J4587" s="98"/>
      <c r="K4587" s="135" t="str">
        <f t="shared" si="154"/>
        <v/>
      </c>
      <c r="L4587" s="99" t="str">
        <f t="shared" ca="1" si="155"/>
        <v>-</v>
      </c>
      <c r="M4587" s="93" t="str">
        <f>IF(E4587="","",VLOOKUP(E4587,[1]PROJECTES!$C$14:$Z$5000,21,FALSE))</f>
        <v/>
      </c>
      <c r="N4587" s="100"/>
      <c r="O4587" s="72" t="s">
        <v>229</v>
      </c>
      <c r="P4587" s="101"/>
      <c r="Q4587" s="132"/>
      <c r="R4587" s="102"/>
      <c r="S4587" s="91"/>
    </row>
    <row r="4588" spans="1:19" s="104" customFormat="1" ht="12.75" customHeight="1" x14ac:dyDescent="0.25">
      <c r="A4588" s="121"/>
      <c r="B4588" s="92" t="str">
        <f>IF(E4588="","",VLOOKUP(E4588,[1]PROJECTES!$C$14:$G$5000,2,FALSE))</f>
        <v/>
      </c>
      <c r="C4588" s="121"/>
      <c r="D4588" s="93" t="str">
        <f>IF(E4588="","",VLOOKUP(E4588,[1]PROJECTES!$C$14:$G$5000,5,FALSE))</f>
        <v/>
      </c>
      <c r="E4588" s="117"/>
      <c r="F4588" s="95"/>
      <c r="G4588" s="96" t="str">
        <f>IF(E4588="","",VLOOKUP(E4588,[1]PROJECTES!$C$14:$G$5000,4,FALSE))</f>
        <v/>
      </c>
      <c r="H4588" s="118"/>
      <c r="I4588" s="97" t="str">
        <f>IF(H4588="","",VLOOKUP(H4588,BD!B$2:C$16,2,FALSE))</f>
        <v/>
      </c>
      <c r="J4588" s="98"/>
      <c r="K4588" s="135" t="str">
        <f t="shared" ref="K4588:K4651" si="156">IF(J4588="","",WEEKNUM(J4588,2)-0)</f>
        <v/>
      </c>
      <c r="L4588" s="99" t="str">
        <f t="shared" ref="L4588:L4651" ca="1" si="157">IF(M4588="","-",IF(G4588="TA","-",+M4588-TODAY()))</f>
        <v>-</v>
      </c>
      <c r="M4588" s="93" t="str">
        <f>IF(E4588="","",VLOOKUP(E4588,[1]PROJECTES!$C$14:$Z$5000,21,FALSE))</f>
        <v/>
      </c>
      <c r="N4588" s="100"/>
      <c r="O4588" s="72" t="s">
        <v>229</v>
      </c>
      <c r="P4588" s="101"/>
      <c r="Q4588" s="132"/>
      <c r="R4588" s="102"/>
      <c r="S4588" s="91"/>
    </row>
    <row r="4589" spans="1:19" s="104" customFormat="1" ht="12.75" customHeight="1" x14ac:dyDescent="0.25">
      <c r="A4589" s="121"/>
      <c r="B4589" s="92" t="str">
        <f>IF(E4589="","",VLOOKUP(E4589,[1]PROJECTES!$C$14:$G$5000,2,FALSE))</f>
        <v/>
      </c>
      <c r="C4589" s="121"/>
      <c r="D4589" s="93" t="str">
        <f>IF(E4589="","",VLOOKUP(E4589,[1]PROJECTES!$C$14:$G$5000,5,FALSE))</f>
        <v/>
      </c>
      <c r="E4589" s="117"/>
      <c r="F4589" s="95"/>
      <c r="G4589" s="96" t="str">
        <f>IF(E4589="","",VLOOKUP(E4589,[1]PROJECTES!$C$14:$G$5000,4,FALSE))</f>
        <v/>
      </c>
      <c r="H4589" s="118"/>
      <c r="I4589" s="97" t="str">
        <f>IF(H4589="","",VLOOKUP(H4589,BD!B$2:C$16,2,FALSE))</f>
        <v/>
      </c>
      <c r="J4589" s="98"/>
      <c r="K4589" s="135" t="str">
        <f t="shared" si="156"/>
        <v/>
      </c>
      <c r="L4589" s="99" t="str">
        <f t="shared" ca="1" si="157"/>
        <v>-</v>
      </c>
      <c r="M4589" s="93" t="str">
        <f>IF(E4589="","",VLOOKUP(E4589,[1]PROJECTES!$C$14:$Z$5000,21,FALSE))</f>
        <v/>
      </c>
      <c r="N4589" s="100"/>
      <c r="O4589" s="72" t="s">
        <v>229</v>
      </c>
      <c r="P4589" s="101"/>
      <c r="Q4589" s="132"/>
      <c r="R4589" s="102"/>
      <c r="S4589" s="91"/>
    </row>
    <row r="4590" spans="1:19" s="104" customFormat="1" ht="12.75" customHeight="1" x14ac:dyDescent="0.25">
      <c r="A4590" s="121"/>
      <c r="B4590" s="92" t="str">
        <f>IF(E4590="","",VLOOKUP(E4590,[1]PROJECTES!$C$14:$G$5000,2,FALSE))</f>
        <v/>
      </c>
      <c r="C4590" s="121"/>
      <c r="D4590" s="93" t="str">
        <f>IF(E4590="","",VLOOKUP(E4590,[1]PROJECTES!$C$14:$G$5000,5,FALSE))</f>
        <v/>
      </c>
      <c r="E4590" s="117"/>
      <c r="F4590" s="95"/>
      <c r="G4590" s="96" t="str">
        <f>IF(E4590="","",VLOOKUP(E4590,[1]PROJECTES!$C$14:$G$5000,4,FALSE))</f>
        <v/>
      </c>
      <c r="H4590" s="118"/>
      <c r="I4590" s="97" t="str">
        <f>IF(H4590="","",VLOOKUP(H4590,BD!B$2:C$16,2,FALSE))</f>
        <v/>
      </c>
      <c r="J4590" s="98"/>
      <c r="K4590" s="135" t="str">
        <f t="shared" si="156"/>
        <v/>
      </c>
      <c r="L4590" s="99" t="str">
        <f t="shared" ca="1" si="157"/>
        <v>-</v>
      </c>
      <c r="M4590" s="93" t="str">
        <f>IF(E4590="","",VLOOKUP(E4590,[1]PROJECTES!$C$14:$Z$5000,21,FALSE))</f>
        <v/>
      </c>
      <c r="N4590" s="100"/>
      <c r="O4590" s="72" t="s">
        <v>229</v>
      </c>
      <c r="P4590" s="101"/>
      <c r="Q4590" s="132"/>
      <c r="R4590" s="102"/>
      <c r="S4590" s="91"/>
    </row>
    <row r="4591" spans="1:19" s="104" customFormat="1" ht="12.75" customHeight="1" x14ac:dyDescent="0.25">
      <c r="A4591" s="121"/>
      <c r="B4591" s="92" t="str">
        <f>IF(E4591="","",VLOOKUP(E4591,[1]PROJECTES!$C$14:$G$5000,2,FALSE))</f>
        <v/>
      </c>
      <c r="C4591" s="121"/>
      <c r="D4591" s="93" t="str">
        <f>IF(E4591="","",VLOOKUP(E4591,[1]PROJECTES!$C$14:$G$5000,5,FALSE))</f>
        <v/>
      </c>
      <c r="E4591" s="117"/>
      <c r="F4591" s="95"/>
      <c r="G4591" s="96" t="str">
        <f>IF(E4591="","",VLOOKUP(E4591,[1]PROJECTES!$C$14:$G$5000,4,FALSE))</f>
        <v/>
      </c>
      <c r="H4591" s="118"/>
      <c r="I4591" s="97" t="str">
        <f>IF(H4591="","",VLOOKUP(H4591,BD!B$2:C$16,2,FALSE))</f>
        <v/>
      </c>
      <c r="J4591" s="98"/>
      <c r="K4591" s="135" t="str">
        <f t="shared" si="156"/>
        <v/>
      </c>
      <c r="L4591" s="99" t="str">
        <f t="shared" ca="1" si="157"/>
        <v>-</v>
      </c>
      <c r="M4591" s="93" t="str">
        <f>IF(E4591="","",VLOOKUP(E4591,[1]PROJECTES!$C$14:$Z$5000,21,FALSE))</f>
        <v/>
      </c>
      <c r="N4591" s="100"/>
      <c r="O4591" s="72" t="s">
        <v>229</v>
      </c>
      <c r="P4591" s="101"/>
      <c r="Q4591" s="132"/>
      <c r="R4591" s="102"/>
      <c r="S4591" s="91"/>
    </row>
    <row r="4592" spans="1:19" s="104" customFormat="1" ht="12.75" customHeight="1" x14ac:dyDescent="0.25">
      <c r="A4592" s="121"/>
      <c r="B4592" s="92" t="str">
        <f>IF(E4592="","",VLOOKUP(E4592,[1]PROJECTES!$C$14:$G$5000,2,FALSE))</f>
        <v/>
      </c>
      <c r="C4592" s="121"/>
      <c r="D4592" s="93" t="str">
        <f>IF(E4592="","",VLOOKUP(E4592,[1]PROJECTES!$C$14:$G$5000,5,FALSE))</f>
        <v/>
      </c>
      <c r="E4592" s="117"/>
      <c r="F4592" s="95"/>
      <c r="G4592" s="96" t="str">
        <f>IF(E4592="","",VLOOKUP(E4592,[1]PROJECTES!$C$14:$G$5000,4,FALSE))</f>
        <v/>
      </c>
      <c r="H4592" s="118"/>
      <c r="I4592" s="97" t="str">
        <f>IF(H4592="","",VLOOKUP(H4592,BD!B$2:C$16,2,FALSE))</f>
        <v/>
      </c>
      <c r="J4592" s="98"/>
      <c r="K4592" s="135" t="str">
        <f t="shared" si="156"/>
        <v/>
      </c>
      <c r="L4592" s="99" t="str">
        <f t="shared" ca="1" si="157"/>
        <v>-</v>
      </c>
      <c r="M4592" s="93" t="str">
        <f>IF(E4592="","",VLOOKUP(E4592,[1]PROJECTES!$C$14:$Z$5000,21,FALSE))</f>
        <v/>
      </c>
      <c r="N4592" s="100"/>
      <c r="O4592" s="72" t="s">
        <v>229</v>
      </c>
      <c r="P4592" s="101"/>
      <c r="Q4592" s="132"/>
      <c r="R4592" s="102"/>
      <c r="S4592" s="91"/>
    </row>
    <row r="4593" spans="1:19" s="104" customFormat="1" ht="12.75" customHeight="1" x14ac:dyDescent="0.25">
      <c r="A4593" s="121"/>
      <c r="B4593" s="92" t="str">
        <f>IF(E4593="","",VLOOKUP(E4593,[1]PROJECTES!$C$14:$G$5000,2,FALSE))</f>
        <v/>
      </c>
      <c r="C4593" s="121"/>
      <c r="D4593" s="93" t="str">
        <f>IF(E4593="","",VLOOKUP(E4593,[1]PROJECTES!$C$14:$G$5000,5,FALSE))</f>
        <v/>
      </c>
      <c r="E4593" s="117"/>
      <c r="F4593" s="95"/>
      <c r="G4593" s="96" t="str">
        <f>IF(E4593="","",VLOOKUP(E4593,[1]PROJECTES!$C$14:$G$5000,4,FALSE))</f>
        <v/>
      </c>
      <c r="H4593" s="118"/>
      <c r="I4593" s="97" t="str">
        <f>IF(H4593="","",VLOOKUP(H4593,BD!B$2:C$16,2,FALSE))</f>
        <v/>
      </c>
      <c r="J4593" s="98"/>
      <c r="K4593" s="135" t="str">
        <f t="shared" si="156"/>
        <v/>
      </c>
      <c r="L4593" s="99" t="str">
        <f t="shared" ca="1" si="157"/>
        <v>-</v>
      </c>
      <c r="M4593" s="93" t="str">
        <f>IF(E4593="","",VLOOKUP(E4593,[1]PROJECTES!$C$14:$Z$5000,21,FALSE))</f>
        <v/>
      </c>
      <c r="N4593" s="100"/>
      <c r="O4593" s="72" t="s">
        <v>229</v>
      </c>
      <c r="P4593" s="101"/>
      <c r="Q4593" s="132"/>
      <c r="R4593" s="102"/>
      <c r="S4593" s="91"/>
    </row>
    <row r="4594" spans="1:19" s="104" customFormat="1" ht="12.75" customHeight="1" x14ac:dyDescent="0.25">
      <c r="A4594" s="121"/>
      <c r="B4594" s="92" t="str">
        <f>IF(E4594="","",VLOOKUP(E4594,[1]PROJECTES!$C$14:$G$5000,2,FALSE))</f>
        <v/>
      </c>
      <c r="C4594" s="121"/>
      <c r="D4594" s="93" t="str">
        <f>IF(E4594="","",VLOOKUP(E4594,[1]PROJECTES!$C$14:$G$5000,5,FALSE))</f>
        <v/>
      </c>
      <c r="E4594" s="117"/>
      <c r="F4594" s="95"/>
      <c r="G4594" s="96" t="str">
        <f>IF(E4594="","",VLOOKUP(E4594,[1]PROJECTES!$C$14:$G$5000,4,FALSE))</f>
        <v/>
      </c>
      <c r="H4594" s="118"/>
      <c r="I4594" s="97" t="str">
        <f>IF(H4594="","",VLOOKUP(H4594,BD!B$2:C$16,2,FALSE))</f>
        <v/>
      </c>
      <c r="J4594" s="98"/>
      <c r="K4594" s="135" t="str">
        <f t="shared" si="156"/>
        <v/>
      </c>
      <c r="L4594" s="99" t="str">
        <f t="shared" ca="1" si="157"/>
        <v>-</v>
      </c>
      <c r="M4594" s="93" t="str">
        <f>IF(E4594="","",VLOOKUP(E4594,[1]PROJECTES!$C$14:$Z$5000,21,FALSE))</f>
        <v/>
      </c>
      <c r="N4594" s="100"/>
      <c r="O4594" s="72" t="s">
        <v>229</v>
      </c>
      <c r="P4594" s="101"/>
      <c r="Q4594" s="132"/>
      <c r="R4594" s="102"/>
      <c r="S4594" s="91"/>
    </row>
    <row r="4595" spans="1:19" s="104" customFormat="1" ht="12.75" customHeight="1" x14ac:dyDescent="0.25">
      <c r="A4595" s="121"/>
      <c r="B4595" s="92" t="str">
        <f>IF(E4595="","",VLOOKUP(E4595,[1]PROJECTES!$C$14:$G$5000,2,FALSE))</f>
        <v/>
      </c>
      <c r="C4595" s="121"/>
      <c r="D4595" s="93" t="str">
        <f>IF(E4595="","",VLOOKUP(E4595,[1]PROJECTES!$C$14:$G$5000,5,FALSE))</f>
        <v/>
      </c>
      <c r="E4595" s="117"/>
      <c r="F4595" s="95"/>
      <c r="G4595" s="96" t="str">
        <f>IF(E4595="","",VLOOKUP(E4595,[1]PROJECTES!$C$14:$G$5000,4,FALSE))</f>
        <v/>
      </c>
      <c r="H4595" s="118"/>
      <c r="I4595" s="97" t="str">
        <f>IF(H4595="","",VLOOKUP(H4595,BD!B$2:C$16,2,FALSE))</f>
        <v/>
      </c>
      <c r="J4595" s="98"/>
      <c r="K4595" s="135" t="str">
        <f t="shared" si="156"/>
        <v/>
      </c>
      <c r="L4595" s="99" t="str">
        <f t="shared" ca="1" si="157"/>
        <v>-</v>
      </c>
      <c r="M4595" s="93" t="str">
        <f>IF(E4595="","",VLOOKUP(E4595,[1]PROJECTES!$C$14:$Z$5000,21,FALSE))</f>
        <v/>
      </c>
      <c r="N4595" s="100"/>
      <c r="O4595" s="72" t="s">
        <v>229</v>
      </c>
      <c r="P4595" s="101"/>
      <c r="Q4595" s="132"/>
      <c r="R4595" s="102"/>
      <c r="S4595" s="91"/>
    </row>
    <row r="4596" spans="1:19" s="104" customFormat="1" ht="12.75" customHeight="1" x14ac:dyDescent="0.25">
      <c r="A4596" s="121"/>
      <c r="B4596" s="92" t="str">
        <f>IF(E4596="","",VLOOKUP(E4596,[1]PROJECTES!$C$14:$G$5000,2,FALSE))</f>
        <v/>
      </c>
      <c r="C4596" s="121"/>
      <c r="D4596" s="93" t="str">
        <f>IF(E4596="","",VLOOKUP(E4596,[1]PROJECTES!$C$14:$G$5000,5,FALSE))</f>
        <v/>
      </c>
      <c r="E4596" s="117"/>
      <c r="F4596" s="95"/>
      <c r="G4596" s="96" t="str">
        <f>IF(E4596="","",VLOOKUP(E4596,[1]PROJECTES!$C$14:$G$5000,4,FALSE))</f>
        <v/>
      </c>
      <c r="H4596" s="118"/>
      <c r="I4596" s="97" t="str">
        <f>IF(H4596="","",VLOOKUP(H4596,BD!B$2:C$16,2,FALSE))</f>
        <v/>
      </c>
      <c r="J4596" s="98"/>
      <c r="K4596" s="135" t="str">
        <f t="shared" si="156"/>
        <v/>
      </c>
      <c r="L4596" s="99" t="str">
        <f t="shared" ca="1" si="157"/>
        <v>-</v>
      </c>
      <c r="M4596" s="93" t="str">
        <f>IF(E4596="","",VLOOKUP(E4596,[1]PROJECTES!$C$14:$Z$5000,21,FALSE))</f>
        <v/>
      </c>
      <c r="N4596" s="100"/>
      <c r="O4596" s="72" t="s">
        <v>229</v>
      </c>
      <c r="P4596" s="101"/>
      <c r="Q4596" s="132"/>
      <c r="R4596" s="102"/>
      <c r="S4596" s="91"/>
    </row>
    <row r="4597" spans="1:19" s="104" customFormat="1" ht="12.75" customHeight="1" x14ac:dyDescent="0.25">
      <c r="A4597" s="121"/>
      <c r="B4597" s="92" t="str">
        <f>IF(E4597="","",VLOOKUP(E4597,[1]PROJECTES!$C$14:$G$5000,2,FALSE))</f>
        <v/>
      </c>
      <c r="C4597" s="121"/>
      <c r="D4597" s="93" t="str">
        <f>IF(E4597="","",VLOOKUP(E4597,[1]PROJECTES!$C$14:$G$5000,5,FALSE))</f>
        <v/>
      </c>
      <c r="E4597" s="117"/>
      <c r="F4597" s="95"/>
      <c r="G4597" s="96" t="str">
        <f>IF(E4597="","",VLOOKUP(E4597,[1]PROJECTES!$C$14:$G$5000,4,FALSE))</f>
        <v/>
      </c>
      <c r="H4597" s="118"/>
      <c r="I4597" s="97" t="str">
        <f>IF(H4597="","",VLOOKUP(H4597,BD!B$2:C$16,2,FALSE))</f>
        <v/>
      </c>
      <c r="J4597" s="98"/>
      <c r="K4597" s="135" t="str">
        <f t="shared" si="156"/>
        <v/>
      </c>
      <c r="L4597" s="99" t="str">
        <f t="shared" ca="1" si="157"/>
        <v>-</v>
      </c>
      <c r="M4597" s="93" t="str">
        <f>IF(E4597="","",VLOOKUP(E4597,[1]PROJECTES!$C$14:$Z$5000,21,FALSE))</f>
        <v/>
      </c>
      <c r="N4597" s="100"/>
      <c r="O4597" s="72" t="s">
        <v>229</v>
      </c>
      <c r="P4597" s="101"/>
      <c r="Q4597" s="132"/>
      <c r="R4597" s="102"/>
      <c r="S4597" s="91"/>
    </row>
    <row r="4598" spans="1:19" s="104" customFormat="1" ht="12.75" customHeight="1" x14ac:dyDescent="0.25">
      <c r="A4598" s="121"/>
      <c r="B4598" s="92" t="str">
        <f>IF(E4598="","",VLOOKUP(E4598,[1]PROJECTES!$C$14:$G$5000,2,FALSE))</f>
        <v/>
      </c>
      <c r="C4598" s="121"/>
      <c r="D4598" s="93" t="str">
        <f>IF(E4598="","",VLOOKUP(E4598,[1]PROJECTES!$C$14:$G$5000,5,FALSE))</f>
        <v/>
      </c>
      <c r="E4598" s="117"/>
      <c r="F4598" s="95"/>
      <c r="G4598" s="96" t="str">
        <f>IF(E4598="","",VLOOKUP(E4598,[1]PROJECTES!$C$14:$G$5000,4,FALSE))</f>
        <v/>
      </c>
      <c r="H4598" s="118"/>
      <c r="I4598" s="97" t="str">
        <f>IF(H4598="","",VLOOKUP(H4598,BD!B$2:C$16,2,FALSE))</f>
        <v/>
      </c>
      <c r="J4598" s="98"/>
      <c r="K4598" s="135" t="str">
        <f t="shared" si="156"/>
        <v/>
      </c>
      <c r="L4598" s="99" t="str">
        <f t="shared" ca="1" si="157"/>
        <v>-</v>
      </c>
      <c r="M4598" s="93" t="str">
        <f>IF(E4598="","",VLOOKUP(E4598,[1]PROJECTES!$C$14:$Z$5000,21,FALSE))</f>
        <v/>
      </c>
      <c r="N4598" s="100"/>
      <c r="O4598" s="72" t="s">
        <v>229</v>
      </c>
      <c r="P4598" s="101"/>
      <c r="Q4598" s="132"/>
      <c r="R4598" s="102"/>
      <c r="S4598" s="91"/>
    </row>
    <row r="4599" spans="1:19" s="104" customFormat="1" ht="12.75" customHeight="1" x14ac:dyDescent="0.25">
      <c r="A4599" s="121"/>
      <c r="B4599" s="92" t="str">
        <f>IF(E4599="","",VLOOKUP(E4599,[1]PROJECTES!$C$14:$G$5000,2,FALSE))</f>
        <v/>
      </c>
      <c r="C4599" s="121"/>
      <c r="D4599" s="93" t="str">
        <f>IF(E4599="","",VLOOKUP(E4599,[1]PROJECTES!$C$14:$G$5000,5,FALSE))</f>
        <v/>
      </c>
      <c r="E4599" s="117"/>
      <c r="F4599" s="95"/>
      <c r="G4599" s="96" t="str">
        <f>IF(E4599="","",VLOOKUP(E4599,[1]PROJECTES!$C$14:$G$5000,4,FALSE))</f>
        <v/>
      </c>
      <c r="H4599" s="118"/>
      <c r="I4599" s="97" t="str">
        <f>IF(H4599="","",VLOOKUP(H4599,BD!B$2:C$16,2,FALSE))</f>
        <v/>
      </c>
      <c r="J4599" s="98"/>
      <c r="K4599" s="135" t="str">
        <f t="shared" si="156"/>
        <v/>
      </c>
      <c r="L4599" s="99" t="str">
        <f t="shared" ca="1" si="157"/>
        <v>-</v>
      </c>
      <c r="M4599" s="93" t="str">
        <f>IF(E4599="","",VLOOKUP(E4599,[1]PROJECTES!$C$14:$Z$5000,21,FALSE))</f>
        <v/>
      </c>
      <c r="N4599" s="100"/>
      <c r="O4599" s="72" t="s">
        <v>229</v>
      </c>
      <c r="P4599" s="101"/>
      <c r="Q4599" s="132"/>
      <c r="R4599" s="102"/>
      <c r="S4599" s="91"/>
    </row>
    <row r="4600" spans="1:19" s="104" customFormat="1" ht="12.75" customHeight="1" x14ac:dyDescent="0.25">
      <c r="A4600" s="121"/>
      <c r="B4600" s="92" t="str">
        <f>IF(E4600="","",VLOOKUP(E4600,[1]PROJECTES!$C$14:$G$5000,2,FALSE))</f>
        <v/>
      </c>
      <c r="C4600" s="121"/>
      <c r="D4600" s="93" t="str">
        <f>IF(E4600="","",VLOOKUP(E4600,[1]PROJECTES!$C$14:$G$5000,5,FALSE))</f>
        <v/>
      </c>
      <c r="E4600" s="117"/>
      <c r="F4600" s="95"/>
      <c r="G4600" s="96" t="str">
        <f>IF(E4600="","",VLOOKUP(E4600,[1]PROJECTES!$C$14:$G$5000,4,FALSE))</f>
        <v/>
      </c>
      <c r="H4600" s="118"/>
      <c r="I4600" s="97" t="str">
        <f>IF(H4600="","",VLOOKUP(H4600,BD!B$2:C$16,2,FALSE))</f>
        <v/>
      </c>
      <c r="J4600" s="98"/>
      <c r="K4600" s="135" t="str">
        <f t="shared" si="156"/>
        <v/>
      </c>
      <c r="L4600" s="99" t="str">
        <f t="shared" ca="1" si="157"/>
        <v>-</v>
      </c>
      <c r="M4600" s="93" t="str">
        <f>IF(E4600="","",VLOOKUP(E4600,[1]PROJECTES!$C$14:$Z$5000,21,FALSE))</f>
        <v/>
      </c>
      <c r="N4600" s="100"/>
      <c r="O4600" s="72" t="s">
        <v>229</v>
      </c>
      <c r="P4600" s="101"/>
      <c r="Q4600" s="132"/>
      <c r="R4600" s="102"/>
      <c r="S4600" s="91"/>
    </row>
    <row r="4601" spans="1:19" s="104" customFormat="1" ht="12.75" customHeight="1" x14ac:dyDescent="0.25">
      <c r="A4601" s="121"/>
      <c r="B4601" s="92" t="str">
        <f>IF(E4601="","",VLOOKUP(E4601,[1]PROJECTES!$C$14:$G$5000,2,FALSE))</f>
        <v/>
      </c>
      <c r="C4601" s="121"/>
      <c r="D4601" s="93" t="str">
        <f>IF(E4601="","",VLOOKUP(E4601,[1]PROJECTES!$C$14:$G$5000,5,FALSE))</f>
        <v/>
      </c>
      <c r="E4601" s="117"/>
      <c r="F4601" s="95"/>
      <c r="G4601" s="96" t="str">
        <f>IF(E4601="","",VLOOKUP(E4601,[1]PROJECTES!$C$14:$G$5000,4,FALSE))</f>
        <v/>
      </c>
      <c r="H4601" s="118"/>
      <c r="I4601" s="97" t="str">
        <f>IF(H4601="","",VLOOKUP(H4601,BD!B$2:C$16,2,FALSE))</f>
        <v/>
      </c>
      <c r="J4601" s="98"/>
      <c r="K4601" s="135" t="str">
        <f t="shared" si="156"/>
        <v/>
      </c>
      <c r="L4601" s="99" t="str">
        <f t="shared" ca="1" si="157"/>
        <v>-</v>
      </c>
      <c r="M4601" s="93" t="str">
        <f>IF(E4601="","",VLOOKUP(E4601,[1]PROJECTES!$C$14:$Z$5000,21,FALSE))</f>
        <v/>
      </c>
      <c r="N4601" s="100"/>
      <c r="O4601" s="72" t="s">
        <v>229</v>
      </c>
      <c r="P4601" s="101"/>
      <c r="Q4601" s="132"/>
      <c r="R4601" s="102"/>
      <c r="S4601" s="91"/>
    </row>
    <row r="4602" spans="1:19" s="104" customFormat="1" ht="12.75" customHeight="1" x14ac:dyDescent="0.25">
      <c r="A4602" s="121"/>
      <c r="B4602" s="92" t="str">
        <f>IF(E4602="","",VLOOKUP(E4602,[1]PROJECTES!$C$14:$G$5000,2,FALSE))</f>
        <v/>
      </c>
      <c r="C4602" s="121"/>
      <c r="D4602" s="93" t="str">
        <f>IF(E4602="","",VLOOKUP(E4602,[1]PROJECTES!$C$14:$G$5000,5,FALSE))</f>
        <v/>
      </c>
      <c r="E4602" s="117"/>
      <c r="F4602" s="95"/>
      <c r="G4602" s="96" t="str">
        <f>IF(E4602="","",VLOOKUP(E4602,[1]PROJECTES!$C$14:$G$5000,4,FALSE))</f>
        <v/>
      </c>
      <c r="H4602" s="118"/>
      <c r="I4602" s="97" t="str">
        <f>IF(H4602="","",VLOOKUP(H4602,BD!B$2:C$16,2,FALSE))</f>
        <v/>
      </c>
      <c r="J4602" s="98"/>
      <c r="K4602" s="135" t="str">
        <f t="shared" si="156"/>
        <v/>
      </c>
      <c r="L4602" s="99" t="str">
        <f t="shared" ca="1" si="157"/>
        <v>-</v>
      </c>
      <c r="M4602" s="93" t="str">
        <f>IF(E4602="","",VLOOKUP(E4602,[1]PROJECTES!$C$14:$Z$5000,21,FALSE))</f>
        <v/>
      </c>
      <c r="N4602" s="100"/>
      <c r="O4602" s="72" t="s">
        <v>229</v>
      </c>
      <c r="P4602" s="101"/>
      <c r="Q4602" s="132"/>
      <c r="R4602" s="102"/>
      <c r="S4602" s="91"/>
    </row>
    <row r="4603" spans="1:19" s="104" customFormat="1" ht="12.75" customHeight="1" x14ac:dyDescent="0.25">
      <c r="A4603" s="121"/>
      <c r="B4603" s="92" t="str">
        <f>IF(E4603="","",VLOOKUP(E4603,[1]PROJECTES!$C$14:$G$5000,2,FALSE))</f>
        <v/>
      </c>
      <c r="C4603" s="121"/>
      <c r="D4603" s="93" t="str">
        <f>IF(E4603="","",VLOOKUP(E4603,[1]PROJECTES!$C$14:$G$5000,5,FALSE))</f>
        <v/>
      </c>
      <c r="E4603" s="117"/>
      <c r="F4603" s="95"/>
      <c r="G4603" s="96" t="str">
        <f>IF(E4603="","",VLOOKUP(E4603,[1]PROJECTES!$C$14:$G$5000,4,FALSE))</f>
        <v/>
      </c>
      <c r="H4603" s="118"/>
      <c r="I4603" s="97" t="str">
        <f>IF(H4603="","",VLOOKUP(H4603,BD!B$2:C$16,2,FALSE))</f>
        <v/>
      </c>
      <c r="J4603" s="98"/>
      <c r="K4603" s="135" t="str">
        <f t="shared" si="156"/>
        <v/>
      </c>
      <c r="L4603" s="99" t="str">
        <f t="shared" ca="1" si="157"/>
        <v>-</v>
      </c>
      <c r="M4603" s="93" t="str">
        <f>IF(E4603="","",VLOOKUP(E4603,[1]PROJECTES!$C$14:$Z$5000,21,FALSE))</f>
        <v/>
      </c>
      <c r="N4603" s="100"/>
      <c r="O4603" s="72" t="s">
        <v>229</v>
      </c>
      <c r="P4603" s="101"/>
      <c r="Q4603" s="132"/>
      <c r="R4603" s="102"/>
      <c r="S4603" s="91"/>
    </row>
    <row r="4604" spans="1:19" s="104" customFormat="1" ht="12.75" customHeight="1" x14ac:dyDescent="0.25">
      <c r="A4604" s="121"/>
      <c r="B4604" s="92" t="str">
        <f>IF(E4604="","",VLOOKUP(E4604,[1]PROJECTES!$C$14:$G$5000,2,FALSE))</f>
        <v/>
      </c>
      <c r="C4604" s="121"/>
      <c r="D4604" s="93" t="str">
        <f>IF(E4604="","",VLOOKUP(E4604,[1]PROJECTES!$C$14:$G$5000,5,FALSE))</f>
        <v/>
      </c>
      <c r="E4604" s="117"/>
      <c r="F4604" s="95"/>
      <c r="G4604" s="96" t="str">
        <f>IF(E4604="","",VLOOKUP(E4604,[1]PROJECTES!$C$14:$G$5000,4,FALSE))</f>
        <v/>
      </c>
      <c r="H4604" s="118"/>
      <c r="I4604" s="97" t="str">
        <f>IF(H4604="","",VLOOKUP(H4604,BD!B$2:C$16,2,FALSE))</f>
        <v/>
      </c>
      <c r="J4604" s="98"/>
      <c r="K4604" s="135" t="str">
        <f t="shared" si="156"/>
        <v/>
      </c>
      <c r="L4604" s="99" t="str">
        <f t="shared" ca="1" si="157"/>
        <v>-</v>
      </c>
      <c r="M4604" s="93" t="str">
        <f>IF(E4604="","",VLOOKUP(E4604,[1]PROJECTES!$C$14:$Z$5000,21,FALSE))</f>
        <v/>
      </c>
      <c r="N4604" s="100"/>
      <c r="O4604" s="72" t="s">
        <v>229</v>
      </c>
      <c r="P4604" s="101"/>
      <c r="Q4604" s="132"/>
      <c r="R4604" s="102"/>
      <c r="S4604" s="91"/>
    </row>
    <row r="4605" spans="1:19" s="104" customFormat="1" ht="12.75" customHeight="1" x14ac:dyDescent="0.25">
      <c r="A4605" s="121"/>
      <c r="B4605" s="92" t="str">
        <f>IF(E4605="","",VLOOKUP(E4605,[1]PROJECTES!$C$14:$G$5000,2,FALSE))</f>
        <v/>
      </c>
      <c r="C4605" s="121"/>
      <c r="D4605" s="93" t="str">
        <f>IF(E4605="","",VLOOKUP(E4605,[1]PROJECTES!$C$14:$G$5000,5,FALSE))</f>
        <v/>
      </c>
      <c r="E4605" s="117"/>
      <c r="F4605" s="95"/>
      <c r="G4605" s="96" t="str">
        <f>IF(E4605="","",VLOOKUP(E4605,[1]PROJECTES!$C$14:$G$5000,4,FALSE))</f>
        <v/>
      </c>
      <c r="H4605" s="118"/>
      <c r="I4605" s="97" t="str">
        <f>IF(H4605="","",VLOOKUP(H4605,BD!B$2:C$16,2,FALSE))</f>
        <v/>
      </c>
      <c r="J4605" s="98"/>
      <c r="K4605" s="135" t="str">
        <f t="shared" si="156"/>
        <v/>
      </c>
      <c r="L4605" s="99" t="str">
        <f t="shared" ca="1" si="157"/>
        <v>-</v>
      </c>
      <c r="M4605" s="93" t="str">
        <f>IF(E4605="","",VLOOKUP(E4605,[1]PROJECTES!$C$14:$Z$5000,21,FALSE))</f>
        <v/>
      </c>
      <c r="N4605" s="100"/>
      <c r="O4605" s="72" t="s">
        <v>229</v>
      </c>
      <c r="P4605" s="101"/>
      <c r="Q4605" s="132"/>
      <c r="R4605" s="102"/>
      <c r="S4605" s="91"/>
    </row>
    <row r="4606" spans="1:19" s="104" customFormat="1" ht="12.75" customHeight="1" x14ac:dyDescent="0.25">
      <c r="A4606" s="121"/>
      <c r="B4606" s="92" t="str">
        <f>IF(E4606="","",VLOOKUP(E4606,[1]PROJECTES!$C$14:$G$5000,2,FALSE))</f>
        <v/>
      </c>
      <c r="C4606" s="121"/>
      <c r="D4606" s="93" t="str">
        <f>IF(E4606="","",VLOOKUP(E4606,[1]PROJECTES!$C$14:$G$5000,5,FALSE))</f>
        <v/>
      </c>
      <c r="E4606" s="117"/>
      <c r="F4606" s="95"/>
      <c r="G4606" s="96" t="str">
        <f>IF(E4606="","",VLOOKUP(E4606,[1]PROJECTES!$C$14:$G$5000,4,FALSE))</f>
        <v/>
      </c>
      <c r="H4606" s="118"/>
      <c r="I4606" s="97" t="str">
        <f>IF(H4606="","",VLOOKUP(H4606,BD!B$2:C$16,2,FALSE))</f>
        <v/>
      </c>
      <c r="J4606" s="98"/>
      <c r="K4606" s="135" t="str">
        <f t="shared" si="156"/>
        <v/>
      </c>
      <c r="L4606" s="99" t="str">
        <f t="shared" ca="1" si="157"/>
        <v>-</v>
      </c>
      <c r="M4606" s="93" t="str">
        <f>IF(E4606="","",VLOOKUP(E4606,[1]PROJECTES!$C$14:$Z$5000,21,FALSE))</f>
        <v/>
      </c>
      <c r="N4606" s="100"/>
      <c r="O4606" s="72" t="s">
        <v>229</v>
      </c>
      <c r="P4606" s="101"/>
      <c r="Q4606" s="132"/>
      <c r="R4606" s="102"/>
      <c r="S4606" s="91"/>
    </row>
    <row r="4607" spans="1:19" s="104" customFormat="1" ht="12.75" customHeight="1" x14ac:dyDescent="0.25">
      <c r="A4607" s="121"/>
      <c r="B4607" s="92" t="str">
        <f>IF(E4607="","",VLOOKUP(E4607,[1]PROJECTES!$C$14:$G$5000,2,FALSE))</f>
        <v/>
      </c>
      <c r="C4607" s="121"/>
      <c r="D4607" s="93" t="str">
        <f>IF(E4607="","",VLOOKUP(E4607,[1]PROJECTES!$C$14:$G$5000,5,FALSE))</f>
        <v/>
      </c>
      <c r="E4607" s="117"/>
      <c r="F4607" s="95"/>
      <c r="G4607" s="96" t="str">
        <f>IF(E4607="","",VLOOKUP(E4607,[1]PROJECTES!$C$14:$G$5000,4,FALSE))</f>
        <v/>
      </c>
      <c r="H4607" s="118"/>
      <c r="I4607" s="97" t="str">
        <f>IF(H4607="","",VLOOKUP(H4607,BD!B$2:C$16,2,FALSE))</f>
        <v/>
      </c>
      <c r="J4607" s="98"/>
      <c r="K4607" s="135" t="str">
        <f t="shared" si="156"/>
        <v/>
      </c>
      <c r="L4607" s="99" t="str">
        <f t="shared" ca="1" si="157"/>
        <v>-</v>
      </c>
      <c r="M4607" s="93" t="str">
        <f>IF(E4607="","",VLOOKUP(E4607,[1]PROJECTES!$C$14:$Z$5000,21,FALSE))</f>
        <v/>
      </c>
      <c r="N4607" s="100"/>
      <c r="O4607" s="72" t="s">
        <v>229</v>
      </c>
      <c r="P4607" s="101"/>
      <c r="Q4607" s="132"/>
      <c r="R4607" s="102"/>
      <c r="S4607" s="91"/>
    </row>
    <row r="4608" spans="1:19" s="104" customFormat="1" ht="12.75" customHeight="1" x14ac:dyDescent="0.25">
      <c r="A4608" s="121"/>
      <c r="B4608" s="92" t="str">
        <f>IF(E4608="","",VLOOKUP(E4608,[1]PROJECTES!$C$14:$G$5000,2,FALSE))</f>
        <v/>
      </c>
      <c r="C4608" s="121"/>
      <c r="D4608" s="93" t="str">
        <f>IF(E4608="","",VLOOKUP(E4608,[1]PROJECTES!$C$14:$G$5000,5,FALSE))</f>
        <v/>
      </c>
      <c r="E4608" s="117"/>
      <c r="F4608" s="95"/>
      <c r="G4608" s="96" t="str">
        <f>IF(E4608="","",VLOOKUP(E4608,[1]PROJECTES!$C$14:$G$5000,4,FALSE))</f>
        <v/>
      </c>
      <c r="H4608" s="118"/>
      <c r="I4608" s="97" t="str">
        <f>IF(H4608="","",VLOOKUP(H4608,BD!B$2:C$16,2,FALSE))</f>
        <v/>
      </c>
      <c r="J4608" s="98"/>
      <c r="K4608" s="135" t="str">
        <f t="shared" si="156"/>
        <v/>
      </c>
      <c r="L4608" s="99" t="str">
        <f t="shared" ca="1" si="157"/>
        <v>-</v>
      </c>
      <c r="M4608" s="93" t="str">
        <f>IF(E4608="","",VLOOKUP(E4608,[1]PROJECTES!$C$14:$Z$5000,21,FALSE))</f>
        <v/>
      </c>
      <c r="N4608" s="100"/>
      <c r="O4608" s="72" t="s">
        <v>229</v>
      </c>
      <c r="P4608" s="101"/>
      <c r="Q4608" s="132"/>
      <c r="R4608" s="102"/>
      <c r="S4608" s="91"/>
    </row>
    <row r="4609" spans="1:19" s="104" customFormat="1" ht="12.75" customHeight="1" x14ac:dyDescent="0.25">
      <c r="A4609" s="121"/>
      <c r="B4609" s="92" t="str">
        <f>IF(E4609="","",VLOOKUP(E4609,[1]PROJECTES!$C$14:$G$5000,2,FALSE))</f>
        <v/>
      </c>
      <c r="C4609" s="121"/>
      <c r="D4609" s="93" t="str">
        <f>IF(E4609="","",VLOOKUP(E4609,[1]PROJECTES!$C$14:$G$5000,5,FALSE))</f>
        <v/>
      </c>
      <c r="E4609" s="117"/>
      <c r="F4609" s="95"/>
      <c r="G4609" s="96" t="str">
        <f>IF(E4609="","",VLOOKUP(E4609,[1]PROJECTES!$C$14:$G$5000,4,FALSE))</f>
        <v/>
      </c>
      <c r="H4609" s="118"/>
      <c r="I4609" s="97" t="str">
        <f>IF(H4609="","",VLOOKUP(H4609,BD!B$2:C$16,2,FALSE))</f>
        <v/>
      </c>
      <c r="J4609" s="98"/>
      <c r="K4609" s="135" t="str">
        <f t="shared" si="156"/>
        <v/>
      </c>
      <c r="L4609" s="99" t="str">
        <f t="shared" ca="1" si="157"/>
        <v>-</v>
      </c>
      <c r="M4609" s="93" t="str">
        <f>IF(E4609="","",VLOOKUP(E4609,[1]PROJECTES!$C$14:$Z$5000,21,FALSE))</f>
        <v/>
      </c>
      <c r="N4609" s="100"/>
      <c r="O4609" s="72" t="s">
        <v>229</v>
      </c>
      <c r="P4609" s="101"/>
      <c r="Q4609" s="132"/>
      <c r="R4609" s="102"/>
      <c r="S4609" s="91"/>
    </row>
    <row r="4610" spans="1:19" s="104" customFormat="1" ht="12.75" customHeight="1" x14ac:dyDescent="0.25">
      <c r="A4610" s="121"/>
      <c r="B4610" s="92" t="str">
        <f>IF(E4610="","",VLOOKUP(E4610,[1]PROJECTES!$C$14:$G$5000,2,FALSE))</f>
        <v/>
      </c>
      <c r="C4610" s="121"/>
      <c r="D4610" s="93" t="str">
        <f>IF(E4610="","",VLOOKUP(E4610,[1]PROJECTES!$C$14:$G$5000,5,FALSE))</f>
        <v/>
      </c>
      <c r="E4610" s="117"/>
      <c r="F4610" s="95"/>
      <c r="G4610" s="96" t="str">
        <f>IF(E4610="","",VLOOKUP(E4610,[1]PROJECTES!$C$14:$G$5000,4,FALSE))</f>
        <v/>
      </c>
      <c r="H4610" s="118"/>
      <c r="I4610" s="97" t="str">
        <f>IF(H4610="","",VLOOKUP(H4610,BD!B$2:C$16,2,FALSE))</f>
        <v/>
      </c>
      <c r="J4610" s="98"/>
      <c r="K4610" s="135" t="str">
        <f t="shared" si="156"/>
        <v/>
      </c>
      <c r="L4610" s="99" t="str">
        <f t="shared" ca="1" si="157"/>
        <v>-</v>
      </c>
      <c r="M4610" s="93" t="str">
        <f>IF(E4610="","",VLOOKUP(E4610,[1]PROJECTES!$C$14:$Z$5000,21,FALSE))</f>
        <v/>
      </c>
      <c r="N4610" s="100"/>
      <c r="O4610" s="72" t="s">
        <v>229</v>
      </c>
      <c r="P4610" s="101"/>
      <c r="Q4610" s="132"/>
      <c r="R4610" s="102"/>
      <c r="S4610" s="91"/>
    </row>
    <row r="4611" spans="1:19" s="104" customFormat="1" ht="12.75" customHeight="1" x14ac:dyDescent="0.25">
      <c r="A4611" s="121"/>
      <c r="B4611" s="92" t="str">
        <f>IF(E4611="","",VLOOKUP(E4611,[1]PROJECTES!$C$14:$G$5000,2,FALSE))</f>
        <v/>
      </c>
      <c r="C4611" s="121"/>
      <c r="D4611" s="93" t="str">
        <f>IF(E4611="","",VLOOKUP(E4611,[1]PROJECTES!$C$14:$G$5000,5,FALSE))</f>
        <v/>
      </c>
      <c r="E4611" s="117"/>
      <c r="F4611" s="95"/>
      <c r="G4611" s="96" t="str">
        <f>IF(E4611="","",VLOOKUP(E4611,[1]PROJECTES!$C$14:$G$5000,4,FALSE))</f>
        <v/>
      </c>
      <c r="H4611" s="118"/>
      <c r="I4611" s="97" t="str">
        <f>IF(H4611="","",VLOOKUP(H4611,BD!B$2:C$16,2,FALSE))</f>
        <v/>
      </c>
      <c r="J4611" s="98"/>
      <c r="K4611" s="135" t="str">
        <f t="shared" si="156"/>
        <v/>
      </c>
      <c r="L4611" s="99" t="str">
        <f t="shared" ca="1" si="157"/>
        <v>-</v>
      </c>
      <c r="M4611" s="93" t="str">
        <f>IF(E4611="","",VLOOKUP(E4611,[1]PROJECTES!$C$14:$Z$5000,21,FALSE))</f>
        <v/>
      </c>
      <c r="N4611" s="100"/>
      <c r="O4611" s="72" t="s">
        <v>229</v>
      </c>
      <c r="P4611" s="101"/>
      <c r="Q4611" s="132"/>
      <c r="R4611" s="102"/>
      <c r="S4611" s="91"/>
    </row>
    <row r="4612" spans="1:19" s="104" customFormat="1" ht="12.75" customHeight="1" x14ac:dyDescent="0.25">
      <c r="A4612" s="121"/>
      <c r="B4612" s="92" t="str">
        <f>IF(E4612="","",VLOOKUP(E4612,[1]PROJECTES!$C$14:$G$5000,2,FALSE))</f>
        <v/>
      </c>
      <c r="C4612" s="121"/>
      <c r="D4612" s="93" t="str">
        <f>IF(E4612="","",VLOOKUP(E4612,[1]PROJECTES!$C$14:$G$5000,5,FALSE))</f>
        <v/>
      </c>
      <c r="E4612" s="117"/>
      <c r="F4612" s="95"/>
      <c r="G4612" s="96" t="str">
        <f>IF(E4612="","",VLOOKUP(E4612,[1]PROJECTES!$C$14:$G$5000,4,FALSE))</f>
        <v/>
      </c>
      <c r="H4612" s="118"/>
      <c r="I4612" s="97" t="str">
        <f>IF(H4612="","",VLOOKUP(H4612,BD!B$2:C$16,2,FALSE))</f>
        <v/>
      </c>
      <c r="J4612" s="98"/>
      <c r="K4612" s="135" t="str">
        <f t="shared" si="156"/>
        <v/>
      </c>
      <c r="L4612" s="99" t="str">
        <f t="shared" ca="1" si="157"/>
        <v>-</v>
      </c>
      <c r="M4612" s="93" t="str">
        <f>IF(E4612="","",VLOOKUP(E4612,[1]PROJECTES!$C$14:$Z$5000,21,FALSE))</f>
        <v/>
      </c>
      <c r="N4612" s="100"/>
      <c r="O4612" s="72" t="s">
        <v>229</v>
      </c>
      <c r="P4612" s="101"/>
      <c r="Q4612" s="132"/>
      <c r="R4612" s="102"/>
      <c r="S4612" s="91"/>
    </row>
    <row r="4613" spans="1:19" s="104" customFormat="1" ht="12.75" customHeight="1" x14ac:dyDescent="0.25">
      <c r="A4613" s="121"/>
      <c r="B4613" s="92" t="str">
        <f>IF(E4613="","",VLOOKUP(E4613,[1]PROJECTES!$C$14:$G$5000,2,FALSE))</f>
        <v/>
      </c>
      <c r="C4613" s="121"/>
      <c r="D4613" s="93" t="str">
        <f>IF(E4613="","",VLOOKUP(E4613,[1]PROJECTES!$C$14:$G$5000,5,FALSE))</f>
        <v/>
      </c>
      <c r="E4613" s="117"/>
      <c r="F4613" s="95"/>
      <c r="G4613" s="96" t="str">
        <f>IF(E4613="","",VLOOKUP(E4613,[1]PROJECTES!$C$14:$G$5000,4,FALSE))</f>
        <v/>
      </c>
      <c r="H4613" s="118"/>
      <c r="I4613" s="97" t="str">
        <f>IF(H4613="","",VLOOKUP(H4613,BD!B$2:C$16,2,FALSE))</f>
        <v/>
      </c>
      <c r="J4613" s="98"/>
      <c r="K4613" s="135" t="str">
        <f t="shared" si="156"/>
        <v/>
      </c>
      <c r="L4613" s="99" t="str">
        <f t="shared" ca="1" si="157"/>
        <v>-</v>
      </c>
      <c r="M4613" s="93" t="str">
        <f>IF(E4613="","",VLOOKUP(E4613,[1]PROJECTES!$C$14:$Z$5000,21,FALSE))</f>
        <v/>
      </c>
      <c r="N4613" s="100"/>
      <c r="O4613" s="72" t="s">
        <v>229</v>
      </c>
      <c r="P4613" s="101"/>
      <c r="Q4613" s="132"/>
      <c r="R4613" s="102"/>
      <c r="S4613" s="91"/>
    </row>
    <row r="4614" spans="1:19" s="104" customFormat="1" ht="12.75" customHeight="1" x14ac:dyDescent="0.25">
      <c r="A4614" s="121"/>
      <c r="B4614" s="92" t="str">
        <f>IF(E4614="","",VLOOKUP(E4614,[1]PROJECTES!$C$14:$G$5000,2,FALSE))</f>
        <v/>
      </c>
      <c r="C4614" s="121"/>
      <c r="D4614" s="93" t="str">
        <f>IF(E4614="","",VLOOKUP(E4614,[1]PROJECTES!$C$14:$G$5000,5,FALSE))</f>
        <v/>
      </c>
      <c r="E4614" s="117"/>
      <c r="F4614" s="95"/>
      <c r="G4614" s="96" t="str">
        <f>IF(E4614="","",VLOOKUP(E4614,[1]PROJECTES!$C$14:$G$5000,4,FALSE))</f>
        <v/>
      </c>
      <c r="H4614" s="118"/>
      <c r="I4614" s="97" t="str">
        <f>IF(H4614="","",VLOOKUP(H4614,BD!B$2:C$16,2,FALSE))</f>
        <v/>
      </c>
      <c r="J4614" s="98"/>
      <c r="K4614" s="135" t="str">
        <f t="shared" si="156"/>
        <v/>
      </c>
      <c r="L4614" s="99" t="str">
        <f t="shared" ca="1" si="157"/>
        <v>-</v>
      </c>
      <c r="M4614" s="93" t="str">
        <f>IF(E4614="","",VLOOKUP(E4614,[1]PROJECTES!$C$14:$Z$5000,21,FALSE))</f>
        <v/>
      </c>
      <c r="N4614" s="100"/>
      <c r="O4614" s="72" t="s">
        <v>229</v>
      </c>
      <c r="P4614" s="101"/>
      <c r="Q4614" s="132"/>
      <c r="R4614" s="102"/>
      <c r="S4614" s="91"/>
    </row>
    <row r="4615" spans="1:19" s="104" customFormat="1" ht="12.75" customHeight="1" x14ac:dyDescent="0.25">
      <c r="A4615" s="121"/>
      <c r="B4615" s="92" t="str">
        <f>IF(E4615="","",VLOOKUP(E4615,[1]PROJECTES!$C$14:$G$5000,2,FALSE))</f>
        <v/>
      </c>
      <c r="C4615" s="121"/>
      <c r="D4615" s="93" t="str">
        <f>IF(E4615="","",VLOOKUP(E4615,[1]PROJECTES!$C$14:$G$5000,5,FALSE))</f>
        <v/>
      </c>
      <c r="E4615" s="117"/>
      <c r="F4615" s="95"/>
      <c r="G4615" s="96" t="str">
        <f>IF(E4615="","",VLOOKUP(E4615,[1]PROJECTES!$C$14:$G$5000,4,FALSE))</f>
        <v/>
      </c>
      <c r="H4615" s="118"/>
      <c r="I4615" s="97" t="str">
        <f>IF(H4615="","",VLOOKUP(H4615,BD!B$2:C$16,2,FALSE))</f>
        <v/>
      </c>
      <c r="J4615" s="98"/>
      <c r="K4615" s="135" t="str">
        <f t="shared" si="156"/>
        <v/>
      </c>
      <c r="L4615" s="99" t="str">
        <f t="shared" ca="1" si="157"/>
        <v>-</v>
      </c>
      <c r="M4615" s="93" t="str">
        <f>IF(E4615="","",VLOOKUP(E4615,[1]PROJECTES!$C$14:$Z$5000,21,FALSE))</f>
        <v/>
      </c>
      <c r="N4615" s="100"/>
      <c r="O4615" s="72" t="s">
        <v>229</v>
      </c>
      <c r="P4615" s="101"/>
      <c r="Q4615" s="132"/>
      <c r="R4615" s="102"/>
      <c r="S4615" s="91"/>
    </row>
    <row r="4616" spans="1:19" s="104" customFormat="1" ht="12.75" customHeight="1" x14ac:dyDescent="0.25">
      <c r="A4616" s="121"/>
      <c r="B4616" s="92" t="str">
        <f>IF(E4616="","",VLOOKUP(E4616,[1]PROJECTES!$C$14:$G$5000,2,FALSE))</f>
        <v/>
      </c>
      <c r="C4616" s="121"/>
      <c r="D4616" s="93" t="str">
        <f>IF(E4616="","",VLOOKUP(E4616,[1]PROJECTES!$C$14:$G$5000,5,FALSE))</f>
        <v/>
      </c>
      <c r="E4616" s="117"/>
      <c r="F4616" s="95"/>
      <c r="G4616" s="96" t="str">
        <f>IF(E4616="","",VLOOKUP(E4616,[1]PROJECTES!$C$14:$G$5000,4,FALSE))</f>
        <v/>
      </c>
      <c r="H4616" s="118"/>
      <c r="I4616" s="97" t="str">
        <f>IF(H4616="","",VLOOKUP(H4616,BD!B$2:C$16,2,FALSE))</f>
        <v/>
      </c>
      <c r="J4616" s="98"/>
      <c r="K4616" s="135" t="str">
        <f t="shared" si="156"/>
        <v/>
      </c>
      <c r="L4616" s="99" t="str">
        <f t="shared" ca="1" si="157"/>
        <v>-</v>
      </c>
      <c r="M4616" s="93" t="str">
        <f>IF(E4616="","",VLOOKUP(E4616,[1]PROJECTES!$C$14:$Z$5000,21,FALSE))</f>
        <v/>
      </c>
      <c r="N4616" s="100"/>
      <c r="O4616" s="72" t="s">
        <v>229</v>
      </c>
      <c r="P4616" s="101"/>
      <c r="Q4616" s="132"/>
      <c r="R4616" s="102"/>
      <c r="S4616" s="91"/>
    </row>
    <row r="4617" spans="1:19" s="104" customFormat="1" ht="12.75" customHeight="1" x14ac:dyDescent="0.25">
      <c r="A4617" s="121"/>
      <c r="B4617" s="92" t="str">
        <f>IF(E4617="","",VLOOKUP(E4617,[1]PROJECTES!$C$14:$G$5000,2,FALSE))</f>
        <v/>
      </c>
      <c r="C4617" s="121"/>
      <c r="D4617" s="93" t="str">
        <f>IF(E4617="","",VLOOKUP(E4617,[1]PROJECTES!$C$14:$G$5000,5,FALSE))</f>
        <v/>
      </c>
      <c r="E4617" s="117"/>
      <c r="F4617" s="95"/>
      <c r="G4617" s="96" t="str">
        <f>IF(E4617="","",VLOOKUP(E4617,[1]PROJECTES!$C$14:$G$5000,4,FALSE))</f>
        <v/>
      </c>
      <c r="H4617" s="118"/>
      <c r="I4617" s="97" t="str">
        <f>IF(H4617="","",VLOOKUP(H4617,BD!B$2:C$16,2,FALSE))</f>
        <v/>
      </c>
      <c r="J4617" s="98"/>
      <c r="K4617" s="135" t="str">
        <f t="shared" si="156"/>
        <v/>
      </c>
      <c r="L4617" s="99" t="str">
        <f t="shared" ca="1" si="157"/>
        <v>-</v>
      </c>
      <c r="M4617" s="93" t="str">
        <f>IF(E4617="","",VLOOKUP(E4617,[1]PROJECTES!$C$14:$Z$5000,21,FALSE))</f>
        <v/>
      </c>
      <c r="N4617" s="100"/>
      <c r="O4617" s="72" t="s">
        <v>229</v>
      </c>
      <c r="P4617" s="101"/>
      <c r="Q4617" s="132"/>
      <c r="R4617" s="102"/>
      <c r="S4617" s="91"/>
    </row>
    <row r="4618" spans="1:19" s="104" customFormat="1" ht="12.75" customHeight="1" x14ac:dyDescent="0.25">
      <c r="A4618" s="121"/>
      <c r="B4618" s="92" t="str">
        <f>IF(E4618="","",VLOOKUP(E4618,[1]PROJECTES!$C$14:$G$5000,2,FALSE))</f>
        <v/>
      </c>
      <c r="C4618" s="121"/>
      <c r="D4618" s="93" t="str">
        <f>IF(E4618="","",VLOOKUP(E4618,[1]PROJECTES!$C$14:$G$5000,5,FALSE))</f>
        <v/>
      </c>
      <c r="E4618" s="117"/>
      <c r="F4618" s="95"/>
      <c r="G4618" s="96" t="str">
        <f>IF(E4618="","",VLOOKUP(E4618,[1]PROJECTES!$C$14:$G$5000,4,FALSE))</f>
        <v/>
      </c>
      <c r="H4618" s="118"/>
      <c r="I4618" s="97" t="str">
        <f>IF(H4618="","",VLOOKUP(H4618,BD!B$2:C$16,2,FALSE))</f>
        <v/>
      </c>
      <c r="J4618" s="98"/>
      <c r="K4618" s="135" t="str">
        <f t="shared" si="156"/>
        <v/>
      </c>
      <c r="L4618" s="99" t="str">
        <f t="shared" ca="1" si="157"/>
        <v>-</v>
      </c>
      <c r="M4618" s="93" t="str">
        <f>IF(E4618="","",VLOOKUP(E4618,[1]PROJECTES!$C$14:$Z$5000,21,FALSE))</f>
        <v/>
      </c>
      <c r="N4618" s="100"/>
      <c r="O4618" s="72" t="s">
        <v>229</v>
      </c>
      <c r="P4618" s="101"/>
      <c r="Q4618" s="132"/>
      <c r="R4618" s="102"/>
      <c r="S4618" s="91"/>
    </row>
    <row r="4619" spans="1:19" s="104" customFormat="1" ht="12.75" customHeight="1" x14ac:dyDescent="0.25">
      <c r="A4619" s="121"/>
      <c r="B4619" s="92" t="str">
        <f>IF(E4619="","",VLOOKUP(E4619,[1]PROJECTES!$C$14:$G$5000,2,FALSE))</f>
        <v/>
      </c>
      <c r="C4619" s="121"/>
      <c r="D4619" s="93" t="str">
        <f>IF(E4619="","",VLOOKUP(E4619,[1]PROJECTES!$C$14:$G$5000,5,FALSE))</f>
        <v/>
      </c>
      <c r="E4619" s="117"/>
      <c r="F4619" s="95"/>
      <c r="G4619" s="96" t="str">
        <f>IF(E4619="","",VLOOKUP(E4619,[1]PROJECTES!$C$14:$G$5000,4,FALSE))</f>
        <v/>
      </c>
      <c r="H4619" s="118"/>
      <c r="I4619" s="97" t="str">
        <f>IF(H4619="","",VLOOKUP(H4619,BD!B$2:C$16,2,FALSE))</f>
        <v/>
      </c>
      <c r="J4619" s="98"/>
      <c r="K4619" s="135" t="str">
        <f t="shared" si="156"/>
        <v/>
      </c>
      <c r="L4619" s="99" t="str">
        <f t="shared" ca="1" si="157"/>
        <v>-</v>
      </c>
      <c r="M4619" s="93" t="str">
        <f>IF(E4619="","",VLOOKUP(E4619,[1]PROJECTES!$C$14:$Z$5000,21,FALSE))</f>
        <v/>
      </c>
      <c r="N4619" s="100"/>
      <c r="O4619" s="72" t="s">
        <v>229</v>
      </c>
      <c r="P4619" s="101"/>
      <c r="Q4619" s="132"/>
      <c r="R4619" s="102"/>
      <c r="S4619" s="91"/>
    </row>
    <row r="4620" spans="1:19" s="104" customFormat="1" ht="12.75" customHeight="1" x14ac:dyDescent="0.25">
      <c r="A4620" s="121"/>
      <c r="B4620" s="92" t="str">
        <f>IF(E4620="","",VLOOKUP(E4620,[1]PROJECTES!$C$14:$G$5000,2,FALSE))</f>
        <v/>
      </c>
      <c r="C4620" s="121"/>
      <c r="D4620" s="93" t="str">
        <f>IF(E4620="","",VLOOKUP(E4620,[1]PROJECTES!$C$14:$G$5000,5,FALSE))</f>
        <v/>
      </c>
      <c r="E4620" s="117"/>
      <c r="F4620" s="95"/>
      <c r="G4620" s="96" t="str">
        <f>IF(E4620="","",VLOOKUP(E4620,[1]PROJECTES!$C$14:$G$5000,4,FALSE))</f>
        <v/>
      </c>
      <c r="H4620" s="118"/>
      <c r="I4620" s="97" t="str">
        <f>IF(H4620="","",VLOOKUP(H4620,BD!B$2:C$16,2,FALSE))</f>
        <v/>
      </c>
      <c r="J4620" s="98"/>
      <c r="K4620" s="135" t="str">
        <f t="shared" si="156"/>
        <v/>
      </c>
      <c r="L4620" s="99" t="str">
        <f t="shared" ca="1" si="157"/>
        <v>-</v>
      </c>
      <c r="M4620" s="93" t="str">
        <f>IF(E4620="","",VLOOKUP(E4620,[1]PROJECTES!$C$14:$Z$5000,21,FALSE))</f>
        <v/>
      </c>
      <c r="N4620" s="100"/>
      <c r="O4620" s="72" t="s">
        <v>229</v>
      </c>
      <c r="P4620" s="101"/>
      <c r="Q4620" s="132"/>
      <c r="R4620" s="102"/>
      <c r="S4620" s="91"/>
    </row>
    <row r="4621" spans="1:19" s="104" customFormat="1" ht="12.75" customHeight="1" x14ac:dyDescent="0.25">
      <c r="A4621" s="121"/>
      <c r="B4621" s="92" t="str">
        <f>IF(E4621="","",VLOOKUP(E4621,[1]PROJECTES!$C$14:$G$5000,2,FALSE))</f>
        <v/>
      </c>
      <c r="C4621" s="121"/>
      <c r="D4621" s="93" t="str">
        <f>IF(E4621="","",VLOOKUP(E4621,[1]PROJECTES!$C$14:$G$5000,5,FALSE))</f>
        <v/>
      </c>
      <c r="E4621" s="117"/>
      <c r="F4621" s="95"/>
      <c r="G4621" s="96" t="str">
        <f>IF(E4621="","",VLOOKUP(E4621,[1]PROJECTES!$C$14:$G$5000,4,FALSE))</f>
        <v/>
      </c>
      <c r="H4621" s="118"/>
      <c r="I4621" s="97" t="str">
        <f>IF(H4621="","",VLOOKUP(H4621,BD!B$2:C$16,2,FALSE))</f>
        <v/>
      </c>
      <c r="J4621" s="98"/>
      <c r="K4621" s="135" t="str">
        <f t="shared" si="156"/>
        <v/>
      </c>
      <c r="L4621" s="99" t="str">
        <f t="shared" ca="1" si="157"/>
        <v>-</v>
      </c>
      <c r="M4621" s="93" t="str">
        <f>IF(E4621="","",VLOOKUP(E4621,[1]PROJECTES!$C$14:$Z$5000,21,FALSE))</f>
        <v/>
      </c>
      <c r="N4621" s="100"/>
      <c r="O4621" s="72" t="s">
        <v>229</v>
      </c>
      <c r="P4621" s="101"/>
      <c r="Q4621" s="132"/>
      <c r="R4621" s="102"/>
      <c r="S4621" s="91"/>
    </row>
    <row r="4622" spans="1:19" s="104" customFormat="1" ht="12.75" customHeight="1" x14ac:dyDescent="0.25">
      <c r="A4622" s="121"/>
      <c r="B4622" s="92" t="str">
        <f>IF(E4622="","",VLOOKUP(E4622,[1]PROJECTES!$C$14:$G$5000,2,FALSE))</f>
        <v/>
      </c>
      <c r="C4622" s="121"/>
      <c r="D4622" s="93" t="str">
        <f>IF(E4622="","",VLOOKUP(E4622,[1]PROJECTES!$C$14:$G$5000,5,FALSE))</f>
        <v/>
      </c>
      <c r="E4622" s="117"/>
      <c r="F4622" s="95"/>
      <c r="G4622" s="96" t="str">
        <f>IF(E4622="","",VLOOKUP(E4622,[1]PROJECTES!$C$14:$G$5000,4,FALSE))</f>
        <v/>
      </c>
      <c r="H4622" s="118"/>
      <c r="I4622" s="97" t="str">
        <f>IF(H4622="","",VLOOKUP(H4622,BD!B$2:C$16,2,FALSE))</f>
        <v/>
      </c>
      <c r="J4622" s="98"/>
      <c r="K4622" s="135" t="str">
        <f t="shared" si="156"/>
        <v/>
      </c>
      <c r="L4622" s="99" t="str">
        <f t="shared" ca="1" si="157"/>
        <v>-</v>
      </c>
      <c r="M4622" s="93" t="str">
        <f>IF(E4622="","",VLOOKUP(E4622,[1]PROJECTES!$C$14:$Z$5000,21,FALSE))</f>
        <v/>
      </c>
      <c r="N4622" s="100"/>
      <c r="O4622" s="72" t="s">
        <v>229</v>
      </c>
      <c r="P4622" s="101"/>
      <c r="Q4622" s="132"/>
      <c r="R4622" s="102"/>
      <c r="S4622" s="91"/>
    </row>
    <row r="4623" spans="1:19" s="104" customFormat="1" ht="12.75" customHeight="1" x14ac:dyDescent="0.25">
      <c r="A4623" s="121"/>
      <c r="B4623" s="92" t="str">
        <f>IF(E4623="","",VLOOKUP(E4623,[1]PROJECTES!$C$14:$G$5000,2,FALSE))</f>
        <v/>
      </c>
      <c r="C4623" s="121"/>
      <c r="D4623" s="93" t="str">
        <f>IF(E4623="","",VLOOKUP(E4623,[1]PROJECTES!$C$14:$G$5000,5,FALSE))</f>
        <v/>
      </c>
      <c r="E4623" s="117"/>
      <c r="F4623" s="95"/>
      <c r="G4623" s="96" t="str">
        <f>IF(E4623="","",VLOOKUP(E4623,[1]PROJECTES!$C$14:$G$5000,4,FALSE))</f>
        <v/>
      </c>
      <c r="H4623" s="118"/>
      <c r="I4623" s="97" t="str">
        <f>IF(H4623="","",VLOOKUP(H4623,BD!B$2:C$16,2,FALSE))</f>
        <v/>
      </c>
      <c r="J4623" s="98"/>
      <c r="K4623" s="135" t="str">
        <f t="shared" si="156"/>
        <v/>
      </c>
      <c r="L4623" s="99" t="str">
        <f t="shared" ca="1" si="157"/>
        <v>-</v>
      </c>
      <c r="M4623" s="93" t="str">
        <f>IF(E4623="","",VLOOKUP(E4623,[1]PROJECTES!$C$14:$Z$5000,21,FALSE))</f>
        <v/>
      </c>
      <c r="N4623" s="100"/>
      <c r="O4623" s="72" t="s">
        <v>229</v>
      </c>
      <c r="P4623" s="101"/>
      <c r="Q4623" s="132"/>
      <c r="R4623" s="102"/>
      <c r="S4623" s="91"/>
    </row>
    <row r="4624" spans="1:19" s="104" customFormat="1" ht="12.75" customHeight="1" x14ac:dyDescent="0.25">
      <c r="A4624" s="121"/>
      <c r="B4624" s="92" t="str">
        <f>IF(E4624="","",VLOOKUP(E4624,[1]PROJECTES!$C$14:$G$5000,2,FALSE))</f>
        <v/>
      </c>
      <c r="C4624" s="121"/>
      <c r="D4624" s="93" t="str">
        <f>IF(E4624="","",VLOOKUP(E4624,[1]PROJECTES!$C$14:$G$5000,5,FALSE))</f>
        <v/>
      </c>
      <c r="E4624" s="117"/>
      <c r="F4624" s="95"/>
      <c r="G4624" s="96" t="str">
        <f>IF(E4624="","",VLOOKUP(E4624,[1]PROJECTES!$C$14:$G$5000,4,FALSE))</f>
        <v/>
      </c>
      <c r="H4624" s="118"/>
      <c r="I4624" s="97" t="str">
        <f>IF(H4624="","",VLOOKUP(H4624,BD!B$2:C$16,2,FALSE))</f>
        <v/>
      </c>
      <c r="J4624" s="98"/>
      <c r="K4624" s="135" t="str">
        <f t="shared" si="156"/>
        <v/>
      </c>
      <c r="L4624" s="99" t="str">
        <f t="shared" ca="1" si="157"/>
        <v>-</v>
      </c>
      <c r="M4624" s="93" t="str">
        <f>IF(E4624="","",VLOOKUP(E4624,[1]PROJECTES!$C$14:$Z$5000,21,FALSE))</f>
        <v/>
      </c>
      <c r="N4624" s="100"/>
      <c r="O4624" s="72" t="s">
        <v>229</v>
      </c>
      <c r="P4624" s="101"/>
      <c r="Q4624" s="132"/>
      <c r="R4624" s="102"/>
      <c r="S4624" s="91"/>
    </row>
    <row r="4625" spans="1:19" s="104" customFormat="1" ht="12.75" customHeight="1" x14ac:dyDescent="0.25">
      <c r="A4625" s="121"/>
      <c r="B4625" s="92" t="str">
        <f>IF(E4625="","",VLOOKUP(E4625,[1]PROJECTES!$C$14:$G$5000,2,FALSE))</f>
        <v/>
      </c>
      <c r="C4625" s="121"/>
      <c r="D4625" s="93" t="str">
        <f>IF(E4625="","",VLOOKUP(E4625,[1]PROJECTES!$C$14:$G$5000,5,FALSE))</f>
        <v/>
      </c>
      <c r="E4625" s="117"/>
      <c r="F4625" s="95"/>
      <c r="G4625" s="96" t="str">
        <f>IF(E4625="","",VLOOKUP(E4625,[1]PROJECTES!$C$14:$G$5000,4,FALSE))</f>
        <v/>
      </c>
      <c r="H4625" s="118"/>
      <c r="I4625" s="97" t="str">
        <f>IF(H4625="","",VLOOKUP(H4625,BD!B$2:C$16,2,FALSE))</f>
        <v/>
      </c>
      <c r="J4625" s="98"/>
      <c r="K4625" s="135" t="str">
        <f t="shared" si="156"/>
        <v/>
      </c>
      <c r="L4625" s="99" t="str">
        <f t="shared" ca="1" si="157"/>
        <v>-</v>
      </c>
      <c r="M4625" s="93" t="str">
        <f>IF(E4625="","",VLOOKUP(E4625,[1]PROJECTES!$C$14:$Z$5000,21,FALSE))</f>
        <v/>
      </c>
      <c r="N4625" s="100"/>
      <c r="O4625" s="72" t="s">
        <v>229</v>
      </c>
      <c r="P4625" s="101"/>
      <c r="Q4625" s="132"/>
      <c r="R4625" s="102"/>
      <c r="S4625" s="91"/>
    </row>
    <row r="4626" spans="1:19" s="104" customFormat="1" ht="12.75" customHeight="1" x14ac:dyDescent="0.25">
      <c r="A4626" s="121"/>
      <c r="B4626" s="92" t="str">
        <f>IF(E4626="","",VLOOKUP(E4626,[1]PROJECTES!$C$14:$G$5000,2,FALSE))</f>
        <v/>
      </c>
      <c r="C4626" s="121"/>
      <c r="D4626" s="93" t="str">
        <f>IF(E4626="","",VLOOKUP(E4626,[1]PROJECTES!$C$14:$G$5000,5,FALSE))</f>
        <v/>
      </c>
      <c r="E4626" s="117"/>
      <c r="F4626" s="95"/>
      <c r="G4626" s="96" t="str">
        <f>IF(E4626="","",VLOOKUP(E4626,[1]PROJECTES!$C$14:$G$5000,4,FALSE))</f>
        <v/>
      </c>
      <c r="H4626" s="118"/>
      <c r="I4626" s="97" t="str">
        <f>IF(H4626="","",VLOOKUP(H4626,BD!B$2:C$16,2,FALSE))</f>
        <v/>
      </c>
      <c r="J4626" s="98"/>
      <c r="K4626" s="135" t="str">
        <f t="shared" si="156"/>
        <v/>
      </c>
      <c r="L4626" s="99" t="str">
        <f t="shared" ca="1" si="157"/>
        <v>-</v>
      </c>
      <c r="M4626" s="93" t="str">
        <f>IF(E4626="","",VLOOKUP(E4626,[1]PROJECTES!$C$14:$Z$5000,21,FALSE))</f>
        <v/>
      </c>
      <c r="N4626" s="100"/>
      <c r="O4626" s="72" t="s">
        <v>229</v>
      </c>
      <c r="P4626" s="101"/>
      <c r="Q4626" s="132"/>
      <c r="R4626" s="102"/>
      <c r="S4626" s="91"/>
    </row>
    <row r="4627" spans="1:19" s="104" customFormat="1" ht="12.75" customHeight="1" x14ac:dyDescent="0.25">
      <c r="A4627" s="121"/>
      <c r="B4627" s="92" t="str">
        <f>IF(E4627="","",VLOOKUP(E4627,[1]PROJECTES!$C$14:$G$5000,2,FALSE))</f>
        <v/>
      </c>
      <c r="C4627" s="121"/>
      <c r="D4627" s="93" t="str">
        <f>IF(E4627="","",VLOOKUP(E4627,[1]PROJECTES!$C$14:$G$5000,5,FALSE))</f>
        <v/>
      </c>
      <c r="E4627" s="117"/>
      <c r="F4627" s="95"/>
      <c r="G4627" s="96" t="str">
        <f>IF(E4627="","",VLOOKUP(E4627,[1]PROJECTES!$C$14:$G$5000,4,FALSE))</f>
        <v/>
      </c>
      <c r="H4627" s="118"/>
      <c r="I4627" s="97" t="str">
        <f>IF(H4627="","",VLOOKUP(H4627,BD!B$2:C$16,2,FALSE))</f>
        <v/>
      </c>
      <c r="J4627" s="98"/>
      <c r="K4627" s="135" t="str">
        <f t="shared" si="156"/>
        <v/>
      </c>
      <c r="L4627" s="99" t="str">
        <f t="shared" ca="1" si="157"/>
        <v>-</v>
      </c>
      <c r="M4627" s="93" t="str">
        <f>IF(E4627="","",VLOOKUP(E4627,[1]PROJECTES!$C$14:$Z$5000,21,FALSE))</f>
        <v/>
      </c>
      <c r="N4627" s="100"/>
      <c r="O4627" s="72" t="s">
        <v>229</v>
      </c>
      <c r="P4627" s="101"/>
      <c r="Q4627" s="132"/>
      <c r="R4627" s="102"/>
      <c r="S4627" s="91"/>
    </row>
    <row r="4628" spans="1:19" s="104" customFormat="1" ht="12.75" customHeight="1" x14ac:dyDescent="0.25">
      <c r="A4628" s="121"/>
      <c r="B4628" s="92" t="str">
        <f>IF(E4628="","",VLOOKUP(E4628,[1]PROJECTES!$C$14:$G$5000,2,FALSE))</f>
        <v/>
      </c>
      <c r="C4628" s="121"/>
      <c r="D4628" s="93" t="str">
        <f>IF(E4628="","",VLOOKUP(E4628,[1]PROJECTES!$C$14:$G$5000,5,FALSE))</f>
        <v/>
      </c>
      <c r="E4628" s="117"/>
      <c r="F4628" s="95"/>
      <c r="G4628" s="96" t="str">
        <f>IF(E4628="","",VLOOKUP(E4628,[1]PROJECTES!$C$14:$G$5000,4,FALSE))</f>
        <v/>
      </c>
      <c r="H4628" s="118"/>
      <c r="I4628" s="97" t="str">
        <f>IF(H4628="","",VLOOKUP(H4628,BD!B$2:C$16,2,FALSE))</f>
        <v/>
      </c>
      <c r="J4628" s="98"/>
      <c r="K4628" s="135" t="str">
        <f t="shared" si="156"/>
        <v/>
      </c>
      <c r="L4628" s="99" t="str">
        <f t="shared" ca="1" si="157"/>
        <v>-</v>
      </c>
      <c r="M4628" s="93" t="str">
        <f>IF(E4628="","",VLOOKUP(E4628,[1]PROJECTES!$C$14:$Z$5000,21,FALSE))</f>
        <v/>
      </c>
      <c r="N4628" s="100"/>
      <c r="O4628" s="72" t="s">
        <v>229</v>
      </c>
      <c r="P4628" s="101"/>
      <c r="Q4628" s="132"/>
      <c r="R4628" s="102"/>
      <c r="S4628" s="91"/>
    </row>
    <row r="4629" spans="1:19" s="104" customFormat="1" ht="12.75" customHeight="1" x14ac:dyDescent="0.25">
      <c r="A4629" s="121"/>
      <c r="B4629" s="92" t="str">
        <f>IF(E4629="","",VLOOKUP(E4629,[1]PROJECTES!$C$14:$G$5000,2,FALSE))</f>
        <v/>
      </c>
      <c r="C4629" s="121"/>
      <c r="D4629" s="93" t="str">
        <f>IF(E4629="","",VLOOKUP(E4629,[1]PROJECTES!$C$14:$G$5000,5,FALSE))</f>
        <v/>
      </c>
      <c r="E4629" s="117"/>
      <c r="F4629" s="95"/>
      <c r="G4629" s="96" t="str">
        <f>IF(E4629="","",VLOOKUP(E4629,[1]PROJECTES!$C$14:$G$5000,4,FALSE))</f>
        <v/>
      </c>
      <c r="H4629" s="118"/>
      <c r="I4629" s="97" t="str">
        <f>IF(H4629="","",VLOOKUP(H4629,BD!B$2:C$16,2,FALSE))</f>
        <v/>
      </c>
      <c r="J4629" s="98"/>
      <c r="K4629" s="135" t="str">
        <f t="shared" si="156"/>
        <v/>
      </c>
      <c r="L4629" s="99" t="str">
        <f t="shared" ca="1" si="157"/>
        <v>-</v>
      </c>
      <c r="M4629" s="93" t="str">
        <f>IF(E4629="","",VLOOKUP(E4629,[1]PROJECTES!$C$14:$Z$5000,21,FALSE))</f>
        <v/>
      </c>
      <c r="N4629" s="100"/>
      <c r="O4629" s="72" t="s">
        <v>229</v>
      </c>
      <c r="P4629" s="101"/>
      <c r="Q4629" s="132"/>
      <c r="R4629" s="102"/>
      <c r="S4629" s="91"/>
    </row>
    <row r="4630" spans="1:19" s="104" customFormat="1" ht="12.75" customHeight="1" x14ac:dyDescent="0.25">
      <c r="A4630" s="121"/>
      <c r="B4630" s="92" t="str">
        <f>IF(E4630="","",VLOOKUP(E4630,[1]PROJECTES!$C$14:$G$5000,2,FALSE))</f>
        <v/>
      </c>
      <c r="C4630" s="121"/>
      <c r="D4630" s="93" t="str">
        <f>IF(E4630="","",VLOOKUP(E4630,[1]PROJECTES!$C$14:$G$5000,5,FALSE))</f>
        <v/>
      </c>
      <c r="E4630" s="117"/>
      <c r="F4630" s="95"/>
      <c r="G4630" s="96" t="str">
        <f>IF(E4630="","",VLOOKUP(E4630,[1]PROJECTES!$C$14:$G$5000,4,FALSE))</f>
        <v/>
      </c>
      <c r="H4630" s="118"/>
      <c r="I4630" s="97" t="str">
        <f>IF(H4630="","",VLOOKUP(H4630,BD!B$2:C$16,2,FALSE))</f>
        <v/>
      </c>
      <c r="J4630" s="98"/>
      <c r="K4630" s="135" t="str">
        <f t="shared" si="156"/>
        <v/>
      </c>
      <c r="L4630" s="99" t="str">
        <f t="shared" ca="1" si="157"/>
        <v>-</v>
      </c>
      <c r="M4630" s="93" t="str">
        <f>IF(E4630="","",VLOOKUP(E4630,[1]PROJECTES!$C$14:$Z$5000,21,FALSE))</f>
        <v/>
      </c>
      <c r="N4630" s="100"/>
      <c r="O4630" s="72" t="s">
        <v>229</v>
      </c>
      <c r="P4630" s="101"/>
      <c r="Q4630" s="132"/>
      <c r="R4630" s="102"/>
      <c r="S4630" s="91"/>
    </row>
    <row r="4631" spans="1:19" s="104" customFormat="1" ht="12.75" customHeight="1" x14ac:dyDescent="0.25">
      <c r="A4631" s="121"/>
      <c r="B4631" s="92" t="str">
        <f>IF(E4631="","",VLOOKUP(E4631,[1]PROJECTES!$C$14:$G$5000,2,FALSE))</f>
        <v/>
      </c>
      <c r="C4631" s="121"/>
      <c r="D4631" s="93" t="str">
        <f>IF(E4631="","",VLOOKUP(E4631,[1]PROJECTES!$C$14:$G$5000,5,FALSE))</f>
        <v/>
      </c>
      <c r="E4631" s="117"/>
      <c r="F4631" s="95"/>
      <c r="G4631" s="96" t="str">
        <f>IF(E4631="","",VLOOKUP(E4631,[1]PROJECTES!$C$14:$G$5000,4,FALSE))</f>
        <v/>
      </c>
      <c r="H4631" s="118"/>
      <c r="I4631" s="97" t="str">
        <f>IF(H4631="","",VLOOKUP(H4631,BD!B$2:C$16,2,FALSE))</f>
        <v/>
      </c>
      <c r="J4631" s="98"/>
      <c r="K4631" s="135" t="str">
        <f t="shared" si="156"/>
        <v/>
      </c>
      <c r="L4631" s="99" t="str">
        <f t="shared" ca="1" si="157"/>
        <v>-</v>
      </c>
      <c r="M4631" s="93" t="str">
        <f>IF(E4631="","",VLOOKUP(E4631,[1]PROJECTES!$C$14:$Z$5000,21,FALSE))</f>
        <v/>
      </c>
      <c r="N4631" s="100"/>
      <c r="O4631" s="72" t="s">
        <v>229</v>
      </c>
      <c r="P4631" s="101"/>
      <c r="Q4631" s="132"/>
      <c r="R4631" s="102"/>
      <c r="S4631" s="91"/>
    </row>
    <row r="4632" spans="1:19" s="104" customFormat="1" ht="12.75" customHeight="1" x14ac:dyDescent="0.25">
      <c r="A4632" s="121"/>
      <c r="B4632" s="92" t="str">
        <f>IF(E4632="","",VLOOKUP(E4632,[1]PROJECTES!$C$14:$G$5000,2,FALSE))</f>
        <v/>
      </c>
      <c r="C4632" s="121"/>
      <c r="D4632" s="93" t="str">
        <f>IF(E4632="","",VLOOKUP(E4632,[1]PROJECTES!$C$14:$G$5000,5,FALSE))</f>
        <v/>
      </c>
      <c r="E4632" s="117"/>
      <c r="F4632" s="95"/>
      <c r="G4632" s="96" t="str">
        <f>IF(E4632="","",VLOOKUP(E4632,[1]PROJECTES!$C$14:$G$5000,4,FALSE))</f>
        <v/>
      </c>
      <c r="H4632" s="118"/>
      <c r="I4632" s="97" t="str">
        <f>IF(H4632="","",VLOOKUP(H4632,BD!B$2:C$16,2,FALSE))</f>
        <v/>
      </c>
      <c r="J4632" s="98"/>
      <c r="K4632" s="135" t="str">
        <f t="shared" si="156"/>
        <v/>
      </c>
      <c r="L4632" s="99" t="str">
        <f t="shared" ca="1" si="157"/>
        <v>-</v>
      </c>
      <c r="M4632" s="93" t="str">
        <f>IF(E4632="","",VLOOKUP(E4632,[1]PROJECTES!$C$14:$Z$5000,21,FALSE))</f>
        <v/>
      </c>
      <c r="N4632" s="100"/>
      <c r="O4632" s="72" t="s">
        <v>229</v>
      </c>
      <c r="P4632" s="101"/>
      <c r="Q4632" s="132"/>
      <c r="R4632" s="102"/>
      <c r="S4632" s="91"/>
    </row>
    <row r="4633" spans="1:19" s="104" customFormat="1" ht="12.75" customHeight="1" x14ac:dyDescent="0.25">
      <c r="A4633" s="121"/>
      <c r="B4633" s="92" t="str">
        <f>IF(E4633="","",VLOOKUP(E4633,[1]PROJECTES!$C$14:$G$5000,2,FALSE))</f>
        <v/>
      </c>
      <c r="C4633" s="121"/>
      <c r="D4633" s="93" t="str">
        <f>IF(E4633="","",VLOOKUP(E4633,[1]PROJECTES!$C$14:$G$5000,5,FALSE))</f>
        <v/>
      </c>
      <c r="E4633" s="117"/>
      <c r="F4633" s="95"/>
      <c r="G4633" s="96" t="str">
        <f>IF(E4633="","",VLOOKUP(E4633,[1]PROJECTES!$C$14:$G$5000,4,FALSE))</f>
        <v/>
      </c>
      <c r="H4633" s="118"/>
      <c r="I4633" s="97" t="str">
        <f>IF(H4633="","",VLOOKUP(H4633,BD!B$2:C$16,2,FALSE))</f>
        <v/>
      </c>
      <c r="J4633" s="98"/>
      <c r="K4633" s="135" t="str">
        <f t="shared" si="156"/>
        <v/>
      </c>
      <c r="L4633" s="99" t="str">
        <f t="shared" ca="1" si="157"/>
        <v>-</v>
      </c>
      <c r="M4633" s="93" t="str">
        <f>IF(E4633="","",VLOOKUP(E4633,[1]PROJECTES!$C$14:$Z$5000,21,FALSE))</f>
        <v/>
      </c>
      <c r="N4633" s="100"/>
      <c r="O4633" s="72" t="s">
        <v>229</v>
      </c>
      <c r="P4633" s="101"/>
      <c r="Q4633" s="132"/>
      <c r="R4633" s="102"/>
      <c r="S4633" s="91"/>
    </row>
    <row r="4634" spans="1:19" s="104" customFormat="1" ht="12.75" customHeight="1" x14ac:dyDescent="0.25">
      <c r="A4634" s="121"/>
      <c r="B4634" s="92" t="str">
        <f>IF(E4634="","",VLOOKUP(E4634,[1]PROJECTES!$C$14:$G$5000,2,FALSE))</f>
        <v/>
      </c>
      <c r="C4634" s="121"/>
      <c r="D4634" s="93" t="str">
        <f>IF(E4634="","",VLOOKUP(E4634,[1]PROJECTES!$C$14:$G$5000,5,FALSE))</f>
        <v/>
      </c>
      <c r="E4634" s="117"/>
      <c r="F4634" s="95"/>
      <c r="G4634" s="96" t="str">
        <f>IF(E4634="","",VLOOKUP(E4634,[1]PROJECTES!$C$14:$G$5000,4,FALSE))</f>
        <v/>
      </c>
      <c r="H4634" s="118"/>
      <c r="I4634" s="97" t="str">
        <f>IF(H4634="","",VLOOKUP(H4634,BD!B$2:C$16,2,FALSE))</f>
        <v/>
      </c>
      <c r="J4634" s="98"/>
      <c r="K4634" s="135" t="str">
        <f t="shared" si="156"/>
        <v/>
      </c>
      <c r="L4634" s="99" t="str">
        <f t="shared" ca="1" si="157"/>
        <v>-</v>
      </c>
      <c r="M4634" s="93" t="str">
        <f>IF(E4634="","",VLOOKUP(E4634,[1]PROJECTES!$C$14:$Z$5000,21,FALSE))</f>
        <v/>
      </c>
      <c r="N4634" s="100"/>
      <c r="O4634" s="72" t="s">
        <v>229</v>
      </c>
      <c r="P4634" s="101"/>
      <c r="Q4634" s="132"/>
      <c r="R4634" s="102"/>
      <c r="S4634" s="91"/>
    </row>
    <row r="4635" spans="1:19" s="104" customFormat="1" ht="12.75" customHeight="1" x14ac:dyDescent="0.25">
      <c r="A4635" s="121"/>
      <c r="B4635" s="92" t="str">
        <f>IF(E4635="","",VLOOKUP(E4635,[1]PROJECTES!$C$14:$G$5000,2,FALSE))</f>
        <v/>
      </c>
      <c r="C4635" s="121"/>
      <c r="D4635" s="93" t="str">
        <f>IF(E4635="","",VLOOKUP(E4635,[1]PROJECTES!$C$14:$G$5000,5,FALSE))</f>
        <v/>
      </c>
      <c r="E4635" s="117"/>
      <c r="F4635" s="95"/>
      <c r="G4635" s="96" t="str">
        <f>IF(E4635="","",VLOOKUP(E4635,[1]PROJECTES!$C$14:$G$5000,4,FALSE))</f>
        <v/>
      </c>
      <c r="H4635" s="118"/>
      <c r="I4635" s="97" t="str">
        <f>IF(H4635="","",VLOOKUP(H4635,BD!B$2:C$16,2,FALSE))</f>
        <v/>
      </c>
      <c r="J4635" s="98"/>
      <c r="K4635" s="135" t="str">
        <f t="shared" si="156"/>
        <v/>
      </c>
      <c r="L4635" s="99" t="str">
        <f t="shared" ca="1" si="157"/>
        <v>-</v>
      </c>
      <c r="M4635" s="93" t="str">
        <f>IF(E4635="","",VLOOKUP(E4635,[1]PROJECTES!$C$14:$Z$5000,21,FALSE))</f>
        <v/>
      </c>
      <c r="N4635" s="100"/>
      <c r="O4635" s="72" t="s">
        <v>229</v>
      </c>
      <c r="P4635" s="101"/>
      <c r="Q4635" s="132"/>
      <c r="R4635" s="102"/>
      <c r="S4635" s="91"/>
    </row>
    <row r="4636" spans="1:19" s="104" customFormat="1" ht="12.75" customHeight="1" x14ac:dyDescent="0.25">
      <c r="A4636" s="121"/>
      <c r="B4636" s="92" t="str">
        <f>IF(E4636="","",VLOOKUP(E4636,[1]PROJECTES!$C$14:$G$5000,2,FALSE))</f>
        <v/>
      </c>
      <c r="C4636" s="121"/>
      <c r="D4636" s="93" t="str">
        <f>IF(E4636="","",VLOOKUP(E4636,[1]PROJECTES!$C$14:$G$5000,5,FALSE))</f>
        <v/>
      </c>
      <c r="E4636" s="117"/>
      <c r="F4636" s="95"/>
      <c r="G4636" s="96" t="str">
        <f>IF(E4636="","",VLOOKUP(E4636,[1]PROJECTES!$C$14:$G$5000,4,FALSE))</f>
        <v/>
      </c>
      <c r="H4636" s="118"/>
      <c r="I4636" s="97" t="str">
        <f>IF(H4636="","",VLOOKUP(H4636,BD!B$2:C$16,2,FALSE))</f>
        <v/>
      </c>
      <c r="J4636" s="98"/>
      <c r="K4636" s="135" t="str">
        <f t="shared" si="156"/>
        <v/>
      </c>
      <c r="L4636" s="99" t="str">
        <f t="shared" ca="1" si="157"/>
        <v>-</v>
      </c>
      <c r="M4636" s="93" t="str">
        <f>IF(E4636="","",VLOOKUP(E4636,[1]PROJECTES!$C$14:$Z$5000,21,FALSE))</f>
        <v/>
      </c>
      <c r="N4636" s="100"/>
      <c r="O4636" s="72" t="s">
        <v>229</v>
      </c>
      <c r="P4636" s="101"/>
      <c r="Q4636" s="132"/>
      <c r="R4636" s="102"/>
      <c r="S4636" s="91"/>
    </row>
    <row r="4637" spans="1:19" s="104" customFormat="1" ht="12.75" customHeight="1" x14ac:dyDescent="0.25">
      <c r="A4637" s="121"/>
      <c r="B4637" s="92" t="str">
        <f>IF(E4637="","",VLOOKUP(E4637,[1]PROJECTES!$C$14:$G$5000,2,FALSE))</f>
        <v/>
      </c>
      <c r="C4637" s="121"/>
      <c r="D4637" s="93" t="str">
        <f>IF(E4637="","",VLOOKUP(E4637,[1]PROJECTES!$C$14:$G$5000,5,FALSE))</f>
        <v/>
      </c>
      <c r="E4637" s="117"/>
      <c r="F4637" s="95"/>
      <c r="G4637" s="96" t="str">
        <f>IF(E4637="","",VLOOKUP(E4637,[1]PROJECTES!$C$14:$G$5000,4,FALSE))</f>
        <v/>
      </c>
      <c r="H4637" s="118"/>
      <c r="I4637" s="97" t="str">
        <f>IF(H4637="","",VLOOKUP(H4637,BD!B$2:C$16,2,FALSE))</f>
        <v/>
      </c>
      <c r="J4637" s="98"/>
      <c r="K4637" s="135" t="str">
        <f t="shared" si="156"/>
        <v/>
      </c>
      <c r="L4637" s="99" t="str">
        <f t="shared" ca="1" si="157"/>
        <v>-</v>
      </c>
      <c r="M4637" s="93" t="str">
        <f>IF(E4637="","",VLOOKUP(E4637,[1]PROJECTES!$C$14:$Z$5000,21,FALSE))</f>
        <v/>
      </c>
      <c r="N4637" s="100"/>
      <c r="O4637" s="72" t="s">
        <v>229</v>
      </c>
      <c r="P4637" s="101"/>
      <c r="Q4637" s="132"/>
      <c r="R4637" s="102"/>
      <c r="S4637" s="91"/>
    </row>
    <row r="4638" spans="1:19" s="104" customFormat="1" ht="12.75" customHeight="1" x14ac:dyDescent="0.25">
      <c r="A4638" s="121"/>
      <c r="B4638" s="92" t="str">
        <f>IF(E4638="","",VLOOKUP(E4638,[1]PROJECTES!$C$14:$G$5000,2,FALSE))</f>
        <v/>
      </c>
      <c r="C4638" s="121"/>
      <c r="D4638" s="93" t="str">
        <f>IF(E4638="","",VLOOKUP(E4638,[1]PROJECTES!$C$14:$G$5000,5,FALSE))</f>
        <v/>
      </c>
      <c r="E4638" s="117"/>
      <c r="F4638" s="95"/>
      <c r="G4638" s="96" t="str">
        <f>IF(E4638="","",VLOOKUP(E4638,[1]PROJECTES!$C$14:$G$5000,4,FALSE))</f>
        <v/>
      </c>
      <c r="H4638" s="118"/>
      <c r="I4638" s="97" t="str">
        <f>IF(H4638="","",VLOOKUP(H4638,BD!B$2:C$16,2,FALSE))</f>
        <v/>
      </c>
      <c r="J4638" s="98"/>
      <c r="K4638" s="135" t="str">
        <f t="shared" si="156"/>
        <v/>
      </c>
      <c r="L4638" s="99" t="str">
        <f t="shared" ca="1" si="157"/>
        <v>-</v>
      </c>
      <c r="M4638" s="93" t="str">
        <f>IF(E4638="","",VLOOKUP(E4638,[1]PROJECTES!$C$14:$Z$5000,21,FALSE))</f>
        <v/>
      </c>
      <c r="N4638" s="100"/>
      <c r="O4638" s="72" t="s">
        <v>229</v>
      </c>
      <c r="P4638" s="101"/>
      <c r="Q4638" s="132"/>
      <c r="R4638" s="102"/>
      <c r="S4638" s="91"/>
    </row>
    <row r="4639" spans="1:19" s="104" customFormat="1" ht="12.75" customHeight="1" x14ac:dyDescent="0.25">
      <c r="A4639" s="121"/>
      <c r="B4639" s="92" t="str">
        <f>IF(E4639="","",VLOOKUP(E4639,[1]PROJECTES!$C$14:$G$5000,2,FALSE))</f>
        <v/>
      </c>
      <c r="C4639" s="121"/>
      <c r="D4639" s="93" t="str">
        <f>IF(E4639="","",VLOOKUP(E4639,[1]PROJECTES!$C$14:$G$5000,5,FALSE))</f>
        <v/>
      </c>
      <c r="E4639" s="117"/>
      <c r="F4639" s="95"/>
      <c r="G4639" s="96" t="str">
        <f>IF(E4639="","",VLOOKUP(E4639,[1]PROJECTES!$C$14:$G$5000,4,FALSE))</f>
        <v/>
      </c>
      <c r="H4639" s="118"/>
      <c r="I4639" s="97" t="str">
        <f>IF(H4639="","",VLOOKUP(H4639,BD!B$2:C$16,2,FALSE))</f>
        <v/>
      </c>
      <c r="J4639" s="98"/>
      <c r="K4639" s="135" t="str">
        <f t="shared" si="156"/>
        <v/>
      </c>
      <c r="L4639" s="99" t="str">
        <f t="shared" ca="1" si="157"/>
        <v>-</v>
      </c>
      <c r="M4639" s="93" t="str">
        <f>IF(E4639="","",VLOOKUP(E4639,[1]PROJECTES!$C$14:$Z$5000,21,FALSE))</f>
        <v/>
      </c>
      <c r="N4639" s="100"/>
      <c r="O4639" s="72" t="s">
        <v>229</v>
      </c>
      <c r="P4639" s="101"/>
      <c r="Q4639" s="132"/>
      <c r="R4639" s="102"/>
      <c r="S4639" s="91"/>
    </row>
    <row r="4640" spans="1:19" s="104" customFormat="1" ht="12.75" customHeight="1" x14ac:dyDescent="0.25">
      <c r="A4640" s="121"/>
      <c r="B4640" s="92" t="str">
        <f>IF(E4640="","",VLOOKUP(E4640,[1]PROJECTES!$C$14:$G$5000,2,FALSE))</f>
        <v/>
      </c>
      <c r="C4640" s="121"/>
      <c r="D4640" s="93" t="str">
        <f>IF(E4640="","",VLOOKUP(E4640,[1]PROJECTES!$C$14:$G$5000,5,FALSE))</f>
        <v/>
      </c>
      <c r="E4640" s="117"/>
      <c r="F4640" s="95"/>
      <c r="G4640" s="96" t="str">
        <f>IF(E4640="","",VLOOKUP(E4640,[1]PROJECTES!$C$14:$G$5000,4,FALSE))</f>
        <v/>
      </c>
      <c r="H4640" s="118"/>
      <c r="I4640" s="97" t="str">
        <f>IF(H4640="","",VLOOKUP(H4640,BD!B$2:C$16,2,FALSE))</f>
        <v/>
      </c>
      <c r="J4640" s="98"/>
      <c r="K4640" s="135" t="str">
        <f t="shared" si="156"/>
        <v/>
      </c>
      <c r="L4640" s="99" t="str">
        <f t="shared" ca="1" si="157"/>
        <v>-</v>
      </c>
      <c r="M4640" s="93" t="str">
        <f>IF(E4640="","",VLOOKUP(E4640,[1]PROJECTES!$C$14:$Z$5000,21,FALSE))</f>
        <v/>
      </c>
      <c r="N4640" s="100"/>
      <c r="O4640" s="72" t="s">
        <v>229</v>
      </c>
      <c r="P4640" s="101"/>
      <c r="Q4640" s="132"/>
      <c r="R4640" s="102"/>
      <c r="S4640" s="91"/>
    </row>
    <row r="4641" spans="1:19" s="104" customFormat="1" ht="12.75" customHeight="1" x14ac:dyDescent="0.25">
      <c r="A4641" s="121"/>
      <c r="B4641" s="92" t="str">
        <f>IF(E4641="","",VLOOKUP(E4641,[1]PROJECTES!$C$14:$G$5000,2,FALSE))</f>
        <v/>
      </c>
      <c r="C4641" s="121"/>
      <c r="D4641" s="93" t="str">
        <f>IF(E4641="","",VLOOKUP(E4641,[1]PROJECTES!$C$14:$G$5000,5,FALSE))</f>
        <v/>
      </c>
      <c r="E4641" s="117"/>
      <c r="F4641" s="95"/>
      <c r="G4641" s="96" t="str">
        <f>IF(E4641="","",VLOOKUP(E4641,[1]PROJECTES!$C$14:$G$5000,4,FALSE))</f>
        <v/>
      </c>
      <c r="H4641" s="118"/>
      <c r="I4641" s="97" t="str">
        <f>IF(H4641="","",VLOOKUP(H4641,BD!B$2:C$16,2,FALSE))</f>
        <v/>
      </c>
      <c r="J4641" s="98"/>
      <c r="K4641" s="135" t="str">
        <f t="shared" si="156"/>
        <v/>
      </c>
      <c r="L4641" s="99" t="str">
        <f t="shared" ca="1" si="157"/>
        <v>-</v>
      </c>
      <c r="M4641" s="93" t="str">
        <f>IF(E4641="","",VLOOKUP(E4641,[1]PROJECTES!$C$14:$Z$5000,21,FALSE))</f>
        <v/>
      </c>
      <c r="N4641" s="100"/>
      <c r="O4641" s="72" t="s">
        <v>229</v>
      </c>
      <c r="P4641" s="101"/>
      <c r="Q4641" s="132"/>
      <c r="R4641" s="102"/>
      <c r="S4641" s="91"/>
    </row>
    <row r="4642" spans="1:19" s="104" customFormat="1" ht="12.75" customHeight="1" x14ac:dyDescent="0.25">
      <c r="A4642" s="121"/>
      <c r="B4642" s="92" t="str">
        <f>IF(E4642="","",VLOOKUP(E4642,[1]PROJECTES!$C$14:$G$5000,2,FALSE))</f>
        <v/>
      </c>
      <c r="C4642" s="121"/>
      <c r="D4642" s="93" t="str">
        <f>IF(E4642="","",VLOOKUP(E4642,[1]PROJECTES!$C$14:$G$5000,5,FALSE))</f>
        <v/>
      </c>
      <c r="E4642" s="117"/>
      <c r="F4642" s="95"/>
      <c r="G4642" s="96" t="str">
        <f>IF(E4642="","",VLOOKUP(E4642,[1]PROJECTES!$C$14:$G$5000,4,FALSE))</f>
        <v/>
      </c>
      <c r="H4642" s="118"/>
      <c r="I4642" s="97" t="str">
        <f>IF(H4642="","",VLOOKUP(H4642,BD!B$2:C$16,2,FALSE))</f>
        <v/>
      </c>
      <c r="J4642" s="98"/>
      <c r="K4642" s="135" t="str">
        <f t="shared" si="156"/>
        <v/>
      </c>
      <c r="L4642" s="99" t="str">
        <f t="shared" ca="1" si="157"/>
        <v>-</v>
      </c>
      <c r="M4642" s="93" t="str">
        <f>IF(E4642="","",VLOOKUP(E4642,[1]PROJECTES!$C$14:$Z$5000,21,FALSE))</f>
        <v/>
      </c>
      <c r="N4642" s="100"/>
      <c r="O4642" s="72" t="s">
        <v>229</v>
      </c>
      <c r="P4642" s="101"/>
      <c r="Q4642" s="132"/>
      <c r="R4642" s="102"/>
      <c r="S4642" s="91"/>
    </row>
    <row r="4643" spans="1:19" s="104" customFormat="1" ht="12.75" customHeight="1" x14ac:dyDescent="0.25">
      <c r="A4643" s="121"/>
      <c r="B4643" s="92" t="str">
        <f>IF(E4643="","",VLOOKUP(E4643,[1]PROJECTES!$C$14:$G$5000,2,FALSE))</f>
        <v/>
      </c>
      <c r="C4643" s="121"/>
      <c r="D4643" s="93" t="str">
        <f>IF(E4643="","",VLOOKUP(E4643,[1]PROJECTES!$C$14:$G$5000,5,FALSE))</f>
        <v/>
      </c>
      <c r="E4643" s="117"/>
      <c r="F4643" s="95"/>
      <c r="G4643" s="96" t="str">
        <f>IF(E4643="","",VLOOKUP(E4643,[1]PROJECTES!$C$14:$G$5000,4,FALSE))</f>
        <v/>
      </c>
      <c r="H4643" s="118"/>
      <c r="I4643" s="97" t="str">
        <f>IF(H4643="","",VLOOKUP(H4643,BD!B$2:C$16,2,FALSE))</f>
        <v/>
      </c>
      <c r="J4643" s="98"/>
      <c r="K4643" s="135" t="str">
        <f t="shared" si="156"/>
        <v/>
      </c>
      <c r="L4643" s="99" t="str">
        <f t="shared" ca="1" si="157"/>
        <v>-</v>
      </c>
      <c r="M4643" s="93" t="str">
        <f>IF(E4643="","",VLOOKUP(E4643,[1]PROJECTES!$C$14:$Z$5000,21,FALSE))</f>
        <v/>
      </c>
      <c r="N4643" s="100"/>
      <c r="O4643" s="72" t="s">
        <v>229</v>
      </c>
      <c r="P4643" s="101"/>
      <c r="Q4643" s="132"/>
      <c r="R4643" s="102"/>
      <c r="S4643" s="91"/>
    </row>
    <row r="4644" spans="1:19" s="104" customFormat="1" ht="12.75" customHeight="1" x14ac:dyDescent="0.25">
      <c r="A4644" s="121"/>
      <c r="B4644" s="92" t="str">
        <f>IF(E4644="","",VLOOKUP(E4644,[1]PROJECTES!$C$14:$G$5000,2,FALSE))</f>
        <v/>
      </c>
      <c r="C4644" s="121"/>
      <c r="D4644" s="93" t="str">
        <f>IF(E4644="","",VLOOKUP(E4644,[1]PROJECTES!$C$14:$G$5000,5,FALSE))</f>
        <v/>
      </c>
      <c r="E4644" s="117"/>
      <c r="F4644" s="95"/>
      <c r="G4644" s="96" t="str">
        <f>IF(E4644="","",VLOOKUP(E4644,[1]PROJECTES!$C$14:$G$5000,4,FALSE))</f>
        <v/>
      </c>
      <c r="H4644" s="118"/>
      <c r="I4644" s="97" t="str">
        <f>IF(H4644="","",VLOOKUP(H4644,BD!B$2:C$16,2,FALSE))</f>
        <v/>
      </c>
      <c r="J4644" s="98"/>
      <c r="K4644" s="135" t="str">
        <f t="shared" si="156"/>
        <v/>
      </c>
      <c r="L4644" s="99" t="str">
        <f t="shared" ca="1" si="157"/>
        <v>-</v>
      </c>
      <c r="M4644" s="93" t="str">
        <f>IF(E4644="","",VLOOKUP(E4644,[1]PROJECTES!$C$14:$Z$5000,21,FALSE))</f>
        <v/>
      </c>
      <c r="N4644" s="100"/>
      <c r="O4644" s="72" t="s">
        <v>229</v>
      </c>
      <c r="P4644" s="101"/>
      <c r="Q4644" s="132"/>
      <c r="R4644" s="102"/>
      <c r="S4644" s="91"/>
    </row>
    <row r="4645" spans="1:19" s="104" customFormat="1" ht="12.75" customHeight="1" x14ac:dyDescent="0.25">
      <c r="A4645" s="121"/>
      <c r="B4645" s="92" t="str">
        <f>IF(E4645="","",VLOOKUP(E4645,[1]PROJECTES!$C$14:$G$5000,2,FALSE))</f>
        <v/>
      </c>
      <c r="C4645" s="121"/>
      <c r="D4645" s="93" t="str">
        <f>IF(E4645="","",VLOOKUP(E4645,[1]PROJECTES!$C$14:$G$5000,5,FALSE))</f>
        <v/>
      </c>
      <c r="E4645" s="117"/>
      <c r="F4645" s="95"/>
      <c r="G4645" s="96" t="str">
        <f>IF(E4645="","",VLOOKUP(E4645,[1]PROJECTES!$C$14:$G$5000,4,FALSE))</f>
        <v/>
      </c>
      <c r="H4645" s="118"/>
      <c r="I4645" s="97" t="str">
        <f>IF(H4645="","",VLOOKUP(H4645,BD!B$2:C$16,2,FALSE))</f>
        <v/>
      </c>
      <c r="J4645" s="98"/>
      <c r="K4645" s="135" t="str">
        <f t="shared" si="156"/>
        <v/>
      </c>
      <c r="L4645" s="99" t="str">
        <f t="shared" ca="1" si="157"/>
        <v>-</v>
      </c>
      <c r="M4645" s="93" t="str">
        <f>IF(E4645="","",VLOOKUP(E4645,[1]PROJECTES!$C$14:$Z$5000,21,FALSE))</f>
        <v/>
      </c>
      <c r="N4645" s="100"/>
      <c r="O4645" s="72" t="s">
        <v>229</v>
      </c>
      <c r="P4645" s="101"/>
      <c r="Q4645" s="132"/>
      <c r="R4645" s="102"/>
      <c r="S4645" s="91"/>
    </row>
    <row r="4646" spans="1:19" s="104" customFormat="1" ht="12.75" customHeight="1" x14ac:dyDescent="0.25">
      <c r="A4646" s="121"/>
      <c r="B4646" s="92" t="str">
        <f>IF(E4646="","",VLOOKUP(E4646,[1]PROJECTES!$C$14:$G$5000,2,FALSE))</f>
        <v/>
      </c>
      <c r="C4646" s="121"/>
      <c r="D4646" s="93" t="str">
        <f>IF(E4646="","",VLOOKUP(E4646,[1]PROJECTES!$C$14:$G$5000,5,FALSE))</f>
        <v/>
      </c>
      <c r="E4646" s="117"/>
      <c r="F4646" s="95"/>
      <c r="G4646" s="96" t="str">
        <f>IF(E4646="","",VLOOKUP(E4646,[1]PROJECTES!$C$14:$G$5000,4,FALSE))</f>
        <v/>
      </c>
      <c r="H4646" s="118"/>
      <c r="I4646" s="97" t="str">
        <f>IF(H4646="","",VLOOKUP(H4646,BD!B$2:C$16,2,FALSE))</f>
        <v/>
      </c>
      <c r="J4646" s="98"/>
      <c r="K4646" s="135" t="str">
        <f t="shared" si="156"/>
        <v/>
      </c>
      <c r="L4646" s="99" t="str">
        <f t="shared" ca="1" si="157"/>
        <v>-</v>
      </c>
      <c r="M4646" s="93" t="str">
        <f>IF(E4646="","",VLOOKUP(E4646,[1]PROJECTES!$C$14:$Z$5000,21,FALSE))</f>
        <v/>
      </c>
      <c r="N4646" s="100"/>
      <c r="O4646" s="72" t="s">
        <v>229</v>
      </c>
      <c r="P4646" s="101"/>
      <c r="Q4646" s="132"/>
      <c r="R4646" s="102"/>
      <c r="S4646" s="91"/>
    </row>
    <row r="4647" spans="1:19" s="104" customFormat="1" ht="12.75" customHeight="1" x14ac:dyDescent="0.25">
      <c r="A4647" s="121"/>
      <c r="B4647" s="92" t="str">
        <f>IF(E4647="","",VLOOKUP(E4647,[1]PROJECTES!$C$14:$G$5000,2,FALSE))</f>
        <v/>
      </c>
      <c r="C4647" s="121"/>
      <c r="D4647" s="93" t="str">
        <f>IF(E4647="","",VLOOKUP(E4647,[1]PROJECTES!$C$14:$G$5000,5,FALSE))</f>
        <v/>
      </c>
      <c r="E4647" s="117"/>
      <c r="F4647" s="95"/>
      <c r="G4647" s="96" t="str">
        <f>IF(E4647="","",VLOOKUP(E4647,[1]PROJECTES!$C$14:$G$5000,4,FALSE))</f>
        <v/>
      </c>
      <c r="H4647" s="118"/>
      <c r="I4647" s="97" t="str">
        <f>IF(H4647="","",VLOOKUP(H4647,BD!B$2:C$16,2,FALSE))</f>
        <v/>
      </c>
      <c r="J4647" s="98"/>
      <c r="K4647" s="135" t="str">
        <f t="shared" si="156"/>
        <v/>
      </c>
      <c r="L4647" s="99" t="str">
        <f t="shared" ca="1" si="157"/>
        <v>-</v>
      </c>
      <c r="M4647" s="93" t="str">
        <f>IF(E4647="","",VLOOKUP(E4647,[1]PROJECTES!$C$14:$Z$5000,21,FALSE))</f>
        <v/>
      </c>
      <c r="N4647" s="100"/>
      <c r="O4647" s="72" t="s">
        <v>229</v>
      </c>
      <c r="P4647" s="101"/>
      <c r="Q4647" s="132"/>
      <c r="R4647" s="102"/>
      <c r="S4647" s="91"/>
    </row>
    <row r="4648" spans="1:19" s="104" customFormat="1" ht="12.75" customHeight="1" x14ac:dyDescent="0.25">
      <c r="A4648" s="121"/>
      <c r="B4648" s="92" t="str">
        <f>IF(E4648="","",VLOOKUP(E4648,[1]PROJECTES!$C$14:$G$5000,2,FALSE))</f>
        <v/>
      </c>
      <c r="C4648" s="121"/>
      <c r="D4648" s="93" t="str">
        <f>IF(E4648="","",VLOOKUP(E4648,[1]PROJECTES!$C$14:$G$5000,5,FALSE))</f>
        <v/>
      </c>
      <c r="E4648" s="117"/>
      <c r="F4648" s="95"/>
      <c r="G4648" s="96" t="str">
        <f>IF(E4648="","",VLOOKUP(E4648,[1]PROJECTES!$C$14:$G$5000,4,FALSE))</f>
        <v/>
      </c>
      <c r="H4648" s="118"/>
      <c r="I4648" s="97" t="str">
        <f>IF(H4648="","",VLOOKUP(H4648,BD!B$2:C$16,2,FALSE))</f>
        <v/>
      </c>
      <c r="J4648" s="98"/>
      <c r="K4648" s="135" t="str">
        <f t="shared" si="156"/>
        <v/>
      </c>
      <c r="L4648" s="99" t="str">
        <f t="shared" ca="1" si="157"/>
        <v>-</v>
      </c>
      <c r="M4648" s="93" t="str">
        <f>IF(E4648="","",VLOOKUP(E4648,[1]PROJECTES!$C$14:$Z$5000,21,FALSE))</f>
        <v/>
      </c>
      <c r="N4648" s="100"/>
      <c r="O4648" s="72" t="s">
        <v>229</v>
      </c>
      <c r="P4648" s="101"/>
      <c r="Q4648" s="132"/>
      <c r="R4648" s="102"/>
      <c r="S4648" s="91"/>
    </row>
    <row r="4649" spans="1:19" s="104" customFormat="1" ht="12.75" customHeight="1" x14ac:dyDescent="0.25">
      <c r="A4649" s="121"/>
      <c r="B4649" s="92" t="str">
        <f>IF(E4649="","",VLOOKUP(E4649,[1]PROJECTES!$C$14:$G$5000,2,FALSE))</f>
        <v/>
      </c>
      <c r="C4649" s="121"/>
      <c r="D4649" s="93" t="str">
        <f>IF(E4649="","",VLOOKUP(E4649,[1]PROJECTES!$C$14:$G$5000,5,FALSE))</f>
        <v/>
      </c>
      <c r="E4649" s="117"/>
      <c r="F4649" s="95"/>
      <c r="G4649" s="96" t="str">
        <f>IF(E4649="","",VLOOKUP(E4649,[1]PROJECTES!$C$14:$G$5000,4,FALSE))</f>
        <v/>
      </c>
      <c r="H4649" s="118"/>
      <c r="I4649" s="97" t="str">
        <f>IF(H4649="","",VLOOKUP(H4649,BD!B$2:C$16,2,FALSE))</f>
        <v/>
      </c>
      <c r="J4649" s="98"/>
      <c r="K4649" s="135" t="str">
        <f t="shared" si="156"/>
        <v/>
      </c>
      <c r="L4649" s="99" t="str">
        <f t="shared" ca="1" si="157"/>
        <v>-</v>
      </c>
      <c r="M4649" s="93" t="str">
        <f>IF(E4649="","",VLOOKUP(E4649,[1]PROJECTES!$C$14:$Z$5000,21,FALSE))</f>
        <v/>
      </c>
      <c r="N4649" s="100"/>
      <c r="O4649" s="72" t="s">
        <v>229</v>
      </c>
      <c r="P4649" s="101"/>
      <c r="Q4649" s="132"/>
      <c r="R4649" s="102"/>
      <c r="S4649" s="91"/>
    </row>
    <row r="4650" spans="1:19" s="104" customFormat="1" ht="12.75" customHeight="1" x14ac:dyDescent="0.25">
      <c r="A4650" s="121"/>
      <c r="B4650" s="92" t="str">
        <f>IF(E4650="","",VLOOKUP(E4650,[1]PROJECTES!$C$14:$G$5000,2,FALSE))</f>
        <v/>
      </c>
      <c r="C4650" s="121"/>
      <c r="D4650" s="93" t="str">
        <f>IF(E4650="","",VLOOKUP(E4650,[1]PROJECTES!$C$14:$G$5000,5,FALSE))</f>
        <v/>
      </c>
      <c r="E4650" s="117"/>
      <c r="F4650" s="95"/>
      <c r="G4650" s="96" t="str">
        <f>IF(E4650="","",VLOOKUP(E4650,[1]PROJECTES!$C$14:$G$5000,4,FALSE))</f>
        <v/>
      </c>
      <c r="H4650" s="118"/>
      <c r="I4650" s="97" t="str">
        <f>IF(H4650="","",VLOOKUP(H4650,BD!B$2:C$16,2,FALSE))</f>
        <v/>
      </c>
      <c r="J4650" s="98"/>
      <c r="K4650" s="135" t="str">
        <f t="shared" si="156"/>
        <v/>
      </c>
      <c r="L4650" s="99" t="str">
        <f t="shared" ca="1" si="157"/>
        <v>-</v>
      </c>
      <c r="M4650" s="93" t="str">
        <f>IF(E4650="","",VLOOKUP(E4650,[1]PROJECTES!$C$14:$Z$5000,21,FALSE))</f>
        <v/>
      </c>
      <c r="N4650" s="100"/>
      <c r="O4650" s="72" t="s">
        <v>229</v>
      </c>
      <c r="P4650" s="101"/>
      <c r="Q4650" s="132"/>
      <c r="R4650" s="102"/>
      <c r="S4650" s="91"/>
    </row>
    <row r="4651" spans="1:19" s="104" customFormat="1" ht="12.75" customHeight="1" x14ac:dyDescent="0.25">
      <c r="A4651" s="121"/>
      <c r="B4651" s="92" t="str">
        <f>IF(E4651="","",VLOOKUP(E4651,[1]PROJECTES!$C$14:$G$5000,2,FALSE))</f>
        <v/>
      </c>
      <c r="C4651" s="121"/>
      <c r="D4651" s="93" t="str">
        <f>IF(E4651="","",VLOOKUP(E4651,[1]PROJECTES!$C$14:$G$5000,5,FALSE))</f>
        <v/>
      </c>
      <c r="E4651" s="117"/>
      <c r="F4651" s="95"/>
      <c r="G4651" s="96" t="str">
        <f>IF(E4651="","",VLOOKUP(E4651,[1]PROJECTES!$C$14:$G$5000,4,FALSE))</f>
        <v/>
      </c>
      <c r="H4651" s="118"/>
      <c r="I4651" s="97" t="str">
        <f>IF(H4651="","",VLOOKUP(H4651,BD!B$2:C$16,2,FALSE))</f>
        <v/>
      </c>
      <c r="J4651" s="98"/>
      <c r="K4651" s="135" t="str">
        <f t="shared" si="156"/>
        <v/>
      </c>
      <c r="L4651" s="99" t="str">
        <f t="shared" ca="1" si="157"/>
        <v>-</v>
      </c>
      <c r="M4651" s="93" t="str">
        <f>IF(E4651="","",VLOOKUP(E4651,[1]PROJECTES!$C$14:$Z$5000,21,FALSE))</f>
        <v/>
      </c>
      <c r="N4651" s="100"/>
      <c r="O4651" s="72" t="s">
        <v>229</v>
      </c>
      <c r="P4651" s="101"/>
      <c r="Q4651" s="132"/>
      <c r="R4651" s="102"/>
      <c r="S4651" s="91"/>
    </row>
    <row r="4652" spans="1:19" s="104" customFormat="1" ht="12.75" customHeight="1" x14ac:dyDescent="0.25">
      <c r="A4652" s="121"/>
      <c r="B4652" s="92" t="str">
        <f>IF(E4652="","",VLOOKUP(E4652,[1]PROJECTES!$C$14:$G$5000,2,FALSE))</f>
        <v/>
      </c>
      <c r="C4652" s="121"/>
      <c r="D4652" s="93" t="str">
        <f>IF(E4652="","",VLOOKUP(E4652,[1]PROJECTES!$C$14:$G$5000,5,FALSE))</f>
        <v/>
      </c>
      <c r="E4652" s="117"/>
      <c r="F4652" s="95"/>
      <c r="G4652" s="96" t="str">
        <f>IF(E4652="","",VLOOKUP(E4652,[1]PROJECTES!$C$14:$G$5000,4,FALSE))</f>
        <v/>
      </c>
      <c r="H4652" s="118"/>
      <c r="I4652" s="97" t="str">
        <f>IF(H4652="","",VLOOKUP(H4652,BD!B$2:C$16,2,FALSE))</f>
        <v/>
      </c>
      <c r="J4652" s="98"/>
      <c r="K4652" s="135" t="str">
        <f t="shared" ref="K4652:K4715" si="158">IF(J4652="","",WEEKNUM(J4652,2)-0)</f>
        <v/>
      </c>
      <c r="L4652" s="99" t="str">
        <f t="shared" ref="L4652:L4715" ca="1" si="159">IF(M4652="","-",IF(G4652="TA","-",+M4652-TODAY()))</f>
        <v>-</v>
      </c>
      <c r="M4652" s="93" t="str">
        <f>IF(E4652="","",VLOOKUP(E4652,[1]PROJECTES!$C$14:$Z$5000,21,FALSE))</f>
        <v/>
      </c>
      <c r="N4652" s="100"/>
      <c r="O4652" s="72" t="s">
        <v>229</v>
      </c>
      <c r="P4652" s="101"/>
      <c r="Q4652" s="132"/>
      <c r="R4652" s="102"/>
      <c r="S4652" s="91"/>
    </row>
    <row r="4653" spans="1:19" s="104" customFormat="1" ht="12.75" customHeight="1" x14ac:dyDescent="0.25">
      <c r="A4653" s="121"/>
      <c r="B4653" s="92" t="str">
        <f>IF(E4653="","",VLOOKUP(E4653,[1]PROJECTES!$C$14:$G$5000,2,FALSE))</f>
        <v/>
      </c>
      <c r="C4653" s="121"/>
      <c r="D4653" s="93" t="str">
        <f>IF(E4653="","",VLOOKUP(E4653,[1]PROJECTES!$C$14:$G$5000,5,FALSE))</f>
        <v/>
      </c>
      <c r="E4653" s="117"/>
      <c r="F4653" s="95"/>
      <c r="G4653" s="96" t="str">
        <f>IF(E4653="","",VLOOKUP(E4653,[1]PROJECTES!$C$14:$G$5000,4,FALSE))</f>
        <v/>
      </c>
      <c r="H4653" s="118"/>
      <c r="I4653" s="97" t="str">
        <f>IF(H4653="","",VLOOKUP(H4653,BD!B$2:C$16,2,FALSE))</f>
        <v/>
      </c>
      <c r="J4653" s="98"/>
      <c r="K4653" s="135" t="str">
        <f t="shared" si="158"/>
        <v/>
      </c>
      <c r="L4653" s="99" t="str">
        <f t="shared" ca="1" si="159"/>
        <v>-</v>
      </c>
      <c r="M4653" s="93" t="str">
        <f>IF(E4653="","",VLOOKUP(E4653,[1]PROJECTES!$C$14:$Z$5000,21,FALSE))</f>
        <v/>
      </c>
      <c r="N4653" s="100"/>
      <c r="O4653" s="72" t="s">
        <v>229</v>
      </c>
      <c r="P4653" s="101"/>
      <c r="Q4653" s="132"/>
      <c r="R4653" s="102"/>
      <c r="S4653" s="91"/>
    </row>
    <row r="4654" spans="1:19" s="104" customFormat="1" ht="12.75" customHeight="1" x14ac:dyDescent="0.25">
      <c r="A4654" s="121"/>
      <c r="B4654" s="92" t="str">
        <f>IF(E4654="","",VLOOKUP(E4654,[1]PROJECTES!$C$14:$G$5000,2,FALSE))</f>
        <v/>
      </c>
      <c r="C4654" s="121"/>
      <c r="D4654" s="93" t="str">
        <f>IF(E4654="","",VLOOKUP(E4654,[1]PROJECTES!$C$14:$G$5000,5,FALSE))</f>
        <v/>
      </c>
      <c r="E4654" s="117"/>
      <c r="F4654" s="95"/>
      <c r="G4654" s="96" t="str">
        <f>IF(E4654="","",VLOOKUP(E4654,[1]PROJECTES!$C$14:$G$5000,4,FALSE))</f>
        <v/>
      </c>
      <c r="H4654" s="118"/>
      <c r="I4654" s="97" t="str">
        <f>IF(H4654="","",VLOOKUP(H4654,BD!B$2:C$16,2,FALSE))</f>
        <v/>
      </c>
      <c r="J4654" s="98"/>
      <c r="K4654" s="135" t="str">
        <f t="shared" si="158"/>
        <v/>
      </c>
      <c r="L4654" s="99" t="str">
        <f t="shared" ca="1" si="159"/>
        <v>-</v>
      </c>
      <c r="M4654" s="93" t="str">
        <f>IF(E4654="","",VLOOKUP(E4654,[1]PROJECTES!$C$14:$Z$5000,21,FALSE))</f>
        <v/>
      </c>
      <c r="N4654" s="100"/>
      <c r="O4654" s="72" t="s">
        <v>229</v>
      </c>
      <c r="P4654" s="101"/>
      <c r="Q4654" s="132"/>
      <c r="R4654" s="102"/>
      <c r="S4654" s="91"/>
    </row>
    <row r="4655" spans="1:19" s="104" customFormat="1" ht="12.75" customHeight="1" x14ac:dyDescent="0.25">
      <c r="A4655" s="121"/>
      <c r="B4655" s="92" t="str">
        <f>IF(E4655="","",VLOOKUP(E4655,[1]PROJECTES!$C$14:$G$5000,2,FALSE))</f>
        <v/>
      </c>
      <c r="C4655" s="121"/>
      <c r="D4655" s="93" t="str">
        <f>IF(E4655="","",VLOOKUP(E4655,[1]PROJECTES!$C$14:$G$5000,5,FALSE))</f>
        <v/>
      </c>
      <c r="E4655" s="117"/>
      <c r="F4655" s="95"/>
      <c r="G4655" s="96" t="str">
        <f>IF(E4655="","",VLOOKUP(E4655,[1]PROJECTES!$C$14:$G$5000,4,FALSE))</f>
        <v/>
      </c>
      <c r="H4655" s="118"/>
      <c r="I4655" s="97" t="str">
        <f>IF(H4655="","",VLOOKUP(H4655,BD!B$2:C$16,2,FALSE))</f>
        <v/>
      </c>
      <c r="J4655" s="98"/>
      <c r="K4655" s="135" t="str">
        <f t="shared" si="158"/>
        <v/>
      </c>
      <c r="L4655" s="99" t="str">
        <f t="shared" ca="1" si="159"/>
        <v>-</v>
      </c>
      <c r="M4655" s="93" t="str">
        <f>IF(E4655="","",VLOOKUP(E4655,[1]PROJECTES!$C$14:$Z$5000,21,FALSE))</f>
        <v/>
      </c>
      <c r="N4655" s="100"/>
      <c r="O4655" s="72" t="s">
        <v>229</v>
      </c>
      <c r="P4655" s="101"/>
      <c r="Q4655" s="132"/>
      <c r="R4655" s="102"/>
      <c r="S4655" s="91"/>
    </row>
    <row r="4656" spans="1:19" s="104" customFormat="1" ht="12.75" customHeight="1" x14ac:dyDescent="0.25">
      <c r="A4656" s="121"/>
      <c r="B4656" s="92" t="str">
        <f>IF(E4656="","",VLOOKUP(E4656,[1]PROJECTES!$C$14:$G$5000,2,FALSE))</f>
        <v/>
      </c>
      <c r="C4656" s="121"/>
      <c r="D4656" s="93" t="str">
        <f>IF(E4656="","",VLOOKUP(E4656,[1]PROJECTES!$C$14:$G$5000,5,FALSE))</f>
        <v/>
      </c>
      <c r="E4656" s="117"/>
      <c r="F4656" s="95"/>
      <c r="G4656" s="96" t="str">
        <f>IF(E4656="","",VLOOKUP(E4656,[1]PROJECTES!$C$14:$G$5000,4,FALSE))</f>
        <v/>
      </c>
      <c r="H4656" s="118"/>
      <c r="I4656" s="97" t="str">
        <f>IF(H4656="","",VLOOKUP(H4656,BD!B$2:C$16,2,FALSE))</f>
        <v/>
      </c>
      <c r="J4656" s="98"/>
      <c r="K4656" s="135" t="str">
        <f t="shared" si="158"/>
        <v/>
      </c>
      <c r="L4656" s="99" t="str">
        <f t="shared" ca="1" si="159"/>
        <v>-</v>
      </c>
      <c r="M4656" s="93" t="str">
        <f>IF(E4656="","",VLOOKUP(E4656,[1]PROJECTES!$C$14:$Z$5000,21,FALSE))</f>
        <v/>
      </c>
      <c r="N4656" s="100"/>
      <c r="O4656" s="72" t="s">
        <v>229</v>
      </c>
      <c r="P4656" s="101"/>
      <c r="Q4656" s="132"/>
      <c r="R4656" s="102"/>
      <c r="S4656" s="91"/>
    </row>
    <row r="4657" spans="1:19" s="104" customFormat="1" ht="12.75" customHeight="1" x14ac:dyDescent="0.25">
      <c r="A4657" s="121"/>
      <c r="B4657" s="92" t="str">
        <f>IF(E4657="","",VLOOKUP(E4657,[1]PROJECTES!$C$14:$G$5000,2,FALSE))</f>
        <v/>
      </c>
      <c r="C4657" s="121"/>
      <c r="D4657" s="93" t="str">
        <f>IF(E4657="","",VLOOKUP(E4657,[1]PROJECTES!$C$14:$G$5000,5,FALSE))</f>
        <v/>
      </c>
      <c r="E4657" s="117"/>
      <c r="F4657" s="95"/>
      <c r="G4657" s="96" t="str">
        <f>IF(E4657="","",VLOOKUP(E4657,[1]PROJECTES!$C$14:$G$5000,4,FALSE))</f>
        <v/>
      </c>
      <c r="H4657" s="118"/>
      <c r="I4657" s="97" t="str">
        <f>IF(H4657="","",VLOOKUP(H4657,BD!B$2:C$16,2,FALSE))</f>
        <v/>
      </c>
      <c r="J4657" s="98"/>
      <c r="K4657" s="135" t="str">
        <f t="shared" si="158"/>
        <v/>
      </c>
      <c r="L4657" s="99" t="str">
        <f t="shared" ca="1" si="159"/>
        <v>-</v>
      </c>
      <c r="M4657" s="93" t="str">
        <f>IF(E4657="","",VLOOKUP(E4657,[1]PROJECTES!$C$14:$Z$5000,21,FALSE))</f>
        <v/>
      </c>
      <c r="N4657" s="100"/>
      <c r="O4657" s="72" t="s">
        <v>229</v>
      </c>
      <c r="P4657" s="101"/>
      <c r="Q4657" s="132"/>
      <c r="R4657" s="102"/>
      <c r="S4657" s="91"/>
    </row>
    <row r="4658" spans="1:19" s="104" customFormat="1" ht="12.75" customHeight="1" x14ac:dyDescent="0.25">
      <c r="A4658" s="121"/>
      <c r="B4658" s="92" t="str">
        <f>IF(E4658="","",VLOOKUP(E4658,[1]PROJECTES!$C$14:$G$5000,2,FALSE))</f>
        <v/>
      </c>
      <c r="C4658" s="121"/>
      <c r="D4658" s="93" t="str">
        <f>IF(E4658="","",VLOOKUP(E4658,[1]PROJECTES!$C$14:$G$5000,5,FALSE))</f>
        <v/>
      </c>
      <c r="E4658" s="117"/>
      <c r="F4658" s="95"/>
      <c r="G4658" s="96" t="str">
        <f>IF(E4658="","",VLOOKUP(E4658,[1]PROJECTES!$C$14:$G$5000,4,FALSE))</f>
        <v/>
      </c>
      <c r="H4658" s="118"/>
      <c r="I4658" s="97" t="str">
        <f>IF(H4658="","",VLOOKUP(H4658,BD!B$2:C$16,2,FALSE))</f>
        <v/>
      </c>
      <c r="J4658" s="98"/>
      <c r="K4658" s="135" t="str">
        <f t="shared" si="158"/>
        <v/>
      </c>
      <c r="L4658" s="99" t="str">
        <f t="shared" ca="1" si="159"/>
        <v>-</v>
      </c>
      <c r="M4658" s="93" t="str">
        <f>IF(E4658="","",VLOOKUP(E4658,[1]PROJECTES!$C$14:$Z$5000,21,FALSE))</f>
        <v/>
      </c>
      <c r="N4658" s="100"/>
      <c r="O4658" s="72" t="s">
        <v>229</v>
      </c>
      <c r="P4658" s="101"/>
      <c r="Q4658" s="132"/>
      <c r="R4658" s="102"/>
      <c r="S4658" s="91"/>
    </row>
    <row r="4659" spans="1:19" s="104" customFormat="1" ht="12.75" customHeight="1" x14ac:dyDescent="0.25">
      <c r="A4659" s="121"/>
      <c r="B4659" s="92" t="str">
        <f>IF(E4659="","",VLOOKUP(E4659,[1]PROJECTES!$C$14:$G$5000,2,FALSE))</f>
        <v/>
      </c>
      <c r="C4659" s="121"/>
      <c r="D4659" s="93" t="str">
        <f>IF(E4659="","",VLOOKUP(E4659,[1]PROJECTES!$C$14:$G$5000,5,FALSE))</f>
        <v/>
      </c>
      <c r="E4659" s="117"/>
      <c r="F4659" s="95"/>
      <c r="G4659" s="96" t="str">
        <f>IF(E4659="","",VLOOKUP(E4659,[1]PROJECTES!$C$14:$G$5000,4,FALSE))</f>
        <v/>
      </c>
      <c r="H4659" s="118"/>
      <c r="I4659" s="97" t="str">
        <f>IF(H4659="","",VLOOKUP(H4659,BD!B$2:C$16,2,FALSE))</f>
        <v/>
      </c>
      <c r="J4659" s="98"/>
      <c r="K4659" s="135" t="str">
        <f t="shared" si="158"/>
        <v/>
      </c>
      <c r="L4659" s="99" t="str">
        <f t="shared" ca="1" si="159"/>
        <v>-</v>
      </c>
      <c r="M4659" s="93" t="str">
        <f>IF(E4659="","",VLOOKUP(E4659,[1]PROJECTES!$C$14:$Z$5000,21,FALSE))</f>
        <v/>
      </c>
      <c r="N4659" s="100"/>
      <c r="O4659" s="72" t="s">
        <v>229</v>
      </c>
      <c r="P4659" s="101"/>
      <c r="Q4659" s="132"/>
      <c r="R4659" s="102"/>
      <c r="S4659" s="91"/>
    </row>
    <row r="4660" spans="1:19" s="104" customFormat="1" ht="12.75" customHeight="1" x14ac:dyDescent="0.25">
      <c r="A4660" s="121"/>
      <c r="B4660" s="92" t="str">
        <f>IF(E4660="","",VLOOKUP(E4660,[1]PROJECTES!$C$14:$G$5000,2,FALSE))</f>
        <v/>
      </c>
      <c r="C4660" s="121"/>
      <c r="D4660" s="93" t="str">
        <f>IF(E4660="","",VLOOKUP(E4660,[1]PROJECTES!$C$14:$G$5000,5,FALSE))</f>
        <v/>
      </c>
      <c r="E4660" s="117"/>
      <c r="F4660" s="95"/>
      <c r="G4660" s="96" t="str">
        <f>IF(E4660="","",VLOOKUP(E4660,[1]PROJECTES!$C$14:$G$5000,4,FALSE))</f>
        <v/>
      </c>
      <c r="H4660" s="118"/>
      <c r="I4660" s="97" t="str">
        <f>IF(H4660="","",VLOOKUP(H4660,BD!B$2:C$16,2,FALSE))</f>
        <v/>
      </c>
      <c r="J4660" s="98"/>
      <c r="K4660" s="135" t="str">
        <f t="shared" si="158"/>
        <v/>
      </c>
      <c r="L4660" s="99" t="str">
        <f t="shared" ca="1" si="159"/>
        <v>-</v>
      </c>
      <c r="M4660" s="93" t="str">
        <f>IF(E4660="","",VLOOKUP(E4660,[1]PROJECTES!$C$14:$Z$5000,21,FALSE))</f>
        <v/>
      </c>
      <c r="N4660" s="100"/>
      <c r="O4660" s="72" t="s">
        <v>229</v>
      </c>
      <c r="P4660" s="101"/>
      <c r="Q4660" s="132"/>
      <c r="R4660" s="102"/>
      <c r="S4660" s="91"/>
    </row>
    <row r="4661" spans="1:19" s="104" customFormat="1" ht="12.75" customHeight="1" x14ac:dyDescent="0.25">
      <c r="A4661" s="121"/>
      <c r="B4661" s="92" t="str">
        <f>IF(E4661="","",VLOOKUP(E4661,[1]PROJECTES!$C$14:$G$5000,2,FALSE))</f>
        <v/>
      </c>
      <c r="C4661" s="121"/>
      <c r="D4661" s="93" t="str">
        <f>IF(E4661="","",VLOOKUP(E4661,[1]PROJECTES!$C$14:$G$5000,5,FALSE))</f>
        <v/>
      </c>
      <c r="E4661" s="117"/>
      <c r="F4661" s="95"/>
      <c r="G4661" s="96" t="str">
        <f>IF(E4661="","",VLOOKUP(E4661,[1]PROJECTES!$C$14:$G$5000,4,FALSE))</f>
        <v/>
      </c>
      <c r="H4661" s="118"/>
      <c r="I4661" s="97" t="str">
        <f>IF(H4661="","",VLOOKUP(H4661,BD!B$2:C$16,2,FALSE))</f>
        <v/>
      </c>
      <c r="J4661" s="98"/>
      <c r="K4661" s="135" t="str">
        <f t="shared" si="158"/>
        <v/>
      </c>
      <c r="L4661" s="99" t="str">
        <f t="shared" ca="1" si="159"/>
        <v>-</v>
      </c>
      <c r="M4661" s="93" t="str">
        <f>IF(E4661="","",VLOOKUP(E4661,[1]PROJECTES!$C$14:$Z$5000,21,FALSE))</f>
        <v/>
      </c>
      <c r="N4661" s="100"/>
      <c r="O4661" s="72" t="s">
        <v>229</v>
      </c>
      <c r="P4661" s="101"/>
      <c r="Q4661" s="132"/>
      <c r="R4661" s="102"/>
      <c r="S4661" s="91"/>
    </row>
    <row r="4662" spans="1:19" s="104" customFormat="1" ht="12.75" customHeight="1" x14ac:dyDescent="0.25">
      <c r="A4662" s="121"/>
      <c r="B4662" s="92" t="str">
        <f>IF(E4662="","",VLOOKUP(E4662,[1]PROJECTES!$C$14:$G$5000,2,FALSE))</f>
        <v/>
      </c>
      <c r="C4662" s="121"/>
      <c r="D4662" s="93" t="str">
        <f>IF(E4662="","",VLOOKUP(E4662,[1]PROJECTES!$C$14:$G$5000,5,FALSE))</f>
        <v/>
      </c>
      <c r="E4662" s="117"/>
      <c r="F4662" s="95"/>
      <c r="G4662" s="96" t="str">
        <f>IF(E4662="","",VLOOKUP(E4662,[1]PROJECTES!$C$14:$G$5000,4,FALSE))</f>
        <v/>
      </c>
      <c r="H4662" s="118"/>
      <c r="I4662" s="97" t="str">
        <f>IF(H4662="","",VLOOKUP(H4662,BD!B$2:C$16,2,FALSE))</f>
        <v/>
      </c>
      <c r="J4662" s="98"/>
      <c r="K4662" s="135" t="str">
        <f t="shared" si="158"/>
        <v/>
      </c>
      <c r="L4662" s="99" t="str">
        <f t="shared" ca="1" si="159"/>
        <v>-</v>
      </c>
      <c r="M4662" s="93" t="str">
        <f>IF(E4662="","",VLOOKUP(E4662,[1]PROJECTES!$C$14:$Z$5000,21,FALSE))</f>
        <v/>
      </c>
      <c r="N4662" s="100"/>
      <c r="O4662" s="72" t="s">
        <v>229</v>
      </c>
      <c r="P4662" s="101"/>
      <c r="Q4662" s="132"/>
      <c r="R4662" s="102"/>
      <c r="S4662" s="91"/>
    </row>
    <row r="4663" spans="1:19" s="104" customFormat="1" ht="12.75" customHeight="1" x14ac:dyDescent="0.25">
      <c r="A4663" s="121"/>
      <c r="B4663" s="92" t="str">
        <f>IF(E4663="","",VLOOKUP(E4663,[1]PROJECTES!$C$14:$G$5000,2,FALSE))</f>
        <v/>
      </c>
      <c r="C4663" s="121"/>
      <c r="D4663" s="93" t="str">
        <f>IF(E4663="","",VLOOKUP(E4663,[1]PROJECTES!$C$14:$G$5000,5,FALSE))</f>
        <v/>
      </c>
      <c r="E4663" s="117"/>
      <c r="F4663" s="95"/>
      <c r="G4663" s="96" t="str">
        <f>IF(E4663="","",VLOOKUP(E4663,[1]PROJECTES!$C$14:$G$5000,4,FALSE))</f>
        <v/>
      </c>
      <c r="H4663" s="118"/>
      <c r="I4663" s="97" t="str">
        <f>IF(H4663="","",VLOOKUP(H4663,BD!B$2:C$16,2,FALSE))</f>
        <v/>
      </c>
      <c r="J4663" s="98"/>
      <c r="K4663" s="135" t="str">
        <f t="shared" si="158"/>
        <v/>
      </c>
      <c r="L4663" s="99" t="str">
        <f t="shared" ca="1" si="159"/>
        <v>-</v>
      </c>
      <c r="M4663" s="93" t="str">
        <f>IF(E4663="","",VLOOKUP(E4663,[1]PROJECTES!$C$14:$Z$5000,21,FALSE))</f>
        <v/>
      </c>
      <c r="N4663" s="100"/>
      <c r="O4663" s="72" t="s">
        <v>229</v>
      </c>
      <c r="P4663" s="101"/>
      <c r="Q4663" s="132"/>
      <c r="R4663" s="102"/>
      <c r="S4663" s="91"/>
    </row>
    <row r="4664" spans="1:19" s="104" customFormat="1" ht="12.75" customHeight="1" x14ac:dyDescent="0.25">
      <c r="A4664" s="121"/>
      <c r="B4664" s="92" t="str">
        <f>IF(E4664="","",VLOOKUP(E4664,[1]PROJECTES!$C$14:$G$5000,2,FALSE))</f>
        <v/>
      </c>
      <c r="C4664" s="121"/>
      <c r="D4664" s="93" t="str">
        <f>IF(E4664="","",VLOOKUP(E4664,[1]PROJECTES!$C$14:$G$5000,5,FALSE))</f>
        <v/>
      </c>
      <c r="E4664" s="117"/>
      <c r="F4664" s="95"/>
      <c r="G4664" s="96" t="str">
        <f>IF(E4664="","",VLOOKUP(E4664,[1]PROJECTES!$C$14:$G$5000,4,FALSE))</f>
        <v/>
      </c>
      <c r="H4664" s="118"/>
      <c r="I4664" s="97" t="str">
        <f>IF(H4664="","",VLOOKUP(H4664,BD!B$2:C$16,2,FALSE))</f>
        <v/>
      </c>
      <c r="J4664" s="98"/>
      <c r="K4664" s="135" t="str">
        <f t="shared" si="158"/>
        <v/>
      </c>
      <c r="L4664" s="99" t="str">
        <f t="shared" ca="1" si="159"/>
        <v>-</v>
      </c>
      <c r="M4664" s="93" t="str">
        <f>IF(E4664="","",VLOOKUP(E4664,[1]PROJECTES!$C$14:$Z$5000,21,FALSE))</f>
        <v/>
      </c>
      <c r="N4664" s="100"/>
      <c r="O4664" s="72" t="s">
        <v>229</v>
      </c>
      <c r="P4664" s="101"/>
      <c r="Q4664" s="132"/>
      <c r="R4664" s="102"/>
      <c r="S4664" s="91"/>
    </row>
    <row r="4665" spans="1:19" s="104" customFormat="1" ht="12.75" customHeight="1" x14ac:dyDescent="0.25">
      <c r="A4665" s="121"/>
      <c r="B4665" s="92" t="str">
        <f>IF(E4665="","",VLOOKUP(E4665,[1]PROJECTES!$C$14:$G$5000,2,FALSE))</f>
        <v/>
      </c>
      <c r="C4665" s="121"/>
      <c r="D4665" s="93" t="str">
        <f>IF(E4665="","",VLOOKUP(E4665,[1]PROJECTES!$C$14:$G$5000,5,FALSE))</f>
        <v/>
      </c>
      <c r="E4665" s="117"/>
      <c r="F4665" s="95"/>
      <c r="G4665" s="96" t="str">
        <f>IF(E4665="","",VLOOKUP(E4665,[1]PROJECTES!$C$14:$G$5000,4,FALSE))</f>
        <v/>
      </c>
      <c r="H4665" s="118"/>
      <c r="I4665" s="97" t="str">
        <f>IF(H4665="","",VLOOKUP(H4665,BD!B$2:C$16,2,FALSE))</f>
        <v/>
      </c>
      <c r="J4665" s="98"/>
      <c r="K4665" s="135" t="str">
        <f t="shared" si="158"/>
        <v/>
      </c>
      <c r="L4665" s="99" t="str">
        <f t="shared" ca="1" si="159"/>
        <v>-</v>
      </c>
      <c r="M4665" s="93" t="str">
        <f>IF(E4665="","",VLOOKUP(E4665,[1]PROJECTES!$C$14:$Z$5000,21,FALSE))</f>
        <v/>
      </c>
      <c r="N4665" s="100"/>
      <c r="O4665" s="72" t="s">
        <v>229</v>
      </c>
      <c r="P4665" s="101"/>
      <c r="Q4665" s="132"/>
      <c r="R4665" s="102"/>
      <c r="S4665" s="91"/>
    </row>
    <row r="4666" spans="1:19" s="104" customFormat="1" ht="12.75" customHeight="1" x14ac:dyDescent="0.25">
      <c r="A4666" s="121"/>
      <c r="B4666" s="92" t="str">
        <f>IF(E4666="","",VLOOKUP(E4666,[1]PROJECTES!$C$14:$G$5000,2,FALSE))</f>
        <v/>
      </c>
      <c r="C4666" s="121"/>
      <c r="D4666" s="93" t="str">
        <f>IF(E4666="","",VLOOKUP(E4666,[1]PROJECTES!$C$14:$G$5000,5,FALSE))</f>
        <v/>
      </c>
      <c r="E4666" s="117"/>
      <c r="F4666" s="95"/>
      <c r="G4666" s="96" t="str">
        <f>IF(E4666="","",VLOOKUP(E4666,[1]PROJECTES!$C$14:$G$5000,4,FALSE))</f>
        <v/>
      </c>
      <c r="H4666" s="118"/>
      <c r="I4666" s="97" t="str">
        <f>IF(H4666="","",VLOOKUP(H4666,BD!B$2:C$16,2,FALSE))</f>
        <v/>
      </c>
      <c r="J4666" s="98"/>
      <c r="K4666" s="135" t="str">
        <f t="shared" si="158"/>
        <v/>
      </c>
      <c r="L4666" s="99" t="str">
        <f t="shared" ca="1" si="159"/>
        <v>-</v>
      </c>
      <c r="M4666" s="93" t="str">
        <f>IF(E4666="","",VLOOKUP(E4666,[1]PROJECTES!$C$14:$Z$5000,21,FALSE))</f>
        <v/>
      </c>
      <c r="N4666" s="100"/>
      <c r="O4666" s="72" t="s">
        <v>229</v>
      </c>
      <c r="P4666" s="101"/>
      <c r="Q4666" s="132"/>
      <c r="R4666" s="102"/>
      <c r="S4666" s="91"/>
    </row>
    <row r="4667" spans="1:19" s="104" customFormat="1" ht="12.75" customHeight="1" x14ac:dyDescent="0.25">
      <c r="A4667" s="121"/>
      <c r="B4667" s="92" t="str">
        <f>IF(E4667="","",VLOOKUP(E4667,[1]PROJECTES!$C$14:$G$5000,2,FALSE))</f>
        <v/>
      </c>
      <c r="C4667" s="121"/>
      <c r="D4667" s="93" t="str">
        <f>IF(E4667="","",VLOOKUP(E4667,[1]PROJECTES!$C$14:$G$5000,5,FALSE))</f>
        <v/>
      </c>
      <c r="E4667" s="117"/>
      <c r="F4667" s="95"/>
      <c r="G4667" s="96" t="str">
        <f>IF(E4667="","",VLOOKUP(E4667,[1]PROJECTES!$C$14:$G$5000,4,FALSE))</f>
        <v/>
      </c>
      <c r="H4667" s="118"/>
      <c r="I4667" s="97" t="str">
        <f>IF(H4667="","",VLOOKUP(H4667,BD!B$2:C$16,2,FALSE))</f>
        <v/>
      </c>
      <c r="J4667" s="98"/>
      <c r="K4667" s="135" t="str">
        <f t="shared" si="158"/>
        <v/>
      </c>
      <c r="L4667" s="99" t="str">
        <f t="shared" ca="1" si="159"/>
        <v>-</v>
      </c>
      <c r="M4667" s="93" t="str">
        <f>IF(E4667="","",VLOOKUP(E4667,[1]PROJECTES!$C$14:$Z$5000,21,FALSE))</f>
        <v/>
      </c>
      <c r="N4667" s="100"/>
      <c r="O4667" s="72" t="s">
        <v>229</v>
      </c>
      <c r="P4667" s="101"/>
      <c r="Q4667" s="132"/>
      <c r="R4667" s="102"/>
      <c r="S4667" s="91"/>
    </row>
    <row r="4668" spans="1:19" s="104" customFormat="1" ht="12.75" customHeight="1" x14ac:dyDescent="0.25">
      <c r="A4668" s="121"/>
      <c r="B4668" s="92" t="str">
        <f>IF(E4668="","",VLOOKUP(E4668,[1]PROJECTES!$C$14:$G$5000,2,FALSE))</f>
        <v/>
      </c>
      <c r="C4668" s="121"/>
      <c r="D4668" s="93" t="str">
        <f>IF(E4668="","",VLOOKUP(E4668,[1]PROJECTES!$C$14:$G$5000,5,FALSE))</f>
        <v/>
      </c>
      <c r="E4668" s="117"/>
      <c r="F4668" s="95"/>
      <c r="G4668" s="96" t="str">
        <f>IF(E4668="","",VLOOKUP(E4668,[1]PROJECTES!$C$14:$G$5000,4,FALSE))</f>
        <v/>
      </c>
      <c r="H4668" s="118"/>
      <c r="I4668" s="97" t="str">
        <f>IF(H4668="","",VLOOKUP(H4668,BD!B$2:C$16,2,FALSE))</f>
        <v/>
      </c>
      <c r="J4668" s="98"/>
      <c r="K4668" s="135" t="str">
        <f t="shared" si="158"/>
        <v/>
      </c>
      <c r="L4668" s="99" t="str">
        <f t="shared" ca="1" si="159"/>
        <v>-</v>
      </c>
      <c r="M4668" s="93" t="str">
        <f>IF(E4668="","",VLOOKUP(E4668,[1]PROJECTES!$C$14:$Z$5000,21,FALSE))</f>
        <v/>
      </c>
      <c r="N4668" s="100"/>
      <c r="O4668" s="72" t="s">
        <v>229</v>
      </c>
      <c r="P4668" s="101"/>
      <c r="Q4668" s="132"/>
      <c r="R4668" s="102"/>
      <c r="S4668" s="91"/>
    </row>
    <row r="4669" spans="1:19" s="104" customFormat="1" ht="12.75" customHeight="1" x14ac:dyDescent="0.25">
      <c r="A4669" s="121"/>
      <c r="B4669" s="92" t="str">
        <f>IF(E4669="","",VLOOKUP(E4669,[1]PROJECTES!$C$14:$G$5000,2,FALSE))</f>
        <v/>
      </c>
      <c r="C4669" s="121"/>
      <c r="D4669" s="93" t="str">
        <f>IF(E4669="","",VLOOKUP(E4669,[1]PROJECTES!$C$14:$G$5000,5,FALSE))</f>
        <v/>
      </c>
      <c r="E4669" s="117"/>
      <c r="F4669" s="95"/>
      <c r="G4669" s="96" t="str">
        <f>IF(E4669="","",VLOOKUP(E4669,[1]PROJECTES!$C$14:$G$5000,4,FALSE))</f>
        <v/>
      </c>
      <c r="H4669" s="118"/>
      <c r="I4669" s="97" t="str">
        <f>IF(H4669="","",VLOOKUP(H4669,BD!B$2:C$16,2,FALSE))</f>
        <v/>
      </c>
      <c r="J4669" s="98"/>
      <c r="K4669" s="135" t="str">
        <f t="shared" si="158"/>
        <v/>
      </c>
      <c r="L4669" s="99" t="str">
        <f t="shared" ca="1" si="159"/>
        <v>-</v>
      </c>
      <c r="M4669" s="93" t="str">
        <f>IF(E4669="","",VLOOKUP(E4669,[1]PROJECTES!$C$14:$Z$5000,21,FALSE))</f>
        <v/>
      </c>
      <c r="N4669" s="100"/>
      <c r="O4669" s="72" t="s">
        <v>229</v>
      </c>
      <c r="P4669" s="101"/>
      <c r="Q4669" s="132"/>
      <c r="R4669" s="102"/>
      <c r="S4669" s="91"/>
    </row>
    <row r="4670" spans="1:19" s="104" customFormat="1" ht="12.75" customHeight="1" x14ac:dyDescent="0.25">
      <c r="A4670" s="121"/>
      <c r="B4670" s="92" t="str">
        <f>IF(E4670="","",VLOOKUP(E4670,[1]PROJECTES!$C$14:$G$5000,2,FALSE))</f>
        <v/>
      </c>
      <c r="C4670" s="121"/>
      <c r="D4670" s="93" t="str">
        <f>IF(E4670="","",VLOOKUP(E4670,[1]PROJECTES!$C$14:$G$5000,5,FALSE))</f>
        <v/>
      </c>
      <c r="E4670" s="117"/>
      <c r="F4670" s="95"/>
      <c r="G4670" s="96" t="str">
        <f>IF(E4670="","",VLOOKUP(E4670,[1]PROJECTES!$C$14:$G$5000,4,FALSE))</f>
        <v/>
      </c>
      <c r="H4670" s="118"/>
      <c r="I4670" s="97" t="str">
        <f>IF(H4670="","",VLOOKUP(H4670,BD!B$2:C$16,2,FALSE))</f>
        <v/>
      </c>
      <c r="J4670" s="98"/>
      <c r="K4670" s="135" t="str">
        <f t="shared" si="158"/>
        <v/>
      </c>
      <c r="L4670" s="99" t="str">
        <f t="shared" ca="1" si="159"/>
        <v>-</v>
      </c>
      <c r="M4670" s="93" t="str">
        <f>IF(E4670="","",VLOOKUP(E4670,[1]PROJECTES!$C$14:$Z$5000,21,FALSE))</f>
        <v/>
      </c>
      <c r="N4670" s="100"/>
      <c r="O4670" s="72" t="s">
        <v>229</v>
      </c>
      <c r="P4670" s="101"/>
      <c r="Q4670" s="132"/>
      <c r="R4670" s="102"/>
      <c r="S4670" s="91"/>
    </row>
    <row r="4671" spans="1:19" s="104" customFormat="1" ht="12.75" customHeight="1" x14ac:dyDescent="0.25">
      <c r="A4671" s="121"/>
      <c r="B4671" s="92" t="str">
        <f>IF(E4671="","",VLOOKUP(E4671,[1]PROJECTES!$C$14:$G$5000,2,FALSE))</f>
        <v/>
      </c>
      <c r="C4671" s="121"/>
      <c r="D4671" s="93" t="str">
        <f>IF(E4671="","",VLOOKUP(E4671,[1]PROJECTES!$C$14:$G$5000,5,FALSE))</f>
        <v/>
      </c>
      <c r="E4671" s="117"/>
      <c r="F4671" s="95"/>
      <c r="G4671" s="96" t="str">
        <f>IF(E4671="","",VLOOKUP(E4671,[1]PROJECTES!$C$14:$G$5000,4,FALSE))</f>
        <v/>
      </c>
      <c r="H4671" s="118"/>
      <c r="I4671" s="97" t="str">
        <f>IF(H4671="","",VLOOKUP(H4671,BD!B$2:C$16,2,FALSE))</f>
        <v/>
      </c>
      <c r="J4671" s="98"/>
      <c r="K4671" s="135" t="str">
        <f t="shared" si="158"/>
        <v/>
      </c>
      <c r="L4671" s="99" t="str">
        <f t="shared" ca="1" si="159"/>
        <v>-</v>
      </c>
      <c r="M4671" s="93" t="str">
        <f>IF(E4671="","",VLOOKUP(E4671,[1]PROJECTES!$C$14:$Z$5000,21,FALSE))</f>
        <v/>
      </c>
      <c r="N4671" s="100"/>
      <c r="O4671" s="72" t="s">
        <v>229</v>
      </c>
      <c r="P4671" s="101"/>
      <c r="Q4671" s="132"/>
      <c r="R4671" s="102"/>
      <c r="S4671" s="91"/>
    </row>
    <row r="4672" spans="1:19" s="104" customFormat="1" ht="12.75" customHeight="1" x14ac:dyDescent="0.25">
      <c r="A4672" s="121"/>
      <c r="B4672" s="92" t="str">
        <f>IF(E4672="","",VLOOKUP(E4672,[1]PROJECTES!$C$14:$G$5000,2,FALSE))</f>
        <v/>
      </c>
      <c r="C4672" s="121"/>
      <c r="D4672" s="93" t="str">
        <f>IF(E4672="","",VLOOKUP(E4672,[1]PROJECTES!$C$14:$G$5000,5,FALSE))</f>
        <v/>
      </c>
      <c r="E4672" s="117"/>
      <c r="F4672" s="95"/>
      <c r="G4672" s="96" t="str">
        <f>IF(E4672="","",VLOOKUP(E4672,[1]PROJECTES!$C$14:$G$5000,4,FALSE))</f>
        <v/>
      </c>
      <c r="H4672" s="118"/>
      <c r="I4672" s="97" t="str">
        <f>IF(H4672="","",VLOOKUP(H4672,BD!B$2:C$16,2,FALSE))</f>
        <v/>
      </c>
      <c r="J4672" s="98"/>
      <c r="K4672" s="135" t="str">
        <f t="shared" si="158"/>
        <v/>
      </c>
      <c r="L4672" s="99" t="str">
        <f t="shared" ca="1" si="159"/>
        <v>-</v>
      </c>
      <c r="M4672" s="93" t="str">
        <f>IF(E4672="","",VLOOKUP(E4672,[1]PROJECTES!$C$14:$Z$5000,21,FALSE))</f>
        <v/>
      </c>
      <c r="N4672" s="100"/>
      <c r="O4672" s="72" t="s">
        <v>229</v>
      </c>
      <c r="P4672" s="101"/>
      <c r="Q4672" s="132"/>
      <c r="R4672" s="102"/>
      <c r="S4672" s="91"/>
    </row>
    <row r="4673" spans="1:19" s="104" customFormat="1" ht="12.75" customHeight="1" x14ac:dyDescent="0.25">
      <c r="A4673" s="121"/>
      <c r="B4673" s="92" t="str">
        <f>IF(E4673="","",VLOOKUP(E4673,[1]PROJECTES!$C$14:$G$5000,2,FALSE))</f>
        <v/>
      </c>
      <c r="C4673" s="121"/>
      <c r="D4673" s="93" t="str">
        <f>IF(E4673="","",VLOOKUP(E4673,[1]PROJECTES!$C$14:$G$5000,5,FALSE))</f>
        <v/>
      </c>
      <c r="E4673" s="117"/>
      <c r="F4673" s="95"/>
      <c r="G4673" s="96" t="str">
        <f>IF(E4673="","",VLOOKUP(E4673,[1]PROJECTES!$C$14:$G$5000,4,FALSE))</f>
        <v/>
      </c>
      <c r="H4673" s="118"/>
      <c r="I4673" s="97" t="str">
        <f>IF(H4673="","",VLOOKUP(H4673,BD!B$2:C$16,2,FALSE))</f>
        <v/>
      </c>
      <c r="J4673" s="98"/>
      <c r="K4673" s="135" t="str">
        <f t="shared" si="158"/>
        <v/>
      </c>
      <c r="L4673" s="99" t="str">
        <f t="shared" ca="1" si="159"/>
        <v>-</v>
      </c>
      <c r="M4673" s="93" t="str">
        <f>IF(E4673="","",VLOOKUP(E4673,[1]PROJECTES!$C$14:$Z$5000,21,FALSE))</f>
        <v/>
      </c>
      <c r="N4673" s="100"/>
      <c r="O4673" s="72" t="s">
        <v>229</v>
      </c>
      <c r="P4673" s="101"/>
      <c r="Q4673" s="132"/>
      <c r="R4673" s="102"/>
      <c r="S4673" s="91"/>
    </row>
    <row r="4674" spans="1:19" s="104" customFormat="1" ht="12.75" customHeight="1" x14ac:dyDescent="0.25">
      <c r="A4674" s="121"/>
      <c r="B4674" s="92" t="str">
        <f>IF(E4674="","",VLOOKUP(E4674,[1]PROJECTES!$C$14:$G$5000,2,FALSE))</f>
        <v/>
      </c>
      <c r="C4674" s="121"/>
      <c r="D4674" s="93" t="str">
        <f>IF(E4674="","",VLOOKUP(E4674,[1]PROJECTES!$C$14:$G$5000,5,FALSE))</f>
        <v/>
      </c>
      <c r="E4674" s="117"/>
      <c r="F4674" s="95"/>
      <c r="G4674" s="96" t="str">
        <f>IF(E4674="","",VLOOKUP(E4674,[1]PROJECTES!$C$14:$G$5000,4,FALSE))</f>
        <v/>
      </c>
      <c r="H4674" s="118"/>
      <c r="I4674" s="97" t="str">
        <f>IF(H4674="","",VLOOKUP(H4674,BD!B$2:C$16,2,FALSE))</f>
        <v/>
      </c>
      <c r="J4674" s="98"/>
      <c r="K4674" s="135" t="str">
        <f t="shared" si="158"/>
        <v/>
      </c>
      <c r="L4674" s="99" t="str">
        <f t="shared" ca="1" si="159"/>
        <v>-</v>
      </c>
      <c r="M4674" s="93" t="str">
        <f>IF(E4674="","",VLOOKUP(E4674,[1]PROJECTES!$C$14:$Z$5000,21,FALSE))</f>
        <v/>
      </c>
      <c r="N4674" s="100"/>
      <c r="O4674" s="72" t="s">
        <v>229</v>
      </c>
      <c r="P4674" s="101"/>
      <c r="Q4674" s="132"/>
      <c r="R4674" s="102"/>
      <c r="S4674" s="91"/>
    </row>
    <row r="4675" spans="1:19" s="104" customFormat="1" ht="12.75" customHeight="1" x14ac:dyDescent="0.25">
      <c r="A4675" s="121"/>
      <c r="B4675" s="92" t="str">
        <f>IF(E4675="","",VLOOKUP(E4675,[1]PROJECTES!$C$14:$G$5000,2,FALSE))</f>
        <v/>
      </c>
      <c r="C4675" s="121"/>
      <c r="D4675" s="93" t="str">
        <f>IF(E4675="","",VLOOKUP(E4675,[1]PROJECTES!$C$14:$G$5000,5,FALSE))</f>
        <v/>
      </c>
      <c r="E4675" s="117"/>
      <c r="F4675" s="95"/>
      <c r="G4675" s="96" t="str">
        <f>IF(E4675="","",VLOOKUP(E4675,[1]PROJECTES!$C$14:$G$5000,4,FALSE))</f>
        <v/>
      </c>
      <c r="H4675" s="118"/>
      <c r="I4675" s="97" t="str">
        <f>IF(H4675="","",VLOOKUP(H4675,BD!B$2:C$16,2,FALSE))</f>
        <v/>
      </c>
      <c r="J4675" s="98"/>
      <c r="K4675" s="135" t="str">
        <f t="shared" si="158"/>
        <v/>
      </c>
      <c r="L4675" s="99" t="str">
        <f t="shared" ca="1" si="159"/>
        <v>-</v>
      </c>
      <c r="M4675" s="93" t="str">
        <f>IF(E4675="","",VLOOKUP(E4675,[1]PROJECTES!$C$14:$Z$5000,21,FALSE))</f>
        <v/>
      </c>
      <c r="N4675" s="100"/>
      <c r="O4675" s="72" t="s">
        <v>229</v>
      </c>
      <c r="P4675" s="101"/>
      <c r="Q4675" s="132"/>
      <c r="R4675" s="102"/>
      <c r="S4675" s="91"/>
    </row>
    <row r="4676" spans="1:19" s="104" customFormat="1" ht="12.75" customHeight="1" x14ac:dyDescent="0.25">
      <c r="A4676" s="121"/>
      <c r="B4676" s="92" t="str">
        <f>IF(E4676="","",VLOOKUP(E4676,[1]PROJECTES!$C$14:$G$5000,2,FALSE))</f>
        <v/>
      </c>
      <c r="C4676" s="121"/>
      <c r="D4676" s="93" t="str">
        <f>IF(E4676="","",VLOOKUP(E4676,[1]PROJECTES!$C$14:$G$5000,5,FALSE))</f>
        <v/>
      </c>
      <c r="E4676" s="117"/>
      <c r="F4676" s="95"/>
      <c r="G4676" s="96" t="str">
        <f>IF(E4676="","",VLOOKUP(E4676,[1]PROJECTES!$C$14:$G$5000,4,FALSE))</f>
        <v/>
      </c>
      <c r="H4676" s="118"/>
      <c r="I4676" s="97" t="str">
        <f>IF(H4676="","",VLOOKUP(H4676,BD!B$2:C$16,2,FALSE))</f>
        <v/>
      </c>
      <c r="J4676" s="98"/>
      <c r="K4676" s="135" t="str">
        <f t="shared" si="158"/>
        <v/>
      </c>
      <c r="L4676" s="99" t="str">
        <f t="shared" ca="1" si="159"/>
        <v>-</v>
      </c>
      <c r="M4676" s="93" t="str">
        <f>IF(E4676="","",VLOOKUP(E4676,[1]PROJECTES!$C$14:$Z$5000,21,FALSE))</f>
        <v/>
      </c>
      <c r="N4676" s="100"/>
      <c r="O4676" s="72" t="s">
        <v>229</v>
      </c>
      <c r="P4676" s="101"/>
      <c r="Q4676" s="132"/>
      <c r="R4676" s="102"/>
      <c r="S4676" s="91"/>
    </row>
    <row r="4677" spans="1:19" s="104" customFormat="1" ht="12.75" customHeight="1" x14ac:dyDescent="0.25">
      <c r="A4677" s="121"/>
      <c r="B4677" s="92" t="str">
        <f>IF(E4677="","",VLOOKUP(E4677,[1]PROJECTES!$C$14:$G$5000,2,FALSE))</f>
        <v/>
      </c>
      <c r="C4677" s="121"/>
      <c r="D4677" s="93" t="str">
        <f>IF(E4677="","",VLOOKUP(E4677,[1]PROJECTES!$C$14:$G$5000,5,FALSE))</f>
        <v/>
      </c>
      <c r="E4677" s="117"/>
      <c r="F4677" s="95"/>
      <c r="G4677" s="96" t="str">
        <f>IF(E4677="","",VLOOKUP(E4677,[1]PROJECTES!$C$14:$G$5000,4,FALSE))</f>
        <v/>
      </c>
      <c r="H4677" s="118"/>
      <c r="I4677" s="97" t="str">
        <f>IF(H4677="","",VLOOKUP(H4677,BD!B$2:C$16,2,FALSE))</f>
        <v/>
      </c>
      <c r="J4677" s="98"/>
      <c r="K4677" s="135" t="str">
        <f t="shared" si="158"/>
        <v/>
      </c>
      <c r="L4677" s="99" t="str">
        <f t="shared" ca="1" si="159"/>
        <v>-</v>
      </c>
      <c r="M4677" s="93" t="str">
        <f>IF(E4677="","",VLOOKUP(E4677,[1]PROJECTES!$C$14:$Z$5000,21,FALSE))</f>
        <v/>
      </c>
      <c r="N4677" s="100"/>
      <c r="O4677" s="72" t="s">
        <v>229</v>
      </c>
      <c r="P4677" s="101"/>
      <c r="Q4677" s="132"/>
      <c r="R4677" s="102"/>
      <c r="S4677" s="91"/>
    </row>
    <row r="4678" spans="1:19" s="104" customFormat="1" ht="12.75" customHeight="1" x14ac:dyDescent="0.25">
      <c r="A4678" s="121"/>
      <c r="B4678" s="92" t="str">
        <f>IF(E4678="","",VLOOKUP(E4678,[1]PROJECTES!$C$14:$G$5000,2,FALSE))</f>
        <v/>
      </c>
      <c r="C4678" s="121"/>
      <c r="D4678" s="93" t="str">
        <f>IF(E4678="","",VLOOKUP(E4678,[1]PROJECTES!$C$14:$G$5000,5,FALSE))</f>
        <v/>
      </c>
      <c r="E4678" s="117"/>
      <c r="F4678" s="95"/>
      <c r="G4678" s="96" t="str">
        <f>IF(E4678="","",VLOOKUP(E4678,[1]PROJECTES!$C$14:$G$5000,4,FALSE))</f>
        <v/>
      </c>
      <c r="H4678" s="118"/>
      <c r="I4678" s="97" t="str">
        <f>IF(H4678="","",VLOOKUP(H4678,BD!B$2:C$16,2,FALSE))</f>
        <v/>
      </c>
      <c r="J4678" s="98"/>
      <c r="K4678" s="135" t="str">
        <f t="shared" si="158"/>
        <v/>
      </c>
      <c r="L4678" s="99" t="str">
        <f t="shared" ca="1" si="159"/>
        <v>-</v>
      </c>
      <c r="M4678" s="93" t="str">
        <f>IF(E4678="","",VLOOKUP(E4678,[1]PROJECTES!$C$14:$Z$5000,21,FALSE))</f>
        <v/>
      </c>
      <c r="N4678" s="100"/>
      <c r="O4678" s="72" t="s">
        <v>229</v>
      </c>
      <c r="P4678" s="101"/>
      <c r="Q4678" s="132"/>
      <c r="R4678" s="102"/>
      <c r="S4678" s="91"/>
    </row>
    <row r="4679" spans="1:19" s="104" customFormat="1" ht="12.75" customHeight="1" x14ac:dyDescent="0.25">
      <c r="A4679" s="121"/>
      <c r="B4679" s="92" t="str">
        <f>IF(E4679="","",VLOOKUP(E4679,[1]PROJECTES!$C$14:$G$5000,2,FALSE))</f>
        <v/>
      </c>
      <c r="C4679" s="121"/>
      <c r="D4679" s="93" t="str">
        <f>IF(E4679="","",VLOOKUP(E4679,[1]PROJECTES!$C$14:$G$5000,5,FALSE))</f>
        <v/>
      </c>
      <c r="E4679" s="117"/>
      <c r="F4679" s="95"/>
      <c r="G4679" s="96" t="str">
        <f>IF(E4679="","",VLOOKUP(E4679,[1]PROJECTES!$C$14:$G$5000,4,FALSE))</f>
        <v/>
      </c>
      <c r="H4679" s="118"/>
      <c r="I4679" s="97" t="str">
        <f>IF(H4679="","",VLOOKUP(H4679,BD!B$2:C$16,2,FALSE))</f>
        <v/>
      </c>
      <c r="J4679" s="98"/>
      <c r="K4679" s="135" t="str">
        <f t="shared" si="158"/>
        <v/>
      </c>
      <c r="L4679" s="99" t="str">
        <f t="shared" ca="1" si="159"/>
        <v>-</v>
      </c>
      <c r="M4679" s="93" t="str">
        <f>IF(E4679="","",VLOOKUP(E4679,[1]PROJECTES!$C$14:$Z$5000,21,FALSE))</f>
        <v/>
      </c>
      <c r="N4679" s="100"/>
      <c r="O4679" s="72" t="s">
        <v>229</v>
      </c>
      <c r="P4679" s="101"/>
      <c r="Q4679" s="132"/>
      <c r="R4679" s="102"/>
      <c r="S4679" s="91"/>
    </row>
    <row r="4680" spans="1:19" s="104" customFormat="1" ht="12.75" customHeight="1" x14ac:dyDescent="0.25">
      <c r="A4680" s="121"/>
      <c r="B4680" s="92" t="str">
        <f>IF(E4680="","",VLOOKUP(E4680,[1]PROJECTES!$C$14:$G$5000,2,FALSE))</f>
        <v/>
      </c>
      <c r="C4680" s="121"/>
      <c r="D4680" s="93" t="str">
        <f>IF(E4680="","",VLOOKUP(E4680,[1]PROJECTES!$C$14:$G$5000,5,FALSE))</f>
        <v/>
      </c>
      <c r="E4680" s="117"/>
      <c r="F4680" s="95"/>
      <c r="G4680" s="96" t="str">
        <f>IF(E4680="","",VLOOKUP(E4680,[1]PROJECTES!$C$14:$G$5000,4,FALSE))</f>
        <v/>
      </c>
      <c r="H4680" s="118"/>
      <c r="I4680" s="97" t="str">
        <f>IF(H4680="","",VLOOKUP(H4680,BD!B$2:C$16,2,FALSE))</f>
        <v/>
      </c>
      <c r="J4680" s="98"/>
      <c r="K4680" s="135" t="str">
        <f t="shared" si="158"/>
        <v/>
      </c>
      <c r="L4680" s="99" t="str">
        <f t="shared" ca="1" si="159"/>
        <v>-</v>
      </c>
      <c r="M4680" s="93" t="str">
        <f>IF(E4680="","",VLOOKUP(E4680,[1]PROJECTES!$C$14:$Z$5000,21,FALSE))</f>
        <v/>
      </c>
      <c r="N4680" s="100"/>
      <c r="O4680" s="72" t="s">
        <v>229</v>
      </c>
      <c r="P4680" s="101"/>
      <c r="Q4680" s="132"/>
      <c r="R4680" s="102"/>
      <c r="S4680" s="91"/>
    </row>
    <row r="4681" spans="1:19" s="104" customFormat="1" ht="12.75" customHeight="1" x14ac:dyDescent="0.25">
      <c r="A4681" s="121"/>
      <c r="B4681" s="92" t="str">
        <f>IF(E4681="","",VLOOKUP(E4681,[1]PROJECTES!$C$14:$G$5000,2,FALSE))</f>
        <v/>
      </c>
      <c r="C4681" s="121"/>
      <c r="D4681" s="93" t="str">
        <f>IF(E4681="","",VLOOKUP(E4681,[1]PROJECTES!$C$14:$G$5000,5,FALSE))</f>
        <v/>
      </c>
      <c r="E4681" s="117"/>
      <c r="F4681" s="95"/>
      <c r="G4681" s="96" t="str">
        <f>IF(E4681="","",VLOOKUP(E4681,[1]PROJECTES!$C$14:$G$5000,4,FALSE))</f>
        <v/>
      </c>
      <c r="H4681" s="118"/>
      <c r="I4681" s="97" t="str">
        <f>IF(H4681="","",VLOOKUP(H4681,BD!B$2:C$16,2,FALSE))</f>
        <v/>
      </c>
      <c r="J4681" s="98"/>
      <c r="K4681" s="135" t="str">
        <f t="shared" si="158"/>
        <v/>
      </c>
      <c r="L4681" s="99" t="str">
        <f t="shared" ca="1" si="159"/>
        <v>-</v>
      </c>
      <c r="M4681" s="93" t="str">
        <f>IF(E4681="","",VLOOKUP(E4681,[1]PROJECTES!$C$14:$Z$5000,21,FALSE))</f>
        <v/>
      </c>
      <c r="N4681" s="100"/>
      <c r="O4681" s="72" t="s">
        <v>229</v>
      </c>
      <c r="P4681" s="101"/>
      <c r="Q4681" s="132"/>
      <c r="R4681" s="102"/>
      <c r="S4681" s="91"/>
    </row>
    <row r="4682" spans="1:19" s="104" customFormat="1" ht="12.75" customHeight="1" x14ac:dyDescent="0.25">
      <c r="A4682" s="121"/>
      <c r="B4682" s="92" t="str">
        <f>IF(E4682="","",VLOOKUP(E4682,[1]PROJECTES!$C$14:$G$5000,2,FALSE))</f>
        <v/>
      </c>
      <c r="C4682" s="121"/>
      <c r="D4682" s="93" t="str">
        <f>IF(E4682="","",VLOOKUP(E4682,[1]PROJECTES!$C$14:$G$5000,5,FALSE))</f>
        <v/>
      </c>
      <c r="E4682" s="117"/>
      <c r="F4682" s="95"/>
      <c r="G4682" s="96" t="str">
        <f>IF(E4682="","",VLOOKUP(E4682,[1]PROJECTES!$C$14:$G$5000,4,FALSE))</f>
        <v/>
      </c>
      <c r="H4682" s="118"/>
      <c r="I4682" s="97" t="str">
        <f>IF(H4682="","",VLOOKUP(H4682,BD!B$2:C$16,2,FALSE))</f>
        <v/>
      </c>
      <c r="J4682" s="98"/>
      <c r="K4682" s="135" t="str">
        <f t="shared" si="158"/>
        <v/>
      </c>
      <c r="L4682" s="99" t="str">
        <f t="shared" ca="1" si="159"/>
        <v>-</v>
      </c>
      <c r="M4682" s="93" t="str">
        <f>IF(E4682="","",VLOOKUP(E4682,[1]PROJECTES!$C$14:$Z$5000,21,FALSE))</f>
        <v/>
      </c>
      <c r="N4682" s="100"/>
      <c r="O4682" s="72" t="s">
        <v>229</v>
      </c>
      <c r="P4682" s="101"/>
      <c r="Q4682" s="132"/>
      <c r="R4682" s="102"/>
      <c r="S4682" s="91"/>
    </row>
    <row r="4683" spans="1:19" s="104" customFormat="1" ht="12.75" customHeight="1" x14ac:dyDescent="0.25">
      <c r="A4683" s="121"/>
      <c r="B4683" s="92" t="str">
        <f>IF(E4683="","",VLOOKUP(E4683,[1]PROJECTES!$C$14:$G$5000,2,FALSE))</f>
        <v/>
      </c>
      <c r="C4683" s="121"/>
      <c r="D4683" s="93" t="str">
        <f>IF(E4683="","",VLOOKUP(E4683,[1]PROJECTES!$C$14:$G$5000,5,FALSE))</f>
        <v/>
      </c>
      <c r="E4683" s="117"/>
      <c r="F4683" s="95"/>
      <c r="G4683" s="96" t="str">
        <f>IF(E4683="","",VLOOKUP(E4683,[1]PROJECTES!$C$14:$G$5000,4,FALSE))</f>
        <v/>
      </c>
      <c r="H4683" s="118"/>
      <c r="I4683" s="97" t="str">
        <f>IF(H4683="","",VLOOKUP(H4683,BD!B$2:C$16,2,FALSE))</f>
        <v/>
      </c>
      <c r="J4683" s="98"/>
      <c r="K4683" s="135" t="str">
        <f t="shared" si="158"/>
        <v/>
      </c>
      <c r="L4683" s="99" t="str">
        <f t="shared" ca="1" si="159"/>
        <v>-</v>
      </c>
      <c r="M4683" s="93" t="str">
        <f>IF(E4683="","",VLOOKUP(E4683,[1]PROJECTES!$C$14:$Z$5000,21,FALSE))</f>
        <v/>
      </c>
      <c r="N4683" s="100"/>
      <c r="O4683" s="72" t="s">
        <v>229</v>
      </c>
      <c r="P4683" s="101"/>
      <c r="Q4683" s="132"/>
      <c r="R4683" s="102"/>
      <c r="S4683" s="91"/>
    </row>
    <row r="4684" spans="1:19" s="104" customFormat="1" ht="12.75" customHeight="1" x14ac:dyDescent="0.25">
      <c r="A4684" s="121"/>
      <c r="B4684" s="92" t="str">
        <f>IF(E4684="","",VLOOKUP(E4684,[1]PROJECTES!$C$14:$G$5000,2,FALSE))</f>
        <v/>
      </c>
      <c r="C4684" s="121"/>
      <c r="D4684" s="93" t="str">
        <f>IF(E4684="","",VLOOKUP(E4684,[1]PROJECTES!$C$14:$G$5000,5,FALSE))</f>
        <v/>
      </c>
      <c r="E4684" s="117"/>
      <c r="F4684" s="95"/>
      <c r="G4684" s="96" t="str">
        <f>IF(E4684="","",VLOOKUP(E4684,[1]PROJECTES!$C$14:$G$5000,4,FALSE))</f>
        <v/>
      </c>
      <c r="H4684" s="118"/>
      <c r="I4684" s="97" t="str">
        <f>IF(H4684="","",VLOOKUP(H4684,BD!B$2:C$16,2,FALSE))</f>
        <v/>
      </c>
      <c r="J4684" s="98"/>
      <c r="K4684" s="135" t="str">
        <f t="shared" si="158"/>
        <v/>
      </c>
      <c r="L4684" s="99" t="str">
        <f t="shared" ca="1" si="159"/>
        <v>-</v>
      </c>
      <c r="M4684" s="93" t="str">
        <f>IF(E4684="","",VLOOKUP(E4684,[1]PROJECTES!$C$14:$Z$5000,21,FALSE))</f>
        <v/>
      </c>
      <c r="N4684" s="100"/>
      <c r="O4684" s="72" t="s">
        <v>229</v>
      </c>
      <c r="P4684" s="101"/>
      <c r="Q4684" s="132"/>
      <c r="R4684" s="102"/>
      <c r="S4684" s="91"/>
    </row>
    <row r="4685" spans="1:19" s="104" customFormat="1" ht="12.75" customHeight="1" x14ac:dyDescent="0.25">
      <c r="A4685" s="121"/>
      <c r="B4685" s="92" t="str">
        <f>IF(E4685="","",VLOOKUP(E4685,[1]PROJECTES!$C$14:$G$5000,2,FALSE))</f>
        <v/>
      </c>
      <c r="C4685" s="121"/>
      <c r="D4685" s="93" t="str">
        <f>IF(E4685="","",VLOOKUP(E4685,[1]PROJECTES!$C$14:$G$5000,5,FALSE))</f>
        <v/>
      </c>
      <c r="E4685" s="117"/>
      <c r="F4685" s="95"/>
      <c r="G4685" s="96" t="str">
        <f>IF(E4685="","",VLOOKUP(E4685,[1]PROJECTES!$C$14:$G$5000,4,FALSE))</f>
        <v/>
      </c>
      <c r="H4685" s="118"/>
      <c r="I4685" s="97" t="str">
        <f>IF(H4685="","",VLOOKUP(H4685,BD!B$2:C$16,2,FALSE))</f>
        <v/>
      </c>
      <c r="J4685" s="98"/>
      <c r="K4685" s="135" t="str">
        <f t="shared" si="158"/>
        <v/>
      </c>
      <c r="L4685" s="99" t="str">
        <f t="shared" ca="1" si="159"/>
        <v>-</v>
      </c>
      <c r="M4685" s="93" t="str">
        <f>IF(E4685="","",VLOOKUP(E4685,[1]PROJECTES!$C$14:$Z$5000,21,FALSE))</f>
        <v/>
      </c>
      <c r="N4685" s="100"/>
      <c r="O4685" s="72" t="s">
        <v>229</v>
      </c>
      <c r="P4685" s="101"/>
      <c r="Q4685" s="132"/>
      <c r="R4685" s="102"/>
      <c r="S4685" s="91"/>
    </row>
    <row r="4686" spans="1:19" s="104" customFormat="1" ht="12.75" customHeight="1" x14ac:dyDescent="0.25">
      <c r="A4686" s="121"/>
      <c r="B4686" s="92" t="str">
        <f>IF(E4686="","",VLOOKUP(E4686,[1]PROJECTES!$C$14:$G$5000,2,FALSE))</f>
        <v/>
      </c>
      <c r="C4686" s="121"/>
      <c r="D4686" s="93" t="str">
        <f>IF(E4686="","",VLOOKUP(E4686,[1]PROJECTES!$C$14:$G$5000,5,FALSE))</f>
        <v/>
      </c>
      <c r="E4686" s="117"/>
      <c r="F4686" s="95"/>
      <c r="G4686" s="96" t="str">
        <f>IF(E4686="","",VLOOKUP(E4686,[1]PROJECTES!$C$14:$G$5000,4,FALSE))</f>
        <v/>
      </c>
      <c r="H4686" s="118"/>
      <c r="I4686" s="97" t="str">
        <f>IF(H4686="","",VLOOKUP(H4686,BD!B$2:C$16,2,FALSE))</f>
        <v/>
      </c>
      <c r="J4686" s="98"/>
      <c r="K4686" s="135" t="str">
        <f t="shared" si="158"/>
        <v/>
      </c>
      <c r="L4686" s="99" t="str">
        <f t="shared" ca="1" si="159"/>
        <v>-</v>
      </c>
      <c r="M4686" s="93" t="str">
        <f>IF(E4686="","",VLOOKUP(E4686,[1]PROJECTES!$C$14:$Z$5000,21,FALSE))</f>
        <v/>
      </c>
      <c r="N4686" s="100"/>
      <c r="O4686" s="72" t="s">
        <v>229</v>
      </c>
      <c r="P4686" s="101"/>
      <c r="Q4686" s="132"/>
      <c r="R4686" s="102"/>
      <c r="S4686" s="91"/>
    </row>
    <row r="4687" spans="1:19" s="104" customFormat="1" ht="12.75" customHeight="1" x14ac:dyDescent="0.25">
      <c r="A4687" s="121"/>
      <c r="B4687" s="92" t="str">
        <f>IF(E4687="","",VLOOKUP(E4687,[1]PROJECTES!$C$14:$G$5000,2,FALSE))</f>
        <v/>
      </c>
      <c r="C4687" s="121"/>
      <c r="D4687" s="93" t="str">
        <f>IF(E4687="","",VLOOKUP(E4687,[1]PROJECTES!$C$14:$G$5000,5,FALSE))</f>
        <v/>
      </c>
      <c r="E4687" s="117"/>
      <c r="F4687" s="95"/>
      <c r="G4687" s="96" t="str">
        <f>IF(E4687="","",VLOOKUP(E4687,[1]PROJECTES!$C$14:$G$5000,4,FALSE))</f>
        <v/>
      </c>
      <c r="H4687" s="118"/>
      <c r="I4687" s="97" t="str">
        <f>IF(H4687="","",VLOOKUP(H4687,BD!B$2:C$16,2,FALSE))</f>
        <v/>
      </c>
      <c r="J4687" s="98"/>
      <c r="K4687" s="135" t="str">
        <f t="shared" si="158"/>
        <v/>
      </c>
      <c r="L4687" s="99" t="str">
        <f t="shared" ca="1" si="159"/>
        <v>-</v>
      </c>
      <c r="M4687" s="93" t="str">
        <f>IF(E4687="","",VLOOKUP(E4687,[1]PROJECTES!$C$14:$Z$5000,21,FALSE))</f>
        <v/>
      </c>
      <c r="N4687" s="100"/>
      <c r="O4687" s="72" t="s">
        <v>229</v>
      </c>
      <c r="P4687" s="101"/>
      <c r="Q4687" s="132"/>
      <c r="R4687" s="102"/>
      <c r="S4687" s="91"/>
    </row>
    <row r="4688" spans="1:19" s="104" customFormat="1" ht="12.75" customHeight="1" x14ac:dyDescent="0.25">
      <c r="A4688" s="121"/>
      <c r="B4688" s="92" t="str">
        <f>IF(E4688="","",VLOOKUP(E4688,[1]PROJECTES!$C$14:$G$5000,2,FALSE))</f>
        <v/>
      </c>
      <c r="C4688" s="121"/>
      <c r="D4688" s="93" t="str">
        <f>IF(E4688="","",VLOOKUP(E4688,[1]PROJECTES!$C$14:$G$5000,5,FALSE))</f>
        <v/>
      </c>
      <c r="E4688" s="117"/>
      <c r="F4688" s="95"/>
      <c r="G4688" s="96" t="str">
        <f>IF(E4688="","",VLOOKUP(E4688,[1]PROJECTES!$C$14:$G$5000,4,FALSE))</f>
        <v/>
      </c>
      <c r="H4688" s="118"/>
      <c r="I4688" s="97" t="str">
        <f>IF(H4688="","",VLOOKUP(H4688,BD!B$2:C$16,2,FALSE))</f>
        <v/>
      </c>
      <c r="J4688" s="98"/>
      <c r="K4688" s="135" t="str">
        <f t="shared" si="158"/>
        <v/>
      </c>
      <c r="L4688" s="99" t="str">
        <f t="shared" ca="1" si="159"/>
        <v>-</v>
      </c>
      <c r="M4688" s="93" t="str">
        <f>IF(E4688="","",VLOOKUP(E4688,[1]PROJECTES!$C$14:$Z$5000,21,FALSE))</f>
        <v/>
      </c>
      <c r="N4688" s="100"/>
      <c r="O4688" s="72" t="s">
        <v>229</v>
      </c>
      <c r="P4688" s="101"/>
      <c r="Q4688" s="132"/>
      <c r="R4688" s="102"/>
      <c r="S4688" s="91"/>
    </row>
    <row r="4689" spans="1:19" s="104" customFormat="1" ht="12.75" customHeight="1" x14ac:dyDescent="0.25">
      <c r="A4689" s="121"/>
      <c r="B4689" s="92" t="str">
        <f>IF(E4689="","",VLOOKUP(E4689,[1]PROJECTES!$C$14:$G$5000,2,FALSE))</f>
        <v/>
      </c>
      <c r="C4689" s="121"/>
      <c r="D4689" s="93" t="str">
        <f>IF(E4689="","",VLOOKUP(E4689,[1]PROJECTES!$C$14:$G$5000,5,FALSE))</f>
        <v/>
      </c>
      <c r="E4689" s="117"/>
      <c r="F4689" s="95"/>
      <c r="G4689" s="96" t="str">
        <f>IF(E4689="","",VLOOKUP(E4689,[1]PROJECTES!$C$14:$G$5000,4,FALSE))</f>
        <v/>
      </c>
      <c r="H4689" s="118"/>
      <c r="I4689" s="97" t="str">
        <f>IF(H4689="","",VLOOKUP(H4689,BD!B$2:C$16,2,FALSE))</f>
        <v/>
      </c>
      <c r="J4689" s="98"/>
      <c r="K4689" s="135" t="str">
        <f t="shared" si="158"/>
        <v/>
      </c>
      <c r="L4689" s="99" t="str">
        <f t="shared" ca="1" si="159"/>
        <v>-</v>
      </c>
      <c r="M4689" s="93" t="str">
        <f>IF(E4689="","",VLOOKUP(E4689,[1]PROJECTES!$C$14:$Z$5000,21,FALSE))</f>
        <v/>
      </c>
      <c r="N4689" s="100"/>
      <c r="O4689" s="72" t="s">
        <v>229</v>
      </c>
      <c r="P4689" s="101"/>
      <c r="Q4689" s="132"/>
      <c r="R4689" s="102"/>
      <c r="S4689" s="91"/>
    </row>
    <row r="4690" spans="1:19" s="104" customFormat="1" ht="12.75" customHeight="1" x14ac:dyDescent="0.25">
      <c r="A4690" s="121"/>
      <c r="B4690" s="92" t="str">
        <f>IF(E4690="","",VLOOKUP(E4690,[1]PROJECTES!$C$14:$G$5000,2,FALSE))</f>
        <v/>
      </c>
      <c r="C4690" s="121"/>
      <c r="D4690" s="93" t="str">
        <f>IF(E4690="","",VLOOKUP(E4690,[1]PROJECTES!$C$14:$G$5000,5,FALSE))</f>
        <v/>
      </c>
      <c r="E4690" s="117"/>
      <c r="F4690" s="95"/>
      <c r="G4690" s="96" t="str">
        <f>IF(E4690="","",VLOOKUP(E4690,[1]PROJECTES!$C$14:$G$5000,4,FALSE))</f>
        <v/>
      </c>
      <c r="H4690" s="118"/>
      <c r="I4690" s="97" t="str">
        <f>IF(H4690="","",VLOOKUP(H4690,BD!B$2:C$16,2,FALSE))</f>
        <v/>
      </c>
      <c r="J4690" s="98"/>
      <c r="K4690" s="135" t="str">
        <f t="shared" si="158"/>
        <v/>
      </c>
      <c r="L4690" s="99" t="str">
        <f t="shared" ca="1" si="159"/>
        <v>-</v>
      </c>
      <c r="M4690" s="93" t="str">
        <f>IF(E4690="","",VLOOKUP(E4690,[1]PROJECTES!$C$14:$Z$5000,21,FALSE))</f>
        <v/>
      </c>
      <c r="N4690" s="100"/>
      <c r="O4690" s="72" t="s">
        <v>229</v>
      </c>
      <c r="P4690" s="101"/>
      <c r="Q4690" s="132"/>
      <c r="R4690" s="102"/>
      <c r="S4690" s="91"/>
    </row>
    <row r="4691" spans="1:19" s="104" customFormat="1" ht="12.75" customHeight="1" x14ac:dyDescent="0.25">
      <c r="A4691" s="121"/>
      <c r="B4691" s="92" t="str">
        <f>IF(E4691="","",VLOOKUP(E4691,[1]PROJECTES!$C$14:$G$5000,2,FALSE))</f>
        <v/>
      </c>
      <c r="C4691" s="121"/>
      <c r="D4691" s="93" t="str">
        <f>IF(E4691="","",VLOOKUP(E4691,[1]PROJECTES!$C$14:$G$5000,5,FALSE))</f>
        <v/>
      </c>
      <c r="E4691" s="117"/>
      <c r="F4691" s="95"/>
      <c r="G4691" s="96" t="str">
        <f>IF(E4691="","",VLOOKUP(E4691,[1]PROJECTES!$C$14:$G$5000,4,FALSE))</f>
        <v/>
      </c>
      <c r="H4691" s="118"/>
      <c r="I4691" s="97" t="str">
        <f>IF(H4691="","",VLOOKUP(H4691,BD!B$2:C$16,2,FALSE))</f>
        <v/>
      </c>
      <c r="J4691" s="98"/>
      <c r="K4691" s="135" t="str">
        <f t="shared" si="158"/>
        <v/>
      </c>
      <c r="L4691" s="99" t="str">
        <f t="shared" ca="1" si="159"/>
        <v>-</v>
      </c>
      <c r="M4691" s="93" t="str">
        <f>IF(E4691="","",VLOOKUP(E4691,[1]PROJECTES!$C$14:$Z$5000,21,FALSE))</f>
        <v/>
      </c>
      <c r="N4691" s="100"/>
      <c r="O4691" s="72" t="s">
        <v>229</v>
      </c>
      <c r="P4691" s="101"/>
      <c r="Q4691" s="132"/>
      <c r="R4691" s="102"/>
      <c r="S4691" s="91"/>
    </row>
    <row r="4692" spans="1:19" s="104" customFormat="1" ht="12.75" customHeight="1" x14ac:dyDescent="0.25">
      <c r="A4692" s="121"/>
      <c r="B4692" s="92" t="str">
        <f>IF(E4692="","",VLOOKUP(E4692,[1]PROJECTES!$C$14:$G$5000,2,FALSE))</f>
        <v/>
      </c>
      <c r="C4692" s="121"/>
      <c r="D4692" s="93" t="str">
        <f>IF(E4692="","",VLOOKUP(E4692,[1]PROJECTES!$C$14:$G$5000,5,FALSE))</f>
        <v/>
      </c>
      <c r="E4692" s="117"/>
      <c r="F4692" s="95"/>
      <c r="G4692" s="96" t="str">
        <f>IF(E4692="","",VLOOKUP(E4692,[1]PROJECTES!$C$14:$G$5000,4,FALSE))</f>
        <v/>
      </c>
      <c r="H4692" s="118"/>
      <c r="I4692" s="97" t="str">
        <f>IF(H4692="","",VLOOKUP(H4692,BD!B$2:C$16,2,FALSE))</f>
        <v/>
      </c>
      <c r="J4692" s="98"/>
      <c r="K4692" s="135" t="str">
        <f t="shared" si="158"/>
        <v/>
      </c>
      <c r="L4692" s="99" t="str">
        <f t="shared" ca="1" si="159"/>
        <v>-</v>
      </c>
      <c r="M4692" s="93" t="str">
        <f>IF(E4692="","",VLOOKUP(E4692,[1]PROJECTES!$C$14:$Z$5000,21,FALSE))</f>
        <v/>
      </c>
      <c r="N4692" s="100"/>
      <c r="O4692" s="72" t="s">
        <v>229</v>
      </c>
      <c r="P4692" s="101"/>
      <c r="Q4692" s="132"/>
      <c r="R4692" s="102"/>
      <c r="S4692" s="91"/>
    </row>
    <row r="4693" spans="1:19" s="104" customFormat="1" ht="12.75" customHeight="1" x14ac:dyDescent="0.25">
      <c r="A4693" s="121"/>
      <c r="B4693" s="92" t="str">
        <f>IF(E4693="","",VLOOKUP(E4693,[1]PROJECTES!$C$14:$G$5000,2,FALSE))</f>
        <v/>
      </c>
      <c r="C4693" s="121"/>
      <c r="D4693" s="93" t="str">
        <f>IF(E4693="","",VLOOKUP(E4693,[1]PROJECTES!$C$14:$G$5000,5,FALSE))</f>
        <v/>
      </c>
      <c r="E4693" s="117"/>
      <c r="F4693" s="95"/>
      <c r="G4693" s="96" t="str">
        <f>IF(E4693="","",VLOOKUP(E4693,[1]PROJECTES!$C$14:$G$5000,4,FALSE))</f>
        <v/>
      </c>
      <c r="H4693" s="118"/>
      <c r="I4693" s="97" t="str">
        <f>IF(H4693="","",VLOOKUP(H4693,BD!B$2:C$16,2,FALSE))</f>
        <v/>
      </c>
      <c r="J4693" s="98"/>
      <c r="K4693" s="135" t="str">
        <f t="shared" si="158"/>
        <v/>
      </c>
      <c r="L4693" s="99" t="str">
        <f t="shared" ca="1" si="159"/>
        <v>-</v>
      </c>
      <c r="M4693" s="93" t="str">
        <f>IF(E4693="","",VLOOKUP(E4693,[1]PROJECTES!$C$14:$Z$5000,21,FALSE))</f>
        <v/>
      </c>
      <c r="N4693" s="100"/>
      <c r="O4693" s="72" t="s">
        <v>229</v>
      </c>
      <c r="P4693" s="101"/>
      <c r="Q4693" s="132"/>
      <c r="R4693" s="102"/>
      <c r="S4693" s="91"/>
    </row>
    <row r="4694" spans="1:19" s="104" customFormat="1" ht="12.75" customHeight="1" x14ac:dyDescent="0.25">
      <c r="A4694" s="121"/>
      <c r="B4694" s="92" t="str">
        <f>IF(E4694="","",VLOOKUP(E4694,[1]PROJECTES!$C$14:$G$5000,2,FALSE))</f>
        <v/>
      </c>
      <c r="C4694" s="121"/>
      <c r="D4694" s="93" t="str">
        <f>IF(E4694="","",VLOOKUP(E4694,[1]PROJECTES!$C$14:$G$5000,5,FALSE))</f>
        <v/>
      </c>
      <c r="E4694" s="117"/>
      <c r="F4694" s="95"/>
      <c r="G4694" s="96" t="str">
        <f>IF(E4694="","",VLOOKUP(E4694,[1]PROJECTES!$C$14:$G$5000,4,FALSE))</f>
        <v/>
      </c>
      <c r="H4694" s="118"/>
      <c r="I4694" s="97" t="str">
        <f>IF(H4694="","",VLOOKUP(H4694,BD!B$2:C$16,2,FALSE))</f>
        <v/>
      </c>
      <c r="J4694" s="98"/>
      <c r="K4694" s="135" t="str">
        <f t="shared" si="158"/>
        <v/>
      </c>
      <c r="L4694" s="99" t="str">
        <f t="shared" ca="1" si="159"/>
        <v>-</v>
      </c>
      <c r="M4694" s="93" t="str">
        <f>IF(E4694="","",VLOOKUP(E4694,[1]PROJECTES!$C$14:$Z$5000,21,FALSE))</f>
        <v/>
      </c>
      <c r="N4694" s="100"/>
      <c r="O4694" s="72" t="s">
        <v>229</v>
      </c>
      <c r="P4694" s="101"/>
      <c r="Q4694" s="132"/>
      <c r="R4694" s="102"/>
      <c r="S4694" s="91"/>
    </row>
    <row r="4695" spans="1:19" s="104" customFormat="1" ht="12.75" customHeight="1" x14ac:dyDescent="0.25">
      <c r="A4695" s="121"/>
      <c r="B4695" s="92" t="str">
        <f>IF(E4695="","",VLOOKUP(E4695,[1]PROJECTES!$C$14:$G$5000,2,FALSE))</f>
        <v/>
      </c>
      <c r="C4695" s="121"/>
      <c r="D4695" s="93" t="str">
        <f>IF(E4695="","",VLOOKUP(E4695,[1]PROJECTES!$C$14:$G$5000,5,FALSE))</f>
        <v/>
      </c>
      <c r="E4695" s="117"/>
      <c r="F4695" s="95"/>
      <c r="G4695" s="96" t="str">
        <f>IF(E4695="","",VLOOKUP(E4695,[1]PROJECTES!$C$14:$G$5000,4,FALSE))</f>
        <v/>
      </c>
      <c r="H4695" s="118"/>
      <c r="I4695" s="97" t="str">
        <f>IF(H4695="","",VLOOKUP(H4695,BD!B$2:C$16,2,FALSE))</f>
        <v/>
      </c>
      <c r="J4695" s="98"/>
      <c r="K4695" s="135" t="str">
        <f t="shared" si="158"/>
        <v/>
      </c>
      <c r="L4695" s="99" t="str">
        <f t="shared" ca="1" si="159"/>
        <v>-</v>
      </c>
      <c r="M4695" s="93" t="str">
        <f>IF(E4695="","",VLOOKUP(E4695,[1]PROJECTES!$C$14:$Z$5000,21,FALSE))</f>
        <v/>
      </c>
      <c r="N4695" s="100"/>
      <c r="O4695" s="72" t="s">
        <v>229</v>
      </c>
      <c r="P4695" s="101"/>
      <c r="Q4695" s="132"/>
      <c r="R4695" s="102"/>
      <c r="S4695" s="91"/>
    </row>
    <row r="4696" spans="1:19" s="104" customFormat="1" ht="12.75" customHeight="1" x14ac:dyDescent="0.25">
      <c r="A4696" s="121"/>
      <c r="B4696" s="92" t="str">
        <f>IF(E4696="","",VLOOKUP(E4696,[1]PROJECTES!$C$14:$G$5000,2,FALSE))</f>
        <v/>
      </c>
      <c r="C4696" s="121"/>
      <c r="D4696" s="93" t="str">
        <f>IF(E4696="","",VLOOKUP(E4696,[1]PROJECTES!$C$14:$G$5000,5,FALSE))</f>
        <v/>
      </c>
      <c r="E4696" s="117"/>
      <c r="F4696" s="95"/>
      <c r="G4696" s="96" t="str">
        <f>IF(E4696="","",VLOOKUP(E4696,[1]PROJECTES!$C$14:$G$5000,4,FALSE))</f>
        <v/>
      </c>
      <c r="H4696" s="118"/>
      <c r="I4696" s="97" t="str">
        <f>IF(H4696="","",VLOOKUP(H4696,BD!B$2:C$16,2,FALSE))</f>
        <v/>
      </c>
      <c r="J4696" s="98"/>
      <c r="K4696" s="135" t="str">
        <f t="shared" si="158"/>
        <v/>
      </c>
      <c r="L4696" s="99" t="str">
        <f t="shared" ca="1" si="159"/>
        <v>-</v>
      </c>
      <c r="M4696" s="93" t="str">
        <f>IF(E4696="","",VLOOKUP(E4696,[1]PROJECTES!$C$14:$Z$5000,21,FALSE))</f>
        <v/>
      </c>
      <c r="N4696" s="100"/>
      <c r="O4696" s="72" t="s">
        <v>229</v>
      </c>
      <c r="P4696" s="101"/>
      <c r="Q4696" s="132"/>
      <c r="R4696" s="102"/>
      <c r="S4696" s="91"/>
    </row>
    <row r="4697" spans="1:19" s="104" customFormat="1" ht="12.75" customHeight="1" x14ac:dyDescent="0.25">
      <c r="A4697" s="121"/>
      <c r="B4697" s="92" t="str">
        <f>IF(E4697="","",VLOOKUP(E4697,[1]PROJECTES!$C$14:$G$5000,2,FALSE))</f>
        <v/>
      </c>
      <c r="C4697" s="121"/>
      <c r="D4697" s="93" t="str">
        <f>IF(E4697="","",VLOOKUP(E4697,[1]PROJECTES!$C$14:$G$5000,5,FALSE))</f>
        <v/>
      </c>
      <c r="E4697" s="117"/>
      <c r="F4697" s="95"/>
      <c r="G4697" s="96" t="str">
        <f>IF(E4697="","",VLOOKUP(E4697,[1]PROJECTES!$C$14:$G$5000,4,FALSE))</f>
        <v/>
      </c>
      <c r="H4697" s="118"/>
      <c r="I4697" s="97" t="str">
        <f>IF(H4697="","",VLOOKUP(H4697,BD!B$2:C$16,2,FALSE))</f>
        <v/>
      </c>
      <c r="J4697" s="98"/>
      <c r="K4697" s="135" t="str">
        <f t="shared" si="158"/>
        <v/>
      </c>
      <c r="L4697" s="99" t="str">
        <f t="shared" ca="1" si="159"/>
        <v>-</v>
      </c>
      <c r="M4697" s="93" t="str">
        <f>IF(E4697="","",VLOOKUP(E4697,[1]PROJECTES!$C$14:$Z$5000,21,FALSE))</f>
        <v/>
      </c>
      <c r="N4697" s="100"/>
      <c r="O4697" s="72" t="s">
        <v>229</v>
      </c>
      <c r="P4697" s="101"/>
      <c r="Q4697" s="132"/>
      <c r="R4697" s="102"/>
      <c r="S4697" s="91"/>
    </row>
    <row r="4698" spans="1:19" s="104" customFormat="1" ht="12.75" customHeight="1" x14ac:dyDescent="0.25">
      <c r="A4698" s="121"/>
      <c r="B4698" s="92" t="str">
        <f>IF(E4698="","",VLOOKUP(E4698,[1]PROJECTES!$C$14:$G$5000,2,FALSE))</f>
        <v/>
      </c>
      <c r="C4698" s="121"/>
      <c r="D4698" s="93" t="str">
        <f>IF(E4698="","",VLOOKUP(E4698,[1]PROJECTES!$C$14:$G$5000,5,FALSE))</f>
        <v/>
      </c>
      <c r="E4698" s="117"/>
      <c r="F4698" s="95"/>
      <c r="G4698" s="96" t="str">
        <f>IF(E4698="","",VLOOKUP(E4698,[1]PROJECTES!$C$14:$G$5000,4,FALSE))</f>
        <v/>
      </c>
      <c r="H4698" s="118"/>
      <c r="I4698" s="97" t="str">
        <f>IF(H4698="","",VLOOKUP(H4698,BD!B$2:C$16,2,FALSE))</f>
        <v/>
      </c>
      <c r="J4698" s="98"/>
      <c r="K4698" s="135" t="str">
        <f t="shared" si="158"/>
        <v/>
      </c>
      <c r="L4698" s="99" t="str">
        <f t="shared" ca="1" si="159"/>
        <v>-</v>
      </c>
      <c r="M4698" s="93" t="str">
        <f>IF(E4698="","",VLOOKUP(E4698,[1]PROJECTES!$C$14:$Z$5000,21,FALSE))</f>
        <v/>
      </c>
      <c r="N4698" s="100"/>
      <c r="O4698" s="72" t="s">
        <v>229</v>
      </c>
      <c r="P4698" s="101"/>
      <c r="Q4698" s="132"/>
      <c r="R4698" s="102"/>
      <c r="S4698" s="91"/>
    </row>
    <row r="4699" spans="1:19" s="104" customFormat="1" ht="12.75" customHeight="1" x14ac:dyDescent="0.25">
      <c r="A4699" s="121"/>
      <c r="B4699" s="92" t="str">
        <f>IF(E4699="","",VLOOKUP(E4699,[1]PROJECTES!$C$14:$G$5000,2,FALSE))</f>
        <v/>
      </c>
      <c r="C4699" s="121"/>
      <c r="D4699" s="93" t="str">
        <f>IF(E4699="","",VLOOKUP(E4699,[1]PROJECTES!$C$14:$G$5000,5,FALSE))</f>
        <v/>
      </c>
      <c r="E4699" s="117"/>
      <c r="F4699" s="95"/>
      <c r="G4699" s="96" t="str">
        <f>IF(E4699="","",VLOOKUP(E4699,[1]PROJECTES!$C$14:$G$5000,4,FALSE))</f>
        <v/>
      </c>
      <c r="H4699" s="118"/>
      <c r="I4699" s="97" t="str">
        <f>IF(H4699="","",VLOOKUP(H4699,BD!B$2:C$16,2,FALSE))</f>
        <v/>
      </c>
      <c r="J4699" s="98"/>
      <c r="K4699" s="135" t="str">
        <f t="shared" si="158"/>
        <v/>
      </c>
      <c r="L4699" s="99" t="str">
        <f t="shared" ca="1" si="159"/>
        <v>-</v>
      </c>
      <c r="M4699" s="93" t="str">
        <f>IF(E4699="","",VLOOKUP(E4699,[1]PROJECTES!$C$14:$Z$5000,21,FALSE))</f>
        <v/>
      </c>
      <c r="N4699" s="100"/>
      <c r="O4699" s="72" t="s">
        <v>229</v>
      </c>
      <c r="P4699" s="101"/>
      <c r="Q4699" s="132"/>
      <c r="R4699" s="102"/>
      <c r="S4699" s="91"/>
    </row>
    <row r="4700" spans="1:19" s="104" customFormat="1" ht="12.75" customHeight="1" x14ac:dyDescent="0.25">
      <c r="A4700" s="121"/>
      <c r="B4700" s="92" t="str">
        <f>IF(E4700="","",VLOOKUP(E4700,[1]PROJECTES!$C$14:$G$5000,2,FALSE))</f>
        <v/>
      </c>
      <c r="C4700" s="121"/>
      <c r="D4700" s="93" t="str">
        <f>IF(E4700="","",VLOOKUP(E4700,[1]PROJECTES!$C$14:$G$5000,5,FALSE))</f>
        <v/>
      </c>
      <c r="E4700" s="117"/>
      <c r="F4700" s="95"/>
      <c r="G4700" s="96" t="str">
        <f>IF(E4700="","",VLOOKUP(E4700,[1]PROJECTES!$C$14:$G$5000,4,FALSE))</f>
        <v/>
      </c>
      <c r="H4700" s="118"/>
      <c r="I4700" s="97" t="str">
        <f>IF(H4700="","",VLOOKUP(H4700,BD!B$2:C$16,2,FALSE))</f>
        <v/>
      </c>
      <c r="J4700" s="98"/>
      <c r="K4700" s="135" t="str">
        <f t="shared" si="158"/>
        <v/>
      </c>
      <c r="L4700" s="99" t="str">
        <f t="shared" ca="1" si="159"/>
        <v>-</v>
      </c>
      <c r="M4700" s="93" t="str">
        <f>IF(E4700="","",VLOOKUP(E4700,[1]PROJECTES!$C$14:$Z$5000,21,FALSE))</f>
        <v/>
      </c>
      <c r="N4700" s="100"/>
      <c r="O4700" s="72" t="s">
        <v>229</v>
      </c>
      <c r="P4700" s="101"/>
      <c r="Q4700" s="132"/>
      <c r="R4700" s="102"/>
      <c r="S4700" s="91"/>
    </row>
    <row r="4701" spans="1:19" s="104" customFormat="1" ht="12.75" customHeight="1" x14ac:dyDescent="0.25">
      <c r="A4701" s="121"/>
      <c r="B4701" s="92" t="str">
        <f>IF(E4701="","",VLOOKUP(E4701,[1]PROJECTES!$C$14:$G$5000,2,FALSE))</f>
        <v/>
      </c>
      <c r="C4701" s="121"/>
      <c r="D4701" s="93" t="str">
        <f>IF(E4701="","",VLOOKUP(E4701,[1]PROJECTES!$C$14:$G$5000,5,FALSE))</f>
        <v/>
      </c>
      <c r="E4701" s="117"/>
      <c r="F4701" s="95"/>
      <c r="G4701" s="96" t="str">
        <f>IF(E4701="","",VLOOKUP(E4701,[1]PROJECTES!$C$14:$G$5000,4,FALSE))</f>
        <v/>
      </c>
      <c r="H4701" s="118"/>
      <c r="I4701" s="97" t="str">
        <f>IF(H4701="","",VLOOKUP(H4701,BD!B$2:C$16,2,FALSE))</f>
        <v/>
      </c>
      <c r="J4701" s="98"/>
      <c r="K4701" s="135" t="str">
        <f t="shared" si="158"/>
        <v/>
      </c>
      <c r="L4701" s="99" t="str">
        <f t="shared" ca="1" si="159"/>
        <v>-</v>
      </c>
      <c r="M4701" s="93" t="str">
        <f>IF(E4701="","",VLOOKUP(E4701,[1]PROJECTES!$C$14:$Z$5000,21,FALSE))</f>
        <v/>
      </c>
      <c r="N4701" s="100"/>
      <c r="O4701" s="72" t="s">
        <v>229</v>
      </c>
      <c r="P4701" s="101"/>
      <c r="Q4701" s="132"/>
      <c r="R4701" s="102"/>
      <c r="S4701" s="91"/>
    </row>
    <row r="4702" spans="1:19" s="104" customFormat="1" ht="12.75" customHeight="1" x14ac:dyDescent="0.25">
      <c r="A4702" s="121"/>
      <c r="B4702" s="92" t="str">
        <f>IF(E4702="","",VLOOKUP(E4702,[1]PROJECTES!$C$14:$G$5000,2,FALSE))</f>
        <v/>
      </c>
      <c r="C4702" s="121"/>
      <c r="D4702" s="93" t="str">
        <f>IF(E4702="","",VLOOKUP(E4702,[1]PROJECTES!$C$14:$G$5000,5,FALSE))</f>
        <v/>
      </c>
      <c r="E4702" s="117"/>
      <c r="F4702" s="95"/>
      <c r="G4702" s="96" t="str">
        <f>IF(E4702="","",VLOOKUP(E4702,[1]PROJECTES!$C$14:$G$5000,4,FALSE))</f>
        <v/>
      </c>
      <c r="H4702" s="118"/>
      <c r="I4702" s="97" t="str">
        <f>IF(H4702="","",VLOOKUP(H4702,BD!B$2:C$16,2,FALSE))</f>
        <v/>
      </c>
      <c r="J4702" s="98"/>
      <c r="K4702" s="135" t="str">
        <f t="shared" si="158"/>
        <v/>
      </c>
      <c r="L4702" s="99" t="str">
        <f t="shared" ca="1" si="159"/>
        <v>-</v>
      </c>
      <c r="M4702" s="93" t="str">
        <f>IF(E4702="","",VLOOKUP(E4702,[1]PROJECTES!$C$14:$Z$5000,21,FALSE))</f>
        <v/>
      </c>
      <c r="N4702" s="100"/>
      <c r="O4702" s="72" t="s">
        <v>229</v>
      </c>
      <c r="P4702" s="101"/>
      <c r="Q4702" s="132"/>
      <c r="R4702" s="102"/>
      <c r="S4702" s="91"/>
    </row>
    <row r="4703" spans="1:19" s="104" customFormat="1" ht="12.75" customHeight="1" x14ac:dyDescent="0.25">
      <c r="A4703" s="121"/>
      <c r="B4703" s="92" t="str">
        <f>IF(E4703="","",VLOOKUP(E4703,[1]PROJECTES!$C$14:$G$5000,2,FALSE))</f>
        <v/>
      </c>
      <c r="C4703" s="121"/>
      <c r="D4703" s="93" t="str">
        <f>IF(E4703="","",VLOOKUP(E4703,[1]PROJECTES!$C$14:$G$5000,5,FALSE))</f>
        <v/>
      </c>
      <c r="E4703" s="117"/>
      <c r="F4703" s="95"/>
      <c r="G4703" s="96" t="str">
        <f>IF(E4703="","",VLOOKUP(E4703,[1]PROJECTES!$C$14:$G$5000,4,FALSE))</f>
        <v/>
      </c>
      <c r="H4703" s="118"/>
      <c r="I4703" s="97" t="str">
        <f>IF(H4703="","",VLOOKUP(H4703,BD!B$2:C$16,2,FALSE))</f>
        <v/>
      </c>
      <c r="J4703" s="98"/>
      <c r="K4703" s="135" t="str">
        <f t="shared" si="158"/>
        <v/>
      </c>
      <c r="L4703" s="99" t="str">
        <f t="shared" ca="1" si="159"/>
        <v>-</v>
      </c>
      <c r="M4703" s="93" t="str">
        <f>IF(E4703="","",VLOOKUP(E4703,[1]PROJECTES!$C$14:$Z$5000,21,FALSE))</f>
        <v/>
      </c>
      <c r="N4703" s="100"/>
      <c r="O4703" s="72" t="s">
        <v>229</v>
      </c>
      <c r="P4703" s="101"/>
      <c r="Q4703" s="132"/>
      <c r="R4703" s="102"/>
      <c r="S4703" s="91"/>
    </row>
    <row r="4704" spans="1:19" s="104" customFormat="1" ht="12.75" customHeight="1" x14ac:dyDescent="0.25">
      <c r="A4704" s="121"/>
      <c r="B4704" s="92" t="str">
        <f>IF(E4704="","",VLOOKUP(E4704,[1]PROJECTES!$C$14:$G$5000,2,FALSE))</f>
        <v/>
      </c>
      <c r="C4704" s="121"/>
      <c r="D4704" s="93" t="str">
        <f>IF(E4704="","",VLOOKUP(E4704,[1]PROJECTES!$C$14:$G$5000,5,FALSE))</f>
        <v/>
      </c>
      <c r="E4704" s="117"/>
      <c r="F4704" s="95"/>
      <c r="G4704" s="96" t="str">
        <f>IF(E4704="","",VLOOKUP(E4704,[1]PROJECTES!$C$14:$G$5000,4,FALSE))</f>
        <v/>
      </c>
      <c r="H4704" s="118"/>
      <c r="I4704" s="97" t="str">
        <f>IF(H4704="","",VLOOKUP(H4704,BD!B$2:C$16,2,FALSE))</f>
        <v/>
      </c>
      <c r="J4704" s="98"/>
      <c r="K4704" s="135" t="str">
        <f t="shared" si="158"/>
        <v/>
      </c>
      <c r="L4704" s="99" t="str">
        <f t="shared" ca="1" si="159"/>
        <v>-</v>
      </c>
      <c r="M4704" s="93" t="str">
        <f>IF(E4704="","",VLOOKUP(E4704,[1]PROJECTES!$C$14:$Z$5000,21,FALSE))</f>
        <v/>
      </c>
      <c r="N4704" s="100"/>
      <c r="O4704" s="72" t="s">
        <v>229</v>
      </c>
      <c r="P4704" s="101"/>
      <c r="Q4704" s="132"/>
      <c r="R4704" s="102"/>
      <c r="S4704" s="91"/>
    </row>
    <row r="4705" spans="1:19" s="104" customFormat="1" ht="12.75" customHeight="1" x14ac:dyDescent="0.25">
      <c r="A4705" s="121"/>
      <c r="B4705" s="92" t="str">
        <f>IF(E4705="","",VLOOKUP(E4705,[1]PROJECTES!$C$14:$G$5000,2,FALSE))</f>
        <v/>
      </c>
      <c r="C4705" s="121"/>
      <c r="D4705" s="93" t="str">
        <f>IF(E4705="","",VLOOKUP(E4705,[1]PROJECTES!$C$14:$G$5000,5,FALSE))</f>
        <v/>
      </c>
      <c r="E4705" s="117"/>
      <c r="F4705" s="95"/>
      <c r="G4705" s="96" t="str">
        <f>IF(E4705="","",VLOOKUP(E4705,[1]PROJECTES!$C$14:$G$5000,4,FALSE))</f>
        <v/>
      </c>
      <c r="H4705" s="118"/>
      <c r="I4705" s="97" t="str">
        <f>IF(H4705="","",VLOOKUP(H4705,BD!B$2:C$16,2,FALSE))</f>
        <v/>
      </c>
      <c r="J4705" s="98"/>
      <c r="K4705" s="135" t="str">
        <f t="shared" si="158"/>
        <v/>
      </c>
      <c r="L4705" s="99" t="str">
        <f t="shared" ca="1" si="159"/>
        <v>-</v>
      </c>
      <c r="M4705" s="93" t="str">
        <f>IF(E4705="","",VLOOKUP(E4705,[1]PROJECTES!$C$14:$Z$5000,21,FALSE))</f>
        <v/>
      </c>
      <c r="N4705" s="100"/>
      <c r="O4705" s="72" t="s">
        <v>229</v>
      </c>
      <c r="P4705" s="101"/>
      <c r="Q4705" s="132"/>
      <c r="R4705" s="102"/>
      <c r="S4705" s="91"/>
    </row>
    <row r="4706" spans="1:19" s="104" customFormat="1" ht="12.75" customHeight="1" x14ac:dyDescent="0.25">
      <c r="A4706" s="121"/>
      <c r="B4706" s="92" t="str">
        <f>IF(E4706="","",VLOOKUP(E4706,[1]PROJECTES!$C$14:$G$5000,2,FALSE))</f>
        <v/>
      </c>
      <c r="C4706" s="121"/>
      <c r="D4706" s="93" t="str">
        <f>IF(E4706="","",VLOOKUP(E4706,[1]PROJECTES!$C$14:$G$5000,5,FALSE))</f>
        <v/>
      </c>
      <c r="E4706" s="117"/>
      <c r="F4706" s="95"/>
      <c r="G4706" s="96" t="str">
        <f>IF(E4706="","",VLOOKUP(E4706,[1]PROJECTES!$C$14:$G$5000,4,FALSE))</f>
        <v/>
      </c>
      <c r="H4706" s="118"/>
      <c r="I4706" s="97" t="str">
        <f>IF(H4706="","",VLOOKUP(H4706,BD!B$2:C$16,2,FALSE))</f>
        <v/>
      </c>
      <c r="J4706" s="98"/>
      <c r="K4706" s="135" t="str">
        <f t="shared" si="158"/>
        <v/>
      </c>
      <c r="L4706" s="99" t="str">
        <f t="shared" ca="1" si="159"/>
        <v>-</v>
      </c>
      <c r="M4706" s="93" t="str">
        <f>IF(E4706="","",VLOOKUP(E4706,[1]PROJECTES!$C$14:$Z$5000,21,FALSE))</f>
        <v/>
      </c>
      <c r="N4706" s="100"/>
      <c r="O4706" s="72" t="s">
        <v>229</v>
      </c>
      <c r="P4706" s="101"/>
      <c r="Q4706" s="132"/>
      <c r="R4706" s="102"/>
      <c r="S4706" s="91"/>
    </row>
    <row r="4707" spans="1:19" s="104" customFormat="1" ht="12.75" customHeight="1" x14ac:dyDescent="0.25">
      <c r="A4707" s="121"/>
      <c r="B4707" s="92" t="str">
        <f>IF(E4707="","",VLOOKUP(E4707,[1]PROJECTES!$C$14:$G$5000,2,FALSE))</f>
        <v/>
      </c>
      <c r="C4707" s="121"/>
      <c r="D4707" s="93" t="str">
        <f>IF(E4707="","",VLOOKUP(E4707,[1]PROJECTES!$C$14:$G$5000,5,FALSE))</f>
        <v/>
      </c>
      <c r="E4707" s="117"/>
      <c r="F4707" s="95"/>
      <c r="G4707" s="96" t="str">
        <f>IF(E4707="","",VLOOKUP(E4707,[1]PROJECTES!$C$14:$G$5000,4,FALSE))</f>
        <v/>
      </c>
      <c r="H4707" s="118"/>
      <c r="I4707" s="97" t="str">
        <f>IF(H4707="","",VLOOKUP(H4707,BD!B$2:C$16,2,FALSE))</f>
        <v/>
      </c>
      <c r="J4707" s="98"/>
      <c r="K4707" s="135" t="str">
        <f t="shared" si="158"/>
        <v/>
      </c>
      <c r="L4707" s="99" t="str">
        <f t="shared" ca="1" si="159"/>
        <v>-</v>
      </c>
      <c r="M4707" s="93" t="str">
        <f>IF(E4707="","",VLOOKUP(E4707,[1]PROJECTES!$C$14:$Z$5000,21,FALSE))</f>
        <v/>
      </c>
      <c r="N4707" s="100"/>
      <c r="O4707" s="72" t="s">
        <v>229</v>
      </c>
      <c r="P4707" s="101"/>
      <c r="Q4707" s="132"/>
      <c r="R4707" s="102"/>
      <c r="S4707" s="91"/>
    </row>
    <row r="4708" spans="1:19" s="104" customFormat="1" ht="12.75" customHeight="1" x14ac:dyDescent="0.25">
      <c r="A4708" s="121"/>
      <c r="B4708" s="92" t="str">
        <f>IF(E4708="","",VLOOKUP(E4708,[1]PROJECTES!$C$14:$G$5000,2,FALSE))</f>
        <v/>
      </c>
      <c r="C4708" s="121"/>
      <c r="D4708" s="93" t="str">
        <f>IF(E4708="","",VLOOKUP(E4708,[1]PROJECTES!$C$14:$G$5000,5,FALSE))</f>
        <v/>
      </c>
      <c r="E4708" s="117"/>
      <c r="F4708" s="95"/>
      <c r="G4708" s="96" t="str">
        <f>IF(E4708="","",VLOOKUP(E4708,[1]PROJECTES!$C$14:$G$5000,4,FALSE))</f>
        <v/>
      </c>
      <c r="H4708" s="118"/>
      <c r="I4708" s="97" t="str">
        <f>IF(H4708="","",VLOOKUP(H4708,BD!B$2:C$16,2,FALSE))</f>
        <v/>
      </c>
      <c r="J4708" s="98"/>
      <c r="K4708" s="135" t="str">
        <f t="shared" si="158"/>
        <v/>
      </c>
      <c r="L4708" s="99" t="str">
        <f t="shared" ca="1" si="159"/>
        <v>-</v>
      </c>
      <c r="M4708" s="93" t="str">
        <f>IF(E4708="","",VLOOKUP(E4708,[1]PROJECTES!$C$14:$Z$5000,21,FALSE))</f>
        <v/>
      </c>
      <c r="N4708" s="100"/>
      <c r="O4708" s="72" t="s">
        <v>229</v>
      </c>
      <c r="P4708" s="101"/>
      <c r="Q4708" s="132"/>
      <c r="R4708" s="102"/>
      <c r="S4708" s="91"/>
    </row>
    <row r="4709" spans="1:19" s="104" customFormat="1" ht="12.75" customHeight="1" x14ac:dyDescent="0.25">
      <c r="A4709" s="121"/>
      <c r="B4709" s="92" t="str">
        <f>IF(E4709="","",VLOOKUP(E4709,[1]PROJECTES!$C$14:$G$5000,2,FALSE))</f>
        <v/>
      </c>
      <c r="C4709" s="121"/>
      <c r="D4709" s="93" t="str">
        <f>IF(E4709="","",VLOOKUP(E4709,[1]PROJECTES!$C$14:$G$5000,5,FALSE))</f>
        <v/>
      </c>
      <c r="E4709" s="117"/>
      <c r="F4709" s="95"/>
      <c r="G4709" s="96" t="str">
        <f>IF(E4709="","",VLOOKUP(E4709,[1]PROJECTES!$C$14:$G$5000,4,FALSE))</f>
        <v/>
      </c>
      <c r="H4709" s="118"/>
      <c r="I4709" s="97" t="str">
        <f>IF(H4709="","",VLOOKUP(H4709,BD!B$2:C$16,2,FALSE))</f>
        <v/>
      </c>
      <c r="J4709" s="98"/>
      <c r="K4709" s="135" t="str">
        <f t="shared" si="158"/>
        <v/>
      </c>
      <c r="L4709" s="99" t="str">
        <f t="shared" ca="1" si="159"/>
        <v>-</v>
      </c>
      <c r="M4709" s="93" t="str">
        <f>IF(E4709="","",VLOOKUP(E4709,[1]PROJECTES!$C$14:$Z$5000,21,FALSE))</f>
        <v/>
      </c>
      <c r="N4709" s="100"/>
      <c r="O4709" s="72" t="s">
        <v>229</v>
      </c>
      <c r="P4709" s="101"/>
      <c r="Q4709" s="132"/>
      <c r="R4709" s="102"/>
      <c r="S4709" s="91"/>
    </row>
    <row r="4710" spans="1:19" s="104" customFormat="1" ht="12.75" customHeight="1" x14ac:dyDescent="0.25">
      <c r="A4710" s="121"/>
      <c r="B4710" s="92" t="str">
        <f>IF(E4710="","",VLOOKUP(E4710,[1]PROJECTES!$C$14:$G$5000,2,FALSE))</f>
        <v/>
      </c>
      <c r="C4710" s="121"/>
      <c r="D4710" s="93" t="str">
        <f>IF(E4710="","",VLOOKUP(E4710,[1]PROJECTES!$C$14:$G$5000,5,FALSE))</f>
        <v/>
      </c>
      <c r="E4710" s="117"/>
      <c r="F4710" s="95"/>
      <c r="G4710" s="96" t="str">
        <f>IF(E4710="","",VLOOKUP(E4710,[1]PROJECTES!$C$14:$G$5000,4,FALSE))</f>
        <v/>
      </c>
      <c r="H4710" s="118"/>
      <c r="I4710" s="97" t="str">
        <f>IF(H4710="","",VLOOKUP(H4710,BD!B$2:C$16,2,FALSE))</f>
        <v/>
      </c>
      <c r="J4710" s="98"/>
      <c r="K4710" s="135" t="str">
        <f t="shared" si="158"/>
        <v/>
      </c>
      <c r="L4710" s="99" t="str">
        <f t="shared" ca="1" si="159"/>
        <v>-</v>
      </c>
      <c r="M4710" s="93" t="str">
        <f>IF(E4710="","",VLOOKUP(E4710,[1]PROJECTES!$C$14:$Z$5000,21,FALSE))</f>
        <v/>
      </c>
      <c r="N4710" s="100"/>
      <c r="O4710" s="72" t="s">
        <v>229</v>
      </c>
      <c r="P4710" s="101"/>
      <c r="Q4710" s="132"/>
      <c r="R4710" s="102"/>
      <c r="S4710" s="91"/>
    </row>
    <row r="4711" spans="1:19" s="104" customFormat="1" ht="12.75" customHeight="1" x14ac:dyDescent="0.25">
      <c r="A4711" s="121"/>
      <c r="B4711" s="92" t="str">
        <f>IF(E4711="","",VLOOKUP(E4711,[1]PROJECTES!$C$14:$G$5000,2,FALSE))</f>
        <v/>
      </c>
      <c r="C4711" s="121"/>
      <c r="D4711" s="93" t="str">
        <f>IF(E4711="","",VLOOKUP(E4711,[1]PROJECTES!$C$14:$G$5000,5,FALSE))</f>
        <v/>
      </c>
      <c r="E4711" s="117"/>
      <c r="F4711" s="95"/>
      <c r="G4711" s="96" t="str">
        <f>IF(E4711="","",VLOOKUP(E4711,[1]PROJECTES!$C$14:$G$5000,4,FALSE))</f>
        <v/>
      </c>
      <c r="H4711" s="118"/>
      <c r="I4711" s="97" t="str">
        <f>IF(H4711="","",VLOOKUP(H4711,BD!B$2:C$16,2,FALSE))</f>
        <v/>
      </c>
      <c r="J4711" s="98"/>
      <c r="K4711" s="135" t="str">
        <f t="shared" si="158"/>
        <v/>
      </c>
      <c r="L4711" s="99" t="str">
        <f t="shared" ca="1" si="159"/>
        <v>-</v>
      </c>
      <c r="M4711" s="93" t="str">
        <f>IF(E4711="","",VLOOKUP(E4711,[1]PROJECTES!$C$14:$Z$5000,21,FALSE))</f>
        <v/>
      </c>
      <c r="N4711" s="100"/>
      <c r="O4711" s="72" t="s">
        <v>229</v>
      </c>
      <c r="P4711" s="101"/>
      <c r="Q4711" s="132"/>
      <c r="R4711" s="102"/>
      <c r="S4711" s="91"/>
    </row>
    <row r="4712" spans="1:19" s="104" customFormat="1" ht="12.75" customHeight="1" x14ac:dyDescent="0.25">
      <c r="A4712" s="121"/>
      <c r="B4712" s="92" t="str">
        <f>IF(E4712="","",VLOOKUP(E4712,[1]PROJECTES!$C$14:$G$5000,2,FALSE))</f>
        <v/>
      </c>
      <c r="C4712" s="121"/>
      <c r="D4712" s="93" t="str">
        <f>IF(E4712="","",VLOOKUP(E4712,[1]PROJECTES!$C$14:$G$5000,5,FALSE))</f>
        <v/>
      </c>
      <c r="E4712" s="117"/>
      <c r="F4712" s="95"/>
      <c r="G4712" s="96" t="str">
        <f>IF(E4712="","",VLOOKUP(E4712,[1]PROJECTES!$C$14:$G$5000,4,FALSE))</f>
        <v/>
      </c>
      <c r="H4712" s="118"/>
      <c r="I4712" s="97" t="str">
        <f>IF(H4712="","",VLOOKUP(H4712,BD!B$2:C$16,2,FALSE))</f>
        <v/>
      </c>
      <c r="J4712" s="98"/>
      <c r="K4712" s="135" t="str">
        <f t="shared" si="158"/>
        <v/>
      </c>
      <c r="L4712" s="99" t="str">
        <f t="shared" ca="1" si="159"/>
        <v>-</v>
      </c>
      <c r="M4712" s="93" t="str">
        <f>IF(E4712="","",VLOOKUP(E4712,[1]PROJECTES!$C$14:$Z$5000,21,FALSE))</f>
        <v/>
      </c>
      <c r="N4712" s="100"/>
      <c r="O4712" s="72" t="s">
        <v>229</v>
      </c>
      <c r="P4712" s="101"/>
      <c r="Q4712" s="132"/>
      <c r="R4712" s="102"/>
      <c r="S4712" s="91"/>
    </row>
    <row r="4713" spans="1:19" s="104" customFormat="1" ht="12.75" customHeight="1" x14ac:dyDescent="0.25">
      <c r="A4713" s="121"/>
      <c r="B4713" s="92" t="str">
        <f>IF(E4713="","",VLOOKUP(E4713,[1]PROJECTES!$C$14:$G$5000,2,FALSE))</f>
        <v/>
      </c>
      <c r="C4713" s="121"/>
      <c r="D4713" s="93" t="str">
        <f>IF(E4713="","",VLOOKUP(E4713,[1]PROJECTES!$C$14:$G$5000,5,FALSE))</f>
        <v/>
      </c>
      <c r="E4713" s="117"/>
      <c r="F4713" s="95"/>
      <c r="G4713" s="96" t="str">
        <f>IF(E4713="","",VLOOKUP(E4713,[1]PROJECTES!$C$14:$G$5000,4,FALSE))</f>
        <v/>
      </c>
      <c r="H4713" s="118"/>
      <c r="I4713" s="97" t="str">
        <f>IF(H4713="","",VLOOKUP(H4713,BD!B$2:C$16,2,FALSE))</f>
        <v/>
      </c>
      <c r="J4713" s="98"/>
      <c r="K4713" s="135" t="str">
        <f t="shared" si="158"/>
        <v/>
      </c>
      <c r="L4713" s="99" t="str">
        <f t="shared" ca="1" si="159"/>
        <v>-</v>
      </c>
      <c r="M4713" s="93" t="str">
        <f>IF(E4713="","",VLOOKUP(E4713,[1]PROJECTES!$C$14:$Z$5000,21,FALSE))</f>
        <v/>
      </c>
      <c r="N4713" s="100"/>
      <c r="O4713" s="72" t="s">
        <v>229</v>
      </c>
      <c r="P4713" s="101"/>
      <c r="Q4713" s="132"/>
      <c r="R4713" s="102"/>
      <c r="S4713" s="91"/>
    </row>
    <row r="4714" spans="1:19" s="104" customFormat="1" ht="12.75" customHeight="1" x14ac:dyDescent="0.25">
      <c r="A4714" s="121"/>
      <c r="B4714" s="92" t="str">
        <f>IF(E4714="","",VLOOKUP(E4714,[1]PROJECTES!$C$14:$G$5000,2,FALSE))</f>
        <v/>
      </c>
      <c r="C4714" s="121"/>
      <c r="D4714" s="93" t="str">
        <f>IF(E4714="","",VLOOKUP(E4714,[1]PROJECTES!$C$14:$G$5000,5,FALSE))</f>
        <v/>
      </c>
      <c r="E4714" s="117"/>
      <c r="F4714" s="95"/>
      <c r="G4714" s="96" t="str">
        <f>IF(E4714="","",VLOOKUP(E4714,[1]PROJECTES!$C$14:$G$5000,4,FALSE))</f>
        <v/>
      </c>
      <c r="H4714" s="118"/>
      <c r="I4714" s="97" t="str">
        <f>IF(H4714="","",VLOOKUP(H4714,BD!B$2:C$16,2,FALSE))</f>
        <v/>
      </c>
      <c r="J4714" s="98"/>
      <c r="K4714" s="135" t="str">
        <f t="shared" si="158"/>
        <v/>
      </c>
      <c r="L4714" s="99" t="str">
        <f t="shared" ca="1" si="159"/>
        <v>-</v>
      </c>
      <c r="M4714" s="93" t="str">
        <f>IF(E4714="","",VLOOKUP(E4714,[1]PROJECTES!$C$14:$Z$5000,21,FALSE))</f>
        <v/>
      </c>
      <c r="N4714" s="100"/>
      <c r="O4714" s="72" t="s">
        <v>229</v>
      </c>
      <c r="P4714" s="101"/>
      <c r="Q4714" s="132"/>
      <c r="R4714" s="102"/>
      <c r="S4714" s="91"/>
    </row>
    <row r="4715" spans="1:19" s="104" customFormat="1" ht="12.75" customHeight="1" x14ac:dyDescent="0.25">
      <c r="A4715" s="121"/>
      <c r="B4715" s="92" t="str">
        <f>IF(E4715="","",VLOOKUP(E4715,[1]PROJECTES!$C$14:$G$5000,2,FALSE))</f>
        <v/>
      </c>
      <c r="C4715" s="121"/>
      <c r="D4715" s="93" t="str">
        <f>IF(E4715="","",VLOOKUP(E4715,[1]PROJECTES!$C$14:$G$5000,5,FALSE))</f>
        <v/>
      </c>
      <c r="E4715" s="117"/>
      <c r="F4715" s="95"/>
      <c r="G4715" s="96" t="str">
        <f>IF(E4715="","",VLOOKUP(E4715,[1]PROJECTES!$C$14:$G$5000,4,FALSE))</f>
        <v/>
      </c>
      <c r="H4715" s="118"/>
      <c r="I4715" s="97" t="str">
        <f>IF(H4715="","",VLOOKUP(H4715,BD!B$2:C$16,2,FALSE))</f>
        <v/>
      </c>
      <c r="J4715" s="98"/>
      <c r="K4715" s="135" t="str">
        <f t="shared" si="158"/>
        <v/>
      </c>
      <c r="L4715" s="99" t="str">
        <f t="shared" ca="1" si="159"/>
        <v>-</v>
      </c>
      <c r="M4715" s="93" t="str">
        <f>IF(E4715="","",VLOOKUP(E4715,[1]PROJECTES!$C$14:$Z$5000,21,FALSE))</f>
        <v/>
      </c>
      <c r="N4715" s="100"/>
      <c r="O4715" s="72" t="s">
        <v>229</v>
      </c>
      <c r="P4715" s="101"/>
      <c r="Q4715" s="132"/>
      <c r="R4715" s="102"/>
      <c r="S4715" s="91"/>
    </row>
    <row r="4716" spans="1:19" s="104" customFormat="1" ht="12.75" customHeight="1" x14ac:dyDescent="0.25">
      <c r="A4716" s="121"/>
      <c r="B4716" s="92" t="str">
        <f>IF(E4716="","",VLOOKUP(E4716,[1]PROJECTES!$C$14:$G$5000,2,FALSE))</f>
        <v/>
      </c>
      <c r="C4716" s="121"/>
      <c r="D4716" s="93" t="str">
        <f>IF(E4716="","",VLOOKUP(E4716,[1]PROJECTES!$C$14:$G$5000,5,FALSE))</f>
        <v/>
      </c>
      <c r="E4716" s="117"/>
      <c r="F4716" s="95"/>
      <c r="G4716" s="96" t="str">
        <f>IF(E4716="","",VLOOKUP(E4716,[1]PROJECTES!$C$14:$G$5000,4,FALSE))</f>
        <v/>
      </c>
      <c r="H4716" s="118"/>
      <c r="I4716" s="97" t="str">
        <f>IF(H4716="","",VLOOKUP(H4716,BD!B$2:C$16,2,FALSE))</f>
        <v/>
      </c>
      <c r="J4716" s="98"/>
      <c r="K4716" s="135" t="str">
        <f t="shared" ref="K4716:K4779" si="160">IF(J4716="","",WEEKNUM(J4716,2)-0)</f>
        <v/>
      </c>
      <c r="L4716" s="99" t="str">
        <f t="shared" ref="L4716:L4779" ca="1" si="161">IF(M4716="","-",IF(G4716="TA","-",+M4716-TODAY()))</f>
        <v>-</v>
      </c>
      <c r="M4716" s="93" t="str">
        <f>IF(E4716="","",VLOOKUP(E4716,[1]PROJECTES!$C$14:$Z$5000,21,FALSE))</f>
        <v/>
      </c>
      <c r="N4716" s="100"/>
      <c r="O4716" s="72" t="s">
        <v>229</v>
      </c>
      <c r="P4716" s="101"/>
      <c r="Q4716" s="132"/>
      <c r="R4716" s="102"/>
      <c r="S4716" s="91"/>
    </row>
    <row r="4717" spans="1:19" s="104" customFormat="1" ht="12.75" customHeight="1" x14ac:dyDescent="0.25">
      <c r="A4717" s="121"/>
      <c r="B4717" s="92" t="str">
        <f>IF(E4717="","",VLOOKUP(E4717,[1]PROJECTES!$C$14:$G$5000,2,FALSE))</f>
        <v/>
      </c>
      <c r="C4717" s="121"/>
      <c r="D4717" s="93" t="str">
        <f>IF(E4717="","",VLOOKUP(E4717,[1]PROJECTES!$C$14:$G$5000,5,FALSE))</f>
        <v/>
      </c>
      <c r="E4717" s="117"/>
      <c r="F4717" s="95"/>
      <c r="G4717" s="96" t="str">
        <f>IF(E4717="","",VLOOKUP(E4717,[1]PROJECTES!$C$14:$G$5000,4,FALSE))</f>
        <v/>
      </c>
      <c r="H4717" s="118"/>
      <c r="I4717" s="97" t="str">
        <f>IF(H4717="","",VLOOKUP(H4717,BD!B$2:C$16,2,FALSE))</f>
        <v/>
      </c>
      <c r="J4717" s="98"/>
      <c r="K4717" s="135" t="str">
        <f t="shared" si="160"/>
        <v/>
      </c>
      <c r="L4717" s="99" t="str">
        <f t="shared" ca="1" si="161"/>
        <v>-</v>
      </c>
      <c r="M4717" s="93" t="str">
        <f>IF(E4717="","",VLOOKUP(E4717,[1]PROJECTES!$C$14:$Z$5000,21,FALSE))</f>
        <v/>
      </c>
      <c r="N4717" s="100"/>
      <c r="O4717" s="72" t="s">
        <v>229</v>
      </c>
      <c r="P4717" s="101"/>
      <c r="Q4717" s="132"/>
      <c r="R4717" s="102"/>
      <c r="S4717" s="91"/>
    </row>
    <row r="4718" spans="1:19" s="104" customFormat="1" ht="12.75" customHeight="1" x14ac:dyDescent="0.25">
      <c r="A4718" s="121"/>
      <c r="B4718" s="92" t="str">
        <f>IF(E4718="","",VLOOKUP(E4718,[1]PROJECTES!$C$14:$G$5000,2,FALSE))</f>
        <v/>
      </c>
      <c r="C4718" s="121"/>
      <c r="D4718" s="93" t="str">
        <f>IF(E4718="","",VLOOKUP(E4718,[1]PROJECTES!$C$14:$G$5000,5,FALSE))</f>
        <v/>
      </c>
      <c r="E4718" s="117"/>
      <c r="F4718" s="95"/>
      <c r="G4718" s="96" t="str">
        <f>IF(E4718="","",VLOOKUP(E4718,[1]PROJECTES!$C$14:$G$5000,4,FALSE))</f>
        <v/>
      </c>
      <c r="H4718" s="118"/>
      <c r="I4718" s="97" t="str">
        <f>IF(H4718="","",VLOOKUP(H4718,BD!B$2:C$16,2,FALSE))</f>
        <v/>
      </c>
      <c r="J4718" s="98"/>
      <c r="K4718" s="135" t="str">
        <f t="shared" si="160"/>
        <v/>
      </c>
      <c r="L4718" s="99" t="str">
        <f t="shared" ca="1" si="161"/>
        <v>-</v>
      </c>
      <c r="M4718" s="93" t="str">
        <f>IF(E4718="","",VLOOKUP(E4718,[1]PROJECTES!$C$14:$Z$5000,21,FALSE))</f>
        <v/>
      </c>
      <c r="N4718" s="100"/>
      <c r="O4718" s="72" t="s">
        <v>229</v>
      </c>
      <c r="P4718" s="101"/>
      <c r="Q4718" s="132"/>
      <c r="R4718" s="102"/>
      <c r="S4718" s="91"/>
    </row>
    <row r="4719" spans="1:19" s="104" customFormat="1" ht="12.75" customHeight="1" x14ac:dyDescent="0.25">
      <c r="A4719" s="121"/>
      <c r="B4719" s="92" t="str">
        <f>IF(E4719="","",VLOOKUP(E4719,[1]PROJECTES!$C$14:$G$5000,2,FALSE))</f>
        <v/>
      </c>
      <c r="C4719" s="121"/>
      <c r="D4719" s="93" t="str">
        <f>IF(E4719="","",VLOOKUP(E4719,[1]PROJECTES!$C$14:$G$5000,5,FALSE))</f>
        <v/>
      </c>
      <c r="E4719" s="117"/>
      <c r="F4719" s="95"/>
      <c r="G4719" s="96" t="str">
        <f>IF(E4719="","",VLOOKUP(E4719,[1]PROJECTES!$C$14:$G$5000,4,FALSE))</f>
        <v/>
      </c>
      <c r="H4719" s="118"/>
      <c r="I4719" s="97" t="str">
        <f>IF(H4719="","",VLOOKUP(H4719,BD!B$2:C$16,2,FALSE))</f>
        <v/>
      </c>
      <c r="J4719" s="98"/>
      <c r="K4719" s="135" t="str">
        <f t="shared" si="160"/>
        <v/>
      </c>
      <c r="L4719" s="99" t="str">
        <f t="shared" ca="1" si="161"/>
        <v>-</v>
      </c>
      <c r="M4719" s="93" t="str">
        <f>IF(E4719="","",VLOOKUP(E4719,[1]PROJECTES!$C$14:$Z$5000,21,FALSE))</f>
        <v/>
      </c>
      <c r="N4719" s="100"/>
      <c r="O4719" s="72" t="s">
        <v>229</v>
      </c>
      <c r="P4719" s="101"/>
      <c r="Q4719" s="132"/>
      <c r="R4719" s="102"/>
      <c r="S4719" s="91"/>
    </row>
    <row r="4720" spans="1:19" s="104" customFormat="1" ht="12.75" customHeight="1" x14ac:dyDescent="0.25">
      <c r="A4720" s="121"/>
      <c r="B4720" s="92" t="str">
        <f>IF(E4720="","",VLOOKUP(E4720,[1]PROJECTES!$C$14:$G$5000,2,FALSE))</f>
        <v/>
      </c>
      <c r="C4720" s="121"/>
      <c r="D4720" s="93" t="str">
        <f>IF(E4720="","",VLOOKUP(E4720,[1]PROJECTES!$C$14:$G$5000,5,FALSE))</f>
        <v/>
      </c>
      <c r="E4720" s="117"/>
      <c r="F4720" s="95"/>
      <c r="G4720" s="96" t="str">
        <f>IF(E4720="","",VLOOKUP(E4720,[1]PROJECTES!$C$14:$G$5000,4,FALSE))</f>
        <v/>
      </c>
      <c r="H4720" s="118"/>
      <c r="I4720" s="97" t="str">
        <f>IF(H4720="","",VLOOKUP(H4720,BD!B$2:C$16,2,FALSE))</f>
        <v/>
      </c>
      <c r="J4720" s="98"/>
      <c r="K4720" s="135" t="str">
        <f t="shared" si="160"/>
        <v/>
      </c>
      <c r="L4720" s="99" t="str">
        <f t="shared" ca="1" si="161"/>
        <v>-</v>
      </c>
      <c r="M4720" s="93" t="str">
        <f>IF(E4720="","",VLOOKUP(E4720,[1]PROJECTES!$C$14:$Z$5000,21,FALSE))</f>
        <v/>
      </c>
      <c r="N4720" s="100"/>
      <c r="O4720" s="72" t="s">
        <v>229</v>
      </c>
      <c r="P4720" s="101"/>
      <c r="Q4720" s="132"/>
      <c r="R4720" s="102"/>
      <c r="S4720" s="91"/>
    </row>
    <row r="4721" spans="1:19" s="104" customFormat="1" ht="12.75" customHeight="1" x14ac:dyDescent="0.25">
      <c r="A4721" s="121"/>
      <c r="B4721" s="92" t="str">
        <f>IF(E4721="","",VLOOKUP(E4721,[1]PROJECTES!$C$14:$G$5000,2,FALSE))</f>
        <v/>
      </c>
      <c r="C4721" s="121"/>
      <c r="D4721" s="93" t="str">
        <f>IF(E4721="","",VLOOKUP(E4721,[1]PROJECTES!$C$14:$G$5000,5,FALSE))</f>
        <v/>
      </c>
      <c r="E4721" s="117"/>
      <c r="F4721" s="95"/>
      <c r="G4721" s="96" t="str">
        <f>IF(E4721="","",VLOOKUP(E4721,[1]PROJECTES!$C$14:$G$5000,4,FALSE))</f>
        <v/>
      </c>
      <c r="H4721" s="118"/>
      <c r="I4721" s="97" t="str">
        <f>IF(H4721="","",VLOOKUP(H4721,BD!B$2:C$16,2,FALSE))</f>
        <v/>
      </c>
      <c r="J4721" s="98"/>
      <c r="K4721" s="135" t="str">
        <f t="shared" si="160"/>
        <v/>
      </c>
      <c r="L4721" s="99" t="str">
        <f t="shared" ca="1" si="161"/>
        <v>-</v>
      </c>
      <c r="M4721" s="93" t="str">
        <f>IF(E4721="","",VLOOKUP(E4721,[1]PROJECTES!$C$14:$Z$5000,21,FALSE))</f>
        <v/>
      </c>
      <c r="N4721" s="100"/>
      <c r="O4721" s="72" t="s">
        <v>229</v>
      </c>
      <c r="P4721" s="101"/>
      <c r="Q4721" s="132"/>
      <c r="R4721" s="102"/>
      <c r="S4721" s="91"/>
    </row>
    <row r="4722" spans="1:19" s="104" customFormat="1" ht="12.75" customHeight="1" x14ac:dyDescent="0.25">
      <c r="A4722" s="121"/>
      <c r="B4722" s="92" t="str">
        <f>IF(E4722="","",VLOOKUP(E4722,[1]PROJECTES!$C$14:$G$5000,2,FALSE))</f>
        <v/>
      </c>
      <c r="C4722" s="121"/>
      <c r="D4722" s="93" t="str">
        <f>IF(E4722="","",VLOOKUP(E4722,[1]PROJECTES!$C$14:$G$5000,5,FALSE))</f>
        <v/>
      </c>
      <c r="E4722" s="117"/>
      <c r="F4722" s="95"/>
      <c r="G4722" s="96" t="str">
        <f>IF(E4722="","",VLOOKUP(E4722,[1]PROJECTES!$C$14:$G$5000,4,FALSE))</f>
        <v/>
      </c>
      <c r="H4722" s="118"/>
      <c r="I4722" s="97" t="str">
        <f>IF(H4722="","",VLOOKUP(H4722,BD!B$2:C$16,2,FALSE))</f>
        <v/>
      </c>
      <c r="J4722" s="98"/>
      <c r="K4722" s="135" t="str">
        <f t="shared" si="160"/>
        <v/>
      </c>
      <c r="L4722" s="99" t="str">
        <f t="shared" ca="1" si="161"/>
        <v>-</v>
      </c>
      <c r="M4722" s="93" t="str">
        <f>IF(E4722="","",VLOOKUP(E4722,[1]PROJECTES!$C$14:$Z$5000,21,FALSE))</f>
        <v/>
      </c>
      <c r="N4722" s="100"/>
      <c r="O4722" s="72" t="s">
        <v>229</v>
      </c>
      <c r="P4722" s="101"/>
      <c r="Q4722" s="132"/>
      <c r="R4722" s="102"/>
      <c r="S4722" s="91"/>
    </row>
    <row r="4723" spans="1:19" s="104" customFormat="1" ht="12.75" customHeight="1" x14ac:dyDescent="0.25">
      <c r="A4723" s="121"/>
      <c r="B4723" s="92" t="str">
        <f>IF(E4723="","",VLOOKUP(E4723,[1]PROJECTES!$C$14:$G$5000,2,FALSE))</f>
        <v/>
      </c>
      <c r="C4723" s="121"/>
      <c r="D4723" s="93" t="str">
        <f>IF(E4723="","",VLOOKUP(E4723,[1]PROJECTES!$C$14:$G$5000,5,FALSE))</f>
        <v/>
      </c>
      <c r="E4723" s="117"/>
      <c r="F4723" s="95"/>
      <c r="G4723" s="96" t="str">
        <f>IF(E4723="","",VLOOKUP(E4723,[1]PROJECTES!$C$14:$G$5000,4,FALSE))</f>
        <v/>
      </c>
      <c r="H4723" s="118"/>
      <c r="I4723" s="97" t="str">
        <f>IF(H4723="","",VLOOKUP(H4723,BD!B$2:C$16,2,FALSE))</f>
        <v/>
      </c>
      <c r="J4723" s="98"/>
      <c r="K4723" s="135" t="str">
        <f t="shared" si="160"/>
        <v/>
      </c>
      <c r="L4723" s="99" t="str">
        <f t="shared" ca="1" si="161"/>
        <v>-</v>
      </c>
      <c r="M4723" s="93" t="str">
        <f>IF(E4723="","",VLOOKUP(E4723,[1]PROJECTES!$C$14:$Z$5000,21,FALSE))</f>
        <v/>
      </c>
      <c r="N4723" s="100"/>
      <c r="O4723" s="72" t="s">
        <v>229</v>
      </c>
      <c r="P4723" s="101"/>
      <c r="Q4723" s="132"/>
      <c r="R4723" s="102"/>
      <c r="S4723" s="91"/>
    </row>
    <row r="4724" spans="1:19" s="104" customFormat="1" ht="12.75" customHeight="1" x14ac:dyDescent="0.25">
      <c r="A4724" s="121"/>
      <c r="B4724" s="92" t="str">
        <f>IF(E4724="","",VLOOKUP(E4724,[1]PROJECTES!$C$14:$G$5000,2,FALSE))</f>
        <v/>
      </c>
      <c r="C4724" s="121"/>
      <c r="D4724" s="93" t="str">
        <f>IF(E4724="","",VLOOKUP(E4724,[1]PROJECTES!$C$14:$G$5000,5,FALSE))</f>
        <v/>
      </c>
      <c r="E4724" s="117"/>
      <c r="F4724" s="95"/>
      <c r="G4724" s="96" t="str">
        <f>IF(E4724="","",VLOOKUP(E4724,[1]PROJECTES!$C$14:$G$5000,4,FALSE))</f>
        <v/>
      </c>
      <c r="H4724" s="118"/>
      <c r="I4724" s="97" t="str">
        <f>IF(H4724="","",VLOOKUP(H4724,BD!B$2:C$16,2,FALSE))</f>
        <v/>
      </c>
      <c r="J4724" s="98"/>
      <c r="K4724" s="135" t="str">
        <f t="shared" si="160"/>
        <v/>
      </c>
      <c r="L4724" s="99" t="str">
        <f t="shared" ca="1" si="161"/>
        <v>-</v>
      </c>
      <c r="M4724" s="93" t="str">
        <f>IF(E4724="","",VLOOKUP(E4724,[1]PROJECTES!$C$14:$Z$5000,21,FALSE))</f>
        <v/>
      </c>
      <c r="N4724" s="100"/>
      <c r="O4724" s="72" t="s">
        <v>229</v>
      </c>
      <c r="P4724" s="101"/>
      <c r="Q4724" s="132"/>
      <c r="R4724" s="102"/>
      <c r="S4724" s="91"/>
    </row>
    <row r="4725" spans="1:19" s="104" customFormat="1" ht="12.75" customHeight="1" x14ac:dyDescent="0.25">
      <c r="A4725" s="121"/>
      <c r="B4725" s="92" t="str">
        <f>IF(E4725="","",VLOOKUP(E4725,[1]PROJECTES!$C$14:$G$5000,2,FALSE))</f>
        <v/>
      </c>
      <c r="C4725" s="121"/>
      <c r="D4725" s="93" t="str">
        <f>IF(E4725="","",VLOOKUP(E4725,[1]PROJECTES!$C$14:$G$5000,5,FALSE))</f>
        <v/>
      </c>
      <c r="E4725" s="117"/>
      <c r="F4725" s="95"/>
      <c r="G4725" s="96" t="str">
        <f>IF(E4725="","",VLOOKUP(E4725,[1]PROJECTES!$C$14:$G$5000,4,FALSE))</f>
        <v/>
      </c>
      <c r="H4725" s="118"/>
      <c r="I4725" s="97" t="str">
        <f>IF(H4725="","",VLOOKUP(H4725,BD!B$2:C$16,2,FALSE))</f>
        <v/>
      </c>
      <c r="J4725" s="98"/>
      <c r="K4725" s="135" t="str">
        <f t="shared" si="160"/>
        <v/>
      </c>
      <c r="L4725" s="99" t="str">
        <f t="shared" ca="1" si="161"/>
        <v>-</v>
      </c>
      <c r="M4725" s="93" t="str">
        <f>IF(E4725="","",VLOOKUP(E4725,[1]PROJECTES!$C$14:$Z$5000,21,FALSE))</f>
        <v/>
      </c>
      <c r="N4725" s="100"/>
      <c r="O4725" s="72" t="s">
        <v>229</v>
      </c>
      <c r="P4725" s="101"/>
      <c r="Q4725" s="132"/>
      <c r="R4725" s="102"/>
      <c r="S4725" s="91"/>
    </row>
    <row r="4726" spans="1:19" s="104" customFormat="1" ht="12.75" customHeight="1" x14ac:dyDescent="0.25">
      <c r="A4726" s="121"/>
      <c r="B4726" s="92" t="str">
        <f>IF(E4726="","",VLOOKUP(E4726,[1]PROJECTES!$C$14:$G$5000,2,FALSE))</f>
        <v/>
      </c>
      <c r="C4726" s="121"/>
      <c r="D4726" s="93" t="str">
        <f>IF(E4726="","",VLOOKUP(E4726,[1]PROJECTES!$C$14:$G$5000,5,FALSE))</f>
        <v/>
      </c>
      <c r="E4726" s="117"/>
      <c r="F4726" s="95"/>
      <c r="G4726" s="96" t="str">
        <f>IF(E4726="","",VLOOKUP(E4726,[1]PROJECTES!$C$14:$G$5000,4,FALSE))</f>
        <v/>
      </c>
      <c r="H4726" s="118"/>
      <c r="I4726" s="97" t="str">
        <f>IF(H4726="","",VLOOKUP(H4726,BD!B$2:C$16,2,FALSE))</f>
        <v/>
      </c>
      <c r="J4726" s="98"/>
      <c r="K4726" s="135" t="str">
        <f t="shared" si="160"/>
        <v/>
      </c>
      <c r="L4726" s="99" t="str">
        <f t="shared" ca="1" si="161"/>
        <v>-</v>
      </c>
      <c r="M4726" s="93" t="str">
        <f>IF(E4726="","",VLOOKUP(E4726,[1]PROJECTES!$C$14:$Z$5000,21,FALSE))</f>
        <v/>
      </c>
      <c r="N4726" s="100"/>
      <c r="O4726" s="72" t="s">
        <v>229</v>
      </c>
      <c r="P4726" s="101"/>
      <c r="Q4726" s="132"/>
      <c r="R4726" s="102"/>
      <c r="S4726" s="91"/>
    </row>
    <row r="4727" spans="1:19" s="104" customFormat="1" ht="12.75" customHeight="1" x14ac:dyDescent="0.25">
      <c r="A4727" s="121"/>
      <c r="B4727" s="92" t="str">
        <f>IF(E4727="","",VLOOKUP(E4727,[1]PROJECTES!$C$14:$G$5000,2,FALSE))</f>
        <v/>
      </c>
      <c r="C4727" s="121"/>
      <c r="D4727" s="93" t="str">
        <f>IF(E4727="","",VLOOKUP(E4727,[1]PROJECTES!$C$14:$G$5000,5,FALSE))</f>
        <v/>
      </c>
      <c r="E4727" s="117"/>
      <c r="F4727" s="95"/>
      <c r="G4727" s="96" t="str">
        <f>IF(E4727="","",VLOOKUP(E4727,[1]PROJECTES!$C$14:$G$5000,4,FALSE))</f>
        <v/>
      </c>
      <c r="H4727" s="118"/>
      <c r="I4727" s="97" t="str">
        <f>IF(H4727="","",VLOOKUP(H4727,BD!B$2:C$16,2,FALSE))</f>
        <v/>
      </c>
      <c r="J4727" s="98"/>
      <c r="K4727" s="135" t="str">
        <f t="shared" si="160"/>
        <v/>
      </c>
      <c r="L4727" s="99" t="str">
        <f t="shared" ca="1" si="161"/>
        <v>-</v>
      </c>
      <c r="M4727" s="93" t="str">
        <f>IF(E4727="","",VLOOKUP(E4727,[1]PROJECTES!$C$14:$Z$5000,21,FALSE))</f>
        <v/>
      </c>
      <c r="N4727" s="100"/>
      <c r="O4727" s="72" t="s">
        <v>229</v>
      </c>
      <c r="P4727" s="101"/>
      <c r="Q4727" s="132"/>
      <c r="R4727" s="102"/>
      <c r="S4727" s="91"/>
    </row>
    <row r="4728" spans="1:19" s="104" customFormat="1" ht="12.75" customHeight="1" x14ac:dyDescent="0.25">
      <c r="A4728" s="121"/>
      <c r="B4728" s="92" t="str">
        <f>IF(E4728="","",VLOOKUP(E4728,[1]PROJECTES!$C$14:$G$5000,2,FALSE))</f>
        <v/>
      </c>
      <c r="C4728" s="121"/>
      <c r="D4728" s="93" t="str">
        <f>IF(E4728="","",VLOOKUP(E4728,[1]PROJECTES!$C$14:$G$5000,5,FALSE))</f>
        <v/>
      </c>
      <c r="E4728" s="117"/>
      <c r="F4728" s="95"/>
      <c r="G4728" s="96" t="str">
        <f>IF(E4728="","",VLOOKUP(E4728,[1]PROJECTES!$C$14:$G$5000,4,FALSE))</f>
        <v/>
      </c>
      <c r="H4728" s="118"/>
      <c r="I4728" s="97" t="str">
        <f>IF(H4728="","",VLOOKUP(H4728,BD!B$2:C$16,2,FALSE))</f>
        <v/>
      </c>
      <c r="J4728" s="98"/>
      <c r="K4728" s="135" t="str">
        <f t="shared" si="160"/>
        <v/>
      </c>
      <c r="L4728" s="99" t="str">
        <f t="shared" ca="1" si="161"/>
        <v>-</v>
      </c>
      <c r="M4728" s="93" t="str">
        <f>IF(E4728="","",VLOOKUP(E4728,[1]PROJECTES!$C$14:$Z$5000,21,FALSE))</f>
        <v/>
      </c>
      <c r="N4728" s="100"/>
      <c r="O4728" s="72" t="s">
        <v>229</v>
      </c>
      <c r="P4728" s="101"/>
      <c r="Q4728" s="132"/>
      <c r="R4728" s="102"/>
      <c r="S4728" s="91"/>
    </row>
    <row r="4729" spans="1:19" s="104" customFormat="1" ht="12.75" customHeight="1" x14ac:dyDescent="0.25">
      <c r="A4729" s="121"/>
      <c r="B4729" s="92" t="str">
        <f>IF(E4729="","",VLOOKUP(E4729,[1]PROJECTES!$C$14:$G$5000,2,FALSE))</f>
        <v/>
      </c>
      <c r="C4729" s="121"/>
      <c r="D4729" s="93" t="str">
        <f>IF(E4729="","",VLOOKUP(E4729,[1]PROJECTES!$C$14:$G$5000,5,FALSE))</f>
        <v/>
      </c>
      <c r="E4729" s="117"/>
      <c r="F4729" s="95"/>
      <c r="G4729" s="96" t="str">
        <f>IF(E4729="","",VLOOKUP(E4729,[1]PROJECTES!$C$14:$G$5000,4,FALSE))</f>
        <v/>
      </c>
      <c r="H4729" s="118"/>
      <c r="I4729" s="97" t="str">
        <f>IF(H4729="","",VLOOKUP(H4729,BD!B$2:C$16,2,FALSE))</f>
        <v/>
      </c>
      <c r="J4729" s="98"/>
      <c r="K4729" s="135" t="str">
        <f t="shared" si="160"/>
        <v/>
      </c>
      <c r="L4729" s="99" t="str">
        <f t="shared" ca="1" si="161"/>
        <v>-</v>
      </c>
      <c r="M4729" s="93" t="str">
        <f>IF(E4729="","",VLOOKUP(E4729,[1]PROJECTES!$C$14:$Z$5000,21,FALSE))</f>
        <v/>
      </c>
      <c r="N4729" s="100"/>
      <c r="O4729" s="72" t="s">
        <v>229</v>
      </c>
      <c r="P4729" s="101"/>
      <c r="Q4729" s="132"/>
      <c r="R4729" s="102"/>
      <c r="S4729" s="91"/>
    </row>
    <row r="4730" spans="1:19" s="104" customFormat="1" ht="12.75" customHeight="1" x14ac:dyDescent="0.25">
      <c r="A4730" s="121"/>
      <c r="B4730" s="92" t="str">
        <f>IF(E4730="","",VLOOKUP(E4730,[1]PROJECTES!$C$14:$G$5000,2,FALSE))</f>
        <v/>
      </c>
      <c r="C4730" s="121"/>
      <c r="D4730" s="93" t="str">
        <f>IF(E4730="","",VLOOKUP(E4730,[1]PROJECTES!$C$14:$G$5000,5,FALSE))</f>
        <v/>
      </c>
      <c r="E4730" s="117"/>
      <c r="F4730" s="95"/>
      <c r="G4730" s="96" t="str">
        <f>IF(E4730="","",VLOOKUP(E4730,[1]PROJECTES!$C$14:$G$5000,4,FALSE))</f>
        <v/>
      </c>
      <c r="H4730" s="118"/>
      <c r="I4730" s="97" t="str">
        <f>IF(H4730="","",VLOOKUP(H4730,BD!B$2:C$16,2,FALSE))</f>
        <v/>
      </c>
      <c r="J4730" s="98"/>
      <c r="K4730" s="135" t="str">
        <f t="shared" si="160"/>
        <v/>
      </c>
      <c r="L4730" s="99" t="str">
        <f t="shared" ca="1" si="161"/>
        <v>-</v>
      </c>
      <c r="M4730" s="93" t="str">
        <f>IF(E4730="","",VLOOKUP(E4730,[1]PROJECTES!$C$14:$Z$5000,21,FALSE))</f>
        <v/>
      </c>
      <c r="N4730" s="100"/>
      <c r="O4730" s="72" t="s">
        <v>229</v>
      </c>
      <c r="P4730" s="101"/>
      <c r="Q4730" s="132"/>
      <c r="R4730" s="102"/>
      <c r="S4730" s="91"/>
    </row>
    <row r="4731" spans="1:19" s="104" customFormat="1" ht="12.75" customHeight="1" x14ac:dyDescent="0.25">
      <c r="A4731" s="121"/>
      <c r="B4731" s="92" t="str">
        <f>IF(E4731="","",VLOOKUP(E4731,[1]PROJECTES!$C$14:$G$5000,2,FALSE))</f>
        <v/>
      </c>
      <c r="C4731" s="121"/>
      <c r="D4731" s="93" t="str">
        <f>IF(E4731="","",VLOOKUP(E4731,[1]PROJECTES!$C$14:$G$5000,5,FALSE))</f>
        <v/>
      </c>
      <c r="E4731" s="117"/>
      <c r="F4731" s="95"/>
      <c r="G4731" s="96" t="str">
        <f>IF(E4731="","",VLOOKUP(E4731,[1]PROJECTES!$C$14:$G$5000,4,FALSE))</f>
        <v/>
      </c>
      <c r="H4731" s="118"/>
      <c r="I4731" s="97" t="str">
        <f>IF(H4731="","",VLOOKUP(H4731,BD!B$2:C$16,2,FALSE))</f>
        <v/>
      </c>
      <c r="J4731" s="98"/>
      <c r="K4731" s="135" t="str">
        <f t="shared" si="160"/>
        <v/>
      </c>
      <c r="L4731" s="99" t="str">
        <f t="shared" ca="1" si="161"/>
        <v>-</v>
      </c>
      <c r="M4731" s="93" t="str">
        <f>IF(E4731="","",VLOOKUP(E4731,[1]PROJECTES!$C$14:$Z$5000,21,FALSE))</f>
        <v/>
      </c>
      <c r="N4731" s="100"/>
      <c r="O4731" s="72" t="s">
        <v>229</v>
      </c>
      <c r="P4731" s="101"/>
      <c r="Q4731" s="132"/>
      <c r="R4731" s="102"/>
      <c r="S4731" s="91"/>
    </row>
    <row r="4732" spans="1:19" s="104" customFormat="1" ht="12.75" customHeight="1" x14ac:dyDescent="0.25">
      <c r="A4732" s="121"/>
      <c r="B4732" s="92" t="str">
        <f>IF(E4732="","",VLOOKUP(E4732,[1]PROJECTES!$C$14:$G$5000,2,FALSE))</f>
        <v/>
      </c>
      <c r="C4732" s="121"/>
      <c r="D4732" s="93" t="str">
        <f>IF(E4732="","",VLOOKUP(E4732,[1]PROJECTES!$C$14:$G$5000,5,FALSE))</f>
        <v/>
      </c>
      <c r="E4732" s="117"/>
      <c r="F4732" s="95"/>
      <c r="G4732" s="96" t="str">
        <f>IF(E4732="","",VLOOKUP(E4732,[1]PROJECTES!$C$14:$G$5000,4,FALSE))</f>
        <v/>
      </c>
      <c r="H4732" s="118"/>
      <c r="I4732" s="97" t="str">
        <f>IF(H4732="","",VLOOKUP(H4732,BD!B$2:C$16,2,FALSE))</f>
        <v/>
      </c>
      <c r="J4732" s="98"/>
      <c r="K4732" s="135" t="str">
        <f t="shared" si="160"/>
        <v/>
      </c>
      <c r="L4732" s="99" t="str">
        <f t="shared" ca="1" si="161"/>
        <v>-</v>
      </c>
      <c r="M4732" s="93" t="str">
        <f>IF(E4732="","",VLOOKUP(E4732,[1]PROJECTES!$C$14:$Z$5000,21,FALSE))</f>
        <v/>
      </c>
      <c r="N4732" s="100"/>
      <c r="O4732" s="72" t="s">
        <v>229</v>
      </c>
      <c r="P4732" s="101"/>
      <c r="Q4732" s="132"/>
      <c r="R4732" s="102"/>
      <c r="S4732" s="91"/>
    </row>
    <row r="4733" spans="1:19" s="104" customFormat="1" ht="12.75" customHeight="1" x14ac:dyDescent="0.25">
      <c r="A4733" s="121"/>
      <c r="B4733" s="92" t="str">
        <f>IF(E4733="","",VLOOKUP(E4733,[1]PROJECTES!$C$14:$G$5000,2,FALSE))</f>
        <v/>
      </c>
      <c r="C4733" s="121"/>
      <c r="D4733" s="93" t="str">
        <f>IF(E4733="","",VLOOKUP(E4733,[1]PROJECTES!$C$14:$G$5000,5,FALSE))</f>
        <v/>
      </c>
      <c r="E4733" s="117"/>
      <c r="F4733" s="95"/>
      <c r="G4733" s="96" t="str">
        <f>IF(E4733="","",VLOOKUP(E4733,[1]PROJECTES!$C$14:$G$5000,4,FALSE))</f>
        <v/>
      </c>
      <c r="H4733" s="118"/>
      <c r="I4733" s="97" t="str">
        <f>IF(H4733="","",VLOOKUP(H4733,BD!B$2:C$16,2,FALSE))</f>
        <v/>
      </c>
      <c r="J4733" s="98"/>
      <c r="K4733" s="135" t="str">
        <f t="shared" si="160"/>
        <v/>
      </c>
      <c r="L4733" s="99" t="str">
        <f t="shared" ca="1" si="161"/>
        <v>-</v>
      </c>
      <c r="M4733" s="93" t="str">
        <f>IF(E4733="","",VLOOKUP(E4733,[1]PROJECTES!$C$14:$Z$5000,21,FALSE))</f>
        <v/>
      </c>
      <c r="N4733" s="100"/>
      <c r="O4733" s="72" t="s">
        <v>229</v>
      </c>
      <c r="P4733" s="101"/>
      <c r="Q4733" s="132"/>
      <c r="R4733" s="102"/>
      <c r="S4733" s="91"/>
    </row>
    <row r="4734" spans="1:19" s="104" customFormat="1" ht="12.75" customHeight="1" x14ac:dyDescent="0.25">
      <c r="A4734" s="121"/>
      <c r="B4734" s="92" t="str">
        <f>IF(E4734="","",VLOOKUP(E4734,[1]PROJECTES!$C$14:$G$5000,2,FALSE))</f>
        <v/>
      </c>
      <c r="C4734" s="121"/>
      <c r="D4734" s="93" t="str">
        <f>IF(E4734="","",VLOOKUP(E4734,[1]PROJECTES!$C$14:$G$5000,5,FALSE))</f>
        <v/>
      </c>
      <c r="E4734" s="117"/>
      <c r="F4734" s="95"/>
      <c r="G4734" s="96" t="str">
        <f>IF(E4734="","",VLOOKUP(E4734,[1]PROJECTES!$C$14:$G$5000,4,FALSE))</f>
        <v/>
      </c>
      <c r="H4734" s="118"/>
      <c r="I4734" s="97" t="str">
        <f>IF(H4734="","",VLOOKUP(H4734,BD!B$2:C$16,2,FALSE))</f>
        <v/>
      </c>
      <c r="J4734" s="98"/>
      <c r="K4734" s="135" t="str">
        <f t="shared" si="160"/>
        <v/>
      </c>
      <c r="L4734" s="99" t="str">
        <f t="shared" ca="1" si="161"/>
        <v>-</v>
      </c>
      <c r="M4734" s="93" t="str">
        <f>IF(E4734="","",VLOOKUP(E4734,[1]PROJECTES!$C$14:$Z$5000,21,FALSE))</f>
        <v/>
      </c>
      <c r="N4734" s="100"/>
      <c r="O4734" s="72" t="s">
        <v>229</v>
      </c>
      <c r="P4734" s="101"/>
      <c r="Q4734" s="132"/>
      <c r="R4734" s="102"/>
      <c r="S4734" s="91"/>
    </row>
    <row r="4735" spans="1:19" s="104" customFormat="1" ht="12.75" customHeight="1" x14ac:dyDescent="0.25">
      <c r="A4735" s="121"/>
      <c r="B4735" s="92" t="str">
        <f>IF(E4735="","",VLOOKUP(E4735,[1]PROJECTES!$C$14:$G$5000,2,FALSE))</f>
        <v/>
      </c>
      <c r="C4735" s="121"/>
      <c r="D4735" s="93" t="str">
        <f>IF(E4735="","",VLOOKUP(E4735,[1]PROJECTES!$C$14:$G$5000,5,FALSE))</f>
        <v/>
      </c>
      <c r="E4735" s="117"/>
      <c r="F4735" s="95"/>
      <c r="G4735" s="96" t="str">
        <f>IF(E4735="","",VLOOKUP(E4735,[1]PROJECTES!$C$14:$G$5000,4,FALSE))</f>
        <v/>
      </c>
      <c r="H4735" s="118"/>
      <c r="I4735" s="97" t="str">
        <f>IF(H4735="","",VLOOKUP(H4735,BD!B$2:C$16,2,FALSE))</f>
        <v/>
      </c>
      <c r="J4735" s="98"/>
      <c r="K4735" s="135" t="str">
        <f t="shared" si="160"/>
        <v/>
      </c>
      <c r="L4735" s="99" t="str">
        <f t="shared" ca="1" si="161"/>
        <v>-</v>
      </c>
      <c r="M4735" s="93" t="str">
        <f>IF(E4735="","",VLOOKUP(E4735,[1]PROJECTES!$C$14:$Z$5000,21,FALSE))</f>
        <v/>
      </c>
      <c r="N4735" s="100"/>
      <c r="O4735" s="72" t="s">
        <v>229</v>
      </c>
      <c r="P4735" s="101"/>
      <c r="Q4735" s="132"/>
      <c r="R4735" s="102"/>
      <c r="S4735" s="91"/>
    </row>
    <row r="4736" spans="1:19" s="104" customFormat="1" ht="12.75" customHeight="1" x14ac:dyDescent="0.25">
      <c r="A4736" s="121"/>
      <c r="B4736" s="92" t="str">
        <f>IF(E4736="","",VLOOKUP(E4736,[1]PROJECTES!$C$14:$G$5000,2,FALSE))</f>
        <v/>
      </c>
      <c r="C4736" s="121"/>
      <c r="D4736" s="93" t="str">
        <f>IF(E4736="","",VLOOKUP(E4736,[1]PROJECTES!$C$14:$G$5000,5,FALSE))</f>
        <v/>
      </c>
      <c r="E4736" s="117"/>
      <c r="F4736" s="95"/>
      <c r="G4736" s="96" t="str">
        <f>IF(E4736="","",VLOOKUP(E4736,[1]PROJECTES!$C$14:$G$5000,4,FALSE))</f>
        <v/>
      </c>
      <c r="H4736" s="118"/>
      <c r="I4736" s="97" t="str">
        <f>IF(H4736="","",VLOOKUP(H4736,BD!B$2:C$16,2,FALSE))</f>
        <v/>
      </c>
      <c r="J4736" s="98"/>
      <c r="K4736" s="135" t="str">
        <f t="shared" si="160"/>
        <v/>
      </c>
      <c r="L4736" s="99" t="str">
        <f t="shared" ca="1" si="161"/>
        <v>-</v>
      </c>
      <c r="M4736" s="93" t="str">
        <f>IF(E4736="","",VLOOKUP(E4736,[1]PROJECTES!$C$14:$Z$5000,21,FALSE))</f>
        <v/>
      </c>
      <c r="N4736" s="100"/>
      <c r="O4736" s="72" t="s">
        <v>229</v>
      </c>
      <c r="P4736" s="101"/>
      <c r="Q4736" s="132"/>
      <c r="R4736" s="102"/>
      <c r="S4736" s="91"/>
    </row>
    <row r="4737" spans="1:19" s="104" customFormat="1" ht="12.75" customHeight="1" x14ac:dyDescent="0.25">
      <c r="A4737" s="121"/>
      <c r="B4737" s="92" t="str">
        <f>IF(E4737="","",VLOOKUP(E4737,[1]PROJECTES!$C$14:$G$5000,2,FALSE))</f>
        <v/>
      </c>
      <c r="C4737" s="121"/>
      <c r="D4737" s="93" t="str">
        <f>IF(E4737="","",VLOOKUP(E4737,[1]PROJECTES!$C$14:$G$5000,5,FALSE))</f>
        <v/>
      </c>
      <c r="E4737" s="117"/>
      <c r="F4737" s="95"/>
      <c r="G4737" s="96" t="str">
        <f>IF(E4737="","",VLOOKUP(E4737,[1]PROJECTES!$C$14:$G$5000,4,FALSE))</f>
        <v/>
      </c>
      <c r="H4737" s="118"/>
      <c r="I4737" s="97" t="str">
        <f>IF(H4737="","",VLOOKUP(H4737,BD!B$2:C$16,2,FALSE))</f>
        <v/>
      </c>
      <c r="J4737" s="98"/>
      <c r="K4737" s="135" t="str">
        <f t="shared" si="160"/>
        <v/>
      </c>
      <c r="L4737" s="99" t="str">
        <f t="shared" ca="1" si="161"/>
        <v>-</v>
      </c>
      <c r="M4737" s="93" t="str">
        <f>IF(E4737="","",VLOOKUP(E4737,[1]PROJECTES!$C$14:$Z$5000,21,FALSE))</f>
        <v/>
      </c>
      <c r="N4737" s="100"/>
      <c r="O4737" s="72" t="s">
        <v>229</v>
      </c>
      <c r="P4737" s="101"/>
      <c r="Q4737" s="132"/>
      <c r="R4737" s="102"/>
      <c r="S4737" s="91"/>
    </row>
    <row r="4738" spans="1:19" s="104" customFormat="1" ht="12.75" customHeight="1" x14ac:dyDescent="0.25">
      <c r="A4738" s="121"/>
      <c r="B4738" s="92" t="str">
        <f>IF(E4738="","",VLOOKUP(E4738,[1]PROJECTES!$C$14:$G$5000,2,FALSE))</f>
        <v/>
      </c>
      <c r="C4738" s="121"/>
      <c r="D4738" s="93" t="str">
        <f>IF(E4738="","",VLOOKUP(E4738,[1]PROJECTES!$C$14:$G$5000,5,FALSE))</f>
        <v/>
      </c>
      <c r="E4738" s="117"/>
      <c r="F4738" s="95"/>
      <c r="G4738" s="96" t="str">
        <f>IF(E4738="","",VLOOKUP(E4738,[1]PROJECTES!$C$14:$G$5000,4,FALSE))</f>
        <v/>
      </c>
      <c r="H4738" s="118"/>
      <c r="I4738" s="97" t="str">
        <f>IF(H4738="","",VLOOKUP(H4738,BD!B$2:C$16,2,FALSE))</f>
        <v/>
      </c>
      <c r="J4738" s="98"/>
      <c r="K4738" s="135" t="str">
        <f t="shared" si="160"/>
        <v/>
      </c>
      <c r="L4738" s="99" t="str">
        <f t="shared" ca="1" si="161"/>
        <v>-</v>
      </c>
      <c r="M4738" s="93" t="str">
        <f>IF(E4738="","",VLOOKUP(E4738,[1]PROJECTES!$C$14:$Z$5000,21,FALSE))</f>
        <v/>
      </c>
      <c r="N4738" s="100"/>
      <c r="O4738" s="72" t="s">
        <v>229</v>
      </c>
      <c r="P4738" s="101"/>
      <c r="Q4738" s="132"/>
      <c r="R4738" s="102"/>
      <c r="S4738" s="91"/>
    </row>
    <row r="4739" spans="1:19" s="104" customFormat="1" ht="12.75" customHeight="1" x14ac:dyDescent="0.25">
      <c r="A4739" s="121"/>
      <c r="B4739" s="92" t="str">
        <f>IF(E4739="","",VLOOKUP(E4739,[1]PROJECTES!$C$14:$G$5000,2,FALSE))</f>
        <v/>
      </c>
      <c r="C4739" s="121"/>
      <c r="D4739" s="93" t="str">
        <f>IF(E4739="","",VLOOKUP(E4739,[1]PROJECTES!$C$14:$G$5000,5,FALSE))</f>
        <v/>
      </c>
      <c r="E4739" s="117"/>
      <c r="F4739" s="95"/>
      <c r="G4739" s="96" t="str">
        <f>IF(E4739="","",VLOOKUP(E4739,[1]PROJECTES!$C$14:$G$5000,4,FALSE))</f>
        <v/>
      </c>
      <c r="H4739" s="118"/>
      <c r="I4739" s="97" t="str">
        <f>IF(H4739="","",VLOOKUP(H4739,BD!B$2:C$16,2,FALSE))</f>
        <v/>
      </c>
      <c r="J4739" s="98"/>
      <c r="K4739" s="135" t="str">
        <f t="shared" si="160"/>
        <v/>
      </c>
      <c r="L4739" s="99" t="str">
        <f t="shared" ca="1" si="161"/>
        <v>-</v>
      </c>
      <c r="M4739" s="93" t="str">
        <f>IF(E4739="","",VLOOKUP(E4739,[1]PROJECTES!$C$14:$Z$5000,21,FALSE))</f>
        <v/>
      </c>
      <c r="N4739" s="100"/>
      <c r="O4739" s="72" t="s">
        <v>229</v>
      </c>
      <c r="P4739" s="101"/>
      <c r="Q4739" s="132"/>
      <c r="R4739" s="102"/>
      <c r="S4739" s="91"/>
    </row>
    <row r="4740" spans="1:19" s="104" customFormat="1" ht="12.75" customHeight="1" x14ac:dyDescent="0.25">
      <c r="A4740" s="121"/>
      <c r="B4740" s="92" t="str">
        <f>IF(E4740="","",VLOOKUP(E4740,[1]PROJECTES!$C$14:$G$5000,2,FALSE))</f>
        <v/>
      </c>
      <c r="C4740" s="121"/>
      <c r="D4740" s="93" t="str">
        <f>IF(E4740="","",VLOOKUP(E4740,[1]PROJECTES!$C$14:$G$5000,5,FALSE))</f>
        <v/>
      </c>
      <c r="E4740" s="117"/>
      <c r="F4740" s="95"/>
      <c r="G4740" s="96" t="str">
        <f>IF(E4740="","",VLOOKUP(E4740,[1]PROJECTES!$C$14:$G$5000,4,FALSE))</f>
        <v/>
      </c>
      <c r="H4740" s="118"/>
      <c r="I4740" s="97" t="str">
        <f>IF(H4740="","",VLOOKUP(H4740,BD!B$2:C$16,2,FALSE))</f>
        <v/>
      </c>
      <c r="J4740" s="98"/>
      <c r="K4740" s="135" t="str">
        <f t="shared" si="160"/>
        <v/>
      </c>
      <c r="L4740" s="99" t="str">
        <f t="shared" ca="1" si="161"/>
        <v>-</v>
      </c>
      <c r="M4740" s="93" t="str">
        <f>IF(E4740="","",VLOOKUP(E4740,[1]PROJECTES!$C$14:$Z$5000,21,FALSE))</f>
        <v/>
      </c>
      <c r="N4740" s="100"/>
      <c r="O4740" s="72" t="s">
        <v>229</v>
      </c>
      <c r="P4740" s="101"/>
      <c r="Q4740" s="132"/>
      <c r="R4740" s="102"/>
      <c r="S4740" s="91"/>
    </row>
    <row r="4741" spans="1:19" s="104" customFormat="1" ht="12.75" customHeight="1" x14ac:dyDescent="0.25">
      <c r="A4741" s="121"/>
      <c r="B4741" s="92" t="str">
        <f>IF(E4741="","",VLOOKUP(E4741,[1]PROJECTES!$C$14:$G$5000,2,FALSE))</f>
        <v/>
      </c>
      <c r="C4741" s="121"/>
      <c r="D4741" s="93" t="str">
        <f>IF(E4741="","",VLOOKUP(E4741,[1]PROJECTES!$C$14:$G$5000,5,FALSE))</f>
        <v/>
      </c>
      <c r="E4741" s="117"/>
      <c r="F4741" s="95"/>
      <c r="G4741" s="96" t="str">
        <f>IF(E4741="","",VLOOKUP(E4741,[1]PROJECTES!$C$14:$G$5000,4,FALSE))</f>
        <v/>
      </c>
      <c r="H4741" s="118"/>
      <c r="I4741" s="97" t="str">
        <f>IF(H4741="","",VLOOKUP(H4741,BD!B$2:C$16,2,FALSE))</f>
        <v/>
      </c>
      <c r="J4741" s="98"/>
      <c r="K4741" s="135" t="str">
        <f t="shared" si="160"/>
        <v/>
      </c>
      <c r="L4741" s="99" t="str">
        <f t="shared" ca="1" si="161"/>
        <v>-</v>
      </c>
      <c r="M4741" s="93" t="str">
        <f>IF(E4741="","",VLOOKUP(E4741,[1]PROJECTES!$C$14:$Z$5000,21,FALSE))</f>
        <v/>
      </c>
      <c r="N4741" s="100"/>
      <c r="O4741" s="72" t="s">
        <v>229</v>
      </c>
      <c r="P4741" s="101"/>
      <c r="Q4741" s="132"/>
      <c r="R4741" s="102"/>
      <c r="S4741" s="91"/>
    </row>
    <row r="4742" spans="1:19" s="104" customFormat="1" ht="12.75" customHeight="1" x14ac:dyDescent="0.25">
      <c r="A4742" s="121"/>
      <c r="B4742" s="92" t="str">
        <f>IF(E4742="","",VLOOKUP(E4742,[1]PROJECTES!$C$14:$G$5000,2,FALSE))</f>
        <v/>
      </c>
      <c r="C4742" s="121"/>
      <c r="D4742" s="93" t="str">
        <f>IF(E4742="","",VLOOKUP(E4742,[1]PROJECTES!$C$14:$G$5000,5,FALSE))</f>
        <v/>
      </c>
      <c r="E4742" s="117"/>
      <c r="F4742" s="95"/>
      <c r="G4742" s="96" t="str">
        <f>IF(E4742="","",VLOOKUP(E4742,[1]PROJECTES!$C$14:$G$5000,4,FALSE))</f>
        <v/>
      </c>
      <c r="H4742" s="118"/>
      <c r="I4742" s="97" t="str">
        <f>IF(H4742="","",VLOOKUP(H4742,BD!B$2:C$16,2,FALSE))</f>
        <v/>
      </c>
      <c r="J4742" s="98"/>
      <c r="K4742" s="135" t="str">
        <f t="shared" si="160"/>
        <v/>
      </c>
      <c r="L4742" s="99" t="str">
        <f t="shared" ca="1" si="161"/>
        <v>-</v>
      </c>
      <c r="M4742" s="93" t="str">
        <f>IF(E4742="","",VLOOKUP(E4742,[1]PROJECTES!$C$14:$Z$5000,21,FALSE))</f>
        <v/>
      </c>
      <c r="N4742" s="100"/>
      <c r="O4742" s="72" t="s">
        <v>229</v>
      </c>
      <c r="P4742" s="101"/>
      <c r="Q4742" s="132"/>
      <c r="R4742" s="102"/>
      <c r="S4742" s="91"/>
    </row>
    <row r="4743" spans="1:19" s="104" customFormat="1" ht="12.75" customHeight="1" x14ac:dyDescent="0.25">
      <c r="A4743" s="121"/>
      <c r="B4743" s="92" t="str">
        <f>IF(E4743="","",VLOOKUP(E4743,[1]PROJECTES!$C$14:$G$5000,2,FALSE))</f>
        <v/>
      </c>
      <c r="C4743" s="121"/>
      <c r="D4743" s="93" t="str">
        <f>IF(E4743="","",VLOOKUP(E4743,[1]PROJECTES!$C$14:$G$5000,5,FALSE))</f>
        <v/>
      </c>
      <c r="E4743" s="117"/>
      <c r="F4743" s="95"/>
      <c r="G4743" s="96" t="str">
        <f>IF(E4743="","",VLOOKUP(E4743,[1]PROJECTES!$C$14:$G$5000,4,FALSE))</f>
        <v/>
      </c>
      <c r="H4743" s="118"/>
      <c r="I4743" s="97" t="str">
        <f>IF(H4743="","",VLOOKUP(H4743,BD!B$2:C$16,2,FALSE))</f>
        <v/>
      </c>
      <c r="J4743" s="98"/>
      <c r="K4743" s="135" t="str">
        <f t="shared" si="160"/>
        <v/>
      </c>
      <c r="L4743" s="99" t="str">
        <f t="shared" ca="1" si="161"/>
        <v>-</v>
      </c>
      <c r="M4743" s="93" t="str">
        <f>IF(E4743="","",VLOOKUP(E4743,[1]PROJECTES!$C$14:$Z$5000,21,FALSE))</f>
        <v/>
      </c>
      <c r="N4743" s="100"/>
      <c r="O4743" s="72" t="s">
        <v>229</v>
      </c>
      <c r="P4743" s="101"/>
      <c r="Q4743" s="132"/>
      <c r="R4743" s="102"/>
      <c r="S4743" s="91"/>
    </row>
    <row r="4744" spans="1:19" s="104" customFormat="1" ht="12.75" customHeight="1" x14ac:dyDescent="0.25">
      <c r="A4744" s="121"/>
      <c r="B4744" s="92" t="str">
        <f>IF(E4744="","",VLOOKUP(E4744,[1]PROJECTES!$C$14:$G$5000,2,FALSE))</f>
        <v/>
      </c>
      <c r="C4744" s="121"/>
      <c r="D4744" s="93" t="str">
        <f>IF(E4744="","",VLOOKUP(E4744,[1]PROJECTES!$C$14:$G$5000,5,FALSE))</f>
        <v/>
      </c>
      <c r="E4744" s="117"/>
      <c r="F4744" s="95"/>
      <c r="G4744" s="96" t="str">
        <f>IF(E4744="","",VLOOKUP(E4744,[1]PROJECTES!$C$14:$G$5000,4,FALSE))</f>
        <v/>
      </c>
      <c r="H4744" s="118"/>
      <c r="I4744" s="97" t="str">
        <f>IF(H4744="","",VLOOKUP(H4744,BD!B$2:C$16,2,FALSE))</f>
        <v/>
      </c>
      <c r="J4744" s="98"/>
      <c r="K4744" s="135" t="str">
        <f t="shared" si="160"/>
        <v/>
      </c>
      <c r="L4744" s="99" t="str">
        <f t="shared" ca="1" si="161"/>
        <v>-</v>
      </c>
      <c r="M4744" s="93" t="str">
        <f>IF(E4744="","",VLOOKUP(E4744,[1]PROJECTES!$C$14:$Z$5000,21,FALSE))</f>
        <v/>
      </c>
      <c r="N4744" s="100"/>
      <c r="O4744" s="72" t="s">
        <v>229</v>
      </c>
      <c r="P4744" s="101"/>
      <c r="Q4744" s="132"/>
      <c r="R4744" s="102"/>
      <c r="S4744" s="91"/>
    </row>
    <row r="4745" spans="1:19" s="104" customFormat="1" ht="12.75" customHeight="1" x14ac:dyDescent="0.25">
      <c r="A4745" s="121"/>
      <c r="B4745" s="92" t="str">
        <f>IF(E4745="","",VLOOKUP(E4745,[1]PROJECTES!$C$14:$G$5000,2,FALSE))</f>
        <v/>
      </c>
      <c r="C4745" s="121"/>
      <c r="D4745" s="93" t="str">
        <f>IF(E4745="","",VLOOKUP(E4745,[1]PROJECTES!$C$14:$G$5000,5,FALSE))</f>
        <v/>
      </c>
      <c r="E4745" s="117"/>
      <c r="F4745" s="95"/>
      <c r="G4745" s="96" t="str">
        <f>IF(E4745="","",VLOOKUP(E4745,[1]PROJECTES!$C$14:$G$5000,4,FALSE))</f>
        <v/>
      </c>
      <c r="H4745" s="118"/>
      <c r="I4745" s="97" t="str">
        <f>IF(H4745="","",VLOOKUP(H4745,BD!B$2:C$16,2,FALSE))</f>
        <v/>
      </c>
      <c r="J4745" s="98"/>
      <c r="K4745" s="135" t="str">
        <f t="shared" si="160"/>
        <v/>
      </c>
      <c r="L4745" s="99" t="str">
        <f t="shared" ca="1" si="161"/>
        <v>-</v>
      </c>
      <c r="M4745" s="93" t="str">
        <f>IF(E4745="","",VLOOKUP(E4745,[1]PROJECTES!$C$14:$Z$5000,21,FALSE))</f>
        <v/>
      </c>
      <c r="N4745" s="100"/>
      <c r="O4745" s="72" t="s">
        <v>229</v>
      </c>
      <c r="P4745" s="101"/>
      <c r="Q4745" s="132"/>
      <c r="R4745" s="102"/>
      <c r="S4745" s="91"/>
    </row>
    <row r="4746" spans="1:19" s="104" customFormat="1" ht="12.75" customHeight="1" x14ac:dyDescent="0.25">
      <c r="A4746" s="121"/>
      <c r="B4746" s="92" t="str">
        <f>IF(E4746="","",VLOOKUP(E4746,[1]PROJECTES!$C$14:$G$5000,2,FALSE))</f>
        <v/>
      </c>
      <c r="C4746" s="121"/>
      <c r="D4746" s="93" t="str">
        <f>IF(E4746="","",VLOOKUP(E4746,[1]PROJECTES!$C$14:$G$5000,5,FALSE))</f>
        <v/>
      </c>
      <c r="E4746" s="117"/>
      <c r="F4746" s="95"/>
      <c r="G4746" s="96" t="str">
        <f>IF(E4746="","",VLOOKUP(E4746,[1]PROJECTES!$C$14:$G$5000,4,FALSE))</f>
        <v/>
      </c>
      <c r="H4746" s="118"/>
      <c r="I4746" s="97" t="str">
        <f>IF(H4746="","",VLOOKUP(H4746,BD!B$2:C$16,2,FALSE))</f>
        <v/>
      </c>
      <c r="J4746" s="98"/>
      <c r="K4746" s="135" t="str">
        <f t="shared" si="160"/>
        <v/>
      </c>
      <c r="L4746" s="99" t="str">
        <f t="shared" ca="1" si="161"/>
        <v>-</v>
      </c>
      <c r="M4746" s="93" t="str">
        <f>IF(E4746="","",VLOOKUP(E4746,[1]PROJECTES!$C$14:$Z$5000,21,FALSE))</f>
        <v/>
      </c>
      <c r="N4746" s="100"/>
      <c r="O4746" s="72" t="s">
        <v>229</v>
      </c>
      <c r="P4746" s="101"/>
      <c r="Q4746" s="132"/>
      <c r="R4746" s="102"/>
      <c r="S4746" s="91"/>
    </row>
    <row r="4747" spans="1:19" s="104" customFormat="1" ht="12.75" customHeight="1" x14ac:dyDescent="0.25">
      <c r="A4747" s="121"/>
      <c r="B4747" s="92" t="str">
        <f>IF(E4747="","",VLOOKUP(E4747,[1]PROJECTES!$C$14:$G$5000,2,FALSE))</f>
        <v/>
      </c>
      <c r="C4747" s="121"/>
      <c r="D4747" s="93" t="str">
        <f>IF(E4747="","",VLOOKUP(E4747,[1]PROJECTES!$C$14:$G$5000,5,FALSE))</f>
        <v/>
      </c>
      <c r="E4747" s="117"/>
      <c r="F4747" s="95"/>
      <c r="G4747" s="96" t="str">
        <f>IF(E4747="","",VLOOKUP(E4747,[1]PROJECTES!$C$14:$G$5000,4,FALSE))</f>
        <v/>
      </c>
      <c r="H4747" s="118"/>
      <c r="I4747" s="97" t="str">
        <f>IF(H4747="","",VLOOKUP(H4747,BD!B$2:C$16,2,FALSE))</f>
        <v/>
      </c>
      <c r="J4747" s="98"/>
      <c r="K4747" s="135" t="str">
        <f t="shared" si="160"/>
        <v/>
      </c>
      <c r="L4747" s="99" t="str">
        <f t="shared" ca="1" si="161"/>
        <v>-</v>
      </c>
      <c r="M4747" s="93" t="str">
        <f>IF(E4747="","",VLOOKUP(E4747,[1]PROJECTES!$C$14:$Z$5000,21,FALSE))</f>
        <v/>
      </c>
      <c r="N4747" s="100"/>
      <c r="O4747" s="72" t="s">
        <v>229</v>
      </c>
      <c r="P4747" s="101"/>
      <c r="Q4747" s="132"/>
      <c r="R4747" s="102"/>
      <c r="S4747" s="91"/>
    </row>
    <row r="4748" spans="1:19" s="104" customFormat="1" ht="12.75" customHeight="1" x14ac:dyDescent="0.25">
      <c r="A4748" s="121"/>
      <c r="B4748" s="92" t="str">
        <f>IF(E4748="","",VLOOKUP(E4748,[1]PROJECTES!$C$14:$G$5000,2,FALSE))</f>
        <v/>
      </c>
      <c r="C4748" s="121"/>
      <c r="D4748" s="93" t="str">
        <f>IF(E4748="","",VLOOKUP(E4748,[1]PROJECTES!$C$14:$G$5000,5,FALSE))</f>
        <v/>
      </c>
      <c r="E4748" s="117"/>
      <c r="F4748" s="95"/>
      <c r="G4748" s="96" t="str">
        <f>IF(E4748="","",VLOOKUP(E4748,[1]PROJECTES!$C$14:$G$5000,4,FALSE))</f>
        <v/>
      </c>
      <c r="H4748" s="118"/>
      <c r="I4748" s="97" t="str">
        <f>IF(H4748="","",VLOOKUP(H4748,BD!B$2:C$16,2,FALSE))</f>
        <v/>
      </c>
      <c r="J4748" s="98"/>
      <c r="K4748" s="135" t="str">
        <f t="shared" si="160"/>
        <v/>
      </c>
      <c r="L4748" s="99" t="str">
        <f t="shared" ca="1" si="161"/>
        <v>-</v>
      </c>
      <c r="M4748" s="93" t="str">
        <f>IF(E4748="","",VLOOKUP(E4748,[1]PROJECTES!$C$14:$Z$5000,21,FALSE))</f>
        <v/>
      </c>
      <c r="N4748" s="100"/>
      <c r="O4748" s="72" t="s">
        <v>229</v>
      </c>
      <c r="P4748" s="101"/>
      <c r="Q4748" s="132"/>
      <c r="R4748" s="102"/>
      <c r="S4748" s="91"/>
    </row>
    <row r="4749" spans="1:19" s="104" customFormat="1" ht="12.75" customHeight="1" x14ac:dyDescent="0.25">
      <c r="A4749" s="121"/>
      <c r="B4749" s="92" t="str">
        <f>IF(E4749="","",VLOOKUP(E4749,[1]PROJECTES!$C$14:$G$5000,2,FALSE))</f>
        <v/>
      </c>
      <c r="C4749" s="121"/>
      <c r="D4749" s="93" t="str">
        <f>IF(E4749="","",VLOOKUP(E4749,[1]PROJECTES!$C$14:$G$5000,5,FALSE))</f>
        <v/>
      </c>
      <c r="E4749" s="117"/>
      <c r="F4749" s="95"/>
      <c r="G4749" s="96" t="str">
        <f>IF(E4749="","",VLOOKUP(E4749,[1]PROJECTES!$C$14:$G$5000,4,FALSE))</f>
        <v/>
      </c>
      <c r="H4749" s="118"/>
      <c r="I4749" s="97" t="str">
        <f>IF(H4749="","",VLOOKUP(H4749,BD!B$2:C$16,2,FALSE))</f>
        <v/>
      </c>
      <c r="J4749" s="98"/>
      <c r="K4749" s="135" t="str">
        <f t="shared" si="160"/>
        <v/>
      </c>
      <c r="L4749" s="99" t="str">
        <f t="shared" ca="1" si="161"/>
        <v>-</v>
      </c>
      <c r="M4749" s="93" t="str">
        <f>IF(E4749="","",VLOOKUP(E4749,[1]PROJECTES!$C$14:$Z$5000,21,FALSE))</f>
        <v/>
      </c>
      <c r="N4749" s="100"/>
      <c r="O4749" s="72" t="s">
        <v>229</v>
      </c>
      <c r="P4749" s="101"/>
      <c r="Q4749" s="132"/>
      <c r="R4749" s="102"/>
      <c r="S4749" s="91"/>
    </row>
    <row r="4750" spans="1:19" s="104" customFormat="1" ht="12.75" customHeight="1" x14ac:dyDescent="0.25">
      <c r="A4750" s="121"/>
      <c r="B4750" s="92" t="str">
        <f>IF(E4750="","",VLOOKUP(E4750,[1]PROJECTES!$C$14:$G$5000,2,FALSE))</f>
        <v/>
      </c>
      <c r="C4750" s="121"/>
      <c r="D4750" s="93" t="str">
        <f>IF(E4750="","",VLOOKUP(E4750,[1]PROJECTES!$C$14:$G$5000,5,FALSE))</f>
        <v/>
      </c>
      <c r="E4750" s="117"/>
      <c r="F4750" s="95"/>
      <c r="G4750" s="96" t="str">
        <f>IF(E4750="","",VLOOKUP(E4750,[1]PROJECTES!$C$14:$G$5000,4,FALSE))</f>
        <v/>
      </c>
      <c r="H4750" s="118"/>
      <c r="I4750" s="97" t="str">
        <f>IF(H4750="","",VLOOKUP(H4750,BD!B$2:C$16,2,FALSE))</f>
        <v/>
      </c>
      <c r="J4750" s="98"/>
      <c r="K4750" s="135" t="str">
        <f t="shared" si="160"/>
        <v/>
      </c>
      <c r="L4750" s="99" t="str">
        <f t="shared" ca="1" si="161"/>
        <v>-</v>
      </c>
      <c r="M4750" s="93" t="str">
        <f>IF(E4750="","",VLOOKUP(E4750,[1]PROJECTES!$C$14:$Z$5000,21,FALSE))</f>
        <v/>
      </c>
      <c r="N4750" s="100"/>
      <c r="O4750" s="72" t="s">
        <v>229</v>
      </c>
      <c r="P4750" s="101"/>
      <c r="Q4750" s="132"/>
      <c r="R4750" s="102"/>
      <c r="S4750" s="91"/>
    </row>
    <row r="4751" spans="1:19" s="104" customFormat="1" ht="12.75" customHeight="1" x14ac:dyDescent="0.25">
      <c r="A4751" s="121"/>
      <c r="B4751" s="92" t="str">
        <f>IF(E4751="","",VLOOKUP(E4751,[1]PROJECTES!$C$14:$G$5000,2,FALSE))</f>
        <v/>
      </c>
      <c r="C4751" s="121"/>
      <c r="D4751" s="93" t="str">
        <f>IF(E4751="","",VLOOKUP(E4751,[1]PROJECTES!$C$14:$G$5000,5,FALSE))</f>
        <v/>
      </c>
      <c r="E4751" s="117"/>
      <c r="F4751" s="95"/>
      <c r="G4751" s="96" t="str">
        <f>IF(E4751="","",VLOOKUP(E4751,[1]PROJECTES!$C$14:$G$5000,4,FALSE))</f>
        <v/>
      </c>
      <c r="H4751" s="118"/>
      <c r="I4751" s="97" t="str">
        <f>IF(H4751="","",VLOOKUP(H4751,BD!B$2:C$16,2,FALSE))</f>
        <v/>
      </c>
      <c r="J4751" s="98"/>
      <c r="K4751" s="135" t="str">
        <f t="shared" si="160"/>
        <v/>
      </c>
      <c r="L4751" s="99" t="str">
        <f t="shared" ca="1" si="161"/>
        <v>-</v>
      </c>
      <c r="M4751" s="93" t="str">
        <f>IF(E4751="","",VLOOKUP(E4751,[1]PROJECTES!$C$14:$Z$5000,21,FALSE))</f>
        <v/>
      </c>
      <c r="N4751" s="100"/>
      <c r="O4751" s="72" t="s">
        <v>229</v>
      </c>
      <c r="P4751" s="101"/>
      <c r="Q4751" s="132"/>
      <c r="R4751" s="102"/>
      <c r="S4751" s="91"/>
    </row>
    <row r="4752" spans="1:19" s="104" customFormat="1" ht="12.75" customHeight="1" x14ac:dyDescent="0.25">
      <c r="A4752" s="121"/>
      <c r="B4752" s="92" t="str">
        <f>IF(E4752="","",VLOOKUP(E4752,[1]PROJECTES!$C$14:$G$5000,2,FALSE))</f>
        <v/>
      </c>
      <c r="C4752" s="121"/>
      <c r="D4752" s="93" t="str">
        <f>IF(E4752="","",VLOOKUP(E4752,[1]PROJECTES!$C$14:$G$5000,5,FALSE))</f>
        <v/>
      </c>
      <c r="E4752" s="117"/>
      <c r="F4752" s="95"/>
      <c r="G4752" s="96" t="str">
        <f>IF(E4752="","",VLOOKUP(E4752,[1]PROJECTES!$C$14:$G$5000,4,FALSE))</f>
        <v/>
      </c>
      <c r="H4752" s="118"/>
      <c r="I4752" s="97" t="str">
        <f>IF(H4752="","",VLOOKUP(H4752,BD!B$2:C$16,2,FALSE))</f>
        <v/>
      </c>
      <c r="J4752" s="98"/>
      <c r="K4752" s="135" t="str">
        <f t="shared" si="160"/>
        <v/>
      </c>
      <c r="L4752" s="99" t="str">
        <f t="shared" ca="1" si="161"/>
        <v>-</v>
      </c>
      <c r="M4752" s="93" t="str">
        <f>IF(E4752="","",VLOOKUP(E4752,[1]PROJECTES!$C$14:$Z$5000,21,FALSE))</f>
        <v/>
      </c>
      <c r="N4752" s="100"/>
      <c r="O4752" s="72" t="s">
        <v>229</v>
      </c>
      <c r="P4752" s="101"/>
      <c r="Q4752" s="132"/>
      <c r="R4752" s="102"/>
      <c r="S4752" s="91"/>
    </row>
    <row r="4753" spans="1:19" s="104" customFormat="1" ht="12.75" customHeight="1" x14ac:dyDescent="0.25">
      <c r="A4753" s="121"/>
      <c r="B4753" s="92" t="str">
        <f>IF(E4753="","",VLOOKUP(E4753,[1]PROJECTES!$C$14:$G$5000,2,FALSE))</f>
        <v/>
      </c>
      <c r="C4753" s="121"/>
      <c r="D4753" s="93" t="str">
        <f>IF(E4753="","",VLOOKUP(E4753,[1]PROJECTES!$C$14:$G$5000,5,FALSE))</f>
        <v/>
      </c>
      <c r="E4753" s="117"/>
      <c r="F4753" s="95"/>
      <c r="G4753" s="96" t="str">
        <f>IF(E4753="","",VLOOKUP(E4753,[1]PROJECTES!$C$14:$G$5000,4,FALSE))</f>
        <v/>
      </c>
      <c r="H4753" s="118"/>
      <c r="I4753" s="97" t="str">
        <f>IF(H4753="","",VLOOKUP(H4753,BD!B$2:C$16,2,FALSE))</f>
        <v/>
      </c>
      <c r="J4753" s="98"/>
      <c r="K4753" s="135" t="str">
        <f t="shared" si="160"/>
        <v/>
      </c>
      <c r="L4753" s="99" t="str">
        <f t="shared" ca="1" si="161"/>
        <v>-</v>
      </c>
      <c r="M4753" s="93" t="str">
        <f>IF(E4753="","",VLOOKUP(E4753,[1]PROJECTES!$C$14:$Z$5000,21,FALSE))</f>
        <v/>
      </c>
      <c r="N4753" s="100"/>
      <c r="O4753" s="72" t="s">
        <v>229</v>
      </c>
      <c r="P4753" s="101"/>
      <c r="Q4753" s="132"/>
      <c r="R4753" s="102"/>
      <c r="S4753" s="91"/>
    </row>
    <row r="4754" spans="1:19" s="104" customFormat="1" ht="12.75" customHeight="1" x14ac:dyDescent="0.25">
      <c r="A4754" s="121"/>
      <c r="B4754" s="92" t="str">
        <f>IF(E4754="","",VLOOKUP(E4754,[1]PROJECTES!$C$14:$G$5000,2,FALSE))</f>
        <v/>
      </c>
      <c r="C4754" s="121"/>
      <c r="D4754" s="93" t="str">
        <f>IF(E4754="","",VLOOKUP(E4754,[1]PROJECTES!$C$14:$G$5000,5,FALSE))</f>
        <v/>
      </c>
      <c r="E4754" s="117"/>
      <c r="F4754" s="95"/>
      <c r="G4754" s="96" t="str">
        <f>IF(E4754="","",VLOOKUP(E4754,[1]PROJECTES!$C$14:$G$5000,4,FALSE))</f>
        <v/>
      </c>
      <c r="H4754" s="118"/>
      <c r="I4754" s="97" t="str">
        <f>IF(H4754="","",VLOOKUP(H4754,BD!B$2:C$16,2,FALSE))</f>
        <v/>
      </c>
      <c r="J4754" s="98"/>
      <c r="K4754" s="135" t="str">
        <f t="shared" si="160"/>
        <v/>
      </c>
      <c r="L4754" s="99" t="str">
        <f t="shared" ca="1" si="161"/>
        <v>-</v>
      </c>
      <c r="M4754" s="93" t="str">
        <f>IF(E4754="","",VLOOKUP(E4754,[1]PROJECTES!$C$14:$Z$5000,21,FALSE))</f>
        <v/>
      </c>
      <c r="N4754" s="100"/>
      <c r="O4754" s="72" t="s">
        <v>229</v>
      </c>
      <c r="P4754" s="101"/>
      <c r="Q4754" s="132"/>
      <c r="R4754" s="102"/>
      <c r="S4754" s="91"/>
    </row>
    <row r="4755" spans="1:19" s="104" customFormat="1" ht="12.75" customHeight="1" x14ac:dyDescent="0.25">
      <c r="A4755" s="121"/>
      <c r="B4755" s="92" t="str">
        <f>IF(E4755="","",VLOOKUP(E4755,[1]PROJECTES!$C$14:$G$5000,2,FALSE))</f>
        <v/>
      </c>
      <c r="C4755" s="121"/>
      <c r="D4755" s="93" t="str">
        <f>IF(E4755="","",VLOOKUP(E4755,[1]PROJECTES!$C$14:$G$5000,5,FALSE))</f>
        <v/>
      </c>
      <c r="E4755" s="117"/>
      <c r="F4755" s="95"/>
      <c r="G4755" s="96" t="str">
        <f>IF(E4755="","",VLOOKUP(E4755,[1]PROJECTES!$C$14:$G$5000,4,FALSE))</f>
        <v/>
      </c>
      <c r="H4755" s="118"/>
      <c r="I4755" s="97" t="str">
        <f>IF(H4755="","",VLOOKUP(H4755,BD!B$2:C$16,2,FALSE))</f>
        <v/>
      </c>
      <c r="J4755" s="98"/>
      <c r="K4755" s="135" t="str">
        <f t="shared" si="160"/>
        <v/>
      </c>
      <c r="L4755" s="99" t="str">
        <f t="shared" ca="1" si="161"/>
        <v>-</v>
      </c>
      <c r="M4755" s="93" t="str">
        <f>IF(E4755="","",VLOOKUP(E4755,[1]PROJECTES!$C$14:$Z$5000,21,FALSE))</f>
        <v/>
      </c>
      <c r="N4755" s="100"/>
      <c r="O4755" s="72" t="s">
        <v>229</v>
      </c>
      <c r="P4755" s="101"/>
      <c r="Q4755" s="132"/>
      <c r="R4755" s="102"/>
      <c r="S4755" s="91"/>
    </row>
    <row r="4756" spans="1:19" s="104" customFormat="1" ht="12.75" customHeight="1" x14ac:dyDescent="0.25">
      <c r="A4756" s="121"/>
      <c r="B4756" s="92" t="str">
        <f>IF(E4756="","",VLOOKUP(E4756,[1]PROJECTES!$C$14:$G$5000,2,FALSE))</f>
        <v/>
      </c>
      <c r="C4756" s="121"/>
      <c r="D4756" s="93" t="str">
        <f>IF(E4756="","",VLOOKUP(E4756,[1]PROJECTES!$C$14:$G$5000,5,FALSE))</f>
        <v/>
      </c>
      <c r="E4756" s="117"/>
      <c r="F4756" s="95"/>
      <c r="G4756" s="96" t="str">
        <f>IF(E4756="","",VLOOKUP(E4756,[1]PROJECTES!$C$14:$G$5000,4,FALSE))</f>
        <v/>
      </c>
      <c r="H4756" s="118"/>
      <c r="I4756" s="97" t="str">
        <f>IF(H4756="","",VLOOKUP(H4756,BD!B$2:C$16,2,FALSE))</f>
        <v/>
      </c>
      <c r="J4756" s="98"/>
      <c r="K4756" s="135" t="str">
        <f t="shared" si="160"/>
        <v/>
      </c>
      <c r="L4756" s="99" t="str">
        <f t="shared" ca="1" si="161"/>
        <v>-</v>
      </c>
      <c r="M4756" s="93" t="str">
        <f>IF(E4756="","",VLOOKUP(E4756,[1]PROJECTES!$C$14:$Z$5000,21,FALSE))</f>
        <v/>
      </c>
      <c r="N4756" s="100"/>
      <c r="O4756" s="72" t="s">
        <v>229</v>
      </c>
      <c r="P4756" s="101"/>
      <c r="Q4756" s="132"/>
      <c r="R4756" s="102"/>
      <c r="S4756" s="91"/>
    </row>
    <row r="4757" spans="1:19" s="104" customFormat="1" ht="12.75" customHeight="1" x14ac:dyDescent="0.25">
      <c r="A4757" s="121"/>
      <c r="B4757" s="92" t="str">
        <f>IF(E4757="","",VLOOKUP(E4757,[1]PROJECTES!$C$14:$G$5000,2,FALSE))</f>
        <v/>
      </c>
      <c r="C4757" s="121"/>
      <c r="D4757" s="93" t="str">
        <f>IF(E4757="","",VLOOKUP(E4757,[1]PROJECTES!$C$14:$G$5000,5,FALSE))</f>
        <v/>
      </c>
      <c r="E4757" s="117"/>
      <c r="F4757" s="95"/>
      <c r="G4757" s="96" t="str">
        <f>IF(E4757="","",VLOOKUP(E4757,[1]PROJECTES!$C$14:$G$5000,4,FALSE))</f>
        <v/>
      </c>
      <c r="H4757" s="118"/>
      <c r="I4757" s="97" t="str">
        <f>IF(H4757="","",VLOOKUP(H4757,BD!B$2:C$16,2,FALSE))</f>
        <v/>
      </c>
      <c r="J4757" s="98"/>
      <c r="K4757" s="135" t="str">
        <f t="shared" si="160"/>
        <v/>
      </c>
      <c r="L4757" s="99" t="str">
        <f t="shared" ca="1" si="161"/>
        <v>-</v>
      </c>
      <c r="M4757" s="93" t="str">
        <f>IF(E4757="","",VLOOKUP(E4757,[1]PROJECTES!$C$14:$Z$5000,21,FALSE))</f>
        <v/>
      </c>
      <c r="N4757" s="100"/>
      <c r="O4757" s="72" t="s">
        <v>229</v>
      </c>
      <c r="P4757" s="101"/>
      <c r="Q4757" s="132"/>
      <c r="R4757" s="102"/>
      <c r="S4757" s="91"/>
    </row>
    <row r="4758" spans="1:19" s="104" customFormat="1" ht="12.75" customHeight="1" x14ac:dyDescent="0.25">
      <c r="A4758" s="121"/>
      <c r="B4758" s="92" t="str">
        <f>IF(E4758="","",VLOOKUP(E4758,[1]PROJECTES!$C$14:$G$5000,2,FALSE))</f>
        <v/>
      </c>
      <c r="C4758" s="121"/>
      <c r="D4758" s="93" t="str">
        <f>IF(E4758="","",VLOOKUP(E4758,[1]PROJECTES!$C$14:$G$5000,5,FALSE))</f>
        <v/>
      </c>
      <c r="E4758" s="117"/>
      <c r="F4758" s="95"/>
      <c r="G4758" s="96" t="str">
        <f>IF(E4758="","",VLOOKUP(E4758,[1]PROJECTES!$C$14:$G$5000,4,FALSE))</f>
        <v/>
      </c>
      <c r="H4758" s="118"/>
      <c r="I4758" s="97" t="str">
        <f>IF(H4758="","",VLOOKUP(H4758,BD!B$2:C$16,2,FALSE))</f>
        <v/>
      </c>
      <c r="J4758" s="98"/>
      <c r="K4758" s="135" t="str">
        <f t="shared" si="160"/>
        <v/>
      </c>
      <c r="L4758" s="99" t="str">
        <f t="shared" ca="1" si="161"/>
        <v>-</v>
      </c>
      <c r="M4758" s="93" t="str">
        <f>IF(E4758="","",VLOOKUP(E4758,[1]PROJECTES!$C$14:$Z$5000,21,FALSE))</f>
        <v/>
      </c>
      <c r="N4758" s="100"/>
      <c r="O4758" s="72" t="s">
        <v>229</v>
      </c>
      <c r="P4758" s="101"/>
      <c r="Q4758" s="132"/>
      <c r="R4758" s="102"/>
      <c r="S4758" s="91"/>
    </row>
    <row r="4759" spans="1:19" s="104" customFormat="1" ht="12.75" customHeight="1" x14ac:dyDescent="0.25">
      <c r="A4759" s="121"/>
      <c r="B4759" s="92" t="str">
        <f>IF(E4759="","",VLOOKUP(E4759,[1]PROJECTES!$C$14:$G$5000,2,FALSE))</f>
        <v/>
      </c>
      <c r="C4759" s="121"/>
      <c r="D4759" s="93" t="str">
        <f>IF(E4759="","",VLOOKUP(E4759,[1]PROJECTES!$C$14:$G$5000,5,FALSE))</f>
        <v/>
      </c>
      <c r="E4759" s="117"/>
      <c r="F4759" s="95"/>
      <c r="G4759" s="96" t="str">
        <f>IF(E4759="","",VLOOKUP(E4759,[1]PROJECTES!$C$14:$G$5000,4,FALSE))</f>
        <v/>
      </c>
      <c r="H4759" s="118"/>
      <c r="I4759" s="97" t="str">
        <f>IF(H4759="","",VLOOKUP(H4759,BD!B$2:C$16,2,FALSE))</f>
        <v/>
      </c>
      <c r="J4759" s="98"/>
      <c r="K4759" s="135" t="str">
        <f t="shared" si="160"/>
        <v/>
      </c>
      <c r="L4759" s="99" t="str">
        <f t="shared" ca="1" si="161"/>
        <v>-</v>
      </c>
      <c r="M4759" s="93" t="str">
        <f>IF(E4759="","",VLOOKUP(E4759,[1]PROJECTES!$C$14:$Z$5000,21,FALSE))</f>
        <v/>
      </c>
      <c r="N4759" s="100"/>
      <c r="O4759" s="72" t="s">
        <v>229</v>
      </c>
      <c r="P4759" s="101"/>
      <c r="Q4759" s="132"/>
      <c r="R4759" s="102"/>
      <c r="S4759" s="91"/>
    </row>
    <row r="4760" spans="1:19" s="104" customFormat="1" ht="12.75" customHeight="1" x14ac:dyDescent="0.25">
      <c r="A4760" s="121"/>
      <c r="B4760" s="92" t="str">
        <f>IF(E4760="","",VLOOKUP(E4760,[1]PROJECTES!$C$14:$G$5000,2,FALSE))</f>
        <v/>
      </c>
      <c r="C4760" s="121"/>
      <c r="D4760" s="93" t="str">
        <f>IF(E4760="","",VLOOKUP(E4760,[1]PROJECTES!$C$14:$G$5000,5,FALSE))</f>
        <v/>
      </c>
      <c r="E4760" s="117"/>
      <c r="F4760" s="95"/>
      <c r="G4760" s="96" t="str">
        <f>IF(E4760="","",VLOOKUP(E4760,[1]PROJECTES!$C$14:$G$5000,4,FALSE))</f>
        <v/>
      </c>
      <c r="H4760" s="118"/>
      <c r="I4760" s="97" t="str">
        <f>IF(H4760="","",VLOOKUP(H4760,BD!B$2:C$16,2,FALSE))</f>
        <v/>
      </c>
      <c r="J4760" s="98"/>
      <c r="K4760" s="135" t="str">
        <f t="shared" si="160"/>
        <v/>
      </c>
      <c r="L4760" s="99" t="str">
        <f t="shared" ca="1" si="161"/>
        <v>-</v>
      </c>
      <c r="M4760" s="93" t="str">
        <f>IF(E4760="","",VLOOKUP(E4760,[1]PROJECTES!$C$14:$Z$5000,21,FALSE))</f>
        <v/>
      </c>
      <c r="N4760" s="100"/>
      <c r="O4760" s="72" t="s">
        <v>229</v>
      </c>
      <c r="P4760" s="101"/>
      <c r="Q4760" s="132"/>
      <c r="R4760" s="102"/>
      <c r="S4760" s="91"/>
    </row>
    <row r="4761" spans="1:19" s="104" customFormat="1" ht="12.75" customHeight="1" x14ac:dyDescent="0.25">
      <c r="A4761" s="121"/>
      <c r="B4761" s="92" t="str">
        <f>IF(E4761="","",VLOOKUP(E4761,[1]PROJECTES!$C$14:$G$5000,2,FALSE))</f>
        <v/>
      </c>
      <c r="C4761" s="121"/>
      <c r="D4761" s="93" t="str">
        <f>IF(E4761="","",VLOOKUP(E4761,[1]PROJECTES!$C$14:$G$5000,5,FALSE))</f>
        <v/>
      </c>
      <c r="E4761" s="117"/>
      <c r="F4761" s="95"/>
      <c r="G4761" s="96" t="str">
        <f>IF(E4761="","",VLOOKUP(E4761,[1]PROJECTES!$C$14:$G$5000,4,FALSE))</f>
        <v/>
      </c>
      <c r="H4761" s="118"/>
      <c r="I4761" s="97" t="str">
        <f>IF(H4761="","",VLOOKUP(H4761,BD!B$2:C$16,2,FALSE))</f>
        <v/>
      </c>
      <c r="J4761" s="98"/>
      <c r="K4761" s="135" t="str">
        <f t="shared" si="160"/>
        <v/>
      </c>
      <c r="L4761" s="99" t="str">
        <f t="shared" ca="1" si="161"/>
        <v>-</v>
      </c>
      <c r="M4761" s="93" t="str">
        <f>IF(E4761="","",VLOOKUP(E4761,[1]PROJECTES!$C$14:$Z$5000,21,FALSE))</f>
        <v/>
      </c>
      <c r="N4761" s="100"/>
      <c r="O4761" s="72" t="s">
        <v>229</v>
      </c>
      <c r="P4761" s="101"/>
      <c r="Q4761" s="132"/>
      <c r="R4761" s="102"/>
      <c r="S4761" s="91"/>
    </row>
    <row r="4762" spans="1:19" s="104" customFormat="1" ht="12.75" customHeight="1" x14ac:dyDescent="0.25">
      <c r="A4762" s="121"/>
      <c r="B4762" s="92" t="str">
        <f>IF(E4762="","",VLOOKUP(E4762,[1]PROJECTES!$C$14:$G$5000,2,FALSE))</f>
        <v/>
      </c>
      <c r="C4762" s="121"/>
      <c r="D4762" s="93" t="str">
        <f>IF(E4762="","",VLOOKUP(E4762,[1]PROJECTES!$C$14:$G$5000,5,FALSE))</f>
        <v/>
      </c>
      <c r="E4762" s="117"/>
      <c r="F4762" s="95"/>
      <c r="G4762" s="96" t="str">
        <f>IF(E4762="","",VLOOKUP(E4762,[1]PROJECTES!$C$14:$G$5000,4,FALSE))</f>
        <v/>
      </c>
      <c r="H4762" s="118"/>
      <c r="I4762" s="97" t="str">
        <f>IF(H4762="","",VLOOKUP(H4762,BD!B$2:C$16,2,FALSE))</f>
        <v/>
      </c>
      <c r="J4762" s="98"/>
      <c r="K4762" s="135" t="str">
        <f t="shared" si="160"/>
        <v/>
      </c>
      <c r="L4762" s="99" t="str">
        <f t="shared" ca="1" si="161"/>
        <v>-</v>
      </c>
      <c r="M4762" s="93" t="str">
        <f>IF(E4762="","",VLOOKUP(E4762,[1]PROJECTES!$C$14:$Z$5000,21,FALSE))</f>
        <v/>
      </c>
      <c r="N4762" s="100"/>
      <c r="O4762" s="72" t="s">
        <v>229</v>
      </c>
      <c r="P4762" s="101"/>
      <c r="Q4762" s="132"/>
      <c r="R4762" s="102"/>
      <c r="S4762" s="91"/>
    </row>
    <row r="4763" spans="1:19" s="104" customFormat="1" ht="12.75" customHeight="1" x14ac:dyDescent="0.25">
      <c r="A4763" s="121"/>
      <c r="B4763" s="92" t="str">
        <f>IF(E4763="","",VLOOKUP(E4763,[1]PROJECTES!$C$14:$G$5000,2,FALSE))</f>
        <v/>
      </c>
      <c r="C4763" s="121"/>
      <c r="D4763" s="93" t="str">
        <f>IF(E4763="","",VLOOKUP(E4763,[1]PROJECTES!$C$14:$G$5000,5,FALSE))</f>
        <v/>
      </c>
      <c r="E4763" s="117"/>
      <c r="F4763" s="95"/>
      <c r="G4763" s="96" t="str">
        <f>IF(E4763="","",VLOOKUP(E4763,[1]PROJECTES!$C$14:$G$5000,4,FALSE))</f>
        <v/>
      </c>
      <c r="H4763" s="118"/>
      <c r="I4763" s="97" t="str">
        <f>IF(H4763="","",VLOOKUP(H4763,BD!B$2:C$16,2,FALSE))</f>
        <v/>
      </c>
      <c r="J4763" s="98"/>
      <c r="K4763" s="135" t="str">
        <f t="shared" si="160"/>
        <v/>
      </c>
      <c r="L4763" s="99" t="str">
        <f t="shared" ca="1" si="161"/>
        <v>-</v>
      </c>
      <c r="M4763" s="93" t="str">
        <f>IF(E4763="","",VLOOKUP(E4763,[1]PROJECTES!$C$14:$Z$5000,21,FALSE))</f>
        <v/>
      </c>
      <c r="N4763" s="100"/>
      <c r="O4763" s="72" t="s">
        <v>229</v>
      </c>
      <c r="P4763" s="101"/>
      <c r="Q4763" s="132"/>
      <c r="R4763" s="102"/>
      <c r="S4763" s="91"/>
    </row>
    <row r="4764" spans="1:19" s="104" customFormat="1" ht="12.75" customHeight="1" x14ac:dyDescent="0.25">
      <c r="A4764" s="121"/>
      <c r="B4764" s="92" t="str">
        <f>IF(E4764="","",VLOOKUP(E4764,[1]PROJECTES!$C$14:$G$5000,2,FALSE))</f>
        <v/>
      </c>
      <c r="C4764" s="121"/>
      <c r="D4764" s="93" t="str">
        <f>IF(E4764="","",VLOOKUP(E4764,[1]PROJECTES!$C$14:$G$5000,5,FALSE))</f>
        <v/>
      </c>
      <c r="E4764" s="117"/>
      <c r="F4764" s="95"/>
      <c r="G4764" s="96" t="str">
        <f>IF(E4764="","",VLOOKUP(E4764,[1]PROJECTES!$C$14:$G$5000,4,FALSE))</f>
        <v/>
      </c>
      <c r="H4764" s="118"/>
      <c r="I4764" s="97" t="str">
        <f>IF(H4764="","",VLOOKUP(H4764,BD!B$2:C$16,2,FALSE))</f>
        <v/>
      </c>
      <c r="J4764" s="98"/>
      <c r="K4764" s="135" t="str">
        <f t="shared" si="160"/>
        <v/>
      </c>
      <c r="L4764" s="99" t="str">
        <f t="shared" ca="1" si="161"/>
        <v>-</v>
      </c>
      <c r="M4764" s="93" t="str">
        <f>IF(E4764="","",VLOOKUP(E4764,[1]PROJECTES!$C$14:$Z$5000,21,FALSE))</f>
        <v/>
      </c>
      <c r="N4764" s="100"/>
      <c r="O4764" s="72" t="s">
        <v>229</v>
      </c>
      <c r="P4764" s="101"/>
      <c r="Q4764" s="132"/>
      <c r="R4764" s="102"/>
      <c r="S4764" s="91"/>
    </row>
    <row r="4765" spans="1:19" s="104" customFormat="1" ht="12.75" customHeight="1" x14ac:dyDescent="0.25">
      <c r="A4765" s="121"/>
      <c r="B4765" s="92" t="str">
        <f>IF(E4765="","",VLOOKUP(E4765,[1]PROJECTES!$C$14:$G$5000,2,FALSE))</f>
        <v/>
      </c>
      <c r="C4765" s="121"/>
      <c r="D4765" s="93" t="str">
        <f>IF(E4765="","",VLOOKUP(E4765,[1]PROJECTES!$C$14:$G$5000,5,FALSE))</f>
        <v/>
      </c>
      <c r="E4765" s="117"/>
      <c r="F4765" s="95"/>
      <c r="G4765" s="96" t="str">
        <f>IF(E4765="","",VLOOKUP(E4765,[1]PROJECTES!$C$14:$G$5000,4,FALSE))</f>
        <v/>
      </c>
      <c r="H4765" s="118"/>
      <c r="I4765" s="97" t="str">
        <f>IF(H4765="","",VLOOKUP(H4765,BD!B$2:C$16,2,FALSE))</f>
        <v/>
      </c>
      <c r="J4765" s="98"/>
      <c r="K4765" s="135" t="str">
        <f t="shared" si="160"/>
        <v/>
      </c>
      <c r="L4765" s="99" t="str">
        <f t="shared" ca="1" si="161"/>
        <v>-</v>
      </c>
      <c r="M4765" s="93" t="str">
        <f>IF(E4765="","",VLOOKUP(E4765,[1]PROJECTES!$C$14:$Z$5000,21,FALSE))</f>
        <v/>
      </c>
      <c r="N4765" s="100"/>
      <c r="O4765" s="72" t="s">
        <v>229</v>
      </c>
      <c r="P4765" s="101"/>
      <c r="Q4765" s="132"/>
      <c r="R4765" s="102"/>
      <c r="S4765" s="91"/>
    </row>
    <row r="4766" spans="1:19" s="104" customFormat="1" ht="12.75" customHeight="1" x14ac:dyDescent="0.25">
      <c r="A4766" s="121"/>
      <c r="B4766" s="92" t="str">
        <f>IF(E4766="","",VLOOKUP(E4766,[1]PROJECTES!$C$14:$G$5000,2,FALSE))</f>
        <v/>
      </c>
      <c r="C4766" s="121"/>
      <c r="D4766" s="93" t="str">
        <f>IF(E4766="","",VLOOKUP(E4766,[1]PROJECTES!$C$14:$G$5000,5,FALSE))</f>
        <v/>
      </c>
      <c r="E4766" s="117"/>
      <c r="F4766" s="95"/>
      <c r="G4766" s="96" t="str">
        <f>IF(E4766="","",VLOOKUP(E4766,[1]PROJECTES!$C$14:$G$5000,4,FALSE))</f>
        <v/>
      </c>
      <c r="H4766" s="118"/>
      <c r="I4766" s="97" t="str">
        <f>IF(H4766="","",VLOOKUP(H4766,BD!B$2:C$16,2,FALSE))</f>
        <v/>
      </c>
      <c r="J4766" s="98"/>
      <c r="K4766" s="135" t="str">
        <f t="shared" si="160"/>
        <v/>
      </c>
      <c r="L4766" s="99" t="str">
        <f t="shared" ca="1" si="161"/>
        <v>-</v>
      </c>
      <c r="M4766" s="93" t="str">
        <f>IF(E4766="","",VLOOKUP(E4766,[1]PROJECTES!$C$14:$Z$5000,21,FALSE))</f>
        <v/>
      </c>
      <c r="N4766" s="100"/>
      <c r="O4766" s="72" t="s">
        <v>229</v>
      </c>
      <c r="P4766" s="101"/>
      <c r="Q4766" s="132"/>
      <c r="R4766" s="102"/>
      <c r="S4766" s="91"/>
    </row>
    <row r="4767" spans="1:19" s="104" customFormat="1" ht="12.75" customHeight="1" x14ac:dyDescent="0.25">
      <c r="A4767" s="121"/>
      <c r="B4767" s="92" t="str">
        <f>IF(E4767="","",VLOOKUP(E4767,[1]PROJECTES!$C$14:$G$5000,2,FALSE))</f>
        <v/>
      </c>
      <c r="C4767" s="121"/>
      <c r="D4767" s="93" t="str">
        <f>IF(E4767="","",VLOOKUP(E4767,[1]PROJECTES!$C$14:$G$5000,5,FALSE))</f>
        <v/>
      </c>
      <c r="E4767" s="117"/>
      <c r="F4767" s="95"/>
      <c r="G4767" s="96" t="str">
        <f>IF(E4767="","",VLOOKUP(E4767,[1]PROJECTES!$C$14:$G$5000,4,FALSE))</f>
        <v/>
      </c>
      <c r="H4767" s="118"/>
      <c r="I4767" s="97" t="str">
        <f>IF(H4767="","",VLOOKUP(H4767,BD!B$2:C$16,2,FALSE))</f>
        <v/>
      </c>
      <c r="J4767" s="98"/>
      <c r="K4767" s="135" t="str">
        <f t="shared" si="160"/>
        <v/>
      </c>
      <c r="L4767" s="99" t="str">
        <f t="shared" ca="1" si="161"/>
        <v>-</v>
      </c>
      <c r="M4767" s="93" t="str">
        <f>IF(E4767="","",VLOOKUP(E4767,[1]PROJECTES!$C$14:$Z$5000,21,FALSE))</f>
        <v/>
      </c>
      <c r="N4767" s="100"/>
      <c r="O4767" s="72" t="s">
        <v>229</v>
      </c>
      <c r="P4767" s="101"/>
      <c r="Q4767" s="132"/>
      <c r="R4767" s="102"/>
      <c r="S4767" s="91"/>
    </row>
    <row r="4768" spans="1:19" s="104" customFormat="1" ht="12.75" customHeight="1" x14ac:dyDescent="0.25">
      <c r="A4768" s="121"/>
      <c r="B4768" s="92" t="str">
        <f>IF(E4768="","",VLOOKUP(E4768,[1]PROJECTES!$C$14:$G$5000,2,FALSE))</f>
        <v/>
      </c>
      <c r="C4768" s="121"/>
      <c r="D4768" s="93" t="str">
        <f>IF(E4768="","",VLOOKUP(E4768,[1]PROJECTES!$C$14:$G$5000,5,FALSE))</f>
        <v/>
      </c>
      <c r="E4768" s="117"/>
      <c r="F4768" s="95"/>
      <c r="G4768" s="96" t="str">
        <f>IF(E4768="","",VLOOKUP(E4768,[1]PROJECTES!$C$14:$G$5000,4,FALSE))</f>
        <v/>
      </c>
      <c r="H4768" s="118"/>
      <c r="I4768" s="97" t="str">
        <f>IF(H4768="","",VLOOKUP(H4768,BD!B$2:C$16,2,FALSE))</f>
        <v/>
      </c>
      <c r="J4768" s="98"/>
      <c r="K4768" s="135" t="str">
        <f t="shared" si="160"/>
        <v/>
      </c>
      <c r="L4768" s="99" t="str">
        <f t="shared" ca="1" si="161"/>
        <v>-</v>
      </c>
      <c r="M4768" s="93" t="str">
        <f>IF(E4768="","",VLOOKUP(E4768,[1]PROJECTES!$C$14:$Z$5000,21,FALSE))</f>
        <v/>
      </c>
      <c r="N4768" s="100"/>
      <c r="O4768" s="72" t="s">
        <v>229</v>
      </c>
      <c r="P4768" s="101"/>
      <c r="Q4768" s="132"/>
      <c r="R4768" s="102"/>
      <c r="S4768" s="91"/>
    </row>
    <row r="4769" spans="1:19" s="104" customFormat="1" ht="12.75" customHeight="1" x14ac:dyDescent="0.25">
      <c r="A4769" s="121"/>
      <c r="B4769" s="92" t="str">
        <f>IF(E4769="","",VLOOKUP(E4769,[1]PROJECTES!$C$14:$G$5000,2,FALSE))</f>
        <v/>
      </c>
      <c r="C4769" s="121"/>
      <c r="D4769" s="93" t="str">
        <f>IF(E4769="","",VLOOKUP(E4769,[1]PROJECTES!$C$14:$G$5000,5,FALSE))</f>
        <v/>
      </c>
      <c r="E4769" s="117"/>
      <c r="F4769" s="95"/>
      <c r="G4769" s="96" t="str">
        <f>IF(E4769="","",VLOOKUP(E4769,[1]PROJECTES!$C$14:$G$5000,4,FALSE))</f>
        <v/>
      </c>
      <c r="H4769" s="118"/>
      <c r="I4769" s="97" t="str">
        <f>IF(H4769="","",VLOOKUP(H4769,BD!B$2:C$16,2,FALSE))</f>
        <v/>
      </c>
      <c r="J4769" s="98"/>
      <c r="K4769" s="135" t="str">
        <f t="shared" si="160"/>
        <v/>
      </c>
      <c r="L4769" s="99" t="str">
        <f t="shared" ca="1" si="161"/>
        <v>-</v>
      </c>
      <c r="M4769" s="93" t="str">
        <f>IF(E4769="","",VLOOKUP(E4769,[1]PROJECTES!$C$14:$Z$5000,21,FALSE))</f>
        <v/>
      </c>
      <c r="N4769" s="100"/>
      <c r="O4769" s="72" t="s">
        <v>229</v>
      </c>
      <c r="P4769" s="101"/>
      <c r="Q4769" s="132"/>
      <c r="R4769" s="102"/>
      <c r="S4769" s="91"/>
    </row>
    <row r="4770" spans="1:19" s="104" customFormat="1" ht="12.75" customHeight="1" x14ac:dyDescent="0.25">
      <c r="A4770" s="121"/>
      <c r="B4770" s="92" t="str">
        <f>IF(E4770="","",VLOOKUP(E4770,[1]PROJECTES!$C$14:$G$5000,2,FALSE))</f>
        <v/>
      </c>
      <c r="C4770" s="121"/>
      <c r="D4770" s="93" t="str">
        <f>IF(E4770="","",VLOOKUP(E4770,[1]PROJECTES!$C$14:$G$5000,5,FALSE))</f>
        <v/>
      </c>
      <c r="E4770" s="117"/>
      <c r="F4770" s="95"/>
      <c r="G4770" s="96" t="str">
        <f>IF(E4770="","",VLOOKUP(E4770,[1]PROJECTES!$C$14:$G$5000,4,FALSE))</f>
        <v/>
      </c>
      <c r="H4770" s="118"/>
      <c r="I4770" s="97" t="str">
        <f>IF(H4770="","",VLOOKUP(H4770,BD!B$2:C$16,2,FALSE))</f>
        <v/>
      </c>
      <c r="J4770" s="98"/>
      <c r="K4770" s="135" t="str">
        <f t="shared" si="160"/>
        <v/>
      </c>
      <c r="L4770" s="99" t="str">
        <f t="shared" ca="1" si="161"/>
        <v>-</v>
      </c>
      <c r="M4770" s="93" t="str">
        <f>IF(E4770="","",VLOOKUP(E4770,[1]PROJECTES!$C$14:$Z$5000,21,FALSE))</f>
        <v/>
      </c>
      <c r="N4770" s="100"/>
      <c r="O4770" s="72" t="s">
        <v>229</v>
      </c>
      <c r="P4770" s="101"/>
      <c r="Q4770" s="132"/>
      <c r="R4770" s="102"/>
      <c r="S4770" s="91"/>
    </row>
    <row r="4771" spans="1:19" s="104" customFormat="1" ht="12.75" customHeight="1" x14ac:dyDescent="0.25">
      <c r="A4771" s="121"/>
      <c r="B4771" s="92" t="str">
        <f>IF(E4771="","",VLOOKUP(E4771,[1]PROJECTES!$C$14:$G$5000,2,FALSE))</f>
        <v/>
      </c>
      <c r="C4771" s="121"/>
      <c r="D4771" s="93" t="str">
        <f>IF(E4771="","",VLOOKUP(E4771,[1]PROJECTES!$C$14:$G$5000,5,FALSE))</f>
        <v/>
      </c>
      <c r="E4771" s="117"/>
      <c r="F4771" s="95"/>
      <c r="G4771" s="96" t="str">
        <f>IF(E4771="","",VLOOKUP(E4771,[1]PROJECTES!$C$14:$G$5000,4,FALSE))</f>
        <v/>
      </c>
      <c r="H4771" s="118"/>
      <c r="I4771" s="97" t="str">
        <f>IF(H4771="","",VLOOKUP(H4771,BD!B$2:C$16,2,FALSE))</f>
        <v/>
      </c>
      <c r="J4771" s="98"/>
      <c r="K4771" s="135" t="str">
        <f t="shared" si="160"/>
        <v/>
      </c>
      <c r="L4771" s="99" t="str">
        <f t="shared" ca="1" si="161"/>
        <v>-</v>
      </c>
      <c r="M4771" s="93" t="str">
        <f>IF(E4771="","",VLOOKUP(E4771,[1]PROJECTES!$C$14:$Z$5000,21,FALSE))</f>
        <v/>
      </c>
      <c r="N4771" s="100"/>
      <c r="O4771" s="72" t="s">
        <v>229</v>
      </c>
      <c r="P4771" s="101"/>
      <c r="Q4771" s="132"/>
      <c r="R4771" s="102"/>
      <c r="S4771" s="91"/>
    </row>
    <row r="4772" spans="1:19" s="104" customFormat="1" ht="12.75" customHeight="1" x14ac:dyDescent="0.25">
      <c r="A4772" s="121"/>
      <c r="B4772" s="92" t="str">
        <f>IF(E4772="","",VLOOKUP(E4772,[1]PROJECTES!$C$14:$G$5000,2,FALSE))</f>
        <v/>
      </c>
      <c r="C4772" s="121"/>
      <c r="D4772" s="93" t="str">
        <f>IF(E4772="","",VLOOKUP(E4772,[1]PROJECTES!$C$14:$G$5000,5,FALSE))</f>
        <v/>
      </c>
      <c r="E4772" s="117"/>
      <c r="F4772" s="95"/>
      <c r="G4772" s="96" t="str">
        <f>IF(E4772="","",VLOOKUP(E4772,[1]PROJECTES!$C$14:$G$5000,4,FALSE))</f>
        <v/>
      </c>
      <c r="H4772" s="118"/>
      <c r="I4772" s="97" t="str">
        <f>IF(H4772="","",VLOOKUP(H4772,BD!B$2:C$16,2,FALSE))</f>
        <v/>
      </c>
      <c r="J4772" s="98"/>
      <c r="K4772" s="135" t="str">
        <f t="shared" si="160"/>
        <v/>
      </c>
      <c r="L4772" s="99" t="str">
        <f t="shared" ca="1" si="161"/>
        <v>-</v>
      </c>
      <c r="M4772" s="93" t="str">
        <f>IF(E4772="","",VLOOKUP(E4772,[1]PROJECTES!$C$14:$Z$5000,21,FALSE))</f>
        <v/>
      </c>
      <c r="N4772" s="100"/>
      <c r="O4772" s="72" t="s">
        <v>229</v>
      </c>
      <c r="P4772" s="101"/>
      <c r="Q4772" s="132"/>
      <c r="R4772" s="102"/>
      <c r="S4772" s="91"/>
    </row>
    <row r="4773" spans="1:19" s="104" customFormat="1" ht="12.75" customHeight="1" x14ac:dyDescent="0.25">
      <c r="A4773" s="121"/>
      <c r="B4773" s="92" t="str">
        <f>IF(E4773="","",VLOOKUP(E4773,[1]PROJECTES!$C$14:$G$5000,2,FALSE))</f>
        <v/>
      </c>
      <c r="C4773" s="121"/>
      <c r="D4773" s="93" t="str">
        <f>IF(E4773="","",VLOOKUP(E4773,[1]PROJECTES!$C$14:$G$5000,5,FALSE))</f>
        <v/>
      </c>
      <c r="E4773" s="117"/>
      <c r="F4773" s="95"/>
      <c r="G4773" s="96" t="str">
        <f>IF(E4773="","",VLOOKUP(E4773,[1]PROJECTES!$C$14:$G$5000,4,FALSE))</f>
        <v/>
      </c>
      <c r="H4773" s="118"/>
      <c r="I4773" s="97" t="str">
        <f>IF(H4773="","",VLOOKUP(H4773,BD!B$2:C$16,2,FALSE))</f>
        <v/>
      </c>
      <c r="J4773" s="98"/>
      <c r="K4773" s="135" t="str">
        <f t="shared" si="160"/>
        <v/>
      </c>
      <c r="L4773" s="99" t="str">
        <f t="shared" ca="1" si="161"/>
        <v>-</v>
      </c>
      <c r="M4773" s="93" t="str">
        <f>IF(E4773="","",VLOOKUP(E4773,[1]PROJECTES!$C$14:$Z$5000,21,FALSE))</f>
        <v/>
      </c>
      <c r="N4773" s="100"/>
      <c r="O4773" s="72" t="s">
        <v>229</v>
      </c>
      <c r="P4773" s="101"/>
      <c r="Q4773" s="132"/>
      <c r="R4773" s="102"/>
      <c r="S4773" s="91"/>
    </row>
    <row r="4774" spans="1:19" s="104" customFormat="1" ht="12.75" customHeight="1" x14ac:dyDescent="0.25">
      <c r="A4774" s="121"/>
      <c r="B4774" s="92" t="str">
        <f>IF(E4774="","",VLOOKUP(E4774,[1]PROJECTES!$C$14:$G$5000,2,FALSE))</f>
        <v/>
      </c>
      <c r="C4774" s="121"/>
      <c r="D4774" s="93" t="str">
        <f>IF(E4774="","",VLOOKUP(E4774,[1]PROJECTES!$C$14:$G$5000,5,FALSE))</f>
        <v/>
      </c>
      <c r="E4774" s="117"/>
      <c r="F4774" s="95"/>
      <c r="G4774" s="96" t="str">
        <f>IF(E4774="","",VLOOKUP(E4774,[1]PROJECTES!$C$14:$G$5000,4,FALSE))</f>
        <v/>
      </c>
      <c r="H4774" s="118"/>
      <c r="I4774" s="97" t="str">
        <f>IF(H4774="","",VLOOKUP(H4774,BD!B$2:C$16,2,FALSE))</f>
        <v/>
      </c>
      <c r="J4774" s="98"/>
      <c r="K4774" s="135" t="str">
        <f t="shared" si="160"/>
        <v/>
      </c>
      <c r="L4774" s="99" t="str">
        <f t="shared" ca="1" si="161"/>
        <v>-</v>
      </c>
      <c r="M4774" s="93" t="str">
        <f>IF(E4774="","",VLOOKUP(E4774,[1]PROJECTES!$C$14:$Z$5000,21,FALSE))</f>
        <v/>
      </c>
      <c r="N4774" s="100"/>
      <c r="O4774" s="72" t="s">
        <v>229</v>
      </c>
      <c r="P4774" s="101"/>
      <c r="Q4774" s="132"/>
      <c r="R4774" s="102"/>
      <c r="S4774" s="91"/>
    </row>
    <row r="4775" spans="1:19" s="104" customFormat="1" ht="12.75" customHeight="1" x14ac:dyDescent="0.25">
      <c r="A4775" s="121"/>
      <c r="B4775" s="92" t="str">
        <f>IF(E4775="","",VLOOKUP(E4775,[1]PROJECTES!$C$14:$G$5000,2,FALSE))</f>
        <v/>
      </c>
      <c r="C4775" s="121"/>
      <c r="D4775" s="93" t="str">
        <f>IF(E4775="","",VLOOKUP(E4775,[1]PROJECTES!$C$14:$G$5000,5,FALSE))</f>
        <v/>
      </c>
      <c r="E4775" s="117"/>
      <c r="F4775" s="95"/>
      <c r="G4775" s="96" t="str">
        <f>IF(E4775="","",VLOOKUP(E4775,[1]PROJECTES!$C$14:$G$5000,4,FALSE))</f>
        <v/>
      </c>
      <c r="H4775" s="118"/>
      <c r="I4775" s="97" t="str">
        <f>IF(H4775="","",VLOOKUP(H4775,BD!B$2:C$16,2,FALSE))</f>
        <v/>
      </c>
      <c r="J4775" s="98"/>
      <c r="K4775" s="135" t="str">
        <f t="shared" si="160"/>
        <v/>
      </c>
      <c r="L4775" s="99" t="str">
        <f t="shared" ca="1" si="161"/>
        <v>-</v>
      </c>
      <c r="M4775" s="93" t="str">
        <f>IF(E4775="","",VLOOKUP(E4775,[1]PROJECTES!$C$14:$Z$5000,21,FALSE))</f>
        <v/>
      </c>
      <c r="N4775" s="100"/>
      <c r="O4775" s="72" t="s">
        <v>229</v>
      </c>
      <c r="P4775" s="101"/>
      <c r="Q4775" s="132"/>
      <c r="R4775" s="102"/>
      <c r="S4775" s="91"/>
    </row>
    <row r="4776" spans="1:19" s="104" customFormat="1" ht="12.75" customHeight="1" x14ac:dyDescent="0.25">
      <c r="A4776" s="121"/>
      <c r="B4776" s="92" t="str">
        <f>IF(E4776="","",VLOOKUP(E4776,[1]PROJECTES!$C$14:$G$5000,2,FALSE))</f>
        <v/>
      </c>
      <c r="C4776" s="121"/>
      <c r="D4776" s="93" t="str">
        <f>IF(E4776="","",VLOOKUP(E4776,[1]PROJECTES!$C$14:$G$5000,5,FALSE))</f>
        <v/>
      </c>
      <c r="E4776" s="117"/>
      <c r="F4776" s="95"/>
      <c r="G4776" s="96" t="str">
        <f>IF(E4776="","",VLOOKUP(E4776,[1]PROJECTES!$C$14:$G$5000,4,FALSE))</f>
        <v/>
      </c>
      <c r="H4776" s="118"/>
      <c r="I4776" s="97" t="str">
        <f>IF(H4776="","",VLOOKUP(H4776,BD!B$2:C$16,2,FALSE))</f>
        <v/>
      </c>
      <c r="J4776" s="98"/>
      <c r="K4776" s="135" t="str">
        <f t="shared" si="160"/>
        <v/>
      </c>
      <c r="L4776" s="99" t="str">
        <f t="shared" ca="1" si="161"/>
        <v>-</v>
      </c>
      <c r="M4776" s="93" t="str">
        <f>IF(E4776="","",VLOOKUP(E4776,[1]PROJECTES!$C$14:$Z$5000,21,FALSE))</f>
        <v/>
      </c>
      <c r="N4776" s="100"/>
      <c r="O4776" s="72" t="s">
        <v>229</v>
      </c>
      <c r="P4776" s="101"/>
      <c r="Q4776" s="132"/>
      <c r="R4776" s="102"/>
      <c r="S4776" s="91"/>
    </row>
    <row r="4777" spans="1:19" s="104" customFormat="1" ht="12.75" customHeight="1" x14ac:dyDescent="0.25">
      <c r="A4777" s="121"/>
      <c r="B4777" s="92" t="str">
        <f>IF(E4777="","",VLOOKUP(E4777,[1]PROJECTES!$C$14:$G$5000,2,FALSE))</f>
        <v/>
      </c>
      <c r="C4777" s="121"/>
      <c r="D4777" s="93" t="str">
        <f>IF(E4777="","",VLOOKUP(E4777,[1]PROJECTES!$C$14:$G$5000,5,FALSE))</f>
        <v/>
      </c>
      <c r="E4777" s="117"/>
      <c r="F4777" s="95"/>
      <c r="G4777" s="96" t="str">
        <f>IF(E4777="","",VLOOKUP(E4777,[1]PROJECTES!$C$14:$G$5000,4,FALSE))</f>
        <v/>
      </c>
      <c r="H4777" s="118"/>
      <c r="I4777" s="97" t="str">
        <f>IF(H4777="","",VLOOKUP(H4777,BD!B$2:C$16,2,FALSE))</f>
        <v/>
      </c>
      <c r="J4777" s="98"/>
      <c r="K4777" s="135" t="str">
        <f t="shared" si="160"/>
        <v/>
      </c>
      <c r="L4777" s="99" t="str">
        <f t="shared" ca="1" si="161"/>
        <v>-</v>
      </c>
      <c r="M4777" s="93" t="str">
        <f>IF(E4777="","",VLOOKUP(E4777,[1]PROJECTES!$C$14:$Z$5000,21,FALSE))</f>
        <v/>
      </c>
      <c r="N4777" s="100"/>
      <c r="O4777" s="72" t="s">
        <v>229</v>
      </c>
      <c r="P4777" s="101"/>
      <c r="Q4777" s="132"/>
      <c r="R4777" s="102"/>
      <c r="S4777" s="91"/>
    </row>
    <row r="4778" spans="1:19" s="104" customFormat="1" ht="12.75" customHeight="1" x14ac:dyDescent="0.25">
      <c r="A4778" s="121"/>
      <c r="B4778" s="92" t="str">
        <f>IF(E4778="","",VLOOKUP(E4778,[1]PROJECTES!$C$14:$G$5000,2,FALSE))</f>
        <v/>
      </c>
      <c r="C4778" s="121"/>
      <c r="D4778" s="93" t="str">
        <f>IF(E4778="","",VLOOKUP(E4778,[1]PROJECTES!$C$14:$G$5000,5,FALSE))</f>
        <v/>
      </c>
      <c r="E4778" s="117"/>
      <c r="F4778" s="95"/>
      <c r="G4778" s="96" t="str">
        <f>IF(E4778="","",VLOOKUP(E4778,[1]PROJECTES!$C$14:$G$5000,4,FALSE))</f>
        <v/>
      </c>
      <c r="H4778" s="118"/>
      <c r="I4778" s="97" t="str">
        <f>IF(H4778="","",VLOOKUP(H4778,BD!B$2:C$16,2,FALSE))</f>
        <v/>
      </c>
      <c r="J4778" s="98"/>
      <c r="K4778" s="135" t="str">
        <f t="shared" si="160"/>
        <v/>
      </c>
      <c r="L4778" s="99" t="str">
        <f t="shared" ca="1" si="161"/>
        <v>-</v>
      </c>
      <c r="M4778" s="93" t="str">
        <f>IF(E4778="","",VLOOKUP(E4778,[1]PROJECTES!$C$14:$Z$5000,21,FALSE))</f>
        <v/>
      </c>
      <c r="N4778" s="100"/>
      <c r="O4778" s="72" t="s">
        <v>229</v>
      </c>
      <c r="P4778" s="101"/>
      <c r="Q4778" s="132"/>
      <c r="R4778" s="102"/>
      <c r="S4778" s="91"/>
    </row>
    <row r="4779" spans="1:19" s="104" customFormat="1" ht="12.75" customHeight="1" x14ac:dyDescent="0.25">
      <c r="A4779" s="121"/>
      <c r="B4779" s="92" t="str">
        <f>IF(E4779="","",VLOOKUP(E4779,[1]PROJECTES!$C$14:$G$5000,2,FALSE))</f>
        <v/>
      </c>
      <c r="C4779" s="121"/>
      <c r="D4779" s="93" t="str">
        <f>IF(E4779="","",VLOOKUP(E4779,[1]PROJECTES!$C$14:$G$5000,5,FALSE))</f>
        <v/>
      </c>
      <c r="E4779" s="117"/>
      <c r="F4779" s="95"/>
      <c r="G4779" s="96" t="str">
        <f>IF(E4779="","",VLOOKUP(E4779,[1]PROJECTES!$C$14:$G$5000,4,FALSE))</f>
        <v/>
      </c>
      <c r="H4779" s="118"/>
      <c r="I4779" s="97" t="str">
        <f>IF(H4779="","",VLOOKUP(H4779,BD!B$2:C$16,2,FALSE))</f>
        <v/>
      </c>
      <c r="J4779" s="98"/>
      <c r="K4779" s="135" t="str">
        <f t="shared" si="160"/>
        <v/>
      </c>
      <c r="L4779" s="99" t="str">
        <f t="shared" ca="1" si="161"/>
        <v>-</v>
      </c>
      <c r="M4779" s="93" t="str">
        <f>IF(E4779="","",VLOOKUP(E4779,[1]PROJECTES!$C$14:$Z$5000,21,FALSE))</f>
        <v/>
      </c>
      <c r="N4779" s="100"/>
      <c r="O4779" s="72" t="s">
        <v>229</v>
      </c>
      <c r="P4779" s="101"/>
      <c r="Q4779" s="132"/>
      <c r="R4779" s="102"/>
      <c r="S4779" s="91"/>
    </row>
    <row r="4780" spans="1:19" s="104" customFormat="1" ht="12.75" customHeight="1" x14ac:dyDescent="0.25">
      <c r="A4780" s="121"/>
      <c r="B4780" s="92" t="str">
        <f>IF(E4780="","",VLOOKUP(E4780,[1]PROJECTES!$C$14:$G$5000,2,FALSE))</f>
        <v/>
      </c>
      <c r="C4780" s="121"/>
      <c r="D4780" s="93" t="str">
        <f>IF(E4780="","",VLOOKUP(E4780,[1]PROJECTES!$C$14:$G$5000,5,FALSE))</f>
        <v/>
      </c>
      <c r="E4780" s="117"/>
      <c r="F4780" s="95"/>
      <c r="G4780" s="96" t="str">
        <f>IF(E4780="","",VLOOKUP(E4780,[1]PROJECTES!$C$14:$G$5000,4,FALSE))</f>
        <v/>
      </c>
      <c r="H4780" s="118"/>
      <c r="I4780" s="97" t="str">
        <f>IF(H4780="","",VLOOKUP(H4780,BD!B$2:C$16,2,FALSE))</f>
        <v/>
      </c>
      <c r="J4780" s="98"/>
      <c r="K4780" s="135" t="str">
        <f t="shared" ref="K4780:K4843" si="162">IF(J4780="","",WEEKNUM(J4780,2)-0)</f>
        <v/>
      </c>
      <c r="L4780" s="99" t="str">
        <f t="shared" ref="L4780:L4843" ca="1" si="163">IF(M4780="","-",IF(G4780="TA","-",+M4780-TODAY()))</f>
        <v>-</v>
      </c>
      <c r="M4780" s="93" t="str">
        <f>IF(E4780="","",VLOOKUP(E4780,[1]PROJECTES!$C$14:$Z$5000,21,FALSE))</f>
        <v/>
      </c>
      <c r="N4780" s="100"/>
      <c r="O4780" s="72" t="s">
        <v>229</v>
      </c>
      <c r="P4780" s="101"/>
      <c r="Q4780" s="132"/>
      <c r="R4780" s="102"/>
      <c r="S4780" s="91"/>
    </row>
    <row r="4781" spans="1:19" s="104" customFormat="1" ht="12.75" customHeight="1" x14ac:dyDescent="0.25">
      <c r="A4781" s="121"/>
      <c r="B4781" s="92" t="str">
        <f>IF(E4781="","",VLOOKUP(E4781,[1]PROJECTES!$C$14:$G$5000,2,FALSE))</f>
        <v/>
      </c>
      <c r="C4781" s="121"/>
      <c r="D4781" s="93" t="str">
        <f>IF(E4781="","",VLOOKUP(E4781,[1]PROJECTES!$C$14:$G$5000,5,FALSE))</f>
        <v/>
      </c>
      <c r="E4781" s="117"/>
      <c r="F4781" s="95"/>
      <c r="G4781" s="96" t="str">
        <f>IF(E4781="","",VLOOKUP(E4781,[1]PROJECTES!$C$14:$G$5000,4,FALSE))</f>
        <v/>
      </c>
      <c r="H4781" s="118"/>
      <c r="I4781" s="97" t="str">
        <f>IF(H4781="","",VLOOKUP(H4781,BD!B$2:C$16,2,FALSE))</f>
        <v/>
      </c>
      <c r="J4781" s="98"/>
      <c r="K4781" s="135" t="str">
        <f t="shared" si="162"/>
        <v/>
      </c>
      <c r="L4781" s="99" t="str">
        <f t="shared" ca="1" si="163"/>
        <v>-</v>
      </c>
      <c r="M4781" s="93" t="str">
        <f>IF(E4781="","",VLOOKUP(E4781,[1]PROJECTES!$C$14:$Z$5000,21,FALSE))</f>
        <v/>
      </c>
      <c r="N4781" s="100"/>
      <c r="O4781" s="72" t="s">
        <v>229</v>
      </c>
      <c r="P4781" s="101"/>
      <c r="Q4781" s="132"/>
      <c r="R4781" s="102"/>
      <c r="S4781" s="91"/>
    </row>
    <row r="4782" spans="1:19" s="104" customFormat="1" ht="12.75" customHeight="1" x14ac:dyDescent="0.25">
      <c r="A4782" s="121"/>
      <c r="B4782" s="92" t="str">
        <f>IF(E4782="","",VLOOKUP(E4782,[1]PROJECTES!$C$14:$G$5000,2,FALSE))</f>
        <v/>
      </c>
      <c r="C4782" s="121"/>
      <c r="D4782" s="93" t="str">
        <f>IF(E4782="","",VLOOKUP(E4782,[1]PROJECTES!$C$14:$G$5000,5,FALSE))</f>
        <v/>
      </c>
      <c r="E4782" s="117"/>
      <c r="F4782" s="95"/>
      <c r="G4782" s="96" t="str">
        <f>IF(E4782="","",VLOOKUP(E4782,[1]PROJECTES!$C$14:$G$5000,4,FALSE))</f>
        <v/>
      </c>
      <c r="H4782" s="118"/>
      <c r="I4782" s="97" t="str">
        <f>IF(H4782="","",VLOOKUP(H4782,BD!B$2:C$16,2,FALSE))</f>
        <v/>
      </c>
      <c r="J4782" s="98"/>
      <c r="K4782" s="135" t="str">
        <f t="shared" si="162"/>
        <v/>
      </c>
      <c r="L4782" s="99" t="str">
        <f t="shared" ca="1" si="163"/>
        <v>-</v>
      </c>
      <c r="M4782" s="93" t="str">
        <f>IF(E4782="","",VLOOKUP(E4782,[1]PROJECTES!$C$14:$Z$5000,21,FALSE))</f>
        <v/>
      </c>
      <c r="N4782" s="100"/>
      <c r="O4782" s="72" t="s">
        <v>229</v>
      </c>
      <c r="P4782" s="101"/>
      <c r="Q4782" s="132"/>
      <c r="R4782" s="102"/>
      <c r="S4782" s="91"/>
    </row>
    <row r="4783" spans="1:19" s="104" customFormat="1" ht="12.75" customHeight="1" x14ac:dyDescent="0.25">
      <c r="A4783" s="121"/>
      <c r="B4783" s="92" t="str">
        <f>IF(E4783="","",VLOOKUP(E4783,[1]PROJECTES!$C$14:$G$5000,2,FALSE))</f>
        <v/>
      </c>
      <c r="C4783" s="121"/>
      <c r="D4783" s="93" t="str">
        <f>IF(E4783="","",VLOOKUP(E4783,[1]PROJECTES!$C$14:$G$5000,5,FALSE))</f>
        <v/>
      </c>
      <c r="E4783" s="117"/>
      <c r="F4783" s="95"/>
      <c r="G4783" s="96" t="str">
        <f>IF(E4783="","",VLOOKUP(E4783,[1]PROJECTES!$C$14:$G$5000,4,FALSE))</f>
        <v/>
      </c>
      <c r="H4783" s="118"/>
      <c r="I4783" s="97" t="str">
        <f>IF(H4783="","",VLOOKUP(H4783,BD!B$2:C$16,2,FALSE))</f>
        <v/>
      </c>
      <c r="J4783" s="98"/>
      <c r="K4783" s="135" t="str">
        <f t="shared" si="162"/>
        <v/>
      </c>
      <c r="L4783" s="99" t="str">
        <f t="shared" ca="1" si="163"/>
        <v>-</v>
      </c>
      <c r="M4783" s="93" t="str">
        <f>IF(E4783="","",VLOOKUP(E4783,[1]PROJECTES!$C$14:$Z$5000,21,FALSE))</f>
        <v/>
      </c>
      <c r="N4783" s="100"/>
      <c r="O4783" s="72" t="s">
        <v>229</v>
      </c>
      <c r="P4783" s="101"/>
      <c r="Q4783" s="132"/>
      <c r="R4783" s="102"/>
      <c r="S4783" s="91"/>
    </row>
    <row r="4784" spans="1:19" s="104" customFormat="1" ht="12.75" customHeight="1" x14ac:dyDescent="0.25">
      <c r="A4784" s="121"/>
      <c r="B4784" s="92" t="str">
        <f>IF(E4784="","",VLOOKUP(E4784,[1]PROJECTES!$C$14:$G$5000,2,FALSE))</f>
        <v/>
      </c>
      <c r="C4784" s="121"/>
      <c r="D4784" s="93" t="str">
        <f>IF(E4784="","",VLOOKUP(E4784,[1]PROJECTES!$C$14:$G$5000,5,FALSE))</f>
        <v/>
      </c>
      <c r="E4784" s="117"/>
      <c r="F4784" s="95"/>
      <c r="G4784" s="96" t="str">
        <f>IF(E4784="","",VLOOKUP(E4784,[1]PROJECTES!$C$14:$G$5000,4,FALSE))</f>
        <v/>
      </c>
      <c r="H4784" s="118"/>
      <c r="I4784" s="97" t="str">
        <f>IF(H4784="","",VLOOKUP(H4784,BD!B$2:C$16,2,FALSE))</f>
        <v/>
      </c>
      <c r="J4784" s="98"/>
      <c r="K4784" s="135" t="str">
        <f t="shared" si="162"/>
        <v/>
      </c>
      <c r="L4784" s="99" t="str">
        <f t="shared" ca="1" si="163"/>
        <v>-</v>
      </c>
      <c r="M4784" s="93" t="str">
        <f>IF(E4784="","",VLOOKUP(E4784,[1]PROJECTES!$C$14:$Z$5000,21,FALSE))</f>
        <v/>
      </c>
      <c r="N4784" s="100"/>
      <c r="O4784" s="72" t="s">
        <v>229</v>
      </c>
      <c r="P4784" s="101"/>
      <c r="Q4784" s="132"/>
      <c r="R4784" s="102"/>
      <c r="S4784" s="91"/>
    </row>
    <row r="4785" spans="1:19" s="104" customFormat="1" ht="12.75" customHeight="1" x14ac:dyDescent="0.25">
      <c r="A4785" s="121"/>
      <c r="B4785" s="92" t="str">
        <f>IF(E4785="","",VLOOKUP(E4785,[1]PROJECTES!$C$14:$G$5000,2,FALSE))</f>
        <v/>
      </c>
      <c r="C4785" s="121"/>
      <c r="D4785" s="93" t="str">
        <f>IF(E4785="","",VLOOKUP(E4785,[1]PROJECTES!$C$14:$G$5000,5,FALSE))</f>
        <v/>
      </c>
      <c r="E4785" s="117"/>
      <c r="F4785" s="95"/>
      <c r="G4785" s="96" t="str">
        <f>IF(E4785="","",VLOOKUP(E4785,[1]PROJECTES!$C$14:$G$5000,4,FALSE))</f>
        <v/>
      </c>
      <c r="H4785" s="118"/>
      <c r="I4785" s="97" t="str">
        <f>IF(H4785="","",VLOOKUP(H4785,BD!B$2:C$16,2,FALSE))</f>
        <v/>
      </c>
      <c r="J4785" s="98"/>
      <c r="K4785" s="135" t="str">
        <f t="shared" si="162"/>
        <v/>
      </c>
      <c r="L4785" s="99" t="str">
        <f t="shared" ca="1" si="163"/>
        <v>-</v>
      </c>
      <c r="M4785" s="93" t="str">
        <f>IF(E4785="","",VLOOKUP(E4785,[1]PROJECTES!$C$14:$Z$5000,21,FALSE))</f>
        <v/>
      </c>
      <c r="N4785" s="100"/>
      <c r="O4785" s="72" t="s">
        <v>229</v>
      </c>
      <c r="P4785" s="101"/>
      <c r="Q4785" s="132"/>
      <c r="R4785" s="102"/>
      <c r="S4785" s="91"/>
    </row>
    <row r="4786" spans="1:19" s="104" customFormat="1" ht="12.75" customHeight="1" x14ac:dyDescent="0.25">
      <c r="A4786" s="121"/>
      <c r="B4786" s="92" t="str">
        <f>IF(E4786="","",VLOOKUP(E4786,[1]PROJECTES!$C$14:$G$5000,2,FALSE))</f>
        <v/>
      </c>
      <c r="C4786" s="121"/>
      <c r="D4786" s="93" t="str">
        <f>IF(E4786="","",VLOOKUP(E4786,[1]PROJECTES!$C$14:$G$5000,5,FALSE))</f>
        <v/>
      </c>
      <c r="E4786" s="117"/>
      <c r="F4786" s="95"/>
      <c r="G4786" s="96" t="str">
        <f>IF(E4786="","",VLOOKUP(E4786,[1]PROJECTES!$C$14:$G$5000,4,FALSE))</f>
        <v/>
      </c>
      <c r="H4786" s="118"/>
      <c r="I4786" s="97" t="str">
        <f>IF(H4786="","",VLOOKUP(H4786,BD!B$2:C$16,2,FALSE))</f>
        <v/>
      </c>
      <c r="J4786" s="98"/>
      <c r="K4786" s="135" t="str">
        <f t="shared" si="162"/>
        <v/>
      </c>
      <c r="L4786" s="99" t="str">
        <f t="shared" ca="1" si="163"/>
        <v>-</v>
      </c>
      <c r="M4786" s="93" t="str">
        <f>IF(E4786="","",VLOOKUP(E4786,[1]PROJECTES!$C$14:$Z$5000,21,FALSE))</f>
        <v/>
      </c>
      <c r="N4786" s="100"/>
      <c r="O4786" s="72" t="s">
        <v>229</v>
      </c>
      <c r="P4786" s="101"/>
      <c r="Q4786" s="132"/>
      <c r="R4786" s="102"/>
      <c r="S4786" s="91"/>
    </row>
    <row r="4787" spans="1:19" s="104" customFormat="1" ht="12.75" customHeight="1" x14ac:dyDescent="0.25">
      <c r="A4787" s="121"/>
      <c r="B4787" s="92" t="str">
        <f>IF(E4787="","",VLOOKUP(E4787,[1]PROJECTES!$C$14:$G$5000,2,FALSE))</f>
        <v/>
      </c>
      <c r="C4787" s="121"/>
      <c r="D4787" s="93" t="str">
        <f>IF(E4787="","",VLOOKUP(E4787,[1]PROJECTES!$C$14:$G$5000,5,FALSE))</f>
        <v/>
      </c>
      <c r="E4787" s="117"/>
      <c r="F4787" s="95"/>
      <c r="G4787" s="96" t="str">
        <f>IF(E4787="","",VLOOKUP(E4787,[1]PROJECTES!$C$14:$G$5000,4,FALSE))</f>
        <v/>
      </c>
      <c r="H4787" s="118"/>
      <c r="I4787" s="97" t="str">
        <f>IF(H4787="","",VLOOKUP(H4787,BD!B$2:C$16,2,FALSE))</f>
        <v/>
      </c>
      <c r="J4787" s="98"/>
      <c r="K4787" s="135" t="str">
        <f t="shared" si="162"/>
        <v/>
      </c>
      <c r="L4787" s="99" t="str">
        <f t="shared" ca="1" si="163"/>
        <v>-</v>
      </c>
      <c r="M4787" s="93" t="str">
        <f>IF(E4787="","",VLOOKUP(E4787,[1]PROJECTES!$C$14:$Z$5000,21,FALSE))</f>
        <v/>
      </c>
      <c r="N4787" s="100"/>
      <c r="O4787" s="72" t="s">
        <v>229</v>
      </c>
      <c r="P4787" s="101"/>
      <c r="Q4787" s="132"/>
      <c r="R4787" s="102"/>
      <c r="S4787" s="91"/>
    </row>
    <row r="4788" spans="1:19" s="104" customFormat="1" ht="12.75" customHeight="1" x14ac:dyDescent="0.25">
      <c r="A4788" s="121"/>
      <c r="B4788" s="92" t="str">
        <f>IF(E4788="","",VLOOKUP(E4788,[1]PROJECTES!$C$14:$G$5000,2,FALSE))</f>
        <v/>
      </c>
      <c r="C4788" s="121"/>
      <c r="D4788" s="93" t="str">
        <f>IF(E4788="","",VLOOKUP(E4788,[1]PROJECTES!$C$14:$G$5000,5,FALSE))</f>
        <v/>
      </c>
      <c r="E4788" s="117"/>
      <c r="F4788" s="95"/>
      <c r="G4788" s="96" t="str">
        <f>IF(E4788="","",VLOOKUP(E4788,[1]PROJECTES!$C$14:$G$5000,4,FALSE))</f>
        <v/>
      </c>
      <c r="H4788" s="118"/>
      <c r="I4788" s="97" t="str">
        <f>IF(H4788="","",VLOOKUP(H4788,BD!B$2:C$16,2,FALSE))</f>
        <v/>
      </c>
      <c r="J4788" s="98"/>
      <c r="K4788" s="135" t="str">
        <f t="shared" si="162"/>
        <v/>
      </c>
      <c r="L4788" s="99" t="str">
        <f t="shared" ca="1" si="163"/>
        <v>-</v>
      </c>
      <c r="M4788" s="93" t="str">
        <f>IF(E4788="","",VLOOKUP(E4788,[1]PROJECTES!$C$14:$Z$5000,21,FALSE))</f>
        <v/>
      </c>
      <c r="N4788" s="100"/>
      <c r="O4788" s="72" t="s">
        <v>229</v>
      </c>
      <c r="P4788" s="101"/>
      <c r="Q4788" s="132"/>
      <c r="R4788" s="102"/>
      <c r="S4788" s="91"/>
    </row>
    <row r="4789" spans="1:19" s="104" customFormat="1" ht="12.75" customHeight="1" x14ac:dyDescent="0.25">
      <c r="A4789" s="121"/>
      <c r="B4789" s="92" t="str">
        <f>IF(E4789="","",VLOOKUP(E4789,[1]PROJECTES!$C$14:$G$5000,2,FALSE))</f>
        <v/>
      </c>
      <c r="C4789" s="121"/>
      <c r="D4789" s="93" t="str">
        <f>IF(E4789="","",VLOOKUP(E4789,[1]PROJECTES!$C$14:$G$5000,5,FALSE))</f>
        <v/>
      </c>
      <c r="E4789" s="117"/>
      <c r="F4789" s="95"/>
      <c r="G4789" s="96" t="str">
        <f>IF(E4789="","",VLOOKUP(E4789,[1]PROJECTES!$C$14:$G$5000,4,FALSE))</f>
        <v/>
      </c>
      <c r="H4789" s="118"/>
      <c r="I4789" s="97" t="str">
        <f>IF(H4789="","",VLOOKUP(H4789,BD!B$2:C$16,2,FALSE))</f>
        <v/>
      </c>
      <c r="J4789" s="98"/>
      <c r="K4789" s="135" t="str">
        <f t="shared" si="162"/>
        <v/>
      </c>
      <c r="L4789" s="99" t="str">
        <f t="shared" ca="1" si="163"/>
        <v>-</v>
      </c>
      <c r="M4789" s="93" t="str">
        <f>IF(E4789="","",VLOOKUP(E4789,[1]PROJECTES!$C$14:$Z$5000,21,FALSE))</f>
        <v/>
      </c>
      <c r="N4789" s="100"/>
      <c r="O4789" s="72" t="s">
        <v>229</v>
      </c>
      <c r="P4789" s="101"/>
      <c r="Q4789" s="132"/>
      <c r="R4789" s="102"/>
      <c r="S4789" s="91"/>
    </row>
    <row r="4790" spans="1:19" s="104" customFormat="1" ht="12.75" customHeight="1" x14ac:dyDescent="0.25">
      <c r="A4790" s="121"/>
      <c r="B4790" s="92" t="str">
        <f>IF(E4790="","",VLOOKUP(E4790,[1]PROJECTES!$C$14:$G$5000,2,FALSE))</f>
        <v/>
      </c>
      <c r="C4790" s="121"/>
      <c r="D4790" s="93" t="str">
        <f>IF(E4790="","",VLOOKUP(E4790,[1]PROJECTES!$C$14:$G$5000,5,FALSE))</f>
        <v/>
      </c>
      <c r="E4790" s="117"/>
      <c r="F4790" s="95"/>
      <c r="G4790" s="96" t="str">
        <f>IF(E4790="","",VLOOKUP(E4790,[1]PROJECTES!$C$14:$G$5000,4,FALSE))</f>
        <v/>
      </c>
      <c r="H4790" s="118"/>
      <c r="I4790" s="97" t="str">
        <f>IF(H4790="","",VLOOKUP(H4790,BD!B$2:C$16,2,FALSE))</f>
        <v/>
      </c>
      <c r="J4790" s="98"/>
      <c r="K4790" s="135" t="str">
        <f t="shared" si="162"/>
        <v/>
      </c>
      <c r="L4790" s="99" t="str">
        <f t="shared" ca="1" si="163"/>
        <v>-</v>
      </c>
      <c r="M4790" s="93" t="str">
        <f>IF(E4790="","",VLOOKUP(E4790,[1]PROJECTES!$C$14:$Z$5000,21,FALSE))</f>
        <v/>
      </c>
      <c r="N4790" s="100"/>
      <c r="O4790" s="72" t="s">
        <v>229</v>
      </c>
      <c r="P4790" s="101"/>
      <c r="Q4790" s="132"/>
      <c r="R4790" s="102"/>
      <c r="S4790" s="91"/>
    </row>
    <row r="4791" spans="1:19" s="104" customFormat="1" ht="12.75" customHeight="1" x14ac:dyDescent="0.25">
      <c r="A4791" s="121"/>
      <c r="B4791" s="92" t="str">
        <f>IF(E4791="","",VLOOKUP(E4791,[1]PROJECTES!$C$14:$G$5000,2,FALSE))</f>
        <v/>
      </c>
      <c r="C4791" s="121"/>
      <c r="D4791" s="93" t="str">
        <f>IF(E4791="","",VLOOKUP(E4791,[1]PROJECTES!$C$14:$G$5000,5,FALSE))</f>
        <v/>
      </c>
      <c r="E4791" s="117"/>
      <c r="F4791" s="95"/>
      <c r="G4791" s="96" t="str">
        <f>IF(E4791="","",VLOOKUP(E4791,[1]PROJECTES!$C$14:$G$5000,4,FALSE))</f>
        <v/>
      </c>
      <c r="H4791" s="118"/>
      <c r="I4791" s="97" t="str">
        <f>IF(H4791="","",VLOOKUP(H4791,BD!B$2:C$16,2,FALSE))</f>
        <v/>
      </c>
      <c r="J4791" s="98"/>
      <c r="K4791" s="135" t="str">
        <f t="shared" si="162"/>
        <v/>
      </c>
      <c r="L4791" s="99" t="str">
        <f t="shared" ca="1" si="163"/>
        <v>-</v>
      </c>
      <c r="M4791" s="93" t="str">
        <f>IF(E4791="","",VLOOKUP(E4791,[1]PROJECTES!$C$14:$Z$5000,21,FALSE))</f>
        <v/>
      </c>
      <c r="N4791" s="100"/>
      <c r="O4791" s="72" t="s">
        <v>229</v>
      </c>
      <c r="P4791" s="101"/>
      <c r="Q4791" s="132"/>
      <c r="R4791" s="102"/>
      <c r="S4791" s="91"/>
    </row>
    <row r="4792" spans="1:19" s="104" customFormat="1" ht="12.75" customHeight="1" x14ac:dyDescent="0.25">
      <c r="A4792" s="121"/>
      <c r="B4792" s="92" t="str">
        <f>IF(E4792="","",VLOOKUP(E4792,[1]PROJECTES!$C$14:$G$5000,2,FALSE))</f>
        <v/>
      </c>
      <c r="C4792" s="121"/>
      <c r="D4792" s="93" t="str">
        <f>IF(E4792="","",VLOOKUP(E4792,[1]PROJECTES!$C$14:$G$5000,5,FALSE))</f>
        <v/>
      </c>
      <c r="E4792" s="117"/>
      <c r="F4792" s="95"/>
      <c r="G4792" s="96" t="str">
        <f>IF(E4792="","",VLOOKUP(E4792,[1]PROJECTES!$C$14:$G$5000,4,FALSE))</f>
        <v/>
      </c>
      <c r="H4792" s="118"/>
      <c r="I4792" s="97" t="str">
        <f>IF(H4792="","",VLOOKUP(H4792,BD!B$2:C$16,2,FALSE))</f>
        <v/>
      </c>
      <c r="J4792" s="98"/>
      <c r="K4792" s="135" t="str">
        <f t="shared" si="162"/>
        <v/>
      </c>
      <c r="L4792" s="99" t="str">
        <f t="shared" ca="1" si="163"/>
        <v>-</v>
      </c>
      <c r="M4792" s="93" t="str">
        <f>IF(E4792="","",VLOOKUP(E4792,[1]PROJECTES!$C$14:$Z$5000,21,FALSE))</f>
        <v/>
      </c>
      <c r="N4792" s="100"/>
      <c r="O4792" s="72" t="s">
        <v>229</v>
      </c>
      <c r="P4792" s="101"/>
      <c r="Q4792" s="132"/>
      <c r="R4792" s="102"/>
      <c r="S4792" s="91"/>
    </row>
    <row r="4793" spans="1:19" s="104" customFormat="1" ht="12.75" customHeight="1" x14ac:dyDescent="0.25">
      <c r="A4793" s="121"/>
      <c r="B4793" s="92" t="str">
        <f>IF(E4793="","",VLOOKUP(E4793,[1]PROJECTES!$C$14:$G$5000,2,FALSE))</f>
        <v/>
      </c>
      <c r="C4793" s="121"/>
      <c r="D4793" s="93" t="str">
        <f>IF(E4793="","",VLOOKUP(E4793,[1]PROJECTES!$C$14:$G$5000,5,FALSE))</f>
        <v/>
      </c>
      <c r="E4793" s="117"/>
      <c r="F4793" s="95"/>
      <c r="G4793" s="96" t="str">
        <f>IF(E4793="","",VLOOKUP(E4793,[1]PROJECTES!$C$14:$G$5000,4,FALSE))</f>
        <v/>
      </c>
      <c r="H4793" s="118"/>
      <c r="I4793" s="97" t="str">
        <f>IF(H4793="","",VLOOKUP(H4793,BD!B$2:C$16,2,FALSE))</f>
        <v/>
      </c>
      <c r="J4793" s="98"/>
      <c r="K4793" s="135" t="str">
        <f t="shared" si="162"/>
        <v/>
      </c>
      <c r="L4793" s="99" t="str">
        <f t="shared" ca="1" si="163"/>
        <v>-</v>
      </c>
      <c r="M4793" s="93" t="str">
        <f>IF(E4793="","",VLOOKUP(E4793,[1]PROJECTES!$C$14:$Z$5000,21,FALSE))</f>
        <v/>
      </c>
      <c r="N4793" s="100"/>
      <c r="O4793" s="72" t="s">
        <v>229</v>
      </c>
      <c r="P4793" s="101"/>
      <c r="Q4793" s="132"/>
      <c r="R4793" s="102"/>
      <c r="S4793" s="91"/>
    </row>
    <row r="4794" spans="1:19" s="104" customFormat="1" ht="12.75" customHeight="1" x14ac:dyDescent="0.25">
      <c r="A4794" s="121"/>
      <c r="B4794" s="92" t="str">
        <f>IF(E4794="","",VLOOKUP(E4794,[1]PROJECTES!$C$14:$G$5000,2,FALSE))</f>
        <v/>
      </c>
      <c r="C4794" s="121"/>
      <c r="D4794" s="93" t="str">
        <f>IF(E4794="","",VLOOKUP(E4794,[1]PROJECTES!$C$14:$G$5000,5,FALSE))</f>
        <v/>
      </c>
      <c r="E4794" s="117"/>
      <c r="F4794" s="95"/>
      <c r="G4794" s="96" t="str">
        <f>IF(E4794="","",VLOOKUP(E4794,[1]PROJECTES!$C$14:$G$5000,4,FALSE))</f>
        <v/>
      </c>
      <c r="H4794" s="118"/>
      <c r="I4794" s="97" t="str">
        <f>IF(H4794="","",VLOOKUP(H4794,BD!B$2:C$16,2,FALSE))</f>
        <v/>
      </c>
      <c r="J4794" s="98"/>
      <c r="K4794" s="135" t="str">
        <f t="shared" si="162"/>
        <v/>
      </c>
      <c r="L4794" s="99" t="str">
        <f t="shared" ca="1" si="163"/>
        <v>-</v>
      </c>
      <c r="M4794" s="93" t="str">
        <f>IF(E4794="","",VLOOKUP(E4794,[1]PROJECTES!$C$14:$Z$5000,21,FALSE))</f>
        <v/>
      </c>
      <c r="N4794" s="100"/>
      <c r="O4794" s="72" t="s">
        <v>229</v>
      </c>
      <c r="P4794" s="101"/>
      <c r="Q4794" s="132"/>
      <c r="R4794" s="102"/>
      <c r="S4794" s="91"/>
    </row>
    <row r="4795" spans="1:19" s="104" customFormat="1" ht="12.75" customHeight="1" x14ac:dyDescent="0.25">
      <c r="A4795" s="121"/>
      <c r="B4795" s="92" t="str">
        <f>IF(E4795="","",VLOOKUP(E4795,[1]PROJECTES!$C$14:$G$5000,2,FALSE))</f>
        <v/>
      </c>
      <c r="C4795" s="121"/>
      <c r="D4795" s="93" t="str">
        <f>IF(E4795="","",VLOOKUP(E4795,[1]PROJECTES!$C$14:$G$5000,5,FALSE))</f>
        <v/>
      </c>
      <c r="E4795" s="117"/>
      <c r="F4795" s="95"/>
      <c r="G4795" s="96" t="str">
        <f>IF(E4795="","",VLOOKUP(E4795,[1]PROJECTES!$C$14:$G$5000,4,FALSE))</f>
        <v/>
      </c>
      <c r="H4795" s="118"/>
      <c r="I4795" s="97" t="str">
        <f>IF(H4795="","",VLOOKUP(H4795,BD!B$2:C$16,2,FALSE))</f>
        <v/>
      </c>
      <c r="J4795" s="98"/>
      <c r="K4795" s="135" t="str">
        <f t="shared" si="162"/>
        <v/>
      </c>
      <c r="L4795" s="99" t="str">
        <f t="shared" ca="1" si="163"/>
        <v>-</v>
      </c>
      <c r="M4795" s="93" t="str">
        <f>IF(E4795="","",VLOOKUP(E4795,[1]PROJECTES!$C$14:$Z$5000,21,FALSE))</f>
        <v/>
      </c>
      <c r="N4795" s="100"/>
      <c r="O4795" s="72" t="s">
        <v>229</v>
      </c>
      <c r="P4795" s="101"/>
      <c r="Q4795" s="132"/>
      <c r="R4795" s="102"/>
      <c r="S4795" s="91"/>
    </row>
    <row r="4796" spans="1:19" s="104" customFormat="1" ht="12.75" customHeight="1" x14ac:dyDescent="0.25">
      <c r="A4796" s="121"/>
      <c r="B4796" s="92" t="str">
        <f>IF(E4796="","",VLOOKUP(E4796,[1]PROJECTES!$C$14:$G$5000,2,FALSE))</f>
        <v/>
      </c>
      <c r="C4796" s="121"/>
      <c r="D4796" s="93" t="str">
        <f>IF(E4796="","",VLOOKUP(E4796,[1]PROJECTES!$C$14:$G$5000,5,FALSE))</f>
        <v/>
      </c>
      <c r="E4796" s="117"/>
      <c r="F4796" s="95"/>
      <c r="G4796" s="96" t="str">
        <f>IF(E4796="","",VLOOKUP(E4796,[1]PROJECTES!$C$14:$G$5000,4,FALSE))</f>
        <v/>
      </c>
      <c r="H4796" s="118"/>
      <c r="I4796" s="97" t="str">
        <f>IF(H4796="","",VLOOKUP(H4796,BD!B$2:C$16,2,FALSE))</f>
        <v/>
      </c>
      <c r="J4796" s="98"/>
      <c r="K4796" s="135" t="str">
        <f t="shared" si="162"/>
        <v/>
      </c>
      <c r="L4796" s="99" t="str">
        <f t="shared" ca="1" si="163"/>
        <v>-</v>
      </c>
      <c r="M4796" s="93" t="str">
        <f>IF(E4796="","",VLOOKUP(E4796,[1]PROJECTES!$C$14:$Z$5000,21,FALSE))</f>
        <v/>
      </c>
      <c r="N4796" s="100"/>
      <c r="O4796" s="72" t="s">
        <v>229</v>
      </c>
      <c r="P4796" s="101"/>
      <c r="Q4796" s="132"/>
      <c r="R4796" s="102"/>
      <c r="S4796" s="91"/>
    </row>
    <row r="4797" spans="1:19" s="104" customFormat="1" ht="12.75" customHeight="1" x14ac:dyDescent="0.25">
      <c r="A4797" s="121"/>
      <c r="B4797" s="92" t="str">
        <f>IF(E4797="","",VLOOKUP(E4797,[1]PROJECTES!$C$14:$G$5000,2,FALSE))</f>
        <v/>
      </c>
      <c r="C4797" s="121"/>
      <c r="D4797" s="93" t="str">
        <f>IF(E4797="","",VLOOKUP(E4797,[1]PROJECTES!$C$14:$G$5000,5,FALSE))</f>
        <v/>
      </c>
      <c r="E4797" s="117"/>
      <c r="F4797" s="95"/>
      <c r="G4797" s="96" t="str">
        <f>IF(E4797="","",VLOOKUP(E4797,[1]PROJECTES!$C$14:$G$5000,4,FALSE))</f>
        <v/>
      </c>
      <c r="H4797" s="118"/>
      <c r="I4797" s="97" t="str">
        <f>IF(H4797="","",VLOOKUP(H4797,BD!B$2:C$16,2,FALSE))</f>
        <v/>
      </c>
      <c r="J4797" s="98"/>
      <c r="K4797" s="135" t="str">
        <f t="shared" si="162"/>
        <v/>
      </c>
      <c r="L4797" s="99" t="str">
        <f t="shared" ca="1" si="163"/>
        <v>-</v>
      </c>
      <c r="M4797" s="93" t="str">
        <f>IF(E4797="","",VLOOKUP(E4797,[1]PROJECTES!$C$14:$Z$5000,21,FALSE))</f>
        <v/>
      </c>
      <c r="N4797" s="100"/>
      <c r="O4797" s="72" t="s">
        <v>229</v>
      </c>
      <c r="P4797" s="101"/>
      <c r="Q4797" s="132"/>
      <c r="R4797" s="102"/>
      <c r="S4797" s="91"/>
    </row>
    <row r="4798" spans="1:19" s="104" customFormat="1" ht="12.75" customHeight="1" x14ac:dyDescent="0.25">
      <c r="A4798" s="121"/>
      <c r="B4798" s="92" t="str">
        <f>IF(E4798="","",VLOOKUP(E4798,[1]PROJECTES!$C$14:$G$5000,2,FALSE))</f>
        <v/>
      </c>
      <c r="C4798" s="121"/>
      <c r="D4798" s="93" t="str">
        <f>IF(E4798="","",VLOOKUP(E4798,[1]PROJECTES!$C$14:$G$5000,5,FALSE))</f>
        <v/>
      </c>
      <c r="E4798" s="117"/>
      <c r="F4798" s="95"/>
      <c r="G4798" s="96" t="str">
        <f>IF(E4798="","",VLOOKUP(E4798,[1]PROJECTES!$C$14:$G$5000,4,FALSE))</f>
        <v/>
      </c>
      <c r="H4798" s="118"/>
      <c r="I4798" s="97" t="str">
        <f>IF(H4798="","",VLOOKUP(H4798,BD!B$2:C$16,2,FALSE))</f>
        <v/>
      </c>
      <c r="J4798" s="98"/>
      <c r="K4798" s="135" t="str">
        <f t="shared" si="162"/>
        <v/>
      </c>
      <c r="L4798" s="99" t="str">
        <f t="shared" ca="1" si="163"/>
        <v>-</v>
      </c>
      <c r="M4798" s="93" t="str">
        <f>IF(E4798="","",VLOOKUP(E4798,[1]PROJECTES!$C$14:$Z$5000,21,FALSE))</f>
        <v/>
      </c>
      <c r="N4798" s="100"/>
      <c r="O4798" s="72" t="s">
        <v>229</v>
      </c>
      <c r="P4798" s="101"/>
      <c r="Q4798" s="132"/>
      <c r="R4798" s="102"/>
      <c r="S4798" s="91"/>
    </row>
    <row r="4799" spans="1:19" s="104" customFormat="1" ht="12.75" customHeight="1" x14ac:dyDescent="0.25">
      <c r="A4799" s="121"/>
      <c r="B4799" s="92" t="str">
        <f>IF(E4799="","",VLOOKUP(E4799,[1]PROJECTES!$C$14:$G$5000,2,FALSE))</f>
        <v/>
      </c>
      <c r="C4799" s="121"/>
      <c r="D4799" s="93" t="str">
        <f>IF(E4799="","",VLOOKUP(E4799,[1]PROJECTES!$C$14:$G$5000,5,FALSE))</f>
        <v/>
      </c>
      <c r="E4799" s="117"/>
      <c r="F4799" s="95"/>
      <c r="G4799" s="96" t="str">
        <f>IF(E4799="","",VLOOKUP(E4799,[1]PROJECTES!$C$14:$G$5000,4,FALSE))</f>
        <v/>
      </c>
      <c r="H4799" s="118"/>
      <c r="I4799" s="97" t="str">
        <f>IF(H4799="","",VLOOKUP(H4799,BD!B$2:C$16,2,FALSE))</f>
        <v/>
      </c>
      <c r="J4799" s="98"/>
      <c r="K4799" s="135" t="str">
        <f t="shared" si="162"/>
        <v/>
      </c>
      <c r="L4799" s="99" t="str">
        <f t="shared" ca="1" si="163"/>
        <v>-</v>
      </c>
      <c r="M4799" s="93" t="str">
        <f>IF(E4799="","",VLOOKUP(E4799,[1]PROJECTES!$C$14:$Z$5000,21,FALSE))</f>
        <v/>
      </c>
      <c r="N4799" s="100"/>
      <c r="O4799" s="72" t="s">
        <v>229</v>
      </c>
      <c r="P4799" s="101"/>
      <c r="Q4799" s="132"/>
      <c r="R4799" s="102"/>
      <c r="S4799" s="91"/>
    </row>
    <row r="4800" spans="1:19" s="104" customFormat="1" ht="12.75" customHeight="1" x14ac:dyDescent="0.25">
      <c r="A4800" s="121"/>
      <c r="B4800" s="92" t="str">
        <f>IF(E4800="","",VLOOKUP(E4800,[1]PROJECTES!$C$14:$G$5000,2,FALSE))</f>
        <v/>
      </c>
      <c r="C4800" s="121"/>
      <c r="D4800" s="93" t="str">
        <f>IF(E4800="","",VLOOKUP(E4800,[1]PROJECTES!$C$14:$G$5000,5,FALSE))</f>
        <v/>
      </c>
      <c r="E4800" s="117"/>
      <c r="F4800" s="95"/>
      <c r="G4800" s="96" t="str">
        <f>IF(E4800="","",VLOOKUP(E4800,[1]PROJECTES!$C$14:$G$5000,4,FALSE))</f>
        <v/>
      </c>
      <c r="H4800" s="118"/>
      <c r="I4800" s="97" t="str">
        <f>IF(H4800="","",VLOOKUP(H4800,BD!B$2:C$16,2,FALSE))</f>
        <v/>
      </c>
      <c r="J4800" s="98"/>
      <c r="K4800" s="135" t="str">
        <f t="shared" si="162"/>
        <v/>
      </c>
      <c r="L4800" s="99" t="str">
        <f t="shared" ca="1" si="163"/>
        <v>-</v>
      </c>
      <c r="M4800" s="93" t="str">
        <f>IF(E4800="","",VLOOKUP(E4800,[1]PROJECTES!$C$14:$Z$5000,21,FALSE))</f>
        <v/>
      </c>
      <c r="N4800" s="100"/>
      <c r="O4800" s="72" t="s">
        <v>229</v>
      </c>
      <c r="P4800" s="101"/>
      <c r="Q4800" s="132"/>
      <c r="R4800" s="102"/>
      <c r="S4800" s="91"/>
    </row>
    <row r="4801" spans="1:19" s="104" customFormat="1" ht="12.75" customHeight="1" x14ac:dyDescent="0.25">
      <c r="A4801" s="121"/>
      <c r="B4801" s="92" t="str">
        <f>IF(E4801="","",VLOOKUP(E4801,[1]PROJECTES!$C$14:$G$5000,2,FALSE))</f>
        <v/>
      </c>
      <c r="C4801" s="121"/>
      <c r="D4801" s="93" t="str">
        <f>IF(E4801="","",VLOOKUP(E4801,[1]PROJECTES!$C$14:$G$5000,5,FALSE))</f>
        <v/>
      </c>
      <c r="E4801" s="117"/>
      <c r="F4801" s="95"/>
      <c r="G4801" s="96" t="str">
        <f>IF(E4801="","",VLOOKUP(E4801,[1]PROJECTES!$C$14:$G$5000,4,FALSE))</f>
        <v/>
      </c>
      <c r="H4801" s="118"/>
      <c r="I4801" s="97" t="str">
        <f>IF(H4801="","",VLOOKUP(H4801,BD!B$2:C$16,2,FALSE))</f>
        <v/>
      </c>
      <c r="J4801" s="98"/>
      <c r="K4801" s="135" t="str">
        <f t="shared" si="162"/>
        <v/>
      </c>
      <c r="L4801" s="99" t="str">
        <f t="shared" ca="1" si="163"/>
        <v>-</v>
      </c>
      <c r="M4801" s="93" t="str">
        <f>IF(E4801="","",VLOOKUP(E4801,[1]PROJECTES!$C$14:$Z$5000,21,FALSE))</f>
        <v/>
      </c>
      <c r="N4801" s="100"/>
      <c r="O4801" s="72" t="s">
        <v>229</v>
      </c>
      <c r="P4801" s="101"/>
      <c r="Q4801" s="132"/>
      <c r="R4801" s="102"/>
      <c r="S4801" s="91"/>
    </row>
    <row r="4802" spans="1:19" s="104" customFormat="1" ht="12.75" customHeight="1" x14ac:dyDescent="0.25">
      <c r="A4802" s="121"/>
      <c r="B4802" s="92" t="str">
        <f>IF(E4802="","",VLOOKUP(E4802,[1]PROJECTES!$C$14:$G$5000,2,FALSE))</f>
        <v/>
      </c>
      <c r="C4802" s="121"/>
      <c r="D4802" s="93" t="str">
        <f>IF(E4802="","",VLOOKUP(E4802,[1]PROJECTES!$C$14:$G$5000,5,FALSE))</f>
        <v/>
      </c>
      <c r="E4802" s="117"/>
      <c r="F4802" s="95"/>
      <c r="G4802" s="96" t="str">
        <f>IF(E4802="","",VLOOKUP(E4802,[1]PROJECTES!$C$14:$G$5000,4,FALSE))</f>
        <v/>
      </c>
      <c r="H4802" s="118"/>
      <c r="I4802" s="97" t="str">
        <f>IF(H4802="","",VLOOKUP(H4802,BD!B$2:C$16,2,FALSE))</f>
        <v/>
      </c>
      <c r="J4802" s="98"/>
      <c r="K4802" s="135" t="str">
        <f t="shared" si="162"/>
        <v/>
      </c>
      <c r="L4802" s="99" t="str">
        <f t="shared" ca="1" si="163"/>
        <v>-</v>
      </c>
      <c r="M4802" s="93" t="str">
        <f>IF(E4802="","",VLOOKUP(E4802,[1]PROJECTES!$C$14:$Z$5000,21,FALSE))</f>
        <v/>
      </c>
      <c r="N4802" s="100"/>
      <c r="O4802" s="72" t="s">
        <v>229</v>
      </c>
      <c r="P4802" s="101"/>
      <c r="Q4802" s="132"/>
      <c r="R4802" s="102"/>
      <c r="S4802" s="91"/>
    </row>
    <row r="4803" spans="1:19" s="104" customFormat="1" ht="12.75" customHeight="1" x14ac:dyDescent="0.25">
      <c r="A4803" s="121"/>
      <c r="B4803" s="92" t="str">
        <f>IF(E4803="","",VLOOKUP(E4803,[1]PROJECTES!$C$14:$G$5000,2,FALSE))</f>
        <v/>
      </c>
      <c r="C4803" s="121"/>
      <c r="D4803" s="93" t="str">
        <f>IF(E4803="","",VLOOKUP(E4803,[1]PROJECTES!$C$14:$G$5000,5,FALSE))</f>
        <v/>
      </c>
      <c r="E4803" s="117"/>
      <c r="F4803" s="95"/>
      <c r="G4803" s="96" t="str">
        <f>IF(E4803="","",VLOOKUP(E4803,[1]PROJECTES!$C$14:$G$5000,4,FALSE))</f>
        <v/>
      </c>
      <c r="H4803" s="118"/>
      <c r="I4803" s="97" t="str">
        <f>IF(H4803="","",VLOOKUP(H4803,BD!B$2:C$16,2,FALSE))</f>
        <v/>
      </c>
      <c r="J4803" s="98"/>
      <c r="K4803" s="135" t="str">
        <f t="shared" si="162"/>
        <v/>
      </c>
      <c r="L4803" s="99" t="str">
        <f t="shared" ca="1" si="163"/>
        <v>-</v>
      </c>
      <c r="M4803" s="93" t="str">
        <f>IF(E4803="","",VLOOKUP(E4803,[1]PROJECTES!$C$14:$Z$5000,21,FALSE))</f>
        <v/>
      </c>
      <c r="N4803" s="100"/>
      <c r="O4803" s="72" t="s">
        <v>229</v>
      </c>
      <c r="P4803" s="101"/>
      <c r="Q4803" s="132"/>
      <c r="R4803" s="102"/>
      <c r="S4803" s="91"/>
    </row>
    <row r="4804" spans="1:19" s="104" customFormat="1" ht="12.75" customHeight="1" x14ac:dyDescent="0.25">
      <c r="A4804" s="121"/>
      <c r="B4804" s="92" t="str">
        <f>IF(E4804="","",VLOOKUP(E4804,[1]PROJECTES!$C$14:$G$5000,2,FALSE))</f>
        <v/>
      </c>
      <c r="C4804" s="121"/>
      <c r="D4804" s="93" t="str">
        <f>IF(E4804="","",VLOOKUP(E4804,[1]PROJECTES!$C$14:$G$5000,5,FALSE))</f>
        <v/>
      </c>
      <c r="E4804" s="117"/>
      <c r="F4804" s="95"/>
      <c r="G4804" s="96" t="str">
        <f>IF(E4804="","",VLOOKUP(E4804,[1]PROJECTES!$C$14:$G$5000,4,FALSE))</f>
        <v/>
      </c>
      <c r="H4804" s="118"/>
      <c r="I4804" s="97" t="str">
        <f>IF(H4804="","",VLOOKUP(H4804,BD!B$2:C$16,2,FALSE))</f>
        <v/>
      </c>
      <c r="J4804" s="98"/>
      <c r="K4804" s="135" t="str">
        <f t="shared" si="162"/>
        <v/>
      </c>
      <c r="L4804" s="99" t="str">
        <f t="shared" ca="1" si="163"/>
        <v>-</v>
      </c>
      <c r="M4804" s="93" t="str">
        <f>IF(E4804="","",VLOOKUP(E4804,[1]PROJECTES!$C$14:$Z$5000,21,FALSE))</f>
        <v/>
      </c>
      <c r="N4804" s="100"/>
      <c r="O4804" s="72" t="s">
        <v>229</v>
      </c>
      <c r="P4804" s="101"/>
      <c r="Q4804" s="132"/>
      <c r="R4804" s="102"/>
      <c r="S4804" s="91"/>
    </row>
    <row r="4805" spans="1:19" s="104" customFormat="1" ht="12.75" customHeight="1" x14ac:dyDescent="0.25">
      <c r="A4805" s="121"/>
      <c r="B4805" s="92" t="str">
        <f>IF(E4805="","",VLOOKUP(E4805,[1]PROJECTES!$C$14:$G$5000,2,FALSE))</f>
        <v/>
      </c>
      <c r="C4805" s="121"/>
      <c r="D4805" s="93" t="str">
        <f>IF(E4805="","",VLOOKUP(E4805,[1]PROJECTES!$C$14:$G$5000,5,FALSE))</f>
        <v/>
      </c>
      <c r="E4805" s="117"/>
      <c r="F4805" s="95"/>
      <c r="G4805" s="96" t="str">
        <f>IF(E4805="","",VLOOKUP(E4805,[1]PROJECTES!$C$14:$G$5000,4,FALSE))</f>
        <v/>
      </c>
      <c r="H4805" s="118"/>
      <c r="I4805" s="97" t="str">
        <f>IF(H4805="","",VLOOKUP(H4805,BD!B$2:C$16,2,FALSE))</f>
        <v/>
      </c>
      <c r="J4805" s="98"/>
      <c r="K4805" s="135" t="str">
        <f t="shared" si="162"/>
        <v/>
      </c>
      <c r="L4805" s="99" t="str">
        <f t="shared" ca="1" si="163"/>
        <v>-</v>
      </c>
      <c r="M4805" s="93" t="str">
        <f>IF(E4805="","",VLOOKUP(E4805,[1]PROJECTES!$C$14:$Z$5000,21,FALSE))</f>
        <v/>
      </c>
      <c r="N4805" s="100"/>
      <c r="O4805" s="72" t="s">
        <v>229</v>
      </c>
      <c r="P4805" s="101"/>
      <c r="Q4805" s="132"/>
      <c r="R4805" s="102"/>
      <c r="S4805" s="91"/>
    </row>
    <row r="4806" spans="1:19" s="104" customFormat="1" ht="12.75" customHeight="1" x14ac:dyDescent="0.25">
      <c r="A4806" s="121"/>
      <c r="B4806" s="92" t="str">
        <f>IF(E4806="","",VLOOKUP(E4806,[1]PROJECTES!$C$14:$G$5000,2,FALSE))</f>
        <v/>
      </c>
      <c r="C4806" s="121"/>
      <c r="D4806" s="93" t="str">
        <f>IF(E4806="","",VLOOKUP(E4806,[1]PROJECTES!$C$14:$G$5000,5,FALSE))</f>
        <v/>
      </c>
      <c r="E4806" s="117"/>
      <c r="F4806" s="95"/>
      <c r="G4806" s="96" t="str">
        <f>IF(E4806="","",VLOOKUP(E4806,[1]PROJECTES!$C$14:$G$5000,4,FALSE))</f>
        <v/>
      </c>
      <c r="H4806" s="118"/>
      <c r="I4806" s="97" t="str">
        <f>IF(H4806="","",VLOOKUP(H4806,BD!B$2:C$16,2,FALSE))</f>
        <v/>
      </c>
      <c r="J4806" s="98"/>
      <c r="K4806" s="135" t="str">
        <f t="shared" si="162"/>
        <v/>
      </c>
      <c r="L4806" s="99" t="str">
        <f t="shared" ca="1" si="163"/>
        <v>-</v>
      </c>
      <c r="M4806" s="93" t="str">
        <f>IF(E4806="","",VLOOKUP(E4806,[1]PROJECTES!$C$14:$Z$5000,21,FALSE))</f>
        <v/>
      </c>
      <c r="N4806" s="100"/>
      <c r="O4806" s="72" t="s">
        <v>229</v>
      </c>
      <c r="P4806" s="101"/>
      <c r="Q4806" s="132"/>
      <c r="R4806" s="102"/>
      <c r="S4806" s="91"/>
    </row>
    <row r="4807" spans="1:19" s="104" customFormat="1" ht="12.75" customHeight="1" x14ac:dyDescent="0.25">
      <c r="A4807" s="121"/>
      <c r="B4807" s="92" t="str">
        <f>IF(E4807="","",VLOOKUP(E4807,[1]PROJECTES!$C$14:$G$5000,2,FALSE))</f>
        <v/>
      </c>
      <c r="C4807" s="121"/>
      <c r="D4807" s="93" t="str">
        <f>IF(E4807="","",VLOOKUP(E4807,[1]PROJECTES!$C$14:$G$5000,5,FALSE))</f>
        <v/>
      </c>
      <c r="E4807" s="117"/>
      <c r="F4807" s="95"/>
      <c r="G4807" s="96" t="str">
        <f>IF(E4807="","",VLOOKUP(E4807,[1]PROJECTES!$C$14:$G$5000,4,FALSE))</f>
        <v/>
      </c>
      <c r="H4807" s="118"/>
      <c r="I4807" s="97" t="str">
        <f>IF(H4807="","",VLOOKUP(H4807,BD!B$2:C$16,2,FALSE))</f>
        <v/>
      </c>
      <c r="J4807" s="98"/>
      <c r="K4807" s="135" t="str">
        <f t="shared" si="162"/>
        <v/>
      </c>
      <c r="L4807" s="99" t="str">
        <f t="shared" ca="1" si="163"/>
        <v>-</v>
      </c>
      <c r="M4807" s="93" t="str">
        <f>IF(E4807="","",VLOOKUP(E4807,[1]PROJECTES!$C$14:$Z$5000,21,FALSE))</f>
        <v/>
      </c>
      <c r="N4807" s="100"/>
      <c r="O4807" s="72" t="s">
        <v>229</v>
      </c>
      <c r="P4807" s="101"/>
      <c r="Q4807" s="132"/>
      <c r="R4807" s="102"/>
      <c r="S4807" s="91"/>
    </row>
    <row r="4808" spans="1:19" s="104" customFormat="1" ht="12.75" customHeight="1" x14ac:dyDescent="0.25">
      <c r="A4808" s="121"/>
      <c r="B4808" s="92" t="str">
        <f>IF(E4808="","",VLOOKUP(E4808,[1]PROJECTES!$C$14:$G$5000,2,FALSE))</f>
        <v/>
      </c>
      <c r="C4808" s="121"/>
      <c r="D4808" s="93" t="str">
        <f>IF(E4808="","",VLOOKUP(E4808,[1]PROJECTES!$C$14:$G$5000,5,FALSE))</f>
        <v/>
      </c>
      <c r="E4808" s="117"/>
      <c r="F4808" s="95"/>
      <c r="G4808" s="96" t="str">
        <f>IF(E4808="","",VLOOKUP(E4808,[1]PROJECTES!$C$14:$G$5000,4,FALSE))</f>
        <v/>
      </c>
      <c r="H4808" s="118"/>
      <c r="I4808" s="97" t="str">
        <f>IF(H4808="","",VLOOKUP(H4808,BD!B$2:C$16,2,FALSE))</f>
        <v/>
      </c>
      <c r="J4808" s="98"/>
      <c r="K4808" s="135" t="str">
        <f t="shared" si="162"/>
        <v/>
      </c>
      <c r="L4808" s="99" t="str">
        <f t="shared" ca="1" si="163"/>
        <v>-</v>
      </c>
      <c r="M4808" s="93" t="str">
        <f>IF(E4808="","",VLOOKUP(E4808,[1]PROJECTES!$C$14:$Z$5000,21,FALSE))</f>
        <v/>
      </c>
      <c r="N4808" s="100"/>
      <c r="O4808" s="72" t="s">
        <v>229</v>
      </c>
      <c r="P4808" s="101"/>
      <c r="Q4808" s="132"/>
      <c r="R4808" s="102"/>
      <c r="S4808" s="91"/>
    </row>
    <row r="4809" spans="1:19" s="104" customFormat="1" ht="12.75" customHeight="1" x14ac:dyDescent="0.25">
      <c r="A4809" s="121"/>
      <c r="B4809" s="92" t="str">
        <f>IF(E4809="","",VLOOKUP(E4809,[1]PROJECTES!$C$14:$G$5000,2,FALSE))</f>
        <v/>
      </c>
      <c r="C4809" s="121"/>
      <c r="D4809" s="93" t="str">
        <f>IF(E4809="","",VLOOKUP(E4809,[1]PROJECTES!$C$14:$G$5000,5,FALSE))</f>
        <v/>
      </c>
      <c r="E4809" s="117"/>
      <c r="F4809" s="95"/>
      <c r="G4809" s="96" t="str">
        <f>IF(E4809="","",VLOOKUP(E4809,[1]PROJECTES!$C$14:$G$5000,4,FALSE))</f>
        <v/>
      </c>
      <c r="H4809" s="118"/>
      <c r="I4809" s="97" t="str">
        <f>IF(H4809="","",VLOOKUP(H4809,BD!B$2:C$16,2,FALSE))</f>
        <v/>
      </c>
      <c r="J4809" s="98"/>
      <c r="K4809" s="135" t="str">
        <f t="shared" si="162"/>
        <v/>
      </c>
      <c r="L4809" s="99" t="str">
        <f t="shared" ca="1" si="163"/>
        <v>-</v>
      </c>
      <c r="M4809" s="93" t="str">
        <f>IF(E4809="","",VLOOKUP(E4809,[1]PROJECTES!$C$14:$Z$5000,21,FALSE))</f>
        <v/>
      </c>
      <c r="N4809" s="100"/>
      <c r="O4809" s="72" t="s">
        <v>229</v>
      </c>
      <c r="P4809" s="101"/>
      <c r="Q4809" s="132"/>
      <c r="R4809" s="102"/>
      <c r="S4809" s="91"/>
    </row>
    <row r="4810" spans="1:19" s="104" customFormat="1" ht="12.75" customHeight="1" x14ac:dyDescent="0.25">
      <c r="A4810" s="121"/>
      <c r="B4810" s="92" t="str">
        <f>IF(E4810="","",VLOOKUP(E4810,[1]PROJECTES!$C$14:$G$5000,2,FALSE))</f>
        <v/>
      </c>
      <c r="C4810" s="121"/>
      <c r="D4810" s="93" t="str">
        <f>IF(E4810="","",VLOOKUP(E4810,[1]PROJECTES!$C$14:$G$5000,5,FALSE))</f>
        <v/>
      </c>
      <c r="E4810" s="117"/>
      <c r="F4810" s="95"/>
      <c r="G4810" s="96" t="str">
        <f>IF(E4810="","",VLOOKUP(E4810,[1]PROJECTES!$C$14:$G$5000,4,FALSE))</f>
        <v/>
      </c>
      <c r="H4810" s="118"/>
      <c r="I4810" s="97" t="str">
        <f>IF(H4810="","",VLOOKUP(H4810,BD!B$2:C$16,2,FALSE))</f>
        <v/>
      </c>
      <c r="J4810" s="98"/>
      <c r="K4810" s="135" t="str">
        <f t="shared" si="162"/>
        <v/>
      </c>
      <c r="L4810" s="99" t="str">
        <f t="shared" ca="1" si="163"/>
        <v>-</v>
      </c>
      <c r="M4810" s="93" t="str">
        <f>IF(E4810="","",VLOOKUP(E4810,[1]PROJECTES!$C$14:$Z$5000,21,FALSE))</f>
        <v/>
      </c>
      <c r="N4810" s="100"/>
      <c r="O4810" s="72" t="s">
        <v>229</v>
      </c>
      <c r="P4810" s="101"/>
      <c r="Q4810" s="132"/>
      <c r="R4810" s="102"/>
      <c r="S4810" s="91"/>
    </row>
    <row r="4811" spans="1:19" s="104" customFormat="1" ht="12.75" customHeight="1" x14ac:dyDescent="0.25">
      <c r="A4811" s="121"/>
      <c r="B4811" s="92" t="str">
        <f>IF(E4811="","",VLOOKUP(E4811,[1]PROJECTES!$C$14:$G$5000,2,FALSE))</f>
        <v/>
      </c>
      <c r="C4811" s="121"/>
      <c r="D4811" s="93" t="str">
        <f>IF(E4811="","",VLOOKUP(E4811,[1]PROJECTES!$C$14:$G$5000,5,FALSE))</f>
        <v/>
      </c>
      <c r="E4811" s="117"/>
      <c r="F4811" s="95"/>
      <c r="G4811" s="96" t="str">
        <f>IF(E4811="","",VLOOKUP(E4811,[1]PROJECTES!$C$14:$G$5000,4,FALSE))</f>
        <v/>
      </c>
      <c r="H4811" s="118"/>
      <c r="I4811" s="97" t="str">
        <f>IF(H4811="","",VLOOKUP(H4811,BD!B$2:C$16,2,FALSE))</f>
        <v/>
      </c>
      <c r="J4811" s="98"/>
      <c r="K4811" s="135" t="str">
        <f t="shared" si="162"/>
        <v/>
      </c>
      <c r="L4811" s="99" t="str">
        <f t="shared" ca="1" si="163"/>
        <v>-</v>
      </c>
      <c r="M4811" s="93" t="str">
        <f>IF(E4811="","",VLOOKUP(E4811,[1]PROJECTES!$C$14:$Z$5000,21,FALSE))</f>
        <v/>
      </c>
      <c r="N4811" s="100"/>
      <c r="O4811" s="72" t="s">
        <v>229</v>
      </c>
      <c r="P4811" s="101"/>
      <c r="Q4811" s="132"/>
      <c r="R4811" s="102"/>
      <c r="S4811" s="91"/>
    </row>
    <row r="4812" spans="1:19" s="104" customFormat="1" ht="12.75" customHeight="1" x14ac:dyDescent="0.25">
      <c r="A4812" s="121"/>
      <c r="B4812" s="92" t="str">
        <f>IF(E4812="","",VLOOKUP(E4812,[1]PROJECTES!$C$14:$G$5000,2,FALSE))</f>
        <v/>
      </c>
      <c r="C4812" s="121"/>
      <c r="D4812" s="93" t="str">
        <f>IF(E4812="","",VLOOKUP(E4812,[1]PROJECTES!$C$14:$G$5000,5,FALSE))</f>
        <v/>
      </c>
      <c r="E4812" s="117"/>
      <c r="F4812" s="95"/>
      <c r="G4812" s="96" t="str">
        <f>IF(E4812="","",VLOOKUP(E4812,[1]PROJECTES!$C$14:$G$5000,4,FALSE))</f>
        <v/>
      </c>
      <c r="H4812" s="118"/>
      <c r="I4812" s="97" t="str">
        <f>IF(H4812="","",VLOOKUP(H4812,BD!B$2:C$16,2,FALSE))</f>
        <v/>
      </c>
      <c r="J4812" s="98"/>
      <c r="K4812" s="135" t="str">
        <f t="shared" si="162"/>
        <v/>
      </c>
      <c r="L4812" s="99" t="str">
        <f t="shared" ca="1" si="163"/>
        <v>-</v>
      </c>
      <c r="M4812" s="93" t="str">
        <f>IF(E4812="","",VLOOKUP(E4812,[1]PROJECTES!$C$14:$Z$5000,21,FALSE))</f>
        <v/>
      </c>
      <c r="N4812" s="100"/>
      <c r="O4812" s="72" t="s">
        <v>229</v>
      </c>
      <c r="P4812" s="101"/>
      <c r="Q4812" s="132"/>
      <c r="R4812" s="102"/>
      <c r="S4812" s="91"/>
    </row>
    <row r="4813" spans="1:19" s="104" customFormat="1" ht="12.75" customHeight="1" x14ac:dyDescent="0.25">
      <c r="A4813" s="121"/>
      <c r="B4813" s="92" t="str">
        <f>IF(E4813="","",VLOOKUP(E4813,[1]PROJECTES!$C$14:$G$5000,2,FALSE))</f>
        <v/>
      </c>
      <c r="C4813" s="121"/>
      <c r="D4813" s="93" t="str">
        <f>IF(E4813="","",VLOOKUP(E4813,[1]PROJECTES!$C$14:$G$5000,5,FALSE))</f>
        <v/>
      </c>
      <c r="E4813" s="117"/>
      <c r="F4813" s="95"/>
      <c r="G4813" s="96" t="str">
        <f>IF(E4813="","",VLOOKUP(E4813,[1]PROJECTES!$C$14:$G$5000,4,FALSE))</f>
        <v/>
      </c>
      <c r="H4813" s="118"/>
      <c r="I4813" s="97" t="str">
        <f>IF(H4813="","",VLOOKUP(H4813,BD!B$2:C$16,2,FALSE))</f>
        <v/>
      </c>
      <c r="J4813" s="98"/>
      <c r="K4813" s="135" t="str">
        <f t="shared" si="162"/>
        <v/>
      </c>
      <c r="L4813" s="99" t="str">
        <f t="shared" ca="1" si="163"/>
        <v>-</v>
      </c>
      <c r="M4813" s="93" t="str">
        <f>IF(E4813="","",VLOOKUP(E4813,[1]PROJECTES!$C$14:$Z$5000,21,FALSE))</f>
        <v/>
      </c>
      <c r="N4813" s="100"/>
      <c r="O4813" s="72" t="s">
        <v>229</v>
      </c>
      <c r="P4813" s="101"/>
      <c r="Q4813" s="132"/>
      <c r="R4813" s="102"/>
      <c r="S4813" s="91"/>
    </row>
    <row r="4814" spans="1:19" s="104" customFormat="1" ht="12.75" customHeight="1" x14ac:dyDescent="0.25">
      <c r="A4814" s="121"/>
      <c r="B4814" s="92" t="str">
        <f>IF(E4814="","",VLOOKUP(E4814,[1]PROJECTES!$C$14:$G$5000,2,FALSE))</f>
        <v/>
      </c>
      <c r="C4814" s="121"/>
      <c r="D4814" s="93" t="str">
        <f>IF(E4814="","",VLOOKUP(E4814,[1]PROJECTES!$C$14:$G$5000,5,FALSE))</f>
        <v/>
      </c>
      <c r="E4814" s="117"/>
      <c r="F4814" s="95"/>
      <c r="G4814" s="96" t="str">
        <f>IF(E4814="","",VLOOKUP(E4814,[1]PROJECTES!$C$14:$G$5000,4,FALSE))</f>
        <v/>
      </c>
      <c r="H4814" s="118"/>
      <c r="I4814" s="97" t="str">
        <f>IF(H4814="","",VLOOKUP(H4814,BD!B$2:C$16,2,FALSE))</f>
        <v/>
      </c>
      <c r="J4814" s="98"/>
      <c r="K4814" s="135" t="str">
        <f t="shared" si="162"/>
        <v/>
      </c>
      <c r="L4814" s="99" t="str">
        <f t="shared" ca="1" si="163"/>
        <v>-</v>
      </c>
      <c r="M4814" s="93" t="str">
        <f>IF(E4814="","",VLOOKUP(E4814,[1]PROJECTES!$C$14:$Z$5000,21,FALSE))</f>
        <v/>
      </c>
      <c r="N4814" s="100"/>
      <c r="O4814" s="72" t="s">
        <v>229</v>
      </c>
      <c r="P4814" s="101"/>
      <c r="Q4814" s="132"/>
      <c r="R4814" s="102"/>
      <c r="S4814" s="91"/>
    </row>
    <row r="4815" spans="1:19" s="104" customFormat="1" ht="12.75" customHeight="1" x14ac:dyDescent="0.25">
      <c r="A4815" s="121"/>
      <c r="B4815" s="92" t="str">
        <f>IF(E4815="","",VLOOKUP(E4815,[1]PROJECTES!$C$14:$G$5000,2,FALSE))</f>
        <v/>
      </c>
      <c r="C4815" s="121"/>
      <c r="D4815" s="93" t="str">
        <f>IF(E4815="","",VLOOKUP(E4815,[1]PROJECTES!$C$14:$G$5000,5,FALSE))</f>
        <v/>
      </c>
      <c r="E4815" s="117"/>
      <c r="F4815" s="95"/>
      <c r="G4815" s="96" t="str">
        <f>IF(E4815="","",VLOOKUP(E4815,[1]PROJECTES!$C$14:$G$5000,4,FALSE))</f>
        <v/>
      </c>
      <c r="H4815" s="118"/>
      <c r="I4815" s="97" t="str">
        <f>IF(H4815="","",VLOOKUP(H4815,BD!B$2:C$16,2,FALSE))</f>
        <v/>
      </c>
      <c r="J4815" s="98"/>
      <c r="K4815" s="135" t="str">
        <f t="shared" si="162"/>
        <v/>
      </c>
      <c r="L4815" s="99" t="str">
        <f t="shared" ca="1" si="163"/>
        <v>-</v>
      </c>
      <c r="M4815" s="93" t="str">
        <f>IF(E4815="","",VLOOKUP(E4815,[1]PROJECTES!$C$14:$Z$5000,21,FALSE))</f>
        <v/>
      </c>
      <c r="N4815" s="100"/>
      <c r="O4815" s="72" t="s">
        <v>229</v>
      </c>
      <c r="P4815" s="101"/>
      <c r="Q4815" s="132"/>
      <c r="R4815" s="102"/>
      <c r="S4815" s="91"/>
    </row>
    <row r="4816" spans="1:19" s="104" customFormat="1" ht="12.75" customHeight="1" x14ac:dyDescent="0.25">
      <c r="A4816" s="121"/>
      <c r="B4816" s="92" t="str">
        <f>IF(E4816="","",VLOOKUP(E4816,[1]PROJECTES!$C$14:$G$5000,2,FALSE))</f>
        <v/>
      </c>
      <c r="C4816" s="121"/>
      <c r="D4816" s="93" t="str">
        <f>IF(E4816="","",VLOOKUP(E4816,[1]PROJECTES!$C$14:$G$5000,5,FALSE))</f>
        <v/>
      </c>
      <c r="E4816" s="117"/>
      <c r="F4816" s="95"/>
      <c r="G4816" s="96" t="str">
        <f>IF(E4816="","",VLOOKUP(E4816,[1]PROJECTES!$C$14:$G$5000,4,FALSE))</f>
        <v/>
      </c>
      <c r="H4816" s="118"/>
      <c r="I4816" s="97" t="str">
        <f>IF(H4816="","",VLOOKUP(H4816,BD!B$2:C$16,2,FALSE))</f>
        <v/>
      </c>
      <c r="J4816" s="98"/>
      <c r="K4816" s="135" t="str">
        <f t="shared" si="162"/>
        <v/>
      </c>
      <c r="L4816" s="99" t="str">
        <f t="shared" ca="1" si="163"/>
        <v>-</v>
      </c>
      <c r="M4816" s="93" t="str">
        <f>IF(E4816="","",VLOOKUP(E4816,[1]PROJECTES!$C$14:$Z$5000,21,FALSE))</f>
        <v/>
      </c>
      <c r="N4816" s="100"/>
      <c r="O4816" s="72" t="s">
        <v>229</v>
      </c>
      <c r="P4816" s="101"/>
      <c r="Q4816" s="132"/>
      <c r="R4816" s="102"/>
      <c r="S4816" s="91"/>
    </row>
    <row r="4817" spans="1:19" s="104" customFormat="1" ht="12.75" customHeight="1" x14ac:dyDescent="0.25">
      <c r="A4817" s="121"/>
      <c r="B4817" s="92" t="str">
        <f>IF(E4817="","",VLOOKUP(E4817,[1]PROJECTES!$C$14:$G$5000,2,FALSE))</f>
        <v/>
      </c>
      <c r="C4817" s="121"/>
      <c r="D4817" s="93" t="str">
        <f>IF(E4817="","",VLOOKUP(E4817,[1]PROJECTES!$C$14:$G$5000,5,FALSE))</f>
        <v/>
      </c>
      <c r="E4817" s="117"/>
      <c r="F4817" s="95"/>
      <c r="G4817" s="96" t="str">
        <f>IF(E4817="","",VLOOKUP(E4817,[1]PROJECTES!$C$14:$G$5000,4,FALSE))</f>
        <v/>
      </c>
      <c r="H4817" s="118"/>
      <c r="I4817" s="97" t="str">
        <f>IF(H4817="","",VLOOKUP(H4817,BD!B$2:C$16,2,FALSE))</f>
        <v/>
      </c>
      <c r="J4817" s="98"/>
      <c r="K4817" s="135" t="str">
        <f t="shared" si="162"/>
        <v/>
      </c>
      <c r="L4817" s="99" t="str">
        <f t="shared" ca="1" si="163"/>
        <v>-</v>
      </c>
      <c r="M4817" s="93" t="str">
        <f>IF(E4817="","",VLOOKUP(E4817,[1]PROJECTES!$C$14:$Z$5000,21,FALSE))</f>
        <v/>
      </c>
      <c r="N4817" s="100"/>
      <c r="O4817" s="72" t="s">
        <v>229</v>
      </c>
      <c r="P4817" s="101"/>
      <c r="Q4817" s="132"/>
      <c r="R4817" s="102"/>
      <c r="S4817" s="91"/>
    </row>
    <row r="4818" spans="1:19" s="104" customFormat="1" ht="12.75" customHeight="1" x14ac:dyDescent="0.25">
      <c r="A4818" s="121"/>
      <c r="B4818" s="92" t="str">
        <f>IF(E4818="","",VLOOKUP(E4818,[1]PROJECTES!$C$14:$G$5000,2,FALSE))</f>
        <v/>
      </c>
      <c r="C4818" s="121"/>
      <c r="D4818" s="93" t="str">
        <f>IF(E4818="","",VLOOKUP(E4818,[1]PROJECTES!$C$14:$G$5000,5,FALSE))</f>
        <v/>
      </c>
      <c r="E4818" s="117"/>
      <c r="F4818" s="95"/>
      <c r="G4818" s="96" t="str">
        <f>IF(E4818="","",VLOOKUP(E4818,[1]PROJECTES!$C$14:$G$5000,4,FALSE))</f>
        <v/>
      </c>
      <c r="H4818" s="118"/>
      <c r="I4818" s="97" t="str">
        <f>IF(H4818="","",VLOOKUP(H4818,BD!B$2:C$16,2,FALSE))</f>
        <v/>
      </c>
      <c r="J4818" s="98"/>
      <c r="K4818" s="135" t="str">
        <f t="shared" si="162"/>
        <v/>
      </c>
      <c r="L4818" s="99" t="str">
        <f t="shared" ca="1" si="163"/>
        <v>-</v>
      </c>
      <c r="M4818" s="93" t="str">
        <f>IF(E4818="","",VLOOKUP(E4818,[1]PROJECTES!$C$14:$Z$5000,21,FALSE))</f>
        <v/>
      </c>
      <c r="N4818" s="100"/>
      <c r="O4818" s="72" t="s">
        <v>229</v>
      </c>
      <c r="P4818" s="101"/>
      <c r="Q4818" s="132"/>
      <c r="R4818" s="102"/>
      <c r="S4818" s="91"/>
    </row>
    <row r="4819" spans="1:19" s="104" customFormat="1" ht="12.75" customHeight="1" x14ac:dyDescent="0.25">
      <c r="A4819" s="121"/>
      <c r="B4819" s="92" t="str">
        <f>IF(E4819="","",VLOOKUP(E4819,[1]PROJECTES!$C$14:$G$5000,2,FALSE))</f>
        <v/>
      </c>
      <c r="C4819" s="121"/>
      <c r="D4819" s="93" t="str">
        <f>IF(E4819="","",VLOOKUP(E4819,[1]PROJECTES!$C$14:$G$5000,5,FALSE))</f>
        <v/>
      </c>
      <c r="E4819" s="117"/>
      <c r="F4819" s="95"/>
      <c r="G4819" s="96" t="str">
        <f>IF(E4819="","",VLOOKUP(E4819,[1]PROJECTES!$C$14:$G$5000,4,FALSE))</f>
        <v/>
      </c>
      <c r="H4819" s="118"/>
      <c r="I4819" s="97" t="str">
        <f>IF(H4819="","",VLOOKUP(H4819,BD!B$2:C$16,2,FALSE))</f>
        <v/>
      </c>
      <c r="J4819" s="98"/>
      <c r="K4819" s="135" t="str">
        <f t="shared" si="162"/>
        <v/>
      </c>
      <c r="L4819" s="99" t="str">
        <f t="shared" ca="1" si="163"/>
        <v>-</v>
      </c>
      <c r="M4819" s="93" t="str">
        <f>IF(E4819="","",VLOOKUP(E4819,[1]PROJECTES!$C$14:$Z$5000,21,FALSE))</f>
        <v/>
      </c>
      <c r="N4819" s="100"/>
      <c r="O4819" s="72" t="s">
        <v>229</v>
      </c>
      <c r="P4819" s="101"/>
      <c r="Q4819" s="132"/>
      <c r="R4819" s="102"/>
      <c r="S4819" s="91"/>
    </row>
    <row r="4820" spans="1:19" s="104" customFormat="1" ht="12.75" customHeight="1" x14ac:dyDescent="0.25">
      <c r="A4820" s="121"/>
      <c r="B4820" s="92" t="str">
        <f>IF(E4820="","",VLOOKUP(E4820,[1]PROJECTES!$C$14:$G$5000,2,FALSE))</f>
        <v/>
      </c>
      <c r="C4820" s="121"/>
      <c r="D4820" s="93" t="str">
        <f>IF(E4820="","",VLOOKUP(E4820,[1]PROJECTES!$C$14:$G$5000,5,FALSE))</f>
        <v/>
      </c>
      <c r="E4820" s="117"/>
      <c r="F4820" s="95"/>
      <c r="G4820" s="96" t="str">
        <f>IF(E4820="","",VLOOKUP(E4820,[1]PROJECTES!$C$14:$G$5000,4,FALSE))</f>
        <v/>
      </c>
      <c r="H4820" s="118"/>
      <c r="I4820" s="97" t="str">
        <f>IF(H4820="","",VLOOKUP(H4820,BD!B$2:C$16,2,FALSE))</f>
        <v/>
      </c>
      <c r="J4820" s="98"/>
      <c r="K4820" s="135" t="str">
        <f t="shared" si="162"/>
        <v/>
      </c>
      <c r="L4820" s="99" t="str">
        <f t="shared" ca="1" si="163"/>
        <v>-</v>
      </c>
      <c r="M4820" s="93" t="str">
        <f>IF(E4820="","",VLOOKUP(E4820,[1]PROJECTES!$C$14:$Z$5000,21,FALSE))</f>
        <v/>
      </c>
      <c r="N4820" s="100"/>
      <c r="O4820" s="72" t="s">
        <v>229</v>
      </c>
      <c r="P4820" s="101"/>
      <c r="Q4820" s="132"/>
      <c r="R4820" s="102"/>
      <c r="S4820" s="91"/>
    </row>
    <row r="4821" spans="1:19" s="104" customFormat="1" ht="12.75" customHeight="1" x14ac:dyDescent="0.25">
      <c r="A4821" s="121"/>
      <c r="B4821" s="92" t="str">
        <f>IF(E4821="","",VLOOKUP(E4821,[1]PROJECTES!$C$14:$G$5000,2,FALSE))</f>
        <v/>
      </c>
      <c r="C4821" s="121"/>
      <c r="D4821" s="93" t="str">
        <f>IF(E4821="","",VLOOKUP(E4821,[1]PROJECTES!$C$14:$G$5000,5,FALSE))</f>
        <v/>
      </c>
      <c r="E4821" s="117"/>
      <c r="F4821" s="95"/>
      <c r="G4821" s="96" t="str">
        <f>IF(E4821="","",VLOOKUP(E4821,[1]PROJECTES!$C$14:$G$5000,4,FALSE))</f>
        <v/>
      </c>
      <c r="H4821" s="118"/>
      <c r="I4821" s="97" t="str">
        <f>IF(H4821="","",VLOOKUP(H4821,BD!B$2:C$16,2,FALSE))</f>
        <v/>
      </c>
      <c r="J4821" s="98"/>
      <c r="K4821" s="135" t="str">
        <f t="shared" si="162"/>
        <v/>
      </c>
      <c r="L4821" s="99" t="str">
        <f t="shared" ca="1" si="163"/>
        <v>-</v>
      </c>
      <c r="M4821" s="93" t="str">
        <f>IF(E4821="","",VLOOKUP(E4821,[1]PROJECTES!$C$14:$Z$5000,21,FALSE))</f>
        <v/>
      </c>
      <c r="N4821" s="100"/>
      <c r="O4821" s="72" t="s">
        <v>229</v>
      </c>
      <c r="P4821" s="101"/>
      <c r="Q4821" s="132"/>
      <c r="R4821" s="102"/>
      <c r="S4821" s="91"/>
    </row>
    <row r="4822" spans="1:19" s="104" customFormat="1" ht="12.75" customHeight="1" x14ac:dyDescent="0.25">
      <c r="A4822" s="121"/>
      <c r="B4822" s="92" t="str">
        <f>IF(E4822="","",VLOOKUP(E4822,[1]PROJECTES!$C$14:$G$5000,2,FALSE))</f>
        <v/>
      </c>
      <c r="C4822" s="121"/>
      <c r="D4822" s="93" t="str">
        <f>IF(E4822="","",VLOOKUP(E4822,[1]PROJECTES!$C$14:$G$5000,5,FALSE))</f>
        <v/>
      </c>
      <c r="E4822" s="117"/>
      <c r="F4822" s="95"/>
      <c r="G4822" s="96" t="str">
        <f>IF(E4822="","",VLOOKUP(E4822,[1]PROJECTES!$C$14:$G$5000,4,FALSE))</f>
        <v/>
      </c>
      <c r="H4822" s="118"/>
      <c r="I4822" s="97" t="str">
        <f>IF(H4822="","",VLOOKUP(H4822,BD!B$2:C$16,2,FALSE))</f>
        <v/>
      </c>
      <c r="J4822" s="98"/>
      <c r="K4822" s="135" t="str">
        <f t="shared" si="162"/>
        <v/>
      </c>
      <c r="L4822" s="99" t="str">
        <f t="shared" ca="1" si="163"/>
        <v>-</v>
      </c>
      <c r="M4822" s="93" t="str">
        <f>IF(E4822="","",VLOOKUP(E4822,[1]PROJECTES!$C$14:$Z$5000,21,FALSE))</f>
        <v/>
      </c>
      <c r="N4822" s="100"/>
      <c r="O4822" s="72" t="s">
        <v>229</v>
      </c>
      <c r="P4822" s="101"/>
      <c r="Q4822" s="132"/>
      <c r="R4822" s="102"/>
      <c r="S4822" s="91"/>
    </row>
    <row r="4823" spans="1:19" s="104" customFormat="1" ht="12.75" customHeight="1" x14ac:dyDescent="0.25">
      <c r="A4823" s="121"/>
      <c r="B4823" s="92" t="str">
        <f>IF(E4823="","",VLOOKUP(E4823,[1]PROJECTES!$C$14:$G$5000,2,FALSE))</f>
        <v/>
      </c>
      <c r="C4823" s="121"/>
      <c r="D4823" s="93" t="str">
        <f>IF(E4823="","",VLOOKUP(E4823,[1]PROJECTES!$C$14:$G$5000,5,FALSE))</f>
        <v/>
      </c>
      <c r="E4823" s="117"/>
      <c r="F4823" s="95"/>
      <c r="G4823" s="96" t="str">
        <f>IF(E4823="","",VLOOKUP(E4823,[1]PROJECTES!$C$14:$G$5000,4,FALSE))</f>
        <v/>
      </c>
      <c r="H4823" s="118"/>
      <c r="I4823" s="97" t="str">
        <f>IF(H4823="","",VLOOKUP(H4823,BD!B$2:C$16,2,FALSE))</f>
        <v/>
      </c>
      <c r="J4823" s="98"/>
      <c r="K4823" s="135" t="str">
        <f t="shared" si="162"/>
        <v/>
      </c>
      <c r="L4823" s="99" t="str">
        <f t="shared" ca="1" si="163"/>
        <v>-</v>
      </c>
      <c r="M4823" s="93" t="str">
        <f>IF(E4823="","",VLOOKUP(E4823,[1]PROJECTES!$C$14:$Z$5000,21,FALSE))</f>
        <v/>
      </c>
      <c r="N4823" s="100"/>
      <c r="O4823" s="72" t="s">
        <v>229</v>
      </c>
      <c r="P4823" s="101"/>
      <c r="Q4823" s="132"/>
      <c r="R4823" s="102"/>
      <c r="S4823" s="91"/>
    </row>
    <row r="4824" spans="1:19" s="104" customFormat="1" ht="12.75" customHeight="1" x14ac:dyDescent="0.25">
      <c r="A4824" s="121"/>
      <c r="B4824" s="92" t="str">
        <f>IF(E4824="","",VLOOKUP(E4824,[1]PROJECTES!$C$14:$G$5000,2,FALSE))</f>
        <v/>
      </c>
      <c r="C4824" s="121"/>
      <c r="D4824" s="93" t="str">
        <f>IF(E4824="","",VLOOKUP(E4824,[1]PROJECTES!$C$14:$G$5000,5,FALSE))</f>
        <v/>
      </c>
      <c r="E4824" s="117"/>
      <c r="F4824" s="95"/>
      <c r="G4824" s="96" t="str">
        <f>IF(E4824="","",VLOOKUP(E4824,[1]PROJECTES!$C$14:$G$5000,4,FALSE))</f>
        <v/>
      </c>
      <c r="H4824" s="118"/>
      <c r="I4824" s="97" t="str">
        <f>IF(H4824="","",VLOOKUP(H4824,BD!B$2:C$16,2,FALSE))</f>
        <v/>
      </c>
      <c r="J4824" s="98"/>
      <c r="K4824" s="135" t="str">
        <f t="shared" si="162"/>
        <v/>
      </c>
      <c r="L4824" s="99" t="str">
        <f t="shared" ca="1" si="163"/>
        <v>-</v>
      </c>
      <c r="M4824" s="93" t="str">
        <f>IF(E4824="","",VLOOKUP(E4824,[1]PROJECTES!$C$14:$Z$5000,21,FALSE))</f>
        <v/>
      </c>
      <c r="N4824" s="100"/>
      <c r="O4824" s="72" t="s">
        <v>229</v>
      </c>
      <c r="P4824" s="101"/>
      <c r="Q4824" s="132"/>
      <c r="R4824" s="102"/>
      <c r="S4824" s="91"/>
    </row>
    <row r="4825" spans="1:19" s="104" customFormat="1" ht="12.75" customHeight="1" x14ac:dyDescent="0.25">
      <c r="A4825" s="121"/>
      <c r="B4825" s="92" t="str">
        <f>IF(E4825="","",VLOOKUP(E4825,[1]PROJECTES!$C$14:$G$5000,2,FALSE))</f>
        <v/>
      </c>
      <c r="C4825" s="121"/>
      <c r="D4825" s="93" t="str">
        <f>IF(E4825="","",VLOOKUP(E4825,[1]PROJECTES!$C$14:$G$5000,5,FALSE))</f>
        <v/>
      </c>
      <c r="E4825" s="117"/>
      <c r="F4825" s="95"/>
      <c r="G4825" s="96" t="str">
        <f>IF(E4825="","",VLOOKUP(E4825,[1]PROJECTES!$C$14:$G$5000,4,FALSE))</f>
        <v/>
      </c>
      <c r="H4825" s="118"/>
      <c r="I4825" s="97" t="str">
        <f>IF(H4825="","",VLOOKUP(H4825,BD!B$2:C$16,2,FALSE))</f>
        <v/>
      </c>
      <c r="J4825" s="98"/>
      <c r="K4825" s="135" t="str">
        <f t="shared" si="162"/>
        <v/>
      </c>
      <c r="L4825" s="99" t="str">
        <f t="shared" ca="1" si="163"/>
        <v>-</v>
      </c>
      <c r="M4825" s="93" t="str">
        <f>IF(E4825="","",VLOOKUP(E4825,[1]PROJECTES!$C$14:$Z$5000,21,FALSE))</f>
        <v/>
      </c>
      <c r="N4825" s="100"/>
      <c r="O4825" s="72" t="s">
        <v>229</v>
      </c>
      <c r="P4825" s="101"/>
      <c r="Q4825" s="132"/>
      <c r="R4825" s="102"/>
      <c r="S4825" s="91"/>
    </row>
    <row r="4826" spans="1:19" s="104" customFormat="1" ht="12.75" customHeight="1" x14ac:dyDescent="0.25">
      <c r="A4826" s="121"/>
      <c r="B4826" s="92" t="str">
        <f>IF(E4826="","",VLOOKUP(E4826,[1]PROJECTES!$C$14:$G$5000,2,FALSE))</f>
        <v/>
      </c>
      <c r="C4826" s="121"/>
      <c r="D4826" s="93" t="str">
        <f>IF(E4826="","",VLOOKUP(E4826,[1]PROJECTES!$C$14:$G$5000,5,FALSE))</f>
        <v/>
      </c>
      <c r="E4826" s="117"/>
      <c r="F4826" s="95"/>
      <c r="G4826" s="96" t="str">
        <f>IF(E4826="","",VLOOKUP(E4826,[1]PROJECTES!$C$14:$G$5000,4,FALSE))</f>
        <v/>
      </c>
      <c r="H4826" s="118"/>
      <c r="I4826" s="97" t="str">
        <f>IF(H4826="","",VLOOKUP(H4826,BD!B$2:C$16,2,FALSE))</f>
        <v/>
      </c>
      <c r="J4826" s="98"/>
      <c r="K4826" s="135" t="str">
        <f t="shared" si="162"/>
        <v/>
      </c>
      <c r="L4826" s="99" t="str">
        <f t="shared" ca="1" si="163"/>
        <v>-</v>
      </c>
      <c r="M4826" s="93" t="str">
        <f>IF(E4826="","",VLOOKUP(E4826,[1]PROJECTES!$C$14:$Z$5000,21,FALSE))</f>
        <v/>
      </c>
      <c r="N4826" s="100"/>
      <c r="O4826" s="72" t="s">
        <v>229</v>
      </c>
      <c r="P4826" s="101"/>
      <c r="Q4826" s="132"/>
      <c r="R4826" s="102"/>
      <c r="S4826" s="91"/>
    </row>
    <row r="4827" spans="1:19" s="104" customFormat="1" ht="12.75" customHeight="1" x14ac:dyDescent="0.25">
      <c r="A4827" s="121"/>
      <c r="B4827" s="92" t="str">
        <f>IF(E4827="","",VLOOKUP(E4827,[1]PROJECTES!$C$14:$G$5000,2,FALSE))</f>
        <v/>
      </c>
      <c r="C4827" s="121"/>
      <c r="D4827" s="93" t="str">
        <f>IF(E4827="","",VLOOKUP(E4827,[1]PROJECTES!$C$14:$G$5000,5,FALSE))</f>
        <v/>
      </c>
      <c r="E4827" s="117"/>
      <c r="F4827" s="95"/>
      <c r="G4827" s="96" t="str">
        <f>IF(E4827="","",VLOOKUP(E4827,[1]PROJECTES!$C$14:$G$5000,4,FALSE))</f>
        <v/>
      </c>
      <c r="H4827" s="118"/>
      <c r="I4827" s="97" t="str">
        <f>IF(H4827="","",VLOOKUP(H4827,BD!B$2:C$16,2,FALSE))</f>
        <v/>
      </c>
      <c r="J4827" s="98"/>
      <c r="K4827" s="135" t="str">
        <f t="shared" si="162"/>
        <v/>
      </c>
      <c r="L4827" s="99" t="str">
        <f t="shared" ca="1" si="163"/>
        <v>-</v>
      </c>
      <c r="M4827" s="93" t="str">
        <f>IF(E4827="","",VLOOKUP(E4827,[1]PROJECTES!$C$14:$Z$5000,21,FALSE))</f>
        <v/>
      </c>
      <c r="N4827" s="100"/>
      <c r="O4827" s="72" t="s">
        <v>229</v>
      </c>
      <c r="P4827" s="101"/>
      <c r="Q4827" s="132"/>
      <c r="R4827" s="102"/>
      <c r="S4827" s="91"/>
    </row>
    <row r="4828" spans="1:19" s="104" customFormat="1" ht="12.75" customHeight="1" x14ac:dyDescent="0.25">
      <c r="A4828" s="121"/>
      <c r="B4828" s="92" t="str">
        <f>IF(E4828="","",VLOOKUP(E4828,[1]PROJECTES!$C$14:$G$5000,2,FALSE))</f>
        <v/>
      </c>
      <c r="C4828" s="121"/>
      <c r="D4828" s="93" t="str">
        <f>IF(E4828="","",VLOOKUP(E4828,[1]PROJECTES!$C$14:$G$5000,5,FALSE))</f>
        <v/>
      </c>
      <c r="E4828" s="117"/>
      <c r="F4828" s="95"/>
      <c r="G4828" s="96" t="str">
        <f>IF(E4828="","",VLOOKUP(E4828,[1]PROJECTES!$C$14:$G$5000,4,FALSE))</f>
        <v/>
      </c>
      <c r="H4828" s="118"/>
      <c r="I4828" s="97" t="str">
        <f>IF(H4828="","",VLOOKUP(H4828,BD!B$2:C$16,2,FALSE))</f>
        <v/>
      </c>
      <c r="J4828" s="98"/>
      <c r="K4828" s="135" t="str">
        <f t="shared" si="162"/>
        <v/>
      </c>
      <c r="L4828" s="99" t="str">
        <f t="shared" ca="1" si="163"/>
        <v>-</v>
      </c>
      <c r="M4828" s="93" t="str">
        <f>IF(E4828="","",VLOOKUP(E4828,[1]PROJECTES!$C$14:$Z$5000,21,FALSE))</f>
        <v/>
      </c>
      <c r="N4828" s="100"/>
      <c r="O4828" s="72" t="s">
        <v>229</v>
      </c>
      <c r="P4828" s="101"/>
      <c r="Q4828" s="132"/>
      <c r="R4828" s="102"/>
      <c r="S4828" s="91"/>
    </row>
    <row r="4829" spans="1:19" s="104" customFormat="1" ht="12.75" customHeight="1" x14ac:dyDescent="0.25">
      <c r="A4829" s="121"/>
      <c r="B4829" s="92" t="str">
        <f>IF(E4829="","",VLOOKUP(E4829,[1]PROJECTES!$C$14:$G$5000,2,FALSE))</f>
        <v/>
      </c>
      <c r="C4829" s="121"/>
      <c r="D4829" s="93" t="str">
        <f>IF(E4829="","",VLOOKUP(E4829,[1]PROJECTES!$C$14:$G$5000,5,FALSE))</f>
        <v/>
      </c>
      <c r="E4829" s="117"/>
      <c r="F4829" s="95"/>
      <c r="G4829" s="96" t="str">
        <f>IF(E4829="","",VLOOKUP(E4829,[1]PROJECTES!$C$14:$G$5000,4,FALSE))</f>
        <v/>
      </c>
      <c r="H4829" s="118"/>
      <c r="I4829" s="97" t="str">
        <f>IF(H4829="","",VLOOKUP(H4829,BD!B$2:C$16,2,FALSE))</f>
        <v/>
      </c>
      <c r="J4829" s="98"/>
      <c r="K4829" s="135" t="str">
        <f t="shared" si="162"/>
        <v/>
      </c>
      <c r="L4829" s="99" t="str">
        <f t="shared" ca="1" si="163"/>
        <v>-</v>
      </c>
      <c r="M4829" s="93" t="str">
        <f>IF(E4829="","",VLOOKUP(E4829,[1]PROJECTES!$C$14:$Z$5000,21,FALSE))</f>
        <v/>
      </c>
      <c r="N4829" s="100"/>
      <c r="O4829" s="72" t="s">
        <v>229</v>
      </c>
      <c r="P4829" s="101"/>
      <c r="Q4829" s="132"/>
      <c r="R4829" s="102"/>
      <c r="S4829" s="91"/>
    </row>
    <row r="4830" spans="1:19" s="104" customFormat="1" ht="12.75" customHeight="1" x14ac:dyDescent="0.25">
      <c r="A4830" s="121"/>
      <c r="B4830" s="92" t="str">
        <f>IF(E4830="","",VLOOKUP(E4830,[1]PROJECTES!$C$14:$G$5000,2,FALSE))</f>
        <v/>
      </c>
      <c r="C4830" s="121"/>
      <c r="D4830" s="93" t="str">
        <f>IF(E4830="","",VLOOKUP(E4830,[1]PROJECTES!$C$14:$G$5000,5,FALSE))</f>
        <v/>
      </c>
      <c r="E4830" s="117"/>
      <c r="F4830" s="95"/>
      <c r="G4830" s="96" t="str">
        <f>IF(E4830="","",VLOOKUP(E4830,[1]PROJECTES!$C$14:$G$5000,4,FALSE))</f>
        <v/>
      </c>
      <c r="H4830" s="118"/>
      <c r="I4830" s="97" t="str">
        <f>IF(H4830="","",VLOOKUP(H4830,BD!B$2:C$16,2,FALSE))</f>
        <v/>
      </c>
      <c r="J4830" s="98"/>
      <c r="K4830" s="135" t="str">
        <f t="shared" si="162"/>
        <v/>
      </c>
      <c r="L4830" s="99" t="str">
        <f t="shared" ca="1" si="163"/>
        <v>-</v>
      </c>
      <c r="M4830" s="93" t="str">
        <f>IF(E4830="","",VLOOKUP(E4830,[1]PROJECTES!$C$14:$Z$5000,21,FALSE))</f>
        <v/>
      </c>
      <c r="N4830" s="100"/>
      <c r="O4830" s="72" t="s">
        <v>229</v>
      </c>
      <c r="P4830" s="101"/>
      <c r="Q4830" s="132"/>
      <c r="R4830" s="102"/>
      <c r="S4830" s="91"/>
    </row>
    <row r="4831" spans="1:19" s="104" customFormat="1" ht="12.75" customHeight="1" x14ac:dyDescent="0.25">
      <c r="A4831" s="121"/>
      <c r="B4831" s="92" t="str">
        <f>IF(E4831="","",VLOOKUP(E4831,[1]PROJECTES!$C$14:$G$5000,2,FALSE))</f>
        <v/>
      </c>
      <c r="C4831" s="121"/>
      <c r="D4831" s="93" t="str">
        <f>IF(E4831="","",VLOOKUP(E4831,[1]PROJECTES!$C$14:$G$5000,5,FALSE))</f>
        <v/>
      </c>
      <c r="E4831" s="117"/>
      <c r="F4831" s="95"/>
      <c r="G4831" s="96" t="str">
        <f>IF(E4831="","",VLOOKUP(E4831,[1]PROJECTES!$C$14:$G$5000,4,FALSE))</f>
        <v/>
      </c>
      <c r="H4831" s="118"/>
      <c r="I4831" s="97" t="str">
        <f>IF(H4831="","",VLOOKUP(H4831,BD!B$2:C$16,2,FALSE))</f>
        <v/>
      </c>
      <c r="J4831" s="98"/>
      <c r="K4831" s="135" t="str">
        <f t="shared" si="162"/>
        <v/>
      </c>
      <c r="L4831" s="99" t="str">
        <f t="shared" ca="1" si="163"/>
        <v>-</v>
      </c>
      <c r="M4831" s="93" t="str">
        <f>IF(E4831="","",VLOOKUP(E4831,[1]PROJECTES!$C$14:$Z$5000,21,FALSE))</f>
        <v/>
      </c>
      <c r="N4831" s="100"/>
      <c r="O4831" s="72" t="s">
        <v>229</v>
      </c>
      <c r="P4831" s="101"/>
      <c r="Q4831" s="132"/>
      <c r="R4831" s="102"/>
      <c r="S4831" s="91"/>
    </row>
    <row r="4832" spans="1:19" s="104" customFormat="1" ht="12.75" customHeight="1" x14ac:dyDescent="0.25">
      <c r="A4832" s="121"/>
      <c r="B4832" s="92" t="str">
        <f>IF(E4832="","",VLOOKUP(E4832,[1]PROJECTES!$C$14:$G$5000,2,FALSE))</f>
        <v/>
      </c>
      <c r="C4832" s="121"/>
      <c r="D4832" s="93" t="str">
        <f>IF(E4832="","",VLOOKUP(E4832,[1]PROJECTES!$C$14:$G$5000,5,FALSE))</f>
        <v/>
      </c>
      <c r="E4832" s="117"/>
      <c r="F4832" s="95"/>
      <c r="G4832" s="96" t="str">
        <f>IF(E4832="","",VLOOKUP(E4832,[1]PROJECTES!$C$14:$G$5000,4,FALSE))</f>
        <v/>
      </c>
      <c r="H4832" s="118"/>
      <c r="I4832" s="97" t="str">
        <f>IF(H4832="","",VLOOKUP(H4832,BD!B$2:C$16,2,FALSE))</f>
        <v/>
      </c>
      <c r="J4832" s="98"/>
      <c r="K4832" s="135" t="str">
        <f t="shared" si="162"/>
        <v/>
      </c>
      <c r="L4832" s="99" t="str">
        <f t="shared" ca="1" si="163"/>
        <v>-</v>
      </c>
      <c r="M4832" s="93" t="str">
        <f>IF(E4832="","",VLOOKUP(E4832,[1]PROJECTES!$C$14:$Z$5000,21,FALSE))</f>
        <v/>
      </c>
      <c r="N4832" s="100"/>
      <c r="O4832" s="72" t="s">
        <v>229</v>
      </c>
      <c r="P4832" s="101"/>
      <c r="Q4832" s="132"/>
      <c r="R4832" s="102"/>
      <c r="S4832" s="91"/>
    </row>
    <row r="4833" spans="1:19" s="104" customFormat="1" ht="12.75" customHeight="1" x14ac:dyDescent="0.25">
      <c r="A4833" s="121"/>
      <c r="B4833" s="92" t="str">
        <f>IF(E4833="","",VLOOKUP(E4833,[1]PROJECTES!$C$14:$G$5000,2,FALSE))</f>
        <v/>
      </c>
      <c r="C4833" s="121"/>
      <c r="D4833" s="93" t="str">
        <f>IF(E4833="","",VLOOKUP(E4833,[1]PROJECTES!$C$14:$G$5000,5,FALSE))</f>
        <v/>
      </c>
      <c r="E4833" s="117"/>
      <c r="F4833" s="95"/>
      <c r="G4833" s="96" t="str">
        <f>IF(E4833="","",VLOOKUP(E4833,[1]PROJECTES!$C$14:$G$5000,4,FALSE))</f>
        <v/>
      </c>
      <c r="H4833" s="118"/>
      <c r="I4833" s="97" t="str">
        <f>IF(H4833="","",VLOOKUP(H4833,BD!B$2:C$16,2,FALSE))</f>
        <v/>
      </c>
      <c r="J4833" s="98"/>
      <c r="K4833" s="135" t="str">
        <f t="shared" si="162"/>
        <v/>
      </c>
      <c r="L4833" s="99" t="str">
        <f t="shared" ca="1" si="163"/>
        <v>-</v>
      </c>
      <c r="M4833" s="93" t="str">
        <f>IF(E4833="","",VLOOKUP(E4833,[1]PROJECTES!$C$14:$Z$5000,21,FALSE))</f>
        <v/>
      </c>
      <c r="N4833" s="100"/>
      <c r="O4833" s="72" t="s">
        <v>229</v>
      </c>
      <c r="P4833" s="101"/>
      <c r="Q4833" s="132"/>
      <c r="R4833" s="102"/>
      <c r="S4833" s="91"/>
    </row>
    <row r="4834" spans="1:19" s="104" customFormat="1" ht="12.75" customHeight="1" x14ac:dyDescent="0.25">
      <c r="A4834" s="121"/>
      <c r="B4834" s="92" t="str">
        <f>IF(E4834="","",VLOOKUP(E4834,[1]PROJECTES!$C$14:$G$5000,2,FALSE))</f>
        <v/>
      </c>
      <c r="C4834" s="121"/>
      <c r="D4834" s="93" t="str">
        <f>IF(E4834="","",VLOOKUP(E4834,[1]PROJECTES!$C$14:$G$5000,5,FALSE))</f>
        <v/>
      </c>
      <c r="E4834" s="117"/>
      <c r="F4834" s="95"/>
      <c r="G4834" s="96" t="str">
        <f>IF(E4834="","",VLOOKUP(E4834,[1]PROJECTES!$C$14:$G$5000,4,FALSE))</f>
        <v/>
      </c>
      <c r="H4834" s="118"/>
      <c r="I4834" s="97" t="str">
        <f>IF(H4834="","",VLOOKUP(H4834,BD!B$2:C$16,2,FALSE))</f>
        <v/>
      </c>
      <c r="J4834" s="98"/>
      <c r="K4834" s="135" t="str">
        <f t="shared" si="162"/>
        <v/>
      </c>
      <c r="L4834" s="99" t="str">
        <f t="shared" ca="1" si="163"/>
        <v>-</v>
      </c>
      <c r="M4834" s="93" t="str">
        <f>IF(E4834="","",VLOOKUP(E4834,[1]PROJECTES!$C$14:$Z$5000,21,FALSE))</f>
        <v/>
      </c>
      <c r="N4834" s="100"/>
      <c r="O4834" s="72" t="s">
        <v>229</v>
      </c>
      <c r="P4834" s="101"/>
      <c r="Q4834" s="132"/>
      <c r="R4834" s="102"/>
      <c r="S4834" s="91"/>
    </row>
    <row r="4835" spans="1:19" s="104" customFormat="1" ht="12.75" customHeight="1" x14ac:dyDescent="0.25">
      <c r="A4835" s="121"/>
      <c r="B4835" s="92" t="str">
        <f>IF(E4835="","",VLOOKUP(E4835,[1]PROJECTES!$C$14:$G$5000,2,FALSE))</f>
        <v/>
      </c>
      <c r="C4835" s="121"/>
      <c r="D4835" s="93" t="str">
        <f>IF(E4835="","",VLOOKUP(E4835,[1]PROJECTES!$C$14:$G$5000,5,FALSE))</f>
        <v/>
      </c>
      <c r="E4835" s="117"/>
      <c r="F4835" s="95"/>
      <c r="G4835" s="96" t="str">
        <f>IF(E4835="","",VLOOKUP(E4835,[1]PROJECTES!$C$14:$G$5000,4,FALSE))</f>
        <v/>
      </c>
      <c r="H4835" s="118"/>
      <c r="I4835" s="97" t="str">
        <f>IF(H4835="","",VLOOKUP(H4835,BD!B$2:C$16,2,FALSE))</f>
        <v/>
      </c>
      <c r="J4835" s="98"/>
      <c r="K4835" s="135" t="str">
        <f t="shared" si="162"/>
        <v/>
      </c>
      <c r="L4835" s="99" t="str">
        <f t="shared" ca="1" si="163"/>
        <v>-</v>
      </c>
      <c r="M4835" s="93" t="str">
        <f>IF(E4835="","",VLOOKUP(E4835,[1]PROJECTES!$C$14:$Z$5000,21,FALSE))</f>
        <v/>
      </c>
      <c r="N4835" s="100"/>
      <c r="O4835" s="72" t="s">
        <v>229</v>
      </c>
      <c r="P4835" s="101"/>
      <c r="Q4835" s="132"/>
      <c r="R4835" s="102"/>
      <c r="S4835" s="91"/>
    </row>
    <row r="4836" spans="1:19" s="104" customFormat="1" ht="12.75" customHeight="1" x14ac:dyDescent="0.25">
      <c r="A4836" s="121"/>
      <c r="B4836" s="92" t="str">
        <f>IF(E4836="","",VLOOKUP(E4836,[1]PROJECTES!$C$14:$G$5000,2,FALSE))</f>
        <v/>
      </c>
      <c r="C4836" s="121"/>
      <c r="D4836" s="93" t="str">
        <f>IF(E4836="","",VLOOKUP(E4836,[1]PROJECTES!$C$14:$G$5000,5,FALSE))</f>
        <v/>
      </c>
      <c r="E4836" s="117"/>
      <c r="F4836" s="95"/>
      <c r="G4836" s="96" t="str">
        <f>IF(E4836="","",VLOOKUP(E4836,[1]PROJECTES!$C$14:$G$5000,4,FALSE))</f>
        <v/>
      </c>
      <c r="H4836" s="118"/>
      <c r="I4836" s="97" t="str">
        <f>IF(H4836="","",VLOOKUP(H4836,BD!B$2:C$16,2,FALSE))</f>
        <v/>
      </c>
      <c r="J4836" s="98"/>
      <c r="K4836" s="135" t="str">
        <f t="shared" si="162"/>
        <v/>
      </c>
      <c r="L4836" s="99" t="str">
        <f t="shared" ca="1" si="163"/>
        <v>-</v>
      </c>
      <c r="M4836" s="93" t="str">
        <f>IF(E4836="","",VLOOKUP(E4836,[1]PROJECTES!$C$14:$Z$5000,21,FALSE))</f>
        <v/>
      </c>
      <c r="N4836" s="100"/>
      <c r="O4836" s="72" t="s">
        <v>229</v>
      </c>
      <c r="P4836" s="101"/>
      <c r="Q4836" s="132"/>
      <c r="R4836" s="102"/>
      <c r="S4836" s="91"/>
    </row>
    <row r="4837" spans="1:19" s="104" customFormat="1" ht="12.75" customHeight="1" x14ac:dyDescent="0.25">
      <c r="A4837" s="121"/>
      <c r="B4837" s="92" t="str">
        <f>IF(E4837="","",VLOOKUP(E4837,[1]PROJECTES!$C$14:$G$5000,2,FALSE))</f>
        <v/>
      </c>
      <c r="C4837" s="121"/>
      <c r="D4837" s="93" t="str">
        <f>IF(E4837="","",VLOOKUP(E4837,[1]PROJECTES!$C$14:$G$5000,5,FALSE))</f>
        <v/>
      </c>
      <c r="E4837" s="117"/>
      <c r="F4837" s="95"/>
      <c r="G4837" s="96" t="str">
        <f>IF(E4837="","",VLOOKUP(E4837,[1]PROJECTES!$C$14:$G$5000,4,FALSE))</f>
        <v/>
      </c>
      <c r="H4837" s="118"/>
      <c r="I4837" s="97" t="str">
        <f>IF(H4837="","",VLOOKUP(H4837,BD!B$2:C$16,2,FALSE))</f>
        <v/>
      </c>
      <c r="J4837" s="98"/>
      <c r="K4837" s="135" t="str">
        <f t="shared" si="162"/>
        <v/>
      </c>
      <c r="L4837" s="99" t="str">
        <f t="shared" ca="1" si="163"/>
        <v>-</v>
      </c>
      <c r="M4837" s="93" t="str">
        <f>IF(E4837="","",VLOOKUP(E4837,[1]PROJECTES!$C$14:$Z$5000,21,FALSE))</f>
        <v/>
      </c>
      <c r="N4837" s="100"/>
      <c r="O4837" s="72" t="s">
        <v>229</v>
      </c>
      <c r="P4837" s="101"/>
      <c r="Q4837" s="132"/>
      <c r="R4837" s="102"/>
      <c r="S4837" s="91"/>
    </row>
    <row r="4838" spans="1:19" s="104" customFormat="1" ht="12.75" customHeight="1" x14ac:dyDescent="0.25">
      <c r="A4838" s="121"/>
      <c r="B4838" s="92" t="str">
        <f>IF(E4838="","",VLOOKUP(E4838,[1]PROJECTES!$C$14:$G$5000,2,FALSE))</f>
        <v/>
      </c>
      <c r="C4838" s="121"/>
      <c r="D4838" s="93" t="str">
        <f>IF(E4838="","",VLOOKUP(E4838,[1]PROJECTES!$C$14:$G$5000,5,FALSE))</f>
        <v/>
      </c>
      <c r="E4838" s="117"/>
      <c r="F4838" s="95"/>
      <c r="G4838" s="96" t="str">
        <f>IF(E4838="","",VLOOKUP(E4838,[1]PROJECTES!$C$14:$G$5000,4,FALSE))</f>
        <v/>
      </c>
      <c r="H4838" s="118"/>
      <c r="I4838" s="97" t="str">
        <f>IF(H4838="","",VLOOKUP(H4838,BD!B$2:C$16,2,FALSE))</f>
        <v/>
      </c>
      <c r="J4838" s="98"/>
      <c r="K4838" s="135" t="str">
        <f t="shared" si="162"/>
        <v/>
      </c>
      <c r="L4838" s="99" t="str">
        <f t="shared" ca="1" si="163"/>
        <v>-</v>
      </c>
      <c r="M4838" s="93" t="str">
        <f>IF(E4838="","",VLOOKUP(E4838,[1]PROJECTES!$C$14:$Z$5000,21,FALSE))</f>
        <v/>
      </c>
      <c r="N4838" s="100"/>
      <c r="O4838" s="72" t="s">
        <v>229</v>
      </c>
      <c r="P4838" s="101"/>
      <c r="Q4838" s="132"/>
      <c r="R4838" s="102"/>
      <c r="S4838" s="91"/>
    </row>
    <row r="4839" spans="1:19" s="104" customFormat="1" ht="12.75" customHeight="1" x14ac:dyDescent="0.25">
      <c r="A4839" s="121"/>
      <c r="B4839" s="92" t="str">
        <f>IF(E4839="","",VLOOKUP(E4839,[1]PROJECTES!$C$14:$G$5000,2,FALSE))</f>
        <v/>
      </c>
      <c r="C4839" s="121"/>
      <c r="D4839" s="93" t="str">
        <f>IF(E4839="","",VLOOKUP(E4839,[1]PROJECTES!$C$14:$G$5000,5,FALSE))</f>
        <v/>
      </c>
      <c r="E4839" s="117"/>
      <c r="F4839" s="95"/>
      <c r="G4839" s="96" t="str">
        <f>IF(E4839="","",VLOOKUP(E4839,[1]PROJECTES!$C$14:$G$5000,4,FALSE))</f>
        <v/>
      </c>
      <c r="H4839" s="118"/>
      <c r="I4839" s="97" t="str">
        <f>IF(H4839="","",VLOOKUP(H4839,BD!B$2:C$16,2,FALSE))</f>
        <v/>
      </c>
      <c r="J4839" s="98"/>
      <c r="K4839" s="135" t="str">
        <f t="shared" si="162"/>
        <v/>
      </c>
      <c r="L4839" s="99" t="str">
        <f t="shared" ca="1" si="163"/>
        <v>-</v>
      </c>
      <c r="M4839" s="93" t="str">
        <f>IF(E4839="","",VLOOKUP(E4839,[1]PROJECTES!$C$14:$Z$5000,21,FALSE))</f>
        <v/>
      </c>
      <c r="N4839" s="100"/>
      <c r="O4839" s="72" t="s">
        <v>229</v>
      </c>
      <c r="P4839" s="101"/>
      <c r="Q4839" s="132"/>
      <c r="R4839" s="102"/>
      <c r="S4839" s="91"/>
    </row>
    <row r="4840" spans="1:19" s="104" customFormat="1" ht="12.75" customHeight="1" x14ac:dyDescent="0.25">
      <c r="A4840" s="121"/>
      <c r="B4840" s="92" t="str">
        <f>IF(E4840="","",VLOOKUP(E4840,[1]PROJECTES!$C$14:$G$5000,2,FALSE))</f>
        <v/>
      </c>
      <c r="C4840" s="121"/>
      <c r="D4840" s="93" t="str">
        <f>IF(E4840="","",VLOOKUP(E4840,[1]PROJECTES!$C$14:$G$5000,5,FALSE))</f>
        <v/>
      </c>
      <c r="E4840" s="117"/>
      <c r="F4840" s="95"/>
      <c r="G4840" s="96" t="str">
        <f>IF(E4840="","",VLOOKUP(E4840,[1]PROJECTES!$C$14:$G$5000,4,FALSE))</f>
        <v/>
      </c>
      <c r="H4840" s="118"/>
      <c r="I4840" s="97" t="str">
        <f>IF(H4840="","",VLOOKUP(H4840,BD!B$2:C$16,2,FALSE))</f>
        <v/>
      </c>
      <c r="J4840" s="98"/>
      <c r="K4840" s="135" t="str">
        <f t="shared" si="162"/>
        <v/>
      </c>
      <c r="L4840" s="99" t="str">
        <f t="shared" ca="1" si="163"/>
        <v>-</v>
      </c>
      <c r="M4840" s="93" t="str">
        <f>IF(E4840="","",VLOOKUP(E4840,[1]PROJECTES!$C$14:$Z$5000,21,FALSE))</f>
        <v/>
      </c>
      <c r="N4840" s="100"/>
      <c r="O4840" s="72" t="s">
        <v>229</v>
      </c>
      <c r="P4840" s="101"/>
      <c r="Q4840" s="132"/>
      <c r="R4840" s="102"/>
      <c r="S4840" s="91"/>
    </row>
    <row r="4841" spans="1:19" s="104" customFormat="1" ht="12.75" customHeight="1" x14ac:dyDescent="0.25">
      <c r="A4841" s="121"/>
      <c r="B4841" s="92" t="str">
        <f>IF(E4841="","",VLOOKUP(E4841,[1]PROJECTES!$C$14:$G$5000,2,FALSE))</f>
        <v/>
      </c>
      <c r="C4841" s="121"/>
      <c r="D4841" s="93" t="str">
        <f>IF(E4841="","",VLOOKUP(E4841,[1]PROJECTES!$C$14:$G$5000,5,FALSE))</f>
        <v/>
      </c>
      <c r="E4841" s="117"/>
      <c r="F4841" s="95"/>
      <c r="G4841" s="96" t="str">
        <f>IF(E4841="","",VLOOKUP(E4841,[1]PROJECTES!$C$14:$G$5000,4,FALSE))</f>
        <v/>
      </c>
      <c r="H4841" s="118"/>
      <c r="I4841" s="97" t="str">
        <f>IF(H4841="","",VLOOKUP(H4841,BD!B$2:C$16,2,FALSE))</f>
        <v/>
      </c>
      <c r="J4841" s="98"/>
      <c r="K4841" s="135" t="str">
        <f t="shared" si="162"/>
        <v/>
      </c>
      <c r="L4841" s="99" t="str">
        <f t="shared" ca="1" si="163"/>
        <v>-</v>
      </c>
      <c r="M4841" s="93" t="str">
        <f>IF(E4841="","",VLOOKUP(E4841,[1]PROJECTES!$C$14:$Z$5000,21,FALSE))</f>
        <v/>
      </c>
      <c r="N4841" s="100"/>
      <c r="O4841" s="72" t="s">
        <v>229</v>
      </c>
      <c r="P4841" s="101"/>
      <c r="Q4841" s="132"/>
      <c r="R4841" s="102"/>
      <c r="S4841" s="91"/>
    </row>
    <row r="4842" spans="1:19" s="104" customFormat="1" ht="12.75" customHeight="1" x14ac:dyDescent="0.25">
      <c r="A4842" s="121"/>
      <c r="B4842" s="92" t="str">
        <f>IF(E4842="","",VLOOKUP(E4842,[1]PROJECTES!$C$14:$G$5000,2,FALSE))</f>
        <v/>
      </c>
      <c r="C4842" s="121"/>
      <c r="D4842" s="93" t="str">
        <f>IF(E4842="","",VLOOKUP(E4842,[1]PROJECTES!$C$14:$G$5000,5,FALSE))</f>
        <v/>
      </c>
      <c r="E4842" s="117"/>
      <c r="F4842" s="95"/>
      <c r="G4842" s="96" t="str">
        <f>IF(E4842="","",VLOOKUP(E4842,[1]PROJECTES!$C$14:$G$5000,4,FALSE))</f>
        <v/>
      </c>
      <c r="H4842" s="118"/>
      <c r="I4842" s="97" t="str">
        <f>IF(H4842="","",VLOOKUP(H4842,BD!B$2:C$16,2,FALSE))</f>
        <v/>
      </c>
      <c r="J4842" s="98"/>
      <c r="K4842" s="135" t="str">
        <f t="shared" si="162"/>
        <v/>
      </c>
      <c r="L4842" s="99" t="str">
        <f t="shared" ca="1" si="163"/>
        <v>-</v>
      </c>
      <c r="M4842" s="93" t="str">
        <f>IF(E4842="","",VLOOKUP(E4842,[1]PROJECTES!$C$14:$Z$5000,21,FALSE))</f>
        <v/>
      </c>
      <c r="N4842" s="100"/>
      <c r="O4842" s="72" t="s">
        <v>229</v>
      </c>
      <c r="P4842" s="101"/>
      <c r="Q4842" s="132"/>
      <c r="R4842" s="102"/>
      <c r="S4842" s="91"/>
    </row>
    <row r="4843" spans="1:19" s="104" customFormat="1" ht="12.75" customHeight="1" x14ac:dyDescent="0.25">
      <c r="A4843" s="121"/>
      <c r="B4843" s="92" t="str">
        <f>IF(E4843="","",VLOOKUP(E4843,[1]PROJECTES!$C$14:$G$5000,2,FALSE))</f>
        <v/>
      </c>
      <c r="C4843" s="121"/>
      <c r="D4843" s="93" t="str">
        <f>IF(E4843="","",VLOOKUP(E4843,[1]PROJECTES!$C$14:$G$5000,5,FALSE))</f>
        <v/>
      </c>
      <c r="E4843" s="117"/>
      <c r="F4843" s="95"/>
      <c r="G4843" s="96" t="str">
        <f>IF(E4843="","",VLOOKUP(E4843,[1]PROJECTES!$C$14:$G$5000,4,FALSE))</f>
        <v/>
      </c>
      <c r="H4843" s="118"/>
      <c r="I4843" s="97" t="str">
        <f>IF(H4843="","",VLOOKUP(H4843,BD!B$2:C$16,2,FALSE))</f>
        <v/>
      </c>
      <c r="J4843" s="98"/>
      <c r="K4843" s="135" t="str">
        <f t="shared" si="162"/>
        <v/>
      </c>
      <c r="L4843" s="99" t="str">
        <f t="shared" ca="1" si="163"/>
        <v>-</v>
      </c>
      <c r="M4843" s="93" t="str">
        <f>IF(E4843="","",VLOOKUP(E4843,[1]PROJECTES!$C$14:$Z$5000,21,FALSE))</f>
        <v/>
      </c>
      <c r="N4843" s="100"/>
      <c r="O4843" s="72" t="s">
        <v>229</v>
      </c>
      <c r="P4843" s="101"/>
      <c r="Q4843" s="132"/>
      <c r="R4843" s="102"/>
      <c r="S4843" s="91"/>
    </row>
    <row r="4844" spans="1:19" s="104" customFormat="1" ht="12.75" customHeight="1" x14ac:dyDescent="0.25">
      <c r="A4844" s="121"/>
      <c r="B4844" s="92" t="str">
        <f>IF(E4844="","",VLOOKUP(E4844,[1]PROJECTES!$C$14:$G$5000,2,FALSE))</f>
        <v/>
      </c>
      <c r="C4844" s="121"/>
      <c r="D4844" s="93" t="str">
        <f>IF(E4844="","",VLOOKUP(E4844,[1]PROJECTES!$C$14:$G$5000,5,FALSE))</f>
        <v/>
      </c>
      <c r="E4844" s="117"/>
      <c r="F4844" s="95"/>
      <c r="G4844" s="96" t="str">
        <f>IF(E4844="","",VLOOKUP(E4844,[1]PROJECTES!$C$14:$G$5000,4,FALSE))</f>
        <v/>
      </c>
      <c r="H4844" s="118"/>
      <c r="I4844" s="97" t="str">
        <f>IF(H4844="","",VLOOKUP(H4844,BD!B$2:C$16,2,FALSE))</f>
        <v/>
      </c>
      <c r="J4844" s="98"/>
      <c r="K4844" s="135" t="str">
        <f t="shared" ref="K4844:K4907" si="164">IF(J4844="","",WEEKNUM(J4844,2)-0)</f>
        <v/>
      </c>
      <c r="L4844" s="99" t="str">
        <f t="shared" ref="L4844:L4907" ca="1" si="165">IF(M4844="","-",IF(G4844="TA","-",+M4844-TODAY()))</f>
        <v>-</v>
      </c>
      <c r="M4844" s="93" t="str">
        <f>IF(E4844="","",VLOOKUP(E4844,[1]PROJECTES!$C$14:$Z$5000,21,FALSE))</f>
        <v/>
      </c>
      <c r="N4844" s="100"/>
      <c r="O4844" s="72" t="s">
        <v>229</v>
      </c>
      <c r="P4844" s="101"/>
      <c r="Q4844" s="132"/>
      <c r="R4844" s="102"/>
      <c r="S4844" s="91"/>
    </row>
    <row r="4845" spans="1:19" s="104" customFormat="1" ht="12.75" customHeight="1" x14ac:dyDescent="0.25">
      <c r="A4845" s="121"/>
      <c r="B4845" s="92" t="str">
        <f>IF(E4845="","",VLOOKUP(E4845,[1]PROJECTES!$C$14:$G$5000,2,FALSE))</f>
        <v/>
      </c>
      <c r="C4845" s="121"/>
      <c r="D4845" s="93" t="str">
        <f>IF(E4845="","",VLOOKUP(E4845,[1]PROJECTES!$C$14:$G$5000,5,FALSE))</f>
        <v/>
      </c>
      <c r="E4845" s="117"/>
      <c r="F4845" s="95"/>
      <c r="G4845" s="96" t="str">
        <f>IF(E4845="","",VLOOKUP(E4845,[1]PROJECTES!$C$14:$G$5000,4,FALSE))</f>
        <v/>
      </c>
      <c r="H4845" s="118"/>
      <c r="I4845" s="97" t="str">
        <f>IF(H4845="","",VLOOKUP(H4845,BD!B$2:C$16,2,FALSE))</f>
        <v/>
      </c>
      <c r="J4845" s="98"/>
      <c r="K4845" s="135" t="str">
        <f t="shared" si="164"/>
        <v/>
      </c>
      <c r="L4845" s="99" t="str">
        <f t="shared" ca="1" si="165"/>
        <v>-</v>
      </c>
      <c r="M4845" s="93" t="str">
        <f>IF(E4845="","",VLOOKUP(E4845,[1]PROJECTES!$C$14:$Z$5000,21,FALSE))</f>
        <v/>
      </c>
      <c r="N4845" s="100"/>
      <c r="O4845" s="72" t="s">
        <v>229</v>
      </c>
      <c r="P4845" s="101"/>
      <c r="Q4845" s="132"/>
      <c r="R4845" s="102"/>
      <c r="S4845" s="91"/>
    </row>
    <row r="4846" spans="1:19" s="104" customFormat="1" ht="12.75" customHeight="1" x14ac:dyDescent="0.25">
      <c r="A4846" s="121"/>
      <c r="B4846" s="92" t="str">
        <f>IF(E4846="","",VLOOKUP(E4846,[1]PROJECTES!$C$14:$G$5000,2,FALSE))</f>
        <v/>
      </c>
      <c r="C4846" s="121"/>
      <c r="D4846" s="93" t="str">
        <f>IF(E4846="","",VLOOKUP(E4846,[1]PROJECTES!$C$14:$G$5000,5,FALSE))</f>
        <v/>
      </c>
      <c r="E4846" s="117"/>
      <c r="F4846" s="95"/>
      <c r="G4846" s="96" t="str">
        <f>IF(E4846="","",VLOOKUP(E4846,[1]PROJECTES!$C$14:$G$5000,4,FALSE))</f>
        <v/>
      </c>
      <c r="H4846" s="118"/>
      <c r="I4846" s="97" t="str">
        <f>IF(H4846="","",VLOOKUP(H4846,BD!B$2:C$16,2,FALSE))</f>
        <v/>
      </c>
      <c r="J4846" s="98"/>
      <c r="K4846" s="135" t="str">
        <f t="shared" si="164"/>
        <v/>
      </c>
      <c r="L4846" s="99" t="str">
        <f t="shared" ca="1" si="165"/>
        <v>-</v>
      </c>
      <c r="M4846" s="93" t="str">
        <f>IF(E4846="","",VLOOKUP(E4846,[1]PROJECTES!$C$14:$Z$5000,21,FALSE))</f>
        <v/>
      </c>
      <c r="N4846" s="100"/>
      <c r="O4846" s="72" t="s">
        <v>229</v>
      </c>
      <c r="P4846" s="101"/>
      <c r="Q4846" s="132"/>
      <c r="R4846" s="102"/>
      <c r="S4846" s="91"/>
    </row>
    <row r="4847" spans="1:19" s="104" customFormat="1" ht="12.75" customHeight="1" x14ac:dyDescent="0.25">
      <c r="A4847" s="121"/>
      <c r="B4847" s="92" t="str">
        <f>IF(E4847="","",VLOOKUP(E4847,[1]PROJECTES!$C$14:$G$5000,2,FALSE))</f>
        <v/>
      </c>
      <c r="C4847" s="121"/>
      <c r="D4847" s="93" t="str">
        <f>IF(E4847="","",VLOOKUP(E4847,[1]PROJECTES!$C$14:$G$5000,5,FALSE))</f>
        <v/>
      </c>
      <c r="E4847" s="117"/>
      <c r="F4847" s="95"/>
      <c r="G4847" s="96" t="str">
        <f>IF(E4847="","",VLOOKUP(E4847,[1]PROJECTES!$C$14:$G$5000,4,FALSE))</f>
        <v/>
      </c>
      <c r="H4847" s="118"/>
      <c r="I4847" s="97" t="str">
        <f>IF(H4847="","",VLOOKUP(H4847,BD!B$2:C$16,2,FALSE))</f>
        <v/>
      </c>
      <c r="J4847" s="98"/>
      <c r="K4847" s="135" t="str">
        <f t="shared" si="164"/>
        <v/>
      </c>
      <c r="L4847" s="99" t="str">
        <f t="shared" ca="1" si="165"/>
        <v>-</v>
      </c>
      <c r="M4847" s="93" t="str">
        <f>IF(E4847="","",VLOOKUP(E4847,[1]PROJECTES!$C$14:$Z$5000,21,FALSE))</f>
        <v/>
      </c>
      <c r="N4847" s="100"/>
      <c r="O4847" s="72" t="s">
        <v>229</v>
      </c>
      <c r="P4847" s="101"/>
      <c r="Q4847" s="132"/>
      <c r="R4847" s="102"/>
      <c r="S4847" s="91"/>
    </row>
    <row r="4848" spans="1:19" s="104" customFormat="1" ht="12.75" customHeight="1" x14ac:dyDescent="0.25">
      <c r="A4848" s="121"/>
      <c r="B4848" s="92" t="str">
        <f>IF(E4848="","",VLOOKUP(E4848,[1]PROJECTES!$C$14:$G$5000,2,FALSE))</f>
        <v/>
      </c>
      <c r="C4848" s="121"/>
      <c r="D4848" s="93" t="str">
        <f>IF(E4848="","",VLOOKUP(E4848,[1]PROJECTES!$C$14:$G$5000,5,FALSE))</f>
        <v/>
      </c>
      <c r="E4848" s="117"/>
      <c r="F4848" s="95"/>
      <c r="G4848" s="96" t="str">
        <f>IF(E4848="","",VLOOKUP(E4848,[1]PROJECTES!$C$14:$G$5000,4,FALSE))</f>
        <v/>
      </c>
      <c r="H4848" s="118"/>
      <c r="I4848" s="97" t="str">
        <f>IF(H4848="","",VLOOKUP(H4848,BD!B$2:C$16,2,FALSE))</f>
        <v/>
      </c>
      <c r="J4848" s="98"/>
      <c r="K4848" s="135" t="str">
        <f t="shared" si="164"/>
        <v/>
      </c>
      <c r="L4848" s="99" t="str">
        <f t="shared" ca="1" si="165"/>
        <v>-</v>
      </c>
      <c r="M4848" s="93" t="str">
        <f>IF(E4848="","",VLOOKUP(E4848,[1]PROJECTES!$C$14:$Z$5000,21,FALSE))</f>
        <v/>
      </c>
      <c r="N4848" s="100"/>
      <c r="O4848" s="72" t="s">
        <v>229</v>
      </c>
      <c r="P4848" s="101"/>
      <c r="Q4848" s="132"/>
      <c r="R4848" s="102"/>
      <c r="S4848" s="91"/>
    </row>
    <row r="4849" spans="1:19" s="104" customFormat="1" ht="12.75" customHeight="1" x14ac:dyDescent="0.25">
      <c r="A4849" s="121"/>
      <c r="B4849" s="92" t="str">
        <f>IF(E4849="","",VLOOKUP(E4849,[1]PROJECTES!$C$14:$G$5000,2,FALSE))</f>
        <v/>
      </c>
      <c r="C4849" s="121"/>
      <c r="D4849" s="93" t="str">
        <f>IF(E4849="","",VLOOKUP(E4849,[1]PROJECTES!$C$14:$G$5000,5,FALSE))</f>
        <v/>
      </c>
      <c r="E4849" s="117"/>
      <c r="F4849" s="95"/>
      <c r="G4849" s="96" t="str">
        <f>IF(E4849="","",VLOOKUP(E4849,[1]PROJECTES!$C$14:$G$5000,4,FALSE))</f>
        <v/>
      </c>
      <c r="H4849" s="118"/>
      <c r="I4849" s="97" t="str">
        <f>IF(H4849="","",VLOOKUP(H4849,BD!B$2:C$16,2,FALSE))</f>
        <v/>
      </c>
      <c r="J4849" s="98"/>
      <c r="K4849" s="135" t="str">
        <f t="shared" si="164"/>
        <v/>
      </c>
      <c r="L4849" s="99" t="str">
        <f t="shared" ca="1" si="165"/>
        <v>-</v>
      </c>
      <c r="M4849" s="93" t="str">
        <f>IF(E4849="","",VLOOKUP(E4849,[1]PROJECTES!$C$14:$Z$5000,21,FALSE))</f>
        <v/>
      </c>
      <c r="N4849" s="100"/>
      <c r="O4849" s="72" t="s">
        <v>229</v>
      </c>
      <c r="P4849" s="101"/>
      <c r="Q4849" s="132"/>
      <c r="R4849" s="102"/>
      <c r="S4849" s="91"/>
    </row>
    <row r="4850" spans="1:19" s="104" customFormat="1" ht="12.75" customHeight="1" x14ac:dyDescent="0.25">
      <c r="A4850" s="121"/>
      <c r="B4850" s="92" t="str">
        <f>IF(E4850="","",VLOOKUP(E4850,[1]PROJECTES!$C$14:$G$5000,2,FALSE))</f>
        <v/>
      </c>
      <c r="C4850" s="121"/>
      <c r="D4850" s="93" t="str">
        <f>IF(E4850="","",VLOOKUP(E4850,[1]PROJECTES!$C$14:$G$5000,5,FALSE))</f>
        <v/>
      </c>
      <c r="E4850" s="117"/>
      <c r="F4850" s="95"/>
      <c r="G4850" s="96" t="str">
        <f>IF(E4850="","",VLOOKUP(E4850,[1]PROJECTES!$C$14:$G$5000,4,FALSE))</f>
        <v/>
      </c>
      <c r="H4850" s="118"/>
      <c r="I4850" s="97" t="str">
        <f>IF(H4850="","",VLOOKUP(H4850,BD!B$2:C$16,2,FALSE))</f>
        <v/>
      </c>
      <c r="J4850" s="98"/>
      <c r="K4850" s="135" t="str">
        <f t="shared" si="164"/>
        <v/>
      </c>
      <c r="L4850" s="99" t="str">
        <f t="shared" ca="1" si="165"/>
        <v>-</v>
      </c>
      <c r="M4850" s="93" t="str">
        <f>IF(E4850="","",VLOOKUP(E4850,[1]PROJECTES!$C$14:$Z$5000,21,FALSE))</f>
        <v/>
      </c>
      <c r="N4850" s="100"/>
      <c r="O4850" s="72" t="s">
        <v>229</v>
      </c>
      <c r="P4850" s="101"/>
      <c r="Q4850" s="132"/>
      <c r="R4850" s="102"/>
      <c r="S4850" s="91"/>
    </row>
    <row r="4851" spans="1:19" s="104" customFormat="1" ht="12.75" customHeight="1" x14ac:dyDescent="0.25">
      <c r="A4851" s="121"/>
      <c r="B4851" s="92" t="str">
        <f>IF(E4851="","",VLOOKUP(E4851,[1]PROJECTES!$C$14:$G$5000,2,FALSE))</f>
        <v/>
      </c>
      <c r="C4851" s="121"/>
      <c r="D4851" s="93" t="str">
        <f>IF(E4851="","",VLOOKUP(E4851,[1]PROJECTES!$C$14:$G$5000,5,FALSE))</f>
        <v/>
      </c>
      <c r="E4851" s="117"/>
      <c r="F4851" s="95"/>
      <c r="G4851" s="96" t="str">
        <f>IF(E4851="","",VLOOKUP(E4851,[1]PROJECTES!$C$14:$G$5000,4,FALSE))</f>
        <v/>
      </c>
      <c r="H4851" s="118"/>
      <c r="I4851" s="97" t="str">
        <f>IF(H4851="","",VLOOKUP(H4851,BD!B$2:C$16,2,FALSE))</f>
        <v/>
      </c>
      <c r="J4851" s="98"/>
      <c r="K4851" s="135" t="str">
        <f t="shared" si="164"/>
        <v/>
      </c>
      <c r="L4851" s="99" t="str">
        <f t="shared" ca="1" si="165"/>
        <v>-</v>
      </c>
      <c r="M4851" s="93" t="str">
        <f>IF(E4851="","",VLOOKUP(E4851,[1]PROJECTES!$C$14:$Z$5000,21,FALSE))</f>
        <v/>
      </c>
      <c r="N4851" s="100"/>
      <c r="O4851" s="72" t="s">
        <v>229</v>
      </c>
      <c r="P4851" s="101"/>
      <c r="Q4851" s="132"/>
      <c r="R4851" s="102"/>
      <c r="S4851" s="91"/>
    </row>
    <row r="4852" spans="1:19" s="104" customFormat="1" ht="12.75" customHeight="1" x14ac:dyDescent="0.25">
      <c r="A4852" s="121"/>
      <c r="B4852" s="92" t="str">
        <f>IF(E4852="","",VLOOKUP(E4852,[1]PROJECTES!$C$14:$G$5000,2,FALSE))</f>
        <v/>
      </c>
      <c r="C4852" s="121"/>
      <c r="D4852" s="93" t="str">
        <f>IF(E4852="","",VLOOKUP(E4852,[1]PROJECTES!$C$14:$G$5000,5,FALSE))</f>
        <v/>
      </c>
      <c r="E4852" s="117"/>
      <c r="F4852" s="95"/>
      <c r="G4852" s="96" t="str">
        <f>IF(E4852="","",VLOOKUP(E4852,[1]PROJECTES!$C$14:$G$5000,4,FALSE))</f>
        <v/>
      </c>
      <c r="H4852" s="118"/>
      <c r="I4852" s="97" t="str">
        <f>IF(H4852="","",VLOOKUP(H4852,BD!B$2:C$16,2,FALSE))</f>
        <v/>
      </c>
      <c r="J4852" s="98"/>
      <c r="K4852" s="135" t="str">
        <f t="shared" si="164"/>
        <v/>
      </c>
      <c r="L4852" s="99" t="str">
        <f t="shared" ca="1" si="165"/>
        <v>-</v>
      </c>
      <c r="M4852" s="93" t="str">
        <f>IF(E4852="","",VLOOKUP(E4852,[1]PROJECTES!$C$14:$Z$5000,21,FALSE))</f>
        <v/>
      </c>
      <c r="N4852" s="100"/>
      <c r="O4852" s="72" t="s">
        <v>229</v>
      </c>
      <c r="P4852" s="101"/>
      <c r="Q4852" s="132"/>
      <c r="R4852" s="102"/>
      <c r="S4852" s="91"/>
    </row>
    <row r="4853" spans="1:19" s="104" customFormat="1" ht="12.75" customHeight="1" x14ac:dyDescent="0.25">
      <c r="A4853" s="121"/>
      <c r="B4853" s="92" t="str">
        <f>IF(E4853="","",VLOOKUP(E4853,[1]PROJECTES!$C$14:$G$5000,2,FALSE))</f>
        <v/>
      </c>
      <c r="C4853" s="121"/>
      <c r="D4853" s="93" t="str">
        <f>IF(E4853="","",VLOOKUP(E4853,[1]PROJECTES!$C$14:$G$5000,5,FALSE))</f>
        <v/>
      </c>
      <c r="E4853" s="117"/>
      <c r="F4853" s="95"/>
      <c r="G4853" s="96" t="str">
        <f>IF(E4853="","",VLOOKUP(E4853,[1]PROJECTES!$C$14:$G$5000,4,FALSE))</f>
        <v/>
      </c>
      <c r="H4853" s="118"/>
      <c r="I4853" s="97" t="str">
        <f>IF(H4853="","",VLOOKUP(H4853,BD!B$2:C$16,2,FALSE))</f>
        <v/>
      </c>
      <c r="J4853" s="98"/>
      <c r="K4853" s="135" t="str">
        <f t="shared" si="164"/>
        <v/>
      </c>
      <c r="L4853" s="99" t="str">
        <f t="shared" ca="1" si="165"/>
        <v>-</v>
      </c>
      <c r="M4853" s="93" t="str">
        <f>IF(E4853="","",VLOOKUP(E4853,[1]PROJECTES!$C$14:$Z$5000,21,FALSE))</f>
        <v/>
      </c>
      <c r="N4853" s="100"/>
      <c r="O4853" s="72" t="s">
        <v>229</v>
      </c>
      <c r="P4853" s="101"/>
      <c r="Q4853" s="132"/>
      <c r="R4853" s="102"/>
      <c r="S4853" s="91"/>
    </row>
    <row r="4854" spans="1:19" s="104" customFormat="1" ht="12.75" customHeight="1" x14ac:dyDescent="0.25">
      <c r="A4854" s="121"/>
      <c r="B4854" s="92" t="str">
        <f>IF(E4854="","",VLOOKUP(E4854,[1]PROJECTES!$C$14:$G$5000,2,FALSE))</f>
        <v/>
      </c>
      <c r="C4854" s="121"/>
      <c r="D4854" s="93" t="str">
        <f>IF(E4854="","",VLOOKUP(E4854,[1]PROJECTES!$C$14:$G$5000,5,FALSE))</f>
        <v/>
      </c>
      <c r="E4854" s="117"/>
      <c r="F4854" s="95"/>
      <c r="G4854" s="96" t="str">
        <f>IF(E4854="","",VLOOKUP(E4854,[1]PROJECTES!$C$14:$G$5000,4,FALSE))</f>
        <v/>
      </c>
      <c r="H4854" s="118"/>
      <c r="I4854" s="97" t="str">
        <f>IF(H4854="","",VLOOKUP(H4854,BD!B$2:C$16,2,FALSE))</f>
        <v/>
      </c>
      <c r="J4854" s="98"/>
      <c r="K4854" s="135" t="str">
        <f t="shared" si="164"/>
        <v/>
      </c>
      <c r="L4854" s="99" t="str">
        <f t="shared" ca="1" si="165"/>
        <v>-</v>
      </c>
      <c r="M4854" s="93" t="str">
        <f>IF(E4854="","",VLOOKUP(E4854,[1]PROJECTES!$C$14:$Z$5000,21,FALSE))</f>
        <v/>
      </c>
      <c r="N4854" s="100"/>
      <c r="O4854" s="72" t="s">
        <v>229</v>
      </c>
      <c r="P4854" s="101"/>
      <c r="Q4854" s="132"/>
      <c r="R4854" s="102"/>
      <c r="S4854" s="91"/>
    </row>
    <row r="4855" spans="1:19" s="104" customFormat="1" ht="12.75" customHeight="1" x14ac:dyDescent="0.25">
      <c r="A4855" s="121"/>
      <c r="B4855" s="92" t="str">
        <f>IF(E4855="","",VLOOKUP(E4855,[1]PROJECTES!$C$14:$G$5000,2,FALSE))</f>
        <v/>
      </c>
      <c r="C4855" s="121"/>
      <c r="D4855" s="93" t="str">
        <f>IF(E4855="","",VLOOKUP(E4855,[1]PROJECTES!$C$14:$G$5000,5,FALSE))</f>
        <v/>
      </c>
      <c r="E4855" s="117"/>
      <c r="F4855" s="95"/>
      <c r="G4855" s="96" t="str">
        <f>IF(E4855="","",VLOOKUP(E4855,[1]PROJECTES!$C$14:$G$5000,4,FALSE))</f>
        <v/>
      </c>
      <c r="H4855" s="118"/>
      <c r="I4855" s="97" t="str">
        <f>IF(H4855="","",VLOOKUP(H4855,BD!B$2:C$16,2,FALSE))</f>
        <v/>
      </c>
      <c r="J4855" s="98"/>
      <c r="K4855" s="135" t="str">
        <f t="shared" si="164"/>
        <v/>
      </c>
      <c r="L4855" s="99" t="str">
        <f t="shared" ca="1" si="165"/>
        <v>-</v>
      </c>
      <c r="M4855" s="93" t="str">
        <f>IF(E4855="","",VLOOKUP(E4855,[1]PROJECTES!$C$14:$Z$5000,21,FALSE))</f>
        <v/>
      </c>
      <c r="N4855" s="100"/>
      <c r="O4855" s="72" t="s">
        <v>229</v>
      </c>
      <c r="P4855" s="101"/>
      <c r="Q4855" s="132"/>
      <c r="R4855" s="102"/>
      <c r="S4855" s="91"/>
    </row>
    <row r="4856" spans="1:19" s="104" customFormat="1" ht="12.75" customHeight="1" x14ac:dyDescent="0.25">
      <c r="A4856" s="121"/>
      <c r="B4856" s="92" t="str">
        <f>IF(E4856="","",VLOOKUP(E4856,[1]PROJECTES!$C$14:$G$5000,2,FALSE))</f>
        <v/>
      </c>
      <c r="C4856" s="121"/>
      <c r="D4856" s="93" t="str">
        <f>IF(E4856="","",VLOOKUP(E4856,[1]PROJECTES!$C$14:$G$5000,5,FALSE))</f>
        <v/>
      </c>
      <c r="E4856" s="117"/>
      <c r="F4856" s="95"/>
      <c r="G4856" s="96" t="str">
        <f>IF(E4856="","",VLOOKUP(E4856,[1]PROJECTES!$C$14:$G$5000,4,FALSE))</f>
        <v/>
      </c>
      <c r="H4856" s="118"/>
      <c r="I4856" s="97" t="str">
        <f>IF(H4856="","",VLOOKUP(H4856,BD!B$2:C$16,2,FALSE))</f>
        <v/>
      </c>
      <c r="J4856" s="98"/>
      <c r="K4856" s="135" t="str">
        <f t="shared" si="164"/>
        <v/>
      </c>
      <c r="L4856" s="99" t="str">
        <f t="shared" ca="1" si="165"/>
        <v>-</v>
      </c>
      <c r="M4856" s="93" t="str">
        <f>IF(E4856="","",VLOOKUP(E4856,[1]PROJECTES!$C$14:$Z$5000,21,FALSE))</f>
        <v/>
      </c>
      <c r="N4856" s="100"/>
      <c r="O4856" s="72" t="s">
        <v>229</v>
      </c>
      <c r="P4856" s="101"/>
      <c r="Q4856" s="132"/>
      <c r="R4856" s="102"/>
      <c r="S4856" s="91"/>
    </row>
    <row r="4857" spans="1:19" s="104" customFormat="1" ht="12.75" customHeight="1" x14ac:dyDescent="0.25">
      <c r="A4857" s="121"/>
      <c r="B4857" s="92" t="str">
        <f>IF(E4857="","",VLOOKUP(E4857,[1]PROJECTES!$C$14:$G$5000,2,FALSE))</f>
        <v/>
      </c>
      <c r="C4857" s="121"/>
      <c r="D4857" s="93" t="str">
        <f>IF(E4857="","",VLOOKUP(E4857,[1]PROJECTES!$C$14:$G$5000,5,FALSE))</f>
        <v/>
      </c>
      <c r="E4857" s="117"/>
      <c r="F4857" s="95"/>
      <c r="G4857" s="96" t="str">
        <f>IF(E4857="","",VLOOKUP(E4857,[1]PROJECTES!$C$14:$G$5000,4,FALSE))</f>
        <v/>
      </c>
      <c r="H4857" s="118"/>
      <c r="I4857" s="97" t="str">
        <f>IF(H4857="","",VLOOKUP(H4857,BD!B$2:C$16,2,FALSE))</f>
        <v/>
      </c>
      <c r="J4857" s="98"/>
      <c r="K4857" s="135" t="str">
        <f t="shared" si="164"/>
        <v/>
      </c>
      <c r="L4857" s="99" t="str">
        <f t="shared" ca="1" si="165"/>
        <v>-</v>
      </c>
      <c r="M4857" s="93" t="str">
        <f>IF(E4857="","",VLOOKUP(E4857,[1]PROJECTES!$C$14:$Z$5000,21,FALSE))</f>
        <v/>
      </c>
      <c r="N4857" s="100"/>
      <c r="O4857" s="72" t="s">
        <v>229</v>
      </c>
      <c r="P4857" s="101"/>
      <c r="Q4857" s="132"/>
      <c r="R4857" s="102"/>
      <c r="S4857" s="91"/>
    </row>
    <row r="4858" spans="1:19" s="104" customFormat="1" ht="12.75" customHeight="1" x14ac:dyDescent="0.25">
      <c r="A4858" s="121"/>
      <c r="B4858" s="92" t="str">
        <f>IF(E4858="","",VLOOKUP(E4858,[1]PROJECTES!$C$14:$G$5000,2,FALSE))</f>
        <v/>
      </c>
      <c r="C4858" s="121"/>
      <c r="D4858" s="93" t="str">
        <f>IF(E4858="","",VLOOKUP(E4858,[1]PROJECTES!$C$14:$G$5000,5,FALSE))</f>
        <v/>
      </c>
      <c r="E4858" s="117"/>
      <c r="F4858" s="95"/>
      <c r="G4858" s="96" t="str">
        <f>IF(E4858="","",VLOOKUP(E4858,[1]PROJECTES!$C$14:$G$5000,4,FALSE))</f>
        <v/>
      </c>
      <c r="H4858" s="118"/>
      <c r="I4858" s="97" t="str">
        <f>IF(H4858="","",VLOOKUP(H4858,BD!B$2:C$16,2,FALSE))</f>
        <v/>
      </c>
      <c r="J4858" s="98"/>
      <c r="K4858" s="135" t="str">
        <f t="shared" si="164"/>
        <v/>
      </c>
      <c r="L4858" s="99" t="str">
        <f t="shared" ca="1" si="165"/>
        <v>-</v>
      </c>
      <c r="M4858" s="93" t="str">
        <f>IF(E4858="","",VLOOKUP(E4858,[1]PROJECTES!$C$14:$Z$5000,21,FALSE))</f>
        <v/>
      </c>
      <c r="N4858" s="100"/>
      <c r="O4858" s="72" t="s">
        <v>229</v>
      </c>
      <c r="P4858" s="101"/>
      <c r="Q4858" s="132"/>
      <c r="R4858" s="102"/>
      <c r="S4858" s="91"/>
    </row>
    <row r="4859" spans="1:19" s="104" customFormat="1" ht="12.75" customHeight="1" x14ac:dyDescent="0.25">
      <c r="A4859" s="121"/>
      <c r="B4859" s="92" t="str">
        <f>IF(E4859="","",VLOOKUP(E4859,[1]PROJECTES!$C$14:$G$5000,2,FALSE))</f>
        <v/>
      </c>
      <c r="C4859" s="121"/>
      <c r="D4859" s="93" t="str">
        <f>IF(E4859="","",VLOOKUP(E4859,[1]PROJECTES!$C$14:$G$5000,5,FALSE))</f>
        <v/>
      </c>
      <c r="E4859" s="117"/>
      <c r="F4859" s="95"/>
      <c r="G4859" s="96" t="str">
        <f>IF(E4859="","",VLOOKUP(E4859,[1]PROJECTES!$C$14:$G$5000,4,FALSE))</f>
        <v/>
      </c>
      <c r="H4859" s="118"/>
      <c r="I4859" s="97" t="str">
        <f>IF(H4859="","",VLOOKUP(H4859,BD!B$2:C$16,2,FALSE))</f>
        <v/>
      </c>
      <c r="J4859" s="98"/>
      <c r="K4859" s="135" t="str">
        <f t="shared" si="164"/>
        <v/>
      </c>
      <c r="L4859" s="99" t="str">
        <f t="shared" ca="1" si="165"/>
        <v>-</v>
      </c>
      <c r="M4859" s="93" t="str">
        <f>IF(E4859="","",VLOOKUP(E4859,[1]PROJECTES!$C$14:$Z$5000,21,FALSE))</f>
        <v/>
      </c>
      <c r="N4859" s="100"/>
      <c r="O4859" s="72" t="s">
        <v>229</v>
      </c>
      <c r="P4859" s="101"/>
      <c r="Q4859" s="132"/>
      <c r="R4859" s="102"/>
      <c r="S4859" s="91"/>
    </row>
    <row r="4860" spans="1:19" s="104" customFormat="1" ht="12.75" customHeight="1" x14ac:dyDescent="0.25">
      <c r="A4860" s="121"/>
      <c r="B4860" s="92" t="str">
        <f>IF(E4860="","",VLOOKUP(E4860,[1]PROJECTES!$C$14:$G$5000,2,FALSE))</f>
        <v/>
      </c>
      <c r="C4860" s="121"/>
      <c r="D4860" s="93" t="str">
        <f>IF(E4860="","",VLOOKUP(E4860,[1]PROJECTES!$C$14:$G$5000,5,FALSE))</f>
        <v/>
      </c>
      <c r="E4860" s="117"/>
      <c r="F4860" s="95"/>
      <c r="G4860" s="96" t="str">
        <f>IF(E4860="","",VLOOKUP(E4860,[1]PROJECTES!$C$14:$G$5000,4,FALSE))</f>
        <v/>
      </c>
      <c r="H4860" s="118"/>
      <c r="I4860" s="97" t="str">
        <f>IF(H4860="","",VLOOKUP(H4860,BD!B$2:C$16,2,FALSE))</f>
        <v/>
      </c>
      <c r="J4860" s="98"/>
      <c r="K4860" s="135" t="str">
        <f t="shared" si="164"/>
        <v/>
      </c>
      <c r="L4860" s="99" t="str">
        <f t="shared" ca="1" si="165"/>
        <v>-</v>
      </c>
      <c r="M4860" s="93" t="str">
        <f>IF(E4860="","",VLOOKUP(E4860,[1]PROJECTES!$C$14:$Z$5000,21,FALSE))</f>
        <v/>
      </c>
      <c r="N4860" s="100"/>
      <c r="O4860" s="72" t="s">
        <v>229</v>
      </c>
      <c r="P4860" s="101"/>
      <c r="Q4860" s="132"/>
      <c r="R4860" s="102"/>
      <c r="S4860" s="91"/>
    </row>
    <row r="4861" spans="1:19" s="104" customFormat="1" ht="12.75" customHeight="1" x14ac:dyDescent="0.25">
      <c r="A4861" s="121"/>
      <c r="B4861" s="92" t="str">
        <f>IF(E4861="","",VLOOKUP(E4861,[1]PROJECTES!$C$14:$G$5000,2,FALSE))</f>
        <v/>
      </c>
      <c r="C4861" s="121"/>
      <c r="D4861" s="93" t="str">
        <f>IF(E4861="","",VLOOKUP(E4861,[1]PROJECTES!$C$14:$G$5000,5,FALSE))</f>
        <v/>
      </c>
      <c r="E4861" s="117"/>
      <c r="F4861" s="95"/>
      <c r="G4861" s="96" t="str">
        <f>IF(E4861="","",VLOOKUP(E4861,[1]PROJECTES!$C$14:$G$5000,4,FALSE))</f>
        <v/>
      </c>
      <c r="H4861" s="118"/>
      <c r="I4861" s="97" t="str">
        <f>IF(H4861="","",VLOOKUP(H4861,BD!B$2:C$16,2,FALSE))</f>
        <v/>
      </c>
      <c r="J4861" s="98"/>
      <c r="K4861" s="135" t="str">
        <f t="shared" si="164"/>
        <v/>
      </c>
      <c r="L4861" s="99" t="str">
        <f t="shared" ca="1" si="165"/>
        <v>-</v>
      </c>
      <c r="M4861" s="93" t="str">
        <f>IF(E4861="","",VLOOKUP(E4861,[1]PROJECTES!$C$14:$Z$5000,21,FALSE))</f>
        <v/>
      </c>
      <c r="N4861" s="100"/>
      <c r="O4861" s="72" t="s">
        <v>229</v>
      </c>
      <c r="P4861" s="101"/>
      <c r="Q4861" s="132"/>
      <c r="R4861" s="102"/>
      <c r="S4861" s="91"/>
    </row>
    <row r="4862" spans="1:19" s="104" customFormat="1" ht="12.75" customHeight="1" x14ac:dyDescent="0.25">
      <c r="A4862" s="121"/>
      <c r="B4862" s="92" t="str">
        <f>IF(E4862="","",VLOOKUP(E4862,[1]PROJECTES!$C$14:$G$5000,2,FALSE))</f>
        <v/>
      </c>
      <c r="C4862" s="121"/>
      <c r="D4862" s="93" t="str">
        <f>IF(E4862="","",VLOOKUP(E4862,[1]PROJECTES!$C$14:$G$5000,5,FALSE))</f>
        <v/>
      </c>
      <c r="E4862" s="117"/>
      <c r="F4862" s="95"/>
      <c r="G4862" s="96" t="str">
        <f>IF(E4862="","",VLOOKUP(E4862,[1]PROJECTES!$C$14:$G$5000,4,FALSE))</f>
        <v/>
      </c>
      <c r="H4862" s="118"/>
      <c r="I4862" s="97" t="str">
        <f>IF(H4862="","",VLOOKUP(H4862,BD!B$2:C$16,2,FALSE))</f>
        <v/>
      </c>
      <c r="J4862" s="98"/>
      <c r="K4862" s="135" t="str">
        <f t="shared" si="164"/>
        <v/>
      </c>
      <c r="L4862" s="99" t="str">
        <f t="shared" ca="1" si="165"/>
        <v>-</v>
      </c>
      <c r="M4862" s="93" t="str">
        <f>IF(E4862="","",VLOOKUP(E4862,[1]PROJECTES!$C$14:$Z$5000,21,FALSE))</f>
        <v/>
      </c>
      <c r="N4862" s="100"/>
      <c r="O4862" s="72" t="s">
        <v>229</v>
      </c>
      <c r="P4862" s="101"/>
      <c r="Q4862" s="132"/>
      <c r="R4862" s="102"/>
      <c r="S4862" s="91"/>
    </row>
    <row r="4863" spans="1:19" s="104" customFormat="1" ht="12.75" customHeight="1" x14ac:dyDescent="0.25">
      <c r="A4863" s="121"/>
      <c r="B4863" s="92" t="str">
        <f>IF(E4863="","",VLOOKUP(E4863,[1]PROJECTES!$C$14:$G$5000,2,FALSE))</f>
        <v/>
      </c>
      <c r="C4863" s="121"/>
      <c r="D4863" s="93" t="str">
        <f>IF(E4863="","",VLOOKUP(E4863,[1]PROJECTES!$C$14:$G$5000,5,FALSE))</f>
        <v/>
      </c>
      <c r="E4863" s="117"/>
      <c r="F4863" s="95"/>
      <c r="G4863" s="96" t="str">
        <f>IF(E4863="","",VLOOKUP(E4863,[1]PROJECTES!$C$14:$G$5000,4,FALSE))</f>
        <v/>
      </c>
      <c r="H4863" s="118"/>
      <c r="I4863" s="97" t="str">
        <f>IF(H4863="","",VLOOKUP(H4863,BD!B$2:C$16,2,FALSE))</f>
        <v/>
      </c>
      <c r="J4863" s="98"/>
      <c r="K4863" s="135" t="str">
        <f t="shared" si="164"/>
        <v/>
      </c>
      <c r="L4863" s="99" t="str">
        <f t="shared" ca="1" si="165"/>
        <v>-</v>
      </c>
      <c r="M4863" s="93" t="str">
        <f>IF(E4863="","",VLOOKUP(E4863,[1]PROJECTES!$C$14:$Z$5000,21,FALSE))</f>
        <v/>
      </c>
      <c r="N4863" s="100"/>
      <c r="O4863" s="72" t="s">
        <v>229</v>
      </c>
      <c r="P4863" s="101"/>
      <c r="Q4863" s="132"/>
      <c r="R4863" s="102"/>
      <c r="S4863" s="91"/>
    </row>
    <row r="4864" spans="1:19" s="104" customFormat="1" ht="12.75" customHeight="1" x14ac:dyDescent="0.25">
      <c r="A4864" s="121"/>
      <c r="B4864" s="92" t="str">
        <f>IF(E4864="","",VLOOKUP(E4864,[1]PROJECTES!$C$14:$G$5000,2,FALSE))</f>
        <v/>
      </c>
      <c r="C4864" s="121"/>
      <c r="D4864" s="93" t="str">
        <f>IF(E4864="","",VLOOKUP(E4864,[1]PROJECTES!$C$14:$G$5000,5,FALSE))</f>
        <v/>
      </c>
      <c r="E4864" s="117"/>
      <c r="F4864" s="95"/>
      <c r="G4864" s="96" t="str">
        <f>IF(E4864="","",VLOOKUP(E4864,[1]PROJECTES!$C$14:$G$5000,4,FALSE))</f>
        <v/>
      </c>
      <c r="H4864" s="118"/>
      <c r="I4864" s="97" t="str">
        <f>IF(H4864="","",VLOOKUP(H4864,BD!B$2:C$16,2,FALSE))</f>
        <v/>
      </c>
      <c r="J4864" s="98"/>
      <c r="K4864" s="135" t="str">
        <f t="shared" si="164"/>
        <v/>
      </c>
      <c r="L4864" s="99" t="str">
        <f t="shared" ca="1" si="165"/>
        <v>-</v>
      </c>
      <c r="M4864" s="93" t="str">
        <f>IF(E4864="","",VLOOKUP(E4864,[1]PROJECTES!$C$14:$Z$5000,21,FALSE))</f>
        <v/>
      </c>
      <c r="N4864" s="100"/>
      <c r="O4864" s="72" t="s">
        <v>229</v>
      </c>
      <c r="P4864" s="101"/>
      <c r="Q4864" s="132"/>
      <c r="R4864" s="102"/>
      <c r="S4864" s="91"/>
    </row>
    <row r="4865" spans="1:19" s="104" customFormat="1" ht="12.75" customHeight="1" x14ac:dyDescent="0.25">
      <c r="A4865" s="121"/>
      <c r="B4865" s="92" t="str">
        <f>IF(E4865="","",VLOOKUP(E4865,[1]PROJECTES!$C$14:$G$5000,2,FALSE))</f>
        <v/>
      </c>
      <c r="C4865" s="121"/>
      <c r="D4865" s="93" t="str">
        <f>IF(E4865="","",VLOOKUP(E4865,[1]PROJECTES!$C$14:$G$5000,5,FALSE))</f>
        <v/>
      </c>
      <c r="E4865" s="117"/>
      <c r="F4865" s="95"/>
      <c r="G4865" s="96" t="str">
        <f>IF(E4865="","",VLOOKUP(E4865,[1]PROJECTES!$C$14:$G$5000,4,FALSE))</f>
        <v/>
      </c>
      <c r="H4865" s="118"/>
      <c r="I4865" s="97" t="str">
        <f>IF(H4865="","",VLOOKUP(H4865,BD!B$2:C$16,2,FALSE))</f>
        <v/>
      </c>
      <c r="J4865" s="98"/>
      <c r="K4865" s="135" t="str">
        <f t="shared" si="164"/>
        <v/>
      </c>
      <c r="L4865" s="99" t="str">
        <f t="shared" ca="1" si="165"/>
        <v>-</v>
      </c>
      <c r="M4865" s="93" t="str">
        <f>IF(E4865="","",VLOOKUP(E4865,[1]PROJECTES!$C$14:$Z$5000,21,FALSE))</f>
        <v/>
      </c>
      <c r="N4865" s="100"/>
      <c r="O4865" s="72" t="s">
        <v>229</v>
      </c>
      <c r="P4865" s="101"/>
      <c r="Q4865" s="132"/>
      <c r="R4865" s="102"/>
      <c r="S4865" s="91"/>
    </row>
    <row r="4866" spans="1:19" s="104" customFormat="1" ht="12.75" customHeight="1" x14ac:dyDescent="0.25">
      <c r="A4866" s="121"/>
      <c r="B4866" s="92" t="str">
        <f>IF(E4866="","",VLOOKUP(E4866,[1]PROJECTES!$C$14:$G$5000,2,FALSE))</f>
        <v/>
      </c>
      <c r="C4866" s="121"/>
      <c r="D4866" s="93" t="str">
        <f>IF(E4866="","",VLOOKUP(E4866,[1]PROJECTES!$C$14:$G$5000,5,FALSE))</f>
        <v/>
      </c>
      <c r="E4866" s="117"/>
      <c r="F4866" s="95"/>
      <c r="G4866" s="96" t="str">
        <f>IF(E4866="","",VLOOKUP(E4866,[1]PROJECTES!$C$14:$G$5000,4,FALSE))</f>
        <v/>
      </c>
      <c r="H4866" s="118"/>
      <c r="I4866" s="97" t="str">
        <f>IF(H4866="","",VLOOKUP(H4866,BD!B$2:C$16,2,FALSE))</f>
        <v/>
      </c>
      <c r="J4866" s="98"/>
      <c r="K4866" s="135" t="str">
        <f t="shared" si="164"/>
        <v/>
      </c>
      <c r="L4866" s="99" t="str">
        <f t="shared" ca="1" si="165"/>
        <v>-</v>
      </c>
      <c r="M4866" s="93" t="str">
        <f>IF(E4866="","",VLOOKUP(E4866,[1]PROJECTES!$C$14:$Z$5000,21,FALSE))</f>
        <v/>
      </c>
      <c r="N4866" s="100"/>
      <c r="O4866" s="72" t="s">
        <v>229</v>
      </c>
      <c r="P4866" s="101"/>
      <c r="Q4866" s="132"/>
      <c r="R4866" s="102"/>
      <c r="S4866" s="91"/>
    </row>
    <row r="4867" spans="1:19" s="104" customFormat="1" ht="12.75" customHeight="1" x14ac:dyDescent="0.25">
      <c r="A4867" s="121"/>
      <c r="B4867" s="92" t="str">
        <f>IF(E4867="","",VLOOKUP(E4867,[1]PROJECTES!$C$14:$G$5000,2,FALSE))</f>
        <v/>
      </c>
      <c r="C4867" s="121"/>
      <c r="D4867" s="93" t="str">
        <f>IF(E4867="","",VLOOKUP(E4867,[1]PROJECTES!$C$14:$G$5000,5,FALSE))</f>
        <v/>
      </c>
      <c r="E4867" s="117"/>
      <c r="F4867" s="95"/>
      <c r="G4867" s="96" t="str">
        <f>IF(E4867="","",VLOOKUP(E4867,[1]PROJECTES!$C$14:$G$5000,4,FALSE))</f>
        <v/>
      </c>
      <c r="H4867" s="118"/>
      <c r="I4867" s="97" t="str">
        <f>IF(H4867="","",VLOOKUP(H4867,BD!B$2:C$16,2,FALSE))</f>
        <v/>
      </c>
      <c r="J4867" s="98"/>
      <c r="K4867" s="135" t="str">
        <f t="shared" si="164"/>
        <v/>
      </c>
      <c r="L4867" s="99" t="str">
        <f t="shared" ca="1" si="165"/>
        <v>-</v>
      </c>
      <c r="M4867" s="93" t="str">
        <f>IF(E4867="","",VLOOKUP(E4867,[1]PROJECTES!$C$14:$Z$5000,21,FALSE))</f>
        <v/>
      </c>
      <c r="N4867" s="100"/>
      <c r="O4867" s="72" t="s">
        <v>229</v>
      </c>
      <c r="P4867" s="101"/>
      <c r="Q4867" s="132"/>
      <c r="R4867" s="102"/>
      <c r="S4867" s="91"/>
    </row>
    <row r="4868" spans="1:19" s="104" customFormat="1" ht="12.75" customHeight="1" x14ac:dyDescent="0.25">
      <c r="A4868" s="121"/>
      <c r="B4868" s="92" t="str">
        <f>IF(E4868="","",VLOOKUP(E4868,[1]PROJECTES!$C$14:$G$5000,2,FALSE))</f>
        <v/>
      </c>
      <c r="C4868" s="121"/>
      <c r="D4868" s="93" t="str">
        <f>IF(E4868="","",VLOOKUP(E4868,[1]PROJECTES!$C$14:$G$5000,5,FALSE))</f>
        <v/>
      </c>
      <c r="E4868" s="117"/>
      <c r="F4868" s="95"/>
      <c r="G4868" s="96" t="str">
        <f>IF(E4868="","",VLOOKUP(E4868,[1]PROJECTES!$C$14:$G$5000,4,FALSE))</f>
        <v/>
      </c>
      <c r="H4868" s="118"/>
      <c r="I4868" s="97" t="str">
        <f>IF(H4868="","",VLOOKUP(H4868,BD!B$2:C$16,2,FALSE))</f>
        <v/>
      </c>
      <c r="J4868" s="98"/>
      <c r="K4868" s="135" t="str">
        <f t="shared" si="164"/>
        <v/>
      </c>
      <c r="L4868" s="99" t="str">
        <f t="shared" ca="1" si="165"/>
        <v>-</v>
      </c>
      <c r="M4868" s="93" t="str">
        <f>IF(E4868="","",VLOOKUP(E4868,[1]PROJECTES!$C$14:$Z$5000,21,FALSE))</f>
        <v/>
      </c>
      <c r="N4868" s="100"/>
      <c r="O4868" s="72" t="s">
        <v>229</v>
      </c>
      <c r="P4868" s="101"/>
      <c r="Q4868" s="132"/>
      <c r="R4868" s="102"/>
      <c r="S4868" s="91"/>
    </row>
    <row r="4869" spans="1:19" s="104" customFormat="1" ht="12.75" customHeight="1" x14ac:dyDescent="0.25">
      <c r="A4869" s="121"/>
      <c r="B4869" s="92" t="str">
        <f>IF(E4869="","",VLOOKUP(E4869,[1]PROJECTES!$C$14:$G$5000,2,FALSE))</f>
        <v/>
      </c>
      <c r="C4869" s="121"/>
      <c r="D4869" s="93" t="str">
        <f>IF(E4869="","",VLOOKUP(E4869,[1]PROJECTES!$C$14:$G$5000,5,FALSE))</f>
        <v/>
      </c>
      <c r="E4869" s="117"/>
      <c r="F4869" s="95"/>
      <c r="G4869" s="96" t="str">
        <f>IF(E4869="","",VLOOKUP(E4869,[1]PROJECTES!$C$14:$G$5000,4,FALSE))</f>
        <v/>
      </c>
      <c r="H4869" s="118"/>
      <c r="I4869" s="97" t="str">
        <f>IF(H4869="","",VLOOKUP(H4869,BD!B$2:C$16,2,FALSE))</f>
        <v/>
      </c>
      <c r="J4869" s="98"/>
      <c r="K4869" s="135" t="str">
        <f t="shared" si="164"/>
        <v/>
      </c>
      <c r="L4869" s="99" t="str">
        <f t="shared" ca="1" si="165"/>
        <v>-</v>
      </c>
      <c r="M4869" s="93" t="str">
        <f>IF(E4869="","",VLOOKUP(E4869,[1]PROJECTES!$C$14:$Z$5000,21,FALSE))</f>
        <v/>
      </c>
      <c r="N4869" s="100"/>
      <c r="O4869" s="72" t="s">
        <v>229</v>
      </c>
      <c r="P4869" s="101"/>
      <c r="Q4869" s="132"/>
      <c r="R4869" s="102"/>
      <c r="S4869" s="91"/>
    </row>
    <row r="4870" spans="1:19" s="104" customFormat="1" ht="12.75" customHeight="1" x14ac:dyDescent="0.25">
      <c r="A4870" s="121"/>
      <c r="B4870" s="92" t="str">
        <f>IF(E4870="","",VLOOKUP(E4870,[1]PROJECTES!$C$14:$G$5000,2,FALSE))</f>
        <v/>
      </c>
      <c r="C4870" s="121"/>
      <c r="D4870" s="93" t="str">
        <f>IF(E4870="","",VLOOKUP(E4870,[1]PROJECTES!$C$14:$G$5000,5,FALSE))</f>
        <v/>
      </c>
      <c r="E4870" s="117"/>
      <c r="F4870" s="95"/>
      <c r="G4870" s="96" t="str">
        <f>IF(E4870="","",VLOOKUP(E4870,[1]PROJECTES!$C$14:$G$5000,4,FALSE))</f>
        <v/>
      </c>
      <c r="H4870" s="118"/>
      <c r="I4870" s="97" t="str">
        <f>IF(H4870="","",VLOOKUP(H4870,BD!B$2:C$16,2,FALSE))</f>
        <v/>
      </c>
      <c r="J4870" s="98"/>
      <c r="K4870" s="135" t="str">
        <f t="shared" si="164"/>
        <v/>
      </c>
      <c r="L4870" s="99" t="str">
        <f t="shared" ca="1" si="165"/>
        <v>-</v>
      </c>
      <c r="M4870" s="93" t="str">
        <f>IF(E4870="","",VLOOKUP(E4870,[1]PROJECTES!$C$14:$Z$5000,21,FALSE))</f>
        <v/>
      </c>
      <c r="N4870" s="100"/>
      <c r="O4870" s="72" t="s">
        <v>229</v>
      </c>
      <c r="P4870" s="101"/>
      <c r="Q4870" s="132"/>
      <c r="R4870" s="102"/>
      <c r="S4870" s="91"/>
    </row>
    <row r="4871" spans="1:19" s="104" customFormat="1" ht="12.75" customHeight="1" x14ac:dyDescent="0.25">
      <c r="A4871" s="121"/>
      <c r="B4871" s="92" t="str">
        <f>IF(E4871="","",VLOOKUP(E4871,[1]PROJECTES!$C$14:$G$5000,2,FALSE))</f>
        <v/>
      </c>
      <c r="C4871" s="121"/>
      <c r="D4871" s="93" t="str">
        <f>IF(E4871="","",VLOOKUP(E4871,[1]PROJECTES!$C$14:$G$5000,5,FALSE))</f>
        <v/>
      </c>
      <c r="E4871" s="117"/>
      <c r="F4871" s="95"/>
      <c r="G4871" s="96" t="str">
        <f>IF(E4871="","",VLOOKUP(E4871,[1]PROJECTES!$C$14:$G$5000,4,FALSE))</f>
        <v/>
      </c>
      <c r="H4871" s="118"/>
      <c r="I4871" s="97" t="str">
        <f>IF(H4871="","",VLOOKUP(H4871,BD!B$2:C$16,2,FALSE))</f>
        <v/>
      </c>
      <c r="J4871" s="98"/>
      <c r="K4871" s="135" t="str">
        <f t="shared" si="164"/>
        <v/>
      </c>
      <c r="L4871" s="99" t="str">
        <f t="shared" ca="1" si="165"/>
        <v>-</v>
      </c>
      <c r="M4871" s="93" t="str">
        <f>IF(E4871="","",VLOOKUP(E4871,[1]PROJECTES!$C$14:$Z$5000,21,FALSE))</f>
        <v/>
      </c>
      <c r="N4871" s="100"/>
      <c r="O4871" s="72" t="s">
        <v>229</v>
      </c>
      <c r="P4871" s="101"/>
      <c r="Q4871" s="132"/>
      <c r="R4871" s="102"/>
      <c r="S4871" s="91"/>
    </row>
    <row r="4872" spans="1:19" s="104" customFormat="1" ht="12.75" customHeight="1" x14ac:dyDescent="0.25">
      <c r="A4872" s="121"/>
      <c r="B4872" s="92" t="str">
        <f>IF(E4872="","",VLOOKUP(E4872,[1]PROJECTES!$C$14:$G$5000,2,FALSE))</f>
        <v/>
      </c>
      <c r="C4872" s="121"/>
      <c r="D4872" s="93" t="str">
        <f>IF(E4872="","",VLOOKUP(E4872,[1]PROJECTES!$C$14:$G$5000,5,FALSE))</f>
        <v/>
      </c>
      <c r="E4872" s="117"/>
      <c r="F4872" s="95"/>
      <c r="G4872" s="96" t="str">
        <f>IF(E4872="","",VLOOKUP(E4872,[1]PROJECTES!$C$14:$G$5000,4,FALSE))</f>
        <v/>
      </c>
      <c r="H4872" s="118"/>
      <c r="I4872" s="97" t="str">
        <f>IF(H4872="","",VLOOKUP(H4872,BD!B$2:C$16,2,FALSE))</f>
        <v/>
      </c>
      <c r="J4872" s="98"/>
      <c r="K4872" s="135" t="str">
        <f t="shared" si="164"/>
        <v/>
      </c>
      <c r="L4872" s="99" t="str">
        <f t="shared" ca="1" si="165"/>
        <v>-</v>
      </c>
      <c r="M4872" s="93" t="str">
        <f>IF(E4872="","",VLOOKUP(E4872,[1]PROJECTES!$C$14:$Z$5000,21,FALSE))</f>
        <v/>
      </c>
      <c r="N4872" s="100"/>
      <c r="O4872" s="72" t="s">
        <v>229</v>
      </c>
      <c r="P4872" s="101"/>
      <c r="Q4872" s="132"/>
      <c r="R4872" s="102"/>
      <c r="S4872" s="91"/>
    </row>
    <row r="4873" spans="1:19" s="104" customFormat="1" ht="12.75" customHeight="1" x14ac:dyDescent="0.25">
      <c r="A4873" s="121"/>
      <c r="B4873" s="92" t="str">
        <f>IF(E4873="","",VLOOKUP(E4873,[1]PROJECTES!$C$14:$G$5000,2,FALSE))</f>
        <v/>
      </c>
      <c r="C4873" s="121"/>
      <c r="D4873" s="93" t="str">
        <f>IF(E4873="","",VLOOKUP(E4873,[1]PROJECTES!$C$14:$G$5000,5,FALSE))</f>
        <v/>
      </c>
      <c r="E4873" s="117"/>
      <c r="F4873" s="95"/>
      <c r="G4873" s="96" t="str">
        <f>IF(E4873="","",VLOOKUP(E4873,[1]PROJECTES!$C$14:$G$5000,4,FALSE))</f>
        <v/>
      </c>
      <c r="H4873" s="118"/>
      <c r="I4873" s="97" t="str">
        <f>IF(H4873="","",VLOOKUP(H4873,BD!B$2:C$16,2,FALSE))</f>
        <v/>
      </c>
      <c r="J4873" s="98"/>
      <c r="K4873" s="135" t="str">
        <f t="shared" si="164"/>
        <v/>
      </c>
      <c r="L4873" s="99" t="str">
        <f t="shared" ca="1" si="165"/>
        <v>-</v>
      </c>
      <c r="M4873" s="93" t="str">
        <f>IF(E4873="","",VLOOKUP(E4873,[1]PROJECTES!$C$14:$Z$5000,21,FALSE))</f>
        <v/>
      </c>
      <c r="N4873" s="100"/>
      <c r="O4873" s="72" t="s">
        <v>229</v>
      </c>
      <c r="P4873" s="101"/>
      <c r="Q4873" s="132"/>
      <c r="R4873" s="102"/>
      <c r="S4873" s="91"/>
    </row>
    <row r="4874" spans="1:19" s="104" customFormat="1" ht="12.75" customHeight="1" x14ac:dyDescent="0.25">
      <c r="A4874" s="121"/>
      <c r="B4874" s="92" t="str">
        <f>IF(E4874="","",VLOOKUP(E4874,[1]PROJECTES!$C$14:$G$5000,2,FALSE))</f>
        <v/>
      </c>
      <c r="C4874" s="121"/>
      <c r="D4874" s="93" t="str">
        <f>IF(E4874="","",VLOOKUP(E4874,[1]PROJECTES!$C$14:$G$5000,5,FALSE))</f>
        <v/>
      </c>
      <c r="E4874" s="117"/>
      <c r="F4874" s="95"/>
      <c r="G4874" s="96" t="str">
        <f>IF(E4874="","",VLOOKUP(E4874,[1]PROJECTES!$C$14:$G$5000,4,FALSE))</f>
        <v/>
      </c>
      <c r="H4874" s="118"/>
      <c r="I4874" s="97" t="str">
        <f>IF(H4874="","",VLOOKUP(H4874,BD!B$2:C$16,2,FALSE))</f>
        <v/>
      </c>
      <c r="J4874" s="98"/>
      <c r="K4874" s="135" t="str">
        <f t="shared" si="164"/>
        <v/>
      </c>
      <c r="L4874" s="99" t="str">
        <f t="shared" ca="1" si="165"/>
        <v>-</v>
      </c>
      <c r="M4874" s="93" t="str">
        <f>IF(E4874="","",VLOOKUP(E4874,[1]PROJECTES!$C$14:$Z$5000,21,FALSE))</f>
        <v/>
      </c>
      <c r="N4874" s="100"/>
      <c r="O4874" s="72" t="s">
        <v>229</v>
      </c>
      <c r="P4874" s="101"/>
      <c r="Q4874" s="132"/>
      <c r="R4874" s="102"/>
      <c r="S4874" s="91"/>
    </row>
    <row r="4875" spans="1:19" s="104" customFormat="1" ht="12.75" customHeight="1" x14ac:dyDescent="0.25">
      <c r="A4875" s="121"/>
      <c r="B4875" s="92" t="str">
        <f>IF(E4875="","",VLOOKUP(E4875,[1]PROJECTES!$C$14:$G$5000,2,FALSE))</f>
        <v/>
      </c>
      <c r="C4875" s="121"/>
      <c r="D4875" s="93" t="str">
        <f>IF(E4875="","",VLOOKUP(E4875,[1]PROJECTES!$C$14:$G$5000,5,FALSE))</f>
        <v/>
      </c>
      <c r="E4875" s="117"/>
      <c r="F4875" s="95"/>
      <c r="G4875" s="96" t="str">
        <f>IF(E4875="","",VLOOKUP(E4875,[1]PROJECTES!$C$14:$G$5000,4,FALSE))</f>
        <v/>
      </c>
      <c r="H4875" s="118"/>
      <c r="I4875" s="97" t="str">
        <f>IF(H4875="","",VLOOKUP(H4875,BD!B$2:C$16,2,FALSE))</f>
        <v/>
      </c>
      <c r="J4875" s="98"/>
      <c r="K4875" s="135" t="str">
        <f t="shared" si="164"/>
        <v/>
      </c>
      <c r="L4875" s="99" t="str">
        <f t="shared" ca="1" si="165"/>
        <v>-</v>
      </c>
      <c r="M4875" s="93" t="str">
        <f>IF(E4875="","",VLOOKUP(E4875,[1]PROJECTES!$C$14:$Z$5000,21,FALSE))</f>
        <v/>
      </c>
      <c r="N4875" s="100"/>
      <c r="O4875" s="72" t="s">
        <v>229</v>
      </c>
      <c r="P4875" s="101"/>
      <c r="Q4875" s="132"/>
      <c r="R4875" s="102"/>
      <c r="S4875" s="91"/>
    </row>
    <row r="4876" spans="1:19" s="104" customFormat="1" ht="12.75" customHeight="1" x14ac:dyDescent="0.25">
      <c r="A4876" s="121"/>
      <c r="B4876" s="92" t="str">
        <f>IF(E4876="","",VLOOKUP(E4876,[1]PROJECTES!$C$14:$G$5000,2,FALSE))</f>
        <v/>
      </c>
      <c r="C4876" s="121"/>
      <c r="D4876" s="93" t="str">
        <f>IF(E4876="","",VLOOKUP(E4876,[1]PROJECTES!$C$14:$G$5000,5,FALSE))</f>
        <v/>
      </c>
      <c r="E4876" s="117"/>
      <c r="F4876" s="95"/>
      <c r="G4876" s="96" t="str">
        <f>IF(E4876="","",VLOOKUP(E4876,[1]PROJECTES!$C$14:$G$5000,4,FALSE))</f>
        <v/>
      </c>
      <c r="H4876" s="118"/>
      <c r="I4876" s="97" t="str">
        <f>IF(H4876="","",VLOOKUP(H4876,BD!B$2:C$16,2,FALSE))</f>
        <v/>
      </c>
      <c r="J4876" s="98"/>
      <c r="K4876" s="135" t="str">
        <f t="shared" si="164"/>
        <v/>
      </c>
      <c r="L4876" s="99" t="str">
        <f t="shared" ca="1" si="165"/>
        <v>-</v>
      </c>
      <c r="M4876" s="93" t="str">
        <f>IF(E4876="","",VLOOKUP(E4876,[1]PROJECTES!$C$14:$Z$5000,21,FALSE))</f>
        <v/>
      </c>
      <c r="N4876" s="100"/>
      <c r="O4876" s="72" t="s">
        <v>229</v>
      </c>
      <c r="P4876" s="101"/>
      <c r="Q4876" s="132"/>
      <c r="R4876" s="102"/>
      <c r="S4876" s="91"/>
    </row>
    <row r="4877" spans="1:19" s="104" customFormat="1" ht="12.75" customHeight="1" x14ac:dyDescent="0.25">
      <c r="A4877" s="121"/>
      <c r="B4877" s="92" t="str">
        <f>IF(E4877="","",VLOOKUP(E4877,[1]PROJECTES!$C$14:$G$5000,2,FALSE))</f>
        <v/>
      </c>
      <c r="C4877" s="121"/>
      <c r="D4877" s="93" t="str">
        <f>IF(E4877="","",VLOOKUP(E4877,[1]PROJECTES!$C$14:$G$5000,5,FALSE))</f>
        <v/>
      </c>
      <c r="E4877" s="117"/>
      <c r="F4877" s="95"/>
      <c r="G4877" s="96" t="str">
        <f>IF(E4877="","",VLOOKUP(E4877,[1]PROJECTES!$C$14:$G$5000,4,FALSE))</f>
        <v/>
      </c>
      <c r="H4877" s="118"/>
      <c r="I4877" s="97" t="str">
        <f>IF(H4877="","",VLOOKUP(H4877,BD!B$2:C$16,2,FALSE))</f>
        <v/>
      </c>
      <c r="J4877" s="98"/>
      <c r="K4877" s="135" t="str">
        <f t="shared" si="164"/>
        <v/>
      </c>
      <c r="L4877" s="99" t="str">
        <f t="shared" ca="1" si="165"/>
        <v>-</v>
      </c>
      <c r="M4877" s="93" t="str">
        <f>IF(E4877="","",VLOOKUP(E4877,[1]PROJECTES!$C$14:$Z$5000,21,FALSE))</f>
        <v/>
      </c>
      <c r="N4877" s="100"/>
      <c r="O4877" s="72" t="s">
        <v>229</v>
      </c>
      <c r="P4877" s="101"/>
      <c r="Q4877" s="132"/>
      <c r="R4877" s="102"/>
      <c r="S4877" s="91"/>
    </row>
    <row r="4878" spans="1:19" s="104" customFormat="1" ht="12.75" customHeight="1" x14ac:dyDescent="0.25">
      <c r="A4878" s="121"/>
      <c r="B4878" s="92" t="str">
        <f>IF(E4878="","",VLOOKUP(E4878,[1]PROJECTES!$C$14:$G$5000,2,FALSE))</f>
        <v/>
      </c>
      <c r="C4878" s="121"/>
      <c r="D4878" s="93" t="str">
        <f>IF(E4878="","",VLOOKUP(E4878,[1]PROJECTES!$C$14:$G$5000,5,FALSE))</f>
        <v/>
      </c>
      <c r="E4878" s="117"/>
      <c r="F4878" s="95"/>
      <c r="G4878" s="96" t="str">
        <f>IF(E4878="","",VLOOKUP(E4878,[1]PROJECTES!$C$14:$G$5000,4,FALSE))</f>
        <v/>
      </c>
      <c r="H4878" s="118"/>
      <c r="I4878" s="97" t="str">
        <f>IF(H4878="","",VLOOKUP(H4878,BD!B$2:C$16,2,FALSE))</f>
        <v/>
      </c>
      <c r="J4878" s="98"/>
      <c r="K4878" s="135" t="str">
        <f t="shared" si="164"/>
        <v/>
      </c>
      <c r="L4878" s="99" t="str">
        <f t="shared" ca="1" si="165"/>
        <v>-</v>
      </c>
      <c r="M4878" s="93" t="str">
        <f>IF(E4878="","",VLOOKUP(E4878,[1]PROJECTES!$C$14:$Z$5000,21,FALSE))</f>
        <v/>
      </c>
      <c r="N4878" s="100"/>
      <c r="O4878" s="72" t="s">
        <v>229</v>
      </c>
      <c r="P4878" s="101"/>
      <c r="Q4878" s="132"/>
      <c r="R4878" s="102"/>
      <c r="S4878" s="91"/>
    </row>
    <row r="4879" spans="1:19" s="104" customFormat="1" ht="12.75" customHeight="1" x14ac:dyDescent="0.25">
      <c r="A4879" s="121"/>
      <c r="B4879" s="92" t="str">
        <f>IF(E4879="","",VLOOKUP(E4879,[1]PROJECTES!$C$14:$G$5000,2,FALSE))</f>
        <v/>
      </c>
      <c r="C4879" s="121"/>
      <c r="D4879" s="93" t="str">
        <f>IF(E4879="","",VLOOKUP(E4879,[1]PROJECTES!$C$14:$G$5000,5,FALSE))</f>
        <v/>
      </c>
      <c r="E4879" s="117"/>
      <c r="F4879" s="95"/>
      <c r="G4879" s="96" t="str">
        <f>IF(E4879="","",VLOOKUP(E4879,[1]PROJECTES!$C$14:$G$5000,4,FALSE))</f>
        <v/>
      </c>
      <c r="H4879" s="118"/>
      <c r="I4879" s="97" t="str">
        <f>IF(H4879="","",VLOOKUP(H4879,BD!B$2:C$16,2,FALSE))</f>
        <v/>
      </c>
      <c r="J4879" s="98"/>
      <c r="K4879" s="135" t="str">
        <f t="shared" si="164"/>
        <v/>
      </c>
      <c r="L4879" s="99" t="str">
        <f t="shared" ca="1" si="165"/>
        <v>-</v>
      </c>
      <c r="M4879" s="93" t="str">
        <f>IF(E4879="","",VLOOKUP(E4879,[1]PROJECTES!$C$14:$Z$5000,21,FALSE))</f>
        <v/>
      </c>
      <c r="N4879" s="100"/>
      <c r="O4879" s="72" t="s">
        <v>229</v>
      </c>
      <c r="P4879" s="101"/>
      <c r="Q4879" s="132"/>
      <c r="R4879" s="102"/>
      <c r="S4879" s="91"/>
    </row>
    <row r="4880" spans="1:19" s="104" customFormat="1" ht="12.75" customHeight="1" x14ac:dyDescent="0.25">
      <c r="A4880" s="121"/>
      <c r="B4880" s="92" t="str">
        <f>IF(E4880="","",VLOOKUP(E4880,[1]PROJECTES!$C$14:$G$5000,2,FALSE))</f>
        <v/>
      </c>
      <c r="C4880" s="121"/>
      <c r="D4880" s="93" t="str">
        <f>IF(E4880="","",VLOOKUP(E4880,[1]PROJECTES!$C$14:$G$5000,5,FALSE))</f>
        <v/>
      </c>
      <c r="E4880" s="117"/>
      <c r="F4880" s="95"/>
      <c r="G4880" s="96" t="str">
        <f>IF(E4880="","",VLOOKUP(E4880,[1]PROJECTES!$C$14:$G$5000,4,FALSE))</f>
        <v/>
      </c>
      <c r="H4880" s="118"/>
      <c r="I4880" s="97" t="str">
        <f>IF(H4880="","",VLOOKUP(H4880,BD!B$2:C$16,2,FALSE))</f>
        <v/>
      </c>
      <c r="J4880" s="98"/>
      <c r="K4880" s="135" t="str">
        <f t="shared" si="164"/>
        <v/>
      </c>
      <c r="L4880" s="99" t="str">
        <f t="shared" ca="1" si="165"/>
        <v>-</v>
      </c>
      <c r="M4880" s="93" t="str">
        <f>IF(E4880="","",VLOOKUP(E4880,[1]PROJECTES!$C$14:$Z$5000,21,FALSE))</f>
        <v/>
      </c>
      <c r="N4880" s="100"/>
      <c r="O4880" s="72" t="s">
        <v>229</v>
      </c>
      <c r="P4880" s="101"/>
      <c r="Q4880" s="132"/>
      <c r="R4880" s="102"/>
      <c r="S4880" s="91"/>
    </row>
    <row r="4881" spans="1:19" s="104" customFormat="1" ht="12.75" customHeight="1" x14ac:dyDescent="0.25">
      <c r="A4881" s="121"/>
      <c r="B4881" s="92" t="str">
        <f>IF(E4881="","",VLOOKUP(E4881,[1]PROJECTES!$C$14:$G$5000,2,FALSE))</f>
        <v/>
      </c>
      <c r="C4881" s="121"/>
      <c r="D4881" s="93" t="str">
        <f>IF(E4881="","",VLOOKUP(E4881,[1]PROJECTES!$C$14:$G$5000,5,FALSE))</f>
        <v/>
      </c>
      <c r="E4881" s="117"/>
      <c r="F4881" s="95"/>
      <c r="G4881" s="96" t="str">
        <f>IF(E4881="","",VLOOKUP(E4881,[1]PROJECTES!$C$14:$G$5000,4,FALSE))</f>
        <v/>
      </c>
      <c r="H4881" s="118"/>
      <c r="I4881" s="97" t="str">
        <f>IF(H4881="","",VLOOKUP(H4881,BD!B$2:C$16,2,FALSE))</f>
        <v/>
      </c>
      <c r="J4881" s="98"/>
      <c r="K4881" s="135" t="str">
        <f t="shared" si="164"/>
        <v/>
      </c>
      <c r="L4881" s="99" t="str">
        <f t="shared" ca="1" si="165"/>
        <v>-</v>
      </c>
      <c r="M4881" s="93" t="str">
        <f>IF(E4881="","",VLOOKUP(E4881,[1]PROJECTES!$C$14:$Z$5000,21,FALSE))</f>
        <v/>
      </c>
      <c r="N4881" s="100"/>
      <c r="O4881" s="72" t="s">
        <v>229</v>
      </c>
      <c r="P4881" s="101"/>
      <c r="Q4881" s="132"/>
      <c r="R4881" s="102"/>
      <c r="S4881" s="91"/>
    </row>
    <row r="4882" spans="1:19" s="104" customFormat="1" ht="12.75" customHeight="1" x14ac:dyDescent="0.25">
      <c r="A4882" s="121"/>
      <c r="B4882" s="92" t="str">
        <f>IF(E4882="","",VLOOKUP(E4882,[1]PROJECTES!$C$14:$G$5000,2,FALSE))</f>
        <v/>
      </c>
      <c r="C4882" s="121"/>
      <c r="D4882" s="93" t="str">
        <f>IF(E4882="","",VLOOKUP(E4882,[1]PROJECTES!$C$14:$G$5000,5,FALSE))</f>
        <v/>
      </c>
      <c r="E4882" s="117"/>
      <c r="F4882" s="95"/>
      <c r="G4882" s="96" t="str">
        <f>IF(E4882="","",VLOOKUP(E4882,[1]PROJECTES!$C$14:$G$5000,4,FALSE))</f>
        <v/>
      </c>
      <c r="H4882" s="118"/>
      <c r="I4882" s="97" t="str">
        <f>IF(H4882="","",VLOOKUP(H4882,BD!B$2:C$16,2,FALSE))</f>
        <v/>
      </c>
      <c r="J4882" s="98"/>
      <c r="K4882" s="135" t="str">
        <f t="shared" si="164"/>
        <v/>
      </c>
      <c r="L4882" s="99" t="str">
        <f t="shared" ca="1" si="165"/>
        <v>-</v>
      </c>
      <c r="M4882" s="93" t="str">
        <f>IF(E4882="","",VLOOKUP(E4882,[1]PROJECTES!$C$14:$Z$5000,21,FALSE))</f>
        <v/>
      </c>
      <c r="N4882" s="100"/>
      <c r="O4882" s="72" t="s">
        <v>229</v>
      </c>
      <c r="P4882" s="101"/>
      <c r="Q4882" s="132"/>
      <c r="R4882" s="102"/>
      <c r="S4882" s="91"/>
    </row>
    <row r="4883" spans="1:19" s="104" customFormat="1" ht="12.75" customHeight="1" x14ac:dyDescent="0.25">
      <c r="A4883" s="121"/>
      <c r="B4883" s="92" t="str">
        <f>IF(E4883="","",VLOOKUP(E4883,[1]PROJECTES!$C$14:$G$5000,2,FALSE))</f>
        <v/>
      </c>
      <c r="C4883" s="121"/>
      <c r="D4883" s="93" t="str">
        <f>IF(E4883="","",VLOOKUP(E4883,[1]PROJECTES!$C$14:$G$5000,5,FALSE))</f>
        <v/>
      </c>
      <c r="E4883" s="117"/>
      <c r="F4883" s="95"/>
      <c r="G4883" s="96" t="str">
        <f>IF(E4883="","",VLOOKUP(E4883,[1]PROJECTES!$C$14:$G$5000,4,FALSE))</f>
        <v/>
      </c>
      <c r="H4883" s="118"/>
      <c r="I4883" s="97" t="str">
        <f>IF(H4883="","",VLOOKUP(H4883,BD!B$2:C$16,2,FALSE))</f>
        <v/>
      </c>
      <c r="J4883" s="98"/>
      <c r="K4883" s="135" t="str">
        <f t="shared" si="164"/>
        <v/>
      </c>
      <c r="L4883" s="99" t="str">
        <f t="shared" ca="1" si="165"/>
        <v>-</v>
      </c>
      <c r="M4883" s="93" t="str">
        <f>IF(E4883="","",VLOOKUP(E4883,[1]PROJECTES!$C$14:$Z$5000,21,FALSE))</f>
        <v/>
      </c>
      <c r="N4883" s="100"/>
      <c r="O4883" s="72" t="s">
        <v>229</v>
      </c>
      <c r="P4883" s="101"/>
      <c r="Q4883" s="132"/>
      <c r="R4883" s="102"/>
      <c r="S4883" s="91"/>
    </row>
    <row r="4884" spans="1:19" s="104" customFormat="1" ht="12.75" customHeight="1" x14ac:dyDescent="0.25">
      <c r="A4884" s="121"/>
      <c r="B4884" s="92" t="str">
        <f>IF(E4884="","",VLOOKUP(E4884,[1]PROJECTES!$C$14:$G$5000,2,FALSE))</f>
        <v/>
      </c>
      <c r="C4884" s="121"/>
      <c r="D4884" s="93" t="str">
        <f>IF(E4884="","",VLOOKUP(E4884,[1]PROJECTES!$C$14:$G$5000,5,FALSE))</f>
        <v/>
      </c>
      <c r="E4884" s="117"/>
      <c r="F4884" s="95"/>
      <c r="G4884" s="96" t="str">
        <f>IF(E4884="","",VLOOKUP(E4884,[1]PROJECTES!$C$14:$G$5000,4,FALSE))</f>
        <v/>
      </c>
      <c r="H4884" s="118"/>
      <c r="I4884" s="97" t="str">
        <f>IF(H4884="","",VLOOKUP(H4884,BD!B$2:C$16,2,FALSE))</f>
        <v/>
      </c>
      <c r="J4884" s="98"/>
      <c r="K4884" s="135" t="str">
        <f t="shared" si="164"/>
        <v/>
      </c>
      <c r="L4884" s="99" t="str">
        <f t="shared" ca="1" si="165"/>
        <v>-</v>
      </c>
      <c r="M4884" s="93" t="str">
        <f>IF(E4884="","",VLOOKUP(E4884,[1]PROJECTES!$C$14:$Z$5000,21,FALSE))</f>
        <v/>
      </c>
      <c r="N4884" s="100"/>
      <c r="O4884" s="72" t="s">
        <v>229</v>
      </c>
      <c r="P4884" s="101"/>
      <c r="Q4884" s="132"/>
      <c r="R4884" s="102"/>
      <c r="S4884" s="91"/>
    </row>
    <row r="4885" spans="1:19" s="104" customFormat="1" ht="12.75" customHeight="1" x14ac:dyDescent="0.25">
      <c r="A4885" s="121"/>
      <c r="B4885" s="92" t="str">
        <f>IF(E4885="","",VLOOKUP(E4885,[1]PROJECTES!$C$14:$G$5000,2,FALSE))</f>
        <v/>
      </c>
      <c r="C4885" s="121"/>
      <c r="D4885" s="93" t="str">
        <f>IF(E4885="","",VLOOKUP(E4885,[1]PROJECTES!$C$14:$G$5000,5,FALSE))</f>
        <v/>
      </c>
      <c r="E4885" s="117"/>
      <c r="F4885" s="95"/>
      <c r="G4885" s="96" t="str">
        <f>IF(E4885="","",VLOOKUP(E4885,[1]PROJECTES!$C$14:$G$5000,4,FALSE))</f>
        <v/>
      </c>
      <c r="H4885" s="118"/>
      <c r="I4885" s="97" t="str">
        <f>IF(H4885="","",VLOOKUP(H4885,BD!B$2:C$16,2,FALSE))</f>
        <v/>
      </c>
      <c r="J4885" s="98"/>
      <c r="K4885" s="135" t="str">
        <f t="shared" si="164"/>
        <v/>
      </c>
      <c r="L4885" s="99" t="str">
        <f t="shared" ca="1" si="165"/>
        <v>-</v>
      </c>
      <c r="M4885" s="93" t="str">
        <f>IF(E4885="","",VLOOKUP(E4885,[1]PROJECTES!$C$14:$Z$5000,21,FALSE))</f>
        <v/>
      </c>
      <c r="N4885" s="100"/>
      <c r="O4885" s="72" t="s">
        <v>229</v>
      </c>
      <c r="P4885" s="101"/>
      <c r="Q4885" s="132"/>
      <c r="R4885" s="102"/>
      <c r="S4885" s="91"/>
    </row>
    <row r="4886" spans="1:19" s="104" customFormat="1" ht="12.75" customHeight="1" x14ac:dyDescent="0.25">
      <c r="A4886" s="121"/>
      <c r="B4886" s="92" t="str">
        <f>IF(E4886="","",VLOOKUP(E4886,[1]PROJECTES!$C$14:$G$5000,2,FALSE))</f>
        <v/>
      </c>
      <c r="C4886" s="121"/>
      <c r="D4886" s="93" t="str">
        <f>IF(E4886="","",VLOOKUP(E4886,[1]PROJECTES!$C$14:$G$5000,5,FALSE))</f>
        <v/>
      </c>
      <c r="E4886" s="117"/>
      <c r="F4886" s="95"/>
      <c r="G4886" s="96" t="str">
        <f>IF(E4886="","",VLOOKUP(E4886,[1]PROJECTES!$C$14:$G$5000,4,FALSE))</f>
        <v/>
      </c>
      <c r="H4886" s="118"/>
      <c r="I4886" s="97" t="str">
        <f>IF(H4886="","",VLOOKUP(H4886,BD!B$2:C$16,2,FALSE))</f>
        <v/>
      </c>
      <c r="J4886" s="98"/>
      <c r="K4886" s="135" t="str">
        <f t="shared" si="164"/>
        <v/>
      </c>
      <c r="L4886" s="99" t="str">
        <f t="shared" ca="1" si="165"/>
        <v>-</v>
      </c>
      <c r="M4886" s="93" t="str">
        <f>IF(E4886="","",VLOOKUP(E4886,[1]PROJECTES!$C$14:$Z$5000,21,FALSE))</f>
        <v/>
      </c>
      <c r="N4886" s="100"/>
      <c r="O4886" s="72" t="s">
        <v>229</v>
      </c>
      <c r="P4886" s="101"/>
      <c r="Q4886" s="132"/>
      <c r="R4886" s="102"/>
      <c r="S4886" s="91"/>
    </row>
    <row r="4887" spans="1:19" s="104" customFormat="1" ht="12.75" customHeight="1" x14ac:dyDescent="0.25">
      <c r="A4887" s="121"/>
      <c r="B4887" s="92" t="str">
        <f>IF(E4887="","",VLOOKUP(E4887,[1]PROJECTES!$C$14:$G$5000,2,FALSE))</f>
        <v/>
      </c>
      <c r="C4887" s="121"/>
      <c r="D4887" s="93" t="str">
        <f>IF(E4887="","",VLOOKUP(E4887,[1]PROJECTES!$C$14:$G$5000,5,FALSE))</f>
        <v/>
      </c>
      <c r="E4887" s="117"/>
      <c r="F4887" s="95"/>
      <c r="G4887" s="96" t="str">
        <f>IF(E4887="","",VLOOKUP(E4887,[1]PROJECTES!$C$14:$G$5000,4,FALSE))</f>
        <v/>
      </c>
      <c r="H4887" s="118"/>
      <c r="I4887" s="97" t="str">
        <f>IF(H4887="","",VLOOKUP(H4887,BD!B$2:C$16,2,FALSE))</f>
        <v/>
      </c>
      <c r="J4887" s="98"/>
      <c r="K4887" s="135" t="str">
        <f t="shared" si="164"/>
        <v/>
      </c>
      <c r="L4887" s="99" t="str">
        <f t="shared" ca="1" si="165"/>
        <v>-</v>
      </c>
      <c r="M4887" s="93" t="str">
        <f>IF(E4887="","",VLOOKUP(E4887,[1]PROJECTES!$C$14:$Z$5000,21,FALSE))</f>
        <v/>
      </c>
      <c r="N4887" s="100"/>
      <c r="O4887" s="72" t="s">
        <v>229</v>
      </c>
      <c r="P4887" s="101"/>
      <c r="Q4887" s="132"/>
      <c r="R4887" s="102"/>
      <c r="S4887" s="91"/>
    </row>
    <row r="4888" spans="1:19" s="104" customFormat="1" ht="12.75" customHeight="1" x14ac:dyDescent="0.25">
      <c r="A4888" s="121"/>
      <c r="B4888" s="92" t="str">
        <f>IF(E4888="","",VLOOKUP(E4888,[1]PROJECTES!$C$14:$G$5000,2,FALSE))</f>
        <v/>
      </c>
      <c r="C4888" s="121"/>
      <c r="D4888" s="93" t="str">
        <f>IF(E4888="","",VLOOKUP(E4888,[1]PROJECTES!$C$14:$G$5000,5,FALSE))</f>
        <v/>
      </c>
      <c r="E4888" s="117"/>
      <c r="F4888" s="95"/>
      <c r="G4888" s="96" t="str">
        <f>IF(E4888="","",VLOOKUP(E4888,[1]PROJECTES!$C$14:$G$5000,4,FALSE))</f>
        <v/>
      </c>
      <c r="H4888" s="118"/>
      <c r="I4888" s="97" t="str">
        <f>IF(H4888="","",VLOOKUP(H4888,BD!B$2:C$16,2,FALSE))</f>
        <v/>
      </c>
      <c r="J4888" s="98"/>
      <c r="K4888" s="135" t="str">
        <f t="shared" si="164"/>
        <v/>
      </c>
      <c r="L4888" s="99" t="str">
        <f t="shared" ca="1" si="165"/>
        <v>-</v>
      </c>
      <c r="M4888" s="93" t="str">
        <f>IF(E4888="","",VLOOKUP(E4888,[1]PROJECTES!$C$14:$Z$5000,21,FALSE))</f>
        <v/>
      </c>
      <c r="N4888" s="100"/>
      <c r="O4888" s="72" t="s">
        <v>229</v>
      </c>
      <c r="P4888" s="101"/>
      <c r="Q4888" s="132"/>
      <c r="R4888" s="102"/>
      <c r="S4888" s="91"/>
    </row>
    <row r="4889" spans="1:19" s="104" customFormat="1" ht="12.75" customHeight="1" x14ac:dyDescent="0.25">
      <c r="A4889" s="121"/>
      <c r="B4889" s="92" t="str">
        <f>IF(E4889="","",VLOOKUP(E4889,[1]PROJECTES!$C$14:$G$5000,2,FALSE))</f>
        <v/>
      </c>
      <c r="C4889" s="121"/>
      <c r="D4889" s="93" t="str">
        <f>IF(E4889="","",VLOOKUP(E4889,[1]PROJECTES!$C$14:$G$5000,5,FALSE))</f>
        <v/>
      </c>
      <c r="E4889" s="117"/>
      <c r="F4889" s="95"/>
      <c r="G4889" s="96" t="str">
        <f>IF(E4889="","",VLOOKUP(E4889,[1]PROJECTES!$C$14:$G$5000,4,FALSE))</f>
        <v/>
      </c>
      <c r="H4889" s="118"/>
      <c r="I4889" s="97" t="str">
        <f>IF(H4889="","",VLOOKUP(H4889,BD!B$2:C$16,2,FALSE))</f>
        <v/>
      </c>
      <c r="J4889" s="98"/>
      <c r="K4889" s="135" t="str">
        <f t="shared" si="164"/>
        <v/>
      </c>
      <c r="L4889" s="99" t="str">
        <f t="shared" ca="1" si="165"/>
        <v>-</v>
      </c>
      <c r="M4889" s="93" t="str">
        <f>IF(E4889="","",VLOOKUP(E4889,[1]PROJECTES!$C$14:$Z$5000,21,FALSE))</f>
        <v/>
      </c>
      <c r="N4889" s="100"/>
      <c r="O4889" s="72" t="s">
        <v>229</v>
      </c>
      <c r="P4889" s="101"/>
      <c r="Q4889" s="132"/>
      <c r="R4889" s="102"/>
      <c r="S4889" s="91"/>
    </row>
    <row r="4890" spans="1:19" s="104" customFormat="1" ht="12.75" customHeight="1" x14ac:dyDescent="0.25">
      <c r="A4890" s="121"/>
      <c r="B4890" s="92" t="str">
        <f>IF(E4890="","",VLOOKUP(E4890,[1]PROJECTES!$C$14:$G$5000,2,FALSE))</f>
        <v/>
      </c>
      <c r="C4890" s="121"/>
      <c r="D4890" s="93" t="str">
        <f>IF(E4890="","",VLOOKUP(E4890,[1]PROJECTES!$C$14:$G$5000,5,FALSE))</f>
        <v/>
      </c>
      <c r="E4890" s="117"/>
      <c r="F4890" s="95"/>
      <c r="G4890" s="96" t="str">
        <f>IF(E4890="","",VLOOKUP(E4890,[1]PROJECTES!$C$14:$G$5000,4,FALSE))</f>
        <v/>
      </c>
      <c r="H4890" s="118"/>
      <c r="I4890" s="97" t="str">
        <f>IF(H4890="","",VLOOKUP(H4890,BD!B$2:C$16,2,FALSE))</f>
        <v/>
      </c>
      <c r="J4890" s="98"/>
      <c r="K4890" s="135" t="str">
        <f t="shared" si="164"/>
        <v/>
      </c>
      <c r="L4890" s="99" t="str">
        <f t="shared" ca="1" si="165"/>
        <v>-</v>
      </c>
      <c r="M4890" s="93" t="str">
        <f>IF(E4890="","",VLOOKUP(E4890,[1]PROJECTES!$C$14:$Z$5000,21,FALSE))</f>
        <v/>
      </c>
      <c r="N4890" s="100"/>
      <c r="O4890" s="72" t="s">
        <v>229</v>
      </c>
      <c r="P4890" s="101"/>
      <c r="Q4890" s="132"/>
      <c r="R4890" s="102"/>
      <c r="S4890" s="91"/>
    </row>
    <row r="4891" spans="1:19" s="104" customFormat="1" ht="12.75" customHeight="1" x14ac:dyDescent="0.25">
      <c r="A4891" s="121"/>
      <c r="B4891" s="92" t="str">
        <f>IF(E4891="","",VLOOKUP(E4891,[1]PROJECTES!$C$14:$G$5000,2,FALSE))</f>
        <v/>
      </c>
      <c r="C4891" s="121"/>
      <c r="D4891" s="93" t="str">
        <f>IF(E4891="","",VLOOKUP(E4891,[1]PROJECTES!$C$14:$G$5000,5,FALSE))</f>
        <v/>
      </c>
      <c r="E4891" s="117"/>
      <c r="F4891" s="95"/>
      <c r="G4891" s="96" t="str">
        <f>IF(E4891="","",VLOOKUP(E4891,[1]PROJECTES!$C$14:$G$5000,4,FALSE))</f>
        <v/>
      </c>
      <c r="H4891" s="118"/>
      <c r="I4891" s="97" t="str">
        <f>IF(H4891="","",VLOOKUP(H4891,BD!B$2:C$16,2,FALSE))</f>
        <v/>
      </c>
      <c r="J4891" s="98"/>
      <c r="K4891" s="135" t="str">
        <f t="shared" si="164"/>
        <v/>
      </c>
      <c r="L4891" s="99" t="str">
        <f t="shared" ca="1" si="165"/>
        <v>-</v>
      </c>
      <c r="M4891" s="93" t="str">
        <f>IF(E4891="","",VLOOKUP(E4891,[1]PROJECTES!$C$14:$Z$5000,21,FALSE))</f>
        <v/>
      </c>
      <c r="N4891" s="100"/>
      <c r="O4891" s="72" t="s">
        <v>229</v>
      </c>
      <c r="P4891" s="101"/>
      <c r="Q4891" s="132"/>
      <c r="R4891" s="102"/>
      <c r="S4891" s="91"/>
    </row>
    <row r="4892" spans="1:19" s="104" customFormat="1" ht="12.75" customHeight="1" x14ac:dyDescent="0.25">
      <c r="A4892" s="121"/>
      <c r="B4892" s="92" t="str">
        <f>IF(E4892="","",VLOOKUP(E4892,[1]PROJECTES!$C$14:$G$5000,2,FALSE))</f>
        <v/>
      </c>
      <c r="C4892" s="121"/>
      <c r="D4892" s="93" t="str">
        <f>IF(E4892="","",VLOOKUP(E4892,[1]PROJECTES!$C$14:$G$5000,5,FALSE))</f>
        <v/>
      </c>
      <c r="E4892" s="117"/>
      <c r="F4892" s="95"/>
      <c r="G4892" s="96" t="str">
        <f>IF(E4892="","",VLOOKUP(E4892,[1]PROJECTES!$C$14:$G$5000,4,FALSE))</f>
        <v/>
      </c>
      <c r="H4892" s="118"/>
      <c r="I4892" s="97" t="str">
        <f>IF(H4892="","",VLOOKUP(H4892,BD!B$2:C$16,2,FALSE))</f>
        <v/>
      </c>
      <c r="J4892" s="98"/>
      <c r="K4892" s="135" t="str">
        <f t="shared" si="164"/>
        <v/>
      </c>
      <c r="L4892" s="99" t="str">
        <f t="shared" ca="1" si="165"/>
        <v>-</v>
      </c>
      <c r="M4892" s="93" t="str">
        <f>IF(E4892="","",VLOOKUP(E4892,[1]PROJECTES!$C$14:$Z$5000,21,FALSE))</f>
        <v/>
      </c>
      <c r="N4892" s="100"/>
      <c r="O4892" s="72" t="s">
        <v>229</v>
      </c>
      <c r="P4892" s="101"/>
      <c r="Q4892" s="132"/>
      <c r="R4892" s="102"/>
      <c r="S4892" s="91"/>
    </row>
    <row r="4893" spans="1:19" s="104" customFormat="1" ht="12.75" customHeight="1" x14ac:dyDescent="0.25">
      <c r="A4893" s="121"/>
      <c r="B4893" s="92" t="str">
        <f>IF(E4893="","",VLOOKUP(E4893,[1]PROJECTES!$C$14:$G$5000,2,FALSE))</f>
        <v/>
      </c>
      <c r="C4893" s="121"/>
      <c r="D4893" s="93" t="str">
        <f>IF(E4893="","",VLOOKUP(E4893,[1]PROJECTES!$C$14:$G$5000,5,FALSE))</f>
        <v/>
      </c>
      <c r="E4893" s="117"/>
      <c r="F4893" s="95"/>
      <c r="G4893" s="96" t="str">
        <f>IF(E4893="","",VLOOKUP(E4893,[1]PROJECTES!$C$14:$G$5000,4,FALSE))</f>
        <v/>
      </c>
      <c r="H4893" s="118"/>
      <c r="I4893" s="97" t="str">
        <f>IF(H4893="","",VLOOKUP(H4893,BD!B$2:C$16,2,FALSE))</f>
        <v/>
      </c>
      <c r="J4893" s="98"/>
      <c r="K4893" s="135" t="str">
        <f t="shared" si="164"/>
        <v/>
      </c>
      <c r="L4893" s="99" t="str">
        <f t="shared" ca="1" si="165"/>
        <v>-</v>
      </c>
      <c r="M4893" s="93" t="str">
        <f>IF(E4893="","",VLOOKUP(E4893,[1]PROJECTES!$C$14:$Z$5000,21,FALSE))</f>
        <v/>
      </c>
      <c r="N4893" s="100"/>
      <c r="O4893" s="72" t="s">
        <v>229</v>
      </c>
      <c r="P4893" s="101"/>
      <c r="Q4893" s="132"/>
      <c r="R4893" s="102"/>
      <c r="S4893" s="91"/>
    </row>
    <row r="4894" spans="1:19" s="104" customFormat="1" ht="12.75" customHeight="1" x14ac:dyDescent="0.25">
      <c r="A4894" s="121"/>
      <c r="B4894" s="92" t="str">
        <f>IF(E4894="","",VLOOKUP(E4894,[1]PROJECTES!$C$14:$G$5000,2,FALSE))</f>
        <v/>
      </c>
      <c r="C4894" s="121"/>
      <c r="D4894" s="93" t="str">
        <f>IF(E4894="","",VLOOKUP(E4894,[1]PROJECTES!$C$14:$G$5000,5,FALSE))</f>
        <v/>
      </c>
      <c r="E4894" s="117"/>
      <c r="F4894" s="95"/>
      <c r="G4894" s="96" t="str">
        <f>IF(E4894="","",VLOOKUP(E4894,[1]PROJECTES!$C$14:$G$5000,4,FALSE))</f>
        <v/>
      </c>
      <c r="H4894" s="118"/>
      <c r="I4894" s="97" t="str">
        <f>IF(H4894="","",VLOOKUP(H4894,BD!B$2:C$16,2,FALSE))</f>
        <v/>
      </c>
      <c r="J4894" s="98"/>
      <c r="K4894" s="135" t="str">
        <f t="shared" si="164"/>
        <v/>
      </c>
      <c r="L4894" s="99" t="str">
        <f t="shared" ca="1" si="165"/>
        <v>-</v>
      </c>
      <c r="M4894" s="93" t="str">
        <f>IF(E4894="","",VLOOKUP(E4894,[1]PROJECTES!$C$14:$Z$5000,21,FALSE))</f>
        <v/>
      </c>
      <c r="N4894" s="100"/>
      <c r="O4894" s="72" t="s">
        <v>229</v>
      </c>
      <c r="P4894" s="101"/>
      <c r="Q4894" s="132"/>
      <c r="R4894" s="102"/>
      <c r="S4894" s="91"/>
    </row>
    <row r="4895" spans="1:19" s="104" customFormat="1" ht="12.75" customHeight="1" x14ac:dyDescent="0.25">
      <c r="A4895" s="121"/>
      <c r="B4895" s="92" t="str">
        <f>IF(E4895="","",VLOOKUP(E4895,[1]PROJECTES!$C$14:$G$5000,2,FALSE))</f>
        <v/>
      </c>
      <c r="C4895" s="121"/>
      <c r="D4895" s="93" t="str">
        <f>IF(E4895="","",VLOOKUP(E4895,[1]PROJECTES!$C$14:$G$5000,5,FALSE))</f>
        <v/>
      </c>
      <c r="E4895" s="117"/>
      <c r="F4895" s="95"/>
      <c r="G4895" s="96" t="str">
        <f>IF(E4895="","",VLOOKUP(E4895,[1]PROJECTES!$C$14:$G$5000,4,FALSE))</f>
        <v/>
      </c>
      <c r="H4895" s="118"/>
      <c r="I4895" s="97" t="str">
        <f>IF(H4895="","",VLOOKUP(H4895,BD!B$2:C$16,2,FALSE))</f>
        <v/>
      </c>
      <c r="J4895" s="98"/>
      <c r="K4895" s="135" t="str">
        <f t="shared" si="164"/>
        <v/>
      </c>
      <c r="L4895" s="99" t="str">
        <f t="shared" ca="1" si="165"/>
        <v>-</v>
      </c>
      <c r="M4895" s="93" t="str">
        <f>IF(E4895="","",VLOOKUP(E4895,[1]PROJECTES!$C$14:$Z$5000,21,FALSE))</f>
        <v/>
      </c>
      <c r="N4895" s="100"/>
      <c r="O4895" s="72" t="s">
        <v>229</v>
      </c>
      <c r="P4895" s="101"/>
      <c r="Q4895" s="132"/>
      <c r="R4895" s="102"/>
      <c r="S4895" s="91"/>
    </row>
    <row r="4896" spans="1:19" s="104" customFormat="1" ht="12.75" customHeight="1" x14ac:dyDescent="0.25">
      <c r="A4896" s="121"/>
      <c r="B4896" s="92" t="str">
        <f>IF(E4896="","",VLOOKUP(E4896,[1]PROJECTES!$C$14:$G$5000,2,FALSE))</f>
        <v/>
      </c>
      <c r="C4896" s="121"/>
      <c r="D4896" s="93" t="str">
        <f>IF(E4896="","",VLOOKUP(E4896,[1]PROJECTES!$C$14:$G$5000,5,FALSE))</f>
        <v/>
      </c>
      <c r="E4896" s="117"/>
      <c r="F4896" s="95"/>
      <c r="G4896" s="96" t="str">
        <f>IF(E4896="","",VLOOKUP(E4896,[1]PROJECTES!$C$14:$G$5000,4,FALSE))</f>
        <v/>
      </c>
      <c r="H4896" s="118"/>
      <c r="I4896" s="97" t="str">
        <f>IF(H4896="","",VLOOKUP(H4896,BD!B$2:C$16,2,FALSE))</f>
        <v/>
      </c>
      <c r="J4896" s="98"/>
      <c r="K4896" s="135" t="str">
        <f t="shared" si="164"/>
        <v/>
      </c>
      <c r="L4896" s="99" t="str">
        <f t="shared" ca="1" si="165"/>
        <v>-</v>
      </c>
      <c r="M4896" s="93" t="str">
        <f>IF(E4896="","",VLOOKUP(E4896,[1]PROJECTES!$C$14:$Z$5000,21,FALSE))</f>
        <v/>
      </c>
      <c r="N4896" s="100"/>
      <c r="O4896" s="72" t="s">
        <v>229</v>
      </c>
      <c r="P4896" s="101"/>
      <c r="Q4896" s="132"/>
      <c r="R4896" s="102"/>
      <c r="S4896" s="91"/>
    </row>
    <row r="4897" spans="1:19" s="104" customFormat="1" ht="12.75" customHeight="1" x14ac:dyDescent="0.25">
      <c r="A4897" s="121"/>
      <c r="B4897" s="92" t="str">
        <f>IF(E4897="","",VLOOKUP(E4897,[1]PROJECTES!$C$14:$G$5000,2,FALSE))</f>
        <v/>
      </c>
      <c r="C4897" s="121"/>
      <c r="D4897" s="93" t="str">
        <f>IF(E4897="","",VLOOKUP(E4897,[1]PROJECTES!$C$14:$G$5000,5,FALSE))</f>
        <v/>
      </c>
      <c r="E4897" s="117"/>
      <c r="F4897" s="95"/>
      <c r="G4897" s="96" t="str">
        <f>IF(E4897="","",VLOOKUP(E4897,[1]PROJECTES!$C$14:$G$5000,4,FALSE))</f>
        <v/>
      </c>
      <c r="H4897" s="118"/>
      <c r="I4897" s="97" t="str">
        <f>IF(H4897="","",VLOOKUP(H4897,BD!B$2:C$16,2,FALSE))</f>
        <v/>
      </c>
      <c r="J4897" s="98"/>
      <c r="K4897" s="135" t="str">
        <f t="shared" si="164"/>
        <v/>
      </c>
      <c r="L4897" s="99" t="str">
        <f t="shared" ca="1" si="165"/>
        <v>-</v>
      </c>
      <c r="M4897" s="93" t="str">
        <f>IF(E4897="","",VLOOKUP(E4897,[1]PROJECTES!$C$14:$Z$5000,21,FALSE))</f>
        <v/>
      </c>
      <c r="N4897" s="100"/>
      <c r="O4897" s="72" t="s">
        <v>229</v>
      </c>
      <c r="P4897" s="101"/>
      <c r="Q4897" s="132"/>
      <c r="R4897" s="102"/>
      <c r="S4897" s="91"/>
    </row>
    <row r="4898" spans="1:19" s="104" customFormat="1" ht="12.75" customHeight="1" x14ac:dyDescent="0.25">
      <c r="A4898" s="121"/>
      <c r="B4898" s="92" t="str">
        <f>IF(E4898="","",VLOOKUP(E4898,[1]PROJECTES!$C$14:$G$5000,2,FALSE))</f>
        <v/>
      </c>
      <c r="C4898" s="121"/>
      <c r="D4898" s="93" t="str">
        <f>IF(E4898="","",VLOOKUP(E4898,[1]PROJECTES!$C$14:$G$5000,5,FALSE))</f>
        <v/>
      </c>
      <c r="E4898" s="117"/>
      <c r="F4898" s="95"/>
      <c r="G4898" s="96" t="str">
        <f>IF(E4898="","",VLOOKUP(E4898,[1]PROJECTES!$C$14:$G$5000,4,FALSE))</f>
        <v/>
      </c>
      <c r="H4898" s="118"/>
      <c r="I4898" s="97" t="str">
        <f>IF(H4898="","",VLOOKUP(H4898,BD!B$2:C$16,2,FALSE))</f>
        <v/>
      </c>
      <c r="J4898" s="98"/>
      <c r="K4898" s="135" t="str">
        <f t="shared" si="164"/>
        <v/>
      </c>
      <c r="L4898" s="99" t="str">
        <f t="shared" ca="1" si="165"/>
        <v>-</v>
      </c>
      <c r="M4898" s="93" t="str">
        <f>IF(E4898="","",VLOOKUP(E4898,[1]PROJECTES!$C$14:$Z$5000,21,FALSE))</f>
        <v/>
      </c>
      <c r="N4898" s="100"/>
      <c r="O4898" s="72" t="s">
        <v>229</v>
      </c>
      <c r="P4898" s="101"/>
      <c r="Q4898" s="132"/>
      <c r="R4898" s="102"/>
      <c r="S4898" s="91"/>
    </row>
    <row r="4899" spans="1:19" s="104" customFormat="1" ht="12.75" customHeight="1" x14ac:dyDescent="0.25">
      <c r="A4899" s="121"/>
      <c r="B4899" s="92" t="str">
        <f>IF(E4899="","",VLOOKUP(E4899,[1]PROJECTES!$C$14:$G$5000,2,FALSE))</f>
        <v/>
      </c>
      <c r="C4899" s="121"/>
      <c r="D4899" s="93" t="str">
        <f>IF(E4899="","",VLOOKUP(E4899,[1]PROJECTES!$C$14:$G$5000,5,FALSE))</f>
        <v/>
      </c>
      <c r="E4899" s="117"/>
      <c r="F4899" s="95"/>
      <c r="G4899" s="96" t="str">
        <f>IF(E4899="","",VLOOKUP(E4899,[1]PROJECTES!$C$14:$G$5000,4,FALSE))</f>
        <v/>
      </c>
      <c r="H4899" s="118"/>
      <c r="I4899" s="97" t="str">
        <f>IF(H4899="","",VLOOKUP(H4899,BD!B$2:C$16,2,FALSE))</f>
        <v/>
      </c>
      <c r="J4899" s="98"/>
      <c r="K4899" s="135" t="str">
        <f t="shared" si="164"/>
        <v/>
      </c>
      <c r="L4899" s="99" t="str">
        <f t="shared" ca="1" si="165"/>
        <v>-</v>
      </c>
      <c r="M4899" s="93" t="str">
        <f>IF(E4899="","",VLOOKUP(E4899,[1]PROJECTES!$C$14:$Z$5000,21,FALSE))</f>
        <v/>
      </c>
      <c r="N4899" s="100"/>
      <c r="O4899" s="72" t="s">
        <v>229</v>
      </c>
      <c r="P4899" s="101"/>
      <c r="Q4899" s="132"/>
      <c r="R4899" s="102"/>
      <c r="S4899" s="91"/>
    </row>
    <row r="4900" spans="1:19" s="104" customFormat="1" ht="12.75" customHeight="1" x14ac:dyDescent="0.25">
      <c r="A4900" s="121"/>
      <c r="B4900" s="92" t="str">
        <f>IF(E4900="","",VLOOKUP(E4900,[1]PROJECTES!$C$14:$G$5000,2,FALSE))</f>
        <v/>
      </c>
      <c r="C4900" s="121"/>
      <c r="D4900" s="93" t="str">
        <f>IF(E4900="","",VLOOKUP(E4900,[1]PROJECTES!$C$14:$G$5000,5,FALSE))</f>
        <v/>
      </c>
      <c r="E4900" s="117"/>
      <c r="F4900" s="95"/>
      <c r="G4900" s="96" t="str">
        <f>IF(E4900="","",VLOOKUP(E4900,[1]PROJECTES!$C$14:$G$5000,4,FALSE))</f>
        <v/>
      </c>
      <c r="H4900" s="118"/>
      <c r="I4900" s="97" t="str">
        <f>IF(H4900="","",VLOOKUP(H4900,BD!B$2:C$16,2,FALSE))</f>
        <v/>
      </c>
      <c r="J4900" s="98"/>
      <c r="K4900" s="135" t="str">
        <f t="shared" si="164"/>
        <v/>
      </c>
      <c r="L4900" s="99" t="str">
        <f t="shared" ca="1" si="165"/>
        <v>-</v>
      </c>
      <c r="M4900" s="93" t="str">
        <f>IF(E4900="","",VLOOKUP(E4900,[1]PROJECTES!$C$14:$Z$5000,21,FALSE))</f>
        <v/>
      </c>
      <c r="N4900" s="100"/>
      <c r="O4900" s="72" t="s">
        <v>229</v>
      </c>
      <c r="P4900" s="101"/>
      <c r="Q4900" s="132"/>
      <c r="R4900" s="102"/>
      <c r="S4900" s="91"/>
    </row>
    <row r="4901" spans="1:19" s="104" customFormat="1" ht="12.75" customHeight="1" x14ac:dyDescent="0.25">
      <c r="A4901" s="121"/>
      <c r="B4901" s="92" t="str">
        <f>IF(E4901="","",VLOOKUP(E4901,[1]PROJECTES!$C$14:$G$5000,2,FALSE))</f>
        <v/>
      </c>
      <c r="C4901" s="121"/>
      <c r="D4901" s="93" t="str">
        <f>IF(E4901="","",VLOOKUP(E4901,[1]PROJECTES!$C$14:$G$5000,5,FALSE))</f>
        <v/>
      </c>
      <c r="E4901" s="117"/>
      <c r="F4901" s="95"/>
      <c r="G4901" s="96" t="str">
        <f>IF(E4901="","",VLOOKUP(E4901,[1]PROJECTES!$C$14:$G$5000,4,FALSE))</f>
        <v/>
      </c>
      <c r="H4901" s="118"/>
      <c r="I4901" s="97" t="str">
        <f>IF(H4901="","",VLOOKUP(H4901,BD!B$2:C$16,2,FALSE))</f>
        <v/>
      </c>
      <c r="J4901" s="98"/>
      <c r="K4901" s="135" t="str">
        <f t="shared" si="164"/>
        <v/>
      </c>
      <c r="L4901" s="99" t="str">
        <f t="shared" ca="1" si="165"/>
        <v>-</v>
      </c>
      <c r="M4901" s="93" t="str">
        <f>IF(E4901="","",VLOOKUP(E4901,[1]PROJECTES!$C$14:$Z$5000,21,FALSE))</f>
        <v/>
      </c>
      <c r="N4901" s="100"/>
      <c r="O4901" s="72" t="s">
        <v>229</v>
      </c>
      <c r="P4901" s="101"/>
      <c r="Q4901" s="132"/>
      <c r="R4901" s="102"/>
      <c r="S4901" s="91"/>
    </row>
    <row r="4902" spans="1:19" s="104" customFormat="1" ht="12.75" customHeight="1" x14ac:dyDescent="0.25">
      <c r="A4902" s="121"/>
      <c r="B4902" s="92" t="str">
        <f>IF(E4902="","",VLOOKUP(E4902,[1]PROJECTES!$C$14:$G$5000,2,FALSE))</f>
        <v/>
      </c>
      <c r="C4902" s="121"/>
      <c r="D4902" s="93" t="str">
        <f>IF(E4902="","",VLOOKUP(E4902,[1]PROJECTES!$C$14:$G$5000,5,FALSE))</f>
        <v/>
      </c>
      <c r="E4902" s="117"/>
      <c r="F4902" s="95"/>
      <c r="G4902" s="96" t="str">
        <f>IF(E4902="","",VLOOKUP(E4902,[1]PROJECTES!$C$14:$G$5000,4,FALSE))</f>
        <v/>
      </c>
      <c r="H4902" s="118"/>
      <c r="I4902" s="97" t="str">
        <f>IF(H4902="","",VLOOKUP(H4902,BD!B$2:C$16,2,FALSE))</f>
        <v/>
      </c>
      <c r="J4902" s="98"/>
      <c r="K4902" s="135" t="str">
        <f t="shared" si="164"/>
        <v/>
      </c>
      <c r="L4902" s="99" t="str">
        <f t="shared" ca="1" si="165"/>
        <v>-</v>
      </c>
      <c r="M4902" s="93" t="str">
        <f>IF(E4902="","",VLOOKUP(E4902,[1]PROJECTES!$C$14:$Z$5000,21,FALSE))</f>
        <v/>
      </c>
      <c r="N4902" s="100"/>
      <c r="O4902" s="72" t="s">
        <v>229</v>
      </c>
      <c r="P4902" s="101"/>
      <c r="Q4902" s="132"/>
      <c r="R4902" s="102"/>
      <c r="S4902" s="91"/>
    </row>
    <row r="4903" spans="1:19" s="104" customFormat="1" ht="12.75" customHeight="1" x14ac:dyDescent="0.25">
      <c r="A4903" s="121"/>
      <c r="B4903" s="92" t="str">
        <f>IF(E4903="","",VLOOKUP(E4903,[1]PROJECTES!$C$14:$G$5000,2,FALSE))</f>
        <v/>
      </c>
      <c r="C4903" s="121"/>
      <c r="D4903" s="93" t="str">
        <f>IF(E4903="","",VLOOKUP(E4903,[1]PROJECTES!$C$14:$G$5000,5,FALSE))</f>
        <v/>
      </c>
      <c r="E4903" s="117"/>
      <c r="F4903" s="95"/>
      <c r="G4903" s="96" t="str">
        <f>IF(E4903="","",VLOOKUP(E4903,[1]PROJECTES!$C$14:$G$5000,4,FALSE))</f>
        <v/>
      </c>
      <c r="H4903" s="118"/>
      <c r="I4903" s="97" t="str">
        <f>IF(H4903="","",VLOOKUP(H4903,BD!B$2:C$16,2,FALSE))</f>
        <v/>
      </c>
      <c r="J4903" s="98"/>
      <c r="K4903" s="135" t="str">
        <f t="shared" si="164"/>
        <v/>
      </c>
      <c r="L4903" s="99" t="str">
        <f t="shared" ca="1" si="165"/>
        <v>-</v>
      </c>
      <c r="M4903" s="93" t="str">
        <f>IF(E4903="","",VLOOKUP(E4903,[1]PROJECTES!$C$14:$Z$5000,21,FALSE))</f>
        <v/>
      </c>
      <c r="N4903" s="100"/>
      <c r="O4903" s="72" t="s">
        <v>229</v>
      </c>
      <c r="P4903" s="101"/>
      <c r="Q4903" s="132"/>
      <c r="R4903" s="102"/>
      <c r="S4903" s="91"/>
    </row>
    <row r="4904" spans="1:19" s="104" customFormat="1" ht="12.75" customHeight="1" x14ac:dyDescent="0.25">
      <c r="A4904" s="121"/>
      <c r="B4904" s="92" t="str">
        <f>IF(E4904="","",VLOOKUP(E4904,[1]PROJECTES!$C$14:$G$5000,2,FALSE))</f>
        <v/>
      </c>
      <c r="C4904" s="121"/>
      <c r="D4904" s="93" t="str">
        <f>IF(E4904="","",VLOOKUP(E4904,[1]PROJECTES!$C$14:$G$5000,5,FALSE))</f>
        <v/>
      </c>
      <c r="E4904" s="117"/>
      <c r="F4904" s="95"/>
      <c r="G4904" s="96" t="str">
        <f>IF(E4904="","",VLOOKUP(E4904,[1]PROJECTES!$C$14:$G$5000,4,FALSE))</f>
        <v/>
      </c>
      <c r="H4904" s="118"/>
      <c r="I4904" s="97" t="str">
        <f>IF(H4904="","",VLOOKUP(H4904,BD!B$2:C$16,2,FALSE))</f>
        <v/>
      </c>
      <c r="J4904" s="98"/>
      <c r="K4904" s="135" t="str">
        <f t="shared" si="164"/>
        <v/>
      </c>
      <c r="L4904" s="99" t="str">
        <f t="shared" ca="1" si="165"/>
        <v>-</v>
      </c>
      <c r="M4904" s="93" t="str">
        <f>IF(E4904="","",VLOOKUP(E4904,[1]PROJECTES!$C$14:$Z$5000,21,FALSE))</f>
        <v/>
      </c>
      <c r="N4904" s="100"/>
      <c r="O4904" s="72" t="s">
        <v>229</v>
      </c>
      <c r="P4904" s="101"/>
      <c r="Q4904" s="132"/>
      <c r="R4904" s="102"/>
      <c r="S4904" s="91"/>
    </row>
    <row r="4905" spans="1:19" s="104" customFormat="1" ht="12.75" customHeight="1" x14ac:dyDescent="0.25">
      <c r="A4905" s="121"/>
      <c r="B4905" s="92" t="str">
        <f>IF(E4905="","",VLOOKUP(E4905,[1]PROJECTES!$C$14:$G$5000,2,FALSE))</f>
        <v/>
      </c>
      <c r="C4905" s="121"/>
      <c r="D4905" s="93" t="str">
        <f>IF(E4905="","",VLOOKUP(E4905,[1]PROJECTES!$C$14:$G$5000,5,FALSE))</f>
        <v/>
      </c>
      <c r="E4905" s="117"/>
      <c r="F4905" s="95"/>
      <c r="G4905" s="96" t="str">
        <f>IF(E4905="","",VLOOKUP(E4905,[1]PROJECTES!$C$14:$G$5000,4,FALSE))</f>
        <v/>
      </c>
      <c r="H4905" s="118"/>
      <c r="I4905" s="97" t="str">
        <f>IF(H4905="","",VLOOKUP(H4905,BD!B$2:C$16,2,FALSE))</f>
        <v/>
      </c>
      <c r="J4905" s="98"/>
      <c r="K4905" s="135" t="str">
        <f t="shared" si="164"/>
        <v/>
      </c>
      <c r="L4905" s="99" t="str">
        <f t="shared" ca="1" si="165"/>
        <v>-</v>
      </c>
      <c r="M4905" s="93" t="str">
        <f>IF(E4905="","",VLOOKUP(E4905,[1]PROJECTES!$C$14:$Z$5000,21,FALSE))</f>
        <v/>
      </c>
      <c r="N4905" s="100"/>
      <c r="O4905" s="72" t="s">
        <v>229</v>
      </c>
      <c r="P4905" s="101"/>
      <c r="Q4905" s="132"/>
      <c r="R4905" s="102"/>
      <c r="S4905" s="91"/>
    </row>
    <row r="4906" spans="1:19" s="104" customFormat="1" ht="12.75" customHeight="1" x14ac:dyDescent="0.25">
      <c r="A4906" s="121"/>
      <c r="B4906" s="92" t="str">
        <f>IF(E4906="","",VLOOKUP(E4906,[1]PROJECTES!$C$14:$G$5000,2,FALSE))</f>
        <v/>
      </c>
      <c r="C4906" s="121"/>
      <c r="D4906" s="93" t="str">
        <f>IF(E4906="","",VLOOKUP(E4906,[1]PROJECTES!$C$14:$G$5000,5,FALSE))</f>
        <v/>
      </c>
      <c r="E4906" s="117"/>
      <c r="F4906" s="95"/>
      <c r="G4906" s="96" t="str">
        <f>IF(E4906="","",VLOOKUP(E4906,[1]PROJECTES!$C$14:$G$5000,4,FALSE))</f>
        <v/>
      </c>
      <c r="H4906" s="118"/>
      <c r="I4906" s="97" t="str">
        <f>IF(H4906="","",VLOOKUP(H4906,BD!B$2:C$16,2,FALSE))</f>
        <v/>
      </c>
      <c r="J4906" s="98"/>
      <c r="K4906" s="135" t="str">
        <f t="shared" si="164"/>
        <v/>
      </c>
      <c r="L4906" s="99" t="str">
        <f t="shared" ca="1" si="165"/>
        <v>-</v>
      </c>
      <c r="M4906" s="93" t="str">
        <f>IF(E4906="","",VLOOKUP(E4906,[1]PROJECTES!$C$14:$Z$5000,21,FALSE))</f>
        <v/>
      </c>
      <c r="N4906" s="100"/>
      <c r="O4906" s="72" t="s">
        <v>229</v>
      </c>
      <c r="P4906" s="101"/>
      <c r="Q4906" s="132"/>
      <c r="R4906" s="102"/>
      <c r="S4906" s="91"/>
    </row>
    <row r="4907" spans="1:19" s="104" customFormat="1" ht="12.75" customHeight="1" x14ac:dyDescent="0.25">
      <c r="A4907" s="121"/>
      <c r="B4907" s="92" t="str">
        <f>IF(E4907="","",VLOOKUP(E4907,[1]PROJECTES!$C$14:$G$5000,2,FALSE))</f>
        <v/>
      </c>
      <c r="C4907" s="121"/>
      <c r="D4907" s="93" t="str">
        <f>IF(E4907="","",VLOOKUP(E4907,[1]PROJECTES!$C$14:$G$5000,5,FALSE))</f>
        <v/>
      </c>
      <c r="E4907" s="117"/>
      <c r="F4907" s="95"/>
      <c r="G4907" s="96" t="str">
        <f>IF(E4907="","",VLOOKUP(E4907,[1]PROJECTES!$C$14:$G$5000,4,FALSE))</f>
        <v/>
      </c>
      <c r="H4907" s="118"/>
      <c r="I4907" s="97" t="str">
        <f>IF(H4907="","",VLOOKUP(H4907,BD!B$2:C$16,2,FALSE))</f>
        <v/>
      </c>
      <c r="J4907" s="98"/>
      <c r="K4907" s="135" t="str">
        <f t="shared" si="164"/>
        <v/>
      </c>
      <c r="L4907" s="99" t="str">
        <f t="shared" ca="1" si="165"/>
        <v>-</v>
      </c>
      <c r="M4907" s="93" t="str">
        <f>IF(E4907="","",VLOOKUP(E4907,[1]PROJECTES!$C$14:$Z$5000,21,FALSE))</f>
        <v/>
      </c>
      <c r="N4907" s="100"/>
      <c r="O4907" s="72" t="s">
        <v>229</v>
      </c>
      <c r="P4907" s="101"/>
      <c r="Q4907" s="132"/>
      <c r="R4907" s="102"/>
      <c r="S4907" s="91"/>
    </row>
    <row r="4908" spans="1:19" s="104" customFormat="1" ht="12.75" customHeight="1" x14ac:dyDescent="0.25">
      <c r="A4908" s="121"/>
      <c r="B4908" s="92" t="str">
        <f>IF(E4908="","",VLOOKUP(E4908,[1]PROJECTES!$C$14:$G$5000,2,FALSE))</f>
        <v/>
      </c>
      <c r="C4908" s="121"/>
      <c r="D4908" s="93" t="str">
        <f>IF(E4908="","",VLOOKUP(E4908,[1]PROJECTES!$C$14:$G$5000,5,FALSE))</f>
        <v/>
      </c>
      <c r="E4908" s="117"/>
      <c r="F4908" s="95"/>
      <c r="G4908" s="96" t="str">
        <f>IF(E4908="","",VLOOKUP(E4908,[1]PROJECTES!$C$14:$G$5000,4,FALSE))</f>
        <v/>
      </c>
      <c r="H4908" s="118"/>
      <c r="I4908" s="97" t="str">
        <f>IF(H4908="","",VLOOKUP(H4908,BD!B$2:C$16,2,FALSE))</f>
        <v/>
      </c>
      <c r="J4908" s="98"/>
      <c r="K4908" s="135" t="str">
        <f t="shared" ref="K4908:K4971" si="166">IF(J4908="","",WEEKNUM(J4908,2)-0)</f>
        <v/>
      </c>
      <c r="L4908" s="99" t="str">
        <f t="shared" ref="L4908:L4971" ca="1" si="167">IF(M4908="","-",IF(G4908="TA","-",+M4908-TODAY()))</f>
        <v>-</v>
      </c>
      <c r="M4908" s="93" t="str">
        <f>IF(E4908="","",VLOOKUP(E4908,[1]PROJECTES!$C$14:$Z$5000,21,FALSE))</f>
        <v/>
      </c>
      <c r="N4908" s="100"/>
      <c r="O4908" s="72" t="s">
        <v>229</v>
      </c>
      <c r="P4908" s="101"/>
      <c r="Q4908" s="132"/>
      <c r="R4908" s="102"/>
      <c r="S4908" s="91"/>
    </row>
    <row r="4909" spans="1:19" s="104" customFormat="1" ht="12.75" customHeight="1" x14ac:dyDescent="0.25">
      <c r="A4909" s="121"/>
      <c r="B4909" s="92" t="str">
        <f>IF(E4909="","",VLOOKUP(E4909,[1]PROJECTES!$C$14:$G$5000,2,FALSE))</f>
        <v/>
      </c>
      <c r="C4909" s="121"/>
      <c r="D4909" s="93" t="str">
        <f>IF(E4909="","",VLOOKUP(E4909,[1]PROJECTES!$C$14:$G$5000,5,FALSE))</f>
        <v/>
      </c>
      <c r="E4909" s="117"/>
      <c r="F4909" s="95"/>
      <c r="G4909" s="96" t="str">
        <f>IF(E4909="","",VLOOKUP(E4909,[1]PROJECTES!$C$14:$G$5000,4,FALSE))</f>
        <v/>
      </c>
      <c r="H4909" s="118"/>
      <c r="I4909" s="97" t="str">
        <f>IF(H4909="","",VLOOKUP(H4909,BD!B$2:C$16,2,FALSE))</f>
        <v/>
      </c>
      <c r="J4909" s="98"/>
      <c r="K4909" s="135" t="str">
        <f t="shared" si="166"/>
        <v/>
      </c>
      <c r="L4909" s="99" t="str">
        <f t="shared" ca="1" si="167"/>
        <v>-</v>
      </c>
      <c r="M4909" s="93" t="str">
        <f>IF(E4909="","",VLOOKUP(E4909,[1]PROJECTES!$C$14:$Z$5000,21,FALSE))</f>
        <v/>
      </c>
      <c r="N4909" s="100"/>
      <c r="O4909" s="72" t="s">
        <v>229</v>
      </c>
      <c r="P4909" s="101"/>
      <c r="Q4909" s="132"/>
      <c r="R4909" s="102"/>
      <c r="S4909" s="91"/>
    </row>
    <row r="4910" spans="1:19" s="104" customFormat="1" ht="12.75" customHeight="1" x14ac:dyDescent="0.25">
      <c r="A4910" s="121"/>
      <c r="B4910" s="92" t="str">
        <f>IF(E4910="","",VLOOKUP(E4910,[1]PROJECTES!$C$14:$G$5000,2,FALSE))</f>
        <v/>
      </c>
      <c r="C4910" s="121"/>
      <c r="D4910" s="93" t="str">
        <f>IF(E4910="","",VLOOKUP(E4910,[1]PROJECTES!$C$14:$G$5000,5,FALSE))</f>
        <v/>
      </c>
      <c r="E4910" s="117"/>
      <c r="F4910" s="95"/>
      <c r="G4910" s="96" t="str">
        <f>IF(E4910="","",VLOOKUP(E4910,[1]PROJECTES!$C$14:$G$5000,4,FALSE))</f>
        <v/>
      </c>
      <c r="H4910" s="118"/>
      <c r="I4910" s="97" t="str">
        <f>IF(H4910="","",VLOOKUP(H4910,BD!B$2:C$16,2,FALSE))</f>
        <v/>
      </c>
      <c r="J4910" s="98"/>
      <c r="K4910" s="135" t="str">
        <f t="shared" si="166"/>
        <v/>
      </c>
      <c r="L4910" s="99" t="str">
        <f t="shared" ca="1" si="167"/>
        <v>-</v>
      </c>
      <c r="M4910" s="93" t="str">
        <f>IF(E4910="","",VLOOKUP(E4910,[1]PROJECTES!$C$14:$Z$5000,21,FALSE))</f>
        <v/>
      </c>
      <c r="N4910" s="100"/>
      <c r="O4910" s="72" t="s">
        <v>229</v>
      </c>
      <c r="P4910" s="101"/>
      <c r="Q4910" s="132"/>
      <c r="R4910" s="102"/>
      <c r="S4910" s="91"/>
    </row>
    <row r="4911" spans="1:19" s="104" customFormat="1" ht="12.75" customHeight="1" x14ac:dyDescent="0.25">
      <c r="A4911" s="121"/>
      <c r="B4911" s="92" t="str">
        <f>IF(E4911="","",VLOOKUP(E4911,[1]PROJECTES!$C$14:$G$5000,2,FALSE))</f>
        <v/>
      </c>
      <c r="C4911" s="121"/>
      <c r="D4911" s="93" t="str">
        <f>IF(E4911="","",VLOOKUP(E4911,[1]PROJECTES!$C$14:$G$5000,5,FALSE))</f>
        <v/>
      </c>
      <c r="E4911" s="117"/>
      <c r="F4911" s="95"/>
      <c r="G4911" s="96" t="str">
        <f>IF(E4911="","",VLOOKUP(E4911,[1]PROJECTES!$C$14:$G$5000,4,FALSE))</f>
        <v/>
      </c>
      <c r="H4911" s="118"/>
      <c r="I4911" s="97" t="str">
        <f>IF(H4911="","",VLOOKUP(H4911,BD!B$2:C$16,2,FALSE))</f>
        <v/>
      </c>
      <c r="J4911" s="98"/>
      <c r="K4911" s="135" t="str">
        <f t="shared" si="166"/>
        <v/>
      </c>
      <c r="L4911" s="99" t="str">
        <f t="shared" ca="1" si="167"/>
        <v>-</v>
      </c>
      <c r="M4911" s="93" t="str">
        <f>IF(E4911="","",VLOOKUP(E4911,[1]PROJECTES!$C$14:$Z$5000,21,FALSE))</f>
        <v/>
      </c>
      <c r="N4911" s="100"/>
      <c r="O4911" s="72" t="s">
        <v>229</v>
      </c>
      <c r="P4911" s="101"/>
      <c r="Q4911" s="132"/>
      <c r="R4911" s="102"/>
      <c r="S4911" s="91"/>
    </row>
    <row r="4912" spans="1:19" s="104" customFormat="1" ht="12.75" customHeight="1" x14ac:dyDescent="0.25">
      <c r="A4912" s="121"/>
      <c r="B4912" s="92" t="str">
        <f>IF(E4912="","",VLOOKUP(E4912,[1]PROJECTES!$C$14:$G$5000,2,FALSE))</f>
        <v/>
      </c>
      <c r="C4912" s="121"/>
      <c r="D4912" s="93" t="str">
        <f>IF(E4912="","",VLOOKUP(E4912,[1]PROJECTES!$C$14:$G$5000,5,FALSE))</f>
        <v/>
      </c>
      <c r="E4912" s="117"/>
      <c r="F4912" s="95"/>
      <c r="G4912" s="96" t="str">
        <f>IF(E4912="","",VLOOKUP(E4912,[1]PROJECTES!$C$14:$G$5000,4,FALSE))</f>
        <v/>
      </c>
      <c r="H4912" s="118"/>
      <c r="I4912" s="97" t="str">
        <f>IF(H4912="","",VLOOKUP(H4912,BD!B$2:C$16,2,FALSE))</f>
        <v/>
      </c>
      <c r="J4912" s="98"/>
      <c r="K4912" s="135" t="str">
        <f t="shared" si="166"/>
        <v/>
      </c>
      <c r="L4912" s="99" t="str">
        <f t="shared" ca="1" si="167"/>
        <v>-</v>
      </c>
      <c r="M4912" s="93" t="str">
        <f>IF(E4912="","",VLOOKUP(E4912,[1]PROJECTES!$C$14:$Z$5000,21,FALSE))</f>
        <v/>
      </c>
      <c r="N4912" s="100"/>
      <c r="O4912" s="72" t="s">
        <v>229</v>
      </c>
      <c r="P4912" s="101"/>
      <c r="Q4912" s="132"/>
      <c r="R4912" s="102"/>
      <c r="S4912" s="91"/>
    </row>
    <row r="4913" spans="1:19" s="104" customFormat="1" ht="12.75" customHeight="1" x14ac:dyDescent="0.25">
      <c r="A4913" s="121"/>
      <c r="B4913" s="92" t="str">
        <f>IF(E4913="","",VLOOKUP(E4913,[1]PROJECTES!$C$14:$G$5000,2,FALSE))</f>
        <v/>
      </c>
      <c r="C4913" s="121"/>
      <c r="D4913" s="93" t="str">
        <f>IF(E4913="","",VLOOKUP(E4913,[1]PROJECTES!$C$14:$G$5000,5,FALSE))</f>
        <v/>
      </c>
      <c r="E4913" s="117"/>
      <c r="F4913" s="95"/>
      <c r="G4913" s="96" t="str">
        <f>IF(E4913="","",VLOOKUP(E4913,[1]PROJECTES!$C$14:$G$5000,4,FALSE))</f>
        <v/>
      </c>
      <c r="H4913" s="118"/>
      <c r="I4913" s="97" t="str">
        <f>IF(H4913="","",VLOOKUP(H4913,BD!B$2:C$16,2,FALSE))</f>
        <v/>
      </c>
      <c r="J4913" s="98"/>
      <c r="K4913" s="135" t="str">
        <f t="shared" si="166"/>
        <v/>
      </c>
      <c r="L4913" s="99" t="str">
        <f t="shared" ca="1" si="167"/>
        <v>-</v>
      </c>
      <c r="M4913" s="93" t="str">
        <f>IF(E4913="","",VLOOKUP(E4913,[1]PROJECTES!$C$14:$Z$5000,21,FALSE))</f>
        <v/>
      </c>
      <c r="N4913" s="100"/>
      <c r="O4913" s="72" t="s">
        <v>229</v>
      </c>
      <c r="P4913" s="101"/>
      <c r="Q4913" s="132"/>
      <c r="R4913" s="102"/>
      <c r="S4913" s="91"/>
    </row>
    <row r="4914" spans="1:19" s="104" customFormat="1" ht="12.75" customHeight="1" x14ac:dyDescent="0.25">
      <c r="A4914" s="121"/>
      <c r="B4914" s="92" t="str">
        <f>IF(E4914="","",VLOOKUP(E4914,[1]PROJECTES!$C$14:$G$5000,2,FALSE))</f>
        <v/>
      </c>
      <c r="C4914" s="121"/>
      <c r="D4914" s="93" t="str">
        <f>IF(E4914="","",VLOOKUP(E4914,[1]PROJECTES!$C$14:$G$5000,5,FALSE))</f>
        <v/>
      </c>
      <c r="E4914" s="117"/>
      <c r="F4914" s="95"/>
      <c r="G4914" s="96" t="str">
        <f>IF(E4914="","",VLOOKUP(E4914,[1]PROJECTES!$C$14:$G$5000,4,FALSE))</f>
        <v/>
      </c>
      <c r="H4914" s="118"/>
      <c r="I4914" s="97" t="str">
        <f>IF(H4914="","",VLOOKUP(H4914,BD!B$2:C$16,2,FALSE))</f>
        <v/>
      </c>
      <c r="J4914" s="98"/>
      <c r="K4914" s="135" t="str">
        <f t="shared" si="166"/>
        <v/>
      </c>
      <c r="L4914" s="99" t="str">
        <f t="shared" ca="1" si="167"/>
        <v>-</v>
      </c>
      <c r="M4914" s="93" t="str">
        <f>IF(E4914="","",VLOOKUP(E4914,[1]PROJECTES!$C$14:$Z$5000,21,FALSE))</f>
        <v/>
      </c>
      <c r="N4914" s="100"/>
      <c r="O4914" s="72" t="s">
        <v>229</v>
      </c>
      <c r="P4914" s="101"/>
      <c r="Q4914" s="132"/>
      <c r="R4914" s="102"/>
      <c r="S4914" s="91"/>
    </row>
    <row r="4915" spans="1:19" s="104" customFormat="1" ht="12.75" customHeight="1" x14ac:dyDescent="0.25">
      <c r="A4915" s="121"/>
      <c r="B4915" s="92" t="str">
        <f>IF(E4915="","",VLOOKUP(E4915,[1]PROJECTES!$C$14:$G$5000,2,FALSE))</f>
        <v/>
      </c>
      <c r="C4915" s="121"/>
      <c r="D4915" s="93" t="str">
        <f>IF(E4915="","",VLOOKUP(E4915,[1]PROJECTES!$C$14:$G$5000,5,FALSE))</f>
        <v/>
      </c>
      <c r="E4915" s="117"/>
      <c r="F4915" s="95"/>
      <c r="G4915" s="96" t="str">
        <f>IF(E4915="","",VLOOKUP(E4915,[1]PROJECTES!$C$14:$G$5000,4,FALSE))</f>
        <v/>
      </c>
      <c r="H4915" s="118"/>
      <c r="I4915" s="97" t="str">
        <f>IF(H4915="","",VLOOKUP(H4915,BD!B$2:C$16,2,FALSE))</f>
        <v/>
      </c>
      <c r="J4915" s="98"/>
      <c r="K4915" s="135" t="str">
        <f t="shared" si="166"/>
        <v/>
      </c>
      <c r="L4915" s="99" t="str">
        <f t="shared" ca="1" si="167"/>
        <v>-</v>
      </c>
      <c r="M4915" s="93" t="str">
        <f>IF(E4915="","",VLOOKUP(E4915,[1]PROJECTES!$C$14:$Z$5000,21,FALSE))</f>
        <v/>
      </c>
      <c r="N4915" s="100"/>
      <c r="O4915" s="72" t="s">
        <v>229</v>
      </c>
      <c r="P4915" s="101"/>
      <c r="Q4915" s="132"/>
      <c r="R4915" s="102"/>
      <c r="S4915" s="91"/>
    </row>
    <row r="4916" spans="1:19" s="104" customFormat="1" ht="12.75" customHeight="1" x14ac:dyDescent="0.25">
      <c r="A4916" s="121"/>
      <c r="B4916" s="92" t="str">
        <f>IF(E4916="","",VLOOKUP(E4916,[1]PROJECTES!$C$14:$G$5000,2,FALSE))</f>
        <v/>
      </c>
      <c r="C4916" s="121"/>
      <c r="D4916" s="93" t="str">
        <f>IF(E4916="","",VLOOKUP(E4916,[1]PROJECTES!$C$14:$G$5000,5,FALSE))</f>
        <v/>
      </c>
      <c r="E4916" s="117"/>
      <c r="F4916" s="95"/>
      <c r="G4916" s="96" t="str">
        <f>IF(E4916="","",VLOOKUP(E4916,[1]PROJECTES!$C$14:$G$5000,4,FALSE))</f>
        <v/>
      </c>
      <c r="H4916" s="118"/>
      <c r="I4916" s="97" t="str">
        <f>IF(H4916="","",VLOOKUP(H4916,BD!B$2:C$16,2,FALSE))</f>
        <v/>
      </c>
      <c r="J4916" s="98"/>
      <c r="K4916" s="135" t="str">
        <f t="shared" si="166"/>
        <v/>
      </c>
      <c r="L4916" s="99" t="str">
        <f t="shared" ca="1" si="167"/>
        <v>-</v>
      </c>
      <c r="M4916" s="93" t="str">
        <f>IF(E4916="","",VLOOKUP(E4916,[1]PROJECTES!$C$14:$Z$5000,21,FALSE))</f>
        <v/>
      </c>
      <c r="N4916" s="100"/>
      <c r="O4916" s="72" t="s">
        <v>229</v>
      </c>
      <c r="P4916" s="101"/>
      <c r="Q4916" s="132"/>
      <c r="R4916" s="102"/>
      <c r="S4916" s="91"/>
    </row>
    <row r="4917" spans="1:19" s="104" customFormat="1" ht="12.75" customHeight="1" x14ac:dyDescent="0.25">
      <c r="A4917" s="121"/>
      <c r="B4917" s="92" t="str">
        <f>IF(E4917="","",VLOOKUP(E4917,[1]PROJECTES!$C$14:$G$5000,2,FALSE))</f>
        <v/>
      </c>
      <c r="C4917" s="121"/>
      <c r="D4917" s="93" t="str">
        <f>IF(E4917="","",VLOOKUP(E4917,[1]PROJECTES!$C$14:$G$5000,5,FALSE))</f>
        <v/>
      </c>
      <c r="E4917" s="117"/>
      <c r="F4917" s="95"/>
      <c r="G4917" s="96" t="str">
        <f>IF(E4917="","",VLOOKUP(E4917,[1]PROJECTES!$C$14:$G$5000,4,FALSE))</f>
        <v/>
      </c>
      <c r="H4917" s="118"/>
      <c r="I4917" s="97" t="str">
        <f>IF(H4917="","",VLOOKUP(H4917,BD!B$2:C$16,2,FALSE))</f>
        <v/>
      </c>
      <c r="J4917" s="98"/>
      <c r="K4917" s="135" t="str">
        <f t="shared" si="166"/>
        <v/>
      </c>
      <c r="L4917" s="99" t="str">
        <f t="shared" ca="1" si="167"/>
        <v>-</v>
      </c>
      <c r="M4917" s="93" t="str">
        <f>IF(E4917="","",VLOOKUP(E4917,[1]PROJECTES!$C$14:$Z$5000,21,FALSE))</f>
        <v/>
      </c>
      <c r="N4917" s="100"/>
      <c r="O4917" s="72" t="s">
        <v>229</v>
      </c>
      <c r="P4917" s="101"/>
      <c r="Q4917" s="132"/>
      <c r="R4917" s="102"/>
      <c r="S4917" s="91"/>
    </row>
    <row r="4918" spans="1:19" s="104" customFormat="1" ht="12.75" customHeight="1" x14ac:dyDescent="0.25">
      <c r="A4918" s="121"/>
      <c r="B4918" s="92" t="str">
        <f>IF(E4918="","",VLOOKUP(E4918,[1]PROJECTES!$C$14:$G$5000,2,FALSE))</f>
        <v/>
      </c>
      <c r="C4918" s="121"/>
      <c r="D4918" s="93" t="str">
        <f>IF(E4918="","",VLOOKUP(E4918,[1]PROJECTES!$C$14:$G$5000,5,FALSE))</f>
        <v/>
      </c>
      <c r="E4918" s="117"/>
      <c r="F4918" s="95"/>
      <c r="G4918" s="96" t="str">
        <f>IF(E4918="","",VLOOKUP(E4918,[1]PROJECTES!$C$14:$G$5000,4,FALSE))</f>
        <v/>
      </c>
      <c r="H4918" s="118"/>
      <c r="I4918" s="97" t="str">
        <f>IF(H4918="","",VLOOKUP(H4918,BD!B$2:C$16,2,FALSE))</f>
        <v/>
      </c>
      <c r="J4918" s="98"/>
      <c r="K4918" s="135" t="str">
        <f t="shared" si="166"/>
        <v/>
      </c>
      <c r="L4918" s="99" t="str">
        <f t="shared" ca="1" si="167"/>
        <v>-</v>
      </c>
      <c r="M4918" s="93" t="str">
        <f>IF(E4918="","",VLOOKUP(E4918,[1]PROJECTES!$C$14:$Z$5000,21,FALSE))</f>
        <v/>
      </c>
      <c r="N4918" s="100"/>
      <c r="O4918" s="72" t="s">
        <v>229</v>
      </c>
      <c r="P4918" s="101"/>
      <c r="Q4918" s="132"/>
      <c r="R4918" s="102"/>
      <c r="S4918" s="91"/>
    </row>
    <row r="4919" spans="1:19" s="104" customFormat="1" ht="12.75" customHeight="1" x14ac:dyDescent="0.25">
      <c r="A4919" s="121"/>
      <c r="B4919" s="92" t="str">
        <f>IF(E4919="","",VLOOKUP(E4919,[1]PROJECTES!$C$14:$G$5000,2,FALSE))</f>
        <v/>
      </c>
      <c r="C4919" s="121"/>
      <c r="D4919" s="93" t="str">
        <f>IF(E4919="","",VLOOKUP(E4919,[1]PROJECTES!$C$14:$G$5000,5,FALSE))</f>
        <v/>
      </c>
      <c r="E4919" s="117"/>
      <c r="F4919" s="95"/>
      <c r="G4919" s="96" t="str">
        <f>IF(E4919="","",VLOOKUP(E4919,[1]PROJECTES!$C$14:$G$5000,4,FALSE))</f>
        <v/>
      </c>
      <c r="H4919" s="118"/>
      <c r="I4919" s="97" t="str">
        <f>IF(H4919="","",VLOOKUP(H4919,BD!B$2:C$16,2,FALSE))</f>
        <v/>
      </c>
      <c r="J4919" s="98"/>
      <c r="K4919" s="135" t="str">
        <f t="shared" si="166"/>
        <v/>
      </c>
      <c r="L4919" s="99" t="str">
        <f t="shared" ca="1" si="167"/>
        <v>-</v>
      </c>
      <c r="M4919" s="93" t="str">
        <f>IF(E4919="","",VLOOKUP(E4919,[1]PROJECTES!$C$14:$Z$5000,21,FALSE))</f>
        <v/>
      </c>
      <c r="N4919" s="100"/>
      <c r="O4919" s="72" t="s">
        <v>229</v>
      </c>
      <c r="P4919" s="101"/>
      <c r="Q4919" s="132"/>
      <c r="R4919" s="102"/>
      <c r="S4919" s="91"/>
    </row>
    <row r="4920" spans="1:19" s="104" customFormat="1" ht="12.75" customHeight="1" x14ac:dyDescent="0.25">
      <c r="A4920" s="121"/>
      <c r="B4920" s="92" t="str">
        <f>IF(E4920="","",VLOOKUP(E4920,[1]PROJECTES!$C$14:$G$5000,2,FALSE))</f>
        <v/>
      </c>
      <c r="C4920" s="121"/>
      <c r="D4920" s="93" t="str">
        <f>IF(E4920="","",VLOOKUP(E4920,[1]PROJECTES!$C$14:$G$5000,5,FALSE))</f>
        <v/>
      </c>
      <c r="E4920" s="117"/>
      <c r="F4920" s="95"/>
      <c r="G4920" s="96" t="str">
        <f>IF(E4920="","",VLOOKUP(E4920,[1]PROJECTES!$C$14:$G$5000,4,FALSE))</f>
        <v/>
      </c>
      <c r="H4920" s="118"/>
      <c r="I4920" s="97" t="str">
        <f>IF(H4920="","",VLOOKUP(H4920,BD!B$2:C$16,2,FALSE))</f>
        <v/>
      </c>
      <c r="J4920" s="98"/>
      <c r="K4920" s="135" t="str">
        <f t="shared" si="166"/>
        <v/>
      </c>
      <c r="L4920" s="99" t="str">
        <f t="shared" ca="1" si="167"/>
        <v>-</v>
      </c>
      <c r="M4920" s="93" t="str">
        <f>IF(E4920="","",VLOOKUP(E4920,[1]PROJECTES!$C$14:$Z$5000,21,FALSE))</f>
        <v/>
      </c>
      <c r="N4920" s="100"/>
      <c r="O4920" s="72" t="s">
        <v>229</v>
      </c>
      <c r="P4920" s="101"/>
      <c r="Q4920" s="132"/>
      <c r="R4920" s="102"/>
      <c r="S4920" s="91"/>
    </row>
    <row r="4921" spans="1:19" s="104" customFormat="1" ht="12.75" customHeight="1" x14ac:dyDescent="0.25">
      <c r="A4921" s="121"/>
      <c r="B4921" s="92" t="str">
        <f>IF(E4921="","",VLOOKUP(E4921,[1]PROJECTES!$C$14:$G$5000,2,FALSE))</f>
        <v/>
      </c>
      <c r="C4921" s="121"/>
      <c r="D4921" s="93" t="str">
        <f>IF(E4921="","",VLOOKUP(E4921,[1]PROJECTES!$C$14:$G$5000,5,FALSE))</f>
        <v/>
      </c>
      <c r="E4921" s="117"/>
      <c r="F4921" s="95"/>
      <c r="G4921" s="96" t="str">
        <f>IF(E4921="","",VLOOKUP(E4921,[1]PROJECTES!$C$14:$G$5000,4,FALSE))</f>
        <v/>
      </c>
      <c r="H4921" s="118"/>
      <c r="I4921" s="97" t="str">
        <f>IF(H4921="","",VLOOKUP(H4921,BD!B$2:C$16,2,FALSE))</f>
        <v/>
      </c>
      <c r="J4921" s="98"/>
      <c r="K4921" s="135" t="str">
        <f t="shared" si="166"/>
        <v/>
      </c>
      <c r="L4921" s="99" t="str">
        <f t="shared" ca="1" si="167"/>
        <v>-</v>
      </c>
      <c r="M4921" s="93" t="str">
        <f>IF(E4921="","",VLOOKUP(E4921,[1]PROJECTES!$C$14:$Z$5000,21,FALSE))</f>
        <v/>
      </c>
      <c r="N4921" s="100"/>
      <c r="O4921" s="72" t="s">
        <v>229</v>
      </c>
      <c r="P4921" s="101"/>
      <c r="Q4921" s="132"/>
      <c r="R4921" s="102"/>
      <c r="S4921" s="91"/>
    </row>
    <row r="4922" spans="1:19" s="104" customFormat="1" ht="12.75" customHeight="1" x14ac:dyDescent="0.25">
      <c r="A4922" s="121"/>
      <c r="B4922" s="92" t="str">
        <f>IF(E4922="","",VLOOKUP(E4922,[1]PROJECTES!$C$14:$G$5000,2,FALSE))</f>
        <v/>
      </c>
      <c r="C4922" s="121"/>
      <c r="D4922" s="93" t="str">
        <f>IF(E4922="","",VLOOKUP(E4922,[1]PROJECTES!$C$14:$G$5000,5,FALSE))</f>
        <v/>
      </c>
      <c r="E4922" s="117"/>
      <c r="F4922" s="95"/>
      <c r="G4922" s="96" t="str">
        <f>IF(E4922="","",VLOOKUP(E4922,[1]PROJECTES!$C$14:$G$5000,4,FALSE))</f>
        <v/>
      </c>
      <c r="H4922" s="118"/>
      <c r="I4922" s="97" t="str">
        <f>IF(H4922="","",VLOOKUP(H4922,BD!B$2:C$16,2,FALSE))</f>
        <v/>
      </c>
      <c r="J4922" s="98"/>
      <c r="K4922" s="135" t="str">
        <f t="shared" si="166"/>
        <v/>
      </c>
      <c r="L4922" s="99" t="str">
        <f t="shared" ca="1" si="167"/>
        <v>-</v>
      </c>
      <c r="M4922" s="93" t="str">
        <f>IF(E4922="","",VLOOKUP(E4922,[1]PROJECTES!$C$14:$Z$5000,21,FALSE))</f>
        <v/>
      </c>
      <c r="N4922" s="100"/>
      <c r="O4922" s="72" t="s">
        <v>229</v>
      </c>
      <c r="P4922" s="101"/>
      <c r="Q4922" s="132"/>
      <c r="R4922" s="102"/>
      <c r="S4922" s="91"/>
    </row>
    <row r="4923" spans="1:19" s="104" customFormat="1" ht="12.75" customHeight="1" x14ac:dyDescent="0.25">
      <c r="A4923" s="121"/>
      <c r="B4923" s="92" t="str">
        <f>IF(E4923="","",VLOOKUP(E4923,[1]PROJECTES!$C$14:$G$5000,2,FALSE))</f>
        <v/>
      </c>
      <c r="C4923" s="121"/>
      <c r="D4923" s="93" t="str">
        <f>IF(E4923="","",VLOOKUP(E4923,[1]PROJECTES!$C$14:$G$5000,5,FALSE))</f>
        <v/>
      </c>
      <c r="E4923" s="117"/>
      <c r="F4923" s="95"/>
      <c r="G4923" s="96" t="str">
        <f>IF(E4923="","",VLOOKUP(E4923,[1]PROJECTES!$C$14:$G$5000,4,FALSE))</f>
        <v/>
      </c>
      <c r="H4923" s="118"/>
      <c r="I4923" s="97" t="str">
        <f>IF(H4923="","",VLOOKUP(H4923,BD!B$2:C$16,2,FALSE))</f>
        <v/>
      </c>
      <c r="J4923" s="98"/>
      <c r="K4923" s="135" t="str">
        <f t="shared" si="166"/>
        <v/>
      </c>
      <c r="L4923" s="99" t="str">
        <f t="shared" ca="1" si="167"/>
        <v>-</v>
      </c>
      <c r="M4923" s="93" t="str">
        <f>IF(E4923="","",VLOOKUP(E4923,[1]PROJECTES!$C$14:$Z$5000,21,FALSE))</f>
        <v/>
      </c>
      <c r="N4923" s="100"/>
      <c r="O4923" s="72" t="s">
        <v>229</v>
      </c>
      <c r="P4923" s="101"/>
      <c r="Q4923" s="132"/>
      <c r="R4923" s="102"/>
      <c r="S4923" s="91"/>
    </row>
    <row r="4924" spans="1:19" s="104" customFormat="1" ht="12.75" customHeight="1" x14ac:dyDescent="0.25">
      <c r="A4924" s="121"/>
      <c r="B4924" s="92" t="str">
        <f>IF(E4924="","",VLOOKUP(E4924,[1]PROJECTES!$C$14:$G$5000,2,FALSE))</f>
        <v/>
      </c>
      <c r="C4924" s="121"/>
      <c r="D4924" s="93" t="str">
        <f>IF(E4924="","",VLOOKUP(E4924,[1]PROJECTES!$C$14:$G$5000,5,FALSE))</f>
        <v/>
      </c>
      <c r="E4924" s="117"/>
      <c r="F4924" s="95"/>
      <c r="G4924" s="96" t="str">
        <f>IF(E4924="","",VLOOKUP(E4924,[1]PROJECTES!$C$14:$G$5000,4,FALSE))</f>
        <v/>
      </c>
      <c r="H4924" s="118"/>
      <c r="I4924" s="97" t="str">
        <f>IF(H4924="","",VLOOKUP(H4924,BD!B$2:C$16,2,FALSE))</f>
        <v/>
      </c>
      <c r="J4924" s="98"/>
      <c r="K4924" s="135" t="str">
        <f t="shared" si="166"/>
        <v/>
      </c>
      <c r="L4924" s="99" t="str">
        <f t="shared" ca="1" si="167"/>
        <v>-</v>
      </c>
      <c r="M4924" s="93" t="str">
        <f>IF(E4924="","",VLOOKUP(E4924,[1]PROJECTES!$C$14:$Z$5000,21,FALSE))</f>
        <v/>
      </c>
      <c r="N4924" s="100"/>
      <c r="O4924" s="72" t="s">
        <v>229</v>
      </c>
      <c r="P4924" s="101"/>
      <c r="Q4924" s="132"/>
      <c r="R4924" s="102"/>
      <c r="S4924" s="91"/>
    </row>
    <row r="4925" spans="1:19" s="104" customFormat="1" ht="12.75" customHeight="1" x14ac:dyDescent="0.25">
      <c r="A4925" s="121"/>
      <c r="B4925" s="92" t="str">
        <f>IF(E4925="","",VLOOKUP(E4925,[1]PROJECTES!$C$14:$G$5000,2,FALSE))</f>
        <v/>
      </c>
      <c r="C4925" s="121"/>
      <c r="D4925" s="93" t="str">
        <f>IF(E4925="","",VLOOKUP(E4925,[1]PROJECTES!$C$14:$G$5000,5,FALSE))</f>
        <v/>
      </c>
      <c r="E4925" s="117"/>
      <c r="F4925" s="95"/>
      <c r="G4925" s="96" t="str">
        <f>IF(E4925="","",VLOOKUP(E4925,[1]PROJECTES!$C$14:$G$5000,4,FALSE))</f>
        <v/>
      </c>
      <c r="H4925" s="118"/>
      <c r="I4925" s="97" t="str">
        <f>IF(H4925="","",VLOOKUP(H4925,BD!B$2:C$16,2,FALSE))</f>
        <v/>
      </c>
      <c r="J4925" s="98"/>
      <c r="K4925" s="135" t="str">
        <f t="shared" si="166"/>
        <v/>
      </c>
      <c r="L4925" s="99" t="str">
        <f t="shared" ca="1" si="167"/>
        <v>-</v>
      </c>
      <c r="M4925" s="93" t="str">
        <f>IF(E4925="","",VLOOKUP(E4925,[1]PROJECTES!$C$14:$Z$5000,21,FALSE))</f>
        <v/>
      </c>
      <c r="N4925" s="100"/>
      <c r="O4925" s="72" t="s">
        <v>229</v>
      </c>
      <c r="P4925" s="101"/>
      <c r="Q4925" s="132"/>
      <c r="R4925" s="102"/>
      <c r="S4925" s="91"/>
    </row>
    <row r="4926" spans="1:19" s="104" customFormat="1" ht="12.75" customHeight="1" x14ac:dyDescent="0.25">
      <c r="A4926" s="121"/>
      <c r="B4926" s="92" t="str">
        <f>IF(E4926="","",VLOOKUP(E4926,[1]PROJECTES!$C$14:$G$5000,2,FALSE))</f>
        <v/>
      </c>
      <c r="C4926" s="121"/>
      <c r="D4926" s="93" t="str">
        <f>IF(E4926="","",VLOOKUP(E4926,[1]PROJECTES!$C$14:$G$5000,5,FALSE))</f>
        <v/>
      </c>
      <c r="E4926" s="117"/>
      <c r="F4926" s="95"/>
      <c r="G4926" s="96" t="str">
        <f>IF(E4926="","",VLOOKUP(E4926,[1]PROJECTES!$C$14:$G$5000,4,FALSE))</f>
        <v/>
      </c>
      <c r="H4926" s="118"/>
      <c r="I4926" s="97" t="str">
        <f>IF(H4926="","",VLOOKUP(H4926,BD!B$2:C$16,2,FALSE))</f>
        <v/>
      </c>
      <c r="J4926" s="98"/>
      <c r="K4926" s="135" t="str">
        <f t="shared" si="166"/>
        <v/>
      </c>
      <c r="L4926" s="99" t="str">
        <f t="shared" ca="1" si="167"/>
        <v>-</v>
      </c>
      <c r="M4926" s="93" t="str">
        <f>IF(E4926="","",VLOOKUP(E4926,[1]PROJECTES!$C$14:$Z$5000,21,FALSE))</f>
        <v/>
      </c>
      <c r="N4926" s="100"/>
      <c r="O4926" s="72" t="s">
        <v>229</v>
      </c>
      <c r="P4926" s="101"/>
      <c r="Q4926" s="132"/>
      <c r="R4926" s="102"/>
      <c r="S4926" s="91"/>
    </row>
    <row r="4927" spans="1:19" s="104" customFormat="1" ht="12.75" customHeight="1" x14ac:dyDescent="0.25">
      <c r="A4927" s="121"/>
      <c r="B4927" s="92" t="str">
        <f>IF(E4927="","",VLOOKUP(E4927,[1]PROJECTES!$C$14:$G$5000,2,FALSE))</f>
        <v/>
      </c>
      <c r="C4927" s="121"/>
      <c r="D4927" s="93" t="str">
        <f>IF(E4927="","",VLOOKUP(E4927,[1]PROJECTES!$C$14:$G$5000,5,FALSE))</f>
        <v/>
      </c>
      <c r="E4927" s="117"/>
      <c r="F4927" s="95"/>
      <c r="G4927" s="96" t="str">
        <f>IF(E4927="","",VLOOKUP(E4927,[1]PROJECTES!$C$14:$G$5000,4,FALSE))</f>
        <v/>
      </c>
      <c r="H4927" s="118"/>
      <c r="I4927" s="97" t="str">
        <f>IF(H4927="","",VLOOKUP(H4927,BD!B$2:C$16,2,FALSE))</f>
        <v/>
      </c>
      <c r="J4927" s="98"/>
      <c r="K4927" s="135" t="str">
        <f t="shared" si="166"/>
        <v/>
      </c>
      <c r="L4927" s="99" t="str">
        <f t="shared" ca="1" si="167"/>
        <v>-</v>
      </c>
      <c r="M4927" s="93" t="str">
        <f>IF(E4927="","",VLOOKUP(E4927,[1]PROJECTES!$C$14:$Z$5000,21,FALSE))</f>
        <v/>
      </c>
      <c r="N4927" s="100"/>
      <c r="O4927" s="72" t="s">
        <v>229</v>
      </c>
      <c r="P4927" s="101"/>
      <c r="Q4927" s="132"/>
      <c r="R4927" s="102"/>
      <c r="S4927" s="91"/>
    </row>
    <row r="4928" spans="1:19" s="104" customFormat="1" ht="12.75" customHeight="1" x14ac:dyDescent="0.25">
      <c r="A4928" s="121"/>
      <c r="B4928" s="92" t="str">
        <f>IF(E4928="","",VLOOKUP(E4928,[1]PROJECTES!$C$14:$G$5000,2,FALSE))</f>
        <v/>
      </c>
      <c r="C4928" s="121"/>
      <c r="D4928" s="93" t="str">
        <f>IF(E4928="","",VLOOKUP(E4928,[1]PROJECTES!$C$14:$G$5000,5,FALSE))</f>
        <v/>
      </c>
      <c r="E4928" s="117"/>
      <c r="F4928" s="95"/>
      <c r="G4928" s="96" t="str">
        <f>IF(E4928="","",VLOOKUP(E4928,[1]PROJECTES!$C$14:$G$5000,4,FALSE))</f>
        <v/>
      </c>
      <c r="H4928" s="118"/>
      <c r="I4928" s="97" t="str">
        <f>IF(H4928="","",VLOOKUP(H4928,BD!B$2:C$16,2,FALSE))</f>
        <v/>
      </c>
      <c r="J4928" s="98"/>
      <c r="K4928" s="135" t="str">
        <f t="shared" si="166"/>
        <v/>
      </c>
      <c r="L4928" s="99" t="str">
        <f t="shared" ca="1" si="167"/>
        <v>-</v>
      </c>
      <c r="M4928" s="93" t="str">
        <f>IF(E4928="","",VLOOKUP(E4928,[1]PROJECTES!$C$14:$Z$5000,21,FALSE))</f>
        <v/>
      </c>
      <c r="N4928" s="100"/>
      <c r="O4928" s="72" t="s">
        <v>229</v>
      </c>
      <c r="P4928" s="101"/>
      <c r="Q4928" s="132"/>
      <c r="R4928" s="102"/>
      <c r="S4928" s="91"/>
    </row>
    <row r="4929" spans="1:19" s="104" customFormat="1" ht="12.75" customHeight="1" x14ac:dyDescent="0.25">
      <c r="A4929" s="121"/>
      <c r="B4929" s="92" t="str">
        <f>IF(E4929="","",VLOOKUP(E4929,[1]PROJECTES!$C$14:$G$5000,2,FALSE))</f>
        <v/>
      </c>
      <c r="C4929" s="121"/>
      <c r="D4929" s="93" t="str">
        <f>IF(E4929="","",VLOOKUP(E4929,[1]PROJECTES!$C$14:$G$5000,5,FALSE))</f>
        <v/>
      </c>
      <c r="E4929" s="117"/>
      <c r="F4929" s="95"/>
      <c r="G4929" s="96" t="str">
        <f>IF(E4929="","",VLOOKUP(E4929,[1]PROJECTES!$C$14:$G$5000,4,FALSE))</f>
        <v/>
      </c>
      <c r="H4929" s="118"/>
      <c r="I4929" s="97" t="str">
        <f>IF(H4929="","",VLOOKUP(H4929,BD!B$2:C$16,2,FALSE))</f>
        <v/>
      </c>
      <c r="J4929" s="98"/>
      <c r="K4929" s="135" t="str">
        <f t="shared" si="166"/>
        <v/>
      </c>
      <c r="L4929" s="99" t="str">
        <f t="shared" ca="1" si="167"/>
        <v>-</v>
      </c>
      <c r="M4929" s="93" t="str">
        <f>IF(E4929="","",VLOOKUP(E4929,[1]PROJECTES!$C$14:$Z$5000,21,FALSE))</f>
        <v/>
      </c>
      <c r="N4929" s="100"/>
      <c r="O4929" s="72" t="s">
        <v>229</v>
      </c>
      <c r="P4929" s="101"/>
      <c r="Q4929" s="132"/>
      <c r="R4929" s="102"/>
      <c r="S4929" s="91"/>
    </row>
    <row r="4930" spans="1:19" s="104" customFormat="1" ht="12.75" customHeight="1" x14ac:dyDescent="0.25">
      <c r="A4930" s="121"/>
      <c r="B4930" s="92" t="str">
        <f>IF(E4930="","",VLOOKUP(E4930,[1]PROJECTES!$C$14:$G$5000,2,FALSE))</f>
        <v/>
      </c>
      <c r="C4930" s="121"/>
      <c r="D4930" s="93" t="str">
        <f>IF(E4930="","",VLOOKUP(E4930,[1]PROJECTES!$C$14:$G$5000,5,FALSE))</f>
        <v/>
      </c>
      <c r="E4930" s="117"/>
      <c r="F4930" s="95"/>
      <c r="G4930" s="96" t="str">
        <f>IF(E4930="","",VLOOKUP(E4930,[1]PROJECTES!$C$14:$G$5000,4,FALSE))</f>
        <v/>
      </c>
      <c r="H4930" s="118"/>
      <c r="I4930" s="97" t="str">
        <f>IF(H4930="","",VLOOKUP(H4930,BD!B$2:C$16,2,FALSE))</f>
        <v/>
      </c>
      <c r="J4930" s="98"/>
      <c r="K4930" s="135" t="str">
        <f t="shared" si="166"/>
        <v/>
      </c>
      <c r="L4930" s="99" t="str">
        <f t="shared" ca="1" si="167"/>
        <v>-</v>
      </c>
      <c r="M4930" s="93" t="str">
        <f>IF(E4930="","",VLOOKUP(E4930,[1]PROJECTES!$C$14:$Z$5000,21,FALSE))</f>
        <v/>
      </c>
      <c r="N4930" s="100"/>
      <c r="O4930" s="72" t="s">
        <v>229</v>
      </c>
      <c r="P4930" s="101"/>
      <c r="Q4930" s="132"/>
      <c r="R4930" s="102"/>
      <c r="S4930" s="91"/>
    </row>
    <row r="4931" spans="1:19" s="104" customFormat="1" ht="12.75" customHeight="1" x14ac:dyDescent="0.25">
      <c r="A4931" s="121"/>
      <c r="B4931" s="92" t="str">
        <f>IF(E4931="","",VLOOKUP(E4931,[1]PROJECTES!$C$14:$G$5000,2,FALSE))</f>
        <v/>
      </c>
      <c r="C4931" s="121"/>
      <c r="D4931" s="93" t="str">
        <f>IF(E4931="","",VLOOKUP(E4931,[1]PROJECTES!$C$14:$G$5000,5,FALSE))</f>
        <v/>
      </c>
      <c r="E4931" s="117"/>
      <c r="F4931" s="95"/>
      <c r="G4931" s="96" t="str">
        <f>IF(E4931="","",VLOOKUP(E4931,[1]PROJECTES!$C$14:$G$5000,4,FALSE))</f>
        <v/>
      </c>
      <c r="H4931" s="118"/>
      <c r="I4931" s="97" t="str">
        <f>IF(H4931="","",VLOOKUP(H4931,BD!B$2:C$16,2,FALSE))</f>
        <v/>
      </c>
      <c r="J4931" s="98"/>
      <c r="K4931" s="135" t="str">
        <f t="shared" si="166"/>
        <v/>
      </c>
      <c r="L4931" s="99" t="str">
        <f t="shared" ca="1" si="167"/>
        <v>-</v>
      </c>
      <c r="M4931" s="93" t="str">
        <f>IF(E4931="","",VLOOKUP(E4931,[1]PROJECTES!$C$14:$Z$5000,21,FALSE))</f>
        <v/>
      </c>
      <c r="N4931" s="100"/>
      <c r="O4931" s="72" t="s">
        <v>229</v>
      </c>
      <c r="P4931" s="101"/>
      <c r="Q4931" s="132"/>
      <c r="R4931" s="102"/>
      <c r="S4931" s="91"/>
    </row>
    <row r="4932" spans="1:19" s="104" customFormat="1" ht="12.75" customHeight="1" x14ac:dyDescent="0.25">
      <c r="A4932" s="121"/>
      <c r="B4932" s="92" t="str">
        <f>IF(E4932="","",VLOOKUP(E4932,[1]PROJECTES!$C$14:$G$5000,2,FALSE))</f>
        <v/>
      </c>
      <c r="C4932" s="121"/>
      <c r="D4932" s="93" t="str">
        <f>IF(E4932="","",VLOOKUP(E4932,[1]PROJECTES!$C$14:$G$5000,5,FALSE))</f>
        <v/>
      </c>
      <c r="E4932" s="117"/>
      <c r="F4932" s="95"/>
      <c r="G4932" s="96" t="str">
        <f>IF(E4932="","",VLOOKUP(E4932,[1]PROJECTES!$C$14:$G$5000,4,FALSE))</f>
        <v/>
      </c>
      <c r="H4932" s="118"/>
      <c r="I4932" s="97" t="str">
        <f>IF(H4932="","",VLOOKUP(H4932,BD!B$2:C$16,2,FALSE))</f>
        <v/>
      </c>
      <c r="J4932" s="98"/>
      <c r="K4932" s="135" t="str">
        <f t="shared" si="166"/>
        <v/>
      </c>
      <c r="L4932" s="99" t="str">
        <f t="shared" ca="1" si="167"/>
        <v>-</v>
      </c>
      <c r="M4932" s="93" t="str">
        <f>IF(E4932="","",VLOOKUP(E4932,[1]PROJECTES!$C$14:$Z$5000,21,FALSE))</f>
        <v/>
      </c>
      <c r="N4932" s="100"/>
      <c r="O4932" s="72" t="s">
        <v>229</v>
      </c>
      <c r="P4932" s="101"/>
      <c r="Q4932" s="132"/>
      <c r="R4932" s="102"/>
      <c r="S4932" s="91"/>
    </row>
    <row r="4933" spans="1:19" s="104" customFormat="1" ht="12.75" customHeight="1" x14ac:dyDescent="0.25">
      <c r="A4933" s="121"/>
      <c r="B4933" s="92" t="str">
        <f>IF(E4933="","",VLOOKUP(E4933,[1]PROJECTES!$C$14:$G$5000,2,FALSE))</f>
        <v/>
      </c>
      <c r="C4933" s="121"/>
      <c r="D4933" s="93" t="str">
        <f>IF(E4933="","",VLOOKUP(E4933,[1]PROJECTES!$C$14:$G$5000,5,FALSE))</f>
        <v/>
      </c>
      <c r="E4933" s="117"/>
      <c r="F4933" s="95"/>
      <c r="G4933" s="96" t="str">
        <f>IF(E4933="","",VLOOKUP(E4933,[1]PROJECTES!$C$14:$G$5000,4,FALSE))</f>
        <v/>
      </c>
      <c r="H4933" s="118"/>
      <c r="I4933" s="97" t="str">
        <f>IF(H4933="","",VLOOKUP(H4933,BD!B$2:C$16,2,FALSE))</f>
        <v/>
      </c>
      <c r="J4933" s="98"/>
      <c r="K4933" s="135" t="str">
        <f t="shared" si="166"/>
        <v/>
      </c>
      <c r="L4933" s="99" t="str">
        <f t="shared" ca="1" si="167"/>
        <v>-</v>
      </c>
      <c r="M4933" s="93" t="str">
        <f>IF(E4933="","",VLOOKUP(E4933,[1]PROJECTES!$C$14:$Z$5000,21,FALSE))</f>
        <v/>
      </c>
      <c r="N4933" s="100"/>
      <c r="O4933" s="72" t="s">
        <v>229</v>
      </c>
      <c r="P4933" s="101"/>
      <c r="Q4933" s="132"/>
      <c r="R4933" s="102"/>
      <c r="S4933" s="91"/>
    </row>
    <row r="4934" spans="1:19" s="104" customFormat="1" ht="12.75" customHeight="1" x14ac:dyDescent="0.25">
      <c r="A4934" s="121"/>
      <c r="B4934" s="92" t="str">
        <f>IF(E4934="","",VLOOKUP(E4934,[1]PROJECTES!$C$14:$G$5000,2,FALSE))</f>
        <v/>
      </c>
      <c r="C4934" s="121"/>
      <c r="D4934" s="93" t="str">
        <f>IF(E4934="","",VLOOKUP(E4934,[1]PROJECTES!$C$14:$G$5000,5,FALSE))</f>
        <v/>
      </c>
      <c r="E4934" s="117"/>
      <c r="F4934" s="95"/>
      <c r="G4934" s="96" t="str">
        <f>IF(E4934="","",VLOOKUP(E4934,[1]PROJECTES!$C$14:$G$5000,4,FALSE))</f>
        <v/>
      </c>
      <c r="H4934" s="118"/>
      <c r="I4934" s="97" t="str">
        <f>IF(H4934="","",VLOOKUP(H4934,BD!B$2:C$16,2,FALSE))</f>
        <v/>
      </c>
      <c r="J4934" s="98"/>
      <c r="K4934" s="135" t="str">
        <f t="shared" si="166"/>
        <v/>
      </c>
      <c r="L4934" s="99" t="str">
        <f t="shared" ca="1" si="167"/>
        <v>-</v>
      </c>
      <c r="M4934" s="93" t="str">
        <f>IF(E4934="","",VLOOKUP(E4934,[1]PROJECTES!$C$14:$Z$5000,21,FALSE))</f>
        <v/>
      </c>
      <c r="N4934" s="100"/>
      <c r="O4934" s="72" t="s">
        <v>229</v>
      </c>
      <c r="P4934" s="101"/>
      <c r="Q4934" s="132"/>
      <c r="R4934" s="102"/>
      <c r="S4934" s="91"/>
    </row>
    <row r="4935" spans="1:19" s="104" customFormat="1" ht="12.75" customHeight="1" x14ac:dyDescent="0.25">
      <c r="A4935" s="121"/>
      <c r="B4935" s="92" t="str">
        <f>IF(E4935="","",VLOOKUP(E4935,[1]PROJECTES!$C$14:$G$5000,2,FALSE))</f>
        <v/>
      </c>
      <c r="C4935" s="121"/>
      <c r="D4935" s="93" t="str">
        <f>IF(E4935="","",VLOOKUP(E4935,[1]PROJECTES!$C$14:$G$5000,5,FALSE))</f>
        <v/>
      </c>
      <c r="E4935" s="117"/>
      <c r="F4935" s="95"/>
      <c r="G4935" s="96" t="str">
        <f>IF(E4935="","",VLOOKUP(E4935,[1]PROJECTES!$C$14:$G$5000,4,FALSE))</f>
        <v/>
      </c>
      <c r="H4935" s="118"/>
      <c r="I4935" s="97" t="str">
        <f>IF(H4935="","",VLOOKUP(H4935,BD!B$2:C$16,2,FALSE))</f>
        <v/>
      </c>
      <c r="J4935" s="98"/>
      <c r="K4935" s="135" t="str">
        <f t="shared" si="166"/>
        <v/>
      </c>
      <c r="L4935" s="99" t="str">
        <f t="shared" ca="1" si="167"/>
        <v>-</v>
      </c>
      <c r="M4935" s="93" t="str">
        <f>IF(E4935="","",VLOOKUP(E4935,[1]PROJECTES!$C$14:$Z$5000,21,FALSE))</f>
        <v/>
      </c>
      <c r="N4935" s="100"/>
      <c r="O4935" s="72" t="s">
        <v>229</v>
      </c>
      <c r="P4935" s="101"/>
      <c r="Q4935" s="132"/>
      <c r="R4935" s="102"/>
      <c r="S4935" s="91"/>
    </row>
    <row r="4936" spans="1:19" s="104" customFormat="1" ht="12.75" customHeight="1" x14ac:dyDescent="0.25">
      <c r="A4936" s="121"/>
      <c r="B4936" s="92" t="str">
        <f>IF(E4936="","",VLOOKUP(E4936,[1]PROJECTES!$C$14:$G$5000,2,FALSE))</f>
        <v/>
      </c>
      <c r="C4936" s="121"/>
      <c r="D4936" s="93" t="str">
        <f>IF(E4936="","",VLOOKUP(E4936,[1]PROJECTES!$C$14:$G$5000,5,FALSE))</f>
        <v/>
      </c>
      <c r="E4936" s="117"/>
      <c r="F4936" s="95"/>
      <c r="G4936" s="96" t="str">
        <f>IF(E4936="","",VLOOKUP(E4936,[1]PROJECTES!$C$14:$G$5000,4,FALSE))</f>
        <v/>
      </c>
      <c r="H4936" s="118"/>
      <c r="I4936" s="97" t="str">
        <f>IF(H4936="","",VLOOKUP(H4936,BD!B$2:C$16,2,FALSE))</f>
        <v/>
      </c>
      <c r="J4936" s="98"/>
      <c r="K4936" s="135" t="str">
        <f t="shared" si="166"/>
        <v/>
      </c>
      <c r="L4936" s="99" t="str">
        <f t="shared" ca="1" si="167"/>
        <v>-</v>
      </c>
      <c r="M4936" s="93" t="str">
        <f>IF(E4936="","",VLOOKUP(E4936,[1]PROJECTES!$C$14:$Z$5000,21,FALSE))</f>
        <v/>
      </c>
      <c r="N4936" s="100"/>
      <c r="O4936" s="72" t="s">
        <v>229</v>
      </c>
      <c r="P4936" s="101"/>
      <c r="Q4936" s="132"/>
      <c r="R4936" s="102"/>
      <c r="S4936" s="91"/>
    </row>
    <row r="4937" spans="1:19" s="104" customFormat="1" ht="12.75" customHeight="1" x14ac:dyDescent="0.25">
      <c r="A4937" s="121"/>
      <c r="B4937" s="92" t="str">
        <f>IF(E4937="","",VLOOKUP(E4937,[1]PROJECTES!$C$14:$G$5000,2,FALSE))</f>
        <v/>
      </c>
      <c r="C4937" s="121"/>
      <c r="D4937" s="93" t="str">
        <f>IF(E4937="","",VLOOKUP(E4937,[1]PROJECTES!$C$14:$G$5000,5,FALSE))</f>
        <v/>
      </c>
      <c r="E4937" s="117"/>
      <c r="F4937" s="95"/>
      <c r="G4937" s="96" t="str">
        <f>IF(E4937="","",VLOOKUP(E4937,[1]PROJECTES!$C$14:$G$5000,4,FALSE))</f>
        <v/>
      </c>
      <c r="H4937" s="118"/>
      <c r="I4937" s="97" t="str">
        <f>IF(H4937="","",VLOOKUP(H4937,BD!B$2:C$16,2,FALSE))</f>
        <v/>
      </c>
      <c r="J4937" s="98"/>
      <c r="K4937" s="135" t="str">
        <f t="shared" si="166"/>
        <v/>
      </c>
      <c r="L4937" s="99" t="str">
        <f t="shared" ca="1" si="167"/>
        <v>-</v>
      </c>
      <c r="M4937" s="93" t="str">
        <f>IF(E4937="","",VLOOKUP(E4937,[1]PROJECTES!$C$14:$Z$5000,21,FALSE))</f>
        <v/>
      </c>
      <c r="N4937" s="100"/>
      <c r="O4937" s="72" t="s">
        <v>229</v>
      </c>
      <c r="P4937" s="101"/>
      <c r="Q4937" s="132"/>
      <c r="R4937" s="102"/>
      <c r="S4937" s="91"/>
    </row>
    <row r="4938" spans="1:19" s="104" customFormat="1" ht="12.75" customHeight="1" x14ac:dyDescent="0.25">
      <c r="A4938" s="121"/>
      <c r="B4938" s="92" t="str">
        <f>IF(E4938="","",VLOOKUP(E4938,[1]PROJECTES!$C$14:$G$5000,2,FALSE))</f>
        <v/>
      </c>
      <c r="C4938" s="121"/>
      <c r="D4938" s="93" t="str">
        <f>IF(E4938="","",VLOOKUP(E4938,[1]PROJECTES!$C$14:$G$5000,5,FALSE))</f>
        <v/>
      </c>
      <c r="E4938" s="117"/>
      <c r="F4938" s="95"/>
      <c r="G4938" s="96" t="str">
        <f>IF(E4938="","",VLOOKUP(E4938,[1]PROJECTES!$C$14:$G$5000,4,FALSE))</f>
        <v/>
      </c>
      <c r="H4938" s="118"/>
      <c r="I4938" s="97" t="str">
        <f>IF(H4938="","",VLOOKUP(H4938,BD!B$2:C$16,2,FALSE))</f>
        <v/>
      </c>
      <c r="J4938" s="98"/>
      <c r="K4938" s="135" t="str">
        <f t="shared" si="166"/>
        <v/>
      </c>
      <c r="L4938" s="99" t="str">
        <f t="shared" ca="1" si="167"/>
        <v>-</v>
      </c>
      <c r="M4938" s="93" t="str">
        <f>IF(E4938="","",VLOOKUP(E4938,[1]PROJECTES!$C$14:$Z$5000,21,FALSE))</f>
        <v/>
      </c>
      <c r="N4938" s="100"/>
      <c r="O4938" s="72" t="s">
        <v>229</v>
      </c>
      <c r="P4938" s="101"/>
      <c r="Q4938" s="132"/>
      <c r="R4938" s="102"/>
      <c r="S4938" s="91"/>
    </row>
    <row r="4939" spans="1:19" s="104" customFormat="1" ht="12.75" customHeight="1" x14ac:dyDescent="0.25">
      <c r="A4939" s="121"/>
      <c r="B4939" s="92" t="str">
        <f>IF(E4939="","",VLOOKUP(E4939,[1]PROJECTES!$C$14:$G$5000,2,FALSE))</f>
        <v/>
      </c>
      <c r="C4939" s="121"/>
      <c r="D4939" s="93" t="str">
        <f>IF(E4939="","",VLOOKUP(E4939,[1]PROJECTES!$C$14:$G$5000,5,FALSE))</f>
        <v/>
      </c>
      <c r="E4939" s="117"/>
      <c r="F4939" s="95"/>
      <c r="G4939" s="96" t="str">
        <f>IF(E4939="","",VLOOKUP(E4939,[1]PROJECTES!$C$14:$G$5000,4,FALSE))</f>
        <v/>
      </c>
      <c r="H4939" s="118"/>
      <c r="I4939" s="97" t="str">
        <f>IF(H4939="","",VLOOKUP(H4939,BD!B$2:C$16,2,FALSE))</f>
        <v/>
      </c>
      <c r="J4939" s="98"/>
      <c r="K4939" s="135" t="str">
        <f t="shared" si="166"/>
        <v/>
      </c>
      <c r="L4939" s="99" t="str">
        <f t="shared" ca="1" si="167"/>
        <v>-</v>
      </c>
      <c r="M4939" s="93" t="str">
        <f>IF(E4939="","",VLOOKUP(E4939,[1]PROJECTES!$C$14:$Z$5000,21,FALSE))</f>
        <v/>
      </c>
      <c r="N4939" s="100"/>
      <c r="O4939" s="72" t="s">
        <v>229</v>
      </c>
      <c r="P4939" s="101"/>
      <c r="Q4939" s="132"/>
      <c r="R4939" s="102"/>
      <c r="S4939" s="91"/>
    </row>
    <row r="4940" spans="1:19" s="104" customFormat="1" ht="12.75" customHeight="1" x14ac:dyDescent="0.25">
      <c r="A4940" s="121"/>
      <c r="B4940" s="92" t="str">
        <f>IF(E4940="","",VLOOKUP(E4940,[1]PROJECTES!$C$14:$G$5000,2,FALSE))</f>
        <v/>
      </c>
      <c r="C4940" s="121"/>
      <c r="D4940" s="93" t="str">
        <f>IF(E4940="","",VLOOKUP(E4940,[1]PROJECTES!$C$14:$G$5000,5,FALSE))</f>
        <v/>
      </c>
      <c r="E4940" s="117"/>
      <c r="F4940" s="95"/>
      <c r="G4940" s="96" t="str">
        <f>IF(E4940="","",VLOOKUP(E4940,[1]PROJECTES!$C$14:$G$5000,4,FALSE))</f>
        <v/>
      </c>
      <c r="H4940" s="118"/>
      <c r="I4940" s="97" t="str">
        <f>IF(H4940="","",VLOOKUP(H4940,BD!B$2:C$16,2,FALSE))</f>
        <v/>
      </c>
      <c r="J4940" s="98"/>
      <c r="K4940" s="135" t="str">
        <f t="shared" si="166"/>
        <v/>
      </c>
      <c r="L4940" s="99" t="str">
        <f t="shared" ca="1" si="167"/>
        <v>-</v>
      </c>
      <c r="M4940" s="93" t="str">
        <f>IF(E4940="","",VLOOKUP(E4940,[1]PROJECTES!$C$14:$Z$5000,21,FALSE))</f>
        <v/>
      </c>
      <c r="N4940" s="100"/>
      <c r="O4940" s="72" t="s">
        <v>229</v>
      </c>
      <c r="P4940" s="101"/>
      <c r="Q4940" s="132"/>
      <c r="R4940" s="102"/>
      <c r="S4940" s="91"/>
    </row>
    <row r="4941" spans="1:19" s="104" customFormat="1" ht="12.75" customHeight="1" x14ac:dyDescent="0.25">
      <c r="A4941" s="121"/>
      <c r="B4941" s="92" t="str">
        <f>IF(E4941="","",VLOOKUP(E4941,[1]PROJECTES!$C$14:$G$5000,2,FALSE))</f>
        <v/>
      </c>
      <c r="C4941" s="121"/>
      <c r="D4941" s="93" t="str">
        <f>IF(E4941="","",VLOOKUP(E4941,[1]PROJECTES!$C$14:$G$5000,5,FALSE))</f>
        <v/>
      </c>
      <c r="E4941" s="117"/>
      <c r="F4941" s="95"/>
      <c r="G4941" s="96" t="str">
        <f>IF(E4941="","",VLOOKUP(E4941,[1]PROJECTES!$C$14:$G$5000,4,FALSE))</f>
        <v/>
      </c>
      <c r="H4941" s="118"/>
      <c r="I4941" s="97" t="str">
        <f>IF(H4941="","",VLOOKUP(H4941,BD!B$2:C$16,2,FALSE))</f>
        <v/>
      </c>
      <c r="J4941" s="98"/>
      <c r="K4941" s="135" t="str">
        <f t="shared" si="166"/>
        <v/>
      </c>
      <c r="L4941" s="99" t="str">
        <f t="shared" ca="1" si="167"/>
        <v>-</v>
      </c>
      <c r="M4941" s="93" t="str">
        <f>IF(E4941="","",VLOOKUP(E4941,[1]PROJECTES!$C$14:$Z$5000,21,FALSE))</f>
        <v/>
      </c>
      <c r="N4941" s="100"/>
      <c r="O4941" s="72" t="s">
        <v>229</v>
      </c>
      <c r="P4941" s="101"/>
      <c r="Q4941" s="132"/>
      <c r="R4941" s="102"/>
      <c r="S4941" s="91"/>
    </row>
    <row r="4942" spans="1:19" s="104" customFormat="1" ht="12.75" customHeight="1" x14ac:dyDescent="0.25">
      <c r="A4942" s="121"/>
      <c r="B4942" s="92" t="str">
        <f>IF(E4942="","",VLOOKUP(E4942,[1]PROJECTES!$C$14:$G$5000,2,FALSE))</f>
        <v/>
      </c>
      <c r="C4942" s="121"/>
      <c r="D4942" s="93" t="str">
        <f>IF(E4942="","",VLOOKUP(E4942,[1]PROJECTES!$C$14:$G$5000,5,FALSE))</f>
        <v/>
      </c>
      <c r="E4942" s="117"/>
      <c r="F4942" s="95"/>
      <c r="G4942" s="96" t="str">
        <f>IF(E4942="","",VLOOKUP(E4942,[1]PROJECTES!$C$14:$G$5000,4,FALSE))</f>
        <v/>
      </c>
      <c r="H4942" s="118"/>
      <c r="I4942" s="97" t="str">
        <f>IF(H4942="","",VLOOKUP(H4942,BD!B$2:C$16,2,FALSE))</f>
        <v/>
      </c>
      <c r="J4942" s="98"/>
      <c r="K4942" s="135" t="str">
        <f t="shared" si="166"/>
        <v/>
      </c>
      <c r="L4942" s="99" t="str">
        <f t="shared" ca="1" si="167"/>
        <v>-</v>
      </c>
      <c r="M4942" s="93" t="str">
        <f>IF(E4942="","",VLOOKUP(E4942,[1]PROJECTES!$C$14:$Z$5000,21,FALSE))</f>
        <v/>
      </c>
      <c r="N4942" s="100"/>
      <c r="O4942" s="72" t="s">
        <v>229</v>
      </c>
      <c r="P4942" s="101"/>
      <c r="Q4942" s="132"/>
      <c r="R4942" s="102"/>
      <c r="S4942" s="91"/>
    </row>
    <row r="4943" spans="1:19" s="104" customFormat="1" ht="12.75" customHeight="1" x14ac:dyDescent="0.25">
      <c r="A4943" s="121"/>
      <c r="B4943" s="92" t="str">
        <f>IF(E4943="","",VLOOKUP(E4943,[1]PROJECTES!$C$14:$G$5000,2,FALSE))</f>
        <v/>
      </c>
      <c r="C4943" s="121"/>
      <c r="D4943" s="93" t="str">
        <f>IF(E4943="","",VLOOKUP(E4943,[1]PROJECTES!$C$14:$G$5000,5,FALSE))</f>
        <v/>
      </c>
      <c r="E4943" s="117"/>
      <c r="F4943" s="95"/>
      <c r="G4943" s="96" t="str">
        <f>IF(E4943="","",VLOOKUP(E4943,[1]PROJECTES!$C$14:$G$5000,4,FALSE))</f>
        <v/>
      </c>
      <c r="H4943" s="118"/>
      <c r="I4943" s="97" t="str">
        <f>IF(H4943="","",VLOOKUP(H4943,BD!B$2:C$16,2,FALSE))</f>
        <v/>
      </c>
      <c r="J4943" s="98"/>
      <c r="K4943" s="135" t="str">
        <f t="shared" si="166"/>
        <v/>
      </c>
      <c r="L4943" s="99" t="str">
        <f t="shared" ca="1" si="167"/>
        <v>-</v>
      </c>
      <c r="M4943" s="93" t="str">
        <f>IF(E4943="","",VLOOKUP(E4943,[1]PROJECTES!$C$14:$Z$5000,21,FALSE))</f>
        <v/>
      </c>
      <c r="N4943" s="100"/>
      <c r="O4943" s="72" t="s">
        <v>229</v>
      </c>
      <c r="P4943" s="101"/>
      <c r="Q4943" s="132"/>
      <c r="R4943" s="102"/>
      <c r="S4943" s="91"/>
    </row>
    <row r="4944" spans="1:19" s="104" customFormat="1" ht="12.75" customHeight="1" x14ac:dyDescent="0.25">
      <c r="A4944" s="121"/>
      <c r="B4944" s="92" t="str">
        <f>IF(E4944="","",VLOOKUP(E4944,[1]PROJECTES!$C$14:$G$5000,2,FALSE))</f>
        <v/>
      </c>
      <c r="C4944" s="121"/>
      <c r="D4944" s="93" t="str">
        <f>IF(E4944="","",VLOOKUP(E4944,[1]PROJECTES!$C$14:$G$5000,5,FALSE))</f>
        <v/>
      </c>
      <c r="E4944" s="117"/>
      <c r="F4944" s="95"/>
      <c r="G4944" s="96" t="str">
        <f>IF(E4944="","",VLOOKUP(E4944,[1]PROJECTES!$C$14:$G$5000,4,FALSE))</f>
        <v/>
      </c>
      <c r="H4944" s="118"/>
      <c r="I4944" s="97" t="str">
        <f>IF(H4944="","",VLOOKUP(H4944,BD!B$2:C$16,2,FALSE))</f>
        <v/>
      </c>
      <c r="J4944" s="98"/>
      <c r="K4944" s="135" t="str">
        <f t="shared" si="166"/>
        <v/>
      </c>
      <c r="L4944" s="99" t="str">
        <f t="shared" ca="1" si="167"/>
        <v>-</v>
      </c>
      <c r="M4944" s="93" t="str">
        <f>IF(E4944="","",VLOOKUP(E4944,[1]PROJECTES!$C$14:$Z$5000,21,FALSE))</f>
        <v/>
      </c>
      <c r="N4944" s="100"/>
      <c r="O4944" s="72" t="s">
        <v>229</v>
      </c>
      <c r="P4944" s="101"/>
      <c r="Q4944" s="132"/>
      <c r="R4944" s="102"/>
      <c r="S4944" s="91"/>
    </row>
    <row r="4945" spans="1:19" s="104" customFormat="1" ht="12.75" customHeight="1" x14ac:dyDescent="0.25">
      <c r="A4945" s="121"/>
      <c r="B4945" s="92" t="str">
        <f>IF(E4945="","",VLOOKUP(E4945,[1]PROJECTES!$C$14:$G$5000,2,FALSE))</f>
        <v/>
      </c>
      <c r="C4945" s="121"/>
      <c r="D4945" s="93" t="str">
        <f>IF(E4945="","",VLOOKUP(E4945,[1]PROJECTES!$C$14:$G$5000,5,FALSE))</f>
        <v/>
      </c>
      <c r="E4945" s="117"/>
      <c r="F4945" s="95"/>
      <c r="G4945" s="96" t="str">
        <f>IF(E4945="","",VLOOKUP(E4945,[1]PROJECTES!$C$14:$G$5000,4,FALSE))</f>
        <v/>
      </c>
      <c r="H4945" s="118"/>
      <c r="I4945" s="97" t="str">
        <f>IF(H4945="","",VLOOKUP(H4945,BD!B$2:C$16,2,FALSE))</f>
        <v/>
      </c>
      <c r="J4945" s="98"/>
      <c r="K4945" s="135" t="str">
        <f t="shared" si="166"/>
        <v/>
      </c>
      <c r="L4945" s="99" t="str">
        <f t="shared" ca="1" si="167"/>
        <v>-</v>
      </c>
      <c r="M4945" s="93" t="str">
        <f>IF(E4945="","",VLOOKUP(E4945,[1]PROJECTES!$C$14:$Z$5000,21,FALSE))</f>
        <v/>
      </c>
      <c r="N4945" s="100"/>
      <c r="O4945" s="72" t="s">
        <v>229</v>
      </c>
      <c r="P4945" s="101"/>
      <c r="Q4945" s="132"/>
      <c r="R4945" s="102"/>
      <c r="S4945" s="91"/>
    </row>
    <row r="4946" spans="1:19" s="104" customFormat="1" ht="12.75" customHeight="1" x14ac:dyDescent="0.25">
      <c r="A4946" s="121"/>
      <c r="B4946" s="92" t="str">
        <f>IF(E4946="","",VLOOKUP(E4946,[1]PROJECTES!$C$14:$G$5000,2,FALSE))</f>
        <v/>
      </c>
      <c r="C4946" s="121"/>
      <c r="D4946" s="93" t="str">
        <f>IF(E4946="","",VLOOKUP(E4946,[1]PROJECTES!$C$14:$G$5000,5,FALSE))</f>
        <v/>
      </c>
      <c r="E4946" s="117"/>
      <c r="F4946" s="95"/>
      <c r="G4946" s="96" t="str">
        <f>IF(E4946="","",VLOOKUP(E4946,[1]PROJECTES!$C$14:$G$5000,4,FALSE))</f>
        <v/>
      </c>
      <c r="H4946" s="118"/>
      <c r="I4946" s="97" t="str">
        <f>IF(H4946="","",VLOOKUP(H4946,BD!B$2:C$16,2,FALSE))</f>
        <v/>
      </c>
      <c r="J4946" s="98"/>
      <c r="K4946" s="135" t="str">
        <f t="shared" si="166"/>
        <v/>
      </c>
      <c r="L4946" s="99" t="str">
        <f t="shared" ca="1" si="167"/>
        <v>-</v>
      </c>
      <c r="M4946" s="93" t="str">
        <f>IF(E4946="","",VLOOKUP(E4946,[1]PROJECTES!$C$14:$Z$5000,21,FALSE))</f>
        <v/>
      </c>
      <c r="N4946" s="100"/>
      <c r="O4946" s="72" t="s">
        <v>229</v>
      </c>
      <c r="P4946" s="101"/>
      <c r="Q4946" s="132"/>
      <c r="R4946" s="102"/>
      <c r="S4946" s="91"/>
    </row>
    <row r="4947" spans="1:19" s="104" customFormat="1" ht="12.75" customHeight="1" x14ac:dyDescent="0.25">
      <c r="A4947" s="121"/>
      <c r="B4947" s="92" t="str">
        <f>IF(E4947="","",VLOOKUP(E4947,[1]PROJECTES!$C$14:$G$5000,2,FALSE))</f>
        <v/>
      </c>
      <c r="C4947" s="121"/>
      <c r="D4947" s="93" t="str">
        <f>IF(E4947="","",VLOOKUP(E4947,[1]PROJECTES!$C$14:$G$5000,5,FALSE))</f>
        <v/>
      </c>
      <c r="E4947" s="117"/>
      <c r="F4947" s="95"/>
      <c r="G4947" s="96" t="str">
        <f>IF(E4947="","",VLOOKUP(E4947,[1]PROJECTES!$C$14:$G$5000,4,FALSE))</f>
        <v/>
      </c>
      <c r="H4947" s="118"/>
      <c r="I4947" s="97" t="str">
        <f>IF(H4947="","",VLOOKUP(H4947,BD!B$2:C$16,2,FALSE))</f>
        <v/>
      </c>
      <c r="J4947" s="98"/>
      <c r="K4947" s="135" t="str">
        <f t="shared" si="166"/>
        <v/>
      </c>
      <c r="L4947" s="99" t="str">
        <f t="shared" ca="1" si="167"/>
        <v>-</v>
      </c>
      <c r="M4947" s="93" t="str">
        <f>IF(E4947="","",VLOOKUP(E4947,[1]PROJECTES!$C$14:$Z$5000,21,FALSE))</f>
        <v/>
      </c>
      <c r="N4947" s="100"/>
      <c r="O4947" s="72" t="s">
        <v>229</v>
      </c>
      <c r="P4947" s="101"/>
      <c r="Q4947" s="132"/>
      <c r="R4947" s="102"/>
      <c r="S4947" s="91"/>
    </row>
    <row r="4948" spans="1:19" s="104" customFormat="1" ht="12.75" customHeight="1" x14ac:dyDescent="0.25">
      <c r="A4948" s="121"/>
      <c r="B4948" s="92" t="str">
        <f>IF(E4948="","",VLOOKUP(E4948,[1]PROJECTES!$C$14:$G$5000,2,FALSE))</f>
        <v/>
      </c>
      <c r="C4948" s="121"/>
      <c r="D4948" s="93" t="str">
        <f>IF(E4948="","",VLOOKUP(E4948,[1]PROJECTES!$C$14:$G$5000,5,FALSE))</f>
        <v/>
      </c>
      <c r="E4948" s="117"/>
      <c r="F4948" s="95"/>
      <c r="G4948" s="96" t="str">
        <f>IF(E4948="","",VLOOKUP(E4948,[1]PROJECTES!$C$14:$G$5000,4,FALSE))</f>
        <v/>
      </c>
      <c r="H4948" s="118"/>
      <c r="I4948" s="97" t="str">
        <f>IF(H4948="","",VLOOKUP(H4948,BD!B$2:C$16,2,FALSE))</f>
        <v/>
      </c>
      <c r="J4948" s="98"/>
      <c r="K4948" s="135" t="str">
        <f t="shared" si="166"/>
        <v/>
      </c>
      <c r="L4948" s="99" t="str">
        <f t="shared" ca="1" si="167"/>
        <v>-</v>
      </c>
      <c r="M4948" s="93" t="str">
        <f>IF(E4948="","",VLOOKUP(E4948,[1]PROJECTES!$C$14:$Z$5000,21,FALSE))</f>
        <v/>
      </c>
      <c r="N4948" s="100"/>
      <c r="O4948" s="72" t="s">
        <v>229</v>
      </c>
      <c r="P4948" s="101"/>
      <c r="Q4948" s="132"/>
      <c r="R4948" s="102"/>
      <c r="S4948" s="91"/>
    </row>
    <row r="4949" spans="1:19" s="104" customFormat="1" ht="12.75" customHeight="1" x14ac:dyDescent="0.25">
      <c r="A4949" s="121"/>
      <c r="B4949" s="92" t="str">
        <f>IF(E4949="","",VLOOKUP(E4949,[1]PROJECTES!$C$14:$G$5000,2,FALSE))</f>
        <v/>
      </c>
      <c r="C4949" s="121"/>
      <c r="D4949" s="93" t="str">
        <f>IF(E4949="","",VLOOKUP(E4949,[1]PROJECTES!$C$14:$G$5000,5,FALSE))</f>
        <v/>
      </c>
      <c r="E4949" s="117"/>
      <c r="F4949" s="95"/>
      <c r="G4949" s="96" t="str">
        <f>IF(E4949="","",VLOOKUP(E4949,[1]PROJECTES!$C$14:$G$5000,4,FALSE))</f>
        <v/>
      </c>
      <c r="H4949" s="118"/>
      <c r="I4949" s="97" t="str">
        <f>IF(H4949="","",VLOOKUP(H4949,BD!B$2:C$16,2,FALSE))</f>
        <v/>
      </c>
      <c r="J4949" s="98"/>
      <c r="K4949" s="135" t="str">
        <f t="shared" si="166"/>
        <v/>
      </c>
      <c r="L4949" s="99" t="str">
        <f t="shared" ca="1" si="167"/>
        <v>-</v>
      </c>
      <c r="M4949" s="93" t="str">
        <f>IF(E4949="","",VLOOKUP(E4949,[1]PROJECTES!$C$14:$Z$5000,21,FALSE))</f>
        <v/>
      </c>
      <c r="N4949" s="100"/>
      <c r="O4949" s="72" t="s">
        <v>229</v>
      </c>
      <c r="P4949" s="101"/>
      <c r="Q4949" s="132"/>
      <c r="R4949" s="102"/>
      <c r="S4949" s="91"/>
    </row>
    <row r="4950" spans="1:19" s="104" customFormat="1" ht="12.75" customHeight="1" x14ac:dyDescent="0.25">
      <c r="A4950" s="121"/>
      <c r="B4950" s="92" t="str">
        <f>IF(E4950="","",VLOOKUP(E4950,[1]PROJECTES!$C$14:$G$5000,2,FALSE))</f>
        <v/>
      </c>
      <c r="C4950" s="121"/>
      <c r="D4950" s="93" t="str">
        <f>IF(E4950="","",VLOOKUP(E4950,[1]PROJECTES!$C$14:$G$5000,5,FALSE))</f>
        <v/>
      </c>
      <c r="E4950" s="117"/>
      <c r="F4950" s="95"/>
      <c r="G4950" s="96" t="str">
        <f>IF(E4950="","",VLOOKUP(E4950,[1]PROJECTES!$C$14:$G$5000,4,FALSE))</f>
        <v/>
      </c>
      <c r="H4950" s="118"/>
      <c r="I4950" s="97" t="str">
        <f>IF(H4950="","",VLOOKUP(H4950,BD!B$2:C$16,2,FALSE))</f>
        <v/>
      </c>
      <c r="J4950" s="98"/>
      <c r="K4950" s="135" t="str">
        <f t="shared" si="166"/>
        <v/>
      </c>
      <c r="L4950" s="99" t="str">
        <f t="shared" ca="1" si="167"/>
        <v>-</v>
      </c>
      <c r="M4950" s="93" t="str">
        <f>IF(E4950="","",VLOOKUP(E4950,[1]PROJECTES!$C$14:$Z$5000,21,FALSE))</f>
        <v/>
      </c>
      <c r="N4950" s="100"/>
      <c r="O4950" s="72" t="s">
        <v>229</v>
      </c>
      <c r="P4950" s="101"/>
      <c r="Q4950" s="132"/>
      <c r="R4950" s="102"/>
      <c r="S4950" s="91"/>
    </row>
    <row r="4951" spans="1:19" s="104" customFormat="1" ht="12.75" customHeight="1" x14ac:dyDescent="0.25">
      <c r="A4951" s="121"/>
      <c r="B4951" s="92" t="str">
        <f>IF(E4951="","",VLOOKUP(E4951,[1]PROJECTES!$C$14:$G$5000,2,FALSE))</f>
        <v/>
      </c>
      <c r="C4951" s="121"/>
      <c r="D4951" s="93" t="str">
        <f>IF(E4951="","",VLOOKUP(E4951,[1]PROJECTES!$C$14:$G$5000,5,FALSE))</f>
        <v/>
      </c>
      <c r="E4951" s="117"/>
      <c r="F4951" s="95"/>
      <c r="G4951" s="96" t="str">
        <f>IF(E4951="","",VLOOKUP(E4951,[1]PROJECTES!$C$14:$G$5000,4,FALSE))</f>
        <v/>
      </c>
      <c r="H4951" s="118"/>
      <c r="I4951" s="97" t="str">
        <f>IF(H4951="","",VLOOKUP(H4951,BD!B$2:C$16,2,FALSE))</f>
        <v/>
      </c>
      <c r="J4951" s="98"/>
      <c r="K4951" s="135" t="str">
        <f t="shared" si="166"/>
        <v/>
      </c>
      <c r="L4951" s="99" t="str">
        <f t="shared" ca="1" si="167"/>
        <v>-</v>
      </c>
      <c r="M4951" s="93" t="str">
        <f>IF(E4951="","",VLOOKUP(E4951,[1]PROJECTES!$C$14:$Z$5000,21,FALSE))</f>
        <v/>
      </c>
      <c r="N4951" s="100"/>
      <c r="O4951" s="72" t="s">
        <v>229</v>
      </c>
      <c r="P4951" s="101"/>
      <c r="Q4951" s="132"/>
      <c r="R4951" s="102"/>
      <c r="S4951" s="91"/>
    </row>
    <row r="4952" spans="1:19" s="104" customFormat="1" ht="12.75" customHeight="1" x14ac:dyDescent="0.25">
      <c r="A4952" s="121"/>
      <c r="B4952" s="92" t="str">
        <f>IF(E4952="","",VLOOKUP(E4952,[1]PROJECTES!$C$14:$G$5000,2,FALSE))</f>
        <v/>
      </c>
      <c r="C4952" s="121"/>
      <c r="D4952" s="93" t="str">
        <f>IF(E4952="","",VLOOKUP(E4952,[1]PROJECTES!$C$14:$G$5000,5,FALSE))</f>
        <v/>
      </c>
      <c r="E4952" s="117"/>
      <c r="F4952" s="95"/>
      <c r="G4952" s="96" t="str">
        <f>IF(E4952="","",VLOOKUP(E4952,[1]PROJECTES!$C$14:$G$5000,4,FALSE))</f>
        <v/>
      </c>
      <c r="H4952" s="118"/>
      <c r="I4952" s="97" t="str">
        <f>IF(H4952="","",VLOOKUP(H4952,BD!B$2:C$16,2,FALSE))</f>
        <v/>
      </c>
      <c r="J4952" s="98"/>
      <c r="K4952" s="135" t="str">
        <f t="shared" si="166"/>
        <v/>
      </c>
      <c r="L4952" s="99" t="str">
        <f t="shared" ca="1" si="167"/>
        <v>-</v>
      </c>
      <c r="M4952" s="93" t="str">
        <f>IF(E4952="","",VLOOKUP(E4952,[1]PROJECTES!$C$14:$Z$5000,21,FALSE))</f>
        <v/>
      </c>
      <c r="N4952" s="100"/>
      <c r="O4952" s="72" t="s">
        <v>229</v>
      </c>
      <c r="P4952" s="101"/>
      <c r="Q4952" s="132"/>
      <c r="R4952" s="102"/>
      <c r="S4952" s="91"/>
    </row>
    <row r="4953" spans="1:19" s="104" customFormat="1" ht="12.75" customHeight="1" x14ac:dyDescent="0.25">
      <c r="A4953" s="121"/>
      <c r="B4953" s="92" t="str">
        <f>IF(E4953="","",VLOOKUP(E4953,[1]PROJECTES!$C$14:$G$5000,2,FALSE))</f>
        <v/>
      </c>
      <c r="C4953" s="121"/>
      <c r="D4953" s="93" t="str">
        <f>IF(E4953="","",VLOOKUP(E4953,[1]PROJECTES!$C$14:$G$5000,5,FALSE))</f>
        <v/>
      </c>
      <c r="E4953" s="117"/>
      <c r="F4953" s="95"/>
      <c r="G4953" s="96" t="str">
        <f>IF(E4953="","",VLOOKUP(E4953,[1]PROJECTES!$C$14:$G$5000,4,FALSE))</f>
        <v/>
      </c>
      <c r="H4953" s="118"/>
      <c r="I4953" s="97" t="str">
        <f>IF(H4953="","",VLOOKUP(H4953,BD!B$2:C$16,2,FALSE))</f>
        <v/>
      </c>
      <c r="J4953" s="98"/>
      <c r="K4953" s="135" t="str">
        <f t="shared" si="166"/>
        <v/>
      </c>
      <c r="L4953" s="99" t="str">
        <f t="shared" ca="1" si="167"/>
        <v>-</v>
      </c>
      <c r="M4953" s="93" t="str">
        <f>IF(E4953="","",VLOOKUP(E4953,[1]PROJECTES!$C$14:$Z$5000,21,FALSE))</f>
        <v/>
      </c>
      <c r="N4953" s="100"/>
      <c r="O4953" s="72" t="s">
        <v>229</v>
      </c>
      <c r="P4953" s="101"/>
      <c r="Q4953" s="132"/>
      <c r="R4953" s="102"/>
      <c r="S4953" s="91"/>
    </row>
    <row r="4954" spans="1:19" s="104" customFormat="1" ht="12.75" customHeight="1" x14ac:dyDescent="0.25">
      <c r="A4954" s="121"/>
      <c r="B4954" s="92" t="str">
        <f>IF(E4954="","",VLOOKUP(E4954,[1]PROJECTES!$C$14:$G$5000,2,FALSE))</f>
        <v/>
      </c>
      <c r="C4954" s="121"/>
      <c r="D4954" s="93" t="str">
        <f>IF(E4954="","",VLOOKUP(E4954,[1]PROJECTES!$C$14:$G$5000,5,FALSE))</f>
        <v/>
      </c>
      <c r="E4954" s="117"/>
      <c r="F4954" s="95"/>
      <c r="G4954" s="96" t="str">
        <f>IF(E4954="","",VLOOKUP(E4954,[1]PROJECTES!$C$14:$G$5000,4,FALSE))</f>
        <v/>
      </c>
      <c r="H4954" s="118"/>
      <c r="I4954" s="97" t="str">
        <f>IF(H4954="","",VLOOKUP(H4954,BD!B$2:C$16,2,FALSE))</f>
        <v/>
      </c>
      <c r="J4954" s="98"/>
      <c r="K4954" s="135" t="str">
        <f t="shared" si="166"/>
        <v/>
      </c>
      <c r="L4954" s="99" t="str">
        <f t="shared" ca="1" si="167"/>
        <v>-</v>
      </c>
      <c r="M4954" s="93" t="str">
        <f>IF(E4954="","",VLOOKUP(E4954,[1]PROJECTES!$C$14:$Z$5000,21,FALSE))</f>
        <v/>
      </c>
      <c r="N4954" s="100"/>
      <c r="O4954" s="72" t="s">
        <v>229</v>
      </c>
      <c r="P4954" s="101"/>
      <c r="Q4954" s="132"/>
      <c r="R4954" s="102"/>
      <c r="S4954" s="91"/>
    </row>
    <row r="4955" spans="1:19" s="104" customFormat="1" ht="12.75" customHeight="1" x14ac:dyDescent="0.25">
      <c r="A4955" s="121"/>
      <c r="B4955" s="92" t="str">
        <f>IF(E4955="","",VLOOKUP(E4955,[1]PROJECTES!$C$14:$G$5000,2,FALSE))</f>
        <v/>
      </c>
      <c r="C4955" s="121"/>
      <c r="D4955" s="93" t="str">
        <f>IF(E4955="","",VLOOKUP(E4955,[1]PROJECTES!$C$14:$G$5000,5,FALSE))</f>
        <v/>
      </c>
      <c r="E4955" s="117"/>
      <c r="F4955" s="95"/>
      <c r="G4955" s="96" t="str">
        <f>IF(E4955="","",VLOOKUP(E4955,[1]PROJECTES!$C$14:$G$5000,4,FALSE))</f>
        <v/>
      </c>
      <c r="H4955" s="118"/>
      <c r="I4955" s="97" t="str">
        <f>IF(H4955="","",VLOOKUP(H4955,BD!B$2:C$16,2,FALSE))</f>
        <v/>
      </c>
      <c r="J4955" s="98"/>
      <c r="K4955" s="135" t="str">
        <f t="shared" si="166"/>
        <v/>
      </c>
      <c r="L4955" s="99" t="str">
        <f t="shared" ca="1" si="167"/>
        <v>-</v>
      </c>
      <c r="M4955" s="93" t="str">
        <f>IF(E4955="","",VLOOKUP(E4955,[1]PROJECTES!$C$14:$Z$5000,21,FALSE))</f>
        <v/>
      </c>
      <c r="N4955" s="100"/>
      <c r="O4955" s="72" t="s">
        <v>229</v>
      </c>
      <c r="P4955" s="101"/>
      <c r="Q4955" s="132"/>
      <c r="R4955" s="102"/>
      <c r="S4955" s="91"/>
    </row>
    <row r="4956" spans="1:19" s="104" customFormat="1" ht="12.75" customHeight="1" x14ac:dyDescent="0.25">
      <c r="A4956" s="121"/>
      <c r="B4956" s="92" t="str">
        <f>IF(E4956="","",VLOOKUP(E4956,[1]PROJECTES!$C$14:$G$5000,2,FALSE))</f>
        <v/>
      </c>
      <c r="C4956" s="121"/>
      <c r="D4956" s="93" t="str">
        <f>IF(E4956="","",VLOOKUP(E4956,[1]PROJECTES!$C$14:$G$5000,5,FALSE))</f>
        <v/>
      </c>
      <c r="E4956" s="117"/>
      <c r="F4956" s="95"/>
      <c r="G4956" s="96" t="str">
        <f>IF(E4956="","",VLOOKUP(E4956,[1]PROJECTES!$C$14:$G$5000,4,FALSE))</f>
        <v/>
      </c>
      <c r="H4956" s="118"/>
      <c r="I4956" s="97" t="str">
        <f>IF(H4956="","",VLOOKUP(H4956,BD!B$2:C$16,2,FALSE))</f>
        <v/>
      </c>
      <c r="J4956" s="98"/>
      <c r="K4956" s="135" t="str">
        <f t="shared" si="166"/>
        <v/>
      </c>
      <c r="L4956" s="99" t="str">
        <f t="shared" ca="1" si="167"/>
        <v>-</v>
      </c>
      <c r="M4956" s="93" t="str">
        <f>IF(E4956="","",VLOOKUP(E4956,[1]PROJECTES!$C$14:$Z$5000,21,FALSE))</f>
        <v/>
      </c>
      <c r="N4956" s="100"/>
      <c r="O4956" s="72" t="s">
        <v>229</v>
      </c>
      <c r="P4956" s="101"/>
      <c r="Q4956" s="132"/>
      <c r="R4956" s="102"/>
      <c r="S4956" s="91"/>
    </row>
    <row r="4957" spans="1:19" s="104" customFormat="1" ht="12.75" customHeight="1" x14ac:dyDescent="0.25">
      <c r="A4957" s="121"/>
      <c r="B4957" s="92" t="str">
        <f>IF(E4957="","",VLOOKUP(E4957,[1]PROJECTES!$C$14:$G$5000,2,FALSE))</f>
        <v/>
      </c>
      <c r="C4957" s="121"/>
      <c r="D4957" s="93" t="str">
        <f>IF(E4957="","",VLOOKUP(E4957,[1]PROJECTES!$C$14:$G$5000,5,FALSE))</f>
        <v/>
      </c>
      <c r="E4957" s="117"/>
      <c r="F4957" s="95"/>
      <c r="G4957" s="96" t="str">
        <f>IF(E4957="","",VLOOKUP(E4957,[1]PROJECTES!$C$14:$G$5000,4,FALSE))</f>
        <v/>
      </c>
      <c r="H4957" s="118"/>
      <c r="I4957" s="97" t="str">
        <f>IF(H4957="","",VLOOKUP(H4957,BD!B$2:C$16,2,FALSE))</f>
        <v/>
      </c>
      <c r="J4957" s="98"/>
      <c r="K4957" s="135" t="str">
        <f t="shared" si="166"/>
        <v/>
      </c>
      <c r="L4957" s="99" t="str">
        <f t="shared" ca="1" si="167"/>
        <v>-</v>
      </c>
      <c r="M4957" s="93" t="str">
        <f>IF(E4957="","",VLOOKUP(E4957,[1]PROJECTES!$C$14:$Z$5000,21,FALSE))</f>
        <v/>
      </c>
      <c r="N4957" s="100"/>
      <c r="O4957" s="72" t="s">
        <v>229</v>
      </c>
      <c r="P4957" s="101"/>
      <c r="Q4957" s="132"/>
      <c r="R4957" s="102"/>
      <c r="S4957" s="91"/>
    </row>
    <row r="4958" spans="1:19" s="104" customFormat="1" ht="12.75" customHeight="1" x14ac:dyDescent="0.25">
      <c r="A4958" s="121"/>
      <c r="B4958" s="92" t="str">
        <f>IF(E4958="","",VLOOKUP(E4958,[1]PROJECTES!$C$14:$G$5000,2,FALSE))</f>
        <v/>
      </c>
      <c r="C4958" s="121"/>
      <c r="D4958" s="93" t="str">
        <f>IF(E4958="","",VLOOKUP(E4958,[1]PROJECTES!$C$14:$G$5000,5,FALSE))</f>
        <v/>
      </c>
      <c r="E4958" s="117"/>
      <c r="F4958" s="95"/>
      <c r="G4958" s="96" t="str">
        <f>IF(E4958="","",VLOOKUP(E4958,[1]PROJECTES!$C$14:$G$5000,4,FALSE))</f>
        <v/>
      </c>
      <c r="H4958" s="118"/>
      <c r="I4958" s="97" t="str">
        <f>IF(H4958="","",VLOOKUP(H4958,BD!B$2:C$16,2,FALSE))</f>
        <v/>
      </c>
      <c r="J4958" s="98"/>
      <c r="K4958" s="135" t="str">
        <f t="shared" si="166"/>
        <v/>
      </c>
      <c r="L4958" s="99" t="str">
        <f t="shared" ca="1" si="167"/>
        <v>-</v>
      </c>
      <c r="M4958" s="93" t="str">
        <f>IF(E4958="","",VLOOKUP(E4958,[1]PROJECTES!$C$14:$Z$5000,21,FALSE))</f>
        <v/>
      </c>
      <c r="N4958" s="100"/>
      <c r="O4958" s="72" t="s">
        <v>229</v>
      </c>
      <c r="P4958" s="101"/>
      <c r="Q4958" s="132"/>
      <c r="R4958" s="102"/>
      <c r="S4958" s="91"/>
    </row>
    <row r="4959" spans="1:19" s="104" customFormat="1" ht="12.75" customHeight="1" x14ac:dyDescent="0.25">
      <c r="A4959" s="121"/>
      <c r="B4959" s="92" t="str">
        <f>IF(E4959="","",VLOOKUP(E4959,[1]PROJECTES!$C$14:$G$5000,2,FALSE))</f>
        <v/>
      </c>
      <c r="C4959" s="121"/>
      <c r="D4959" s="93" t="str">
        <f>IF(E4959="","",VLOOKUP(E4959,[1]PROJECTES!$C$14:$G$5000,5,FALSE))</f>
        <v/>
      </c>
      <c r="E4959" s="117"/>
      <c r="F4959" s="95"/>
      <c r="G4959" s="96" t="str">
        <f>IF(E4959="","",VLOOKUP(E4959,[1]PROJECTES!$C$14:$G$5000,4,FALSE))</f>
        <v/>
      </c>
      <c r="H4959" s="118"/>
      <c r="I4959" s="97" t="str">
        <f>IF(H4959="","",VLOOKUP(H4959,BD!B$2:C$16,2,FALSE))</f>
        <v/>
      </c>
      <c r="J4959" s="98"/>
      <c r="K4959" s="135" t="str">
        <f t="shared" si="166"/>
        <v/>
      </c>
      <c r="L4959" s="99" t="str">
        <f t="shared" ca="1" si="167"/>
        <v>-</v>
      </c>
      <c r="M4959" s="93" t="str">
        <f>IF(E4959="","",VLOOKUP(E4959,[1]PROJECTES!$C$14:$Z$5000,21,FALSE))</f>
        <v/>
      </c>
      <c r="N4959" s="100"/>
      <c r="O4959" s="72" t="s">
        <v>229</v>
      </c>
      <c r="P4959" s="101"/>
      <c r="Q4959" s="132"/>
      <c r="R4959" s="102"/>
      <c r="S4959" s="91"/>
    </row>
    <row r="4960" spans="1:19" s="104" customFormat="1" ht="12.75" customHeight="1" x14ac:dyDescent="0.25">
      <c r="A4960" s="121"/>
      <c r="B4960" s="92" t="str">
        <f>IF(E4960="","",VLOOKUP(E4960,[1]PROJECTES!$C$14:$G$5000,2,FALSE))</f>
        <v/>
      </c>
      <c r="C4960" s="121"/>
      <c r="D4960" s="93" t="str">
        <f>IF(E4960="","",VLOOKUP(E4960,[1]PROJECTES!$C$14:$G$5000,5,FALSE))</f>
        <v/>
      </c>
      <c r="E4960" s="117"/>
      <c r="F4960" s="95"/>
      <c r="G4960" s="96" t="str">
        <f>IF(E4960="","",VLOOKUP(E4960,[1]PROJECTES!$C$14:$G$5000,4,FALSE))</f>
        <v/>
      </c>
      <c r="H4960" s="118"/>
      <c r="I4960" s="97" t="str">
        <f>IF(H4960="","",VLOOKUP(H4960,BD!B$2:C$16,2,FALSE))</f>
        <v/>
      </c>
      <c r="J4960" s="98"/>
      <c r="K4960" s="135" t="str">
        <f t="shared" si="166"/>
        <v/>
      </c>
      <c r="L4960" s="99" t="str">
        <f t="shared" ca="1" si="167"/>
        <v>-</v>
      </c>
      <c r="M4960" s="93" t="str">
        <f>IF(E4960="","",VLOOKUP(E4960,[1]PROJECTES!$C$14:$Z$5000,21,FALSE))</f>
        <v/>
      </c>
      <c r="N4960" s="100"/>
      <c r="O4960" s="72" t="s">
        <v>229</v>
      </c>
      <c r="P4960" s="101"/>
      <c r="Q4960" s="132"/>
      <c r="R4960" s="102"/>
      <c r="S4960" s="91"/>
    </row>
    <row r="4961" spans="1:19" s="104" customFormat="1" ht="12.75" customHeight="1" x14ac:dyDescent="0.25">
      <c r="A4961" s="121"/>
      <c r="B4961" s="92" t="str">
        <f>IF(E4961="","",VLOOKUP(E4961,[1]PROJECTES!$C$14:$G$5000,2,FALSE))</f>
        <v/>
      </c>
      <c r="C4961" s="121"/>
      <c r="D4961" s="93" t="str">
        <f>IF(E4961="","",VLOOKUP(E4961,[1]PROJECTES!$C$14:$G$5000,5,FALSE))</f>
        <v/>
      </c>
      <c r="E4961" s="117"/>
      <c r="F4961" s="95"/>
      <c r="G4961" s="96" t="str">
        <f>IF(E4961="","",VLOOKUP(E4961,[1]PROJECTES!$C$14:$G$5000,4,FALSE))</f>
        <v/>
      </c>
      <c r="H4961" s="118"/>
      <c r="I4961" s="97" t="str">
        <f>IF(H4961="","",VLOOKUP(H4961,BD!B$2:C$16,2,FALSE))</f>
        <v/>
      </c>
      <c r="J4961" s="98"/>
      <c r="K4961" s="135" t="str">
        <f t="shared" si="166"/>
        <v/>
      </c>
      <c r="L4961" s="99" t="str">
        <f t="shared" ca="1" si="167"/>
        <v>-</v>
      </c>
      <c r="M4961" s="93" t="str">
        <f>IF(E4961="","",VLOOKUP(E4961,[1]PROJECTES!$C$14:$Z$5000,21,FALSE))</f>
        <v/>
      </c>
      <c r="N4961" s="100"/>
      <c r="O4961" s="72" t="s">
        <v>229</v>
      </c>
      <c r="P4961" s="101"/>
      <c r="Q4961" s="132"/>
      <c r="R4961" s="102"/>
      <c r="S4961" s="91"/>
    </row>
    <row r="4962" spans="1:19" s="104" customFormat="1" ht="12.75" customHeight="1" x14ac:dyDescent="0.25">
      <c r="A4962" s="121"/>
      <c r="B4962" s="92" t="str">
        <f>IF(E4962="","",VLOOKUP(E4962,[1]PROJECTES!$C$14:$G$5000,2,FALSE))</f>
        <v/>
      </c>
      <c r="C4962" s="121"/>
      <c r="D4962" s="93" t="str">
        <f>IF(E4962="","",VLOOKUP(E4962,[1]PROJECTES!$C$14:$G$5000,5,FALSE))</f>
        <v/>
      </c>
      <c r="E4962" s="117"/>
      <c r="F4962" s="95"/>
      <c r="G4962" s="96" t="str">
        <f>IF(E4962="","",VLOOKUP(E4962,[1]PROJECTES!$C$14:$G$5000,4,FALSE))</f>
        <v/>
      </c>
      <c r="H4962" s="118"/>
      <c r="I4962" s="97" t="str">
        <f>IF(H4962="","",VLOOKUP(H4962,BD!B$2:C$16,2,FALSE))</f>
        <v/>
      </c>
      <c r="J4962" s="98"/>
      <c r="K4962" s="135" t="str">
        <f t="shared" si="166"/>
        <v/>
      </c>
      <c r="L4962" s="99" t="str">
        <f t="shared" ca="1" si="167"/>
        <v>-</v>
      </c>
      <c r="M4962" s="93" t="str">
        <f>IF(E4962="","",VLOOKUP(E4962,[1]PROJECTES!$C$14:$Z$5000,21,FALSE))</f>
        <v/>
      </c>
      <c r="N4962" s="100"/>
      <c r="O4962" s="72" t="s">
        <v>229</v>
      </c>
      <c r="P4962" s="101"/>
      <c r="Q4962" s="132"/>
      <c r="R4962" s="102"/>
      <c r="S4962" s="91"/>
    </row>
    <row r="4963" spans="1:19" s="104" customFormat="1" ht="12.75" customHeight="1" x14ac:dyDescent="0.25">
      <c r="A4963" s="121"/>
      <c r="B4963" s="92" t="str">
        <f>IF(E4963="","",VLOOKUP(E4963,[1]PROJECTES!$C$14:$G$5000,2,FALSE))</f>
        <v/>
      </c>
      <c r="C4963" s="121"/>
      <c r="D4963" s="93" t="str">
        <f>IF(E4963="","",VLOOKUP(E4963,[1]PROJECTES!$C$14:$G$5000,5,FALSE))</f>
        <v/>
      </c>
      <c r="E4963" s="117"/>
      <c r="F4963" s="95"/>
      <c r="G4963" s="96" t="str">
        <f>IF(E4963="","",VLOOKUP(E4963,[1]PROJECTES!$C$14:$G$5000,4,FALSE))</f>
        <v/>
      </c>
      <c r="H4963" s="118"/>
      <c r="I4963" s="97" t="str">
        <f>IF(H4963="","",VLOOKUP(H4963,BD!B$2:C$16,2,FALSE))</f>
        <v/>
      </c>
      <c r="J4963" s="98"/>
      <c r="K4963" s="135" t="str">
        <f t="shared" si="166"/>
        <v/>
      </c>
      <c r="L4963" s="99" t="str">
        <f t="shared" ca="1" si="167"/>
        <v>-</v>
      </c>
      <c r="M4963" s="93" t="str">
        <f>IF(E4963="","",VLOOKUP(E4963,[1]PROJECTES!$C$14:$Z$5000,21,FALSE))</f>
        <v/>
      </c>
      <c r="N4963" s="100"/>
      <c r="O4963" s="72" t="s">
        <v>229</v>
      </c>
      <c r="P4963" s="101"/>
      <c r="Q4963" s="132"/>
      <c r="R4963" s="102"/>
      <c r="S4963" s="91"/>
    </row>
    <row r="4964" spans="1:19" s="104" customFormat="1" ht="12.75" customHeight="1" x14ac:dyDescent="0.25">
      <c r="A4964" s="121"/>
      <c r="B4964" s="92" t="str">
        <f>IF(E4964="","",VLOOKUP(E4964,[1]PROJECTES!$C$14:$G$5000,2,FALSE))</f>
        <v/>
      </c>
      <c r="C4964" s="121"/>
      <c r="D4964" s="93" t="str">
        <f>IF(E4964="","",VLOOKUP(E4964,[1]PROJECTES!$C$14:$G$5000,5,FALSE))</f>
        <v/>
      </c>
      <c r="E4964" s="117"/>
      <c r="F4964" s="95"/>
      <c r="G4964" s="96" t="str">
        <f>IF(E4964="","",VLOOKUP(E4964,[1]PROJECTES!$C$14:$G$5000,4,FALSE))</f>
        <v/>
      </c>
      <c r="H4964" s="118"/>
      <c r="I4964" s="97" t="str">
        <f>IF(H4964="","",VLOOKUP(H4964,BD!B$2:C$16,2,FALSE))</f>
        <v/>
      </c>
      <c r="J4964" s="98"/>
      <c r="K4964" s="135" t="str">
        <f t="shared" si="166"/>
        <v/>
      </c>
      <c r="L4964" s="99" t="str">
        <f t="shared" ca="1" si="167"/>
        <v>-</v>
      </c>
      <c r="M4964" s="93" t="str">
        <f>IF(E4964="","",VLOOKUP(E4964,[1]PROJECTES!$C$14:$Z$5000,21,FALSE))</f>
        <v/>
      </c>
      <c r="N4964" s="100"/>
      <c r="O4964" s="72" t="s">
        <v>229</v>
      </c>
      <c r="P4964" s="101"/>
      <c r="Q4964" s="132"/>
      <c r="R4964" s="102"/>
      <c r="S4964" s="91"/>
    </row>
    <row r="4965" spans="1:19" s="104" customFormat="1" ht="12.75" customHeight="1" x14ac:dyDescent="0.25">
      <c r="A4965" s="121"/>
      <c r="B4965" s="92" t="str">
        <f>IF(E4965="","",VLOOKUP(E4965,[1]PROJECTES!$C$14:$G$5000,2,FALSE))</f>
        <v/>
      </c>
      <c r="C4965" s="121"/>
      <c r="D4965" s="93" t="str">
        <f>IF(E4965="","",VLOOKUP(E4965,[1]PROJECTES!$C$14:$G$5000,5,FALSE))</f>
        <v/>
      </c>
      <c r="E4965" s="117"/>
      <c r="F4965" s="95"/>
      <c r="G4965" s="96" t="str">
        <f>IF(E4965="","",VLOOKUP(E4965,[1]PROJECTES!$C$14:$G$5000,4,FALSE))</f>
        <v/>
      </c>
      <c r="H4965" s="118"/>
      <c r="I4965" s="97" t="str">
        <f>IF(H4965="","",VLOOKUP(H4965,BD!B$2:C$16,2,FALSE))</f>
        <v/>
      </c>
      <c r="J4965" s="98"/>
      <c r="K4965" s="135" t="str">
        <f t="shared" si="166"/>
        <v/>
      </c>
      <c r="L4965" s="99" t="str">
        <f t="shared" ca="1" si="167"/>
        <v>-</v>
      </c>
      <c r="M4965" s="93" t="str">
        <f>IF(E4965="","",VLOOKUP(E4965,[1]PROJECTES!$C$14:$Z$5000,21,FALSE))</f>
        <v/>
      </c>
      <c r="N4965" s="100"/>
      <c r="O4965" s="72" t="s">
        <v>229</v>
      </c>
      <c r="P4965" s="101"/>
      <c r="Q4965" s="132"/>
      <c r="R4965" s="102"/>
      <c r="S4965" s="91"/>
    </row>
    <row r="4966" spans="1:19" s="104" customFormat="1" ht="12.75" customHeight="1" x14ac:dyDescent="0.25">
      <c r="A4966" s="121"/>
      <c r="B4966" s="92" t="str">
        <f>IF(E4966="","",VLOOKUP(E4966,[1]PROJECTES!$C$14:$G$5000,2,FALSE))</f>
        <v/>
      </c>
      <c r="C4966" s="121"/>
      <c r="D4966" s="93" t="str">
        <f>IF(E4966="","",VLOOKUP(E4966,[1]PROJECTES!$C$14:$G$5000,5,FALSE))</f>
        <v/>
      </c>
      <c r="E4966" s="117"/>
      <c r="F4966" s="95"/>
      <c r="G4966" s="96" t="str">
        <f>IF(E4966="","",VLOOKUP(E4966,[1]PROJECTES!$C$14:$G$5000,4,FALSE))</f>
        <v/>
      </c>
      <c r="H4966" s="118"/>
      <c r="I4966" s="97" t="str">
        <f>IF(H4966="","",VLOOKUP(H4966,BD!B$2:C$16,2,FALSE))</f>
        <v/>
      </c>
      <c r="J4966" s="98"/>
      <c r="K4966" s="135" t="str">
        <f t="shared" si="166"/>
        <v/>
      </c>
      <c r="L4966" s="99" t="str">
        <f t="shared" ca="1" si="167"/>
        <v>-</v>
      </c>
      <c r="M4966" s="93" t="str">
        <f>IF(E4966="","",VLOOKUP(E4966,[1]PROJECTES!$C$14:$Z$5000,21,FALSE))</f>
        <v/>
      </c>
      <c r="N4966" s="100"/>
      <c r="O4966" s="72" t="s">
        <v>229</v>
      </c>
      <c r="P4966" s="101"/>
      <c r="Q4966" s="132"/>
      <c r="R4966" s="102"/>
      <c r="S4966" s="91"/>
    </row>
    <row r="4967" spans="1:19" s="104" customFormat="1" ht="12.75" customHeight="1" x14ac:dyDescent="0.25">
      <c r="A4967" s="121"/>
      <c r="B4967" s="92" t="str">
        <f>IF(E4967="","",VLOOKUP(E4967,[1]PROJECTES!$C$14:$G$5000,2,FALSE))</f>
        <v/>
      </c>
      <c r="C4967" s="121"/>
      <c r="D4967" s="93" t="str">
        <f>IF(E4967="","",VLOOKUP(E4967,[1]PROJECTES!$C$14:$G$5000,5,FALSE))</f>
        <v/>
      </c>
      <c r="E4967" s="117"/>
      <c r="F4967" s="95"/>
      <c r="G4967" s="96" t="str">
        <f>IF(E4967="","",VLOOKUP(E4967,[1]PROJECTES!$C$14:$G$5000,4,FALSE))</f>
        <v/>
      </c>
      <c r="H4967" s="118"/>
      <c r="I4967" s="97" t="str">
        <f>IF(H4967="","",VLOOKUP(H4967,BD!B$2:C$16,2,FALSE))</f>
        <v/>
      </c>
      <c r="J4967" s="98"/>
      <c r="K4967" s="135" t="str">
        <f t="shared" si="166"/>
        <v/>
      </c>
      <c r="L4967" s="99" t="str">
        <f t="shared" ca="1" si="167"/>
        <v>-</v>
      </c>
      <c r="M4967" s="93" t="str">
        <f>IF(E4967="","",VLOOKUP(E4967,[1]PROJECTES!$C$14:$Z$5000,21,FALSE))</f>
        <v/>
      </c>
      <c r="N4967" s="100"/>
      <c r="O4967" s="72" t="s">
        <v>229</v>
      </c>
      <c r="P4967" s="101"/>
      <c r="Q4967" s="132"/>
      <c r="R4967" s="102"/>
      <c r="S4967" s="91"/>
    </row>
    <row r="4968" spans="1:19" s="104" customFormat="1" ht="12.75" customHeight="1" x14ac:dyDescent="0.25">
      <c r="A4968" s="121"/>
      <c r="B4968" s="92" t="str">
        <f>IF(E4968="","",VLOOKUP(E4968,[1]PROJECTES!$C$14:$G$5000,2,FALSE))</f>
        <v/>
      </c>
      <c r="C4968" s="121"/>
      <c r="D4968" s="93" t="str">
        <f>IF(E4968="","",VLOOKUP(E4968,[1]PROJECTES!$C$14:$G$5000,5,FALSE))</f>
        <v/>
      </c>
      <c r="E4968" s="117"/>
      <c r="F4968" s="95"/>
      <c r="G4968" s="96" t="str">
        <f>IF(E4968="","",VLOOKUP(E4968,[1]PROJECTES!$C$14:$G$5000,4,FALSE))</f>
        <v/>
      </c>
      <c r="H4968" s="118"/>
      <c r="I4968" s="97" t="str">
        <f>IF(H4968="","",VLOOKUP(H4968,BD!B$2:C$16,2,FALSE))</f>
        <v/>
      </c>
      <c r="J4968" s="98"/>
      <c r="K4968" s="135" t="str">
        <f t="shared" si="166"/>
        <v/>
      </c>
      <c r="L4968" s="99" t="str">
        <f t="shared" ca="1" si="167"/>
        <v>-</v>
      </c>
      <c r="M4968" s="93" t="str">
        <f>IF(E4968="","",VLOOKUP(E4968,[1]PROJECTES!$C$14:$Z$5000,21,FALSE))</f>
        <v/>
      </c>
      <c r="N4968" s="100"/>
      <c r="O4968" s="72" t="s">
        <v>229</v>
      </c>
      <c r="P4968" s="101"/>
      <c r="Q4968" s="132"/>
      <c r="R4968" s="102"/>
      <c r="S4968" s="91"/>
    </row>
    <row r="4969" spans="1:19" s="104" customFormat="1" ht="12.75" customHeight="1" x14ac:dyDescent="0.25">
      <c r="A4969" s="121"/>
      <c r="B4969" s="92" t="str">
        <f>IF(E4969="","",VLOOKUP(E4969,[1]PROJECTES!$C$14:$G$5000,2,FALSE))</f>
        <v/>
      </c>
      <c r="C4969" s="121"/>
      <c r="D4969" s="93" t="str">
        <f>IF(E4969="","",VLOOKUP(E4969,[1]PROJECTES!$C$14:$G$5000,5,FALSE))</f>
        <v/>
      </c>
      <c r="E4969" s="117"/>
      <c r="F4969" s="95"/>
      <c r="G4969" s="96" t="str">
        <f>IF(E4969="","",VLOOKUP(E4969,[1]PROJECTES!$C$14:$G$5000,4,FALSE))</f>
        <v/>
      </c>
      <c r="H4969" s="118"/>
      <c r="I4969" s="97" t="str">
        <f>IF(H4969="","",VLOOKUP(H4969,BD!B$2:C$16,2,FALSE))</f>
        <v/>
      </c>
      <c r="J4969" s="98"/>
      <c r="K4969" s="135" t="str">
        <f t="shared" si="166"/>
        <v/>
      </c>
      <c r="L4969" s="99" t="str">
        <f t="shared" ca="1" si="167"/>
        <v>-</v>
      </c>
      <c r="M4969" s="93" t="str">
        <f>IF(E4969="","",VLOOKUP(E4969,[1]PROJECTES!$C$14:$Z$5000,21,FALSE))</f>
        <v/>
      </c>
      <c r="N4969" s="100"/>
      <c r="O4969" s="72" t="s">
        <v>229</v>
      </c>
      <c r="P4969" s="101"/>
      <c r="Q4969" s="132"/>
      <c r="R4969" s="102"/>
      <c r="S4969" s="91"/>
    </row>
    <row r="4970" spans="1:19" s="104" customFormat="1" ht="12.75" customHeight="1" x14ac:dyDescent="0.25">
      <c r="A4970" s="121"/>
      <c r="B4970" s="92" t="str">
        <f>IF(E4970="","",VLOOKUP(E4970,[1]PROJECTES!$C$14:$G$5000,2,FALSE))</f>
        <v/>
      </c>
      <c r="C4970" s="121"/>
      <c r="D4970" s="93" t="str">
        <f>IF(E4970="","",VLOOKUP(E4970,[1]PROJECTES!$C$14:$G$5000,5,FALSE))</f>
        <v/>
      </c>
      <c r="E4970" s="117"/>
      <c r="F4970" s="95"/>
      <c r="G4970" s="96" t="str">
        <f>IF(E4970="","",VLOOKUP(E4970,[1]PROJECTES!$C$14:$G$5000,4,FALSE))</f>
        <v/>
      </c>
      <c r="H4970" s="118"/>
      <c r="I4970" s="97" t="str">
        <f>IF(H4970="","",VLOOKUP(H4970,BD!B$2:C$16,2,FALSE))</f>
        <v/>
      </c>
      <c r="J4970" s="98"/>
      <c r="K4970" s="135" t="str">
        <f t="shared" si="166"/>
        <v/>
      </c>
      <c r="L4970" s="99" t="str">
        <f t="shared" ca="1" si="167"/>
        <v>-</v>
      </c>
      <c r="M4970" s="93" t="str">
        <f>IF(E4970="","",VLOOKUP(E4970,[1]PROJECTES!$C$14:$Z$5000,21,FALSE))</f>
        <v/>
      </c>
      <c r="N4970" s="100"/>
      <c r="O4970" s="72" t="s">
        <v>229</v>
      </c>
      <c r="P4970" s="101"/>
      <c r="Q4970" s="132"/>
      <c r="R4970" s="102"/>
      <c r="S4970" s="91"/>
    </row>
    <row r="4971" spans="1:19" s="104" customFormat="1" ht="12.75" customHeight="1" x14ac:dyDescent="0.25">
      <c r="A4971" s="121"/>
      <c r="B4971" s="92" t="str">
        <f>IF(E4971="","",VLOOKUP(E4971,[1]PROJECTES!$C$14:$G$5000,2,FALSE))</f>
        <v/>
      </c>
      <c r="C4971" s="121"/>
      <c r="D4971" s="93" t="str">
        <f>IF(E4971="","",VLOOKUP(E4971,[1]PROJECTES!$C$14:$G$5000,5,FALSE))</f>
        <v/>
      </c>
      <c r="E4971" s="117"/>
      <c r="F4971" s="95"/>
      <c r="G4971" s="96" t="str">
        <f>IF(E4971="","",VLOOKUP(E4971,[1]PROJECTES!$C$14:$G$5000,4,FALSE))</f>
        <v/>
      </c>
      <c r="H4971" s="118"/>
      <c r="I4971" s="97" t="str">
        <f>IF(H4971="","",VLOOKUP(H4971,BD!B$2:C$16,2,FALSE))</f>
        <v/>
      </c>
      <c r="J4971" s="98"/>
      <c r="K4971" s="135" t="str">
        <f t="shared" si="166"/>
        <v/>
      </c>
      <c r="L4971" s="99" t="str">
        <f t="shared" ca="1" si="167"/>
        <v>-</v>
      </c>
      <c r="M4971" s="93" t="str">
        <f>IF(E4971="","",VLOOKUP(E4971,[1]PROJECTES!$C$14:$Z$5000,21,FALSE))</f>
        <v/>
      </c>
      <c r="N4971" s="100"/>
      <c r="O4971" s="72" t="s">
        <v>229</v>
      </c>
      <c r="P4971" s="101"/>
      <c r="Q4971" s="132"/>
      <c r="R4971" s="102"/>
      <c r="S4971" s="91"/>
    </row>
    <row r="4972" spans="1:19" s="104" customFormat="1" ht="12.75" customHeight="1" x14ac:dyDescent="0.25">
      <c r="A4972" s="121"/>
      <c r="B4972" s="92" t="str">
        <f>IF(E4972="","",VLOOKUP(E4972,[1]PROJECTES!$C$14:$G$5000,2,FALSE))</f>
        <v/>
      </c>
      <c r="C4972" s="121"/>
      <c r="D4972" s="93" t="str">
        <f>IF(E4972="","",VLOOKUP(E4972,[1]PROJECTES!$C$14:$G$5000,5,FALSE))</f>
        <v/>
      </c>
      <c r="E4972" s="117"/>
      <c r="F4972" s="95"/>
      <c r="G4972" s="96" t="str">
        <f>IF(E4972="","",VLOOKUP(E4972,[1]PROJECTES!$C$14:$G$5000,4,FALSE))</f>
        <v/>
      </c>
      <c r="H4972" s="118"/>
      <c r="I4972" s="97" t="str">
        <f>IF(H4972="","",VLOOKUP(H4972,BD!B$2:C$16,2,FALSE))</f>
        <v/>
      </c>
      <c r="J4972" s="98"/>
      <c r="K4972" s="135" t="str">
        <f t="shared" ref="K4972:K5035" si="168">IF(J4972="","",WEEKNUM(J4972,2)-0)</f>
        <v/>
      </c>
      <c r="L4972" s="99" t="str">
        <f t="shared" ref="L4972:L5035" ca="1" si="169">IF(M4972="","-",IF(G4972="TA","-",+M4972-TODAY()))</f>
        <v>-</v>
      </c>
      <c r="M4972" s="93" t="str">
        <f>IF(E4972="","",VLOOKUP(E4972,[1]PROJECTES!$C$14:$Z$5000,21,FALSE))</f>
        <v/>
      </c>
      <c r="N4972" s="100"/>
      <c r="O4972" s="72" t="s">
        <v>229</v>
      </c>
      <c r="P4972" s="101"/>
      <c r="Q4972" s="132"/>
      <c r="R4972" s="102"/>
      <c r="S4972" s="91"/>
    </row>
    <row r="4973" spans="1:19" s="104" customFormat="1" ht="12.75" customHeight="1" x14ac:dyDescent="0.25">
      <c r="A4973" s="121"/>
      <c r="B4973" s="92" t="str">
        <f>IF(E4973="","",VLOOKUP(E4973,[1]PROJECTES!$C$14:$G$5000,2,FALSE))</f>
        <v/>
      </c>
      <c r="C4973" s="121"/>
      <c r="D4973" s="93" t="str">
        <f>IF(E4973="","",VLOOKUP(E4973,[1]PROJECTES!$C$14:$G$5000,5,FALSE))</f>
        <v/>
      </c>
      <c r="E4973" s="117"/>
      <c r="F4973" s="95"/>
      <c r="G4973" s="96" t="str">
        <f>IF(E4973="","",VLOOKUP(E4973,[1]PROJECTES!$C$14:$G$5000,4,FALSE))</f>
        <v/>
      </c>
      <c r="H4973" s="118"/>
      <c r="I4973" s="97" t="str">
        <f>IF(H4973="","",VLOOKUP(H4973,BD!B$2:C$16,2,FALSE))</f>
        <v/>
      </c>
      <c r="J4973" s="98"/>
      <c r="K4973" s="135" t="str">
        <f t="shared" si="168"/>
        <v/>
      </c>
      <c r="L4973" s="99" t="str">
        <f t="shared" ca="1" si="169"/>
        <v>-</v>
      </c>
      <c r="M4973" s="93" t="str">
        <f>IF(E4973="","",VLOOKUP(E4973,[1]PROJECTES!$C$14:$Z$5000,21,FALSE))</f>
        <v/>
      </c>
      <c r="N4973" s="100"/>
      <c r="O4973" s="72" t="s">
        <v>229</v>
      </c>
      <c r="P4973" s="101"/>
      <c r="Q4973" s="132"/>
      <c r="R4973" s="102"/>
      <c r="S4973" s="91"/>
    </row>
    <row r="4974" spans="1:19" s="104" customFormat="1" ht="12.75" customHeight="1" x14ac:dyDescent="0.25">
      <c r="A4974" s="121"/>
      <c r="B4974" s="92" t="str">
        <f>IF(E4974="","",VLOOKUP(E4974,[1]PROJECTES!$C$14:$G$5000,2,FALSE))</f>
        <v/>
      </c>
      <c r="C4974" s="121"/>
      <c r="D4974" s="93" t="str">
        <f>IF(E4974="","",VLOOKUP(E4974,[1]PROJECTES!$C$14:$G$5000,5,FALSE))</f>
        <v/>
      </c>
      <c r="E4974" s="117"/>
      <c r="F4974" s="95"/>
      <c r="G4974" s="96" t="str">
        <f>IF(E4974="","",VLOOKUP(E4974,[1]PROJECTES!$C$14:$G$5000,4,FALSE))</f>
        <v/>
      </c>
      <c r="H4974" s="118"/>
      <c r="I4974" s="97" t="str">
        <f>IF(H4974="","",VLOOKUP(H4974,BD!B$2:C$16,2,FALSE))</f>
        <v/>
      </c>
      <c r="J4974" s="98"/>
      <c r="K4974" s="135" t="str">
        <f t="shared" si="168"/>
        <v/>
      </c>
      <c r="L4974" s="99" t="str">
        <f t="shared" ca="1" si="169"/>
        <v>-</v>
      </c>
      <c r="M4974" s="93" t="str">
        <f>IF(E4974="","",VLOOKUP(E4974,[1]PROJECTES!$C$14:$Z$5000,21,FALSE))</f>
        <v/>
      </c>
      <c r="N4974" s="100"/>
      <c r="O4974" s="72" t="s">
        <v>229</v>
      </c>
      <c r="P4974" s="101"/>
      <c r="Q4974" s="132"/>
      <c r="R4974" s="102"/>
      <c r="S4974" s="91"/>
    </row>
    <row r="4975" spans="1:19" s="104" customFormat="1" ht="12.75" customHeight="1" x14ac:dyDescent="0.25">
      <c r="A4975" s="121"/>
      <c r="B4975" s="92" t="str">
        <f>IF(E4975="","",VLOOKUP(E4975,[1]PROJECTES!$C$14:$G$5000,2,FALSE))</f>
        <v/>
      </c>
      <c r="C4975" s="121"/>
      <c r="D4975" s="93" t="str">
        <f>IF(E4975="","",VLOOKUP(E4975,[1]PROJECTES!$C$14:$G$5000,5,FALSE))</f>
        <v/>
      </c>
      <c r="E4975" s="117"/>
      <c r="F4975" s="95"/>
      <c r="G4975" s="96" t="str">
        <f>IF(E4975="","",VLOOKUP(E4975,[1]PROJECTES!$C$14:$G$5000,4,FALSE))</f>
        <v/>
      </c>
      <c r="H4975" s="118"/>
      <c r="I4975" s="97" t="str">
        <f>IF(H4975="","",VLOOKUP(H4975,BD!B$2:C$16,2,FALSE))</f>
        <v/>
      </c>
      <c r="J4975" s="98"/>
      <c r="K4975" s="135" t="str">
        <f t="shared" si="168"/>
        <v/>
      </c>
      <c r="L4975" s="99" t="str">
        <f t="shared" ca="1" si="169"/>
        <v>-</v>
      </c>
      <c r="M4975" s="93" t="str">
        <f>IF(E4975="","",VLOOKUP(E4975,[1]PROJECTES!$C$14:$Z$5000,21,FALSE))</f>
        <v/>
      </c>
      <c r="N4975" s="100"/>
      <c r="O4975" s="72" t="s">
        <v>229</v>
      </c>
      <c r="P4975" s="101"/>
      <c r="Q4975" s="132"/>
      <c r="R4975" s="102"/>
      <c r="S4975" s="91"/>
    </row>
    <row r="4976" spans="1:19" s="104" customFormat="1" ht="12.75" customHeight="1" x14ac:dyDescent="0.25">
      <c r="A4976" s="121"/>
      <c r="B4976" s="92" t="str">
        <f>IF(E4976="","",VLOOKUP(E4976,[1]PROJECTES!$C$14:$G$5000,2,FALSE))</f>
        <v/>
      </c>
      <c r="C4976" s="121"/>
      <c r="D4976" s="93" t="str">
        <f>IF(E4976="","",VLOOKUP(E4976,[1]PROJECTES!$C$14:$G$5000,5,FALSE))</f>
        <v/>
      </c>
      <c r="E4976" s="117"/>
      <c r="F4976" s="95"/>
      <c r="G4976" s="96" t="str">
        <f>IF(E4976="","",VLOOKUP(E4976,[1]PROJECTES!$C$14:$G$5000,4,FALSE))</f>
        <v/>
      </c>
      <c r="H4976" s="118"/>
      <c r="I4976" s="97" t="str">
        <f>IF(H4976="","",VLOOKUP(H4976,BD!B$2:C$16,2,FALSE))</f>
        <v/>
      </c>
      <c r="J4976" s="98"/>
      <c r="K4976" s="135" t="str">
        <f t="shared" si="168"/>
        <v/>
      </c>
      <c r="L4976" s="99" t="str">
        <f t="shared" ca="1" si="169"/>
        <v>-</v>
      </c>
      <c r="M4976" s="93" t="str">
        <f>IF(E4976="","",VLOOKUP(E4976,[1]PROJECTES!$C$14:$Z$5000,21,FALSE))</f>
        <v/>
      </c>
      <c r="N4976" s="100"/>
      <c r="O4976" s="72" t="s">
        <v>229</v>
      </c>
      <c r="P4976" s="101"/>
      <c r="Q4976" s="132"/>
      <c r="R4976" s="102"/>
      <c r="S4976" s="91"/>
    </row>
    <row r="4977" spans="1:19" s="104" customFormat="1" ht="12.75" customHeight="1" x14ac:dyDescent="0.25">
      <c r="A4977" s="121"/>
      <c r="B4977" s="92" t="str">
        <f>IF(E4977="","",VLOOKUP(E4977,[1]PROJECTES!$C$14:$G$5000,2,FALSE))</f>
        <v/>
      </c>
      <c r="C4977" s="121"/>
      <c r="D4977" s="93" t="str">
        <f>IF(E4977="","",VLOOKUP(E4977,[1]PROJECTES!$C$14:$G$5000,5,FALSE))</f>
        <v/>
      </c>
      <c r="E4977" s="117"/>
      <c r="F4977" s="95"/>
      <c r="G4977" s="96" t="str">
        <f>IF(E4977="","",VLOOKUP(E4977,[1]PROJECTES!$C$14:$G$5000,4,FALSE))</f>
        <v/>
      </c>
      <c r="H4977" s="118"/>
      <c r="I4977" s="97" t="str">
        <f>IF(H4977="","",VLOOKUP(H4977,BD!B$2:C$16,2,FALSE))</f>
        <v/>
      </c>
      <c r="J4977" s="98"/>
      <c r="K4977" s="135" t="str">
        <f t="shared" si="168"/>
        <v/>
      </c>
      <c r="L4977" s="99" t="str">
        <f t="shared" ca="1" si="169"/>
        <v>-</v>
      </c>
      <c r="M4977" s="93" t="str">
        <f>IF(E4977="","",VLOOKUP(E4977,[1]PROJECTES!$C$14:$Z$5000,21,FALSE))</f>
        <v/>
      </c>
      <c r="N4977" s="100"/>
      <c r="O4977" s="72" t="s">
        <v>229</v>
      </c>
      <c r="P4977" s="101"/>
      <c r="Q4977" s="132"/>
      <c r="R4977" s="102"/>
      <c r="S4977" s="91"/>
    </row>
    <row r="4978" spans="1:19" s="104" customFormat="1" ht="12.75" customHeight="1" x14ac:dyDescent="0.25">
      <c r="A4978" s="121"/>
      <c r="B4978" s="92" t="str">
        <f>IF(E4978="","",VLOOKUP(E4978,[1]PROJECTES!$C$14:$G$5000,2,FALSE))</f>
        <v/>
      </c>
      <c r="C4978" s="121"/>
      <c r="D4978" s="93" t="str">
        <f>IF(E4978="","",VLOOKUP(E4978,[1]PROJECTES!$C$14:$G$5000,5,FALSE))</f>
        <v/>
      </c>
      <c r="E4978" s="117"/>
      <c r="F4978" s="95"/>
      <c r="G4978" s="96" t="str">
        <f>IF(E4978="","",VLOOKUP(E4978,[1]PROJECTES!$C$14:$G$5000,4,FALSE))</f>
        <v/>
      </c>
      <c r="H4978" s="118"/>
      <c r="I4978" s="97" t="str">
        <f>IF(H4978="","",VLOOKUP(H4978,BD!B$2:C$16,2,FALSE))</f>
        <v/>
      </c>
      <c r="J4978" s="98"/>
      <c r="K4978" s="135" t="str">
        <f t="shared" si="168"/>
        <v/>
      </c>
      <c r="L4978" s="99" t="str">
        <f t="shared" ca="1" si="169"/>
        <v>-</v>
      </c>
      <c r="M4978" s="93" t="str">
        <f>IF(E4978="","",VLOOKUP(E4978,[1]PROJECTES!$C$14:$Z$5000,21,FALSE))</f>
        <v/>
      </c>
      <c r="N4978" s="100"/>
      <c r="O4978" s="72" t="s">
        <v>229</v>
      </c>
      <c r="P4978" s="101"/>
      <c r="Q4978" s="132"/>
      <c r="R4978" s="102"/>
      <c r="S4978" s="91"/>
    </row>
    <row r="4979" spans="1:19" s="104" customFormat="1" ht="12.75" customHeight="1" x14ac:dyDescent="0.25">
      <c r="A4979" s="121"/>
      <c r="B4979" s="92" t="str">
        <f>IF(E4979="","",VLOOKUP(E4979,[1]PROJECTES!$C$14:$G$5000,2,FALSE))</f>
        <v/>
      </c>
      <c r="C4979" s="121"/>
      <c r="D4979" s="93" t="str">
        <f>IF(E4979="","",VLOOKUP(E4979,[1]PROJECTES!$C$14:$G$5000,5,FALSE))</f>
        <v/>
      </c>
      <c r="E4979" s="117"/>
      <c r="F4979" s="95"/>
      <c r="G4979" s="96" t="str">
        <f>IF(E4979="","",VLOOKUP(E4979,[1]PROJECTES!$C$14:$G$5000,4,FALSE))</f>
        <v/>
      </c>
      <c r="H4979" s="118"/>
      <c r="I4979" s="97" t="str">
        <f>IF(H4979="","",VLOOKUP(H4979,BD!B$2:C$16,2,FALSE))</f>
        <v/>
      </c>
      <c r="J4979" s="98"/>
      <c r="K4979" s="135" t="str">
        <f t="shared" si="168"/>
        <v/>
      </c>
      <c r="L4979" s="99" t="str">
        <f t="shared" ca="1" si="169"/>
        <v>-</v>
      </c>
      <c r="M4979" s="93" t="str">
        <f>IF(E4979="","",VLOOKUP(E4979,[1]PROJECTES!$C$14:$Z$5000,21,FALSE))</f>
        <v/>
      </c>
      <c r="N4979" s="100"/>
      <c r="O4979" s="72" t="s">
        <v>229</v>
      </c>
      <c r="P4979" s="101"/>
      <c r="Q4979" s="132"/>
      <c r="R4979" s="102"/>
      <c r="S4979" s="91"/>
    </row>
    <row r="4980" spans="1:19" s="104" customFormat="1" ht="12.75" customHeight="1" x14ac:dyDescent="0.25">
      <c r="A4980" s="121"/>
      <c r="B4980" s="92" t="str">
        <f>IF(E4980="","",VLOOKUP(E4980,[1]PROJECTES!$C$14:$G$5000,2,FALSE))</f>
        <v/>
      </c>
      <c r="C4980" s="121"/>
      <c r="D4980" s="93" t="str">
        <f>IF(E4980="","",VLOOKUP(E4980,[1]PROJECTES!$C$14:$G$5000,5,FALSE))</f>
        <v/>
      </c>
      <c r="E4980" s="117"/>
      <c r="F4980" s="95"/>
      <c r="G4980" s="96" t="str">
        <f>IF(E4980="","",VLOOKUP(E4980,[1]PROJECTES!$C$14:$G$5000,4,FALSE))</f>
        <v/>
      </c>
      <c r="H4980" s="118"/>
      <c r="I4980" s="97" t="str">
        <f>IF(H4980="","",VLOOKUP(H4980,BD!B$2:C$16,2,FALSE))</f>
        <v/>
      </c>
      <c r="J4980" s="98"/>
      <c r="K4980" s="135" t="str">
        <f t="shared" si="168"/>
        <v/>
      </c>
      <c r="L4980" s="99" t="str">
        <f t="shared" ca="1" si="169"/>
        <v>-</v>
      </c>
      <c r="M4980" s="93" t="str">
        <f>IF(E4980="","",VLOOKUP(E4980,[1]PROJECTES!$C$14:$Z$5000,21,FALSE))</f>
        <v/>
      </c>
      <c r="N4980" s="100"/>
      <c r="O4980" s="72" t="s">
        <v>229</v>
      </c>
      <c r="P4980" s="101"/>
      <c r="Q4980" s="132"/>
      <c r="R4980" s="102"/>
      <c r="S4980" s="91"/>
    </row>
    <row r="4981" spans="1:19" s="104" customFormat="1" ht="12.75" customHeight="1" x14ac:dyDescent="0.25">
      <c r="A4981" s="121"/>
      <c r="B4981" s="92" t="str">
        <f>IF(E4981="","",VLOOKUP(E4981,[1]PROJECTES!$C$14:$G$5000,2,FALSE))</f>
        <v/>
      </c>
      <c r="C4981" s="121"/>
      <c r="D4981" s="93" t="str">
        <f>IF(E4981="","",VLOOKUP(E4981,[1]PROJECTES!$C$14:$G$5000,5,FALSE))</f>
        <v/>
      </c>
      <c r="E4981" s="117"/>
      <c r="F4981" s="95"/>
      <c r="G4981" s="96" t="str">
        <f>IF(E4981="","",VLOOKUP(E4981,[1]PROJECTES!$C$14:$G$5000,4,FALSE))</f>
        <v/>
      </c>
      <c r="H4981" s="118"/>
      <c r="I4981" s="97" t="str">
        <f>IF(H4981="","",VLOOKUP(H4981,BD!B$2:C$16,2,FALSE))</f>
        <v/>
      </c>
      <c r="J4981" s="98"/>
      <c r="K4981" s="135" t="str">
        <f t="shared" si="168"/>
        <v/>
      </c>
      <c r="L4981" s="99" t="str">
        <f t="shared" ca="1" si="169"/>
        <v>-</v>
      </c>
      <c r="M4981" s="93" t="str">
        <f>IF(E4981="","",VLOOKUP(E4981,[1]PROJECTES!$C$14:$Z$5000,21,FALSE))</f>
        <v/>
      </c>
      <c r="N4981" s="100"/>
      <c r="O4981" s="72" t="s">
        <v>229</v>
      </c>
      <c r="P4981" s="101"/>
      <c r="Q4981" s="132"/>
      <c r="R4981" s="102"/>
      <c r="S4981" s="91"/>
    </row>
    <row r="4982" spans="1:19" s="104" customFormat="1" ht="12.75" customHeight="1" x14ac:dyDescent="0.25">
      <c r="A4982" s="121"/>
      <c r="B4982" s="92" t="str">
        <f>IF(E4982="","",VLOOKUP(E4982,[1]PROJECTES!$C$14:$G$5000,2,FALSE))</f>
        <v/>
      </c>
      <c r="C4982" s="121"/>
      <c r="D4982" s="93" t="str">
        <f>IF(E4982="","",VLOOKUP(E4982,[1]PROJECTES!$C$14:$G$5000,5,FALSE))</f>
        <v/>
      </c>
      <c r="E4982" s="117"/>
      <c r="F4982" s="95"/>
      <c r="G4982" s="96" t="str">
        <f>IF(E4982="","",VLOOKUP(E4982,[1]PROJECTES!$C$14:$G$5000,4,FALSE))</f>
        <v/>
      </c>
      <c r="H4982" s="118"/>
      <c r="I4982" s="97" t="str">
        <f>IF(H4982="","",VLOOKUP(H4982,BD!B$2:C$16,2,FALSE))</f>
        <v/>
      </c>
      <c r="J4982" s="98"/>
      <c r="K4982" s="135" t="str">
        <f t="shared" si="168"/>
        <v/>
      </c>
      <c r="L4982" s="99" t="str">
        <f t="shared" ca="1" si="169"/>
        <v>-</v>
      </c>
      <c r="M4982" s="93" t="str">
        <f>IF(E4982="","",VLOOKUP(E4982,[1]PROJECTES!$C$14:$Z$5000,21,FALSE))</f>
        <v/>
      </c>
      <c r="N4982" s="100"/>
      <c r="O4982" s="72" t="s">
        <v>229</v>
      </c>
      <c r="P4982" s="101"/>
      <c r="Q4982" s="132"/>
      <c r="R4982" s="102"/>
      <c r="S4982" s="91"/>
    </row>
    <row r="4983" spans="1:19" s="104" customFormat="1" ht="12.75" customHeight="1" x14ac:dyDescent="0.25">
      <c r="A4983" s="121"/>
      <c r="B4983" s="92" t="str">
        <f>IF(E4983="","",VLOOKUP(E4983,[1]PROJECTES!$C$14:$G$5000,2,FALSE))</f>
        <v/>
      </c>
      <c r="C4983" s="121"/>
      <c r="D4983" s="93" t="str">
        <f>IF(E4983="","",VLOOKUP(E4983,[1]PROJECTES!$C$14:$G$5000,5,FALSE))</f>
        <v/>
      </c>
      <c r="E4983" s="117"/>
      <c r="F4983" s="95"/>
      <c r="G4983" s="96" t="str">
        <f>IF(E4983="","",VLOOKUP(E4983,[1]PROJECTES!$C$14:$G$5000,4,FALSE))</f>
        <v/>
      </c>
      <c r="H4983" s="118"/>
      <c r="I4983" s="97" t="str">
        <f>IF(H4983="","",VLOOKUP(H4983,BD!B$2:C$16,2,FALSE))</f>
        <v/>
      </c>
      <c r="J4983" s="98"/>
      <c r="K4983" s="135" t="str">
        <f t="shared" si="168"/>
        <v/>
      </c>
      <c r="L4983" s="99" t="str">
        <f t="shared" ca="1" si="169"/>
        <v>-</v>
      </c>
      <c r="M4983" s="93" t="str">
        <f>IF(E4983="","",VLOOKUP(E4983,[1]PROJECTES!$C$14:$Z$5000,21,FALSE))</f>
        <v/>
      </c>
      <c r="N4983" s="100"/>
      <c r="O4983" s="72" t="s">
        <v>229</v>
      </c>
      <c r="P4983" s="101"/>
      <c r="Q4983" s="132"/>
      <c r="R4983" s="102"/>
      <c r="S4983" s="91"/>
    </row>
    <row r="4984" spans="1:19" s="104" customFormat="1" ht="12.75" customHeight="1" x14ac:dyDescent="0.25">
      <c r="A4984" s="121"/>
      <c r="B4984" s="92" t="str">
        <f>IF(E4984="","",VLOOKUP(E4984,[1]PROJECTES!$C$14:$G$5000,2,FALSE))</f>
        <v/>
      </c>
      <c r="C4984" s="121"/>
      <c r="D4984" s="93" t="str">
        <f>IF(E4984="","",VLOOKUP(E4984,[1]PROJECTES!$C$14:$G$5000,5,FALSE))</f>
        <v/>
      </c>
      <c r="E4984" s="117"/>
      <c r="F4984" s="95"/>
      <c r="G4984" s="96" t="str">
        <f>IF(E4984="","",VLOOKUP(E4984,[1]PROJECTES!$C$14:$G$5000,4,FALSE))</f>
        <v/>
      </c>
      <c r="H4984" s="118"/>
      <c r="I4984" s="97" t="str">
        <f>IF(H4984="","",VLOOKUP(H4984,BD!B$2:C$16,2,FALSE))</f>
        <v/>
      </c>
      <c r="J4984" s="98"/>
      <c r="K4984" s="135" t="str">
        <f t="shared" si="168"/>
        <v/>
      </c>
      <c r="L4984" s="99" t="str">
        <f t="shared" ca="1" si="169"/>
        <v>-</v>
      </c>
      <c r="M4984" s="93" t="str">
        <f>IF(E4984="","",VLOOKUP(E4984,[1]PROJECTES!$C$14:$Z$5000,21,FALSE))</f>
        <v/>
      </c>
      <c r="N4984" s="100"/>
      <c r="O4984" s="72" t="s">
        <v>229</v>
      </c>
      <c r="P4984" s="101"/>
      <c r="Q4984" s="132"/>
      <c r="R4984" s="102"/>
      <c r="S4984" s="91"/>
    </row>
    <row r="4985" spans="1:19" s="104" customFormat="1" ht="12.75" customHeight="1" x14ac:dyDescent="0.25">
      <c r="A4985" s="121"/>
      <c r="B4985" s="92" t="str">
        <f>IF(E4985="","",VLOOKUP(E4985,[1]PROJECTES!$C$14:$G$5000,2,FALSE))</f>
        <v/>
      </c>
      <c r="C4985" s="121"/>
      <c r="D4985" s="93" t="str">
        <f>IF(E4985="","",VLOOKUP(E4985,[1]PROJECTES!$C$14:$G$5000,5,FALSE))</f>
        <v/>
      </c>
      <c r="E4985" s="117"/>
      <c r="F4985" s="95"/>
      <c r="G4985" s="96" t="str">
        <f>IF(E4985="","",VLOOKUP(E4985,[1]PROJECTES!$C$14:$G$5000,4,FALSE))</f>
        <v/>
      </c>
      <c r="H4985" s="118"/>
      <c r="I4985" s="97" t="str">
        <f>IF(H4985="","",VLOOKUP(H4985,BD!B$2:C$16,2,FALSE))</f>
        <v/>
      </c>
      <c r="J4985" s="98"/>
      <c r="K4985" s="135" t="str">
        <f t="shared" si="168"/>
        <v/>
      </c>
      <c r="L4985" s="99" t="str">
        <f t="shared" ca="1" si="169"/>
        <v>-</v>
      </c>
      <c r="M4985" s="93" t="str">
        <f>IF(E4985="","",VLOOKUP(E4985,[1]PROJECTES!$C$14:$Z$5000,21,FALSE))</f>
        <v/>
      </c>
      <c r="N4985" s="100"/>
      <c r="O4985" s="72" t="s">
        <v>229</v>
      </c>
      <c r="P4985" s="101"/>
      <c r="Q4985" s="132"/>
      <c r="R4985" s="102"/>
      <c r="S4985" s="91"/>
    </row>
    <row r="4986" spans="1:19" s="104" customFormat="1" ht="12.75" customHeight="1" x14ac:dyDescent="0.25">
      <c r="A4986" s="121"/>
      <c r="B4986" s="92" t="str">
        <f>IF(E4986="","",VLOOKUP(E4986,[1]PROJECTES!$C$14:$G$5000,2,FALSE))</f>
        <v/>
      </c>
      <c r="C4986" s="121"/>
      <c r="D4986" s="93" t="str">
        <f>IF(E4986="","",VLOOKUP(E4986,[1]PROJECTES!$C$14:$G$5000,5,FALSE))</f>
        <v/>
      </c>
      <c r="E4986" s="117"/>
      <c r="F4986" s="95"/>
      <c r="G4986" s="96" t="str">
        <f>IF(E4986="","",VLOOKUP(E4986,[1]PROJECTES!$C$14:$G$5000,4,FALSE))</f>
        <v/>
      </c>
      <c r="H4986" s="118"/>
      <c r="I4986" s="97" t="str">
        <f>IF(H4986="","",VLOOKUP(H4986,BD!B$2:C$16,2,FALSE))</f>
        <v/>
      </c>
      <c r="J4986" s="98"/>
      <c r="K4986" s="135" t="str">
        <f t="shared" si="168"/>
        <v/>
      </c>
      <c r="L4986" s="99" t="str">
        <f t="shared" ca="1" si="169"/>
        <v>-</v>
      </c>
      <c r="M4986" s="93" t="str">
        <f>IF(E4986="","",VLOOKUP(E4986,[1]PROJECTES!$C$14:$Z$5000,21,FALSE))</f>
        <v/>
      </c>
      <c r="N4986" s="100"/>
      <c r="O4986" s="72" t="s">
        <v>229</v>
      </c>
      <c r="P4986" s="101"/>
      <c r="Q4986" s="132"/>
      <c r="R4986" s="102"/>
      <c r="S4986" s="91"/>
    </row>
    <row r="4987" spans="1:19" s="104" customFormat="1" ht="12.75" customHeight="1" x14ac:dyDescent="0.25">
      <c r="A4987" s="121"/>
      <c r="B4987" s="92" t="str">
        <f>IF(E4987="","",VLOOKUP(E4987,[1]PROJECTES!$C$14:$G$5000,2,FALSE))</f>
        <v/>
      </c>
      <c r="C4987" s="121"/>
      <c r="D4987" s="93" t="str">
        <f>IF(E4987="","",VLOOKUP(E4987,[1]PROJECTES!$C$14:$G$5000,5,FALSE))</f>
        <v/>
      </c>
      <c r="E4987" s="117"/>
      <c r="F4987" s="95"/>
      <c r="G4987" s="96" t="str">
        <f>IF(E4987="","",VLOOKUP(E4987,[1]PROJECTES!$C$14:$G$5000,4,FALSE))</f>
        <v/>
      </c>
      <c r="H4987" s="118"/>
      <c r="I4987" s="97" t="str">
        <f>IF(H4987="","",VLOOKUP(H4987,BD!B$2:C$16,2,FALSE))</f>
        <v/>
      </c>
      <c r="J4987" s="98"/>
      <c r="K4987" s="135" t="str">
        <f t="shared" si="168"/>
        <v/>
      </c>
      <c r="L4987" s="99" t="str">
        <f t="shared" ca="1" si="169"/>
        <v>-</v>
      </c>
      <c r="M4987" s="93" t="str">
        <f>IF(E4987="","",VLOOKUP(E4987,[1]PROJECTES!$C$14:$Z$5000,21,FALSE))</f>
        <v/>
      </c>
      <c r="N4987" s="100"/>
      <c r="O4987" s="72" t="s">
        <v>229</v>
      </c>
      <c r="P4987" s="101"/>
      <c r="Q4987" s="132"/>
      <c r="R4987" s="102"/>
      <c r="S4987" s="91"/>
    </row>
    <row r="4988" spans="1:19" s="104" customFormat="1" ht="12.75" customHeight="1" x14ac:dyDescent="0.25">
      <c r="A4988" s="121"/>
      <c r="B4988" s="92" t="str">
        <f>IF(E4988="","",VLOOKUP(E4988,[1]PROJECTES!$C$14:$G$5000,2,FALSE))</f>
        <v/>
      </c>
      <c r="C4988" s="121"/>
      <c r="D4988" s="93" t="str">
        <f>IF(E4988="","",VLOOKUP(E4988,[1]PROJECTES!$C$14:$G$5000,5,FALSE))</f>
        <v/>
      </c>
      <c r="E4988" s="117"/>
      <c r="F4988" s="95"/>
      <c r="G4988" s="96" t="str">
        <f>IF(E4988="","",VLOOKUP(E4988,[1]PROJECTES!$C$14:$G$5000,4,FALSE))</f>
        <v/>
      </c>
      <c r="H4988" s="118"/>
      <c r="I4988" s="97" t="str">
        <f>IF(H4988="","",VLOOKUP(H4988,BD!B$2:C$16,2,FALSE))</f>
        <v/>
      </c>
      <c r="J4988" s="98"/>
      <c r="K4988" s="135" t="str">
        <f t="shared" si="168"/>
        <v/>
      </c>
      <c r="L4988" s="99" t="str">
        <f t="shared" ca="1" si="169"/>
        <v>-</v>
      </c>
      <c r="M4988" s="93" t="str">
        <f>IF(E4988="","",VLOOKUP(E4988,[1]PROJECTES!$C$14:$Z$5000,21,FALSE))</f>
        <v/>
      </c>
      <c r="N4988" s="100"/>
      <c r="O4988" s="72" t="s">
        <v>229</v>
      </c>
      <c r="P4988" s="101"/>
      <c r="Q4988" s="132"/>
      <c r="R4988" s="102"/>
      <c r="S4988" s="91"/>
    </row>
    <row r="4989" spans="1:19" s="104" customFormat="1" ht="12.75" customHeight="1" x14ac:dyDescent="0.25">
      <c r="A4989" s="121"/>
      <c r="B4989" s="92" t="str">
        <f>IF(E4989="","",VLOOKUP(E4989,[1]PROJECTES!$C$14:$G$5000,2,FALSE))</f>
        <v/>
      </c>
      <c r="C4989" s="121"/>
      <c r="D4989" s="93" t="str">
        <f>IF(E4989="","",VLOOKUP(E4989,[1]PROJECTES!$C$14:$G$5000,5,FALSE))</f>
        <v/>
      </c>
      <c r="E4989" s="117"/>
      <c r="F4989" s="95"/>
      <c r="G4989" s="96" t="str">
        <f>IF(E4989="","",VLOOKUP(E4989,[1]PROJECTES!$C$14:$G$5000,4,FALSE))</f>
        <v/>
      </c>
      <c r="H4989" s="118"/>
      <c r="I4989" s="97" t="str">
        <f>IF(H4989="","",VLOOKUP(H4989,BD!B$2:C$16,2,FALSE))</f>
        <v/>
      </c>
      <c r="J4989" s="98"/>
      <c r="K4989" s="135" t="str">
        <f t="shared" si="168"/>
        <v/>
      </c>
      <c r="L4989" s="99" t="str">
        <f t="shared" ca="1" si="169"/>
        <v>-</v>
      </c>
      <c r="M4989" s="93" t="str">
        <f>IF(E4989="","",VLOOKUP(E4989,[1]PROJECTES!$C$14:$Z$5000,21,FALSE))</f>
        <v/>
      </c>
      <c r="N4989" s="100"/>
      <c r="O4989" s="72" t="s">
        <v>229</v>
      </c>
      <c r="P4989" s="101"/>
      <c r="Q4989" s="132"/>
      <c r="R4989" s="102"/>
      <c r="S4989" s="91"/>
    </row>
    <row r="4990" spans="1:19" s="104" customFormat="1" ht="12.75" customHeight="1" x14ac:dyDescent="0.25">
      <c r="A4990" s="121"/>
      <c r="B4990" s="92" t="str">
        <f>IF(E4990="","",VLOOKUP(E4990,[1]PROJECTES!$C$14:$G$5000,2,FALSE))</f>
        <v/>
      </c>
      <c r="C4990" s="121"/>
      <c r="D4990" s="93" t="str">
        <f>IF(E4990="","",VLOOKUP(E4990,[1]PROJECTES!$C$14:$G$5000,5,FALSE))</f>
        <v/>
      </c>
      <c r="E4990" s="117"/>
      <c r="F4990" s="95"/>
      <c r="G4990" s="96" t="str">
        <f>IF(E4990="","",VLOOKUP(E4990,[1]PROJECTES!$C$14:$G$5000,4,FALSE))</f>
        <v/>
      </c>
      <c r="H4990" s="118"/>
      <c r="I4990" s="97" t="str">
        <f>IF(H4990="","",VLOOKUP(H4990,BD!B$2:C$16,2,FALSE))</f>
        <v/>
      </c>
      <c r="J4990" s="98"/>
      <c r="K4990" s="135" t="str">
        <f t="shared" si="168"/>
        <v/>
      </c>
      <c r="L4990" s="99" t="str">
        <f t="shared" ca="1" si="169"/>
        <v>-</v>
      </c>
      <c r="M4990" s="93" t="str">
        <f>IF(E4990="","",VLOOKUP(E4990,[1]PROJECTES!$C$14:$Z$5000,21,FALSE))</f>
        <v/>
      </c>
      <c r="N4990" s="100"/>
      <c r="O4990" s="72" t="s">
        <v>229</v>
      </c>
      <c r="P4990" s="101"/>
      <c r="Q4990" s="132"/>
      <c r="R4990" s="102"/>
      <c r="S4990" s="91"/>
    </row>
    <row r="4991" spans="1:19" s="104" customFormat="1" ht="12.75" customHeight="1" x14ac:dyDescent="0.25">
      <c r="A4991" s="121"/>
      <c r="B4991" s="92" t="str">
        <f>IF(E4991="","",VLOOKUP(E4991,[1]PROJECTES!$C$14:$G$5000,2,FALSE))</f>
        <v/>
      </c>
      <c r="C4991" s="121"/>
      <c r="D4991" s="93" t="str">
        <f>IF(E4991="","",VLOOKUP(E4991,[1]PROJECTES!$C$14:$G$5000,5,FALSE))</f>
        <v/>
      </c>
      <c r="E4991" s="117"/>
      <c r="F4991" s="95"/>
      <c r="G4991" s="96" t="str">
        <f>IF(E4991="","",VLOOKUP(E4991,[1]PROJECTES!$C$14:$G$5000,4,FALSE))</f>
        <v/>
      </c>
      <c r="H4991" s="118"/>
      <c r="I4991" s="97" t="str">
        <f>IF(H4991="","",VLOOKUP(H4991,BD!B$2:C$16,2,FALSE))</f>
        <v/>
      </c>
      <c r="J4991" s="98"/>
      <c r="K4991" s="135" t="str">
        <f t="shared" si="168"/>
        <v/>
      </c>
      <c r="L4991" s="99" t="str">
        <f t="shared" ca="1" si="169"/>
        <v>-</v>
      </c>
      <c r="M4991" s="93" t="str">
        <f>IF(E4991="","",VLOOKUP(E4991,[1]PROJECTES!$C$14:$Z$5000,21,FALSE))</f>
        <v/>
      </c>
      <c r="N4991" s="100"/>
      <c r="O4991" s="72" t="s">
        <v>229</v>
      </c>
      <c r="P4991" s="101"/>
      <c r="Q4991" s="132"/>
      <c r="R4991" s="102"/>
      <c r="S4991" s="91"/>
    </row>
    <row r="4992" spans="1:19" s="104" customFormat="1" ht="12.75" customHeight="1" x14ac:dyDescent="0.25">
      <c r="A4992" s="121"/>
      <c r="B4992" s="92" t="str">
        <f>IF(E4992="","",VLOOKUP(E4992,[1]PROJECTES!$C$14:$G$5000,2,FALSE))</f>
        <v/>
      </c>
      <c r="C4992" s="121"/>
      <c r="D4992" s="93" t="str">
        <f>IF(E4992="","",VLOOKUP(E4992,[1]PROJECTES!$C$14:$G$5000,5,FALSE))</f>
        <v/>
      </c>
      <c r="E4992" s="117"/>
      <c r="F4992" s="95"/>
      <c r="G4992" s="96" t="str">
        <f>IF(E4992="","",VLOOKUP(E4992,[1]PROJECTES!$C$14:$G$5000,4,FALSE))</f>
        <v/>
      </c>
      <c r="H4992" s="118"/>
      <c r="I4992" s="97" t="str">
        <f>IF(H4992="","",VLOOKUP(H4992,BD!B$2:C$16,2,FALSE))</f>
        <v/>
      </c>
      <c r="J4992" s="98"/>
      <c r="K4992" s="135" t="str">
        <f t="shared" si="168"/>
        <v/>
      </c>
      <c r="L4992" s="99" t="str">
        <f t="shared" ca="1" si="169"/>
        <v>-</v>
      </c>
      <c r="M4992" s="93" t="str">
        <f>IF(E4992="","",VLOOKUP(E4992,[1]PROJECTES!$C$14:$Z$5000,21,FALSE))</f>
        <v/>
      </c>
      <c r="N4992" s="100"/>
      <c r="O4992" s="72" t="s">
        <v>229</v>
      </c>
      <c r="P4992" s="101"/>
      <c r="Q4992" s="132"/>
      <c r="R4992" s="102"/>
      <c r="S4992" s="91"/>
    </row>
    <row r="4993" spans="1:19" s="104" customFormat="1" ht="12.75" customHeight="1" x14ac:dyDescent="0.25">
      <c r="A4993" s="121"/>
      <c r="B4993" s="92" t="str">
        <f>IF(E4993="","",VLOOKUP(E4993,[1]PROJECTES!$C$14:$G$5000,2,FALSE))</f>
        <v/>
      </c>
      <c r="C4993" s="121"/>
      <c r="D4993" s="93" t="str">
        <f>IF(E4993="","",VLOOKUP(E4993,[1]PROJECTES!$C$14:$G$5000,5,FALSE))</f>
        <v/>
      </c>
      <c r="E4993" s="117"/>
      <c r="F4993" s="95"/>
      <c r="G4993" s="96" t="str">
        <f>IF(E4993="","",VLOOKUP(E4993,[1]PROJECTES!$C$14:$G$5000,4,FALSE))</f>
        <v/>
      </c>
      <c r="H4993" s="118"/>
      <c r="I4993" s="97" t="str">
        <f>IF(H4993="","",VLOOKUP(H4993,BD!B$2:C$16,2,FALSE))</f>
        <v/>
      </c>
      <c r="J4993" s="98"/>
      <c r="K4993" s="135" t="str">
        <f t="shared" si="168"/>
        <v/>
      </c>
      <c r="L4993" s="99" t="str">
        <f t="shared" ca="1" si="169"/>
        <v>-</v>
      </c>
      <c r="M4993" s="93" t="str">
        <f>IF(E4993="","",VLOOKUP(E4993,[1]PROJECTES!$C$14:$Z$5000,21,FALSE))</f>
        <v/>
      </c>
      <c r="N4993" s="100"/>
      <c r="O4993" s="72" t="s">
        <v>229</v>
      </c>
      <c r="P4993" s="101"/>
      <c r="Q4993" s="132"/>
      <c r="R4993" s="102"/>
      <c r="S4993" s="91"/>
    </row>
    <row r="4994" spans="1:19" s="104" customFormat="1" ht="12.75" customHeight="1" x14ac:dyDescent="0.25">
      <c r="A4994" s="121"/>
      <c r="B4994" s="92" t="str">
        <f>IF(E4994="","",VLOOKUP(E4994,[1]PROJECTES!$C$14:$G$5000,2,FALSE))</f>
        <v/>
      </c>
      <c r="C4994" s="121"/>
      <c r="D4994" s="93" t="str">
        <f>IF(E4994="","",VLOOKUP(E4994,[1]PROJECTES!$C$14:$G$5000,5,FALSE))</f>
        <v/>
      </c>
      <c r="E4994" s="117"/>
      <c r="F4994" s="95"/>
      <c r="G4994" s="96" t="str">
        <f>IF(E4994="","",VLOOKUP(E4994,[1]PROJECTES!$C$14:$G$5000,4,FALSE))</f>
        <v/>
      </c>
      <c r="H4994" s="118"/>
      <c r="I4994" s="97" t="str">
        <f>IF(H4994="","",VLOOKUP(H4994,BD!B$2:C$16,2,FALSE))</f>
        <v/>
      </c>
      <c r="J4994" s="98"/>
      <c r="K4994" s="135" t="str">
        <f t="shared" si="168"/>
        <v/>
      </c>
      <c r="L4994" s="99" t="str">
        <f t="shared" ca="1" si="169"/>
        <v>-</v>
      </c>
      <c r="M4994" s="93" t="str">
        <f>IF(E4994="","",VLOOKUP(E4994,[1]PROJECTES!$C$14:$Z$5000,21,FALSE))</f>
        <v/>
      </c>
      <c r="N4994" s="100"/>
      <c r="O4994" s="72" t="s">
        <v>229</v>
      </c>
      <c r="P4994" s="101"/>
      <c r="Q4994" s="132"/>
      <c r="R4994" s="102"/>
      <c r="S4994" s="91"/>
    </row>
    <row r="4995" spans="1:19" s="104" customFormat="1" ht="12.75" customHeight="1" x14ac:dyDescent="0.25">
      <c r="A4995" s="121"/>
      <c r="B4995" s="92" t="str">
        <f>IF(E4995="","",VLOOKUP(E4995,[1]PROJECTES!$C$14:$G$5000,2,FALSE))</f>
        <v/>
      </c>
      <c r="C4995" s="121"/>
      <c r="D4995" s="93" t="str">
        <f>IF(E4995="","",VLOOKUP(E4995,[1]PROJECTES!$C$14:$G$5000,5,FALSE))</f>
        <v/>
      </c>
      <c r="E4995" s="117"/>
      <c r="F4995" s="95"/>
      <c r="G4995" s="96" t="str">
        <f>IF(E4995="","",VLOOKUP(E4995,[1]PROJECTES!$C$14:$G$5000,4,FALSE))</f>
        <v/>
      </c>
      <c r="H4995" s="118"/>
      <c r="I4995" s="97" t="str">
        <f>IF(H4995="","",VLOOKUP(H4995,BD!B$2:C$16,2,FALSE))</f>
        <v/>
      </c>
      <c r="J4995" s="98"/>
      <c r="K4995" s="135" t="str">
        <f t="shared" si="168"/>
        <v/>
      </c>
      <c r="L4995" s="99" t="str">
        <f t="shared" ca="1" si="169"/>
        <v>-</v>
      </c>
      <c r="M4995" s="93" t="str">
        <f>IF(E4995="","",VLOOKUP(E4995,[1]PROJECTES!$C$14:$Z$5000,21,FALSE))</f>
        <v/>
      </c>
      <c r="N4995" s="100"/>
      <c r="O4995" s="72" t="s">
        <v>229</v>
      </c>
      <c r="P4995" s="101"/>
      <c r="Q4995" s="132"/>
      <c r="R4995" s="102"/>
      <c r="S4995" s="91"/>
    </row>
    <row r="4996" spans="1:19" s="104" customFormat="1" ht="12.75" customHeight="1" x14ac:dyDescent="0.25">
      <c r="A4996" s="121"/>
      <c r="B4996" s="92" t="str">
        <f>IF(E4996="","",VLOOKUP(E4996,[1]PROJECTES!$C$14:$G$5000,2,FALSE))</f>
        <v/>
      </c>
      <c r="C4996" s="121"/>
      <c r="D4996" s="93" t="str">
        <f>IF(E4996="","",VLOOKUP(E4996,[1]PROJECTES!$C$14:$G$5000,5,FALSE))</f>
        <v/>
      </c>
      <c r="E4996" s="117"/>
      <c r="F4996" s="95"/>
      <c r="G4996" s="96" t="str">
        <f>IF(E4996="","",VLOOKUP(E4996,[1]PROJECTES!$C$14:$G$5000,4,FALSE))</f>
        <v/>
      </c>
      <c r="H4996" s="118"/>
      <c r="I4996" s="97" t="str">
        <f>IF(H4996="","",VLOOKUP(H4996,BD!B$2:C$16,2,FALSE))</f>
        <v/>
      </c>
      <c r="J4996" s="98"/>
      <c r="K4996" s="135" t="str">
        <f t="shared" si="168"/>
        <v/>
      </c>
      <c r="L4996" s="99" t="str">
        <f t="shared" ca="1" si="169"/>
        <v>-</v>
      </c>
      <c r="M4996" s="93" t="str">
        <f>IF(E4996="","",VLOOKUP(E4996,[1]PROJECTES!$C$14:$Z$5000,21,FALSE))</f>
        <v/>
      </c>
      <c r="N4996" s="100"/>
      <c r="O4996" s="72" t="s">
        <v>229</v>
      </c>
      <c r="P4996" s="101"/>
      <c r="Q4996" s="132"/>
      <c r="R4996" s="102"/>
      <c r="S4996" s="91"/>
    </row>
    <row r="4997" spans="1:19" s="104" customFormat="1" ht="12.75" customHeight="1" x14ac:dyDescent="0.25">
      <c r="A4997" s="121"/>
      <c r="B4997" s="92" t="str">
        <f>IF(E4997="","",VLOOKUP(E4997,[1]PROJECTES!$C$14:$G$5000,2,FALSE))</f>
        <v/>
      </c>
      <c r="C4997" s="121"/>
      <c r="D4997" s="93" t="str">
        <f>IF(E4997="","",VLOOKUP(E4997,[1]PROJECTES!$C$14:$G$5000,5,FALSE))</f>
        <v/>
      </c>
      <c r="E4997" s="117"/>
      <c r="F4997" s="95"/>
      <c r="G4997" s="96" t="str">
        <f>IF(E4997="","",VLOOKUP(E4997,[1]PROJECTES!$C$14:$G$5000,4,FALSE))</f>
        <v/>
      </c>
      <c r="H4997" s="118"/>
      <c r="I4997" s="97" t="str">
        <f>IF(H4997="","",VLOOKUP(H4997,BD!B$2:C$16,2,FALSE))</f>
        <v/>
      </c>
      <c r="J4997" s="98"/>
      <c r="K4997" s="135" t="str">
        <f t="shared" si="168"/>
        <v/>
      </c>
      <c r="L4997" s="99" t="str">
        <f t="shared" ca="1" si="169"/>
        <v>-</v>
      </c>
      <c r="M4997" s="93" t="str">
        <f>IF(E4997="","",VLOOKUP(E4997,[1]PROJECTES!$C$14:$Z$5000,21,FALSE))</f>
        <v/>
      </c>
      <c r="N4997" s="100"/>
      <c r="O4997" s="72" t="s">
        <v>229</v>
      </c>
      <c r="P4997" s="101"/>
      <c r="Q4997" s="132"/>
      <c r="R4997" s="102"/>
      <c r="S4997" s="91"/>
    </row>
    <row r="4998" spans="1:19" s="104" customFormat="1" ht="12.75" customHeight="1" x14ac:dyDescent="0.25">
      <c r="A4998" s="121"/>
      <c r="B4998" s="92" t="str">
        <f>IF(E4998="","",VLOOKUP(E4998,[1]PROJECTES!$C$14:$G$5000,2,FALSE))</f>
        <v/>
      </c>
      <c r="C4998" s="121"/>
      <c r="D4998" s="93" t="str">
        <f>IF(E4998="","",VLOOKUP(E4998,[1]PROJECTES!$C$14:$G$5000,5,FALSE))</f>
        <v/>
      </c>
      <c r="E4998" s="117"/>
      <c r="F4998" s="95"/>
      <c r="G4998" s="96" t="str">
        <f>IF(E4998="","",VLOOKUP(E4998,[1]PROJECTES!$C$14:$G$5000,4,FALSE))</f>
        <v/>
      </c>
      <c r="H4998" s="118"/>
      <c r="I4998" s="97" t="str">
        <f>IF(H4998="","",VLOOKUP(H4998,BD!B$2:C$16,2,FALSE))</f>
        <v/>
      </c>
      <c r="J4998" s="98"/>
      <c r="K4998" s="135" t="str">
        <f t="shared" si="168"/>
        <v/>
      </c>
      <c r="L4998" s="99" t="str">
        <f t="shared" ca="1" si="169"/>
        <v>-</v>
      </c>
      <c r="M4998" s="93" t="str">
        <f>IF(E4998="","",VLOOKUP(E4998,[1]PROJECTES!$C$14:$Z$5000,21,FALSE))</f>
        <v/>
      </c>
      <c r="N4998" s="100"/>
      <c r="O4998" s="72" t="s">
        <v>229</v>
      </c>
      <c r="P4998" s="101"/>
      <c r="Q4998" s="132"/>
      <c r="R4998" s="102"/>
      <c r="S4998" s="91"/>
    </row>
    <row r="4999" spans="1:19" s="104" customFormat="1" ht="12.75" customHeight="1" x14ac:dyDescent="0.25">
      <c r="A4999" s="121"/>
      <c r="B4999" s="92" t="str">
        <f>IF(E4999="","",VLOOKUP(E4999,[1]PROJECTES!$C$14:$G$5000,2,FALSE))</f>
        <v/>
      </c>
      <c r="C4999" s="121"/>
      <c r="D4999" s="93" t="str">
        <f>IF(E4999="","",VLOOKUP(E4999,[1]PROJECTES!$C$14:$G$5000,5,FALSE))</f>
        <v/>
      </c>
      <c r="E4999" s="117"/>
      <c r="F4999" s="95"/>
      <c r="G4999" s="96" t="str">
        <f>IF(E4999="","",VLOOKUP(E4999,[1]PROJECTES!$C$14:$G$5000,4,FALSE))</f>
        <v/>
      </c>
      <c r="H4999" s="118"/>
      <c r="I4999" s="97" t="str">
        <f>IF(H4999="","",VLOOKUP(H4999,BD!B$2:C$16,2,FALSE))</f>
        <v/>
      </c>
      <c r="J4999" s="98"/>
      <c r="K4999" s="135" t="str">
        <f t="shared" si="168"/>
        <v/>
      </c>
      <c r="L4999" s="99" t="str">
        <f t="shared" ca="1" si="169"/>
        <v>-</v>
      </c>
      <c r="M4999" s="93" t="str">
        <f>IF(E4999="","",VLOOKUP(E4999,[1]PROJECTES!$C$14:$Z$5000,21,FALSE))</f>
        <v/>
      </c>
      <c r="N4999" s="100"/>
      <c r="O4999" s="72" t="s">
        <v>229</v>
      </c>
      <c r="P4999" s="101"/>
      <c r="Q4999" s="132"/>
      <c r="R4999" s="102"/>
      <c r="S4999" s="91"/>
    </row>
    <row r="5000" spans="1:19" s="104" customFormat="1" ht="12.75" customHeight="1" x14ac:dyDescent="0.25">
      <c r="A5000" s="121"/>
      <c r="B5000" s="92" t="str">
        <f>IF(E5000="","",VLOOKUP(E5000,[1]PROJECTES!$C$14:$G$5000,2,FALSE))</f>
        <v/>
      </c>
      <c r="C5000" s="121"/>
      <c r="D5000" s="93" t="str">
        <f>IF(E5000="","",VLOOKUP(E5000,[1]PROJECTES!$C$14:$G$5000,5,FALSE))</f>
        <v/>
      </c>
      <c r="E5000" s="117"/>
      <c r="F5000" s="95"/>
      <c r="G5000" s="96" t="str">
        <f>IF(E5000="","",VLOOKUP(E5000,[1]PROJECTES!$C$14:$G$5000,4,FALSE))</f>
        <v/>
      </c>
      <c r="H5000" s="118"/>
      <c r="I5000" s="97" t="str">
        <f>IF(H5000="","",VLOOKUP(H5000,BD!B$2:C$16,2,FALSE))</f>
        <v/>
      </c>
      <c r="J5000" s="98"/>
      <c r="K5000" s="135" t="str">
        <f t="shared" si="168"/>
        <v/>
      </c>
      <c r="L5000" s="99" t="str">
        <f t="shared" ca="1" si="169"/>
        <v>-</v>
      </c>
      <c r="M5000" s="93" t="str">
        <f>IF(E5000="","",VLOOKUP(E5000,[1]PROJECTES!$C$14:$Z$5000,21,FALSE))</f>
        <v/>
      </c>
      <c r="N5000" s="100"/>
      <c r="O5000" s="72" t="s">
        <v>229</v>
      </c>
      <c r="P5000" s="101"/>
      <c r="Q5000" s="132"/>
      <c r="R5000" s="102"/>
      <c r="S5000" s="91"/>
    </row>
    <row r="5001" spans="1:19" s="104" customFormat="1" ht="12.75" customHeight="1" x14ac:dyDescent="0.25">
      <c r="A5001" s="121"/>
      <c r="B5001" s="92" t="str">
        <f>IF(E5001="","",VLOOKUP(E5001,[1]PROJECTES!$C$14:$G$5000,2,FALSE))</f>
        <v/>
      </c>
      <c r="C5001" s="121"/>
      <c r="D5001" s="93" t="str">
        <f>IF(E5001="","",VLOOKUP(E5001,[1]PROJECTES!$C$14:$G$5000,5,FALSE))</f>
        <v/>
      </c>
      <c r="E5001" s="117"/>
      <c r="F5001" s="95"/>
      <c r="G5001" s="96" t="str">
        <f>IF(E5001="","",VLOOKUP(E5001,[1]PROJECTES!$C$14:$G$5000,4,FALSE))</f>
        <v/>
      </c>
      <c r="H5001" s="118"/>
      <c r="I5001" s="97" t="str">
        <f>IF(H5001="","",VLOOKUP(H5001,BD!B$2:C$16,2,FALSE))</f>
        <v/>
      </c>
      <c r="J5001" s="98"/>
      <c r="K5001" s="135" t="str">
        <f t="shared" si="168"/>
        <v/>
      </c>
      <c r="L5001" s="99" t="str">
        <f t="shared" ca="1" si="169"/>
        <v>-</v>
      </c>
      <c r="M5001" s="93" t="str">
        <f>IF(E5001="","",VLOOKUP(E5001,[1]PROJECTES!$C$14:$Z$5000,21,FALSE))</f>
        <v/>
      </c>
      <c r="N5001" s="100"/>
      <c r="O5001" s="72" t="s">
        <v>229</v>
      </c>
      <c r="P5001" s="101"/>
      <c r="Q5001" s="132"/>
      <c r="R5001" s="102"/>
      <c r="S5001" s="91"/>
    </row>
    <row r="5002" spans="1:19" s="104" customFormat="1" ht="12.75" customHeight="1" x14ac:dyDescent="0.25">
      <c r="A5002" s="121"/>
      <c r="B5002" s="92" t="str">
        <f>IF(E5002="","",VLOOKUP(E5002,[1]PROJECTES!$C$14:$G$5000,2,FALSE))</f>
        <v/>
      </c>
      <c r="C5002" s="121"/>
      <c r="D5002" s="93" t="str">
        <f>IF(E5002="","",VLOOKUP(E5002,[1]PROJECTES!$C$14:$G$5000,5,FALSE))</f>
        <v/>
      </c>
      <c r="E5002" s="117"/>
      <c r="F5002" s="95"/>
      <c r="G5002" s="96" t="str">
        <f>IF(E5002="","",VLOOKUP(E5002,[1]PROJECTES!$C$14:$G$5000,4,FALSE))</f>
        <v/>
      </c>
      <c r="H5002" s="118"/>
      <c r="I5002" s="97" t="str">
        <f>IF(H5002="","",VLOOKUP(H5002,BD!B$2:C$16,2,FALSE))</f>
        <v/>
      </c>
      <c r="J5002" s="98"/>
      <c r="K5002" s="135" t="str">
        <f t="shared" si="168"/>
        <v/>
      </c>
      <c r="L5002" s="99" t="str">
        <f t="shared" ca="1" si="169"/>
        <v>-</v>
      </c>
      <c r="M5002" s="93" t="str">
        <f>IF(E5002="","",VLOOKUP(E5002,[1]PROJECTES!$C$14:$Z$5000,21,FALSE))</f>
        <v/>
      </c>
      <c r="N5002" s="100"/>
      <c r="O5002" s="72" t="s">
        <v>229</v>
      </c>
      <c r="P5002" s="101"/>
      <c r="Q5002" s="132"/>
      <c r="R5002" s="102"/>
      <c r="S5002" s="91"/>
    </row>
    <row r="5003" spans="1:19" s="104" customFormat="1" ht="12.75" customHeight="1" x14ac:dyDescent="0.25">
      <c r="A5003" s="121"/>
      <c r="B5003" s="92" t="str">
        <f>IF(E5003="","",VLOOKUP(E5003,[1]PROJECTES!$C$14:$G$5000,2,FALSE))</f>
        <v/>
      </c>
      <c r="C5003" s="121"/>
      <c r="D5003" s="93" t="str">
        <f>IF(E5003="","",VLOOKUP(E5003,[1]PROJECTES!$C$14:$G$5000,5,FALSE))</f>
        <v/>
      </c>
      <c r="E5003" s="117"/>
      <c r="F5003" s="95"/>
      <c r="G5003" s="96" t="str">
        <f>IF(E5003="","",VLOOKUP(E5003,[1]PROJECTES!$C$14:$G$5000,4,FALSE))</f>
        <v/>
      </c>
      <c r="H5003" s="118"/>
      <c r="I5003" s="97" t="str">
        <f>IF(H5003="","",VLOOKUP(H5003,BD!B$2:C$16,2,FALSE))</f>
        <v/>
      </c>
      <c r="J5003" s="98"/>
      <c r="K5003" s="135" t="str">
        <f t="shared" si="168"/>
        <v/>
      </c>
      <c r="L5003" s="99" t="str">
        <f t="shared" ca="1" si="169"/>
        <v>-</v>
      </c>
      <c r="M5003" s="93" t="str">
        <f>IF(E5003="","",VLOOKUP(E5003,[1]PROJECTES!$C$14:$Z$5000,21,FALSE))</f>
        <v/>
      </c>
      <c r="N5003" s="100"/>
      <c r="O5003" s="72" t="s">
        <v>229</v>
      </c>
      <c r="P5003" s="101"/>
      <c r="Q5003" s="132"/>
      <c r="R5003" s="102"/>
      <c r="S5003" s="91"/>
    </row>
    <row r="5004" spans="1:19" s="104" customFormat="1" ht="12.75" customHeight="1" x14ac:dyDescent="0.25">
      <c r="A5004" s="121"/>
      <c r="B5004" s="92" t="str">
        <f>IF(E5004="","",VLOOKUP(E5004,[1]PROJECTES!$C$14:$G$5000,2,FALSE))</f>
        <v/>
      </c>
      <c r="C5004" s="121"/>
      <c r="D5004" s="93" t="str">
        <f>IF(E5004="","",VLOOKUP(E5004,[1]PROJECTES!$C$14:$G$5000,5,FALSE))</f>
        <v/>
      </c>
      <c r="E5004" s="117"/>
      <c r="F5004" s="95"/>
      <c r="G5004" s="96" t="str">
        <f>IF(E5004="","",VLOOKUP(E5004,[1]PROJECTES!$C$14:$G$5000,4,FALSE))</f>
        <v/>
      </c>
      <c r="H5004" s="118"/>
      <c r="I5004" s="97" t="str">
        <f>IF(H5004="","",VLOOKUP(H5004,BD!B$2:C$16,2,FALSE))</f>
        <v/>
      </c>
      <c r="J5004" s="98"/>
      <c r="K5004" s="135" t="str">
        <f t="shared" si="168"/>
        <v/>
      </c>
      <c r="L5004" s="99" t="str">
        <f t="shared" ca="1" si="169"/>
        <v>-</v>
      </c>
      <c r="M5004" s="93" t="str">
        <f>IF(E5004="","",VLOOKUP(E5004,[1]PROJECTES!$C$14:$Z$5000,21,FALSE))</f>
        <v/>
      </c>
      <c r="N5004" s="100"/>
      <c r="O5004" s="72" t="s">
        <v>229</v>
      </c>
      <c r="P5004" s="101"/>
      <c r="Q5004" s="132"/>
      <c r="R5004" s="102"/>
      <c r="S5004" s="91"/>
    </row>
    <row r="5005" spans="1:19" s="104" customFormat="1" ht="12.75" customHeight="1" x14ac:dyDescent="0.25">
      <c r="A5005" s="121"/>
      <c r="B5005" s="92" t="str">
        <f>IF(E5005="","",VLOOKUP(E5005,[1]PROJECTES!$C$14:$G$5000,2,FALSE))</f>
        <v/>
      </c>
      <c r="C5005" s="121"/>
      <c r="D5005" s="93" t="str">
        <f>IF(E5005="","",VLOOKUP(E5005,[1]PROJECTES!$C$14:$G$5000,5,FALSE))</f>
        <v/>
      </c>
      <c r="E5005" s="117"/>
      <c r="F5005" s="95"/>
      <c r="G5005" s="96" t="str">
        <f>IF(E5005="","",VLOOKUP(E5005,[1]PROJECTES!$C$14:$G$5000,4,FALSE))</f>
        <v/>
      </c>
      <c r="H5005" s="118"/>
      <c r="I5005" s="97" t="str">
        <f>IF(H5005="","",VLOOKUP(H5005,BD!B$2:C$16,2,FALSE))</f>
        <v/>
      </c>
      <c r="J5005" s="98"/>
      <c r="K5005" s="135" t="str">
        <f t="shared" si="168"/>
        <v/>
      </c>
      <c r="L5005" s="99" t="str">
        <f t="shared" ca="1" si="169"/>
        <v>-</v>
      </c>
      <c r="M5005" s="93" t="str">
        <f>IF(E5005="","",VLOOKUP(E5005,[1]PROJECTES!$C$14:$Z$5000,21,FALSE))</f>
        <v/>
      </c>
      <c r="N5005" s="100"/>
      <c r="O5005" s="72" t="s">
        <v>229</v>
      </c>
      <c r="P5005" s="101"/>
      <c r="Q5005" s="132"/>
      <c r="R5005" s="102"/>
      <c r="S5005" s="91"/>
    </row>
    <row r="5006" spans="1:19" s="104" customFormat="1" ht="12.75" customHeight="1" x14ac:dyDescent="0.25">
      <c r="A5006" s="121"/>
      <c r="B5006" s="92" t="str">
        <f>IF(E5006="","",VLOOKUP(E5006,[1]PROJECTES!$C$14:$G$5000,2,FALSE))</f>
        <v/>
      </c>
      <c r="C5006" s="121"/>
      <c r="D5006" s="93" t="str">
        <f>IF(E5006="","",VLOOKUP(E5006,[1]PROJECTES!$C$14:$G$5000,5,FALSE))</f>
        <v/>
      </c>
      <c r="E5006" s="117"/>
      <c r="F5006" s="95"/>
      <c r="G5006" s="96" t="str">
        <f>IF(E5006="","",VLOOKUP(E5006,[1]PROJECTES!$C$14:$G$5000,4,FALSE))</f>
        <v/>
      </c>
      <c r="H5006" s="118"/>
      <c r="I5006" s="97" t="str">
        <f>IF(H5006="","",VLOOKUP(H5006,BD!B$2:C$16,2,FALSE))</f>
        <v/>
      </c>
      <c r="J5006" s="98"/>
      <c r="K5006" s="135" t="str">
        <f t="shared" si="168"/>
        <v/>
      </c>
      <c r="L5006" s="99" t="str">
        <f t="shared" ca="1" si="169"/>
        <v>-</v>
      </c>
      <c r="M5006" s="93" t="str">
        <f>IF(E5006="","",VLOOKUP(E5006,[1]PROJECTES!$C$14:$Z$5000,21,FALSE))</f>
        <v/>
      </c>
      <c r="N5006" s="100"/>
      <c r="O5006" s="72" t="s">
        <v>229</v>
      </c>
      <c r="P5006" s="101"/>
      <c r="Q5006" s="132"/>
      <c r="R5006" s="102"/>
      <c r="S5006" s="91"/>
    </row>
    <row r="5007" spans="1:19" s="104" customFormat="1" ht="12.75" customHeight="1" x14ac:dyDescent="0.25">
      <c r="A5007" s="121"/>
      <c r="B5007" s="92" t="str">
        <f>IF(E5007="","",VLOOKUP(E5007,[1]PROJECTES!$C$14:$G$5000,2,FALSE))</f>
        <v/>
      </c>
      <c r="C5007" s="121"/>
      <c r="D5007" s="93" t="str">
        <f>IF(E5007="","",VLOOKUP(E5007,[1]PROJECTES!$C$14:$G$5000,5,FALSE))</f>
        <v/>
      </c>
      <c r="E5007" s="117"/>
      <c r="F5007" s="95"/>
      <c r="G5007" s="96" t="str">
        <f>IF(E5007="","",VLOOKUP(E5007,[1]PROJECTES!$C$14:$G$5000,4,FALSE))</f>
        <v/>
      </c>
      <c r="H5007" s="118"/>
      <c r="I5007" s="97" t="str">
        <f>IF(H5007="","",VLOOKUP(H5007,BD!B$2:C$16,2,FALSE))</f>
        <v/>
      </c>
      <c r="J5007" s="98"/>
      <c r="K5007" s="135" t="str">
        <f t="shared" si="168"/>
        <v/>
      </c>
      <c r="L5007" s="99" t="str">
        <f t="shared" ca="1" si="169"/>
        <v>-</v>
      </c>
      <c r="M5007" s="93" t="str">
        <f>IF(E5007="","",VLOOKUP(E5007,[1]PROJECTES!$C$14:$Z$5000,21,FALSE))</f>
        <v/>
      </c>
      <c r="N5007" s="100"/>
      <c r="O5007" s="72" t="s">
        <v>229</v>
      </c>
      <c r="P5007" s="101"/>
      <c r="Q5007" s="132"/>
      <c r="R5007" s="102"/>
      <c r="S5007" s="91"/>
    </row>
    <row r="5008" spans="1:19" s="104" customFormat="1" ht="12.75" customHeight="1" x14ac:dyDescent="0.25">
      <c r="A5008" s="121"/>
      <c r="B5008" s="92" t="str">
        <f>IF(E5008="","",VLOOKUP(E5008,[1]PROJECTES!$C$14:$G$5000,2,FALSE))</f>
        <v/>
      </c>
      <c r="C5008" s="121"/>
      <c r="D5008" s="93" t="str">
        <f>IF(E5008="","",VLOOKUP(E5008,[1]PROJECTES!$C$14:$G$5000,5,FALSE))</f>
        <v/>
      </c>
      <c r="E5008" s="117"/>
      <c r="F5008" s="95"/>
      <c r="G5008" s="96" t="str">
        <f>IF(E5008="","",VLOOKUP(E5008,[1]PROJECTES!$C$14:$G$5000,4,FALSE))</f>
        <v/>
      </c>
      <c r="H5008" s="118"/>
      <c r="I5008" s="97" t="str">
        <f>IF(H5008="","",VLOOKUP(H5008,BD!B$2:C$16,2,FALSE))</f>
        <v/>
      </c>
      <c r="J5008" s="98"/>
      <c r="K5008" s="135" t="str">
        <f t="shared" si="168"/>
        <v/>
      </c>
      <c r="L5008" s="99" t="str">
        <f t="shared" ca="1" si="169"/>
        <v>-</v>
      </c>
      <c r="M5008" s="93" t="str">
        <f>IF(E5008="","",VLOOKUP(E5008,[1]PROJECTES!$C$14:$Z$5000,21,FALSE))</f>
        <v/>
      </c>
      <c r="N5008" s="100"/>
      <c r="O5008" s="72" t="s">
        <v>229</v>
      </c>
      <c r="P5008" s="101"/>
      <c r="Q5008" s="132"/>
      <c r="R5008" s="102"/>
      <c r="S5008" s="91"/>
    </row>
    <row r="5009" spans="1:19" s="104" customFormat="1" ht="12.75" customHeight="1" x14ac:dyDescent="0.25">
      <c r="A5009" s="121"/>
      <c r="B5009" s="92" t="str">
        <f>IF(E5009="","",VLOOKUP(E5009,[1]PROJECTES!$C$14:$G$5000,2,FALSE))</f>
        <v/>
      </c>
      <c r="C5009" s="121"/>
      <c r="D5009" s="93" t="str">
        <f>IF(E5009="","",VLOOKUP(E5009,[1]PROJECTES!$C$14:$G$5000,5,FALSE))</f>
        <v/>
      </c>
      <c r="E5009" s="117"/>
      <c r="F5009" s="95"/>
      <c r="G5009" s="96" t="str">
        <f>IF(E5009="","",VLOOKUP(E5009,[1]PROJECTES!$C$14:$G$5000,4,FALSE))</f>
        <v/>
      </c>
      <c r="H5009" s="118"/>
      <c r="I5009" s="97" t="str">
        <f>IF(H5009="","",VLOOKUP(H5009,BD!B$2:C$16,2,FALSE))</f>
        <v/>
      </c>
      <c r="J5009" s="98"/>
      <c r="K5009" s="135" t="str">
        <f t="shared" si="168"/>
        <v/>
      </c>
      <c r="L5009" s="99" t="str">
        <f t="shared" ca="1" si="169"/>
        <v>-</v>
      </c>
      <c r="M5009" s="93" t="str">
        <f>IF(E5009="","",VLOOKUP(E5009,[1]PROJECTES!$C$14:$Z$5000,21,FALSE))</f>
        <v/>
      </c>
      <c r="N5009" s="100"/>
      <c r="O5009" s="72" t="s">
        <v>229</v>
      </c>
      <c r="P5009" s="101"/>
      <c r="Q5009" s="132"/>
      <c r="R5009" s="102"/>
      <c r="S5009" s="91"/>
    </row>
    <row r="5010" spans="1:19" s="104" customFormat="1" ht="12.75" customHeight="1" x14ac:dyDescent="0.25">
      <c r="A5010" s="121"/>
      <c r="B5010" s="92" t="str">
        <f>IF(E5010="","",VLOOKUP(E5010,[1]PROJECTES!$C$14:$G$5000,2,FALSE))</f>
        <v/>
      </c>
      <c r="C5010" s="121"/>
      <c r="D5010" s="93" t="str">
        <f>IF(E5010="","",VLOOKUP(E5010,[1]PROJECTES!$C$14:$G$5000,5,FALSE))</f>
        <v/>
      </c>
      <c r="E5010" s="117"/>
      <c r="F5010" s="95"/>
      <c r="G5010" s="96" t="str">
        <f>IF(E5010="","",VLOOKUP(E5010,[1]PROJECTES!$C$14:$G$5000,4,FALSE))</f>
        <v/>
      </c>
      <c r="H5010" s="118"/>
      <c r="I5010" s="97" t="str">
        <f>IF(H5010="","",VLOOKUP(H5010,BD!B$2:C$16,2,FALSE))</f>
        <v/>
      </c>
      <c r="J5010" s="98"/>
      <c r="K5010" s="135" t="str">
        <f t="shared" si="168"/>
        <v/>
      </c>
      <c r="L5010" s="99" t="str">
        <f t="shared" ca="1" si="169"/>
        <v>-</v>
      </c>
      <c r="M5010" s="93" t="str">
        <f>IF(E5010="","",VLOOKUP(E5010,[1]PROJECTES!$C$14:$Z$5000,21,FALSE))</f>
        <v/>
      </c>
      <c r="N5010" s="100"/>
      <c r="O5010" s="72" t="s">
        <v>229</v>
      </c>
      <c r="P5010" s="101"/>
      <c r="Q5010" s="132"/>
      <c r="R5010" s="102"/>
      <c r="S5010" s="91"/>
    </row>
    <row r="5011" spans="1:19" s="104" customFormat="1" ht="12.75" customHeight="1" x14ac:dyDescent="0.25">
      <c r="A5011" s="121"/>
      <c r="B5011" s="92" t="str">
        <f>IF(E5011="","",VLOOKUP(E5011,[1]PROJECTES!$C$14:$G$5000,2,FALSE))</f>
        <v/>
      </c>
      <c r="C5011" s="121"/>
      <c r="D5011" s="93" t="str">
        <f>IF(E5011="","",VLOOKUP(E5011,[1]PROJECTES!$C$14:$G$5000,5,FALSE))</f>
        <v/>
      </c>
      <c r="E5011" s="117"/>
      <c r="F5011" s="95"/>
      <c r="G5011" s="96" t="str">
        <f>IF(E5011="","",VLOOKUP(E5011,[1]PROJECTES!$C$14:$G$5000,4,FALSE))</f>
        <v/>
      </c>
      <c r="H5011" s="118"/>
      <c r="I5011" s="97" t="str">
        <f>IF(H5011="","",VLOOKUP(H5011,BD!B$2:C$16,2,FALSE))</f>
        <v/>
      </c>
      <c r="J5011" s="98"/>
      <c r="K5011" s="135" t="str">
        <f t="shared" si="168"/>
        <v/>
      </c>
      <c r="L5011" s="99" t="str">
        <f t="shared" ca="1" si="169"/>
        <v>-</v>
      </c>
      <c r="M5011" s="93" t="str">
        <f>IF(E5011="","",VLOOKUP(E5011,[1]PROJECTES!$C$14:$Z$5000,21,FALSE))</f>
        <v/>
      </c>
      <c r="N5011" s="100"/>
      <c r="O5011" s="72" t="s">
        <v>229</v>
      </c>
      <c r="P5011" s="101"/>
      <c r="Q5011" s="132"/>
      <c r="R5011" s="102"/>
      <c r="S5011" s="91"/>
    </row>
    <row r="5012" spans="1:19" s="104" customFormat="1" ht="12.75" customHeight="1" x14ac:dyDescent="0.25">
      <c r="A5012" s="121"/>
      <c r="B5012" s="92" t="str">
        <f>IF(E5012="","",VLOOKUP(E5012,[1]PROJECTES!$C$14:$G$5000,2,FALSE))</f>
        <v/>
      </c>
      <c r="C5012" s="121"/>
      <c r="D5012" s="93" t="str">
        <f>IF(E5012="","",VLOOKUP(E5012,[1]PROJECTES!$C$14:$G$5000,5,FALSE))</f>
        <v/>
      </c>
      <c r="E5012" s="117"/>
      <c r="F5012" s="95"/>
      <c r="G5012" s="96" t="str">
        <f>IF(E5012="","",VLOOKUP(E5012,[1]PROJECTES!$C$14:$G$5000,4,FALSE))</f>
        <v/>
      </c>
      <c r="H5012" s="118"/>
      <c r="I5012" s="97" t="str">
        <f>IF(H5012="","",VLOOKUP(H5012,BD!B$2:C$16,2,FALSE))</f>
        <v/>
      </c>
      <c r="J5012" s="98"/>
      <c r="K5012" s="135" t="str">
        <f t="shared" si="168"/>
        <v/>
      </c>
      <c r="L5012" s="99" t="str">
        <f t="shared" ca="1" si="169"/>
        <v>-</v>
      </c>
      <c r="M5012" s="93" t="str">
        <f>IF(E5012="","",VLOOKUP(E5012,[1]PROJECTES!$C$14:$Z$5000,21,FALSE))</f>
        <v/>
      </c>
      <c r="N5012" s="100"/>
      <c r="O5012" s="72" t="s">
        <v>229</v>
      </c>
      <c r="P5012" s="101"/>
      <c r="Q5012" s="132"/>
      <c r="R5012" s="102"/>
      <c r="S5012" s="91"/>
    </row>
    <row r="5013" spans="1:19" s="104" customFormat="1" ht="12.75" customHeight="1" x14ac:dyDescent="0.25">
      <c r="A5013" s="121"/>
      <c r="B5013" s="92" t="str">
        <f>IF(E5013="","",VLOOKUP(E5013,[1]PROJECTES!$C$14:$G$5000,2,FALSE))</f>
        <v/>
      </c>
      <c r="C5013" s="121"/>
      <c r="D5013" s="93" t="str">
        <f>IF(E5013="","",VLOOKUP(E5013,[1]PROJECTES!$C$14:$G$5000,5,FALSE))</f>
        <v/>
      </c>
      <c r="E5013" s="117"/>
      <c r="F5013" s="95"/>
      <c r="G5013" s="96" t="str">
        <f>IF(E5013="","",VLOOKUP(E5013,[1]PROJECTES!$C$14:$G$5000,4,FALSE))</f>
        <v/>
      </c>
      <c r="H5013" s="118"/>
      <c r="I5013" s="97" t="str">
        <f>IF(H5013="","",VLOOKUP(H5013,BD!B$2:C$16,2,FALSE))</f>
        <v/>
      </c>
      <c r="J5013" s="98"/>
      <c r="K5013" s="135" t="str">
        <f t="shared" si="168"/>
        <v/>
      </c>
      <c r="L5013" s="99" t="str">
        <f t="shared" ca="1" si="169"/>
        <v>-</v>
      </c>
      <c r="M5013" s="93" t="str">
        <f>IF(E5013="","",VLOOKUP(E5013,[1]PROJECTES!$C$14:$Z$5000,21,FALSE))</f>
        <v/>
      </c>
      <c r="N5013" s="100"/>
      <c r="O5013" s="72" t="s">
        <v>229</v>
      </c>
      <c r="P5013" s="101"/>
      <c r="Q5013" s="132"/>
      <c r="R5013" s="102"/>
      <c r="S5013" s="91"/>
    </row>
    <row r="5014" spans="1:19" s="104" customFormat="1" ht="12.75" customHeight="1" x14ac:dyDescent="0.25">
      <c r="A5014" s="121"/>
      <c r="B5014" s="92" t="str">
        <f>IF(E5014="","",VLOOKUP(E5014,[1]PROJECTES!$C$14:$G$5000,2,FALSE))</f>
        <v/>
      </c>
      <c r="C5014" s="121"/>
      <c r="D5014" s="93" t="str">
        <f>IF(E5014="","",VLOOKUP(E5014,[1]PROJECTES!$C$14:$G$5000,5,FALSE))</f>
        <v/>
      </c>
      <c r="E5014" s="117"/>
      <c r="F5014" s="95"/>
      <c r="G5014" s="96" t="str">
        <f>IF(E5014="","",VLOOKUP(E5014,[1]PROJECTES!$C$14:$G$5000,4,FALSE))</f>
        <v/>
      </c>
      <c r="H5014" s="118"/>
      <c r="I5014" s="97" t="str">
        <f>IF(H5014="","",VLOOKUP(H5014,BD!B$2:C$16,2,FALSE))</f>
        <v/>
      </c>
      <c r="J5014" s="98"/>
      <c r="K5014" s="135" t="str">
        <f t="shared" si="168"/>
        <v/>
      </c>
      <c r="L5014" s="99" t="str">
        <f t="shared" ca="1" si="169"/>
        <v>-</v>
      </c>
      <c r="M5014" s="93" t="str">
        <f>IF(E5014="","",VLOOKUP(E5014,[1]PROJECTES!$C$14:$Z$5000,21,FALSE))</f>
        <v/>
      </c>
      <c r="N5014" s="100"/>
      <c r="O5014" s="72" t="s">
        <v>229</v>
      </c>
      <c r="P5014" s="101"/>
      <c r="Q5014" s="132"/>
      <c r="R5014" s="102"/>
      <c r="S5014" s="91"/>
    </row>
    <row r="5015" spans="1:19" s="104" customFormat="1" ht="12.75" customHeight="1" x14ac:dyDescent="0.25">
      <c r="A5015" s="121"/>
      <c r="B5015" s="92" t="str">
        <f>IF(E5015="","",VLOOKUP(E5015,[1]PROJECTES!$C$14:$G$5000,2,FALSE))</f>
        <v/>
      </c>
      <c r="C5015" s="121"/>
      <c r="D5015" s="93" t="str">
        <f>IF(E5015="","",VLOOKUP(E5015,[1]PROJECTES!$C$14:$G$5000,5,FALSE))</f>
        <v/>
      </c>
      <c r="E5015" s="117"/>
      <c r="F5015" s="95"/>
      <c r="G5015" s="96" t="str">
        <f>IF(E5015="","",VLOOKUP(E5015,[1]PROJECTES!$C$14:$G$5000,4,FALSE))</f>
        <v/>
      </c>
      <c r="H5015" s="118"/>
      <c r="I5015" s="97" t="str">
        <f>IF(H5015="","",VLOOKUP(H5015,BD!B$2:C$16,2,FALSE))</f>
        <v/>
      </c>
      <c r="J5015" s="98"/>
      <c r="K5015" s="135" t="str">
        <f t="shared" si="168"/>
        <v/>
      </c>
      <c r="L5015" s="99" t="str">
        <f t="shared" ca="1" si="169"/>
        <v>-</v>
      </c>
      <c r="M5015" s="93" t="str">
        <f>IF(E5015="","",VLOOKUP(E5015,[1]PROJECTES!$C$14:$Z$5000,21,FALSE))</f>
        <v/>
      </c>
      <c r="N5015" s="100"/>
      <c r="O5015" s="72" t="s">
        <v>229</v>
      </c>
      <c r="P5015" s="101"/>
      <c r="Q5015" s="132"/>
      <c r="R5015" s="102"/>
      <c r="S5015" s="91"/>
    </row>
    <row r="5016" spans="1:19" s="104" customFormat="1" ht="12.75" customHeight="1" x14ac:dyDescent="0.25">
      <c r="A5016" s="121"/>
      <c r="B5016" s="92" t="str">
        <f>IF(E5016="","",VLOOKUP(E5016,[1]PROJECTES!$C$14:$G$5000,2,FALSE))</f>
        <v/>
      </c>
      <c r="C5016" s="121"/>
      <c r="D5016" s="93" t="str">
        <f>IF(E5016="","",VLOOKUP(E5016,[1]PROJECTES!$C$14:$G$5000,5,FALSE))</f>
        <v/>
      </c>
      <c r="E5016" s="117"/>
      <c r="F5016" s="95"/>
      <c r="G5016" s="96" t="str">
        <f>IF(E5016="","",VLOOKUP(E5016,[1]PROJECTES!$C$14:$G$5000,4,FALSE))</f>
        <v/>
      </c>
      <c r="H5016" s="118"/>
      <c r="I5016" s="97" t="str">
        <f>IF(H5016="","",VLOOKUP(H5016,BD!B$2:C$16,2,FALSE))</f>
        <v/>
      </c>
      <c r="J5016" s="98"/>
      <c r="K5016" s="135" t="str">
        <f t="shared" si="168"/>
        <v/>
      </c>
      <c r="L5016" s="99" t="str">
        <f t="shared" ca="1" si="169"/>
        <v>-</v>
      </c>
      <c r="M5016" s="93" t="str">
        <f>IF(E5016="","",VLOOKUP(E5016,[1]PROJECTES!$C$14:$Z$5000,21,FALSE))</f>
        <v/>
      </c>
      <c r="N5016" s="100"/>
      <c r="O5016" s="72" t="s">
        <v>229</v>
      </c>
      <c r="P5016" s="101"/>
      <c r="Q5016" s="132"/>
      <c r="R5016" s="102"/>
      <c r="S5016" s="91"/>
    </row>
    <row r="5017" spans="1:19" s="104" customFormat="1" ht="12.75" customHeight="1" x14ac:dyDescent="0.25">
      <c r="A5017" s="121"/>
      <c r="B5017" s="92" t="str">
        <f>IF(E5017="","",VLOOKUP(E5017,[1]PROJECTES!$C$14:$G$5000,2,FALSE))</f>
        <v/>
      </c>
      <c r="C5017" s="121"/>
      <c r="D5017" s="93" t="str">
        <f>IF(E5017="","",VLOOKUP(E5017,[1]PROJECTES!$C$14:$G$5000,5,FALSE))</f>
        <v/>
      </c>
      <c r="E5017" s="117"/>
      <c r="F5017" s="95"/>
      <c r="G5017" s="96" t="str">
        <f>IF(E5017="","",VLOOKUP(E5017,[1]PROJECTES!$C$14:$G$5000,4,FALSE))</f>
        <v/>
      </c>
      <c r="H5017" s="118"/>
      <c r="I5017" s="97" t="str">
        <f>IF(H5017="","",VLOOKUP(H5017,BD!B$2:C$16,2,FALSE))</f>
        <v/>
      </c>
      <c r="J5017" s="98"/>
      <c r="K5017" s="135" t="str">
        <f t="shared" si="168"/>
        <v/>
      </c>
      <c r="L5017" s="99" t="str">
        <f t="shared" ca="1" si="169"/>
        <v>-</v>
      </c>
      <c r="M5017" s="93" t="str">
        <f>IF(E5017="","",VLOOKUP(E5017,[1]PROJECTES!$C$14:$Z$5000,21,FALSE))</f>
        <v/>
      </c>
      <c r="N5017" s="100"/>
      <c r="O5017" s="72" t="s">
        <v>229</v>
      </c>
      <c r="P5017" s="101"/>
      <c r="Q5017" s="132"/>
      <c r="R5017" s="102"/>
      <c r="S5017" s="91"/>
    </row>
    <row r="5018" spans="1:19" s="104" customFormat="1" ht="12.75" customHeight="1" x14ac:dyDescent="0.25">
      <c r="A5018" s="121"/>
      <c r="B5018" s="92" t="str">
        <f>IF(E5018="","",VLOOKUP(E5018,[1]PROJECTES!$C$14:$G$5000,2,FALSE))</f>
        <v/>
      </c>
      <c r="C5018" s="121"/>
      <c r="D5018" s="93" t="str">
        <f>IF(E5018="","",VLOOKUP(E5018,[1]PROJECTES!$C$14:$G$5000,5,FALSE))</f>
        <v/>
      </c>
      <c r="E5018" s="117"/>
      <c r="F5018" s="95"/>
      <c r="G5018" s="96" t="str">
        <f>IF(E5018="","",VLOOKUP(E5018,[1]PROJECTES!$C$14:$G$5000,4,FALSE))</f>
        <v/>
      </c>
      <c r="H5018" s="118"/>
      <c r="I5018" s="97" t="str">
        <f>IF(H5018="","",VLOOKUP(H5018,BD!B$2:C$16,2,FALSE))</f>
        <v/>
      </c>
      <c r="J5018" s="98"/>
      <c r="K5018" s="135" t="str">
        <f t="shared" si="168"/>
        <v/>
      </c>
      <c r="L5018" s="99" t="str">
        <f t="shared" ca="1" si="169"/>
        <v>-</v>
      </c>
      <c r="M5018" s="93" t="str">
        <f>IF(E5018="","",VLOOKUP(E5018,[1]PROJECTES!$C$14:$Z$5000,21,FALSE))</f>
        <v/>
      </c>
      <c r="N5018" s="100"/>
      <c r="O5018" s="72" t="s">
        <v>229</v>
      </c>
      <c r="P5018" s="101"/>
      <c r="Q5018" s="132"/>
      <c r="R5018" s="102"/>
      <c r="S5018" s="91"/>
    </row>
    <row r="5019" spans="1:19" s="104" customFormat="1" ht="12.75" customHeight="1" x14ac:dyDescent="0.25">
      <c r="A5019" s="121"/>
      <c r="B5019" s="92" t="str">
        <f>IF(E5019="","",VLOOKUP(E5019,[1]PROJECTES!$C$14:$G$5000,2,FALSE))</f>
        <v/>
      </c>
      <c r="C5019" s="121"/>
      <c r="D5019" s="93" t="str">
        <f>IF(E5019="","",VLOOKUP(E5019,[1]PROJECTES!$C$14:$G$5000,5,FALSE))</f>
        <v/>
      </c>
      <c r="E5019" s="117"/>
      <c r="F5019" s="95"/>
      <c r="G5019" s="96" t="str">
        <f>IF(E5019="","",VLOOKUP(E5019,[1]PROJECTES!$C$14:$G$5000,4,FALSE))</f>
        <v/>
      </c>
      <c r="H5019" s="118"/>
      <c r="I5019" s="97" t="str">
        <f>IF(H5019="","",VLOOKUP(H5019,BD!B$2:C$16,2,FALSE))</f>
        <v/>
      </c>
      <c r="J5019" s="98"/>
      <c r="K5019" s="135" t="str">
        <f t="shared" si="168"/>
        <v/>
      </c>
      <c r="L5019" s="99" t="str">
        <f t="shared" ca="1" si="169"/>
        <v>-</v>
      </c>
      <c r="M5019" s="93" t="str">
        <f>IF(E5019="","",VLOOKUP(E5019,[1]PROJECTES!$C$14:$Z$5000,21,FALSE))</f>
        <v/>
      </c>
      <c r="N5019" s="100"/>
      <c r="O5019" s="72" t="s">
        <v>229</v>
      </c>
      <c r="P5019" s="101"/>
      <c r="Q5019" s="132"/>
      <c r="R5019" s="102"/>
      <c r="S5019" s="91"/>
    </row>
    <row r="5020" spans="1:19" s="104" customFormat="1" ht="12.75" customHeight="1" x14ac:dyDescent="0.25">
      <c r="A5020" s="121"/>
      <c r="B5020" s="92" t="str">
        <f>IF(E5020="","",VLOOKUP(E5020,[1]PROJECTES!$C$14:$G$5000,2,FALSE))</f>
        <v/>
      </c>
      <c r="C5020" s="121"/>
      <c r="D5020" s="93" t="str">
        <f>IF(E5020="","",VLOOKUP(E5020,[1]PROJECTES!$C$14:$G$5000,5,FALSE))</f>
        <v/>
      </c>
      <c r="E5020" s="117"/>
      <c r="F5020" s="95"/>
      <c r="G5020" s="96" t="str">
        <f>IF(E5020="","",VLOOKUP(E5020,[1]PROJECTES!$C$14:$G$5000,4,FALSE))</f>
        <v/>
      </c>
      <c r="H5020" s="118"/>
      <c r="I5020" s="97" t="str">
        <f>IF(H5020="","",VLOOKUP(H5020,BD!B$2:C$16,2,FALSE))</f>
        <v/>
      </c>
      <c r="J5020" s="98"/>
      <c r="K5020" s="135" t="str">
        <f t="shared" si="168"/>
        <v/>
      </c>
      <c r="L5020" s="99" t="str">
        <f t="shared" ca="1" si="169"/>
        <v>-</v>
      </c>
      <c r="M5020" s="93" t="str">
        <f>IF(E5020="","",VLOOKUP(E5020,[1]PROJECTES!$C$14:$Z$5000,21,FALSE))</f>
        <v/>
      </c>
      <c r="N5020" s="100"/>
      <c r="O5020" s="72" t="s">
        <v>229</v>
      </c>
      <c r="P5020" s="101"/>
      <c r="Q5020" s="132"/>
      <c r="R5020" s="102"/>
      <c r="S5020" s="91"/>
    </row>
    <row r="5021" spans="1:19" s="104" customFormat="1" ht="12.75" customHeight="1" x14ac:dyDescent="0.25">
      <c r="A5021" s="121"/>
      <c r="B5021" s="92" t="str">
        <f>IF(E5021="","",VLOOKUP(E5021,[1]PROJECTES!$C$14:$G$5000,2,FALSE))</f>
        <v/>
      </c>
      <c r="C5021" s="121"/>
      <c r="D5021" s="93" t="str">
        <f>IF(E5021="","",VLOOKUP(E5021,[1]PROJECTES!$C$14:$G$5000,5,FALSE))</f>
        <v/>
      </c>
      <c r="E5021" s="117"/>
      <c r="F5021" s="95"/>
      <c r="G5021" s="96" t="str">
        <f>IF(E5021="","",VLOOKUP(E5021,[1]PROJECTES!$C$14:$G$5000,4,FALSE))</f>
        <v/>
      </c>
      <c r="H5021" s="118"/>
      <c r="I5021" s="97" t="str">
        <f>IF(H5021="","",VLOOKUP(H5021,BD!B$2:C$16,2,FALSE))</f>
        <v/>
      </c>
      <c r="J5021" s="98"/>
      <c r="K5021" s="135" t="str">
        <f t="shared" si="168"/>
        <v/>
      </c>
      <c r="L5021" s="99" t="str">
        <f t="shared" ca="1" si="169"/>
        <v>-</v>
      </c>
      <c r="M5021" s="93" t="str">
        <f>IF(E5021="","",VLOOKUP(E5021,[1]PROJECTES!$C$14:$Z$5000,21,FALSE))</f>
        <v/>
      </c>
      <c r="N5021" s="100"/>
      <c r="O5021" s="72" t="s">
        <v>229</v>
      </c>
      <c r="P5021" s="101"/>
      <c r="Q5021" s="132"/>
      <c r="R5021" s="102"/>
      <c r="S5021" s="91"/>
    </row>
    <row r="5022" spans="1:19" s="104" customFormat="1" ht="12.75" customHeight="1" x14ac:dyDescent="0.25">
      <c r="A5022" s="121"/>
      <c r="B5022" s="92" t="str">
        <f>IF(E5022="","",VLOOKUP(E5022,[1]PROJECTES!$C$14:$G$5000,2,FALSE))</f>
        <v/>
      </c>
      <c r="C5022" s="121"/>
      <c r="D5022" s="93" t="str">
        <f>IF(E5022="","",VLOOKUP(E5022,[1]PROJECTES!$C$14:$G$5000,5,FALSE))</f>
        <v/>
      </c>
      <c r="E5022" s="117"/>
      <c r="F5022" s="95"/>
      <c r="G5022" s="96" t="str">
        <f>IF(E5022="","",VLOOKUP(E5022,[1]PROJECTES!$C$14:$G$5000,4,FALSE))</f>
        <v/>
      </c>
      <c r="H5022" s="118"/>
      <c r="I5022" s="97" t="str">
        <f>IF(H5022="","",VLOOKUP(H5022,BD!B$2:C$16,2,FALSE))</f>
        <v/>
      </c>
      <c r="J5022" s="98"/>
      <c r="K5022" s="135" t="str">
        <f t="shared" si="168"/>
        <v/>
      </c>
      <c r="L5022" s="99" t="str">
        <f t="shared" ca="1" si="169"/>
        <v>-</v>
      </c>
      <c r="M5022" s="93" t="str">
        <f>IF(E5022="","",VLOOKUP(E5022,[1]PROJECTES!$C$14:$Z$5000,21,FALSE))</f>
        <v/>
      </c>
      <c r="N5022" s="100"/>
      <c r="O5022" s="72" t="s">
        <v>229</v>
      </c>
      <c r="P5022" s="101"/>
      <c r="Q5022" s="132"/>
      <c r="R5022" s="102"/>
      <c r="S5022" s="91"/>
    </row>
    <row r="5023" spans="1:19" s="104" customFormat="1" ht="12.75" customHeight="1" x14ac:dyDescent="0.25">
      <c r="A5023" s="121"/>
      <c r="B5023" s="92" t="str">
        <f>IF(E5023="","",VLOOKUP(E5023,[1]PROJECTES!$C$14:$G$5000,2,FALSE))</f>
        <v/>
      </c>
      <c r="C5023" s="121"/>
      <c r="D5023" s="93" t="str">
        <f>IF(E5023="","",VLOOKUP(E5023,[1]PROJECTES!$C$14:$G$5000,5,FALSE))</f>
        <v/>
      </c>
      <c r="E5023" s="117"/>
      <c r="F5023" s="95"/>
      <c r="G5023" s="96" t="str">
        <f>IF(E5023="","",VLOOKUP(E5023,[1]PROJECTES!$C$14:$G$5000,4,FALSE))</f>
        <v/>
      </c>
      <c r="H5023" s="118"/>
      <c r="I5023" s="97" t="str">
        <f>IF(H5023="","",VLOOKUP(H5023,BD!B$2:C$16,2,FALSE))</f>
        <v/>
      </c>
      <c r="J5023" s="98"/>
      <c r="K5023" s="135" t="str">
        <f t="shared" si="168"/>
        <v/>
      </c>
      <c r="L5023" s="99" t="str">
        <f t="shared" ca="1" si="169"/>
        <v>-</v>
      </c>
      <c r="M5023" s="93" t="str">
        <f>IF(E5023="","",VLOOKUP(E5023,[1]PROJECTES!$C$14:$Z$5000,21,FALSE))</f>
        <v/>
      </c>
      <c r="N5023" s="100"/>
      <c r="O5023" s="72" t="s">
        <v>229</v>
      </c>
      <c r="P5023" s="101"/>
      <c r="Q5023" s="132"/>
      <c r="R5023" s="102"/>
      <c r="S5023" s="91"/>
    </row>
    <row r="5024" spans="1:19" s="104" customFormat="1" ht="12.75" customHeight="1" x14ac:dyDescent="0.25">
      <c r="A5024" s="121"/>
      <c r="B5024" s="92" t="str">
        <f>IF(E5024="","",VLOOKUP(E5024,[1]PROJECTES!$C$14:$G$5000,2,FALSE))</f>
        <v/>
      </c>
      <c r="C5024" s="121"/>
      <c r="D5024" s="93" t="str">
        <f>IF(E5024="","",VLOOKUP(E5024,[1]PROJECTES!$C$14:$G$5000,5,FALSE))</f>
        <v/>
      </c>
      <c r="E5024" s="117"/>
      <c r="F5024" s="95"/>
      <c r="G5024" s="96" t="str">
        <f>IF(E5024="","",VLOOKUP(E5024,[1]PROJECTES!$C$14:$G$5000,4,FALSE))</f>
        <v/>
      </c>
      <c r="H5024" s="118"/>
      <c r="I5024" s="97" t="str">
        <f>IF(H5024="","",VLOOKUP(H5024,BD!B$2:C$16,2,FALSE))</f>
        <v/>
      </c>
      <c r="J5024" s="98"/>
      <c r="K5024" s="135" t="str">
        <f t="shared" si="168"/>
        <v/>
      </c>
      <c r="L5024" s="99" t="str">
        <f t="shared" ca="1" si="169"/>
        <v>-</v>
      </c>
      <c r="M5024" s="93" t="str">
        <f>IF(E5024="","",VLOOKUP(E5024,[1]PROJECTES!$C$14:$Z$5000,21,FALSE))</f>
        <v/>
      </c>
      <c r="N5024" s="100"/>
      <c r="O5024" s="72" t="s">
        <v>229</v>
      </c>
      <c r="P5024" s="101"/>
      <c r="Q5024" s="132"/>
      <c r="R5024" s="102"/>
      <c r="S5024" s="91"/>
    </row>
    <row r="5025" spans="1:19" s="104" customFormat="1" ht="12.75" customHeight="1" x14ac:dyDescent="0.25">
      <c r="A5025" s="121"/>
      <c r="B5025" s="92" t="str">
        <f>IF(E5025="","",VLOOKUP(E5025,[1]PROJECTES!$C$14:$G$5000,2,FALSE))</f>
        <v/>
      </c>
      <c r="C5025" s="121"/>
      <c r="D5025" s="93" t="str">
        <f>IF(E5025="","",VLOOKUP(E5025,[1]PROJECTES!$C$14:$G$5000,5,FALSE))</f>
        <v/>
      </c>
      <c r="E5025" s="117"/>
      <c r="F5025" s="95"/>
      <c r="G5025" s="96" t="str">
        <f>IF(E5025="","",VLOOKUP(E5025,[1]PROJECTES!$C$14:$G$5000,4,FALSE))</f>
        <v/>
      </c>
      <c r="H5025" s="118"/>
      <c r="I5025" s="97" t="str">
        <f>IF(H5025="","",VLOOKUP(H5025,BD!B$2:C$16,2,FALSE))</f>
        <v/>
      </c>
      <c r="J5025" s="98"/>
      <c r="K5025" s="135" t="str">
        <f t="shared" si="168"/>
        <v/>
      </c>
      <c r="L5025" s="99" t="str">
        <f t="shared" ca="1" si="169"/>
        <v>-</v>
      </c>
      <c r="M5025" s="93" t="str">
        <f>IF(E5025="","",VLOOKUP(E5025,[1]PROJECTES!$C$14:$Z$5000,21,FALSE))</f>
        <v/>
      </c>
      <c r="N5025" s="100"/>
      <c r="O5025" s="72" t="s">
        <v>229</v>
      </c>
      <c r="P5025" s="101"/>
      <c r="Q5025" s="132"/>
      <c r="R5025" s="102"/>
      <c r="S5025" s="91"/>
    </row>
    <row r="5026" spans="1:19" s="104" customFormat="1" ht="12.75" customHeight="1" x14ac:dyDescent="0.25">
      <c r="A5026" s="121"/>
      <c r="B5026" s="92" t="str">
        <f>IF(E5026="","",VLOOKUP(E5026,[1]PROJECTES!$C$14:$G$5000,2,FALSE))</f>
        <v/>
      </c>
      <c r="C5026" s="121"/>
      <c r="D5026" s="93" t="str">
        <f>IF(E5026="","",VLOOKUP(E5026,[1]PROJECTES!$C$14:$G$5000,5,FALSE))</f>
        <v/>
      </c>
      <c r="E5026" s="117"/>
      <c r="F5026" s="95"/>
      <c r="G5026" s="96" t="str">
        <f>IF(E5026="","",VLOOKUP(E5026,[1]PROJECTES!$C$14:$G$5000,4,FALSE))</f>
        <v/>
      </c>
      <c r="H5026" s="118"/>
      <c r="I5026" s="97" t="str">
        <f>IF(H5026="","",VLOOKUP(H5026,BD!B$2:C$16,2,FALSE))</f>
        <v/>
      </c>
      <c r="J5026" s="98"/>
      <c r="K5026" s="135" t="str">
        <f t="shared" si="168"/>
        <v/>
      </c>
      <c r="L5026" s="99" t="str">
        <f t="shared" ca="1" si="169"/>
        <v>-</v>
      </c>
      <c r="M5026" s="93" t="str">
        <f>IF(E5026="","",VLOOKUP(E5026,[1]PROJECTES!$C$14:$Z$5000,21,FALSE))</f>
        <v/>
      </c>
      <c r="N5026" s="100"/>
      <c r="O5026" s="72" t="s">
        <v>229</v>
      </c>
      <c r="P5026" s="101"/>
      <c r="Q5026" s="132"/>
      <c r="R5026" s="102"/>
      <c r="S5026" s="91"/>
    </row>
    <row r="5027" spans="1:19" s="104" customFormat="1" ht="12.75" customHeight="1" x14ac:dyDescent="0.25">
      <c r="A5027" s="121"/>
      <c r="B5027" s="92" t="str">
        <f>IF(E5027="","",VLOOKUP(E5027,[1]PROJECTES!$C$14:$G$5000,2,FALSE))</f>
        <v/>
      </c>
      <c r="C5027" s="121"/>
      <c r="D5027" s="93" t="str">
        <f>IF(E5027="","",VLOOKUP(E5027,[1]PROJECTES!$C$14:$G$5000,5,FALSE))</f>
        <v/>
      </c>
      <c r="E5027" s="117"/>
      <c r="F5027" s="95"/>
      <c r="G5027" s="96" t="str">
        <f>IF(E5027="","",VLOOKUP(E5027,[1]PROJECTES!$C$14:$G$5000,4,FALSE))</f>
        <v/>
      </c>
      <c r="H5027" s="118"/>
      <c r="I5027" s="97" t="str">
        <f>IF(H5027="","",VLOOKUP(H5027,BD!B$2:C$16,2,FALSE))</f>
        <v/>
      </c>
      <c r="J5027" s="98"/>
      <c r="K5027" s="135" t="str">
        <f t="shared" si="168"/>
        <v/>
      </c>
      <c r="L5027" s="99" t="str">
        <f t="shared" ca="1" si="169"/>
        <v>-</v>
      </c>
      <c r="M5027" s="93" t="str">
        <f>IF(E5027="","",VLOOKUP(E5027,[1]PROJECTES!$C$14:$Z$5000,21,FALSE))</f>
        <v/>
      </c>
      <c r="N5027" s="100"/>
      <c r="O5027" s="72" t="s">
        <v>229</v>
      </c>
      <c r="P5027" s="101"/>
      <c r="Q5027" s="132"/>
      <c r="R5027" s="102"/>
      <c r="S5027" s="91"/>
    </row>
    <row r="5028" spans="1:19" s="104" customFormat="1" ht="12.75" customHeight="1" x14ac:dyDescent="0.25">
      <c r="A5028" s="121"/>
      <c r="B5028" s="92" t="str">
        <f>IF(E5028="","",VLOOKUP(E5028,[1]PROJECTES!$C$14:$G$5000,2,FALSE))</f>
        <v/>
      </c>
      <c r="C5028" s="121"/>
      <c r="D5028" s="93" t="str">
        <f>IF(E5028="","",VLOOKUP(E5028,[1]PROJECTES!$C$14:$G$5000,5,FALSE))</f>
        <v/>
      </c>
      <c r="E5028" s="117"/>
      <c r="F5028" s="95"/>
      <c r="G5028" s="96" t="str">
        <f>IF(E5028="","",VLOOKUP(E5028,[1]PROJECTES!$C$14:$G$5000,4,FALSE))</f>
        <v/>
      </c>
      <c r="H5028" s="118"/>
      <c r="I5028" s="97" t="str">
        <f>IF(H5028="","",VLOOKUP(H5028,BD!B$2:C$16,2,FALSE))</f>
        <v/>
      </c>
      <c r="J5028" s="98"/>
      <c r="K5028" s="135" t="str">
        <f t="shared" si="168"/>
        <v/>
      </c>
      <c r="L5028" s="99" t="str">
        <f t="shared" ca="1" si="169"/>
        <v>-</v>
      </c>
      <c r="M5028" s="93" t="str">
        <f>IF(E5028="","",VLOOKUP(E5028,[1]PROJECTES!$C$14:$Z$5000,21,FALSE))</f>
        <v/>
      </c>
      <c r="N5028" s="100"/>
      <c r="O5028" s="72" t="s">
        <v>229</v>
      </c>
      <c r="P5028" s="101"/>
      <c r="Q5028" s="132"/>
      <c r="R5028" s="102"/>
      <c r="S5028" s="91"/>
    </row>
    <row r="5029" spans="1:19" s="104" customFormat="1" ht="12.75" customHeight="1" x14ac:dyDescent="0.25">
      <c r="A5029" s="121"/>
      <c r="B5029" s="92" t="str">
        <f>IF(E5029="","",VLOOKUP(E5029,[1]PROJECTES!$C$14:$G$5000,2,FALSE))</f>
        <v/>
      </c>
      <c r="C5029" s="121"/>
      <c r="D5029" s="93" t="str">
        <f>IF(E5029="","",VLOOKUP(E5029,[1]PROJECTES!$C$14:$G$5000,5,FALSE))</f>
        <v/>
      </c>
      <c r="E5029" s="117"/>
      <c r="F5029" s="95"/>
      <c r="G5029" s="96" t="str">
        <f>IF(E5029="","",VLOOKUP(E5029,[1]PROJECTES!$C$14:$G$5000,4,FALSE))</f>
        <v/>
      </c>
      <c r="H5029" s="118"/>
      <c r="I5029" s="97" t="str">
        <f>IF(H5029="","",VLOOKUP(H5029,BD!B$2:C$16,2,FALSE))</f>
        <v/>
      </c>
      <c r="J5029" s="98"/>
      <c r="K5029" s="135" t="str">
        <f t="shared" si="168"/>
        <v/>
      </c>
      <c r="L5029" s="99" t="str">
        <f t="shared" ca="1" si="169"/>
        <v>-</v>
      </c>
      <c r="M5029" s="93" t="str">
        <f>IF(E5029="","",VLOOKUP(E5029,[1]PROJECTES!$C$14:$Z$5000,21,FALSE))</f>
        <v/>
      </c>
      <c r="N5029" s="100"/>
      <c r="O5029" s="72" t="s">
        <v>229</v>
      </c>
      <c r="P5029" s="101"/>
      <c r="Q5029" s="132"/>
      <c r="R5029" s="102"/>
      <c r="S5029" s="91"/>
    </row>
    <row r="5030" spans="1:19" s="104" customFormat="1" ht="12.75" customHeight="1" x14ac:dyDescent="0.25">
      <c r="A5030" s="121"/>
      <c r="B5030" s="92" t="str">
        <f>IF(E5030="","",VLOOKUP(E5030,[1]PROJECTES!$C$14:$G$5000,2,FALSE))</f>
        <v/>
      </c>
      <c r="C5030" s="121"/>
      <c r="D5030" s="93" t="str">
        <f>IF(E5030="","",VLOOKUP(E5030,[1]PROJECTES!$C$14:$G$5000,5,FALSE))</f>
        <v/>
      </c>
      <c r="E5030" s="117"/>
      <c r="F5030" s="95"/>
      <c r="G5030" s="96" t="str">
        <f>IF(E5030="","",VLOOKUP(E5030,[1]PROJECTES!$C$14:$G$5000,4,FALSE))</f>
        <v/>
      </c>
      <c r="H5030" s="118"/>
      <c r="I5030" s="97" t="str">
        <f>IF(H5030="","",VLOOKUP(H5030,BD!B$2:C$16,2,FALSE))</f>
        <v/>
      </c>
      <c r="J5030" s="98"/>
      <c r="K5030" s="135" t="str">
        <f t="shared" si="168"/>
        <v/>
      </c>
      <c r="L5030" s="99" t="str">
        <f t="shared" ca="1" si="169"/>
        <v>-</v>
      </c>
      <c r="M5030" s="93" t="str">
        <f>IF(E5030="","",VLOOKUP(E5030,[1]PROJECTES!$C$14:$Z$5000,21,FALSE))</f>
        <v/>
      </c>
      <c r="N5030" s="100"/>
      <c r="O5030" s="72" t="s">
        <v>229</v>
      </c>
      <c r="P5030" s="101"/>
      <c r="Q5030" s="132"/>
      <c r="R5030" s="102"/>
      <c r="S5030" s="91"/>
    </row>
    <row r="5031" spans="1:19" s="104" customFormat="1" ht="12.75" customHeight="1" x14ac:dyDescent="0.25">
      <c r="A5031" s="121"/>
      <c r="B5031" s="92" t="str">
        <f>IF(E5031="","",VLOOKUP(E5031,[1]PROJECTES!$C$14:$G$5000,2,FALSE))</f>
        <v/>
      </c>
      <c r="C5031" s="121"/>
      <c r="D5031" s="93" t="str">
        <f>IF(E5031="","",VLOOKUP(E5031,[1]PROJECTES!$C$14:$G$5000,5,FALSE))</f>
        <v/>
      </c>
      <c r="E5031" s="117"/>
      <c r="F5031" s="95"/>
      <c r="G5031" s="96" t="str">
        <f>IF(E5031="","",VLOOKUP(E5031,[1]PROJECTES!$C$14:$G$5000,4,FALSE))</f>
        <v/>
      </c>
      <c r="H5031" s="118"/>
      <c r="I5031" s="97" t="str">
        <f>IF(H5031="","",VLOOKUP(H5031,BD!B$2:C$16,2,FALSE))</f>
        <v/>
      </c>
      <c r="J5031" s="98"/>
      <c r="K5031" s="135" t="str">
        <f t="shared" si="168"/>
        <v/>
      </c>
      <c r="L5031" s="99" t="str">
        <f t="shared" ca="1" si="169"/>
        <v>-</v>
      </c>
      <c r="M5031" s="93" t="str">
        <f>IF(E5031="","",VLOOKUP(E5031,[1]PROJECTES!$C$14:$Z$5000,21,FALSE))</f>
        <v/>
      </c>
      <c r="N5031" s="100"/>
      <c r="O5031" s="72" t="s">
        <v>229</v>
      </c>
      <c r="P5031" s="101"/>
      <c r="Q5031" s="132"/>
      <c r="R5031" s="102"/>
      <c r="S5031" s="91"/>
    </row>
    <row r="5032" spans="1:19" s="104" customFormat="1" ht="12.75" customHeight="1" x14ac:dyDescent="0.25">
      <c r="A5032" s="121"/>
      <c r="B5032" s="92" t="str">
        <f>IF(E5032="","",VLOOKUP(E5032,[1]PROJECTES!$C$14:$G$5000,2,FALSE))</f>
        <v/>
      </c>
      <c r="C5032" s="121"/>
      <c r="D5032" s="93" t="str">
        <f>IF(E5032="","",VLOOKUP(E5032,[1]PROJECTES!$C$14:$G$5000,5,FALSE))</f>
        <v/>
      </c>
      <c r="E5032" s="117"/>
      <c r="F5032" s="95"/>
      <c r="G5032" s="96" t="str">
        <f>IF(E5032="","",VLOOKUP(E5032,[1]PROJECTES!$C$14:$G$5000,4,FALSE))</f>
        <v/>
      </c>
      <c r="H5032" s="118"/>
      <c r="I5032" s="97" t="str">
        <f>IF(H5032="","",VLOOKUP(H5032,BD!B$2:C$16,2,FALSE))</f>
        <v/>
      </c>
      <c r="J5032" s="98"/>
      <c r="K5032" s="135" t="str">
        <f t="shared" si="168"/>
        <v/>
      </c>
      <c r="L5032" s="99" t="str">
        <f t="shared" ca="1" si="169"/>
        <v>-</v>
      </c>
      <c r="M5032" s="93" t="str">
        <f>IF(E5032="","",VLOOKUP(E5032,[1]PROJECTES!$C$14:$Z$5000,21,FALSE))</f>
        <v/>
      </c>
      <c r="N5032" s="100"/>
      <c r="O5032" s="72" t="s">
        <v>229</v>
      </c>
      <c r="P5032" s="101"/>
      <c r="Q5032" s="132"/>
      <c r="R5032" s="102"/>
      <c r="S5032" s="91"/>
    </row>
    <row r="5033" spans="1:19" s="104" customFormat="1" ht="12.75" customHeight="1" x14ac:dyDescent="0.25">
      <c r="A5033" s="121"/>
      <c r="B5033" s="92" t="str">
        <f>IF(E5033="","",VLOOKUP(E5033,[1]PROJECTES!$C$14:$G$5000,2,FALSE))</f>
        <v/>
      </c>
      <c r="C5033" s="121"/>
      <c r="D5033" s="93" t="str">
        <f>IF(E5033="","",VLOOKUP(E5033,[1]PROJECTES!$C$14:$G$5000,5,FALSE))</f>
        <v/>
      </c>
      <c r="E5033" s="117"/>
      <c r="F5033" s="95"/>
      <c r="G5033" s="96" t="str">
        <f>IF(E5033="","",VLOOKUP(E5033,[1]PROJECTES!$C$14:$G$5000,4,FALSE))</f>
        <v/>
      </c>
      <c r="H5033" s="118"/>
      <c r="I5033" s="97" t="str">
        <f>IF(H5033="","",VLOOKUP(H5033,BD!B$2:C$16,2,FALSE))</f>
        <v/>
      </c>
      <c r="J5033" s="98"/>
      <c r="K5033" s="135" t="str">
        <f t="shared" si="168"/>
        <v/>
      </c>
      <c r="L5033" s="99" t="str">
        <f t="shared" ca="1" si="169"/>
        <v>-</v>
      </c>
      <c r="M5033" s="93" t="str">
        <f>IF(E5033="","",VLOOKUP(E5033,[1]PROJECTES!$C$14:$Z$5000,21,FALSE))</f>
        <v/>
      </c>
      <c r="N5033" s="100"/>
      <c r="O5033" s="72" t="s">
        <v>229</v>
      </c>
      <c r="P5033" s="101"/>
      <c r="Q5033" s="132"/>
      <c r="R5033" s="102"/>
      <c r="S5033" s="91"/>
    </row>
    <row r="5034" spans="1:19" s="104" customFormat="1" ht="12.75" customHeight="1" x14ac:dyDescent="0.25">
      <c r="A5034" s="121"/>
      <c r="B5034" s="92" t="str">
        <f>IF(E5034="","",VLOOKUP(E5034,[1]PROJECTES!$C$14:$G$5000,2,FALSE))</f>
        <v/>
      </c>
      <c r="C5034" s="121"/>
      <c r="D5034" s="93" t="str">
        <f>IF(E5034="","",VLOOKUP(E5034,[1]PROJECTES!$C$14:$G$5000,5,FALSE))</f>
        <v/>
      </c>
      <c r="E5034" s="117"/>
      <c r="F5034" s="95"/>
      <c r="G5034" s="96" t="str">
        <f>IF(E5034="","",VLOOKUP(E5034,[1]PROJECTES!$C$14:$G$5000,4,FALSE))</f>
        <v/>
      </c>
      <c r="H5034" s="118"/>
      <c r="I5034" s="97" t="str">
        <f>IF(H5034="","",VLOOKUP(H5034,BD!B$2:C$16,2,FALSE))</f>
        <v/>
      </c>
      <c r="J5034" s="98"/>
      <c r="K5034" s="135" t="str">
        <f t="shared" si="168"/>
        <v/>
      </c>
      <c r="L5034" s="99" t="str">
        <f t="shared" ca="1" si="169"/>
        <v>-</v>
      </c>
      <c r="M5034" s="93" t="str">
        <f>IF(E5034="","",VLOOKUP(E5034,[1]PROJECTES!$C$14:$Z$5000,21,FALSE))</f>
        <v/>
      </c>
      <c r="N5034" s="100"/>
      <c r="O5034" s="72" t="s">
        <v>229</v>
      </c>
      <c r="P5034" s="101"/>
      <c r="Q5034" s="132"/>
      <c r="R5034" s="102"/>
      <c r="S5034" s="91"/>
    </row>
    <row r="5035" spans="1:19" s="104" customFormat="1" ht="12.75" customHeight="1" x14ac:dyDescent="0.25">
      <c r="A5035" s="121"/>
      <c r="B5035" s="92" t="str">
        <f>IF(E5035="","",VLOOKUP(E5035,[1]PROJECTES!$C$14:$G$5000,2,FALSE))</f>
        <v/>
      </c>
      <c r="C5035" s="121"/>
      <c r="D5035" s="93" t="str">
        <f>IF(E5035="","",VLOOKUP(E5035,[1]PROJECTES!$C$14:$G$5000,5,FALSE))</f>
        <v/>
      </c>
      <c r="E5035" s="117"/>
      <c r="F5035" s="95"/>
      <c r="G5035" s="96" t="str">
        <f>IF(E5035="","",VLOOKUP(E5035,[1]PROJECTES!$C$14:$G$5000,4,FALSE))</f>
        <v/>
      </c>
      <c r="H5035" s="118"/>
      <c r="I5035" s="97" t="str">
        <f>IF(H5035="","",VLOOKUP(H5035,BD!B$2:C$16,2,FALSE))</f>
        <v/>
      </c>
      <c r="J5035" s="98"/>
      <c r="K5035" s="135" t="str">
        <f t="shared" si="168"/>
        <v/>
      </c>
      <c r="L5035" s="99" t="str">
        <f t="shared" ca="1" si="169"/>
        <v>-</v>
      </c>
      <c r="M5035" s="93" t="str">
        <f>IF(E5035="","",VLOOKUP(E5035,[1]PROJECTES!$C$14:$Z$5000,21,FALSE))</f>
        <v/>
      </c>
      <c r="N5035" s="100"/>
      <c r="O5035" s="72" t="s">
        <v>229</v>
      </c>
      <c r="P5035" s="101"/>
      <c r="Q5035" s="132"/>
      <c r="R5035" s="102"/>
      <c r="S5035" s="91"/>
    </row>
    <row r="5036" spans="1:19" s="104" customFormat="1" ht="12.75" customHeight="1" x14ac:dyDescent="0.25">
      <c r="A5036" s="121"/>
      <c r="B5036" s="92" t="str">
        <f>IF(E5036="","",VLOOKUP(E5036,[1]PROJECTES!$C$14:$G$5000,2,FALSE))</f>
        <v/>
      </c>
      <c r="C5036" s="121"/>
      <c r="D5036" s="93" t="str">
        <f>IF(E5036="","",VLOOKUP(E5036,[1]PROJECTES!$C$14:$G$5000,5,FALSE))</f>
        <v/>
      </c>
      <c r="E5036" s="117"/>
      <c r="F5036" s="95"/>
      <c r="G5036" s="96" t="str">
        <f>IF(E5036="","",VLOOKUP(E5036,[1]PROJECTES!$C$14:$G$5000,4,FALSE))</f>
        <v/>
      </c>
      <c r="H5036" s="118"/>
      <c r="I5036" s="97" t="str">
        <f>IF(H5036="","",VLOOKUP(H5036,BD!B$2:C$16,2,FALSE))</f>
        <v/>
      </c>
      <c r="J5036" s="98"/>
      <c r="K5036" s="135" t="str">
        <f t="shared" ref="K5036:K5099" si="170">IF(J5036="","",WEEKNUM(J5036,2)-0)</f>
        <v/>
      </c>
      <c r="L5036" s="99" t="str">
        <f t="shared" ref="L5036:L5099" ca="1" si="171">IF(M5036="","-",IF(G5036="TA","-",+M5036-TODAY()))</f>
        <v>-</v>
      </c>
      <c r="M5036" s="93" t="str">
        <f>IF(E5036="","",VLOOKUP(E5036,[1]PROJECTES!$C$14:$Z$5000,21,FALSE))</f>
        <v/>
      </c>
      <c r="N5036" s="100"/>
      <c r="O5036" s="72" t="s">
        <v>229</v>
      </c>
      <c r="P5036" s="101"/>
      <c r="Q5036" s="132"/>
      <c r="R5036" s="102"/>
      <c r="S5036" s="91"/>
    </row>
    <row r="5037" spans="1:19" s="104" customFormat="1" ht="12.75" customHeight="1" x14ac:dyDescent="0.25">
      <c r="A5037" s="121"/>
      <c r="B5037" s="92" t="str">
        <f>IF(E5037="","",VLOOKUP(E5037,[1]PROJECTES!$C$14:$G$5000,2,FALSE))</f>
        <v/>
      </c>
      <c r="C5037" s="121"/>
      <c r="D5037" s="93" t="str">
        <f>IF(E5037="","",VLOOKUP(E5037,[1]PROJECTES!$C$14:$G$5000,5,FALSE))</f>
        <v/>
      </c>
      <c r="E5037" s="117"/>
      <c r="F5037" s="95"/>
      <c r="G5037" s="96" t="str">
        <f>IF(E5037="","",VLOOKUP(E5037,[1]PROJECTES!$C$14:$G$5000,4,FALSE))</f>
        <v/>
      </c>
      <c r="H5037" s="118"/>
      <c r="I5037" s="97" t="str">
        <f>IF(H5037="","",VLOOKUP(H5037,BD!B$2:C$16,2,FALSE))</f>
        <v/>
      </c>
      <c r="J5037" s="98"/>
      <c r="K5037" s="135" t="str">
        <f t="shared" si="170"/>
        <v/>
      </c>
      <c r="L5037" s="99" t="str">
        <f t="shared" ca="1" si="171"/>
        <v>-</v>
      </c>
      <c r="M5037" s="93" t="str">
        <f>IF(E5037="","",VLOOKUP(E5037,[1]PROJECTES!$C$14:$Z$5000,21,FALSE))</f>
        <v/>
      </c>
      <c r="N5037" s="100"/>
      <c r="O5037" s="72" t="s">
        <v>229</v>
      </c>
      <c r="P5037" s="101"/>
      <c r="Q5037" s="132"/>
      <c r="R5037" s="102"/>
      <c r="S5037" s="91"/>
    </row>
    <row r="5038" spans="1:19" s="104" customFormat="1" ht="12.75" customHeight="1" x14ac:dyDescent="0.25">
      <c r="A5038" s="121"/>
      <c r="B5038" s="92" t="str">
        <f>IF(E5038="","",VLOOKUP(E5038,[1]PROJECTES!$C$14:$G$5000,2,FALSE))</f>
        <v/>
      </c>
      <c r="C5038" s="121"/>
      <c r="D5038" s="93" t="str">
        <f>IF(E5038="","",VLOOKUP(E5038,[1]PROJECTES!$C$14:$G$5000,5,FALSE))</f>
        <v/>
      </c>
      <c r="E5038" s="117"/>
      <c r="F5038" s="95"/>
      <c r="G5038" s="96" t="str">
        <f>IF(E5038="","",VLOOKUP(E5038,[1]PROJECTES!$C$14:$G$5000,4,FALSE))</f>
        <v/>
      </c>
      <c r="H5038" s="118"/>
      <c r="I5038" s="97" t="str">
        <f>IF(H5038="","",VLOOKUP(H5038,BD!B$2:C$16,2,FALSE))</f>
        <v/>
      </c>
      <c r="J5038" s="98"/>
      <c r="K5038" s="135" t="str">
        <f t="shared" si="170"/>
        <v/>
      </c>
      <c r="L5038" s="99" t="str">
        <f t="shared" ca="1" si="171"/>
        <v>-</v>
      </c>
      <c r="M5038" s="93" t="str">
        <f>IF(E5038="","",VLOOKUP(E5038,[1]PROJECTES!$C$14:$Z$5000,21,FALSE))</f>
        <v/>
      </c>
      <c r="N5038" s="100"/>
      <c r="O5038" s="72" t="s">
        <v>229</v>
      </c>
      <c r="P5038" s="101"/>
      <c r="Q5038" s="132"/>
      <c r="R5038" s="102"/>
      <c r="S5038" s="91"/>
    </row>
    <row r="5039" spans="1:19" s="104" customFormat="1" ht="12.75" customHeight="1" x14ac:dyDescent="0.25">
      <c r="A5039" s="121"/>
      <c r="B5039" s="92" t="str">
        <f>IF(E5039="","",VLOOKUP(E5039,[1]PROJECTES!$C$14:$G$5000,2,FALSE))</f>
        <v/>
      </c>
      <c r="C5039" s="121"/>
      <c r="D5039" s="93" t="str">
        <f>IF(E5039="","",VLOOKUP(E5039,[1]PROJECTES!$C$14:$G$5000,5,FALSE))</f>
        <v/>
      </c>
      <c r="E5039" s="117"/>
      <c r="F5039" s="95"/>
      <c r="G5039" s="96" t="str">
        <f>IF(E5039="","",VLOOKUP(E5039,[1]PROJECTES!$C$14:$G$5000,4,FALSE))</f>
        <v/>
      </c>
      <c r="H5039" s="118"/>
      <c r="I5039" s="97" t="str">
        <f>IF(H5039="","",VLOOKUP(H5039,BD!B$2:C$16,2,FALSE))</f>
        <v/>
      </c>
      <c r="J5039" s="98"/>
      <c r="K5039" s="135" t="str">
        <f t="shared" si="170"/>
        <v/>
      </c>
      <c r="L5039" s="99" t="str">
        <f t="shared" ca="1" si="171"/>
        <v>-</v>
      </c>
      <c r="M5039" s="93" t="str">
        <f>IF(E5039="","",VLOOKUP(E5039,[1]PROJECTES!$C$14:$Z$5000,21,FALSE))</f>
        <v/>
      </c>
      <c r="N5039" s="100"/>
      <c r="O5039" s="72" t="s">
        <v>229</v>
      </c>
      <c r="P5039" s="101"/>
      <c r="Q5039" s="132"/>
      <c r="R5039" s="102"/>
      <c r="S5039" s="91"/>
    </row>
    <row r="5040" spans="1:19" s="104" customFormat="1" ht="12.75" customHeight="1" x14ac:dyDescent="0.25">
      <c r="A5040" s="121"/>
      <c r="B5040" s="92" t="str">
        <f>IF(E5040="","",VLOOKUP(E5040,[1]PROJECTES!$C$14:$G$5000,2,FALSE))</f>
        <v/>
      </c>
      <c r="C5040" s="121"/>
      <c r="D5040" s="93" t="str">
        <f>IF(E5040="","",VLOOKUP(E5040,[1]PROJECTES!$C$14:$G$5000,5,FALSE))</f>
        <v/>
      </c>
      <c r="E5040" s="117"/>
      <c r="F5040" s="95"/>
      <c r="G5040" s="96" t="str">
        <f>IF(E5040="","",VLOOKUP(E5040,[1]PROJECTES!$C$14:$G$5000,4,FALSE))</f>
        <v/>
      </c>
      <c r="H5040" s="118"/>
      <c r="I5040" s="97" t="str">
        <f>IF(H5040="","",VLOOKUP(H5040,BD!B$2:C$16,2,FALSE))</f>
        <v/>
      </c>
      <c r="J5040" s="98"/>
      <c r="K5040" s="135" t="str">
        <f t="shared" si="170"/>
        <v/>
      </c>
      <c r="L5040" s="99" t="str">
        <f t="shared" ca="1" si="171"/>
        <v>-</v>
      </c>
      <c r="M5040" s="93" t="str">
        <f>IF(E5040="","",VLOOKUP(E5040,[1]PROJECTES!$C$14:$Z$5000,21,FALSE))</f>
        <v/>
      </c>
      <c r="N5040" s="100"/>
      <c r="O5040" s="72" t="s">
        <v>229</v>
      </c>
      <c r="P5040" s="101"/>
      <c r="Q5040" s="132"/>
      <c r="R5040" s="102"/>
      <c r="S5040" s="91"/>
    </row>
    <row r="5041" spans="1:19" s="104" customFormat="1" ht="12.75" customHeight="1" x14ac:dyDescent="0.25">
      <c r="A5041" s="121"/>
      <c r="B5041" s="92" t="str">
        <f>IF(E5041="","",VLOOKUP(E5041,[1]PROJECTES!$C$14:$G$5000,2,FALSE))</f>
        <v/>
      </c>
      <c r="C5041" s="121"/>
      <c r="D5041" s="93" t="str">
        <f>IF(E5041="","",VLOOKUP(E5041,[1]PROJECTES!$C$14:$G$5000,5,FALSE))</f>
        <v/>
      </c>
      <c r="E5041" s="117"/>
      <c r="F5041" s="95"/>
      <c r="G5041" s="96" t="str">
        <f>IF(E5041="","",VLOOKUP(E5041,[1]PROJECTES!$C$14:$G$5000,4,FALSE))</f>
        <v/>
      </c>
      <c r="H5041" s="118"/>
      <c r="I5041" s="97" t="str">
        <f>IF(H5041="","",VLOOKUP(H5041,BD!B$2:C$16,2,FALSE))</f>
        <v/>
      </c>
      <c r="J5041" s="98"/>
      <c r="K5041" s="135" t="str">
        <f t="shared" si="170"/>
        <v/>
      </c>
      <c r="L5041" s="99" t="str">
        <f t="shared" ca="1" si="171"/>
        <v>-</v>
      </c>
      <c r="M5041" s="93" t="str">
        <f>IF(E5041="","",VLOOKUP(E5041,[1]PROJECTES!$C$14:$Z$5000,21,FALSE))</f>
        <v/>
      </c>
      <c r="N5041" s="100"/>
      <c r="O5041" s="72" t="s">
        <v>229</v>
      </c>
      <c r="P5041" s="101"/>
      <c r="Q5041" s="132"/>
      <c r="R5041" s="102"/>
      <c r="S5041" s="91"/>
    </row>
    <row r="5042" spans="1:19" s="104" customFormat="1" ht="12.75" customHeight="1" x14ac:dyDescent="0.25">
      <c r="A5042" s="121"/>
      <c r="B5042" s="92" t="str">
        <f>IF(E5042="","",VLOOKUP(E5042,[1]PROJECTES!$C$14:$G$5000,2,FALSE))</f>
        <v/>
      </c>
      <c r="C5042" s="121"/>
      <c r="D5042" s="93" t="str">
        <f>IF(E5042="","",VLOOKUP(E5042,[1]PROJECTES!$C$14:$G$5000,5,FALSE))</f>
        <v/>
      </c>
      <c r="E5042" s="117"/>
      <c r="F5042" s="95"/>
      <c r="G5042" s="96" t="str">
        <f>IF(E5042="","",VLOOKUP(E5042,[1]PROJECTES!$C$14:$G$5000,4,FALSE))</f>
        <v/>
      </c>
      <c r="H5042" s="118"/>
      <c r="I5042" s="97" t="str">
        <f>IF(H5042="","",VLOOKUP(H5042,BD!B$2:C$16,2,FALSE))</f>
        <v/>
      </c>
      <c r="J5042" s="98"/>
      <c r="K5042" s="135" t="str">
        <f t="shared" si="170"/>
        <v/>
      </c>
      <c r="L5042" s="99" t="str">
        <f t="shared" ca="1" si="171"/>
        <v>-</v>
      </c>
      <c r="M5042" s="93" t="str">
        <f>IF(E5042="","",VLOOKUP(E5042,[1]PROJECTES!$C$14:$Z$5000,21,FALSE))</f>
        <v/>
      </c>
      <c r="N5042" s="100"/>
      <c r="O5042" s="72" t="s">
        <v>229</v>
      </c>
      <c r="P5042" s="101"/>
      <c r="Q5042" s="132"/>
      <c r="R5042" s="102"/>
      <c r="S5042" s="91"/>
    </row>
    <row r="5043" spans="1:19" s="104" customFormat="1" ht="12.75" customHeight="1" x14ac:dyDescent="0.25">
      <c r="A5043" s="121"/>
      <c r="B5043" s="92" t="str">
        <f>IF(E5043="","",VLOOKUP(E5043,[1]PROJECTES!$C$14:$G$5000,2,FALSE))</f>
        <v/>
      </c>
      <c r="C5043" s="121"/>
      <c r="D5043" s="93" t="str">
        <f>IF(E5043="","",VLOOKUP(E5043,[1]PROJECTES!$C$14:$G$5000,5,FALSE))</f>
        <v/>
      </c>
      <c r="E5043" s="117"/>
      <c r="F5043" s="95"/>
      <c r="G5043" s="96" t="str">
        <f>IF(E5043="","",VLOOKUP(E5043,[1]PROJECTES!$C$14:$G$5000,4,FALSE))</f>
        <v/>
      </c>
      <c r="H5043" s="118"/>
      <c r="I5043" s="97" t="str">
        <f>IF(H5043="","",VLOOKUP(H5043,BD!B$2:C$16,2,FALSE))</f>
        <v/>
      </c>
      <c r="J5043" s="98"/>
      <c r="K5043" s="135" t="str">
        <f t="shared" si="170"/>
        <v/>
      </c>
      <c r="L5043" s="99" t="str">
        <f t="shared" ca="1" si="171"/>
        <v>-</v>
      </c>
      <c r="M5043" s="93" t="str">
        <f>IF(E5043="","",VLOOKUP(E5043,[1]PROJECTES!$C$14:$Z$5000,21,FALSE))</f>
        <v/>
      </c>
      <c r="N5043" s="100"/>
      <c r="O5043" s="72" t="s">
        <v>229</v>
      </c>
      <c r="P5043" s="101"/>
      <c r="Q5043" s="132"/>
      <c r="R5043" s="102"/>
      <c r="S5043" s="91"/>
    </row>
    <row r="5044" spans="1:19" s="104" customFormat="1" ht="12.75" customHeight="1" x14ac:dyDescent="0.25">
      <c r="A5044" s="121"/>
      <c r="B5044" s="92" t="str">
        <f>IF(E5044="","",VLOOKUP(E5044,[1]PROJECTES!$C$14:$G$5000,2,FALSE))</f>
        <v/>
      </c>
      <c r="C5044" s="121"/>
      <c r="D5044" s="93" t="str">
        <f>IF(E5044="","",VLOOKUP(E5044,[1]PROJECTES!$C$14:$G$5000,5,FALSE))</f>
        <v/>
      </c>
      <c r="E5044" s="117"/>
      <c r="F5044" s="95"/>
      <c r="G5044" s="96" t="str">
        <f>IF(E5044="","",VLOOKUP(E5044,[1]PROJECTES!$C$14:$G$5000,4,FALSE))</f>
        <v/>
      </c>
      <c r="H5044" s="118"/>
      <c r="I5044" s="97" t="str">
        <f>IF(H5044="","",VLOOKUP(H5044,BD!B$2:C$16,2,FALSE))</f>
        <v/>
      </c>
      <c r="J5044" s="98"/>
      <c r="K5044" s="135" t="str">
        <f t="shared" si="170"/>
        <v/>
      </c>
      <c r="L5044" s="99" t="str">
        <f t="shared" ca="1" si="171"/>
        <v>-</v>
      </c>
      <c r="M5044" s="93" t="str">
        <f>IF(E5044="","",VLOOKUP(E5044,[1]PROJECTES!$C$14:$Z$5000,21,FALSE))</f>
        <v/>
      </c>
      <c r="N5044" s="100"/>
      <c r="O5044" s="72" t="s">
        <v>229</v>
      </c>
      <c r="P5044" s="101"/>
      <c r="Q5044" s="132"/>
      <c r="R5044" s="102"/>
      <c r="S5044" s="91"/>
    </row>
    <row r="5045" spans="1:19" s="104" customFormat="1" ht="12.75" customHeight="1" x14ac:dyDescent="0.25">
      <c r="A5045" s="121"/>
      <c r="B5045" s="92" t="str">
        <f>IF(E5045="","",VLOOKUP(E5045,[1]PROJECTES!$C$14:$G$5000,2,FALSE))</f>
        <v/>
      </c>
      <c r="C5045" s="121"/>
      <c r="D5045" s="93" t="str">
        <f>IF(E5045="","",VLOOKUP(E5045,[1]PROJECTES!$C$14:$G$5000,5,FALSE))</f>
        <v/>
      </c>
      <c r="E5045" s="117"/>
      <c r="F5045" s="95"/>
      <c r="G5045" s="96" t="str">
        <f>IF(E5045="","",VLOOKUP(E5045,[1]PROJECTES!$C$14:$G$5000,4,FALSE))</f>
        <v/>
      </c>
      <c r="H5045" s="118"/>
      <c r="I5045" s="97" t="str">
        <f>IF(H5045="","",VLOOKUP(H5045,BD!B$2:C$16,2,FALSE))</f>
        <v/>
      </c>
      <c r="J5045" s="98"/>
      <c r="K5045" s="135" t="str">
        <f t="shared" si="170"/>
        <v/>
      </c>
      <c r="L5045" s="99" t="str">
        <f t="shared" ca="1" si="171"/>
        <v>-</v>
      </c>
      <c r="M5045" s="93" t="str">
        <f>IF(E5045="","",VLOOKUP(E5045,[1]PROJECTES!$C$14:$Z$5000,21,FALSE))</f>
        <v/>
      </c>
      <c r="N5045" s="100"/>
      <c r="O5045" s="72" t="s">
        <v>229</v>
      </c>
      <c r="P5045" s="101"/>
      <c r="Q5045" s="132"/>
      <c r="R5045" s="102"/>
      <c r="S5045" s="91"/>
    </row>
    <row r="5046" spans="1:19" s="104" customFormat="1" ht="12.75" customHeight="1" x14ac:dyDescent="0.25">
      <c r="A5046" s="121"/>
      <c r="B5046" s="92" t="str">
        <f>IF(E5046="","",VLOOKUP(E5046,[1]PROJECTES!$C$14:$G$5000,2,FALSE))</f>
        <v/>
      </c>
      <c r="C5046" s="121"/>
      <c r="D5046" s="93" t="str">
        <f>IF(E5046="","",VLOOKUP(E5046,[1]PROJECTES!$C$14:$G$5000,5,FALSE))</f>
        <v/>
      </c>
      <c r="E5046" s="117"/>
      <c r="F5046" s="95"/>
      <c r="G5046" s="96" t="str">
        <f>IF(E5046="","",VLOOKUP(E5046,[1]PROJECTES!$C$14:$G$5000,4,FALSE))</f>
        <v/>
      </c>
      <c r="H5046" s="118"/>
      <c r="I5046" s="97" t="str">
        <f>IF(H5046="","",VLOOKUP(H5046,BD!B$2:C$16,2,FALSE))</f>
        <v/>
      </c>
      <c r="J5046" s="98"/>
      <c r="K5046" s="135" t="str">
        <f t="shared" si="170"/>
        <v/>
      </c>
      <c r="L5046" s="99" t="str">
        <f t="shared" ca="1" si="171"/>
        <v>-</v>
      </c>
      <c r="M5046" s="93" t="str">
        <f>IF(E5046="","",VLOOKUP(E5046,[1]PROJECTES!$C$14:$Z$5000,21,FALSE))</f>
        <v/>
      </c>
      <c r="N5046" s="100"/>
      <c r="O5046" s="72" t="s">
        <v>229</v>
      </c>
      <c r="P5046" s="101"/>
      <c r="Q5046" s="132"/>
      <c r="R5046" s="102"/>
      <c r="S5046" s="91"/>
    </row>
    <row r="5047" spans="1:19" s="104" customFormat="1" ht="12.75" customHeight="1" x14ac:dyDescent="0.25">
      <c r="A5047" s="121"/>
      <c r="B5047" s="92" t="str">
        <f>IF(E5047="","",VLOOKUP(E5047,[1]PROJECTES!$C$14:$G$5000,2,FALSE))</f>
        <v/>
      </c>
      <c r="C5047" s="121"/>
      <c r="D5047" s="93" t="str">
        <f>IF(E5047="","",VLOOKUP(E5047,[1]PROJECTES!$C$14:$G$5000,5,FALSE))</f>
        <v/>
      </c>
      <c r="E5047" s="117"/>
      <c r="F5047" s="95"/>
      <c r="G5047" s="96" t="str">
        <f>IF(E5047="","",VLOOKUP(E5047,[1]PROJECTES!$C$14:$G$5000,4,FALSE))</f>
        <v/>
      </c>
      <c r="H5047" s="118"/>
      <c r="I5047" s="97" t="str">
        <f>IF(H5047="","",VLOOKUP(H5047,BD!B$2:C$16,2,FALSE))</f>
        <v/>
      </c>
      <c r="J5047" s="98"/>
      <c r="K5047" s="135" t="str">
        <f t="shared" si="170"/>
        <v/>
      </c>
      <c r="L5047" s="99" t="str">
        <f t="shared" ca="1" si="171"/>
        <v>-</v>
      </c>
      <c r="M5047" s="93" t="str">
        <f>IF(E5047="","",VLOOKUP(E5047,[1]PROJECTES!$C$14:$Z$5000,21,FALSE))</f>
        <v/>
      </c>
      <c r="N5047" s="100"/>
      <c r="O5047" s="72" t="s">
        <v>229</v>
      </c>
      <c r="P5047" s="101"/>
      <c r="Q5047" s="132"/>
      <c r="R5047" s="102"/>
      <c r="S5047" s="91"/>
    </row>
    <row r="5048" spans="1:19" s="104" customFormat="1" ht="12.75" customHeight="1" x14ac:dyDescent="0.25">
      <c r="A5048" s="121"/>
      <c r="B5048" s="92" t="str">
        <f>IF(E5048="","",VLOOKUP(E5048,[1]PROJECTES!$C$14:$G$5000,2,FALSE))</f>
        <v/>
      </c>
      <c r="C5048" s="121"/>
      <c r="D5048" s="93" t="str">
        <f>IF(E5048="","",VLOOKUP(E5048,[1]PROJECTES!$C$14:$G$5000,5,FALSE))</f>
        <v/>
      </c>
      <c r="E5048" s="117"/>
      <c r="F5048" s="95"/>
      <c r="G5048" s="96" t="str">
        <f>IF(E5048="","",VLOOKUP(E5048,[1]PROJECTES!$C$14:$G$5000,4,FALSE))</f>
        <v/>
      </c>
      <c r="H5048" s="118"/>
      <c r="I5048" s="97" t="str">
        <f>IF(H5048="","",VLOOKUP(H5048,BD!B$2:C$16,2,FALSE))</f>
        <v/>
      </c>
      <c r="J5048" s="98"/>
      <c r="K5048" s="135" t="str">
        <f t="shared" si="170"/>
        <v/>
      </c>
      <c r="L5048" s="99" t="str">
        <f t="shared" ca="1" si="171"/>
        <v>-</v>
      </c>
      <c r="M5048" s="93" t="str">
        <f>IF(E5048="","",VLOOKUP(E5048,[1]PROJECTES!$C$14:$Z$5000,21,FALSE))</f>
        <v/>
      </c>
      <c r="N5048" s="100"/>
      <c r="O5048" s="72" t="s">
        <v>229</v>
      </c>
      <c r="P5048" s="101"/>
      <c r="Q5048" s="132"/>
      <c r="R5048" s="102"/>
      <c r="S5048" s="91"/>
    </row>
    <row r="5049" spans="1:19" s="104" customFormat="1" ht="12.75" customHeight="1" x14ac:dyDescent="0.25">
      <c r="A5049" s="121"/>
      <c r="B5049" s="92" t="str">
        <f>IF(E5049="","",VLOOKUP(E5049,[1]PROJECTES!$C$14:$G$5000,2,FALSE))</f>
        <v/>
      </c>
      <c r="C5049" s="121"/>
      <c r="D5049" s="93" t="str">
        <f>IF(E5049="","",VLOOKUP(E5049,[1]PROJECTES!$C$14:$G$5000,5,FALSE))</f>
        <v/>
      </c>
      <c r="E5049" s="117"/>
      <c r="F5049" s="95"/>
      <c r="G5049" s="96" t="str">
        <f>IF(E5049="","",VLOOKUP(E5049,[1]PROJECTES!$C$14:$G$5000,4,FALSE))</f>
        <v/>
      </c>
      <c r="H5049" s="118"/>
      <c r="I5049" s="97" t="str">
        <f>IF(H5049="","",VLOOKUP(H5049,BD!B$2:C$16,2,FALSE))</f>
        <v/>
      </c>
      <c r="J5049" s="98"/>
      <c r="K5049" s="135" t="str">
        <f t="shared" si="170"/>
        <v/>
      </c>
      <c r="L5049" s="99" t="str">
        <f t="shared" ca="1" si="171"/>
        <v>-</v>
      </c>
      <c r="M5049" s="93" t="str">
        <f>IF(E5049="","",VLOOKUP(E5049,[1]PROJECTES!$C$14:$Z$5000,21,FALSE))</f>
        <v/>
      </c>
      <c r="N5049" s="100"/>
      <c r="O5049" s="72" t="s">
        <v>229</v>
      </c>
      <c r="P5049" s="101"/>
      <c r="Q5049" s="132"/>
      <c r="R5049" s="102"/>
      <c r="S5049" s="91"/>
    </row>
    <row r="5050" spans="1:19" s="104" customFormat="1" ht="12.75" customHeight="1" x14ac:dyDescent="0.25">
      <c r="A5050" s="121"/>
      <c r="B5050" s="92" t="str">
        <f>IF(E5050="","",VLOOKUP(E5050,[1]PROJECTES!$C$14:$G$5000,2,FALSE))</f>
        <v/>
      </c>
      <c r="C5050" s="121"/>
      <c r="D5050" s="93" t="str">
        <f>IF(E5050="","",VLOOKUP(E5050,[1]PROJECTES!$C$14:$G$5000,5,FALSE))</f>
        <v/>
      </c>
      <c r="E5050" s="117"/>
      <c r="F5050" s="95"/>
      <c r="G5050" s="96" t="str">
        <f>IF(E5050="","",VLOOKUP(E5050,[1]PROJECTES!$C$14:$G$5000,4,FALSE))</f>
        <v/>
      </c>
      <c r="H5050" s="118"/>
      <c r="I5050" s="97" t="str">
        <f>IF(H5050="","",VLOOKUP(H5050,BD!B$2:C$16,2,FALSE))</f>
        <v/>
      </c>
      <c r="J5050" s="98"/>
      <c r="K5050" s="135" t="str">
        <f t="shared" si="170"/>
        <v/>
      </c>
      <c r="L5050" s="99" t="str">
        <f t="shared" ca="1" si="171"/>
        <v>-</v>
      </c>
      <c r="M5050" s="93" t="str">
        <f>IF(E5050="","",VLOOKUP(E5050,[1]PROJECTES!$C$14:$Z$5000,21,FALSE))</f>
        <v/>
      </c>
      <c r="N5050" s="100"/>
      <c r="O5050" s="72" t="s">
        <v>229</v>
      </c>
      <c r="P5050" s="101"/>
      <c r="Q5050" s="132"/>
      <c r="R5050" s="102"/>
      <c r="S5050" s="91"/>
    </row>
    <row r="5051" spans="1:19" s="104" customFormat="1" ht="12.75" customHeight="1" x14ac:dyDescent="0.25">
      <c r="A5051" s="121"/>
      <c r="B5051" s="92" t="str">
        <f>IF(E5051="","",VLOOKUP(E5051,[1]PROJECTES!$C$14:$G$5000,2,FALSE))</f>
        <v/>
      </c>
      <c r="C5051" s="121"/>
      <c r="D5051" s="93" t="str">
        <f>IF(E5051="","",VLOOKUP(E5051,[1]PROJECTES!$C$14:$G$5000,5,FALSE))</f>
        <v/>
      </c>
      <c r="E5051" s="117"/>
      <c r="F5051" s="95"/>
      <c r="G5051" s="96" t="str">
        <f>IF(E5051="","",VLOOKUP(E5051,[1]PROJECTES!$C$14:$G$5000,4,FALSE))</f>
        <v/>
      </c>
      <c r="H5051" s="118"/>
      <c r="I5051" s="97" t="str">
        <f>IF(H5051="","",VLOOKUP(H5051,BD!B$2:C$16,2,FALSE))</f>
        <v/>
      </c>
      <c r="J5051" s="98"/>
      <c r="K5051" s="135" t="str">
        <f t="shared" si="170"/>
        <v/>
      </c>
      <c r="L5051" s="99" t="str">
        <f t="shared" ca="1" si="171"/>
        <v>-</v>
      </c>
      <c r="M5051" s="93" t="str">
        <f>IF(E5051="","",VLOOKUP(E5051,[1]PROJECTES!$C$14:$Z$5000,21,FALSE))</f>
        <v/>
      </c>
      <c r="N5051" s="100"/>
      <c r="O5051" s="72" t="s">
        <v>229</v>
      </c>
      <c r="P5051" s="101"/>
      <c r="Q5051" s="132"/>
      <c r="R5051" s="102"/>
      <c r="S5051" s="91"/>
    </row>
    <row r="5052" spans="1:19" s="104" customFormat="1" ht="12.75" customHeight="1" x14ac:dyDescent="0.25">
      <c r="A5052" s="121"/>
      <c r="B5052" s="92" t="str">
        <f>IF(E5052="","",VLOOKUP(E5052,[1]PROJECTES!$C$14:$G$5000,2,FALSE))</f>
        <v/>
      </c>
      <c r="C5052" s="121"/>
      <c r="D5052" s="93" t="str">
        <f>IF(E5052="","",VLOOKUP(E5052,[1]PROJECTES!$C$14:$G$5000,5,FALSE))</f>
        <v/>
      </c>
      <c r="E5052" s="117"/>
      <c r="F5052" s="95"/>
      <c r="G5052" s="96" t="str">
        <f>IF(E5052="","",VLOOKUP(E5052,[1]PROJECTES!$C$14:$G$5000,4,FALSE))</f>
        <v/>
      </c>
      <c r="H5052" s="118"/>
      <c r="I5052" s="97" t="str">
        <f>IF(H5052="","",VLOOKUP(H5052,BD!B$2:C$16,2,FALSE))</f>
        <v/>
      </c>
      <c r="J5052" s="98"/>
      <c r="K5052" s="135" t="str">
        <f t="shared" si="170"/>
        <v/>
      </c>
      <c r="L5052" s="99" t="str">
        <f t="shared" ca="1" si="171"/>
        <v>-</v>
      </c>
      <c r="M5052" s="93" t="str">
        <f>IF(E5052="","",VLOOKUP(E5052,[1]PROJECTES!$C$14:$Z$5000,21,FALSE))</f>
        <v/>
      </c>
      <c r="N5052" s="100"/>
      <c r="O5052" s="72" t="s">
        <v>229</v>
      </c>
      <c r="P5052" s="101"/>
      <c r="Q5052" s="132"/>
      <c r="R5052" s="102"/>
      <c r="S5052" s="91"/>
    </row>
    <row r="5053" spans="1:19" s="104" customFormat="1" ht="12.75" customHeight="1" x14ac:dyDescent="0.25">
      <c r="A5053" s="121"/>
      <c r="B5053" s="92" t="str">
        <f>IF(E5053="","",VLOOKUP(E5053,[1]PROJECTES!$C$14:$G$5000,2,FALSE))</f>
        <v/>
      </c>
      <c r="C5053" s="121"/>
      <c r="D5053" s="93" t="str">
        <f>IF(E5053="","",VLOOKUP(E5053,[1]PROJECTES!$C$14:$G$5000,5,FALSE))</f>
        <v/>
      </c>
      <c r="E5053" s="117"/>
      <c r="F5053" s="95"/>
      <c r="G5053" s="96" t="str">
        <f>IF(E5053="","",VLOOKUP(E5053,[1]PROJECTES!$C$14:$G$5000,4,FALSE))</f>
        <v/>
      </c>
      <c r="H5053" s="118"/>
      <c r="I5053" s="97" t="str">
        <f>IF(H5053="","",VLOOKUP(H5053,BD!B$2:C$16,2,FALSE))</f>
        <v/>
      </c>
      <c r="J5053" s="98"/>
      <c r="K5053" s="135" t="str">
        <f t="shared" si="170"/>
        <v/>
      </c>
      <c r="L5053" s="99" t="str">
        <f t="shared" ca="1" si="171"/>
        <v>-</v>
      </c>
      <c r="M5053" s="93" t="str">
        <f>IF(E5053="","",VLOOKUP(E5053,[1]PROJECTES!$C$14:$Z$5000,21,FALSE))</f>
        <v/>
      </c>
      <c r="N5053" s="100"/>
      <c r="O5053" s="72" t="s">
        <v>229</v>
      </c>
      <c r="P5053" s="101"/>
      <c r="Q5053" s="132"/>
      <c r="R5053" s="102"/>
      <c r="S5053" s="91"/>
    </row>
    <row r="5054" spans="1:19" s="104" customFormat="1" ht="12.75" customHeight="1" x14ac:dyDescent="0.25">
      <c r="A5054" s="121"/>
      <c r="B5054" s="92" t="str">
        <f>IF(E5054="","",VLOOKUP(E5054,[1]PROJECTES!$C$14:$G$5000,2,FALSE))</f>
        <v/>
      </c>
      <c r="C5054" s="121"/>
      <c r="D5054" s="93" t="str">
        <f>IF(E5054="","",VLOOKUP(E5054,[1]PROJECTES!$C$14:$G$5000,5,FALSE))</f>
        <v/>
      </c>
      <c r="E5054" s="117"/>
      <c r="F5054" s="95"/>
      <c r="G5054" s="96" t="str">
        <f>IF(E5054="","",VLOOKUP(E5054,[1]PROJECTES!$C$14:$G$5000,4,FALSE))</f>
        <v/>
      </c>
      <c r="H5054" s="118"/>
      <c r="I5054" s="97" t="str">
        <f>IF(H5054="","",VLOOKUP(H5054,BD!B$2:C$16,2,FALSE))</f>
        <v/>
      </c>
      <c r="J5054" s="98"/>
      <c r="K5054" s="135" t="str">
        <f t="shared" si="170"/>
        <v/>
      </c>
      <c r="L5054" s="99" t="str">
        <f t="shared" ca="1" si="171"/>
        <v>-</v>
      </c>
      <c r="M5054" s="93" t="str">
        <f>IF(E5054="","",VLOOKUP(E5054,[1]PROJECTES!$C$14:$Z$5000,21,FALSE))</f>
        <v/>
      </c>
      <c r="N5054" s="100"/>
      <c r="O5054" s="72" t="s">
        <v>229</v>
      </c>
      <c r="P5054" s="101"/>
      <c r="Q5054" s="132"/>
      <c r="R5054" s="102"/>
      <c r="S5054" s="91"/>
    </row>
    <row r="5055" spans="1:19" s="104" customFormat="1" ht="12.75" customHeight="1" x14ac:dyDescent="0.25">
      <c r="A5055" s="121"/>
      <c r="B5055" s="92" t="str">
        <f>IF(E5055="","",VLOOKUP(E5055,[1]PROJECTES!$C$14:$G$5000,2,FALSE))</f>
        <v/>
      </c>
      <c r="C5055" s="121"/>
      <c r="D5055" s="93" t="str">
        <f>IF(E5055="","",VLOOKUP(E5055,[1]PROJECTES!$C$14:$G$5000,5,FALSE))</f>
        <v/>
      </c>
      <c r="E5055" s="117"/>
      <c r="F5055" s="95"/>
      <c r="G5055" s="96" t="str">
        <f>IF(E5055="","",VLOOKUP(E5055,[1]PROJECTES!$C$14:$G$5000,4,FALSE))</f>
        <v/>
      </c>
      <c r="H5055" s="118"/>
      <c r="I5055" s="97" t="str">
        <f>IF(H5055="","",VLOOKUP(H5055,BD!B$2:C$16,2,FALSE))</f>
        <v/>
      </c>
      <c r="J5055" s="98"/>
      <c r="K5055" s="135" t="str">
        <f t="shared" si="170"/>
        <v/>
      </c>
      <c r="L5055" s="99" t="str">
        <f t="shared" ca="1" si="171"/>
        <v>-</v>
      </c>
      <c r="M5055" s="93" t="str">
        <f>IF(E5055="","",VLOOKUP(E5055,[1]PROJECTES!$C$14:$Z$5000,21,FALSE))</f>
        <v/>
      </c>
      <c r="N5055" s="100"/>
      <c r="O5055" s="72" t="s">
        <v>229</v>
      </c>
      <c r="P5055" s="101"/>
      <c r="Q5055" s="132"/>
      <c r="R5055" s="102"/>
      <c r="S5055" s="91"/>
    </row>
    <row r="5056" spans="1:19" s="104" customFormat="1" ht="12.75" customHeight="1" x14ac:dyDescent="0.25">
      <c r="A5056" s="121"/>
      <c r="B5056" s="92" t="str">
        <f>IF(E5056="","",VLOOKUP(E5056,[1]PROJECTES!$C$14:$G$5000,2,FALSE))</f>
        <v/>
      </c>
      <c r="C5056" s="121"/>
      <c r="D5056" s="93" t="str">
        <f>IF(E5056="","",VLOOKUP(E5056,[1]PROJECTES!$C$14:$G$5000,5,FALSE))</f>
        <v/>
      </c>
      <c r="E5056" s="117"/>
      <c r="F5056" s="95"/>
      <c r="G5056" s="96" t="str">
        <f>IF(E5056="","",VLOOKUP(E5056,[1]PROJECTES!$C$14:$G$5000,4,FALSE))</f>
        <v/>
      </c>
      <c r="H5056" s="118"/>
      <c r="I5056" s="97" t="str">
        <f>IF(H5056="","",VLOOKUP(H5056,BD!B$2:C$16,2,FALSE))</f>
        <v/>
      </c>
      <c r="J5056" s="98"/>
      <c r="K5056" s="135" t="str">
        <f t="shared" si="170"/>
        <v/>
      </c>
      <c r="L5056" s="99" t="str">
        <f t="shared" ca="1" si="171"/>
        <v>-</v>
      </c>
      <c r="M5056" s="93" t="str">
        <f>IF(E5056="","",VLOOKUP(E5056,[1]PROJECTES!$C$14:$Z$5000,21,FALSE))</f>
        <v/>
      </c>
      <c r="N5056" s="100"/>
      <c r="O5056" s="72" t="s">
        <v>229</v>
      </c>
      <c r="P5056" s="101"/>
      <c r="Q5056" s="132"/>
      <c r="R5056" s="102"/>
      <c r="S5056" s="91"/>
    </row>
    <row r="5057" spans="1:19" s="104" customFormat="1" ht="12.75" customHeight="1" x14ac:dyDescent="0.25">
      <c r="A5057" s="121"/>
      <c r="B5057" s="92" t="str">
        <f>IF(E5057="","",VLOOKUP(E5057,[1]PROJECTES!$C$14:$G$5000,2,FALSE))</f>
        <v/>
      </c>
      <c r="C5057" s="121"/>
      <c r="D5057" s="93" t="str">
        <f>IF(E5057="","",VLOOKUP(E5057,[1]PROJECTES!$C$14:$G$5000,5,FALSE))</f>
        <v/>
      </c>
      <c r="E5057" s="117"/>
      <c r="F5057" s="95"/>
      <c r="G5057" s="96" t="str">
        <f>IF(E5057="","",VLOOKUP(E5057,[1]PROJECTES!$C$14:$G$5000,4,FALSE))</f>
        <v/>
      </c>
      <c r="H5057" s="118"/>
      <c r="I5057" s="97" t="str">
        <f>IF(H5057="","",VLOOKUP(H5057,BD!B$2:C$16,2,FALSE))</f>
        <v/>
      </c>
      <c r="J5057" s="98"/>
      <c r="K5057" s="135" t="str">
        <f t="shared" si="170"/>
        <v/>
      </c>
      <c r="L5057" s="99" t="str">
        <f t="shared" ca="1" si="171"/>
        <v>-</v>
      </c>
      <c r="M5057" s="93" t="str">
        <f>IF(E5057="","",VLOOKUP(E5057,[1]PROJECTES!$C$14:$Z$5000,21,FALSE))</f>
        <v/>
      </c>
      <c r="N5057" s="100"/>
      <c r="O5057" s="72" t="s">
        <v>229</v>
      </c>
      <c r="P5057" s="101"/>
      <c r="Q5057" s="132"/>
      <c r="R5057" s="102"/>
      <c r="S5057" s="91"/>
    </row>
    <row r="5058" spans="1:19" s="104" customFormat="1" ht="12.75" customHeight="1" x14ac:dyDescent="0.25">
      <c r="A5058" s="121"/>
      <c r="B5058" s="92" t="str">
        <f>IF(E5058="","",VLOOKUP(E5058,[1]PROJECTES!$C$14:$G$5000,2,FALSE))</f>
        <v/>
      </c>
      <c r="C5058" s="121"/>
      <c r="D5058" s="93" t="str">
        <f>IF(E5058="","",VLOOKUP(E5058,[1]PROJECTES!$C$14:$G$5000,5,FALSE))</f>
        <v/>
      </c>
      <c r="E5058" s="117"/>
      <c r="F5058" s="95"/>
      <c r="G5058" s="96" t="str">
        <f>IF(E5058="","",VLOOKUP(E5058,[1]PROJECTES!$C$14:$G$5000,4,FALSE))</f>
        <v/>
      </c>
      <c r="H5058" s="118"/>
      <c r="I5058" s="97" t="str">
        <f>IF(H5058="","",VLOOKUP(H5058,BD!B$2:C$16,2,FALSE))</f>
        <v/>
      </c>
      <c r="J5058" s="98"/>
      <c r="K5058" s="135" t="str">
        <f t="shared" si="170"/>
        <v/>
      </c>
      <c r="L5058" s="99" t="str">
        <f t="shared" ca="1" si="171"/>
        <v>-</v>
      </c>
      <c r="M5058" s="93" t="str">
        <f>IF(E5058="","",VLOOKUP(E5058,[1]PROJECTES!$C$14:$Z$5000,21,FALSE))</f>
        <v/>
      </c>
      <c r="N5058" s="100"/>
      <c r="O5058" s="72" t="s">
        <v>229</v>
      </c>
      <c r="P5058" s="101"/>
      <c r="Q5058" s="132"/>
      <c r="R5058" s="102"/>
      <c r="S5058" s="91"/>
    </row>
    <row r="5059" spans="1:19" s="104" customFormat="1" ht="12.75" customHeight="1" x14ac:dyDescent="0.25">
      <c r="A5059" s="121"/>
      <c r="B5059" s="92" t="str">
        <f>IF(E5059="","",VLOOKUP(E5059,[1]PROJECTES!$C$14:$G$5000,2,FALSE))</f>
        <v/>
      </c>
      <c r="C5059" s="121"/>
      <c r="D5059" s="93" t="str">
        <f>IF(E5059="","",VLOOKUP(E5059,[1]PROJECTES!$C$14:$G$5000,5,FALSE))</f>
        <v/>
      </c>
      <c r="E5059" s="117"/>
      <c r="F5059" s="95"/>
      <c r="G5059" s="96" t="str">
        <f>IF(E5059="","",VLOOKUP(E5059,[1]PROJECTES!$C$14:$G$5000,4,FALSE))</f>
        <v/>
      </c>
      <c r="H5059" s="118"/>
      <c r="I5059" s="97" t="str">
        <f>IF(H5059="","",VLOOKUP(H5059,BD!B$2:C$16,2,FALSE))</f>
        <v/>
      </c>
      <c r="J5059" s="98"/>
      <c r="K5059" s="135" t="str">
        <f t="shared" si="170"/>
        <v/>
      </c>
      <c r="L5059" s="99" t="str">
        <f t="shared" ca="1" si="171"/>
        <v>-</v>
      </c>
      <c r="M5059" s="93" t="str">
        <f>IF(E5059="","",VLOOKUP(E5059,[1]PROJECTES!$C$14:$Z$5000,21,FALSE))</f>
        <v/>
      </c>
      <c r="N5059" s="100"/>
      <c r="O5059" s="72" t="s">
        <v>229</v>
      </c>
      <c r="P5059" s="101"/>
      <c r="Q5059" s="132"/>
      <c r="R5059" s="102"/>
      <c r="S5059" s="91"/>
    </row>
    <row r="5060" spans="1:19" s="104" customFormat="1" ht="12.75" customHeight="1" x14ac:dyDescent="0.25">
      <c r="A5060" s="121"/>
      <c r="B5060" s="92" t="str">
        <f>IF(E5060="","",VLOOKUP(E5060,[1]PROJECTES!$C$14:$G$5000,2,FALSE))</f>
        <v/>
      </c>
      <c r="C5060" s="121"/>
      <c r="D5060" s="93" t="str">
        <f>IF(E5060="","",VLOOKUP(E5060,[1]PROJECTES!$C$14:$G$5000,5,FALSE))</f>
        <v/>
      </c>
      <c r="E5060" s="117"/>
      <c r="F5060" s="95"/>
      <c r="G5060" s="96" t="str">
        <f>IF(E5060="","",VLOOKUP(E5060,[1]PROJECTES!$C$14:$G$5000,4,FALSE))</f>
        <v/>
      </c>
      <c r="H5060" s="118"/>
      <c r="I5060" s="97" t="str">
        <f>IF(H5060="","",VLOOKUP(H5060,BD!B$2:C$16,2,FALSE))</f>
        <v/>
      </c>
      <c r="J5060" s="98"/>
      <c r="K5060" s="135" t="str">
        <f t="shared" si="170"/>
        <v/>
      </c>
      <c r="L5060" s="99" t="str">
        <f t="shared" ca="1" si="171"/>
        <v>-</v>
      </c>
      <c r="M5060" s="93" t="str">
        <f>IF(E5060="","",VLOOKUP(E5060,[1]PROJECTES!$C$14:$Z$5000,21,FALSE))</f>
        <v/>
      </c>
      <c r="N5060" s="100"/>
      <c r="O5060" s="72" t="s">
        <v>229</v>
      </c>
      <c r="P5060" s="101"/>
      <c r="Q5060" s="132"/>
      <c r="R5060" s="102"/>
      <c r="S5060" s="91"/>
    </row>
    <row r="5061" spans="1:19" s="104" customFormat="1" ht="12.75" customHeight="1" x14ac:dyDescent="0.25">
      <c r="A5061" s="121"/>
      <c r="B5061" s="92" t="str">
        <f>IF(E5061="","",VLOOKUP(E5061,[1]PROJECTES!$C$14:$G$5000,2,FALSE))</f>
        <v/>
      </c>
      <c r="C5061" s="121"/>
      <c r="D5061" s="93" t="str">
        <f>IF(E5061="","",VLOOKUP(E5061,[1]PROJECTES!$C$14:$G$5000,5,FALSE))</f>
        <v/>
      </c>
      <c r="E5061" s="117"/>
      <c r="F5061" s="95"/>
      <c r="G5061" s="96" t="str">
        <f>IF(E5061="","",VLOOKUP(E5061,[1]PROJECTES!$C$14:$G$5000,4,FALSE))</f>
        <v/>
      </c>
      <c r="H5061" s="118"/>
      <c r="I5061" s="97" t="str">
        <f>IF(H5061="","",VLOOKUP(H5061,BD!B$2:C$16,2,FALSE))</f>
        <v/>
      </c>
      <c r="J5061" s="98"/>
      <c r="K5061" s="135" t="str">
        <f t="shared" si="170"/>
        <v/>
      </c>
      <c r="L5061" s="99" t="str">
        <f t="shared" ca="1" si="171"/>
        <v>-</v>
      </c>
      <c r="M5061" s="93" t="str">
        <f>IF(E5061="","",VLOOKUP(E5061,[1]PROJECTES!$C$14:$Z$5000,21,FALSE))</f>
        <v/>
      </c>
      <c r="N5061" s="100"/>
      <c r="O5061" s="72" t="s">
        <v>229</v>
      </c>
      <c r="P5061" s="101"/>
      <c r="Q5061" s="132"/>
      <c r="R5061" s="102"/>
      <c r="S5061" s="91"/>
    </row>
    <row r="5062" spans="1:19" s="104" customFormat="1" ht="12.75" customHeight="1" x14ac:dyDescent="0.25">
      <c r="A5062" s="121"/>
      <c r="B5062" s="92" t="str">
        <f>IF(E5062="","",VLOOKUP(E5062,[1]PROJECTES!$C$14:$G$5000,2,FALSE))</f>
        <v/>
      </c>
      <c r="C5062" s="121"/>
      <c r="D5062" s="93" t="str">
        <f>IF(E5062="","",VLOOKUP(E5062,[1]PROJECTES!$C$14:$G$5000,5,FALSE))</f>
        <v/>
      </c>
      <c r="E5062" s="117"/>
      <c r="F5062" s="95"/>
      <c r="G5062" s="96" t="str">
        <f>IF(E5062="","",VLOOKUP(E5062,[1]PROJECTES!$C$14:$G$5000,4,FALSE))</f>
        <v/>
      </c>
      <c r="H5062" s="118"/>
      <c r="I5062" s="97" t="str">
        <f>IF(H5062="","",VLOOKUP(H5062,BD!B$2:C$16,2,FALSE))</f>
        <v/>
      </c>
      <c r="J5062" s="98"/>
      <c r="K5062" s="135" t="str">
        <f t="shared" si="170"/>
        <v/>
      </c>
      <c r="L5062" s="99" t="str">
        <f t="shared" ca="1" si="171"/>
        <v>-</v>
      </c>
      <c r="M5062" s="93" t="str">
        <f>IF(E5062="","",VLOOKUP(E5062,[1]PROJECTES!$C$14:$Z$5000,21,FALSE))</f>
        <v/>
      </c>
      <c r="N5062" s="100"/>
      <c r="O5062" s="72" t="s">
        <v>229</v>
      </c>
      <c r="P5062" s="101"/>
      <c r="Q5062" s="132"/>
      <c r="R5062" s="102"/>
      <c r="S5062" s="91"/>
    </row>
    <row r="5063" spans="1:19" s="104" customFormat="1" ht="12.75" customHeight="1" x14ac:dyDescent="0.25">
      <c r="A5063" s="121"/>
      <c r="B5063" s="92" t="str">
        <f>IF(E5063="","",VLOOKUP(E5063,[1]PROJECTES!$C$14:$G$5000,2,FALSE))</f>
        <v/>
      </c>
      <c r="C5063" s="121"/>
      <c r="D5063" s="93" t="str">
        <f>IF(E5063="","",VLOOKUP(E5063,[1]PROJECTES!$C$14:$G$5000,5,FALSE))</f>
        <v/>
      </c>
      <c r="E5063" s="117"/>
      <c r="F5063" s="95"/>
      <c r="G5063" s="96" t="str">
        <f>IF(E5063="","",VLOOKUP(E5063,[1]PROJECTES!$C$14:$G$5000,4,FALSE))</f>
        <v/>
      </c>
      <c r="H5063" s="118"/>
      <c r="I5063" s="97" t="str">
        <f>IF(H5063="","",VLOOKUP(H5063,BD!B$2:C$16,2,FALSE))</f>
        <v/>
      </c>
      <c r="J5063" s="98"/>
      <c r="K5063" s="135" t="str">
        <f t="shared" si="170"/>
        <v/>
      </c>
      <c r="L5063" s="99" t="str">
        <f t="shared" ca="1" si="171"/>
        <v>-</v>
      </c>
      <c r="M5063" s="93" t="str">
        <f>IF(E5063="","",VLOOKUP(E5063,[1]PROJECTES!$C$14:$Z$5000,21,FALSE))</f>
        <v/>
      </c>
      <c r="N5063" s="100"/>
      <c r="O5063" s="72" t="s">
        <v>229</v>
      </c>
      <c r="P5063" s="101"/>
      <c r="Q5063" s="132"/>
      <c r="R5063" s="102"/>
      <c r="S5063" s="91"/>
    </row>
    <row r="5064" spans="1:19" s="104" customFormat="1" ht="12.75" customHeight="1" x14ac:dyDescent="0.25">
      <c r="A5064" s="121"/>
      <c r="B5064" s="92" t="str">
        <f>IF(E5064="","",VLOOKUP(E5064,[1]PROJECTES!$C$14:$G$5000,2,FALSE))</f>
        <v/>
      </c>
      <c r="C5064" s="121"/>
      <c r="D5064" s="93" t="str">
        <f>IF(E5064="","",VLOOKUP(E5064,[1]PROJECTES!$C$14:$G$5000,5,FALSE))</f>
        <v/>
      </c>
      <c r="E5064" s="117"/>
      <c r="F5064" s="95"/>
      <c r="G5064" s="96" t="str">
        <f>IF(E5064="","",VLOOKUP(E5064,[1]PROJECTES!$C$14:$G$5000,4,FALSE))</f>
        <v/>
      </c>
      <c r="H5064" s="118"/>
      <c r="I5064" s="97" t="str">
        <f>IF(H5064="","",VLOOKUP(H5064,BD!B$2:C$16,2,FALSE))</f>
        <v/>
      </c>
      <c r="J5064" s="98"/>
      <c r="K5064" s="135" t="str">
        <f t="shared" si="170"/>
        <v/>
      </c>
      <c r="L5064" s="99" t="str">
        <f t="shared" ca="1" si="171"/>
        <v>-</v>
      </c>
      <c r="M5064" s="93" t="str">
        <f>IF(E5064="","",VLOOKUP(E5064,[1]PROJECTES!$C$14:$Z$5000,21,FALSE))</f>
        <v/>
      </c>
      <c r="N5064" s="100"/>
      <c r="O5064" s="72" t="s">
        <v>229</v>
      </c>
      <c r="P5064" s="101"/>
      <c r="Q5064" s="132"/>
      <c r="R5064" s="102"/>
      <c r="S5064" s="91"/>
    </row>
    <row r="5065" spans="1:19" s="104" customFormat="1" ht="12.75" customHeight="1" x14ac:dyDescent="0.25">
      <c r="A5065" s="121"/>
      <c r="B5065" s="92" t="str">
        <f>IF(E5065="","",VLOOKUP(E5065,[1]PROJECTES!$C$14:$G$5000,2,FALSE))</f>
        <v/>
      </c>
      <c r="C5065" s="121"/>
      <c r="D5065" s="93" t="str">
        <f>IF(E5065="","",VLOOKUP(E5065,[1]PROJECTES!$C$14:$G$5000,5,FALSE))</f>
        <v/>
      </c>
      <c r="E5065" s="117"/>
      <c r="F5065" s="95"/>
      <c r="G5065" s="96" t="str">
        <f>IF(E5065="","",VLOOKUP(E5065,[1]PROJECTES!$C$14:$G$5000,4,FALSE))</f>
        <v/>
      </c>
      <c r="H5065" s="118"/>
      <c r="I5065" s="97" t="str">
        <f>IF(H5065="","",VLOOKUP(H5065,BD!B$2:C$16,2,FALSE))</f>
        <v/>
      </c>
      <c r="J5065" s="98"/>
      <c r="K5065" s="135" t="str">
        <f t="shared" si="170"/>
        <v/>
      </c>
      <c r="L5065" s="99" t="str">
        <f t="shared" ca="1" si="171"/>
        <v>-</v>
      </c>
      <c r="M5065" s="93" t="str">
        <f>IF(E5065="","",VLOOKUP(E5065,[1]PROJECTES!$C$14:$Z$5000,21,FALSE))</f>
        <v/>
      </c>
      <c r="N5065" s="100"/>
      <c r="O5065" s="72" t="s">
        <v>229</v>
      </c>
      <c r="P5065" s="101"/>
      <c r="Q5065" s="132"/>
      <c r="R5065" s="102"/>
      <c r="S5065" s="91"/>
    </row>
    <row r="5066" spans="1:19" s="104" customFormat="1" ht="12.75" customHeight="1" x14ac:dyDescent="0.25">
      <c r="A5066" s="121"/>
      <c r="B5066" s="92" t="str">
        <f>IF(E5066="","",VLOOKUP(E5066,[1]PROJECTES!$C$14:$G$5000,2,FALSE))</f>
        <v/>
      </c>
      <c r="C5066" s="121"/>
      <c r="D5066" s="93" t="str">
        <f>IF(E5066="","",VLOOKUP(E5066,[1]PROJECTES!$C$14:$G$5000,5,FALSE))</f>
        <v/>
      </c>
      <c r="E5066" s="117"/>
      <c r="F5066" s="95"/>
      <c r="G5066" s="96" t="str">
        <f>IF(E5066="","",VLOOKUP(E5066,[1]PROJECTES!$C$14:$G$5000,4,FALSE))</f>
        <v/>
      </c>
      <c r="H5066" s="118"/>
      <c r="I5066" s="97" t="str">
        <f>IF(H5066="","",VLOOKUP(H5066,BD!B$2:C$16,2,FALSE))</f>
        <v/>
      </c>
      <c r="J5066" s="98"/>
      <c r="K5066" s="135" t="str">
        <f t="shared" si="170"/>
        <v/>
      </c>
      <c r="L5066" s="99" t="str">
        <f t="shared" ca="1" si="171"/>
        <v>-</v>
      </c>
      <c r="M5066" s="93" t="str">
        <f>IF(E5066="","",VLOOKUP(E5066,[1]PROJECTES!$C$14:$Z$5000,21,FALSE))</f>
        <v/>
      </c>
      <c r="N5066" s="100"/>
      <c r="O5066" s="72" t="s">
        <v>229</v>
      </c>
      <c r="P5066" s="101"/>
      <c r="Q5066" s="132"/>
      <c r="R5066" s="102"/>
      <c r="S5066" s="91"/>
    </row>
    <row r="5067" spans="1:19" s="104" customFormat="1" ht="12.75" customHeight="1" x14ac:dyDescent="0.25">
      <c r="A5067" s="121"/>
      <c r="B5067" s="92" t="str">
        <f>IF(E5067="","",VLOOKUP(E5067,[1]PROJECTES!$C$14:$G$5000,2,FALSE))</f>
        <v/>
      </c>
      <c r="C5067" s="121"/>
      <c r="D5067" s="93" t="str">
        <f>IF(E5067="","",VLOOKUP(E5067,[1]PROJECTES!$C$14:$G$5000,5,FALSE))</f>
        <v/>
      </c>
      <c r="E5067" s="117"/>
      <c r="F5067" s="95"/>
      <c r="G5067" s="96" t="str">
        <f>IF(E5067="","",VLOOKUP(E5067,[1]PROJECTES!$C$14:$G$5000,4,FALSE))</f>
        <v/>
      </c>
      <c r="H5067" s="118"/>
      <c r="I5067" s="97" t="str">
        <f>IF(H5067="","",VLOOKUP(H5067,BD!B$2:C$16,2,FALSE))</f>
        <v/>
      </c>
      <c r="J5067" s="98"/>
      <c r="K5067" s="135" t="str">
        <f t="shared" si="170"/>
        <v/>
      </c>
      <c r="L5067" s="99" t="str">
        <f t="shared" ca="1" si="171"/>
        <v>-</v>
      </c>
      <c r="M5067" s="93" t="str">
        <f>IF(E5067="","",VLOOKUP(E5067,[1]PROJECTES!$C$14:$Z$5000,21,FALSE))</f>
        <v/>
      </c>
      <c r="N5067" s="100"/>
      <c r="O5067" s="72" t="s">
        <v>229</v>
      </c>
      <c r="P5067" s="101"/>
      <c r="Q5067" s="132"/>
      <c r="R5067" s="102"/>
      <c r="S5067" s="91"/>
    </row>
    <row r="5068" spans="1:19" s="104" customFormat="1" ht="12.75" customHeight="1" x14ac:dyDescent="0.25">
      <c r="A5068" s="121"/>
      <c r="B5068" s="92" t="str">
        <f>IF(E5068="","",VLOOKUP(E5068,[1]PROJECTES!$C$14:$G$5000,2,FALSE))</f>
        <v/>
      </c>
      <c r="C5068" s="121"/>
      <c r="D5068" s="93" t="str">
        <f>IF(E5068="","",VLOOKUP(E5068,[1]PROJECTES!$C$14:$G$5000,5,FALSE))</f>
        <v/>
      </c>
      <c r="E5068" s="117"/>
      <c r="F5068" s="95"/>
      <c r="G5068" s="96" t="str">
        <f>IF(E5068="","",VLOOKUP(E5068,[1]PROJECTES!$C$14:$G$5000,4,FALSE))</f>
        <v/>
      </c>
      <c r="H5068" s="118"/>
      <c r="I5068" s="97" t="str">
        <f>IF(H5068="","",VLOOKUP(H5068,BD!B$2:C$16,2,FALSE))</f>
        <v/>
      </c>
      <c r="J5068" s="98"/>
      <c r="K5068" s="135" t="str">
        <f t="shared" si="170"/>
        <v/>
      </c>
      <c r="L5068" s="99" t="str">
        <f t="shared" ca="1" si="171"/>
        <v>-</v>
      </c>
      <c r="M5068" s="93" t="str">
        <f>IF(E5068="","",VLOOKUP(E5068,[1]PROJECTES!$C$14:$Z$5000,21,FALSE))</f>
        <v/>
      </c>
      <c r="N5068" s="100"/>
      <c r="O5068" s="72" t="s">
        <v>229</v>
      </c>
      <c r="P5068" s="101"/>
      <c r="Q5068" s="132"/>
      <c r="R5068" s="102"/>
      <c r="S5068" s="91"/>
    </row>
    <row r="5069" spans="1:19" s="104" customFormat="1" ht="12.75" customHeight="1" x14ac:dyDescent="0.25">
      <c r="A5069" s="121"/>
      <c r="B5069" s="92" t="str">
        <f>IF(E5069="","",VLOOKUP(E5069,[1]PROJECTES!$C$14:$G$5000,2,FALSE))</f>
        <v/>
      </c>
      <c r="C5069" s="121"/>
      <c r="D5069" s="93" t="str">
        <f>IF(E5069="","",VLOOKUP(E5069,[1]PROJECTES!$C$14:$G$5000,5,FALSE))</f>
        <v/>
      </c>
      <c r="E5069" s="117"/>
      <c r="F5069" s="95"/>
      <c r="G5069" s="96" t="str">
        <f>IF(E5069="","",VLOOKUP(E5069,[1]PROJECTES!$C$14:$G$5000,4,FALSE))</f>
        <v/>
      </c>
      <c r="H5069" s="118"/>
      <c r="I5069" s="97" t="str">
        <f>IF(H5069="","",VLOOKUP(H5069,BD!B$2:C$16,2,FALSE))</f>
        <v/>
      </c>
      <c r="J5069" s="98"/>
      <c r="K5069" s="135" t="str">
        <f t="shared" si="170"/>
        <v/>
      </c>
      <c r="L5069" s="99" t="str">
        <f t="shared" ca="1" si="171"/>
        <v>-</v>
      </c>
      <c r="M5069" s="93" t="str">
        <f>IF(E5069="","",VLOOKUP(E5069,[1]PROJECTES!$C$14:$Z$5000,21,FALSE))</f>
        <v/>
      </c>
      <c r="N5069" s="100"/>
      <c r="O5069" s="72" t="s">
        <v>229</v>
      </c>
      <c r="P5069" s="101"/>
      <c r="Q5069" s="132"/>
      <c r="R5069" s="102"/>
      <c r="S5069" s="91"/>
    </row>
    <row r="5070" spans="1:19" s="104" customFormat="1" ht="12.75" customHeight="1" x14ac:dyDescent="0.25">
      <c r="A5070" s="121"/>
      <c r="B5070" s="92" t="str">
        <f>IF(E5070="","",VLOOKUP(E5070,[1]PROJECTES!$C$14:$G$5000,2,FALSE))</f>
        <v/>
      </c>
      <c r="C5070" s="121"/>
      <c r="D5070" s="93" t="str">
        <f>IF(E5070="","",VLOOKUP(E5070,[1]PROJECTES!$C$14:$G$5000,5,FALSE))</f>
        <v/>
      </c>
      <c r="E5070" s="117"/>
      <c r="F5070" s="95"/>
      <c r="G5070" s="96" t="str">
        <f>IF(E5070="","",VLOOKUP(E5070,[1]PROJECTES!$C$14:$G$5000,4,FALSE))</f>
        <v/>
      </c>
      <c r="H5070" s="118"/>
      <c r="I5070" s="97" t="str">
        <f>IF(H5070="","",VLOOKUP(H5070,BD!B$2:C$16,2,FALSE))</f>
        <v/>
      </c>
      <c r="J5070" s="98"/>
      <c r="K5070" s="135" t="str">
        <f t="shared" si="170"/>
        <v/>
      </c>
      <c r="L5070" s="99" t="str">
        <f t="shared" ca="1" si="171"/>
        <v>-</v>
      </c>
      <c r="M5070" s="93" t="str">
        <f>IF(E5070="","",VLOOKUP(E5070,[1]PROJECTES!$C$14:$Z$5000,21,FALSE))</f>
        <v/>
      </c>
      <c r="N5070" s="100"/>
      <c r="O5070" s="72" t="s">
        <v>229</v>
      </c>
      <c r="P5070" s="101"/>
      <c r="Q5070" s="132"/>
      <c r="R5070" s="102"/>
      <c r="S5070" s="91"/>
    </row>
    <row r="5071" spans="1:19" s="104" customFormat="1" ht="12.75" customHeight="1" x14ac:dyDescent="0.25">
      <c r="A5071" s="121"/>
      <c r="B5071" s="92" t="str">
        <f>IF(E5071="","",VLOOKUP(E5071,[1]PROJECTES!$C$14:$G$5000,2,FALSE))</f>
        <v/>
      </c>
      <c r="C5071" s="121"/>
      <c r="D5071" s="93" t="str">
        <f>IF(E5071="","",VLOOKUP(E5071,[1]PROJECTES!$C$14:$G$5000,5,FALSE))</f>
        <v/>
      </c>
      <c r="E5071" s="117"/>
      <c r="F5071" s="95"/>
      <c r="G5071" s="96" t="str">
        <f>IF(E5071="","",VLOOKUP(E5071,[1]PROJECTES!$C$14:$G$5000,4,FALSE))</f>
        <v/>
      </c>
      <c r="H5071" s="118"/>
      <c r="I5071" s="97" t="str">
        <f>IF(H5071="","",VLOOKUP(H5071,BD!B$2:C$16,2,FALSE))</f>
        <v/>
      </c>
      <c r="J5071" s="98"/>
      <c r="K5071" s="135" t="str">
        <f t="shared" si="170"/>
        <v/>
      </c>
      <c r="L5071" s="99" t="str">
        <f t="shared" ca="1" si="171"/>
        <v>-</v>
      </c>
      <c r="M5071" s="93" t="str">
        <f>IF(E5071="","",VLOOKUP(E5071,[1]PROJECTES!$C$14:$Z$5000,21,FALSE))</f>
        <v/>
      </c>
      <c r="N5071" s="100"/>
      <c r="O5071" s="72" t="s">
        <v>229</v>
      </c>
      <c r="P5071" s="101"/>
      <c r="Q5071" s="132"/>
      <c r="R5071" s="102"/>
      <c r="S5071" s="91"/>
    </row>
    <row r="5072" spans="1:19" s="104" customFormat="1" ht="12.75" customHeight="1" x14ac:dyDescent="0.25">
      <c r="A5072" s="121"/>
      <c r="B5072" s="92" t="str">
        <f>IF(E5072="","",VLOOKUP(E5072,[1]PROJECTES!$C$14:$G$5000,2,FALSE))</f>
        <v/>
      </c>
      <c r="C5072" s="121"/>
      <c r="D5072" s="93" t="str">
        <f>IF(E5072="","",VLOOKUP(E5072,[1]PROJECTES!$C$14:$G$5000,5,FALSE))</f>
        <v/>
      </c>
      <c r="E5072" s="117"/>
      <c r="F5072" s="95"/>
      <c r="G5072" s="96" t="str">
        <f>IF(E5072="","",VLOOKUP(E5072,[1]PROJECTES!$C$14:$G$5000,4,FALSE))</f>
        <v/>
      </c>
      <c r="H5072" s="118"/>
      <c r="I5072" s="97" t="str">
        <f>IF(H5072="","",VLOOKUP(H5072,BD!B$2:C$16,2,FALSE))</f>
        <v/>
      </c>
      <c r="J5072" s="98"/>
      <c r="K5072" s="135" t="str">
        <f t="shared" si="170"/>
        <v/>
      </c>
      <c r="L5072" s="99" t="str">
        <f t="shared" ca="1" si="171"/>
        <v>-</v>
      </c>
      <c r="M5072" s="93" t="str">
        <f>IF(E5072="","",VLOOKUP(E5072,[1]PROJECTES!$C$14:$Z$5000,21,FALSE))</f>
        <v/>
      </c>
      <c r="N5072" s="100"/>
      <c r="O5072" s="72" t="s">
        <v>229</v>
      </c>
      <c r="P5072" s="101"/>
      <c r="Q5072" s="132"/>
      <c r="R5072" s="102"/>
      <c r="S5072" s="91"/>
    </row>
    <row r="5073" spans="1:19" s="104" customFormat="1" ht="12.75" customHeight="1" x14ac:dyDescent="0.25">
      <c r="A5073" s="121"/>
      <c r="B5073" s="92" t="str">
        <f>IF(E5073="","",VLOOKUP(E5073,[1]PROJECTES!$C$14:$G$5000,2,FALSE))</f>
        <v/>
      </c>
      <c r="C5073" s="121"/>
      <c r="D5073" s="93" t="str">
        <f>IF(E5073="","",VLOOKUP(E5073,[1]PROJECTES!$C$14:$G$5000,5,FALSE))</f>
        <v/>
      </c>
      <c r="E5073" s="117"/>
      <c r="F5073" s="95"/>
      <c r="G5073" s="96" t="str">
        <f>IF(E5073="","",VLOOKUP(E5073,[1]PROJECTES!$C$14:$G$5000,4,FALSE))</f>
        <v/>
      </c>
      <c r="H5073" s="118"/>
      <c r="I5073" s="97" t="str">
        <f>IF(H5073="","",VLOOKUP(H5073,BD!B$2:C$16,2,FALSE))</f>
        <v/>
      </c>
      <c r="J5073" s="98"/>
      <c r="K5073" s="135" t="str">
        <f t="shared" si="170"/>
        <v/>
      </c>
      <c r="L5073" s="99" t="str">
        <f t="shared" ca="1" si="171"/>
        <v>-</v>
      </c>
      <c r="M5073" s="93" t="str">
        <f>IF(E5073="","",VLOOKUP(E5073,[1]PROJECTES!$C$14:$Z$5000,21,FALSE))</f>
        <v/>
      </c>
      <c r="N5073" s="100"/>
      <c r="O5073" s="72" t="s">
        <v>229</v>
      </c>
      <c r="P5073" s="101"/>
      <c r="Q5073" s="132"/>
      <c r="R5073" s="102"/>
      <c r="S5073" s="91"/>
    </row>
    <row r="5074" spans="1:19" s="104" customFormat="1" ht="12.75" customHeight="1" x14ac:dyDescent="0.25">
      <c r="A5074" s="121"/>
      <c r="B5074" s="92" t="str">
        <f>IF(E5074="","",VLOOKUP(E5074,[1]PROJECTES!$C$14:$G$5000,2,FALSE))</f>
        <v/>
      </c>
      <c r="C5074" s="121"/>
      <c r="D5074" s="93" t="str">
        <f>IF(E5074="","",VLOOKUP(E5074,[1]PROJECTES!$C$14:$G$5000,5,FALSE))</f>
        <v/>
      </c>
      <c r="E5074" s="117"/>
      <c r="F5074" s="95"/>
      <c r="G5074" s="96" t="str">
        <f>IF(E5074="","",VLOOKUP(E5074,[1]PROJECTES!$C$14:$G$5000,4,FALSE))</f>
        <v/>
      </c>
      <c r="H5074" s="118"/>
      <c r="I5074" s="97" t="str">
        <f>IF(H5074="","",VLOOKUP(H5074,BD!B$2:C$16,2,FALSE))</f>
        <v/>
      </c>
      <c r="J5074" s="98"/>
      <c r="K5074" s="135" t="str">
        <f t="shared" si="170"/>
        <v/>
      </c>
      <c r="L5074" s="99" t="str">
        <f t="shared" ca="1" si="171"/>
        <v>-</v>
      </c>
      <c r="M5074" s="93" t="str">
        <f>IF(E5074="","",VLOOKUP(E5074,[1]PROJECTES!$C$14:$Z$5000,21,FALSE))</f>
        <v/>
      </c>
      <c r="N5074" s="100"/>
      <c r="O5074" s="72" t="s">
        <v>229</v>
      </c>
      <c r="P5074" s="101"/>
      <c r="Q5074" s="132"/>
      <c r="R5074" s="102"/>
      <c r="S5074" s="91"/>
    </row>
    <row r="5075" spans="1:19" s="104" customFormat="1" ht="12.75" customHeight="1" x14ac:dyDescent="0.25">
      <c r="A5075" s="121"/>
      <c r="B5075" s="92" t="str">
        <f>IF(E5075="","",VLOOKUP(E5075,[1]PROJECTES!$C$14:$G$5000,2,FALSE))</f>
        <v/>
      </c>
      <c r="C5075" s="121"/>
      <c r="D5075" s="93" t="str">
        <f>IF(E5075="","",VLOOKUP(E5075,[1]PROJECTES!$C$14:$G$5000,5,FALSE))</f>
        <v/>
      </c>
      <c r="E5075" s="117"/>
      <c r="F5075" s="95"/>
      <c r="G5075" s="96" t="str">
        <f>IF(E5075="","",VLOOKUP(E5075,[1]PROJECTES!$C$14:$G$5000,4,FALSE))</f>
        <v/>
      </c>
      <c r="H5075" s="118"/>
      <c r="I5075" s="97" t="str">
        <f>IF(H5075="","",VLOOKUP(H5075,BD!B$2:C$16,2,FALSE))</f>
        <v/>
      </c>
      <c r="J5075" s="98"/>
      <c r="K5075" s="135" t="str">
        <f t="shared" si="170"/>
        <v/>
      </c>
      <c r="L5075" s="99" t="str">
        <f t="shared" ca="1" si="171"/>
        <v>-</v>
      </c>
      <c r="M5075" s="93" t="str">
        <f>IF(E5075="","",VLOOKUP(E5075,[1]PROJECTES!$C$14:$Z$5000,21,FALSE))</f>
        <v/>
      </c>
      <c r="N5075" s="100"/>
      <c r="O5075" s="72" t="s">
        <v>229</v>
      </c>
      <c r="P5075" s="101"/>
      <c r="Q5075" s="132"/>
      <c r="R5075" s="102"/>
      <c r="S5075" s="91"/>
    </row>
    <row r="5076" spans="1:19" s="104" customFormat="1" ht="12.75" customHeight="1" x14ac:dyDescent="0.25">
      <c r="A5076" s="121"/>
      <c r="B5076" s="92" t="str">
        <f>IF(E5076="","",VLOOKUP(E5076,[1]PROJECTES!$C$14:$G$5000,2,FALSE))</f>
        <v/>
      </c>
      <c r="C5076" s="121"/>
      <c r="D5076" s="93" t="str">
        <f>IF(E5076="","",VLOOKUP(E5076,[1]PROJECTES!$C$14:$G$5000,5,FALSE))</f>
        <v/>
      </c>
      <c r="E5076" s="117"/>
      <c r="F5076" s="95"/>
      <c r="G5076" s="96" t="str">
        <f>IF(E5076="","",VLOOKUP(E5076,[1]PROJECTES!$C$14:$G$5000,4,FALSE))</f>
        <v/>
      </c>
      <c r="H5076" s="118"/>
      <c r="I5076" s="97" t="str">
        <f>IF(H5076="","",VLOOKUP(H5076,BD!B$2:C$16,2,FALSE))</f>
        <v/>
      </c>
      <c r="J5076" s="98"/>
      <c r="K5076" s="135" t="str">
        <f t="shared" si="170"/>
        <v/>
      </c>
      <c r="L5076" s="99" t="str">
        <f t="shared" ca="1" si="171"/>
        <v>-</v>
      </c>
      <c r="M5076" s="93" t="str">
        <f>IF(E5076="","",VLOOKUP(E5076,[1]PROJECTES!$C$14:$Z$5000,21,FALSE))</f>
        <v/>
      </c>
      <c r="N5076" s="100"/>
      <c r="O5076" s="72" t="s">
        <v>229</v>
      </c>
      <c r="P5076" s="101"/>
      <c r="Q5076" s="132"/>
      <c r="R5076" s="102"/>
      <c r="S5076" s="91"/>
    </row>
    <row r="5077" spans="1:19" s="104" customFormat="1" ht="12.75" customHeight="1" x14ac:dyDescent="0.25">
      <c r="A5077" s="121"/>
      <c r="B5077" s="92" t="str">
        <f>IF(E5077="","",VLOOKUP(E5077,[1]PROJECTES!$C$14:$G$5000,2,FALSE))</f>
        <v/>
      </c>
      <c r="C5077" s="121"/>
      <c r="D5077" s="93" t="str">
        <f>IF(E5077="","",VLOOKUP(E5077,[1]PROJECTES!$C$14:$G$5000,5,FALSE))</f>
        <v/>
      </c>
      <c r="E5077" s="117"/>
      <c r="F5077" s="95"/>
      <c r="G5077" s="96" t="str">
        <f>IF(E5077="","",VLOOKUP(E5077,[1]PROJECTES!$C$14:$G$5000,4,FALSE))</f>
        <v/>
      </c>
      <c r="H5077" s="118"/>
      <c r="I5077" s="97" t="str">
        <f>IF(H5077="","",VLOOKUP(H5077,BD!B$2:C$16,2,FALSE))</f>
        <v/>
      </c>
      <c r="J5077" s="98"/>
      <c r="K5077" s="135" t="str">
        <f t="shared" si="170"/>
        <v/>
      </c>
      <c r="L5077" s="99" t="str">
        <f t="shared" ca="1" si="171"/>
        <v>-</v>
      </c>
      <c r="M5077" s="93" t="str">
        <f>IF(E5077="","",VLOOKUP(E5077,[1]PROJECTES!$C$14:$Z$5000,21,FALSE))</f>
        <v/>
      </c>
      <c r="N5077" s="100"/>
      <c r="O5077" s="72" t="s">
        <v>229</v>
      </c>
      <c r="P5077" s="101"/>
      <c r="Q5077" s="132"/>
      <c r="R5077" s="102"/>
      <c r="S5077" s="91"/>
    </row>
    <row r="5078" spans="1:19" s="104" customFormat="1" ht="12.75" customHeight="1" x14ac:dyDescent="0.25">
      <c r="A5078" s="121"/>
      <c r="B5078" s="92" t="str">
        <f>IF(E5078="","",VLOOKUP(E5078,[1]PROJECTES!$C$14:$G$5000,2,FALSE))</f>
        <v/>
      </c>
      <c r="C5078" s="121"/>
      <c r="D5078" s="93" t="str">
        <f>IF(E5078="","",VLOOKUP(E5078,[1]PROJECTES!$C$14:$G$5000,5,FALSE))</f>
        <v/>
      </c>
      <c r="E5078" s="117"/>
      <c r="F5078" s="95"/>
      <c r="G5078" s="96" t="str">
        <f>IF(E5078="","",VLOOKUP(E5078,[1]PROJECTES!$C$14:$G$5000,4,FALSE))</f>
        <v/>
      </c>
      <c r="H5078" s="118"/>
      <c r="I5078" s="97" t="str">
        <f>IF(H5078="","",VLOOKUP(H5078,BD!B$2:C$16,2,FALSE))</f>
        <v/>
      </c>
      <c r="J5078" s="98"/>
      <c r="K5078" s="135" t="str">
        <f t="shared" si="170"/>
        <v/>
      </c>
      <c r="L5078" s="99" t="str">
        <f t="shared" ca="1" si="171"/>
        <v>-</v>
      </c>
      <c r="M5078" s="93" t="str">
        <f>IF(E5078="","",VLOOKUP(E5078,[1]PROJECTES!$C$14:$Z$5000,21,FALSE))</f>
        <v/>
      </c>
      <c r="N5078" s="100"/>
      <c r="O5078" s="72" t="s">
        <v>229</v>
      </c>
      <c r="P5078" s="101"/>
      <c r="Q5078" s="132"/>
      <c r="R5078" s="102"/>
      <c r="S5078" s="91"/>
    </row>
    <row r="5079" spans="1:19" s="104" customFormat="1" ht="12.75" customHeight="1" x14ac:dyDescent="0.25">
      <c r="A5079" s="121"/>
      <c r="B5079" s="92" t="str">
        <f>IF(E5079="","",VLOOKUP(E5079,[1]PROJECTES!$C$14:$G$5000,2,FALSE))</f>
        <v/>
      </c>
      <c r="C5079" s="121"/>
      <c r="D5079" s="93" t="str">
        <f>IF(E5079="","",VLOOKUP(E5079,[1]PROJECTES!$C$14:$G$5000,5,FALSE))</f>
        <v/>
      </c>
      <c r="E5079" s="117"/>
      <c r="F5079" s="95"/>
      <c r="G5079" s="96" t="str">
        <f>IF(E5079="","",VLOOKUP(E5079,[1]PROJECTES!$C$14:$G$5000,4,FALSE))</f>
        <v/>
      </c>
      <c r="H5079" s="118"/>
      <c r="I5079" s="97" t="str">
        <f>IF(H5079="","",VLOOKUP(H5079,BD!B$2:C$16,2,FALSE))</f>
        <v/>
      </c>
      <c r="J5079" s="98"/>
      <c r="K5079" s="135" t="str">
        <f t="shared" si="170"/>
        <v/>
      </c>
      <c r="L5079" s="99" t="str">
        <f t="shared" ca="1" si="171"/>
        <v>-</v>
      </c>
      <c r="M5079" s="93" t="str">
        <f>IF(E5079="","",VLOOKUP(E5079,[1]PROJECTES!$C$14:$Z$5000,21,FALSE))</f>
        <v/>
      </c>
      <c r="N5079" s="100"/>
      <c r="O5079" s="72" t="s">
        <v>229</v>
      </c>
      <c r="P5079" s="101"/>
      <c r="Q5079" s="132"/>
      <c r="R5079" s="102"/>
      <c r="S5079" s="91"/>
    </row>
    <row r="5080" spans="1:19" s="104" customFormat="1" ht="12.75" customHeight="1" x14ac:dyDescent="0.25">
      <c r="A5080" s="121"/>
      <c r="B5080" s="92" t="str">
        <f>IF(E5080="","",VLOOKUP(E5080,[1]PROJECTES!$C$14:$G$5000,2,FALSE))</f>
        <v/>
      </c>
      <c r="C5080" s="121"/>
      <c r="D5080" s="93" t="str">
        <f>IF(E5080="","",VLOOKUP(E5080,[1]PROJECTES!$C$14:$G$5000,5,FALSE))</f>
        <v/>
      </c>
      <c r="E5080" s="117"/>
      <c r="F5080" s="95"/>
      <c r="G5080" s="96" t="str">
        <f>IF(E5080="","",VLOOKUP(E5080,[1]PROJECTES!$C$14:$G$5000,4,FALSE))</f>
        <v/>
      </c>
      <c r="H5080" s="118"/>
      <c r="I5080" s="97" t="str">
        <f>IF(H5080="","",VLOOKUP(H5080,BD!B$2:C$16,2,FALSE))</f>
        <v/>
      </c>
      <c r="J5080" s="98"/>
      <c r="K5080" s="135" t="str">
        <f t="shared" si="170"/>
        <v/>
      </c>
      <c r="L5080" s="99" t="str">
        <f t="shared" ca="1" si="171"/>
        <v>-</v>
      </c>
      <c r="M5080" s="93" t="str">
        <f>IF(E5080="","",VLOOKUP(E5080,[1]PROJECTES!$C$14:$Z$5000,21,FALSE))</f>
        <v/>
      </c>
      <c r="N5080" s="100"/>
      <c r="O5080" s="72" t="s">
        <v>229</v>
      </c>
      <c r="P5080" s="101"/>
      <c r="Q5080" s="132"/>
      <c r="R5080" s="102"/>
      <c r="S5080" s="91"/>
    </row>
    <row r="5081" spans="1:19" s="104" customFormat="1" ht="12.75" customHeight="1" x14ac:dyDescent="0.25">
      <c r="A5081" s="121"/>
      <c r="B5081" s="92" t="str">
        <f>IF(E5081="","",VLOOKUP(E5081,[1]PROJECTES!$C$14:$G$5000,2,FALSE))</f>
        <v/>
      </c>
      <c r="C5081" s="121"/>
      <c r="D5081" s="93" t="str">
        <f>IF(E5081="","",VLOOKUP(E5081,[1]PROJECTES!$C$14:$G$5000,5,FALSE))</f>
        <v/>
      </c>
      <c r="E5081" s="117"/>
      <c r="F5081" s="95"/>
      <c r="G5081" s="96" t="str">
        <f>IF(E5081="","",VLOOKUP(E5081,[1]PROJECTES!$C$14:$G$5000,4,FALSE))</f>
        <v/>
      </c>
      <c r="H5081" s="118"/>
      <c r="I5081" s="97" t="str">
        <f>IF(H5081="","",VLOOKUP(H5081,BD!B$2:C$16,2,FALSE))</f>
        <v/>
      </c>
      <c r="J5081" s="98"/>
      <c r="K5081" s="135" t="str">
        <f t="shared" si="170"/>
        <v/>
      </c>
      <c r="L5081" s="99" t="str">
        <f t="shared" ca="1" si="171"/>
        <v>-</v>
      </c>
      <c r="M5081" s="93" t="str">
        <f>IF(E5081="","",VLOOKUP(E5081,[1]PROJECTES!$C$14:$Z$5000,21,FALSE))</f>
        <v/>
      </c>
      <c r="N5081" s="100"/>
      <c r="O5081" s="72" t="s">
        <v>229</v>
      </c>
      <c r="P5081" s="101"/>
      <c r="Q5081" s="132"/>
      <c r="R5081" s="102"/>
      <c r="S5081" s="91"/>
    </row>
    <row r="5082" spans="1:19" s="104" customFormat="1" ht="12.75" customHeight="1" x14ac:dyDescent="0.25">
      <c r="A5082" s="121"/>
      <c r="B5082" s="92" t="str">
        <f>IF(E5082="","",VLOOKUP(E5082,[1]PROJECTES!$C$14:$G$5000,2,FALSE))</f>
        <v/>
      </c>
      <c r="C5082" s="121"/>
      <c r="D5082" s="93" t="str">
        <f>IF(E5082="","",VLOOKUP(E5082,[1]PROJECTES!$C$14:$G$5000,5,FALSE))</f>
        <v/>
      </c>
      <c r="E5082" s="117"/>
      <c r="F5082" s="95"/>
      <c r="G5082" s="96" t="str">
        <f>IF(E5082="","",VLOOKUP(E5082,[1]PROJECTES!$C$14:$G$5000,4,FALSE))</f>
        <v/>
      </c>
      <c r="H5082" s="118"/>
      <c r="I5082" s="97" t="str">
        <f>IF(H5082="","",VLOOKUP(H5082,BD!B$2:C$16,2,FALSE))</f>
        <v/>
      </c>
      <c r="J5082" s="98"/>
      <c r="K5082" s="135" t="str">
        <f t="shared" si="170"/>
        <v/>
      </c>
      <c r="L5082" s="99" t="str">
        <f t="shared" ca="1" si="171"/>
        <v>-</v>
      </c>
      <c r="M5082" s="93" t="str">
        <f>IF(E5082="","",VLOOKUP(E5082,[1]PROJECTES!$C$14:$Z$5000,21,FALSE))</f>
        <v/>
      </c>
      <c r="N5082" s="100"/>
      <c r="O5082" s="72" t="s">
        <v>229</v>
      </c>
      <c r="P5082" s="101"/>
      <c r="Q5082" s="132"/>
      <c r="R5082" s="102"/>
      <c r="S5082" s="91"/>
    </row>
    <row r="5083" spans="1:19" s="104" customFormat="1" ht="12.75" customHeight="1" x14ac:dyDescent="0.25">
      <c r="A5083" s="121"/>
      <c r="B5083" s="92" t="str">
        <f>IF(E5083="","",VLOOKUP(E5083,[1]PROJECTES!$C$14:$G$5000,2,FALSE))</f>
        <v/>
      </c>
      <c r="C5083" s="121"/>
      <c r="D5083" s="93" t="str">
        <f>IF(E5083="","",VLOOKUP(E5083,[1]PROJECTES!$C$14:$G$5000,5,FALSE))</f>
        <v/>
      </c>
      <c r="E5083" s="117"/>
      <c r="F5083" s="95"/>
      <c r="G5083" s="96" t="str">
        <f>IF(E5083="","",VLOOKUP(E5083,[1]PROJECTES!$C$14:$G$5000,4,FALSE))</f>
        <v/>
      </c>
      <c r="H5083" s="118"/>
      <c r="I5083" s="97" t="str">
        <f>IF(H5083="","",VLOOKUP(H5083,BD!B$2:C$16,2,FALSE))</f>
        <v/>
      </c>
      <c r="J5083" s="98"/>
      <c r="K5083" s="135" t="str">
        <f t="shared" si="170"/>
        <v/>
      </c>
      <c r="L5083" s="99" t="str">
        <f t="shared" ca="1" si="171"/>
        <v>-</v>
      </c>
      <c r="M5083" s="93" t="str">
        <f>IF(E5083="","",VLOOKUP(E5083,[1]PROJECTES!$C$14:$Z$5000,21,FALSE))</f>
        <v/>
      </c>
      <c r="N5083" s="100"/>
      <c r="O5083" s="72" t="s">
        <v>229</v>
      </c>
      <c r="P5083" s="101"/>
      <c r="Q5083" s="132"/>
      <c r="R5083" s="102"/>
      <c r="S5083" s="91"/>
    </row>
    <row r="5084" spans="1:19" s="104" customFormat="1" ht="12.75" customHeight="1" x14ac:dyDescent="0.25">
      <c r="A5084" s="121"/>
      <c r="B5084" s="92" t="str">
        <f>IF(E5084="","",VLOOKUP(E5084,[1]PROJECTES!$C$14:$G$5000,2,FALSE))</f>
        <v/>
      </c>
      <c r="C5084" s="121"/>
      <c r="D5084" s="93" t="str">
        <f>IF(E5084="","",VLOOKUP(E5084,[1]PROJECTES!$C$14:$G$5000,5,FALSE))</f>
        <v/>
      </c>
      <c r="E5084" s="117"/>
      <c r="F5084" s="95"/>
      <c r="G5084" s="96" t="str">
        <f>IF(E5084="","",VLOOKUP(E5084,[1]PROJECTES!$C$14:$G$5000,4,FALSE))</f>
        <v/>
      </c>
      <c r="H5084" s="118"/>
      <c r="I5084" s="97" t="str">
        <f>IF(H5084="","",VLOOKUP(H5084,BD!B$2:C$16,2,FALSE))</f>
        <v/>
      </c>
      <c r="J5084" s="98"/>
      <c r="K5084" s="135" t="str">
        <f t="shared" si="170"/>
        <v/>
      </c>
      <c r="L5084" s="99" t="str">
        <f t="shared" ca="1" si="171"/>
        <v>-</v>
      </c>
      <c r="M5084" s="93" t="str">
        <f>IF(E5084="","",VLOOKUP(E5084,[1]PROJECTES!$C$14:$Z$5000,21,FALSE))</f>
        <v/>
      </c>
      <c r="N5084" s="100"/>
      <c r="O5084" s="72" t="s">
        <v>229</v>
      </c>
      <c r="P5084" s="101"/>
      <c r="Q5084" s="132"/>
      <c r="R5084" s="102"/>
      <c r="S5084" s="91"/>
    </row>
    <row r="5085" spans="1:19" s="104" customFormat="1" ht="12.75" customHeight="1" x14ac:dyDescent="0.25">
      <c r="A5085" s="121"/>
      <c r="B5085" s="92" t="str">
        <f>IF(E5085="","",VLOOKUP(E5085,[1]PROJECTES!$C$14:$G$5000,2,FALSE))</f>
        <v/>
      </c>
      <c r="C5085" s="121"/>
      <c r="D5085" s="93" t="str">
        <f>IF(E5085="","",VLOOKUP(E5085,[1]PROJECTES!$C$14:$G$5000,5,FALSE))</f>
        <v/>
      </c>
      <c r="E5085" s="117"/>
      <c r="F5085" s="95"/>
      <c r="G5085" s="96" t="str">
        <f>IF(E5085="","",VLOOKUP(E5085,[1]PROJECTES!$C$14:$G$5000,4,FALSE))</f>
        <v/>
      </c>
      <c r="H5085" s="118"/>
      <c r="I5085" s="97" t="str">
        <f>IF(H5085="","",VLOOKUP(H5085,BD!B$2:C$16,2,FALSE))</f>
        <v/>
      </c>
      <c r="J5085" s="98"/>
      <c r="K5085" s="135" t="str">
        <f t="shared" si="170"/>
        <v/>
      </c>
      <c r="L5085" s="99" t="str">
        <f t="shared" ca="1" si="171"/>
        <v>-</v>
      </c>
      <c r="M5085" s="93" t="str">
        <f>IF(E5085="","",VLOOKUP(E5085,[1]PROJECTES!$C$14:$Z$5000,21,FALSE))</f>
        <v/>
      </c>
      <c r="N5085" s="100"/>
      <c r="O5085" s="72" t="s">
        <v>229</v>
      </c>
      <c r="P5085" s="101"/>
      <c r="Q5085" s="132"/>
      <c r="R5085" s="102"/>
      <c r="S5085" s="91"/>
    </row>
    <row r="5086" spans="1:19" s="104" customFormat="1" ht="12.75" customHeight="1" x14ac:dyDescent="0.25">
      <c r="A5086" s="121"/>
      <c r="B5086" s="92" t="str">
        <f>IF(E5086="","",VLOOKUP(E5086,[1]PROJECTES!$C$14:$G$5000,2,FALSE))</f>
        <v/>
      </c>
      <c r="C5086" s="121"/>
      <c r="D5086" s="93" t="str">
        <f>IF(E5086="","",VLOOKUP(E5086,[1]PROJECTES!$C$14:$G$5000,5,FALSE))</f>
        <v/>
      </c>
      <c r="E5086" s="117"/>
      <c r="F5086" s="95"/>
      <c r="G5086" s="96" t="str">
        <f>IF(E5086="","",VLOOKUP(E5086,[1]PROJECTES!$C$14:$G$5000,4,FALSE))</f>
        <v/>
      </c>
      <c r="H5086" s="118"/>
      <c r="I5086" s="97" t="str">
        <f>IF(H5086="","",VLOOKUP(H5086,BD!B$2:C$16,2,FALSE))</f>
        <v/>
      </c>
      <c r="J5086" s="98"/>
      <c r="K5086" s="135" t="str">
        <f t="shared" si="170"/>
        <v/>
      </c>
      <c r="L5086" s="99" t="str">
        <f t="shared" ca="1" si="171"/>
        <v>-</v>
      </c>
      <c r="M5086" s="93" t="str">
        <f>IF(E5086="","",VLOOKUP(E5086,[1]PROJECTES!$C$14:$Z$5000,21,FALSE))</f>
        <v/>
      </c>
      <c r="N5086" s="100"/>
      <c r="O5086" s="72" t="s">
        <v>229</v>
      </c>
      <c r="P5086" s="101"/>
      <c r="Q5086" s="132"/>
      <c r="R5086" s="102"/>
      <c r="S5086" s="91"/>
    </row>
    <row r="5087" spans="1:19" s="104" customFormat="1" ht="12.75" customHeight="1" x14ac:dyDescent="0.25">
      <c r="A5087" s="121"/>
      <c r="B5087" s="92" t="str">
        <f>IF(E5087="","",VLOOKUP(E5087,[1]PROJECTES!$C$14:$G$5000,2,FALSE))</f>
        <v/>
      </c>
      <c r="C5087" s="121"/>
      <c r="D5087" s="93" t="str">
        <f>IF(E5087="","",VLOOKUP(E5087,[1]PROJECTES!$C$14:$G$5000,5,FALSE))</f>
        <v/>
      </c>
      <c r="E5087" s="117"/>
      <c r="F5087" s="95"/>
      <c r="G5087" s="96" t="str">
        <f>IF(E5087="","",VLOOKUP(E5087,[1]PROJECTES!$C$14:$G$5000,4,FALSE))</f>
        <v/>
      </c>
      <c r="H5087" s="118"/>
      <c r="I5087" s="97" t="str">
        <f>IF(H5087="","",VLOOKUP(H5087,BD!B$2:C$16,2,FALSE))</f>
        <v/>
      </c>
      <c r="J5087" s="98"/>
      <c r="K5087" s="135" t="str">
        <f t="shared" si="170"/>
        <v/>
      </c>
      <c r="L5087" s="99" t="str">
        <f t="shared" ca="1" si="171"/>
        <v>-</v>
      </c>
      <c r="M5087" s="93" t="str">
        <f>IF(E5087="","",VLOOKUP(E5087,[1]PROJECTES!$C$14:$Z$5000,21,FALSE))</f>
        <v/>
      </c>
      <c r="N5087" s="100"/>
      <c r="O5087" s="72" t="s">
        <v>229</v>
      </c>
      <c r="P5087" s="101"/>
      <c r="Q5087" s="132"/>
      <c r="R5087" s="102"/>
      <c r="S5087" s="91"/>
    </row>
    <row r="5088" spans="1:19" s="104" customFormat="1" ht="12.75" customHeight="1" x14ac:dyDescent="0.25">
      <c r="A5088" s="121"/>
      <c r="B5088" s="92" t="str">
        <f>IF(E5088="","",VLOOKUP(E5088,[1]PROJECTES!$C$14:$G$5000,2,FALSE))</f>
        <v/>
      </c>
      <c r="C5088" s="121"/>
      <c r="D5088" s="93" t="str">
        <f>IF(E5088="","",VLOOKUP(E5088,[1]PROJECTES!$C$14:$G$5000,5,FALSE))</f>
        <v/>
      </c>
      <c r="E5088" s="117"/>
      <c r="F5088" s="95"/>
      <c r="G5088" s="96" t="str">
        <f>IF(E5088="","",VLOOKUP(E5088,[1]PROJECTES!$C$14:$G$5000,4,FALSE))</f>
        <v/>
      </c>
      <c r="H5088" s="118"/>
      <c r="I5088" s="97" t="str">
        <f>IF(H5088="","",VLOOKUP(H5088,BD!B$2:C$16,2,FALSE))</f>
        <v/>
      </c>
      <c r="J5088" s="98"/>
      <c r="K5088" s="135" t="str">
        <f t="shared" si="170"/>
        <v/>
      </c>
      <c r="L5088" s="99" t="str">
        <f t="shared" ca="1" si="171"/>
        <v>-</v>
      </c>
      <c r="M5088" s="93" t="str">
        <f>IF(E5088="","",VLOOKUP(E5088,[1]PROJECTES!$C$14:$Z$5000,21,FALSE))</f>
        <v/>
      </c>
      <c r="N5088" s="100"/>
      <c r="O5088" s="72" t="s">
        <v>229</v>
      </c>
      <c r="P5088" s="101"/>
      <c r="Q5088" s="132"/>
      <c r="R5088" s="102"/>
      <c r="S5088" s="91"/>
    </row>
    <row r="5089" spans="1:19" s="104" customFormat="1" ht="12.75" customHeight="1" x14ac:dyDescent="0.25">
      <c r="A5089" s="121"/>
      <c r="B5089" s="92" t="str">
        <f>IF(E5089="","",VLOOKUP(E5089,[1]PROJECTES!$C$14:$G$5000,2,FALSE))</f>
        <v/>
      </c>
      <c r="C5089" s="121"/>
      <c r="D5089" s="93" t="str">
        <f>IF(E5089="","",VLOOKUP(E5089,[1]PROJECTES!$C$14:$G$5000,5,FALSE))</f>
        <v/>
      </c>
      <c r="E5089" s="117"/>
      <c r="F5089" s="95"/>
      <c r="G5089" s="96" t="str">
        <f>IF(E5089="","",VLOOKUP(E5089,[1]PROJECTES!$C$14:$G$5000,4,FALSE))</f>
        <v/>
      </c>
      <c r="H5089" s="118"/>
      <c r="I5089" s="97" t="str">
        <f>IF(H5089="","",VLOOKUP(H5089,BD!B$2:C$16,2,FALSE))</f>
        <v/>
      </c>
      <c r="J5089" s="98"/>
      <c r="K5089" s="135" t="str">
        <f t="shared" si="170"/>
        <v/>
      </c>
      <c r="L5089" s="99" t="str">
        <f t="shared" ca="1" si="171"/>
        <v>-</v>
      </c>
      <c r="M5089" s="93" t="str">
        <f>IF(E5089="","",VLOOKUP(E5089,[1]PROJECTES!$C$14:$Z$5000,21,FALSE))</f>
        <v/>
      </c>
      <c r="N5089" s="100"/>
      <c r="O5089" s="72" t="s">
        <v>229</v>
      </c>
      <c r="P5089" s="101"/>
      <c r="Q5089" s="132"/>
      <c r="R5089" s="102"/>
      <c r="S5089" s="91"/>
    </row>
    <row r="5090" spans="1:19" s="104" customFormat="1" ht="12.75" customHeight="1" x14ac:dyDescent="0.25">
      <c r="A5090" s="121"/>
      <c r="B5090" s="92" t="str">
        <f>IF(E5090="","",VLOOKUP(E5090,[1]PROJECTES!$C$14:$G$5000,2,FALSE))</f>
        <v/>
      </c>
      <c r="C5090" s="121"/>
      <c r="D5090" s="93" t="str">
        <f>IF(E5090="","",VLOOKUP(E5090,[1]PROJECTES!$C$14:$G$5000,5,FALSE))</f>
        <v/>
      </c>
      <c r="E5090" s="117"/>
      <c r="F5090" s="95"/>
      <c r="G5090" s="96" t="str">
        <f>IF(E5090="","",VLOOKUP(E5090,[1]PROJECTES!$C$14:$G$5000,4,FALSE))</f>
        <v/>
      </c>
      <c r="H5090" s="118"/>
      <c r="I5090" s="97" t="str">
        <f>IF(H5090="","",VLOOKUP(H5090,BD!B$2:C$16,2,FALSE))</f>
        <v/>
      </c>
      <c r="J5090" s="98"/>
      <c r="K5090" s="135" t="str">
        <f t="shared" si="170"/>
        <v/>
      </c>
      <c r="L5090" s="99" t="str">
        <f t="shared" ca="1" si="171"/>
        <v>-</v>
      </c>
      <c r="M5090" s="93" t="str">
        <f>IF(E5090="","",VLOOKUP(E5090,[1]PROJECTES!$C$14:$Z$5000,21,FALSE))</f>
        <v/>
      </c>
      <c r="N5090" s="100"/>
      <c r="O5090" s="72" t="s">
        <v>229</v>
      </c>
      <c r="P5090" s="101"/>
      <c r="Q5090" s="132"/>
      <c r="R5090" s="102"/>
      <c r="S5090" s="91"/>
    </row>
    <row r="5091" spans="1:19" s="104" customFormat="1" ht="12.75" customHeight="1" x14ac:dyDescent="0.25">
      <c r="A5091" s="121"/>
      <c r="B5091" s="92" t="str">
        <f>IF(E5091="","",VLOOKUP(E5091,[1]PROJECTES!$C$14:$G$5000,2,FALSE))</f>
        <v/>
      </c>
      <c r="C5091" s="121"/>
      <c r="D5091" s="93" t="str">
        <f>IF(E5091="","",VLOOKUP(E5091,[1]PROJECTES!$C$14:$G$5000,5,FALSE))</f>
        <v/>
      </c>
      <c r="E5091" s="117"/>
      <c r="F5091" s="95"/>
      <c r="G5091" s="96" t="str">
        <f>IF(E5091="","",VLOOKUP(E5091,[1]PROJECTES!$C$14:$G$5000,4,FALSE))</f>
        <v/>
      </c>
      <c r="H5091" s="118"/>
      <c r="I5091" s="97" t="str">
        <f>IF(H5091="","",VLOOKUP(H5091,BD!B$2:C$16,2,FALSE))</f>
        <v/>
      </c>
      <c r="J5091" s="98"/>
      <c r="K5091" s="135" t="str">
        <f t="shared" si="170"/>
        <v/>
      </c>
      <c r="L5091" s="99" t="str">
        <f t="shared" ca="1" si="171"/>
        <v>-</v>
      </c>
      <c r="M5091" s="93" t="str">
        <f>IF(E5091="","",VLOOKUP(E5091,[1]PROJECTES!$C$14:$Z$5000,21,FALSE))</f>
        <v/>
      </c>
      <c r="N5091" s="100"/>
      <c r="O5091" s="72" t="s">
        <v>229</v>
      </c>
      <c r="P5091" s="101"/>
      <c r="Q5091" s="132"/>
      <c r="R5091" s="102"/>
      <c r="S5091" s="91"/>
    </row>
    <row r="5092" spans="1:19" s="104" customFormat="1" ht="12.75" customHeight="1" x14ac:dyDescent="0.25">
      <c r="A5092" s="121"/>
      <c r="B5092" s="92" t="str">
        <f>IF(E5092="","",VLOOKUP(E5092,[1]PROJECTES!$C$14:$G$5000,2,FALSE))</f>
        <v/>
      </c>
      <c r="C5092" s="121"/>
      <c r="D5092" s="93" t="str">
        <f>IF(E5092="","",VLOOKUP(E5092,[1]PROJECTES!$C$14:$G$5000,5,FALSE))</f>
        <v/>
      </c>
      <c r="E5092" s="117"/>
      <c r="F5092" s="95"/>
      <c r="G5092" s="96" t="str">
        <f>IF(E5092="","",VLOOKUP(E5092,[1]PROJECTES!$C$14:$G$5000,4,FALSE))</f>
        <v/>
      </c>
      <c r="H5092" s="118"/>
      <c r="I5092" s="97" t="str">
        <f>IF(H5092="","",VLOOKUP(H5092,BD!B$2:C$16,2,FALSE))</f>
        <v/>
      </c>
      <c r="J5092" s="98"/>
      <c r="K5092" s="135" t="str">
        <f t="shared" si="170"/>
        <v/>
      </c>
      <c r="L5092" s="99" t="str">
        <f t="shared" ca="1" si="171"/>
        <v>-</v>
      </c>
      <c r="M5092" s="93" t="str">
        <f>IF(E5092="","",VLOOKUP(E5092,[1]PROJECTES!$C$14:$Z$5000,21,FALSE))</f>
        <v/>
      </c>
      <c r="N5092" s="100"/>
      <c r="O5092" s="72" t="s">
        <v>229</v>
      </c>
      <c r="P5092" s="101"/>
      <c r="Q5092" s="132"/>
      <c r="R5092" s="102"/>
      <c r="S5092" s="91"/>
    </row>
    <row r="5093" spans="1:19" s="104" customFormat="1" ht="12.75" customHeight="1" x14ac:dyDescent="0.25">
      <c r="A5093" s="121"/>
      <c r="B5093" s="92" t="str">
        <f>IF(E5093="","",VLOOKUP(E5093,[1]PROJECTES!$C$14:$G$5000,2,FALSE))</f>
        <v/>
      </c>
      <c r="C5093" s="121"/>
      <c r="D5093" s="93" t="str">
        <f>IF(E5093="","",VLOOKUP(E5093,[1]PROJECTES!$C$14:$G$5000,5,FALSE))</f>
        <v/>
      </c>
      <c r="E5093" s="117"/>
      <c r="F5093" s="95"/>
      <c r="G5093" s="96" t="str">
        <f>IF(E5093="","",VLOOKUP(E5093,[1]PROJECTES!$C$14:$G$5000,4,FALSE))</f>
        <v/>
      </c>
      <c r="H5093" s="118"/>
      <c r="I5093" s="97" t="str">
        <f>IF(H5093="","",VLOOKUP(H5093,BD!B$2:C$16,2,FALSE))</f>
        <v/>
      </c>
      <c r="J5093" s="98"/>
      <c r="K5093" s="135" t="str">
        <f t="shared" si="170"/>
        <v/>
      </c>
      <c r="L5093" s="99" t="str">
        <f t="shared" ca="1" si="171"/>
        <v>-</v>
      </c>
      <c r="M5093" s="93" t="str">
        <f>IF(E5093="","",VLOOKUP(E5093,[1]PROJECTES!$C$14:$Z$5000,21,FALSE))</f>
        <v/>
      </c>
      <c r="N5093" s="100"/>
      <c r="O5093" s="72" t="s">
        <v>229</v>
      </c>
      <c r="P5093" s="101"/>
      <c r="Q5093" s="132"/>
      <c r="R5093" s="102"/>
      <c r="S5093" s="91"/>
    </row>
    <row r="5094" spans="1:19" s="104" customFormat="1" ht="12.75" customHeight="1" x14ac:dyDescent="0.25">
      <c r="A5094" s="121"/>
      <c r="B5094" s="92" t="str">
        <f>IF(E5094="","",VLOOKUP(E5094,[1]PROJECTES!$C$14:$G$5000,2,FALSE))</f>
        <v/>
      </c>
      <c r="C5094" s="121"/>
      <c r="D5094" s="93" t="str">
        <f>IF(E5094="","",VLOOKUP(E5094,[1]PROJECTES!$C$14:$G$5000,5,FALSE))</f>
        <v/>
      </c>
      <c r="E5094" s="117"/>
      <c r="F5094" s="95"/>
      <c r="G5094" s="96" t="str">
        <f>IF(E5094="","",VLOOKUP(E5094,[1]PROJECTES!$C$14:$G$5000,4,FALSE))</f>
        <v/>
      </c>
      <c r="H5094" s="118"/>
      <c r="I5094" s="97" t="str">
        <f>IF(H5094="","",VLOOKUP(H5094,BD!B$2:C$16,2,FALSE))</f>
        <v/>
      </c>
      <c r="J5094" s="98"/>
      <c r="K5094" s="135" t="str">
        <f t="shared" si="170"/>
        <v/>
      </c>
      <c r="L5094" s="99" t="str">
        <f t="shared" ca="1" si="171"/>
        <v>-</v>
      </c>
      <c r="M5094" s="93" t="str">
        <f>IF(E5094="","",VLOOKUP(E5094,[1]PROJECTES!$C$14:$Z$5000,21,FALSE))</f>
        <v/>
      </c>
      <c r="N5094" s="100"/>
      <c r="O5094" s="72" t="s">
        <v>229</v>
      </c>
      <c r="P5094" s="101"/>
      <c r="Q5094" s="132"/>
      <c r="R5094" s="102"/>
      <c r="S5094" s="91"/>
    </row>
    <row r="5095" spans="1:19" s="104" customFormat="1" ht="12.75" customHeight="1" x14ac:dyDescent="0.25">
      <c r="A5095" s="121"/>
      <c r="B5095" s="92" t="str">
        <f>IF(E5095="","",VLOOKUP(E5095,[1]PROJECTES!$C$14:$G$5000,2,FALSE))</f>
        <v/>
      </c>
      <c r="C5095" s="121"/>
      <c r="D5095" s="93" t="str">
        <f>IF(E5095="","",VLOOKUP(E5095,[1]PROJECTES!$C$14:$G$5000,5,FALSE))</f>
        <v/>
      </c>
      <c r="E5095" s="117"/>
      <c r="F5095" s="95"/>
      <c r="G5095" s="96" t="str">
        <f>IF(E5095="","",VLOOKUP(E5095,[1]PROJECTES!$C$14:$G$5000,4,FALSE))</f>
        <v/>
      </c>
      <c r="H5095" s="118"/>
      <c r="I5095" s="97" t="str">
        <f>IF(H5095="","",VLOOKUP(H5095,BD!B$2:C$16,2,FALSE))</f>
        <v/>
      </c>
      <c r="J5095" s="98"/>
      <c r="K5095" s="135" t="str">
        <f t="shared" si="170"/>
        <v/>
      </c>
      <c r="L5095" s="99" t="str">
        <f t="shared" ca="1" si="171"/>
        <v>-</v>
      </c>
      <c r="M5095" s="93" t="str">
        <f>IF(E5095="","",VLOOKUP(E5095,[1]PROJECTES!$C$14:$Z$5000,21,FALSE))</f>
        <v/>
      </c>
      <c r="N5095" s="100"/>
      <c r="O5095" s="72" t="s">
        <v>229</v>
      </c>
      <c r="P5095" s="101"/>
      <c r="Q5095" s="132"/>
      <c r="R5095" s="102"/>
      <c r="S5095" s="91"/>
    </row>
    <row r="5096" spans="1:19" s="104" customFormat="1" ht="12.75" customHeight="1" x14ac:dyDescent="0.25">
      <c r="A5096" s="121"/>
      <c r="B5096" s="92" t="str">
        <f>IF(E5096="","",VLOOKUP(E5096,[1]PROJECTES!$C$14:$G$5000,2,FALSE))</f>
        <v/>
      </c>
      <c r="C5096" s="121"/>
      <c r="D5096" s="93" t="str">
        <f>IF(E5096="","",VLOOKUP(E5096,[1]PROJECTES!$C$14:$G$5000,5,FALSE))</f>
        <v/>
      </c>
      <c r="E5096" s="117"/>
      <c r="F5096" s="95"/>
      <c r="G5096" s="96" t="str">
        <f>IF(E5096="","",VLOOKUP(E5096,[1]PROJECTES!$C$14:$G$5000,4,FALSE))</f>
        <v/>
      </c>
      <c r="H5096" s="118"/>
      <c r="I5096" s="97" t="str">
        <f>IF(H5096="","",VLOOKUP(H5096,BD!B$2:C$16,2,FALSE))</f>
        <v/>
      </c>
      <c r="J5096" s="98"/>
      <c r="K5096" s="135" t="str">
        <f t="shared" si="170"/>
        <v/>
      </c>
      <c r="L5096" s="99" t="str">
        <f t="shared" ca="1" si="171"/>
        <v>-</v>
      </c>
      <c r="M5096" s="93" t="str">
        <f>IF(E5096="","",VLOOKUP(E5096,[1]PROJECTES!$C$14:$Z$5000,21,FALSE))</f>
        <v/>
      </c>
      <c r="N5096" s="100"/>
      <c r="O5096" s="72" t="s">
        <v>229</v>
      </c>
      <c r="P5096" s="101"/>
      <c r="Q5096" s="132"/>
      <c r="R5096" s="102"/>
      <c r="S5096" s="91"/>
    </row>
    <row r="5097" spans="1:19" s="104" customFormat="1" ht="12.75" customHeight="1" x14ac:dyDescent="0.25">
      <c r="A5097" s="121"/>
      <c r="B5097" s="92" t="str">
        <f>IF(E5097="","",VLOOKUP(E5097,[1]PROJECTES!$C$14:$G$5000,2,FALSE))</f>
        <v/>
      </c>
      <c r="C5097" s="121"/>
      <c r="D5097" s="93" t="str">
        <f>IF(E5097="","",VLOOKUP(E5097,[1]PROJECTES!$C$14:$G$5000,5,FALSE))</f>
        <v/>
      </c>
      <c r="E5097" s="117"/>
      <c r="F5097" s="95"/>
      <c r="G5097" s="96" t="str">
        <f>IF(E5097="","",VLOOKUP(E5097,[1]PROJECTES!$C$14:$G$5000,4,FALSE))</f>
        <v/>
      </c>
      <c r="H5097" s="118"/>
      <c r="I5097" s="97" t="str">
        <f>IF(H5097="","",VLOOKUP(H5097,BD!B$2:C$16,2,FALSE))</f>
        <v/>
      </c>
      <c r="J5097" s="98"/>
      <c r="K5097" s="135" t="str">
        <f t="shared" si="170"/>
        <v/>
      </c>
      <c r="L5097" s="99" t="str">
        <f t="shared" ca="1" si="171"/>
        <v>-</v>
      </c>
      <c r="M5097" s="93" t="str">
        <f>IF(E5097="","",VLOOKUP(E5097,[1]PROJECTES!$C$14:$Z$5000,21,FALSE))</f>
        <v/>
      </c>
      <c r="N5097" s="100"/>
      <c r="O5097" s="72" t="s">
        <v>229</v>
      </c>
      <c r="P5097" s="101"/>
      <c r="Q5097" s="132"/>
      <c r="R5097" s="102"/>
      <c r="S5097" s="91"/>
    </row>
    <row r="5098" spans="1:19" s="104" customFormat="1" ht="12.75" customHeight="1" x14ac:dyDescent="0.25">
      <c r="A5098" s="121"/>
      <c r="B5098" s="92" t="str">
        <f>IF(E5098="","",VLOOKUP(E5098,[1]PROJECTES!$C$14:$G$5000,2,FALSE))</f>
        <v/>
      </c>
      <c r="C5098" s="121"/>
      <c r="D5098" s="93" t="str">
        <f>IF(E5098="","",VLOOKUP(E5098,[1]PROJECTES!$C$14:$G$5000,5,FALSE))</f>
        <v/>
      </c>
      <c r="E5098" s="117"/>
      <c r="F5098" s="95"/>
      <c r="G5098" s="96" t="str">
        <f>IF(E5098="","",VLOOKUP(E5098,[1]PROJECTES!$C$14:$G$5000,4,FALSE))</f>
        <v/>
      </c>
      <c r="H5098" s="118"/>
      <c r="I5098" s="97" t="str">
        <f>IF(H5098="","",VLOOKUP(H5098,BD!B$2:C$16,2,FALSE))</f>
        <v/>
      </c>
      <c r="J5098" s="98"/>
      <c r="K5098" s="135" t="str">
        <f t="shared" si="170"/>
        <v/>
      </c>
      <c r="L5098" s="99" t="str">
        <f t="shared" ca="1" si="171"/>
        <v>-</v>
      </c>
      <c r="M5098" s="93" t="str">
        <f>IF(E5098="","",VLOOKUP(E5098,[1]PROJECTES!$C$14:$Z$5000,21,FALSE))</f>
        <v/>
      </c>
      <c r="N5098" s="100"/>
      <c r="O5098" s="72" t="s">
        <v>229</v>
      </c>
      <c r="P5098" s="101"/>
      <c r="Q5098" s="132"/>
      <c r="R5098" s="102"/>
      <c r="S5098" s="91"/>
    </row>
    <row r="5099" spans="1:19" s="104" customFormat="1" ht="12.75" customHeight="1" x14ac:dyDescent="0.25">
      <c r="A5099" s="121"/>
      <c r="B5099" s="92" t="str">
        <f>IF(E5099="","",VLOOKUP(E5099,[1]PROJECTES!$C$14:$G$5000,2,FALSE))</f>
        <v/>
      </c>
      <c r="C5099" s="121"/>
      <c r="D5099" s="93" t="str">
        <f>IF(E5099="","",VLOOKUP(E5099,[1]PROJECTES!$C$14:$G$5000,5,FALSE))</f>
        <v/>
      </c>
      <c r="E5099" s="117"/>
      <c r="F5099" s="95"/>
      <c r="G5099" s="96" t="str">
        <f>IF(E5099="","",VLOOKUP(E5099,[1]PROJECTES!$C$14:$G$5000,4,FALSE))</f>
        <v/>
      </c>
      <c r="H5099" s="118"/>
      <c r="I5099" s="97" t="str">
        <f>IF(H5099="","",VLOOKUP(H5099,BD!B$2:C$16,2,FALSE))</f>
        <v/>
      </c>
      <c r="J5099" s="98"/>
      <c r="K5099" s="135" t="str">
        <f t="shared" si="170"/>
        <v/>
      </c>
      <c r="L5099" s="99" t="str">
        <f t="shared" ca="1" si="171"/>
        <v>-</v>
      </c>
      <c r="M5099" s="93" t="str">
        <f>IF(E5099="","",VLOOKUP(E5099,[1]PROJECTES!$C$14:$Z$5000,21,FALSE))</f>
        <v/>
      </c>
      <c r="N5099" s="100"/>
      <c r="O5099" s="72" t="s">
        <v>229</v>
      </c>
      <c r="P5099" s="101"/>
      <c r="Q5099" s="132"/>
      <c r="R5099" s="102"/>
      <c r="S5099" s="91"/>
    </row>
    <row r="5100" spans="1:19" s="104" customFormat="1" ht="12.75" customHeight="1" x14ac:dyDescent="0.25">
      <c r="A5100" s="121"/>
      <c r="B5100" s="92" t="str">
        <f>IF(E5100="","",VLOOKUP(E5100,[1]PROJECTES!$C$14:$G$5000,2,FALSE))</f>
        <v/>
      </c>
      <c r="C5100" s="121"/>
      <c r="D5100" s="93" t="str">
        <f>IF(E5100="","",VLOOKUP(E5100,[1]PROJECTES!$C$14:$G$5000,5,FALSE))</f>
        <v/>
      </c>
      <c r="E5100" s="117"/>
      <c r="F5100" s="95"/>
      <c r="G5100" s="96" t="str">
        <f>IF(E5100="","",VLOOKUP(E5100,[1]PROJECTES!$C$14:$G$5000,4,FALSE))</f>
        <v/>
      </c>
      <c r="H5100" s="118"/>
      <c r="I5100" s="97" t="str">
        <f>IF(H5100="","",VLOOKUP(H5100,BD!B$2:C$16,2,FALSE))</f>
        <v/>
      </c>
      <c r="J5100" s="98"/>
      <c r="K5100" s="135" t="str">
        <f t="shared" ref="K5100:K5163" si="172">IF(J5100="","",WEEKNUM(J5100,2)-0)</f>
        <v/>
      </c>
      <c r="L5100" s="99" t="str">
        <f t="shared" ref="L5100:L5163" ca="1" si="173">IF(M5100="","-",IF(G5100="TA","-",+M5100-TODAY()))</f>
        <v>-</v>
      </c>
      <c r="M5100" s="93" t="str">
        <f>IF(E5100="","",VLOOKUP(E5100,[1]PROJECTES!$C$14:$Z$5000,21,FALSE))</f>
        <v/>
      </c>
      <c r="N5100" s="100"/>
      <c r="O5100" s="72" t="s">
        <v>229</v>
      </c>
      <c r="P5100" s="101"/>
      <c r="Q5100" s="132"/>
      <c r="R5100" s="102"/>
      <c r="S5100" s="91"/>
    </row>
    <row r="5101" spans="1:19" s="104" customFormat="1" ht="12.75" customHeight="1" x14ac:dyDescent="0.25">
      <c r="A5101" s="121"/>
      <c r="B5101" s="92" t="str">
        <f>IF(E5101="","",VLOOKUP(E5101,[1]PROJECTES!$C$14:$G$5000,2,FALSE))</f>
        <v/>
      </c>
      <c r="C5101" s="121"/>
      <c r="D5101" s="93" t="str">
        <f>IF(E5101="","",VLOOKUP(E5101,[1]PROJECTES!$C$14:$G$5000,5,FALSE))</f>
        <v/>
      </c>
      <c r="E5101" s="117"/>
      <c r="F5101" s="95"/>
      <c r="G5101" s="96" t="str">
        <f>IF(E5101="","",VLOOKUP(E5101,[1]PROJECTES!$C$14:$G$5000,4,FALSE))</f>
        <v/>
      </c>
      <c r="H5101" s="118"/>
      <c r="I5101" s="97" t="str">
        <f>IF(H5101="","",VLOOKUP(H5101,BD!B$2:C$16,2,FALSE))</f>
        <v/>
      </c>
      <c r="J5101" s="98"/>
      <c r="K5101" s="135" t="str">
        <f t="shared" si="172"/>
        <v/>
      </c>
      <c r="L5101" s="99" t="str">
        <f t="shared" ca="1" si="173"/>
        <v>-</v>
      </c>
      <c r="M5101" s="93" t="str">
        <f>IF(E5101="","",VLOOKUP(E5101,[1]PROJECTES!$C$14:$Z$5000,21,FALSE))</f>
        <v/>
      </c>
      <c r="N5101" s="100"/>
      <c r="O5101" s="72" t="s">
        <v>229</v>
      </c>
      <c r="P5101" s="101"/>
      <c r="Q5101" s="132"/>
      <c r="R5101" s="102"/>
      <c r="S5101" s="91"/>
    </row>
    <row r="5102" spans="1:19" s="104" customFormat="1" ht="12.75" customHeight="1" x14ac:dyDescent="0.25">
      <c r="A5102" s="121"/>
      <c r="B5102" s="92" t="str">
        <f>IF(E5102="","",VLOOKUP(E5102,[1]PROJECTES!$C$14:$G$5000,2,FALSE))</f>
        <v/>
      </c>
      <c r="C5102" s="121"/>
      <c r="D5102" s="93" t="str">
        <f>IF(E5102="","",VLOOKUP(E5102,[1]PROJECTES!$C$14:$G$5000,5,FALSE))</f>
        <v/>
      </c>
      <c r="E5102" s="117"/>
      <c r="F5102" s="95"/>
      <c r="G5102" s="96" t="str">
        <f>IF(E5102="","",VLOOKUP(E5102,[1]PROJECTES!$C$14:$G$5000,4,FALSE))</f>
        <v/>
      </c>
      <c r="H5102" s="118"/>
      <c r="I5102" s="97" t="str">
        <f>IF(H5102="","",VLOOKUP(H5102,BD!B$2:C$16,2,FALSE))</f>
        <v/>
      </c>
      <c r="J5102" s="98"/>
      <c r="K5102" s="135" t="str">
        <f t="shared" si="172"/>
        <v/>
      </c>
      <c r="L5102" s="99" t="str">
        <f t="shared" ca="1" si="173"/>
        <v>-</v>
      </c>
      <c r="M5102" s="93" t="str">
        <f>IF(E5102="","",VLOOKUP(E5102,[1]PROJECTES!$C$14:$Z$5000,21,FALSE))</f>
        <v/>
      </c>
      <c r="N5102" s="100"/>
      <c r="O5102" s="72" t="s">
        <v>229</v>
      </c>
      <c r="P5102" s="101"/>
      <c r="Q5102" s="132"/>
      <c r="R5102" s="102"/>
      <c r="S5102" s="91"/>
    </row>
    <row r="5103" spans="1:19" s="104" customFormat="1" ht="12.75" customHeight="1" x14ac:dyDescent="0.25">
      <c r="A5103" s="121"/>
      <c r="B5103" s="92" t="str">
        <f>IF(E5103="","",VLOOKUP(E5103,[1]PROJECTES!$C$14:$G$5000,2,FALSE))</f>
        <v/>
      </c>
      <c r="C5103" s="121"/>
      <c r="D5103" s="93" t="str">
        <f>IF(E5103="","",VLOOKUP(E5103,[1]PROJECTES!$C$14:$G$5000,5,FALSE))</f>
        <v/>
      </c>
      <c r="E5103" s="117"/>
      <c r="F5103" s="95"/>
      <c r="G5103" s="96" t="str">
        <f>IF(E5103="","",VLOOKUP(E5103,[1]PROJECTES!$C$14:$G$5000,4,FALSE))</f>
        <v/>
      </c>
      <c r="H5103" s="118"/>
      <c r="I5103" s="97" t="str">
        <f>IF(H5103="","",VLOOKUP(H5103,BD!B$2:C$16,2,FALSE))</f>
        <v/>
      </c>
      <c r="J5103" s="98"/>
      <c r="K5103" s="135" t="str">
        <f t="shared" si="172"/>
        <v/>
      </c>
      <c r="L5103" s="99" t="str">
        <f t="shared" ca="1" si="173"/>
        <v>-</v>
      </c>
      <c r="M5103" s="93" t="str">
        <f>IF(E5103="","",VLOOKUP(E5103,[1]PROJECTES!$C$14:$Z$5000,21,FALSE))</f>
        <v/>
      </c>
      <c r="N5103" s="100"/>
      <c r="O5103" s="72" t="s">
        <v>229</v>
      </c>
      <c r="P5103" s="101"/>
      <c r="Q5103" s="132"/>
      <c r="R5103" s="102"/>
      <c r="S5103" s="91"/>
    </row>
    <row r="5104" spans="1:19" s="104" customFormat="1" ht="12.75" customHeight="1" x14ac:dyDescent="0.25">
      <c r="A5104" s="121"/>
      <c r="B5104" s="92" t="str">
        <f>IF(E5104="","",VLOOKUP(E5104,[1]PROJECTES!$C$14:$G$5000,2,FALSE))</f>
        <v/>
      </c>
      <c r="C5104" s="121"/>
      <c r="D5104" s="93" t="str">
        <f>IF(E5104="","",VLOOKUP(E5104,[1]PROJECTES!$C$14:$G$5000,5,FALSE))</f>
        <v/>
      </c>
      <c r="E5104" s="117"/>
      <c r="F5104" s="95"/>
      <c r="G5104" s="96" t="str">
        <f>IF(E5104="","",VLOOKUP(E5104,[1]PROJECTES!$C$14:$G$5000,4,FALSE))</f>
        <v/>
      </c>
      <c r="H5104" s="118"/>
      <c r="I5104" s="97" t="str">
        <f>IF(H5104="","",VLOOKUP(H5104,BD!B$2:C$16,2,FALSE))</f>
        <v/>
      </c>
      <c r="J5104" s="98"/>
      <c r="K5104" s="135" t="str">
        <f t="shared" si="172"/>
        <v/>
      </c>
      <c r="L5104" s="99" t="str">
        <f t="shared" ca="1" si="173"/>
        <v>-</v>
      </c>
      <c r="M5104" s="93" t="str">
        <f>IF(E5104="","",VLOOKUP(E5104,[1]PROJECTES!$C$14:$Z$5000,21,FALSE))</f>
        <v/>
      </c>
      <c r="N5104" s="100"/>
      <c r="O5104" s="72" t="s">
        <v>229</v>
      </c>
      <c r="P5104" s="101"/>
      <c r="Q5104" s="132"/>
      <c r="R5104" s="102"/>
      <c r="S5104" s="91"/>
    </row>
    <row r="5105" spans="1:19" s="104" customFormat="1" ht="12.75" customHeight="1" x14ac:dyDescent="0.25">
      <c r="A5105" s="121"/>
      <c r="B5105" s="92" t="str">
        <f>IF(E5105="","",VLOOKUP(E5105,[1]PROJECTES!$C$14:$G$5000,2,FALSE))</f>
        <v/>
      </c>
      <c r="C5105" s="121"/>
      <c r="D5105" s="93" t="str">
        <f>IF(E5105="","",VLOOKUP(E5105,[1]PROJECTES!$C$14:$G$5000,5,FALSE))</f>
        <v/>
      </c>
      <c r="E5105" s="117"/>
      <c r="F5105" s="95"/>
      <c r="G5105" s="96" t="str">
        <f>IF(E5105="","",VLOOKUP(E5105,[1]PROJECTES!$C$14:$G$5000,4,FALSE))</f>
        <v/>
      </c>
      <c r="H5105" s="118"/>
      <c r="I5105" s="97" t="str">
        <f>IF(H5105="","",VLOOKUP(H5105,BD!B$2:C$16,2,FALSE))</f>
        <v/>
      </c>
      <c r="J5105" s="98"/>
      <c r="K5105" s="135" t="str">
        <f t="shared" si="172"/>
        <v/>
      </c>
      <c r="L5105" s="99" t="str">
        <f t="shared" ca="1" si="173"/>
        <v>-</v>
      </c>
      <c r="M5105" s="93" t="str">
        <f>IF(E5105="","",VLOOKUP(E5105,[1]PROJECTES!$C$14:$Z$5000,21,FALSE))</f>
        <v/>
      </c>
      <c r="N5105" s="100"/>
      <c r="O5105" s="72" t="s">
        <v>229</v>
      </c>
      <c r="P5105" s="101"/>
      <c r="Q5105" s="132"/>
      <c r="R5105" s="102"/>
      <c r="S5105" s="91"/>
    </row>
    <row r="5106" spans="1:19" s="104" customFormat="1" ht="12.75" customHeight="1" x14ac:dyDescent="0.25">
      <c r="A5106" s="121"/>
      <c r="B5106" s="92" t="str">
        <f>IF(E5106="","",VLOOKUP(E5106,[1]PROJECTES!$C$14:$G$5000,2,FALSE))</f>
        <v/>
      </c>
      <c r="C5106" s="121"/>
      <c r="D5106" s="93" t="str">
        <f>IF(E5106="","",VLOOKUP(E5106,[1]PROJECTES!$C$14:$G$5000,5,FALSE))</f>
        <v/>
      </c>
      <c r="E5106" s="117"/>
      <c r="F5106" s="95"/>
      <c r="G5106" s="96" t="str">
        <f>IF(E5106="","",VLOOKUP(E5106,[1]PROJECTES!$C$14:$G$5000,4,FALSE))</f>
        <v/>
      </c>
      <c r="H5106" s="118"/>
      <c r="I5106" s="97" t="str">
        <f>IF(H5106="","",VLOOKUP(H5106,BD!B$2:C$16,2,FALSE))</f>
        <v/>
      </c>
      <c r="J5106" s="98"/>
      <c r="K5106" s="135" t="str">
        <f t="shared" si="172"/>
        <v/>
      </c>
      <c r="L5106" s="99" t="str">
        <f t="shared" ca="1" si="173"/>
        <v>-</v>
      </c>
      <c r="M5106" s="93" t="str">
        <f>IF(E5106="","",VLOOKUP(E5106,[1]PROJECTES!$C$14:$Z$5000,21,FALSE))</f>
        <v/>
      </c>
      <c r="N5106" s="100"/>
      <c r="O5106" s="72" t="s">
        <v>229</v>
      </c>
      <c r="P5106" s="101"/>
      <c r="Q5106" s="132"/>
      <c r="R5106" s="102"/>
      <c r="S5106" s="91"/>
    </row>
    <row r="5107" spans="1:19" s="104" customFormat="1" ht="12.75" customHeight="1" x14ac:dyDescent="0.25">
      <c r="A5107" s="121"/>
      <c r="B5107" s="92" t="str">
        <f>IF(E5107="","",VLOOKUP(E5107,[1]PROJECTES!$C$14:$G$5000,2,FALSE))</f>
        <v/>
      </c>
      <c r="C5107" s="121"/>
      <c r="D5107" s="93" t="str">
        <f>IF(E5107="","",VLOOKUP(E5107,[1]PROJECTES!$C$14:$G$5000,5,FALSE))</f>
        <v/>
      </c>
      <c r="E5107" s="117"/>
      <c r="F5107" s="95"/>
      <c r="G5107" s="96" t="str">
        <f>IF(E5107="","",VLOOKUP(E5107,[1]PROJECTES!$C$14:$G$5000,4,FALSE))</f>
        <v/>
      </c>
      <c r="H5107" s="118"/>
      <c r="I5107" s="97" t="str">
        <f>IF(H5107="","",VLOOKUP(H5107,BD!B$2:C$16,2,FALSE))</f>
        <v/>
      </c>
      <c r="J5107" s="98"/>
      <c r="K5107" s="135" t="str">
        <f t="shared" si="172"/>
        <v/>
      </c>
      <c r="L5107" s="99" t="str">
        <f t="shared" ca="1" si="173"/>
        <v>-</v>
      </c>
      <c r="M5107" s="93" t="str">
        <f>IF(E5107="","",VLOOKUP(E5107,[1]PROJECTES!$C$14:$Z$5000,21,FALSE))</f>
        <v/>
      </c>
      <c r="N5107" s="100"/>
      <c r="O5107" s="72" t="s">
        <v>229</v>
      </c>
      <c r="P5107" s="101"/>
      <c r="Q5107" s="132"/>
      <c r="R5107" s="102"/>
      <c r="S5107" s="91"/>
    </row>
    <row r="5108" spans="1:19" s="104" customFormat="1" ht="12.75" customHeight="1" x14ac:dyDescent="0.25">
      <c r="A5108" s="121"/>
      <c r="B5108" s="92" t="str">
        <f>IF(E5108="","",VLOOKUP(E5108,[1]PROJECTES!$C$14:$G$5000,2,FALSE))</f>
        <v/>
      </c>
      <c r="C5108" s="121"/>
      <c r="D5108" s="93" t="str">
        <f>IF(E5108="","",VLOOKUP(E5108,[1]PROJECTES!$C$14:$G$5000,5,FALSE))</f>
        <v/>
      </c>
      <c r="E5108" s="117"/>
      <c r="F5108" s="95"/>
      <c r="G5108" s="96" t="str">
        <f>IF(E5108="","",VLOOKUP(E5108,[1]PROJECTES!$C$14:$G$5000,4,FALSE))</f>
        <v/>
      </c>
      <c r="H5108" s="118"/>
      <c r="I5108" s="97" t="str">
        <f>IF(H5108="","",VLOOKUP(H5108,BD!B$2:C$16,2,FALSE))</f>
        <v/>
      </c>
      <c r="J5108" s="98"/>
      <c r="K5108" s="135" t="str">
        <f t="shared" si="172"/>
        <v/>
      </c>
      <c r="L5108" s="99" t="str">
        <f t="shared" ca="1" si="173"/>
        <v>-</v>
      </c>
      <c r="M5108" s="93" t="str">
        <f>IF(E5108="","",VLOOKUP(E5108,[1]PROJECTES!$C$14:$Z$5000,21,FALSE))</f>
        <v/>
      </c>
      <c r="N5108" s="100"/>
      <c r="O5108" s="72" t="s">
        <v>229</v>
      </c>
      <c r="P5108" s="101"/>
      <c r="Q5108" s="132"/>
      <c r="R5108" s="102"/>
      <c r="S5108" s="91"/>
    </row>
    <row r="5109" spans="1:19" s="104" customFormat="1" ht="12.75" customHeight="1" x14ac:dyDescent="0.25">
      <c r="A5109" s="121"/>
      <c r="B5109" s="92" t="str">
        <f>IF(E5109="","",VLOOKUP(E5109,[1]PROJECTES!$C$14:$G$5000,2,FALSE))</f>
        <v/>
      </c>
      <c r="C5109" s="121"/>
      <c r="D5109" s="93" t="str">
        <f>IF(E5109="","",VLOOKUP(E5109,[1]PROJECTES!$C$14:$G$5000,5,FALSE))</f>
        <v/>
      </c>
      <c r="E5109" s="117"/>
      <c r="F5109" s="95"/>
      <c r="G5109" s="96" t="str">
        <f>IF(E5109="","",VLOOKUP(E5109,[1]PROJECTES!$C$14:$G$5000,4,FALSE))</f>
        <v/>
      </c>
      <c r="H5109" s="118"/>
      <c r="I5109" s="97" t="str">
        <f>IF(H5109="","",VLOOKUP(H5109,BD!B$2:C$16,2,FALSE))</f>
        <v/>
      </c>
      <c r="J5109" s="98"/>
      <c r="K5109" s="135" t="str">
        <f t="shared" si="172"/>
        <v/>
      </c>
      <c r="L5109" s="99" t="str">
        <f t="shared" ca="1" si="173"/>
        <v>-</v>
      </c>
      <c r="M5109" s="93" t="str">
        <f>IF(E5109="","",VLOOKUP(E5109,[1]PROJECTES!$C$14:$Z$5000,21,FALSE))</f>
        <v/>
      </c>
      <c r="N5109" s="100"/>
      <c r="O5109" s="72" t="s">
        <v>229</v>
      </c>
      <c r="P5109" s="101"/>
      <c r="Q5109" s="132"/>
      <c r="R5109" s="102"/>
      <c r="S5109" s="91"/>
    </row>
    <row r="5110" spans="1:19" s="104" customFormat="1" ht="12.75" customHeight="1" x14ac:dyDescent="0.25">
      <c r="A5110" s="121"/>
      <c r="B5110" s="92" t="str">
        <f>IF(E5110="","",VLOOKUP(E5110,[1]PROJECTES!$C$14:$G$5000,2,FALSE))</f>
        <v/>
      </c>
      <c r="C5110" s="121"/>
      <c r="D5110" s="93" t="str">
        <f>IF(E5110="","",VLOOKUP(E5110,[1]PROJECTES!$C$14:$G$5000,5,FALSE))</f>
        <v/>
      </c>
      <c r="E5110" s="117"/>
      <c r="F5110" s="95"/>
      <c r="G5110" s="96" t="str">
        <f>IF(E5110="","",VLOOKUP(E5110,[1]PROJECTES!$C$14:$G$5000,4,FALSE))</f>
        <v/>
      </c>
      <c r="H5110" s="118"/>
      <c r="I5110" s="97" t="str">
        <f>IF(H5110="","",VLOOKUP(H5110,BD!B$2:C$16,2,FALSE))</f>
        <v/>
      </c>
      <c r="J5110" s="98"/>
      <c r="K5110" s="135" t="str">
        <f t="shared" si="172"/>
        <v/>
      </c>
      <c r="L5110" s="99" t="str">
        <f t="shared" ca="1" si="173"/>
        <v>-</v>
      </c>
      <c r="M5110" s="93" t="str">
        <f>IF(E5110="","",VLOOKUP(E5110,[1]PROJECTES!$C$14:$Z$5000,21,FALSE))</f>
        <v/>
      </c>
      <c r="N5110" s="100"/>
      <c r="O5110" s="72" t="s">
        <v>229</v>
      </c>
      <c r="P5110" s="101"/>
      <c r="Q5110" s="132"/>
      <c r="R5110" s="102"/>
      <c r="S5110" s="91"/>
    </row>
    <row r="5111" spans="1:19" s="104" customFormat="1" ht="12.75" customHeight="1" x14ac:dyDescent="0.25">
      <c r="A5111" s="121"/>
      <c r="B5111" s="92" t="str">
        <f>IF(E5111="","",VLOOKUP(E5111,[1]PROJECTES!$C$14:$G$5000,2,FALSE))</f>
        <v/>
      </c>
      <c r="C5111" s="121"/>
      <c r="D5111" s="93" t="str">
        <f>IF(E5111="","",VLOOKUP(E5111,[1]PROJECTES!$C$14:$G$5000,5,FALSE))</f>
        <v/>
      </c>
      <c r="E5111" s="117"/>
      <c r="F5111" s="95"/>
      <c r="G5111" s="96" t="str">
        <f>IF(E5111="","",VLOOKUP(E5111,[1]PROJECTES!$C$14:$G$5000,4,FALSE))</f>
        <v/>
      </c>
      <c r="H5111" s="118"/>
      <c r="I5111" s="97" t="str">
        <f>IF(H5111="","",VLOOKUP(H5111,BD!B$2:C$16,2,FALSE))</f>
        <v/>
      </c>
      <c r="J5111" s="98"/>
      <c r="K5111" s="135" t="str">
        <f t="shared" si="172"/>
        <v/>
      </c>
      <c r="L5111" s="99" t="str">
        <f t="shared" ca="1" si="173"/>
        <v>-</v>
      </c>
      <c r="M5111" s="93" t="str">
        <f>IF(E5111="","",VLOOKUP(E5111,[1]PROJECTES!$C$14:$Z$5000,21,FALSE))</f>
        <v/>
      </c>
      <c r="N5111" s="100"/>
      <c r="O5111" s="72" t="s">
        <v>229</v>
      </c>
      <c r="P5111" s="101"/>
      <c r="Q5111" s="132"/>
      <c r="R5111" s="102"/>
      <c r="S5111" s="91"/>
    </row>
    <row r="5112" spans="1:19" s="104" customFormat="1" ht="12.75" customHeight="1" x14ac:dyDescent="0.25">
      <c r="A5112" s="121"/>
      <c r="B5112" s="92" t="str">
        <f>IF(E5112="","",VLOOKUP(E5112,[1]PROJECTES!$C$14:$G$5000,2,FALSE))</f>
        <v/>
      </c>
      <c r="C5112" s="121"/>
      <c r="D5112" s="93" t="str">
        <f>IF(E5112="","",VLOOKUP(E5112,[1]PROJECTES!$C$14:$G$5000,5,FALSE))</f>
        <v/>
      </c>
      <c r="E5112" s="117"/>
      <c r="F5112" s="95"/>
      <c r="G5112" s="96" t="str">
        <f>IF(E5112="","",VLOOKUP(E5112,[1]PROJECTES!$C$14:$G$5000,4,FALSE))</f>
        <v/>
      </c>
      <c r="H5112" s="118"/>
      <c r="I5112" s="97" t="str">
        <f>IF(H5112="","",VLOOKUP(H5112,BD!B$2:C$16,2,FALSE))</f>
        <v/>
      </c>
      <c r="J5112" s="98"/>
      <c r="K5112" s="135" t="str">
        <f t="shared" si="172"/>
        <v/>
      </c>
      <c r="L5112" s="99" t="str">
        <f t="shared" ca="1" si="173"/>
        <v>-</v>
      </c>
      <c r="M5112" s="93" t="str">
        <f>IF(E5112="","",VLOOKUP(E5112,[1]PROJECTES!$C$14:$Z$5000,21,FALSE))</f>
        <v/>
      </c>
      <c r="N5112" s="100"/>
      <c r="O5112" s="72" t="s">
        <v>229</v>
      </c>
      <c r="P5112" s="101"/>
      <c r="Q5112" s="132"/>
      <c r="R5112" s="102"/>
      <c r="S5112" s="91"/>
    </row>
    <row r="5113" spans="1:19" s="104" customFormat="1" ht="12.75" customHeight="1" x14ac:dyDescent="0.25">
      <c r="A5113" s="121"/>
      <c r="B5113" s="92" t="str">
        <f>IF(E5113="","",VLOOKUP(E5113,[1]PROJECTES!$C$14:$G$5000,2,FALSE))</f>
        <v/>
      </c>
      <c r="C5113" s="121"/>
      <c r="D5113" s="93" t="str">
        <f>IF(E5113="","",VLOOKUP(E5113,[1]PROJECTES!$C$14:$G$5000,5,FALSE))</f>
        <v/>
      </c>
      <c r="E5113" s="117"/>
      <c r="F5113" s="95"/>
      <c r="G5113" s="96" t="str">
        <f>IF(E5113="","",VLOOKUP(E5113,[1]PROJECTES!$C$14:$G$5000,4,FALSE))</f>
        <v/>
      </c>
      <c r="H5113" s="118"/>
      <c r="I5113" s="97" t="str">
        <f>IF(H5113="","",VLOOKUP(H5113,BD!B$2:C$16,2,FALSE))</f>
        <v/>
      </c>
      <c r="J5113" s="98"/>
      <c r="K5113" s="135" t="str">
        <f t="shared" si="172"/>
        <v/>
      </c>
      <c r="L5113" s="99" t="str">
        <f t="shared" ca="1" si="173"/>
        <v>-</v>
      </c>
      <c r="M5113" s="93" t="str">
        <f>IF(E5113="","",VLOOKUP(E5113,[1]PROJECTES!$C$14:$Z$5000,21,FALSE))</f>
        <v/>
      </c>
      <c r="N5113" s="100"/>
      <c r="O5113" s="72" t="s">
        <v>229</v>
      </c>
      <c r="P5113" s="101"/>
      <c r="Q5113" s="132"/>
      <c r="R5113" s="102"/>
      <c r="S5113" s="91"/>
    </row>
    <row r="5114" spans="1:19" s="104" customFormat="1" ht="12.75" customHeight="1" x14ac:dyDescent="0.25">
      <c r="A5114" s="121"/>
      <c r="B5114" s="92" t="str">
        <f>IF(E5114="","",VLOOKUP(E5114,[1]PROJECTES!$C$14:$G$5000,2,FALSE))</f>
        <v/>
      </c>
      <c r="C5114" s="121"/>
      <c r="D5114" s="93" t="str">
        <f>IF(E5114="","",VLOOKUP(E5114,[1]PROJECTES!$C$14:$G$5000,5,FALSE))</f>
        <v/>
      </c>
      <c r="E5114" s="117"/>
      <c r="F5114" s="95"/>
      <c r="G5114" s="96" t="str">
        <f>IF(E5114="","",VLOOKUP(E5114,[1]PROJECTES!$C$14:$G$5000,4,FALSE))</f>
        <v/>
      </c>
      <c r="H5114" s="118"/>
      <c r="I5114" s="97" t="str">
        <f>IF(H5114="","",VLOOKUP(H5114,BD!B$2:C$16,2,FALSE))</f>
        <v/>
      </c>
      <c r="J5114" s="98"/>
      <c r="K5114" s="135" t="str">
        <f t="shared" si="172"/>
        <v/>
      </c>
      <c r="L5114" s="99" t="str">
        <f t="shared" ca="1" si="173"/>
        <v>-</v>
      </c>
      <c r="M5114" s="93" t="str">
        <f>IF(E5114="","",VLOOKUP(E5114,[1]PROJECTES!$C$14:$Z$5000,21,FALSE))</f>
        <v/>
      </c>
      <c r="N5114" s="100"/>
      <c r="O5114" s="72" t="s">
        <v>229</v>
      </c>
      <c r="P5114" s="101"/>
      <c r="Q5114" s="132"/>
      <c r="R5114" s="102"/>
      <c r="S5114" s="91"/>
    </row>
    <row r="5115" spans="1:19" s="104" customFormat="1" ht="12.75" customHeight="1" x14ac:dyDescent="0.25">
      <c r="A5115" s="121"/>
      <c r="B5115" s="92" t="str">
        <f>IF(E5115="","",VLOOKUP(E5115,[1]PROJECTES!$C$14:$G$5000,2,FALSE))</f>
        <v/>
      </c>
      <c r="C5115" s="121"/>
      <c r="D5115" s="93" t="str">
        <f>IF(E5115="","",VLOOKUP(E5115,[1]PROJECTES!$C$14:$G$5000,5,FALSE))</f>
        <v/>
      </c>
      <c r="E5115" s="117"/>
      <c r="F5115" s="95"/>
      <c r="G5115" s="96" t="str">
        <f>IF(E5115="","",VLOOKUP(E5115,[1]PROJECTES!$C$14:$G$5000,4,FALSE))</f>
        <v/>
      </c>
      <c r="H5115" s="118"/>
      <c r="I5115" s="97" t="str">
        <f>IF(H5115="","",VLOOKUP(H5115,BD!B$2:C$16,2,FALSE))</f>
        <v/>
      </c>
      <c r="J5115" s="98"/>
      <c r="K5115" s="135" t="str">
        <f t="shared" si="172"/>
        <v/>
      </c>
      <c r="L5115" s="99" t="str">
        <f t="shared" ca="1" si="173"/>
        <v>-</v>
      </c>
      <c r="M5115" s="93" t="str">
        <f>IF(E5115="","",VLOOKUP(E5115,[1]PROJECTES!$C$14:$Z$5000,21,FALSE))</f>
        <v/>
      </c>
      <c r="N5115" s="100"/>
      <c r="O5115" s="72" t="s">
        <v>229</v>
      </c>
      <c r="P5115" s="101"/>
      <c r="Q5115" s="132"/>
      <c r="R5115" s="102"/>
      <c r="S5115" s="91"/>
    </row>
    <row r="5116" spans="1:19" s="104" customFormat="1" ht="12.75" customHeight="1" x14ac:dyDescent="0.25">
      <c r="A5116" s="121"/>
      <c r="B5116" s="92" t="str">
        <f>IF(E5116="","",VLOOKUP(E5116,[1]PROJECTES!$C$14:$G$5000,2,FALSE))</f>
        <v/>
      </c>
      <c r="C5116" s="121"/>
      <c r="D5116" s="93" t="str">
        <f>IF(E5116="","",VLOOKUP(E5116,[1]PROJECTES!$C$14:$G$5000,5,FALSE))</f>
        <v/>
      </c>
      <c r="E5116" s="117"/>
      <c r="F5116" s="95"/>
      <c r="G5116" s="96" t="str">
        <f>IF(E5116="","",VLOOKUP(E5116,[1]PROJECTES!$C$14:$G$5000,4,FALSE))</f>
        <v/>
      </c>
      <c r="H5116" s="118"/>
      <c r="I5116" s="97" t="str">
        <f>IF(H5116="","",VLOOKUP(H5116,BD!B$2:C$16,2,FALSE))</f>
        <v/>
      </c>
      <c r="J5116" s="98"/>
      <c r="K5116" s="135" t="str">
        <f t="shared" si="172"/>
        <v/>
      </c>
      <c r="L5116" s="99" t="str">
        <f t="shared" ca="1" si="173"/>
        <v>-</v>
      </c>
      <c r="M5116" s="93" t="str">
        <f>IF(E5116="","",VLOOKUP(E5116,[1]PROJECTES!$C$14:$Z$5000,21,FALSE))</f>
        <v/>
      </c>
      <c r="N5116" s="100"/>
      <c r="O5116" s="72" t="s">
        <v>229</v>
      </c>
      <c r="P5116" s="101"/>
      <c r="Q5116" s="132"/>
      <c r="R5116" s="102"/>
      <c r="S5116" s="91"/>
    </row>
    <row r="5117" spans="1:19" s="104" customFormat="1" ht="12.75" customHeight="1" x14ac:dyDescent="0.25">
      <c r="A5117" s="121"/>
      <c r="B5117" s="92" t="str">
        <f>IF(E5117="","",VLOOKUP(E5117,[1]PROJECTES!$C$14:$G$5000,2,FALSE))</f>
        <v/>
      </c>
      <c r="C5117" s="121"/>
      <c r="D5117" s="93" t="str">
        <f>IF(E5117="","",VLOOKUP(E5117,[1]PROJECTES!$C$14:$G$5000,5,FALSE))</f>
        <v/>
      </c>
      <c r="E5117" s="117"/>
      <c r="F5117" s="95"/>
      <c r="G5117" s="96" t="str">
        <f>IF(E5117="","",VLOOKUP(E5117,[1]PROJECTES!$C$14:$G$5000,4,FALSE))</f>
        <v/>
      </c>
      <c r="H5117" s="118"/>
      <c r="I5117" s="97" t="str">
        <f>IF(H5117="","",VLOOKUP(H5117,BD!B$2:C$16,2,FALSE))</f>
        <v/>
      </c>
      <c r="J5117" s="98"/>
      <c r="K5117" s="135" t="str">
        <f t="shared" si="172"/>
        <v/>
      </c>
      <c r="L5117" s="99" t="str">
        <f t="shared" ca="1" si="173"/>
        <v>-</v>
      </c>
      <c r="M5117" s="93" t="str">
        <f>IF(E5117="","",VLOOKUP(E5117,[1]PROJECTES!$C$14:$Z$5000,21,FALSE))</f>
        <v/>
      </c>
      <c r="N5117" s="100"/>
      <c r="O5117" s="72" t="s">
        <v>229</v>
      </c>
      <c r="P5117" s="101"/>
      <c r="Q5117" s="132"/>
      <c r="R5117" s="102"/>
      <c r="S5117" s="91"/>
    </row>
    <row r="5118" spans="1:19" s="104" customFormat="1" ht="12.75" customHeight="1" x14ac:dyDescent="0.25">
      <c r="A5118" s="121"/>
      <c r="B5118" s="92" t="str">
        <f>IF(E5118="","",VLOOKUP(E5118,[1]PROJECTES!$C$14:$G$5000,2,FALSE))</f>
        <v/>
      </c>
      <c r="C5118" s="121"/>
      <c r="D5118" s="93" t="str">
        <f>IF(E5118="","",VLOOKUP(E5118,[1]PROJECTES!$C$14:$G$5000,5,FALSE))</f>
        <v/>
      </c>
      <c r="E5118" s="117"/>
      <c r="F5118" s="95"/>
      <c r="G5118" s="96" t="str">
        <f>IF(E5118="","",VLOOKUP(E5118,[1]PROJECTES!$C$14:$G$5000,4,FALSE))</f>
        <v/>
      </c>
      <c r="H5118" s="118"/>
      <c r="I5118" s="97" t="str">
        <f>IF(H5118="","",VLOOKUP(H5118,BD!B$2:C$16,2,FALSE))</f>
        <v/>
      </c>
      <c r="J5118" s="98"/>
      <c r="K5118" s="135" t="str">
        <f t="shared" si="172"/>
        <v/>
      </c>
      <c r="L5118" s="99" t="str">
        <f t="shared" ca="1" si="173"/>
        <v>-</v>
      </c>
      <c r="M5118" s="93" t="str">
        <f>IF(E5118="","",VLOOKUP(E5118,[1]PROJECTES!$C$14:$Z$5000,21,FALSE))</f>
        <v/>
      </c>
      <c r="N5118" s="100"/>
      <c r="O5118" s="72" t="s">
        <v>229</v>
      </c>
      <c r="P5118" s="101"/>
      <c r="Q5118" s="132"/>
      <c r="R5118" s="102"/>
      <c r="S5118" s="91"/>
    </row>
    <row r="5119" spans="1:19" s="104" customFormat="1" ht="12.75" customHeight="1" x14ac:dyDescent="0.25">
      <c r="A5119" s="121"/>
      <c r="B5119" s="92" t="str">
        <f>IF(E5119="","",VLOOKUP(E5119,[1]PROJECTES!$C$14:$G$5000,2,FALSE))</f>
        <v/>
      </c>
      <c r="C5119" s="121"/>
      <c r="D5119" s="93" t="str">
        <f>IF(E5119="","",VLOOKUP(E5119,[1]PROJECTES!$C$14:$G$5000,5,FALSE))</f>
        <v/>
      </c>
      <c r="E5119" s="117"/>
      <c r="F5119" s="95"/>
      <c r="G5119" s="96" t="str">
        <f>IF(E5119="","",VLOOKUP(E5119,[1]PROJECTES!$C$14:$G$5000,4,FALSE))</f>
        <v/>
      </c>
      <c r="H5119" s="118"/>
      <c r="I5119" s="97" t="str">
        <f>IF(H5119="","",VLOOKUP(H5119,BD!B$2:C$16,2,FALSE))</f>
        <v/>
      </c>
      <c r="J5119" s="98"/>
      <c r="K5119" s="135" t="str">
        <f t="shared" si="172"/>
        <v/>
      </c>
      <c r="L5119" s="99" t="str">
        <f t="shared" ca="1" si="173"/>
        <v>-</v>
      </c>
      <c r="M5119" s="93" t="str">
        <f>IF(E5119="","",VLOOKUP(E5119,[1]PROJECTES!$C$14:$Z$5000,21,FALSE))</f>
        <v/>
      </c>
      <c r="N5119" s="100"/>
      <c r="O5119" s="72" t="s">
        <v>229</v>
      </c>
      <c r="P5119" s="101"/>
      <c r="Q5119" s="132"/>
      <c r="R5119" s="102"/>
      <c r="S5119" s="91"/>
    </row>
    <row r="5120" spans="1:19" s="104" customFormat="1" ht="12.75" customHeight="1" x14ac:dyDescent="0.25">
      <c r="A5120" s="121"/>
      <c r="B5120" s="92" t="str">
        <f>IF(E5120="","",VLOOKUP(E5120,[1]PROJECTES!$C$14:$G$5000,2,FALSE))</f>
        <v/>
      </c>
      <c r="C5120" s="121"/>
      <c r="D5120" s="93" t="str">
        <f>IF(E5120="","",VLOOKUP(E5120,[1]PROJECTES!$C$14:$G$5000,5,FALSE))</f>
        <v/>
      </c>
      <c r="E5120" s="117"/>
      <c r="F5120" s="95"/>
      <c r="G5120" s="96" t="str">
        <f>IF(E5120="","",VLOOKUP(E5120,[1]PROJECTES!$C$14:$G$5000,4,FALSE))</f>
        <v/>
      </c>
      <c r="H5120" s="118"/>
      <c r="I5120" s="97" t="str">
        <f>IF(H5120="","",VLOOKUP(H5120,BD!B$2:C$16,2,FALSE))</f>
        <v/>
      </c>
      <c r="J5120" s="98"/>
      <c r="K5120" s="135" t="str">
        <f t="shared" si="172"/>
        <v/>
      </c>
      <c r="L5120" s="99" t="str">
        <f t="shared" ca="1" si="173"/>
        <v>-</v>
      </c>
      <c r="M5120" s="93" t="str">
        <f>IF(E5120="","",VLOOKUP(E5120,[1]PROJECTES!$C$14:$Z$5000,21,FALSE))</f>
        <v/>
      </c>
      <c r="N5120" s="100"/>
      <c r="O5120" s="72" t="s">
        <v>229</v>
      </c>
      <c r="P5120" s="101"/>
      <c r="Q5120" s="132"/>
      <c r="R5120" s="102"/>
      <c r="S5120" s="91"/>
    </row>
    <row r="5121" spans="1:19" s="104" customFormat="1" ht="12.75" customHeight="1" x14ac:dyDescent="0.25">
      <c r="A5121" s="121"/>
      <c r="B5121" s="92" t="str">
        <f>IF(E5121="","",VLOOKUP(E5121,[1]PROJECTES!$C$14:$G$5000,2,FALSE))</f>
        <v/>
      </c>
      <c r="C5121" s="121"/>
      <c r="D5121" s="93" t="str">
        <f>IF(E5121="","",VLOOKUP(E5121,[1]PROJECTES!$C$14:$G$5000,5,FALSE))</f>
        <v/>
      </c>
      <c r="E5121" s="117"/>
      <c r="F5121" s="95"/>
      <c r="G5121" s="96" t="str">
        <f>IF(E5121="","",VLOOKUP(E5121,[1]PROJECTES!$C$14:$G$5000,4,FALSE))</f>
        <v/>
      </c>
      <c r="H5121" s="118"/>
      <c r="I5121" s="97" t="str">
        <f>IF(H5121="","",VLOOKUP(H5121,BD!B$2:C$16,2,FALSE))</f>
        <v/>
      </c>
      <c r="J5121" s="98"/>
      <c r="K5121" s="135" t="str">
        <f t="shared" si="172"/>
        <v/>
      </c>
      <c r="L5121" s="99" t="str">
        <f t="shared" ca="1" si="173"/>
        <v>-</v>
      </c>
      <c r="M5121" s="93" t="str">
        <f>IF(E5121="","",VLOOKUP(E5121,[1]PROJECTES!$C$14:$Z$5000,21,FALSE))</f>
        <v/>
      </c>
      <c r="N5121" s="100"/>
      <c r="O5121" s="72" t="s">
        <v>229</v>
      </c>
      <c r="P5121" s="101"/>
      <c r="Q5121" s="132"/>
      <c r="R5121" s="102"/>
      <c r="S5121" s="91"/>
    </row>
    <row r="5122" spans="1:19" s="104" customFormat="1" ht="12.75" customHeight="1" x14ac:dyDescent="0.25">
      <c r="A5122" s="121"/>
      <c r="B5122" s="92" t="str">
        <f>IF(E5122="","",VLOOKUP(E5122,[1]PROJECTES!$C$14:$G$5000,2,FALSE))</f>
        <v/>
      </c>
      <c r="C5122" s="121"/>
      <c r="D5122" s="93" t="str">
        <f>IF(E5122="","",VLOOKUP(E5122,[1]PROJECTES!$C$14:$G$5000,5,FALSE))</f>
        <v/>
      </c>
      <c r="E5122" s="117"/>
      <c r="F5122" s="95"/>
      <c r="G5122" s="96" t="str">
        <f>IF(E5122="","",VLOOKUP(E5122,[1]PROJECTES!$C$14:$G$5000,4,FALSE))</f>
        <v/>
      </c>
      <c r="H5122" s="118"/>
      <c r="I5122" s="97" t="str">
        <f>IF(H5122="","",VLOOKUP(H5122,BD!B$2:C$16,2,FALSE))</f>
        <v/>
      </c>
      <c r="J5122" s="98"/>
      <c r="K5122" s="135" t="str">
        <f t="shared" si="172"/>
        <v/>
      </c>
      <c r="L5122" s="99" t="str">
        <f t="shared" ca="1" si="173"/>
        <v>-</v>
      </c>
      <c r="M5122" s="93" t="str">
        <f>IF(E5122="","",VLOOKUP(E5122,[1]PROJECTES!$C$14:$Z$5000,21,FALSE))</f>
        <v/>
      </c>
      <c r="N5122" s="100"/>
      <c r="O5122" s="72" t="s">
        <v>229</v>
      </c>
      <c r="P5122" s="101"/>
      <c r="Q5122" s="132"/>
      <c r="R5122" s="102"/>
      <c r="S5122" s="91"/>
    </row>
    <row r="5123" spans="1:19" s="104" customFormat="1" ht="12.75" customHeight="1" x14ac:dyDescent="0.25">
      <c r="A5123" s="121"/>
      <c r="B5123" s="92" t="str">
        <f>IF(E5123="","",VLOOKUP(E5123,[1]PROJECTES!$C$14:$G$5000,2,FALSE))</f>
        <v/>
      </c>
      <c r="C5123" s="121"/>
      <c r="D5123" s="93" t="str">
        <f>IF(E5123="","",VLOOKUP(E5123,[1]PROJECTES!$C$14:$G$5000,5,FALSE))</f>
        <v/>
      </c>
      <c r="E5123" s="117"/>
      <c r="F5123" s="95"/>
      <c r="G5123" s="96" t="str">
        <f>IF(E5123="","",VLOOKUP(E5123,[1]PROJECTES!$C$14:$G$5000,4,FALSE))</f>
        <v/>
      </c>
      <c r="H5123" s="118"/>
      <c r="I5123" s="97" t="str">
        <f>IF(H5123="","",VLOOKUP(H5123,BD!B$2:C$16,2,FALSE))</f>
        <v/>
      </c>
      <c r="J5123" s="98"/>
      <c r="K5123" s="135" t="str">
        <f t="shared" si="172"/>
        <v/>
      </c>
      <c r="L5123" s="99" t="str">
        <f t="shared" ca="1" si="173"/>
        <v>-</v>
      </c>
      <c r="M5123" s="93" t="str">
        <f>IF(E5123="","",VLOOKUP(E5123,[1]PROJECTES!$C$14:$Z$5000,21,FALSE))</f>
        <v/>
      </c>
      <c r="N5123" s="100"/>
      <c r="O5123" s="72" t="s">
        <v>229</v>
      </c>
      <c r="P5123" s="101"/>
      <c r="Q5123" s="132"/>
      <c r="R5123" s="102"/>
      <c r="S5123" s="91"/>
    </row>
    <row r="5124" spans="1:19" s="104" customFormat="1" ht="12.75" customHeight="1" x14ac:dyDescent="0.25">
      <c r="A5124" s="121"/>
      <c r="B5124" s="92" t="str">
        <f>IF(E5124="","",VLOOKUP(E5124,[1]PROJECTES!$C$14:$G$5000,2,FALSE))</f>
        <v/>
      </c>
      <c r="C5124" s="121"/>
      <c r="D5124" s="93" t="str">
        <f>IF(E5124="","",VLOOKUP(E5124,[1]PROJECTES!$C$14:$G$5000,5,FALSE))</f>
        <v/>
      </c>
      <c r="E5124" s="117"/>
      <c r="F5124" s="95"/>
      <c r="G5124" s="96" t="str">
        <f>IF(E5124="","",VLOOKUP(E5124,[1]PROJECTES!$C$14:$G$5000,4,FALSE))</f>
        <v/>
      </c>
      <c r="H5124" s="118"/>
      <c r="I5124" s="97" t="str">
        <f>IF(H5124="","",VLOOKUP(H5124,BD!B$2:C$16,2,FALSE))</f>
        <v/>
      </c>
      <c r="J5124" s="98"/>
      <c r="K5124" s="135" t="str">
        <f t="shared" si="172"/>
        <v/>
      </c>
      <c r="L5124" s="99" t="str">
        <f t="shared" ca="1" si="173"/>
        <v>-</v>
      </c>
      <c r="M5124" s="93" t="str">
        <f>IF(E5124="","",VLOOKUP(E5124,[1]PROJECTES!$C$14:$Z$5000,21,FALSE))</f>
        <v/>
      </c>
      <c r="N5124" s="100"/>
      <c r="O5124" s="72" t="s">
        <v>229</v>
      </c>
      <c r="P5124" s="101"/>
      <c r="Q5124" s="132"/>
      <c r="R5124" s="102"/>
      <c r="S5124" s="91"/>
    </row>
    <row r="5125" spans="1:19" s="104" customFormat="1" ht="12.75" customHeight="1" x14ac:dyDescent="0.25">
      <c r="A5125" s="121"/>
      <c r="B5125" s="92" t="str">
        <f>IF(E5125="","",VLOOKUP(E5125,[1]PROJECTES!$C$14:$G$5000,2,FALSE))</f>
        <v/>
      </c>
      <c r="C5125" s="121"/>
      <c r="D5125" s="93" t="str">
        <f>IF(E5125="","",VLOOKUP(E5125,[1]PROJECTES!$C$14:$G$5000,5,FALSE))</f>
        <v/>
      </c>
      <c r="E5125" s="117"/>
      <c r="F5125" s="95"/>
      <c r="G5125" s="96" t="str">
        <f>IF(E5125="","",VLOOKUP(E5125,[1]PROJECTES!$C$14:$G$5000,4,FALSE))</f>
        <v/>
      </c>
      <c r="H5125" s="118"/>
      <c r="I5125" s="97" t="str">
        <f>IF(H5125="","",VLOOKUP(H5125,BD!B$2:C$16,2,FALSE))</f>
        <v/>
      </c>
      <c r="J5125" s="98"/>
      <c r="K5125" s="135" t="str">
        <f t="shared" si="172"/>
        <v/>
      </c>
      <c r="L5125" s="99" t="str">
        <f t="shared" ca="1" si="173"/>
        <v>-</v>
      </c>
      <c r="M5125" s="93" t="str">
        <f>IF(E5125="","",VLOOKUP(E5125,[1]PROJECTES!$C$14:$Z$5000,21,FALSE))</f>
        <v/>
      </c>
      <c r="N5125" s="100"/>
      <c r="O5125" s="72" t="s">
        <v>229</v>
      </c>
      <c r="P5125" s="101"/>
      <c r="Q5125" s="132"/>
      <c r="R5125" s="102"/>
      <c r="S5125" s="91"/>
    </row>
    <row r="5126" spans="1:19" s="104" customFormat="1" ht="12.75" customHeight="1" x14ac:dyDescent="0.25">
      <c r="A5126" s="121"/>
      <c r="B5126" s="92" t="str">
        <f>IF(E5126="","",VLOOKUP(E5126,[1]PROJECTES!$C$14:$G$5000,2,FALSE))</f>
        <v/>
      </c>
      <c r="C5126" s="121"/>
      <c r="D5126" s="93" t="str">
        <f>IF(E5126="","",VLOOKUP(E5126,[1]PROJECTES!$C$14:$G$5000,5,FALSE))</f>
        <v/>
      </c>
      <c r="E5126" s="117"/>
      <c r="F5126" s="95"/>
      <c r="G5126" s="96" t="str">
        <f>IF(E5126="","",VLOOKUP(E5126,[1]PROJECTES!$C$14:$G$5000,4,FALSE))</f>
        <v/>
      </c>
      <c r="H5126" s="118"/>
      <c r="I5126" s="97" t="str">
        <f>IF(H5126="","",VLOOKUP(H5126,BD!B$2:C$16,2,FALSE))</f>
        <v/>
      </c>
      <c r="J5126" s="98"/>
      <c r="K5126" s="135" t="str">
        <f t="shared" si="172"/>
        <v/>
      </c>
      <c r="L5126" s="99" t="str">
        <f t="shared" ca="1" si="173"/>
        <v>-</v>
      </c>
      <c r="M5126" s="93" t="str">
        <f>IF(E5126="","",VLOOKUP(E5126,[1]PROJECTES!$C$14:$Z$5000,21,FALSE))</f>
        <v/>
      </c>
      <c r="N5126" s="100"/>
      <c r="O5126" s="72" t="s">
        <v>229</v>
      </c>
      <c r="P5126" s="101"/>
      <c r="Q5126" s="132"/>
      <c r="R5126" s="102"/>
      <c r="S5126" s="91"/>
    </row>
    <row r="5127" spans="1:19" s="104" customFormat="1" ht="12.75" customHeight="1" x14ac:dyDescent="0.25">
      <c r="A5127" s="121"/>
      <c r="B5127" s="92" t="str">
        <f>IF(E5127="","",VLOOKUP(E5127,[1]PROJECTES!$C$14:$G$5000,2,FALSE))</f>
        <v/>
      </c>
      <c r="C5127" s="121"/>
      <c r="D5127" s="93" t="str">
        <f>IF(E5127="","",VLOOKUP(E5127,[1]PROJECTES!$C$14:$G$5000,5,FALSE))</f>
        <v/>
      </c>
      <c r="E5127" s="117"/>
      <c r="F5127" s="95"/>
      <c r="G5127" s="96" t="str">
        <f>IF(E5127="","",VLOOKUP(E5127,[1]PROJECTES!$C$14:$G$5000,4,FALSE))</f>
        <v/>
      </c>
      <c r="H5127" s="118"/>
      <c r="I5127" s="97" t="str">
        <f>IF(H5127="","",VLOOKUP(H5127,BD!B$2:C$16,2,FALSE))</f>
        <v/>
      </c>
      <c r="J5127" s="98"/>
      <c r="K5127" s="135" t="str">
        <f t="shared" si="172"/>
        <v/>
      </c>
      <c r="L5127" s="99" t="str">
        <f t="shared" ca="1" si="173"/>
        <v>-</v>
      </c>
      <c r="M5127" s="93" t="str">
        <f>IF(E5127="","",VLOOKUP(E5127,[1]PROJECTES!$C$14:$Z$5000,21,FALSE))</f>
        <v/>
      </c>
      <c r="N5127" s="100"/>
      <c r="O5127" s="72" t="s">
        <v>229</v>
      </c>
      <c r="P5127" s="101"/>
      <c r="Q5127" s="132"/>
      <c r="R5127" s="102"/>
      <c r="S5127" s="91"/>
    </row>
    <row r="5128" spans="1:19" s="104" customFormat="1" ht="12.75" customHeight="1" x14ac:dyDescent="0.25">
      <c r="A5128" s="121"/>
      <c r="B5128" s="92" t="str">
        <f>IF(E5128="","",VLOOKUP(E5128,[1]PROJECTES!$C$14:$G$5000,2,FALSE))</f>
        <v/>
      </c>
      <c r="C5128" s="121"/>
      <c r="D5128" s="93" t="str">
        <f>IF(E5128="","",VLOOKUP(E5128,[1]PROJECTES!$C$14:$G$5000,5,FALSE))</f>
        <v/>
      </c>
      <c r="E5128" s="117"/>
      <c r="F5128" s="95"/>
      <c r="G5128" s="96" t="str">
        <f>IF(E5128="","",VLOOKUP(E5128,[1]PROJECTES!$C$14:$G$5000,4,FALSE))</f>
        <v/>
      </c>
      <c r="H5128" s="118"/>
      <c r="I5128" s="97" t="str">
        <f>IF(H5128="","",VLOOKUP(H5128,BD!B$2:C$16,2,FALSE))</f>
        <v/>
      </c>
      <c r="J5128" s="98"/>
      <c r="K5128" s="135" t="str">
        <f t="shared" si="172"/>
        <v/>
      </c>
      <c r="L5128" s="99" t="str">
        <f t="shared" ca="1" si="173"/>
        <v>-</v>
      </c>
      <c r="M5128" s="93" t="str">
        <f>IF(E5128="","",VLOOKUP(E5128,[1]PROJECTES!$C$14:$Z$5000,21,FALSE))</f>
        <v/>
      </c>
      <c r="N5128" s="100"/>
      <c r="O5128" s="72" t="s">
        <v>229</v>
      </c>
      <c r="P5128" s="101"/>
      <c r="Q5128" s="132"/>
      <c r="R5128" s="102"/>
      <c r="S5128" s="91"/>
    </row>
    <row r="5129" spans="1:19" s="104" customFormat="1" ht="12.75" customHeight="1" x14ac:dyDescent="0.25">
      <c r="A5129" s="121"/>
      <c r="B5129" s="92" t="str">
        <f>IF(E5129="","",VLOOKUP(E5129,[1]PROJECTES!$C$14:$G$5000,2,FALSE))</f>
        <v/>
      </c>
      <c r="C5129" s="121"/>
      <c r="D5129" s="93" t="str">
        <f>IF(E5129="","",VLOOKUP(E5129,[1]PROJECTES!$C$14:$G$5000,5,FALSE))</f>
        <v/>
      </c>
      <c r="E5129" s="117"/>
      <c r="F5129" s="95"/>
      <c r="G5129" s="96" t="str">
        <f>IF(E5129="","",VLOOKUP(E5129,[1]PROJECTES!$C$14:$G$5000,4,FALSE))</f>
        <v/>
      </c>
      <c r="H5129" s="118"/>
      <c r="I5129" s="97" t="str">
        <f>IF(H5129="","",VLOOKUP(H5129,BD!B$2:C$16,2,FALSE))</f>
        <v/>
      </c>
      <c r="J5129" s="98"/>
      <c r="K5129" s="135" t="str">
        <f t="shared" si="172"/>
        <v/>
      </c>
      <c r="L5129" s="99" t="str">
        <f t="shared" ca="1" si="173"/>
        <v>-</v>
      </c>
      <c r="M5129" s="93" t="str">
        <f>IF(E5129="","",VLOOKUP(E5129,[1]PROJECTES!$C$14:$Z$5000,21,FALSE))</f>
        <v/>
      </c>
      <c r="N5129" s="100"/>
      <c r="O5129" s="72" t="s">
        <v>229</v>
      </c>
      <c r="P5129" s="101"/>
      <c r="Q5129" s="132"/>
      <c r="R5129" s="102"/>
      <c r="S5129" s="91"/>
    </row>
    <row r="5130" spans="1:19" s="104" customFormat="1" ht="12.75" customHeight="1" x14ac:dyDescent="0.25">
      <c r="A5130" s="121"/>
      <c r="B5130" s="92" t="str">
        <f>IF(E5130="","",VLOOKUP(E5130,[1]PROJECTES!$C$14:$G$5000,2,FALSE))</f>
        <v/>
      </c>
      <c r="C5130" s="121"/>
      <c r="D5130" s="93" t="str">
        <f>IF(E5130="","",VLOOKUP(E5130,[1]PROJECTES!$C$14:$G$5000,5,FALSE))</f>
        <v/>
      </c>
      <c r="E5130" s="117"/>
      <c r="F5130" s="95"/>
      <c r="G5130" s="96" t="str">
        <f>IF(E5130="","",VLOOKUP(E5130,[1]PROJECTES!$C$14:$G$5000,4,FALSE))</f>
        <v/>
      </c>
      <c r="H5130" s="118"/>
      <c r="I5130" s="97" t="str">
        <f>IF(H5130="","",VLOOKUP(H5130,BD!B$2:C$16,2,FALSE))</f>
        <v/>
      </c>
      <c r="J5130" s="98"/>
      <c r="K5130" s="135" t="str">
        <f t="shared" si="172"/>
        <v/>
      </c>
      <c r="L5130" s="99" t="str">
        <f t="shared" ca="1" si="173"/>
        <v>-</v>
      </c>
      <c r="M5130" s="93" t="str">
        <f>IF(E5130="","",VLOOKUP(E5130,[1]PROJECTES!$C$14:$Z$5000,21,FALSE))</f>
        <v/>
      </c>
      <c r="N5130" s="100"/>
      <c r="O5130" s="72" t="s">
        <v>229</v>
      </c>
      <c r="P5130" s="101"/>
      <c r="Q5130" s="132"/>
      <c r="R5130" s="102"/>
      <c r="S5130" s="91"/>
    </row>
    <row r="5131" spans="1:19" s="104" customFormat="1" ht="12.75" customHeight="1" x14ac:dyDescent="0.25">
      <c r="A5131" s="121"/>
      <c r="B5131" s="92" t="str">
        <f>IF(E5131="","",VLOOKUP(E5131,[1]PROJECTES!$C$14:$G$5000,2,FALSE))</f>
        <v/>
      </c>
      <c r="C5131" s="121"/>
      <c r="D5131" s="93" t="str">
        <f>IF(E5131="","",VLOOKUP(E5131,[1]PROJECTES!$C$14:$G$5000,5,FALSE))</f>
        <v/>
      </c>
      <c r="E5131" s="117"/>
      <c r="F5131" s="95"/>
      <c r="G5131" s="96" t="str">
        <f>IF(E5131="","",VLOOKUP(E5131,[1]PROJECTES!$C$14:$G$5000,4,FALSE))</f>
        <v/>
      </c>
      <c r="H5131" s="118"/>
      <c r="I5131" s="97" t="str">
        <f>IF(H5131="","",VLOOKUP(H5131,BD!B$2:C$16,2,FALSE))</f>
        <v/>
      </c>
      <c r="J5131" s="98"/>
      <c r="K5131" s="135" t="str">
        <f t="shared" si="172"/>
        <v/>
      </c>
      <c r="L5131" s="99" t="str">
        <f t="shared" ca="1" si="173"/>
        <v>-</v>
      </c>
      <c r="M5131" s="93" t="str">
        <f>IF(E5131="","",VLOOKUP(E5131,[1]PROJECTES!$C$14:$Z$5000,21,FALSE))</f>
        <v/>
      </c>
      <c r="N5131" s="100"/>
      <c r="O5131" s="72" t="s">
        <v>229</v>
      </c>
      <c r="P5131" s="101"/>
      <c r="Q5131" s="132"/>
      <c r="R5131" s="102"/>
      <c r="S5131" s="91"/>
    </row>
    <row r="5132" spans="1:19" s="104" customFormat="1" ht="12.75" customHeight="1" x14ac:dyDescent="0.25">
      <c r="A5132" s="121"/>
      <c r="B5132" s="92" t="str">
        <f>IF(E5132="","",VLOOKUP(E5132,[1]PROJECTES!$C$14:$G$5000,2,FALSE))</f>
        <v/>
      </c>
      <c r="C5132" s="121"/>
      <c r="D5132" s="93" t="str">
        <f>IF(E5132="","",VLOOKUP(E5132,[1]PROJECTES!$C$14:$G$5000,5,FALSE))</f>
        <v/>
      </c>
      <c r="E5132" s="117"/>
      <c r="F5132" s="95"/>
      <c r="G5132" s="96" t="str">
        <f>IF(E5132="","",VLOOKUP(E5132,[1]PROJECTES!$C$14:$G$5000,4,FALSE))</f>
        <v/>
      </c>
      <c r="H5132" s="118"/>
      <c r="I5132" s="97" t="str">
        <f>IF(H5132="","",VLOOKUP(H5132,BD!B$2:C$16,2,FALSE))</f>
        <v/>
      </c>
      <c r="J5132" s="98"/>
      <c r="K5132" s="135" t="str">
        <f t="shared" si="172"/>
        <v/>
      </c>
      <c r="L5132" s="99" t="str">
        <f t="shared" ca="1" si="173"/>
        <v>-</v>
      </c>
      <c r="M5132" s="93" t="str">
        <f>IF(E5132="","",VLOOKUP(E5132,[1]PROJECTES!$C$14:$Z$5000,21,FALSE))</f>
        <v/>
      </c>
      <c r="N5132" s="100"/>
      <c r="O5132" s="72" t="s">
        <v>229</v>
      </c>
      <c r="P5132" s="101"/>
      <c r="Q5132" s="132"/>
      <c r="R5132" s="102"/>
      <c r="S5132" s="91"/>
    </row>
    <row r="5133" spans="1:19" s="104" customFormat="1" ht="12.75" customHeight="1" x14ac:dyDescent="0.25">
      <c r="A5133" s="121"/>
      <c r="B5133" s="92" t="str">
        <f>IF(E5133="","",VLOOKUP(E5133,[1]PROJECTES!$C$14:$G$5000,2,FALSE))</f>
        <v/>
      </c>
      <c r="C5133" s="121"/>
      <c r="D5133" s="93" t="str">
        <f>IF(E5133="","",VLOOKUP(E5133,[1]PROJECTES!$C$14:$G$5000,5,FALSE))</f>
        <v/>
      </c>
      <c r="E5133" s="117"/>
      <c r="F5133" s="95"/>
      <c r="G5133" s="96" t="str">
        <f>IF(E5133="","",VLOOKUP(E5133,[1]PROJECTES!$C$14:$G$5000,4,FALSE))</f>
        <v/>
      </c>
      <c r="H5133" s="118"/>
      <c r="I5133" s="97" t="str">
        <f>IF(H5133="","",VLOOKUP(H5133,BD!B$2:C$16,2,FALSE))</f>
        <v/>
      </c>
      <c r="J5133" s="98"/>
      <c r="K5133" s="135" t="str">
        <f t="shared" si="172"/>
        <v/>
      </c>
      <c r="L5133" s="99" t="str">
        <f t="shared" ca="1" si="173"/>
        <v>-</v>
      </c>
      <c r="M5133" s="93" t="str">
        <f>IF(E5133="","",VLOOKUP(E5133,[1]PROJECTES!$C$14:$Z$5000,21,FALSE))</f>
        <v/>
      </c>
      <c r="N5133" s="100"/>
      <c r="O5133" s="72" t="s">
        <v>229</v>
      </c>
      <c r="P5133" s="101"/>
      <c r="Q5133" s="132"/>
      <c r="R5133" s="102"/>
      <c r="S5133" s="91"/>
    </row>
    <row r="5134" spans="1:19" s="104" customFormat="1" ht="12.75" customHeight="1" x14ac:dyDescent="0.25">
      <c r="A5134" s="121"/>
      <c r="B5134" s="92" t="str">
        <f>IF(E5134="","",VLOOKUP(E5134,[1]PROJECTES!$C$14:$G$5000,2,FALSE))</f>
        <v/>
      </c>
      <c r="C5134" s="121"/>
      <c r="D5134" s="93" t="str">
        <f>IF(E5134="","",VLOOKUP(E5134,[1]PROJECTES!$C$14:$G$5000,5,FALSE))</f>
        <v/>
      </c>
      <c r="E5134" s="117"/>
      <c r="F5134" s="95"/>
      <c r="G5134" s="96" t="str">
        <f>IF(E5134="","",VLOOKUP(E5134,[1]PROJECTES!$C$14:$G$5000,4,FALSE))</f>
        <v/>
      </c>
      <c r="H5134" s="118"/>
      <c r="I5134" s="97" t="str">
        <f>IF(H5134="","",VLOOKUP(H5134,BD!B$2:C$16,2,FALSE))</f>
        <v/>
      </c>
      <c r="J5134" s="98"/>
      <c r="K5134" s="135" t="str">
        <f t="shared" si="172"/>
        <v/>
      </c>
      <c r="L5134" s="99" t="str">
        <f t="shared" ca="1" si="173"/>
        <v>-</v>
      </c>
      <c r="M5134" s="93" t="str">
        <f>IF(E5134="","",VLOOKUP(E5134,[1]PROJECTES!$C$14:$Z$5000,21,FALSE))</f>
        <v/>
      </c>
      <c r="N5134" s="100"/>
      <c r="O5134" s="72" t="s">
        <v>229</v>
      </c>
      <c r="P5134" s="101"/>
      <c r="Q5134" s="132"/>
      <c r="R5134" s="102"/>
      <c r="S5134" s="91"/>
    </row>
    <row r="5135" spans="1:19" s="104" customFormat="1" ht="12.75" customHeight="1" x14ac:dyDescent="0.25">
      <c r="A5135" s="121"/>
      <c r="B5135" s="92" t="str">
        <f>IF(E5135="","",VLOOKUP(E5135,[1]PROJECTES!$C$14:$G$5000,2,FALSE))</f>
        <v/>
      </c>
      <c r="C5135" s="121"/>
      <c r="D5135" s="93" t="str">
        <f>IF(E5135="","",VLOOKUP(E5135,[1]PROJECTES!$C$14:$G$5000,5,FALSE))</f>
        <v/>
      </c>
      <c r="E5135" s="117"/>
      <c r="F5135" s="95"/>
      <c r="G5135" s="96" t="str">
        <f>IF(E5135="","",VLOOKUP(E5135,[1]PROJECTES!$C$14:$G$5000,4,FALSE))</f>
        <v/>
      </c>
      <c r="H5135" s="118"/>
      <c r="I5135" s="97" t="str">
        <f>IF(H5135="","",VLOOKUP(H5135,BD!B$2:C$16,2,FALSE))</f>
        <v/>
      </c>
      <c r="J5135" s="98"/>
      <c r="K5135" s="135" t="str">
        <f t="shared" si="172"/>
        <v/>
      </c>
      <c r="L5135" s="99" t="str">
        <f t="shared" ca="1" si="173"/>
        <v>-</v>
      </c>
      <c r="M5135" s="93" t="str">
        <f>IF(E5135="","",VLOOKUP(E5135,[1]PROJECTES!$C$14:$Z$5000,21,FALSE))</f>
        <v/>
      </c>
      <c r="N5135" s="100"/>
      <c r="O5135" s="72" t="s">
        <v>229</v>
      </c>
      <c r="P5135" s="101"/>
      <c r="Q5135" s="132"/>
      <c r="R5135" s="102"/>
      <c r="S5135" s="91"/>
    </row>
    <row r="5136" spans="1:19" s="104" customFormat="1" ht="12.75" customHeight="1" x14ac:dyDescent="0.25">
      <c r="A5136" s="121"/>
      <c r="B5136" s="92" t="str">
        <f>IF(E5136="","",VLOOKUP(E5136,[1]PROJECTES!$C$14:$G$5000,2,FALSE))</f>
        <v/>
      </c>
      <c r="C5136" s="121"/>
      <c r="D5136" s="93" t="str">
        <f>IF(E5136="","",VLOOKUP(E5136,[1]PROJECTES!$C$14:$G$5000,5,FALSE))</f>
        <v/>
      </c>
      <c r="E5136" s="117"/>
      <c r="F5136" s="95"/>
      <c r="G5136" s="96" t="str">
        <f>IF(E5136="","",VLOOKUP(E5136,[1]PROJECTES!$C$14:$G$5000,4,FALSE))</f>
        <v/>
      </c>
      <c r="H5136" s="118"/>
      <c r="I5136" s="97" t="str">
        <f>IF(H5136="","",VLOOKUP(H5136,BD!B$2:C$16,2,FALSE))</f>
        <v/>
      </c>
      <c r="J5136" s="98"/>
      <c r="K5136" s="135" t="str">
        <f t="shared" si="172"/>
        <v/>
      </c>
      <c r="L5136" s="99" t="str">
        <f t="shared" ca="1" si="173"/>
        <v>-</v>
      </c>
      <c r="M5136" s="93" t="str">
        <f>IF(E5136="","",VLOOKUP(E5136,[1]PROJECTES!$C$14:$Z$5000,21,FALSE))</f>
        <v/>
      </c>
      <c r="N5136" s="100"/>
      <c r="O5136" s="72" t="s">
        <v>229</v>
      </c>
      <c r="P5136" s="101"/>
      <c r="Q5136" s="132"/>
      <c r="R5136" s="102"/>
      <c r="S5136" s="91"/>
    </row>
    <row r="5137" spans="1:19" s="104" customFormat="1" ht="12.75" customHeight="1" x14ac:dyDescent="0.25">
      <c r="A5137" s="121"/>
      <c r="B5137" s="92" t="str">
        <f>IF(E5137="","",VLOOKUP(E5137,[1]PROJECTES!$C$14:$G$5000,2,FALSE))</f>
        <v/>
      </c>
      <c r="C5137" s="121"/>
      <c r="D5137" s="93" t="str">
        <f>IF(E5137="","",VLOOKUP(E5137,[1]PROJECTES!$C$14:$G$5000,5,FALSE))</f>
        <v/>
      </c>
      <c r="E5137" s="117"/>
      <c r="F5137" s="95"/>
      <c r="G5137" s="96" t="str">
        <f>IF(E5137="","",VLOOKUP(E5137,[1]PROJECTES!$C$14:$G$5000,4,FALSE))</f>
        <v/>
      </c>
      <c r="H5137" s="118"/>
      <c r="I5137" s="97" t="str">
        <f>IF(H5137="","",VLOOKUP(H5137,BD!B$2:C$16,2,FALSE))</f>
        <v/>
      </c>
      <c r="J5137" s="98"/>
      <c r="K5137" s="135" t="str">
        <f t="shared" si="172"/>
        <v/>
      </c>
      <c r="L5137" s="99" t="str">
        <f t="shared" ca="1" si="173"/>
        <v>-</v>
      </c>
      <c r="M5137" s="93" t="str">
        <f>IF(E5137="","",VLOOKUP(E5137,[1]PROJECTES!$C$14:$Z$5000,21,FALSE))</f>
        <v/>
      </c>
      <c r="N5137" s="100"/>
      <c r="O5137" s="72" t="s">
        <v>229</v>
      </c>
      <c r="P5137" s="101"/>
      <c r="Q5137" s="132"/>
      <c r="R5137" s="102"/>
      <c r="S5137" s="91"/>
    </row>
    <row r="5138" spans="1:19" s="104" customFormat="1" ht="12.75" customHeight="1" x14ac:dyDescent="0.25">
      <c r="A5138" s="121"/>
      <c r="B5138" s="92" t="str">
        <f>IF(E5138="","",VLOOKUP(E5138,[1]PROJECTES!$C$14:$G$5000,2,FALSE))</f>
        <v/>
      </c>
      <c r="C5138" s="121"/>
      <c r="D5138" s="93" t="str">
        <f>IF(E5138="","",VLOOKUP(E5138,[1]PROJECTES!$C$14:$G$5000,5,FALSE))</f>
        <v/>
      </c>
      <c r="E5138" s="117"/>
      <c r="F5138" s="95"/>
      <c r="G5138" s="96" t="str">
        <f>IF(E5138="","",VLOOKUP(E5138,[1]PROJECTES!$C$14:$G$5000,4,FALSE))</f>
        <v/>
      </c>
      <c r="H5138" s="118"/>
      <c r="I5138" s="97" t="str">
        <f>IF(H5138="","",VLOOKUP(H5138,BD!B$2:C$16,2,FALSE))</f>
        <v/>
      </c>
      <c r="J5138" s="98"/>
      <c r="K5138" s="135" t="str">
        <f t="shared" si="172"/>
        <v/>
      </c>
      <c r="L5138" s="99" t="str">
        <f t="shared" ca="1" si="173"/>
        <v>-</v>
      </c>
      <c r="M5138" s="93" t="str">
        <f>IF(E5138="","",VLOOKUP(E5138,[1]PROJECTES!$C$14:$Z$5000,21,FALSE))</f>
        <v/>
      </c>
      <c r="N5138" s="100"/>
      <c r="O5138" s="72" t="s">
        <v>229</v>
      </c>
      <c r="P5138" s="101"/>
      <c r="Q5138" s="132"/>
      <c r="R5138" s="102"/>
      <c r="S5138" s="91"/>
    </row>
    <row r="5139" spans="1:19" s="104" customFormat="1" ht="12.75" customHeight="1" x14ac:dyDescent="0.25">
      <c r="A5139" s="121"/>
      <c r="B5139" s="92" t="str">
        <f>IF(E5139="","",VLOOKUP(E5139,[1]PROJECTES!$C$14:$G$5000,2,FALSE))</f>
        <v/>
      </c>
      <c r="C5139" s="121"/>
      <c r="D5139" s="93" t="str">
        <f>IF(E5139="","",VLOOKUP(E5139,[1]PROJECTES!$C$14:$G$5000,5,FALSE))</f>
        <v/>
      </c>
      <c r="E5139" s="117"/>
      <c r="F5139" s="95"/>
      <c r="G5139" s="96" t="str">
        <f>IF(E5139="","",VLOOKUP(E5139,[1]PROJECTES!$C$14:$G$5000,4,FALSE))</f>
        <v/>
      </c>
      <c r="H5139" s="118"/>
      <c r="I5139" s="97" t="str">
        <f>IF(H5139="","",VLOOKUP(H5139,BD!B$2:C$16,2,FALSE))</f>
        <v/>
      </c>
      <c r="J5139" s="98"/>
      <c r="K5139" s="135" t="str">
        <f t="shared" si="172"/>
        <v/>
      </c>
      <c r="L5139" s="99" t="str">
        <f t="shared" ca="1" si="173"/>
        <v>-</v>
      </c>
      <c r="M5139" s="93" t="str">
        <f>IF(E5139="","",VLOOKUP(E5139,[1]PROJECTES!$C$14:$Z$5000,21,FALSE))</f>
        <v/>
      </c>
      <c r="N5139" s="100"/>
      <c r="O5139" s="72" t="s">
        <v>229</v>
      </c>
      <c r="P5139" s="101"/>
      <c r="Q5139" s="132"/>
      <c r="R5139" s="102"/>
      <c r="S5139" s="91"/>
    </row>
    <row r="5140" spans="1:19" s="104" customFormat="1" ht="12.75" customHeight="1" x14ac:dyDescent="0.25">
      <c r="A5140" s="121"/>
      <c r="B5140" s="92" t="str">
        <f>IF(E5140="","",VLOOKUP(E5140,[1]PROJECTES!$C$14:$G$5000,2,FALSE))</f>
        <v/>
      </c>
      <c r="C5140" s="121"/>
      <c r="D5140" s="93" t="str">
        <f>IF(E5140="","",VLOOKUP(E5140,[1]PROJECTES!$C$14:$G$5000,5,FALSE))</f>
        <v/>
      </c>
      <c r="E5140" s="117"/>
      <c r="F5140" s="95"/>
      <c r="G5140" s="96" t="str">
        <f>IF(E5140="","",VLOOKUP(E5140,[1]PROJECTES!$C$14:$G$5000,4,FALSE))</f>
        <v/>
      </c>
      <c r="H5140" s="118"/>
      <c r="I5140" s="97" t="str">
        <f>IF(H5140="","",VLOOKUP(H5140,BD!B$2:C$16,2,FALSE))</f>
        <v/>
      </c>
      <c r="J5140" s="98"/>
      <c r="K5140" s="135" t="str">
        <f t="shared" si="172"/>
        <v/>
      </c>
      <c r="L5140" s="99" t="str">
        <f t="shared" ca="1" si="173"/>
        <v>-</v>
      </c>
      <c r="M5140" s="93" t="str">
        <f>IF(E5140="","",VLOOKUP(E5140,[1]PROJECTES!$C$14:$Z$5000,21,FALSE))</f>
        <v/>
      </c>
      <c r="N5140" s="100"/>
      <c r="O5140" s="72" t="s">
        <v>229</v>
      </c>
      <c r="P5140" s="101"/>
      <c r="Q5140" s="132"/>
      <c r="R5140" s="102"/>
      <c r="S5140" s="91"/>
    </row>
    <row r="5141" spans="1:19" s="104" customFormat="1" ht="12.75" customHeight="1" x14ac:dyDescent="0.25">
      <c r="A5141" s="121"/>
      <c r="B5141" s="92" t="str">
        <f>IF(E5141="","",VLOOKUP(E5141,[1]PROJECTES!$C$14:$G$5000,2,FALSE))</f>
        <v/>
      </c>
      <c r="C5141" s="121"/>
      <c r="D5141" s="93" t="str">
        <f>IF(E5141="","",VLOOKUP(E5141,[1]PROJECTES!$C$14:$G$5000,5,FALSE))</f>
        <v/>
      </c>
      <c r="E5141" s="117"/>
      <c r="F5141" s="95"/>
      <c r="G5141" s="96" t="str">
        <f>IF(E5141="","",VLOOKUP(E5141,[1]PROJECTES!$C$14:$G$5000,4,FALSE))</f>
        <v/>
      </c>
      <c r="H5141" s="118"/>
      <c r="I5141" s="97" t="str">
        <f>IF(H5141="","",VLOOKUP(H5141,BD!B$2:C$16,2,FALSE))</f>
        <v/>
      </c>
      <c r="J5141" s="98"/>
      <c r="K5141" s="135" t="str">
        <f t="shared" si="172"/>
        <v/>
      </c>
      <c r="L5141" s="99" t="str">
        <f t="shared" ca="1" si="173"/>
        <v>-</v>
      </c>
      <c r="M5141" s="93" t="str">
        <f>IF(E5141="","",VLOOKUP(E5141,[1]PROJECTES!$C$14:$Z$5000,21,FALSE))</f>
        <v/>
      </c>
      <c r="N5141" s="100"/>
      <c r="O5141" s="72" t="s">
        <v>229</v>
      </c>
      <c r="P5141" s="101"/>
      <c r="Q5141" s="132"/>
      <c r="R5141" s="102"/>
      <c r="S5141" s="91"/>
    </row>
    <row r="5142" spans="1:19" s="104" customFormat="1" ht="12.75" customHeight="1" x14ac:dyDescent="0.25">
      <c r="A5142" s="121"/>
      <c r="B5142" s="92" t="str">
        <f>IF(E5142="","",VLOOKUP(E5142,[1]PROJECTES!$C$14:$G$5000,2,FALSE))</f>
        <v/>
      </c>
      <c r="C5142" s="121"/>
      <c r="D5142" s="93" t="str">
        <f>IF(E5142="","",VLOOKUP(E5142,[1]PROJECTES!$C$14:$G$5000,5,FALSE))</f>
        <v/>
      </c>
      <c r="E5142" s="117"/>
      <c r="F5142" s="95"/>
      <c r="G5142" s="96" t="str">
        <f>IF(E5142="","",VLOOKUP(E5142,[1]PROJECTES!$C$14:$G$5000,4,FALSE))</f>
        <v/>
      </c>
      <c r="H5142" s="118"/>
      <c r="I5142" s="97" t="str">
        <f>IF(H5142="","",VLOOKUP(H5142,BD!B$2:C$16,2,FALSE))</f>
        <v/>
      </c>
      <c r="J5142" s="98"/>
      <c r="K5142" s="135" t="str">
        <f t="shared" si="172"/>
        <v/>
      </c>
      <c r="L5142" s="99" t="str">
        <f t="shared" ca="1" si="173"/>
        <v>-</v>
      </c>
      <c r="M5142" s="93" t="str">
        <f>IF(E5142="","",VLOOKUP(E5142,[1]PROJECTES!$C$14:$Z$5000,21,FALSE))</f>
        <v/>
      </c>
      <c r="N5142" s="100"/>
      <c r="O5142" s="72" t="s">
        <v>229</v>
      </c>
      <c r="P5142" s="101"/>
      <c r="Q5142" s="132"/>
      <c r="R5142" s="102"/>
      <c r="S5142" s="91"/>
    </row>
    <row r="5143" spans="1:19" s="104" customFormat="1" ht="12.75" customHeight="1" x14ac:dyDescent="0.25">
      <c r="A5143" s="121"/>
      <c r="B5143" s="92" t="str">
        <f>IF(E5143="","",VLOOKUP(E5143,[1]PROJECTES!$C$14:$G$5000,2,FALSE))</f>
        <v/>
      </c>
      <c r="C5143" s="121"/>
      <c r="D5143" s="93" t="str">
        <f>IF(E5143="","",VLOOKUP(E5143,[1]PROJECTES!$C$14:$G$5000,5,FALSE))</f>
        <v/>
      </c>
      <c r="E5143" s="117"/>
      <c r="F5143" s="95"/>
      <c r="G5143" s="96" t="str">
        <f>IF(E5143="","",VLOOKUP(E5143,[1]PROJECTES!$C$14:$G$5000,4,FALSE))</f>
        <v/>
      </c>
      <c r="H5143" s="118"/>
      <c r="I5143" s="97" t="str">
        <f>IF(H5143="","",VLOOKUP(H5143,BD!B$2:C$16,2,FALSE))</f>
        <v/>
      </c>
      <c r="J5143" s="98"/>
      <c r="K5143" s="135" t="str">
        <f t="shared" si="172"/>
        <v/>
      </c>
      <c r="L5143" s="99" t="str">
        <f t="shared" ca="1" si="173"/>
        <v>-</v>
      </c>
      <c r="M5143" s="93" t="str">
        <f>IF(E5143="","",VLOOKUP(E5143,[1]PROJECTES!$C$14:$Z$5000,21,FALSE))</f>
        <v/>
      </c>
      <c r="N5143" s="100"/>
      <c r="O5143" s="72" t="s">
        <v>229</v>
      </c>
      <c r="P5143" s="101"/>
      <c r="Q5143" s="132"/>
      <c r="R5143" s="102"/>
      <c r="S5143" s="91"/>
    </row>
    <row r="5144" spans="1:19" s="104" customFormat="1" ht="12.75" customHeight="1" x14ac:dyDescent="0.25">
      <c r="A5144" s="121"/>
      <c r="B5144" s="92" t="str">
        <f>IF(E5144="","",VLOOKUP(E5144,[1]PROJECTES!$C$14:$G$5000,2,FALSE))</f>
        <v/>
      </c>
      <c r="C5144" s="121"/>
      <c r="D5144" s="93" t="str">
        <f>IF(E5144="","",VLOOKUP(E5144,[1]PROJECTES!$C$14:$G$5000,5,FALSE))</f>
        <v/>
      </c>
      <c r="E5144" s="117"/>
      <c r="F5144" s="95"/>
      <c r="G5144" s="96" t="str">
        <f>IF(E5144="","",VLOOKUP(E5144,[1]PROJECTES!$C$14:$G$5000,4,FALSE))</f>
        <v/>
      </c>
      <c r="H5144" s="118"/>
      <c r="I5144" s="97" t="str">
        <f>IF(H5144="","",VLOOKUP(H5144,BD!B$2:C$16,2,FALSE))</f>
        <v/>
      </c>
      <c r="J5144" s="98"/>
      <c r="K5144" s="135" t="str">
        <f t="shared" si="172"/>
        <v/>
      </c>
      <c r="L5144" s="99" t="str">
        <f t="shared" ca="1" si="173"/>
        <v>-</v>
      </c>
      <c r="M5144" s="93" t="str">
        <f>IF(E5144="","",VLOOKUP(E5144,[1]PROJECTES!$C$14:$Z$5000,21,FALSE))</f>
        <v/>
      </c>
      <c r="N5144" s="100"/>
      <c r="O5144" s="72" t="s">
        <v>229</v>
      </c>
      <c r="P5144" s="101"/>
      <c r="Q5144" s="132"/>
      <c r="R5144" s="102"/>
      <c r="S5144" s="91"/>
    </row>
    <row r="5145" spans="1:19" s="104" customFormat="1" ht="12.75" customHeight="1" x14ac:dyDescent="0.25">
      <c r="A5145" s="121"/>
      <c r="B5145" s="92" t="str">
        <f>IF(E5145="","",VLOOKUP(E5145,[1]PROJECTES!$C$14:$G$5000,2,FALSE))</f>
        <v/>
      </c>
      <c r="C5145" s="121"/>
      <c r="D5145" s="93" t="str">
        <f>IF(E5145="","",VLOOKUP(E5145,[1]PROJECTES!$C$14:$G$5000,5,FALSE))</f>
        <v/>
      </c>
      <c r="E5145" s="117"/>
      <c r="F5145" s="95"/>
      <c r="G5145" s="96" t="str">
        <f>IF(E5145="","",VLOOKUP(E5145,[1]PROJECTES!$C$14:$G$5000,4,FALSE))</f>
        <v/>
      </c>
      <c r="H5145" s="118"/>
      <c r="I5145" s="97" t="str">
        <f>IF(H5145="","",VLOOKUP(H5145,BD!B$2:C$16,2,FALSE))</f>
        <v/>
      </c>
      <c r="J5145" s="98"/>
      <c r="K5145" s="135" t="str">
        <f t="shared" si="172"/>
        <v/>
      </c>
      <c r="L5145" s="99" t="str">
        <f t="shared" ca="1" si="173"/>
        <v>-</v>
      </c>
      <c r="M5145" s="93" t="str">
        <f>IF(E5145="","",VLOOKUP(E5145,[1]PROJECTES!$C$14:$Z$5000,21,FALSE))</f>
        <v/>
      </c>
      <c r="N5145" s="100"/>
      <c r="O5145" s="72" t="s">
        <v>229</v>
      </c>
      <c r="P5145" s="101"/>
      <c r="Q5145" s="132"/>
      <c r="R5145" s="102"/>
      <c r="S5145" s="91"/>
    </row>
    <row r="5146" spans="1:19" s="104" customFormat="1" ht="12.75" customHeight="1" x14ac:dyDescent="0.25">
      <c r="A5146" s="121"/>
      <c r="B5146" s="92" t="str">
        <f>IF(E5146="","",VLOOKUP(E5146,[1]PROJECTES!$C$14:$G$5000,2,FALSE))</f>
        <v/>
      </c>
      <c r="C5146" s="121"/>
      <c r="D5146" s="93" t="str">
        <f>IF(E5146="","",VLOOKUP(E5146,[1]PROJECTES!$C$14:$G$5000,5,FALSE))</f>
        <v/>
      </c>
      <c r="E5146" s="117"/>
      <c r="F5146" s="95"/>
      <c r="G5146" s="96" t="str">
        <f>IF(E5146="","",VLOOKUP(E5146,[1]PROJECTES!$C$14:$G$5000,4,FALSE))</f>
        <v/>
      </c>
      <c r="H5146" s="118"/>
      <c r="I5146" s="97" t="str">
        <f>IF(H5146="","",VLOOKUP(H5146,BD!B$2:C$16,2,FALSE))</f>
        <v/>
      </c>
      <c r="J5146" s="98"/>
      <c r="K5146" s="135" t="str">
        <f t="shared" si="172"/>
        <v/>
      </c>
      <c r="L5146" s="99" t="str">
        <f t="shared" ca="1" si="173"/>
        <v>-</v>
      </c>
      <c r="M5146" s="93" t="str">
        <f>IF(E5146="","",VLOOKUP(E5146,[1]PROJECTES!$C$14:$Z$5000,21,FALSE))</f>
        <v/>
      </c>
      <c r="N5146" s="100"/>
      <c r="O5146" s="72" t="s">
        <v>229</v>
      </c>
      <c r="P5146" s="101"/>
      <c r="Q5146" s="132"/>
      <c r="R5146" s="102"/>
      <c r="S5146" s="91"/>
    </row>
    <row r="5147" spans="1:19" s="104" customFormat="1" ht="12.75" customHeight="1" x14ac:dyDescent="0.25">
      <c r="A5147" s="121"/>
      <c r="B5147" s="92" t="str">
        <f>IF(E5147="","",VLOOKUP(E5147,[1]PROJECTES!$C$14:$G$5000,2,FALSE))</f>
        <v/>
      </c>
      <c r="C5147" s="121"/>
      <c r="D5147" s="93" t="str">
        <f>IF(E5147="","",VLOOKUP(E5147,[1]PROJECTES!$C$14:$G$5000,5,FALSE))</f>
        <v/>
      </c>
      <c r="E5147" s="117"/>
      <c r="F5147" s="95"/>
      <c r="G5147" s="96" t="str">
        <f>IF(E5147="","",VLOOKUP(E5147,[1]PROJECTES!$C$14:$G$5000,4,FALSE))</f>
        <v/>
      </c>
      <c r="H5147" s="118"/>
      <c r="I5147" s="97" t="str">
        <f>IF(H5147="","",VLOOKUP(H5147,BD!B$2:C$16,2,FALSE))</f>
        <v/>
      </c>
      <c r="J5147" s="98"/>
      <c r="K5147" s="135" t="str">
        <f t="shared" si="172"/>
        <v/>
      </c>
      <c r="L5147" s="99" t="str">
        <f t="shared" ca="1" si="173"/>
        <v>-</v>
      </c>
      <c r="M5147" s="93" t="str">
        <f>IF(E5147="","",VLOOKUP(E5147,[1]PROJECTES!$C$14:$Z$5000,21,FALSE))</f>
        <v/>
      </c>
      <c r="N5147" s="100"/>
      <c r="O5147" s="72" t="s">
        <v>229</v>
      </c>
      <c r="P5147" s="101"/>
      <c r="Q5147" s="132"/>
      <c r="R5147" s="102"/>
      <c r="S5147" s="91"/>
    </row>
    <row r="5148" spans="1:19" s="104" customFormat="1" ht="12.75" customHeight="1" x14ac:dyDescent="0.25">
      <c r="A5148" s="121"/>
      <c r="B5148" s="92" t="str">
        <f>IF(E5148="","",VLOOKUP(E5148,[1]PROJECTES!$C$14:$G$5000,2,FALSE))</f>
        <v/>
      </c>
      <c r="C5148" s="121"/>
      <c r="D5148" s="93" t="str">
        <f>IF(E5148="","",VLOOKUP(E5148,[1]PROJECTES!$C$14:$G$5000,5,FALSE))</f>
        <v/>
      </c>
      <c r="E5148" s="117"/>
      <c r="F5148" s="95"/>
      <c r="G5148" s="96" t="str">
        <f>IF(E5148="","",VLOOKUP(E5148,[1]PROJECTES!$C$14:$G$5000,4,FALSE))</f>
        <v/>
      </c>
      <c r="H5148" s="118"/>
      <c r="I5148" s="97" t="str">
        <f>IF(H5148="","",VLOOKUP(H5148,BD!B$2:C$16,2,FALSE))</f>
        <v/>
      </c>
      <c r="J5148" s="98"/>
      <c r="K5148" s="135" t="str">
        <f t="shared" si="172"/>
        <v/>
      </c>
      <c r="L5148" s="99" t="str">
        <f t="shared" ca="1" si="173"/>
        <v>-</v>
      </c>
      <c r="M5148" s="93" t="str">
        <f>IF(E5148="","",VLOOKUP(E5148,[1]PROJECTES!$C$14:$Z$5000,21,FALSE))</f>
        <v/>
      </c>
      <c r="N5148" s="100"/>
      <c r="O5148" s="72" t="s">
        <v>229</v>
      </c>
      <c r="P5148" s="101"/>
      <c r="Q5148" s="132"/>
      <c r="R5148" s="102"/>
      <c r="S5148" s="91"/>
    </row>
    <row r="5149" spans="1:19" s="104" customFormat="1" ht="12.75" customHeight="1" x14ac:dyDescent="0.25">
      <c r="A5149" s="121"/>
      <c r="B5149" s="92" t="str">
        <f>IF(E5149="","",VLOOKUP(E5149,[1]PROJECTES!$C$14:$G$5000,2,FALSE))</f>
        <v/>
      </c>
      <c r="C5149" s="121"/>
      <c r="D5149" s="93" t="str">
        <f>IF(E5149="","",VLOOKUP(E5149,[1]PROJECTES!$C$14:$G$5000,5,FALSE))</f>
        <v/>
      </c>
      <c r="E5149" s="117"/>
      <c r="F5149" s="95"/>
      <c r="G5149" s="96" t="str">
        <f>IF(E5149="","",VLOOKUP(E5149,[1]PROJECTES!$C$14:$G$5000,4,FALSE))</f>
        <v/>
      </c>
      <c r="H5149" s="118"/>
      <c r="I5149" s="97" t="str">
        <f>IF(H5149="","",VLOOKUP(H5149,BD!B$2:C$16,2,FALSE))</f>
        <v/>
      </c>
      <c r="J5149" s="98"/>
      <c r="K5149" s="135" t="str">
        <f t="shared" si="172"/>
        <v/>
      </c>
      <c r="L5149" s="99" t="str">
        <f t="shared" ca="1" si="173"/>
        <v>-</v>
      </c>
      <c r="M5149" s="93" t="str">
        <f>IF(E5149="","",VLOOKUP(E5149,[1]PROJECTES!$C$14:$Z$5000,21,FALSE))</f>
        <v/>
      </c>
      <c r="N5149" s="100"/>
      <c r="O5149" s="72" t="s">
        <v>229</v>
      </c>
      <c r="P5149" s="101"/>
      <c r="Q5149" s="132"/>
      <c r="R5149" s="102"/>
      <c r="S5149" s="91"/>
    </row>
    <row r="5150" spans="1:19" s="104" customFormat="1" ht="12.75" customHeight="1" x14ac:dyDescent="0.25">
      <c r="A5150" s="121"/>
      <c r="B5150" s="92" t="str">
        <f>IF(E5150="","",VLOOKUP(E5150,[1]PROJECTES!$C$14:$G$5000,2,FALSE))</f>
        <v/>
      </c>
      <c r="C5150" s="121"/>
      <c r="D5150" s="93" t="str">
        <f>IF(E5150="","",VLOOKUP(E5150,[1]PROJECTES!$C$14:$G$5000,5,FALSE))</f>
        <v/>
      </c>
      <c r="E5150" s="117"/>
      <c r="F5150" s="95"/>
      <c r="G5150" s="96" t="str">
        <f>IF(E5150="","",VLOOKUP(E5150,[1]PROJECTES!$C$14:$G$5000,4,FALSE))</f>
        <v/>
      </c>
      <c r="H5150" s="118"/>
      <c r="I5150" s="97" t="str">
        <f>IF(H5150="","",VLOOKUP(H5150,BD!B$2:C$16,2,FALSE))</f>
        <v/>
      </c>
      <c r="J5150" s="98"/>
      <c r="K5150" s="135" t="str">
        <f t="shared" si="172"/>
        <v/>
      </c>
      <c r="L5150" s="99" t="str">
        <f t="shared" ca="1" si="173"/>
        <v>-</v>
      </c>
      <c r="M5150" s="93" t="str">
        <f>IF(E5150="","",VLOOKUP(E5150,[1]PROJECTES!$C$14:$Z$5000,21,FALSE))</f>
        <v/>
      </c>
      <c r="N5150" s="100"/>
      <c r="O5150" s="72" t="s">
        <v>229</v>
      </c>
      <c r="P5150" s="101"/>
      <c r="Q5150" s="132"/>
      <c r="R5150" s="102"/>
      <c r="S5150" s="91"/>
    </row>
    <row r="5151" spans="1:19" s="104" customFormat="1" ht="12.75" customHeight="1" x14ac:dyDescent="0.25">
      <c r="A5151" s="121"/>
      <c r="B5151" s="92" t="str">
        <f>IF(E5151="","",VLOOKUP(E5151,[1]PROJECTES!$C$14:$G$5000,2,FALSE))</f>
        <v/>
      </c>
      <c r="C5151" s="121"/>
      <c r="D5151" s="93" t="str">
        <f>IF(E5151="","",VLOOKUP(E5151,[1]PROJECTES!$C$14:$G$5000,5,FALSE))</f>
        <v/>
      </c>
      <c r="E5151" s="117"/>
      <c r="F5151" s="95"/>
      <c r="G5151" s="96" t="str">
        <f>IF(E5151="","",VLOOKUP(E5151,[1]PROJECTES!$C$14:$G$5000,4,FALSE))</f>
        <v/>
      </c>
      <c r="H5151" s="118"/>
      <c r="I5151" s="97" t="str">
        <f>IF(H5151="","",VLOOKUP(H5151,BD!B$2:C$16,2,FALSE))</f>
        <v/>
      </c>
      <c r="J5151" s="98"/>
      <c r="K5151" s="135" t="str">
        <f t="shared" si="172"/>
        <v/>
      </c>
      <c r="L5151" s="99" t="str">
        <f t="shared" ca="1" si="173"/>
        <v>-</v>
      </c>
      <c r="M5151" s="93" t="str">
        <f>IF(E5151="","",VLOOKUP(E5151,[1]PROJECTES!$C$14:$Z$5000,21,FALSE))</f>
        <v/>
      </c>
      <c r="N5151" s="100"/>
      <c r="O5151" s="72" t="s">
        <v>229</v>
      </c>
      <c r="P5151" s="101"/>
      <c r="Q5151" s="132"/>
      <c r="R5151" s="102"/>
      <c r="S5151" s="91"/>
    </row>
    <row r="5152" spans="1:19" s="104" customFormat="1" ht="12.75" customHeight="1" x14ac:dyDescent="0.25">
      <c r="A5152" s="121"/>
      <c r="B5152" s="92" t="str">
        <f>IF(E5152="","",VLOOKUP(E5152,[1]PROJECTES!$C$14:$G$5000,2,FALSE))</f>
        <v/>
      </c>
      <c r="C5152" s="121"/>
      <c r="D5152" s="93" t="str">
        <f>IF(E5152="","",VLOOKUP(E5152,[1]PROJECTES!$C$14:$G$5000,5,FALSE))</f>
        <v/>
      </c>
      <c r="E5152" s="117"/>
      <c r="F5152" s="95"/>
      <c r="G5152" s="96" t="str">
        <f>IF(E5152="","",VLOOKUP(E5152,[1]PROJECTES!$C$14:$G$5000,4,FALSE))</f>
        <v/>
      </c>
      <c r="H5152" s="118"/>
      <c r="I5152" s="97" t="str">
        <f>IF(H5152="","",VLOOKUP(H5152,BD!B$2:C$16,2,FALSE))</f>
        <v/>
      </c>
      <c r="J5152" s="98"/>
      <c r="K5152" s="135" t="str">
        <f t="shared" si="172"/>
        <v/>
      </c>
      <c r="L5152" s="99" t="str">
        <f t="shared" ca="1" si="173"/>
        <v>-</v>
      </c>
      <c r="M5152" s="93" t="str">
        <f>IF(E5152="","",VLOOKUP(E5152,[1]PROJECTES!$C$14:$Z$5000,21,FALSE))</f>
        <v/>
      </c>
      <c r="N5152" s="100"/>
      <c r="O5152" s="72" t="s">
        <v>229</v>
      </c>
      <c r="P5152" s="101"/>
      <c r="Q5152" s="132"/>
      <c r="R5152" s="102"/>
      <c r="S5152" s="91"/>
    </row>
    <row r="5153" spans="1:19" s="104" customFormat="1" ht="12.75" customHeight="1" x14ac:dyDescent="0.25">
      <c r="A5153" s="121"/>
      <c r="B5153" s="92" t="str">
        <f>IF(E5153="","",VLOOKUP(E5153,[1]PROJECTES!$C$14:$G$5000,2,FALSE))</f>
        <v/>
      </c>
      <c r="C5153" s="121"/>
      <c r="D5153" s="93" t="str">
        <f>IF(E5153="","",VLOOKUP(E5153,[1]PROJECTES!$C$14:$G$5000,5,FALSE))</f>
        <v/>
      </c>
      <c r="E5153" s="117"/>
      <c r="F5153" s="95"/>
      <c r="G5153" s="96" t="str">
        <f>IF(E5153="","",VLOOKUP(E5153,[1]PROJECTES!$C$14:$G$5000,4,FALSE))</f>
        <v/>
      </c>
      <c r="H5153" s="118"/>
      <c r="I5153" s="97" t="str">
        <f>IF(H5153="","",VLOOKUP(H5153,BD!B$2:C$16,2,FALSE))</f>
        <v/>
      </c>
      <c r="J5153" s="98"/>
      <c r="K5153" s="135" t="str">
        <f t="shared" si="172"/>
        <v/>
      </c>
      <c r="L5153" s="99" t="str">
        <f t="shared" ca="1" si="173"/>
        <v>-</v>
      </c>
      <c r="M5153" s="93" t="str">
        <f>IF(E5153="","",VLOOKUP(E5153,[1]PROJECTES!$C$14:$Z$5000,21,FALSE))</f>
        <v/>
      </c>
      <c r="N5153" s="100"/>
      <c r="O5153" s="72" t="s">
        <v>229</v>
      </c>
      <c r="P5153" s="101"/>
      <c r="Q5153" s="132"/>
      <c r="R5153" s="102"/>
      <c r="S5153" s="91"/>
    </row>
    <row r="5154" spans="1:19" s="104" customFormat="1" ht="12.75" customHeight="1" x14ac:dyDescent="0.25">
      <c r="A5154" s="121"/>
      <c r="B5154" s="92" t="str">
        <f>IF(E5154="","",VLOOKUP(E5154,[1]PROJECTES!$C$14:$G$5000,2,FALSE))</f>
        <v/>
      </c>
      <c r="C5154" s="121"/>
      <c r="D5154" s="93" t="str">
        <f>IF(E5154="","",VLOOKUP(E5154,[1]PROJECTES!$C$14:$G$5000,5,FALSE))</f>
        <v/>
      </c>
      <c r="E5154" s="117"/>
      <c r="F5154" s="95"/>
      <c r="G5154" s="96" t="str">
        <f>IF(E5154="","",VLOOKUP(E5154,[1]PROJECTES!$C$14:$G$5000,4,FALSE))</f>
        <v/>
      </c>
      <c r="H5154" s="118"/>
      <c r="I5154" s="97" t="str">
        <f>IF(H5154="","",VLOOKUP(H5154,BD!B$2:C$16,2,FALSE))</f>
        <v/>
      </c>
      <c r="J5154" s="98"/>
      <c r="K5154" s="135" t="str">
        <f t="shared" si="172"/>
        <v/>
      </c>
      <c r="L5154" s="99" t="str">
        <f t="shared" ca="1" si="173"/>
        <v>-</v>
      </c>
      <c r="M5154" s="93" t="str">
        <f>IF(E5154="","",VLOOKUP(E5154,[1]PROJECTES!$C$14:$Z$5000,21,FALSE))</f>
        <v/>
      </c>
      <c r="N5154" s="100"/>
      <c r="O5154" s="72" t="s">
        <v>229</v>
      </c>
      <c r="P5154" s="101"/>
      <c r="Q5154" s="132"/>
      <c r="R5154" s="102"/>
      <c r="S5154" s="91"/>
    </row>
    <row r="5155" spans="1:19" s="104" customFormat="1" ht="12.75" customHeight="1" x14ac:dyDescent="0.25">
      <c r="A5155" s="121"/>
      <c r="B5155" s="92" t="str">
        <f>IF(E5155="","",VLOOKUP(E5155,[1]PROJECTES!$C$14:$G$5000,2,FALSE))</f>
        <v/>
      </c>
      <c r="C5155" s="121"/>
      <c r="D5155" s="93" t="str">
        <f>IF(E5155="","",VLOOKUP(E5155,[1]PROJECTES!$C$14:$G$5000,5,FALSE))</f>
        <v/>
      </c>
      <c r="E5155" s="117"/>
      <c r="F5155" s="95"/>
      <c r="G5155" s="96" t="str">
        <f>IF(E5155="","",VLOOKUP(E5155,[1]PROJECTES!$C$14:$G$5000,4,FALSE))</f>
        <v/>
      </c>
      <c r="H5155" s="118"/>
      <c r="I5155" s="97" t="str">
        <f>IF(H5155="","",VLOOKUP(H5155,BD!B$2:C$16,2,FALSE))</f>
        <v/>
      </c>
      <c r="J5155" s="98"/>
      <c r="K5155" s="135" t="str">
        <f t="shared" si="172"/>
        <v/>
      </c>
      <c r="L5155" s="99" t="str">
        <f t="shared" ca="1" si="173"/>
        <v>-</v>
      </c>
      <c r="M5155" s="93" t="str">
        <f>IF(E5155="","",VLOOKUP(E5155,[1]PROJECTES!$C$14:$Z$5000,21,FALSE))</f>
        <v/>
      </c>
      <c r="N5155" s="100"/>
      <c r="O5155" s="72" t="s">
        <v>229</v>
      </c>
      <c r="P5155" s="101"/>
      <c r="Q5155" s="132"/>
      <c r="R5155" s="102"/>
      <c r="S5155" s="91"/>
    </row>
    <row r="5156" spans="1:19" s="104" customFormat="1" ht="12.75" customHeight="1" x14ac:dyDescent="0.25">
      <c r="A5156" s="121"/>
      <c r="B5156" s="92" t="str">
        <f>IF(E5156="","",VLOOKUP(E5156,[1]PROJECTES!$C$14:$G$5000,2,FALSE))</f>
        <v/>
      </c>
      <c r="C5156" s="121"/>
      <c r="D5156" s="93" t="str">
        <f>IF(E5156="","",VLOOKUP(E5156,[1]PROJECTES!$C$14:$G$5000,5,FALSE))</f>
        <v/>
      </c>
      <c r="E5156" s="117"/>
      <c r="F5156" s="95"/>
      <c r="G5156" s="96" t="str">
        <f>IF(E5156="","",VLOOKUP(E5156,[1]PROJECTES!$C$14:$G$5000,4,FALSE))</f>
        <v/>
      </c>
      <c r="H5156" s="118"/>
      <c r="I5156" s="97" t="str">
        <f>IF(H5156="","",VLOOKUP(H5156,BD!B$2:C$16,2,FALSE))</f>
        <v/>
      </c>
      <c r="J5156" s="98"/>
      <c r="K5156" s="135" t="str">
        <f t="shared" si="172"/>
        <v/>
      </c>
      <c r="L5156" s="99" t="str">
        <f t="shared" ca="1" si="173"/>
        <v>-</v>
      </c>
      <c r="M5156" s="93" t="str">
        <f>IF(E5156="","",VLOOKUP(E5156,[1]PROJECTES!$C$14:$Z$5000,21,FALSE))</f>
        <v/>
      </c>
      <c r="N5156" s="100"/>
      <c r="O5156" s="72" t="s">
        <v>229</v>
      </c>
      <c r="P5156" s="101"/>
      <c r="Q5156" s="132"/>
      <c r="R5156" s="102"/>
      <c r="S5156" s="91"/>
    </row>
    <row r="5157" spans="1:19" s="104" customFormat="1" ht="12.75" customHeight="1" x14ac:dyDescent="0.25">
      <c r="A5157" s="121"/>
      <c r="B5157" s="92" t="str">
        <f>IF(E5157="","",VLOOKUP(E5157,[1]PROJECTES!$C$14:$G$5000,2,FALSE))</f>
        <v/>
      </c>
      <c r="C5157" s="121"/>
      <c r="D5157" s="93" t="str">
        <f>IF(E5157="","",VLOOKUP(E5157,[1]PROJECTES!$C$14:$G$5000,5,FALSE))</f>
        <v/>
      </c>
      <c r="E5157" s="117"/>
      <c r="F5157" s="95"/>
      <c r="G5157" s="96" t="str">
        <f>IF(E5157="","",VLOOKUP(E5157,[1]PROJECTES!$C$14:$G$5000,4,FALSE))</f>
        <v/>
      </c>
      <c r="H5157" s="118"/>
      <c r="I5157" s="97" t="str">
        <f>IF(H5157="","",VLOOKUP(H5157,BD!B$2:C$16,2,FALSE))</f>
        <v/>
      </c>
      <c r="J5157" s="98"/>
      <c r="K5157" s="135" t="str">
        <f t="shared" si="172"/>
        <v/>
      </c>
      <c r="L5157" s="99" t="str">
        <f t="shared" ca="1" si="173"/>
        <v>-</v>
      </c>
      <c r="M5157" s="93" t="str">
        <f>IF(E5157="","",VLOOKUP(E5157,[1]PROJECTES!$C$14:$Z$5000,21,FALSE))</f>
        <v/>
      </c>
      <c r="N5157" s="100"/>
      <c r="O5157" s="72" t="s">
        <v>229</v>
      </c>
      <c r="P5157" s="101"/>
      <c r="Q5157" s="132"/>
      <c r="R5157" s="102"/>
      <c r="S5157" s="91"/>
    </row>
    <row r="5158" spans="1:19" s="104" customFormat="1" ht="12.75" customHeight="1" x14ac:dyDescent="0.25">
      <c r="A5158" s="121"/>
      <c r="B5158" s="92" t="str">
        <f>IF(E5158="","",VLOOKUP(E5158,[1]PROJECTES!$C$14:$G$5000,2,FALSE))</f>
        <v/>
      </c>
      <c r="C5158" s="121"/>
      <c r="D5158" s="93" t="str">
        <f>IF(E5158="","",VLOOKUP(E5158,[1]PROJECTES!$C$14:$G$5000,5,FALSE))</f>
        <v/>
      </c>
      <c r="E5158" s="117"/>
      <c r="F5158" s="95"/>
      <c r="G5158" s="96" t="str">
        <f>IF(E5158="","",VLOOKUP(E5158,[1]PROJECTES!$C$14:$G$5000,4,FALSE))</f>
        <v/>
      </c>
      <c r="H5158" s="118"/>
      <c r="I5158" s="97" t="str">
        <f>IF(H5158="","",VLOOKUP(H5158,BD!B$2:C$16,2,FALSE))</f>
        <v/>
      </c>
      <c r="J5158" s="98"/>
      <c r="K5158" s="135" t="str">
        <f t="shared" si="172"/>
        <v/>
      </c>
      <c r="L5158" s="99" t="str">
        <f t="shared" ca="1" si="173"/>
        <v>-</v>
      </c>
      <c r="M5158" s="93" t="str">
        <f>IF(E5158="","",VLOOKUP(E5158,[1]PROJECTES!$C$14:$Z$5000,21,FALSE))</f>
        <v/>
      </c>
      <c r="N5158" s="100"/>
      <c r="O5158" s="72" t="s">
        <v>229</v>
      </c>
      <c r="P5158" s="101"/>
      <c r="Q5158" s="132"/>
      <c r="R5158" s="102"/>
      <c r="S5158" s="91"/>
    </row>
    <row r="5159" spans="1:19" s="104" customFormat="1" ht="12.75" customHeight="1" x14ac:dyDescent="0.25">
      <c r="A5159" s="121"/>
      <c r="B5159" s="92" t="str">
        <f>IF(E5159="","",VLOOKUP(E5159,[1]PROJECTES!$C$14:$G$5000,2,FALSE))</f>
        <v/>
      </c>
      <c r="C5159" s="121"/>
      <c r="D5159" s="93" t="str">
        <f>IF(E5159="","",VLOOKUP(E5159,[1]PROJECTES!$C$14:$G$5000,5,FALSE))</f>
        <v/>
      </c>
      <c r="E5159" s="117"/>
      <c r="F5159" s="95"/>
      <c r="G5159" s="96" t="str">
        <f>IF(E5159="","",VLOOKUP(E5159,[1]PROJECTES!$C$14:$G$5000,4,FALSE))</f>
        <v/>
      </c>
      <c r="H5159" s="118"/>
      <c r="I5159" s="97" t="str">
        <f>IF(H5159="","",VLOOKUP(H5159,BD!B$2:C$16,2,FALSE))</f>
        <v/>
      </c>
      <c r="J5159" s="98"/>
      <c r="K5159" s="135" t="str">
        <f t="shared" si="172"/>
        <v/>
      </c>
      <c r="L5159" s="99" t="str">
        <f t="shared" ca="1" si="173"/>
        <v>-</v>
      </c>
      <c r="M5159" s="93" t="str">
        <f>IF(E5159="","",VLOOKUP(E5159,[1]PROJECTES!$C$14:$Z$5000,21,FALSE))</f>
        <v/>
      </c>
      <c r="N5159" s="100"/>
      <c r="O5159" s="72" t="s">
        <v>229</v>
      </c>
      <c r="P5159" s="101"/>
      <c r="Q5159" s="132"/>
      <c r="R5159" s="102"/>
      <c r="S5159" s="91"/>
    </row>
    <row r="5160" spans="1:19" s="104" customFormat="1" ht="12.75" customHeight="1" x14ac:dyDescent="0.25">
      <c r="A5160" s="121"/>
      <c r="B5160" s="92" t="str">
        <f>IF(E5160="","",VLOOKUP(E5160,[1]PROJECTES!$C$14:$G$5000,2,FALSE))</f>
        <v/>
      </c>
      <c r="C5160" s="121"/>
      <c r="D5160" s="93" t="str">
        <f>IF(E5160="","",VLOOKUP(E5160,[1]PROJECTES!$C$14:$G$5000,5,FALSE))</f>
        <v/>
      </c>
      <c r="E5160" s="117"/>
      <c r="F5160" s="95"/>
      <c r="G5160" s="96" t="str">
        <f>IF(E5160="","",VLOOKUP(E5160,[1]PROJECTES!$C$14:$G$5000,4,FALSE))</f>
        <v/>
      </c>
      <c r="H5160" s="118"/>
      <c r="I5160" s="97" t="str">
        <f>IF(H5160="","",VLOOKUP(H5160,BD!B$2:C$16,2,FALSE))</f>
        <v/>
      </c>
      <c r="J5160" s="98"/>
      <c r="K5160" s="135" t="str">
        <f t="shared" si="172"/>
        <v/>
      </c>
      <c r="L5160" s="99" t="str">
        <f t="shared" ca="1" si="173"/>
        <v>-</v>
      </c>
      <c r="M5160" s="93" t="str">
        <f>IF(E5160="","",VLOOKUP(E5160,[1]PROJECTES!$C$14:$Z$5000,21,FALSE))</f>
        <v/>
      </c>
      <c r="N5160" s="100"/>
      <c r="O5160" s="72" t="s">
        <v>229</v>
      </c>
      <c r="P5160" s="101"/>
      <c r="Q5160" s="132"/>
      <c r="R5160" s="102"/>
      <c r="S5160" s="91"/>
    </row>
    <row r="5161" spans="1:19" s="104" customFormat="1" ht="12.75" customHeight="1" x14ac:dyDescent="0.25">
      <c r="A5161" s="121"/>
      <c r="B5161" s="92" t="str">
        <f>IF(E5161="","",VLOOKUP(E5161,[1]PROJECTES!$C$14:$G$5000,2,FALSE))</f>
        <v/>
      </c>
      <c r="C5161" s="121"/>
      <c r="D5161" s="93" t="str">
        <f>IF(E5161="","",VLOOKUP(E5161,[1]PROJECTES!$C$14:$G$5000,5,FALSE))</f>
        <v/>
      </c>
      <c r="E5161" s="117"/>
      <c r="F5161" s="95"/>
      <c r="G5161" s="96" t="str">
        <f>IF(E5161="","",VLOOKUP(E5161,[1]PROJECTES!$C$14:$G$5000,4,FALSE))</f>
        <v/>
      </c>
      <c r="H5161" s="118"/>
      <c r="I5161" s="97" t="str">
        <f>IF(H5161="","",VLOOKUP(H5161,BD!B$2:C$16,2,FALSE))</f>
        <v/>
      </c>
      <c r="J5161" s="98"/>
      <c r="K5161" s="135" t="str">
        <f t="shared" si="172"/>
        <v/>
      </c>
      <c r="L5161" s="99" t="str">
        <f t="shared" ca="1" si="173"/>
        <v>-</v>
      </c>
      <c r="M5161" s="93" t="str">
        <f>IF(E5161="","",VLOOKUP(E5161,[1]PROJECTES!$C$14:$Z$5000,21,FALSE))</f>
        <v/>
      </c>
      <c r="N5161" s="100"/>
      <c r="O5161" s="72" t="s">
        <v>229</v>
      </c>
      <c r="P5161" s="101"/>
      <c r="Q5161" s="132"/>
      <c r="R5161" s="102"/>
      <c r="S5161" s="91"/>
    </row>
    <row r="5162" spans="1:19" s="104" customFormat="1" ht="12.75" customHeight="1" x14ac:dyDescent="0.25">
      <c r="A5162" s="121"/>
      <c r="B5162" s="92" t="str">
        <f>IF(E5162="","",VLOOKUP(E5162,[1]PROJECTES!$C$14:$G$5000,2,FALSE))</f>
        <v/>
      </c>
      <c r="C5162" s="121"/>
      <c r="D5162" s="93" t="str">
        <f>IF(E5162="","",VLOOKUP(E5162,[1]PROJECTES!$C$14:$G$5000,5,FALSE))</f>
        <v/>
      </c>
      <c r="E5162" s="117"/>
      <c r="F5162" s="95"/>
      <c r="G5162" s="96" t="str">
        <f>IF(E5162="","",VLOOKUP(E5162,[1]PROJECTES!$C$14:$G$5000,4,FALSE))</f>
        <v/>
      </c>
      <c r="H5162" s="118"/>
      <c r="I5162" s="97" t="str">
        <f>IF(H5162="","",VLOOKUP(H5162,BD!B$2:C$16,2,FALSE))</f>
        <v/>
      </c>
      <c r="J5162" s="98"/>
      <c r="K5162" s="135" t="str">
        <f t="shared" si="172"/>
        <v/>
      </c>
      <c r="L5162" s="99" t="str">
        <f t="shared" ca="1" si="173"/>
        <v>-</v>
      </c>
      <c r="M5162" s="93" t="str">
        <f>IF(E5162="","",VLOOKUP(E5162,[1]PROJECTES!$C$14:$Z$5000,21,FALSE))</f>
        <v/>
      </c>
      <c r="N5162" s="100"/>
      <c r="O5162" s="72" t="s">
        <v>229</v>
      </c>
      <c r="P5162" s="101"/>
      <c r="Q5162" s="132"/>
      <c r="R5162" s="102"/>
      <c r="S5162" s="91"/>
    </row>
    <row r="5163" spans="1:19" s="104" customFormat="1" ht="12.75" customHeight="1" x14ac:dyDescent="0.25">
      <c r="A5163" s="121"/>
      <c r="B5163" s="92" t="str">
        <f>IF(E5163="","",VLOOKUP(E5163,[1]PROJECTES!$C$14:$G$5000,2,FALSE))</f>
        <v/>
      </c>
      <c r="C5163" s="121"/>
      <c r="D5163" s="93" t="str">
        <f>IF(E5163="","",VLOOKUP(E5163,[1]PROJECTES!$C$14:$G$5000,5,FALSE))</f>
        <v/>
      </c>
      <c r="E5163" s="117"/>
      <c r="F5163" s="95"/>
      <c r="G5163" s="96" t="str">
        <f>IF(E5163="","",VLOOKUP(E5163,[1]PROJECTES!$C$14:$G$5000,4,FALSE))</f>
        <v/>
      </c>
      <c r="H5163" s="118"/>
      <c r="I5163" s="97" t="str">
        <f>IF(H5163="","",VLOOKUP(H5163,BD!B$2:C$16,2,FALSE))</f>
        <v/>
      </c>
      <c r="J5163" s="98"/>
      <c r="K5163" s="135" t="str">
        <f t="shared" si="172"/>
        <v/>
      </c>
      <c r="L5163" s="99" t="str">
        <f t="shared" ca="1" si="173"/>
        <v>-</v>
      </c>
      <c r="M5163" s="93" t="str">
        <f>IF(E5163="","",VLOOKUP(E5163,[1]PROJECTES!$C$14:$Z$5000,21,FALSE))</f>
        <v/>
      </c>
      <c r="N5163" s="100"/>
      <c r="O5163" s="72" t="s">
        <v>229</v>
      </c>
      <c r="P5163" s="101"/>
      <c r="Q5163" s="132"/>
      <c r="R5163" s="102"/>
      <c r="S5163" s="91"/>
    </row>
    <row r="5164" spans="1:19" s="104" customFormat="1" ht="12.75" customHeight="1" x14ac:dyDescent="0.25">
      <c r="A5164" s="121"/>
      <c r="B5164" s="92" t="str">
        <f>IF(E5164="","",VLOOKUP(E5164,[1]PROJECTES!$C$14:$G$5000,2,FALSE))</f>
        <v/>
      </c>
      <c r="C5164" s="121"/>
      <c r="D5164" s="93" t="str">
        <f>IF(E5164="","",VLOOKUP(E5164,[1]PROJECTES!$C$14:$G$5000,5,FALSE))</f>
        <v/>
      </c>
      <c r="E5164" s="117"/>
      <c r="F5164" s="95"/>
      <c r="G5164" s="96" t="str">
        <f>IF(E5164="","",VLOOKUP(E5164,[1]PROJECTES!$C$14:$G$5000,4,FALSE))</f>
        <v/>
      </c>
      <c r="H5164" s="118"/>
      <c r="I5164" s="97" t="str">
        <f>IF(H5164="","",VLOOKUP(H5164,BD!B$2:C$16,2,FALSE))</f>
        <v/>
      </c>
      <c r="J5164" s="98"/>
      <c r="K5164" s="135" t="str">
        <f t="shared" ref="K5164:K5227" si="174">IF(J5164="","",WEEKNUM(J5164,2)-0)</f>
        <v/>
      </c>
      <c r="L5164" s="99" t="str">
        <f t="shared" ref="L5164:L5227" ca="1" si="175">IF(M5164="","-",IF(G5164="TA","-",+M5164-TODAY()))</f>
        <v>-</v>
      </c>
      <c r="M5164" s="93" t="str">
        <f>IF(E5164="","",VLOOKUP(E5164,[1]PROJECTES!$C$14:$Z$5000,21,FALSE))</f>
        <v/>
      </c>
      <c r="N5164" s="100"/>
      <c r="O5164" s="72" t="s">
        <v>229</v>
      </c>
      <c r="P5164" s="101"/>
      <c r="Q5164" s="132"/>
      <c r="R5164" s="102"/>
      <c r="S5164" s="91"/>
    </row>
    <row r="5165" spans="1:19" s="104" customFormat="1" ht="12.75" customHeight="1" x14ac:dyDescent="0.25">
      <c r="A5165" s="121"/>
      <c r="B5165" s="92" t="str">
        <f>IF(E5165="","",VLOOKUP(E5165,[1]PROJECTES!$C$14:$G$5000,2,FALSE))</f>
        <v/>
      </c>
      <c r="C5165" s="121"/>
      <c r="D5165" s="93" t="str">
        <f>IF(E5165="","",VLOOKUP(E5165,[1]PROJECTES!$C$14:$G$5000,5,FALSE))</f>
        <v/>
      </c>
      <c r="E5165" s="117"/>
      <c r="F5165" s="95"/>
      <c r="G5165" s="96" t="str">
        <f>IF(E5165="","",VLOOKUP(E5165,[1]PROJECTES!$C$14:$G$5000,4,FALSE))</f>
        <v/>
      </c>
      <c r="H5165" s="118"/>
      <c r="I5165" s="97" t="str">
        <f>IF(H5165="","",VLOOKUP(H5165,BD!B$2:C$16,2,FALSE))</f>
        <v/>
      </c>
      <c r="J5165" s="98"/>
      <c r="K5165" s="135" t="str">
        <f t="shared" si="174"/>
        <v/>
      </c>
      <c r="L5165" s="99" t="str">
        <f t="shared" ca="1" si="175"/>
        <v>-</v>
      </c>
      <c r="M5165" s="93" t="str">
        <f>IF(E5165="","",VLOOKUP(E5165,[1]PROJECTES!$C$14:$Z$5000,21,FALSE))</f>
        <v/>
      </c>
      <c r="N5165" s="100"/>
      <c r="O5165" s="72" t="s">
        <v>229</v>
      </c>
      <c r="P5165" s="101"/>
      <c r="Q5165" s="132"/>
      <c r="R5165" s="102"/>
      <c r="S5165" s="91"/>
    </row>
    <row r="5166" spans="1:19" s="104" customFormat="1" ht="12.75" customHeight="1" x14ac:dyDescent="0.25">
      <c r="A5166" s="121"/>
      <c r="B5166" s="92" t="str">
        <f>IF(E5166="","",VLOOKUP(E5166,[1]PROJECTES!$C$14:$G$5000,2,FALSE))</f>
        <v/>
      </c>
      <c r="C5166" s="121"/>
      <c r="D5166" s="93" t="str">
        <f>IF(E5166="","",VLOOKUP(E5166,[1]PROJECTES!$C$14:$G$5000,5,FALSE))</f>
        <v/>
      </c>
      <c r="E5166" s="117"/>
      <c r="F5166" s="95"/>
      <c r="G5166" s="96" t="str">
        <f>IF(E5166="","",VLOOKUP(E5166,[1]PROJECTES!$C$14:$G$5000,4,FALSE))</f>
        <v/>
      </c>
      <c r="H5166" s="118"/>
      <c r="I5166" s="97" t="str">
        <f>IF(H5166="","",VLOOKUP(H5166,BD!B$2:C$16,2,FALSE))</f>
        <v/>
      </c>
      <c r="J5166" s="98"/>
      <c r="K5166" s="135" t="str">
        <f t="shared" si="174"/>
        <v/>
      </c>
      <c r="L5166" s="99" t="str">
        <f t="shared" ca="1" si="175"/>
        <v>-</v>
      </c>
      <c r="M5166" s="93" t="str">
        <f>IF(E5166="","",VLOOKUP(E5166,[1]PROJECTES!$C$14:$Z$5000,21,FALSE))</f>
        <v/>
      </c>
      <c r="N5166" s="100"/>
      <c r="O5166" s="72" t="s">
        <v>229</v>
      </c>
      <c r="P5166" s="101"/>
      <c r="Q5166" s="132"/>
      <c r="R5166" s="102"/>
      <c r="S5166" s="91"/>
    </row>
    <row r="5167" spans="1:19" s="104" customFormat="1" ht="12.75" customHeight="1" x14ac:dyDescent="0.25">
      <c r="A5167" s="121"/>
      <c r="B5167" s="92" t="str">
        <f>IF(E5167="","",VLOOKUP(E5167,[1]PROJECTES!$C$14:$G$5000,2,FALSE))</f>
        <v/>
      </c>
      <c r="C5167" s="121"/>
      <c r="D5167" s="93" t="str">
        <f>IF(E5167="","",VLOOKUP(E5167,[1]PROJECTES!$C$14:$G$5000,5,FALSE))</f>
        <v/>
      </c>
      <c r="E5167" s="117"/>
      <c r="F5167" s="95"/>
      <c r="G5167" s="96" t="str">
        <f>IF(E5167="","",VLOOKUP(E5167,[1]PROJECTES!$C$14:$G$5000,4,FALSE))</f>
        <v/>
      </c>
      <c r="H5167" s="118"/>
      <c r="I5167" s="97" t="str">
        <f>IF(H5167="","",VLOOKUP(H5167,BD!B$2:C$16,2,FALSE))</f>
        <v/>
      </c>
      <c r="J5167" s="98"/>
      <c r="K5167" s="135" t="str">
        <f t="shared" si="174"/>
        <v/>
      </c>
      <c r="L5167" s="99" t="str">
        <f t="shared" ca="1" si="175"/>
        <v>-</v>
      </c>
      <c r="M5167" s="93" t="str">
        <f>IF(E5167="","",VLOOKUP(E5167,[1]PROJECTES!$C$14:$Z$5000,21,FALSE))</f>
        <v/>
      </c>
      <c r="N5167" s="100"/>
      <c r="O5167" s="72" t="s">
        <v>229</v>
      </c>
      <c r="P5167" s="101"/>
      <c r="Q5167" s="132"/>
      <c r="R5167" s="102"/>
      <c r="S5167" s="91"/>
    </row>
    <row r="5168" spans="1:19" s="104" customFormat="1" ht="12.75" customHeight="1" x14ac:dyDescent="0.25">
      <c r="A5168" s="121"/>
      <c r="B5168" s="92" t="str">
        <f>IF(E5168="","",VLOOKUP(E5168,[1]PROJECTES!$C$14:$G$5000,2,FALSE))</f>
        <v/>
      </c>
      <c r="C5168" s="121"/>
      <c r="D5168" s="93" t="str">
        <f>IF(E5168="","",VLOOKUP(E5168,[1]PROJECTES!$C$14:$G$5000,5,FALSE))</f>
        <v/>
      </c>
      <c r="E5168" s="117"/>
      <c r="F5168" s="95"/>
      <c r="G5168" s="96" t="str">
        <f>IF(E5168="","",VLOOKUP(E5168,[1]PROJECTES!$C$14:$G$5000,4,FALSE))</f>
        <v/>
      </c>
      <c r="H5168" s="118"/>
      <c r="I5168" s="97" t="str">
        <f>IF(H5168="","",VLOOKUP(H5168,BD!B$2:C$16,2,FALSE))</f>
        <v/>
      </c>
      <c r="J5168" s="98"/>
      <c r="K5168" s="135" t="str">
        <f t="shared" si="174"/>
        <v/>
      </c>
      <c r="L5168" s="99" t="str">
        <f t="shared" ca="1" si="175"/>
        <v>-</v>
      </c>
      <c r="M5168" s="93" t="str">
        <f>IF(E5168="","",VLOOKUP(E5168,[1]PROJECTES!$C$14:$Z$5000,21,FALSE))</f>
        <v/>
      </c>
      <c r="N5168" s="100"/>
      <c r="O5168" s="72" t="s">
        <v>229</v>
      </c>
      <c r="P5168" s="101"/>
      <c r="Q5168" s="132"/>
      <c r="R5168" s="102"/>
      <c r="S5168" s="91"/>
    </row>
    <row r="5169" spans="1:19" s="104" customFormat="1" ht="12.75" customHeight="1" x14ac:dyDescent="0.25">
      <c r="A5169" s="121"/>
      <c r="B5169" s="92" t="str">
        <f>IF(E5169="","",VLOOKUP(E5169,[1]PROJECTES!$C$14:$G$5000,2,FALSE))</f>
        <v/>
      </c>
      <c r="C5169" s="121"/>
      <c r="D5169" s="93" t="str">
        <f>IF(E5169="","",VLOOKUP(E5169,[1]PROJECTES!$C$14:$G$5000,5,FALSE))</f>
        <v/>
      </c>
      <c r="E5169" s="117"/>
      <c r="F5169" s="95"/>
      <c r="G5169" s="96" t="str">
        <f>IF(E5169="","",VLOOKUP(E5169,[1]PROJECTES!$C$14:$G$5000,4,FALSE))</f>
        <v/>
      </c>
      <c r="H5169" s="118"/>
      <c r="I5169" s="97" t="str">
        <f>IF(H5169="","",VLOOKUP(H5169,BD!B$2:C$16,2,FALSE))</f>
        <v/>
      </c>
      <c r="J5169" s="98"/>
      <c r="K5169" s="135" t="str">
        <f t="shared" si="174"/>
        <v/>
      </c>
      <c r="L5169" s="99" t="str">
        <f t="shared" ca="1" si="175"/>
        <v>-</v>
      </c>
      <c r="M5169" s="93" t="str">
        <f>IF(E5169="","",VLOOKUP(E5169,[1]PROJECTES!$C$14:$Z$5000,21,FALSE))</f>
        <v/>
      </c>
      <c r="N5169" s="100"/>
      <c r="O5169" s="72" t="s">
        <v>229</v>
      </c>
      <c r="P5169" s="101"/>
      <c r="Q5169" s="132"/>
      <c r="R5169" s="102"/>
      <c r="S5169" s="91"/>
    </row>
    <row r="5170" spans="1:19" s="104" customFormat="1" ht="12.75" customHeight="1" x14ac:dyDescent="0.25">
      <c r="A5170" s="121"/>
      <c r="B5170" s="92" t="str">
        <f>IF(E5170="","",VLOOKUP(E5170,[1]PROJECTES!$C$14:$G$5000,2,FALSE))</f>
        <v/>
      </c>
      <c r="C5170" s="121"/>
      <c r="D5170" s="93" t="str">
        <f>IF(E5170="","",VLOOKUP(E5170,[1]PROJECTES!$C$14:$G$5000,5,FALSE))</f>
        <v/>
      </c>
      <c r="E5170" s="117"/>
      <c r="F5170" s="95"/>
      <c r="G5170" s="96" t="str">
        <f>IF(E5170="","",VLOOKUP(E5170,[1]PROJECTES!$C$14:$G$5000,4,FALSE))</f>
        <v/>
      </c>
      <c r="H5170" s="118"/>
      <c r="I5170" s="97" t="str">
        <f>IF(H5170="","",VLOOKUP(H5170,BD!B$2:C$16,2,FALSE))</f>
        <v/>
      </c>
      <c r="J5170" s="98"/>
      <c r="K5170" s="135" t="str">
        <f t="shared" si="174"/>
        <v/>
      </c>
      <c r="L5170" s="99" t="str">
        <f t="shared" ca="1" si="175"/>
        <v>-</v>
      </c>
      <c r="M5170" s="93" t="str">
        <f>IF(E5170="","",VLOOKUP(E5170,[1]PROJECTES!$C$14:$Z$5000,21,FALSE))</f>
        <v/>
      </c>
      <c r="N5170" s="100"/>
      <c r="O5170" s="72" t="s">
        <v>229</v>
      </c>
      <c r="P5170" s="101"/>
      <c r="Q5170" s="132"/>
      <c r="R5170" s="102"/>
      <c r="S5170" s="91"/>
    </row>
    <row r="5171" spans="1:19" s="104" customFormat="1" ht="12.75" customHeight="1" x14ac:dyDescent="0.25">
      <c r="A5171" s="121"/>
      <c r="B5171" s="92" t="str">
        <f>IF(E5171="","",VLOOKUP(E5171,[1]PROJECTES!$C$14:$G$5000,2,FALSE))</f>
        <v/>
      </c>
      <c r="C5171" s="121"/>
      <c r="D5171" s="93" t="str">
        <f>IF(E5171="","",VLOOKUP(E5171,[1]PROJECTES!$C$14:$G$5000,5,FALSE))</f>
        <v/>
      </c>
      <c r="E5171" s="117"/>
      <c r="F5171" s="95"/>
      <c r="G5171" s="96" t="str">
        <f>IF(E5171="","",VLOOKUP(E5171,[1]PROJECTES!$C$14:$G$5000,4,FALSE))</f>
        <v/>
      </c>
      <c r="H5171" s="118"/>
      <c r="I5171" s="97" t="str">
        <f>IF(H5171="","",VLOOKUP(H5171,BD!B$2:C$16,2,FALSE))</f>
        <v/>
      </c>
      <c r="J5171" s="98"/>
      <c r="K5171" s="135" t="str">
        <f t="shared" si="174"/>
        <v/>
      </c>
      <c r="L5171" s="99" t="str">
        <f t="shared" ca="1" si="175"/>
        <v>-</v>
      </c>
      <c r="M5171" s="93" t="str">
        <f>IF(E5171="","",VLOOKUP(E5171,[1]PROJECTES!$C$14:$Z$5000,21,FALSE))</f>
        <v/>
      </c>
      <c r="N5171" s="100"/>
      <c r="O5171" s="72" t="s">
        <v>229</v>
      </c>
      <c r="P5171" s="101"/>
      <c r="Q5171" s="132"/>
      <c r="R5171" s="102"/>
      <c r="S5171" s="91"/>
    </row>
    <row r="5172" spans="1:19" s="104" customFormat="1" ht="12.75" customHeight="1" x14ac:dyDescent="0.25">
      <c r="A5172" s="121"/>
      <c r="B5172" s="92" t="str">
        <f>IF(E5172="","",VLOOKUP(E5172,[1]PROJECTES!$C$14:$G$5000,2,FALSE))</f>
        <v/>
      </c>
      <c r="C5172" s="121"/>
      <c r="D5172" s="93" t="str">
        <f>IF(E5172="","",VLOOKUP(E5172,[1]PROJECTES!$C$14:$G$5000,5,FALSE))</f>
        <v/>
      </c>
      <c r="E5172" s="117"/>
      <c r="F5172" s="95"/>
      <c r="G5172" s="96" t="str">
        <f>IF(E5172="","",VLOOKUP(E5172,[1]PROJECTES!$C$14:$G$5000,4,FALSE))</f>
        <v/>
      </c>
      <c r="H5172" s="118"/>
      <c r="I5172" s="97" t="str">
        <f>IF(H5172="","",VLOOKUP(H5172,BD!B$2:C$16,2,FALSE))</f>
        <v/>
      </c>
      <c r="J5172" s="98"/>
      <c r="K5172" s="135" t="str">
        <f t="shared" si="174"/>
        <v/>
      </c>
      <c r="L5172" s="99" t="str">
        <f t="shared" ca="1" si="175"/>
        <v>-</v>
      </c>
      <c r="M5172" s="93" t="str">
        <f>IF(E5172="","",VLOOKUP(E5172,[1]PROJECTES!$C$14:$Z$5000,21,FALSE))</f>
        <v/>
      </c>
      <c r="N5172" s="100"/>
      <c r="O5172" s="72" t="s">
        <v>229</v>
      </c>
      <c r="P5172" s="101"/>
      <c r="Q5172" s="132"/>
      <c r="R5172" s="102"/>
      <c r="S5172" s="91"/>
    </row>
    <row r="5173" spans="1:19" s="104" customFormat="1" ht="12.75" customHeight="1" x14ac:dyDescent="0.25">
      <c r="A5173" s="121"/>
      <c r="B5173" s="92" t="str">
        <f>IF(E5173="","",VLOOKUP(E5173,[1]PROJECTES!$C$14:$G$5000,2,FALSE))</f>
        <v/>
      </c>
      <c r="C5173" s="121"/>
      <c r="D5173" s="93" t="str">
        <f>IF(E5173="","",VLOOKUP(E5173,[1]PROJECTES!$C$14:$G$5000,5,FALSE))</f>
        <v/>
      </c>
      <c r="E5173" s="117"/>
      <c r="F5173" s="95"/>
      <c r="G5173" s="96" t="str">
        <f>IF(E5173="","",VLOOKUP(E5173,[1]PROJECTES!$C$14:$G$5000,4,FALSE))</f>
        <v/>
      </c>
      <c r="H5173" s="118"/>
      <c r="I5173" s="97" t="str">
        <f>IF(H5173="","",VLOOKUP(H5173,BD!B$2:C$16,2,FALSE))</f>
        <v/>
      </c>
      <c r="J5173" s="98"/>
      <c r="K5173" s="135" t="str">
        <f t="shared" si="174"/>
        <v/>
      </c>
      <c r="L5173" s="99" t="str">
        <f t="shared" ca="1" si="175"/>
        <v>-</v>
      </c>
      <c r="M5173" s="93" t="str">
        <f>IF(E5173="","",VLOOKUP(E5173,[1]PROJECTES!$C$14:$Z$5000,21,FALSE))</f>
        <v/>
      </c>
      <c r="N5173" s="100"/>
      <c r="O5173" s="72" t="s">
        <v>229</v>
      </c>
      <c r="P5173" s="101"/>
      <c r="Q5173" s="132"/>
      <c r="R5173" s="102"/>
      <c r="S5173" s="91"/>
    </row>
    <row r="5174" spans="1:19" s="104" customFormat="1" ht="12.75" customHeight="1" x14ac:dyDescent="0.25">
      <c r="A5174" s="121"/>
      <c r="B5174" s="92" t="str">
        <f>IF(E5174="","",VLOOKUP(E5174,[1]PROJECTES!$C$14:$G$5000,2,FALSE))</f>
        <v/>
      </c>
      <c r="C5174" s="121"/>
      <c r="D5174" s="93" t="str">
        <f>IF(E5174="","",VLOOKUP(E5174,[1]PROJECTES!$C$14:$G$5000,5,FALSE))</f>
        <v/>
      </c>
      <c r="E5174" s="117"/>
      <c r="F5174" s="95"/>
      <c r="G5174" s="96" t="str">
        <f>IF(E5174="","",VLOOKUP(E5174,[1]PROJECTES!$C$14:$G$5000,4,FALSE))</f>
        <v/>
      </c>
      <c r="H5174" s="118"/>
      <c r="I5174" s="97" t="str">
        <f>IF(H5174="","",VLOOKUP(H5174,BD!B$2:C$16,2,FALSE))</f>
        <v/>
      </c>
      <c r="J5174" s="98"/>
      <c r="K5174" s="135" t="str">
        <f t="shared" si="174"/>
        <v/>
      </c>
      <c r="L5174" s="99" t="str">
        <f t="shared" ca="1" si="175"/>
        <v>-</v>
      </c>
      <c r="M5174" s="93" t="str">
        <f>IF(E5174="","",VLOOKUP(E5174,[1]PROJECTES!$C$14:$Z$5000,21,FALSE))</f>
        <v/>
      </c>
      <c r="N5174" s="100"/>
      <c r="O5174" s="72" t="s">
        <v>229</v>
      </c>
      <c r="P5174" s="101"/>
      <c r="Q5174" s="132"/>
      <c r="R5174" s="102"/>
      <c r="S5174" s="91"/>
    </row>
    <row r="5175" spans="1:19" s="104" customFormat="1" ht="12.75" customHeight="1" x14ac:dyDescent="0.25">
      <c r="A5175" s="121"/>
      <c r="B5175" s="92" t="str">
        <f>IF(E5175="","",VLOOKUP(E5175,[1]PROJECTES!$C$14:$G$5000,2,FALSE))</f>
        <v/>
      </c>
      <c r="C5175" s="121"/>
      <c r="D5175" s="93" t="str">
        <f>IF(E5175="","",VLOOKUP(E5175,[1]PROJECTES!$C$14:$G$5000,5,FALSE))</f>
        <v/>
      </c>
      <c r="E5175" s="117"/>
      <c r="F5175" s="95"/>
      <c r="G5175" s="96" t="str">
        <f>IF(E5175="","",VLOOKUP(E5175,[1]PROJECTES!$C$14:$G$5000,4,FALSE))</f>
        <v/>
      </c>
      <c r="H5175" s="118"/>
      <c r="I5175" s="97" t="str">
        <f>IF(H5175="","",VLOOKUP(H5175,BD!B$2:C$16,2,FALSE))</f>
        <v/>
      </c>
      <c r="J5175" s="98"/>
      <c r="K5175" s="135" t="str">
        <f t="shared" si="174"/>
        <v/>
      </c>
      <c r="L5175" s="99" t="str">
        <f t="shared" ca="1" si="175"/>
        <v>-</v>
      </c>
      <c r="M5175" s="93" t="str">
        <f>IF(E5175="","",VLOOKUP(E5175,[1]PROJECTES!$C$14:$Z$5000,21,FALSE))</f>
        <v/>
      </c>
      <c r="N5175" s="100"/>
      <c r="O5175" s="72" t="s">
        <v>229</v>
      </c>
      <c r="P5175" s="101"/>
      <c r="Q5175" s="132"/>
      <c r="R5175" s="102"/>
      <c r="S5175" s="91"/>
    </row>
    <row r="5176" spans="1:19" s="104" customFormat="1" ht="12.75" customHeight="1" x14ac:dyDescent="0.25">
      <c r="A5176" s="121"/>
      <c r="B5176" s="92" t="str">
        <f>IF(E5176="","",VLOOKUP(E5176,[1]PROJECTES!$C$14:$G$5000,2,FALSE))</f>
        <v/>
      </c>
      <c r="C5176" s="121"/>
      <c r="D5176" s="93" t="str">
        <f>IF(E5176="","",VLOOKUP(E5176,[1]PROJECTES!$C$14:$G$5000,5,FALSE))</f>
        <v/>
      </c>
      <c r="E5176" s="117"/>
      <c r="F5176" s="95"/>
      <c r="G5176" s="96" t="str">
        <f>IF(E5176="","",VLOOKUP(E5176,[1]PROJECTES!$C$14:$G$5000,4,FALSE))</f>
        <v/>
      </c>
      <c r="H5176" s="118"/>
      <c r="I5176" s="97" t="str">
        <f>IF(H5176="","",VLOOKUP(H5176,BD!B$2:C$16,2,FALSE))</f>
        <v/>
      </c>
      <c r="J5176" s="98"/>
      <c r="K5176" s="135" t="str">
        <f t="shared" si="174"/>
        <v/>
      </c>
      <c r="L5176" s="99" t="str">
        <f t="shared" ca="1" si="175"/>
        <v>-</v>
      </c>
      <c r="M5176" s="93" t="str">
        <f>IF(E5176="","",VLOOKUP(E5176,[1]PROJECTES!$C$14:$Z$5000,21,FALSE))</f>
        <v/>
      </c>
      <c r="N5176" s="100"/>
      <c r="O5176" s="72" t="s">
        <v>229</v>
      </c>
      <c r="P5176" s="101"/>
      <c r="Q5176" s="132"/>
      <c r="R5176" s="102"/>
      <c r="S5176" s="91"/>
    </row>
    <row r="5177" spans="1:19" s="104" customFormat="1" ht="12.75" customHeight="1" x14ac:dyDescent="0.25">
      <c r="A5177" s="121"/>
      <c r="B5177" s="92" t="str">
        <f>IF(E5177="","",VLOOKUP(E5177,[1]PROJECTES!$C$14:$G$5000,2,FALSE))</f>
        <v/>
      </c>
      <c r="C5177" s="121"/>
      <c r="D5177" s="93" t="str">
        <f>IF(E5177="","",VLOOKUP(E5177,[1]PROJECTES!$C$14:$G$5000,5,FALSE))</f>
        <v/>
      </c>
      <c r="E5177" s="117"/>
      <c r="F5177" s="95"/>
      <c r="G5177" s="96" t="str">
        <f>IF(E5177="","",VLOOKUP(E5177,[1]PROJECTES!$C$14:$G$5000,4,FALSE))</f>
        <v/>
      </c>
      <c r="H5177" s="118"/>
      <c r="I5177" s="97" t="str">
        <f>IF(H5177="","",VLOOKUP(H5177,BD!B$2:C$16,2,FALSE))</f>
        <v/>
      </c>
      <c r="J5177" s="98"/>
      <c r="K5177" s="135" t="str">
        <f t="shared" si="174"/>
        <v/>
      </c>
      <c r="L5177" s="99" t="str">
        <f t="shared" ca="1" si="175"/>
        <v>-</v>
      </c>
      <c r="M5177" s="93" t="str">
        <f>IF(E5177="","",VLOOKUP(E5177,[1]PROJECTES!$C$14:$Z$5000,21,FALSE))</f>
        <v/>
      </c>
      <c r="N5177" s="100"/>
      <c r="O5177" s="72" t="s">
        <v>229</v>
      </c>
      <c r="P5177" s="101"/>
      <c r="Q5177" s="132"/>
      <c r="R5177" s="102"/>
      <c r="S5177" s="91"/>
    </row>
    <row r="5178" spans="1:19" s="104" customFormat="1" ht="12.75" customHeight="1" x14ac:dyDescent="0.25">
      <c r="A5178" s="121"/>
      <c r="B5178" s="92" t="str">
        <f>IF(E5178="","",VLOOKUP(E5178,[1]PROJECTES!$C$14:$G$5000,2,FALSE))</f>
        <v/>
      </c>
      <c r="C5178" s="121"/>
      <c r="D5178" s="93" t="str">
        <f>IF(E5178="","",VLOOKUP(E5178,[1]PROJECTES!$C$14:$G$5000,5,FALSE))</f>
        <v/>
      </c>
      <c r="E5178" s="117"/>
      <c r="F5178" s="95"/>
      <c r="G5178" s="96" t="str">
        <f>IF(E5178="","",VLOOKUP(E5178,[1]PROJECTES!$C$14:$G$5000,4,FALSE))</f>
        <v/>
      </c>
      <c r="H5178" s="118"/>
      <c r="I5178" s="97" t="str">
        <f>IF(H5178="","",VLOOKUP(H5178,BD!B$2:C$16,2,FALSE))</f>
        <v/>
      </c>
      <c r="J5178" s="98"/>
      <c r="K5178" s="135" t="str">
        <f t="shared" si="174"/>
        <v/>
      </c>
      <c r="L5178" s="99" t="str">
        <f t="shared" ca="1" si="175"/>
        <v>-</v>
      </c>
      <c r="M5178" s="93" t="str">
        <f>IF(E5178="","",VLOOKUP(E5178,[1]PROJECTES!$C$14:$Z$5000,21,FALSE))</f>
        <v/>
      </c>
      <c r="N5178" s="100"/>
      <c r="O5178" s="72" t="s">
        <v>229</v>
      </c>
      <c r="P5178" s="101"/>
      <c r="Q5178" s="132"/>
      <c r="R5178" s="102"/>
      <c r="S5178" s="91"/>
    </row>
    <row r="5179" spans="1:19" s="104" customFormat="1" ht="12.75" customHeight="1" x14ac:dyDescent="0.25">
      <c r="A5179" s="121"/>
      <c r="B5179" s="92" t="str">
        <f>IF(E5179="","",VLOOKUP(E5179,[1]PROJECTES!$C$14:$G$5000,2,FALSE))</f>
        <v/>
      </c>
      <c r="C5179" s="121"/>
      <c r="D5179" s="93" t="str">
        <f>IF(E5179="","",VLOOKUP(E5179,[1]PROJECTES!$C$14:$G$5000,5,FALSE))</f>
        <v/>
      </c>
      <c r="E5179" s="117"/>
      <c r="F5179" s="95"/>
      <c r="G5179" s="96" t="str">
        <f>IF(E5179="","",VLOOKUP(E5179,[1]PROJECTES!$C$14:$G$5000,4,FALSE))</f>
        <v/>
      </c>
      <c r="H5179" s="118"/>
      <c r="I5179" s="97" t="str">
        <f>IF(H5179="","",VLOOKUP(H5179,BD!B$2:C$16,2,FALSE))</f>
        <v/>
      </c>
      <c r="J5179" s="98"/>
      <c r="K5179" s="135" t="str">
        <f t="shared" si="174"/>
        <v/>
      </c>
      <c r="L5179" s="99" t="str">
        <f t="shared" ca="1" si="175"/>
        <v>-</v>
      </c>
      <c r="M5179" s="93" t="str">
        <f>IF(E5179="","",VLOOKUP(E5179,[1]PROJECTES!$C$14:$Z$5000,21,FALSE))</f>
        <v/>
      </c>
      <c r="N5179" s="100"/>
      <c r="O5179" s="72" t="s">
        <v>229</v>
      </c>
      <c r="P5179" s="101"/>
      <c r="Q5179" s="132"/>
      <c r="R5179" s="102"/>
      <c r="S5179" s="91"/>
    </row>
    <row r="5180" spans="1:19" s="104" customFormat="1" ht="12.75" customHeight="1" x14ac:dyDescent="0.25">
      <c r="A5180" s="121"/>
      <c r="B5180" s="92" t="str">
        <f>IF(E5180="","",VLOOKUP(E5180,[1]PROJECTES!$C$14:$G$5000,2,FALSE))</f>
        <v/>
      </c>
      <c r="C5180" s="121"/>
      <c r="D5180" s="93" t="str">
        <f>IF(E5180="","",VLOOKUP(E5180,[1]PROJECTES!$C$14:$G$5000,5,FALSE))</f>
        <v/>
      </c>
      <c r="E5180" s="117"/>
      <c r="F5180" s="95"/>
      <c r="G5180" s="96" t="str">
        <f>IF(E5180="","",VLOOKUP(E5180,[1]PROJECTES!$C$14:$G$5000,4,FALSE))</f>
        <v/>
      </c>
      <c r="H5180" s="118"/>
      <c r="I5180" s="97" t="str">
        <f>IF(H5180="","",VLOOKUP(H5180,BD!B$2:C$16,2,FALSE))</f>
        <v/>
      </c>
      <c r="J5180" s="98"/>
      <c r="K5180" s="135" t="str">
        <f t="shared" si="174"/>
        <v/>
      </c>
      <c r="L5180" s="99" t="str">
        <f t="shared" ca="1" si="175"/>
        <v>-</v>
      </c>
      <c r="M5180" s="93" t="str">
        <f>IF(E5180="","",VLOOKUP(E5180,[1]PROJECTES!$C$14:$Z$5000,21,FALSE))</f>
        <v/>
      </c>
      <c r="N5180" s="100"/>
      <c r="O5180" s="72" t="s">
        <v>229</v>
      </c>
      <c r="P5180" s="101"/>
      <c r="Q5180" s="132"/>
      <c r="R5180" s="102"/>
      <c r="S5180" s="91"/>
    </row>
    <row r="5181" spans="1:19" s="104" customFormat="1" ht="12.75" customHeight="1" x14ac:dyDescent="0.25">
      <c r="A5181" s="121"/>
      <c r="B5181" s="92" t="str">
        <f>IF(E5181="","",VLOOKUP(E5181,[1]PROJECTES!$C$14:$G$5000,2,FALSE))</f>
        <v/>
      </c>
      <c r="C5181" s="121"/>
      <c r="D5181" s="93" t="str">
        <f>IF(E5181="","",VLOOKUP(E5181,[1]PROJECTES!$C$14:$G$5000,5,FALSE))</f>
        <v/>
      </c>
      <c r="E5181" s="117"/>
      <c r="F5181" s="95"/>
      <c r="G5181" s="96" t="str">
        <f>IF(E5181="","",VLOOKUP(E5181,[1]PROJECTES!$C$14:$G$5000,4,FALSE))</f>
        <v/>
      </c>
      <c r="H5181" s="118"/>
      <c r="I5181" s="97" t="str">
        <f>IF(H5181="","",VLOOKUP(H5181,BD!B$2:C$16,2,FALSE))</f>
        <v/>
      </c>
      <c r="J5181" s="98"/>
      <c r="K5181" s="135" t="str">
        <f t="shared" si="174"/>
        <v/>
      </c>
      <c r="L5181" s="99" t="str">
        <f t="shared" ca="1" si="175"/>
        <v>-</v>
      </c>
      <c r="M5181" s="93" t="str">
        <f>IF(E5181="","",VLOOKUP(E5181,[1]PROJECTES!$C$14:$Z$5000,21,FALSE))</f>
        <v/>
      </c>
      <c r="N5181" s="100"/>
      <c r="O5181" s="72" t="s">
        <v>229</v>
      </c>
      <c r="P5181" s="101"/>
      <c r="Q5181" s="132"/>
      <c r="R5181" s="102"/>
      <c r="S5181" s="91"/>
    </row>
    <row r="5182" spans="1:19" s="104" customFormat="1" ht="12.75" customHeight="1" x14ac:dyDescent="0.25">
      <c r="A5182" s="121"/>
      <c r="B5182" s="92" t="str">
        <f>IF(E5182="","",VLOOKUP(E5182,[1]PROJECTES!$C$14:$G$5000,2,FALSE))</f>
        <v/>
      </c>
      <c r="C5182" s="121"/>
      <c r="D5182" s="93" t="str">
        <f>IF(E5182="","",VLOOKUP(E5182,[1]PROJECTES!$C$14:$G$5000,5,FALSE))</f>
        <v/>
      </c>
      <c r="E5182" s="117"/>
      <c r="F5182" s="95"/>
      <c r="G5182" s="96" t="str">
        <f>IF(E5182="","",VLOOKUP(E5182,[1]PROJECTES!$C$14:$G$5000,4,FALSE))</f>
        <v/>
      </c>
      <c r="H5182" s="118"/>
      <c r="I5182" s="97" t="str">
        <f>IF(H5182="","",VLOOKUP(H5182,BD!B$2:C$16,2,FALSE))</f>
        <v/>
      </c>
      <c r="J5182" s="98"/>
      <c r="K5182" s="135" t="str">
        <f t="shared" si="174"/>
        <v/>
      </c>
      <c r="L5182" s="99" t="str">
        <f t="shared" ca="1" si="175"/>
        <v>-</v>
      </c>
      <c r="M5182" s="93" t="str">
        <f>IF(E5182="","",VLOOKUP(E5182,[1]PROJECTES!$C$14:$Z$5000,21,FALSE))</f>
        <v/>
      </c>
      <c r="N5182" s="100"/>
      <c r="O5182" s="72" t="s">
        <v>229</v>
      </c>
      <c r="P5182" s="101"/>
      <c r="Q5182" s="132"/>
      <c r="R5182" s="102"/>
      <c r="S5182" s="91"/>
    </row>
    <row r="5183" spans="1:19" s="104" customFormat="1" ht="12.75" customHeight="1" x14ac:dyDescent="0.25">
      <c r="A5183" s="121"/>
      <c r="B5183" s="92" t="str">
        <f>IF(E5183="","",VLOOKUP(E5183,[1]PROJECTES!$C$14:$G$5000,2,FALSE))</f>
        <v/>
      </c>
      <c r="C5183" s="121"/>
      <c r="D5183" s="93" t="str">
        <f>IF(E5183="","",VLOOKUP(E5183,[1]PROJECTES!$C$14:$G$5000,5,FALSE))</f>
        <v/>
      </c>
      <c r="E5183" s="117"/>
      <c r="F5183" s="95"/>
      <c r="G5183" s="96" t="str">
        <f>IF(E5183="","",VLOOKUP(E5183,[1]PROJECTES!$C$14:$G$5000,4,FALSE))</f>
        <v/>
      </c>
      <c r="H5183" s="118"/>
      <c r="I5183" s="97" t="str">
        <f>IF(H5183="","",VLOOKUP(H5183,BD!B$2:C$16,2,FALSE))</f>
        <v/>
      </c>
      <c r="J5183" s="98"/>
      <c r="K5183" s="135" t="str">
        <f t="shared" si="174"/>
        <v/>
      </c>
      <c r="L5183" s="99" t="str">
        <f t="shared" ca="1" si="175"/>
        <v>-</v>
      </c>
      <c r="M5183" s="93" t="str">
        <f>IF(E5183="","",VLOOKUP(E5183,[1]PROJECTES!$C$14:$Z$5000,21,FALSE))</f>
        <v/>
      </c>
      <c r="N5183" s="100"/>
      <c r="O5183" s="72" t="s">
        <v>229</v>
      </c>
      <c r="P5183" s="101"/>
      <c r="Q5183" s="132"/>
      <c r="R5183" s="102"/>
      <c r="S5183" s="91"/>
    </row>
    <row r="5184" spans="1:19" s="104" customFormat="1" ht="12.75" customHeight="1" x14ac:dyDescent="0.25">
      <c r="A5184" s="121"/>
      <c r="B5184" s="92" t="str">
        <f>IF(E5184="","",VLOOKUP(E5184,[1]PROJECTES!$C$14:$G$5000,2,FALSE))</f>
        <v/>
      </c>
      <c r="C5184" s="121"/>
      <c r="D5184" s="93" t="str">
        <f>IF(E5184="","",VLOOKUP(E5184,[1]PROJECTES!$C$14:$G$5000,5,FALSE))</f>
        <v/>
      </c>
      <c r="E5184" s="117"/>
      <c r="F5184" s="95"/>
      <c r="G5184" s="96" t="str">
        <f>IF(E5184="","",VLOOKUP(E5184,[1]PROJECTES!$C$14:$G$5000,4,FALSE))</f>
        <v/>
      </c>
      <c r="H5184" s="118"/>
      <c r="I5184" s="97" t="str">
        <f>IF(H5184="","",VLOOKUP(H5184,BD!B$2:C$16,2,FALSE))</f>
        <v/>
      </c>
      <c r="J5184" s="98"/>
      <c r="K5184" s="135" t="str">
        <f t="shared" si="174"/>
        <v/>
      </c>
      <c r="L5184" s="99" t="str">
        <f t="shared" ca="1" si="175"/>
        <v>-</v>
      </c>
      <c r="M5184" s="93" t="str">
        <f>IF(E5184="","",VLOOKUP(E5184,[1]PROJECTES!$C$14:$Z$5000,21,FALSE))</f>
        <v/>
      </c>
      <c r="N5184" s="100"/>
      <c r="O5184" s="72" t="s">
        <v>229</v>
      </c>
      <c r="P5184" s="101"/>
      <c r="Q5184" s="132"/>
      <c r="R5184" s="102"/>
      <c r="S5184" s="91"/>
    </row>
    <row r="5185" spans="1:19" s="104" customFormat="1" ht="12.75" customHeight="1" x14ac:dyDescent="0.25">
      <c r="A5185" s="121"/>
      <c r="B5185" s="92" t="str">
        <f>IF(E5185="","",VLOOKUP(E5185,[1]PROJECTES!$C$14:$G$5000,2,FALSE))</f>
        <v/>
      </c>
      <c r="C5185" s="121"/>
      <c r="D5185" s="93" t="str">
        <f>IF(E5185="","",VLOOKUP(E5185,[1]PROJECTES!$C$14:$G$5000,5,FALSE))</f>
        <v/>
      </c>
      <c r="E5185" s="117"/>
      <c r="F5185" s="95"/>
      <c r="G5185" s="96" t="str">
        <f>IF(E5185="","",VLOOKUP(E5185,[1]PROJECTES!$C$14:$G$5000,4,FALSE))</f>
        <v/>
      </c>
      <c r="H5185" s="118"/>
      <c r="I5185" s="97" t="str">
        <f>IF(H5185="","",VLOOKUP(H5185,BD!B$2:C$16,2,FALSE))</f>
        <v/>
      </c>
      <c r="J5185" s="98"/>
      <c r="K5185" s="135" t="str">
        <f t="shared" si="174"/>
        <v/>
      </c>
      <c r="L5185" s="99" t="str">
        <f t="shared" ca="1" si="175"/>
        <v>-</v>
      </c>
      <c r="M5185" s="93" t="str">
        <f>IF(E5185="","",VLOOKUP(E5185,[1]PROJECTES!$C$14:$Z$5000,21,FALSE))</f>
        <v/>
      </c>
      <c r="N5185" s="100"/>
      <c r="O5185" s="72" t="s">
        <v>229</v>
      </c>
      <c r="P5185" s="101"/>
      <c r="Q5185" s="132"/>
      <c r="R5185" s="102"/>
      <c r="S5185" s="91"/>
    </row>
    <row r="5186" spans="1:19" s="104" customFormat="1" ht="12.75" customHeight="1" x14ac:dyDescent="0.25">
      <c r="A5186" s="121"/>
      <c r="B5186" s="92" t="str">
        <f>IF(E5186="","",VLOOKUP(E5186,[1]PROJECTES!$C$14:$G$5000,2,FALSE))</f>
        <v/>
      </c>
      <c r="C5186" s="121"/>
      <c r="D5186" s="93" t="str">
        <f>IF(E5186="","",VLOOKUP(E5186,[1]PROJECTES!$C$14:$G$5000,5,FALSE))</f>
        <v/>
      </c>
      <c r="E5186" s="117"/>
      <c r="F5186" s="95"/>
      <c r="G5186" s="96" t="str">
        <f>IF(E5186="","",VLOOKUP(E5186,[1]PROJECTES!$C$14:$G$5000,4,FALSE))</f>
        <v/>
      </c>
      <c r="H5186" s="118"/>
      <c r="I5186" s="97" t="str">
        <f>IF(H5186="","",VLOOKUP(H5186,BD!B$2:C$16,2,FALSE))</f>
        <v/>
      </c>
      <c r="J5186" s="98"/>
      <c r="K5186" s="135" t="str">
        <f t="shared" si="174"/>
        <v/>
      </c>
      <c r="L5186" s="99" t="str">
        <f t="shared" ca="1" si="175"/>
        <v>-</v>
      </c>
      <c r="M5186" s="93" t="str">
        <f>IF(E5186="","",VLOOKUP(E5186,[1]PROJECTES!$C$14:$Z$5000,21,FALSE))</f>
        <v/>
      </c>
      <c r="N5186" s="100"/>
      <c r="O5186" s="72" t="s">
        <v>229</v>
      </c>
      <c r="P5186" s="101"/>
      <c r="Q5186" s="132"/>
      <c r="R5186" s="102"/>
      <c r="S5186" s="91"/>
    </row>
    <row r="5187" spans="1:19" s="104" customFormat="1" ht="12.75" customHeight="1" x14ac:dyDescent="0.25">
      <c r="A5187" s="121"/>
      <c r="B5187" s="92" t="str">
        <f>IF(E5187="","",VLOOKUP(E5187,[1]PROJECTES!$C$14:$G$5000,2,FALSE))</f>
        <v/>
      </c>
      <c r="C5187" s="121"/>
      <c r="D5187" s="93" t="str">
        <f>IF(E5187="","",VLOOKUP(E5187,[1]PROJECTES!$C$14:$G$5000,5,FALSE))</f>
        <v/>
      </c>
      <c r="E5187" s="117"/>
      <c r="F5187" s="95"/>
      <c r="G5187" s="96" t="str">
        <f>IF(E5187="","",VLOOKUP(E5187,[1]PROJECTES!$C$14:$G$5000,4,FALSE))</f>
        <v/>
      </c>
      <c r="H5187" s="118"/>
      <c r="I5187" s="97" t="str">
        <f>IF(H5187="","",VLOOKUP(H5187,BD!B$2:C$16,2,FALSE))</f>
        <v/>
      </c>
      <c r="J5187" s="98"/>
      <c r="K5187" s="135" t="str">
        <f t="shared" si="174"/>
        <v/>
      </c>
      <c r="L5187" s="99" t="str">
        <f t="shared" ca="1" si="175"/>
        <v>-</v>
      </c>
      <c r="M5187" s="93" t="str">
        <f>IF(E5187="","",VLOOKUP(E5187,[1]PROJECTES!$C$14:$Z$5000,21,FALSE))</f>
        <v/>
      </c>
      <c r="N5187" s="100"/>
      <c r="O5187" s="72" t="s">
        <v>229</v>
      </c>
      <c r="P5187" s="101"/>
      <c r="Q5187" s="132"/>
      <c r="R5187" s="102"/>
      <c r="S5187" s="91"/>
    </row>
    <row r="5188" spans="1:19" s="104" customFormat="1" ht="12.75" customHeight="1" x14ac:dyDescent="0.25">
      <c r="A5188" s="121"/>
      <c r="B5188" s="92" t="str">
        <f>IF(E5188="","",VLOOKUP(E5188,[1]PROJECTES!$C$14:$G$5000,2,FALSE))</f>
        <v/>
      </c>
      <c r="C5188" s="121"/>
      <c r="D5188" s="93" t="str">
        <f>IF(E5188="","",VLOOKUP(E5188,[1]PROJECTES!$C$14:$G$5000,5,FALSE))</f>
        <v/>
      </c>
      <c r="E5188" s="117"/>
      <c r="F5188" s="95"/>
      <c r="G5188" s="96" t="str">
        <f>IF(E5188="","",VLOOKUP(E5188,[1]PROJECTES!$C$14:$G$5000,4,FALSE))</f>
        <v/>
      </c>
      <c r="H5188" s="118"/>
      <c r="I5188" s="97" t="str">
        <f>IF(H5188="","",VLOOKUP(H5188,BD!B$2:C$16,2,FALSE))</f>
        <v/>
      </c>
      <c r="J5188" s="98"/>
      <c r="K5188" s="135" t="str">
        <f t="shared" si="174"/>
        <v/>
      </c>
      <c r="L5188" s="99" t="str">
        <f t="shared" ca="1" si="175"/>
        <v>-</v>
      </c>
      <c r="M5188" s="93" t="str">
        <f>IF(E5188="","",VLOOKUP(E5188,[1]PROJECTES!$C$14:$Z$5000,21,FALSE))</f>
        <v/>
      </c>
      <c r="N5188" s="100"/>
      <c r="O5188" s="72" t="s">
        <v>229</v>
      </c>
      <c r="P5188" s="101"/>
      <c r="Q5188" s="132"/>
      <c r="R5188" s="102"/>
      <c r="S5188" s="91"/>
    </row>
    <row r="5189" spans="1:19" s="104" customFormat="1" ht="12.75" customHeight="1" x14ac:dyDescent="0.25">
      <c r="A5189" s="121"/>
      <c r="B5189" s="92" t="str">
        <f>IF(E5189="","",VLOOKUP(E5189,[1]PROJECTES!$C$14:$G$5000,2,FALSE))</f>
        <v/>
      </c>
      <c r="C5189" s="121"/>
      <c r="D5189" s="93" t="str">
        <f>IF(E5189="","",VLOOKUP(E5189,[1]PROJECTES!$C$14:$G$5000,5,FALSE))</f>
        <v/>
      </c>
      <c r="E5189" s="117"/>
      <c r="F5189" s="95"/>
      <c r="G5189" s="96" t="str">
        <f>IF(E5189="","",VLOOKUP(E5189,[1]PROJECTES!$C$14:$G$5000,4,FALSE))</f>
        <v/>
      </c>
      <c r="H5189" s="118"/>
      <c r="I5189" s="97" t="str">
        <f>IF(H5189="","",VLOOKUP(H5189,BD!B$2:C$16,2,FALSE))</f>
        <v/>
      </c>
      <c r="J5189" s="98"/>
      <c r="K5189" s="135" t="str">
        <f t="shared" si="174"/>
        <v/>
      </c>
      <c r="L5189" s="99" t="str">
        <f t="shared" ca="1" si="175"/>
        <v>-</v>
      </c>
      <c r="M5189" s="93" t="str">
        <f>IF(E5189="","",VLOOKUP(E5189,[1]PROJECTES!$C$14:$Z$5000,21,FALSE))</f>
        <v/>
      </c>
      <c r="N5189" s="100"/>
      <c r="O5189" s="72" t="s">
        <v>229</v>
      </c>
      <c r="P5189" s="101"/>
      <c r="Q5189" s="132"/>
      <c r="R5189" s="102"/>
      <c r="S5189" s="91"/>
    </row>
    <row r="5190" spans="1:19" s="104" customFormat="1" ht="12.75" customHeight="1" x14ac:dyDescent="0.25">
      <c r="A5190" s="121"/>
      <c r="B5190" s="92" t="str">
        <f>IF(E5190="","",VLOOKUP(E5190,[1]PROJECTES!$C$14:$G$5000,2,FALSE))</f>
        <v/>
      </c>
      <c r="C5190" s="121"/>
      <c r="D5190" s="93" t="str">
        <f>IF(E5190="","",VLOOKUP(E5190,[1]PROJECTES!$C$14:$G$5000,5,FALSE))</f>
        <v/>
      </c>
      <c r="E5190" s="117"/>
      <c r="F5190" s="95"/>
      <c r="G5190" s="96" t="str">
        <f>IF(E5190="","",VLOOKUP(E5190,[1]PROJECTES!$C$14:$G$5000,4,FALSE))</f>
        <v/>
      </c>
      <c r="H5190" s="118"/>
      <c r="I5190" s="97" t="str">
        <f>IF(H5190="","",VLOOKUP(H5190,BD!B$2:C$16,2,FALSE))</f>
        <v/>
      </c>
      <c r="J5190" s="98"/>
      <c r="K5190" s="135" t="str">
        <f t="shared" si="174"/>
        <v/>
      </c>
      <c r="L5190" s="99" t="str">
        <f t="shared" ca="1" si="175"/>
        <v>-</v>
      </c>
      <c r="M5190" s="93" t="str">
        <f>IF(E5190="","",VLOOKUP(E5190,[1]PROJECTES!$C$14:$Z$5000,21,FALSE))</f>
        <v/>
      </c>
      <c r="N5190" s="100"/>
      <c r="O5190" s="72" t="s">
        <v>229</v>
      </c>
      <c r="P5190" s="101"/>
      <c r="Q5190" s="132"/>
      <c r="R5190" s="102"/>
      <c r="S5190" s="91"/>
    </row>
    <row r="5191" spans="1:19" s="104" customFormat="1" ht="12.75" customHeight="1" x14ac:dyDescent="0.25">
      <c r="A5191" s="121"/>
      <c r="B5191" s="92" t="str">
        <f>IF(E5191="","",VLOOKUP(E5191,[1]PROJECTES!$C$14:$G$5000,2,FALSE))</f>
        <v/>
      </c>
      <c r="C5191" s="121"/>
      <c r="D5191" s="93" t="str">
        <f>IF(E5191="","",VLOOKUP(E5191,[1]PROJECTES!$C$14:$G$5000,5,FALSE))</f>
        <v/>
      </c>
      <c r="E5191" s="117"/>
      <c r="F5191" s="95"/>
      <c r="G5191" s="96" t="str">
        <f>IF(E5191="","",VLOOKUP(E5191,[1]PROJECTES!$C$14:$G$5000,4,FALSE))</f>
        <v/>
      </c>
      <c r="H5191" s="118"/>
      <c r="I5191" s="97" t="str">
        <f>IF(H5191="","",VLOOKUP(H5191,BD!B$2:C$16,2,FALSE))</f>
        <v/>
      </c>
      <c r="J5191" s="98"/>
      <c r="K5191" s="135" t="str">
        <f t="shared" si="174"/>
        <v/>
      </c>
      <c r="L5191" s="99" t="str">
        <f t="shared" ca="1" si="175"/>
        <v>-</v>
      </c>
      <c r="M5191" s="93" t="str">
        <f>IF(E5191="","",VLOOKUP(E5191,[1]PROJECTES!$C$14:$Z$5000,21,FALSE))</f>
        <v/>
      </c>
      <c r="N5191" s="100"/>
      <c r="O5191" s="72" t="s">
        <v>229</v>
      </c>
      <c r="P5191" s="101"/>
      <c r="Q5191" s="132"/>
      <c r="R5191" s="102"/>
      <c r="S5191" s="91"/>
    </row>
    <row r="5192" spans="1:19" s="104" customFormat="1" ht="12.75" customHeight="1" x14ac:dyDescent="0.25">
      <c r="A5192" s="121"/>
      <c r="B5192" s="92" t="str">
        <f>IF(E5192="","",VLOOKUP(E5192,[1]PROJECTES!$C$14:$G$5000,2,FALSE))</f>
        <v/>
      </c>
      <c r="C5192" s="121"/>
      <c r="D5192" s="93" t="str">
        <f>IF(E5192="","",VLOOKUP(E5192,[1]PROJECTES!$C$14:$G$5000,5,FALSE))</f>
        <v/>
      </c>
      <c r="E5192" s="117"/>
      <c r="F5192" s="95"/>
      <c r="G5192" s="96" t="str">
        <f>IF(E5192="","",VLOOKUP(E5192,[1]PROJECTES!$C$14:$G$5000,4,FALSE))</f>
        <v/>
      </c>
      <c r="H5192" s="118"/>
      <c r="I5192" s="97" t="str">
        <f>IF(H5192="","",VLOOKUP(H5192,BD!B$2:C$16,2,FALSE))</f>
        <v/>
      </c>
      <c r="J5192" s="98"/>
      <c r="K5192" s="135" t="str">
        <f t="shared" si="174"/>
        <v/>
      </c>
      <c r="L5192" s="99" t="str">
        <f t="shared" ca="1" si="175"/>
        <v>-</v>
      </c>
      <c r="M5192" s="93" t="str">
        <f>IF(E5192="","",VLOOKUP(E5192,[1]PROJECTES!$C$14:$Z$5000,21,FALSE))</f>
        <v/>
      </c>
      <c r="N5192" s="100"/>
      <c r="O5192" s="72" t="s">
        <v>229</v>
      </c>
      <c r="P5192" s="101"/>
      <c r="Q5192" s="132"/>
      <c r="R5192" s="102"/>
      <c r="S5192" s="91"/>
    </row>
    <row r="5193" spans="1:19" s="104" customFormat="1" ht="12.75" customHeight="1" x14ac:dyDescent="0.25">
      <c r="A5193" s="121"/>
      <c r="B5193" s="92" t="str">
        <f>IF(E5193="","",VLOOKUP(E5193,[1]PROJECTES!$C$14:$G$5000,2,FALSE))</f>
        <v/>
      </c>
      <c r="C5193" s="121"/>
      <c r="D5193" s="93" t="str">
        <f>IF(E5193="","",VLOOKUP(E5193,[1]PROJECTES!$C$14:$G$5000,5,FALSE))</f>
        <v/>
      </c>
      <c r="E5193" s="117"/>
      <c r="F5193" s="95"/>
      <c r="G5193" s="96" t="str">
        <f>IF(E5193="","",VLOOKUP(E5193,[1]PROJECTES!$C$14:$G$5000,4,FALSE))</f>
        <v/>
      </c>
      <c r="H5193" s="118"/>
      <c r="I5193" s="97" t="str">
        <f>IF(H5193="","",VLOOKUP(H5193,BD!B$2:C$16,2,FALSE))</f>
        <v/>
      </c>
      <c r="J5193" s="98"/>
      <c r="K5193" s="135" t="str">
        <f t="shared" si="174"/>
        <v/>
      </c>
      <c r="L5193" s="99" t="str">
        <f t="shared" ca="1" si="175"/>
        <v>-</v>
      </c>
      <c r="M5193" s="93" t="str">
        <f>IF(E5193="","",VLOOKUP(E5193,[1]PROJECTES!$C$14:$Z$5000,21,FALSE))</f>
        <v/>
      </c>
      <c r="N5193" s="100"/>
      <c r="O5193" s="72" t="s">
        <v>229</v>
      </c>
      <c r="P5193" s="101"/>
      <c r="Q5193" s="132"/>
      <c r="R5193" s="102"/>
      <c r="S5193" s="91"/>
    </row>
    <row r="5194" spans="1:19" s="104" customFormat="1" ht="12.75" customHeight="1" x14ac:dyDescent="0.25">
      <c r="A5194" s="121"/>
      <c r="B5194" s="92" t="str">
        <f>IF(E5194="","",VLOOKUP(E5194,[1]PROJECTES!$C$14:$G$5000,2,FALSE))</f>
        <v/>
      </c>
      <c r="C5194" s="121"/>
      <c r="D5194" s="93" t="str">
        <f>IF(E5194="","",VLOOKUP(E5194,[1]PROJECTES!$C$14:$G$5000,5,FALSE))</f>
        <v/>
      </c>
      <c r="E5194" s="117"/>
      <c r="F5194" s="95"/>
      <c r="G5194" s="96" t="str">
        <f>IF(E5194="","",VLOOKUP(E5194,[1]PROJECTES!$C$14:$G$5000,4,FALSE))</f>
        <v/>
      </c>
      <c r="H5194" s="118"/>
      <c r="I5194" s="97" t="str">
        <f>IF(H5194="","",VLOOKUP(H5194,BD!B$2:C$16,2,FALSE))</f>
        <v/>
      </c>
      <c r="J5194" s="98"/>
      <c r="K5194" s="135" t="str">
        <f t="shared" si="174"/>
        <v/>
      </c>
      <c r="L5194" s="99" t="str">
        <f t="shared" ca="1" si="175"/>
        <v>-</v>
      </c>
      <c r="M5194" s="93" t="str">
        <f>IF(E5194="","",VLOOKUP(E5194,[1]PROJECTES!$C$14:$Z$5000,21,FALSE))</f>
        <v/>
      </c>
      <c r="N5194" s="100"/>
      <c r="O5194" s="72" t="s">
        <v>229</v>
      </c>
      <c r="P5194" s="101"/>
      <c r="Q5194" s="132"/>
      <c r="R5194" s="102"/>
      <c r="S5194" s="91"/>
    </row>
    <row r="5195" spans="1:19" s="104" customFormat="1" ht="12.75" customHeight="1" x14ac:dyDescent="0.25">
      <c r="A5195" s="121"/>
      <c r="B5195" s="92" t="str">
        <f>IF(E5195="","",VLOOKUP(E5195,[1]PROJECTES!$C$14:$G$5000,2,FALSE))</f>
        <v/>
      </c>
      <c r="C5195" s="121"/>
      <c r="D5195" s="93" t="str">
        <f>IF(E5195="","",VLOOKUP(E5195,[1]PROJECTES!$C$14:$G$5000,5,FALSE))</f>
        <v/>
      </c>
      <c r="E5195" s="117"/>
      <c r="F5195" s="95"/>
      <c r="G5195" s="96" t="str">
        <f>IF(E5195="","",VLOOKUP(E5195,[1]PROJECTES!$C$14:$G$5000,4,FALSE))</f>
        <v/>
      </c>
      <c r="H5195" s="118"/>
      <c r="I5195" s="97" t="str">
        <f>IF(H5195="","",VLOOKUP(H5195,BD!B$2:C$16,2,FALSE))</f>
        <v/>
      </c>
      <c r="J5195" s="98"/>
      <c r="K5195" s="135" t="str">
        <f t="shared" si="174"/>
        <v/>
      </c>
      <c r="L5195" s="99" t="str">
        <f t="shared" ca="1" si="175"/>
        <v>-</v>
      </c>
      <c r="M5195" s="93" t="str">
        <f>IF(E5195="","",VLOOKUP(E5195,[1]PROJECTES!$C$14:$Z$5000,21,FALSE))</f>
        <v/>
      </c>
      <c r="N5195" s="100"/>
      <c r="O5195" s="72" t="s">
        <v>229</v>
      </c>
      <c r="P5195" s="101"/>
      <c r="Q5195" s="132"/>
      <c r="R5195" s="102"/>
      <c r="S5195" s="91"/>
    </row>
    <row r="5196" spans="1:19" s="104" customFormat="1" ht="12.75" customHeight="1" x14ac:dyDescent="0.25">
      <c r="A5196" s="121"/>
      <c r="B5196" s="92" t="str">
        <f>IF(E5196="","",VLOOKUP(E5196,[1]PROJECTES!$C$14:$G$5000,2,FALSE))</f>
        <v/>
      </c>
      <c r="C5196" s="121"/>
      <c r="D5196" s="93" t="str">
        <f>IF(E5196="","",VLOOKUP(E5196,[1]PROJECTES!$C$14:$G$5000,5,FALSE))</f>
        <v/>
      </c>
      <c r="E5196" s="117"/>
      <c r="F5196" s="95"/>
      <c r="G5196" s="96" t="str">
        <f>IF(E5196="","",VLOOKUP(E5196,[1]PROJECTES!$C$14:$G$5000,4,FALSE))</f>
        <v/>
      </c>
      <c r="H5196" s="118"/>
      <c r="I5196" s="97" t="str">
        <f>IF(H5196="","",VLOOKUP(H5196,BD!B$2:C$16,2,FALSE))</f>
        <v/>
      </c>
      <c r="J5196" s="98"/>
      <c r="K5196" s="135" t="str">
        <f t="shared" si="174"/>
        <v/>
      </c>
      <c r="L5196" s="99" t="str">
        <f t="shared" ca="1" si="175"/>
        <v>-</v>
      </c>
      <c r="M5196" s="93" t="str">
        <f>IF(E5196="","",VLOOKUP(E5196,[1]PROJECTES!$C$14:$Z$5000,21,FALSE))</f>
        <v/>
      </c>
      <c r="N5196" s="100"/>
      <c r="O5196" s="72" t="s">
        <v>229</v>
      </c>
      <c r="P5196" s="101"/>
      <c r="Q5196" s="132"/>
      <c r="R5196" s="102"/>
      <c r="S5196" s="91"/>
    </row>
    <row r="5197" spans="1:19" s="104" customFormat="1" ht="12.75" customHeight="1" x14ac:dyDescent="0.25">
      <c r="A5197" s="121"/>
      <c r="B5197" s="92" t="str">
        <f>IF(E5197="","",VLOOKUP(E5197,[1]PROJECTES!$C$14:$G$5000,2,FALSE))</f>
        <v/>
      </c>
      <c r="C5197" s="121"/>
      <c r="D5197" s="93" t="str">
        <f>IF(E5197="","",VLOOKUP(E5197,[1]PROJECTES!$C$14:$G$5000,5,FALSE))</f>
        <v/>
      </c>
      <c r="E5197" s="117"/>
      <c r="F5197" s="95"/>
      <c r="G5197" s="96" t="str">
        <f>IF(E5197="","",VLOOKUP(E5197,[1]PROJECTES!$C$14:$G$5000,4,FALSE))</f>
        <v/>
      </c>
      <c r="H5197" s="118"/>
      <c r="I5197" s="97" t="str">
        <f>IF(H5197="","",VLOOKUP(H5197,BD!B$2:C$16,2,FALSE))</f>
        <v/>
      </c>
      <c r="J5197" s="98"/>
      <c r="K5197" s="135" t="str">
        <f t="shared" si="174"/>
        <v/>
      </c>
      <c r="L5197" s="99" t="str">
        <f t="shared" ca="1" si="175"/>
        <v>-</v>
      </c>
      <c r="M5197" s="93" t="str">
        <f>IF(E5197="","",VLOOKUP(E5197,[1]PROJECTES!$C$14:$Z$5000,21,FALSE))</f>
        <v/>
      </c>
      <c r="N5197" s="100"/>
      <c r="O5197" s="72" t="s">
        <v>229</v>
      </c>
      <c r="P5197" s="101"/>
      <c r="Q5197" s="132"/>
      <c r="R5197" s="102"/>
      <c r="S5197" s="91"/>
    </row>
    <row r="5198" spans="1:19" s="104" customFormat="1" ht="12.75" customHeight="1" x14ac:dyDescent="0.25">
      <c r="A5198" s="121"/>
      <c r="B5198" s="92" t="str">
        <f>IF(E5198="","",VLOOKUP(E5198,[1]PROJECTES!$C$14:$G$5000,2,FALSE))</f>
        <v/>
      </c>
      <c r="C5198" s="121"/>
      <c r="D5198" s="93" t="str">
        <f>IF(E5198="","",VLOOKUP(E5198,[1]PROJECTES!$C$14:$G$5000,5,FALSE))</f>
        <v/>
      </c>
      <c r="E5198" s="117"/>
      <c r="F5198" s="95"/>
      <c r="G5198" s="96" t="str">
        <f>IF(E5198="","",VLOOKUP(E5198,[1]PROJECTES!$C$14:$G$5000,4,FALSE))</f>
        <v/>
      </c>
      <c r="H5198" s="118"/>
      <c r="I5198" s="97" t="str">
        <f>IF(H5198="","",VLOOKUP(H5198,BD!B$2:C$16,2,FALSE))</f>
        <v/>
      </c>
      <c r="J5198" s="98"/>
      <c r="K5198" s="135" t="str">
        <f t="shared" si="174"/>
        <v/>
      </c>
      <c r="L5198" s="99" t="str">
        <f t="shared" ca="1" si="175"/>
        <v>-</v>
      </c>
      <c r="M5198" s="93" t="str">
        <f>IF(E5198="","",VLOOKUP(E5198,[1]PROJECTES!$C$14:$Z$5000,21,FALSE))</f>
        <v/>
      </c>
      <c r="N5198" s="100"/>
      <c r="O5198" s="72" t="s">
        <v>229</v>
      </c>
      <c r="P5198" s="101"/>
      <c r="Q5198" s="132"/>
      <c r="R5198" s="102"/>
      <c r="S5198" s="91"/>
    </row>
    <row r="5199" spans="1:19" s="104" customFormat="1" ht="12.75" customHeight="1" x14ac:dyDescent="0.25">
      <c r="A5199" s="121"/>
      <c r="B5199" s="92" t="str">
        <f>IF(E5199="","",VLOOKUP(E5199,[1]PROJECTES!$C$14:$G$5000,2,FALSE))</f>
        <v/>
      </c>
      <c r="C5199" s="121"/>
      <c r="D5199" s="93" t="str">
        <f>IF(E5199="","",VLOOKUP(E5199,[1]PROJECTES!$C$14:$G$5000,5,FALSE))</f>
        <v/>
      </c>
      <c r="E5199" s="117"/>
      <c r="F5199" s="95"/>
      <c r="G5199" s="96" t="str">
        <f>IF(E5199="","",VLOOKUP(E5199,[1]PROJECTES!$C$14:$G$5000,4,FALSE))</f>
        <v/>
      </c>
      <c r="H5199" s="118"/>
      <c r="I5199" s="97" t="str">
        <f>IF(H5199="","",VLOOKUP(H5199,BD!B$2:C$16,2,FALSE))</f>
        <v/>
      </c>
      <c r="J5199" s="98"/>
      <c r="K5199" s="135" t="str">
        <f t="shared" si="174"/>
        <v/>
      </c>
      <c r="L5199" s="99" t="str">
        <f t="shared" ca="1" si="175"/>
        <v>-</v>
      </c>
      <c r="M5199" s="93" t="str">
        <f>IF(E5199="","",VLOOKUP(E5199,[1]PROJECTES!$C$14:$Z$5000,21,FALSE))</f>
        <v/>
      </c>
      <c r="N5199" s="100"/>
      <c r="O5199" s="72" t="s">
        <v>229</v>
      </c>
      <c r="P5199" s="101"/>
      <c r="Q5199" s="132"/>
      <c r="R5199" s="102"/>
      <c r="S5199" s="91"/>
    </row>
    <row r="5200" spans="1:19" s="104" customFormat="1" ht="12.75" customHeight="1" x14ac:dyDescent="0.25">
      <c r="A5200" s="121"/>
      <c r="B5200" s="92" t="str">
        <f>IF(E5200="","",VLOOKUP(E5200,[1]PROJECTES!$C$14:$G$5000,2,FALSE))</f>
        <v/>
      </c>
      <c r="C5200" s="121"/>
      <c r="D5200" s="93" t="str">
        <f>IF(E5200="","",VLOOKUP(E5200,[1]PROJECTES!$C$14:$G$5000,5,FALSE))</f>
        <v/>
      </c>
      <c r="E5200" s="117"/>
      <c r="F5200" s="95"/>
      <c r="G5200" s="96" t="str">
        <f>IF(E5200="","",VLOOKUP(E5200,[1]PROJECTES!$C$14:$G$5000,4,FALSE))</f>
        <v/>
      </c>
      <c r="H5200" s="118"/>
      <c r="I5200" s="97" t="str">
        <f>IF(H5200="","",VLOOKUP(H5200,BD!B$2:C$16,2,FALSE))</f>
        <v/>
      </c>
      <c r="J5200" s="98"/>
      <c r="K5200" s="135" t="str">
        <f t="shared" si="174"/>
        <v/>
      </c>
      <c r="L5200" s="99" t="str">
        <f t="shared" ca="1" si="175"/>
        <v>-</v>
      </c>
      <c r="M5200" s="93" t="str">
        <f>IF(E5200="","",VLOOKUP(E5200,[1]PROJECTES!$C$14:$Z$5000,21,FALSE))</f>
        <v/>
      </c>
      <c r="N5200" s="100"/>
      <c r="O5200" s="72" t="s">
        <v>229</v>
      </c>
      <c r="P5200" s="101"/>
      <c r="Q5200" s="132"/>
      <c r="R5200" s="102"/>
      <c r="S5200" s="91"/>
    </row>
    <row r="5201" spans="1:19" s="104" customFormat="1" ht="12.75" customHeight="1" x14ac:dyDescent="0.25">
      <c r="A5201" s="121"/>
      <c r="B5201" s="92" t="str">
        <f>IF(E5201="","",VLOOKUP(E5201,[1]PROJECTES!$C$14:$G$5000,2,FALSE))</f>
        <v/>
      </c>
      <c r="C5201" s="121"/>
      <c r="D5201" s="93" t="str">
        <f>IF(E5201="","",VLOOKUP(E5201,[1]PROJECTES!$C$14:$G$5000,5,FALSE))</f>
        <v/>
      </c>
      <c r="E5201" s="117"/>
      <c r="F5201" s="95"/>
      <c r="G5201" s="96" t="str">
        <f>IF(E5201="","",VLOOKUP(E5201,[1]PROJECTES!$C$14:$G$5000,4,FALSE))</f>
        <v/>
      </c>
      <c r="H5201" s="118"/>
      <c r="I5201" s="97" t="str">
        <f>IF(H5201="","",VLOOKUP(H5201,BD!B$2:C$16,2,FALSE))</f>
        <v/>
      </c>
      <c r="J5201" s="98"/>
      <c r="K5201" s="135" t="str">
        <f t="shared" si="174"/>
        <v/>
      </c>
      <c r="L5201" s="99" t="str">
        <f t="shared" ca="1" si="175"/>
        <v>-</v>
      </c>
      <c r="M5201" s="93" t="str">
        <f>IF(E5201="","",VLOOKUP(E5201,[1]PROJECTES!$C$14:$Z$5000,21,FALSE))</f>
        <v/>
      </c>
      <c r="N5201" s="100"/>
      <c r="O5201" s="72" t="s">
        <v>229</v>
      </c>
      <c r="P5201" s="101"/>
      <c r="Q5201" s="132"/>
      <c r="R5201" s="102"/>
      <c r="S5201" s="91"/>
    </row>
    <row r="5202" spans="1:19" s="104" customFormat="1" ht="12.75" customHeight="1" x14ac:dyDescent="0.25">
      <c r="A5202" s="121"/>
      <c r="B5202" s="92" t="str">
        <f>IF(E5202="","",VLOOKUP(E5202,[1]PROJECTES!$C$14:$G$5000,2,FALSE))</f>
        <v/>
      </c>
      <c r="C5202" s="121"/>
      <c r="D5202" s="93" t="str">
        <f>IF(E5202="","",VLOOKUP(E5202,[1]PROJECTES!$C$14:$G$5000,5,FALSE))</f>
        <v/>
      </c>
      <c r="E5202" s="117"/>
      <c r="F5202" s="95"/>
      <c r="G5202" s="96" t="str">
        <f>IF(E5202="","",VLOOKUP(E5202,[1]PROJECTES!$C$14:$G$5000,4,FALSE))</f>
        <v/>
      </c>
      <c r="H5202" s="118"/>
      <c r="I5202" s="97" t="str">
        <f>IF(H5202="","",VLOOKUP(H5202,BD!B$2:C$16,2,FALSE))</f>
        <v/>
      </c>
      <c r="J5202" s="98"/>
      <c r="K5202" s="135" t="str">
        <f t="shared" si="174"/>
        <v/>
      </c>
      <c r="L5202" s="99" t="str">
        <f t="shared" ca="1" si="175"/>
        <v>-</v>
      </c>
      <c r="M5202" s="93" t="str">
        <f>IF(E5202="","",VLOOKUP(E5202,[1]PROJECTES!$C$14:$Z$5000,21,FALSE))</f>
        <v/>
      </c>
      <c r="N5202" s="100"/>
      <c r="O5202" s="72" t="s">
        <v>229</v>
      </c>
      <c r="P5202" s="101"/>
      <c r="Q5202" s="132"/>
      <c r="R5202" s="102"/>
      <c r="S5202" s="91"/>
    </row>
    <row r="5203" spans="1:19" s="104" customFormat="1" ht="12.75" customHeight="1" x14ac:dyDescent="0.25">
      <c r="A5203" s="121"/>
      <c r="B5203" s="92" t="str">
        <f>IF(E5203="","",VLOOKUP(E5203,[1]PROJECTES!$C$14:$G$5000,2,FALSE))</f>
        <v/>
      </c>
      <c r="C5203" s="121"/>
      <c r="D5203" s="93" t="str">
        <f>IF(E5203="","",VLOOKUP(E5203,[1]PROJECTES!$C$14:$G$5000,5,FALSE))</f>
        <v/>
      </c>
      <c r="E5203" s="117"/>
      <c r="F5203" s="95"/>
      <c r="G5203" s="96" t="str">
        <f>IF(E5203="","",VLOOKUP(E5203,[1]PROJECTES!$C$14:$G$5000,4,FALSE))</f>
        <v/>
      </c>
      <c r="H5203" s="118"/>
      <c r="I5203" s="97" t="str">
        <f>IF(H5203="","",VLOOKUP(H5203,BD!B$2:C$16,2,FALSE))</f>
        <v/>
      </c>
      <c r="J5203" s="98"/>
      <c r="K5203" s="135" t="str">
        <f t="shared" si="174"/>
        <v/>
      </c>
      <c r="L5203" s="99" t="str">
        <f t="shared" ca="1" si="175"/>
        <v>-</v>
      </c>
      <c r="M5203" s="93" t="str">
        <f>IF(E5203="","",VLOOKUP(E5203,[1]PROJECTES!$C$14:$Z$5000,21,FALSE))</f>
        <v/>
      </c>
      <c r="N5203" s="100"/>
      <c r="O5203" s="72" t="s">
        <v>229</v>
      </c>
      <c r="P5203" s="101"/>
      <c r="Q5203" s="132"/>
      <c r="R5203" s="102"/>
      <c r="S5203" s="91"/>
    </row>
    <row r="5204" spans="1:19" s="104" customFormat="1" ht="12.75" customHeight="1" x14ac:dyDescent="0.25">
      <c r="A5204" s="121"/>
      <c r="B5204" s="92" t="str">
        <f>IF(E5204="","",VLOOKUP(E5204,[1]PROJECTES!$C$14:$G$5000,2,FALSE))</f>
        <v/>
      </c>
      <c r="C5204" s="121"/>
      <c r="D5204" s="93" t="str">
        <f>IF(E5204="","",VLOOKUP(E5204,[1]PROJECTES!$C$14:$G$5000,5,FALSE))</f>
        <v/>
      </c>
      <c r="E5204" s="117"/>
      <c r="F5204" s="95"/>
      <c r="G5204" s="96" t="str">
        <f>IF(E5204="","",VLOOKUP(E5204,[1]PROJECTES!$C$14:$G$5000,4,FALSE))</f>
        <v/>
      </c>
      <c r="H5204" s="118"/>
      <c r="I5204" s="97" t="str">
        <f>IF(H5204="","",VLOOKUP(H5204,BD!B$2:C$16,2,FALSE))</f>
        <v/>
      </c>
      <c r="J5204" s="98"/>
      <c r="K5204" s="135" t="str">
        <f t="shared" si="174"/>
        <v/>
      </c>
      <c r="L5204" s="99" t="str">
        <f t="shared" ca="1" si="175"/>
        <v>-</v>
      </c>
      <c r="M5204" s="93" t="str">
        <f>IF(E5204="","",VLOOKUP(E5204,[1]PROJECTES!$C$14:$Z$5000,21,FALSE))</f>
        <v/>
      </c>
      <c r="N5204" s="100"/>
      <c r="O5204" s="72" t="s">
        <v>229</v>
      </c>
      <c r="P5204" s="101"/>
      <c r="Q5204" s="132"/>
      <c r="R5204" s="102"/>
      <c r="S5204" s="91"/>
    </row>
    <row r="5205" spans="1:19" s="104" customFormat="1" ht="12.75" customHeight="1" x14ac:dyDescent="0.25">
      <c r="A5205" s="121"/>
      <c r="B5205" s="92" t="str">
        <f>IF(E5205="","",VLOOKUP(E5205,[1]PROJECTES!$C$14:$G$5000,2,FALSE))</f>
        <v/>
      </c>
      <c r="C5205" s="121"/>
      <c r="D5205" s="93" t="str">
        <f>IF(E5205="","",VLOOKUP(E5205,[1]PROJECTES!$C$14:$G$5000,5,FALSE))</f>
        <v/>
      </c>
      <c r="E5205" s="117"/>
      <c r="F5205" s="95"/>
      <c r="G5205" s="96" t="str">
        <f>IF(E5205="","",VLOOKUP(E5205,[1]PROJECTES!$C$14:$G$5000,4,FALSE))</f>
        <v/>
      </c>
      <c r="H5205" s="118"/>
      <c r="I5205" s="97" t="str">
        <f>IF(H5205="","",VLOOKUP(H5205,BD!B$2:C$16,2,FALSE))</f>
        <v/>
      </c>
      <c r="J5205" s="98"/>
      <c r="K5205" s="135" t="str">
        <f t="shared" si="174"/>
        <v/>
      </c>
      <c r="L5205" s="99" t="str">
        <f t="shared" ca="1" si="175"/>
        <v>-</v>
      </c>
      <c r="M5205" s="93" t="str">
        <f>IF(E5205="","",VLOOKUP(E5205,[1]PROJECTES!$C$14:$Z$5000,21,FALSE))</f>
        <v/>
      </c>
      <c r="N5205" s="100"/>
      <c r="O5205" s="72" t="s">
        <v>229</v>
      </c>
      <c r="P5205" s="101"/>
      <c r="Q5205" s="132"/>
      <c r="R5205" s="102"/>
      <c r="S5205" s="91"/>
    </row>
    <row r="5206" spans="1:19" s="104" customFormat="1" ht="12.75" customHeight="1" x14ac:dyDescent="0.25">
      <c r="A5206" s="121"/>
      <c r="B5206" s="92" t="str">
        <f>IF(E5206="","",VLOOKUP(E5206,[1]PROJECTES!$C$14:$G$5000,2,FALSE))</f>
        <v/>
      </c>
      <c r="C5206" s="121"/>
      <c r="D5206" s="93" t="str">
        <f>IF(E5206="","",VLOOKUP(E5206,[1]PROJECTES!$C$14:$G$5000,5,FALSE))</f>
        <v/>
      </c>
      <c r="E5206" s="117"/>
      <c r="F5206" s="95"/>
      <c r="G5206" s="96" t="str">
        <f>IF(E5206="","",VLOOKUP(E5206,[1]PROJECTES!$C$14:$G$5000,4,FALSE))</f>
        <v/>
      </c>
      <c r="H5206" s="118"/>
      <c r="I5206" s="97" t="str">
        <f>IF(H5206="","",VLOOKUP(H5206,BD!B$2:C$16,2,FALSE))</f>
        <v/>
      </c>
      <c r="J5206" s="98"/>
      <c r="K5206" s="135" t="str">
        <f t="shared" si="174"/>
        <v/>
      </c>
      <c r="L5206" s="99" t="str">
        <f t="shared" ca="1" si="175"/>
        <v>-</v>
      </c>
      <c r="M5206" s="93" t="str">
        <f>IF(E5206="","",VLOOKUP(E5206,[1]PROJECTES!$C$14:$Z$5000,21,FALSE))</f>
        <v/>
      </c>
      <c r="N5206" s="100"/>
      <c r="O5206" s="72" t="s">
        <v>229</v>
      </c>
      <c r="P5206" s="101"/>
      <c r="Q5206" s="132"/>
      <c r="R5206" s="102"/>
      <c r="S5206" s="91"/>
    </row>
    <row r="5207" spans="1:19" s="104" customFormat="1" ht="12.75" customHeight="1" x14ac:dyDescent="0.25">
      <c r="A5207" s="121"/>
      <c r="B5207" s="92" t="str">
        <f>IF(E5207="","",VLOOKUP(E5207,[1]PROJECTES!$C$14:$G$5000,2,FALSE))</f>
        <v/>
      </c>
      <c r="C5207" s="121"/>
      <c r="D5207" s="93" t="str">
        <f>IF(E5207="","",VLOOKUP(E5207,[1]PROJECTES!$C$14:$G$5000,5,FALSE))</f>
        <v/>
      </c>
      <c r="E5207" s="117"/>
      <c r="F5207" s="95"/>
      <c r="G5207" s="96" t="str">
        <f>IF(E5207="","",VLOOKUP(E5207,[1]PROJECTES!$C$14:$G$5000,4,FALSE))</f>
        <v/>
      </c>
      <c r="H5207" s="118"/>
      <c r="I5207" s="97" t="str">
        <f>IF(H5207="","",VLOOKUP(H5207,BD!B$2:C$16,2,FALSE))</f>
        <v/>
      </c>
      <c r="J5207" s="98"/>
      <c r="K5207" s="135" t="str">
        <f t="shared" si="174"/>
        <v/>
      </c>
      <c r="L5207" s="99" t="str">
        <f t="shared" ca="1" si="175"/>
        <v>-</v>
      </c>
      <c r="M5207" s="93" t="str">
        <f>IF(E5207="","",VLOOKUP(E5207,[1]PROJECTES!$C$14:$Z$5000,21,FALSE))</f>
        <v/>
      </c>
      <c r="N5207" s="100"/>
      <c r="O5207" s="72" t="s">
        <v>229</v>
      </c>
      <c r="P5207" s="101"/>
      <c r="Q5207" s="132"/>
      <c r="R5207" s="102"/>
      <c r="S5207" s="91"/>
    </row>
    <row r="5208" spans="1:19" s="104" customFormat="1" ht="12.75" customHeight="1" x14ac:dyDescent="0.25">
      <c r="A5208" s="121"/>
      <c r="B5208" s="92" t="str">
        <f>IF(E5208="","",VLOOKUP(E5208,[1]PROJECTES!$C$14:$G$5000,2,FALSE))</f>
        <v/>
      </c>
      <c r="C5208" s="121"/>
      <c r="D5208" s="93" t="str">
        <f>IF(E5208="","",VLOOKUP(E5208,[1]PROJECTES!$C$14:$G$5000,5,FALSE))</f>
        <v/>
      </c>
      <c r="E5208" s="117"/>
      <c r="F5208" s="95"/>
      <c r="G5208" s="96" t="str">
        <f>IF(E5208="","",VLOOKUP(E5208,[1]PROJECTES!$C$14:$G$5000,4,FALSE))</f>
        <v/>
      </c>
      <c r="H5208" s="118"/>
      <c r="I5208" s="97" t="str">
        <f>IF(H5208="","",VLOOKUP(H5208,BD!B$2:C$16,2,FALSE))</f>
        <v/>
      </c>
      <c r="J5208" s="98"/>
      <c r="K5208" s="135" t="str">
        <f t="shared" si="174"/>
        <v/>
      </c>
      <c r="L5208" s="99" t="str">
        <f t="shared" ca="1" si="175"/>
        <v>-</v>
      </c>
      <c r="M5208" s="93" t="str">
        <f>IF(E5208="","",VLOOKUP(E5208,[1]PROJECTES!$C$14:$Z$5000,21,FALSE))</f>
        <v/>
      </c>
      <c r="N5208" s="100"/>
      <c r="O5208" s="72" t="s">
        <v>229</v>
      </c>
      <c r="P5208" s="101"/>
      <c r="Q5208" s="132"/>
      <c r="R5208" s="102"/>
      <c r="S5208" s="91"/>
    </row>
    <row r="5209" spans="1:19" s="104" customFormat="1" ht="12.75" customHeight="1" x14ac:dyDescent="0.25">
      <c r="A5209" s="121"/>
      <c r="B5209" s="92" t="str">
        <f>IF(E5209="","",VLOOKUP(E5209,[1]PROJECTES!$C$14:$G$5000,2,FALSE))</f>
        <v/>
      </c>
      <c r="C5209" s="121"/>
      <c r="D5209" s="93" t="str">
        <f>IF(E5209="","",VLOOKUP(E5209,[1]PROJECTES!$C$14:$G$5000,5,FALSE))</f>
        <v/>
      </c>
      <c r="E5209" s="117"/>
      <c r="F5209" s="95"/>
      <c r="G5209" s="96" t="str">
        <f>IF(E5209="","",VLOOKUP(E5209,[1]PROJECTES!$C$14:$G$5000,4,FALSE))</f>
        <v/>
      </c>
      <c r="H5209" s="118"/>
      <c r="I5209" s="97" t="str">
        <f>IF(H5209="","",VLOOKUP(H5209,BD!B$2:C$16,2,FALSE))</f>
        <v/>
      </c>
      <c r="J5209" s="98"/>
      <c r="K5209" s="135" t="str">
        <f t="shared" si="174"/>
        <v/>
      </c>
      <c r="L5209" s="99" t="str">
        <f t="shared" ca="1" si="175"/>
        <v>-</v>
      </c>
      <c r="M5209" s="93" t="str">
        <f>IF(E5209="","",VLOOKUP(E5209,[1]PROJECTES!$C$14:$Z$5000,21,FALSE))</f>
        <v/>
      </c>
      <c r="N5209" s="100"/>
      <c r="O5209" s="72" t="s">
        <v>229</v>
      </c>
      <c r="P5209" s="101"/>
      <c r="Q5209" s="132"/>
      <c r="R5209" s="102"/>
      <c r="S5209" s="91"/>
    </row>
    <row r="5210" spans="1:19" s="104" customFormat="1" ht="12.75" customHeight="1" x14ac:dyDescent="0.25">
      <c r="A5210" s="121"/>
      <c r="B5210" s="92" t="str">
        <f>IF(E5210="","",VLOOKUP(E5210,[1]PROJECTES!$C$14:$G$5000,2,FALSE))</f>
        <v/>
      </c>
      <c r="C5210" s="121"/>
      <c r="D5210" s="93" t="str">
        <f>IF(E5210="","",VLOOKUP(E5210,[1]PROJECTES!$C$14:$G$5000,5,FALSE))</f>
        <v/>
      </c>
      <c r="E5210" s="117"/>
      <c r="F5210" s="95"/>
      <c r="G5210" s="96" t="str">
        <f>IF(E5210="","",VLOOKUP(E5210,[1]PROJECTES!$C$14:$G$5000,4,FALSE))</f>
        <v/>
      </c>
      <c r="H5210" s="118"/>
      <c r="I5210" s="97" t="str">
        <f>IF(H5210="","",VLOOKUP(H5210,BD!B$2:C$16,2,FALSE))</f>
        <v/>
      </c>
      <c r="J5210" s="98"/>
      <c r="K5210" s="135" t="str">
        <f t="shared" si="174"/>
        <v/>
      </c>
      <c r="L5210" s="99" t="str">
        <f t="shared" ca="1" si="175"/>
        <v>-</v>
      </c>
      <c r="M5210" s="93" t="str">
        <f>IF(E5210="","",VLOOKUP(E5210,[1]PROJECTES!$C$14:$Z$5000,21,FALSE))</f>
        <v/>
      </c>
      <c r="N5210" s="100"/>
      <c r="O5210" s="72" t="s">
        <v>229</v>
      </c>
      <c r="P5210" s="101"/>
      <c r="Q5210" s="132"/>
      <c r="R5210" s="102"/>
      <c r="S5210" s="91"/>
    </row>
    <row r="5211" spans="1:19" s="104" customFormat="1" ht="12.75" customHeight="1" x14ac:dyDescent="0.25">
      <c r="A5211" s="121"/>
      <c r="B5211" s="92" t="str">
        <f>IF(E5211="","",VLOOKUP(E5211,[1]PROJECTES!$C$14:$G$5000,2,FALSE))</f>
        <v/>
      </c>
      <c r="C5211" s="121"/>
      <c r="D5211" s="93" t="str">
        <f>IF(E5211="","",VLOOKUP(E5211,[1]PROJECTES!$C$14:$G$5000,5,FALSE))</f>
        <v/>
      </c>
      <c r="E5211" s="117"/>
      <c r="F5211" s="95"/>
      <c r="G5211" s="96" t="str">
        <f>IF(E5211="","",VLOOKUP(E5211,[1]PROJECTES!$C$14:$G$5000,4,FALSE))</f>
        <v/>
      </c>
      <c r="H5211" s="118"/>
      <c r="I5211" s="97" t="str">
        <f>IF(H5211="","",VLOOKUP(H5211,BD!B$2:C$16,2,FALSE))</f>
        <v/>
      </c>
      <c r="J5211" s="98"/>
      <c r="K5211" s="135" t="str">
        <f t="shared" si="174"/>
        <v/>
      </c>
      <c r="L5211" s="99" t="str">
        <f t="shared" ca="1" si="175"/>
        <v>-</v>
      </c>
      <c r="M5211" s="93" t="str">
        <f>IF(E5211="","",VLOOKUP(E5211,[1]PROJECTES!$C$14:$Z$5000,21,FALSE))</f>
        <v/>
      </c>
      <c r="N5211" s="100"/>
      <c r="O5211" s="72" t="s">
        <v>229</v>
      </c>
      <c r="P5211" s="101"/>
      <c r="Q5211" s="132"/>
      <c r="R5211" s="102"/>
      <c r="S5211" s="91"/>
    </row>
    <row r="5212" spans="1:19" s="104" customFormat="1" ht="12.75" customHeight="1" x14ac:dyDescent="0.25">
      <c r="A5212" s="121"/>
      <c r="B5212" s="92" t="str">
        <f>IF(E5212="","",VLOOKUP(E5212,[1]PROJECTES!$C$14:$G$5000,2,FALSE))</f>
        <v/>
      </c>
      <c r="C5212" s="121"/>
      <c r="D5212" s="93" t="str">
        <f>IF(E5212="","",VLOOKUP(E5212,[1]PROJECTES!$C$14:$G$5000,5,FALSE))</f>
        <v/>
      </c>
      <c r="E5212" s="117"/>
      <c r="F5212" s="95"/>
      <c r="G5212" s="96" t="str">
        <f>IF(E5212="","",VLOOKUP(E5212,[1]PROJECTES!$C$14:$G$5000,4,FALSE))</f>
        <v/>
      </c>
      <c r="H5212" s="118"/>
      <c r="I5212" s="97" t="str">
        <f>IF(H5212="","",VLOOKUP(H5212,BD!B$2:C$16,2,FALSE))</f>
        <v/>
      </c>
      <c r="J5212" s="98"/>
      <c r="K5212" s="135" t="str">
        <f t="shared" si="174"/>
        <v/>
      </c>
      <c r="L5212" s="99" t="str">
        <f t="shared" ca="1" si="175"/>
        <v>-</v>
      </c>
      <c r="M5212" s="93" t="str">
        <f>IF(E5212="","",VLOOKUP(E5212,[1]PROJECTES!$C$14:$Z$5000,21,FALSE))</f>
        <v/>
      </c>
      <c r="N5212" s="100"/>
      <c r="O5212" s="72" t="s">
        <v>229</v>
      </c>
      <c r="P5212" s="101"/>
      <c r="Q5212" s="132"/>
      <c r="R5212" s="102"/>
      <c r="S5212" s="91"/>
    </row>
    <row r="5213" spans="1:19" s="104" customFormat="1" ht="12.75" customHeight="1" x14ac:dyDescent="0.25">
      <c r="A5213" s="121"/>
      <c r="B5213" s="92" t="str">
        <f>IF(E5213="","",VLOOKUP(E5213,[1]PROJECTES!$C$14:$G$5000,2,FALSE))</f>
        <v/>
      </c>
      <c r="C5213" s="121"/>
      <c r="D5213" s="93" t="str">
        <f>IF(E5213="","",VLOOKUP(E5213,[1]PROJECTES!$C$14:$G$5000,5,FALSE))</f>
        <v/>
      </c>
      <c r="E5213" s="117"/>
      <c r="F5213" s="95"/>
      <c r="G5213" s="96" t="str">
        <f>IF(E5213="","",VLOOKUP(E5213,[1]PROJECTES!$C$14:$G$5000,4,FALSE))</f>
        <v/>
      </c>
      <c r="H5213" s="118"/>
      <c r="I5213" s="97" t="str">
        <f>IF(H5213="","",VLOOKUP(H5213,BD!B$2:C$16,2,FALSE))</f>
        <v/>
      </c>
      <c r="J5213" s="98"/>
      <c r="K5213" s="135" t="str">
        <f t="shared" si="174"/>
        <v/>
      </c>
      <c r="L5213" s="99" t="str">
        <f t="shared" ca="1" si="175"/>
        <v>-</v>
      </c>
      <c r="M5213" s="93" t="str">
        <f>IF(E5213="","",VLOOKUP(E5213,[1]PROJECTES!$C$14:$Z$5000,21,FALSE))</f>
        <v/>
      </c>
      <c r="N5213" s="100"/>
      <c r="O5213" s="72" t="s">
        <v>229</v>
      </c>
      <c r="P5213" s="101"/>
      <c r="Q5213" s="132"/>
      <c r="R5213" s="102"/>
      <c r="S5213" s="91"/>
    </row>
    <row r="5214" spans="1:19" s="104" customFormat="1" ht="12.75" customHeight="1" x14ac:dyDescent="0.25">
      <c r="A5214" s="121"/>
      <c r="B5214" s="92" t="str">
        <f>IF(E5214="","",VLOOKUP(E5214,[1]PROJECTES!$C$14:$G$5000,2,FALSE))</f>
        <v/>
      </c>
      <c r="C5214" s="121"/>
      <c r="D5214" s="93" t="str">
        <f>IF(E5214="","",VLOOKUP(E5214,[1]PROJECTES!$C$14:$G$5000,5,FALSE))</f>
        <v/>
      </c>
      <c r="E5214" s="117"/>
      <c r="F5214" s="95"/>
      <c r="G5214" s="96" t="str">
        <f>IF(E5214="","",VLOOKUP(E5214,[1]PROJECTES!$C$14:$G$5000,4,FALSE))</f>
        <v/>
      </c>
      <c r="H5214" s="118"/>
      <c r="I5214" s="97" t="str">
        <f>IF(H5214="","",VLOOKUP(H5214,BD!B$2:C$16,2,FALSE))</f>
        <v/>
      </c>
      <c r="J5214" s="98"/>
      <c r="K5214" s="135" t="str">
        <f t="shared" si="174"/>
        <v/>
      </c>
      <c r="L5214" s="99" t="str">
        <f t="shared" ca="1" si="175"/>
        <v>-</v>
      </c>
      <c r="M5214" s="93" t="str">
        <f>IF(E5214="","",VLOOKUP(E5214,[1]PROJECTES!$C$14:$Z$5000,21,FALSE))</f>
        <v/>
      </c>
      <c r="N5214" s="100"/>
      <c r="O5214" s="72" t="s">
        <v>229</v>
      </c>
      <c r="P5214" s="101"/>
      <c r="Q5214" s="132"/>
      <c r="R5214" s="102"/>
      <c r="S5214" s="91"/>
    </row>
    <row r="5215" spans="1:19" s="104" customFormat="1" ht="12.75" customHeight="1" x14ac:dyDescent="0.25">
      <c r="A5215" s="121"/>
      <c r="B5215" s="92" t="str">
        <f>IF(E5215="","",VLOOKUP(E5215,[1]PROJECTES!$C$14:$G$5000,2,FALSE))</f>
        <v/>
      </c>
      <c r="C5215" s="121"/>
      <c r="D5215" s="93" t="str">
        <f>IF(E5215="","",VLOOKUP(E5215,[1]PROJECTES!$C$14:$G$5000,5,FALSE))</f>
        <v/>
      </c>
      <c r="E5215" s="117"/>
      <c r="F5215" s="95"/>
      <c r="G5215" s="96" t="str">
        <f>IF(E5215="","",VLOOKUP(E5215,[1]PROJECTES!$C$14:$G$5000,4,FALSE))</f>
        <v/>
      </c>
      <c r="H5215" s="118"/>
      <c r="I5215" s="97" t="str">
        <f>IF(H5215="","",VLOOKUP(H5215,BD!B$2:C$16,2,FALSE))</f>
        <v/>
      </c>
      <c r="J5215" s="98"/>
      <c r="K5215" s="135" t="str">
        <f t="shared" si="174"/>
        <v/>
      </c>
      <c r="L5215" s="99" t="str">
        <f t="shared" ca="1" si="175"/>
        <v>-</v>
      </c>
      <c r="M5215" s="93" t="str">
        <f>IF(E5215="","",VLOOKUP(E5215,[1]PROJECTES!$C$14:$Z$5000,21,FALSE))</f>
        <v/>
      </c>
      <c r="N5215" s="100"/>
      <c r="O5215" s="72" t="s">
        <v>229</v>
      </c>
      <c r="P5215" s="101"/>
      <c r="Q5215" s="132"/>
      <c r="R5215" s="102"/>
      <c r="S5215" s="91"/>
    </row>
    <row r="5216" spans="1:19" s="104" customFormat="1" ht="12.75" customHeight="1" x14ac:dyDescent="0.25">
      <c r="A5216" s="121"/>
      <c r="B5216" s="92" t="str">
        <f>IF(E5216="","",VLOOKUP(E5216,[1]PROJECTES!$C$14:$G$5000,2,FALSE))</f>
        <v/>
      </c>
      <c r="C5216" s="121"/>
      <c r="D5216" s="93" t="str">
        <f>IF(E5216="","",VLOOKUP(E5216,[1]PROJECTES!$C$14:$G$5000,5,FALSE))</f>
        <v/>
      </c>
      <c r="E5216" s="117"/>
      <c r="F5216" s="95"/>
      <c r="G5216" s="96" t="str">
        <f>IF(E5216="","",VLOOKUP(E5216,[1]PROJECTES!$C$14:$G$5000,4,FALSE))</f>
        <v/>
      </c>
      <c r="H5216" s="118"/>
      <c r="I5216" s="97" t="str">
        <f>IF(H5216="","",VLOOKUP(H5216,BD!B$2:C$16,2,FALSE))</f>
        <v/>
      </c>
      <c r="J5216" s="98"/>
      <c r="K5216" s="135" t="str">
        <f t="shared" si="174"/>
        <v/>
      </c>
      <c r="L5216" s="99" t="str">
        <f t="shared" ca="1" si="175"/>
        <v>-</v>
      </c>
      <c r="M5216" s="93" t="str">
        <f>IF(E5216="","",VLOOKUP(E5216,[1]PROJECTES!$C$14:$Z$5000,21,FALSE))</f>
        <v/>
      </c>
      <c r="N5216" s="100"/>
      <c r="O5216" s="72" t="s">
        <v>229</v>
      </c>
      <c r="P5216" s="101"/>
      <c r="Q5216" s="132"/>
      <c r="R5216" s="102"/>
      <c r="S5216" s="91"/>
    </row>
    <row r="5217" spans="1:19" s="104" customFormat="1" ht="12.75" customHeight="1" x14ac:dyDescent="0.25">
      <c r="A5217" s="121"/>
      <c r="B5217" s="92" t="str">
        <f>IF(E5217="","",VLOOKUP(E5217,[1]PROJECTES!$C$14:$G$5000,2,FALSE))</f>
        <v/>
      </c>
      <c r="C5217" s="121"/>
      <c r="D5217" s="93" t="str">
        <f>IF(E5217="","",VLOOKUP(E5217,[1]PROJECTES!$C$14:$G$5000,5,FALSE))</f>
        <v/>
      </c>
      <c r="E5217" s="117"/>
      <c r="F5217" s="95"/>
      <c r="G5217" s="96" t="str">
        <f>IF(E5217="","",VLOOKUP(E5217,[1]PROJECTES!$C$14:$G$5000,4,FALSE))</f>
        <v/>
      </c>
      <c r="H5217" s="118"/>
      <c r="I5217" s="97" t="str">
        <f>IF(H5217="","",VLOOKUP(H5217,BD!B$2:C$16,2,FALSE))</f>
        <v/>
      </c>
      <c r="J5217" s="98"/>
      <c r="K5217" s="135" t="str">
        <f t="shared" si="174"/>
        <v/>
      </c>
      <c r="L5217" s="99" t="str">
        <f t="shared" ca="1" si="175"/>
        <v>-</v>
      </c>
      <c r="M5217" s="93" t="str">
        <f>IF(E5217="","",VLOOKUP(E5217,[1]PROJECTES!$C$14:$Z$5000,21,FALSE))</f>
        <v/>
      </c>
      <c r="N5217" s="100"/>
      <c r="O5217" s="72" t="s">
        <v>229</v>
      </c>
      <c r="P5217" s="101"/>
      <c r="Q5217" s="132"/>
      <c r="R5217" s="102"/>
      <c r="S5217" s="91"/>
    </row>
    <row r="5218" spans="1:19" s="104" customFormat="1" ht="12.75" customHeight="1" x14ac:dyDescent="0.25">
      <c r="A5218" s="121"/>
      <c r="B5218" s="92" t="str">
        <f>IF(E5218="","",VLOOKUP(E5218,[1]PROJECTES!$C$14:$G$5000,2,FALSE))</f>
        <v/>
      </c>
      <c r="C5218" s="121"/>
      <c r="D5218" s="93" t="str">
        <f>IF(E5218="","",VLOOKUP(E5218,[1]PROJECTES!$C$14:$G$5000,5,FALSE))</f>
        <v/>
      </c>
      <c r="E5218" s="117"/>
      <c r="F5218" s="95"/>
      <c r="G5218" s="96" t="str">
        <f>IF(E5218="","",VLOOKUP(E5218,[1]PROJECTES!$C$14:$G$5000,4,FALSE))</f>
        <v/>
      </c>
      <c r="H5218" s="118"/>
      <c r="I5218" s="97" t="str">
        <f>IF(H5218="","",VLOOKUP(H5218,BD!B$2:C$16,2,FALSE))</f>
        <v/>
      </c>
      <c r="J5218" s="98"/>
      <c r="K5218" s="135" t="str">
        <f t="shared" si="174"/>
        <v/>
      </c>
      <c r="L5218" s="99" t="str">
        <f t="shared" ca="1" si="175"/>
        <v>-</v>
      </c>
      <c r="M5218" s="93" t="str">
        <f>IF(E5218="","",VLOOKUP(E5218,[1]PROJECTES!$C$14:$Z$5000,21,FALSE))</f>
        <v/>
      </c>
      <c r="N5218" s="100"/>
      <c r="O5218" s="72" t="s">
        <v>229</v>
      </c>
      <c r="P5218" s="101"/>
      <c r="Q5218" s="132"/>
      <c r="R5218" s="102"/>
      <c r="S5218" s="91"/>
    </row>
    <row r="5219" spans="1:19" s="104" customFormat="1" ht="12.75" customHeight="1" x14ac:dyDescent="0.25">
      <c r="A5219" s="121"/>
      <c r="B5219" s="92" t="str">
        <f>IF(E5219="","",VLOOKUP(E5219,[1]PROJECTES!$C$14:$G$5000,2,FALSE))</f>
        <v/>
      </c>
      <c r="C5219" s="121"/>
      <c r="D5219" s="93" t="str">
        <f>IF(E5219="","",VLOOKUP(E5219,[1]PROJECTES!$C$14:$G$5000,5,FALSE))</f>
        <v/>
      </c>
      <c r="E5219" s="117"/>
      <c r="F5219" s="95"/>
      <c r="G5219" s="96" t="str">
        <f>IF(E5219="","",VLOOKUP(E5219,[1]PROJECTES!$C$14:$G$5000,4,FALSE))</f>
        <v/>
      </c>
      <c r="H5219" s="118"/>
      <c r="I5219" s="97" t="str">
        <f>IF(H5219="","",VLOOKUP(H5219,BD!B$2:C$16,2,FALSE))</f>
        <v/>
      </c>
      <c r="J5219" s="98"/>
      <c r="K5219" s="135" t="str">
        <f t="shared" si="174"/>
        <v/>
      </c>
      <c r="L5219" s="99" t="str">
        <f t="shared" ca="1" si="175"/>
        <v>-</v>
      </c>
      <c r="M5219" s="93" t="str">
        <f>IF(E5219="","",VLOOKUP(E5219,[1]PROJECTES!$C$14:$Z$5000,21,FALSE))</f>
        <v/>
      </c>
      <c r="N5219" s="100"/>
      <c r="O5219" s="72" t="s">
        <v>229</v>
      </c>
      <c r="P5219" s="101"/>
      <c r="Q5219" s="132"/>
      <c r="R5219" s="102"/>
      <c r="S5219" s="91"/>
    </row>
    <row r="5220" spans="1:19" s="104" customFormat="1" ht="12.75" customHeight="1" x14ac:dyDescent="0.25">
      <c r="A5220" s="121"/>
      <c r="B5220" s="92" t="str">
        <f>IF(E5220="","",VLOOKUP(E5220,[1]PROJECTES!$C$14:$G$5000,2,FALSE))</f>
        <v/>
      </c>
      <c r="C5220" s="121"/>
      <c r="D5220" s="93" t="str">
        <f>IF(E5220="","",VLOOKUP(E5220,[1]PROJECTES!$C$14:$G$5000,5,FALSE))</f>
        <v/>
      </c>
      <c r="E5220" s="117"/>
      <c r="F5220" s="95"/>
      <c r="G5220" s="96" t="str">
        <f>IF(E5220="","",VLOOKUP(E5220,[1]PROJECTES!$C$14:$G$5000,4,FALSE))</f>
        <v/>
      </c>
      <c r="H5220" s="118"/>
      <c r="I5220" s="97" t="str">
        <f>IF(H5220="","",VLOOKUP(H5220,BD!B$2:C$16,2,FALSE))</f>
        <v/>
      </c>
      <c r="J5220" s="98"/>
      <c r="K5220" s="135" t="str">
        <f t="shared" si="174"/>
        <v/>
      </c>
      <c r="L5220" s="99" t="str">
        <f t="shared" ca="1" si="175"/>
        <v>-</v>
      </c>
      <c r="M5220" s="93" t="str">
        <f>IF(E5220="","",VLOOKUP(E5220,[1]PROJECTES!$C$14:$Z$5000,21,FALSE))</f>
        <v/>
      </c>
      <c r="N5220" s="100"/>
      <c r="O5220" s="72" t="s">
        <v>229</v>
      </c>
      <c r="P5220" s="101"/>
      <c r="Q5220" s="132"/>
      <c r="R5220" s="102"/>
      <c r="S5220" s="91"/>
    </row>
    <row r="5221" spans="1:19" s="104" customFormat="1" ht="12.75" customHeight="1" x14ac:dyDescent="0.25">
      <c r="A5221" s="121"/>
      <c r="B5221" s="92" t="str">
        <f>IF(E5221="","",VLOOKUP(E5221,[1]PROJECTES!$C$14:$G$5000,2,FALSE))</f>
        <v/>
      </c>
      <c r="C5221" s="121"/>
      <c r="D5221" s="93" t="str">
        <f>IF(E5221="","",VLOOKUP(E5221,[1]PROJECTES!$C$14:$G$5000,5,FALSE))</f>
        <v/>
      </c>
      <c r="E5221" s="117"/>
      <c r="F5221" s="95"/>
      <c r="G5221" s="96" t="str">
        <f>IF(E5221="","",VLOOKUP(E5221,[1]PROJECTES!$C$14:$G$5000,4,FALSE))</f>
        <v/>
      </c>
      <c r="H5221" s="118"/>
      <c r="I5221" s="97" t="str">
        <f>IF(H5221="","",VLOOKUP(H5221,BD!B$2:C$16,2,FALSE))</f>
        <v/>
      </c>
      <c r="J5221" s="98"/>
      <c r="K5221" s="135" t="str">
        <f t="shared" si="174"/>
        <v/>
      </c>
      <c r="L5221" s="99" t="str">
        <f t="shared" ca="1" si="175"/>
        <v>-</v>
      </c>
      <c r="M5221" s="93" t="str">
        <f>IF(E5221="","",VLOOKUP(E5221,[1]PROJECTES!$C$14:$Z$5000,21,FALSE))</f>
        <v/>
      </c>
      <c r="N5221" s="100"/>
      <c r="O5221" s="72" t="s">
        <v>229</v>
      </c>
      <c r="P5221" s="101"/>
      <c r="Q5221" s="132"/>
      <c r="R5221" s="102"/>
      <c r="S5221" s="91"/>
    </row>
    <row r="5222" spans="1:19" s="104" customFormat="1" ht="12.75" customHeight="1" x14ac:dyDescent="0.25">
      <c r="A5222" s="121"/>
      <c r="B5222" s="92" t="str">
        <f>IF(E5222="","",VLOOKUP(E5222,[1]PROJECTES!$C$14:$G$5000,2,FALSE))</f>
        <v/>
      </c>
      <c r="C5222" s="121"/>
      <c r="D5222" s="93" t="str">
        <f>IF(E5222="","",VLOOKUP(E5222,[1]PROJECTES!$C$14:$G$5000,5,FALSE))</f>
        <v/>
      </c>
      <c r="E5222" s="117"/>
      <c r="F5222" s="95"/>
      <c r="G5222" s="96" t="str">
        <f>IF(E5222="","",VLOOKUP(E5222,[1]PROJECTES!$C$14:$G$5000,4,FALSE))</f>
        <v/>
      </c>
      <c r="H5222" s="118"/>
      <c r="I5222" s="97" t="str">
        <f>IF(H5222="","",VLOOKUP(H5222,BD!B$2:C$16,2,FALSE))</f>
        <v/>
      </c>
      <c r="J5222" s="98"/>
      <c r="K5222" s="135" t="str">
        <f t="shared" si="174"/>
        <v/>
      </c>
      <c r="L5222" s="99" t="str">
        <f t="shared" ca="1" si="175"/>
        <v>-</v>
      </c>
      <c r="M5222" s="93" t="str">
        <f>IF(E5222="","",VLOOKUP(E5222,[1]PROJECTES!$C$14:$Z$5000,21,FALSE))</f>
        <v/>
      </c>
      <c r="N5222" s="100"/>
      <c r="O5222" s="72" t="s">
        <v>229</v>
      </c>
      <c r="P5222" s="101"/>
      <c r="Q5222" s="132"/>
      <c r="R5222" s="102"/>
      <c r="S5222" s="91"/>
    </row>
    <row r="5223" spans="1:19" s="104" customFormat="1" ht="12.75" customHeight="1" x14ac:dyDescent="0.25">
      <c r="A5223" s="121"/>
      <c r="B5223" s="92" t="str">
        <f>IF(E5223="","",VLOOKUP(E5223,[1]PROJECTES!$C$14:$G$5000,2,FALSE))</f>
        <v/>
      </c>
      <c r="C5223" s="121"/>
      <c r="D5223" s="93" t="str">
        <f>IF(E5223="","",VLOOKUP(E5223,[1]PROJECTES!$C$14:$G$5000,5,FALSE))</f>
        <v/>
      </c>
      <c r="E5223" s="117"/>
      <c r="F5223" s="95"/>
      <c r="G5223" s="96" t="str">
        <f>IF(E5223="","",VLOOKUP(E5223,[1]PROJECTES!$C$14:$G$5000,4,FALSE))</f>
        <v/>
      </c>
      <c r="H5223" s="118"/>
      <c r="I5223" s="97" t="str">
        <f>IF(H5223="","",VLOOKUP(H5223,BD!B$2:C$16,2,FALSE))</f>
        <v/>
      </c>
      <c r="J5223" s="98"/>
      <c r="K5223" s="135" t="str">
        <f t="shared" si="174"/>
        <v/>
      </c>
      <c r="L5223" s="99" t="str">
        <f t="shared" ca="1" si="175"/>
        <v>-</v>
      </c>
      <c r="M5223" s="93" t="str">
        <f>IF(E5223="","",VLOOKUP(E5223,[1]PROJECTES!$C$14:$Z$5000,21,FALSE))</f>
        <v/>
      </c>
      <c r="N5223" s="100"/>
      <c r="O5223" s="72" t="s">
        <v>229</v>
      </c>
      <c r="P5223" s="101"/>
      <c r="Q5223" s="132"/>
      <c r="R5223" s="102"/>
      <c r="S5223" s="91"/>
    </row>
    <row r="5224" spans="1:19" s="104" customFormat="1" ht="12.75" customHeight="1" x14ac:dyDescent="0.25">
      <c r="A5224" s="121"/>
      <c r="B5224" s="92" t="str">
        <f>IF(E5224="","",VLOOKUP(E5224,[1]PROJECTES!$C$14:$G$5000,2,FALSE))</f>
        <v/>
      </c>
      <c r="C5224" s="121"/>
      <c r="D5224" s="93" t="str">
        <f>IF(E5224="","",VLOOKUP(E5224,[1]PROJECTES!$C$14:$G$5000,5,FALSE))</f>
        <v/>
      </c>
      <c r="E5224" s="117"/>
      <c r="F5224" s="95"/>
      <c r="G5224" s="96" t="str">
        <f>IF(E5224="","",VLOOKUP(E5224,[1]PROJECTES!$C$14:$G$5000,4,FALSE))</f>
        <v/>
      </c>
      <c r="H5224" s="118"/>
      <c r="I5224" s="97" t="str">
        <f>IF(H5224="","",VLOOKUP(H5224,BD!B$2:C$16,2,FALSE))</f>
        <v/>
      </c>
      <c r="J5224" s="98"/>
      <c r="K5224" s="135" t="str">
        <f t="shared" si="174"/>
        <v/>
      </c>
      <c r="L5224" s="99" t="str">
        <f t="shared" ca="1" si="175"/>
        <v>-</v>
      </c>
      <c r="M5224" s="93" t="str">
        <f>IF(E5224="","",VLOOKUP(E5224,[1]PROJECTES!$C$14:$Z$5000,21,FALSE))</f>
        <v/>
      </c>
      <c r="N5224" s="100"/>
      <c r="O5224" s="72" t="s">
        <v>229</v>
      </c>
      <c r="P5224" s="101"/>
      <c r="Q5224" s="132"/>
      <c r="R5224" s="102"/>
      <c r="S5224" s="91"/>
    </row>
    <row r="5225" spans="1:19" s="104" customFormat="1" ht="12.75" customHeight="1" x14ac:dyDescent="0.25">
      <c r="A5225" s="121"/>
      <c r="B5225" s="92" t="str">
        <f>IF(E5225="","",VLOOKUP(E5225,[1]PROJECTES!$C$14:$G$5000,2,FALSE))</f>
        <v/>
      </c>
      <c r="C5225" s="121"/>
      <c r="D5225" s="93" t="str">
        <f>IF(E5225="","",VLOOKUP(E5225,[1]PROJECTES!$C$14:$G$5000,5,FALSE))</f>
        <v/>
      </c>
      <c r="E5225" s="117"/>
      <c r="F5225" s="95"/>
      <c r="G5225" s="96" t="str">
        <f>IF(E5225="","",VLOOKUP(E5225,[1]PROJECTES!$C$14:$G$5000,4,FALSE))</f>
        <v/>
      </c>
      <c r="H5225" s="118"/>
      <c r="I5225" s="97" t="str">
        <f>IF(H5225="","",VLOOKUP(H5225,BD!B$2:C$16,2,FALSE))</f>
        <v/>
      </c>
      <c r="J5225" s="98"/>
      <c r="K5225" s="135" t="str">
        <f t="shared" si="174"/>
        <v/>
      </c>
      <c r="L5225" s="99" t="str">
        <f t="shared" ca="1" si="175"/>
        <v>-</v>
      </c>
      <c r="M5225" s="93" t="str">
        <f>IF(E5225="","",VLOOKUP(E5225,[1]PROJECTES!$C$14:$Z$5000,21,FALSE))</f>
        <v/>
      </c>
      <c r="N5225" s="100"/>
      <c r="O5225" s="72" t="s">
        <v>229</v>
      </c>
      <c r="P5225" s="101"/>
      <c r="Q5225" s="132"/>
      <c r="R5225" s="102"/>
      <c r="S5225" s="91"/>
    </row>
    <row r="5226" spans="1:19" s="104" customFormat="1" ht="12.75" customHeight="1" x14ac:dyDescent="0.25">
      <c r="A5226" s="121"/>
      <c r="B5226" s="92" t="str">
        <f>IF(E5226="","",VLOOKUP(E5226,[1]PROJECTES!$C$14:$G$5000,2,FALSE))</f>
        <v/>
      </c>
      <c r="C5226" s="121"/>
      <c r="D5226" s="93" t="str">
        <f>IF(E5226="","",VLOOKUP(E5226,[1]PROJECTES!$C$14:$G$5000,5,FALSE))</f>
        <v/>
      </c>
      <c r="E5226" s="117"/>
      <c r="F5226" s="95"/>
      <c r="G5226" s="96" t="str">
        <f>IF(E5226="","",VLOOKUP(E5226,[1]PROJECTES!$C$14:$G$5000,4,FALSE))</f>
        <v/>
      </c>
      <c r="H5226" s="118"/>
      <c r="I5226" s="97" t="str">
        <f>IF(H5226="","",VLOOKUP(H5226,BD!B$2:C$16,2,FALSE))</f>
        <v/>
      </c>
      <c r="J5226" s="98"/>
      <c r="K5226" s="135" t="str">
        <f t="shared" si="174"/>
        <v/>
      </c>
      <c r="L5226" s="99" t="str">
        <f t="shared" ca="1" si="175"/>
        <v>-</v>
      </c>
      <c r="M5226" s="93" t="str">
        <f>IF(E5226="","",VLOOKUP(E5226,[1]PROJECTES!$C$14:$Z$5000,21,FALSE))</f>
        <v/>
      </c>
      <c r="N5226" s="100"/>
      <c r="O5226" s="72" t="s">
        <v>229</v>
      </c>
      <c r="P5226" s="101"/>
      <c r="Q5226" s="132"/>
      <c r="R5226" s="102"/>
      <c r="S5226" s="91"/>
    </row>
    <row r="5227" spans="1:19" s="104" customFormat="1" ht="12.75" customHeight="1" x14ac:dyDescent="0.25">
      <c r="A5227" s="121"/>
      <c r="B5227" s="92" t="str">
        <f>IF(E5227="","",VLOOKUP(E5227,[1]PROJECTES!$C$14:$G$5000,2,FALSE))</f>
        <v/>
      </c>
      <c r="C5227" s="121"/>
      <c r="D5227" s="93" t="str">
        <f>IF(E5227="","",VLOOKUP(E5227,[1]PROJECTES!$C$14:$G$5000,5,FALSE))</f>
        <v/>
      </c>
      <c r="E5227" s="117"/>
      <c r="F5227" s="95"/>
      <c r="G5227" s="96" t="str">
        <f>IF(E5227="","",VLOOKUP(E5227,[1]PROJECTES!$C$14:$G$5000,4,FALSE))</f>
        <v/>
      </c>
      <c r="H5227" s="118"/>
      <c r="I5227" s="97" t="str">
        <f>IF(H5227="","",VLOOKUP(H5227,BD!B$2:C$16,2,FALSE))</f>
        <v/>
      </c>
      <c r="J5227" s="98"/>
      <c r="K5227" s="135" t="str">
        <f t="shared" si="174"/>
        <v/>
      </c>
      <c r="L5227" s="99" t="str">
        <f t="shared" ca="1" si="175"/>
        <v>-</v>
      </c>
      <c r="M5227" s="93" t="str">
        <f>IF(E5227="","",VLOOKUP(E5227,[1]PROJECTES!$C$14:$Z$5000,21,FALSE))</f>
        <v/>
      </c>
      <c r="N5227" s="100"/>
      <c r="O5227" s="72" t="s">
        <v>229</v>
      </c>
      <c r="P5227" s="101"/>
      <c r="Q5227" s="132"/>
      <c r="R5227" s="102"/>
      <c r="S5227" s="91"/>
    </row>
    <row r="5228" spans="1:19" s="104" customFormat="1" ht="12.75" customHeight="1" x14ac:dyDescent="0.25">
      <c r="A5228" s="121"/>
      <c r="B5228" s="92" t="str">
        <f>IF(E5228="","",VLOOKUP(E5228,[1]PROJECTES!$C$14:$G$5000,2,FALSE))</f>
        <v/>
      </c>
      <c r="C5228" s="121"/>
      <c r="D5228" s="93" t="str">
        <f>IF(E5228="","",VLOOKUP(E5228,[1]PROJECTES!$C$14:$G$5000,5,FALSE))</f>
        <v/>
      </c>
      <c r="E5228" s="117"/>
      <c r="F5228" s="95"/>
      <c r="G5228" s="96" t="str">
        <f>IF(E5228="","",VLOOKUP(E5228,[1]PROJECTES!$C$14:$G$5000,4,FALSE))</f>
        <v/>
      </c>
      <c r="H5228" s="118"/>
      <c r="I5228" s="97" t="str">
        <f>IF(H5228="","",VLOOKUP(H5228,BD!B$2:C$16,2,FALSE))</f>
        <v/>
      </c>
      <c r="J5228" s="98"/>
      <c r="K5228" s="135" t="str">
        <f t="shared" ref="K5228:K5291" si="176">IF(J5228="","",WEEKNUM(J5228,2)-0)</f>
        <v/>
      </c>
      <c r="L5228" s="99" t="str">
        <f t="shared" ref="L5228:L5291" ca="1" si="177">IF(M5228="","-",IF(G5228="TA","-",+M5228-TODAY()))</f>
        <v>-</v>
      </c>
      <c r="M5228" s="93" t="str">
        <f>IF(E5228="","",VLOOKUP(E5228,[1]PROJECTES!$C$14:$Z$5000,21,FALSE))</f>
        <v/>
      </c>
      <c r="N5228" s="100"/>
      <c r="O5228" s="72" t="s">
        <v>229</v>
      </c>
      <c r="P5228" s="101"/>
      <c r="Q5228" s="132"/>
      <c r="R5228" s="102"/>
      <c r="S5228" s="91"/>
    </row>
    <row r="5229" spans="1:19" s="104" customFormat="1" ht="12.75" customHeight="1" x14ac:dyDescent="0.25">
      <c r="A5229" s="121"/>
      <c r="B5229" s="92" t="str">
        <f>IF(E5229="","",VLOOKUP(E5229,[1]PROJECTES!$C$14:$G$5000,2,FALSE))</f>
        <v/>
      </c>
      <c r="C5229" s="121"/>
      <c r="D5229" s="93" t="str">
        <f>IF(E5229="","",VLOOKUP(E5229,[1]PROJECTES!$C$14:$G$5000,5,FALSE))</f>
        <v/>
      </c>
      <c r="E5229" s="117"/>
      <c r="F5229" s="95"/>
      <c r="G5229" s="96" t="str">
        <f>IF(E5229="","",VLOOKUP(E5229,[1]PROJECTES!$C$14:$G$5000,4,FALSE))</f>
        <v/>
      </c>
      <c r="H5229" s="118"/>
      <c r="I5229" s="97" t="str">
        <f>IF(H5229="","",VLOOKUP(H5229,BD!B$2:C$16,2,FALSE))</f>
        <v/>
      </c>
      <c r="J5229" s="98"/>
      <c r="K5229" s="135" t="str">
        <f t="shared" si="176"/>
        <v/>
      </c>
      <c r="L5229" s="99" t="str">
        <f t="shared" ca="1" si="177"/>
        <v>-</v>
      </c>
      <c r="M5229" s="93" t="str">
        <f>IF(E5229="","",VLOOKUP(E5229,[1]PROJECTES!$C$14:$Z$5000,21,FALSE))</f>
        <v/>
      </c>
      <c r="N5229" s="100"/>
      <c r="O5229" s="72" t="s">
        <v>229</v>
      </c>
      <c r="P5229" s="101"/>
      <c r="Q5229" s="132"/>
      <c r="R5229" s="102"/>
      <c r="S5229" s="91"/>
    </row>
    <row r="5230" spans="1:19" s="104" customFormat="1" ht="12.75" customHeight="1" x14ac:dyDescent="0.25">
      <c r="A5230" s="121"/>
      <c r="B5230" s="92" t="str">
        <f>IF(E5230="","",VLOOKUP(E5230,[1]PROJECTES!$C$14:$G$5000,2,FALSE))</f>
        <v/>
      </c>
      <c r="C5230" s="121"/>
      <c r="D5230" s="93" t="str">
        <f>IF(E5230="","",VLOOKUP(E5230,[1]PROJECTES!$C$14:$G$5000,5,FALSE))</f>
        <v/>
      </c>
      <c r="E5230" s="117"/>
      <c r="F5230" s="95"/>
      <c r="G5230" s="96" t="str">
        <f>IF(E5230="","",VLOOKUP(E5230,[1]PROJECTES!$C$14:$G$5000,4,FALSE))</f>
        <v/>
      </c>
      <c r="H5230" s="118"/>
      <c r="I5230" s="97" t="str">
        <f>IF(H5230="","",VLOOKUP(H5230,BD!B$2:C$16,2,FALSE))</f>
        <v/>
      </c>
      <c r="J5230" s="98"/>
      <c r="K5230" s="135" t="str">
        <f t="shared" si="176"/>
        <v/>
      </c>
      <c r="L5230" s="99" t="str">
        <f t="shared" ca="1" si="177"/>
        <v>-</v>
      </c>
      <c r="M5230" s="93" t="str">
        <f>IF(E5230="","",VLOOKUP(E5230,[1]PROJECTES!$C$14:$Z$5000,21,FALSE))</f>
        <v/>
      </c>
      <c r="N5230" s="100"/>
      <c r="O5230" s="72" t="s">
        <v>229</v>
      </c>
      <c r="P5230" s="101"/>
      <c r="Q5230" s="132"/>
      <c r="R5230" s="102"/>
      <c r="S5230" s="91"/>
    </row>
    <row r="5231" spans="1:19" s="104" customFormat="1" ht="12.75" customHeight="1" x14ac:dyDescent="0.25">
      <c r="A5231" s="121"/>
      <c r="B5231" s="92" t="str">
        <f>IF(E5231="","",VLOOKUP(E5231,[1]PROJECTES!$C$14:$G$5000,2,FALSE))</f>
        <v/>
      </c>
      <c r="C5231" s="121"/>
      <c r="D5231" s="93" t="str">
        <f>IF(E5231="","",VLOOKUP(E5231,[1]PROJECTES!$C$14:$G$5000,5,FALSE))</f>
        <v/>
      </c>
      <c r="E5231" s="117"/>
      <c r="F5231" s="95"/>
      <c r="G5231" s="96" t="str">
        <f>IF(E5231="","",VLOOKUP(E5231,[1]PROJECTES!$C$14:$G$5000,4,FALSE))</f>
        <v/>
      </c>
      <c r="H5231" s="118"/>
      <c r="I5231" s="97" t="str">
        <f>IF(H5231="","",VLOOKUP(H5231,BD!B$2:C$16,2,FALSE))</f>
        <v/>
      </c>
      <c r="J5231" s="98"/>
      <c r="K5231" s="135" t="str">
        <f t="shared" si="176"/>
        <v/>
      </c>
      <c r="L5231" s="99" t="str">
        <f t="shared" ca="1" si="177"/>
        <v>-</v>
      </c>
      <c r="M5231" s="93" t="str">
        <f>IF(E5231="","",VLOOKUP(E5231,[1]PROJECTES!$C$14:$Z$5000,21,FALSE))</f>
        <v/>
      </c>
      <c r="N5231" s="100"/>
      <c r="O5231" s="72" t="s">
        <v>229</v>
      </c>
      <c r="P5231" s="101"/>
      <c r="Q5231" s="132"/>
      <c r="R5231" s="102"/>
      <c r="S5231" s="91"/>
    </row>
    <row r="5232" spans="1:19" s="104" customFormat="1" ht="12.75" customHeight="1" x14ac:dyDescent="0.25">
      <c r="A5232" s="121"/>
      <c r="B5232" s="92" t="str">
        <f>IF(E5232="","",VLOOKUP(E5232,[1]PROJECTES!$C$14:$G$5000,2,FALSE))</f>
        <v/>
      </c>
      <c r="C5232" s="121"/>
      <c r="D5232" s="93" t="str">
        <f>IF(E5232="","",VLOOKUP(E5232,[1]PROJECTES!$C$14:$G$5000,5,FALSE))</f>
        <v/>
      </c>
      <c r="E5232" s="117"/>
      <c r="F5232" s="95"/>
      <c r="G5232" s="96" t="str">
        <f>IF(E5232="","",VLOOKUP(E5232,[1]PROJECTES!$C$14:$G$5000,4,FALSE))</f>
        <v/>
      </c>
      <c r="H5232" s="118"/>
      <c r="I5232" s="97" t="str">
        <f>IF(H5232="","",VLOOKUP(H5232,BD!B$2:C$16,2,FALSE))</f>
        <v/>
      </c>
      <c r="J5232" s="98"/>
      <c r="K5232" s="135" t="str">
        <f t="shared" si="176"/>
        <v/>
      </c>
      <c r="L5232" s="99" t="str">
        <f t="shared" ca="1" si="177"/>
        <v>-</v>
      </c>
      <c r="M5232" s="93" t="str">
        <f>IF(E5232="","",VLOOKUP(E5232,[1]PROJECTES!$C$14:$Z$5000,21,FALSE))</f>
        <v/>
      </c>
      <c r="N5232" s="100"/>
      <c r="O5232" s="72" t="s">
        <v>229</v>
      </c>
      <c r="P5232" s="101"/>
      <c r="Q5232" s="132"/>
      <c r="R5232" s="102"/>
      <c r="S5232" s="91"/>
    </row>
    <row r="5233" spans="1:19" s="104" customFormat="1" ht="12.75" customHeight="1" x14ac:dyDescent="0.25">
      <c r="A5233" s="121"/>
      <c r="B5233" s="92" t="str">
        <f>IF(E5233="","",VLOOKUP(E5233,[1]PROJECTES!$C$14:$G$5000,2,FALSE))</f>
        <v/>
      </c>
      <c r="C5233" s="121"/>
      <c r="D5233" s="93" t="str">
        <f>IF(E5233="","",VLOOKUP(E5233,[1]PROJECTES!$C$14:$G$5000,5,FALSE))</f>
        <v/>
      </c>
      <c r="E5233" s="117"/>
      <c r="F5233" s="95"/>
      <c r="G5233" s="96" t="str">
        <f>IF(E5233="","",VLOOKUP(E5233,[1]PROJECTES!$C$14:$G$5000,4,FALSE))</f>
        <v/>
      </c>
      <c r="H5233" s="118"/>
      <c r="I5233" s="97" t="str">
        <f>IF(H5233="","",VLOOKUP(H5233,BD!B$2:C$16,2,FALSE))</f>
        <v/>
      </c>
      <c r="J5233" s="98"/>
      <c r="K5233" s="135" t="str">
        <f t="shared" si="176"/>
        <v/>
      </c>
      <c r="L5233" s="99" t="str">
        <f t="shared" ca="1" si="177"/>
        <v>-</v>
      </c>
      <c r="M5233" s="93" t="str">
        <f>IF(E5233="","",VLOOKUP(E5233,[1]PROJECTES!$C$14:$Z$5000,21,FALSE))</f>
        <v/>
      </c>
      <c r="N5233" s="100"/>
      <c r="O5233" s="72" t="s">
        <v>229</v>
      </c>
      <c r="P5233" s="101"/>
      <c r="Q5233" s="132"/>
      <c r="R5233" s="102"/>
      <c r="S5233" s="91"/>
    </row>
    <row r="5234" spans="1:19" s="104" customFormat="1" ht="12.75" customHeight="1" x14ac:dyDescent="0.25">
      <c r="A5234" s="121"/>
      <c r="B5234" s="92" t="str">
        <f>IF(E5234="","",VLOOKUP(E5234,[1]PROJECTES!$C$14:$G$5000,2,FALSE))</f>
        <v/>
      </c>
      <c r="C5234" s="121"/>
      <c r="D5234" s="93" t="str">
        <f>IF(E5234="","",VLOOKUP(E5234,[1]PROJECTES!$C$14:$G$5000,5,FALSE))</f>
        <v/>
      </c>
      <c r="E5234" s="117"/>
      <c r="F5234" s="95"/>
      <c r="G5234" s="96" t="str">
        <f>IF(E5234="","",VLOOKUP(E5234,[1]PROJECTES!$C$14:$G$5000,4,FALSE))</f>
        <v/>
      </c>
      <c r="H5234" s="118"/>
      <c r="I5234" s="97" t="str">
        <f>IF(H5234="","",VLOOKUP(H5234,BD!B$2:C$16,2,FALSE))</f>
        <v/>
      </c>
      <c r="J5234" s="98"/>
      <c r="K5234" s="135" t="str">
        <f t="shared" si="176"/>
        <v/>
      </c>
      <c r="L5234" s="99" t="str">
        <f t="shared" ca="1" si="177"/>
        <v>-</v>
      </c>
      <c r="M5234" s="93" t="str">
        <f>IF(E5234="","",VLOOKUP(E5234,[1]PROJECTES!$C$14:$Z$5000,21,FALSE))</f>
        <v/>
      </c>
      <c r="N5234" s="100"/>
      <c r="O5234" s="72" t="s">
        <v>229</v>
      </c>
      <c r="P5234" s="101"/>
      <c r="Q5234" s="132"/>
      <c r="R5234" s="102"/>
      <c r="S5234" s="91"/>
    </row>
    <row r="5235" spans="1:19" s="104" customFormat="1" ht="12.75" customHeight="1" x14ac:dyDescent="0.25">
      <c r="A5235" s="121"/>
      <c r="B5235" s="92" t="str">
        <f>IF(E5235="","",VLOOKUP(E5235,[1]PROJECTES!$C$14:$G$5000,2,FALSE))</f>
        <v/>
      </c>
      <c r="C5235" s="121"/>
      <c r="D5235" s="93" t="str">
        <f>IF(E5235="","",VLOOKUP(E5235,[1]PROJECTES!$C$14:$G$5000,5,FALSE))</f>
        <v/>
      </c>
      <c r="E5235" s="117"/>
      <c r="F5235" s="95"/>
      <c r="G5235" s="96" t="str">
        <f>IF(E5235="","",VLOOKUP(E5235,[1]PROJECTES!$C$14:$G$5000,4,FALSE))</f>
        <v/>
      </c>
      <c r="H5235" s="118"/>
      <c r="I5235" s="97" t="str">
        <f>IF(H5235="","",VLOOKUP(H5235,BD!B$2:C$16,2,FALSE))</f>
        <v/>
      </c>
      <c r="J5235" s="98"/>
      <c r="K5235" s="135" t="str">
        <f t="shared" si="176"/>
        <v/>
      </c>
      <c r="L5235" s="99" t="str">
        <f t="shared" ca="1" si="177"/>
        <v>-</v>
      </c>
      <c r="M5235" s="93" t="str">
        <f>IF(E5235="","",VLOOKUP(E5235,[1]PROJECTES!$C$14:$Z$5000,21,FALSE))</f>
        <v/>
      </c>
      <c r="N5235" s="100"/>
      <c r="O5235" s="72" t="s">
        <v>229</v>
      </c>
      <c r="P5235" s="101"/>
      <c r="Q5235" s="132"/>
      <c r="R5235" s="102"/>
      <c r="S5235" s="91"/>
    </row>
    <row r="5236" spans="1:19" s="104" customFormat="1" ht="12.75" customHeight="1" x14ac:dyDescent="0.25">
      <c r="A5236" s="121"/>
      <c r="B5236" s="92" t="str">
        <f>IF(E5236="","",VLOOKUP(E5236,[1]PROJECTES!$C$14:$G$5000,2,FALSE))</f>
        <v/>
      </c>
      <c r="C5236" s="121"/>
      <c r="D5236" s="93" t="str">
        <f>IF(E5236="","",VLOOKUP(E5236,[1]PROJECTES!$C$14:$G$5000,5,FALSE))</f>
        <v/>
      </c>
      <c r="E5236" s="117"/>
      <c r="F5236" s="95"/>
      <c r="G5236" s="96" t="str">
        <f>IF(E5236="","",VLOOKUP(E5236,[1]PROJECTES!$C$14:$G$5000,4,FALSE))</f>
        <v/>
      </c>
      <c r="H5236" s="118"/>
      <c r="I5236" s="97" t="str">
        <f>IF(H5236="","",VLOOKUP(H5236,BD!B$2:C$16,2,FALSE))</f>
        <v/>
      </c>
      <c r="J5236" s="98"/>
      <c r="K5236" s="135" t="str">
        <f t="shared" si="176"/>
        <v/>
      </c>
      <c r="L5236" s="99" t="str">
        <f t="shared" ca="1" si="177"/>
        <v>-</v>
      </c>
      <c r="M5236" s="93" t="str">
        <f>IF(E5236="","",VLOOKUP(E5236,[1]PROJECTES!$C$14:$Z$5000,21,FALSE))</f>
        <v/>
      </c>
      <c r="N5236" s="100"/>
      <c r="O5236" s="72" t="s">
        <v>229</v>
      </c>
      <c r="P5236" s="101"/>
      <c r="Q5236" s="132"/>
      <c r="R5236" s="102"/>
      <c r="S5236" s="91"/>
    </row>
    <row r="5237" spans="1:19" s="104" customFormat="1" ht="12.75" customHeight="1" x14ac:dyDescent="0.25">
      <c r="A5237" s="121"/>
      <c r="B5237" s="92" t="str">
        <f>IF(E5237="","",VLOOKUP(E5237,[1]PROJECTES!$C$14:$G$5000,2,FALSE))</f>
        <v/>
      </c>
      <c r="C5237" s="121"/>
      <c r="D5237" s="93" t="str">
        <f>IF(E5237="","",VLOOKUP(E5237,[1]PROJECTES!$C$14:$G$5000,5,FALSE))</f>
        <v/>
      </c>
      <c r="E5237" s="117"/>
      <c r="F5237" s="95"/>
      <c r="G5237" s="96" t="str">
        <f>IF(E5237="","",VLOOKUP(E5237,[1]PROJECTES!$C$14:$G$5000,4,FALSE))</f>
        <v/>
      </c>
      <c r="H5237" s="118"/>
      <c r="I5237" s="97" t="str">
        <f>IF(H5237="","",VLOOKUP(H5237,BD!B$2:C$16,2,FALSE))</f>
        <v/>
      </c>
      <c r="J5237" s="98"/>
      <c r="K5237" s="135" t="str">
        <f t="shared" si="176"/>
        <v/>
      </c>
      <c r="L5237" s="99" t="str">
        <f t="shared" ca="1" si="177"/>
        <v>-</v>
      </c>
      <c r="M5237" s="93" t="str">
        <f>IF(E5237="","",VLOOKUP(E5237,[1]PROJECTES!$C$14:$Z$5000,21,FALSE))</f>
        <v/>
      </c>
      <c r="N5237" s="100"/>
      <c r="O5237" s="72" t="s">
        <v>229</v>
      </c>
      <c r="P5237" s="101"/>
      <c r="Q5237" s="132"/>
      <c r="R5237" s="102"/>
      <c r="S5237" s="91"/>
    </row>
    <row r="5238" spans="1:19" s="104" customFormat="1" ht="12.75" customHeight="1" x14ac:dyDescent="0.25">
      <c r="A5238" s="121"/>
      <c r="B5238" s="92" t="str">
        <f>IF(E5238="","",VLOOKUP(E5238,[1]PROJECTES!$C$14:$G$5000,2,FALSE))</f>
        <v/>
      </c>
      <c r="C5238" s="121"/>
      <c r="D5238" s="93" t="str">
        <f>IF(E5238="","",VLOOKUP(E5238,[1]PROJECTES!$C$14:$G$5000,5,FALSE))</f>
        <v/>
      </c>
      <c r="E5238" s="117"/>
      <c r="F5238" s="95"/>
      <c r="G5238" s="96" t="str">
        <f>IF(E5238="","",VLOOKUP(E5238,[1]PROJECTES!$C$14:$G$5000,4,FALSE))</f>
        <v/>
      </c>
      <c r="H5238" s="118"/>
      <c r="I5238" s="97" t="str">
        <f>IF(H5238="","",VLOOKUP(H5238,BD!B$2:C$16,2,FALSE))</f>
        <v/>
      </c>
      <c r="J5238" s="98"/>
      <c r="K5238" s="135" t="str">
        <f t="shared" si="176"/>
        <v/>
      </c>
      <c r="L5238" s="99" t="str">
        <f t="shared" ca="1" si="177"/>
        <v>-</v>
      </c>
      <c r="M5238" s="93" t="str">
        <f>IF(E5238="","",VLOOKUP(E5238,[1]PROJECTES!$C$14:$Z$5000,21,FALSE))</f>
        <v/>
      </c>
      <c r="N5238" s="100"/>
      <c r="O5238" s="72" t="s">
        <v>229</v>
      </c>
      <c r="P5238" s="101"/>
      <c r="Q5238" s="132"/>
      <c r="R5238" s="102"/>
      <c r="S5238" s="91"/>
    </row>
    <row r="5239" spans="1:19" s="104" customFormat="1" ht="12.75" customHeight="1" x14ac:dyDescent="0.25">
      <c r="A5239" s="121"/>
      <c r="B5239" s="92" t="str">
        <f>IF(E5239="","",VLOOKUP(E5239,[1]PROJECTES!$C$14:$G$5000,2,FALSE))</f>
        <v/>
      </c>
      <c r="C5239" s="121"/>
      <c r="D5239" s="93" t="str">
        <f>IF(E5239="","",VLOOKUP(E5239,[1]PROJECTES!$C$14:$G$5000,5,FALSE))</f>
        <v/>
      </c>
      <c r="E5239" s="117"/>
      <c r="F5239" s="95"/>
      <c r="G5239" s="96" t="str">
        <f>IF(E5239="","",VLOOKUP(E5239,[1]PROJECTES!$C$14:$G$5000,4,FALSE))</f>
        <v/>
      </c>
      <c r="H5239" s="118"/>
      <c r="I5239" s="97" t="str">
        <f>IF(H5239="","",VLOOKUP(H5239,BD!B$2:C$16,2,FALSE))</f>
        <v/>
      </c>
      <c r="J5239" s="98"/>
      <c r="K5239" s="135" t="str">
        <f t="shared" si="176"/>
        <v/>
      </c>
      <c r="L5239" s="99" t="str">
        <f t="shared" ca="1" si="177"/>
        <v>-</v>
      </c>
      <c r="M5239" s="93" t="str">
        <f>IF(E5239="","",VLOOKUP(E5239,[1]PROJECTES!$C$14:$Z$5000,21,FALSE))</f>
        <v/>
      </c>
      <c r="N5239" s="100"/>
      <c r="O5239" s="72" t="s">
        <v>229</v>
      </c>
      <c r="P5239" s="101"/>
      <c r="Q5239" s="132"/>
      <c r="R5239" s="102"/>
      <c r="S5239" s="91"/>
    </row>
    <row r="5240" spans="1:19" s="104" customFormat="1" ht="12.75" customHeight="1" x14ac:dyDescent="0.25">
      <c r="A5240" s="121"/>
      <c r="B5240" s="92" t="str">
        <f>IF(E5240="","",VLOOKUP(E5240,[1]PROJECTES!$C$14:$G$5000,2,FALSE))</f>
        <v/>
      </c>
      <c r="C5240" s="121"/>
      <c r="D5240" s="93" t="str">
        <f>IF(E5240="","",VLOOKUP(E5240,[1]PROJECTES!$C$14:$G$5000,5,FALSE))</f>
        <v/>
      </c>
      <c r="E5240" s="117"/>
      <c r="F5240" s="95"/>
      <c r="G5240" s="96" t="str">
        <f>IF(E5240="","",VLOOKUP(E5240,[1]PROJECTES!$C$14:$G$5000,4,FALSE))</f>
        <v/>
      </c>
      <c r="H5240" s="118"/>
      <c r="I5240" s="97" t="str">
        <f>IF(H5240="","",VLOOKUP(H5240,BD!B$2:C$16,2,FALSE))</f>
        <v/>
      </c>
      <c r="J5240" s="98"/>
      <c r="K5240" s="135" t="str">
        <f t="shared" si="176"/>
        <v/>
      </c>
      <c r="L5240" s="99" t="str">
        <f t="shared" ca="1" si="177"/>
        <v>-</v>
      </c>
      <c r="M5240" s="93" t="str">
        <f>IF(E5240="","",VLOOKUP(E5240,[1]PROJECTES!$C$14:$Z$5000,21,FALSE))</f>
        <v/>
      </c>
      <c r="N5240" s="100"/>
      <c r="O5240" s="72" t="s">
        <v>229</v>
      </c>
      <c r="P5240" s="101"/>
      <c r="Q5240" s="132"/>
      <c r="R5240" s="102"/>
      <c r="S5240" s="91"/>
    </row>
    <row r="5241" spans="1:19" s="104" customFormat="1" ht="12.75" customHeight="1" x14ac:dyDescent="0.25">
      <c r="A5241" s="121"/>
      <c r="B5241" s="92" t="str">
        <f>IF(E5241="","",VLOOKUP(E5241,[1]PROJECTES!$C$14:$G$5000,2,FALSE))</f>
        <v/>
      </c>
      <c r="C5241" s="121"/>
      <c r="D5241" s="93" t="str">
        <f>IF(E5241="","",VLOOKUP(E5241,[1]PROJECTES!$C$14:$G$5000,5,FALSE))</f>
        <v/>
      </c>
      <c r="E5241" s="117"/>
      <c r="F5241" s="95"/>
      <c r="G5241" s="96" t="str">
        <f>IF(E5241="","",VLOOKUP(E5241,[1]PROJECTES!$C$14:$G$5000,4,FALSE))</f>
        <v/>
      </c>
      <c r="H5241" s="118"/>
      <c r="I5241" s="97" t="str">
        <f>IF(H5241="","",VLOOKUP(H5241,BD!B$2:C$16,2,FALSE))</f>
        <v/>
      </c>
      <c r="J5241" s="98"/>
      <c r="K5241" s="135" t="str">
        <f t="shared" si="176"/>
        <v/>
      </c>
      <c r="L5241" s="99" t="str">
        <f t="shared" ca="1" si="177"/>
        <v>-</v>
      </c>
      <c r="M5241" s="93" t="str">
        <f>IF(E5241="","",VLOOKUP(E5241,[1]PROJECTES!$C$14:$Z$5000,21,FALSE))</f>
        <v/>
      </c>
      <c r="N5241" s="100"/>
      <c r="O5241" s="72" t="s">
        <v>229</v>
      </c>
      <c r="P5241" s="101"/>
      <c r="Q5241" s="132"/>
      <c r="R5241" s="102"/>
      <c r="S5241" s="91"/>
    </row>
    <row r="5242" spans="1:19" s="104" customFormat="1" ht="12.75" customHeight="1" x14ac:dyDescent="0.25">
      <c r="A5242" s="121"/>
      <c r="B5242" s="92" t="str">
        <f>IF(E5242="","",VLOOKUP(E5242,[1]PROJECTES!$C$14:$G$5000,2,FALSE))</f>
        <v/>
      </c>
      <c r="C5242" s="121"/>
      <c r="D5242" s="93" t="str">
        <f>IF(E5242="","",VLOOKUP(E5242,[1]PROJECTES!$C$14:$G$5000,5,FALSE))</f>
        <v/>
      </c>
      <c r="E5242" s="117"/>
      <c r="F5242" s="95"/>
      <c r="G5242" s="96" t="str">
        <f>IF(E5242="","",VLOOKUP(E5242,[1]PROJECTES!$C$14:$G$5000,4,FALSE))</f>
        <v/>
      </c>
      <c r="H5242" s="118"/>
      <c r="I5242" s="97" t="str">
        <f>IF(H5242="","",VLOOKUP(H5242,BD!B$2:C$16,2,FALSE))</f>
        <v/>
      </c>
      <c r="J5242" s="98"/>
      <c r="K5242" s="135" t="str">
        <f t="shared" si="176"/>
        <v/>
      </c>
      <c r="L5242" s="99" t="str">
        <f t="shared" ca="1" si="177"/>
        <v>-</v>
      </c>
      <c r="M5242" s="93" t="str">
        <f>IF(E5242="","",VLOOKUP(E5242,[1]PROJECTES!$C$14:$Z$5000,21,FALSE))</f>
        <v/>
      </c>
      <c r="N5242" s="100"/>
      <c r="O5242" s="72" t="s">
        <v>229</v>
      </c>
      <c r="P5242" s="101"/>
      <c r="Q5242" s="132"/>
      <c r="R5242" s="102"/>
      <c r="S5242" s="91"/>
    </row>
    <row r="5243" spans="1:19" s="104" customFormat="1" ht="12.75" customHeight="1" x14ac:dyDescent="0.25">
      <c r="A5243" s="121"/>
      <c r="B5243" s="92" t="str">
        <f>IF(E5243="","",VLOOKUP(E5243,[1]PROJECTES!$C$14:$G$5000,2,FALSE))</f>
        <v/>
      </c>
      <c r="C5243" s="121"/>
      <c r="D5243" s="93" t="str">
        <f>IF(E5243="","",VLOOKUP(E5243,[1]PROJECTES!$C$14:$G$5000,5,FALSE))</f>
        <v/>
      </c>
      <c r="E5243" s="117"/>
      <c r="F5243" s="95"/>
      <c r="G5243" s="96" t="str">
        <f>IF(E5243="","",VLOOKUP(E5243,[1]PROJECTES!$C$14:$G$5000,4,FALSE))</f>
        <v/>
      </c>
      <c r="H5243" s="118"/>
      <c r="I5243" s="97" t="str">
        <f>IF(H5243="","",VLOOKUP(H5243,BD!B$2:C$16,2,FALSE))</f>
        <v/>
      </c>
      <c r="J5243" s="98"/>
      <c r="K5243" s="135" t="str">
        <f t="shared" si="176"/>
        <v/>
      </c>
      <c r="L5243" s="99" t="str">
        <f t="shared" ca="1" si="177"/>
        <v>-</v>
      </c>
      <c r="M5243" s="93" t="str">
        <f>IF(E5243="","",VLOOKUP(E5243,[1]PROJECTES!$C$14:$Z$5000,21,FALSE))</f>
        <v/>
      </c>
      <c r="N5243" s="100"/>
      <c r="O5243" s="72" t="s">
        <v>229</v>
      </c>
      <c r="P5243" s="101"/>
      <c r="Q5243" s="132"/>
      <c r="R5243" s="102"/>
      <c r="S5243" s="91"/>
    </row>
    <row r="5244" spans="1:19" s="104" customFormat="1" ht="12.75" customHeight="1" x14ac:dyDescent="0.25">
      <c r="A5244" s="121"/>
      <c r="B5244" s="92" t="str">
        <f>IF(E5244="","",VLOOKUP(E5244,[1]PROJECTES!$C$14:$G$5000,2,FALSE))</f>
        <v/>
      </c>
      <c r="C5244" s="121"/>
      <c r="D5244" s="93" t="str">
        <f>IF(E5244="","",VLOOKUP(E5244,[1]PROJECTES!$C$14:$G$5000,5,FALSE))</f>
        <v/>
      </c>
      <c r="E5244" s="117"/>
      <c r="F5244" s="95"/>
      <c r="G5244" s="96" t="str">
        <f>IF(E5244="","",VLOOKUP(E5244,[1]PROJECTES!$C$14:$G$5000,4,FALSE))</f>
        <v/>
      </c>
      <c r="H5244" s="118"/>
      <c r="I5244" s="97" t="str">
        <f>IF(H5244="","",VLOOKUP(H5244,BD!B$2:C$16,2,FALSE))</f>
        <v/>
      </c>
      <c r="J5244" s="98"/>
      <c r="K5244" s="135" t="str">
        <f t="shared" si="176"/>
        <v/>
      </c>
      <c r="L5244" s="99" t="str">
        <f t="shared" ca="1" si="177"/>
        <v>-</v>
      </c>
      <c r="M5244" s="93" t="str">
        <f>IF(E5244="","",VLOOKUP(E5244,[1]PROJECTES!$C$14:$Z$5000,21,FALSE))</f>
        <v/>
      </c>
      <c r="N5244" s="100"/>
      <c r="O5244" s="72" t="s">
        <v>229</v>
      </c>
      <c r="P5244" s="101"/>
      <c r="Q5244" s="132"/>
      <c r="R5244" s="102"/>
      <c r="S5244" s="91"/>
    </row>
    <row r="5245" spans="1:19" s="104" customFormat="1" ht="12.75" customHeight="1" x14ac:dyDescent="0.25">
      <c r="A5245" s="121"/>
      <c r="B5245" s="92" t="str">
        <f>IF(E5245="","",VLOOKUP(E5245,[1]PROJECTES!$C$14:$G$5000,2,FALSE))</f>
        <v/>
      </c>
      <c r="C5245" s="121"/>
      <c r="D5245" s="93" t="str">
        <f>IF(E5245="","",VLOOKUP(E5245,[1]PROJECTES!$C$14:$G$5000,5,FALSE))</f>
        <v/>
      </c>
      <c r="E5245" s="117"/>
      <c r="F5245" s="95"/>
      <c r="G5245" s="96" t="str">
        <f>IF(E5245="","",VLOOKUP(E5245,[1]PROJECTES!$C$14:$G$5000,4,FALSE))</f>
        <v/>
      </c>
      <c r="H5245" s="118"/>
      <c r="I5245" s="97" t="str">
        <f>IF(H5245="","",VLOOKUP(H5245,BD!B$2:C$16,2,FALSE))</f>
        <v/>
      </c>
      <c r="J5245" s="98"/>
      <c r="K5245" s="135" t="str">
        <f t="shared" si="176"/>
        <v/>
      </c>
      <c r="L5245" s="99" t="str">
        <f t="shared" ca="1" si="177"/>
        <v>-</v>
      </c>
      <c r="M5245" s="93" t="str">
        <f>IF(E5245="","",VLOOKUP(E5245,[1]PROJECTES!$C$14:$Z$5000,21,FALSE))</f>
        <v/>
      </c>
      <c r="N5245" s="100"/>
      <c r="O5245" s="72" t="s">
        <v>229</v>
      </c>
      <c r="P5245" s="101"/>
      <c r="Q5245" s="132"/>
      <c r="R5245" s="102"/>
      <c r="S5245" s="91"/>
    </row>
    <row r="5246" spans="1:19" s="104" customFormat="1" ht="12.75" customHeight="1" x14ac:dyDescent="0.25">
      <c r="A5246" s="121"/>
      <c r="B5246" s="92" t="str">
        <f>IF(E5246="","",VLOOKUP(E5246,[1]PROJECTES!$C$14:$G$5000,2,FALSE))</f>
        <v/>
      </c>
      <c r="C5246" s="121"/>
      <c r="D5246" s="93" t="str">
        <f>IF(E5246="","",VLOOKUP(E5246,[1]PROJECTES!$C$14:$G$5000,5,FALSE))</f>
        <v/>
      </c>
      <c r="E5246" s="117"/>
      <c r="F5246" s="95"/>
      <c r="G5246" s="96" t="str">
        <f>IF(E5246="","",VLOOKUP(E5246,[1]PROJECTES!$C$14:$G$5000,4,FALSE))</f>
        <v/>
      </c>
      <c r="H5246" s="118"/>
      <c r="I5246" s="97" t="str">
        <f>IF(H5246="","",VLOOKUP(H5246,BD!B$2:C$16,2,FALSE))</f>
        <v/>
      </c>
      <c r="J5246" s="98"/>
      <c r="K5246" s="135" t="str">
        <f t="shared" si="176"/>
        <v/>
      </c>
      <c r="L5246" s="99" t="str">
        <f t="shared" ca="1" si="177"/>
        <v>-</v>
      </c>
      <c r="M5246" s="93" t="str">
        <f>IF(E5246="","",VLOOKUP(E5246,[1]PROJECTES!$C$14:$Z$5000,21,FALSE))</f>
        <v/>
      </c>
      <c r="N5246" s="100"/>
      <c r="O5246" s="72" t="s">
        <v>229</v>
      </c>
      <c r="P5246" s="101"/>
      <c r="Q5246" s="132"/>
      <c r="R5246" s="102"/>
      <c r="S5246" s="91"/>
    </row>
    <row r="5247" spans="1:19" s="104" customFormat="1" ht="12.75" customHeight="1" x14ac:dyDescent="0.25">
      <c r="A5247" s="121"/>
      <c r="B5247" s="92" t="str">
        <f>IF(E5247="","",VLOOKUP(E5247,[1]PROJECTES!$C$14:$G$5000,2,FALSE))</f>
        <v/>
      </c>
      <c r="C5247" s="121"/>
      <c r="D5247" s="93" t="str">
        <f>IF(E5247="","",VLOOKUP(E5247,[1]PROJECTES!$C$14:$G$5000,5,FALSE))</f>
        <v/>
      </c>
      <c r="E5247" s="117"/>
      <c r="F5247" s="95"/>
      <c r="G5247" s="96" t="str">
        <f>IF(E5247="","",VLOOKUP(E5247,[1]PROJECTES!$C$14:$G$5000,4,FALSE))</f>
        <v/>
      </c>
      <c r="H5247" s="118"/>
      <c r="I5247" s="97" t="str">
        <f>IF(H5247="","",VLOOKUP(H5247,BD!B$2:C$16,2,FALSE))</f>
        <v/>
      </c>
      <c r="J5247" s="98"/>
      <c r="K5247" s="135" t="str">
        <f t="shared" si="176"/>
        <v/>
      </c>
      <c r="L5247" s="99" t="str">
        <f t="shared" ca="1" si="177"/>
        <v>-</v>
      </c>
      <c r="M5247" s="93" t="str">
        <f>IF(E5247="","",VLOOKUP(E5247,[1]PROJECTES!$C$14:$Z$5000,21,FALSE))</f>
        <v/>
      </c>
      <c r="N5247" s="100"/>
      <c r="O5247" s="72" t="s">
        <v>229</v>
      </c>
      <c r="P5247" s="101"/>
      <c r="Q5247" s="132"/>
      <c r="R5247" s="102"/>
      <c r="S5247" s="91"/>
    </row>
    <row r="5248" spans="1:19" s="104" customFormat="1" ht="12.75" customHeight="1" x14ac:dyDescent="0.25">
      <c r="A5248" s="121"/>
      <c r="B5248" s="92" t="str">
        <f>IF(E5248="","",VLOOKUP(E5248,[1]PROJECTES!$C$14:$G$5000,2,FALSE))</f>
        <v/>
      </c>
      <c r="C5248" s="121"/>
      <c r="D5248" s="93" t="str">
        <f>IF(E5248="","",VLOOKUP(E5248,[1]PROJECTES!$C$14:$G$5000,5,FALSE))</f>
        <v/>
      </c>
      <c r="E5248" s="117"/>
      <c r="F5248" s="95"/>
      <c r="G5248" s="96" t="str">
        <f>IF(E5248="","",VLOOKUP(E5248,[1]PROJECTES!$C$14:$G$5000,4,FALSE))</f>
        <v/>
      </c>
      <c r="H5248" s="118"/>
      <c r="I5248" s="97" t="str">
        <f>IF(H5248="","",VLOOKUP(H5248,BD!B$2:C$16,2,FALSE))</f>
        <v/>
      </c>
      <c r="J5248" s="98"/>
      <c r="K5248" s="135" t="str">
        <f t="shared" si="176"/>
        <v/>
      </c>
      <c r="L5248" s="99" t="str">
        <f t="shared" ca="1" si="177"/>
        <v>-</v>
      </c>
      <c r="M5248" s="93" t="str">
        <f>IF(E5248="","",VLOOKUP(E5248,[1]PROJECTES!$C$14:$Z$5000,21,FALSE))</f>
        <v/>
      </c>
      <c r="N5248" s="100"/>
      <c r="O5248" s="72" t="s">
        <v>229</v>
      </c>
      <c r="P5248" s="101"/>
      <c r="Q5248" s="132"/>
      <c r="R5248" s="102"/>
      <c r="S5248" s="91"/>
    </row>
    <row r="5249" spans="1:19" s="104" customFormat="1" ht="12.75" customHeight="1" x14ac:dyDescent="0.25">
      <c r="A5249" s="121"/>
      <c r="B5249" s="92" t="str">
        <f>IF(E5249="","",VLOOKUP(E5249,[1]PROJECTES!$C$14:$G$5000,2,FALSE))</f>
        <v/>
      </c>
      <c r="C5249" s="121"/>
      <c r="D5249" s="93" t="str">
        <f>IF(E5249="","",VLOOKUP(E5249,[1]PROJECTES!$C$14:$G$5000,5,FALSE))</f>
        <v/>
      </c>
      <c r="E5249" s="117"/>
      <c r="F5249" s="95"/>
      <c r="G5249" s="96" t="str">
        <f>IF(E5249="","",VLOOKUP(E5249,[1]PROJECTES!$C$14:$G$5000,4,FALSE))</f>
        <v/>
      </c>
      <c r="H5249" s="118"/>
      <c r="I5249" s="97" t="str">
        <f>IF(H5249="","",VLOOKUP(H5249,BD!B$2:C$16,2,FALSE))</f>
        <v/>
      </c>
      <c r="J5249" s="98"/>
      <c r="K5249" s="135" t="str">
        <f t="shared" si="176"/>
        <v/>
      </c>
      <c r="L5249" s="99" t="str">
        <f t="shared" ca="1" si="177"/>
        <v>-</v>
      </c>
      <c r="M5249" s="93" t="str">
        <f>IF(E5249="","",VLOOKUP(E5249,[1]PROJECTES!$C$14:$Z$5000,21,FALSE))</f>
        <v/>
      </c>
      <c r="N5249" s="100"/>
      <c r="O5249" s="72" t="s">
        <v>229</v>
      </c>
      <c r="P5249" s="101"/>
      <c r="Q5249" s="132"/>
      <c r="R5249" s="102"/>
      <c r="S5249" s="91"/>
    </row>
    <row r="5250" spans="1:19" s="104" customFormat="1" ht="12.75" customHeight="1" x14ac:dyDescent="0.25">
      <c r="A5250" s="121"/>
      <c r="B5250" s="92" t="str">
        <f>IF(E5250="","",VLOOKUP(E5250,[1]PROJECTES!$C$14:$G$5000,2,FALSE))</f>
        <v/>
      </c>
      <c r="C5250" s="121"/>
      <c r="D5250" s="93" t="str">
        <f>IF(E5250="","",VLOOKUP(E5250,[1]PROJECTES!$C$14:$G$5000,5,FALSE))</f>
        <v/>
      </c>
      <c r="E5250" s="117"/>
      <c r="F5250" s="95"/>
      <c r="G5250" s="96" t="str">
        <f>IF(E5250="","",VLOOKUP(E5250,[1]PROJECTES!$C$14:$G$5000,4,FALSE))</f>
        <v/>
      </c>
      <c r="H5250" s="118"/>
      <c r="I5250" s="97" t="str">
        <f>IF(H5250="","",VLOOKUP(H5250,BD!B$2:C$16,2,FALSE))</f>
        <v/>
      </c>
      <c r="J5250" s="98"/>
      <c r="K5250" s="135" t="str">
        <f t="shared" si="176"/>
        <v/>
      </c>
      <c r="L5250" s="99" t="str">
        <f t="shared" ca="1" si="177"/>
        <v>-</v>
      </c>
      <c r="M5250" s="93" t="str">
        <f>IF(E5250="","",VLOOKUP(E5250,[1]PROJECTES!$C$14:$Z$5000,21,FALSE))</f>
        <v/>
      </c>
      <c r="N5250" s="100"/>
      <c r="O5250" s="72" t="s">
        <v>229</v>
      </c>
      <c r="P5250" s="101"/>
      <c r="Q5250" s="132"/>
      <c r="R5250" s="102"/>
      <c r="S5250" s="91"/>
    </row>
    <row r="5251" spans="1:19" s="104" customFormat="1" ht="12.75" customHeight="1" x14ac:dyDescent="0.25">
      <c r="A5251" s="121"/>
      <c r="B5251" s="92" t="str">
        <f>IF(E5251="","",VLOOKUP(E5251,[1]PROJECTES!$C$14:$G$5000,2,FALSE))</f>
        <v/>
      </c>
      <c r="C5251" s="121"/>
      <c r="D5251" s="93" t="str">
        <f>IF(E5251="","",VLOOKUP(E5251,[1]PROJECTES!$C$14:$G$5000,5,FALSE))</f>
        <v/>
      </c>
      <c r="E5251" s="117"/>
      <c r="F5251" s="95"/>
      <c r="G5251" s="96" t="str">
        <f>IF(E5251="","",VLOOKUP(E5251,[1]PROJECTES!$C$14:$G$5000,4,FALSE))</f>
        <v/>
      </c>
      <c r="H5251" s="118"/>
      <c r="I5251" s="97" t="str">
        <f>IF(H5251="","",VLOOKUP(H5251,BD!B$2:C$16,2,FALSE))</f>
        <v/>
      </c>
      <c r="J5251" s="98"/>
      <c r="K5251" s="135" t="str">
        <f t="shared" si="176"/>
        <v/>
      </c>
      <c r="L5251" s="99" t="str">
        <f t="shared" ca="1" si="177"/>
        <v>-</v>
      </c>
      <c r="M5251" s="93" t="str">
        <f>IF(E5251="","",VLOOKUP(E5251,[1]PROJECTES!$C$14:$Z$5000,21,FALSE))</f>
        <v/>
      </c>
      <c r="N5251" s="100"/>
      <c r="O5251" s="72" t="s">
        <v>229</v>
      </c>
      <c r="P5251" s="101"/>
      <c r="Q5251" s="132"/>
      <c r="R5251" s="102"/>
      <c r="S5251" s="91"/>
    </row>
    <row r="5252" spans="1:19" s="104" customFormat="1" ht="12.75" customHeight="1" x14ac:dyDescent="0.25">
      <c r="A5252" s="121"/>
      <c r="B5252" s="92" t="str">
        <f>IF(E5252="","",VLOOKUP(E5252,[1]PROJECTES!$C$14:$G$5000,2,FALSE))</f>
        <v/>
      </c>
      <c r="C5252" s="121"/>
      <c r="D5252" s="93" t="str">
        <f>IF(E5252="","",VLOOKUP(E5252,[1]PROJECTES!$C$14:$G$5000,5,FALSE))</f>
        <v/>
      </c>
      <c r="E5252" s="117"/>
      <c r="F5252" s="95"/>
      <c r="G5252" s="96" t="str">
        <f>IF(E5252="","",VLOOKUP(E5252,[1]PROJECTES!$C$14:$G$5000,4,FALSE))</f>
        <v/>
      </c>
      <c r="H5252" s="118"/>
      <c r="I5252" s="97" t="str">
        <f>IF(H5252="","",VLOOKUP(H5252,BD!B$2:C$16,2,FALSE))</f>
        <v/>
      </c>
      <c r="J5252" s="98"/>
      <c r="K5252" s="135" t="str">
        <f t="shared" si="176"/>
        <v/>
      </c>
      <c r="L5252" s="99" t="str">
        <f t="shared" ca="1" si="177"/>
        <v>-</v>
      </c>
      <c r="M5252" s="93" t="str">
        <f>IF(E5252="","",VLOOKUP(E5252,[1]PROJECTES!$C$14:$Z$5000,21,FALSE))</f>
        <v/>
      </c>
      <c r="N5252" s="100"/>
      <c r="O5252" s="72" t="s">
        <v>229</v>
      </c>
      <c r="P5252" s="101"/>
      <c r="Q5252" s="132"/>
      <c r="R5252" s="102"/>
      <c r="S5252" s="91"/>
    </row>
    <row r="5253" spans="1:19" s="104" customFormat="1" ht="12.75" customHeight="1" x14ac:dyDescent="0.25">
      <c r="A5253" s="121"/>
      <c r="B5253" s="92" t="str">
        <f>IF(E5253="","",VLOOKUP(E5253,[1]PROJECTES!$C$14:$G$5000,2,FALSE))</f>
        <v/>
      </c>
      <c r="C5253" s="121"/>
      <c r="D5253" s="93" t="str">
        <f>IF(E5253="","",VLOOKUP(E5253,[1]PROJECTES!$C$14:$G$5000,5,FALSE))</f>
        <v/>
      </c>
      <c r="E5253" s="117"/>
      <c r="F5253" s="95"/>
      <c r="G5253" s="96" t="str">
        <f>IF(E5253="","",VLOOKUP(E5253,[1]PROJECTES!$C$14:$G$5000,4,FALSE))</f>
        <v/>
      </c>
      <c r="H5253" s="118"/>
      <c r="I5253" s="97" t="str">
        <f>IF(H5253="","",VLOOKUP(H5253,BD!B$2:C$16,2,FALSE))</f>
        <v/>
      </c>
      <c r="J5253" s="98"/>
      <c r="K5253" s="135" t="str">
        <f t="shared" si="176"/>
        <v/>
      </c>
      <c r="L5253" s="99" t="str">
        <f t="shared" ca="1" si="177"/>
        <v>-</v>
      </c>
      <c r="M5253" s="93" t="str">
        <f>IF(E5253="","",VLOOKUP(E5253,[1]PROJECTES!$C$14:$Z$5000,21,FALSE))</f>
        <v/>
      </c>
      <c r="N5253" s="100"/>
      <c r="O5253" s="72" t="s">
        <v>229</v>
      </c>
      <c r="P5253" s="101"/>
      <c r="Q5253" s="132"/>
      <c r="R5253" s="102"/>
      <c r="S5253" s="91"/>
    </row>
    <row r="5254" spans="1:19" s="104" customFormat="1" ht="12.75" customHeight="1" x14ac:dyDescent="0.25">
      <c r="A5254" s="121"/>
      <c r="B5254" s="92" t="str">
        <f>IF(E5254="","",VLOOKUP(E5254,[1]PROJECTES!$C$14:$G$5000,2,FALSE))</f>
        <v/>
      </c>
      <c r="C5254" s="121"/>
      <c r="D5254" s="93" t="str">
        <f>IF(E5254="","",VLOOKUP(E5254,[1]PROJECTES!$C$14:$G$5000,5,FALSE))</f>
        <v/>
      </c>
      <c r="E5254" s="117"/>
      <c r="F5254" s="95"/>
      <c r="G5254" s="96" t="str">
        <f>IF(E5254="","",VLOOKUP(E5254,[1]PROJECTES!$C$14:$G$5000,4,FALSE))</f>
        <v/>
      </c>
      <c r="H5254" s="118"/>
      <c r="I5254" s="97" t="str">
        <f>IF(H5254="","",VLOOKUP(H5254,BD!B$2:C$16,2,FALSE))</f>
        <v/>
      </c>
      <c r="J5254" s="98"/>
      <c r="K5254" s="135" t="str">
        <f t="shared" si="176"/>
        <v/>
      </c>
      <c r="L5254" s="99" t="str">
        <f t="shared" ca="1" si="177"/>
        <v>-</v>
      </c>
      <c r="M5254" s="93" t="str">
        <f>IF(E5254="","",VLOOKUP(E5254,[1]PROJECTES!$C$14:$Z$5000,21,FALSE))</f>
        <v/>
      </c>
      <c r="N5254" s="100"/>
      <c r="O5254" s="72" t="s">
        <v>229</v>
      </c>
      <c r="P5254" s="101"/>
      <c r="Q5254" s="132"/>
      <c r="R5254" s="102"/>
      <c r="S5254" s="91"/>
    </row>
    <row r="5255" spans="1:19" s="104" customFormat="1" ht="12.75" customHeight="1" x14ac:dyDescent="0.25">
      <c r="A5255" s="121"/>
      <c r="B5255" s="92" t="str">
        <f>IF(E5255="","",VLOOKUP(E5255,[1]PROJECTES!$C$14:$G$5000,2,FALSE))</f>
        <v/>
      </c>
      <c r="C5255" s="121"/>
      <c r="D5255" s="93" t="str">
        <f>IF(E5255="","",VLOOKUP(E5255,[1]PROJECTES!$C$14:$G$5000,5,FALSE))</f>
        <v/>
      </c>
      <c r="E5255" s="117"/>
      <c r="F5255" s="95"/>
      <c r="G5255" s="96" t="str">
        <f>IF(E5255="","",VLOOKUP(E5255,[1]PROJECTES!$C$14:$G$5000,4,FALSE))</f>
        <v/>
      </c>
      <c r="H5255" s="118"/>
      <c r="I5255" s="97" t="str">
        <f>IF(H5255="","",VLOOKUP(H5255,BD!B$2:C$16,2,FALSE))</f>
        <v/>
      </c>
      <c r="J5255" s="98"/>
      <c r="K5255" s="135" t="str">
        <f t="shared" si="176"/>
        <v/>
      </c>
      <c r="L5255" s="99" t="str">
        <f t="shared" ca="1" si="177"/>
        <v>-</v>
      </c>
      <c r="M5255" s="93" t="str">
        <f>IF(E5255="","",VLOOKUP(E5255,[1]PROJECTES!$C$14:$Z$5000,21,FALSE))</f>
        <v/>
      </c>
      <c r="N5255" s="100"/>
      <c r="O5255" s="72" t="s">
        <v>229</v>
      </c>
      <c r="P5255" s="101"/>
      <c r="Q5255" s="132"/>
      <c r="R5255" s="102"/>
      <c r="S5255" s="91"/>
    </row>
    <row r="5256" spans="1:19" s="104" customFormat="1" ht="12.75" customHeight="1" x14ac:dyDescent="0.25">
      <c r="A5256" s="121"/>
      <c r="B5256" s="92" t="str">
        <f>IF(E5256="","",VLOOKUP(E5256,[1]PROJECTES!$C$14:$G$5000,2,FALSE))</f>
        <v/>
      </c>
      <c r="C5256" s="121"/>
      <c r="D5256" s="93" t="str">
        <f>IF(E5256="","",VLOOKUP(E5256,[1]PROJECTES!$C$14:$G$5000,5,FALSE))</f>
        <v/>
      </c>
      <c r="E5256" s="117"/>
      <c r="F5256" s="95"/>
      <c r="G5256" s="96" t="str">
        <f>IF(E5256="","",VLOOKUP(E5256,[1]PROJECTES!$C$14:$G$5000,4,FALSE))</f>
        <v/>
      </c>
      <c r="H5256" s="118"/>
      <c r="I5256" s="97" t="str">
        <f>IF(H5256="","",VLOOKUP(H5256,BD!B$2:C$16,2,FALSE))</f>
        <v/>
      </c>
      <c r="J5256" s="98"/>
      <c r="K5256" s="135" t="str">
        <f t="shared" si="176"/>
        <v/>
      </c>
      <c r="L5256" s="99" t="str">
        <f t="shared" ca="1" si="177"/>
        <v>-</v>
      </c>
      <c r="M5256" s="93" t="str">
        <f>IF(E5256="","",VLOOKUP(E5256,[1]PROJECTES!$C$14:$Z$5000,21,FALSE))</f>
        <v/>
      </c>
      <c r="N5256" s="100"/>
      <c r="O5256" s="72" t="s">
        <v>229</v>
      </c>
      <c r="P5256" s="101"/>
      <c r="Q5256" s="132"/>
      <c r="R5256" s="102"/>
      <c r="S5256" s="91"/>
    </row>
    <row r="5257" spans="1:19" s="104" customFormat="1" ht="12.75" customHeight="1" x14ac:dyDescent="0.25">
      <c r="A5257" s="121"/>
      <c r="B5257" s="92" t="str">
        <f>IF(E5257="","",VLOOKUP(E5257,[1]PROJECTES!$C$14:$G$5000,2,FALSE))</f>
        <v/>
      </c>
      <c r="C5257" s="121"/>
      <c r="D5257" s="93" t="str">
        <f>IF(E5257="","",VLOOKUP(E5257,[1]PROJECTES!$C$14:$G$5000,5,FALSE))</f>
        <v/>
      </c>
      <c r="E5257" s="117"/>
      <c r="F5257" s="95"/>
      <c r="G5257" s="96" t="str">
        <f>IF(E5257="","",VLOOKUP(E5257,[1]PROJECTES!$C$14:$G$5000,4,FALSE))</f>
        <v/>
      </c>
      <c r="H5257" s="118"/>
      <c r="I5257" s="97" t="str">
        <f>IF(H5257="","",VLOOKUP(H5257,BD!B$2:C$16,2,FALSE))</f>
        <v/>
      </c>
      <c r="J5257" s="98"/>
      <c r="K5257" s="135" t="str">
        <f t="shared" si="176"/>
        <v/>
      </c>
      <c r="L5257" s="99" t="str">
        <f t="shared" ca="1" si="177"/>
        <v>-</v>
      </c>
      <c r="M5257" s="93" t="str">
        <f>IF(E5257="","",VLOOKUP(E5257,[1]PROJECTES!$C$14:$Z$5000,21,FALSE))</f>
        <v/>
      </c>
      <c r="N5257" s="100"/>
      <c r="O5257" s="72" t="s">
        <v>229</v>
      </c>
      <c r="P5257" s="101"/>
      <c r="Q5257" s="132"/>
      <c r="R5257" s="102"/>
      <c r="S5257" s="91"/>
    </row>
    <row r="5258" spans="1:19" s="104" customFormat="1" ht="12.75" customHeight="1" x14ac:dyDescent="0.25">
      <c r="A5258" s="121"/>
      <c r="B5258" s="92" t="str">
        <f>IF(E5258="","",VLOOKUP(E5258,[1]PROJECTES!$C$14:$G$5000,2,FALSE))</f>
        <v/>
      </c>
      <c r="C5258" s="121"/>
      <c r="D5258" s="93" t="str">
        <f>IF(E5258="","",VLOOKUP(E5258,[1]PROJECTES!$C$14:$G$5000,5,FALSE))</f>
        <v/>
      </c>
      <c r="E5258" s="117"/>
      <c r="F5258" s="95"/>
      <c r="G5258" s="96" t="str">
        <f>IF(E5258="","",VLOOKUP(E5258,[1]PROJECTES!$C$14:$G$5000,4,FALSE))</f>
        <v/>
      </c>
      <c r="H5258" s="118"/>
      <c r="I5258" s="97" t="str">
        <f>IF(H5258="","",VLOOKUP(H5258,BD!B$2:C$16,2,FALSE))</f>
        <v/>
      </c>
      <c r="J5258" s="98"/>
      <c r="K5258" s="135" t="str">
        <f t="shared" si="176"/>
        <v/>
      </c>
      <c r="L5258" s="99" t="str">
        <f t="shared" ca="1" si="177"/>
        <v>-</v>
      </c>
      <c r="M5258" s="93" t="str">
        <f>IF(E5258="","",VLOOKUP(E5258,[1]PROJECTES!$C$14:$Z$5000,21,FALSE))</f>
        <v/>
      </c>
      <c r="N5258" s="100"/>
      <c r="O5258" s="72" t="s">
        <v>229</v>
      </c>
      <c r="P5258" s="101"/>
      <c r="Q5258" s="132"/>
      <c r="R5258" s="102"/>
      <c r="S5258" s="91"/>
    </row>
    <row r="5259" spans="1:19" s="104" customFormat="1" ht="12.75" customHeight="1" x14ac:dyDescent="0.25">
      <c r="A5259" s="121"/>
      <c r="B5259" s="92" t="str">
        <f>IF(E5259="","",VLOOKUP(E5259,[1]PROJECTES!$C$14:$G$5000,2,FALSE))</f>
        <v/>
      </c>
      <c r="C5259" s="121"/>
      <c r="D5259" s="93" t="str">
        <f>IF(E5259="","",VLOOKUP(E5259,[1]PROJECTES!$C$14:$G$5000,5,FALSE))</f>
        <v/>
      </c>
      <c r="E5259" s="117"/>
      <c r="F5259" s="95"/>
      <c r="G5259" s="96" t="str">
        <f>IF(E5259="","",VLOOKUP(E5259,[1]PROJECTES!$C$14:$G$5000,4,FALSE))</f>
        <v/>
      </c>
      <c r="H5259" s="118"/>
      <c r="I5259" s="97" t="str">
        <f>IF(H5259="","",VLOOKUP(H5259,BD!B$2:C$16,2,FALSE))</f>
        <v/>
      </c>
      <c r="J5259" s="98"/>
      <c r="K5259" s="135" t="str">
        <f t="shared" si="176"/>
        <v/>
      </c>
      <c r="L5259" s="99" t="str">
        <f t="shared" ca="1" si="177"/>
        <v>-</v>
      </c>
      <c r="M5259" s="93" t="str">
        <f>IF(E5259="","",VLOOKUP(E5259,[1]PROJECTES!$C$14:$Z$5000,21,FALSE))</f>
        <v/>
      </c>
      <c r="N5259" s="100"/>
      <c r="O5259" s="72" t="s">
        <v>229</v>
      </c>
      <c r="P5259" s="101"/>
      <c r="Q5259" s="132"/>
      <c r="R5259" s="102"/>
      <c r="S5259" s="91"/>
    </row>
    <row r="5260" spans="1:19" s="104" customFormat="1" ht="12.75" customHeight="1" x14ac:dyDescent="0.25">
      <c r="A5260" s="121"/>
      <c r="B5260" s="92" t="str">
        <f>IF(E5260="","",VLOOKUP(E5260,[1]PROJECTES!$C$14:$G$5000,2,FALSE))</f>
        <v/>
      </c>
      <c r="C5260" s="121"/>
      <c r="D5260" s="93" t="str">
        <f>IF(E5260="","",VLOOKUP(E5260,[1]PROJECTES!$C$14:$G$5000,5,FALSE))</f>
        <v/>
      </c>
      <c r="E5260" s="117"/>
      <c r="F5260" s="95"/>
      <c r="G5260" s="96" t="str">
        <f>IF(E5260="","",VLOOKUP(E5260,[1]PROJECTES!$C$14:$G$5000,4,FALSE))</f>
        <v/>
      </c>
      <c r="H5260" s="118"/>
      <c r="I5260" s="97" t="str">
        <f>IF(H5260="","",VLOOKUP(H5260,BD!B$2:C$16,2,FALSE))</f>
        <v/>
      </c>
      <c r="J5260" s="98"/>
      <c r="K5260" s="135" t="str">
        <f t="shared" si="176"/>
        <v/>
      </c>
      <c r="L5260" s="99" t="str">
        <f t="shared" ca="1" si="177"/>
        <v>-</v>
      </c>
      <c r="M5260" s="93" t="str">
        <f>IF(E5260="","",VLOOKUP(E5260,[1]PROJECTES!$C$14:$Z$5000,21,FALSE))</f>
        <v/>
      </c>
      <c r="N5260" s="100"/>
      <c r="O5260" s="72" t="s">
        <v>229</v>
      </c>
      <c r="P5260" s="101"/>
      <c r="Q5260" s="132"/>
      <c r="R5260" s="102"/>
      <c r="S5260" s="91"/>
    </row>
    <row r="5261" spans="1:19" s="104" customFormat="1" ht="12.75" customHeight="1" x14ac:dyDescent="0.25">
      <c r="A5261" s="121"/>
      <c r="B5261" s="92" t="str">
        <f>IF(E5261="","",VLOOKUP(E5261,[1]PROJECTES!$C$14:$G$5000,2,FALSE))</f>
        <v/>
      </c>
      <c r="C5261" s="121"/>
      <c r="D5261" s="93" t="str">
        <f>IF(E5261="","",VLOOKUP(E5261,[1]PROJECTES!$C$14:$G$5000,5,FALSE))</f>
        <v/>
      </c>
      <c r="E5261" s="117"/>
      <c r="F5261" s="95"/>
      <c r="G5261" s="96" t="str">
        <f>IF(E5261="","",VLOOKUP(E5261,[1]PROJECTES!$C$14:$G$5000,4,FALSE))</f>
        <v/>
      </c>
      <c r="H5261" s="118"/>
      <c r="I5261" s="97" t="str">
        <f>IF(H5261="","",VLOOKUP(H5261,BD!B$2:C$16,2,FALSE))</f>
        <v/>
      </c>
      <c r="J5261" s="98"/>
      <c r="K5261" s="135" t="str">
        <f t="shared" si="176"/>
        <v/>
      </c>
      <c r="L5261" s="99" t="str">
        <f t="shared" ca="1" si="177"/>
        <v>-</v>
      </c>
      <c r="M5261" s="93" t="str">
        <f>IF(E5261="","",VLOOKUP(E5261,[1]PROJECTES!$C$14:$Z$5000,21,FALSE))</f>
        <v/>
      </c>
      <c r="N5261" s="100"/>
      <c r="O5261" s="72" t="s">
        <v>229</v>
      </c>
      <c r="P5261" s="101"/>
      <c r="Q5261" s="132"/>
      <c r="R5261" s="102"/>
      <c r="S5261" s="91"/>
    </row>
    <row r="5262" spans="1:19" s="104" customFormat="1" ht="12.75" customHeight="1" x14ac:dyDescent="0.25">
      <c r="A5262" s="121"/>
      <c r="B5262" s="92" t="str">
        <f>IF(E5262="","",VLOOKUP(E5262,[1]PROJECTES!$C$14:$G$5000,2,FALSE))</f>
        <v/>
      </c>
      <c r="C5262" s="121"/>
      <c r="D5262" s="93" t="str">
        <f>IF(E5262="","",VLOOKUP(E5262,[1]PROJECTES!$C$14:$G$5000,5,FALSE))</f>
        <v/>
      </c>
      <c r="E5262" s="117"/>
      <c r="F5262" s="95"/>
      <c r="G5262" s="96" t="str">
        <f>IF(E5262="","",VLOOKUP(E5262,[1]PROJECTES!$C$14:$G$5000,4,FALSE))</f>
        <v/>
      </c>
      <c r="H5262" s="118"/>
      <c r="I5262" s="97" t="str">
        <f>IF(H5262="","",VLOOKUP(H5262,BD!B$2:C$16,2,FALSE))</f>
        <v/>
      </c>
      <c r="J5262" s="98"/>
      <c r="K5262" s="135" t="str">
        <f t="shared" si="176"/>
        <v/>
      </c>
      <c r="L5262" s="99" t="str">
        <f t="shared" ca="1" si="177"/>
        <v>-</v>
      </c>
      <c r="M5262" s="93" t="str">
        <f>IF(E5262="","",VLOOKUP(E5262,[1]PROJECTES!$C$14:$Z$5000,21,FALSE))</f>
        <v/>
      </c>
      <c r="N5262" s="100"/>
      <c r="O5262" s="72" t="s">
        <v>229</v>
      </c>
      <c r="P5262" s="101"/>
      <c r="Q5262" s="132"/>
      <c r="R5262" s="102"/>
      <c r="S5262" s="91"/>
    </row>
    <row r="5263" spans="1:19" s="104" customFormat="1" ht="12.75" customHeight="1" x14ac:dyDescent="0.25">
      <c r="A5263" s="121"/>
      <c r="B5263" s="92" t="str">
        <f>IF(E5263="","",VLOOKUP(E5263,[1]PROJECTES!$C$14:$G$5000,2,FALSE))</f>
        <v/>
      </c>
      <c r="C5263" s="121"/>
      <c r="D5263" s="93" t="str">
        <f>IF(E5263="","",VLOOKUP(E5263,[1]PROJECTES!$C$14:$G$5000,5,FALSE))</f>
        <v/>
      </c>
      <c r="E5263" s="117"/>
      <c r="F5263" s="95"/>
      <c r="G5263" s="96" t="str">
        <f>IF(E5263="","",VLOOKUP(E5263,[1]PROJECTES!$C$14:$G$5000,4,FALSE))</f>
        <v/>
      </c>
      <c r="H5263" s="118"/>
      <c r="I5263" s="97" t="str">
        <f>IF(H5263="","",VLOOKUP(H5263,BD!B$2:C$16,2,FALSE))</f>
        <v/>
      </c>
      <c r="J5263" s="98"/>
      <c r="K5263" s="135" t="str">
        <f t="shared" si="176"/>
        <v/>
      </c>
      <c r="L5263" s="99" t="str">
        <f t="shared" ca="1" si="177"/>
        <v>-</v>
      </c>
      <c r="M5263" s="93" t="str">
        <f>IF(E5263="","",VLOOKUP(E5263,[1]PROJECTES!$C$14:$Z$5000,21,FALSE))</f>
        <v/>
      </c>
      <c r="N5263" s="100"/>
      <c r="O5263" s="72" t="s">
        <v>229</v>
      </c>
      <c r="P5263" s="101"/>
      <c r="Q5263" s="132"/>
      <c r="R5263" s="102"/>
      <c r="S5263" s="91"/>
    </row>
    <row r="5264" spans="1:19" s="104" customFormat="1" ht="12.75" customHeight="1" x14ac:dyDescent="0.25">
      <c r="A5264" s="121"/>
      <c r="B5264" s="92" t="str">
        <f>IF(E5264="","",VLOOKUP(E5264,[1]PROJECTES!$C$14:$G$5000,2,FALSE))</f>
        <v/>
      </c>
      <c r="C5264" s="121"/>
      <c r="D5264" s="93" t="str">
        <f>IF(E5264="","",VLOOKUP(E5264,[1]PROJECTES!$C$14:$G$5000,5,FALSE))</f>
        <v/>
      </c>
      <c r="E5264" s="117"/>
      <c r="F5264" s="95"/>
      <c r="G5264" s="96" t="str">
        <f>IF(E5264="","",VLOOKUP(E5264,[1]PROJECTES!$C$14:$G$5000,4,FALSE))</f>
        <v/>
      </c>
      <c r="H5264" s="118"/>
      <c r="I5264" s="97" t="str">
        <f>IF(H5264="","",VLOOKUP(H5264,BD!B$2:C$16,2,FALSE))</f>
        <v/>
      </c>
      <c r="J5264" s="98"/>
      <c r="K5264" s="135" t="str">
        <f t="shared" si="176"/>
        <v/>
      </c>
      <c r="L5264" s="99" t="str">
        <f t="shared" ca="1" si="177"/>
        <v>-</v>
      </c>
      <c r="M5264" s="93" t="str">
        <f>IF(E5264="","",VLOOKUP(E5264,[1]PROJECTES!$C$14:$Z$5000,21,FALSE))</f>
        <v/>
      </c>
      <c r="N5264" s="100"/>
      <c r="O5264" s="72" t="s">
        <v>229</v>
      </c>
      <c r="P5264" s="101"/>
      <c r="Q5264" s="132"/>
      <c r="R5264" s="102"/>
      <c r="S5264" s="91"/>
    </row>
    <row r="5265" spans="1:19" s="104" customFormat="1" ht="12.75" customHeight="1" x14ac:dyDescent="0.25">
      <c r="A5265" s="121"/>
      <c r="B5265" s="92" t="str">
        <f>IF(E5265="","",VLOOKUP(E5265,[1]PROJECTES!$C$14:$G$5000,2,FALSE))</f>
        <v/>
      </c>
      <c r="C5265" s="121"/>
      <c r="D5265" s="93" t="str">
        <f>IF(E5265="","",VLOOKUP(E5265,[1]PROJECTES!$C$14:$G$5000,5,FALSE))</f>
        <v/>
      </c>
      <c r="E5265" s="117"/>
      <c r="F5265" s="95"/>
      <c r="G5265" s="96" t="str">
        <f>IF(E5265="","",VLOOKUP(E5265,[1]PROJECTES!$C$14:$G$5000,4,FALSE))</f>
        <v/>
      </c>
      <c r="H5265" s="118"/>
      <c r="I5265" s="97" t="str">
        <f>IF(H5265="","",VLOOKUP(H5265,BD!B$2:C$16,2,FALSE))</f>
        <v/>
      </c>
      <c r="J5265" s="98"/>
      <c r="K5265" s="135" t="str">
        <f t="shared" si="176"/>
        <v/>
      </c>
      <c r="L5265" s="99" t="str">
        <f t="shared" ca="1" si="177"/>
        <v>-</v>
      </c>
      <c r="M5265" s="93" t="str">
        <f>IF(E5265="","",VLOOKUP(E5265,[1]PROJECTES!$C$14:$Z$5000,21,FALSE))</f>
        <v/>
      </c>
      <c r="N5265" s="100"/>
      <c r="O5265" s="72" t="s">
        <v>229</v>
      </c>
      <c r="P5265" s="101"/>
      <c r="Q5265" s="132"/>
      <c r="R5265" s="102"/>
      <c r="S5265" s="91"/>
    </row>
    <row r="5266" spans="1:19" s="104" customFormat="1" ht="12.75" customHeight="1" x14ac:dyDescent="0.25">
      <c r="A5266" s="121"/>
      <c r="B5266" s="92" t="str">
        <f>IF(E5266="","",VLOOKUP(E5266,[1]PROJECTES!$C$14:$G$5000,2,FALSE))</f>
        <v/>
      </c>
      <c r="C5266" s="121"/>
      <c r="D5266" s="93" t="str">
        <f>IF(E5266="","",VLOOKUP(E5266,[1]PROJECTES!$C$14:$G$5000,5,FALSE))</f>
        <v/>
      </c>
      <c r="E5266" s="117"/>
      <c r="F5266" s="95"/>
      <c r="G5266" s="96" t="str">
        <f>IF(E5266="","",VLOOKUP(E5266,[1]PROJECTES!$C$14:$G$5000,4,FALSE))</f>
        <v/>
      </c>
      <c r="H5266" s="118"/>
      <c r="I5266" s="97" t="str">
        <f>IF(H5266="","",VLOOKUP(H5266,BD!B$2:C$16,2,FALSE))</f>
        <v/>
      </c>
      <c r="J5266" s="98"/>
      <c r="K5266" s="135" t="str">
        <f t="shared" si="176"/>
        <v/>
      </c>
      <c r="L5266" s="99" t="str">
        <f t="shared" ca="1" si="177"/>
        <v>-</v>
      </c>
      <c r="M5266" s="93" t="str">
        <f>IF(E5266="","",VLOOKUP(E5266,[1]PROJECTES!$C$14:$Z$5000,21,FALSE))</f>
        <v/>
      </c>
      <c r="N5266" s="100"/>
      <c r="O5266" s="72" t="s">
        <v>229</v>
      </c>
      <c r="P5266" s="101"/>
      <c r="Q5266" s="132"/>
      <c r="R5266" s="102"/>
      <c r="S5266" s="91"/>
    </row>
    <row r="5267" spans="1:19" s="104" customFormat="1" ht="12.75" customHeight="1" x14ac:dyDescent="0.25">
      <c r="A5267" s="121"/>
      <c r="B5267" s="92" t="str">
        <f>IF(E5267="","",VLOOKUP(E5267,[1]PROJECTES!$C$14:$G$5000,2,FALSE))</f>
        <v/>
      </c>
      <c r="C5267" s="121"/>
      <c r="D5267" s="93" t="str">
        <f>IF(E5267="","",VLOOKUP(E5267,[1]PROJECTES!$C$14:$G$5000,5,FALSE))</f>
        <v/>
      </c>
      <c r="E5267" s="117"/>
      <c r="F5267" s="95"/>
      <c r="G5267" s="96" t="str">
        <f>IF(E5267="","",VLOOKUP(E5267,[1]PROJECTES!$C$14:$G$5000,4,FALSE))</f>
        <v/>
      </c>
      <c r="H5267" s="118"/>
      <c r="I5267" s="97" t="str">
        <f>IF(H5267="","",VLOOKUP(H5267,BD!B$2:C$16,2,FALSE))</f>
        <v/>
      </c>
      <c r="J5267" s="98"/>
      <c r="K5267" s="135" t="str">
        <f t="shared" si="176"/>
        <v/>
      </c>
      <c r="L5267" s="99" t="str">
        <f t="shared" ca="1" si="177"/>
        <v>-</v>
      </c>
      <c r="M5267" s="93" t="str">
        <f>IF(E5267="","",VLOOKUP(E5267,[1]PROJECTES!$C$14:$Z$5000,21,FALSE))</f>
        <v/>
      </c>
      <c r="N5267" s="100"/>
      <c r="O5267" s="72" t="s">
        <v>229</v>
      </c>
      <c r="P5267" s="101"/>
      <c r="Q5267" s="132"/>
      <c r="R5267" s="102"/>
      <c r="S5267" s="91"/>
    </row>
    <row r="5268" spans="1:19" s="104" customFormat="1" ht="12.75" customHeight="1" x14ac:dyDescent="0.25">
      <c r="A5268" s="121"/>
      <c r="B5268" s="92" t="str">
        <f>IF(E5268="","",VLOOKUP(E5268,[1]PROJECTES!$C$14:$G$5000,2,FALSE))</f>
        <v/>
      </c>
      <c r="C5268" s="121"/>
      <c r="D5268" s="93" t="str">
        <f>IF(E5268="","",VLOOKUP(E5268,[1]PROJECTES!$C$14:$G$5000,5,FALSE))</f>
        <v/>
      </c>
      <c r="E5268" s="117"/>
      <c r="F5268" s="95"/>
      <c r="G5268" s="96" t="str">
        <f>IF(E5268="","",VLOOKUP(E5268,[1]PROJECTES!$C$14:$G$5000,4,FALSE))</f>
        <v/>
      </c>
      <c r="H5268" s="118"/>
      <c r="I5268" s="97" t="str">
        <f>IF(H5268="","",VLOOKUP(H5268,BD!B$2:C$16,2,FALSE))</f>
        <v/>
      </c>
      <c r="J5268" s="98"/>
      <c r="K5268" s="135" t="str">
        <f t="shared" si="176"/>
        <v/>
      </c>
      <c r="L5268" s="99" t="str">
        <f t="shared" ca="1" si="177"/>
        <v>-</v>
      </c>
      <c r="M5268" s="93" t="str">
        <f>IF(E5268="","",VLOOKUP(E5268,[1]PROJECTES!$C$14:$Z$5000,21,FALSE))</f>
        <v/>
      </c>
      <c r="N5268" s="100"/>
      <c r="O5268" s="72" t="s">
        <v>229</v>
      </c>
      <c r="P5268" s="101"/>
      <c r="Q5268" s="132"/>
      <c r="R5268" s="102"/>
      <c r="S5268" s="91"/>
    </row>
    <row r="5269" spans="1:19" s="104" customFormat="1" ht="12.75" customHeight="1" x14ac:dyDescent="0.25">
      <c r="A5269" s="121"/>
      <c r="B5269" s="92" t="str">
        <f>IF(E5269="","",VLOOKUP(E5269,[1]PROJECTES!$C$14:$G$5000,2,FALSE))</f>
        <v/>
      </c>
      <c r="C5269" s="121"/>
      <c r="D5269" s="93" t="str">
        <f>IF(E5269="","",VLOOKUP(E5269,[1]PROJECTES!$C$14:$G$5000,5,FALSE))</f>
        <v/>
      </c>
      <c r="E5269" s="117"/>
      <c r="F5269" s="95"/>
      <c r="G5269" s="96" t="str">
        <f>IF(E5269="","",VLOOKUP(E5269,[1]PROJECTES!$C$14:$G$5000,4,FALSE))</f>
        <v/>
      </c>
      <c r="H5269" s="118"/>
      <c r="I5269" s="97" t="str">
        <f>IF(H5269="","",VLOOKUP(H5269,BD!B$2:C$16,2,FALSE))</f>
        <v/>
      </c>
      <c r="J5269" s="98"/>
      <c r="K5269" s="135" t="str">
        <f t="shared" si="176"/>
        <v/>
      </c>
      <c r="L5269" s="99" t="str">
        <f t="shared" ca="1" si="177"/>
        <v>-</v>
      </c>
      <c r="M5269" s="93" t="str">
        <f>IF(E5269="","",VLOOKUP(E5269,[1]PROJECTES!$C$14:$Z$5000,21,FALSE))</f>
        <v/>
      </c>
      <c r="N5269" s="100"/>
      <c r="O5269" s="72" t="s">
        <v>229</v>
      </c>
      <c r="P5269" s="101"/>
      <c r="Q5269" s="132"/>
      <c r="R5269" s="102"/>
      <c r="S5269" s="91"/>
    </row>
    <row r="5270" spans="1:19" s="104" customFormat="1" ht="12.75" customHeight="1" x14ac:dyDescent="0.25">
      <c r="A5270" s="121"/>
      <c r="B5270" s="92" t="str">
        <f>IF(E5270="","",VLOOKUP(E5270,[1]PROJECTES!$C$14:$G$5000,2,FALSE))</f>
        <v/>
      </c>
      <c r="C5270" s="121"/>
      <c r="D5270" s="93" t="str">
        <f>IF(E5270="","",VLOOKUP(E5270,[1]PROJECTES!$C$14:$G$5000,5,FALSE))</f>
        <v/>
      </c>
      <c r="E5270" s="117"/>
      <c r="F5270" s="95"/>
      <c r="G5270" s="96" t="str">
        <f>IF(E5270="","",VLOOKUP(E5270,[1]PROJECTES!$C$14:$G$5000,4,FALSE))</f>
        <v/>
      </c>
      <c r="H5270" s="118"/>
      <c r="I5270" s="97" t="str">
        <f>IF(H5270="","",VLOOKUP(H5270,BD!B$2:C$16,2,FALSE))</f>
        <v/>
      </c>
      <c r="J5270" s="98"/>
      <c r="K5270" s="135" t="str">
        <f t="shared" si="176"/>
        <v/>
      </c>
      <c r="L5270" s="99" t="str">
        <f t="shared" ca="1" si="177"/>
        <v>-</v>
      </c>
      <c r="M5270" s="93" t="str">
        <f>IF(E5270="","",VLOOKUP(E5270,[1]PROJECTES!$C$14:$Z$5000,21,FALSE))</f>
        <v/>
      </c>
      <c r="N5270" s="100"/>
      <c r="O5270" s="72" t="s">
        <v>229</v>
      </c>
      <c r="P5270" s="101"/>
      <c r="Q5270" s="132"/>
      <c r="R5270" s="102"/>
      <c r="S5270" s="91"/>
    </row>
    <row r="5271" spans="1:19" s="104" customFormat="1" ht="12.75" customHeight="1" x14ac:dyDescent="0.25">
      <c r="A5271" s="121"/>
      <c r="B5271" s="92" t="str">
        <f>IF(E5271="","",VLOOKUP(E5271,[1]PROJECTES!$C$14:$G$5000,2,FALSE))</f>
        <v/>
      </c>
      <c r="C5271" s="121"/>
      <c r="D5271" s="93" t="str">
        <f>IF(E5271="","",VLOOKUP(E5271,[1]PROJECTES!$C$14:$G$5000,5,FALSE))</f>
        <v/>
      </c>
      <c r="E5271" s="117"/>
      <c r="F5271" s="95"/>
      <c r="G5271" s="96" t="str">
        <f>IF(E5271="","",VLOOKUP(E5271,[1]PROJECTES!$C$14:$G$5000,4,FALSE))</f>
        <v/>
      </c>
      <c r="H5271" s="118"/>
      <c r="I5271" s="97" t="str">
        <f>IF(H5271="","",VLOOKUP(H5271,BD!B$2:C$16,2,FALSE))</f>
        <v/>
      </c>
      <c r="J5271" s="98"/>
      <c r="K5271" s="135" t="str">
        <f t="shared" si="176"/>
        <v/>
      </c>
      <c r="L5271" s="99" t="str">
        <f t="shared" ca="1" si="177"/>
        <v>-</v>
      </c>
      <c r="M5271" s="93" t="str">
        <f>IF(E5271="","",VLOOKUP(E5271,[1]PROJECTES!$C$14:$Z$5000,21,FALSE))</f>
        <v/>
      </c>
      <c r="N5271" s="100"/>
      <c r="O5271" s="72" t="s">
        <v>229</v>
      </c>
      <c r="P5271" s="101"/>
      <c r="Q5271" s="132"/>
      <c r="R5271" s="102"/>
      <c r="S5271" s="91"/>
    </row>
    <row r="5272" spans="1:19" s="104" customFormat="1" ht="12.75" customHeight="1" x14ac:dyDescent="0.25">
      <c r="A5272" s="121"/>
      <c r="B5272" s="92" t="str">
        <f>IF(E5272="","",VLOOKUP(E5272,[1]PROJECTES!$C$14:$G$5000,2,FALSE))</f>
        <v/>
      </c>
      <c r="C5272" s="121"/>
      <c r="D5272" s="93" t="str">
        <f>IF(E5272="","",VLOOKUP(E5272,[1]PROJECTES!$C$14:$G$5000,5,FALSE))</f>
        <v/>
      </c>
      <c r="E5272" s="117"/>
      <c r="F5272" s="95"/>
      <c r="G5272" s="96" t="str">
        <f>IF(E5272="","",VLOOKUP(E5272,[1]PROJECTES!$C$14:$G$5000,4,FALSE))</f>
        <v/>
      </c>
      <c r="H5272" s="118"/>
      <c r="I5272" s="97" t="str">
        <f>IF(H5272="","",VLOOKUP(H5272,BD!B$2:C$16,2,FALSE))</f>
        <v/>
      </c>
      <c r="J5272" s="98"/>
      <c r="K5272" s="135" t="str">
        <f t="shared" si="176"/>
        <v/>
      </c>
      <c r="L5272" s="99" t="str">
        <f t="shared" ca="1" si="177"/>
        <v>-</v>
      </c>
      <c r="M5272" s="93" t="str">
        <f>IF(E5272="","",VLOOKUP(E5272,[1]PROJECTES!$C$14:$Z$5000,21,FALSE))</f>
        <v/>
      </c>
      <c r="N5272" s="100"/>
      <c r="O5272" s="72" t="s">
        <v>229</v>
      </c>
      <c r="P5272" s="101"/>
      <c r="Q5272" s="132"/>
      <c r="R5272" s="102"/>
      <c r="S5272" s="91"/>
    </row>
    <row r="5273" spans="1:19" s="104" customFormat="1" ht="12.75" customHeight="1" x14ac:dyDescent="0.25">
      <c r="A5273" s="121"/>
      <c r="B5273" s="92" t="str">
        <f>IF(E5273="","",VLOOKUP(E5273,[1]PROJECTES!$C$14:$G$5000,2,FALSE))</f>
        <v/>
      </c>
      <c r="C5273" s="121"/>
      <c r="D5273" s="93" t="str">
        <f>IF(E5273="","",VLOOKUP(E5273,[1]PROJECTES!$C$14:$G$5000,5,FALSE))</f>
        <v/>
      </c>
      <c r="E5273" s="117"/>
      <c r="F5273" s="95"/>
      <c r="G5273" s="96" t="str">
        <f>IF(E5273="","",VLOOKUP(E5273,[1]PROJECTES!$C$14:$G$5000,4,FALSE))</f>
        <v/>
      </c>
      <c r="H5273" s="118"/>
      <c r="I5273" s="97" t="str">
        <f>IF(H5273="","",VLOOKUP(H5273,BD!B$2:C$16,2,FALSE))</f>
        <v/>
      </c>
      <c r="J5273" s="98"/>
      <c r="K5273" s="135" t="str">
        <f t="shared" si="176"/>
        <v/>
      </c>
      <c r="L5273" s="99" t="str">
        <f t="shared" ca="1" si="177"/>
        <v>-</v>
      </c>
      <c r="M5273" s="93" t="str">
        <f>IF(E5273="","",VLOOKUP(E5273,[1]PROJECTES!$C$14:$Z$5000,21,FALSE))</f>
        <v/>
      </c>
      <c r="N5273" s="100"/>
      <c r="O5273" s="72" t="s">
        <v>229</v>
      </c>
      <c r="P5273" s="101"/>
      <c r="Q5273" s="132"/>
      <c r="R5273" s="102"/>
      <c r="S5273" s="91"/>
    </row>
    <row r="5274" spans="1:19" s="104" customFormat="1" ht="12.75" customHeight="1" x14ac:dyDescent="0.25">
      <c r="A5274" s="121"/>
      <c r="B5274" s="92" t="str">
        <f>IF(E5274="","",VLOOKUP(E5274,[1]PROJECTES!$C$14:$G$5000,2,FALSE))</f>
        <v/>
      </c>
      <c r="C5274" s="121"/>
      <c r="D5274" s="93" t="str">
        <f>IF(E5274="","",VLOOKUP(E5274,[1]PROJECTES!$C$14:$G$5000,5,FALSE))</f>
        <v/>
      </c>
      <c r="E5274" s="117"/>
      <c r="F5274" s="95"/>
      <c r="G5274" s="96" t="str">
        <f>IF(E5274="","",VLOOKUP(E5274,[1]PROJECTES!$C$14:$G$5000,4,FALSE))</f>
        <v/>
      </c>
      <c r="H5274" s="118"/>
      <c r="I5274" s="97" t="str">
        <f>IF(H5274="","",VLOOKUP(H5274,BD!B$2:C$16,2,FALSE))</f>
        <v/>
      </c>
      <c r="J5274" s="98"/>
      <c r="K5274" s="135" t="str">
        <f t="shared" si="176"/>
        <v/>
      </c>
      <c r="L5274" s="99" t="str">
        <f t="shared" ca="1" si="177"/>
        <v>-</v>
      </c>
      <c r="M5274" s="93" t="str">
        <f>IF(E5274="","",VLOOKUP(E5274,[1]PROJECTES!$C$14:$Z$5000,21,FALSE))</f>
        <v/>
      </c>
      <c r="N5274" s="100"/>
      <c r="O5274" s="72" t="s">
        <v>229</v>
      </c>
      <c r="P5274" s="101"/>
      <c r="Q5274" s="132"/>
      <c r="R5274" s="102"/>
      <c r="S5274" s="91"/>
    </row>
    <row r="5275" spans="1:19" s="104" customFormat="1" ht="12.75" customHeight="1" x14ac:dyDescent="0.25">
      <c r="A5275" s="121"/>
      <c r="B5275" s="92" t="str">
        <f>IF(E5275="","",VLOOKUP(E5275,[1]PROJECTES!$C$14:$G$5000,2,FALSE))</f>
        <v/>
      </c>
      <c r="C5275" s="121"/>
      <c r="D5275" s="93" t="str">
        <f>IF(E5275="","",VLOOKUP(E5275,[1]PROJECTES!$C$14:$G$5000,5,FALSE))</f>
        <v/>
      </c>
      <c r="E5275" s="117"/>
      <c r="F5275" s="95"/>
      <c r="G5275" s="96" t="str">
        <f>IF(E5275="","",VLOOKUP(E5275,[1]PROJECTES!$C$14:$G$5000,4,FALSE))</f>
        <v/>
      </c>
      <c r="H5275" s="118"/>
      <c r="I5275" s="97" t="str">
        <f>IF(H5275="","",VLOOKUP(H5275,BD!B$2:C$16,2,FALSE))</f>
        <v/>
      </c>
      <c r="J5275" s="98"/>
      <c r="K5275" s="135" t="str">
        <f t="shared" si="176"/>
        <v/>
      </c>
      <c r="L5275" s="99" t="str">
        <f t="shared" ca="1" si="177"/>
        <v>-</v>
      </c>
      <c r="M5275" s="93" t="str">
        <f>IF(E5275="","",VLOOKUP(E5275,[1]PROJECTES!$C$14:$Z$5000,21,FALSE))</f>
        <v/>
      </c>
      <c r="N5275" s="100"/>
      <c r="O5275" s="72" t="s">
        <v>229</v>
      </c>
      <c r="P5275" s="101"/>
      <c r="Q5275" s="132"/>
      <c r="R5275" s="102"/>
      <c r="S5275" s="91"/>
    </row>
    <row r="5276" spans="1:19" s="104" customFormat="1" ht="12.75" customHeight="1" x14ac:dyDescent="0.25">
      <c r="A5276" s="121"/>
      <c r="B5276" s="92" t="str">
        <f>IF(E5276="","",VLOOKUP(E5276,[1]PROJECTES!$C$14:$G$5000,2,FALSE))</f>
        <v/>
      </c>
      <c r="C5276" s="121"/>
      <c r="D5276" s="93" t="str">
        <f>IF(E5276="","",VLOOKUP(E5276,[1]PROJECTES!$C$14:$G$5000,5,FALSE))</f>
        <v/>
      </c>
      <c r="E5276" s="117"/>
      <c r="F5276" s="95"/>
      <c r="G5276" s="96" t="str">
        <f>IF(E5276="","",VLOOKUP(E5276,[1]PROJECTES!$C$14:$G$5000,4,FALSE))</f>
        <v/>
      </c>
      <c r="H5276" s="118"/>
      <c r="I5276" s="97" t="str">
        <f>IF(H5276="","",VLOOKUP(H5276,BD!B$2:C$16,2,FALSE))</f>
        <v/>
      </c>
      <c r="J5276" s="98"/>
      <c r="K5276" s="135" t="str">
        <f t="shared" si="176"/>
        <v/>
      </c>
      <c r="L5276" s="99" t="str">
        <f t="shared" ca="1" si="177"/>
        <v>-</v>
      </c>
      <c r="M5276" s="93" t="str">
        <f>IF(E5276="","",VLOOKUP(E5276,[1]PROJECTES!$C$14:$Z$5000,21,FALSE))</f>
        <v/>
      </c>
      <c r="N5276" s="100"/>
      <c r="O5276" s="72" t="s">
        <v>229</v>
      </c>
      <c r="P5276" s="101"/>
      <c r="Q5276" s="132"/>
      <c r="R5276" s="102"/>
      <c r="S5276" s="91"/>
    </row>
    <row r="5277" spans="1:19" s="104" customFormat="1" ht="12.75" customHeight="1" x14ac:dyDescent="0.25">
      <c r="A5277" s="121"/>
      <c r="B5277" s="92" t="str">
        <f>IF(E5277="","",VLOOKUP(E5277,[1]PROJECTES!$C$14:$G$5000,2,FALSE))</f>
        <v/>
      </c>
      <c r="C5277" s="121"/>
      <c r="D5277" s="93" t="str">
        <f>IF(E5277="","",VLOOKUP(E5277,[1]PROJECTES!$C$14:$G$5000,5,FALSE))</f>
        <v/>
      </c>
      <c r="E5277" s="117"/>
      <c r="F5277" s="95"/>
      <c r="G5277" s="96" t="str">
        <f>IF(E5277="","",VLOOKUP(E5277,[1]PROJECTES!$C$14:$G$5000,4,FALSE))</f>
        <v/>
      </c>
      <c r="H5277" s="118"/>
      <c r="I5277" s="97" t="str">
        <f>IF(H5277="","",VLOOKUP(H5277,BD!B$2:C$16,2,FALSE))</f>
        <v/>
      </c>
      <c r="J5277" s="98"/>
      <c r="K5277" s="135" t="str">
        <f t="shared" si="176"/>
        <v/>
      </c>
      <c r="L5277" s="99" t="str">
        <f t="shared" ca="1" si="177"/>
        <v>-</v>
      </c>
      <c r="M5277" s="93" t="str">
        <f>IF(E5277="","",VLOOKUP(E5277,[1]PROJECTES!$C$14:$Z$5000,21,FALSE))</f>
        <v/>
      </c>
      <c r="N5277" s="100"/>
      <c r="O5277" s="72" t="s">
        <v>229</v>
      </c>
      <c r="P5277" s="101"/>
      <c r="Q5277" s="132"/>
      <c r="R5277" s="102"/>
      <c r="S5277" s="91"/>
    </row>
    <row r="5278" spans="1:19" s="104" customFormat="1" ht="12.75" customHeight="1" x14ac:dyDescent="0.25">
      <c r="A5278" s="121"/>
      <c r="B5278" s="92" t="str">
        <f>IF(E5278="","",VLOOKUP(E5278,[1]PROJECTES!$C$14:$G$5000,2,FALSE))</f>
        <v/>
      </c>
      <c r="C5278" s="121"/>
      <c r="D5278" s="93" t="str">
        <f>IF(E5278="","",VLOOKUP(E5278,[1]PROJECTES!$C$14:$G$5000,5,FALSE))</f>
        <v/>
      </c>
      <c r="E5278" s="117"/>
      <c r="F5278" s="95"/>
      <c r="G5278" s="96" t="str">
        <f>IF(E5278="","",VLOOKUP(E5278,[1]PROJECTES!$C$14:$G$5000,4,FALSE))</f>
        <v/>
      </c>
      <c r="H5278" s="118"/>
      <c r="I5278" s="97" t="str">
        <f>IF(H5278="","",VLOOKUP(H5278,BD!B$2:C$16,2,FALSE))</f>
        <v/>
      </c>
      <c r="J5278" s="98"/>
      <c r="K5278" s="135" t="str">
        <f t="shared" si="176"/>
        <v/>
      </c>
      <c r="L5278" s="99" t="str">
        <f t="shared" ca="1" si="177"/>
        <v>-</v>
      </c>
      <c r="M5278" s="93" t="str">
        <f>IF(E5278="","",VLOOKUP(E5278,[1]PROJECTES!$C$14:$Z$5000,21,FALSE))</f>
        <v/>
      </c>
      <c r="N5278" s="100"/>
      <c r="O5278" s="72" t="s">
        <v>229</v>
      </c>
      <c r="P5278" s="101"/>
      <c r="Q5278" s="132"/>
      <c r="R5278" s="102"/>
      <c r="S5278" s="91"/>
    </row>
    <row r="5279" spans="1:19" s="104" customFormat="1" ht="12.75" customHeight="1" x14ac:dyDescent="0.25">
      <c r="A5279" s="121"/>
      <c r="B5279" s="92" t="str">
        <f>IF(E5279="","",VLOOKUP(E5279,[1]PROJECTES!$C$14:$G$5000,2,FALSE))</f>
        <v/>
      </c>
      <c r="C5279" s="121"/>
      <c r="D5279" s="93" t="str">
        <f>IF(E5279="","",VLOOKUP(E5279,[1]PROJECTES!$C$14:$G$5000,5,FALSE))</f>
        <v/>
      </c>
      <c r="E5279" s="117"/>
      <c r="F5279" s="95"/>
      <c r="G5279" s="96" t="str">
        <f>IF(E5279="","",VLOOKUP(E5279,[1]PROJECTES!$C$14:$G$5000,4,FALSE))</f>
        <v/>
      </c>
      <c r="H5279" s="118"/>
      <c r="I5279" s="97" t="str">
        <f>IF(H5279="","",VLOOKUP(H5279,BD!B$2:C$16,2,FALSE))</f>
        <v/>
      </c>
      <c r="J5279" s="98"/>
      <c r="K5279" s="135" t="str">
        <f t="shared" si="176"/>
        <v/>
      </c>
      <c r="L5279" s="99" t="str">
        <f t="shared" ca="1" si="177"/>
        <v>-</v>
      </c>
      <c r="M5279" s="93" t="str">
        <f>IF(E5279="","",VLOOKUP(E5279,[1]PROJECTES!$C$14:$Z$5000,21,FALSE))</f>
        <v/>
      </c>
      <c r="N5279" s="100"/>
      <c r="O5279" s="72" t="s">
        <v>229</v>
      </c>
      <c r="P5279" s="101"/>
      <c r="Q5279" s="132"/>
      <c r="R5279" s="102"/>
      <c r="S5279" s="91"/>
    </row>
    <row r="5280" spans="1:19" s="104" customFormat="1" ht="12.75" customHeight="1" x14ac:dyDescent="0.25">
      <c r="A5280" s="121"/>
      <c r="B5280" s="92" t="str">
        <f>IF(E5280="","",VLOOKUP(E5280,[1]PROJECTES!$C$14:$G$5000,2,FALSE))</f>
        <v/>
      </c>
      <c r="C5280" s="121"/>
      <c r="D5280" s="93" t="str">
        <f>IF(E5280="","",VLOOKUP(E5280,[1]PROJECTES!$C$14:$G$5000,5,FALSE))</f>
        <v/>
      </c>
      <c r="E5280" s="117"/>
      <c r="F5280" s="95"/>
      <c r="G5280" s="96" t="str">
        <f>IF(E5280="","",VLOOKUP(E5280,[1]PROJECTES!$C$14:$G$5000,4,FALSE))</f>
        <v/>
      </c>
      <c r="H5280" s="118"/>
      <c r="I5280" s="97" t="str">
        <f>IF(H5280="","",VLOOKUP(H5280,BD!B$2:C$16,2,FALSE))</f>
        <v/>
      </c>
      <c r="J5280" s="98"/>
      <c r="K5280" s="135" t="str">
        <f t="shared" si="176"/>
        <v/>
      </c>
      <c r="L5280" s="99" t="str">
        <f t="shared" ca="1" si="177"/>
        <v>-</v>
      </c>
      <c r="M5280" s="93" t="str">
        <f>IF(E5280="","",VLOOKUP(E5280,[1]PROJECTES!$C$14:$Z$5000,21,FALSE))</f>
        <v/>
      </c>
      <c r="N5280" s="100"/>
      <c r="O5280" s="72" t="s">
        <v>229</v>
      </c>
      <c r="P5280" s="101"/>
      <c r="Q5280" s="132"/>
      <c r="R5280" s="102"/>
      <c r="S5280" s="91"/>
    </row>
    <row r="5281" spans="1:19" s="104" customFormat="1" ht="12.75" customHeight="1" x14ac:dyDescent="0.25">
      <c r="A5281" s="121"/>
      <c r="B5281" s="92" t="str">
        <f>IF(E5281="","",VLOOKUP(E5281,[1]PROJECTES!$C$14:$G$5000,2,FALSE))</f>
        <v/>
      </c>
      <c r="C5281" s="121"/>
      <c r="D5281" s="93" t="str">
        <f>IF(E5281="","",VLOOKUP(E5281,[1]PROJECTES!$C$14:$G$5000,5,FALSE))</f>
        <v/>
      </c>
      <c r="E5281" s="117"/>
      <c r="F5281" s="95"/>
      <c r="G5281" s="96" t="str">
        <f>IF(E5281="","",VLOOKUP(E5281,[1]PROJECTES!$C$14:$G$5000,4,FALSE))</f>
        <v/>
      </c>
      <c r="H5281" s="118"/>
      <c r="I5281" s="97" t="str">
        <f>IF(H5281="","",VLOOKUP(H5281,BD!B$2:C$16,2,FALSE))</f>
        <v/>
      </c>
      <c r="J5281" s="98"/>
      <c r="K5281" s="135" t="str">
        <f t="shared" si="176"/>
        <v/>
      </c>
      <c r="L5281" s="99" t="str">
        <f t="shared" ca="1" si="177"/>
        <v>-</v>
      </c>
      <c r="M5281" s="93" t="str">
        <f>IF(E5281="","",VLOOKUP(E5281,[1]PROJECTES!$C$14:$Z$5000,21,FALSE))</f>
        <v/>
      </c>
      <c r="N5281" s="100"/>
      <c r="O5281" s="72" t="s">
        <v>229</v>
      </c>
      <c r="P5281" s="101"/>
      <c r="Q5281" s="132"/>
      <c r="R5281" s="102"/>
      <c r="S5281" s="91"/>
    </row>
    <row r="5282" spans="1:19" s="104" customFormat="1" ht="12.75" customHeight="1" x14ac:dyDescent="0.25">
      <c r="A5282" s="121"/>
      <c r="B5282" s="92" t="str">
        <f>IF(E5282="","",VLOOKUP(E5282,[1]PROJECTES!$C$14:$G$5000,2,FALSE))</f>
        <v/>
      </c>
      <c r="C5282" s="121"/>
      <c r="D5282" s="93" t="str">
        <f>IF(E5282="","",VLOOKUP(E5282,[1]PROJECTES!$C$14:$G$5000,5,FALSE))</f>
        <v/>
      </c>
      <c r="E5282" s="117"/>
      <c r="F5282" s="95"/>
      <c r="G5282" s="96" t="str">
        <f>IF(E5282="","",VLOOKUP(E5282,[1]PROJECTES!$C$14:$G$5000,4,FALSE))</f>
        <v/>
      </c>
      <c r="H5282" s="118"/>
      <c r="I5282" s="97" t="str">
        <f>IF(H5282="","",VLOOKUP(H5282,BD!B$2:C$16,2,FALSE))</f>
        <v/>
      </c>
      <c r="J5282" s="98"/>
      <c r="K5282" s="135" t="str">
        <f t="shared" si="176"/>
        <v/>
      </c>
      <c r="L5282" s="99" t="str">
        <f t="shared" ca="1" si="177"/>
        <v>-</v>
      </c>
      <c r="M5282" s="93" t="str">
        <f>IF(E5282="","",VLOOKUP(E5282,[1]PROJECTES!$C$14:$Z$5000,21,FALSE))</f>
        <v/>
      </c>
      <c r="N5282" s="100"/>
      <c r="O5282" s="72" t="s">
        <v>229</v>
      </c>
      <c r="P5282" s="101"/>
      <c r="Q5282" s="132"/>
      <c r="R5282" s="102"/>
      <c r="S5282" s="91"/>
    </row>
    <row r="5283" spans="1:19" s="104" customFormat="1" ht="12.75" customHeight="1" x14ac:dyDescent="0.25">
      <c r="A5283" s="121"/>
      <c r="B5283" s="92" t="str">
        <f>IF(E5283="","",VLOOKUP(E5283,[1]PROJECTES!$C$14:$G$5000,2,FALSE))</f>
        <v/>
      </c>
      <c r="C5283" s="121"/>
      <c r="D5283" s="93" t="str">
        <f>IF(E5283="","",VLOOKUP(E5283,[1]PROJECTES!$C$14:$G$5000,5,FALSE))</f>
        <v/>
      </c>
      <c r="E5283" s="117"/>
      <c r="F5283" s="95"/>
      <c r="G5283" s="96" t="str">
        <f>IF(E5283="","",VLOOKUP(E5283,[1]PROJECTES!$C$14:$G$5000,4,FALSE))</f>
        <v/>
      </c>
      <c r="H5283" s="118"/>
      <c r="I5283" s="97" t="str">
        <f>IF(H5283="","",VLOOKUP(H5283,BD!B$2:C$16,2,FALSE))</f>
        <v/>
      </c>
      <c r="J5283" s="98"/>
      <c r="K5283" s="135" t="str">
        <f t="shared" si="176"/>
        <v/>
      </c>
      <c r="L5283" s="99" t="str">
        <f t="shared" ca="1" si="177"/>
        <v>-</v>
      </c>
      <c r="M5283" s="93" t="str">
        <f>IF(E5283="","",VLOOKUP(E5283,[1]PROJECTES!$C$14:$Z$5000,21,FALSE))</f>
        <v/>
      </c>
      <c r="N5283" s="100"/>
      <c r="O5283" s="72" t="s">
        <v>229</v>
      </c>
      <c r="P5283" s="101"/>
      <c r="Q5283" s="132"/>
      <c r="R5283" s="102"/>
      <c r="S5283" s="91"/>
    </row>
    <row r="5284" spans="1:19" s="104" customFormat="1" ht="12.75" customHeight="1" x14ac:dyDescent="0.25">
      <c r="A5284" s="121"/>
      <c r="B5284" s="92" t="str">
        <f>IF(E5284="","",VLOOKUP(E5284,[1]PROJECTES!$C$14:$G$5000,2,FALSE))</f>
        <v/>
      </c>
      <c r="C5284" s="121"/>
      <c r="D5284" s="93" t="str">
        <f>IF(E5284="","",VLOOKUP(E5284,[1]PROJECTES!$C$14:$G$5000,5,FALSE))</f>
        <v/>
      </c>
      <c r="E5284" s="117"/>
      <c r="F5284" s="95"/>
      <c r="G5284" s="96" t="str">
        <f>IF(E5284="","",VLOOKUP(E5284,[1]PROJECTES!$C$14:$G$5000,4,FALSE))</f>
        <v/>
      </c>
      <c r="H5284" s="118"/>
      <c r="I5284" s="97" t="str">
        <f>IF(H5284="","",VLOOKUP(H5284,BD!B$2:C$16,2,FALSE))</f>
        <v/>
      </c>
      <c r="J5284" s="98"/>
      <c r="K5284" s="135" t="str">
        <f t="shared" si="176"/>
        <v/>
      </c>
      <c r="L5284" s="99" t="str">
        <f t="shared" ca="1" si="177"/>
        <v>-</v>
      </c>
      <c r="M5284" s="93" t="str">
        <f>IF(E5284="","",VLOOKUP(E5284,[1]PROJECTES!$C$14:$Z$5000,21,FALSE))</f>
        <v/>
      </c>
      <c r="N5284" s="100"/>
      <c r="O5284" s="72" t="s">
        <v>229</v>
      </c>
      <c r="P5284" s="101"/>
      <c r="Q5284" s="132"/>
      <c r="R5284" s="102"/>
      <c r="S5284" s="91"/>
    </row>
    <row r="5285" spans="1:19" s="104" customFormat="1" ht="12.75" customHeight="1" x14ac:dyDescent="0.25">
      <c r="A5285" s="121"/>
      <c r="B5285" s="92" t="str">
        <f>IF(E5285="","",VLOOKUP(E5285,[1]PROJECTES!$C$14:$G$5000,2,FALSE))</f>
        <v/>
      </c>
      <c r="C5285" s="121"/>
      <c r="D5285" s="93" t="str">
        <f>IF(E5285="","",VLOOKUP(E5285,[1]PROJECTES!$C$14:$G$5000,5,FALSE))</f>
        <v/>
      </c>
      <c r="E5285" s="117"/>
      <c r="F5285" s="95"/>
      <c r="G5285" s="96" t="str">
        <f>IF(E5285="","",VLOOKUP(E5285,[1]PROJECTES!$C$14:$G$5000,4,FALSE))</f>
        <v/>
      </c>
      <c r="H5285" s="118"/>
      <c r="I5285" s="97" t="str">
        <f>IF(H5285="","",VLOOKUP(H5285,BD!B$2:C$16,2,FALSE))</f>
        <v/>
      </c>
      <c r="J5285" s="98"/>
      <c r="K5285" s="135" t="str">
        <f t="shared" si="176"/>
        <v/>
      </c>
      <c r="L5285" s="99" t="str">
        <f t="shared" ca="1" si="177"/>
        <v>-</v>
      </c>
      <c r="M5285" s="93" t="str">
        <f>IF(E5285="","",VLOOKUP(E5285,[1]PROJECTES!$C$14:$Z$5000,21,FALSE))</f>
        <v/>
      </c>
      <c r="N5285" s="100"/>
      <c r="O5285" s="72" t="s">
        <v>229</v>
      </c>
      <c r="P5285" s="101"/>
      <c r="Q5285" s="132"/>
      <c r="R5285" s="102"/>
      <c r="S5285" s="91"/>
    </row>
    <row r="5286" spans="1:19" s="104" customFormat="1" ht="12.75" customHeight="1" x14ac:dyDescent="0.25">
      <c r="A5286" s="121"/>
      <c r="B5286" s="92" t="str">
        <f>IF(E5286="","",VLOOKUP(E5286,[1]PROJECTES!$C$14:$G$5000,2,FALSE))</f>
        <v/>
      </c>
      <c r="C5286" s="121"/>
      <c r="D5286" s="93" t="str">
        <f>IF(E5286="","",VLOOKUP(E5286,[1]PROJECTES!$C$14:$G$5000,5,FALSE))</f>
        <v/>
      </c>
      <c r="E5286" s="117"/>
      <c r="F5286" s="95"/>
      <c r="G5286" s="96" t="str">
        <f>IF(E5286="","",VLOOKUP(E5286,[1]PROJECTES!$C$14:$G$5000,4,FALSE))</f>
        <v/>
      </c>
      <c r="H5286" s="118"/>
      <c r="I5286" s="97" t="str">
        <f>IF(H5286="","",VLOOKUP(H5286,BD!B$2:C$16,2,FALSE))</f>
        <v/>
      </c>
      <c r="J5286" s="98"/>
      <c r="K5286" s="135" t="str">
        <f t="shared" si="176"/>
        <v/>
      </c>
      <c r="L5286" s="99" t="str">
        <f t="shared" ca="1" si="177"/>
        <v>-</v>
      </c>
      <c r="M5286" s="93" t="str">
        <f>IF(E5286="","",VLOOKUP(E5286,[1]PROJECTES!$C$14:$Z$5000,21,FALSE))</f>
        <v/>
      </c>
      <c r="N5286" s="100"/>
      <c r="O5286" s="72" t="s">
        <v>229</v>
      </c>
      <c r="P5286" s="101"/>
      <c r="Q5286" s="132"/>
      <c r="R5286" s="102"/>
      <c r="S5286" s="91"/>
    </row>
    <row r="5287" spans="1:19" s="104" customFormat="1" ht="12.75" customHeight="1" x14ac:dyDescent="0.25">
      <c r="A5287" s="121"/>
      <c r="B5287" s="92" t="str">
        <f>IF(E5287="","",VLOOKUP(E5287,[1]PROJECTES!$C$14:$G$5000,2,FALSE))</f>
        <v/>
      </c>
      <c r="C5287" s="121"/>
      <c r="D5287" s="93" t="str">
        <f>IF(E5287="","",VLOOKUP(E5287,[1]PROJECTES!$C$14:$G$5000,5,FALSE))</f>
        <v/>
      </c>
      <c r="E5287" s="117"/>
      <c r="F5287" s="95"/>
      <c r="G5287" s="96" t="str">
        <f>IF(E5287="","",VLOOKUP(E5287,[1]PROJECTES!$C$14:$G$5000,4,FALSE))</f>
        <v/>
      </c>
      <c r="H5287" s="118"/>
      <c r="I5287" s="97" t="str">
        <f>IF(H5287="","",VLOOKUP(H5287,BD!B$2:C$16,2,FALSE))</f>
        <v/>
      </c>
      <c r="J5287" s="98"/>
      <c r="K5287" s="135" t="str">
        <f t="shared" si="176"/>
        <v/>
      </c>
      <c r="L5287" s="99" t="str">
        <f t="shared" ca="1" si="177"/>
        <v>-</v>
      </c>
      <c r="M5287" s="93" t="str">
        <f>IF(E5287="","",VLOOKUP(E5287,[1]PROJECTES!$C$14:$Z$5000,21,FALSE))</f>
        <v/>
      </c>
      <c r="N5287" s="100"/>
      <c r="O5287" s="72" t="s">
        <v>229</v>
      </c>
      <c r="P5287" s="101"/>
      <c r="Q5287" s="132"/>
      <c r="R5287" s="102"/>
      <c r="S5287" s="91"/>
    </row>
    <row r="5288" spans="1:19" s="104" customFormat="1" ht="12.75" customHeight="1" x14ac:dyDescent="0.25">
      <c r="A5288" s="121"/>
      <c r="B5288" s="92" t="str">
        <f>IF(E5288="","",VLOOKUP(E5288,[1]PROJECTES!$C$14:$G$5000,2,FALSE))</f>
        <v/>
      </c>
      <c r="C5288" s="121"/>
      <c r="D5288" s="93" t="str">
        <f>IF(E5288="","",VLOOKUP(E5288,[1]PROJECTES!$C$14:$G$5000,5,FALSE))</f>
        <v/>
      </c>
      <c r="E5288" s="117"/>
      <c r="F5288" s="95"/>
      <c r="G5288" s="96" t="str">
        <f>IF(E5288="","",VLOOKUP(E5288,[1]PROJECTES!$C$14:$G$5000,4,FALSE))</f>
        <v/>
      </c>
      <c r="H5288" s="118"/>
      <c r="I5288" s="97" t="str">
        <f>IF(H5288="","",VLOOKUP(H5288,BD!B$2:C$16,2,FALSE))</f>
        <v/>
      </c>
      <c r="J5288" s="98"/>
      <c r="K5288" s="135" t="str">
        <f t="shared" si="176"/>
        <v/>
      </c>
      <c r="L5288" s="99" t="str">
        <f t="shared" ca="1" si="177"/>
        <v>-</v>
      </c>
      <c r="M5288" s="93" t="str">
        <f>IF(E5288="","",VLOOKUP(E5288,[1]PROJECTES!$C$14:$Z$5000,21,FALSE))</f>
        <v/>
      </c>
      <c r="N5288" s="100"/>
      <c r="O5288" s="72" t="s">
        <v>229</v>
      </c>
      <c r="P5288" s="101"/>
      <c r="Q5288" s="132"/>
      <c r="R5288" s="102"/>
      <c r="S5288" s="91"/>
    </row>
    <row r="5289" spans="1:19" s="104" customFormat="1" ht="12.75" customHeight="1" x14ac:dyDescent="0.25">
      <c r="A5289" s="121"/>
      <c r="B5289" s="92" t="str">
        <f>IF(E5289="","",VLOOKUP(E5289,[1]PROJECTES!$C$14:$G$5000,2,FALSE))</f>
        <v/>
      </c>
      <c r="C5289" s="121"/>
      <c r="D5289" s="93" t="str">
        <f>IF(E5289="","",VLOOKUP(E5289,[1]PROJECTES!$C$14:$G$5000,5,FALSE))</f>
        <v/>
      </c>
      <c r="E5289" s="117"/>
      <c r="F5289" s="95"/>
      <c r="G5289" s="96" t="str">
        <f>IF(E5289="","",VLOOKUP(E5289,[1]PROJECTES!$C$14:$G$5000,4,FALSE))</f>
        <v/>
      </c>
      <c r="H5289" s="118"/>
      <c r="I5289" s="97" t="str">
        <f>IF(H5289="","",VLOOKUP(H5289,BD!B$2:C$16,2,FALSE))</f>
        <v/>
      </c>
      <c r="J5289" s="98"/>
      <c r="K5289" s="135" t="str">
        <f t="shared" si="176"/>
        <v/>
      </c>
      <c r="L5289" s="99" t="str">
        <f t="shared" ca="1" si="177"/>
        <v>-</v>
      </c>
      <c r="M5289" s="93" t="str">
        <f>IF(E5289="","",VLOOKUP(E5289,[1]PROJECTES!$C$14:$Z$5000,21,FALSE))</f>
        <v/>
      </c>
      <c r="N5289" s="100"/>
      <c r="O5289" s="72" t="s">
        <v>229</v>
      </c>
      <c r="P5289" s="101"/>
      <c r="Q5289" s="132"/>
      <c r="R5289" s="102"/>
      <c r="S5289" s="91"/>
    </row>
    <row r="5290" spans="1:19" s="104" customFormat="1" ht="12.75" customHeight="1" x14ac:dyDescent="0.25">
      <c r="A5290" s="121"/>
      <c r="B5290" s="92" t="str">
        <f>IF(E5290="","",VLOOKUP(E5290,[1]PROJECTES!$C$14:$G$5000,2,FALSE))</f>
        <v/>
      </c>
      <c r="C5290" s="121"/>
      <c r="D5290" s="93" t="str">
        <f>IF(E5290="","",VLOOKUP(E5290,[1]PROJECTES!$C$14:$G$5000,5,FALSE))</f>
        <v/>
      </c>
      <c r="E5290" s="117"/>
      <c r="F5290" s="95"/>
      <c r="G5290" s="96" t="str">
        <f>IF(E5290="","",VLOOKUP(E5290,[1]PROJECTES!$C$14:$G$5000,4,FALSE))</f>
        <v/>
      </c>
      <c r="H5290" s="118"/>
      <c r="I5290" s="97" t="str">
        <f>IF(H5290="","",VLOOKUP(H5290,BD!B$2:C$16,2,FALSE))</f>
        <v/>
      </c>
      <c r="J5290" s="98"/>
      <c r="K5290" s="135" t="str">
        <f t="shared" si="176"/>
        <v/>
      </c>
      <c r="L5290" s="99" t="str">
        <f t="shared" ca="1" si="177"/>
        <v>-</v>
      </c>
      <c r="M5290" s="93" t="str">
        <f>IF(E5290="","",VLOOKUP(E5290,[1]PROJECTES!$C$14:$Z$5000,21,FALSE))</f>
        <v/>
      </c>
      <c r="N5290" s="100"/>
      <c r="O5290" s="72" t="s">
        <v>229</v>
      </c>
      <c r="P5290" s="101"/>
      <c r="Q5290" s="132"/>
      <c r="R5290" s="102"/>
      <c r="S5290" s="91"/>
    </row>
    <row r="5291" spans="1:19" s="104" customFormat="1" ht="12.75" customHeight="1" x14ac:dyDescent="0.25">
      <c r="A5291" s="121"/>
      <c r="B5291" s="92" t="str">
        <f>IF(E5291="","",VLOOKUP(E5291,[1]PROJECTES!$C$14:$G$5000,2,FALSE))</f>
        <v/>
      </c>
      <c r="C5291" s="121"/>
      <c r="D5291" s="93" t="str">
        <f>IF(E5291="","",VLOOKUP(E5291,[1]PROJECTES!$C$14:$G$5000,5,FALSE))</f>
        <v/>
      </c>
      <c r="E5291" s="117"/>
      <c r="F5291" s="95"/>
      <c r="G5291" s="96" t="str">
        <f>IF(E5291="","",VLOOKUP(E5291,[1]PROJECTES!$C$14:$G$5000,4,FALSE))</f>
        <v/>
      </c>
      <c r="H5291" s="118"/>
      <c r="I5291" s="97" t="str">
        <f>IF(H5291="","",VLOOKUP(H5291,BD!B$2:C$16,2,FALSE))</f>
        <v/>
      </c>
      <c r="J5291" s="98"/>
      <c r="K5291" s="135" t="str">
        <f t="shared" si="176"/>
        <v/>
      </c>
      <c r="L5291" s="99" t="str">
        <f t="shared" ca="1" si="177"/>
        <v>-</v>
      </c>
      <c r="M5291" s="93" t="str">
        <f>IF(E5291="","",VLOOKUP(E5291,[1]PROJECTES!$C$14:$Z$5000,21,FALSE))</f>
        <v/>
      </c>
      <c r="N5291" s="100"/>
      <c r="O5291" s="72" t="s">
        <v>229</v>
      </c>
      <c r="P5291" s="101"/>
      <c r="Q5291" s="132"/>
      <c r="R5291" s="102"/>
      <c r="S5291" s="91"/>
    </row>
    <row r="5292" spans="1:19" s="104" customFormat="1" ht="12.75" customHeight="1" x14ac:dyDescent="0.25">
      <c r="A5292" s="121"/>
      <c r="B5292" s="92" t="str">
        <f>IF(E5292="","",VLOOKUP(E5292,[1]PROJECTES!$C$14:$G$5000,2,FALSE))</f>
        <v/>
      </c>
      <c r="C5292" s="121"/>
      <c r="D5292" s="93" t="str">
        <f>IF(E5292="","",VLOOKUP(E5292,[1]PROJECTES!$C$14:$G$5000,5,FALSE))</f>
        <v/>
      </c>
      <c r="E5292" s="117"/>
      <c r="F5292" s="95"/>
      <c r="G5292" s="96" t="str">
        <f>IF(E5292="","",VLOOKUP(E5292,[1]PROJECTES!$C$14:$G$5000,4,FALSE))</f>
        <v/>
      </c>
      <c r="H5292" s="118"/>
      <c r="I5292" s="97" t="str">
        <f>IF(H5292="","",VLOOKUP(H5292,BD!B$2:C$16,2,FALSE))</f>
        <v/>
      </c>
      <c r="J5292" s="98"/>
      <c r="K5292" s="135" t="str">
        <f t="shared" ref="K5292:K5355" si="178">IF(J5292="","",WEEKNUM(J5292,2)-0)</f>
        <v/>
      </c>
      <c r="L5292" s="99" t="str">
        <f t="shared" ref="L5292:L5355" ca="1" si="179">IF(M5292="","-",IF(G5292="TA","-",+M5292-TODAY()))</f>
        <v>-</v>
      </c>
      <c r="M5292" s="93" t="str">
        <f>IF(E5292="","",VLOOKUP(E5292,[1]PROJECTES!$C$14:$Z$5000,21,FALSE))</f>
        <v/>
      </c>
      <c r="N5292" s="100"/>
      <c r="O5292" s="72" t="s">
        <v>229</v>
      </c>
      <c r="P5292" s="101"/>
      <c r="Q5292" s="132"/>
      <c r="R5292" s="102"/>
      <c r="S5292" s="91"/>
    </row>
    <row r="5293" spans="1:19" s="104" customFormat="1" ht="12.75" customHeight="1" x14ac:dyDescent="0.25">
      <c r="A5293" s="121"/>
      <c r="B5293" s="92" t="str">
        <f>IF(E5293="","",VLOOKUP(E5293,[1]PROJECTES!$C$14:$G$5000,2,FALSE))</f>
        <v/>
      </c>
      <c r="C5293" s="121"/>
      <c r="D5293" s="93" t="str">
        <f>IF(E5293="","",VLOOKUP(E5293,[1]PROJECTES!$C$14:$G$5000,5,FALSE))</f>
        <v/>
      </c>
      <c r="E5293" s="117"/>
      <c r="F5293" s="95"/>
      <c r="G5293" s="96" t="str">
        <f>IF(E5293="","",VLOOKUP(E5293,[1]PROJECTES!$C$14:$G$5000,4,FALSE))</f>
        <v/>
      </c>
      <c r="H5293" s="118"/>
      <c r="I5293" s="97" t="str">
        <f>IF(H5293="","",VLOOKUP(H5293,BD!B$2:C$16,2,FALSE))</f>
        <v/>
      </c>
      <c r="J5293" s="98"/>
      <c r="K5293" s="135" t="str">
        <f t="shared" si="178"/>
        <v/>
      </c>
      <c r="L5293" s="99" t="str">
        <f t="shared" ca="1" si="179"/>
        <v>-</v>
      </c>
      <c r="M5293" s="93" t="str">
        <f>IF(E5293="","",VLOOKUP(E5293,[1]PROJECTES!$C$14:$Z$5000,21,FALSE))</f>
        <v/>
      </c>
      <c r="N5293" s="100"/>
      <c r="O5293" s="72" t="s">
        <v>229</v>
      </c>
      <c r="P5293" s="101"/>
      <c r="Q5293" s="132"/>
      <c r="R5293" s="102"/>
      <c r="S5293" s="91"/>
    </row>
    <row r="5294" spans="1:19" s="104" customFormat="1" ht="12.75" customHeight="1" x14ac:dyDescent="0.25">
      <c r="A5294" s="121"/>
      <c r="B5294" s="92" t="str">
        <f>IF(E5294="","",VLOOKUP(E5294,[1]PROJECTES!$C$14:$G$5000,2,FALSE))</f>
        <v/>
      </c>
      <c r="C5294" s="121"/>
      <c r="D5294" s="93" t="str">
        <f>IF(E5294="","",VLOOKUP(E5294,[1]PROJECTES!$C$14:$G$5000,5,FALSE))</f>
        <v/>
      </c>
      <c r="E5294" s="117"/>
      <c r="F5294" s="95"/>
      <c r="G5294" s="96" t="str">
        <f>IF(E5294="","",VLOOKUP(E5294,[1]PROJECTES!$C$14:$G$5000,4,FALSE))</f>
        <v/>
      </c>
      <c r="H5294" s="118"/>
      <c r="I5294" s="97" t="str">
        <f>IF(H5294="","",VLOOKUP(H5294,BD!B$2:C$16,2,FALSE))</f>
        <v/>
      </c>
      <c r="J5294" s="98"/>
      <c r="K5294" s="135" t="str">
        <f t="shared" si="178"/>
        <v/>
      </c>
      <c r="L5294" s="99" t="str">
        <f t="shared" ca="1" si="179"/>
        <v>-</v>
      </c>
      <c r="M5294" s="93" t="str">
        <f>IF(E5294="","",VLOOKUP(E5294,[1]PROJECTES!$C$14:$Z$5000,21,FALSE))</f>
        <v/>
      </c>
      <c r="N5294" s="100"/>
      <c r="O5294" s="72" t="s">
        <v>229</v>
      </c>
      <c r="P5294" s="101"/>
      <c r="Q5294" s="132"/>
      <c r="R5294" s="102"/>
      <c r="S5294" s="91"/>
    </row>
    <row r="5295" spans="1:19" s="104" customFormat="1" ht="12.75" customHeight="1" x14ac:dyDescent="0.25">
      <c r="A5295" s="121"/>
      <c r="B5295" s="92" t="str">
        <f>IF(E5295="","",VLOOKUP(E5295,[1]PROJECTES!$C$14:$G$5000,2,FALSE))</f>
        <v/>
      </c>
      <c r="C5295" s="121"/>
      <c r="D5295" s="93" t="str">
        <f>IF(E5295="","",VLOOKUP(E5295,[1]PROJECTES!$C$14:$G$5000,5,FALSE))</f>
        <v/>
      </c>
      <c r="E5295" s="117"/>
      <c r="F5295" s="95"/>
      <c r="G5295" s="96" t="str">
        <f>IF(E5295="","",VLOOKUP(E5295,[1]PROJECTES!$C$14:$G$5000,4,FALSE))</f>
        <v/>
      </c>
      <c r="H5295" s="118"/>
      <c r="I5295" s="97" t="str">
        <f>IF(H5295="","",VLOOKUP(H5295,BD!B$2:C$16,2,FALSE))</f>
        <v/>
      </c>
      <c r="J5295" s="98"/>
      <c r="K5295" s="135" t="str">
        <f t="shared" si="178"/>
        <v/>
      </c>
      <c r="L5295" s="99" t="str">
        <f t="shared" ca="1" si="179"/>
        <v>-</v>
      </c>
      <c r="M5295" s="93" t="str">
        <f>IF(E5295="","",VLOOKUP(E5295,[1]PROJECTES!$C$14:$Z$5000,21,FALSE))</f>
        <v/>
      </c>
      <c r="N5295" s="100"/>
      <c r="O5295" s="72" t="s">
        <v>229</v>
      </c>
      <c r="P5295" s="101"/>
      <c r="Q5295" s="132"/>
      <c r="R5295" s="102"/>
      <c r="S5295" s="91"/>
    </row>
    <row r="5296" spans="1:19" s="104" customFormat="1" ht="12.75" customHeight="1" x14ac:dyDescent="0.25">
      <c r="A5296" s="121"/>
      <c r="B5296" s="92" t="str">
        <f>IF(E5296="","",VLOOKUP(E5296,[1]PROJECTES!$C$14:$G$5000,2,FALSE))</f>
        <v/>
      </c>
      <c r="C5296" s="121"/>
      <c r="D5296" s="93" t="str">
        <f>IF(E5296="","",VLOOKUP(E5296,[1]PROJECTES!$C$14:$G$5000,5,FALSE))</f>
        <v/>
      </c>
      <c r="E5296" s="117"/>
      <c r="F5296" s="95"/>
      <c r="G5296" s="96" t="str">
        <f>IF(E5296="","",VLOOKUP(E5296,[1]PROJECTES!$C$14:$G$5000,4,FALSE))</f>
        <v/>
      </c>
      <c r="H5296" s="118"/>
      <c r="I5296" s="97" t="str">
        <f>IF(H5296="","",VLOOKUP(H5296,BD!B$2:C$16,2,FALSE))</f>
        <v/>
      </c>
      <c r="J5296" s="98"/>
      <c r="K5296" s="135" t="str">
        <f t="shared" si="178"/>
        <v/>
      </c>
      <c r="L5296" s="99" t="str">
        <f t="shared" ca="1" si="179"/>
        <v>-</v>
      </c>
      <c r="M5296" s="93" t="str">
        <f>IF(E5296="","",VLOOKUP(E5296,[1]PROJECTES!$C$14:$Z$5000,21,FALSE))</f>
        <v/>
      </c>
      <c r="N5296" s="100"/>
      <c r="O5296" s="72" t="s">
        <v>229</v>
      </c>
      <c r="P5296" s="101"/>
      <c r="Q5296" s="132"/>
      <c r="R5296" s="102"/>
      <c r="S5296" s="91"/>
    </row>
    <row r="5297" spans="1:19" s="104" customFormat="1" ht="12.75" customHeight="1" x14ac:dyDescent="0.25">
      <c r="A5297" s="121"/>
      <c r="B5297" s="92" t="str">
        <f>IF(E5297="","",VLOOKUP(E5297,[1]PROJECTES!$C$14:$G$5000,2,FALSE))</f>
        <v/>
      </c>
      <c r="C5297" s="121"/>
      <c r="D5297" s="93" t="str">
        <f>IF(E5297="","",VLOOKUP(E5297,[1]PROJECTES!$C$14:$G$5000,5,FALSE))</f>
        <v/>
      </c>
      <c r="E5297" s="117"/>
      <c r="F5297" s="95"/>
      <c r="G5297" s="96" t="str">
        <f>IF(E5297="","",VLOOKUP(E5297,[1]PROJECTES!$C$14:$G$5000,4,FALSE))</f>
        <v/>
      </c>
      <c r="H5297" s="118"/>
      <c r="I5297" s="97" t="str">
        <f>IF(H5297="","",VLOOKUP(H5297,BD!B$2:C$16,2,FALSE))</f>
        <v/>
      </c>
      <c r="J5297" s="98"/>
      <c r="K5297" s="135" t="str">
        <f t="shared" si="178"/>
        <v/>
      </c>
      <c r="L5297" s="99" t="str">
        <f t="shared" ca="1" si="179"/>
        <v>-</v>
      </c>
      <c r="M5297" s="93" t="str">
        <f>IF(E5297="","",VLOOKUP(E5297,[1]PROJECTES!$C$14:$Z$5000,21,FALSE))</f>
        <v/>
      </c>
      <c r="N5297" s="100"/>
      <c r="O5297" s="72" t="s">
        <v>229</v>
      </c>
      <c r="P5297" s="101"/>
      <c r="Q5297" s="132"/>
      <c r="R5297" s="102"/>
      <c r="S5297" s="91"/>
    </row>
    <row r="5298" spans="1:19" s="104" customFormat="1" ht="12.75" customHeight="1" x14ac:dyDescent="0.25">
      <c r="A5298" s="121"/>
      <c r="B5298" s="92" t="str">
        <f>IF(E5298="","",VLOOKUP(E5298,[1]PROJECTES!$C$14:$G$5000,2,FALSE))</f>
        <v/>
      </c>
      <c r="C5298" s="121"/>
      <c r="D5298" s="93" t="str">
        <f>IF(E5298="","",VLOOKUP(E5298,[1]PROJECTES!$C$14:$G$5000,5,FALSE))</f>
        <v/>
      </c>
      <c r="E5298" s="117"/>
      <c r="F5298" s="95"/>
      <c r="G5298" s="96" t="str">
        <f>IF(E5298="","",VLOOKUP(E5298,[1]PROJECTES!$C$14:$G$5000,4,FALSE))</f>
        <v/>
      </c>
      <c r="H5298" s="118"/>
      <c r="I5298" s="97" t="str">
        <f>IF(H5298="","",VLOOKUP(H5298,BD!B$2:C$16,2,FALSE))</f>
        <v/>
      </c>
      <c r="J5298" s="98"/>
      <c r="K5298" s="135" t="str">
        <f t="shared" si="178"/>
        <v/>
      </c>
      <c r="L5298" s="99" t="str">
        <f t="shared" ca="1" si="179"/>
        <v>-</v>
      </c>
      <c r="M5298" s="93" t="str">
        <f>IF(E5298="","",VLOOKUP(E5298,[1]PROJECTES!$C$14:$Z$5000,21,FALSE))</f>
        <v/>
      </c>
      <c r="N5298" s="100"/>
      <c r="O5298" s="72" t="s">
        <v>229</v>
      </c>
      <c r="P5298" s="101"/>
      <c r="Q5298" s="132"/>
      <c r="R5298" s="102"/>
      <c r="S5298" s="91"/>
    </row>
    <row r="5299" spans="1:19" s="104" customFormat="1" ht="12.75" customHeight="1" x14ac:dyDescent="0.25">
      <c r="A5299" s="121"/>
      <c r="B5299" s="92" t="str">
        <f>IF(E5299="","",VLOOKUP(E5299,[1]PROJECTES!$C$14:$G$5000,2,FALSE))</f>
        <v/>
      </c>
      <c r="C5299" s="121"/>
      <c r="D5299" s="93" t="str">
        <f>IF(E5299="","",VLOOKUP(E5299,[1]PROJECTES!$C$14:$G$5000,5,FALSE))</f>
        <v/>
      </c>
      <c r="E5299" s="117"/>
      <c r="F5299" s="95"/>
      <c r="G5299" s="96" t="str">
        <f>IF(E5299="","",VLOOKUP(E5299,[1]PROJECTES!$C$14:$G$5000,4,FALSE))</f>
        <v/>
      </c>
      <c r="H5299" s="118"/>
      <c r="I5299" s="97" t="str">
        <f>IF(H5299="","",VLOOKUP(H5299,BD!B$2:C$16,2,FALSE))</f>
        <v/>
      </c>
      <c r="J5299" s="98"/>
      <c r="K5299" s="135" t="str">
        <f t="shared" si="178"/>
        <v/>
      </c>
      <c r="L5299" s="99" t="str">
        <f t="shared" ca="1" si="179"/>
        <v>-</v>
      </c>
      <c r="M5299" s="93" t="str">
        <f>IF(E5299="","",VLOOKUP(E5299,[1]PROJECTES!$C$14:$Z$5000,21,FALSE))</f>
        <v/>
      </c>
      <c r="N5299" s="100"/>
      <c r="O5299" s="72" t="s">
        <v>229</v>
      </c>
      <c r="P5299" s="101"/>
      <c r="Q5299" s="132"/>
      <c r="R5299" s="102"/>
      <c r="S5299" s="91"/>
    </row>
    <row r="5300" spans="1:19" s="104" customFormat="1" ht="12.75" customHeight="1" x14ac:dyDescent="0.25">
      <c r="A5300" s="121"/>
      <c r="B5300" s="92" t="str">
        <f>IF(E5300="","",VLOOKUP(E5300,[1]PROJECTES!$C$14:$G$5000,2,FALSE))</f>
        <v/>
      </c>
      <c r="C5300" s="121"/>
      <c r="D5300" s="93" t="str">
        <f>IF(E5300="","",VLOOKUP(E5300,[1]PROJECTES!$C$14:$G$5000,5,FALSE))</f>
        <v/>
      </c>
      <c r="E5300" s="117"/>
      <c r="F5300" s="95"/>
      <c r="G5300" s="96" t="str">
        <f>IF(E5300="","",VLOOKUP(E5300,[1]PROJECTES!$C$14:$G$5000,4,FALSE))</f>
        <v/>
      </c>
      <c r="H5300" s="118"/>
      <c r="I5300" s="97" t="str">
        <f>IF(H5300="","",VLOOKUP(H5300,BD!B$2:C$16,2,FALSE))</f>
        <v/>
      </c>
      <c r="J5300" s="98"/>
      <c r="K5300" s="135" t="str">
        <f t="shared" si="178"/>
        <v/>
      </c>
      <c r="L5300" s="99" t="str">
        <f t="shared" ca="1" si="179"/>
        <v>-</v>
      </c>
      <c r="M5300" s="93" t="str">
        <f>IF(E5300="","",VLOOKUP(E5300,[1]PROJECTES!$C$14:$Z$5000,21,FALSE))</f>
        <v/>
      </c>
      <c r="N5300" s="100"/>
      <c r="O5300" s="72" t="s">
        <v>229</v>
      </c>
      <c r="P5300" s="101"/>
      <c r="Q5300" s="132"/>
      <c r="R5300" s="102"/>
      <c r="S5300" s="91"/>
    </row>
    <row r="5301" spans="1:19" s="104" customFormat="1" ht="12.75" customHeight="1" x14ac:dyDescent="0.25">
      <c r="A5301" s="121"/>
      <c r="B5301" s="92" t="str">
        <f>IF(E5301="","",VLOOKUP(E5301,[1]PROJECTES!$C$14:$G$5000,2,FALSE))</f>
        <v/>
      </c>
      <c r="C5301" s="121"/>
      <c r="D5301" s="93" t="str">
        <f>IF(E5301="","",VLOOKUP(E5301,[1]PROJECTES!$C$14:$G$5000,5,FALSE))</f>
        <v/>
      </c>
      <c r="E5301" s="117"/>
      <c r="F5301" s="95"/>
      <c r="G5301" s="96" t="str">
        <f>IF(E5301="","",VLOOKUP(E5301,[1]PROJECTES!$C$14:$G$5000,4,FALSE))</f>
        <v/>
      </c>
      <c r="H5301" s="118"/>
      <c r="I5301" s="97" t="str">
        <f>IF(H5301="","",VLOOKUP(H5301,BD!B$2:C$16,2,FALSE))</f>
        <v/>
      </c>
      <c r="J5301" s="98"/>
      <c r="K5301" s="135" t="str">
        <f t="shared" si="178"/>
        <v/>
      </c>
      <c r="L5301" s="99" t="str">
        <f t="shared" ca="1" si="179"/>
        <v>-</v>
      </c>
      <c r="M5301" s="93" t="str">
        <f>IF(E5301="","",VLOOKUP(E5301,[1]PROJECTES!$C$14:$Z$5000,21,FALSE))</f>
        <v/>
      </c>
      <c r="N5301" s="100"/>
      <c r="O5301" s="72" t="s">
        <v>229</v>
      </c>
      <c r="P5301" s="101"/>
      <c r="Q5301" s="132"/>
      <c r="R5301" s="102"/>
      <c r="S5301" s="91"/>
    </row>
    <row r="5302" spans="1:19" s="104" customFormat="1" ht="12.75" customHeight="1" x14ac:dyDescent="0.25">
      <c r="A5302" s="121"/>
      <c r="B5302" s="92" t="str">
        <f>IF(E5302="","",VLOOKUP(E5302,[1]PROJECTES!$C$14:$G$5000,2,FALSE))</f>
        <v/>
      </c>
      <c r="C5302" s="121"/>
      <c r="D5302" s="93" t="str">
        <f>IF(E5302="","",VLOOKUP(E5302,[1]PROJECTES!$C$14:$G$5000,5,FALSE))</f>
        <v/>
      </c>
      <c r="E5302" s="117"/>
      <c r="F5302" s="95"/>
      <c r="G5302" s="96" t="str">
        <f>IF(E5302="","",VLOOKUP(E5302,[1]PROJECTES!$C$14:$G$5000,4,FALSE))</f>
        <v/>
      </c>
      <c r="H5302" s="118"/>
      <c r="I5302" s="97" t="str">
        <f>IF(H5302="","",VLOOKUP(H5302,BD!B$2:C$16,2,FALSE))</f>
        <v/>
      </c>
      <c r="J5302" s="98"/>
      <c r="K5302" s="135" t="str">
        <f t="shared" si="178"/>
        <v/>
      </c>
      <c r="L5302" s="99" t="str">
        <f t="shared" ca="1" si="179"/>
        <v>-</v>
      </c>
      <c r="M5302" s="93" t="str">
        <f>IF(E5302="","",VLOOKUP(E5302,[1]PROJECTES!$C$14:$Z$5000,21,FALSE))</f>
        <v/>
      </c>
      <c r="N5302" s="100"/>
      <c r="O5302" s="72" t="s">
        <v>229</v>
      </c>
      <c r="P5302" s="101"/>
      <c r="Q5302" s="132"/>
      <c r="R5302" s="102"/>
      <c r="S5302" s="91"/>
    </row>
    <row r="5303" spans="1:19" s="104" customFormat="1" ht="12.75" customHeight="1" x14ac:dyDescent="0.25">
      <c r="A5303" s="121"/>
      <c r="B5303" s="92" t="str">
        <f>IF(E5303="","",VLOOKUP(E5303,[1]PROJECTES!$C$14:$G$5000,2,FALSE))</f>
        <v/>
      </c>
      <c r="C5303" s="121"/>
      <c r="D5303" s="93" t="str">
        <f>IF(E5303="","",VLOOKUP(E5303,[1]PROJECTES!$C$14:$G$5000,5,FALSE))</f>
        <v/>
      </c>
      <c r="E5303" s="117"/>
      <c r="F5303" s="95"/>
      <c r="G5303" s="96" t="str">
        <f>IF(E5303="","",VLOOKUP(E5303,[1]PROJECTES!$C$14:$G$5000,4,FALSE))</f>
        <v/>
      </c>
      <c r="H5303" s="118"/>
      <c r="I5303" s="97" t="str">
        <f>IF(H5303="","",VLOOKUP(H5303,BD!B$2:C$16,2,FALSE))</f>
        <v/>
      </c>
      <c r="J5303" s="98"/>
      <c r="K5303" s="135" t="str">
        <f t="shared" si="178"/>
        <v/>
      </c>
      <c r="L5303" s="99" t="str">
        <f t="shared" ca="1" si="179"/>
        <v>-</v>
      </c>
      <c r="M5303" s="93" t="str">
        <f>IF(E5303="","",VLOOKUP(E5303,[1]PROJECTES!$C$14:$Z$5000,21,FALSE))</f>
        <v/>
      </c>
      <c r="N5303" s="100"/>
      <c r="O5303" s="72" t="s">
        <v>229</v>
      </c>
      <c r="P5303" s="101"/>
      <c r="Q5303" s="132"/>
      <c r="R5303" s="102"/>
      <c r="S5303" s="91"/>
    </row>
    <row r="5304" spans="1:19" s="104" customFormat="1" ht="12.75" customHeight="1" x14ac:dyDescent="0.25">
      <c r="A5304" s="121"/>
      <c r="B5304" s="92" t="str">
        <f>IF(E5304="","",VLOOKUP(E5304,[1]PROJECTES!$C$14:$G$5000,2,FALSE))</f>
        <v/>
      </c>
      <c r="C5304" s="121"/>
      <c r="D5304" s="93" t="str">
        <f>IF(E5304="","",VLOOKUP(E5304,[1]PROJECTES!$C$14:$G$5000,5,FALSE))</f>
        <v/>
      </c>
      <c r="E5304" s="117"/>
      <c r="F5304" s="95"/>
      <c r="G5304" s="96" t="str">
        <f>IF(E5304="","",VLOOKUP(E5304,[1]PROJECTES!$C$14:$G$5000,4,FALSE))</f>
        <v/>
      </c>
      <c r="H5304" s="118"/>
      <c r="I5304" s="97" t="str">
        <f>IF(H5304="","",VLOOKUP(H5304,BD!B$2:C$16,2,FALSE))</f>
        <v/>
      </c>
      <c r="J5304" s="98"/>
      <c r="K5304" s="135" t="str">
        <f t="shared" si="178"/>
        <v/>
      </c>
      <c r="L5304" s="99" t="str">
        <f t="shared" ca="1" si="179"/>
        <v>-</v>
      </c>
      <c r="M5304" s="93" t="str">
        <f>IF(E5304="","",VLOOKUP(E5304,[1]PROJECTES!$C$14:$Z$5000,21,FALSE))</f>
        <v/>
      </c>
      <c r="N5304" s="100"/>
      <c r="O5304" s="72" t="s">
        <v>229</v>
      </c>
      <c r="P5304" s="101"/>
      <c r="Q5304" s="132"/>
      <c r="R5304" s="102"/>
      <c r="S5304" s="91"/>
    </row>
    <row r="5305" spans="1:19" s="104" customFormat="1" ht="12.75" customHeight="1" x14ac:dyDescent="0.25">
      <c r="A5305" s="121"/>
      <c r="B5305" s="92" t="str">
        <f>IF(E5305="","",VLOOKUP(E5305,[1]PROJECTES!$C$14:$G$5000,2,FALSE))</f>
        <v/>
      </c>
      <c r="C5305" s="121"/>
      <c r="D5305" s="93" t="str">
        <f>IF(E5305="","",VLOOKUP(E5305,[1]PROJECTES!$C$14:$G$5000,5,FALSE))</f>
        <v/>
      </c>
      <c r="E5305" s="117"/>
      <c r="F5305" s="95"/>
      <c r="G5305" s="96" t="str">
        <f>IF(E5305="","",VLOOKUP(E5305,[1]PROJECTES!$C$14:$G$5000,4,FALSE))</f>
        <v/>
      </c>
      <c r="H5305" s="118"/>
      <c r="I5305" s="97" t="str">
        <f>IF(H5305="","",VLOOKUP(H5305,BD!B$2:C$16,2,FALSE))</f>
        <v/>
      </c>
      <c r="J5305" s="98"/>
      <c r="K5305" s="135" t="str">
        <f t="shared" si="178"/>
        <v/>
      </c>
      <c r="L5305" s="99" t="str">
        <f t="shared" ca="1" si="179"/>
        <v>-</v>
      </c>
      <c r="M5305" s="93" t="str">
        <f>IF(E5305="","",VLOOKUP(E5305,[1]PROJECTES!$C$14:$Z$5000,21,FALSE))</f>
        <v/>
      </c>
      <c r="N5305" s="100"/>
      <c r="O5305" s="72" t="s">
        <v>229</v>
      </c>
      <c r="P5305" s="101"/>
      <c r="Q5305" s="132"/>
      <c r="R5305" s="102"/>
      <c r="S5305" s="91"/>
    </row>
    <row r="5306" spans="1:19" s="104" customFormat="1" ht="12.75" customHeight="1" x14ac:dyDescent="0.25">
      <c r="A5306" s="121"/>
      <c r="B5306" s="92" t="str">
        <f>IF(E5306="","",VLOOKUP(E5306,[1]PROJECTES!$C$14:$G$5000,2,FALSE))</f>
        <v/>
      </c>
      <c r="C5306" s="121"/>
      <c r="D5306" s="93" t="str">
        <f>IF(E5306="","",VLOOKUP(E5306,[1]PROJECTES!$C$14:$G$5000,5,FALSE))</f>
        <v/>
      </c>
      <c r="E5306" s="117"/>
      <c r="F5306" s="95"/>
      <c r="G5306" s="96" t="str">
        <f>IF(E5306="","",VLOOKUP(E5306,[1]PROJECTES!$C$14:$G$5000,4,FALSE))</f>
        <v/>
      </c>
      <c r="H5306" s="118"/>
      <c r="I5306" s="97" t="str">
        <f>IF(H5306="","",VLOOKUP(H5306,BD!B$2:C$16,2,FALSE))</f>
        <v/>
      </c>
      <c r="J5306" s="98"/>
      <c r="K5306" s="135" t="str">
        <f t="shared" si="178"/>
        <v/>
      </c>
      <c r="L5306" s="99" t="str">
        <f t="shared" ca="1" si="179"/>
        <v>-</v>
      </c>
      <c r="M5306" s="93" t="str">
        <f>IF(E5306="","",VLOOKUP(E5306,[1]PROJECTES!$C$14:$Z$5000,21,FALSE))</f>
        <v/>
      </c>
      <c r="N5306" s="100"/>
      <c r="O5306" s="72" t="s">
        <v>229</v>
      </c>
      <c r="P5306" s="101"/>
      <c r="Q5306" s="132"/>
      <c r="R5306" s="102"/>
      <c r="S5306" s="91"/>
    </row>
    <row r="5307" spans="1:19" s="104" customFormat="1" ht="12.75" customHeight="1" x14ac:dyDescent="0.25">
      <c r="A5307" s="121"/>
      <c r="B5307" s="92" t="str">
        <f>IF(E5307="","",VLOOKUP(E5307,[1]PROJECTES!$C$14:$G$5000,2,FALSE))</f>
        <v/>
      </c>
      <c r="C5307" s="121"/>
      <c r="D5307" s="93" t="str">
        <f>IF(E5307="","",VLOOKUP(E5307,[1]PROJECTES!$C$14:$G$5000,5,FALSE))</f>
        <v/>
      </c>
      <c r="E5307" s="117"/>
      <c r="F5307" s="95"/>
      <c r="G5307" s="96" t="str">
        <f>IF(E5307="","",VLOOKUP(E5307,[1]PROJECTES!$C$14:$G$5000,4,FALSE))</f>
        <v/>
      </c>
      <c r="H5307" s="118"/>
      <c r="I5307" s="97" t="str">
        <f>IF(H5307="","",VLOOKUP(H5307,BD!B$2:C$16,2,FALSE))</f>
        <v/>
      </c>
      <c r="J5307" s="98"/>
      <c r="K5307" s="135" t="str">
        <f t="shared" si="178"/>
        <v/>
      </c>
      <c r="L5307" s="99" t="str">
        <f t="shared" ca="1" si="179"/>
        <v>-</v>
      </c>
      <c r="M5307" s="93" t="str">
        <f>IF(E5307="","",VLOOKUP(E5307,[1]PROJECTES!$C$14:$Z$5000,21,FALSE))</f>
        <v/>
      </c>
      <c r="N5307" s="100"/>
      <c r="O5307" s="72" t="s">
        <v>229</v>
      </c>
      <c r="P5307" s="101"/>
      <c r="Q5307" s="132"/>
      <c r="R5307" s="102"/>
      <c r="S5307" s="91"/>
    </row>
    <row r="5308" spans="1:19" s="104" customFormat="1" ht="12.75" customHeight="1" x14ac:dyDescent="0.25">
      <c r="A5308" s="121"/>
      <c r="B5308" s="92" t="str">
        <f>IF(E5308="","",VLOOKUP(E5308,[1]PROJECTES!$C$14:$G$5000,2,FALSE))</f>
        <v/>
      </c>
      <c r="C5308" s="121"/>
      <c r="D5308" s="93" t="str">
        <f>IF(E5308="","",VLOOKUP(E5308,[1]PROJECTES!$C$14:$G$5000,5,FALSE))</f>
        <v/>
      </c>
      <c r="E5308" s="117"/>
      <c r="F5308" s="95"/>
      <c r="G5308" s="96" t="str">
        <f>IF(E5308="","",VLOOKUP(E5308,[1]PROJECTES!$C$14:$G$5000,4,FALSE))</f>
        <v/>
      </c>
      <c r="H5308" s="118"/>
      <c r="I5308" s="97" t="str">
        <f>IF(H5308="","",VLOOKUP(H5308,BD!B$2:C$16,2,FALSE))</f>
        <v/>
      </c>
      <c r="J5308" s="98"/>
      <c r="K5308" s="135" t="str">
        <f t="shared" si="178"/>
        <v/>
      </c>
      <c r="L5308" s="99" t="str">
        <f t="shared" ca="1" si="179"/>
        <v>-</v>
      </c>
      <c r="M5308" s="93" t="str">
        <f>IF(E5308="","",VLOOKUP(E5308,[1]PROJECTES!$C$14:$Z$5000,21,FALSE))</f>
        <v/>
      </c>
      <c r="N5308" s="100"/>
      <c r="O5308" s="72" t="s">
        <v>229</v>
      </c>
      <c r="P5308" s="101"/>
      <c r="Q5308" s="132"/>
      <c r="R5308" s="102"/>
      <c r="S5308" s="91"/>
    </row>
    <row r="5309" spans="1:19" s="104" customFormat="1" ht="12.75" customHeight="1" x14ac:dyDescent="0.25">
      <c r="A5309" s="121"/>
      <c r="B5309" s="92" t="str">
        <f>IF(E5309="","",VLOOKUP(E5309,[1]PROJECTES!$C$14:$G$5000,2,FALSE))</f>
        <v/>
      </c>
      <c r="C5309" s="121"/>
      <c r="D5309" s="93" t="str">
        <f>IF(E5309="","",VLOOKUP(E5309,[1]PROJECTES!$C$14:$G$5000,5,FALSE))</f>
        <v/>
      </c>
      <c r="E5309" s="117"/>
      <c r="F5309" s="95"/>
      <c r="G5309" s="96" t="str">
        <f>IF(E5309="","",VLOOKUP(E5309,[1]PROJECTES!$C$14:$G$5000,4,FALSE))</f>
        <v/>
      </c>
      <c r="H5309" s="118"/>
      <c r="I5309" s="97" t="str">
        <f>IF(H5309="","",VLOOKUP(H5309,BD!B$2:C$16,2,FALSE))</f>
        <v/>
      </c>
      <c r="J5309" s="98"/>
      <c r="K5309" s="135" t="str">
        <f t="shared" si="178"/>
        <v/>
      </c>
      <c r="L5309" s="99" t="str">
        <f t="shared" ca="1" si="179"/>
        <v>-</v>
      </c>
      <c r="M5309" s="93" t="str">
        <f>IF(E5309="","",VLOOKUP(E5309,[1]PROJECTES!$C$14:$Z$5000,21,FALSE))</f>
        <v/>
      </c>
      <c r="N5309" s="100"/>
      <c r="O5309" s="72" t="s">
        <v>229</v>
      </c>
      <c r="P5309" s="101"/>
      <c r="Q5309" s="132"/>
      <c r="R5309" s="102"/>
      <c r="S5309" s="91"/>
    </row>
    <row r="5310" spans="1:19" s="104" customFormat="1" ht="12.75" customHeight="1" x14ac:dyDescent="0.25">
      <c r="A5310" s="121"/>
      <c r="B5310" s="92" t="str">
        <f>IF(E5310="","",VLOOKUP(E5310,[1]PROJECTES!$C$14:$G$5000,2,FALSE))</f>
        <v/>
      </c>
      <c r="C5310" s="121"/>
      <c r="D5310" s="93" t="str">
        <f>IF(E5310="","",VLOOKUP(E5310,[1]PROJECTES!$C$14:$G$5000,5,FALSE))</f>
        <v/>
      </c>
      <c r="E5310" s="117"/>
      <c r="F5310" s="95"/>
      <c r="G5310" s="96" t="str">
        <f>IF(E5310="","",VLOOKUP(E5310,[1]PROJECTES!$C$14:$G$5000,4,FALSE))</f>
        <v/>
      </c>
      <c r="H5310" s="118"/>
      <c r="I5310" s="97" t="str">
        <f>IF(H5310="","",VLOOKUP(H5310,BD!B$2:C$16,2,FALSE))</f>
        <v/>
      </c>
      <c r="J5310" s="98"/>
      <c r="K5310" s="135" t="str">
        <f t="shared" si="178"/>
        <v/>
      </c>
      <c r="L5310" s="99" t="str">
        <f t="shared" ca="1" si="179"/>
        <v>-</v>
      </c>
      <c r="M5310" s="93" t="str">
        <f>IF(E5310="","",VLOOKUP(E5310,[1]PROJECTES!$C$14:$Z$5000,21,FALSE))</f>
        <v/>
      </c>
      <c r="N5310" s="100"/>
      <c r="O5310" s="72" t="s">
        <v>229</v>
      </c>
      <c r="P5310" s="101"/>
      <c r="Q5310" s="132"/>
      <c r="R5310" s="102"/>
      <c r="S5310" s="91"/>
    </row>
    <row r="5311" spans="1:19" s="104" customFormat="1" ht="12.75" customHeight="1" x14ac:dyDescent="0.25">
      <c r="A5311" s="121"/>
      <c r="B5311" s="92" t="str">
        <f>IF(E5311="","",VLOOKUP(E5311,[1]PROJECTES!$C$14:$G$5000,2,FALSE))</f>
        <v/>
      </c>
      <c r="C5311" s="121"/>
      <c r="D5311" s="93" t="str">
        <f>IF(E5311="","",VLOOKUP(E5311,[1]PROJECTES!$C$14:$G$5000,5,FALSE))</f>
        <v/>
      </c>
      <c r="E5311" s="117"/>
      <c r="F5311" s="95"/>
      <c r="G5311" s="96" t="str">
        <f>IF(E5311="","",VLOOKUP(E5311,[1]PROJECTES!$C$14:$G$5000,4,FALSE))</f>
        <v/>
      </c>
      <c r="H5311" s="118"/>
      <c r="I5311" s="97" t="str">
        <f>IF(H5311="","",VLOOKUP(H5311,BD!B$2:C$16,2,FALSE))</f>
        <v/>
      </c>
      <c r="J5311" s="98"/>
      <c r="K5311" s="135" t="str">
        <f t="shared" si="178"/>
        <v/>
      </c>
      <c r="L5311" s="99" t="str">
        <f t="shared" ca="1" si="179"/>
        <v>-</v>
      </c>
      <c r="M5311" s="93" t="str">
        <f>IF(E5311="","",VLOOKUP(E5311,[1]PROJECTES!$C$14:$Z$5000,21,FALSE))</f>
        <v/>
      </c>
      <c r="N5311" s="100"/>
      <c r="O5311" s="72" t="s">
        <v>229</v>
      </c>
      <c r="P5311" s="101"/>
      <c r="Q5311" s="132"/>
      <c r="R5311" s="102"/>
      <c r="S5311" s="91"/>
    </row>
    <row r="5312" spans="1:19" s="104" customFormat="1" ht="12.75" customHeight="1" x14ac:dyDescent="0.25">
      <c r="A5312" s="121"/>
      <c r="B5312" s="92" t="str">
        <f>IF(E5312="","",VLOOKUP(E5312,[1]PROJECTES!$C$14:$G$5000,2,FALSE))</f>
        <v/>
      </c>
      <c r="C5312" s="121"/>
      <c r="D5312" s="93" t="str">
        <f>IF(E5312="","",VLOOKUP(E5312,[1]PROJECTES!$C$14:$G$5000,5,FALSE))</f>
        <v/>
      </c>
      <c r="E5312" s="117"/>
      <c r="F5312" s="95"/>
      <c r="G5312" s="96" t="str">
        <f>IF(E5312="","",VLOOKUP(E5312,[1]PROJECTES!$C$14:$G$5000,4,FALSE))</f>
        <v/>
      </c>
      <c r="H5312" s="118"/>
      <c r="I5312" s="97" t="str">
        <f>IF(H5312="","",VLOOKUP(H5312,BD!B$2:C$16,2,FALSE))</f>
        <v/>
      </c>
      <c r="J5312" s="98"/>
      <c r="K5312" s="135" t="str">
        <f t="shared" si="178"/>
        <v/>
      </c>
      <c r="L5312" s="99" t="str">
        <f t="shared" ca="1" si="179"/>
        <v>-</v>
      </c>
      <c r="M5312" s="93" t="str">
        <f>IF(E5312="","",VLOOKUP(E5312,[1]PROJECTES!$C$14:$Z$5000,21,FALSE))</f>
        <v/>
      </c>
      <c r="N5312" s="100"/>
      <c r="O5312" s="72" t="s">
        <v>229</v>
      </c>
      <c r="P5312" s="101"/>
      <c r="Q5312" s="132"/>
      <c r="R5312" s="102"/>
      <c r="S5312" s="91"/>
    </row>
    <row r="5313" spans="1:19" s="104" customFormat="1" ht="12.75" customHeight="1" x14ac:dyDescent="0.25">
      <c r="A5313" s="121"/>
      <c r="B5313" s="92" t="str">
        <f>IF(E5313="","",VLOOKUP(E5313,[1]PROJECTES!$C$14:$G$5000,2,FALSE))</f>
        <v/>
      </c>
      <c r="C5313" s="121"/>
      <c r="D5313" s="93" t="str">
        <f>IF(E5313="","",VLOOKUP(E5313,[1]PROJECTES!$C$14:$G$5000,5,FALSE))</f>
        <v/>
      </c>
      <c r="E5313" s="117"/>
      <c r="F5313" s="95"/>
      <c r="G5313" s="96" t="str">
        <f>IF(E5313="","",VLOOKUP(E5313,[1]PROJECTES!$C$14:$G$5000,4,FALSE))</f>
        <v/>
      </c>
      <c r="H5313" s="118"/>
      <c r="I5313" s="97" t="str">
        <f>IF(H5313="","",VLOOKUP(H5313,BD!B$2:C$16,2,FALSE))</f>
        <v/>
      </c>
      <c r="J5313" s="98"/>
      <c r="K5313" s="135" t="str">
        <f t="shared" si="178"/>
        <v/>
      </c>
      <c r="L5313" s="99" t="str">
        <f t="shared" ca="1" si="179"/>
        <v>-</v>
      </c>
      <c r="M5313" s="93" t="str">
        <f>IF(E5313="","",VLOOKUP(E5313,[1]PROJECTES!$C$14:$Z$5000,21,FALSE))</f>
        <v/>
      </c>
      <c r="N5313" s="100"/>
      <c r="O5313" s="72" t="s">
        <v>229</v>
      </c>
      <c r="P5313" s="101"/>
      <c r="Q5313" s="132"/>
      <c r="R5313" s="102"/>
      <c r="S5313" s="91"/>
    </row>
    <row r="5314" spans="1:19" s="104" customFormat="1" ht="12.75" customHeight="1" x14ac:dyDescent="0.25">
      <c r="A5314" s="121"/>
      <c r="B5314" s="92" t="str">
        <f>IF(E5314="","",VLOOKUP(E5314,[1]PROJECTES!$C$14:$G$5000,2,FALSE))</f>
        <v/>
      </c>
      <c r="C5314" s="121"/>
      <c r="D5314" s="93" t="str">
        <f>IF(E5314="","",VLOOKUP(E5314,[1]PROJECTES!$C$14:$G$5000,5,FALSE))</f>
        <v/>
      </c>
      <c r="E5314" s="117"/>
      <c r="F5314" s="95"/>
      <c r="G5314" s="96" t="str">
        <f>IF(E5314="","",VLOOKUP(E5314,[1]PROJECTES!$C$14:$G$5000,4,FALSE))</f>
        <v/>
      </c>
      <c r="H5314" s="118"/>
      <c r="I5314" s="97" t="str">
        <f>IF(H5314="","",VLOOKUP(H5314,BD!B$2:C$16,2,FALSE))</f>
        <v/>
      </c>
      <c r="J5314" s="98"/>
      <c r="K5314" s="135" t="str">
        <f t="shared" si="178"/>
        <v/>
      </c>
      <c r="L5314" s="99" t="str">
        <f t="shared" ca="1" si="179"/>
        <v>-</v>
      </c>
      <c r="M5314" s="93" t="str">
        <f>IF(E5314="","",VLOOKUP(E5314,[1]PROJECTES!$C$14:$Z$5000,21,FALSE))</f>
        <v/>
      </c>
      <c r="N5314" s="100"/>
      <c r="O5314" s="72" t="s">
        <v>229</v>
      </c>
      <c r="P5314" s="101"/>
      <c r="Q5314" s="132"/>
      <c r="R5314" s="102"/>
      <c r="S5314" s="91"/>
    </row>
    <row r="5315" spans="1:19" s="104" customFormat="1" ht="12.75" customHeight="1" x14ac:dyDescent="0.25">
      <c r="A5315" s="121"/>
      <c r="B5315" s="92" t="str">
        <f>IF(E5315="","",VLOOKUP(E5315,[1]PROJECTES!$C$14:$G$5000,2,FALSE))</f>
        <v/>
      </c>
      <c r="C5315" s="121"/>
      <c r="D5315" s="93" t="str">
        <f>IF(E5315="","",VLOOKUP(E5315,[1]PROJECTES!$C$14:$G$5000,5,FALSE))</f>
        <v/>
      </c>
      <c r="E5315" s="117"/>
      <c r="F5315" s="95"/>
      <c r="G5315" s="96" t="str">
        <f>IF(E5315="","",VLOOKUP(E5315,[1]PROJECTES!$C$14:$G$5000,4,FALSE))</f>
        <v/>
      </c>
      <c r="H5315" s="118"/>
      <c r="I5315" s="97" t="str">
        <f>IF(H5315="","",VLOOKUP(H5315,BD!B$2:C$16,2,FALSE))</f>
        <v/>
      </c>
      <c r="J5315" s="98"/>
      <c r="K5315" s="135" t="str">
        <f t="shared" si="178"/>
        <v/>
      </c>
      <c r="L5315" s="99" t="str">
        <f t="shared" ca="1" si="179"/>
        <v>-</v>
      </c>
      <c r="M5315" s="93" t="str">
        <f>IF(E5315="","",VLOOKUP(E5315,[1]PROJECTES!$C$14:$Z$5000,21,FALSE))</f>
        <v/>
      </c>
      <c r="N5315" s="100"/>
      <c r="O5315" s="72" t="s">
        <v>229</v>
      </c>
      <c r="P5315" s="101"/>
      <c r="Q5315" s="132"/>
      <c r="R5315" s="102"/>
      <c r="S5315" s="91"/>
    </row>
    <row r="5316" spans="1:19" s="104" customFormat="1" ht="12.75" customHeight="1" x14ac:dyDescent="0.25">
      <c r="A5316" s="121"/>
      <c r="B5316" s="92" t="str">
        <f>IF(E5316="","",VLOOKUP(E5316,[1]PROJECTES!$C$14:$G$5000,2,FALSE))</f>
        <v/>
      </c>
      <c r="C5316" s="121"/>
      <c r="D5316" s="93" t="str">
        <f>IF(E5316="","",VLOOKUP(E5316,[1]PROJECTES!$C$14:$G$5000,5,FALSE))</f>
        <v/>
      </c>
      <c r="E5316" s="117"/>
      <c r="F5316" s="95"/>
      <c r="G5316" s="96" t="str">
        <f>IF(E5316="","",VLOOKUP(E5316,[1]PROJECTES!$C$14:$G$5000,4,FALSE))</f>
        <v/>
      </c>
      <c r="H5316" s="118"/>
      <c r="I5316" s="97" t="str">
        <f>IF(H5316="","",VLOOKUP(H5316,BD!B$2:C$16,2,FALSE))</f>
        <v/>
      </c>
      <c r="J5316" s="98"/>
      <c r="K5316" s="135" t="str">
        <f t="shared" si="178"/>
        <v/>
      </c>
      <c r="L5316" s="99" t="str">
        <f t="shared" ca="1" si="179"/>
        <v>-</v>
      </c>
      <c r="M5316" s="93" t="str">
        <f>IF(E5316="","",VLOOKUP(E5316,[1]PROJECTES!$C$14:$Z$5000,21,FALSE))</f>
        <v/>
      </c>
      <c r="N5316" s="100"/>
      <c r="O5316" s="72" t="s">
        <v>229</v>
      </c>
      <c r="P5316" s="101"/>
      <c r="Q5316" s="132"/>
      <c r="R5316" s="102"/>
      <c r="S5316" s="91"/>
    </row>
    <row r="5317" spans="1:19" s="104" customFormat="1" ht="12.75" customHeight="1" x14ac:dyDescent="0.25">
      <c r="A5317" s="121"/>
      <c r="B5317" s="92" t="str">
        <f>IF(E5317="","",VLOOKUP(E5317,[1]PROJECTES!$C$14:$G$5000,2,FALSE))</f>
        <v/>
      </c>
      <c r="C5317" s="121"/>
      <c r="D5317" s="93" t="str">
        <f>IF(E5317="","",VLOOKUP(E5317,[1]PROJECTES!$C$14:$G$5000,5,FALSE))</f>
        <v/>
      </c>
      <c r="E5317" s="117"/>
      <c r="F5317" s="95"/>
      <c r="G5317" s="96" t="str">
        <f>IF(E5317="","",VLOOKUP(E5317,[1]PROJECTES!$C$14:$G$5000,4,FALSE))</f>
        <v/>
      </c>
      <c r="H5317" s="118"/>
      <c r="I5317" s="97" t="str">
        <f>IF(H5317="","",VLOOKUP(H5317,BD!B$2:C$16,2,FALSE))</f>
        <v/>
      </c>
      <c r="J5317" s="98"/>
      <c r="K5317" s="135" t="str">
        <f t="shared" si="178"/>
        <v/>
      </c>
      <c r="L5317" s="99" t="str">
        <f t="shared" ca="1" si="179"/>
        <v>-</v>
      </c>
      <c r="M5317" s="93" t="str">
        <f>IF(E5317="","",VLOOKUP(E5317,[1]PROJECTES!$C$14:$Z$5000,21,FALSE))</f>
        <v/>
      </c>
      <c r="N5317" s="100"/>
      <c r="O5317" s="72" t="s">
        <v>229</v>
      </c>
      <c r="P5317" s="101"/>
      <c r="Q5317" s="132"/>
      <c r="R5317" s="102"/>
      <c r="S5317" s="91"/>
    </row>
    <row r="5318" spans="1:19" s="104" customFormat="1" ht="12.75" customHeight="1" x14ac:dyDescent="0.25">
      <c r="A5318" s="121"/>
      <c r="B5318" s="92" t="str">
        <f>IF(E5318="","",VLOOKUP(E5318,[1]PROJECTES!$C$14:$G$5000,2,FALSE))</f>
        <v/>
      </c>
      <c r="C5318" s="121"/>
      <c r="D5318" s="93" t="str">
        <f>IF(E5318="","",VLOOKUP(E5318,[1]PROJECTES!$C$14:$G$5000,5,FALSE))</f>
        <v/>
      </c>
      <c r="E5318" s="117"/>
      <c r="F5318" s="95"/>
      <c r="G5318" s="96" t="str">
        <f>IF(E5318="","",VLOOKUP(E5318,[1]PROJECTES!$C$14:$G$5000,4,FALSE))</f>
        <v/>
      </c>
      <c r="H5318" s="118"/>
      <c r="I5318" s="97" t="str">
        <f>IF(H5318="","",VLOOKUP(H5318,BD!B$2:C$16,2,FALSE))</f>
        <v/>
      </c>
      <c r="J5318" s="98"/>
      <c r="K5318" s="135" t="str">
        <f t="shared" si="178"/>
        <v/>
      </c>
      <c r="L5318" s="99" t="str">
        <f t="shared" ca="1" si="179"/>
        <v>-</v>
      </c>
      <c r="M5318" s="93" t="str">
        <f>IF(E5318="","",VLOOKUP(E5318,[1]PROJECTES!$C$14:$Z$5000,21,FALSE))</f>
        <v/>
      </c>
      <c r="N5318" s="100"/>
      <c r="O5318" s="72" t="s">
        <v>229</v>
      </c>
      <c r="P5318" s="101"/>
      <c r="Q5318" s="132"/>
      <c r="R5318" s="102"/>
      <c r="S5318" s="91"/>
    </row>
    <row r="5319" spans="1:19" s="104" customFormat="1" ht="12.75" customHeight="1" x14ac:dyDescent="0.25">
      <c r="A5319" s="121"/>
      <c r="B5319" s="92" t="str">
        <f>IF(E5319="","",VLOOKUP(E5319,[1]PROJECTES!$C$14:$G$5000,2,FALSE))</f>
        <v/>
      </c>
      <c r="C5319" s="121"/>
      <c r="D5319" s="93" t="str">
        <f>IF(E5319="","",VLOOKUP(E5319,[1]PROJECTES!$C$14:$G$5000,5,FALSE))</f>
        <v/>
      </c>
      <c r="E5319" s="117"/>
      <c r="F5319" s="95"/>
      <c r="G5319" s="96" t="str">
        <f>IF(E5319="","",VLOOKUP(E5319,[1]PROJECTES!$C$14:$G$5000,4,FALSE))</f>
        <v/>
      </c>
      <c r="H5319" s="118"/>
      <c r="I5319" s="97" t="str">
        <f>IF(H5319="","",VLOOKUP(H5319,BD!B$2:C$16,2,FALSE))</f>
        <v/>
      </c>
      <c r="J5319" s="98"/>
      <c r="K5319" s="135" t="str">
        <f t="shared" si="178"/>
        <v/>
      </c>
      <c r="L5319" s="99" t="str">
        <f t="shared" ca="1" si="179"/>
        <v>-</v>
      </c>
      <c r="M5319" s="93" t="str">
        <f>IF(E5319="","",VLOOKUP(E5319,[1]PROJECTES!$C$14:$Z$5000,21,FALSE))</f>
        <v/>
      </c>
      <c r="N5319" s="100"/>
      <c r="O5319" s="72" t="s">
        <v>229</v>
      </c>
      <c r="P5319" s="101"/>
      <c r="Q5319" s="132"/>
      <c r="R5319" s="102"/>
      <c r="S5319" s="91"/>
    </row>
    <row r="5320" spans="1:19" s="104" customFormat="1" ht="12.75" customHeight="1" x14ac:dyDescent="0.25">
      <c r="A5320" s="121"/>
      <c r="B5320" s="92" t="str">
        <f>IF(E5320="","",VLOOKUP(E5320,[1]PROJECTES!$C$14:$G$5000,2,FALSE))</f>
        <v/>
      </c>
      <c r="C5320" s="121"/>
      <c r="D5320" s="93" t="str">
        <f>IF(E5320="","",VLOOKUP(E5320,[1]PROJECTES!$C$14:$G$5000,5,FALSE))</f>
        <v/>
      </c>
      <c r="E5320" s="117"/>
      <c r="F5320" s="95"/>
      <c r="G5320" s="96" t="str">
        <f>IF(E5320="","",VLOOKUP(E5320,[1]PROJECTES!$C$14:$G$5000,4,FALSE))</f>
        <v/>
      </c>
      <c r="H5320" s="118"/>
      <c r="I5320" s="97" t="str">
        <f>IF(H5320="","",VLOOKUP(H5320,BD!B$2:C$16,2,FALSE))</f>
        <v/>
      </c>
      <c r="J5320" s="98"/>
      <c r="K5320" s="135" t="str">
        <f t="shared" si="178"/>
        <v/>
      </c>
      <c r="L5320" s="99" t="str">
        <f t="shared" ca="1" si="179"/>
        <v>-</v>
      </c>
      <c r="M5320" s="93" t="str">
        <f>IF(E5320="","",VLOOKUP(E5320,[1]PROJECTES!$C$14:$Z$5000,21,FALSE))</f>
        <v/>
      </c>
      <c r="N5320" s="100"/>
      <c r="O5320" s="72" t="s">
        <v>229</v>
      </c>
      <c r="P5320" s="101"/>
      <c r="Q5320" s="132"/>
      <c r="R5320" s="102"/>
      <c r="S5320" s="91"/>
    </row>
    <row r="5321" spans="1:19" s="104" customFormat="1" ht="12.75" customHeight="1" x14ac:dyDescent="0.25">
      <c r="A5321" s="121"/>
      <c r="B5321" s="92" t="str">
        <f>IF(E5321="","",VLOOKUP(E5321,[1]PROJECTES!$C$14:$G$5000,2,FALSE))</f>
        <v/>
      </c>
      <c r="C5321" s="121"/>
      <c r="D5321" s="93" t="str">
        <f>IF(E5321="","",VLOOKUP(E5321,[1]PROJECTES!$C$14:$G$5000,5,FALSE))</f>
        <v/>
      </c>
      <c r="E5321" s="117"/>
      <c r="F5321" s="95"/>
      <c r="G5321" s="96" t="str">
        <f>IF(E5321="","",VLOOKUP(E5321,[1]PROJECTES!$C$14:$G$5000,4,FALSE))</f>
        <v/>
      </c>
      <c r="H5321" s="118"/>
      <c r="I5321" s="97" t="str">
        <f>IF(H5321="","",VLOOKUP(H5321,BD!B$2:C$16,2,FALSE))</f>
        <v/>
      </c>
      <c r="J5321" s="98"/>
      <c r="K5321" s="135" t="str">
        <f t="shared" si="178"/>
        <v/>
      </c>
      <c r="L5321" s="99" t="str">
        <f t="shared" ca="1" si="179"/>
        <v>-</v>
      </c>
      <c r="M5321" s="93" t="str">
        <f>IF(E5321="","",VLOOKUP(E5321,[1]PROJECTES!$C$14:$Z$5000,21,FALSE))</f>
        <v/>
      </c>
      <c r="N5321" s="100"/>
      <c r="O5321" s="72" t="s">
        <v>229</v>
      </c>
      <c r="P5321" s="101"/>
      <c r="Q5321" s="132"/>
      <c r="R5321" s="102"/>
      <c r="S5321" s="91"/>
    </row>
    <row r="5322" spans="1:19" s="104" customFormat="1" ht="12.75" customHeight="1" x14ac:dyDescent="0.25">
      <c r="A5322" s="121"/>
      <c r="B5322" s="92" t="str">
        <f>IF(E5322="","",VLOOKUP(E5322,[1]PROJECTES!$C$14:$G$5000,2,FALSE))</f>
        <v/>
      </c>
      <c r="C5322" s="121"/>
      <c r="D5322" s="93" t="str">
        <f>IF(E5322="","",VLOOKUP(E5322,[1]PROJECTES!$C$14:$G$5000,5,FALSE))</f>
        <v/>
      </c>
      <c r="E5322" s="117"/>
      <c r="F5322" s="95"/>
      <c r="G5322" s="96" t="str">
        <f>IF(E5322="","",VLOOKUP(E5322,[1]PROJECTES!$C$14:$G$5000,4,FALSE))</f>
        <v/>
      </c>
      <c r="H5322" s="118"/>
      <c r="I5322" s="97" t="str">
        <f>IF(H5322="","",VLOOKUP(H5322,BD!B$2:C$16,2,FALSE))</f>
        <v/>
      </c>
      <c r="J5322" s="98"/>
      <c r="K5322" s="135" t="str">
        <f t="shared" si="178"/>
        <v/>
      </c>
      <c r="L5322" s="99" t="str">
        <f t="shared" ca="1" si="179"/>
        <v>-</v>
      </c>
      <c r="M5322" s="93" t="str">
        <f>IF(E5322="","",VLOOKUP(E5322,[1]PROJECTES!$C$14:$Z$5000,21,FALSE))</f>
        <v/>
      </c>
      <c r="N5322" s="100"/>
      <c r="O5322" s="72" t="s">
        <v>229</v>
      </c>
      <c r="P5322" s="101"/>
      <c r="Q5322" s="132"/>
      <c r="R5322" s="102"/>
      <c r="S5322" s="91"/>
    </row>
    <row r="5323" spans="1:19" s="104" customFormat="1" ht="12.75" customHeight="1" x14ac:dyDescent="0.25">
      <c r="A5323" s="121"/>
      <c r="B5323" s="92" t="str">
        <f>IF(E5323="","",VLOOKUP(E5323,[1]PROJECTES!$C$14:$G$5000,2,FALSE))</f>
        <v/>
      </c>
      <c r="C5323" s="121"/>
      <c r="D5323" s="93" t="str">
        <f>IF(E5323="","",VLOOKUP(E5323,[1]PROJECTES!$C$14:$G$5000,5,FALSE))</f>
        <v/>
      </c>
      <c r="E5323" s="117"/>
      <c r="F5323" s="95"/>
      <c r="G5323" s="96" t="str">
        <f>IF(E5323="","",VLOOKUP(E5323,[1]PROJECTES!$C$14:$G$5000,4,FALSE))</f>
        <v/>
      </c>
      <c r="H5323" s="118"/>
      <c r="I5323" s="97" t="str">
        <f>IF(H5323="","",VLOOKUP(H5323,BD!B$2:C$16,2,FALSE))</f>
        <v/>
      </c>
      <c r="J5323" s="98"/>
      <c r="K5323" s="135" t="str">
        <f t="shared" si="178"/>
        <v/>
      </c>
      <c r="L5323" s="99" t="str">
        <f t="shared" ca="1" si="179"/>
        <v>-</v>
      </c>
      <c r="M5323" s="93" t="str">
        <f>IF(E5323="","",VLOOKUP(E5323,[1]PROJECTES!$C$14:$Z$5000,21,FALSE))</f>
        <v/>
      </c>
      <c r="N5323" s="100"/>
      <c r="O5323" s="72" t="s">
        <v>229</v>
      </c>
      <c r="P5323" s="101"/>
      <c r="Q5323" s="132"/>
      <c r="R5323" s="102"/>
      <c r="S5323" s="91"/>
    </row>
    <row r="5324" spans="1:19" s="104" customFormat="1" ht="12.75" customHeight="1" x14ac:dyDescent="0.25">
      <c r="A5324" s="121"/>
      <c r="B5324" s="92" t="str">
        <f>IF(E5324="","",VLOOKUP(E5324,[1]PROJECTES!$C$14:$G$5000,2,FALSE))</f>
        <v/>
      </c>
      <c r="C5324" s="121"/>
      <c r="D5324" s="93" t="str">
        <f>IF(E5324="","",VLOOKUP(E5324,[1]PROJECTES!$C$14:$G$5000,5,FALSE))</f>
        <v/>
      </c>
      <c r="E5324" s="117"/>
      <c r="F5324" s="95"/>
      <c r="G5324" s="96" t="str">
        <f>IF(E5324="","",VLOOKUP(E5324,[1]PROJECTES!$C$14:$G$5000,4,FALSE))</f>
        <v/>
      </c>
      <c r="H5324" s="118"/>
      <c r="I5324" s="97" t="str">
        <f>IF(H5324="","",VLOOKUP(H5324,BD!B$2:C$16,2,FALSE))</f>
        <v/>
      </c>
      <c r="J5324" s="98"/>
      <c r="K5324" s="135" t="str">
        <f t="shared" si="178"/>
        <v/>
      </c>
      <c r="L5324" s="99" t="str">
        <f t="shared" ca="1" si="179"/>
        <v>-</v>
      </c>
      <c r="M5324" s="93" t="str">
        <f>IF(E5324="","",VLOOKUP(E5324,[1]PROJECTES!$C$14:$Z$5000,21,FALSE))</f>
        <v/>
      </c>
      <c r="N5324" s="100"/>
      <c r="O5324" s="72" t="s">
        <v>229</v>
      </c>
      <c r="P5324" s="101"/>
      <c r="Q5324" s="132"/>
      <c r="R5324" s="102"/>
      <c r="S5324" s="91"/>
    </row>
    <row r="5325" spans="1:19" s="104" customFormat="1" ht="12.75" customHeight="1" x14ac:dyDescent="0.25">
      <c r="A5325" s="121"/>
      <c r="B5325" s="92" t="str">
        <f>IF(E5325="","",VLOOKUP(E5325,[1]PROJECTES!$C$14:$G$5000,2,FALSE))</f>
        <v/>
      </c>
      <c r="C5325" s="121"/>
      <c r="D5325" s="93" t="str">
        <f>IF(E5325="","",VLOOKUP(E5325,[1]PROJECTES!$C$14:$G$5000,5,FALSE))</f>
        <v/>
      </c>
      <c r="E5325" s="117"/>
      <c r="F5325" s="95"/>
      <c r="G5325" s="96" t="str">
        <f>IF(E5325="","",VLOOKUP(E5325,[1]PROJECTES!$C$14:$G$5000,4,FALSE))</f>
        <v/>
      </c>
      <c r="H5325" s="118"/>
      <c r="I5325" s="97" t="str">
        <f>IF(H5325="","",VLOOKUP(H5325,BD!B$2:C$16,2,FALSE))</f>
        <v/>
      </c>
      <c r="J5325" s="98"/>
      <c r="K5325" s="135" t="str">
        <f t="shared" si="178"/>
        <v/>
      </c>
      <c r="L5325" s="99" t="str">
        <f t="shared" ca="1" si="179"/>
        <v>-</v>
      </c>
      <c r="M5325" s="93" t="str">
        <f>IF(E5325="","",VLOOKUP(E5325,[1]PROJECTES!$C$14:$Z$5000,21,FALSE))</f>
        <v/>
      </c>
      <c r="N5325" s="100"/>
      <c r="O5325" s="72" t="s">
        <v>229</v>
      </c>
      <c r="P5325" s="101"/>
      <c r="Q5325" s="132"/>
      <c r="R5325" s="102"/>
      <c r="S5325" s="91"/>
    </row>
    <row r="5326" spans="1:19" s="104" customFormat="1" ht="12.75" customHeight="1" x14ac:dyDescent="0.25">
      <c r="A5326" s="121"/>
      <c r="B5326" s="92" t="str">
        <f>IF(E5326="","",VLOOKUP(E5326,[1]PROJECTES!$C$14:$G$5000,2,FALSE))</f>
        <v/>
      </c>
      <c r="C5326" s="121"/>
      <c r="D5326" s="93" t="str">
        <f>IF(E5326="","",VLOOKUP(E5326,[1]PROJECTES!$C$14:$G$5000,5,FALSE))</f>
        <v/>
      </c>
      <c r="E5326" s="117"/>
      <c r="F5326" s="95"/>
      <c r="G5326" s="96" t="str">
        <f>IF(E5326="","",VLOOKUP(E5326,[1]PROJECTES!$C$14:$G$5000,4,FALSE))</f>
        <v/>
      </c>
      <c r="H5326" s="118"/>
      <c r="I5326" s="97" t="str">
        <f>IF(H5326="","",VLOOKUP(H5326,BD!B$2:C$16,2,FALSE))</f>
        <v/>
      </c>
      <c r="J5326" s="98"/>
      <c r="K5326" s="135" t="str">
        <f t="shared" si="178"/>
        <v/>
      </c>
      <c r="L5326" s="99" t="str">
        <f t="shared" ca="1" si="179"/>
        <v>-</v>
      </c>
      <c r="M5326" s="93" t="str">
        <f>IF(E5326="","",VLOOKUP(E5326,[1]PROJECTES!$C$14:$Z$5000,21,FALSE))</f>
        <v/>
      </c>
      <c r="N5326" s="100"/>
      <c r="O5326" s="72" t="s">
        <v>229</v>
      </c>
      <c r="P5326" s="101"/>
      <c r="Q5326" s="132"/>
      <c r="R5326" s="102"/>
      <c r="S5326" s="91"/>
    </row>
    <row r="5327" spans="1:19" s="104" customFormat="1" ht="12.75" customHeight="1" x14ac:dyDescent="0.25">
      <c r="A5327" s="121"/>
      <c r="B5327" s="92" t="str">
        <f>IF(E5327="","",VLOOKUP(E5327,[1]PROJECTES!$C$14:$G$5000,2,FALSE))</f>
        <v/>
      </c>
      <c r="C5327" s="121"/>
      <c r="D5327" s="93" t="str">
        <f>IF(E5327="","",VLOOKUP(E5327,[1]PROJECTES!$C$14:$G$5000,5,FALSE))</f>
        <v/>
      </c>
      <c r="E5327" s="117"/>
      <c r="F5327" s="95"/>
      <c r="G5327" s="96" t="str">
        <f>IF(E5327="","",VLOOKUP(E5327,[1]PROJECTES!$C$14:$G$5000,4,FALSE))</f>
        <v/>
      </c>
      <c r="H5327" s="118"/>
      <c r="I5327" s="97" t="str">
        <f>IF(H5327="","",VLOOKUP(H5327,BD!B$2:C$16,2,FALSE))</f>
        <v/>
      </c>
      <c r="J5327" s="98"/>
      <c r="K5327" s="135" t="str">
        <f t="shared" si="178"/>
        <v/>
      </c>
      <c r="L5327" s="99" t="str">
        <f t="shared" ca="1" si="179"/>
        <v>-</v>
      </c>
      <c r="M5327" s="93" t="str">
        <f>IF(E5327="","",VLOOKUP(E5327,[1]PROJECTES!$C$14:$Z$5000,21,FALSE))</f>
        <v/>
      </c>
      <c r="N5327" s="100"/>
      <c r="O5327" s="72" t="s">
        <v>229</v>
      </c>
      <c r="P5327" s="101"/>
      <c r="Q5327" s="132"/>
      <c r="R5327" s="102"/>
      <c r="S5327" s="91"/>
    </row>
    <row r="5328" spans="1:19" s="104" customFormat="1" ht="12.75" customHeight="1" x14ac:dyDescent="0.25">
      <c r="A5328" s="121"/>
      <c r="B5328" s="92" t="str">
        <f>IF(E5328="","",VLOOKUP(E5328,[1]PROJECTES!$C$14:$G$5000,2,FALSE))</f>
        <v/>
      </c>
      <c r="C5328" s="121"/>
      <c r="D5328" s="93" t="str">
        <f>IF(E5328="","",VLOOKUP(E5328,[1]PROJECTES!$C$14:$G$5000,5,FALSE))</f>
        <v/>
      </c>
      <c r="E5328" s="117"/>
      <c r="F5328" s="95"/>
      <c r="G5328" s="96" t="str">
        <f>IF(E5328="","",VLOOKUP(E5328,[1]PROJECTES!$C$14:$G$5000,4,FALSE))</f>
        <v/>
      </c>
      <c r="H5328" s="118"/>
      <c r="I5328" s="97" t="str">
        <f>IF(H5328="","",VLOOKUP(H5328,BD!B$2:C$16,2,FALSE))</f>
        <v/>
      </c>
      <c r="J5328" s="98"/>
      <c r="K5328" s="135" t="str">
        <f t="shared" si="178"/>
        <v/>
      </c>
      <c r="L5328" s="99" t="str">
        <f t="shared" ca="1" si="179"/>
        <v>-</v>
      </c>
      <c r="M5328" s="93" t="str">
        <f>IF(E5328="","",VLOOKUP(E5328,[1]PROJECTES!$C$14:$Z$5000,21,FALSE))</f>
        <v/>
      </c>
      <c r="N5328" s="100"/>
      <c r="O5328" s="72" t="s">
        <v>229</v>
      </c>
      <c r="P5328" s="101"/>
      <c r="Q5328" s="132"/>
      <c r="R5328" s="102"/>
      <c r="S5328" s="91"/>
    </row>
    <row r="5329" spans="1:19" s="104" customFormat="1" ht="12.75" customHeight="1" x14ac:dyDescent="0.25">
      <c r="A5329" s="121"/>
      <c r="B5329" s="92" t="str">
        <f>IF(E5329="","",VLOOKUP(E5329,[1]PROJECTES!$C$14:$G$5000,2,FALSE))</f>
        <v/>
      </c>
      <c r="C5329" s="121"/>
      <c r="D5329" s="93" t="str">
        <f>IF(E5329="","",VLOOKUP(E5329,[1]PROJECTES!$C$14:$G$5000,5,FALSE))</f>
        <v/>
      </c>
      <c r="E5329" s="117"/>
      <c r="F5329" s="95"/>
      <c r="G5329" s="96" t="str">
        <f>IF(E5329="","",VLOOKUP(E5329,[1]PROJECTES!$C$14:$G$5000,4,FALSE))</f>
        <v/>
      </c>
      <c r="H5329" s="118"/>
      <c r="I5329" s="97" t="str">
        <f>IF(H5329="","",VLOOKUP(H5329,BD!B$2:C$16,2,FALSE))</f>
        <v/>
      </c>
      <c r="J5329" s="98"/>
      <c r="K5329" s="135" t="str">
        <f t="shared" si="178"/>
        <v/>
      </c>
      <c r="L5329" s="99" t="str">
        <f t="shared" ca="1" si="179"/>
        <v>-</v>
      </c>
      <c r="M5329" s="93" t="str">
        <f>IF(E5329="","",VLOOKUP(E5329,[1]PROJECTES!$C$14:$Z$5000,21,FALSE))</f>
        <v/>
      </c>
      <c r="N5329" s="100"/>
      <c r="O5329" s="72" t="s">
        <v>229</v>
      </c>
      <c r="P5329" s="101"/>
      <c r="Q5329" s="132"/>
      <c r="R5329" s="102"/>
      <c r="S5329" s="91"/>
    </row>
    <row r="5330" spans="1:19" s="104" customFormat="1" ht="12.75" customHeight="1" x14ac:dyDescent="0.25">
      <c r="A5330" s="121"/>
      <c r="B5330" s="92" t="str">
        <f>IF(E5330="","",VLOOKUP(E5330,[1]PROJECTES!$C$14:$G$5000,2,FALSE))</f>
        <v/>
      </c>
      <c r="C5330" s="121"/>
      <c r="D5330" s="93" t="str">
        <f>IF(E5330="","",VLOOKUP(E5330,[1]PROJECTES!$C$14:$G$5000,5,FALSE))</f>
        <v/>
      </c>
      <c r="E5330" s="117"/>
      <c r="F5330" s="95"/>
      <c r="G5330" s="96" t="str">
        <f>IF(E5330="","",VLOOKUP(E5330,[1]PROJECTES!$C$14:$G$5000,4,FALSE))</f>
        <v/>
      </c>
      <c r="H5330" s="118"/>
      <c r="I5330" s="97" t="str">
        <f>IF(H5330="","",VLOOKUP(H5330,BD!B$2:C$16,2,FALSE))</f>
        <v/>
      </c>
      <c r="J5330" s="98"/>
      <c r="K5330" s="135" t="str">
        <f t="shared" si="178"/>
        <v/>
      </c>
      <c r="L5330" s="99" t="str">
        <f t="shared" ca="1" si="179"/>
        <v>-</v>
      </c>
      <c r="M5330" s="93" t="str">
        <f>IF(E5330="","",VLOOKUP(E5330,[1]PROJECTES!$C$14:$Z$5000,21,FALSE))</f>
        <v/>
      </c>
      <c r="N5330" s="100"/>
      <c r="O5330" s="72" t="s">
        <v>229</v>
      </c>
      <c r="P5330" s="101"/>
      <c r="Q5330" s="132"/>
      <c r="R5330" s="102"/>
      <c r="S5330" s="91"/>
    </row>
    <row r="5331" spans="1:19" s="104" customFormat="1" ht="12.75" customHeight="1" x14ac:dyDescent="0.25">
      <c r="A5331" s="121"/>
      <c r="B5331" s="92" t="str">
        <f>IF(E5331="","",VLOOKUP(E5331,[1]PROJECTES!$C$14:$G$5000,2,FALSE))</f>
        <v/>
      </c>
      <c r="C5331" s="121"/>
      <c r="D5331" s="93" t="str">
        <f>IF(E5331="","",VLOOKUP(E5331,[1]PROJECTES!$C$14:$G$5000,5,FALSE))</f>
        <v/>
      </c>
      <c r="E5331" s="117"/>
      <c r="F5331" s="95"/>
      <c r="G5331" s="96" t="str">
        <f>IF(E5331="","",VLOOKUP(E5331,[1]PROJECTES!$C$14:$G$5000,4,FALSE))</f>
        <v/>
      </c>
      <c r="H5331" s="118"/>
      <c r="I5331" s="97" t="str">
        <f>IF(H5331="","",VLOOKUP(H5331,BD!B$2:C$16,2,FALSE))</f>
        <v/>
      </c>
      <c r="J5331" s="98"/>
      <c r="K5331" s="135" t="str">
        <f t="shared" si="178"/>
        <v/>
      </c>
      <c r="L5331" s="99" t="str">
        <f t="shared" ca="1" si="179"/>
        <v>-</v>
      </c>
      <c r="M5331" s="93" t="str">
        <f>IF(E5331="","",VLOOKUP(E5331,[1]PROJECTES!$C$14:$Z$5000,21,FALSE))</f>
        <v/>
      </c>
      <c r="N5331" s="100"/>
      <c r="O5331" s="72" t="s">
        <v>229</v>
      </c>
      <c r="P5331" s="101"/>
      <c r="Q5331" s="132"/>
      <c r="R5331" s="102"/>
      <c r="S5331" s="91"/>
    </row>
    <row r="5332" spans="1:19" s="104" customFormat="1" ht="12.75" customHeight="1" x14ac:dyDescent="0.25">
      <c r="A5332" s="121"/>
      <c r="B5332" s="92" t="str">
        <f>IF(E5332="","",VLOOKUP(E5332,[1]PROJECTES!$C$14:$G$5000,2,FALSE))</f>
        <v/>
      </c>
      <c r="C5332" s="121"/>
      <c r="D5332" s="93" t="str">
        <f>IF(E5332="","",VLOOKUP(E5332,[1]PROJECTES!$C$14:$G$5000,5,FALSE))</f>
        <v/>
      </c>
      <c r="E5332" s="117"/>
      <c r="F5332" s="95"/>
      <c r="G5332" s="96" t="str">
        <f>IF(E5332="","",VLOOKUP(E5332,[1]PROJECTES!$C$14:$G$5000,4,FALSE))</f>
        <v/>
      </c>
      <c r="H5332" s="118"/>
      <c r="I5332" s="97" t="str">
        <f>IF(H5332="","",VLOOKUP(H5332,BD!B$2:C$16,2,FALSE))</f>
        <v/>
      </c>
      <c r="J5332" s="98"/>
      <c r="K5332" s="135" t="str">
        <f t="shared" si="178"/>
        <v/>
      </c>
      <c r="L5332" s="99" t="str">
        <f t="shared" ca="1" si="179"/>
        <v>-</v>
      </c>
      <c r="M5332" s="93" t="str">
        <f>IF(E5332="","",VLOOKUP(E5332,[1]PROJECTES!$C$14:$Z$5000,21,FALSE))</f>
        <v/>
      </c>
      <c r="N5332" s="100"/>
      <c r="O5332" s="72" t="s">
        <v>229</v>
      </c>
      <c r="P5332" s="101"/>
      <c r="Q5332" s="132"/>
      <c r="R5332" s="102"/>
      <c r="S5332" s="91"/>
    </row>
    <row r="5333" spans="1:19" s="104" customFormat="1" ht="12.75" customHeight="1" x14ac:dyDescent="0.25">
      <c r="A5333" s="121"/>
      <c r="B5333" s="92" t="str">
        <f>IF(E5333="","",VLOOKUP(E5333,[1]PROJECTES!$C$14:$G$5000,2,FALSE))</f>
        <v/>
      </c>
      <c r="C5333" s="121"/>
      <c r="D5333" s="93" t="str">
        <f>IF(E5333="","",VLOOKUP(E5333,[1]PROJECTES!$C$14:$G$5000,5,FALSE))</f>
        <v/>
      </c>
      <c r="E5333" s="117"/>
      <c r="F5333" s="95"/>
      <c r="G5333" s="96" t="str">
        <f>IF(E5333="","",VLOOKUP(E5333,[1]PROJECTES!$C$14:$G$5000,4,FALSE))</f>
        <v/>
      </c>
      <c r="H5333" s="118"/>
      <c r="I5333" s="97" t="str">
        <f>IF(H5333="","",VLOOKUP(H5333,BD!B$2:C$16,2,FALSE))</f>
        <v/>
      </c>
      <c r="J5333" s="98"/>
      <c r="K5333" s="135" t="str">
        <f t="shared" si="178"/>
        <v/>
      </c>
      <c r="L5333" s="99" t="str">
        <f t="shared" ca="1" si="179"/>
        <v>-</v>
      </c>
      <c r="M5333" s="93" t="str">
        <f>IF(E5333="","",VLOOKUP(E5333,[1]PROJECTES!$C$14:$Z$5000,21,FALSE))</f>
        <v/>
      </c>
      <c r="N5333" s="100"/>
      <c r="O5333" s="72" t="s">
        <v>229</v>
      </c>
      <c r="P5333" s="101"/>
      <c r="Q5333" s="132"/>
      <c r="R5333" s="102"/>
      <c r="S5333" s="91"/>
    </row>
    <row r="5334" spans="1:19" s="104" customFormat="1" ht="12.75" customHeight="1" x14ac:dyDescent="0.25">
      <c r="A5334" s="121"/>
      <c r="B5334" s="92" t="str">
        <f>IF(E5334="","",VLOOKUP(E5334,[1]PROJECTES!$C$14:$G$5000,2,FALSE))</f>
        <v/>
      </c>
      <c r="C5334" s="121"/>
      <c r="D5334" s="93" t="str">
        <f>IF(E5334="","",VLOOKUP(E5334,[1]PROJECTES!$C$14:$G$5000,5,FALSE))</f>
        <v/>
      </c>
      <c r="E5334" s="117"/>
      <c r="F5334" s="95"/>
      <c r="G5334" s="96" t="str">
        <f>IF(E5334="","",VLOOKUP(E5334,[1]PROJECTES!$C$14:$G$5000,4,FALSE))</f>
        <v/>
      </c>
      <c r="H5334" s="118"/>
      <c r="I5334" s="97" t="str">
        <f>IF(H5334="","",VLOOKUP(H5334,BD!B$2:C$16,2,FALSE))</f>
        <v/>
      </c>
      <c r="J5334" s="98"/>
      <c r="K5334" s="135" t="str">
        <f t="shared" si="178"/>
        <v/>
      </c>
      <c r="L5334" s="99" t="str">
        <f t="shared" ca="1" si="179"/>
        <v>-</v>
      </c>
      <c r="M5334" s="93" t="str">
        <f>IF(E5334="","",VLOOKUP(E5334,[1]PROJECTES!$C$14:$Z$5000,21,FALSE))</f>
        <v/>
      </c>
      <c r="N5334" s="100"/>
      <c r="O5334" s="72" t="s">
        <v>229</v>
      </c>
      <c r="P5334" s="101"/>
      <c r="Q5334" s="132"/>
      <c r="R5334" s="102"/>
      <c r="S5334" s="91"/>
    </row>
    <row r="5335" spans="1:19" s="104" customFormat="1" ht="12.75" customHeight="1" x14ac:dyDescent="0.25">
      <c r="A5335" s="121"/>
      <c r="B5335" s="92" t="str">
        <f>IF(E5335="","",VLOOKUP(E5335,[1]PROJECTES!$C$14:$G$5000,2,FALSE))</f>
        <v/>
      </c>
      <c r="C5335" s="121"/>
      <c r="D5335" s="93" t="str">
        <f>IF(E5335="","",VLOOKUP(E5335,[1]PROJECTES!$C$14:$G$5000,5,FALSE))</f>
        <v/>
      </c>
      <c r="E5335" s="117"/>
      <c r="F5335" s="95"/>
      <c r="G5335" s="96" t="str">
        <f>IF(E5335="","",VLOOKUP(E5335,[1]PROJECTES!$C$14:$G$5000,4,FALSE))</f>
        <v/>
      </c>
      <c r="H5335" s="118"/>
      <c r="I5335" s="97" t="str">
        <f>IF(H5335="","",VLOOKUP(H5335,BD!B$2:C$16,2,FALSE))</f>
        <v/>
      </c>
      <c r="J5335" s="98"/>
      <c r="K5335" s="135" t="str">
        <f t="shared" si="178"/>
        <v/>
      </c>
      <c r="L5335" s="99" t="str">
        <f t="shared" ca="1" si="179"/>
        <v>-</v>
      </c>
      <c r="M5335" s="93" t="str">
        <f>IF(E5335="","",VLOOKUP(E5335,[1]PROJECTES!$C$14:$Z$5000,21,FALSE))</f>
        <v/>
      </c>
      <c r="N5335" s="100"/>
      <c r="O5335" s="72" t="s">
        <v>229</v>
      </c>
      <c r="P5335" s="101"/>
      <c r="Q5335" s="132"/>
      <c r="R5335" s="102"/>
      <c r="S5335" s="91"/>
    </row>
    <row r="5336" spans="1:19" s="104" customFormat="1" ht="12.75" customHeight="1" x14ac:dyDescent="0.25">
      <c r="A5336" s="121"/>
      <c r="B5336" s="92" t="str">
        <f>IF(E5336="","",VLOOKUP(E5336,[1]PROJECTES!$C$14:$G$5000,2,FALSE))</f>
        <v/>
      </c>
      <c r="C5336" s="121"/>
      <c r="D5336" s="93" t="str">
        <f>IF(E5336="","",VLOOKUP(E5336,[1]PROJECTES!$C$14:$G$5000,5,FALSE))</f>
        <v/>
      </c>
      <c r="E5336" s="117"/>
      <c r="F5336" s="95"/>
      <c r="G5336" s="96" t="str">
        <f>IF(E5336="","",VLOOKUP(E5336,[1]PROJECTES!$C$14:$G$5000,4,FALSE))</f>
        <v/>
      </c>
      <c r="H5336" s="118"/>
      <c r="I5336" s="97" t="str">
        <f>IF(H5336="","",VLOOKUP(H5336,BD!B$2:C$16,2,FALSE))</f>
        <v/>
      </c>
      <c r="J5336" s="98"/>
      <c r="K5336" s="135" t="str">
        <f t="shared" si="178"/>
        <v/>
      </c>
      <c r="L5336" s="99" t="str">
        <f t="shared" ca="1" si="179"/>
        <v>-</v>
      </c>
      <c r="M5336" s="93" t="str">
        <f>IF(E5336="","",VLOOKUP(E5336,[1]PROJECTES!$C$14:$Z$5000,21,FALSE))</f>
        <v/>
      </c>
      <c r="N5336" s="100"/>
      <c r="O5336" s="72" t="s">
        <v>229</v>
      </c>
      <c r="P5336" s="101"/>
      <c r="Q5336" s="132"/>
      <c r="R5336" s="102"/>
      <c r="S5336" s="91"/>
    </row>
    <row r="5337" spans="1:19" s="104" customFormat="1" ht="12.75" customHeight="1" x14ac:dyDescent="0.25">
      <c r="A5337" s="121"/>
      <c r="B5337" s="92" t="str">
        <f>IF(E5337="","",VLOOKUP(E5337,[1]PROJECTES!$C$14:$G$5000,2,FALSE))</f>
        <v/>
      </c>
      <c r="C5337" s="121"/>
      <c r="D5337" s="93" t="str">
        <f>IF(E5337="","",VLOOKUP(E5337,[1]PROJECTES!$C$14:$G$5000,5,FALSE))</f>
        <v/>
      </c>
      <c r="E5337" s="117"/>
      <c r="F5337" s="95"/>
      <c r="G5337" s="96" t="str">
        <f>IF(E5337="","",VLOOKUP(E5337,[1]PROJECTES!$C$14:$G$5000,4,FALSE))</f>
        <v/>
      </c>
      <c r="H5337" s="118"/>
      <c r="I5337" s="97" t="str">
        <f>IF(H5337="","",VLOOKUP(H5337,BD!B$2:C$16,2,FALSE))</f>
        <v/>
      </c>
      <c r="J5337" s="98"/>
      <c r="K5337" s="135" t="str">
        <f t="shared" si="178"/>
        <v/>
      </c>
      <c r="L5337" s="99" t="str">
        <f t="shared" ca="1" si="179"/>
        <v>-</v>
      </c>
      <c r="M5337" s="93" t="str">
        <f>IF(E5337="","",VLOOKUP(E5337,[1]PROJECTES!$C$14:$Z$5000,21,FALSE))</f>
        <v/>
      </c>
      <c r="N5337" s="100"/>
      <c r="O5337" s="72" t="s">
        <v>229</v>
      </c>
      <c r="P5337" s="101"/>
      <c r="Q5337" s="132"/>
      <c r="R5337" s="102"/>
      <c r="S5337" s="91"/>
    </row>
    <row r="5338" spans="1:19" s="104" customFormat="1" ht="12.75" customHeight="1" x14ac:dyDescent="0.25">
      <c r="A5338" s="121"/>
      <c r="B5338" s="92" t="str">
        <f>IF(E5338="","",VLOOKUP(E5338,[1]PROJECTES!$C$14:$G$5000,2,FALSE))</f>
        <v/>
      </c>
      <c r="C5338" s="121"/>
      <c r="D5338" s="93" t="str">
        <f>IF(E5338="","",VLOOKUP(E5338,[1]PROJECTES!$C$14:$G$5000,5,FALSE))</f>
        <v/>
      </c>
      <c r="E5338" s="117"/>
      <c r="F5338" s="95"/>
      <c r="G5338" s="96" t="str">
        <f>IF(E5338="","",VLOOKUP(E5338,[1]PROJECTES!$C$14:$G$5000,4,FALSE))</f>
        <v/>
      </c>
      <c r="H5338" s="118"/>
      <c r="I5338" s="97" t="str">
        <f>IF(H5338="","",VLOOKUP(H5338,BD!B$2:C$16,2,FALSE))</f>
        <v/>
      </c>
      <c r="J5338" s="98"/>
      <c r="K5338" s="135" t="str">
        <f t="shared" si="178"/>
        <v/>
      </c>
      <c r="L5338" s="99" t="str">
        <f t="shared" ca="1" si="179"/>
        <v>-</v>
      </c>
      <c r="M5338" s="93" t="str">
        <f>IF(E5338="","",VLOOKUP(E5338,[1]PROJECTES!$C$14:$Z$5000,21,FALSE))</f>
        <v/>
      </c>
      <c r="N5338" s="100"/>
      <c r="O5338" s="72" t="s">
        <v>229</v>
      </c>
      <c r="P5338" s="101"/>
      <c r="Q5338" s="132"/>
      <c r="R5338" s="102"/>
      <c r="S5338" s="91"/>
    </row>
    <row r="5339" spans="1:19" s="104" customFormat="1" ht="12.75" customHeight="1" x14ac:dyDescent="0.25">
      <c r="A5339" s="121"/>
      <c r="B5339" s="92" t="str">
        <f>IF(E5339="","",VLOOKUP(E5339,[1]PROJECTES!$C$14:$G$5000,2,FALSE))</f>
        <v/>
      </c>
      <c r="C5339" s="121"/>
      <c r="D5339" s="93" t="str">
        <f>IF(E5339="","",VLOOKUP(E5339,[1]PROJECTES!$C$14:$G$5000,5,FALSE))</f>
        <v/>
      </c>
      <c r="E5339" s="117"/>
      <c r="F5339" s="95"/>
      <c r="G5339" s="96" t="str">
        <f>IF(E5339="","",VLOOKUP(E5339,[1]PROJECTES!$C$14:$G$5000,4,FALSE))</f>
        <v/>
      </c>
      <c r="H5339" s="118"/>
      <c r="I5339" s="97" t="str">
        <f>IF(H5339="","",VLOOKUP(H5339,BD!B$2:C$16,2,FALSE))</f>
        <v/>
      </c>
      <c r="J5339" s="98"/>
      <c r="K5339" s="135" t="str">
        <f t="shared" si="178"/>
        <v/>
      </c>
      <c r="L5339" s="99" t="str">
        <f t="shared" ca="1" si="179"/>
        <v>-</v>
      </c>
      <c r="M5339" s="93" t="str">
        <f>IF(E5339="","",VLOOKUP(E5339,[1]PROJECTES!$C$14:$Z$5000,21,FALSE))</f>
        <v/>
      </c>
      <c r="N5339" s="100"/>
      <c r="O5339" s="72" t="s">
        <v>229</v>
      </c>
      <c r="P5339" s="101"/>
      <c r="Q5339" s="132"/>
      <c r="R5339" s="102"/>
      <c r="S5339" s="91"/>
    </row>
    <row r="5340" spans="1:19" s="104" customFormat="1" ht="12.75" customHeight="1" x14ac:dyDescent="0.25">
      <c r="A5340" s="121"/>
      <c r="B5340" s="92" t="str">
        <f>IF(E5340="","",VLOOKUP(E5340,[1]PROJECTES!$C$14:$G$5000,2,FALSE))</f>
        <v/>
      </c>
      <c r="C5340" s="121"/>
      <c r="D5340" s="93" t="str">
        <f>IF(E5340="","",VLOOKUP(E5340,[1]PROJECTES!$C$14:$G$5000,5,FALSE))</f>
        <v/>
      </c>
      <c r="E5340" s="117"/>
      <c r="F5340" s="95"/>
      <c r="G5340" s="96" t="str">
        <f>IF(E5340="","",VLOOKUP(E5340,[1]PROJECTES!$C$14:$G$5000,4,FALSE))</f>
        <v/>
      </c>
      <c r="H5340" s="118"/>
      <c r="I5340" s="97" t="str">
        <f>IF(H5340="","",VLOOKUP(H5340,BD!B$2:C$16,2,FALSE))</f>
        <v/>
      </c>
      <c r="J5340" s="98"/>
      <c r="K5340" s="135" t="str">
        <f t="shared" si="178"/>
        <v/>
      </c>
      <c r="L5340" s="99" t="str">
        <f t="shared" ca="1" si="179"/>
        <v>-</v>
      </c>
      <c r="M5340" s="93" t="str">
        <f>IF(E5340="","",VLOOKUP(E5340,[1]PROJECTES!$C$14:$Z$5000,21,FALSE))</f>
        <v/>
      </c>
      <c r="N5340" s="100"/>
      <c r="O5340" s="72" t="s">
        <v>229</v>
      </c>
      <c r="P5340" s="101"/>
      <c r="Q5340" s="132"/>
      <c r="R5340" s="102"/>
      <c r="S5340" s="91"/>
    </row>
    <row r="5341" spans="1:19" s="104" customFormat="1" ht="12.75" customHeight="1" x14ac:dyDescent="0.25">
      <c r="A5341" s="121"/>
      <c r="B5341" s="92" t="str">
        <f>IF(E5341="","",VLOOKUP(E5341,[1]PROJECTES!$C$14:$G$5000,2,FALSE))</f>
        <v/>
      </c>
      <c r="C5341" s="121"/>
      <c r="D5341" s="93" t="str">
        <f>IF(E5341="","",VLOOKUP(E5341,[1]PROJECTES!$C$14:$G$5000,5,FALSE))</f>
        <v/>
      </c>
      <c r="E5341" s="117"/>
      <c r="F5341" s="95"/>
      <c r="G5341" s="96" t="str">
        <f>IF(E5341="","",VLOOKUP(E5341,[1]PROJECTES!$C$14:$G$5000,4,FALSE))</f>
        <v/>
      </c>
      <c r="H5341" s="118"/>
      <c r="I5341" s="97" t="str">
        <f>IF(H5341="","",VLOOKUP(H5341,BD!B$2:C$16,2,FALSE))</f>
        <v/>
      </c>
      <c r="J5341" s="98"/>
      <c r="K5341" s="135" t="str">
        <f t="shared" si="178"/>
        <v/>
      </c>
      <c r="L5341" s="99" t="str">
        <f t="shared" ca="1" si="179"/>
        <v>-</v>
      </c>
      <c r="M5341" s="93" t="str">
        <f>IF(E5341="","",VLOOKUP(E5341,[1]PROJECTES!$C$14:$Z$5000,21,FALSE))</f>
        <v/>
      </c>
      <c r="N5341" s="100"/>
      <c r="O5341" s="72" t="s">
        <v>229</v>
      </c>
      <c r="P5341" s="101"/>
      <c r="Q5341" s="132"/>
      <c r="R5341" s="102"/>
      <c r="S5341" s="91"/>
    </row>
    <row r="5342" spans="1:19" s="104" customFormat="1" ht="12.75" customHeight="1" x14ac:dyDescent="0.25">
      <c r="A5342" s="121"/>
      <c r="B5342" s="92" t="str">
        <f>IF(E5342="","",VLOOKUP(E5342,[1]PROJECTES!$C$14:$G$5000,2,FALSE))</f>
        <v/>
      </c>
      <c r="C5342" s="121"/>
      <c r="D5342" s="93" t="str">
        <f>IF(E5342="","",VLOOKUP(E5342,[1]PROJECTES!$C$14:$G$5000,5,FALSE))</f>
        <v/>
      </c>
      <c r="E5342" s="117"/>
      <c r="F5342" s="95"/>
      <c r="G5342" s="96" t="str">
        <f>IF(E5342="","",VLOOKUP(E5342,[1]PROJECTES!$C$14:$G$5000,4,FALSE))</f>
        <v/>
      </c>
      <c r="H5342" s="118"/>
      <c r="I5342" s="97" t="str">
        <f>IF(H5342="","",VLOOKUP(H5342,BD!B$2:C$16,2,FALSE))</f>
        <v/>
      </c>
      <c r="J5342" s="98"/>
      <c r="K5342" s="135" t="str">
        <f t="shared" si="178"/>
        <v/>
      </c>
      <c r="L5342" s="99" t="str">
        <f t="shared" ca="1" si="179"/>
        <v>-</v>
      </c>
      <c r="M5342" s="93" t="str">
        <f>IF(E5342="","",VLOOKUP(E5342,[1]PROJECTES!$C$14:$Z$5000,21,FALSE))</f>
        <v/>
      </c>
      <c r="N5342" s="100"/>
      <c r="O5342" s="72" t="s">
        <v>229</v>
      </c>
      <c r="P5342" s="101"/>
      <c r="Q5342" s="132"/>
      <c r="R5342" s="102"/>
      <c r="S5342" s="91"/>
    </row>
    <row r="5343" spans="1:19" s="104" customFormat="1" ht="12.75" customHeight="1" x14ac:dyDescent="0.25">
      <c r="A5343" s="121"/>
      <c r="B5343" s="92" t="str">
        <f>IF(E5343="","",VLOOKUP(E5343,[1]PROJECTES!$C$14:$G$5000,2,FALSE))</f>
        <v/>
      </c>
      <c r="C5343" s="121"/>
      <c r="D5343" s="93" t="str">
        <f>IF(E5343="","",VLOOKUP(E5343,[1]PROJECTES!$C$14:$G$5000,5,FALSE))</f>
        <v/>
      </c>
      <c r="E5343" s="117"/>
      <c r="F5343" s="95"/>
      <c r="G5343" s="96" t="str">
        <f>IF(E5343="","",VLOOKUP(E5343,[1]PROJECTES!$C$14:$G$5000,4,FALSE))</f>
        <v/>
      </c>
      <c r="H5343" s="118"/>
      <c r="I5343" s="97" t="str">
        <f>IF(H5343="","",VLOOKUP(H5343,BD!B$2:C$16,2,FALSE))</f>
        <v/>
      </c>
      <c r="J5343" s="98"/>
      <c r="K5343" s="135" t="str">
        <f t="shared" si="178"/>
        <v/>
      </c>
      <c r="L5343" s="99" t="str">
        <f t="shared" ca="1" si="179"/>
        <v>-</v>
      </c>
      <c r="M5343" s="93" t="str">
        <f>IF(E5343="","",VLOOKUP(E5343,[1]PROJECTES!$C$14:$Z$5000,21,FALSE))</f>
        <v/>
      </c>
      <c r="N5343" s="100"/>
      <c r="O5343" s="72" t="s">
        <v>229</v>
      </c>
      <c r="P5343" s="101"/>
      <c r="Q5343" s="132"/>
      <c r="R5343" s="102"/>
      <c r="S5343" s="91"/>
    </row>
    <row r="5344" spans="1:19" s="104" customFormat="1" ht="12.75" customHeight="1" x14ac:dyDescent="0.25">
      <c r="A5344" s="121"/>
      <c r="B5344" s="92" t="str">
        <f>IF(E5344="","",VLOOKUP(E5344,[1]PROJECTES!$C$14:$G$5000,2,FALSE))</f>
        <v/>
      </c>
      <c r="C5344" s="121"/>
      <c r="D5344" s="93" t="str">
        <f>IF(E5344="","",VLOOKUP(E5344,[1]PROJECTES!$C$14:$G$5000,5,FALSE))</f>
        <v/>
      </c>
      <c r="E5344" s="117"/>
      <c r="F5344" s="95"/>
      <c r="G5344" s="96" t="str">
        <f>IF(E5344="","",VLOOKUP(E5344,[1]PROJECTES!$C$14:$G$5000,4,FALSE))</f>
        <v/>
      </c>
      <c r="H5344" s="118"/>
      <c r="I5344" s="97" t="str">
        <f>IF(H5344="","",VLOOKUP(H5344,BD!B$2:C$16,2,FALSE))</f>
        <v/>
      </c>
      <c r="J5344" s="98"/>
      <c r="K5344" s="135" t="str">
        <f t="shared" si="178"/>
        <v/>
      </c>
      <c r="L5344" s="99" t="str">
        <f t="shared" ca="1" si="179"/>
        <v>-</v>
      </c>
      <c r="M5344" s="93" t="str">
        <f>IF(E5344="","",VLOOKUP(E5344,[1]PROJECTES!$C$14:$Z$5000,21,FALSE))</f>
        <v/>
      </c>
      <c r="N5344" s="100"/>
      <c r="O5344" s="72" t="s">
        <v>229</v>
      </c>
      <c r="P5344" s="101"/>
      <c r="Q5344" s="132"/>
      <c r="R5344" s="102"/>
      <c r="S5344" s="91"/>
    </row>
    <row r="5345" spans="1:19" s="104" customFormat="1" ht="12.75" customHeight="1" x14ac:dyDescent="0.25">
      <c r="A5345" s="121"/>
      <c r="B5345" s="92" t="str">
        <f>IF(E5345="","",VLOOKUP(E5345,[1]PROJECTES!$C$14:$G$5000,2,FALSE))</f>
        <v/>
      </c>
      <c r="C5345" s="121"/>
      <c r="D5345" s="93" t="str">
        <f>IF(E5345="","",VLOOKUP(E5345,[1]PROJECTES!$C$14:$G$5000,5,FALSE))</f>
        <v/>
      </c>
      <c r="E5345" s="117"/>
      <c r="F5345" s="95"/>
      <c r="G5345" s="96" t="str">
        <f>IF(E5345="","",VLOOKUP(E5345,[1]PROJECTES!$C$14:$G$5000,4,FALSE))</f>
        <v/>
      </c>
      <c r="H5345" s="118"/>
      <c r="I5345" s="97" t="str">
        <f>IF(H5345="","",VLOOKUP(H5345,BD!B$2:C$16,2,FALSE))</f>
        <v/>
      </c>
      <c r="J5345" s="98"/>
      <c r="K5345" s="135" t="str">
        <f t="shared" si="178"/>
        <v/>
      </c>
      <c r="L5345" s="99" t="str">
        <f t="shared" ca="1" si="179"/>
        <v>-</v>
      </c>
      <c r="M5345" s="93" t="str">
        <f>IF(E5345="","",VLOOKUP(E5345,[1]PROJECTES!$C$14:$Z$5000,21,FALSE))</f>
        <v/>
      </c>
      <c r="N5345" s="100"/>
      <c r="O5345" s="72" t="s">
        <v>229</v>
      </c>
      <c r="P5345" s="101"/>
      <c r="Q5345" s="132"/>
      <c r="R5345" s="102"/>
      <c r="S5345" s="91"/>
    </row>
    <row r="5346" spans="1:19" s="104" customFormat="1" ht="12.75" customHeight="1" x14ac:dyDescent="0.25">
      <c r="A5346" s="121"/>
      <c r="B5346" s="92" t="str">
        <f>IF(E5346="","",VLOOKUP(E5346,[1]PROJECTES!$C$14:$G$5000,2,FALSE))</f>
        <v/>
      </c>
      <c r="C5346" s="121"/>
      <c r="D5346" s="93" t="str">
        <f>IF(E5346="","",VLOOKUP(E5346,[1]PROJECTES!$C$14:$G$5000,5,FALSE))</f>
        <v/>
      </c>
      <c r="E5346" s="117"/>
      <c r="F5346" s="95"/>
      <c r="G5346" s="96" t="str">
        <f>IF(E5346="","",VLOOKUP(E5346,[1]PROJECTES!$C$14:$G$5000,4,FALSE))</f>
        <v/>
      </c>
      <c r="H5346" s="118"/>
      <c r="I5346" s="97" t="str">
        <f>IF(H5346="","",VLOOKUP(H5346,BD!B$2:C$16,2,FALSE))</f>
        <v/>
      </c>
      <c r="J5346" s="98"/>
      <c r="K5346" s="135" t="str">
        <f t="shared" si="178"/>
        <v/>
      </c>
      <c r="L5346" s="99" t="str">
        <f t="shared" ca="1" si="179"/>
        <v>-</v>
      </c>
      <c r="M5346" s="93" t="str">
        <f>IF(E5346="","",VLOOKUP(E5346,[1]PROJECTES!$C$14:$Z$5000,21,FALSE))</f>
        <v/>
      </c>
      <c r="N5346" s="100"/>
      <c r="O5346" s="72" t="s">
        <v>229</v>
      </c>
      <c r="P5346" s="101"/>
      <c r="Q5346" s="132"/>
      <c r="R5346" s="102"/>
      <c r="S5346" s="91"/>
    </row>
    <row r="5347" spans="1:19" s="104" customFormat="1" ht="12.75" customHeight="1" x14ac:dyDescent="0.25">
      <c r="A5347" s="121"/>
      <c r="B5347" s="92" t="str">
        <f>IF(E5347="","",VLOOKUP(E5347,[1]PROJECTES!$C$14:$G$5000,2,FALSE))</f>
        <v/>
      </c>
      <c r="C5347" s="121"/>
      <c r="D5347" s="93" t="str">
        <f>IF(E5347="","",VLOOKUP(E5347,[1]PROJECTES!$C$14:$G$5000,5,FALSE))</f>
        <v/>
      </c>
      <c r="E5347" s="117"/>
      <c r="F5347" s="95"/>
      <c r="G5347" s="96" t="str">
        <f>IF(E5347="","",VLOOKUP(E5347,[1]PROJECTES!$C$14:$G$5000,4,FALSE))</f>
        <v/>
      </c>
      <c r="H5347" s="118"/>
      <c r="I5347" s="97" t="str">
        <f>IF(H5347="","",VLOOKUP(H5347,BD!B$2:C$16,2,FALSE))</f>
        <v/>
      </c>
      <c r="J5347" s="98"/>
      <c r="K5347" s="135" t="str">
        <f t="shared" si="178"/>
        <v/>
      </c>
      <c r="L5347" s="99" t="str">
        <f t="shared" ca="1" si="179"/>
        <v>-</v>
      </c>
      <c r="M5347" s="93" t="str">
        <f>IF(E5347="","",VLOOKUP(E5347,[1]PROJECTES!$C$14:$Z$5000,21,FALSE))</f>
        <v/>
      </c>
      <c r="N5347" s="100"/>
      <c r="O5347" s="72" t="s">
        <v>229</v>
      </c>
      <c r="P5347" s="101"/>
      <c r="Q5347" s="132"/>
      <c r="R5347" s="102"/>
      <c r="S5347" s="91"/>
    </row>
    <row r="5348" spans="1:19" s="104" customFormat="1" ht="12.75" customHeight="1" x14ac:dyDescent="0.25">
      <c r="A5348" s="121"/>
      <c r="B5348" s="92" t="str">
        <f>IF(E5348="","",VLOOKUP(E5348,[1]PROJECTES!$C$14:$G$5000,2,FALSE))</f>
        <v/>
      </c>
      <c r="C5348" s="121"/>
      <c r="D5348" s="93" t="str">
        <f>IF(E5348="","",VLOOKUP(E5348,[1]PROJECTES!$C$14:$G$5000,5,FALSE))</f>
        <v/>
      </c>
      <c r="E5348" s="117"/>
      <c r="F5348" s="95"/>
      <c r="G5348" s="96" t="str">
        <f>IF(E5348="","",VLOOKUP(E5348,[1]PROJECTES!$C$14:$G$5000,4,FALSE))</f>
        <v/>
      </c>
      <c r="H5348" s="118"/>
      <c r="I5348" s="97" t="str">
        <f>IF(H5348="","",VLOOKUP(H5348,BD!B$2:C$16,2,FALSE))</f>
        <v/>
      </c>
      <c r="J5348" s="98"/>
      <c r="K5348" s="135" t="str">
        <f t="shared" si="178"/>
        <v/>
      </c>
      <c r="L5348" s="99" t="str">
        <f t="shared" ca="1" si="179"/>
        <v>-</v>
      </c>
      <c r="M5348" s="93" t="str">
        <f>IF(E5348="","",VLOOKUP(E5348,[1]PROJECTES!$C$14:$Z$5000,21,FALSE))</f>
        <v/>
      </c>
      <c r="N5348" s="100"/>
      <c r="O5348" s="72" t="s">
        <v>229</v>
      </c>
      <c r="P5348" s="101"/>
      <c r="Q5348" s="132"/>
      <c r="R5348" s="102"/>
      <c r="S5348" s="91"/>
    </row>
    <row r="5349" spans="1:19" s="104" customFormat="1" ht="12.75" customHeight="1" x14ac:dyDescent="0.25">
      <c r="A5349" s="121"/>
      <c r="B5349" s="92" t="str">
        <f>IF(E5349="","",VLOOKUP(E5349,[1]PROJECTES!$C$14:$G$5000,2,FALSE))</f>
        <v/>
      </c>
      <c r="C5349" s="121"/>
      <c r="D5349" s="93" t="str">
        <f>IF(E5349="","",VLOOKUP(E5349,[1]PROJECTES!$C$14:$G$5000,5,FALSE))</f>
        <v/>
      </c>
      <c r="E5349" s="117"/>
      <c r="F5349" s="95"/>
      <c r="G5349" s="96" t="str">
        <f>IF(E5349="","",VLOOKUP(E5349,[1]PROJECTES!$C$14:$G$5000,4,FALSE))</f>
        <v/>
      </c>
      <c r="H5349" s="118"/>
      <c r="I5349" s="97" t="str">
        <f>IF(H5349="","",VLOOKUP(H5349,BD!B$2:C$16,2,FALSE))</f>
        <v/>
      </c>
      <c r="J5349" s="98"/>
      <c r="K5349" s="135" t="str">
        <f t="shared" si="178"/>
        <v/>
      </c>
      <c r="L5349" s="99" t="str">
        <f t="shared" ca="1" si="179"/>
        <v>-</v>
      </c>
      <c r="M5349" s="93" t="str">
        <f>IF(E5349="","",VLOOKUP(E5349,[1]PROJECTES!$C$14:$Z$5000,21,FALSE))</f>
        <v/>
      </c>
      <c r="N5349" s="100"/>
      <c r="O5349" s="72" t="s">
        <v>229</v>
      </c>
      <c r="P5349" s="101"/>
      <c r="Q5349" s="132"/>
      <c r="R5349" s="102"/>
      <c r="S5349" s="91"/>
    </row>
    <row r="5350" spans="1:19" s="104" customFormat="1" ht="12.75" customHeight="1" x14ac:dyDescent="0.25">
      <c r="A5350" s="121"/>
      <c r="B5350" s="92" t="str">
        <f>IF(E5350="","",VLOOKUP(E5350,[1]PROJECTES!$C$14:$G$5000,2,FALSE))</f>
        <v/>
      </c>
      <c r="C5350" s="121"/>
      <c r="D5350" s="93" t="str">
        <f>IF(E5350="","",VLOOKUP(E5350,[1]PROJECTES!$C$14:$G$5000,5,FALSE))</f>
        <v/>
      </c>
      <c r="E5350" s="117"/>
      <c r="F5350" s="95"/>
      <c r="G5350" s="96" t="str">
        <f>IF(E5350="","",VLOOKUP(E5350,[1]PROJECTES!$C$14:$G$5000,4,FALSE))</f>
        <v/>
      </c>
      <c r="H5350" s="118"/>
      <c r="I5350" s="97" t="str">
        <f>IF(H5350="","",VLOOKUP(H5350,BD!B$2:C$16,2,FALSE))</f>
        <v/>
      </c>
      <c r="J5350" s="98"/>
      <c r="K5350" s="135" t="str">
        <f t="shared" si="178"/>
        <v/>
      </c>
      <c r="L5350" s="99" t="str">
        <f t="shared" ca="1" si="179"/>
        <v>-</v>
      </c>
      <c r="M5350" s="93" t="str">
        <f>IF(E5350="","",VLOOKUP(E5350,[1]PROJECTES!$C$14:$Z$5000,21,FALSE))</f>
        <v/>
      </c>
      <c r="N5350" s="100"/>
      <c r="O5350" s="72" t="s">
        <v>229</v>
      </c>
      <c r="P5350" s="101"/>
      <c r="Q5350" s="132"/>
      <c r="R5350" s="102"/>
      <c r="S5350" s="91"/>
    </row>
    <row r="5351" spans="1:19" s="104" customFormat="1" ht="12.75" customHeight="1" x14ac:dyDescent="0.25">
      <c r="A5351" s="121"/>
      <c r="B5351" s="92" t="str">
        <f>IF(E5351="","",VLOOKUP(E5351,[1]PROJECTES!$C$14:$G$5000,2,FALSE))</f>
        <v/>
      </c>
      <c r="C5351" s="121"/>
      <c r="D5351" s="93" t="str">
        <f>IF(E5351="","",VLOOKUP(E5351,[1]PROJECTES!$C$14:$G$5000,5,FALSE))</f>
        <v/>
      </c>
      <c r="E5351" s="117"/>
      <c r="F5351" s="95"/>
      <c r="G5351" s="96" t="str">
        <f>IF(E5351="","",VLOOKUP(E5351,[1]PROJECTES!$C$14:$G$5000,4,FALSE))</f>
        <v/>
      </c>
      <c r="H5351" s="118"/>
      <c r="I5351" s="97" t="str">
        <f>IF(H5351="","",VLOOKUP(H5351,BD!B$2:C$16,2,FALSE))</f>
        <v/>
      </c>
      <c r="J5351" s="98"/>
      <c r="K5351" s="135" t="str">
        <f t="shared" si="178"/>
        <v/>
      </c>
      <c r="L5351" s="99" t="str">
        <f t="shared" ca="1" si="179"/>
        <v>-</v>
      </c>
      <c r="M5351" s="93" t="str">
        <f>IF(E5351="","",VLOOKUP(E5351,[1]PROJECTES!$C$14:$Z$5000,21,FALSE))</f>
        <v/>
      </c>
      <c r="N5351" s="100"/>
      <c r="O5351" s="72" t="s">
        <v>229</v>
      </c>
      <c r="P5351" s="101"/>
      <c r="Q5351" s="132"/>
      <c r="R5351" s="102"/>
      <c r="S5351" s="91"/>
    </row>
    <row r="5352" spans="1:19" s="104" customFormat="1" ht="12.75" customHeight="1" x14ac:dyDescent="0.25">
      <c r="A5352" s="121"/>
      <c r="B5352" s="92" t="str">
        <f>IF(E5352="","",VLOOKUP(E5352,[1]PROJECTES!$C$14:$G$5000,2,FALSE))</f>
        <v/>
      </c>
      <c r="C5352" s="121"/>
      <c r="D5352" s="93" t="str">
        <f>IF(E5352="","",VLOOKUP(E5352,[1]PROJECTES!$C$14:$G$5000,5,FALSE))</f>
        <v/>
      </c>
      <c r="E5352" s="117"/>
      <c r="F5352" s="95"/>
      <c r="G5352" s="96" t="str">
        <f>IF(E5352="","",VLOOKUP(E5352,[1]PROJECTES!$C$14:$G$5000,4,FALSE))</f>
        <v/>
      </c>
      <c r="H5352" s="118"/>
      <c r="I5352" s="97" t="str">
        <f>IF(H5352="","",VLOOKUP(H5352,BD!B$2:C$16,2,FALSE))</f>
        <v/>
      </c>
      <c r="J5352" s="98"/>
      <c r="K5352" s="135" t="str">
        <f t="shared" si="178"/>
        <v/>
      </c>
      <c r="L5352" s="99" t="str">
        <f t="shared" ca="1" si="179"/>
        <v>-</v>
      </c>
      <c r="M5352" s="93" t="str">
        <f>IF(E5352="","",VLOOKUP(E5352,[1]PROJECTES!$C$14:$Z$5000,21,FALSE))</f>
        <v/>
      </c>
      <c r="N5352" s="100"/>
      <c r="O5352" s="72" t="s">
        <v>229</v>
      </c>
      <c r="P5352" s="101"/>
      <c r="Q5352" s="132"/>
      <c r="R5352" s="102"/>
      <c r="S5352" s="91"/>
    </row>
    <row r="5353" spans="1:19" s="104" customFormat="1" ht="12.75" customHeight="1" x14ac:dyDescent="0.25">
      <c r="A5353" s="121"/>
      <c r="B5353" s="92" t="str">
        <f>IF(E5353="","",VLOOKUP(E5353,[1]PROJECTES!$C$14:$G$5000,2,FALSE))</f>
        <v/>
      </c>
      <c r="C5353" s="121"/>
      <c r="D5353" s="93" t="str">
        <f>IF(E5353="","",VLOOKUP(E5353,[1]PROJECTES!$C$14:$G$5000,5,FALSE))</f>
        <v/>
      </c>
      <c r="E5353" s="117"/>
      <c r="F5353" s="95"/>
      <c r="G5353" s="96" t="str">
        <f>IF(E5353="","",VLOOKUP(E5353,[1]PROJECTES!$C$14:$G$5000,4,FALSE))</f>
        <v/>
      </c>
      <c r="H5353" s="118"/>
      <c r="I5353" s="97" t="str">
        <f>IF(H5353="","",VLOOKUP(H5353,BD!B$2:C$16,2,FALSE))</f>
        <v/>
      </c>
      <c r="J5353" s="98"/>
      <c r="K5353" s="135" t="str">
        <f t="shared" si="178"/>
        <v/>
      </c>
      <c r="L5353" s="99" t="str">
        <f t="shared" ca="1" si="179"/>
        <v>-</v>
      </c>
      <c r="M5353" s="93" t="str">
        <f>IF(E5353="","",VLOOKUP(E5353,[1]PROJECTES!$C$14:$Z$5000,21,FALSE))</f>
        <v/>
      </c>
      <c r="N5353" s="100"/>
      <c r="O5353" s="72" t="s">
        <v>229</v>
      </c>
      <c r="P5353" s="101"/>
      <c r="Q5353" s="132"/>
      <c r="R5353" s="102"/>
      <c r="S5353" s="91"/>
    </row>
    <row r="5354" spans="1:19" s="104" customFormat="1" ht="12.75" customHeight="1" x14ac:dyDescent="0.25">
      <c r="A5354" s="121"/>
      <c r="B5354" s="92" t="str">
        <f>IF(E5354="","",VLOOKUP(E5354,[1]PROJECTES!$C$14:$G$5000,2,FALSE))</f>
        <v/>
      </c>
      <c r="C5354" s="121"/>
      <c r="D5354" s="93" t="str">
        <f>IF(E5354="","",VLOOKUP(E5354,[1]PROJECTES!$C$14:$G$5000,5,FALSE))</f>
        <v/>
      </c>
      <c r="E5354" s="117"/>
      <c r="F5354" s="95"/>
      <c r="G5354" s="96" t="str">
        <f>IF(E5354="","",VLOOKUP(E5354,[1]PROJECTES!$C$14:$G$5000,4,FALSE))</f>
        <v/>
      </c>
      <c r="H5354" s="118"/>
      <c r="I5354" s="97" t="str">
        <f>IF(H5354="","",VLOOKUP(H5354,BD!B$2:C$16,2,FALSE))</f>
        <v/>
      </c>
      <c r="J5354" s="98"/>
      <c r="K5354" s="135" t="str">
        <f t="shared" si="178"/>
        <v/>
      </c>
      <c r="L5354" s="99" t="str">
        <f t="shared" ca="1" si="179"/>
        <v>-</v>
      </c>
      <c r="M5354" s="93" t="str">
        <f>IF(E5354="","",VLOOKUP(E5354,[1]PROJECTES!$C$14:$Z$5000,21,FALSE))</f>
        <v/>
      </c>
      <c r="N5354" s="100"/>
      <c r="O5354" s="72" t="s">
        <v>229</v>
      </c>
      <c r="P5354" s="101"/>
      <c r="Q5354" s="132"/>
      <c r="R5354" s="102"/>
      <c r="S5354" s="91"/>
    </row>
    <row r="5355" spans="1:19" s="104" customFormat="1" ht="12.75" customHeight="1" x14ac:dyDescent="0.25">
      <c r="A5355" s="121"/>
      <c r="B5355" s="92" t="str">
        <f>IF(E5355="","",VLOOKUP(E5355,[1]PROJECTES!$C$14:$G$5000,2,FALSE))</f>
        <v/>
      </c>
      <c r="C5355" s="121"/>
      <c r="D5355" s="93" t="str">
        <f>IF(E5355="","",VLOOKUP(E5355,[1]PROJECTES!$C$14:$G$5000,5,FALSE))</f>
        <v/>
      </c>
      <c r="E5355" s="117"/>
      <c r="F5355" s="95"/>
      <c r="G5355" s="96" t="str">
        <f>IF(E5355="","",VLOOKUP(E5355,[1]PROJECTES!$C$14:$G$5000,4,FALSE))</f>
        <v/>
      </c>
      <c r="H5355" s="118"/>
      <c r="I5355" s="97" t="str">
        <f>IF(H5355="","",VLOOKUP(H5355,BD!B$2:C$16,2,FALSE))</f>
        <v/>
      </c>
      <c r="J5355" s="98"/>
      <c r="K5355" s="135" t="str">
        <f t="shared" si="178"/>
        <v/>
      </c>
      <c r="L5355" s="99" t="str">
        <f t="shared" ca="1" si="179"/>
        <v>-</v>
      </c>
      <c r="M5355" s="93" t="str">
        <f>IF(E5355="","",VLOOKUP(E5355,[1]PROJECTES!$C$14:$Z$5000,21,FALSE))</f>
        <v/>
      </c>
      <c r="N5355" s="100"/>
      <c r="O5355" s="72" t="s">
        <v>229</v>
      </c>
      <c r="P5355" s="101"/>
      <c r="Q5355" s="132"/>
      <c r="R5355" s="102"/>
      <c r="S5355" s="91"/>
    </row>
    <row r="5356" spans="1:19" s="104" customFormat="1" ht="12.75" customHeight="1" x14ac:dyDescent="0.25">
      <c r="A5356" s="121"/>
      <c r="B5356" s="92" t="str">
        <f>IF(E5356="","",VLOOKUP(E5356,[1]PROJECTES!$C$14:$G$5000,2,FALSE))</f>
        <v/>
      </c>
      <c r="C5356" s="121"/>
      <c r="D5356" s="93" t="str">
        <f>IF(E5356="","",VLOOKUP(E5356,[1]PROJECTES!$C$14:$G$5000,5,FALSE))</f>
        <v/>
      </c>
      <c r="E5356" s="117"/>
      <c r="F5356" s="95"/>
      <c r="G5356" s="96" t="str">
        <f>IF(E5356="","",VLOOKUP(E5356,[1]PROJECTES!$C$14:$G$5000,4,FALSE))</f>
        <v/>
      </c>
      <c r="H5356" s="118"/>
      <c r="I5356" s="97" t="str">
        <f>IF(H5356="","",VLOOKUP(H5356,BD!B$2:C$16,2,FALSE))</f>
        <v/>
      </c>
      <c r="J5356" s="98"/>
      <c r="K5356" s="135" t="str">
        <f t="shared" ref="K5356:K5419" si="180">IF(J5356="","",WEEKNUM(J5356,2)-0)</f>
        <v/>
      </c>
      <c r="L5356" s="99" t="str">
        <f t="shared" ref="L5356:L5419" ca="1" si="181">IF(M5356="","-",IF(G5356="TA","-",+M5356-TODAY()))</f>
        <v>-</v>
      </c>
      <c r="M5356" s="93" t="str">
        <f>IF(E5356="","",VLOOKUP(E5356,[1]PROJECTES!$C$14:$Z$5000,21,FALSE))</f>
        <v/>
      </c>
      <c r="N5356" s="100"/>
      <c r="O5356" s="72" t="s">
        <v>229</v>
      </c>
      <c r="P5356" s="101"/>
      <c r="Q5356" s="132"/>
      <c r="R5356" s="102"/>
      <c r="S5356" s="91"/>
    </row>
    <row r="5357" spans="1:19" s="104" customFormat="1" ht="12.75" customHeight="1" x14ac:dyDescent="0.25">
      <c r="A5357" s="121"/>
      <c r="B5357" s="92" t="str">
        <f>IF(E5357="","",VLOOKUP(E5357,[1]PROJECTES!$C$14:$G$5000,2,FALSE))</f>
        <v/>
      </c>
      <c r="C5357" s="121"/>
      <c r="D5357" s="93" t="str">
        <f>IF(E5357="","",VLOOKUP(E5357,[1]PROJECTES!$C$14:$G$5000,5,FALSE))</f>
        <v/>
      </c>
      <c r="E5357" s="117"/>
      <c r="F5357" s="95"/>
      <c r="G5357" s="96" t="str">
        <f>IF(E5357="","",VLOOKUP(E5357,[1]PROJECTES!$C$14:$G$5000,4,FALSE))</f>
        <v/>
      </c>
      <c r="H5357" s="118"/>
      <c r="I5357" s="97" t="str">
        <f>IF(H5357="","",VLOOKUP(H5357,BD!B$2:C$16,2,FALSE))</f>
        <v/>
      </c>
      <c r="J5357" s="98"/>
      <c r="K5357" s="135" t="str">
        <f t="shared" si="180"/>
        <v/>
      </c>
      <c r="L5357" s="99" t="str">
        <f t="shared" ca="1" si="181"/>
        <v>-</v>
      </c>
      <c r="M5357" s="93" t="str">
        <f>IF(E5357="","",VLOOKUP(E5357,[1]PROJECTES!$C$14:$Z$5000,21,FALSE))</f>
        <v/>
      </c>
      <c r="N5357" s="100"/>
      <c r="O5357" s="72" t="s">
        <v>229</v>
      </c>
      <c r="P5357" s="101"/>
      <c r="Q5357" s="132"/>
      <c r="R5357" s="102"/>
      <c r="S5357" s="91"/>
    </row>
    <row r="5358" spans="1:19" s="104" customFormat="1" ht="12.75" customHeight="1" x14ac:dyDescent="0.25">
      <c r="A5358" s="121"/>
      <c r="B5358" s="92" t="str">
        <f>IF(E5358="","",VLOOKUP(E5358,[1]PROJECTES!$C$14:$G$5000,2,FALSE))</f>
        <v/>
      </c>
      <c r="C5358" s="121"/>
      <c r="D5358" s="93" t="str">
        <f>IF(E5358="","",VLOOKUP(E5358,[1]PROJECTES!$C$14:$G$5000,5,FALSE))</f>
        <v/>
      </c>
      <c r="E5358" s="117"/>
      <c r="F5358" s="95"/>
      <c r="G5358" s="96" t="str">
        <f>IF(E5358="","",VLOOKUP(E5358,[1]PROJECTES!$C$14:$G$5000,4,FALSE))</f>
        <v/>
      </c>
      <c r="H5358" s="118"/>
      <c r="I5358" s="97" t="str">
        <f>IF(H5358="","",VLOOKUP(H5358,BD!B$2:C$16,2,FALSE))</f>
        <v/>
      </c>
      <c r="J5358" s="98"/>
      <c r="K5358" s="135" t="str">
        <f t="shared" si="180"/>
        <v/>
      </c>
      <c r="L5358" s="99" t="str">
        <f t="shared" ca="1" si="181"/>
        <v>-</v>
      </c>
      <c r="M5358" s="93" t="str">
        <f>IF(E5358="","",VLOOKUP(E5358,[1]PROJECTES!$C$14:$Z$5000,21,FALSE))</f>
        <v/>
      </c>
      <c r="N5358" s="100"/>
      <c r="O5358" s="72" t="s">
        <v>229</v>
      </c>
      <c r="P5358" s="101"/>
      <c r="Q5358" s="132"/>
      <c r="R5358" s="102"/>
      <c r="S5358" s="91"/>
    </row>
    <row r="5359" spans="1:19" s="104" customFormat="1" ht="12.75" customHeight="1" x14ac:dyDescent="0.25">
      <c r="A5359" s="121"/>
      <c r="B5359" s="92" t="str">
        <f>IF(E5359="","",VLOOKUP(E5359,[1]PROJECTES!$C$14:$G$5000,2,FALSE))</f>
        <v/>
      </c>
      <c r="C5359" s="121"/>
      <c r="D5359" s="93" t="str">
        <f>IF(E5359="","",VLOOKUP(E5359,[1]PROJECTES!$C$14:$G$5000,5,FALSE))</f>
        <v/>
      </c>
      <c r="E5359" s="117"/>
      <c r="F5359" s="95"/>
      <c r="G5359" s="96" t="str">
        <f>IF(E5359="","",VLOOKUP(E5359,[1]PROJECTES!$C$14:$G$5000,4,FALSE))</f>
        <v/>
      </c>
      <c r="H5359" s="118"/>
      <c r="I5359" s="97" t="str">
        <f>IF(H5359="","",VLOOKUP(H5359,BD!B$2:C$16,2,FALSE))</f>
        <v/>
      </c>
      <c r="J5359" s="98"/>
      <c r="K5359" s="135" t="str">
        <f t="shared" si="180"/>
        <v/>
      </c>
      <c r="L5359" s="99" t="str">
        <f t="shared" ca="1" si="181"/>
        <v>-</v>
      </c>
      <c r="M5359" s="93" t="str">
        <f>IF(E5359="","",VLOOKUP(E5359,[1]PROJECTES!$C$14:$Z$5000,21,FALSE))</f>
        <v/>
      </c>
      <c r="N5359" s="100"/>
      <c r="O5359" s="72" t="s">
        <v>229</v>
      </c>
      <c r="P5359" s="101"/>
      <c r="Q5359" s="132"/>
      <c r="R5359" s="102"/>
      <c r="S5359" s="91"/>
    </row>
    <row r="5360" spans="1:19" s="104" customFormat="1" ht="12.75" customHeight="1" x14ac:dyDescent="0.25">
      <c r="A5360" s="121"/>
      <c r="B5360" s="92" t="str">
        <f>IF(E5360="","",VLOOKUP(E5360,[1]PROJECTES!$C$14:$G$5000,2,FALSE))</f>
        <v/>
      </c>
      <c r="C5360" s="121"/>
      <c r="D5360" s="93" t="str">
        <f>IF(E5360="","",VLOOKUP(E5360,[1]PROJECTES!$C$14:$G$5000,5,FALSE))</f>
        <v/>
      </c>
      <c r="E5360" s="117"/>
      <c r="F5360" s="95"/>
      <c r="G5360" s="96" t="str">
        <f>IF(E5360="","",VLOOKUP(E5360,[1]PROJECTES!$C$14:$G$5000,4,FALSE))</f>
        <v/>
      </c>
      <c r="H5360" s="118"/>
      <c r="I5360" s="97" t="str">
        <f>IF(H5360="","",VLOOKUP(H5360,BD!B$2:C$16,2,FALSE))</f>
        <v/>
      </c>
      <c r="J5360" s="98"/>
      <c r="K5360" s="135" t="str">
        <f t="shared" si="180"/>
        <v/>
      </c>
      <c r="L5360" s="99" t="str">
        <f t="shared" ca="1" si="181"/>
        <v>-</v>
      </c>
      <c r="M5360" s="93" t="str">
        <f>IF(E5360="","",VLOOKUP(E5360,[1]PROJECTES!$C$14:$Z$5000,21,FALSE))</f>
        <v/>
      </c>
      <c r="N5360" s="100"/>
      <c r="O5360" s="72" t="s">
        <v>229</v>
      </c>
      <c r="P5360" s="101"/>
      <c r="Q5360" s="132"/>
      <c r="R5360" s="102"/>
      <c r="S5360" s="91"/>
    </row>
    <row r="5361" spans="1:19" s="104" customFormat="1" ht="12.75" customHeight="1" x14ac:dyDescent="0.25">
      <c r="A5361" s="121"/>
      <c r="B5361" s="92" t="str">
        <f>IF(E5361="","",VLOOKUP(E5361,[1]PROJECTES!$C$14:$G$5000,2,FALSE))</f>
        <v/>
      </c>
      <c r="C5361" s="121"/>
      <c r="D5361" s="93" t="str">
        <f>IF(E5361="","",VLOOKUP(E5361,[1]PROJECTES!$C$14:$G$5000,5,FALSE))</f>
        <v/>
      </c>
      <c r="E5361" s="117"/>
      <c r="F5361" s="95"/>
      <c r="G5361" s="96" t="str">
        <f>IF(E5361="","",VLOOKUP(E5361,[1]PROJECTES!$C$14:$G$5000,4,FALSE))</f>
        <v/>
      </c>
      <c r="H5361" s="118"/>
      <c r="I5361" s="97" t="str">
        <f>IF(H5361="","",VLOOKUP(H5361,BD!B$2:C$16,2,FALSE))</f>
        <v/>
      </c>
      <c r="J5361" s="98"/>
      <c r="K5361" s="135" t="str">
        <f t="shared" si="180"/>
        <v/>
      </c>
      <c r="L5361" s="99" t="str">
        <f t="shared" ca="1" si="181"/>
        <v>-</v>
      </c>
      <c r="M5361" s="93" t="str">
        <f>IF(E5361="","",VLOOKUP(E5361,[1]PROJECTES!$C$14:$Z$5000,21,FALSE))</f>
        <v/>
      </c>
      <c r="N5361" s="100"/>
      <c r="O5361" s="72" t="s">
        <v>229</v>
      </c>
      <c r="P5361" s="101"/>
      <c r="Q5361" s="132"/>
      <c r="R5361" s="102"/>
      <c r="S5361" s="91"/>
    </row>
    <row r="5362" spans="1:19" s="104" customFormat="1" ht="12.75" customHeight="1" x14ac:dyDescent="0.25">
      <c r="A5362" s="121"/>
      <c r="B5362" s="92" t="str">
        <f>IF(E5362="","",VLOOKUP(E5362,[1]PROJECTES!$C$14:$G$5000,2,FALSE))</f>
        <v/>
      </c>
      <c r="C5362" s="121"/>
      <c r="D5362" s="93" t="str">
        <f>IF(E5362="","",VLOOKUP(E5362,[1]PROJECTES!$C$14:$G$5000,5,FALSE))</f>
        <v/>
      </c>
      <c r="E5362" s="117"/>
      <c r="F5362" s="95"/>
      <c r="G5362" s="96" t="str">
        <f>IF(E5362="","",VLOOKUP(E5362,[1]PROJECTES!$C$14:$G$5000,4,FALSE))</f>
        <v/>
      </c>
      <c r="H5362" s="118"/>
      <c r="I5362" s="97" t="str">
        <f>IF(H5362="","",VLOOKUP(H5362,BD!B$2:C$16,2,FALSE))</f>
        <v/>
      </c>
      <c r="J5362" s="98"/>
      <c r="K5362" s="135" t="str">
        <f t="shared" si="180"/>
        <v/>
      </c>
      <c r="L5362" s="99" t="str">
        <f t="shared" ca="1" si="181"/>
        <v>-</v>
      </c>
      <c r="M5362" s="93" t="str">
        <f>IF(E5362="","",VLOOKUP(E5362,[1]PROJECTES!$C$14:$Z$5000,21,FALSE))</f>
        <v/>
      </c>
      <c r="N5362" s="100"/>
      <c r="O5362" s="72" t="s">
        <v>229</v>
      </c>
      <c r="P5362" s="101"/>
      <c r="Q5362" s="132"/>
      <c r="R5362" s="102"/>
      <c r="S5362" s="91"/>
    </row>
    <row r="5363" spans="1:19" s="104" customFormat="1" ht="12.75" customHeight="1" x14ac:dyDescent="0.25">
      <c r="A5363" s="121"/>
      <c r="B5363" s="92" t="str">
        <f>IF(E5363="","",VLOOKUP(E5363,[1]PROJECTES!$C$14:$G$5000,2,FALSE))</f>
        <v/>
      </c>
      <c r="C5363" s="121"/>
      <c r="D5363" s="93" t="str">
        <f>IF(E5363="","",VLOOKUP(E5363,[1]PROJECTES!$C$14:$G$5000,5,FALSE))</f>
        <v/>
      </c>
      <c r="E5363" s="117"/>
      <c r="F5363" s="95"/>
      <c r="G5363" s="96" t="str">
        <f>IF(E5363="","",VLOOKUP(E5363,[1]PROJECTES!$C$14:$G$5000,4,FALSE))</f>
        <v/>
      </c>
      <c r="H5363" s="118"/>
      <c r="I5363" s="97" t="str">
        <f>IF(H5363="","",VLOOKUP(H5363,BD!B$2:C$16,2,FALSE))</f>
        <v/>
      </c>
      <c r="J5363" s="98"/>
      <c r="K5363" s="135" t="str">
        <f t="shared" si="180"/>
        <v/>
      </c>
      <c r="L5363" s="99" t="str">
        <f t="shared" ca="1" si="181"/>
        <v>-</v>
      </c>
      <c r="M5363" s="93" t="str">
        <f>IF(E5363="","",VLOOKUP(E5363,[1]PROJECTES!$C$14:$Z$5000,21,FALSE))</f>
        <v/>
      </c>
      <c r="N5363" s="100"/>
      <c r="O5363" s="72" t="s">
        <v>229</v>
      </c>
      <c r="P5363" s="101"/>
      <c r="Q5363" s="132"/>
      <c r="R5363" s="102"/>
      <c r="S5363" s="91"/>
    </row>
    <row r="5364" spans="1:19" s="104" customFormat="1" ht="12.75" customHeight="1" x14ac:dyDescent="0.25">
      <c r="A5364" s="121"/>
      <c r="B5364" s="92" t="str">
        <f>IF(E5364="","",VLOOKUP(E5364,[1]PROJECTES!$C$14:$G$5000,2,FALSE))</f>
        <v/>
      </c>
      <c r="C5364" s="121"/>
      <c r="D5364" s="93" t="str">
        <f>IF(E5364="","",VLOOKUP(E5364,[1]PROJECTES!$C$14:$G$5000,5,FALSE))</f>
        <v/>
      </c>
      <c r="E5364" s="117"/>
      <c r="F5364" s="95"/>
      <c r="G5364" s="96" t="str">
        <f>IF(E5364="","",VLOOKUP(E5364,[1]PROJECTES!$C$14:$G$5000,4,FALSE))</f>
        <v/>
      </c>
      <c r="H5364" s="118"/>
      <c r="I5364" s="97" t="str">
        <f>IF(H5364="","",VLOOKUP(H5364,BD!B$2:C$16,2,FALSE))</f>
        <v/>
      </c>
      <c r="J5364" s="98"/>
      <c r="K5364" s="135" t="str">
        <f t="shared" si="180"/>
        <v/>
      </c>
      <c r="L5364" s="99" t="str">
        <f t="shared" ca="1" si="181"/>
        <v>-</v>
      </c>
      <c r="M5364" s="93" t="str">
        <f>IF(E5364="","",VLOOKUP(E5364,[1]PROJECTES!$C$14:$Z$5000,21,FALSE))</f>
        <v/>
      </c>
      <c r="N5364" s="100"/>
      <c r="O5364" s="72" t="s">
        <v>229</v>
      </c>
      <c r="P5364" s="101"/>
      <c r="Q5364" s="132"/>
      <c r="R5364" s="102"/>
      <c r="S5364" s="91"/>
    </row>
    <row r="5365" spans="1:19" s="104" customFormat="1" ht="12.75" customHeight="1" x14ac:dyDescent="0.25">
      <c r="A5365" s="121"/>
      <c r="B5365" s="92" t="str">
        <f>IF(E5365="","",VLOOKUP(E5365,[1]PROJECTES!$C$14:$G$5000,2,FALSE))</f>
        <v/>
      </c>
      <c r="C5365" s="121"/>
      <c r="D5365" s="93" t="str">
        <f>IF(E5365="","",VLOOKUP(E5365,[1]PROJECTES!$C$14:$G$5000,5,FALSE))</f>
        <v/>
      </c>
      <c r="E5365" s="117"/>
      <c r="F5365" s="95"/>
      <c r="G5365" s="96" t="str">
        <f>IF(E5365="","",VLOOKUP(E5365,[1]PROJECTES!$C$14:$G$5000,4,FALSE))</f>
        <v/>
      </c>
      <c r="H5365" s="118"/>
      <c r="I5365" s="97" t="str">
        <f>IF(H5365="","",VLOOKUP(H5365,BD!B$2:C$16,2,FALSE))</f>
        <v/>
      </c>
      <c r="J5365" s="98"/>
      <c r="K5365" s="135" t="str">
        <f t="shared" si="180"/>
        <v/>
      </c>
      <c r="L5365" s="99" t="str">
        <f t="shared" ca="1" si="181"/>
        <v>-</v>
      </c>
      <c r="M5365" s="93" t="str">
        <f>IF(E5365="","",VLOOKUP(E5365,[1]PROJECTES!$C$14:$Z$5000,21,FALSE))</f>
        <v/>
      </c>
      <c r="N5365" s="100"/>
      <c r="O5365" s="72" t="s">
        <v>229</v>
      </c>
      <c r="P5365" s="101"/>
      <c r="Q5365" s="132"/>
      <c r="R5365" s="102"/>
      <c r="S5365" s="91"/>
    </row>
    <row r="5366" spans="1:19" s="104" customFormat="1" ht="12.75" customHeight="1" x14ac:dyDescent="0.25">
      <c r="A5366" s="121"/>
      <c r="B5366" s="92" t="str">
        <f>IF(E5366="","",VLOOKUP(E5366,[1]PROJECTES!$C$14:$G$5000,2,FALSE))</f>
        <v/>
      </c>
      <c r="C5366" s="121"/>
      <c r="D5366" s="93" t="str">
        <f>IF(E5366="","",VLOOKUP(E5366,[1]PROJECTES!$C$14:$G$5000,5,FALSE))</f>
        <v/>
      </c>
      <c r="E5366" s="117"/>
      <c r="F5366" s="95"/>
      <c r="G5366" s="96" t="str">
        <f>IF(E5366="","",VLOOKUP(E5366,[1]PROJECTES!$C$14:$G$5000,4,FALSE))</f>
        <v/>
      </c>
      <c r="H5366" s="118"/>
      <c r="I5366" s="97" t="str">
        <f>IF(H5366="","",VLOOKUP(H5366,BD!B$2:C$16,2,FALSE))</f>
        <v/>
      </c>
      <c r="J5366" s="98"/>
      <c r="K5366" s="135" t="str">
        <f t="shared" si="180"/>
        <v/>
      </c>
      <c r="L5366" s="99" t="str">
        <f t="shared" ca="1" si="181"/>
        <v>-</v>
      </c>
      <c r="M5366" s="93" t="str">
        <f>IF(E5366="","",VLOOKUP(E5366,[1]PROJECTES!$C$14:$Z$5000,21,FALSE))</f>
        <v/>
      </c>
      <c r="N5366" s="100"/>
      <c r="O5366" s="72" t="s">
        <v>229</v>
      </c>
      <c r="P5366" s="101"/>
      <c r="Q5366" s="132"/>
      <c r="R5366" s="102"/>
      <c r="S5366" s="91"/>
    </row>
    <row r="5367" spans="1:19" s="104" customFormat="1" ht="12.75" customHeight="1" x14ac:dyDescent="0.25">
      <c r="A5367" s="121"/>
      <c r="B5367" s="92" t="str">
        <f>IF(E5367="","",VLOOKUP(E5367,[1]PROJECTES!$C$14:$G$5000,2,FALSE))</f>
        <v/>
      </c>
      <c r="C5367" s="121"/>
      <c r="D5367" s="93" t="str">
        <f>IF(E5367="","",VLOOKUP(E5367,[1]PROJECTES!$C$14:$G$5000,5,FALSE))</f>
        <v/>
      </c>
      <c r="E5367" s="117"/>
      <c r="F5367" s="95"/>
      <c r="G5367" s="96" t="str">
        <f>IF(E5367="","",VLOOKUP(E5367,[1]PROJECTES!$C$14:$G$5000,4,FALSE))</f>
        <v/>
      </c>
      <c r="H5367" s="118"/>
      <c r="I5367" s="97" t="str">
        <f>IF(H5367="","",VLOOKUP(H5367,BD!B$2:C$16,2,FALSE))</f>
        <v/>
      </c>
      <c r="J5367" s="98"/>
      <c r="K5367" s="135" t="str">
        <f t="shared" si="180"/>
        <v/>
      </c>
      <c r="L5367" s="99" t="str">
        <f t="shared" ca="1" si="181"/>
        <v>-</v>
      </c>
      <c r="M5367" s="93" t="str">
        <f>IF(E5367="","",VLOOKUP(E5367,[1]PROJECTES!$C$14:$Z$5000,21,FALSE))</f>
        <v/>
      </c>
      <c r="N5367" s="100"/>
      <c r="O5367" s="72" t="s">
        <v>229</v>
      </c>
      <c r="P5367" s="101"/>
      <c r="Q5367" s="132"/>
      <c r="R5367" s="102"/>
      <c r="S5367" s="91"/>
    </row>
    <row r="5368" spans="1:19" s="104" customFormat="1" ht="12.75" customHeight="1" x14ac:dyDescent="0.25">
      <c r="A5368" s="121"/>
      <c r="B5368" s="92" t="str">
        <f>IF(E5368="","",VLOOKUP(E5368,[1]PROJECTES!$C$14:$G$5000,2,FALSE))</f>
        <v/>
      </c>
      <c r="C5368" s="121"/>
      <c r="D5368" s="93" t="str">
        <f>IF(E5368="","",VLOOKUP(E5368,[1]PROJECTES!$C$14:$G$5000,5,FALSE))</f>
        <v/>
      </c>
      <c r="E5368" s="117"/>
      <c r="F5368" s="95"/>
      <c r="G5368" s="96" t="str">
        <f>IF(E5368="","",VLOOKUP(E5368,[1]PROJECTES!$C$14:$G$5000,4,FALSE))</f>
        <v/>
      </c>
      <c r="H5368" s="118"/>
      <c r="I5368" s="97" t="str">
        <f>IF(H5368="","",VLOOKUP(H5368,BD!B$2:C$16,2,FALSE))</f>
        <v/>
      </c>
      <c r="J5368" s="98"/>
      <c r="K5368" s="135" t="str">
        <f t="shared" si="180"/>
        <v/>
      </c>
      <c r="L5368" s="99" t="str">
        <f t="shared" ca="1" si="181"/>
        <v>-</v>
      </c>
      <c r="M5368" s="93" t="str">
        <f>IF(E5368="","",VLOOKUP(E5368,[1]PROJECTES!$C$14:$Z$5000,21,FALSE))</f>
        <v/>
      </c>
      <c r="N5368" s="100"/>
      <c r="O5368" s="72" t="s">
        <v>229</v>
      </c>
      <c r="P5368" s="101"/>
      <c r="Q5368" s="132"/>
      <c r="R5368" s="102"/>
      <c r="S5368" s="91"/>
    </row>
    <row r="5369" spans="1:19" s="104" customFormat="1" ht="12.75" customHeight="1" x14ac:dyDescent="0.25">
      <c r="A5369" s="121"/>
      <c r="B5369" s="92" t="str">
        <f>IF(E5369="","",VLOOKUP(E5369,[1]PROJECTES!$C$14:$G$5000,2,FALSE))</f>
        <v/>
      </c>
      <c r="C5369" s="121"/>
      <c r="D5369" s="93" t="str">
        <f>IF(E5369="","",VLOOKUP(E5369,[1]PROJECTES!$C$14:$G$5000,5,FALSE))</f>
        <v/>
      </c>
      <c r="E5369" s="117"/>
      <c r="F5369" s="95"/>
      <c r="G5369" s="96" t="str">
        <f>IF(E5369="","",VLOOKUP(E5369,[1]PROJECTES!$C$14:$G$5000,4,FALSE))</f>
        <v/>
      </c>
      <c r="H5369" s="118"/>
      <c r="I5369" s="97" t="str">
        <f>IF(H5369="","",VLOOKUP(H5369,BD!B$2:C$16,2,FALSE))</f>
        <v/>
      </c>
      <c r="J5369" s="98"/>
      <c r="K5369" s="135" t="str">
        <f t="shared" si="180"/>
        <v/>
      </c>
      <c r="L5369" s="99" t="str">
        <f t="shared" ca="1" si="181"/>
        <v>-</v>
      </c>
      <c r="M5369" s="93" t="str">
        <f>IF(E5369="","",VLOOKUP(E5369,[1]PROJECTES!$C$14:$Z$5000,21,FALSE))</f>
        <v/>
      </c>
      <c r="N5369" s="100"/>
      <c r="O5369" s="72" t="s">
        <v>229</v>
      </c>
      <c r="P5369" s="101"/>
      <c r="Q5369" s="132"/>
      <c r="R5369" s="102"/>
      <c r="S5369" s="91"/>
    </row>
    <row r="5370" spans="1:19" s="104" customFormat="1" ht="12.75" customHeight="1" x14ac:dyDescent="0.25">
      <c r="A5370" s="121"/>
      <c r="B5370" s="92" t="str">
        <f>IF(E5370="","",VLOOKUP(E5370,[1]PROJECTES!$C$14:$G$5000,2,FALSE))</f>
        <v/>
      </c>
      <c r="C5370" s="121"/>
      <c r="D5370" s="93" t="str">
        <f>IF(E5370="","",VLOOKUP(E5370,[1]PROJECTES!$C$14:$G$5000,5,FALSE))</f>
        <v/>
      </c>
      <c r="E5370" s="117"/>
      <c r="F5370" s="95"/>
      <c r="G5370" s="96" t="str">
        <f>IF(E5370="","",VLOOKUP(E5370,[1]PROJECTES!$C$14:$G$5000,4,FALSE))</f>
        <v/>
      </c>
      <c r="H5370" s="118"/>
      <c r="I5370" s="97" t="str">
        <f>IF(H5370="","",VLOOKUP(H5370,BD!B$2:C$16,2,FALSE))</f>
        <v/>
      </c>
      <c r="J5370" s="98"/>
      <c r="K5370" s="135" t="str">
        <f t="shared" si="180"/>
        <v/>
      </c>
      <c r="L5370" s="99" t="str">
        <f t="shared" ca="1" si="181"/>
        <v>-</v>
      </c>
      <c r="M5370" s="93" t="str">
        <f>IF(E5370="","",VLOOKUP(E5370,[1]PROJECTES!$C$14:$Z$5000,21,FALSE))</f>
        <v/>
      </c>
      <c r="N5370" s="100"/>
      <c r="O5370" s="72" t="s">
        <v>229</v>
      </c>
      <c r="P5370" s="101"/>
      <c r="Q5370" s="132"/>
      <c r="R5370" s="102"/>
      <c r="S5370" s="91"/>
    </row>
    <row r="5371" spans="1:19" s="104" customFormat="1" ht="12.75" customHeight="1" x14ac:dyDescent="0.25">
      <c r="A5371" s="121"/>
      <c r="B5371" s="92" t="str">
        <f>IF(E5371="","",VLOOKUP(E5371,[1]PROJECTES!$C$14:$G$5000,2,FALSE))</f>
        <v/>
      </c>
      <c r="C5371" s="121"/>
      <c r="D5371" s="93" t="str">
        <f>IF(E5371="","",VLOOKUP(E5371,[1]PROJECTES!$C$14:$G$5000,5,FALSE))</f>
        <v/>
      </c>
      <c r="E5371" s="117"/>
      <c r="F5371" s="95"/>
      <c r="G5371" s="96" t="str">
        <f>IF(E5371="","",VLOOKUP(E5371,[1]PROJECTES!$C$14:$G$5000,4,FALSE))</f>
        <v/>
      </c>
      <c r="H5371" s="118"/>
      <c r="I5371" s="97" t="str">
        <f>IF(H5371="","",VLOOKUP(H5371,BD!B$2:C$16,2,FALSE))</f>
        <v/>
      </c>
      <c r="J5371" s="98"/>
      <c r="K5371" s="135" t="str">
        <f t="shared" si="180"/>
        <v/>
      </c>
      <c r="L5371" s="99" t="str">
        <f t="shared" ca="1" si="181"/>
        <v>-</v>
      </c>
      <c r="M5371" s="93" t="str">
        <f>IF(E5371="","",VLOOKUP(E5371,[1]PROJECTES!$C$14:$Z$5000,21,FALSE))</f>
        <v/>
      </c>
      <c r="N5371" s="100"/>
      <c r="O5371" s="72" t="s">
        <v>229</v>
      </c>
      <c r="P5371" s="101"/>
      <c r="Q5371" s="132"/>
      <c r="R5371" s="102"/>
      <c r="S5371" s="91"/>
    </row>
    <row r="5372" spans="1:19" s="104" customFormat="1" ht="12.75" customHeight="1" x14ac:dyDescent="0.25">
      <c r="A5372" s="121"/>
      <c r="B5372" s="92" t="str">
        <f>IF(E5372="","",VLOOKUP(E5372,[1]PROJECTES!$C$14:$G$5000,2,FALSE))</f>
        <v/>
      </c>
      <c r="C5372" s="121"/>
      <c r="D5372" s="93" t="str">
        <f>IF(E5372="","",VLOOKUP(E5372,[1]PROJECTES!$C$14:$G$5000,5,FALSE))</f>
        <v/>
      </c>
      <c r="E5372" s="117"/>
      <c r="F5372" s="95"/>
      <c r="G5372" s="96" t="str">
        <f>IF(E5372="","",VLOOKUP(E5372,[1]PROJECTES!$C$14:$G$5000,4,FALSE))</f>
        <v/>
      </c>
      <c r="H5372" s="118"/>
      <c r="I5372" s="97" t="str">
        <f>IF(H5372="","",VLOOKUP(H5372,BD!B$2:C$16,2,FALSE))</f>
        <v/>
      </c>
      <c r="J5372" s="98"/>
      <c r="K5372" s="135" t="str">
        <f t="shared" si="180"/>
        <v/>
      </c>
      <c r="L5372" s="99" t="str">
        <f t="shared" ca="1" si="181"/>
        <v>-</v>
      </c>
      <c r="M5372" s="93" t="str">
        <f>IF(E5372="","",VLOOKUP(E5372,[1]PROJECTES!$C$14:$Z$5000,21,FALSE))</f>
        <v/>
      </c>
      <c r="N5372" s="100"/>
      <c r="O5372" s="72" t="s">
        <v>229</v>
      </c>
      <c r="P5372" s="101"/>
      <c r="Q5372" s="132"/>
      <c r="R5372" s="102"/>
      <c r="S5372" s="91"/>
    </row>
    <row r="5373" spans="1:19" s="104" customFormat="1" ht="12.75" customHeight="1" x14ac:dyDescent="0.25">
      <c r="A5373" s="121"/>
      <c r="B5373" s="92" t="str">
        <f>IF(E5373="","",VLOOKUP(E5373,[1]PROJECTES!$C$14:$G$5000,2,FALSE))</f>
        <v/>
      </c>
      <c r="C5373" s="121"/>
      <c r="D5373" s="93" t="str">
        <f>IF(E5373="","",VLOOKUP(E5373,[1]PROJECTES!$C$14:$G$5000,5,FALSE))</f>
        <v/>
      </c>
      <c r="E5373" s="117"/>
      <c r="F5373" s="95"/>
      <c r="G5373" s="96" t="str">
        <f>IF(E5373="","",VLOOKUP(E5373,[1]PROJECTES!$C$14:$G$5000,4,FALSE))</f>
        <v/>
      </c>
      <c r="H5373" s="118"/>
      <c r="I5373" s="97" t="str">
        <f>IF(H5373="","",VLOOKUP(H5373,BD!B$2:C$16,2,FALSE))</f>
        <v/>
      </c>
      <c r="J5373" s="98"/>
      <c r="K5373" s="135" t="str">
        <f t="shared" si="180"/>
        <v/>
      </c>
      <c r="L5373" s="99" t="str">
        <f t="shared" ca="1" si="181"/>
        <v>-</v>
      </c>
      <c r="M5373" s="93" t="str">
        <f>IF(E5373="","",VLOOKUP(E5373,[1]PROJECTES!$C$14:$Z$5000,21,FALSE))</f>
        <v/>
      </c>
      <c r="N5373" s="100"/>
      <c r="O5373" s="72" t="s">
        <v>229</v>
      </c>
      <c r="P5373" s="101"/>
      <c r="Q5373" s="132"/>
      <c r="R5373" s="102"/>
      <c r="S5373" s="91"/>
    </row>
    <row r="5374" spans="1:19" s="104" customFormat="1" ht="12.75" customHeight="1" x14ac:dyDescent="0.25">
      <c r="A5374" s="121"/>
      <c r="B5374" s="92" t="str">
        <f>IF(E5374="","",VLOOKUP(E5374,[1]PROJECTES!$C$14:$G$5000,2,FALSE))</f>
        <v/>
      </c>
      <c r="C5374" s="121"/>
      <c r="D5374" s="93" t="str">
        <f>IF(E5374="","",VLOOKUP(E5374,[1]PROJECTES!$C$14:$G$5000,5,FALSE))</f>
        <v/>
      </c>
      <c r="E5374" s="117"/>
      <c r="F5374" s="95"/>
      <c r="G5374" s="96" t="str">
        <f>IF(E5374="","",VLOOKUP(E5374,[1]PROJECTES!$C$14:$G$5000,4,FALSE))</f>
        <v/>
      </c>
      <c r="H5374" s="118"/>
      <c r="I5374" s="97" t="str">
        <f>IF(H5374="","",VLOOKUP(H5374,BD!B$2:C$16,2,FALSE))</f>
        <v/>
      </c>
      <c r="J5374" s="98"/>
      <c r="K5374" s="135" t="str">
        <f t="shared" si="180"/>
        <v/>
      </c>
      <c r="L5374" s="99" t="str">
        <f t="shared" ca="1" si="181"/>
        <v>-</v>
      </c>
      <c r="M5374" s="93" t="str">
        <f>IF(E5374="","",VLOOKUP(E5374,[1]PROJECTES!$C$14:$Z$5000,21,FALSE))</f>
        <v/>
      </c>
      <c r="N5374" s="100"/>
      <c r="O5374" s="72" t="s">
        <v>229</v>
      </c>
      <c r="P5374" s="101"/>
      <c r="Q5374" s="132"/>
      <c r="R5374" s="102"/>
      <c r="S5374" s="91"/>
    </row>
    <row r="5375" spans="1:19" s="104" customFormat="1" ht="12.75" customHeight="1" x14ac:dyDescent="0.25">
      <c r="A5375" s="121"/>
      <c r="B5375" s="92" t="str">
        <f>IF(E5375="","",VLOOKUP(E5375,[1]PROJECTES!$C$14:$G$5000,2,FALSE))</f>
        <v/>
      </c>
      <c r="C5375" s="121"/>
      <c r="D5375" s="93" t="str">
        <f>IF(E5375="","",VLOOKUP(E5375,[1]PROJECTES!$C$14:$G$5000,5,FALSE))</f>
        <v/>
      </c>
      <c r="E5375" s="117"/>
      <c r="F5375" s="95"/>
      <c r="G5375" s="96" t="str">
        <f>IF(E5375="","",VLOOKUP(E5375,[1]PROJECTES!$C$14:$G$5000,4,FALSE))</f>
        <v/>
      </c>
      <c r="H5375" s="118"/>
      <c r="I5375" s="97" t="str">
        <f>IF(H5375="","",VLOOKUP(H5375,BD!B$2:C$16,2,FALSE))</f>
        <v/>
      </c>
      <c r="J5375" s="98"/>
      <c r="K5375" s="135" t="str">
        <f t="shared" si="180"/>
        <v/>
      </c>
      <c r="L5375" s="99" t="str">
        <f t="shared" ca="1" si="181"/>
        <v>-</v>
      </c>
      <c r="M5375" s="93" t="str">
        <f>IF(E5375="","",VLOOKUP(E5375,[1]PROJECTES!$C$14:$Z$5000,21,FALSE))</f>
        <v/>
      </c>
      <c r="N5375" s="100"/>
      <c r="O5375" s="72" t="s">
        <v>229</v>
      </c>
      <c r="P5375" s="101"/>
      <c r="Q5375" s="132"/>
      <c r="R5375" s="102"/>
      <c r="S5375" s="91"/>
    </row>
    <row r="5376" spans="1:19" s="104" customFormat="1" ht="12.75" customHeight="1" x14ac:dyDescent="0.25">
      <c r="A5376" s="121"/>
      <c r="B5376" s="92" t="str">
        <f>IF(E5376="","",VLOOKUP(E5376,[1]PROJECTES!$C$14:$G$5000,2,FALSE))</f>
        <v/>
      </c>
      <c r="C5376" s="121"/>
      <c r="D5376" s="93" t="str">
        <f>IF(E5376="","",VLOOKUP(E5376,[1]PROJECTES!$C$14:$G$5000,5,FALSE))</f>
        <v/>
      </c>
      <c r="E5376" s="117"/>
      <c r="F5376" s="95"/>
      <c r="G5376" s="96" t="str">
        <f>IF(E5376="","",VLOOKUP(E5376,[1]PROJECTES!$C$14:$G$5000,4,FALSE))</f>
        <v/>
      </c>
      <c r="H5376" s="118"/>
      <c r="I5376" s="97" t="str">
        <f>IF(H5376="","",VLOOKUP(H5376,BD!B$2:C$16,2,FALSE))</f>
        <v/>
      </c>
      <c r="J5376" s="98"/>
      <c r="K5376" s="135" t="str">
        <f t="shared" si="180"/>
        <v/>
      </c>
      <c r="L5376" s="99" t="str">
        <f t="shared" ca="1" si="181"/>
        <v>-</v>
      </c>
      <c r="M5376" s="93" t="str">
        <f>IF(E5376="","",VLOOKUP(E5376,[1]PROJECTES!$C$14:$Z$5000,21,FALSE))</f>
        <v/>
      </c>
      <c r="N5376" s="100"/>
      <c r="O5376" s="72" t="s">
        <v>229</v>
      </c>
      <c r="P5376" s="101"/>
      <c r="Q5376" s="132"/>
      <c r="R5376" s="102"/>
      <c r="S5376" s="91"/>
    </row>
    <row r="5377" spans="1:19" s="104" customFormat="1" ht="12.75" customHeight="1" x14ac:dyDescent="0.25">
      <c r="A5377" s="121"/>
      <c r="B5377" s="92" t="str">
        <f>IF(E5377="","",VLOOKUP(E5377,[1]PROJECTES!$C$14:$G$5000,2,FALSE))</f>
        <v/>
      </c>
      <c r="C5377" s="121"/>
      <c r="D5377" s="93" t="str">
        <f>IF(E5377="","",VLOOKUP(E5377,[1]PROJECTES!$C$14:$G$5000,5,FALSE))</f>
        <v/>
      </c>
      <c r="E5377" s="117"/>
      <c r="F5377" s="95"/>
      <c r="G5377" s="96" t="str">
        <f>IF(E5377="","",VLOOKUP(E5377,[1]PROJECTES!$C$14:$G$5000,4,FALSE))</f>
        <v/>
      </c>
      <c r="H5377" s="118"/>
      <c r="I5377" s="97" t="str">
        <f>IF(H5377="","",VLOOKUP(H5377,BD!B$2:C$16,2,FALSE))</f>
        <v/>
      </c>
      <c r="J5377" s="98"/>
      <c r="K5377" s="135" t="str">
        <f t="shared" si="180"/>
        <v/>
      </c>
      <c r="L5377" s="99" t="str">
        <f t="shared" ca="1" si="181"/>
        <v>-</v>
      </c>
      <c r="M5377" s="93" t="str">
        <f>IF(E5377="","",VLOOKUP(E5377,[1]PROJECTES!$C$14:$Z$5000,21,FALSE))</f>
        <v/>
      </c>
      <c r="N5377" s="100"/>
      <c r="O5377" s="72" t="s">
        <v>229</v>
      </c>
      <c r="P5377" s="101"/>
      <c r="Q5377" s="132"/>
      <c r="R5377" s="102"/>
      <c r="S5377" s="91"/>
    </row>
    <row r="5378" spans="1:19" s="104" customFormat="1" ht="12.75" customHeight="1" x14ac:dyDescent="0.25">
      <c r="A5378" s="121"/>
      <c r="B5378" s="92" t="str">
        <f>IF(E5378="","",VLOOKUP(E5378,[1]PROJECTES!$C$14:$G$5000,2,FALSE))</f>
        <v/>
      </c>
      <c r="C5378" s="121"/>
      <c r="D5378" s="93" t="str">
        <f>IF(E5378="","",VLOOKUP(E5378,[1]PROJECTES!$C$14:$G$5000,5,FALSE))</f>
        <v/>
      </c>
      <c r="E5378" s="117"/>
      <c r="F5378" s="95"/>
      <c r="G5378" s="96" t="str">
        <f>IF(E5378="","",VLOOKUP(E5378,[1]PROJECTES!$C$14:$G$5000,4,FALSE))</f>
        <v/>
      </c>
      <c r="H5378" s="118"/>
      <c r="I5378" s="97" t="str">
        <f>IF(H5378="","",VLOOKUP(H5378,BD!B$2:C$16,2,FALSE))</f>
        <v/>
      </c>
      <c r="J5378" s="98"/>
      <c r="K5378" s="135" t="str">
        <f t="shared" si="180"/>
        <v/>
      </c>
      <c r="L5378" s="99" t="str">
        <f t="shared" ca="1" si="181"/>
        <v>-</v>
      </c>
      <c r="M5378" s="93" t="str">
        <f>IF(E5378="","",VLOOKUP(E5378,[1]PROJECTES!$C$14:$Z$5000,21,FALSE))</f>
        <v/>
      </c>
      <c r="N5378" s="100"/>
      <c r="O5378" s="72" t="s">
        <v>229</v>
      </c>
      <c r="P5378" s="101"/>
      <c r="Q5378" s="132"/>
      <c r="R5378" s="102"/>
      <c r="S5378" s="91"/>
    </row>
    <row r="5379" spans="1:19" s="104" customFormat="1" ht="12.75" customHeight="1" x14ac:dyDescent="0.25">
      <c r="A5379" s="121"/>
      <c r="B5379" s="92" t="str">
        <f>IF(E5379="","",VLOOKUP(E5379,[1]PROJECTES!$C$14:$G$5000,2,FALSE))</f>
        <v/>
      </c>
      <c r="C5379" s="121"/>
      <c r="D5379" s="93" t="str">
        <f>IF(E5379="","",VLOOKUP(E5379,[1]PROJECTES!$C$14:$G$5000,5,FALSE))</f>
        <v/>
      </c>
      <c r="E5379" s="117"/>
      <c r="F5379" s="95"/>
      <c r="G5379" s="96" t="str">
        <f>IF(E5379="","",VLOOKUP(E5379,[1]PROJECTES!$C$14:$G$5000,4,FALSE))</f>
        <v/>
      </c>
      <c r="H5379" s="118"/>
      <c r="I5379" s="97" t="str">
        <f>IF(H5379="","",VLOOKUP(H5379,BD!B$2:C$16,2,FALSE))</f>
        <v/>
      </c>
      <c r="J5379" s="98"/>
      <c r="K5379" s="135" t="str">
        <f t="shared" si="180"/>
        <v/>
      </c>
      <c r="L5379" s="99" t="str">
        <f t="shared" ca="1" si="181"/>
        <v>-</v>
      </c>
      <c r="M5379" s="93" t="str">
        <f>IF(E5379="","",VLOOKUP(E5379,[1]PROJECTES!$C$14:$Z$5000,21,FALSE))</f>
        <v/>
      </c>
      <c r="N5379" s="100"/>
      <c r="O5379" s="72" t="s">
        <v>229</v>
      </c>
      <c r="P5379" s="101"/>
      <c r="Q5379" s="132"/>
      <c r="R5379" s="102"/>
      <c r="S5379" s="91"/>
    </row>
    <row r="5380" spans="1:19" s="104" customFormat="1" ht="12.75" customHeight="1" x14ac:dyDescent="0.25">
      <c r="A5380" s="121"/>
      <c r="B5380" s="92" t="str">
        <f>IF(E5380="","",VLOOKUP(E5380,[1]PROJECTES!$C$14:$G$5000,2,FALSE))</f>
        <v/>
      </c>
      <c r="C5380" s="121"/>
      <c r="D5380" s="93" t="str">
        <f>IF(E5380="","",VLOOKUP(E5380,[1]PROJECTES!$C$14:$G$5000,5,FALSE))</f>
        <v/>
      </c>
      <c r="E5380" s="117"/>
      <c r="F5380" s="95"/>
      <c r="G5380" s="96" t="str">
        <f>IF(E5380="","",VLOOKUP(E5380,[1]PROJECTES!$C$14:$G$5000,4,FALSE))</f>
        <v/>
      </c>
      <c r="H5380" s="118"/>
      <c r="I5380" s="97" t="str">
        <f>IF(H5380="","",VLOOKUP(H5380,BD!B$2:C$16,2,FALSE))</f>
        <v/>
      </c>
      <c r="J5380" s="98"/>
      <c r="K5380" s="135" t="str">
        <f t="shared" si="180"/>
        <v/>
      </c>
      <c r="L5380" s="99" t="str">
        <f t="shared" ca="1" si="181"/>
        <v>-</v>
      </c>
      <c r="M5380" s="93" t="str">
        <f>IF(E5380="","",VLOOKUP(E5380,[1]PROJECTES!$C$14:$Z$5000,21,FALSE))</f>
        <v/>
      </c>
      <c r="N5380" s="100"/>
      <c r="O5380" s="72" t="s">
        <v>229</v>
      </c>
      <c r="P5380" s="101"/>
      <c r="Q5380" s="132"/>
      <c r="R5380" s="102"/>
      <c r="S5380" s="91"/>
    </row>
    <row r="5381" spans="1:19" s="104" customFormat="1" ht="12.75" customHeight="1" x14ac:dyDescent="0.25">
      <c r="A5381" s="121"/>
      <c r="B5381" s="92" t="str">
        <f>IF(E5381="","",VLOOKUP(E5381,[1]PROJECTES!$C$14:$G$5000,2,FALSE))</f>
        <v/>
      </c>
      <c r="C5381" s="121"/>
      <c r="D5381" s="93" t="str">
        <f>IF(E5381="","",VLOOKUP(E5381,[1]PROJECTES!$C$14:$G$5000,5,FALSE))</f>
        <v/>
      </c>
      <c r="E5381" s="117"/>
      <c r="F5381" s="95"/>
      <c r="G5381" s="96" t="str">
        <f>IF(E5381="","",VLOOKUP(E5381,[1]PROJECTES!$C$14:$G$5000,4,FALSE))</f>
        <v/>
      </c>
      <c r="H5381" s="118"/>
      <c r="I5381" s="97" t="str">
        <f>IF(H5381="","",VLOOKUP(H5381,BD!B$2:C$16,2,FALSE))</f>
        <v/>
      </c>
      <c r="J5381" s="98"/>
      <c r="K5381" s="135" t="str">
        <f t="shared" si="180"/>
        <v/>
      </c>
      <c r="L5381" s="99" t="str">
        <f t="shared" ca="1" si="181"/>
        <v>-</v>
      </c>
      <c r="M5381" s="93" t="str">
        <f>IF(E5381="","",VLOOKUP(E5381,[1]PROJECTES!$C$14:$Z$5000,21,FALSE))</f>
        <v/>
      </c>
      <c r="N5381" s="100"/>
      <c r="O5381" s="72" t="s">
        <v>229</v>
      </c>
      <c r="P5381" s="101"/>
      <c r="Q5381" s="132"/>
      <c r="R5381" s="102"/>
      <c r="S5381" s="91"/>
    </row>
    <row r="5382" spans="1:19" s="104" customFormat="1" ht="12.75" customHeight="1" x14ac:dyDescent="0.25">
      <c r="A5382" s="121"/>
      <c r="B5382" s="92" t="str">
        <f>IF(E5382="","",VLOOKUP(E5382,[1]PROJECTES!$C$14:$G$5000,2,FALSE))</f>
        <v/>
      </c>
      <c r="C5382" s="121"/>
      <c r="D5382" s="93" t="str">
        <f>IF(E5382="","",VLOOKUP(E5382,[1]PROJECTES!$C$14:$G$5000,5,FALSE))</f>
        <v/>
      </c>
      <c r="E5382" s="117"/>
      <c r="F5382" s="95"/>
      <c r="G5382" s="96" t="str">
        <f>IF(E5382="","",VLOOKUP(E5382,[1]PROJECTES!$C$14:$G$5000,4,FALSE))</f>
        <v/>
      </c>
      <c r="H5382" s="118"/>
      <c r="I5382" s="97" t="str">
        <f>IF(H5382="","",VLOOKUP(H5382,BD!B$2:C$16,2,FALSE))</f>
        <v/>
      </c>
      <c r="J5382" s="98"/>
      <c r="K5382" s="135" t="str">
        <f t="shared" si="180"/>
        <v/>
      </c>
      <c r="L5382" s="99" t="str">
        <f t="shared" ca="1" si="181"/>
        <v>-</v>
      </c>
      <c r="M5382" s="93" t="str">
        <f>IF(E5382="","",VLOOKUP(E5382,[1]PROJECTES!$C$14:$Z$5000,21,FALSE))</f>
        <v/>
      </c>
      <c r="N5382" s="100"/>
      <c r="O5382" s="72" t="s">
        <v>229</v>
      </c>
      <c r="P5382" s="101"/>
      <c r="Q5382" s="132"/>
      <c r="R5382" s="102"/>
      <c r="S5382" s="91"/>
    </row>
    <row r="5383" spans="1:19" s="104" customFormat="1" ht="12.75" customHeight="1" x14ac:dyDescent="0.25">
      <c r="A5383" s="121"/>
      <c r="B5383" s="92" t="str">
        <f>IF(E5383="","",VLOOKUP(E5383,[1]PROJECTES!$C$14:$G$5000,2,FALSE))</f>
        <v/>
      </c>
      <c r="C5383" s="121"/>
      <c r="D5383" s="93" t="str">
        <f>IF(E5383="","",VLOOKUP(E5383,[1]PROJECTES!$C$14:$G$5000,5,FALSE))</f>
        <v/>
      </c>
      <c r="E5383" s="117"/>
      <c r="F5383" s="95"/>
      <c r="G5383" s="96" t="str">
        <f>IF(E5383="","",VLOOKUP(E5383,[1]PROJECTES!$C$14:$G$5000,4,FALSE))</f>
        <v/>
      </c>
      <c r="H5383" s="118"/>
      <c r="I5383" s="97" t="str">
        <f>IF(H5383="","",VLOOKUP(H5383,BD!B$2:C$16,2,FALSE))</f>
        <v/>
      </c>
      <c r="J5383" s="98"/>
      <c r="K5383" s="135" t="str">
        <f t="shared" si="180"/>
        <v/>
      </c>
      <c r="L5383" s="99" t="str">
        <f t="shared" ca="1" si="181"/>
        <v>-</v>
      </c>
      <c r="M5383" s="93" t="str">
        <f>IF(E5383="","",VLOOKUP(E5383,[1]PROJECTES!$C$14:$Z$5000,21,FALSE))</f>
        <v/>
      </c>
      <c r="N5383" s="100"/>
      <c r="O5383" s="72" t="s">
        <v>229</v>
      </c>
      <c r="P5383" s="101"/>
      <c r="Q5383" s="132"/>
      <c r="R5383" s="102"/>
      <c r="S5383" s="91"/>
    </row>
    <row r="5384" spans="1:19" s="104" customFormat="1" ht="12.75" customHeight="1" x14ac:dyDescent="0.25">
      <c r="A5384" s="121"/>
      <c r="B5384" s="92" t="str">
        <f>IF(E5384="","",VLOOKUP(E5384,[1]PROJECTES!$C$14:$G$5000,2,FALSE))</f>
        <v/>
      </c>
      <c r="C5384" s="121"/>
      <c r="D5384" s="93" t="str">
        <f>IF(E5384="","",VLOOKUP(E5384,[1]PROJECTES!$C$14:$G$5000,5,FALSE))</f>
        <v/>
      </c>
      <c r="E5384" s="117"/>
      <c r="F5384" s="95"/>
      <c r="G5384" s="96" t="str">
        <f>IF(E5384="","",VLOOKUP(E5384,[1]PROJECTES!$C$14:$G$5000,4,FALSE))</f>
        <v/>
      </c>
      <c r="H5384" s="118"/>
      <c r="I5384" s="97" t="str">
        <f>IF(H5384="","",VLOOKUP(H5384,BD!B$2:C$16,2,FALSE))</f>
        <v/>
      </c>
      <c r="J5384" s="98"/>
      <c r="K5384" s="135" t="str">
        <f t="shared" si="180"/>
        <v/>
      </c>
      <c r="L5384" s="99" t="str">
        <f t="shared" ca="1" si="181"/>
        <v>-</v>
      </c>
      <c r="M5384" s="93" t="str">
        <f>IF(E5384="","",VLOOKUP(E5384,[1]PROJECTES!$C$14:$Z$5000,21,FALSE))</f>
        <v/>
      </c>
      <c r="N5384" s="100"/>
      <c r="O5384" s="72" t="s">
        <v>229</v>
      </c>
      <c r="P5384" s="101"/>
      <c r="Q5384" s="132"/>
      <c r="R5384" s="102"/>
      <c r="S5384" s="91"/>
    </row>
    <row r="5385" spans="1:19" s="104" customFormat="1" ht="12.75" customHeight="1" x14ac:dyDescent="0.25">
      <c r="A5385" s="121"/>
      <c r="B5385" s="92" t="str">
        <f>IF(E5385="","",VLOOKUP(E5385,[1]PROJECTES!$C$14:$G$5000,2,FALSE))</f>
        <v/>
      </c>
      <c r="C5385" s="121"/>
      <c r="D5385" s="93" t="str">
        <f>IF(E5385="","",VLOOKUP(E5385,[1]PROJECTES!$C$14:$G$5000,5,FALSE))</f>
        <v/>
      </c>
      <c r="E5385" s="117"/>
      <c r="F5385" s="95"/>
      <c r="G5385" s="96" t="str">
        <f>IF(E5385="","",VLOOKUP(E5385,[1]PROJECTES!$C$14:$G$5000,4,FALSE))</f>
        <v/>
      </c>
      <c r="H5385" s="118"/>
      <c r="I5385" s="97" t="str">
        <f>IF(H5385="","",VLOOKUP(H5385,BD!B$2:C$16,2,FALSE))</f>
        <v/>
      </c>
      <c r="J5385" s="98"/>
      <c r="K5385" s="135" t="str">
        <f t="shared" si="180"/>
        <v/>
      </c>
      <c r="L5385" s="99" t="str">
        <f t="shared" ca="1" si="181"/>
        <v>-</v>
      </c>
      <c r="M5385" s="93" t="str">
        <f>IF(E5385="","",VLOOKUP(E5385,[1]PROJECTES!$C$14:$Z$5000,21,FALSE))</f>
        <v/>
      </c>
      <c r="N5385" s="100"/>
      <c r="O5385" s="72" t="s">
        <v>229</v>
      </c>
      <c r="P5385" s="101"/>
      <c r="Q5385" s="132"/>
      <c r="R5385" s="102"/>
      <c r="S5385" s="91"/>
    </row>
    <row r="5386" spans="1:19" s="104" customFormat="1" ht="12.75" customHeight="1" x14ac:dyDescent="0.25">
      <c r="A5386" s="121"/>
      <c r="B5386" s="92" t="str">
        <f>IF(E5386="","",VLOOKUP(E5386,[1]PROJECTES!$C$14:$G$5000,2,FALSE))</f>
        <v/>
      </c>
      <c r="C5386" s="121"/>
      <c r="D5386" s="93" t="str">
        <f>IF(E5386="","",VLOOKUP(E5386,[1]PROJECTES!$C$14:$G$5000,5,FALSE))</f>
        <v/>
      </c>
      <c r="E5386" s="117"/>
      <c r="F5386" s="95"/>
      <c r="G5386" s="96" t="str">
        <f>IF(E5386="","",VLOOKUP(E5386,[1]PROJECTES!$C$14:$G$5000,4,FALSE))</f>
        <v/>
      </c>
      <c r="H5386" s="118"/>
      <c r="I5386" s="97" t="str">
        <f>IF(H5386="","",VLOOKUP(H5386,BD!B$2:C$16,2,FALSE))</f>
        <v/>
      </c>
      <c r="J5386" s="98"/>
      <c r="K5386" s="135" t="str">
        <f t="shared" si="180"/>
        <v/>
      </c>
      <c r="L5386" s="99" t="str">
        <f t="shared" ca="1" si="181"/>
        <v>-</v>
      </c>
      <c r="M5386" s="93" t="str">
        <f>IF(E5386="","",VLOOKUP(E5386,[1]PROJECTES!$C$14:$Z$5000,21,FALSE))</f>
        <v/>
      </c>
      <c r="N5386" s="100"/>
      <c r="O5386" s="72" t="s">
        <v>229</v>
      </c>
      <c r="P5386" s="101"/>
      <c r="Q5386" s="132"/>
      <c r="R5386" s="102"/>
      <c r="S5386" s="91"/>
    </row>
    <row r="5387" spans="1:19" s="104" customFormat="1" ht="12.75" customHeight="1" x14ac:dyDescent="0.25">
      <c r="A5387" s="121"/>
      <c r="B5387" s="92" t="str">
        <f>IF(E5387="","",VLOOKUP(E5387,[1]PROJECTES!$C$14:$G$5000,2,FALSE))</f>
        <v/>
      </c>
      <c r="C5387" s="121"/>
      <c r="D5387" s="93" t="str">
        <f>IF(E5387="","",VLOOKUP(E5387,[1]PROJECTES!$C$14:$G$5000,5,FALSE))</f>
        <v/>
      </c>
      <c r="E5387" s="117"/>
      <c r="F5387" s="95"/>
      <c r="G5387" s="96" t="str">
        <f>IF(E5387="","",VLOOKUP(E5387,[1]PROJECTES!$C$14:$G$5000,4,FALSE))</f>
        <v/>
      </c>
      <c r="H5387" s="118"/>
      <c r="I5387" s="97" t="str">
        <f>IF(H5387="","",VLOOKUP(H5387,BD!B$2:C$16,2,FALSE))</f>
        <v/>
      </c>
      <c r="J5387" s="98"/>
      <c r="K5387" s="135" t="str">
        <f t="shared" si="180"/>
        <v/>
      </c>
      <c r="L5387" s="99" t="str">
        <f t="shared" ca="1" si="181"/>
        <v>-</v>
      </c>
      <c r="M5387" s="93" t="str">
        <f>IF(E5387="","",VLOOKUP(E5387,[1]PROJECTES!$C$14:$Z$5000,21,FALSE))</f>
        <v/>
      </c>
      <c r="N5387" s="100"/>
      <c r="O5387" s="72" t="s">
        <v>229</v>
      </c>
      <c r="P5387" s="101"/>
      <c r="Q5387" s="132"/>
      <c r="R5387" s="102"/>
      <c r="S5387" s="91"/>
    </row>
    <row r="5388" spans="1:19" s="104" customFormat="1" ht="12.75" customHeight="1" x14ac:dyDescent="0.25">
      <c r="A5388" s="121"/>
      <c r="B5388" s="92" t="str">
        <f>IF(E5388="","",VLOOKUP(E5388,[1]PROJECTES!$C$14:$G$5000,2,FALSE))</f>
        <v/>
      </c>
      <c r="C5388" s="121"/>
      <c r="D5388" s="93" t="str">
        <f>IF(E5388="","",VLOOKUP(E5388,[1]PROJECTES!$C$14:$G$5000,5,FALSE))</f>
        <v/>
      </c>
      <c r="E5388" s="117"/>
      <c r="F5388" s="95"/>
      <c r="G5388" s="96" t="str">
        <f>IF(E5388="","",VLOOKUP(E5388,[1]PROJECTES!$C$14:$G$5000,4,FALSE))</f>
        <v/>
      </c>
      <c r="H5388" s="118"/>
      <c r="I5388" s="97" t="str">
        <f>IF(H5388="","",VLOOKUP(H5388,BD!B$2:C$16,2,FALSE))</f>
        <v/>
      </c>
      <c r="J5388" s="98"/>
      <c r="K5388" s="135" t="str">
        <f t="shared" si="180"/>
        <v/>
      </c>
      <c r="L5388" s="99" t="str">
        <f t="shared" ca="1" si="181"/>
        <v>-</v>
      </c>
      <c r="M5388" s="93" t="str">
        <f>IF(E5388="","",VLOOKUP(E5388,[1]PROJECTES!$C$14:$Z$5000,21,FALSE))</f>
        <v/>
      </c>
      <c r="N5388" s="100"/>
      <c r="O5388" s="72" t="s">
        <v>229</v>
      </c>
      <c r="P5388" s="101"/>
      <c r="Q5388" s="132"/>
      <c r="R5388" s="102"/>
      <c r="S5388" s="91"/>
    </row>
    <row r="5389" spans="1:19" s="104" customFormat="1" ht="12.75" customHeight="1" x14ac:dyDescent="0.25">
      <c r="A5389" s="121"/>
      <c r="B5389" s="92" t="str">
        <f>IF(E5389="","",VLOOKUP(E5389,[1]PROJECTES!$C$14:$G$5000,2,FALSE))</f>
        <v/>
      </c>
      <c r="C5389" s="121"/>
      <c r="D5389" s="93" t="str">
        <f>IF(E5389="","",VLOOKUP(E5389,[1]PROJECTES!$C$14:$G$5000,5,FALSE))</f>
        <v/>
      </c>
      <c r="E5389" s="117"/>
      <c r="F5389" s="95"/>
      <c r="G5389" s="96" t="str">
        <f>IF(E5389="","",VLOOKUP(E5389,[1]PROJECTES!$C$14:$G$5000,4,FALSE))</f>
        <v/>
      </c>
      <c r="H5389" s="118"/>
      <c r="I5389" s="97" t="str">
        <f>IF(H5389="","",VLOOKUP(H5389,BD!B$2:C$16,2,FALSE))</f>
        <v/>
      </c>
      <c r="J5389" s="98"/>
      <c r="K5389" s="135" t="str">
        <f t="shared" si="180"/>
        <v/>
      </c>
      <c r="L5389" s="99" t="str">
        <f t="shared" ca="1" si="181"/>
        <v>-</v>
      </c>
      <c r="M5389" s="93" t="str">
        <f>IF(E5389="","",VLOOKUP(E5389,[1]PROJECTES!$C$14:$Z$5000,21,FALSE))</f>
        <v/>
      </c>
      <c r="N5389" s="100"/>
      <c r="O5389" s="72" t="s">
        <v>229</v>
      </c>
      <c r="P5389" s="101"/>
      <c r="Q5389" s="132"/>
      <c r="R5389" s="102"/>
      <c r="S5389" s="91"/>
    </row>
    <row r="5390" spans="1:19" s="104" customFormat="1" ht="12.75" customHeight="1" x14ac:dyDescent="0.25">
      <c r="A5390" s="121"/>
      <c r="B5390" s="92" t="str">
        <f>IF(E5390="","",VLOOKUP(E5390,[1]PROJECTES!$C$14:$G$5000,2,FALSE))</f>
        <v/>
      </c>
      <c r="C5390" s="121"/>
      <c r="D5390" s="93" t="str">
        <f>IF(E5390="","",VLOOKUP(E5390,[1]PROJECTES!$C$14:$G$5000,5,FALSE))</f>
        <v/>
      </c>
      <c r="E5390" s="117"/>
      <c r="F5390" s="95"/>
      <c r="G5390" s="96" t="str">
        <f>IF(E5390="","",VLOOKUP(E5390,[1]PROJECTES!$C$14:$G$5000,4,FALSE))</f>
        <v/>
      </c>
      <c r="H5390" s="118"/>
      <c r="I5390" s="97" t="str">
        <f>IF(H5390="","",VLOOKUP(H5390,BD!B$2:C$16,2,FALSE))</f>
        <v/>
      </c>
      <c r="J5390" s="98"/>
      <c r="K5390" s="135" t="str">
        <f t="shared" si="180"/>
        <v/>
      </c>
      <c r="L5390" s="99" t="str">
        <f t="shared" ca="1" si="181"/>
        <v>-</v>
      </c>
      <c r="M5390" s="93" t="str">
        <f>IF(E5390="","",VLOOKUP(E5390,[1]PROJECTES!$C$14:$Z$5000,21,FALSE))</f>
        <v/>
      </c>
      <c r="N5390" s="100"/>
      <c r="O5390" s="72" t="s">
        <v>229</v>
      </c>
      <c r="P5390" s="101"/>
      <c r="Q5390" s="132"/>
      <c r="R5390" s="102"/>
      <c r="S5390" s="91"/>
    </row>
    <row r="5391" spans="1:19" s="104" customFormat="1" ht="12.75" customHeight="1" x14ac:dyDescent="0.25">
      <c r="A5391" s="121"/>
      <c r="B5391" s="92" t="str">
        <f>IF(E5391="","",VLOOKUP(E5391,[1]PROJECTES!$C$14:$G$5000,2,FALSE))</f>
        <v/>
      </c>
      <c r="C5391" s="121"/>
      <c r="D5391" s="93" t="str">
        <f>IF(E5391="","",VLOOKUP(E5391,[1]PROJECTES!$C$14:$G$5000,5,FALSE))</f>
        <v/>
      </c>
      <c r="E5391" s="117"/>
      <c r="F5391" s="95"/>
      <c r="G5391" s="96" t="str">
        <f>IF(E5391="","",VLOOKUP(E5391,[1]PROJECTES!$C$14:$G$5000,4,FALSE))</f>
        <v/>
      </c>
      <c r="H5391" s="118"/>
      <c r="I5391" s="97" t="str">
        <f>IF(H5391="","",VLOOKUP(H5391,BD!B$2:C$16,2,FALSE))</f>
        <v/>
      </c>
      <c r="J5391" s="98"/>
      <c r="K5391" s="135" t="str">
        <f t="shared" si="180"/>
        <v/>
      </c>
      <c r="L5391" s="99" t="str">
        <f t="shared" ca="1" si="181"/>
        <v>-</v>
      </c>
      <c r="M5391" s="93" t="str">
        <f>IF(E5391="","",VLOOKUP(E5391,[1]PROJECTES!$C$14:$Z$5000,21,FALSE))</f>
        <v/>
      </c>
      <c r="N5391" s="100"/>
      <c r="O5391" s="72" t="s">
        <v>229</v>
      </c>
      <c r="P5391" s="101"/>
      <c r="Q5391" s="132"/>
      <c r="R5391" s="102"/>
      <c r="S5391" s="91"/>
    </row>
    <row r="5392" spans="1:19" s="104" customFormat="1" ht="12.75" customHeight="1" x14ac:dyDescent="0.25">
      <c r="A5392" s="121"/>
      <c r="B5392" s="92" t="str">
        <f>IF(E5392="","",VLOOKUP(E5392,[1]PROJECTES!$C$14:$G$5000,2,FALSE))</f>
        <v/>
      </c>
      <c r="C5392" s="121"/>
      <c r="D5392" s="93" t="str">
        <f>IF(E5392="","",VLOOKUP(E5392,[1]PROJECTES!$C$14:$G$5000,5,FALSE))</f>
        <v/>
      </c>
      <c r="E5392" s="117"/>
      <c r="F5392" s="95"/>
      <c r="G5392" s="96" t="str">
        <f>IF(E5392="","",VLOOKUP(E5392,[1]PROJECTES!$C$14:$G$5000,4,FALSE))</f>
        <v/>
      </c>
      <c r="H5392" s="118"/>
      <c r="I5392" s="97" t="str">
        <f>IF(H5392="","",VLOOKUP(H5392,BD!B$2:C$16,2,FALSE))</f>
        <v/>
      </c>
      <c r="J5392" s="98"/>
      <c r="K5392" s="135" t="str">
        <f t="shared" si="180"/>
        <v/>
      </c>
      <c r="L5392" s="99" t="str">
        <f t="shared" ca="1" si="181"/>
        <v>-</v>
      </c>
      <c r="M5392" s="93" t="str">
        <f>IF(E5392="","",VLOOKUP(E5392,[1]PROJECTES!$C$14:$Z$5000,21,FALSE))</f>
        <v/>
      </c>
      <c r="N5392" s="100"/>
      <c r="O5392" s="72" t="s">
        <v>229</v>
      </c>
      <c r="P5392" s="101"/>
      <c r="Q5392" s="132"/>
      <c r="R5392" s="102"/>
      <c r="S5392" s="91"/>
    </row>
    <row r="5393" spans="1:19" s="104" customFormat="1" ht="12.75" customHeight="1" x14ac:dyDescent="0.25">
      <c r="A5393" s="121"/>
      <c r="B5393" s="92" t="str">
        <f>IF(E5393="","",VLOOKUP(E5393,[1]PROJECTES!$C$14:$G$5000,2,FALSE))</f>
        <v/>
      </c>
      <c r="C5393" s="121"/>
      <c r="D5393" s="93" t="str">
        <f>IF(E5393="","",VLOOKUP(E5393,[1]PROJECTES!$C$14:$G$5000,5,FALSE))</f>
        <v/>
      </c>
      <c r="E5393" s="117"/>
      <c r="F5393" s="95"/>
      <c r="G5393" s="96" t="str">
        <f>IF(E5393="","",VLOOKUP(E5393,[1]PROJECTES!$C$14:$G$5000,4,FALSE))</f>
        <v/>
      </c>
      <c r="H5393" s="118"/>
      <c r="I5393" s="97" t="str">
        <f>IF(H5393="","",VLOOKUP(H5393,BD!B$2:C$16,2,FALSE))</f>
        <v/>
      </c>
      <c r="J5393" s="98"/>
      <c r="K5393" s="135" t="str">
        <f t="shared" si="180"/>
        <v/>
      </c>
      <c r="L5393" s="99" t="str">
        <f t="shared" ca="1" si="181"/>
        <v>-</v>
      </c>
      <c r="M5393" s="93" t="str">
        <f>IF(E5393="","",VLOOKUP(E5393,[1]PROJECTES!$C$14:$Z$5000,21,FALSE))</f>
        <v/>
      </c>
      <c r="N5393" s="100"/>
      <c r="O5393" s="72" t="s">
        <v>229</v>
      </c>
      <c r="P5393" s="101"/>
      <c r="Q5393" s="132"/>
      <c r="R5393" s="102"/>
      <c r="S5393" s="91"/>
    </row>
    <row r="5394" spans="1:19" s="104" customFormat="1" ht="12.75" customHeight="1" x14ac:dyDescent="0.25">
      <c r="A5394" s="121"/>
      <c r="B5394" s="92" t="str">
        <f>IF(E5394="","",VLOOKUP(E5394,[1]PROJECTES!$C$14:$G$5000,2,FALSE))</f>
        <v/>
      </c>
      <c r="C5394" s="121"/>
      <c r="D5394" s="93" t="str">
        <f>IF(E5394="","",VLOOKUP(E5394,[1]PROJECTES!$C$14:$G$5000,5,FALSE))</f>
        <v/>
      </c>
      <c r="E5394" s="117"/>
      <c r="F5394" s="95"/>
      <c r="G5394" s="96" t="str">
        <f>IF(E5394="","",VLOOKUP(E5394,[1]PROJECTES!$C$14:$G$5000,4,FALSE))</f>
        <v/>
      </c>
      <c r="H5394" s="118"/>
      <c r="I5394" s="97" t="str">
        <f>IF(H5394="","",VLOOKUP(H5394,BD!B$2:C$16,2,FALSE))</f>
        <v/>
      </c>
      <c r="J5394" s="98"/>
      <c r="K5394" s="135" t="str">
        <f t="shared" si="180"/>
        <v/>
      </c>
      <c r="L5394" s="99" t="str">
        <f t="shared" ca="1" si="181"/>
        <v>-</v>
      </c>
      <c r="M5394" s="93" t="str">
        <f>IF(E5394="","",VLOOKUP(E5394,[1]PROJECTES!$C$14:$Z$5000,21,FALSE))</f>
        <v/>
      </c>
      <c r="N5394" s="100"/>
      <c r="O5394" s="72" t="s">
        <v>229</v>
      </c>
      <c r="P5394" s="101"/>
      <c r="Q5394" s="132"/>
      <c r="R5394" s="102"/>
      <c r="S5394" s="91"/>
    </row>
    <row r="5395" spans="1:19" s="104" customFormat="1" ht="12.75" customHeight="1" x14ac:dyDescent="0.25">
      <c r="A5395" s="121"/>
      <c r="B5395" s="92" t="str">
        <f>IF(E5395="","",VLOOKUP(E5395,[1]PROJECTES!$C$14:$G$5000,2,FALSE))</f>
        <v/>
      </c>
      <c r="C5395" s="121"/>
      <c r="D5395" s="93" t="str">
        <f>IF(E5395="","",VLOOKUP(E5395,[1]PROJECTES!$C$14:$G$5000,5,FALSE))</f>
        <v/>
      </c>
      <c r="E5395" s="117"/>
      <c r="F5395" s="95"/>
      <c r="G5395" s="96" t="str">
        <f>IF(E5395="","",VLOOKUP(E5395,[1]PROJECTES!$C$14:$G$5000,4,FALSE))</f>
        <v/>
      </c>
      <c r="H5395" s="118"/>
      <c r="I5395" s="97" t="str">
        <f>IF(H5395="","",VLOOKUP(H5395,BD!B$2:C$16,2,FALSE))</f>
        <v/>
      </c>
      <c r="J5395" s="98"/>
      <c r="K5395" s="135" t="str">
        <f t="shared" si="180"/>
        <v/>
      </c>
      <c r="L5395" s="99" t="str">
        <f t="shared" ca="1" si="181"/>
        <v>-</v>
      </c>
      <c r="M5395" s="93" t="str">
        <f>IF(E5395="","",VLOOKUP(E5395,[1]PROJECTES!$C$14:$Z$5000,21,FALSE))</f>
        <v/>
      </c>
      <c r="N5395" s="100"/>
      <c r="O5395" s="72" t="s">
        <v>229</v>
      </c>
      <c r="P5395" s="101"/>
      <c r="Q5395" s="132"/>
      <c r="R5395" s="102"/>
      <c r="S5395" s="91"/>
    </row>
    <row r="5396" spans="1:19" s="104" customFormat="1" ht="12.75" customHeight="1" x14ac:dyDescent="0.25">
      <c r="A5396" s="121"/>
      <c r="B5396" s="92" t="str">
        <f>IF(E5396="","",VLOOKUP(E5396,[1]PROJECTES!$C$14:$G$5000,2,FALSE))</f>
        <v/>
      </c>
      <c r="C5396" s="121"/>
      <c r="D5396" s="93" t="str">
        <f>IF(E5396="","",VLOOKUP(E5396,[1]PROJECTES!$C$14:$G$5000,5,FALSE))</f>
        <v/>
      </c>
      <c r="E5396" s="117"/>
      <c r="F5396" s="95"/>
      <c r="G5396" s="96" t="str">
        <f>IF(E5396="","",VLOOKUP(E5396,[1]PROJECTES!$C$14:$G$5000,4,FALSE))</f>
        <v/>
      </c>
      <c r="H5396" s="118"/>
      <c r="I5396" s="97" t="str">
        <f>IF(H5396="","",VLOOKUP(H5396,BD!B$2:C$16,2,FALSE))</f>
        <v/>
      </c>
      <c r="J5396" s="98"/>
      <c r="K5396" s="135" t="str">
        <f t="shared" si="180"/>
        <v/>
      </c>
      <c r="L5396" s="99" t="str">
        <f t="shared" ca="1" si="181"/>
        <v>-</v>
      </c>
      <c r="M5396" s="93" t="str">
        <f>IF(E5396="","",VLOOKUP(E5396,[1]PROJECTES!$C$14:$Z$5000,21,FALSE))</f>
        <v/>
      </c>
      <c r="N5396" s="100"/>
      <c r="O5396" s="72" t="s">
        <v>229</v>
      </c>
      <c r="P5396" s="101"/>
      <c r="Q5396" s="132"/>
      <c r="R5396" s="102"/>
      <c r="S5396" s="91"/>
    </row>
    <row r="5397" spans="1:19" s="104" customFormat="1" ht="12.75" customHeight="1" x14ac:dyDescent="0.25">
      <c r="A5397" s="121"/>
      <c r="B5397" s="92" t="str">
        <f>IF(E5397="","",VLOOKUP(E5397,[1]PROJECTES!$C$14:$G$5000,2,FALSE))</f>
        <v/>
      </c>
      <c r="C5397" s="121"/>
      <c r="D5397" s="93" t="str">
        <f>IF(E5397="","",VLOOKUP(E5397,[1]PROJECTES!$C$14:$G$5000,5,FALSE))</f>
        <v/>
      </c>
      <c r="E5397" s="117"/>
      <c r="F5397" s="95"/>
      <c r="G5397" s="96" t="str">
        <f>IF(E5397="","",VLOOKUP(E5397,[1]PROJECTES!$C$14:$G$5000,4,FALSE))</f>
        <v/>
      </c>
      <c r="H5397" s="118"/>
      <c r="I5397" s="97" t="str">
        <f>IF(H5397="","",VLOOKUP(H5397,BD!B$2:C$16,2,FALSE))</f>
        <v/>
      </c>
      <c r="J5397" s="98"/>
      <c r="K5397" s="135" t="str">
        <f t="shared" si="180"/>
        <v/>
      </c>
      <c r="L5397" s="99" t="str">
        <f t="shared" ca="1" si="181"/>
        <v>-</v>
      </c>
      <c r="M5397" s="93" t="str">
        <f>IF(E5397="","",VLOOKUP(E5397,[1]PROJECTES!$C$14:$Z$5000,21,FALSE))</f>
        <v/>
      </c>
      <c r="N5397" s="100"/>
      <c r="O5397" s="72" t="s">
        <v>229</v>
      </c>
      <c r="P5397" s="101"/>
      <c r="Q5397" s="132"/>
      <c r="R5397" s="102"/>
      <c r="S5397" s="91"/>
    </row>
    <row r="5398" spans="1:19" s="104" customFormat="1" ht="12.75" customHeight="1" x14ac:dyDescent="0.25">
      <c r="A5398" s="121"/>
      <c r="B5398" s="92" t="str">
        <f>IF(E5398="","",VLOOKUP(E5398,[1]PROJECTES!$C$14:$G$5000,2,FALSE))</f>
        <v/>
      </c>
      <c r="C5398" s="121"/>
      <c r="D5398" s="93" t="str">
        <f>IF(E5398="","",VLOOKUP(E5398,[1]PROJECTES!$C$14:$G$5000,5,FALSE))</f>
        <v/>
      </c>
      <c r="E5398" s="117"/>
      <c r="F5398" s="95"/>
      <c r="G5398" s="96" t="str">
        <f>IF(E5398="","",VLOOKUP(E5398,[1]PROJECTES!$C$14:$G$5000,4,FALSE))</f>
        <v/>
      </c>
      <c r="H5398" s="118"/>
      <c r="I5398" s="97" t="str">
        <f>IF(H5398="","",VLOOKUP(H5398,BD!B$2:C$16,2,FALSE))</f>
        <v/>
      </c>
      <c r="J5398" s="98"/>
      <c r="K5398" s="135" t="str">
        <f t="shared" si="180"/>
        <v/>
      </c>
      <c r="L5398" s="99" t="str">
        <f t="shared" ca="1" si="181"/>
        <v>-</v>
      </c>
      <c r="M5398" s="93" t="str">
        <f>IF(E5398="","",VLOOKUP(E5398,[1]PROJECTES!$C$14:$Z$5000,21,FALSE))</f>
        <v/>
      </c>
      <c r="N5398" s="100"/>
      <c r="O5398" s="72" t="s">
        <v>229</v>
      </c>
      <c r="P5398" s="101"/>
      <c r="Q5398" s="132"/>
      <c r="R5398" s="102"/>
      <c r="S5398" s="91"/>
    </row>
    <row r="5399" spans="1:19" s="104" customFormat="1" ht="12.75" customHeight="1" x14ac:dyDescent="0.25">
      <c r="A5399" s="121"/>
      <c r="B5399" s="92" t="str">
        <f>IF(E5399="","",VLOOKUP(E5399,[1]PROJECTES!$C$14:$G$5000,2,FALSE))</f>
        <v/>
      </c>
      <c r="C5399" s="121"/>
      <c r="D5399" s="93" t="str">
        <f>IF(E5399="","",VLOOKUP(E5399,[1]PROJECTES!$C$14:$G$5000,5,FALSE))</f>
        <v/>
      </c>
      <c r="E5399" s="117"/>
      <c r="F5399" s="95"/>
      <c r="G5399" s="96" t="str">
        <f>IF(E5399="","",VLOOKUP(E5399,[1]PROJECTES!$C$14:$G$5000,4,FALSE))</f>
        <v/>
      </c>
      <c r="H5399" s="118"/>
      <c r="I5399" s="97" t="str">
        <f>IF(H5399="","",VLOOKUP(H5399,BD!B$2:C$16,2,FALSE))</f>
        <v/>
      </c>
      <c r="J5399" s="98"/>
      <c r="K5399" s="135" t="str">
        <f t="shared" si="180"/>
        <v/>
      </c>
      <c r="L5399" s="99" t="str">
        <f t="shared" ca="1" si="181"/>
        <v>-</v>
      </c>
      <c r="M5399" s="93" t="str">
        <f>IF(E5399="","",VLOOKUP(E5399,[1]PROJECTES!$C$14:$Z$5000,21,FALSE))</f>
        <v/>
      </c>
      <c r="N5399" s="100"/>
      <c r="O5399" s="72" t="s">
        <v>229</v>
      </c>
      <c r="P5399" s="101"/>
      <c r="Q5399" s="132"/>
      <c r="R5399" s="102"/>
      <c r="S5399" s="91"/>
    </row>
    <row r="5400" spans="1:19" s="104" customFormat="1" ht="12.75" customHeight="1" x14ac:dyDescent="0.25">
      <c r="A5400" s="121"/>
      <c r="B5400" s="92" t="str">
        <f>IF(E5400="","",VLOOKUP(E5400,[1]PROJECTES!$C$14:$G$5000,2,FALSE))</f>
        <v/>
      </c>
      <c r="C5400" s="121"/>
      <c r="D5400" s="93" t="str">
        <f>IF(E5400="","",VLOOKUP(E5400,[1]PROJECTES!$C$14:$G$5000,5,FALSE))</f>
        <v/>
      </c>
      <c r="E5400" s="117"/>
      <c r="F5400" s="95"/>
      <c r="G5400" s="96" t="str">
        <f>IF(E5400="","",VLOOKUP(E5400,[1]PROJECTES!$C$14:$G$5000,4,FALSE))</f>
        <v/>
      </c>
      <c r="H5400" s="118"/>
      <c r="I5400" s="97" t="str">
        <f>IF(H5400="","",VLOOKUP(H5400,BD!B$2:C$16,2,FALSE))</f>
        <v/>
      </c>
      <c r="J5400" s="98"/>
      <c r="K5400" s="135" t="str">
        <f t="shared" si="180"/>
        <v/>
      </c>
      <c r="L5400" s="99" t="str">
        <f t="shared" ca="1" si="181"/>
        <v>-</v>
      </c>
      <c r="M5400" s="93" t="str">
        <f>IF(E5400="","",VLOOKUP(E5400,[1]PROJECTES!$C$14:$Z$5000,21,FALSE))</f>
        <v/>
      </c>
      <c r="N5400" s="100"/>
      <c r="O5400" s="72" t="s">
        <v>229</v>
      </c>
      <c r="P5400" s="101"/>
      <c r="Q5400" s="132"/>
      <c r="R5400" s="102"/>
      <c r="S5400" s="91"/>
    </row>
    <row r="5401" spans="1:19" s="104" customFormat="1" ht="12.75" customHeight="1" x14ac:dyDescent="0.25">
      <c r="A5401" s="121"/>
      <c r="B5401" s="92" t="str">
        <f>IF(E5401="","",VLOOKUP(E5401,[1]PROJECTES!$C$14:$G$5000,2,FALSE))</f>
        <v/>
      </c>
      <c r="C5401" s="121"/>
      <c r="D5401" s="93" t="str">
        <f>IF(E5401="","",VLOOKUP(E5401,[1]PROJECTES!$C$14:$G$5000,5,FALSE))</f>
        <v/>
      </c>
      <c r="E5401" s="117"/>
      <c r="F5401" s="95"/>
      <c r="G5401" s="96" t="str">
        <f>IF(E5401="","",VLOOKUP(E5401,[1]PROJECTES!$C$14:$G$5000,4,FALSE))</f>
        <v/>
      </c>
      <c r="H5401" s="118"/>
      <c r="I5401" s="97" t="str">
        <f>IF(H5401="","",VLOOKUP(H5401,BD!B$2:C$16,2,FALSE))</f>
        <v/>
      </c>
      <c r="J5401" s="98"/>
      <c r="K5401" s="135" t="str">
        <f t="shared" si="180"/>
        <v/>
      </c>
      <c r="L5401" s="99" t="str">
        <f t="shared" ca="1" si="181"/>
        <v>-</v>
      </c>
      <c r="M5401" s="93" t="str">
        <f>IF(E5401="","",VLOOKUP(E5401,[1]PROJECTES!$C$14:$Z$5000,21,FALSE))</f>
        <v/>
      </c>
      <c r="N5401" s="100"/>
      <c r="O5401" s="72" t="s">
        <v>229</v>
      </c>
      <c r="P5401" s="101"/>
      <c r="Q5401" s="132"/>
      <c r="R5401" s="102"/>
      <c r="S5401" s="91"/>
    </row>
    <row r="5402" spans="1:19" s="104" customFormat="1" ht="12.75" customHeight="1" x14ac:dyDescent="0.25">
      <c r="A5402" s="121"/>
      <c r="B5402" s="92" t="str">
        <f>IF(E5402="","",VLOOKUP(E5402,[1]PROJECTES!$C$14:$G$5000,2,FALSE))</f>
        <v/>
      </c>
      <c r="C5402" s="121"/>
      <c r="D5402" s="93" t="str">
        <f>IF(E5402="","",VLOOKUP(E5402,[1]PROJECTES!$C$14:$G$5000,5,FALSE))</f>
        <v/>
      </c>
      <c r="E5402" s="117"/>
      <c r="F5402" s="95"/>
      <c r="G5402" s="96" t="str">
        <f>IF(E5402="","",VLOOKUP(E5402,[1]PROJECTES!$C$14:$G$5000,4,FALSE))</f>
        <v/>
      </c>
      <c r="H5402" s="118"/>
      <c r="I5402" s="97" t="str">
        <f>IF(H5402="","",VLOOKUP(H5402,BD!B$2:C$16,2,FALSE))</f>
        <v/>
      </c>
      <c r="J5402" s="98"/>
      <c r="K5402" s="135" t="str">
        <f t="shared" si="180"/>
        <v/>
      </c>
      <c r="L5402" s="99" t="str">
        <f t="shared" ca="1" si="181"/>
        <v>-</v>
      </c>
      <c r="M5402" s="93" t="str">
        <f>IF(E5402="","",VLOOKUP(E5402,[1]PROJECTES!$C$14:$Z$5000,21,FALSE))</f>
        <v/>
      </c>
      <c r="N5402" s="100"/>
      <c r="O5402" s="72" t="s">
        <v>229</v>
      </c>
      <c r="P5402" s="101"/>
      <c r="Q5402" s="132"/>
      <c r="R5402" s="102"/>
      <c r="S5402" s="91"/>
    </row>
    <row r="5403" spans="1:19" s="104" customFormat="1" ht="12.75" customHeight="1" x14ac:dyDescent="0.25">
      <c r="A5403" s="121"/>
      <c r="B5403" s="92" t="str">
        <f>IF(E5403="","",VLOOKUP(E5403,[1]PROJECTES!$C$14:$G$5000,2,FALSE))</f>
        <v/>
      </c>
      <c r="C5403" s="121"/>
      <c r="D5403" s="93" t="str">
        <f>IF(E5403="","",VLOOKUP(E5403,[1]PROJECTES!$C$14:$G$5000,5,FALSE))</f>
        <v/>
      </c>
      <c r="E5403" s="117"/>
      <c r="F5403" s="95"/>
      <c r="G5403" s="96" t="str">
        <f>IF(E5403="","",VLOOKUP(E5403,[1]PROJECTES!$C$14:$G$5000,4,FALSE))</f>
        <v/>
      </c>
      <c r="H5403" s="118"/>
      <c r="I5403" s="97" t="str">
        <f>IF(H5403="","",VLOOKUP(H5403,BD!B$2:C$16,2,FALSE))</f>
        <v/>
      </c>
      <c r="J5403" s="98"/>
      <c r="K5403" s="135" t="str">
        <f t="shared" si="180"/>
        <v/>
      </c>
      <c r="L5403" s="99" t="str">
        <f t="shared" ca="1" si="181"/>
        <v>-</v>
      </c>
      <c r="M5403" s="93" t="str">
        <f>IF(E5403="","",VLOOKUP(E5403,[1]PROJECTES!$C$14:$Z$5000,21,FALSE))</f>
        <v/>
      </c>
      <c r="N5403" s="100"/>
      <c r="O5403" s="72" t="s">
        <v>229</v>
      </c>
      <c r="P5403" s="101"/>
      <c r="Q5403" s="132"/>
      <c r="R5403" s="102"/>
      <c r="S5403" s="91"/>
    </row>
    <row r="5404" spans="1:19" s="104" customFormat="1" ht="12.75" customHeight="1" x14ac:dyDescent="0.25">
      <c r="A5404" s="121"/>
      <c r="B5404" s="92" t="str">
        <f>IF(E5404="","",VLOOKUP(E5404,[1]PROJECTES!$C$14:$G$5000,2,FALSE))</f>
        <v/>
      </c>
      <c r="C5404" s="121"/>
      <c r="D5404" s="93" t="str">
        <f>IF(E5404="","",VLOOKUP(E5404,[1]PROJECTES!$C$14:$G$5000,5,FALSE))</f>
        <v/>
      </c>
      <c r="E5404" s="117"/>
      <c r="F5404" s="95"/>
      <c r="G5404" s="96" t="str">
        <f>IF(E5404="","",VLOOKUP(E5404,[1]PROJECTES!$C$14:$G$5000,4,FALSE))</f>
        <v/>
      </c>
      <c r="H5404" s="118"/>
      <c r="I5404" s="97" t="str">
        <f>IF(H5404="","",VLOOKUP(H5404,BD!B$2:C$16,2,FALSE))</f>
        <v/>
      </c>
      <c r="J5404" s="98"/>
      <c r="K5404" s="135" t="str">
        <f t="shared" si="180"/>
        <v/>
      </c>
      <c r="L5404" s="99" t="str">
        <f t="shared" ca="1" si="181"/>
        <v>-</v>
      </c>
      <c r="M5404" s="93" t="str">
        <f>IF(E5404="","",VLOOKUP(E5404,[1]PROJECTES!$C$14:$Z$5000,21,FALSE))</f>
        <v/>
      </c>
      <c r="N5404" s="100"/>
      <c r="O5404" s="72" t="s">
        <v>229</v>
      </c>
      <c r="P5404" s="101"/>
      <c r="Q5404" s="132"/>
      <c r="R5404" s="102"/>
      <c r="S5404" s="91"/>
    </row>
    <row r="5405" spans="1:19" s="104" customFormat="1" ht="12.75" customHeight="1" x14ac:dyDescent="0.25">
      <c r="A5405" s="121"/>
      <c r="B5405" s="92" t="str">
        <f>IF(E5405="","",VLOOKUP(E5405,[1]PROJECTES!$C$14:$G$5000,2,FALSE))</f>
        <v/>
      </c>
      <c r="C5405" s="121"/>
      <c r="D5405" s="93" t="str">
        <f>IF(E5405="","",VLOOKUP(E5405,[1]PROJECTES!$C$14:$G$5000,5,FALSE))</f>
        <v/>
      </c>
      <c r="E5405" s="117"/>
      <c r="F5405" s="95"/>
      <c r="G5405" s="96" t="str">
        <f>IF(E5405="","",VLOOKUP(E5405,[1]PROJECTES!$C$14:$G$5000,4,FALSE))</f>
        <v/>
      </c>
      <c r="H5405" s="118"/>
      <c r="I5405" s="97" t="str">
        <f>IF(H5405="","",VLOOKUP(H5405,BD!B$2:C$16,2,FALSE))</f>
        <v/>
      </c>
      <c r="J5405" s="98"/>
      <c r="K5405" s="135" t="str">
        <f t="shared" si="180"/>
        <v/>
      </c>
      <c r="L5405" s="99" t="str">
        <f t="shared" ca="1" si="181"/>
        <v>-</v>
      </c>
      <c r="M5405" s="93" t="str">
        <f>IF(E5405="","",VLOOKUP(E5405,[1]PROJECTES!$C$14:$Z$5000,21,FALSE))</f>
        <v/>
      </c>
      <c r="N5405" s="100"/>
      <c r="O5405" s="72" t="s">
        <v>229</v>
      </c>
      <c r="P5405" s="101"/>
      <c r="Q5405" s="132"/>
      <c r="R5405" s="102"/>
      <c r="S5405" s="91"/>
    </row>
    <row r="5406" spans="1:19" s="104" customFormat="1" ht="12.75" customHeight="1" x14ac:dyDescent="0.25">
      <c r="A5406" s="121"/>
      <c r="B5406" s="92" t="str">
        <f>IF(E5406="","",VLOOKUP(E5406,[1]PROJECTES!$C$14:$G$5000,2,FALSE))</f>
        <v/>
      </c>
      <c r="C5406" s="121"/>
      <c r="D5406" s="93" t="str">
        <f>IF(E5406="","",VLOOKUP(E5406,[1]PROJECTES!$C$14:$G$5000,5,FALSE))</f>
        <v/>
      </c>
      <c r="E5406" s="117"/>
      <c r="F5406" s="95"/>
      <c r="G5406" s="96" t="str">
        <f>IF(E5406="","",VLOOKUP(E5406,[1]PROJECTES!$C$14:$G$5000,4,FALSE))</f>
        <v/>
      </c>
      <c r="H5406" s="118"/>
      <c r="I5406" s="97" t="str">
        <f>IF(H5406="","",VLOOKUP(H5406,BD!B$2:C$16,2,FALSE))</f>
        <v/>
      </c>
      <c r="J5406" s="98"/>
      <c r="K5406" s="135" t="str">
        <f t="shared" si="180"/>
        <v/>
      </c>
      <c r="L5406" s="99" t="str">
        <f t="shared" ca="1" si="181"/>
        <v>-</v>
      </c>
      <c r="M5406" s="93" t="str">
        <f>IF(E5406="","",VLOOKUP(E5406,[1]PROJECTES!$C$14:$Z$5000,21,FALSE))</f>
        <v/>
      </c>
      <c r="N5406" s="100"/>
      <c r="O5406" s="72" t="s">
        <v>229</v>
      </c>
      <c r="P5406" s="101"/>
      <c r="Q5406" s="132"/>
      <c r="R5406" s="102"/>
      <c r="S5406" s="91"/>
    </row>
    <row r="5407" spans="1:19" s="104" customFormat="1" ht="12.75" customHeight="1" x14ac:dyDescent="0.25">
      <c r="A5407" s="121"/>
      <c r="B5407" s="92" t="str">
        <f>IF(E5407="","",VLOOKUP(E5407,[1]PROJECTES!$C$14:$G$5000,2,FALSE))</f>
        <v/>
      </c>
      <c r="C5407" s="121"/>
      <c r="D5407" s="93" t="str">
        <f>IF(E5407="","",VLOOKUP(E5407,[1]PROJECTES!$C$14:$G$5000,5,FALSE))</f>
        <v/>
      </c>
      <c r="E5407" s="117"/>
      <c r="F5407" s="95"/>
      <c r="G5407" s="96" t="str">
        <f>IF(E5407="","",VLOOKUP(E5407,[1]PROJECTES!$C$14:$G$5000,4,FALSE))</f>
        <v/>
      </c>
      <c r="H5407" s="118"/>
      <c r="I5407" s="97" t="str">
        <f>IF(H5407="","",VLOOKUP(H5407,BD!B$2:C$16,2,FALSE))</f>
        <v/>
      </c>
      <c r="J5407" s="98"/>
      <c r="K5407" s="135" t="str">
        <f t="shared" si="180"/>
        <v/>
      </c>
      <c r="L5407" s="99" t="str">
        <f t="shared" ca="1" si="181"/>
        <v>-</v>
      </c>
      <c r="M5407" s="93" t="str">
        <f>IF(E5407="","",VLOOKUP(E5407,[1]PROJECTES!$C$14:$Z$5000,21,FALSE))</f>
        <v/>
      </c>
      <c r="N5407" s="100"/>
      <c r="O5407" s="72" t="s">
        <v>229</v>
      </c>
      <c r="P5407" s="101"/>
      <c r="Q5407" s="132"/>
      <c r="R5407" s="102"/>
      <c r="S5407" s="91"/>
    </row>
    <row r="5408" spans="1:19" s="104" customFormat="1" ht="12.75" customHeight="1" x14ac:dyDescent="0.25">
      <c r="A5408" s="121"/>
      <c r="B5408" s="92" t="str">
        <f>IF(E5408="","",VLOOKUP(E5408,[1]PROJECTES!$C$14:$G$5000,2,FALSE))</f>
        <v/>
      </c>
      <c r="C5408" s="121"/>
      <c r="D5408" s="93" t="str">
        <f>IF(E5408="","",VLOOKUP(E5408,[1]PROJECTES!$C$14:$G$5000,5,FALSE))</f>
        <v/>
      </c>
      <c r="E5408" s="117"/>
      <c r="F5408" s="95"/>
      <c r="G5408" s="96" t="str">
        <f>IF(E5408="","",VLOOKUP(E5408,[1]PROJECTES!$C$14:$G$5000,4,FALSE))</f>
        <v/>
      </c>
      <c r="H5408" s="118"/>
      <c r="I5408" s="97" t="str">
        <f>IF(H5408="","",VLOOKUP(H5408,BD!B$2:C$16,2,FALSE))</f>
        <v/>
      </c>
      <c r="J5408" s="98"/>
      <c r="K5408" s="135" t="str">
        <f t="shared" si="180"/>
        <v/>
      </c>
      <c r="L5408" s="99" t="str">
        <f t="shared" ca="1" si="181"/>
        <v>-</v>
      </c>
      <c r="M5408" s="93" t="str">
        <f>IF(E5408="","",VLOOKUP(E5408,[1]PROJECTES!$C$14:$Z$5000,21,FALSE))</f>
        <v/>
      </c>
      <c r="N5408" s="100"/>
      <c r="O5408" s="72" t="s">
        <v>229</v>
      </c>
      <c r="P5408" s="101"/>
      <c r="Q5408" s="132"/>
      <c r="R5408" s="102"/>
      <c r="S5408" s="91"/>
    </row>
    <row r="5409" spans="1:19" s="104" customFormat="1" ht="12.75" customHeight="1" x14ac:dyDescent="0.25">
      <c r="A5409" s="121"/>
      <c r="B5409" s="92" t="str">
        <f>IF(E5409="","",VLOOKUP(E5409,[1]PROJECTES!$C$14:$G$5000,2,FALSE))</f>
        <v/>
      </c>
      <c r="C5409" s="121"/>
      <c r="D5409" s="93" t="str">
        <f>IF(E5409="","",VLOOKUP(E5409,[1]PROJECTES!$C$14:$G$5000,5,FALSE))</f>
        <v/>
      </c>
      <c r="E5409" s="117"/>
      <c r="F5409" s="95"/>
      <c r="G5409" s="96" t="str">
        <f>IF(E5409="","",VLOOKUP(E5409,[1]PROJECTES!$C$14:$G$5000,4,FALSE))</f>
        <v/>
      </c>
      <c r="H5409" s="118"/>
      <c r="I5409" s="97" t="str">
        <f>IF(H5409="","",VLOOKUP(H5409,BD!B$2:C$16,2,FALSE))</f>
        <v/>
      </c>
      <c r="J5409" s="98"/>
      <c r="K5409" s="135" t="str">
        <f t="shared" si="180"/>
        <v/>
      </c>
      <c r="L5409" s="99" t="str">
        <f t="shared" ca="1" si="181"/>
        <v>-</v>
      </c>
      <c r="M5409" s="93" t="str">
        <f>IF(E5409="","",VLOOKUP(E5409,[1]PROJECTES!$C$14:$Z$5000,21,FALSE))</f>
        <v/>
      </c>
      <c r="N5409" s="100"/>
      <c r="O5409" s="72" t="s">
        <v>229</v>
      </c>
      <c r="P5409" s="101"/>
      <c r="Q5409" s="132"/>
      <c r="R5409" s="102"/>
      <c r="S5409" s="91"/>
    </row>
    <row r="5410" spans="1:19" s="104" customFormat="1" ht="12.75" customHeight="1" x14ac:dyDescent="0.25">
      <c r="A5410" s="121"/>
      <c r="B5410" s="92" t="str">
        <f>IF(E5410="","",VLOOKUP(E5410,[1]PROJECTES!$C$14:$G$5000,2,FALSE))</f>
        <v/>
      </c>
      <c r="C5410" s="121"/>
      <c r="D5410" s="93" t="str">
        <f>IF(E5410="","",VLOOKUP(E5410,[1]PROJECTES!$C$14:$G$5000,5,FALSE))</f>
        <v/>
      </c>
      <c r="E5410" s="117"/>
      <c r="F5410" s="95"/>
      <c r="G5410" s="96" t="str">
        <f>IF(E5410="","",VLOOKUP(E5410,[1]PROJECTES!$C$14:$G$5000,4,FALSE))</f>
        <v/>
      </c>
      <c r="H5410" s="118"/>
      <c r="I5410" s="97" t="str">
        <f>IF(H5410="","",VLOOKUP(H5410,BD!B$2:C$16,2,FALSE))</f>
        <v/>
      </c>
      <c r="J5410" s="98"/>
      <c r="K5410" s="135" t="str">
        <f t="shared" si="180"/>
        <v/>
      </c>
      <c r="L5410" s="99" t="str">
        <f t="shared" ca="1" si="181"/>
        <v>-</v>
      </c>
      <c r="M5410" s="93" t="str">
        <f>IF(E5410="","",VLOOKUP(E5410,[1]PROJECTES!$C$14:$Z$5000,21,FALSE))</f>
        <v/>
      </c>
      <c r="N5410" s="100"/>
      <c r="O5410" s="72" t="s">
        <v>229</v>
      </c>
      <c r="P5410" s="101"/>
      <c r="Q5410" s="132"/>
      <c r="R5410" s="102"/>
      <c r="S5410" s="91"/>
    </row>
    <row r="5411" spans="1:19" s="104" customFormat="1" ht="12.75" customHeight="1" x14ac:dyDescent="0.25">
      <c r="A5411" s="121"/>
      <c r="B5411" s="92" t="str">
        <f>IF(E5411="","",VLOOKUP(E5411,[1]PROJECTES!$C$14:$G$5000,2,FALSE))</f>
        <v/>
      </c>
      <c r="C5411" s="121"/>
      <c r="D5411" s="93" t="str">
        <f>IF(E5411="","",VLOOKUP(E5411,[1]PROJECTES!$C$14:$G$5000,5,FALSE))</f>
        <v/>
      </c>
      <c r="E5411" s="117"/>
      <c r="F5411" s="95"/>
      <c r="G5411" s="96" t="str">
        <f>IF(E5411="","",VLOOKUP(E5411,[1]PROJECTES!$C$14:$G$5000,4,FALSE))</f>
        <v/>
      </c>
      <c r="H5411" s="118"/>
      <c r="I5411" s="97" t="str">
        <f>IF(H5411="","",VLOOKUP(H5411,BD!B$2:C$16,2,FALSE))</f>
        <v/>
      </c>
      <c r="J5411" s="98"/>
      <c r="K5411" s="135" t="str">
        <f t="shared" si="180"/>
        <v/>
      </c>
      <c r="L5411" s="99" t="str">
        <f t="shared" ca="1" si="181"/>
        <v>-</v>
      </c>
      <c r="M5411" s="93" t="str">
        <f>IF(E5411="","",VLOOKUP(E5411,[1]PROJECTES!$C$14:$Z$5000,21,FALSE))</f>
        <v/>
      </c>
      <c r="N5411" s="100"/>
      <c r="O5411" s="72" t="s">
        <v>229</v>
      </c>
      <c r="P5411" s="101"/>
      <c r="Q5411" s="132"/>
      <c r="R5411" s="102"/>
      <c r="S5411" s="91"/>
    </row>
    <row r="5412" spans="1:19" s="104" customFormat="1" ht="12.75" customHeight="1" x14ac:dyDescent="0.25">
      <c r="A5412" s="121"/>
      <c r="B5412" s="92" t="str">
        <f>IF(E5412="","",VLOOKUP(E5412,[1]PROJECTES!$C$14:$G$5000,2,FALSE))</f>
        <v/>
      </c>
      <c r="C5412" s="121"/>
      <c r="D5412" s="93" t="str">
        <f>IF(E5412="","",VLOOKUP(E5412,[1]PROJECTES!$C$14:$G$5000,5,FALSE))</f>
        <v/>
      </c>
      <c r="E5412" s="117"/>
      <c r="F5412" s="95"/>
      <c r="G5412" s="96" t="str">
        <f>IF(E5412="","",VLOOKUP(E5412,[1]PROJECTES!$C$14:$G$5000,4,FALSE))</f>
        <v/>
      </c>
      <c r="H5412" s="118"/>
      <c r="I5412" s="97" t="str">
        <f>IF(H5412="","",VLOOKUP(H5412,BD!B$2:C$16,2,FALSE))</f>
        <v/>
      </c>
      <c r="J5412" s="98"/>
      <c r="K5412" s="135" t="str">
        <f t="shared" si="180"/>
        <v/>
      </c>
      <c r="L5412" s="99" t="str">
        <f t="shared" ca="1" si="181"/>
        <v>-</v>
      </c>
      <c r="M5412" s="93" t="str">
        <f>IF(E5412="","",VLOOKUP(E5412,[1]PROJECTES!$C$14:$Z$5000,21,FALSE))</f>
        <v/>
      </c>
      <c r="N5412" s="100"/>
      <c r="O5412" s="72" t="s">
        <v>229</v>
      </c>
      <c r="P5412" s="101"/>
      <c r="Q5412" s="132"/>
      <c r="R5412" s="102"/>
      <c r="S5412" s="91"/>
    </row>
    <row r="5413" spans="1:19" s="104" customFormat="1" ht="12.75" customHeight="1" x14ac:dyDescent="0.25">
      <c r="A5413" s="121"/>
      <c r="B5413" s="92" t="str">
        <f>IF(E5413="","",VLOOKUP(E5413,[1]PROJECTES!$C$14:$G$5000,2,FALSE))</f>
        <v/>
      </c>
      <c r="C5413" s="121"/>
      <c r="D5413" s="93" t="str">
        <f>IF(E5413="","",VLOOKUP(E5413,[1]PROJECTES!$C$14:$G$5000,5,FALSE))</f>
        <v/>
      </c>
      <c r="E5413" s="117"/>
      <c r="F5413" s="95"/>
      <c r="G5413" s="96" t="str">
        <f>IF(E5413="","",VLOOKUP(E5413,[1]PROJECTES!$C$14:$G$5000,4,FALSE))</f>
        <v/>
      </c>
      <c r="H5413" s="118"/>
      <c r="I5413" s="97" t="str">
        <f>IF(H5413="","",VLOOKUP(H5413,BD!B$2:C$16,2,FALSE))</f>
        <v/>
      </c>
      <c r="J5413" s="98"/>
      <c r="K5413" s="135" t="str">
        <f t="shared" si="180"/>
        <v/>
      </c>
      <c r="L5413" s="99" t="str">
        <f t="shared" ca="1" si="181"/>
        <v>-</v>
      </c>
      <c r="M5413" s="93" t="str">
        <f>IF(E5413="","",VLOOKUP(E5413,[1]PROJECTES!$C$14:$Z$5000,21,FALSE))</f>
        <v/>
      </c>
      <c r="N5413" s="100"/>
      <c r="O5413" s="72" t="s">
        <v>229</v>
      </c>
      <c r="P5413" s="101"/>
      <c r="Q5413" s="132"/>
      <c r="R5413" s="102"/>
      <c r="S5413" s="91"/>
    </row>
    <row r="5414" spans="1:19" s="104" customFormat="1" ht="12.75" customHeight="1" x14ac:dyDescent="0.25">
      <c r="A5414" s="121"/>
      <c r="B5414" s="92" t="str">
        <f>IF(E5414="","",VLOOKUP(E5414,[1]PROJECTES!$C$14:$G$5000,2,FALSE))</f>
        <v/>
      </c>
      <c r="C5414" s="121"/>
      <c r="D5414" s="93" t="str">
        <f>IF(E5414="","",VLOOKUP(E5414,[1]PROJECTES!$C$14:$G$5000,5,FALSE))</f>
        <v/>
      </c>
      <c r="E5414" s="117"/>
      <c r="F5414" s="95"/>
      <c r="G5414" s="96" t="str">
        <f>IF(E5414="","",VLOOKUP(E5414,[1]PROJECTES!$C$14:$G$5000,4,FALSE))</f>
        <v/>
      </c>
      <c r="H5414" s="118"/>
      <c r="I5414" s="97" t="str">
        <f>IF(H5414="","",VLOOKUP(H5414,BD!B$2:C$16,2,FALSE))</f>
        <v/>
      </c>
      <c r="J5414" s="98"/>
      <c r="K5414" s="135" t="str">
        <f t="shared" si="180"/>
        <v/>
      </c>
      <c r="L5414" s="99" t="str">
        <f t="shared" ca="1" si="181"/>
        <v>-</v>
      </c>
      <c r="M5414" s="93" t="str">
        <f>IF(E5414="","",VLOOKUP(E5414,[1]PROJECTES!$C$14:$Z$5000,21,FALSE))</f>
        <v/>
      </c>
      <c r="N5414" s="100"/>
      <c r="O5414" s="72" t="s">
        <v>229</v>
      </c>
      <c r="P5414" s="101"/>
      <c r="Q5414" s="132"/>
      <c r="R5414" s="102"/>
      <c r="S5414" s="91"/>
    </row>
    <row r="5415" spans="1:19" s="104" customFormat="1" ht="12.75" customHeight="1" x14ac:dyDescent="0.25">
      <c r="A5415" s="121"/>
      <c r="B5415" s="92" t="str">
        <f>IF(E5415="","",VLOOKUP(E5415,[1]PROJECTES!$C$14:$G$5000,2,FALSE))</f>
        <v/>
      </c>
      <c r="C5415" s="121"/>
      <c r="D5415" s="93" t="str">
        <f>IF(E5415="","",VLOOKUP(E5415,[1]PROJECTES!$C$14:$G$5000,5,FALSE))</f>
        <v/>
      </c>
      <c r="E5415" s="117"/>
      <c r="F5415" s="95"/>
      <c r="G5415" s="96" t="str">
        <f>IF(E5415="","",VLOOKUP(E5415,[1]PROJECTES!$C$14:$G$5000,4,FALSE))</f>
        <v/>
      </c>
      <c r="H5415" s="118"/>
      <c r="I5415" s="97" t="str">
        <f>IF(H5415="","",VLOOKUP(H5415,BD!B$2:C$16,2,FALSE))</f>
        <v/>
      </c>
      <c r="J5415" s="98"/>
      <c r="K5415" s="135" t="str">
        <f t="shared" si="180"/>
        <v/>
      </c>
      <c r="L5415" s="99" t="str">
        <f t="shared" ca="1" si="181"/>
        <v>-</v>
      </c>
      <c r="M5415" s="93" t="str">
        <f>IF(E5415="","",VLOOKUP(E5415,[1]PROJECTES!$C$14:$Z$5000,21,FALSE))</f>
        <v/>
      </c>
      <c r="N5415" s="100"/>
      <c r="O5415" s="72" t="s">
        <v>229</v>
      </c>
      <c r="P5415" s="101"/>
      <c r="Q5415" s="132"/>
      <c r="R5415" s="102"/>
      <c r="S5415" s="91"/>
    </row>
    <row r="5416" spans="1:19" s="104" customFormat="1" ht="12.75" customHeight="1" x14ac:dyDescent="0.25">
      <c r="A5416" s="121"/>
      <c r="B5416" s="92" t="str">
        <f>IF(E5416="","",VLOOKUP(E5416,[1]PROJECTES!$C$14:$G$5000,2,FALSE))</f>
        <v/>
      </c>
      <c r="C5416" s="121"/>
      <c r="D5416" s="93" t="str">
        <f>IF(E5416="","",VLOOKUP(E5416,[1]PROJECTES!$C$14:$G$5000,5,FALSE))</f>
        <v/>
      </c>
      <c r="E5416" s="117"/>
      <c r="F5416" s="95"/>
      <c r="G5416" s="96" t="str">
        <f>IF(E5416="","",VLOOKUP(E5416,[1]PROJECTES!$C$14:$G$5000,4,FALSE))</f>
        <v/>
      </c>
      <c r="H5416" s="118"/>
      <c r="I5416" s="97" t="str">
        <f>IF(H5416="","",VLOOKUP(H5416,BD!B$2:C$16,2,FALSE))</f>
        <v/>
      </c>
      <c r="J5416" s="98"/>
      <c r="K5416" s="135" t="str">
        <f t="shared" si="180"/>
        <v/>
      </c>
      <c r="L5416" s="99" t="str">
        <f t="shared" ca="1" si="181"/>
        <v>-</v>
      </c>
      <c r="M5416" s="93" t="str">
        <f>IF(E5416="","",VLOOKUP(E5416,[1]PROJECTES!$C$14:$Z$5000,21,FALSE))</f>
        <v/>
      </c>
      <c r="N5416" s="100"/>
      <c r="O5416" s="72" t="s">
        <v>229</v>
      </c>
      <c r="P5416" s="101"/>
      <c r="Q5416" s="132"/>
      <c r="R5416" s="102"/>
      <c r="S5416" s="91"/>
    </row>
    <row r="5417" spans="1:19" s="104" customFormat="1" ht="12.75" customHeight="1" x14ac:dyDescent="0.25">
      <c r="A5417" s="121"/>
      <c r="B5417" s="92" t="str">
        <f>IF(E5417="","",VLOOKUP(E5417,[1]PROJECTES!$C$14:$G$5000,2,FALSE))</f>
        <v/>
      </c>
      <c r="C5417" s="121"/>
      <c r="D5417" s="93" t="str">
        <f>IF(E5417="","",VLOOKUP(E5417,[1]PROJECTES!$C$14:$G$5000,5,FALSE))</f>
        <v/>
      </c>
      <c r="E5417" s="117"/>
      <c r="F5417" s="95"/>
      <c r="G5417" s="96" t="str">
        <f>IF(E5417="","",VLOOKUP(E5417,[1]PROJECTES!$C$14:$G$5000,4,FALSE))</f>
        <v/>
      </c>
      <c r="H5417" s="118"/>
      <c r="I5417" s="97" t="str">
        <f>IF(H5417="","",VLOOKUP(H5417,BD!B$2:C$16,2,FALSE))</f>
        <v/>
      </c>
      <c r="J5417" s="98"/>
      <c r="K5417" s="135" t="str">
        <f t="shared" si="180"/>
        <v/>
      </c>
      <c r="L5417" s="99" t="str">
        <f t="shared" ca="1" si="181"/>
        <v>-</v>
      </c>
      <c r="M5417" s="93" t="str">
        <f>IF(E5417="","",VLOOKUP(E5417,[1]PROJECTES!$C$14:$Z$5000,21,FALSE))</f>
        <v/>
      </c>
      <c r="N5417" s="100"/>
      <c r="O5417" s="72" t="s">
        <v>229</v>
      </c>
      <c r="P5417" s="101"/>
      <c r="Q5417" s="132"/>
      <c r="R5417" s="102"/>
      <c r="S5417" s="91"/>
    </row>
    <row r="5418" spans="1:19" s="104" customFormat="1" ht="12.75" customHeight="1" x14ac:dyDescent="0.25">
      <c r="A5418" s="121"/>
      <c r="B5418" s="92" t="str">
        <f>IF(E5418="","",VLOOKUP(E5418,[1]PROJECTES!$C$14:$G$5000,2,FALSE))</f>
        <v/>
      </c>
      <c r="C5418" s="121"/>
      <c r="D5418" s="93" t="str">
        <f>IF(E5418="","",VLOOKUP(E5418,[1]PROJECTES!$C$14:$G$5000,5,FALSE))</f>
        <v/>
      </c>
      <c r="E5418" s="117"/>
      <c r="F5418" s="95"/>
      <c r="G5418" s="96" t="str">
        <f>IF(E5418="","",VLOOKUP(E5418,[1]PROJECTES!$C$14:$G$5000,4,FALSE))</f>
        <v/>
      </c>
      <c r="H5418" s="118"/>
      <c r="I5418" s="97" t="str">
        <f>IF(H5418="","",VLOOKUP(H5418,BD!B$2:C$16,2,FALSE))</f>
        <v/>
      </c>
      <c r="J5418" s="98"/>
      <c r="K5418" s="135" t="str">
        <f t="shared" si="180"/>
        <v/>
      </c>
      <c r="L5418" s="99" t="str">
        <f t="shared" ca="1" si="181"/>
        <v>-</v>
      </c>
      <c r="M5418" s="93" t="str">
        <f>IF(E5418="","",VLOOKUP(E5418,[1]PROJECTES!$C$14:$Z$5000,21,FALSE))</f>
        <v/>
      </c>
      <c r="N5418" s="100"/>
      <c r="O5418" s="72" t="s">
        <v>229</v>
      </c>
      <c r="P5418" s="101"/>
      <c r="Q5418" s="132"/>
      <c r="R5418" s="102"/>
      <c r="S5418" s="91"/>
    </row>
    <row r="5419" spans="1:19" s="104" customFormat="1" ht="12.75" customHeight="1" x14ac:dyDescent="0.25">
      <c r="A5419" s="121"/>
      <c r="B5419" s="92" t="str">
        <f>IF(E5419="","",VLOOKUP(E5419,[1]PROJECTES!$C$14:$G$5000,2,FALSE))</f>
        <v/>
      </c>
      <c r="C5419" s="121"/>
      <c r="D5419" s="93" t="str">
        <f>IF(E5419="","",VLOOKUP(E5419,[1]PROJECTES!$C$14:$G$5000,5,FALSE))</f>
        <v/>
      </c>
      <c r="E5419" s="117"/>
      <c r="F5419" s="95"/>
      <c r="G5419" s="96" t="str">
        <f>IF(E5419="","",VLOOKUP(E5419,[1]PROJECTES!$C$14:$G$5000,4,FALSE))</f>
        <v/>
      </c>
      <c r="H5419" s="118"/>
      <c r="I5419" s="97" t="str">
        <f>IF(H5419="","",VLOOKUP(H5419,BD!B$2:C$16,2,FALSE))</f>
        <v/>
      </c>
      <c r="J5419" s="98"/>
      <c r="K5419" s="135" t="str">
        <f t="shared" si="180"/>
        <v/>
      </c>
      <c r="L5419" s="99" t="str">
        <f t="shared" ca="1" si="181"/>
        <v>-</v>
      </c>
      <c r="M5419" s="93" t="str">
        <f>IF(E5419="","",VLOOKUP(E5419,[1]PROJECTES!$C$14:$Z$5000,21,FALSE))</f>
        <v/>
      </c>
      <c r="N5419" s="100"/>
      <c r="O5419" s="72" t="s">
        <v>229</v>
      </c>
      <c r="P5419" s="101"/>
      <c r="Q5419" s="132"/>
      <c r="R5419" s="102"/>
      <c r="S5419" s="91"/>
    </row>
    <row r="5420" spans="1:19" s="104" customFormat="1" ht="12.75" customHeight="1" x14ac:dyDescent="0.25">
      <c r="A5420" s="121"/>
      <c r="B5420" s="92" t="str">
        <f>IF(E5420="","",VLOOKUP(E5420,[1]PROJECTES!$C$14:$G$5000,2,FALSE))</f>
        <v/>
      </c>
      <c r="C5420" s="121"/>
      <c r="D5420" s="93" t="str">
        <f>IF(E5420="","",VLOOKUP(E5420,[1]PROJECTES!$C$14:$G$5000,5,FALSE))</f>
        <v/>
      </c>
      <c r="E5420" s="117"/>
      <c r="F5420" s="95"/>
      <c r="G5420" s="96" t="str">
        <f>IF(E5420="","",VLOOKUP(E5420,[1]PROJECTES!$C$14:$G$5000,4,FALSE))</f>
        <v/>
      </c>
      <c r="H5420" s="118"/>
      <c r="I5420" s="97" t="str">
        <f>IF(H5420="","",VLOOKUP(H5420,BD!B$2:C$16,2,FALSE))</f>
        <v/>
      </c>
      <c r="J5420" s="98"/>
      <c r="K5420" s="135" t="str">
        <f t="shared" ref="K5420:K5483" si="182">IF(J5420="","",WEEKNUM(J5420,2)-0)</f>
        <v/>
      </c>
      <c r="L5420" s="99" t="str">
        <f t="shared" ref="L5420:L5483" ca="1" si="183">IF(M5420="","-",IF(G5420="TA","-",+M5420-TODAY()))</f>
        <v>-</v>
      </c>
      <c r="M5420" s="93" t="str">
        <f>IF(E5420="","",VLOOKUP(E5420,[1]PROJECTES!$C$14:$Z$5000,21,FALSE))</f>
        <v/>
      </c>
      <c r="N5420" s="100"/>
      <c r="O5420" s="72" t="s">
        <v>229</v>
      </c>
      <c r="P5420" s="101"/>
      <c r="Q5420" s="132"/>
      <c r="R5420" s="102"/>
      <c r="S5420" s="91"/>
    </row>
    <row r="5421" spans="1:19" s="104" customFormat="1" ht="12.75" customHeight="1" x14ac:dyDescent="0.25">
      <c r="A5421" s="121"/>
      <c r="B5421" s="92" t="str">
        <f>IF(E5421="","",VLOOKUP(E5421,[1]PROJECTES!$C$14:$G$5000,2,FALSE))</f>
        <v/>
      </c>
      <c r="C5421" s="121"/>
      <c r="D5421" s="93" t="str">
        <f>IF(E5421="","",VLOOKUP(E5421,[1]PROJECTES!$C$14:$G$5000,5,FALSE))</f>
        <v/>
      </c>
      <c r="E5421" s="117"/>
      <c r="F5421" s="95"/>
      <c r="G5421" s="96" t="str">
        <f>IF(E5421="","",VLOOKUP(E5421,[1]PROJECTES!$C$14:$G$5000,4,FALSE))</f>
        <v/>
      </c>
      <c r="H5421" s="118"/>
      <c r="I5421" s="97" t="str">
        <f>IF(H5421="","",VLOOKUP(H5421,BD!B$2:C$16,2,FALSE))</f>
        <v/>
      </c>
      <c r="J5421" s="98"/>
      <c r="K5421" s="135" t="str">
        <f t="shared" si="182"/>
        <v/>
      </c>
      <c r="L5421" s="99" t="str">
        <f t="shared" ca="1" si="183"/>
        <v>-</v>
      </c>
      <c r="M5421" s="93" t="str">
        <f>IF(E5421="","",VLOOKUP(E5421,[1]PROJECTES!$C$14:$Z$5000,21,FALSE))</f>
        <v/>
      </c>
      <c r="N5421" s="100"/>
      <c r="O5421" s="72" t="s">
        <v>229</v>
      </c>
      <c r="P5421" s="101"/>
      <c r="Q5421" s="132"/>
      <c r="R5421" s="102"/>
      <c r="S5421" s="91"/>
    </row>
    <row r="5422" spans="1:19" s="104" customFormat="1" ht="12.75" customHeight="1" x14ac:dyDescent="0.25">
      <c r="A5422" s="121"/>
      <c r="B5422" s="92" t="str">
        <f>IF(E5422="","",VLOOKUP(E5422,[1]PROJECTES!$C$14:$G$5000,2,FALSE))</f>
        <v/>
      </c>
      <c r="C5422" s="121"/>
      <c r="D5422" s="93" t="str">
        <f>IF(E5422="","",VLOOKUP(E5422,[1]PROJECTES!$C$14:$G$5000,5,FALSE))</f>
        <v/>
      </c>
      <c r="E5422" s="117"/>
      <c r="F5422" s="95"/>
      <c r="G5422" s="96" t="str">
        <f>IF(E5422="","",VLOOKUP(E5422,[1]PROJECTES!$C$14:$G$5000,4,FALSE))</f>
        <v/>
      </c>
      <c r="H5422" s="118"/>
      <c r="I5422" s="97" t="str">
        <f>IF(H5422="","",VLOOKUP(H5422,BD!B$2:C$16,2,FALSE))</f>
        <v/>
      </c>
      <c r="J5422" s="98"/>
      <c r="K5422" s="135" t="str">
        <f t="shared" si="182"/>
        <v/>
      </c>
      <c r="L5422" s="99" t="str">
        <f t="shared" ca="1" si="183"/>
        <v>-</v>
      </c>
      <c r="M5422" s="93" t="str">
        <f>IF(E5422="","",VLOOKUP(E5422,[1]PROJECTES!$C$14:$Z$5000,21,FALSE))</f>
        <v/>
      </c>
      <c r="N5422" s="100"/>
      <c r="O5422" s="72" t="s">
        <v>229</v>
      </c>
      <c r="P5422" s="101"/>
      <c r="Q5422" s="132"/>
      <c r="R5422" s="102"/>
      <c r="S5422" s="91"/>
    </row>
    <row r="5423" spans="1:19" s="104" customFormat="1" ht="12.75" customHeight="1" x14ac:dyDescent="0.25">
      <c r="A5423" s="121"/>
      <c r="B5423" s="92" t="str">
        <f>IF(E5423="","",VLOOKUP(E5423,[1]PROJECTES!$C$14:$G$5000,2,FALSE))</f>
        <v/>
      </c>
      <c r="C5423" s="121"/>
      <c r="D5423" s="93" t="str">
        <f>IF(E5423="","",VLOOKUP(E5423,[1]PROJECTES!$C$14:$G$5000,5,FALSE))</f>
        <v/>
      </c>
      <c r="E5423" s="117"/>
      <c r="F5423" s="95"/>
      <c r="G5423" s="96" t="str">
        <f>IF(E5423="","",VLOOKUP(E5423,[1]PROJECTES!$C$14:$G$5000,4,FALSE))</f>
        <v/>
      </c>
      <c r="H5423" s="118"/>
      <c r="I5423" s="97" t="str">
        <f>IF(H5423="","",VLOOKUP(H5423,BD!B$2:C$16,2,FALSE))</f>
        <v/>
      </c>
      <c r="J5423" s="98"/>
      <c r="K5423" s="135" t="str">
        <f t="shared" si="182"/>
        <v/>
      </c>
      <c r="L5423" s="99" t="str">
        <f t="shared" ca="1" si="183"/>
        <v>-</v>
      </c>
      <c r="M5423" s="93" t="str">
        <f>IF(E5423="","",VLOOKUP(E5423,[1]PROJECTES!$C$14:$Z$5000,21,FALSE))</f>
        <v/>
      </c>
      <c r="N5423" s="100"/>
      <c r="O5423" s="72" t="s">
        <v>229</v>
      </c>
      <c r="P5423" s="101"/>
      <c r="Q5423" s="132"/>
      <c r="R5423" s="102"/>
      <c r="S5423" s="91"/>
    </row>
    <row r="5424" spans="1:19" s="104" customFormat="1" ht="12.75" customHeight="1" x14ac:dyDescent="0.25">
      <c r="A5424" s="121"/>
      <c r="B5424" s="92" t="str">
        <f>IF(E5424="","",VLOOKUP(E5424,[1]PROJECTES!$C$14:$G$5000,2,FALSE))</f>
        <v/>
      </c>
      <c r="C5424" s="121"/>
      <c r="D5424" s="93" t="str">
        <f>IF(E5424="","",VLOOKUP(E5424,[1]PROJECTES!$C$14:$G$5000,5,FALSE))</f>
        <v/>
      </c>
      <c r="E5424" s="117"/>
      <c r="F5424" s="95"/>
      <c r="G5424" s="96" t="str">
        <f>IF(E5424="","",VLOOKUP(E5424,[1]PROJECTES!$C$14:$G$5000,4,FALSE))</f>
        <v/>
      </c>
      <c r="H5424" s="118"/>
      <c r="I5424" s="97" t="str">
        <f>IF(H5424="","",VLOOKUP(H5424,BD!B$2:C$16,2,FALSE))</f>
        <v/>
      </c>
      <c r="J5424" s="98"/>
      <c r="K5424" s="135" t="str">
        <f t="shared" si="182"/>
        <v/>
      </c>
      <c r="L5424" s="99" t="str">
        <f t="shared" ca="1" si="183"/>
        <v>-</v>
      </c>
      <c r="M5424" s="93" t="str">
        <f>IF(E5424="","",VLOOKUP(E5424,[1]PROJECTES!$C$14:$Z$5000,21,FALSE))</f>
        <v/>
      </c>
      <c r="N5424" s="100"/>
      <c r="O5424" s="72" t="s">
        <v>229</v>
      </c>
      <c r="P5424" s="101"/>
      <c r="Q5424" s="132"/>
      <c r="R5424" s="102"/>
      <c r="S5424" s="91"/>
    </row>
    <row r="5425" spans="1:19" s="104" customFormat="1" ht="12.75" customHeight="1" x14ac:dyDescent="0.25">
      <c r="A5425" s="121"/>
      <c r="B5425" s="92" t="str">
        <f>IF(E5425="","",VLOOKUP(E5425,[1]PROJECTES!$C$14:$G$5000,2,FALSE))</f>
        <v/>
      </c>
      <c r="C5425" s="121"/>
      <c r="D5425" s="93" t="str">
        <f>IF(E5425="","",VLOOKUP(E5425,[1]PROJECTES!$C$14:$G$5000,5,FALSE))</f>
        <v/>
      </c>
      <c r="E5425" s="117"/>
      <c r="F5425" s="95"/>
      <c r="G5425" s="96" t="str">
        <f>IF(E5425="","",VLOOKUP(E5425,[1]PROJECTES!$C$14:$G$5000,4,FALSE))</f>
        <v/>
      </c>
      <c r="H5425" s="118"/>
      <c r="I5425" s="97" t="str">
        <f>IF(H5425="","",VLOOKUP(H5425,BD!B$2:C$16,2,FALSE))</f>
        <v/>
      </c>
      <c r="J5425" s="98"/>
      <c r="K5425" s="135" t="str">
        <f t="shared" si="182"/>
        <v/>
      </c>
      <c r="L5425" s="99" t="str">
        <f t="shared" ca="1" si="183"/>
        <v>-</v>
      </c>
      <c r="M5425" s="93" t="str">
        <f>IF(E5425="","",VLOOKUP(E5425,[1]PROJECTES!$C$14:$Z$5000,21,FALSE))</f>
        <v/>
      </c>
      <c r="N5425" s="100"/>
      <c r="O5425" s="72" t="s">
        <v>229</v>
      </c>
      <c r="P5425" s="101"/>
      <c r="Q5425" s="132"/>
      <c r="R5425" s="102"/>
      <c r="S5425" s="91"/>
    </row>
    <row r="5426" spans="1:19" s="104" customFormat="1" ht="12.75" customHeight="1" x14ac:dyDescent="0.25">
      <c r="A5426" s="121"/>
      <c r="B5426" s="92" t="str">
        <f>IF(E5426="","",VLOOKUP(E5426,[1]PROJECTES!$C$14:$G$5000,2,FALSE))</f>
        <v/>
      </c>
      <c r="C5426" s="121"/>
      <c r="D5426" s="93" t="str">
        <f>IF(E5426="","",VLOOKUP(E5426,[1]PROJECTES!$C$14:$G$5000,5,FALSE))</f>
        <v/>
      </c>
      <c r="E5426" s="117"/>
      <c r="F5426" s="95"/>
      <c r="G5426" s="96" t="str">
        <f>IF(E5426="","",VLOOKUP(E5426,[1]PROJECTES!$C$14:$G$5000,4,FALSE))</f>
        <v/>
      </c>
      <c r="H5426" s="118"/>
      <c r="I5426" s="97" t="str">
        <f>IF(H5426="","",VLOOKUP(H5426,BD!B$2:C$16,2,FALSE))</f>
        <v/>
      </c>
      <c r="J5426" s="98"/>
      <c r="K5426" s="135" t="str">
        <f t="shared" si="182"/>
        <v/>
      </c>
      <c r="L5426" s="99" t="str">
        <f t="shared" ca="1" si="183"/>
        <v>-</v>
      </c>
      <c r="M5426" s="93" t="str">
        <f>IF(E5426="","",VLOOKUP(E5426,[1]PROJECTES!$C$14:$Z$5000,21,FALSE))</f>
        <v/>
      </c>
      <c r="N5426" s="100"/>
      <c r="O5426" s="72" t="s">
        <v>229</v>
      </c>
      <c r="P5426" s="101"/>
      <c r="Q5426" s="132"/>
      <c r="R5426" s="102"/>
      <c r="S5426" s="91"/>
    </row>
    <row r="5427" spans="1:19" s="104" customFormat="1" ht="12.75" customHeight="1" x14ac:dyDescent="0.25">
      <c r="A5427" s="121"/>
      <c r="B5427" s="92" t="str">
        <f>IF(E5427="","",VLOOKUP(E5427,[1]PROJECTES!$C$14:$G$5000,2,FALSE))</f>
        <v/>
      </c>
      <c r="C5427" s="121"/>
      <c r="D5427" s="93" t="str">
        <f>IF(E5427="","",VLOOKUP(E5427,[1]PROJECTES!$C$14:$G$5000,5,FALSE))</f>
        <v/>
      </c>
      <c r="E5427" s="117"/>
      <c r="F5427" s="95"/>
      <c r="G5427" s="96" t="str">
        <f>IF(E5427="","",VLOOKUP(E5427,[1]PROJECTES!$C$14:$G$5000,4,FALSE))</f>
        <v/>
      </c>
      <c r="H5427" s="118"/>
      <c r="I5427" s="97" t="str">
        <f>IF(H5427="","",VLOOKUP(H5427,BD!B$2:C$16,2,FALSE))</f>
        <v/>
      </c>
      <c r="J5427" s="98"/>
      <c r="K5427" s="135" t="str">
        <f t="shared" si="182"/>
        <v/>
      </c>
      <c r="L5427" s="99" t="str">
        <f t="shared" ca="1" si="183"/>
        <v>-</v>
      </c>
      <c r="M5427" s="93" t="str">
        <f>IF(E5427="","",VLOOKUP(E5427,[1]PROJECTES!$C$14:$Z$5000,21,FALSE))</f>
        <v/>
      </c>
      <c r="N5427" s="100"/>
      <c r="O5427" s="72" t="s">
        <v>229</v>
      </c>
      <c r="P5427" s="101"/>
      <c r="Q5427" s="132"/>
      <c r="R5427" s="102"/>
      <c r="S5427" s="91"/>
    </row>
    <row r="5428" spans="1:19" s="104" customFormat="1" ht="12.75" customHeight="1" x14ac:dyDescent="0.25">
      <c r="A5428" s="121"/>
      <c r="B5428" s="92" t="str">
        <f>IF(E5428="","",VLOOKUP(E5428,[1]PROJECTES!$C$14:$G$5000,2,FALSE))</f>
        <v/>
      </c>
      <c r="C5428" s="121"/>
      <c r="D5428" s="93" t="str">
        <f>IF(E5428="","",VLOOKUP(E5428,[1]PROJECTES!$C$14:$G$5000,5,FALSE))</f>
        <v/>
      </c>
      <c r="E5428" s="117"/>
      <c r="F5428" s="95"/>
      <c r="G5428" s="96" t="str">
        <f>IF(E5428="","",VLOOKUP(E5428,[1]PROJECTES!$C$14:$G$5000,4,FALSE))</f>
        <v/>
      </c>
      <c r="H5428" s="118"/>
      <c r="I5428" s="97" t="str">
        <f>IF(H5428="","",VLOOKUP(H5428,BD!B$2:C$16,2,FALSE))</f>
        <v/>
      </c>
      <c r="J5428" s="98"/>
      <c r="K5428" s="135" t="str">
        <f t="shared" si="182"/>
        <v/>
      </c>
      <c r="L5428" s="99" t="str">
        <f t="shared" ca="1" si="183"/>
        <v>-</v>
      </c>
      <c r="M5428" s="93" t="str">
        <f>IF(E5428="","",VLOOKUP(E5428,[1]PROJECTES!$C$14:$Z$5000,21,FALSE))</f>
        <v/>
      </c>
      <c r="N5428" s="100"/>
      <c r="O5428" s="72" t="s">
        <v>229</v>
      </c>
      <c r="P5428" s="101"/>
      <c r="Q5428" s="132"/>
      <c r="R5428" s="102"/>
      <c r="S5428" s="91"/>
    </row>
    <row r="5429" spans="1:19" s="104" customFormat="1" ht="12.75" customHeight="1" x14ac:dyDescent="0.25">
      <c r="A5429" s="121"/>
      <c r="B5429" s="92" t="str">
        <f>IF(E5429="","",VLOOKUP(E5429,[1]PROJECTES!$C$14:$G$5000,2,FALSE))</f>
        <v/>
      </c>
      <c r="C5429" s="121"/>
      <c r="D5429" s="93" t="str">
        <f>IF(E5429="","",VLOOKUP(E5429,[1]PROJECTES!$C$14:$G$5000,5,FALSE))</f>
        <v/>
      </c>
      <c r="E5429" s="117"/>
      <c r="F5429" s="95"/>
      <c r="G5429" s="96" t="str">
        <f>IF(E5429="","",VLOOKUP(E5429,[1]PROJECTES!$C$14:$G$5000,4,FALSE))</f>
        <v/>
      </c>
      <c r="H5429" s="118"/>
      <c r="I5429" s="97" t="str">
        <f>IF(H5429="","",VLOOKUP(H5429,BD!B$2:C$16,2,FALSE))</f>
        <v/>
      </c>
      <c r="J5429" s="98"/>
      <c r="K5429" s="135" t="str">
        <f t="shared" si="182"/>
        <v/>
      </c>
      <c r="L5429" s="99" t="str">
        <f t="shared" ca="1" si="183"/>
        <v>-</v>
      </c>
      <c r="M5429" s="93" t="str">
        <f>IF(E5429="","",VLOOKUP(E5429,[1]PROJECTES!$C$14:$Z$5000,21,FALSE))</f>
        <v/>
      </c>
      <c r="N5429" s="100"/>
      <c r="O5429" s="72" t="s">
        <v>229</v>
      </c>
      <c r="P5429" s="101"/>
      <c r="Q5429" s="132"/>
      <c r="R5429" s="102"/>
      <c r="S5429" s="91"/>
    </row>
    <row r="5430" spans="1:19" s="104" customFormat="1" ht="12.75" customHeight="1" x14ac:dyDescent="0.25">
      <c r="A5430" s="121"/>
      <c r="B5430" s="92" t="str">
        <f>IF(E5430="","",VLOOKUP(E5430,[1]PROJECTES!$C$14:$G$5000,2,FALSE))</f>
        <v/>
      </c>
      <c r="C5430" s="121"/>
      <c r="D5430" s="93" t="str">
        <f>IF(E5430="","",VLOOKUP(E5430,[1]PROJECTES!$C$14:$G$5000,5,FALSE))</f>
        <v/>
      </c>
      <c r="E5430" s="117"/>
      <c r="F5430" s="95"/>
      <c r="G5430" s="96" t="str">
        <f>IF(E5430="","",VLOOKUP(E5430,[1]PROJECTES!$C$14:$G$5000,4,FALSE))</f>
        <v/>
      </c>
      <c r="H5430" s="118"/>
      <c r="I5430" s="97" t="str">
        <f>IF(H5430="","",VLOOKUP(H5430,BD!B$2:C$16,2,FALSE))</f>
        <v/>
      </c>
      <c r="J5430" s="98"/>
      <c r="K5430" s="135" t="str">
        <f t="shared" si="182"/>
        <v/>
      </c>
      <c r="L5430" s="99" t="str">
        <f t="shared" ca="1" si="183"/>
        <v>-</v>
      </c>
      <c r="M5430" s="93" t="str">
        <f>IF(E5430="","",VLOOKUP(E5430,[1]PROJECTES!$C$14:$Z$5000,21,FALSE))</f>
        <v/>
      </c>
      <c r="N5430" s="100"/>
      <c r="O5430" s="72" t="s">
        <v>229</v>
      </c>
      <c r="P5430" s="101"/>
      <c r="Q5430" s="132"/>
      <c r="R5430" s="102"/>
      <c r="S5430" s="91"/>
    </row>
    <row r="5431" spans="1:19" s="104" customFormat="1" ht="12.75" customHeight="1" x14ac:dyDescent="0.25">
      <c r="A5431" s="121"/>
      <c r="B5431" s="92" t="str">
        <f>IF(E5431="","",VLOOKUP(E5431,[1]PROJECTES!$C$14:$G$5000,2,FALSE))</f>
        <v/>
      </c>
      <c r="C5431" s="121"/>
      <c r="D5431" s="93" t="str">
        <f>IF(E5431="","",VLOOKUP(E5431,[1]PROJECTES!$C$14:$G$5000,5,FALSE))</f>
        <v/>
      </c>
      <c r="E5431" s="117"/>
      <c r="F5431" s="95"/>
      <c r="G5431" s="96" t="str">
        <f>IF(E5431="","",VLOOKUP(E5431,[1]PROJECTES!$C$14:$G$5000,4,FALSE))</f>
        <v/>
      </c>
      <c r="H5431" s="118"/>
      <c r="I5431" s="97" t="str">
        <f>IF(H5431="","",VLOOKUP(H5431,BD!B$2:C$16,2,FALSE))</f>
        <v/>
      </c>
      <c r="J5431" s="98"/>
      <c r="K5431" s="135" t="str">
        <f t="shared" si="182"/>
        <v/>
      </c>
      <c r="L5431" s="99" t="str">
        <f t="shared" ca="1" si="183"/>
        <v>-</v>
      </c>
      <c r="M5431" s="93" t="str">
        <f>IF(E5431="","",VLOOKUP(E5431,[1]PROJECTES!$C$14:$Z$5000,21,FALSE))</f>
        <v/>
      </c>
      <c r="N5431" s="100"/>
      <c r="O5431" s="72" t="s">
        <v>229</v>
      </c>
      <c r="P5431" s="101"/>
      <c r="Q5431" s="132"/>
      <c r="R5431" s="102"/>
      <c r="S5431" s="91"/>
    </row>
    <row r="5432" spans="1:19" s="104" customFormat="1" ht="12.75" customHeight="1" x14ac:dyDescent="0.25">
      <c r="A5432" s="121"/>
      <c r="B5432" s="92" t="str">
        <f>IF(E5432="","",VLOOKUP(E5432,[1]PROJECTES!$C$14:$G$5000,2,FALSE))</f>
        <v/>
      </c>
      <c r="C5432" s="121"/>
      <c r="D5432" s="93" t="str">
        <f>IF(E5432="","",VLOOKUP(E5432,[1]PROJECTES!$C$14:$G$5000,5,FALSE))</f>
        <v/>
      </c>
      <c r="E5432" s="117"/>
      <c r="F5432" s="95"/>
      <c r="G5432" s="96" t="str">
        <f>IF(E5432="","",VLOOKUP(E5432,[1]PROJECTES!$C$14:$G$5000,4,FALSE))</f>
        <v/>
      </c>
      <c r="H5432" s="118"/>
      <c r="I5432" s="97" t="str">
        <f>IF(H5432="","",VLOOKUP(H5432,BD!B$2:C$16,2,FALSE))</f>
        <v/>
      </c>
      <c r="J5432" s="98"/>
      <c r="K5432" s="135" t="str">
        <f t="shared" si="182"/>
        <v/>
      </c>
      <c r="L5432" s="99" t="str">
        <f t="shared" ca="1" si="183"/>
        <v>-</v>
      </c>
      <c r="M5432" s="93" t="str">
        <f>IF(E5432="","",VLOOKUP(E5432,[1]PROJECTES!$C$14:$Z$5000,21,FALSE))</f>
        <v/>
      </c>
      <c r="N5432" s="100"/>
      <c r="O5432" s="72" t="s">
        <v>229</v>
      </c>
      <c r="P5432" s="101"/>
      <c r="Q5432" s="132"/>
      <c r="R5432" s="102"/>
      <c r="S5432" s="91"/>
    </row>
    <row r="5433" spans="1:19" s="104" customFormat="1" ht="12.75" customHeight="1" x14ac:dyDescent="0.25">
      <c r="A5433" s="121"/>
      <c r="B5433" s="92" t="str">
        <f>IF(E5433="","",VLOOKUP(E5433,[1]PROJECTES!$C$14:$G$5000,2,FALSE))</f>
        <v/>
      </c>
      <c r="C5433" s="121"/>
      <c r="D5433" s="93" t="str">
        <f>IF(E5433="","",VLOOKUP(E5433,[1]PROJECTES!$C$14:$G$5000,5,FALSE))</f>
        <v/>
      </c>
      <c r="E5433" s="117"/>
      <c r="F5433" s="95"/>
      <c r="G5433" s="96" t="str">
        <f>IF(E5433="","",VLOOKUP(E5433,[1]PROJECTES!$C$14:$G$5000,4,FALSE))</f>
        <v/>
      </c>
      <c r="H5433" s="118"/>
      <c r="I5433" s="97" t="str">
        <f>IF(H5433="","",VLOOKUP(H5433,BD!B$2:C$16,2,FALSE))</f>
        <v/>
      </c>
      <c r="J5433" s="98"/>
      <c r="K5433" s="135" t="str">
        <f t="shared" si="182"/>
        <v/>
      </c>
      <c r="L5433" s="99" t="str">
        <f t="shared" ca="1" si="183"/>
        <v>-</v>
      </c>
      <c r="M5433" s="93" t="str">
        <f>IF(E5433="","",VLOOKUP(E5433,[1]PROJECTES!$C$14:$Z$5000,21,FALSE))</f>
        <v/>
      </c>
      <c r="N5433" s="100"/>
      <c r="O5433" s="72" t="s">
        <v>229</v>
      </c>
      <c r="P5433" s="101"/>
      <c r="Q5433" s="132"/>
      <c r="R5433" s="102"/>
      <c r="S5433" s="91"/>
    </row>
    <row r="5434" spans="1:19" s="104" customFormat="1" ht="12.75" customHeight="1" x14ac:dyDescent="0.25">
      <c r="A5434" s="121"/>
      <c r="B5434" s="92" t="str">
        <f>IF(E5434="","",VLOOKUP(E5434,[1]PROJECTES!$C$14:$G$5000,2,FALSE))</f>
        <v/>
      </c>
      <c r="C5434" s="121"/>
      <c r="D5434" s="93" t="str">
        <f>IF(E5434="","",VLOOKUP(E5434,[1]PROJECTES!$C$14:$G$5000,5,FALSE))</f>
        <v/>
      </c>
      <c r="E5434" s="117"/>
      <c r="F5434" s="95"/>
      <c r="G5434" s="96" t="str">
        <f>IF(E5434="","",VLOOKUP(E5434,[1]PROJECTES!$C$14:$G$5000,4,FALSE))</f>
        <v/>
      </c>
      <c r="H5434" s="118"/>
      <c r="I5434" s="97" t="str">
        <f>IF(H5434="","",VLOOKUP(H5434,BD!B$2:C$16,2,FALSE))</f>
        <v/>
      </c>
      <c r="J5434" s="98"/>
      <c r="K5434" s="135" t="str">
        <f t="shared" si="182"/>
        <v/>
      </c>
      <c r="L5434" s="99" t="str">
        <f t="shared" ca="1" si="183"/>
        <v>-</v>
      </c>
      <c r="M5434" s="93" t="str">
        <f>IF(E5434="","",VLOOKUP(E5434,[1]PROJECTES!$C$14:$Z$5000,21,FALSE))</f>
        <v/>
      </c>
      <c r="N5434" s="100"/>
      <c r="O5434" s="72" t="s">
        <v>229</v>
      </c>
      <c r="P5434" s="101"/>
      <c r="Q5434" s="132"/>
      <c r="R5434" s="102"/>
      <c r="S5434" s="91"/>
    </row>
    <row r="5435" spans="1:19" s="104" customFormat="1" ht="12.75" customHeight="1" x14ac:dyDescent="0.25">
      <c r="A5435" s="121"/>
      <c r="B5435" s="92" t="str">
        <f>IF(E5435="","",VLOOKUP(E5435,[1]PROJECTES!$C$14:$G$5000,2,FALSE))</f>
        <v/>
      </c>
      <c r="C5435" s="121"/>
      <c r="D5435" s="93" t="str">
        <f>IF(E5435="","",VLOOKUP(E5435,[1]PROJECTES!$C$14:$G$5000,5,FALSE))</f>
        <v/>
      </c>
      <c r="E5435" s="117"/>
      <c r="F5435" s="95"/>
      <c r="G5435" s="96" t="str">
        <f>IF(E5435="","",VLOOKUP(E5435,[1]PROJECTES!$C$14:$G$5000,4,FALSE))</f>
        <v/>
      </c>
      <c r="H5435" s="118"/>
      <c r="I5435" s="97" t="str">
        <f>IF(H5435="","",VLOOKUP(H5435,BD!B$2:C$16,2,FALSE))</f>
        <v/>
      </c>
      <c r="J5435" s="98"/>
      <c r="K5435" s="135" t="str">
        <f t="shared" si="182"/>
        <v/>
      </c>
      <c r="L5435" s="99" t="str">
        <f t="shared" ca="1" si="183"/>
        <v>-</v>
      </c>
      <c r="M5435" s="93" t="str">
        <f>IF(E5435="","",VLOOKUP(E5435,[1]PROJECTES!$C$14:$Z$5000,21,FALSE))</f>
        <v/>
      </c>
      <c r="N5435" s="100"/>
      <c r="O5435" s="72" t="s">
        <v>229</v>
      </c>
      <c r="P5435" s="101"/>
      <c r="Q5435" s="132"/>
      <c r="R5435" s="102"/>
      <c r="S5435" s="91"/>
    </row>
    <row r="5436" spans="1:19" s="104" customFormat="1" ht="12.75" customHeight="1" x14ac:dyDescent="0.25">
      <c r="A5436" s="121"/>
      <c r="B5436" s="92" t="str">
        <f>IF(E5436="","",VLOOKUP(E5436,[1]PROJECTES!$C$14:$G$5000,2,FALSE))</f>
        <v/>
      </c>
      <c r="C5436" s="121"/>
      <c r="D5436" s="93" t="str">
        <f>IF(E5436="","",VLOOKUP(E5436,[1]PROJECTES!$C$14:$G$5000,5,FALSE))</f>
        <v/>
      </c>
      <c r="E5436" s="117"/>
      <c r="F5436" s="95"/>
      <c r="G5436" s="96" t="str">
        <f>IF(E5436="","",VLOOKUP(E5436,[1]PROJECTES!$C$14:$G$5000,4,FALSE))</f>
        <v/>
      </c>
      <c r="H5436" s="118"/>
      <c r="I5436" s="97" t="str">
        <f>IF(H5436="","",VLOOKUP(H5436,BD!B$2:C$16,2,FALSE))</f>
        <v/>
      </c>
      <c r="J5436" s="98"/>
      <c r="K5436" s="135" t="str">
        <f t="shared" si="182"/>
        <v/>
      </c>
      <c r="L5436" s="99" t="str">
        <f t="shared" ca="1" si="183"/>
        <v>-</v>
      </c>
      <c r="M5436" s="93" t="str">
        <f>IF(E5436="","",VLOOKUP(E5436,[1]PROJECTES!$C$14:$Z$5000,21,FALSE))</f>
        <v/>
      </c>
      <c r="N5436" s="100"/>
      <c r="O5436" s="72" t="s">
        <v>229</v>
      </c>
      <c r="P5436" s="101"/>
      <c r="Q5436" s="132"/>
      <c r="R5436" s="102"/>
      <c r="S5436" s="91"/>
    </row>
    <row r="5437" spans="1:19" s="104" customFormat="1" ht="12.75" customHeight="1" x14ac:dyDescent="0.25">
      <c r="A5437" s="121"/>
      <c r="B5437" s="92" t="str">
        <f>IF(E5437="","",VLOOKUP(E5437,[1]PROJECTES!$C$14:$G$5000,2,FALSE))</f>
        <v/>
      </c>
      <c r="C5437" s="121"/>
      <c r="D5437" s="93" t="str">
        <f>IF(E5437="","",VLOOKUP(E5437,[1]PROJECTES!$C$14:$G$5000,5,FALSE))</f>
        <v/>
      </c>
      <c r="E5437" s="117"/>
      <c r="F5437" s="95"/>
      <c r="G5437" s="96" t="str">
        <f>IF(E5437="","",VLOOKUP(E5437,[1]PROJECTES!$C$14:$G$5000,4,FALSE))</f>
        <v/>
      </c>
      <c r="H5437" s="118"/>
      <c r="I5437" s="97" t="str">
        <f>IF(H5437="","",VLOOKUP(H5437,BD!B$2:C$16,2,FALSE))</f>
        <v/>
      </c>
      <c r="J5437" s="98"/>
      <c r="K5437" s="135" t="str">
        <f t="shared" si="182"/>
        <v/>
      </c>
      <c r="L5437" s="99" t="str">
        <f t="shared" ca="1" si="183"/>
        <v>-</v>
      </c>
      <c r="M5437" s="93" t="str">
        <f>IF(E5437="","",VLOOKUP(E5437,[1]PROJECTES!$C$14:$Z$5000,21,FALSE))</f>
        <v/>
      </c>
      <c r="N5437" s="100"/>
      <c r="O5437" s="72" t="s">
        <v>229</v>
      </c>
      <c r="P5437" s="101"/>
      <c r="Q5437" s="132"/>
      <c r="R5437" s="102"/>
      <c r="S5437" s="91"/>
    </row>
    <row r="5438" spans="1:19" s="104" customFormat="1" ht="12.75" customHeight="1" x14ac:dyDescent="0.25">
      <c r="A5438" s="121"/>
      <c r="B5438" s="92" t="str">
        <f>IF(E5438="","",VLOOKUP(E5438,[1]PROJECTES!$C$14:$G$5000,2,FALSE))</f>
        <v/>
      </c>
      <c r="C5438" s="121"/>
      <c r="D5438" s="93" t="str">
        <f>IF(E5438="","",VLOOKUP(E5438,[1]PROJECTES!$C$14:$G$5000,5,FALSE))</f>
        <v/>
      </c>
      <c r="E5438" s="117"/>
      <c r="F5438" s="95"/>
      <c r="G5438" s="96" t="str">
        <f>IF(E5438="","",VLOOKUP(E5438,[1]PROJECTES!$C$14:$G$5000,4,FALSE))</f>
        <v/>
      </c>
      <c r="H5438" s="118"/>
      <c r="I5438" s="97" t="str">
        <f>IF(H5438="","",VLOOKUP(H5438,BD!B$2:C$16,2,FALSE))</f>
        <v/>
      </c>
      <c r="J5438" s="98"/>
      <c r="K5438" s="135" t="str">
        <f t="shared" si="182"/>
        <v/>
      </c>
      <c r="L5438" s="99" t="str">
        <f t="shared" ca="1" si="183"/>
        <v>-</v>
      </c>
      <c r="M5438" s="93" t="str">
        <f>IF(E5438="","",VLOOKUP(E5438,[1]PROJECTES!$C$14:$Z$5000,21,FALSE))</f>
        <v/>
      </c>
      <c r="N5438" s="100"/>
      <c r="O5438" s="72" t="s">
        <v>229</v>
      </c>
      <c r="P5438" s="101"/>
      <c r="Q5438" s="132"/>
      <c r="R5438" s="102"/>
      <c r="S5438" s="91"/>
    </row>
    <row r="5439" spans="1:19" s="104" customFormat="1" ht="12.75" customHeight="1" x14ac:dyDescent="0.25">
      <c r="A5439" s="121"/>
      <c r="B5439" s="92" t="str">
        <f>IF(E5439="","",VLOOKUP(E5439,[1]PROJECTES!$C$14:$G$5000,2,FALSE))</f>
        <v/>
      </c>
      <c r="C5439" s="121"/>
      <c r="D5439" s="93" t="str">
        <f>IF(E5439="","",VLOOKUP(E5439,[1]PROJECTES!$C$14:$G$5000,5,FALSE))</f>
        <v/>
      </c>
      <c r="E5439" s="117"/>
      <c r="F5439" s="95"/>
      <c r="G5439" s="96" t="str">
        <f>IF(E5439="","",VLOOKUP(E5439,[1]PROJECTES!$C$14:$G$5000,4,FALSE))</f>
        <v/>
      </c>
      <c r="H5439" s="118"/>
      <c r="I5439" s="97" t="str">
        <f>IF(H5439="","",VLOOKUP(H5439,BD!B$2:C$16,2,FALSE))</f>
        <v/>
      </c>
      <c r="J5439" s="98"/>
      <c r="K5439" s="135" t="str">
        <f t="shared" si="182"/>
        <v/>
      </c>
      <c r="L5439" s="99" t="str">
        <f t="shared" ca="1" si="183"/>
        <v>-</v>
      </c>
      <c r="M5439" s="93" t="str">
        <f>IF(E5439="","",VLOOKUP(E5439,[1]PROJECTES!$C$14:$Z$5000,21,FALSE))</f>
        <v/>
      </c>
      <c r="N5439" s="100"/>
      <c r="O5439" s="72" t="s">
        <v>229</v>
      </c>
      <c r="P5439" s="101"/>
      <c r="Q5439" s="132"/>
      <c r="R5439" s="102"/>
      <c r="S5439" s="91"/>
    </row>
    <row r="5440" spans="1:19" s="104" customFormat="1" ht="12.75" customHeight="1" x14ac:dyDescent="0.25">
      <c r="A5440" s="121"/>
      <c r="B5440" s="92" t="str">
        <f>IF(E5440="","",VLOOKUP(E5440,[1]PROJECTES!$C$14:$G$5000,2,FALSE))</f>
        <v/>
      </c>
      <c r="C5440" s="121"/>
      <c r="D5440" s="93" t="str">
        <f>IF(E5440="","",VLOOKUP(E5440,[1]PROJECTES!$C$14:$G$5000,5,FALSE))</f>
        <v/>
      </c>
      <c r="E5440" s="117"/>
      <c r="F5440" s="95"/>
      <c r="G5440" s="96" t="str">
        <f>IF(E5440="","",VLOOKUP(E5440,[1]PROJECTES!$C$14:$G$5000,4,FALSE))</f>
        <v/>
      </c>
      <c r="H5440" s="118"/>
      <c r="I5440" s="97" t="str">
        <f>IF(H5440="","",VLOOKUP(H5440,BD!B$2:C$16,2,FALSE))</f>
        <v/>
      </c>
      <c r="J5440" s="98"/>
      <c r="K5440" s="135" t="str">
        <f t="shared" si="182"/>
        <v/>
      </c>
      <c r="L5440" s="99" t="str">
        <f t="shared" ca="1" si="183"/>
        <v>-</v>
      </c>
      <c r="M5440" s="93" t="str">
        <f>IF(E5440="","",VLOOKUP(E5440,[1]PROJECTES!$C$14:$Z$5000,21,FALSE))</f>
        <v/>
      </c>
      <c r="N5440" s="100"/>
      <c r="O5440" s="72" t="s">
        <v>229</v>
      </c>
      <c r="P5440" s="101"/>
      <c r="Q5440" s="132"/>
      <c r="R5440" s="102"/>
      <c r="S5440" s="91"/>
    </row>
    <row r="5441" spans="1:19" s="104" customFormat="1" ht="12.75" customHeight="1" x14ac:dyDescent="0.25">
      <c r="A5441" s="121"/>
      <c r="B5441" s="92" t="str">
        <f>IF(E5441="","",VLOOKUP(E5441,[1]PROJECTES!$C$14:$G$5000,2,FALSE))</f>
        <v/>
      </c>
      <c r="C5441" s="121"/>
      <c r="D5441" s="93" t="str">
        <f>IF(E5441="","",VLOOKUP(E5441,[1]PROJECTES!$C$14:$G$5000,5,FALSE))</f>
        <v/>
      </c>
      <c r="E5441" s="117"/>
      <c r="F5441" s="95"/>
      <c r="G5441" s="96" t="str">
        <f>IF(E5441="","",VLOOKUP(E5441,[1]PROJECTES!$C$14:$G$5000,4,FALSE))</f>
        <v/>
      </c>
      <c r="H5441" s="118"/>
      <c r="I5441" s="97" t="str">
        <f>IF(H5441="","",VLOOKUP(H5441,BD!B$2:C$16,2,FALSE))</f>
        <v/>
      </c>
      <c r="J5441" s="98"/>
      <c r="K5441" s="135" t="str">
        <f t="shared" si="182"/>
        <v/>
      </c>
      <c r="L5441" s="99" t="str">
        <f t="shared" ca="1" si="183"/>
        <v>-</v>
      </c>
      <c r="M5441" s="93" t="str">
        <f>IF(E5441="","",VLOOKUP(E5441,[1]PROJECTES!$C$14:$Z$5000,21,FALSE))</f>
        <v/>
      </c>
      <c r="N5441" s="100"/>
      <c r="O5441" s="72" t="s">
        <v>229</v>
      </c>
      <c r="P5441" s="101"/>
      <c r="Q5441" s="132"/>
      <c r="R5441" s="102"/>
      <c r="S5441" s="91"/>
    </row>
    <row r="5442" spans="1:19" s="104" customFormat="1" ht="12.75" customHeight="1" x14ac:dyDescent="0.25">
      <c r="A5442" s="121"/>
      <c r="B5442" s="92" t="str">
        <f>IF(E5442="","",VLOOKUP(E5442,[1]PROJECTES!$C$14:$G$5000,2,FALSE))</f>
        <v/>
      </c>
      <c r="C5442" s="121"/>
      <c r="D5442" s="93" t="str">
        <f>IF(E5442="","",VLOOKUP(E5442,[1]PROJECTES!$C$14:$G$5000,5,FALSE))</f>
        <v/>
      </c>
      <c r="E5442" s="117"/>
      <c r="F5442" s="95"/>
      <c r="G5442" s="96" t="str">
        <f>IF(E5442="","",VLOOKUP(E5442,[1]PROJECTES!$C$14:$G$5000,4,FALSE))</f>
        <v/>
      </c>
      <c r="H5442" s="118"/>
      <c r="I5442" s="97" t="str">
        <f>IF(H5442="","",VLOOKUP(H5442,BD!B$2:C$16,2,FALSE))</f>
        <v/>
      </c>
      <c r="J5442" s="98"/>
      <c r="K5442" s="135" t="str">
        <f t="shared" si="182"/>
        <v/>
      </c>
      <c r="L5442" s="99" t="str">
        <f t="shared" ca="1" si="183"/>
        <v>-</v>
      </c>
      <c r="M5442" s="93" t="str">
        <f>IF(E5442="","",VLOOKUP(E5442,[1]PROJECTES!$C$14:$Z$5000,21,FALSE))</f>
        <v/>
      </c>
      <c r="N5442" s="100"/>
      <c r="O5442" s="72" t="s">
        <v>229</v>
      </c>
      <c r="P5442" s="101"/>
      <c r="Q5442" s="132"/>
      <c r="R5442" s="102"/>
      <c r="S5442" s="91"/>
    </row>
    <row r="5443" spans="1:19" s="104" customFormat="1" ht="12.75" customHeight="1" x14ac:dyDescent="0.25">
      <c r="A5443" s="121"/>
      <c r="B5443" s="92" t="str">
        <f>IF(E5443="","",VLOOKUP(E5443,[1]PROJECTES!$C$14:$G$5000,2,FALSE))</f>
        <v/>
      </c>
      <c r="C5443" s="121"/>
      <c r="D5443" s="93" t="str">
        <f>IF(E5443="","",VLOOKUP(E5443,[1]PROJECTES!$C$14:$G$5000,5,FALSE))</f>
        <v/>
      </c>
      <c r="E5443" s="117"/>
      <c r="F5443" s="95"/>
      <c r="G5443" s="96" t="str">
        <f>IF(E5443="","",VLOOKUP(E5443,[1]PROJECTES!$C$14:$G$5000,4,FALSE))</f>
        <v/>
      </c>
      <c r="H5443" s="118"/>
      <c r="I5443" s="97" t="str">
        <f>IF(H5443="","",VLOOKUP(H5443,BD!B$2:C$16,2,FALSE))</f>
        <v/>
      </c>
      <c r="J5443" s="98"/>
      <c r="K5443" s="135" t="str">
        <f t="shared" si="182"/>
        <v/>
      </c>
      <c r="L5443" s="99" t="str">
        <f t="shared" ca="1" si="183"/>
        <v>-</v>
      </c>
      <c r="M5443" s="93" t="str">
        <f>IF(E5443="","",VLOOKUP(E5443,[1]PROJECTES!$C$14:$Z$5000,21,FALSE))</f>
        <v/>
      </c>
      <c r="N5443" s="100"/>
      <c r="O5443" s="72" t="s">
        <v>229</v>
      </c>
      <c r="P5443" s="101"/>
      <c r="Q5443" s="132"/>
      <c r="R5443" s="102"/>
      <c r="S5443" s="91"/>
    </row>
    <row r="5444" spans="1:19" s="104" customFormat="1" ht="12.75" customHeight="1" x14ac:dyDescent="0.25">
      <c r="A5444" s="121"/>
      <c r="B5444" s="92" t="str">
        <f>IF(E5444="","",VLOOKUP(E5444,[1]PROJECTES!$C$14:$G$5000,2,FALSE))</f>
        <v/>
      </c>
      <c r="C5444" s="121"/>
      <c r="D5444" s="93" t="str">
        <f>IF(E5444="","",VLOOKUP(E5444,[1]PROJECTES!$C$14:$G$5000,5,FALSE))</f>
        <v/>
      </c>
      <c r="E5444" s="117"/>
      <c r="F5444" s="95"/>
      <c r="G5444" s="96" t="str">
        <f>IF(E5444="","",VLOOKUP(E5444,[1]PROJECTES!$C$14:$G$5000,4,FALSE))</f>
        <v/>
      </c>
      <c r="H5444" s="118"/>
      <c r="I5444" s="97" t="str">
        <f>IF(H5444="","",VLOOKUP(H5444,BD!B$2:C$16,2,FALSE))</f>
        <v/>
      </c>
      <c r="J5444" s="98"/>
      <c r="K5444" s="135" t="str">
        <f t="shared" si="182"/>
        <v/>
      </c>
      <c r="L5444" s="99" t="str">
        <f t="shared" ca="1" si="183"/>
        <v>-</v>
      </c>
      <c r="M5444" s="93" t="str">
        <f>IF(E5444="","",VLOOKUP(E5444,[1]PROJECTES!$C$14:$Z$5000,21,FALSE))</f>
        <v/>
      </c>
      <c r="N5444" s="100"/>
      <c r="O5444" s="72" t="s">
        <v>229</v>
      </c>
      <c r="P5444" s="101"/>
      <c r="Q5444" s="132"/>
      <c r="R5444" s="102"/>
      <c r="S5444" s="91"/>
    </row>
    <row r="5445" spans="1:19" s="104" customFormat="1" ht="12.75" customHeight="1" x14ac:dyDescent="0.25">
      <c r="A5445" s="121"/>
      <c r="B5445" s="92" t="str">
        <f>IF(E5445="","",VLOOKUP(E5445,[1]PROJECTES!$C$14:$G$5000,2,FALSE))</f>
        <v/>
      </c>
      <c r="C5445" s="121"/>
      <c r="D5445" s="93" t="str">
        <f>IF(E5445="","",VLOOKUP(E5445,[1]PROJECTES!$C$14:$G$5000,5,FALSE))</f>
        <v/>
      </c>
      <c r="E5445" s="117"/>
      <c r="F5445" s="95"/>
      <c r="G5445" s="96" t="str">
        <f>IF(E5445="","",VLOOKUP(E5445,[1]PROJECTES!$C$14:$G$5000,4,FALSE))</f>
        <v/>
      </c>
      <c r="H5445" s="118"/>
      <c r="I5445" s="97" t="str">
        <f>IF(H5445="","",VLOOKUP(H5445,BD!B$2:C$16,2,FALSE))</f>
        <v/>
      </c>
      <c r="J5445" s="98"/>
      <c r="K5445" s="135" t="str">
        <f t="shared" si="182"/>
        <v/>
      </c>
      <c r="L5445" s="99" t="str">
        <f t="shared" ca="1" si="183"/>
        <v>-</v>
      </c>
      <c r="M5445" s="93" t="str">
        <f>IF(E5445="","",VLOOKUP(E5445,[1]PROJECTES!$C$14:$Z$5000,21,FALSE))</f>
        <v/>
      </c>
      <c r="N5445" s="100"/>
      <c r="O5445" s="72" t="s">
        <v>229</v>
      </c>
      <c r="P5445" s="101"/>
      <c r="Q5445" s="132"/>
      <c r="R5445" s="102"/>
      <c r="S5445" s="91"/>
    </row>
    <row r="5446" spans="1:19" s="104" customFormat="1" ht="12.75" customHeight="1" x14ac:dyDescent="0.25">
      <c r="A5446" s="121"/>
      <c r="B5446" s="92" t="str">
        <f>IF(E5446="","",VLOOKUP(E5446,[1]PROJECTES!$C$14:$G$5000,2,FALSE))</f>
        <v/>
      </c>
      <c r="C5446" s="121"/>
      <c r="D5446" s="93" t="str">
        <f>IF(E5446="","",VLOOKUP(E5446,[1]PROJECTES!$C$14:$G$5000,5,FALSE))</f>
        <v/>
      </c>
      <c r="E5446" s="117"/>
      <c r="F5446" s="95"/>
      <c r="G5446" s="96" t="str">
        <f>IF(E5446="","",VLOOKUP(E5446,[1]PROJECTES!$C$14:$G$5000,4,FALSE))</f>
        <v/>
      </c>
      <c r="H5446" s="118"/>
      <c r="I5446" s="97" t="str">
        <f>IF(H5446="","",VLOOKUP(H5446,BD!B$2:C$16,2,FALSE))</f>
        <v/>
      </c>
      <c r="J5446" s="98"/>
      <c r="K5446" s="135" t="str">
        <f t="shared" si="182"/>
        <v/>
      </c>
      <c r="L5446" s="99" t="str">
        <f t="shared" ca="1" si="183"/>
        <v>-</v>
      </c>
      <c r="M5446" s="93" t="str">
        <f>IF(E5446="","",VLOOKUP(E5446,[1]PROJECTES!$C$14:$Z$5000,21,FALSE))</f>
        <v/>
      </c>
      <c r="N5446" s="100"/>
      <c r="O5446" s="72" t="s">
        <v>229</v>
      </c>
      <c r="P5446" s="101"/>
      <c r="Q5446" s="132"/>
      <c r="R5446" s="102"/>
      <c r="S5446" s="91"/>
    </row>
    <row r="5447" spans="1:19" s="104" customFormat="1" ht="12.75" customHeight="1" x14ac:dyDescent="0.25">
      <c r="A5447" s="121"/>
      <c r="B5447" s="92" t="str">
        <f>IF(E5447="","",VLOOKUP(E5447,[1]PROJECTES!$C$14:$G$5000,2,FALSE))</f>
        <v/>
      </c>
      <c r="C5447" s="121"/>
      <c r="D5447" s="93" t="str">
        <f>IF(E5447="","",VLOOKUP(E5447,[1]PROJECTES!$C$14:$G$5000,5,FALSE))</f>
        <v/>
      </c>
      <c r="E5447" s="117"/>
      <c r="F5447" s="95"/>
      <c r="G5447" s="96" t="str">
        <f>IF(E5447="","",VLOOKUP(E5447,[1]PROJECTES!$C$14:$G$5000,4,FALSE))</f>
        <v/>
      </c>
      <c r="H5447" s="118"/>
      <c r="I5447" s="97" t="str">
        <f>IF(H5447="","",VLOOKUP(H5447,BD!B$2:C$16,2,FALSE))</f>
        <v/>
      </c>
      <c r="J5447" s="98"/>
      <c r="K5447" s="135" t="str">
        <f t="shared" si="182"/>
        <v/>
      </c>
      <c r="L5447" s="99" t="str">
        <f t="shared" ca="1" si="183"/>
        <v>-</v>
      </c>
      <c r="M5447" s="93" t="str">
        <f>IF(E5447="","",VLOOKUP(E5447,[1]PROJECTES!$C$14:$Z$5000,21,FALSE))</f>
        <v/>
      </c>
      <c r="N5447" s="100"/>
      <c r="O5447" s="72" t="s">
        <v>229</v>
      </c>
      <c r="P5447" s="101"/>
      <c r="Q5447" s="132"/>
      <c r="R5447" s="102"/>
      <c r="S5447" s="91"/>
    </row>
    <row r="5448" spans="1:19" s="104" customFormat="1" ht="12.75" customHeight="1" x14ac:dyDescent="0.25">
      <c r="A5448" s="121"/>
      <c r="B5448" s="92" t="str">
        <f>IF(E5448="","",VLOOKUP(E5448,[1]PROJECTES!$C$14:$G$5000,2,FALSE))</f>
        <v/>
      </c>
      <c r="C5448" s="121"/>
      <c r="D5448" s="93" t="str">
        <f>IF(E5448="","",VLOOKUP(E5448,[1]PROJECTES!$C$14:$G$5000,5,FALSE))</f>
        <v/>
      </c>
      <c r="E5448" s="117"/>
      <c r="F5448" s="95"/>
      <c r="G5448" s="96" t="str">
        <f>IF(E5448="","",VLOOKUP(E5448,[1]PROJECTES!$C$14:$G$5000,4,FALSE))</f>
        <v/>
      </c>
      <c r="H5448" s="118"/>
      <c r="I5448" s="97" t="str">
        <f>IF(H5448="","",VLOOKUP(H5448,BD!B$2:C$16,2,FALSE))</f>
        <v/>
      </c>
      <c r="J5448" s="98"/>
      <c r="K5448" s="135" t="str">
        <f t="shared" si="182"/>
        <v/>
      </c>
      <c r="L5448" s="99" t="str">
        <f t="shared" ca="1" si="183"/>
        <v>-</v>
      </c>
      <c r="M5448" s="93" t="str">
        <f>IF(E5448="","",VLOOKUP(E5448,[1]PROJECTES!$C$14:$Z$5000,21,FALSE))</f>
        <v/>
      </c>
      <c r="N5448" s="100"/>
      <c r="O5448" s="72" t="s">
        <v>229</v>
      </c>
      <c r="P5448" s="101"/>
      <c r="Q5448" s="132"/>
      <c r="R5448" s="102"/>
      <c r="S5448" s="91"/>
    </row>
    <row r="5449" spans="1:19" s="104" customFormat="1" ht="12.75" customHeight="1" x14ac:dyDescent="0.25">
      <c r="A5449" s="121"/>
      <c r="B5449" s="92" t="str">
        <f>IF(E5449="","",VLOOKUP(E5449,[1]PROJECTES!$C$14:$G$5000,2,FALSE))</f>
        <v/>
      </c>
      <c r="C5449" s="121"/>
      <c r="D5449" s="93" t="str">
        <f>IF(E5449="","",VLOOKUP(E5449,[1]PROJECTES!$C$14:$G$5000,5,FALSE))</f>
        <v/>
      </c>
      <c r="E5449" s="117"/>
      <c r="F5449" s="95"/>
      <c r="G5449" s="96" t="str">
        <f>IF(E5449="","",VLOOKUP(E5449,[1]PROJECTES!$C$14:$G$5000,4,FALSE))</f>
        <v/>
      </c>
      <c r="H5449" s="118"/>
      <c r="I5449" s="97" t="str">
        <f>IF(H5449="","",VLOOKUP(H5449,BD!B$2:C$16,2,FALSE))</f>
        <v/>
      </c>
      <c r="J5449" s="98"/>
      <c r="K5449" s="135" t="str">
        <f t="shared" si="182"/>
        <v/>
      </c>
      <c r="L5449" s="99" t="str">
        <f t="shared" ca="1" si="183"/>
        <v>-</v>
      </c>
      <c r="M5449" s="93" t="str">
        <f>IF(E5449="","",VLOOKUP(E5449,[1]PROJECTES!$C$14:$Z$5000,21,FALSE))</f>
        <v/>
      </c>
      <c r="N5449" s="100"/>
      <c r="O5449" s="72" t="s">
        <v>229</v>
      </c>
      <c r="P5449" s="101"/>
      <c r="Q5449" s="132"/>
      <c r="R5449" s="102"/>
      <c r="S5449" s="91"/>
    </row>
    <row r="5450" spans="1:19" s="104" customFormat="1" ht="12.75" customHeight="1" x14ac:dyDescent="0.25">
      <c r="A5450" s="121"/>
      <c r="B5450" s="92" t="str">
        <f>IF(E5450="","",VLOOKUP(E5450,[1]PROJECTES!$C$14:$G$5000,2,FALSE))</f>
        <v/>
      </c>
      <c r="C5450" s="121"/>
      <c r="D5450" s="93" t="str">
        <f>IF(E5450="","",VLOOKUP(E5450,[1]PROJECTES!$C$14:$G$5000,5,FALSE))</f>
        <v/>
      </c>
      <c r="E5450" s="117"/>
      <c r="F5450" s="95"/>
      <c r="G5450" s="96" t="str">
        <f>IF(E5450="","",VLOOKUP(E5450,[1]PROJECTES!$C$14:$G$5000,4,FALSE))</f>
        <v/>
      </c>
      <c r="H5450" s="118"/>
      <c r="I5450" s="97" t="str">
        <f>IF(H5450="","",VLOOKUP(H5450,BD!B$2:C$16,2,FALSE))</f>
        <v/>
      </c>
      <c r="J5450" s="98"/>
      <c r="K5450" s="135" t="str">
        <f t="shared" si="182"/>
        <v/>
      </c>
      <c r="L5450" s="99" t="str">
        <f t="shared" ca="1" si="183"/>
        <v>-</v>
      </c>
      <c r="M5450" s="93" t="str">
        <f>IF(E5450="","",VLOOKUP(E5450,[1]PROJECTES!$C$14:$Z$5000,21,FALSE))</f>
        <v/>
      </c>
      <c r="N5450" s="100"/>
      <c r="O5450" s="72" t="s">
        <v>229</v>
      </c>
      <c r="P5450" s="101"/>
      <c r="Q5450" s="132"/>
      <c r="R5450" s="102"/>
      <c r="S5450" s="91"/>
    </row>
    <row r="5451" spans="1:19" s="104" customFormat="1" ht="12.75" customHeight="1" x14ac:dyDescent="0.25">
      <c r="A5451" s="121"/>
      <c r="B5451" s="92" t="str">
        <f>IF(E5451="","",VLOOKUP(E5451,[1]PROJECTES!$C$14:$G$5000,2,FALSE))</f>
        <v/>
      </c>
      <c r="C5451" s="121"/>
      <c r="D5451" s="93" t="str">
        <f>IF(E5451="","",VLOOKUP(E5451,[1]PROJECTES!$C$14:$G$5000,5,FALSE))</f>
        <v/>
      </c>
      <c r="E5451" s="117"/>
      <c r="F5451" s="95"/>
      <c r="G5451" s="96" t="str">
        <f>IF(E5451="","",VLOOKUP(E5451,[1]PROJECTES!$C$14:$G$5000,4,FALSE))</f>
        <v/>
      </c>
      <c r="H5451" s="118"/>
      <c r="I5451" s="97" t="str">
        <f>IF(H5451="","",VLOOKUP(H5451,BD!B$2:C$16,2,FALSE))</f>
        <v/>
      </c>
      <c r="J5451" s="98"/>
      <c r="K5451" s="135" t="str">
        <f t="shared" si="182"/>
        <v/>
      </c>
      <c r="L5451" s="99" t="str">
        <f t="shared" ca="1" si="183"/>
        <v>-</v>
      </c>
      <c r="M5451" s="93" t="str">
        <f>IF(E5451="","",VLOOKUP(E5451,[1]PROJECTES!$C$14:$Z$5000,21,FALSE))</f>
        <v/>
      </c>
      <c r="N5451" s="100"/>
      <c r="O5451" s="72" t="s">
        <v>229</v>
      </c>
      <c r="P5451" s="101"/>
      <c r="Q5451" s="132"/>
      <c r="R5451" s="102"/>
      <c r="S5451" s="91"/>
    </row>
    <row r="5452" spans="1:19" s="104" customFormat="1" ht="12.75" customHeight="1" x14ac:dyDescent="0.25">
      <c r="A5452" s="121"/>
      <c r="B5452" s="92" t="str">
        <f>IF(E5452="","",VLOOKUP(E5452,[1]PROJECTES!$C$14:$G$5000,2,FALSE))</f>
        <v/>
      </c>
      <c r="C5452" s="121"/>
      <c r="D5452" s="93" t="str">
        <f>IF(E5452="","",VLOOKUP(E5452,[1]PROJECTES!$C$14:$G$5000,5,FALSE))</f>
        <v/>
      </c>
      <c r="E5452" s="117"/>
      <c r="F5452" s="95"/>
      <c r="G5452" s="96" t="str">
        <f>IF(E5452="","",VLOOKUP(E5452,[1]PROJECTES!$C$14:$G$5000,4,FALSE))</f>
        <v/>
      </c>
      <c r="H5452" s="118"/>
      <c r="I5452" s="97" t="str">
        <f>IF(H5452="","",VLOOKUP(H5452,BD!B$2:C$16,2,FALSE))</f>
        <v/>
      </c>
      <c r="J5452" s="98"/>
      <c r="K5452" s="135" t="str">
        <f t="shared" si="182"/>
        <v/>
      </c>
      <c r="L5452" s="99" t="str">
        <f t="shared" ca="1" si="183"/>
        <v>-</v>
      </c>
      <c r="M5452" s="93" t="str">
        <f>IF(E5452="","",VLOOKUP(E5452,[1]PROJECTES!$C$14:$Z$5000,21,FALSE))</f>
        <v/>
      </c>
      <c r="N5452" s="100"/>
      <c r="O5452" s="72" t="s">
        <v>229</v>
      </c>
      <c r="P5452" s="101"/>
      <c r="Q5452" s="132"/>
      <c r="R5452" s="102"/>
      <c r="S5452" s="91"/>
    </row>
    <row r="5453" spans="1:19" s="104" customFormat="1" ht="12.75" customHeight="1" x14ac:dyDescent="0.25">
      <c r="A5453" s="121"/>
      <c r="B5453" s="92" t="str">
        <f>IF(E5453="","",VLOOKUP(E5453,[1]PROJECTES!$C$14:$G$5000,2,FALSE))</f>
        <v/>
      </c>
      <c r="C5453" s="121"/>
      <c r="D5453" s="93" t="str">
        <f>IF(E5453="","",VLOOKUP(E5453,[1]PROJECTES!$C$14:$G$5000,5,FALSE))</f>
        <v/>
      </c>
      <c r="E5453" s="117"/>
      <c r="F5453" s="95"/>
      <c r="G5453" s="96" t="str">
        <f>IF(E5453="","",VLOOKUP(E5453,[1]PROJECTES!$C$14:$G$5000,4,FALSE))</f>
        <v/>
      </c>
      <c r="H5453" s="118"/>
      <c r="I5453" s="97" t="str">
        <f>IF(H5453="","",VLOOKUP(H5453,BD!B$2:C$16,2,FALSE))</f>
        <v/>
      </c>
      <c r="J5453" s="98"/>
      <c r="K5453" s="135" t="str">
        <f t="shared" si="182"/>
        <v/>
      </c>
      <c r="L5453" s="99" t="str">
        <f t="shared" ca="1" si="183"/>
        <v>-</v>
      </c>
      <c r="M5453" s="93" t="str">
        <f>IF(E5453="","",VLOOKUP(E5453,[1]PROJECTES!$C$14:$Z$5000,21,FALSE))</f>
        <v/>
      </c>
      <c r="N5453" s="100"/>
      <c r="O5453" s="72" t="s">
        <v>229</v>
      </c>
      <c r="P5453" s="101"/>
      <c r="Q5453" s="132"/>
      <c r="R5453" s="102"/>
      <c r="S5453" s="91"/>
    </row>
    <row r="5454" spans="1:19" s="104" customFormat="1" ht="12.75" customHeight="1" x14ac:dyDescent="0.25">
      <c r="A5454" s="121"/>
      <c r="B5454" s="92" t="str">
        <f>IF(E5454="","",VLOOKUP(E5454,[1]PROJECTES!$C$14:$G$5000,2,FALSE))</f>
        <v/>
      </c>
      <c r="C5454" s="121"/>
      <c r="D5454" s="93" t="str">
        <f>IF(E5454="","",VLOOKUP(E5454,[1]PROJECTES!$C$14:$G$5000,5,FALSE))</f>
        <v/>
      </c>
      <c r="E5454" s="117"/>
      <c r="F5454" s="95"/>
      <c r="G5454" s="96" t="str">
        <f>IF(E5454="","",VLOOKUP(E5454,[1]PROJECTES!$C$14:$G$5000,4,FALSE))</f>
        <v/>
      </c>
      <c r="H5454" s="118"/>
      <c r="I5454" s="97" t="str">
        <f>IF(H5454="","",VLOOKUP(H5454,BD!B$2:C$16,2,FALSE))</f>
        <v/>
      </c>
      <c r="J5454" s="98"/>
      <c r="K5454" s="135" t="str">
        <f t="shared" si="182"/>
        <v/>
      </c>
      <c r="L5454" s="99" t="str">
        <f t="shared" ca="1" si="183"/>
        <v>-</v>
      </c>
      <c r="M5454" s="93" t="str">
        <f>IF(E5454="","",VLOOKUP(E5454,[1]PROJECTES!$C$14:$Z$5000,21,FALSE))</f>
        <v/>
      </c>
      <c r="N5454" s="100"/>
      <c r="O5454" s="72" t="s">
        <v>229</v>
      </c>
      <c r="P5454" s="101"/>
      <c r="Q5454" s="132"/>
      <c r="R5454" s="102"/>
      <c r="S5454" s="91"/>
    </row>
    <row r="5455" spans="1:19" s="104" customFormat="1" ht="12.75" customHeight="1" x14ac:dyDescent="0.25">
      <c r="A5455" s="121"/>
      <c r="B5455" s="92" t="str">
        <f>IF(E5455="","",VLOOKUP(E5455,[1]PROJECTES!$C$14:$G$5000,2,FALSE))</f>
        <v/>
      </c>
      <c r="C5455" s="121"/>
      <c r="D5455" s="93" t="str">
        <f>IF(E5455="","",VLOOKUP(E5455,[1]PROJECTES!$C$14:$G$5000,5,FALSE))</f>
        <v/>
      </c>
      <c r="E5455" s="117"/>
      <c r="F5455" s="95"/>
      <c r="G5455" s="96" t="str">
        <f>IF(E5455="","",VLOOKUP(E5455,[1]PROJECTES!$C$14:$G$5000,4,FALSE))</f>
        <v/>
      </c>
      <c r="H5455" s="118"/>
      <c r="I5455" s="97" t="str">
        <f>IF(H5455="","",VLOOKUP(H5455,BD!B$2:C$16,2,FALSE))</f>
        <v/>
      </c>
      <c r="J5455" s="98"/>
      <c r="K5455" s="135" t="str">
        <f t="shared" si="182"/>
        <v/>
      </c>
      <c r="L5455" s="99" t="str">
        <f t="shared" ca="1" si="183"/>
        <v>-</v>
      </c>
      <c r="M5455" s="93" t="str">
        <f>IF(E5455="","",VLOOKUP(E5455,[1]PROJECTES!$C$14:$Z$5000,21,FALSE))</f>
        <v/>
      </c>
      <c r="N5455" s="100"/>
      <c r="O5455" s="72" t="s">
        <v>229</v>
      </c>
      <c r="P5455" s="101"/>
      <c r="Q5455" s="132"/>
      <c r="R5455" s="102"/>
      <c r="S5455" s="91"/>
    </row>
    <row r="5456" spans="1:19" s="104" customFormat="1" ht="12.75" customHeight="1" x14ac:dyDescent="0.25">
      <c r="A5456" s="121"/>
      <c r="B5456" s="92" t="str">
        <f>IF(E5456="","",VLOOKUP(E5456,[1]PROJECTES!$C$14:$G$5000,2,FALSE))</f>
        <v/>
      </c>
      <c r="C5456" s="121"/>
      <c r="D5456" s="93" t="str">
        <f>IF(E5456="","",VLOOKUP(E5456,[1]PROJECTES!$C$14:$G$5000,5,FALSE))</f>
        <v/>
      </c>
      <c r="E5456" s="117"/>
      <c r="F5456" s="95"/>
      <c r="G5456" s="96" t="str">
        <f>IF(E5456="","",VLOOKUP(E5456,[1]PROJECTES!$C$14:$G$5000,4,FALSE))</f>
        <v/>
      </c>
      <c r="H5456" s="118"/>
      <c r="I5456" s="97" t="str">
        <f>IF(H5456="","",VLOOKUP(H5456,BD!B$2:C$16,2,FALSE))</f>
        <v/>
      </c>
      <c r="J5456" s="98"/>
      <c r="K5456" s="135" t="str">
        <f t="shared" si="182"/>
        <v/>
      </c>
      <c r="L5456" s="99" t="str">
        <f t="shared" ca="1" si="183"/>
        <v>-</v>
      </c>
      <c r="M5456" s="93" t="str">
        <f>IF(E5456="","",VLOOKUP(E5456,[1]PROJECTES!$C$14:$Z$5000,21,FALSE))</f>
        <v/>
      </c>
      <c r="N5456" s="100"/>
      <c r="O5456" s="72" t="s">
        <v>229</v>
      </c>
      <c r="P5456" s="101"/>
      <c r="Q5456" s="132"/>
      <c r="R5456" s="102"/>
      <c r="S5456" s="91"/>
    </row>
    <row r="5457" spans="1:19" s="104" customFormat="1" ht="12.75" customHeight="1" x14ac:dyDescent="0.25">
      <c r="A5457" s="121"/>
      <c r="B5457" s="92" t="str">
        <f>IF(E5457="","",VLOOKUP(E5457,[1]PROJECTES!$C$14:$G$5000,2,FALSE))</f>
        <v/>
      </c>
      <c r="C5457" s="121"/>
      <c r="D5457" s="93" t="str">
        <f>IF(E5457="","",VLOOKUP(E5457,[1]PROJECTES!$C$14:$G$5000,5,FALSE))</f>
        <v/>
      </c>
      <c r="E5457" s="117"/>
      <c r="F5457" s="95"/>
      <c r="G5457" s="96" t="str">
        <f>IF(E5457="","",VLOOKUP(E5457,[1]PROJECTES!$C$14:$G$5000,4,FALSE))</f>
        <v/>
      </c>
      <c r="H5457" s="118"/>
      <c r="I5457" s="97" t="str">
        <f>IF(H5457="","",VLOOKUP(H5457,BD!B$2:C$16,2,FALSE))</f>
        <v/>
      </c>
      <c r="J5457" s="98"/>
      <c r="K5457" s="135" t="str">
        <f t="shared" si="182"/>
        <v/>
      </c>
      <c r="L5457" s="99" t="str">
        <f t="shared" ca="1" si="183"/>
        <v>-</v>
      </c>
      <c r="M5457" s="93" t="str">
        <f>IF(E5457="","",VLOOKUP(E5457,[1]PROJECTES!$C$14:$Z$5000,21,FALSE))</f>
        <v/>
      </c>
      <c r="N5457" s="100"/>
      <c r="O5457" s="72" t="s">
        <v>229</v>
      </c>
      <c r="P5457" s="101"/>
      <c r="Q5457" s="132"/>
      <c r="R5457" s="102"/>
      <c r="S5457" s="91"/>
    </row>
    <row r="5458" spans="1:19" s="104" customFormat="1" ht="12.75" customHeight="1" x14ac:dyDescent="0.25">
      <c r="A5458" s="121"/>
      <c r="B5458" s="92" t="str">
        <f>IF(E5458="","",VLOOKUP(E5458,[1]PROJECTES!$C$14:$G$5000,2,FALSE))</f>
        <v/>
      </c>
      <c r="C5458" s="121"/>
      <c r="D5458" s="93" t="str">
        <f>IF(E5458="","",VLOOKUP(E5458,[1]PROJECTES!$C$14:$G$5000,5,FALSE))</f>
        <v/>
      </c>
      <c r="E5458" s="117"/>
      <c r="F5458" s="95"/>
      <c r="G5458" s="96" t="str">
        <f>IF(E5458="","",VLOOKUP(E5458,[1]PROJECTES!$C$14:$G$5000,4,FALSE))</f>
        <v/>
      </c>
      <c r="H5458" s="118"/>
      <c r="I5458" s="97" t="str">
        <f>IF(H5458="","",VLOOKUP(H5458,BD!B$2:C$16,2,FALSE))</f>
        <v/>
      </c>
      <c r="J5458" s="98"/>
      <c r="K5458" s="135" t="str">
        <f t="shared" si="182"/>
        <v/>
      </c>
      <c r="L5458" s="99" t="str">
        <f t="shared" ca="1" si="183"/>
        <v>-</v>
      </c>
      <c r="M5458" s="93" t="str">
        <f>IF(E5458="","",VLOOKUP(E5458,[1]PROJECTES!$C$14:$Z$5000,21,FALSE))</f>
        <v/>
      </c>
      <c r="N5458" s="100"/>
      <c r="O5458" s="72" t="s">
        <v>229</v>
      </c>
      <c r="P5458" s="101"/>
      <c r="Q5458" s="132"/>
      <c r="R5458" s="102"/>
      <c r="S5458" s="91"/>
    </row>
    <row r="5459" spans="1:19" s="104" customFormat="1" ht="12.75" customHeight="1" x14ac:dyDescent="0.25">
      <c r="A5459" s="121"/>
      <c r="B5459" s="92" t="str">
        <f>IF(E5459="","",VLOOKUP(E5459,[1]PROJECTES!$C$14:$G$5000,2,FALSE))</f>
        <v/>
      </c>
      <c r="C5459" s="121"/>
      <c r="D5459" s="93" t="str">
        <f>IF(E5459="","",VLOOKUP(E5459,[1]PROJECTES!$C$14:$G$5000,5,FALSE))</f>
        <v/>
      </c>
      <c r="E5459" s="117"/>
      <c r="F5459" s="95"/>
      <c r="G5459" s="96" t="str">
        <f>IF(E5459="","",VLOOKUP(E5459,[1]PROJECTES!$C$14:$G$5000,4,FALSE))</f>
        <v/>
      </c>
      <c r="H5459" s="118"/>
      <c r="I5459" s="97" t="str">
        <f>IF(H5459="","",VLOOKUP(H5459,BD!B$2:C$16,2,FALSE))</f>
        <v/>
      </c>
      <c r="J5459" s="98"/>
      <c r="K5459" s="135" t="str">
        <f t="shared" si="182"/>
        <v/>
      </c>
      <c r="L5459" s="99" t="str">
        <f t="shared" ca="1" si="183"/>
        <v>-</v>
      </c>
      <c r="M5459" s="93" t="str">
        <f>IF(E5459="","",VLOOKUP(E5459,[1]PROJECTES!$C$14:$Z$5000,21,FALSE))</f>
        <v/>
      </c>
      <c r="N5459" s="100"/>
      <c r="O5459" s="72" t="s">
        <v>229</v>
      </c>
      <c r="P5459" s="101"/>
      <c r="Q5459" s="132"/>
      <c r="R5459" s="102"/>
      <c r="S5459" s="91"/>
    </row>
    <row r="5460" spans="1:19" s="104" customFormat="1" ht="12.75" customHeight="1" x14ac:dyDescent="0.25">
      <c r="A5460" s="121"/>
      <c r="B5460" s="92" t="str">
        <f>IF(E5460="","",VLOOKUP(E5460,[1]PROJECTES!$C$14:$G$5000,2,FALSE))</f>
        <v/>
      </c>
      <c r="C5460" s="121"/>
      <c r="D5460" s="93" t="str">
        <f>IF(E5460="","",VLOOKUP(E5460,[1]PROJECTES!$C$14:$G$5000,5,FALSE))</f>
        <v/>
      </c>
      <c r="E5460" s="117"/>
      <c r="F5460" s="95"/>
      <c r="G5460" s="96" t="str">
        <f>IF(E5460="","",VLOOKUP(E5460,[1]PROJECTES!$C$14:$G$5000,4,FALSE))</f>
        <v/>
      </c>
      <c r="H5460" s="118"/>
      <c r="I5460" s="97" t="str">
        <f>IF(H5460="","",VLOOKUP(H5460,BD!B$2:C$16,2,FALSE))</f>
        <v/>
      </c>
      <c r="J5460" s="98"/>
      <c r="K5460" s="135" t="str">
        <f t="shared" si="182"/>
        <v/>
      </c>
      <c r="L5460" s="99" t="str">
        <f t="shared" ca="1" si="183"/>
        <v>-</v>
      </c>
      <c r="M5460" s="93" t="str">
        <f>IF(E5460="","",VLOOKUP(E5460,[1]PROJECTES!$C$14:$Z$5000,21,FALSE))</f>
        <v/>
      </c>
      <c r="N5460" s="100"/>
      <c r="O5460" s="72" t="s">
        <v>229</v>
      </c>
      <c r="P5460" s="101"/>
      <c r="Q5460" s="132"/>
      <c r="R5460" s="102"/>
      <c r="S5460" s="91"/>
    </row>
    <row r="5461" spans="1:19" s="104" customFormat="1" ht="12.75" customHeight="1" x14ac:dyDescent="0.25">
      <c r="A5461" s="121"/>
      <c r="B5461" s="92" t="str">
        <f>IF(E5461="","",VLOOKUP(E5461,[1]PROJECTES!$C$14:$G$5000,2,FALSE))</f>
        <v/>
      </c>
      <c r="C5461" s="121"/>
      <c r="D5461" s="93" t="str">
        <f>IF(E5461="","",VLOOKUP(E5461,[1]PROJECTES!$C$14:$G$5000,5,FALSE))</f>
        <v/>
      </c>
      <c r="E5461" s="117"/>
      <c r="F5461" s="95"/>
      <c r="G5461" s="96" t="str">
        <f>IF(E5461="","",VLOOKUP(E5461,[1]PROJECTES!$C$14:$G$5000,4,FALSE))</f>
        <v/>
      </c>
      <c r="H5461" s="118"/>
      <c r="I5461" s="97" t="str">
        <f>IF(H5461="","",VLOOKUP(H5461,BD!B$2:C$16,2,FALSE))</f>
        <v/>
      </c>
      <c r="J5461" s="98"/>
      <c r="K5461" s="135" t="str">
        <f t="shared" si="182"/>
        <v/>
      </c>
      <c r="L5461" s="99" t="str">
        <f t="shared" ca="1" si="183"/>
        <v>-</v>
      </c>
      <c r="M5461" s="93" t="str">
        <f>IF(E5461="","",VLOOKUP(E5461,[1]PROJECTES!$C$14:$Z$5000,21,FALSE))</f>
        <v/>
      </c>
      <c r="N5461" s="100"/>
      <c r="O5461" s="72" t="s">
        <v>229</v>
      </c>
      <c r="P5461" s="101"/>
      <c r="Q5461" s="132"/>
      <c r="R5461" s="102"/>
      <c r="S5461" s="91"/>
    </row>
    <row r="5462" spans="1:19" s="104" customFormat="1" ht="12.75" customHeight="1" x14ac:dyDescent="0.25">
      <c r="A5462" s="121"/>
      <c r="B5462" s="92" t="str">
        <f>IF(E5462="","",VLOOKUP(E5462,[1]PROJECTES!$C$14:$G$5000,2,FALSE))</f>
        <v/>
      </c>
      <c r="C5462" s="121"/>
      <c r="D5462" s="93" t="str">
        <f>IF(E5462="","",VLOOKUP(E5462,[1]PROJECTES!$C$14:$G$5000,5,FALSE))</f>
        <v/>
      </c>
      <c r="E5462" s="117"/>
      <c r="F5462" s="95"/>
      <c r="G5462" s="96" t="str">
        <f>IF(E5462="","",VLOOKUP(E5462,[1]PROJECTES!$C$14:$G$5000,4,FALSE))</f>
        <v/>
      </c>
      <c r="H5462" s="118"/>
      <c r="I5462" s="97" t="str">
        <f>IF(H5462="","",VLOOKUP(H5462,BD!B$2:C$16,2,FALSE))</f>
        <v/>
      </c>
      <c r="J5462" s="98"/>
      <c r="K5462" s="135" t="str">
        <f t="shared" si="182"/>
        <v/>
      </c>
      <c r="L5462" s="99" t="str">
        <f t="shared" ca="1" si="183"/>
        <v>-</v>
      </c>
      <c r="M5462" s="93" t="str">
        <f>IF(E5462="","",VLOOKUP(E5462,[1]PROJECTES!$C$14:$Z$5000,21,FALSE))</f>
        <v/>
      </c>
      <c r="N5462" s="100"/>
      <c r="O5462" s="72" t="s">
        <v>229</v>
      </c>
      <c r="P5462" s="101"/>
      <c r="Q5462" s="132"/>
      <c r="R5462" s="102"/>
      <c r="S5462" s="91"/>
    </row>
    <row r="5463" spans="1:19" s="104" customFormat="1" ht="12.75" customHeight="1" x14ac:dyDescent="0.25">
      <c r="A5463" s="121"/>
      <c r="B5463" s="92" t="str">
        <f>IF(E5463="","",VLOOKUP(E5463,[1]PROJECTES!$C$14:$G$5000,2,FALSE))</f>
        <v/>
      </c>
      <c r="C5463" s="121"/>
      <c r="D5463" s="93" t="str">
        <f>IF(E5463="","",VLOOKUP(E5463,[1]PROJECTES!$C$14:$G$5000,5,FALSE))</f>
        <v/>
      </c>
      <c r="E5463" s="117"/>
      <c r="F5463" s="95"/>
      <c r="G5463" s="96" t="str">
        <f>IF(E5463="","",VLOOKUP(E5463,[1]PROJECTES!$C$14:$G$5000,4,FALSE))</f>
        <v/>
      </c>
      <c r="H5463" s="118"/>
      <c r="I5463" s="97" t="str">
        <f>IF(H5463="","",VLOOKUP(H5463,BD!B$2:C$16,2,FALSE))</f>
        <v/>
      </c>
      <c r="J5463" s="98"/>
      <c r="K5463" s="135" t="str">
        <f t="shared" si="182"/>
        <v/>
      </c>
      <c r="L5463" s="99" t="str">
        <f t="shared" ca="1" si="183"/>
        <v>-</v>
      </c>
      <c r="M5463" s="93" t="str">
        <f>IF(E5463="","",VLOOKUP(E5463,[1]PROJECTES!$C$14:$Z$5000,21,FALSE))</f>
        <v/>
      </c>
      <c r="N5463" s="100"/>
      <c r="O5463" s="72" t="s">
        <v>229</v>
      </c>
      <c r="P5463" s="101"/>
      <c r="Q5463" s="132"/>
      <c r="R5463" s="102"/>
      <c r="S5463" s="91"/>
    </row>
    <row r="5464" spans="1:19" s="104" customFormat="1" ht="12.75" customHeight="1" x14ac:dyDescent="0.25">
      <c r="A5464" s="121"/>
      <c r="B5464" s="92" t="str">
        <f>IF(E5464="","",VLOOKUP(E5464,[1]PROJECTES!$C$14:$G$5000,2,FALSE))</f>
        <v/>
      </c>
      <c r="C5464" s="121"/>
      <c r="D5464" s="93" t="str">
        <f>IF(E5464="","",VLOOKUP(E5464,[1]PROJECTES!$C$14:$G$5000,5,FALSE))</f>
        <v/>
      </c>
      <c r="E5464" s="117"/>
      <c r="F5464" s="95"/>
      <c r="G5464" s="96" t="str">
        <f>IF(E5464="","",VLOOKUP(E5464,[1]PROJECTES!$C$14:$G$5000,4,FALSE))</f>
        <v/>
      </c>
      <c r="H5464" s="118"/>
      <c r="I5464" s="97" t="str">
        <f>IF(H5464="","",VLOOKUP(H5464,BD!B$2:C$16,2,FALSE))</f>
        <v/>
      </c>
      <c r="J5464" s="98"/>
      <c r="K5464" s="135" t="str">
        <f t="shared" si="182"/>
        <v/>
      </c>
      <c r="L5464" s="99" t="str">
        <f t="shared" ca="1" si="183"/>
        <v>-</v>
      </c>
      <c r="M5464" s="93" t="str">
        <f>IF(E5464="","",VLOOKUP(E5464,[1]PROJECTES!$C$14:$Z$5000,21,FALSE))</f>
        <v/>
      </c>
      <c r="N5464" s="100"/>
      <c r="O5464" s="72" t="s">
        <v>229</v>
      </c>
      <c r="P5464" s="101"/>
      <c r="Q5464" s="132"/>
      <c r="R5464" s="102"/>
      <c r="S5464" s="91"/>
    </row>
    <row r="5465" spans="1:19" s="104" customFormat="1" ht="12.75" customHeight="1" x14ac:dyDescent="0.25">
      <c r="A5465" s="121"/>
      <c r="B5465" s="92" t="str">
        <f>IF(E5465="","",VLOOKUP(E5465,[1]PROJECTES!$C$14:$G$5000,2,FALSE))</f>
        <v/>
      </c>
      <c r="C5465" s="121"/>
      <c r="D5465" s="93" t="str">
        <f>IF(E5465="","",VLOOKUP(E5465,[1]PROJECTES!$C$14:$G$5000,5,FALSE))</f>
        <v/>
      </c>
      <c r="E5465" s="117"/>
      <c r="F5465" s="95"/>
      <c r="G5465" s="96" t="str">
        <f>IF(E5465="","",VLOOKUP(E5465,[1]PROJECTES!$C$14:$G$5000,4,FALSE))</f>
        <v/>
      </c>
      <c r="H5465" s="118"/>
      <c r="I5465" s="97" t="str">
        <f>IF(H5465="","",VLOOKUP(H5465,BD!B$2:C$16,2,FALSE))</f>
        <v/>
      </c>
      <c r="J5465" s="98"/>
      <c r="K5465" s="135" t="str">
        <f t="shared" si="182"/>
        <v/>
      </c>
      <c r="L5465" s="99" t="str">
        <f t="shared" ca="1" si="183"/>
        <v>-</v>
      </c>
      <c r="M5465" s="93" t="str">
        <f>IF(E5465="","",VLOOKUP(E5465,[1]PROJECTES!$C$14:$Z$5000,21,FALSE))</f>
        <v/>
      </c>
      <c r="N5465" s="100"/>
      <c r="O5465" s="72" t="s">
        <v>229</v>
      </c>
      <c r="P5465" s="101"/>
      <c r="Q5465" s="132"/>
      <c r="R5465" s="102"/>
      <c r="S5465" s="91"/>
    </row>
    <row r="5466" spans="1:19" s="104" customFormat="1" ht="12.75" customHeight="1" x14ac:dyDescent="0.25">
      <c r="A5466" s="121"/>
      <c r="B5466" s="92" t="str">
        <f>IF(E5466="","",VLOOKUP(E5466,[1]PROJECTES!$C$14:$G$5000,2,FALSE))</f>
        <v/>
      </c>
      <c r="C5466" s="121"/>
      <c r="D5466" s="93" t="str">
        <f>IF(E5466="","",VLOOKUP(E5466,[1]PROJECTES!$C$14:$G$5000,5,FALSE))</f>
        <v/>
      </c>
      <c r="E5466" s="117"/>
      <c r="F5466" s="95"/>
      <c r="G5466" s="96" t="str">
        <f>IF(E5466="","",VLOOKUP(E5466,[1]PROJECTES!$C$14:$G$5000,4,FALSE))</f>
        <v/>
      </c>
      <c r="H5466" s="118"/>
      <c r="I5466" s="97" t="str">
        <f>IF(H5466="","",VLOOKUP(H5466,BD!B$2:C$16,2,FALSE))</f>
        <v/>
      </c>
      <c r="J5466" s="98"/>
      <c r="K5466" s="135" t="str">
        <f t="shared" si="182"/>
        <v/>
      </c>
      <c r="L5466" s="99" t="str">
        <f t="shared" ca="1" si="183"/>
        <v>-</v>
      </c>
      <c r="M5466" s="93" t="str">
        <f>IF(E5466="","",VLOOKUP(E5466,[1]PROJECTES!$C$14:$Z$5000,21,FALSE))</f>
        <v/>
      </c>
      <c r="N5466" s="100"/>
      <c r="O5466" s="72" t="s">
        <v>229</v>
      </c>
      <c r="P5466" s="101"/>
      <c r="Q5466" s="132"/>
      <c r="R5466" s="102"/>
      <c r="S5466" s="91"/>
    </row>
    <row r="5467" spans="1:19" s="104" customFormat="1" ht="12.75" customHeight="1" x14ac:dyDescent="0.25">
      <c r="A5467" s="121"/>
      <c r="B5467" s="92" t="str">
        <f>IF(E5467="","",VLOOKUP(E5467,[1]PROJECTES!$C$14:$G$5000,2,FALSE))</f>
        <v/>
      </c>
      <c r="C5467" s="121"/>
      <c r="D5467" s="93" t="str">
        <f>IF(E5467="","",VLOOKUP(E5467,[1]PROJECTES!$C$14:$G$5000,5,FALSE))</f>
        <v/>
      </c>
      <c r="E5467" s="117"/>
      <c r="F5467" s="95"/>
      <c r="G5467" s="96" t="str">
        <f>IF(E5467="","",VLOOKUP(E5467,[1]PROJECTES!$C$14:$G$5000,4,FALSE))</f>
        <v/>
      </c>
      <c r="H5467" s="118"/>
      <c r="I5467" s="97" t="str">
        <f>IF(H5467="","",VLOOKUP(H5467,BD!B$2:C$16,2,FALSE))</f>
        <v/>
      </c>
      <c r="J5467" s="98"/>
      <c r="K5467" s="135" t="str">
        <f t="shared" si="182"/>
        <v/>
      </c>
      <c r="L5467" s="99" t="str">
        <f t="shared" ca="1" si="183"/>
        <v>-</v>
      </c>
      <c r="M5467" s="93" t="str">
        <f>IF(E5467="","",VLOOKUP(E5467,[1]PROJECTES!$C$14:$Z$5000,21,FALSE))</f>
        <v/>
      </c>
      <c r="N5467" s="100"/>
      <c r="O5467" s="72" t="s">
        <v>229</v>
      </c>
      <c r="P5467" s="101"/>
      <c r="Q5467" s="132"/>
      <c r="R5467" s="102"/>
      <c r="S5467" s="91"/>
    </row>
    <row r="5468" spans="1:19" s="104" customFormat="1" ht="12.75" customHeight="1" x14ac:dyDescent="0.25">
      <c r="A5468" s="121"/>
      <c r="B5468" s="92" t="str">
        <f>IF(E5468="","",VLOOKUP(E5468,[1]PROJECTES!$C$14:$G$5000,2,FALSE))</f>
        <v/>
      </c>
      <c r="C5468" s="121"/>
      <c r="D5468" s="93" t="str">
        <f>IF(E5468="","",VLOOKUP(E5468,[1]PROJECTES!$C$14:$G$5000,5,FALSE))</f>
        <v/>
      </c>
      <c r="E5468" s="117"/>
      <c r="F5468" s="95"/>
      <c r="G5468" s="96" t="str">
        <f>IF(E5468="","",VLOOKUP(E5468,[1]PROJECTES!$C$14:$G$5000,4,FALSE))</f>
        <v/>
      </c>
      <c r="H5468" s="118"/>
      <c r="I5468" s="97" t="str">
        <f>IF(H5468="","",VLOOKUP(H5468,BD!B$2:C$16,2,FALSE))</f>
        <v/>
      </c>
      <c r="J5468" s="98"/>
      <c r="K5468" s="135" t="str">
        <f t="shared" si="182"/>
        <v/>
      </c>
      <c r="L5468" s="99" t="str">
        <f t="shared" ca="1" si="183"/>
        <v>-</v>
      </c>
      <c r="M5468" s="93" t="str">
        <f>IF(E5468="","",VLOOKUP(E5468,[1]PROJECTES!$C$14:$Z$5000,21,FALSE))</f>
        <v/>
      </c>
      <c r="N5468" s="100"/>
      <c r="O5468" s="72" t="s">
        <v>229</v>
      </c>
      <c r="P5468" s="101"/>
      <c r="Q5468" s="132"/>
      <c r="R5468" s="102"/>
      <c r="S5468" s="91"/>
    </row>
    <row r="5469" spans="1:19" s="104" customFormat="1" ht="12.75" customHeight="1" x14ac:dyDescent="0.25">
      <c r="A5469" s="121"/>
      <c r="B5469" s="92" t="str">
        <f>IF(E5469="","",VLOOKUP(E5469,[1]PROJECTES!$C$14:$G$5000,2,FALSE))</f>
        <v/>
      </c>
      <c r="C5469" s="121"/>
      <c r="D5469" s="93" t="str">
        <f>IF(E5469="","",VLOOKUP(E5469,[1]PROJECTES!$C$14:$G$5000,5,FALSE))</f>
        <v/>
      </c>
      <c r="E5469" s="117"/>
      <c r="F5469" s="95"/>
      <c r="G5469" s="96" t="str">
        <f>IF(E5469="","",VLOOKUP(E5469,[1]PROJECTES!$C$14:$G$5000,4,FALSE))</f>
        <v/>
      </c>
      <c r="H5469" s="118"/>
      <c r="I5469" s="97" t="str">
        <f>IF(H5469="","",VLOOKUP(H5469,BD!B$2:C$16,2,FALSE))</f>
        <v/>
      </c>
      <c r="J5469" s="98"/>
      <c r="K5469" s="135" t="str">
        <f t="shared" si="182"/>
        <v/>
      </c>
      <c r="L5469" s="99" t="str">
        <f t="shared" ca="1" si="183"/>
        <v>-</v>
      </c>
      <c r="M5469" s="93" t="str">
        <f>IF(E5469="","",VLOOKUP(E5469,[1]PROJECTES!$C$14:$Z$5000,21,FALSE))</f>
        <v/>
      </c>
      <c r="N5469" s="100"/>
      <c r="O5469" s="72" t="s">
        <v>229</v>
      </c>
      <c r="P5469" s="101"/>
      <c r="Q5469" s="132"/>
      <c r="R5469" s="102"/>
      <c r="S5469" s="91"/>
    </row>
    <row r="5470" spans="1:19" s="104" customFormat="1" ht="12.75" customHeight="1" x14ac:dyDescent="0.25">
      <c r="A5470" s="121"/>
      <c r="B5470" s="92" t="str">
        <f>IF(E5470="","",VLOOKUP(E5470,[1]PROJECTES!$C$14:$G$5000,2,FALSE))</f>
        <v/>
      </c>
      <c r="C5470" s="121"/>
      <c r="D5470" s="93" t="str">
        <f>IF(E5470="","",VLOOKUP(E5470,[1]PROJECTES!$C$14:$G$5000,5,FALSE))</f>
        <v/>
      </c>
      <c r="E5470" s="117"/>
      <c r="F5470" s="95"/>
      <c r="G5470" s="96" t="str">
        <f>IF(E5470="","",VLOOKUP(E5470,[1]PROJECTES!$C$14:$G$5000,4,FALSE))</f>
        <v/>
      </c>
      <c r="H5470" s="118"/>
      <c r="I5470" s="97" t="str">
        <f>IF(H5470="","",VLOOKUP(H5470,BD!B$2:C$16,2,FALSE))</f>
        <v/>
      </c>
      <c r="J5470" s="98"/>
      <c r="K5470" s="135" t="str">
        <f t="shared" si="182"/>
        <v/>
      </c>
      <c r="L5470" s="99" t="str">
        <f t="shared" ca="1" si="183"/>
        <v>-</v>
      </c>
      <c r="M5470" s="93" t="str">
        <f>IF(E5470="","",VLOOKUP(E5470,[1]PROJECTES!$C$14:$Z$5000,21,FALSE))</f>
        <v/>
      </c>
      <c r="N5470" s="100"/>
      <c r="O5470" s="72" t="s">
        <v>229</v>
      </c>
      <c r="P5470" s="101"/>
      <c r="Q5470" s="132"/>
      <c r="R5470" s="102"/>
      <c r="S5470" s="91"/>
    </row>
    <row r="5471" spans="1:19" s="104" customFormat="1" ht="12.75" customHeight="1" x14ac:dyDescent="0.25">
      <c r="A5471" s="121"/>
      <c r="B5471" s="92" t="str">
        <f>IF(E5471="","",VLOOKUP(E5471,[1]PROJECTES!$C$14:$G$5000,2,FALSE))</f>
        <v/>
      </c>
      <c r="C5471" s="121"/>
      <c r="D5471" s="93" t="str">
        <f>IF(E5471="","",VLOOKUP(E5471,[1]PROJECTES!$C$14:$G$5000,5,FALSE))</f>
        <v/>
      </c>
      <c r="E5471" s="117"/>
      <c r="F5471" s="95"/>
      <c r="G5471" s="96" t="str">
        <f>IF(E5471="","",VLOOKUP(E5471,[1]PROJECTES!$C$14:$G$5000,4,FALSE))</f>
        <v/>
      </c>
      <c r="H5471" s="118"/>
      <c r="I5471" s="97" t="str">
        <f>IF(H5471="","",VLOOKUP(H5471,BD!B$2:C$16,2,FALSE))</f>
        <v/>
      </c>
      <c r="J5471" s="98"/>
      <c r="K5471" s="135" t="str">
        <f t="shared" si="182"/>
        <v/>
      </c>
      <c r="L5471" s="99" t="str">
        <f t="shared" ca="1" si="183"/>
        <v>-</v>
      </c>
      <c r="M5471" s="93" t="str">
        <f>IF(E5471="","",VLOOKUP(E5471,[1]PROJECTES!$C$14:$Z$5000,21,FALSE))</f>
        <v/>
      </c>
      <c r="N5471" s="100"/>
      <c r="O5471" s="72" t="s">
        <v>229</v>
      </c>
      <c r="P5471" s="101"/>
      <c r="Q5471" s="132"/>
      <c r="R5471" s="102"/>
      <c r="S5471" s="91"/>
    </row>
    <row r="5472" spans="1:19" s="104" customFormat="1" ht="12.75" customHeight="1" x14ac:dyDescent="0.25">
      <c r="A5472" s="121"/>
      <c r="B5472" s="92" t="str">
        <f>IF(E5472="","",VLOOKUP(E5472,[1]PROJECTES!$C$14:$G$5000,2,FALSE))</f>
        <v/>
      </c>
      <c r="C5472" s="121"/>
      <c r="D5472" s="93" t="str">
        <f>IF(E5472="","",VLOOKUP(E5472,[1]PROJECTES!$C$14:$G$5000,5,FALSE))</f>
        <v/>
      </c>
      <c r="E5472" s="117"/>
      <c r="F5472" s="95"/>
      <c r="G5472" s="96" t="str">
        <f>IF(E5472="","",VLOOKUP(E5472,[1]PROJECTES!$C$14:$G$5000,4,FALSE))</f>
        <v/>
      </c>
      <c r="H5472" s="118"/>
      <c r="I5472" s="97" t="str">
        <f>IF(H5472="","",VLOOKUP(H5472,BD!B$2:C$16,2,FALSE))</f>
        <v/>
      </c>
      <c r="J5472" s="98"/>
      <c r="K5472" s="135" t="str">
        <f t="shared" si="182"/>
        <v/>
      </c>
      <c r="L5472" s="99" t="str">
        <f t="shared" ca="1" si="183"/>
        <v>-</v>
      </c>
      <c r="M5472" s="93" t="str">
        <f>IF(E5472="","",VLOOKUP(E5472,[1]PROJECTES!$C$14:$Z$5000,21,FALSE))</f>
        <v/>
      </c>
      <c r="N5472" s="100"/>
      <c r="O5472" s="72" t="s">
        <v>229</v>
      </c>
      <c r="P5472" s="101"/>
      <c r="Q5472" s="132"/>
      <c r="R5472" s="102"/>
      <c r="S5472" s="91"/>
    </row>
    <row r="5473" spans="1:19" s="104" customFormat="1" ht="12.75" customHeight="1" x14ac:dyDescent="0.25">
      <c r="A5473" s="121"/>
      <c r="B5473" s="92" t="str">
        <f>IF(E5473="","",VLOOKUP(E5473,[1]PROJECTES!$C$14:$G$5000,2,FALSE))</f>
        <v/>
      </c>
      <c r="C5473" s="121"/>
      <c r="D5473" s="93" t="str">
        <f>IF(E5473="","",VLOOKUP(E5473,[1]PROJECTES!$C$14:$G$5000,5,FALSE))</f>
        <v/>
      </c>
      <c r="E5473" s="117"/>
      <c r="F5473" s="95"/>
      <c r="G5473" s="96" t="str">
        <f>IF(E5473="","",VLOOKUP(E5473,[1]PROJECTES!$C$14:$G$5000,4,FALSE))</f>
        <v/>
      </c>
      <c r="H5473" s="118"/>
      <c r="I5473" s="97" t="str">
        <f>IF(H5473="","",VLOOKUP(H5473,BD!B$2:C$16,2,FALSE))</f>
        <v/>
      </c>
      <c r="J5473" s="98"/>
      <c r="K5473" s="135" t="str">
        <f t="shared" si="182"/>
        <v/>
      </c>
      <c r="L5473" s="99" t="str">
        <f t="shared" ca="1" si="183"/>
        <v>-</v>
      </c>
      <c r="M5473" s="93" t="str">
        <f>IF(E5473="","",VLOOKUP(E5473,[1]PROJECTES!$C$14:$Z$5000,21,FALSE))</f>
        <v/>
      </c>
      <c r="N5473" s="100"/>
      <c r="O5473" s="72" t="s">
        <v>229</v>
      </c>
      <c r="P5473" s="101"/>
      <c r="Q5473" s="132"/>
      <c r="R5473" s="102"/>
      <c r="S5473" s="91"/>
    </row>
    <row r="5474" spans="1:19" s="104" customFormat="1" ht="12.75" customHeight="1" x14ac:dyDescent="0.25">
      <c r="A5474" s="121"/>
      <c r="B5474" s="92" t="str">
        <f>IF(E5474="","",VLOOKUP(E5474,[1]PROJECTES!$C$14:$G$5000,2,FALSE))</f>
        <v/>
      </c>
      <c r="C5474" s="121"/>
      <c r="D5474" s="93" t="str">
        <f>IF(E5474="","",VLOOKUP(E5474,[1]PROJECTES!$C$14:$G$5000,5,FALSE))</f>
        <v/>
      </c>
      <c r="E5474" s="117"/>
      <c r="F5474" s="95"/>
      <c r="G5474" s="96" t="str">
        <f>IF(E5474="","",VLOOKUP(E5474,[1]PROJECTES!$C$14:$G$5000,4,FALSE))</f>
        <v/>
      </c>
      <c r="H5474" s="118"/>
      <c r="I5474" s="97" t="str">
        <f>IF(H5474="","",VLOOKUP(H5474,BD!B$2:C$16,2,FALSE))</f>
        <v/>
      </c>
      <c r="J5474" s="98"/>
      <c r="K5474" s="135" t="str">
        <f t="shared" si="182"/>
        <v/>
      </c>
      <c r="L5474" s="99" t="str">
        <f t="shared" ca="1" si="183"/>
        <v>-</v>
      </c>
      <c r="M5474" s="93" t="str">
        <f>IF(E5474="","",VLOOKUP(E5474,[1]PROJECTES!$C$14:$Z$5000,21,FALSE))</f>
        <v/>
      </c>
      <c r="N5474" s="100"/>
      <c r="O5474" s="72" t="s">
        <v>229</v>
      </c>
      <c r="P5474" s="101"/>
      <c r="Q5474" s="132"/>
      <c r="R5474" s="102"/>
      <c r="S5474" s="91"/>
    </row>
    <row r="5475" spans="1:19" s="104" customFormat="1" ht="12.75" customHeight="1" x14ac:dyDescent="0.25">
      <c r="A5475" s="121"/>
      <c r="B5475" s="92" t="str">
        <f>IF(E5475="","",VLOOKUP(E5475,[1]PROJECTES!$C$14:$G$5000,2,FALSE))</f>
        <v/>
      </c>
      <c r="C5475" s="121"/>
      <c r="D5475" s="93" t="str">
        <f>IF(E5475="","",VLOOKUP(E5475,[1]PROJECTES!$C$14:$G$5000,5,FALSE))</f>
        <v/>
      </c>
      <c r="E5475" s="117"/>
      <c r="F5475" s="95"/>
      <c r="G5475" s="96" t="str">
        <f>IF(E5475="","",VLOOKUP(E5475,[1]PROJECTES!$C$14:$G$5000,4,FALSE))</f>
        <v/>
      </c>
      <c r="H5475" s="118"/>
      <c r="I5475" s="97" t="str">
        <f>IF(H5475="","",VLOOKUP(H5475,BD!B$2:C$16,2,FALSE))</f>
        <v/>
      </c>
      <c r="J5475" s="98"/>
      <c r="K5475" s="135" t="str">
        <f t="shared" si="182"/>
        <v/>
      </c>
      <c r="L5475" s="99" t="str">
        <f t="shared" ca="1" si="183"/>
        <v>-</v>
      </c>
      <c r="M5475" s="93" t="str">
        <f>IF(E5475="","",VLOOKUP(E5475,[1]PROJECTES!$C$14:$Z$5000,21,FALSE))</f>
        <v/>
      </c>
      <c r="N5475" s="100"/>
      <c r="O5475" s="72" t="s">
        <v>229</v>
      </c>
      <c r="P5475" s="101"/>
      <c r="Q5475" s="132"/>
      <c r="R5475" s="102"/>
      <c r="S5475" s="91"/>
    </row>
    <row r="5476" spans="1:19" s="104" customFormat="1" ht="12.75" customHeight="1" x14ac:dyDescent="0.25">
      <c r="A5476" s="121"/>
      <c r="B5476" s="92" t="str">
        <f>IF(E5476="","",VLOOKUP(E5476,[1]PROJECTES!$C$14:$G$5000,2,FALSE))</f>
        <v/>
      </c>
      <c r="C5476" s="121"/>
      <c r="D5476" s="93" t="str">
        <f>IF(E5476="","",VLOOKUP(E5476,[1]PROJECTES!$C$14:$G$5000,5,FALSE))</f>
        <v/>
      </c>
      <c r="E5476" s="117"/>
      <c r="F5476" s="95"/>
      <c r="G5476" s="96" t="str">
        <f>IF(E5476="","",VLOOKUP(E5476,[1]PROJECTES!$C$14:$G$5000,4,FALSE))</f>
        <v/>
      </c>
      <c r="H5476" s="118"/>
      <c r="I5476" s="97" t="str">
        <f>IF(H5476="","",VLOOKUP(H5476,BD!B$2:C$16,2,FALSE))</f>
        <v/>
      </c>
      <c r="J5476" s="98"/>
      <c r="K5476" s="135" t="str">
        <f t="shared" si="182"/>
        <v/>
      </c>
      <c r="L5476" s="99" t="str">
        <f t="shared" ca="1" si="183"/>
        <v>-</v>
      </c>
      <c r="M5476" s="93" t="str">
        <f>IF(E5476="","",VLOOKUP(E5476,[1]PROJECTES!$C$14:$Z$5000,21,FALSE))</f>
        <v/>
      </c>
      <c r="N5476" s="100"/>
      <c r="O5476" s="72" t="s">
        <v>229</v>
      </c>
      <c r="P5476" s="101"/>
      <c r="Q5476" s="132"/>
      <c r="R5476" s="102"/>
      <c r="S5476" s="91"/>
    </row>
    <row r="5477" spans="1:19" s="104" customFormat="1" ht="12.75" customHeight="1" x14ac:dyDescent="0.25">
      <c r="A5477" s="121"/>
      <c r="B5477" s="92" t="str">
        <f>IF(E5477="","",VLOOKUP(E5477,[1]PROJECTES!$C$14:$G$5000,2,FALSE))</f>
        <v/>
      </c>
      <c r="C5477" s="121"/>
      <c r="D5477" s="93" t="str">
        <f>IF(E5477="","",VLOOKUP(E5477,[1]PROJECTES!$C$14:$G$5000,5,FALSE))</f>
        <v/>
      </c>
      <c r="E5477" s="117"/>
      <c r="F5477" s="95"/>
      <c r="G5477" s="96" t="str">
        <f>IF(E5477="","",VLOOKUP(E5477,[1]PROJECTES!$C$14:$G$5000,4,FALSE))</f>
        <v/>
      </c>
      <c r="H5477" s="118"/>
      <c r="I5477" s="97" t="str">
        <f>IF(H5477="","",VLOOKUP(H5477,BD!B$2:C$16,2,FALSE))</f>
        <v/>
      </c>
      <c r="J5477" s="98"/>
      <c r="K5477" s="135" t="str">
        <f t="shared" si="182"/>
        <v/>
      </c>
      <c r="L5477" s="99" t="str">
        <f t="shared" ca="1" si="183"/>
        <v>-</v>
      </c>
      <c r="M5477" s="93" t="str">
        <f>IF(E5477="","",VLOOKUP(E5477,[1]PROJECTES!$C$14:$Z$5000,21,FALSE))</f>
        <v/>
      </c>
      <c r="N5477" s="100"/>
      <c r="O5477" s="72" t="s">
        <v>229</v>
      </c>
      <c r="P5477" s="101"/>
      <c r="Q5477" s="132"/>
      <c r="R5477" s="102"/>
      <c r="S5477" s="91"/>
    </row>
    <row r="5478" spans="1:19" s="104" customFormat="1" ht="12.75" customHeight="1" x14ac:dyDescent="0.25">
      <c r="A5478" s="121"/>
      <c r="B5478" s="92" t="str">
        <f>IF(E5478="","",VLOOKUP(E5478,[1]PROJECTES!$C$14:$G$5000,2,FALSE))</f>
        <v/>
      </c>
      <c r="C5478" s="121"/>
      <c r="D5478" s="93" t="str">
        <f>IF(E5478="","",VLOOKUP(E5478,[1]PROJECTES!$C$14:$G$5000,5,FALSE))</f>
        <v/>
      </c>
      <c r="E5478" s="117"/>
      <c r="F5478" s="95"/>
      <c r="G5478" s="96" t="str">
        <f>IF(E5478="","",VLOOKUP(E5478,[1]PROJECTES!$C$14:$G$5000,4,FALSE))</f>
        <v/>
      </c>
      <c r="H5478" s="118"/>
      <c r="I5478" s="97" t="str">
        <f>IF(H5478="","",VLOOKUP(H5478,BD!B$2:C$16,2,FALSE))</f>
        <v/>
      </c>
      <c r="J5478" s="98"/>
      <c r="K5478" s="135" t="str">
        <f t="shared" si="182"/>
        <v/>
      </c>
      <c r="L5478" s="99" t="str">
        <f t="shared" ca="1" si="183"/>
        <v>-</v>
      </c>
      <c r="M5478" s="93" t="str">
        <f>IF(E5478="","",VLOOKUP(E5478,[1]PROJECTES!$C$14:$Z$5000,21,FALSE))</f>
        <v/>
      </c>
      <c r="N5478" s="100"/>
      <c r="O5478" s="72" t="s">
        <v>229</v>
      </c>
      <c r="P5478" s="101"/>
      <c r="Q5478" s="132"/>
      <c r="R5478" s="102"/>
      <c r="S5478" s="91"/>
    </row>
    <row r="5479" spans="1:19" s="104" customFormat="1" ht="12.75" customHeight="1" x14ac:dyDescent="0.25">
      <c r="A5479" s="121"/>
      <c r="B5479" s="92" t="str">
        <f>IF(E5479="","",VLOOKUP(E5479,[1]PROJECTES!$C$14:$G$5000,2,FALSE))</f>
        <v/>
      </c>
      <c r="C5479" s="121"/>
      <c r="D5479" s="93" t="str">
        <f>IF(E5479="","",VLOOKUP(E5479,[1]PROJECTES!$C$14:$G$5000,5,FALSE))</f>
        <v/>
      </c>
      <c r="E5479" s="117"/>
      <c r="F5479" s="95"/>
      <c r="G5479" s="96" t="str">
        <f>IF(E5479="","",VLOOKUP(E5479,[1]PROJECTES!$C$14:$G$5000,4,FALSE))</f>
        <v/>
      </c>
      <c r="H5479" s="118"/>
      <c r="I5479" s="97" t="str">
        <f>IF(H5479="","",VLOOKUP(H5479,BD!B$2:C$16,2,FALSE))</f>
        <v/>
      </c>
      <c r="J5479" s="98"/>
      <c r="K5479" s="135" t="str">
        <f t="shared" si="182"/>
        <v/>
      </c>
      <c r="L5479" s="99" t="str">
        <f t="shared" ca="1" si="183"/>
        <v>-</v>
      </c>
      <c r="M5479" s="93" t="str">
        <f>IF(E5479="","",VLOOKUP(E5479,[1]PROJECTES!$C$14:$Z$5000,21,FALSE))</f>
        <v/>
      </c>
      <c r="N5479" s="100"/>
      <c r="O5479" s="72" t="s">
        <v>229</v>
      </c>
      <c r="P5479" s="101"/>
      <c r="Q5479" s="132"/>
      <c r="R5479" s="102"/>
      <c r="S5479" s="91"/>
    </row>
    <row r="5480" spans="1:19" s="104" customFormat="1" ht="12.75" customHeight="1" x14ac:dyDescent="0.25">
      <c r="A5480" s="121"/>
      <c r="B5480" s="92" t="str">
        <f>IF(E5480="","",VLOOKUP(E5480,[1]PROJECTES!$C$14:$G$5000,2,FALSE))</f>
        <v/>
      </c>
      <c r="C5480" s="121"/>
      <c r="D5480" s="93" t="str">
        <f>IF(E5480="","",VLOOKUP(E5480,[1]PROJECTES!$C$14:$G$5000,5,FALSE))</f>
        <v/>
      </c>
      <c r="E5480" s="117"/>
      <c r="F5480" s="95"/>
      <c r="G5480" s="96" t="str">
        <f>IF(E5480="","",VLOOKUP(E5480,[1]PROJECTES!$C$14:$G$5000,4,FALSE))</f>
        <v/>
      </c>
      <c r="H5480" s="118"/>
      <c r="I5480" s="97" t="str">
        <f>IF(H5480="","",VLOOKUP(H5480,BD!B$2:C$16,2,FALSE))</f>
        <v/>
      </c>
      <c r="J5480" s="98"/>
      <c r="K5480" s="135" t="str">
        <f t="shared" si="182"/>
        <v/>
      </c>
      <c r="L5480" s="99" t="str">
        <f t="shared" ca="1" si="183"/>
        <v>-</v>
      </c>
      <c r="M5480" s="93" t="str">
        <f>IF(E5480="","",VLOOKUP(E5480,[1]PROJECTES!$C$14:$Z$5000,21,FALSE))</f>
        <v/>
      </c>
      <c r="N5480" s="100"/>
      <c r="O5480" s="72" t="s">
        <v>229</v>
      </c>
      <c r="P5480" s="101"/>
      <c r="Q5480" s="132"/>
      <c r="R5480" s="102"/>
      <c r="S5480" s="91"/>
    </row>
    <row r="5481" spans="1:19" s="104" customFormat="1" ht="12.75" customHeight="1" x14ac:dyDescent="0.25">
      <c r="A5481" s="121"/>
      <c r="B5481" s="92" t="str">
        <f>IF(E5481="","",VLOOKUP(E5481,[1]PROJECTES!$C$14:$G$5000,2,FALSE))</f>
        <v/>
      </c>
      <c r="C5481" s="121"/>
      <c r="D5481" s="93" t="str">
        <f>IF(E5481="","",VLOOKUP(E5481,[1]PROJECTES!$C$14:$G$5000,5,FALSE))</f>
        <v/>
      </c>
      <c r="E5481" s="117"/>
      <c r="F5481" s="95"/>
      <c r="G5481" s="96" t="str">
        <f>IF(E5481="","",VLOOKUP(E5481,[1]PROJECTES!$C$14:$G$5000,4,FALSE))</f>
        <v/>
      </c>
      <c r="H5481" s="118"/>
      <c r="I5481" s="97" t="str">
        <f>IF(H5481="","",VLOOKUP(H5481,BD!B$2:C$16,2,FALSE))</f>
        <v/>
      </c>
      <c r="J5481" s="98"/>
      <c r="K5481" s="135" t="str">
        <f t="shared" si="182"/>
        <v/>
      </c>
      <c r="L5481" s="99" t="str">
        <f t="shared" ca="1" si="183"/>
        <v>-</v>
      </c>
      <c r="M5481" s="93" t="str">
        <f>IF(E5481="","",VLOOKUP(E5481,[1]PROJECTES!$C$14:$Z$5000,21,FALSE))</f>
        <v/>
      </c>
      <c r="N5481" s="100"/>
      <c r="O5481" s="72" t="s">
        <v>229</v>
      </c>
      <c r="P5481" s="101"/>
      <c r="Q5481" s="132"/>
      <c r="R5481" s="102"/>
      <c r="S5481" s="91"/>
    </row>
    <row r="5482" spans="1:19" s="104" customFormat="1" ht="12.75" customHeight="1" x14ac:dyDescent="0.25">
      <c r="A5482" s="121"/>
      <c r="B5482" s="92" t="str">
        <f>IF(E5482="","",VLOOKUP(E5482,[1]PROJECTES!$C$14:$G$5000,2,FALSE))</f>
        <v/>
      </c>
      <c r="C5482" s="121"/>
      <c r="D5482" s="93" t="str">
        <f>IF(E5482="","",VLOOKUP(E5482,[1]PROJECTES!$C$14:$G$5000,5,FALSE))</f>
        <v/>
      </c>
      <c r="E5482" s="117"/>
      <c r="F5482" s="95"/>
      <c r="G5482" s="96" t="str">
        <f>IF(E5482="","",VLOOKUP(E5482,[1]PROJECTES!$C$14:$G$5000,4,FALSE))</f>
        <v/>
      </c>
      <c r="H5482" s="118"/>
      <c r="I5482" s="97" t="str">
        <f>IF(H5482="","",VLOOKUP(H5482,BD!B$2:C$16,2,FALSE))</f>
        <v/>
      </c>
      <c r="J5482" s="98"/>
      <c r="K5482" s="135" t="str">
        <f t="shared" si="182"/>
        <v/>
      </c>
      <c r="L5482" s="99" t="str">
        <f t="shared" ca="1" si="183"/>
        <v>-</v>
      </c>
      <c r="M5482" s="93" t="str">
        <f>IF(E5482="","",VLOOKUP(E5482,[1]PROJECTES!$C$14:$Z$5000,21,FALSE))</f>
        <v/>
      </c>
      <c r="N5482" s="100"/>
      <c r="O5482" s="72" t="s">
        <v>229</v>
      </c>
      <c r="P5482" s="101"/>
      <c r="Q5482" s="132"/>
      <c r="R5482" s="102"/>
      <c r="S5482" s="91"/>
    </row>
    <row r="5483" spans="1:19" s="104" customFormat="1" ht="12.75" customHeight="1" x14ac:dyDescent="0.25">
      <c r="A5483" s="121"/>
      <c r="B5483" s="92" t="str">
        <f>IF(E5483="","",VLOOKUP(E5483,[1]PROJECTES!$C$14:$G$5000,2,FALSE))</f>
        <v/>
      </c>
      <c r="C5483" s="121"/>
      <c r="D5483" s="93" t="str">
        <f>IF(E5483="","",VLOOKUP(E5483,[1]PROJECTES!$C$14:$G$5000,5,FALSE))</f>
        <v/>
      </c>
      <c r="E5483" s="117"/>
      <c r="F5483" s="95"/>
      <c r="G5483" s="96" t="str">
        <f>IF(E5483="","",VLOOKUP(E5483,[1]PROJECTES!$C$14:$G$5000,4,FALSE))</f>
        <v/>
      </c>
      <c r="H5483" s="118"/>
      <c r="I5483" s="97" t="str">
        <f>IF(H5483="","",VLOOKUP(H5483,BD!B$2:C$16,2,FALSE))</f>
        <v/>
      </c>
      <c r="J5483" s="98"/>
      <c r="K5483" s="135" t="str">
        <f t="shared" si="182"/>
        <v/>
      </c>
      <c r="L5483" s="99" t="str">
        <f t="shared" ca="1" si="183"/>
        <v>-</v>
      </c>
      <c r="M5483" s="93" t="str">
        <f>IF(E5483="","",VLOOKUP(E5483,[1]PROJECTES!$C$14:$Z$5000,21,FALSE))</f>
        <v/>
      </c>
      <c r="N5483" s="100"/>
      <c r="O5483" s="72" t="s">
        <v>229</v>
      </c>
      <c r="P5483" s="101"/>
      <c r="Q5483" s="132"/>
      <c r="R5483" s="102"/>
      <c r="S5483" s="91"/>
    </row>
    <row r="5484" spans="1:19" s="104" customFormat="1" ht="12.75" customHeight="1" x14ac:dyDescent="0.25">
      <c r="A5484" s="121"/>
      <c r="B5484" s="92" t="str">
        <f>IF(E5484="","",VLOOKUP(E5484,[1]PROJECTES!$C$14:$G$5000,2,FALSE))</f>
        <v/>
      </c>
      <c r="C5484" s="121"/>
      <c r="D5484" s="93" t="str">
        <f>IF(E5484="","",VLOOKUP(E5484,[1]PROJECTES!$C$14:$G$5000,5,FALSE))</f>
        <v/>
      </c>
      <c r="E5484" s="117"/>
      <c r="F5484" s="95"/>
      <c r="G5484" s="96" t="str">
        <f>IF(E5484="","",VLOOKUP(E5484,[1]PROJECTES!$C$14:$G$5000,4,FALSE))</f>
        <v/>
      </c>
      <c r="H5484" s="118"/>
      <c r="I5484" s="97" t="str">
        <f>IF(H5484="","",VLOOKUP(H5484,BD!B$2:C$16,2,FALSE))</f>
        <v/>
      </c>
      <c r="J5484" s="98"/>
      <c r="K5484" s="135" t="str">
        <f t="shared" ref="K5484:K5547" si="184">IF(J5484="","",WEEKNUM(J5484,2)-0)</f>
        <v/>
      </c>
      <c r="L5484" s="99" t="str">
        <f t="shared" ref="L5484:L5547" ca="1" si="185">IF(M5484="","-",IF(G5484="TA","-",+M5484-TODAY()))</f>
        <v>-</v>
      </c>
      <c r="M5484" s="93" t="str">
        <f>IF(E5484="","",VLOOKUP(E5484,[1]PROJECTES!$C$14:$Z$5000,21,FALSE))</f>
        <v/>
      </c>
      <c r="N5484" s="100"/>
      <c r="O5484" s="72" t="s">
        <v>229</v>
      </c>
      <c r="P5484" s="101"/>
      <c r="Q5484" s="132"/>
      <c r="R5484" s="102"/>
      <c r="S5484" s="91"/>
    </row>
    <row r="5485" spans="1:19" s="104" customFormat="1" ht="12.75" customHeight="1" x14ac:dyDescent="0.25">
      <c r="A5485" s="121"/>
      <c r="B5485" s="92" t="str">
        <f>IF(E5485="","",VLOOKUP(E5485,[1]PROJECTES!$C$14:$G$5000,2,FALSE))</f>
        <v/>
      </c>
      <c r="C5485" s="121"/>
      <c r="D5485" s="93" t="str">
        <f>IF(E5485="","",VLOOKUP(E5485,[1]PROJECTES!$C$14:$G$5000,5,FALSE))</f>
        <v/>
      </c>
      <c r="E5485" s="117"/>
      <c r="F5485" s="95"/>
      <c r="G5485" s="96" t="str">
        <f>IF(E5485="","",VLOOKUP(E5485,[1]PROJECTES!$C$14:$G$5000,4,FALSE))</f>
        <v/>
      </c>
      <c r="H5485" s="118"/>
      <c r="I5485" s="97" t="str">
        <f>IF(H5485="","",VLOOKUP(H5485,BD!B$2:C$16,2,FALSE))</f>
        <v/>
      </c>
      <c r="J5485" s="98"/>
      <c r="K5485" s="135" t="str">
        <f t="shared" si="184"/>
        <v/>
      </c>
      <c r="L5485" s="99" t="str">
        <f t="shared" ca="1" si="185"/>
        <v>-</v>
      </c>
      <c r="M5485" s="93" t="str">
        <f>IF(E5485="","",VLOOKUP(E5485,[1]PROJECTES!$C$14:$Z$5000,21,FALSE))</f>
        <v/>
      </c>
      <c r="N5485" s="100"/>
      <c r="O5485" s="72" t="s">
        <v>229</v>
      </c>
      <c r="P5485" s="101"/>
      <c r="Q5485" s="132"/>
      <c r="R5485" s="102"/>
      <c r="S5485" s="91"/>
    </row>
    <row r="5486" spans="1:19" s="104" customFormat="1" ht="12.75" customHeight="1" x14ac:dyDescent="0.25">
      <c r="A5486" s="121"/>
      <c r="B5486" s="92" t="str">
        <f>IF(E5486="","",VLOOKUP(E5486,[1]PROJECTES!$C$14:$G$5000,2,FALSE))</f>
        <v/>
      </c>
      <c r="C5486" s="121"/>
      <c r="D5486" s="93" t="str">
        <f>IF(E5486="","",VLOOKUP(E5486,[1]PROJECTES!$C$14:$G$5000,5,FALSE))</f>
        <v/>
      </c>
      <c r="E5486" s="117"/>
      <c r="F5486" s="95"/>
      <c r="G5486" s="96" t="str">
        <f>IF(E5486="","",VLOOKUP(E5486,[1]PROJECTES!$C$14:$G$5000,4,FALSE))</f>
        <v/>
      </c>
      <c r="H5486" s="118"/>
      <c r="I5486" s="97" t="str">
        <f>IF(H5486="","",VLOOKUP(H5486,BD!B$2:C$16,2,FALSE))</f>
        <v/>
      </c>
      <c r="J5486" s="98"/>
      <c r="K5486" s="135" t="str">
        <f t="shared" si="184"/>
        <v/>
      </c>
      <c r="L5486" s="99" t="str">
        <f t="shared" ca="1" si="185"/>
        <v>-</v>
      </c>
      <c r="M5486" s="93" t="str">
        <f>IF(E5486="","",VLOOKUP(E5486,[1]PROJECTES!$C$14:$Z$5000,21,FALSE))</f>
        <v/>
      </c>
      <c r="N5486" s="100"/>
      <c r="O5486" s="72" t="s">
        <v>229</v>
      </c>
      <c r="P5486" s="101"/>
      <c r="Q5486" s="132"/>
      <c r="R5486" s="102"/>
      <c r="S5486" s="91"/>
    </row>
    <row r="5487" spans="1:19" s="104" customFormat="1" ht="12.75" customHeight="1" x14ac:dyDescent="0.25">
      <c r="A5487" s="121"/>
      <c r="B5487" s="92" t="str">
        <f>IF(E5487="","",VLOOKUP(E5487,[1]PROJECTES!$C$14:$G$5000,2,FALSE))</f>
        <v/>
      </c>
      <c r="C5487" s="121"/>
      <c r="D5487" s="93" t="str">
        <f>IF(E5487="","",VLOOKUP(E5487,[1]PROJECTES!$C$14:$G$5000,5,FALSE))</f>
        <v/>
      </c>
      <c r="E5487" s="117"/>
      <c r="F5487" s="95"/>
      <c r="G5487" s="96" t="str">
        <f>IF(E5487="","",VLOOKUP(E5487,[1]PROJECTES!$C$14:$G$5000,4,FALSE))</f>
        <v/>
      </c>
      <c r="H5487" s="118"/>
      <c r="I5487" s="97" t="str">
        <f>IF(H5487="","",VLOOKUP(H5487,BD!B$2:C$16,2,FALSE))</f>
        <v/>
      </c>
      <c r="J5487" s="98"/>
      <c r="K5487" s="135" t="str">
        <f t="shared" si="184"/>
        <v/>
      </c>
      <c r="L5487" s="99" t="str">
        <f t="shared" ca="1" si="185"/>
        <v>-</v>
      </c>
      <c r="M5487" s="93" t="str">
        <f>IF(E5487="","",VLOOKUP(E5487,[1]PROJECTES!$C$14:$Z$5000,21,FALSE))</f>
        <v/>
      </c>
      <c r="N5487" s="100"/>
      <c r="O5487" s="72" t="s">
        <v>229</v>
      </c>
      <c r="P5487" s="101"/>
      <c r="Q5487" s="132"/>
      <c r="R5487" s="102"/>
      <c r="S5487" s="91"/>
    </row>
    <row r="5488" spans="1:19" s="104" customFormat="1" ht="12.75" customHeight="1" x14ac:dyDescent="0.25">
      <c r="A5488" s="121"/>
      <c r="B5488" s="92" t="str">
        <f>IF(E5488="","",VLOOKUP(E5488,[1]PROJECTES!$C$14:$G$5000,2,FALSE))</f>
        <v/>
      </c>
      <c r="C5488" s="121"/>
      <c r="D5488" s="93" t="str">
        <f>IF(E5488="","",VLOOKUP(E5488,[1]PROJECTES!$C$14:$G$5000,5,FALSE))</f>
        <v/>
      </c>
      <c r="E5488" s="117"/>
      <c r="F5488" s="95"/>
      <c r="G5488" s="96" t="str">
        <f>IF(E5488="","",VLOOKUP(E5488,[1]PROJECTES!$C$14:$G$5000,4,FALSE))</f>
        <v/>
      </c>
      <c r="H5488" s="118"/>
      <c r="I5488" s="97" t="str">
        <f>IF(H5488="","",VLOOKUP(H5488,BD!B$2:C$16,2,FALSE))</f>
        <v/>
      </c>
      <c r="J5488" s="98"/>
      <c r="K5488" s="135" t="str">
        <f t="shared" si="184"/>
        <v/>
      </c>
      <c r="L5488" s="99" t="str">
        <f t="shared" ca="1" si="185"/>
        <v>-</v>
      </c>
      <c r="M5488" s="93" t="str">
        <f>IF(E5488="","",VLOOKUP(E5488,[1]PROJECTES!$C$14:$Z$5000,21,FALSE))</f>
        <v/>
      </c>
      <c r="N5488" s="100"/>
      <c r="O5488" s="72" t="s">
        <v>229</v>
      </c>
      <c r="P5488" s="101"/>
      <c r="Q5488" s="132"/>
      <c r="R5488" s="102"/>
      <c r="S5488" s="91"/>
    </row>
    <row r="5489" spans="1:19" s="104" customFormat="1" ht="12.75" customHeight="1" x14ac:dyDescent="0.25">
      <c r="A5489" s="121"/>
      <c r="B5489" s="92" t="str">
        <f>IF(E5489="","",VLOOKUP(E5489,[1]PROJECTES!$C$14:$G$5000,2,FALSE))</f>
        <v/>
      </c>
      <c r="C5489" s="121"/>
      <c r="D5489" s="93" t="str">
        <f>IF(E5489="","",VLOOKUP(E5489,[1]PROJECTES!$C$14:$G$5000,5,FALSE))</f>
        <v/>
      </c>
      <c r="E5489" s="117"/>
      <c r="F5489" s="95"/>
      <c r="G5489" s="96" t="str">
        <f>IF(E5489="","",VLOOKUP(E5489,[1]PROJECTES!$C$14:$G$5000,4,FALSE))</f>
        <v/>
      </c>
      <c r="H5489" s="118"/>
      <c r="I5489" s="97" t="str">
        <f>IF(H5489="","",VLOOKUP(H5489,BD!B$2:C$16,2,FALSE))</f>
        <v/>
      </c>
      <c r="J5489" s="98"/>
      <c r="K5489" s="135" t="str">
        <f t="shared" si="184"/>
        <v/>
      </c>
      <c r="L5489" s="99" t="str">
        <f t="shared" ca="1" si="185"/>
        <v>-</v>
      </c>
      <c r="M5489" s="93" t="str">
        <f>IF(E5489="","",VLOOKUP(E5489,[1]PROJECTES!$C$14:$Z$5000,21,FALSE))</f>
        <v/>
      </c>
      <c r="N5489" s="100"/>
      <c r="O5489" s="72" t="s">
        <v>229</v>
      </c>
      <c r="P5489" s="101"/>
      <c r="Q5489" s="132"/>
      <c r="R5489" s="102"/>
      <c r="S5489" s="91"/>
    </row>
    <row r="5490" spans="1:19" s="104" customFormat="1" ht="12.75" customHeight="1" x14ac:dyDescent="0.25">
      <c r="A5490" s="121"/>
      <c r="B5490" s="92" t="str">
        <f>IF(E5490="","",VLOOKUP(E5490,[1]PROJECTES!$C$14:$G$5000,2,FALSE))</f>
        <v/>
      </c>
      <c r="C5490" s="121"/>
      <c r="D5490" s="93" t="str">
        <f>IF(E5490="","",VLOOKUP(E5490,[1]PROJECTES!$C$14:$G$5000,5,FALSE))</f>
        <v/>
      </c>
      <c r="E5490" s="117"/>
      <c r="F5490" s="95"/>
      <c r="G5490" s="96" t="str">
        <f>IF(E5490="","",VLOOKUP(E5490,[1]PROJECTES!$C$14:$G$5000,4,FALSE))</f>
        <v/>
      </c>
      <c r="H5490" s="118"/>
      <c r="I5490" s="97" t="str">
        <f>IF(H5490="","",VLOOKUP(H5490,BD!B$2:C$16,2,FALSE))</f>
        <v/>
      </c>
      <c r="J5490" s="98"/>
      <c r="K5490" s="135" t="str">
        <f t="shared" si="184"/>
        <v/>
      </c>
      <c r="L5490" s="99" t="str">
        <f t="shared" ca="1" si="185"/>
        <v>-</v>
      </c>
      <c r="M5490" s="93" t="str">
        <f>IF(E5490="","",VLOOKUP(E5490,[1]PROJECTES!$C$14:$Z$5000,21,FALSE))</f>
        <v/>
      </c>
      <c r="N5490" s="100"/>
      <c r="O5490" s="72" t="s">
        <v>229</v>
      </c>
      <c r="P5490" s="101"/>
      <c r="Q5490" s="132"/>
      <c r="R5490" s="102"/>
      <c r="S5490" s="91"/>
    </row>
    <row r="5491" spans="1:19" s="104" customFormat="1" ht="12.75" customHeight="1" x14ac:dyDescent="0.25">
      <c r="A5491" s="121"/>
      <c r="B5491" s="92" t="str">
        <f>IF(E5491="","",VLOOKUP(E5491,[1]PROJECTES!$C$14:$G$5000,2,FALSE))</f>
        <v/>
      </c>
      <c r="C5491" s="121"/>
      <c r="D5491" s="93" t="str">
        <f>IF(E5491="","",VLOOKUP(E5491,[1]PROJECTES!$C$14:$G$5000,5,FALSE))</f>
        <v/>
      </c>
      <c r="E5491" s="117"/>
      <c r="F5491" s="95"/>
      <c r="G5491" s="96" t="str">
        <f>IF(E5491="","",VLOOKUP(E5491,[1]PROJECTES!$C$14:$G$5000,4,FALSE))</f>
        <v/>
      </c>
      <c r="H5491" s="118"/>
      <c r="I5491" s="97" t="str">
        <f>IF(H5491="","",VLOOKUP(H5491,BD!B$2:C$16,2,FALSE))</f>
        <v/>
      </c>
      <c r="J5491" s="98"/>
      <c r="K5491" s="135" t="str">
        <f t="shared" si="184"/>
        <v/>
      </c>
      <c r="L5491" s="99" t="str">
        <f t="shared" ca="1" si="185"/>
        <v>-</v>
      </c>
      <c r="M5491" s="93" t="str">
        <f>IF(E5491="","",VLOOKUP(E5491,[1]PROJECTES!$C$14:$Z$5000,21,FALSE))</f>
        <v/>
      </c>
      <c r="N5491" s="100"/>
      <c r="O5491" s="72" t="s">
        <v>229</v>
      </c>
      <c r="P5491" s="101"/>
      <c r="Q5491" s="132"/>
      <c r="R5491" s="102"/>
      <c r="S5491" s="91"/>
    </row>
    <row r="5492" spans="1:19" s="104" customFormat="1" ht="12.75" customHeight="1" x14ac:dyDescent="0.25">
      <c r="A5492" s="121"/>
      <c r="B5492" s="92" t="str">
        <f>IF(E5492="","",VLOOKUP(E5492,[1]PROJECTES!$C$14:$G$5000,2,FALSE))</f>
        <v/>
      </c>
      <c r="C5492" s="121"/>
      <c r="D5492" s="93" t="str">
        <f>IF(E5492="","",VLOOKUP(E5492,[1]PROJECTES!$C$14:$G$5000,5,FALSE))</f>
        <v/>
      </c>
      <c r="E5492" s="117"/>
      <c r="F5492" s="95"/>
      <c r="G5492" s="96" t="str">
        <f>IF(E5492="","",VLOOKUP(E5492,[1]PROJECTES!$C$14:$G$5000,4,FALSE))</f>
        <v/>
      </c>
      <c r="H5492" s="118"/>
      <c r="I5492" s="97" t="str">
        <f>IF(H5492="","",VLOOKUP(H5492,BD!B$2:C$16,2,FALSE))</f>
        <v/>
      </c>
      <c r="J5492" s="98"/>
      <c r="K5492" s="135" t="str">
        <f t="shared" si="184"/>
        <v/>
      </c>
      <c r="L5492" s="99" t="str">
        <f t="shared" ca="1" si="185"/>
        <v>-</v>
      </c>
      <c r="M5492" s="93" t="str">
        <f>IF(E5492="","",VLOOKUP(E5492,[1]PROJECTES!$C$14:$Z$5000,21,FALSE))</f>
        <v/>
      </c>
      <c r="N5492" s="100"/>
      <c r="O5492" s="72" t="s">
        <v>229</v>
      </c>
      <c r="P5492" s="101"/>
      <c r="Q5492" s="132"/>
      <c r="R5492" s="102"/>
      <c r="S5492" s="91"/>
    </row>
    <row r="5493" spans="1:19" s="104" customFormat="1" ht="12.75" customHeight="1" x14ac:dyDescent="0.25">
      <c r="A5493" s="121"/>
      <c r="B5493" s="92" t="str">
        <f>IF(E5493="","",VLOOKUP(E5493,[1]PROJECTES!$C$14:$G$5000,2,FALSE))</f>
        <v/>
      </c>
      <c r="C5493" s="121"/>
      <c r="D5493" s="93" t="str">
        <f>IF(E5493="","",VLOOKUP(E5493,[1]PROJECTES!$C$14:$G$5000,5,FALSE))</f>
        <v/>
      </c>
      <c r="E5493" s="117"/>
      <c r="F5493" s="95"/>
      <c r="G5493" s="96" t="str">
        <f>IF(E5493="","",VLOOKUP(E5493,[1]PROJECTES!$C$14:$G$5000,4,FALSE))</f>
        <v/>
      </c>
      <c r="H5493" s="118"/>
      <c r="I5493" s="97" t="str">
        <f>IF(H5493="","",VLOOKUP(H5493,BD!B$2:C$16,2,FALSE))</f>
        <v/>
      </c>
      <c r="J5493" s="98"/>
      <c r="K5493" s="135" t="str">
        <f t="shared" si="184"/>
        <v/>
      </c>
      <c r="L5493" s="99" t="str">
        <f t="shared" ca="1" si="185"/>
        <v>-</v>
      </c>
      <c r="M5493" s="93" t="str">
        <f>IF(E5493="","",VLOOKUP(E5493,[1]PROJECTES!$C$14:$Z$5000,21,FALSE))</f>
        <v/>
      </c>
      <c r="N5493" s="100"/>
      <c r="O5493" s="72" t="s">
        <v>229</v>
      </c>
      <c r="P5493" s="101"/>
      <c r="Q5493" s="132"/>
      <c r="R5493" s="102"/>
      <c r="S5493" s="91"/>
    </row>
    <row r="5494" spans="1:19" s="104" customFormat="1" ht="12.75" customHeight="1" x14ac:dyDescent="0.25">
      <c r="A5494" s="121"/>
      <c r="B5494" s="92" t="str">
        <f>IF(E5494="","",VLOOKUP(E5494,[1]PROJECTES!$C$14:$G$5000,2,FALSE))</f>
        <v/>
      </c>
      <c r="C5494" s="121"/>
      <c r="D5494" s="93" t="str">
        <f>IF(E5494="","",VLOOKUP(E5494,[1]PROJECTES!$C$14:$G$5000,5,FALSE))</f>
        <v/>
      </c>
      <c r="E5494" s="117"/>
      <c r="F5494" s="95"/>
      <c r="G5494" s="96" t="str">
        <f>IF(E5494="","",VLOOKUP(E5494,[1]PROJECTES!$C$14:$G$5000,4,FALSE))</f>
        <v/>
      </c>
      <c r="H5494" s="118"/>
      <c r="I5494" s="97" t="str">
        <f>IF(H5494="","",VLOOKUP(H5494,BD!B$2:C$16,2,FALSE))</f>
        <v/>
      </c>
      <c r="J5494" s="98"/>
      <c r="K5494" s="135" t="str">
        <f t="shared" si="184"/>
        <v/>
      </c>
      <c r="L5494" s="99" t="str">
        <f t="shared" ca="1" si="185"/>
        <v>-</v>
      </c>
      <c r="M5494" s="93" t="str">
        <f>IF(E5494="","",VLOOKUP(E5494,[1]PROJECTES!$C$14:$Z$5000,21,FALSE))</f>
        <v/>
      </c>
      <c r="N5494" s="100"/>
      <c r="O5494" s="72" t="s">
        <v>229</v>
      </c>
      <c r="P5494" s="101"/>
      <c r="Q5494" s="132"/>
      <c r="R5494" s="102"/>
      <c r="S5494" s="91"/>
    </row>
    <row r="5495" spans="1:19" s="104" customFormat="1" ht="12.75" customHeight="1" x14ac:dyDescent="0.25">
      <c r="A5495" s="121"/>
      <c r="B5495" s="92" t="str">
        <f>IF(E5495="","",VLOOKUP(E5495,[1]PROJECTES!$C$14:$G$5000,2,FALSE))</f>
        <v/>
      </c>
      <c r="C5495" s="121"/>
      <c r="D5495" s="93" t="str">
        <f>IF(E5495="","",VLOOKUP(E5495,[1]PROJECTES!$C$14:$G$5000,5,FALSE))</f>
        <v/>
      </c>
      <c r="E5495" s="117"/>
      <c r="F5495" s="95"/>
      <c r="G5495" s="96" t="str">
        <f>IF(E5495="","",VLOOKUP(E5495,[1]PROJECTES!$C$14:$G$5000,4,FALSE))</f>
        <v/>
      </c>
      <c r="H5495" s="118"/>
      <c r="I5495" s="97" t="str">
        <f>IF(H5495="","",VLOOKUP(H5495,BD!B$2:C$16,2,FALSE))</f>
        <v/>
      </c>
      <c r="J5495" s="98"/>
      <c r="K5495" s="135" t="str">
        <f t="shared" si="184"/>
        <v/>
      </c>
      <c r="L5495" s="99" t="str">
        <f t="shared" ca="1" si="185"/>
        <v>-</v>
      </c>
      <c r="M5495" s="93" t="str">
        <f>IF(E5495="","",VLOOKUP(E5495,[1]PROJECTES!$C$14:$Z$5000,21,FALSE))</f>
        <v/>
      </c>
      <c r="N5495" s="100"/>
      <c r="O5495" s="72" t="s">
        <v>229</v>
      </c>
      <c r="P5495" s="101"/>
      <c r="Q5495" s="132"/>
      <c r="R5495" s="102"/>
      <c r="S5495" s="91"/>
    </row>
    <row r="5496" spans="1:19" s="104" customFormat="1" ht="12.75" customHeight="1" x14ac:dyDescent="0.25">
      <c r="A5496" s="121"/>
      <c r="B5496" s="92" t="str">
        <f>IF(E5496="","",VLOOKUP(E5496,[1]PROJECTES!$C$14:$G$5000,2,FALSE))</f>
        <v/>
      </c>
      <c r="C5496" s="121"/>
      <c r="D5496" s="93" t="str">
        <f>IF(E5496="","",VLOOKUP(E5496,[1]PROJECTES!$C$14:$G$5000,5,FALSE))</f>
        <v/>
      </c>
      <c r="E5496" s="117"/>
      <c r="F5496" s="95"/>
      <c r="G5496" s="96" t="str">
        <f>IF(E5496="","",VLOOKUP(E5496,[1]PROJECTES!$C$14:$G$5000,4,FALSE))</f>
        <v/>
      </c>
      <c r="H5496" s="118"/>
      <c r="I5496" s="97" t="str">
        <f>IF(H5496="","",VLOOKUP(H5496,BD!B$2:C$16,2,FALSE))</f>
        <v/>
      </c>
      <c r="J5496" s="98"/>
      <c r="K5496" s="135" t="str">
        <f t="shared" si="184"/>
        <v/>
      </c>
      <c r="L5496" s="99" t="str">
        <f t="shared" ca="1" si="185"/>
        <v>-</v>
      </c>
      <c r="M5496" s="93" t="str">
        <f>IF(E5496="","",VLOOKUP(E5496,[1]PROJECTES!$C$14:$Z$5000,21,FALSE))</f>
        <v/>
      </c>
      <c r="N5496" s="100"/>
      <c r="O5496" s="72" t="s">
        <v>229</v>
      </c>
      <c r="P5496" s="101"/>
      <c r="Q5496" s="132"/>
      <c r="R5496" s="102"/>
      <c r="S5496" s="91"/>
    </row>
    <row r="5497" spans="1:19" s="104" customFormat="1" ht="12.75" customHeight="1" x14ac:dyDescent="0.25">
      <c r="A5497" s="121"/>
      <c r="B5497" s="92" t="str">
        <f>IF(E5497="","",VLOOKUP(E5497,[1]PROJECTES!$C$14:$G$5000,2,FALSE))</f>
        <v/>
      </c>
      <c r="C5497" s="121"/>
      <c r="D5497" s="93" t="str">
        <f>IF(E5497="","",VLOOKUP(E5497,[1]PROJECTES!$C$14:$G$5000,5,FALSE))</f>
        <v/>
      </c>
      <c r="E5497" s="117"/>
      <c r="F5497" s="95"/>
      <c r="G5497" s="96" t="str">
        <f>IF(E5497="","",VLOOKUP(E5497,[1]PROJECTES!$C$14:$G$5000,4,FALSE))</f>
        <v/>
      </c>
      <c r="H5497" s="118"/>
      <c r="I5497" s="97" t="str">
        <f>IF(H5497="","",VLOOKUP(H5497,BD!B$2:C$16,2,FALSE))</f>
        <v/>
      </c>
      <c r="J5497" s="98"/>
      <c r="K5497" s="135" t="str">
        <f t="shared" si="184"/>
        <v/>
      </c>
      <c r="L5497" s="99" t="str">
        <f t="shared" ca="1" si="185"/>
        <v>-</v>
      </c>
      <c r="M5497" s="93" t="str">
        <f>IF(E5497="","",VLOOKUP(E5497,[1]PROJECTES!$C$14:$Z$5000,21,FALSE))</f>
        <v/>
      </c>
      <c r="N5497" s="100"/>
      <c r="O5497" s="72" t="s">
        <v>229</v>
      </c>
      <c r="P5497" s="101"/>
      <c r="Q5497" s="132"/>
      <c r="R5497" s="102"/>
      <c r="S5497" s="91"/>
    </row>
    <row r="5498" spans="1:19" s="104" customFormat="1" ht="12.75" customHeight="1" x14ac:dyDescent="0.25">
      <c r="A5498" s="121"/>
      <c r="B5498" s="92" t="str">
        <f>IF(E5498="","",VLOOKUP(E5498,[1]PROJECTES!$C$14:$G$5000,2,FALSE))</f>
        <v/>
      </c>
      <c r="C5498" s="121"/>
      <c r="D5498" s="93" t="str">
        <f>IF(E5498="","",VLOOKUP(E5498,[1]PROJECTES!$C$14:$G$5000,5,FALSE))</f>
        <v/>
      </c>
      <c r="E5498" s="117"/>
      <c r="F5498" s="95"/>
      <c r="G5498" s="96" t="str">
        <f>IF(E5498="","",VLOOKUP(E5498,[1]PROJECTES!$C$14:$G$5000,4,FALSE))</f>
        <v/>
      </c>
      <c r="H5498" s="118"/>
      <c r="I5498" s="97" t="str">
        <f>IF(H5498="","",VLOOKUP(H5498,BD!B$2:C$16,2,FALSE))</f>
        <v/>
      </c>
      <c r="J5498" s="98"/>
      <c r="K5498" s="135" t="str">
        <f t="shared" si="184"/>
        <v/>
      </c>
      <c r="L5498" s="99" t="str">
        <f t="shared" ca="1" si="185"/>
        <v>-</v>
      </c>
      <c r="M5498" s="93" t="str">
        <f>IF(E5498="","",VLOOKUP(E5498,[1]PROJECTES!$C$14:$Z$5000,21,FALSE))</f>
        <v/>
      </c>
      <c r="N5498" s="100"/>
      <c r="O5498" s="72" t="s">
        <v>229</v>
      </c>
      <c r="P5498" s="101"/>
      <c r="Q5498" s="132"/>
      <c r="R5498" s="102"/>
      <c r="S5498" s="91"/>
    </row>
    <row r="5499" spans="1:19" s="104" customFormat="1" ht="12.75" customHeight="1" x14ac:dyDescent="0.25">
      <c r="A5499" s="121"/>
      <c r="B5499" s="92" t="str">
        <f>IF(E5499="","",VLOOKUP(E5499,[1]PROJECTES!$C$14:$G$5000,2,FALSE))</f>
        <v/>
      </c>
      <c r="C5499" s="121"/>
      <c r="D5499" s="93" t="str">
        <f>IF(E5499="","",VLOOKUP(E5499,[1]PROJECTES!$C$14:$G$5000,5,FALSE))</f>
        <v/>
      </c>
      <c r="E5499" s="117"/>
      <c r="F5499" s="95"/>
      <c r="G5499" s="96" t="str">
        <f>IF(E5499="","",VLOOKUP(E5499,[1]PROJECTES!$C$14:$G$5000,4,FALSE))</f>
        <v/>
      </c>
      <c r="H5499" s="118"/>
      <c r="I5499" s="97" t="str">
        <f>IF(H5499="","",VLOOKUP(H5499,BD!B$2:C$16,2,FALSE))</f>
        <v/>
      </c>
      <c r="J5499" s="98"/>
      <c r="K5499" s="135" t="str">
        <f t="shared" si="184"/>
        <v/>
      </c>
      <c r="L5499" s="99" t="str">
        <f t="shared" ca="1" si="185"/>
        <v>-</v>
      </c>
      <c r="M5499" s="93" t="str">
        <f>IF(E5499="","",VLOOKUP(E5499,[1]PROJECTES!$C$14:$Z$5000,21,FALSE))</f>
        <v/>
      </c>
      <c r="N5499" s="100"/>
      <c r="O5499" s="72" t="s">
        <v>229</v>
      </c>
      <c r="P5499" s="101"/>
      <c r="Q5499" s="132"/>
      <c r="R5499" s="102"/>
      <c r="S5499" s="91"/>
    </row>
    <row r="5500" spans="1:19" s="104" customFormat="1" ht="12.75" customHeight="1" x14ac:dyDescent="0.25">
      <c r="A5500" s="121"/>
      <c r="B5500" s="92" t="str">
        <f>IF(E5500="","",VLOOKUP(E5500,[1]PROJECTES!$C$14:$G$5000,2,FALSE))</f>
        <v/>
      </c>
      <c r="C5500" s="121"/>
      <c r="D5500" s="93" t="str">
        <f>IF(E5500="","",VLOOKUP(E5500,[1]PROJECTES!$C$14:$G$5000,5,FALSE))</f>
        <v/>
      </c>
      <c r="E5500" s="117"/>
      <c r="F5500" s="95"/>
      <c r="G5500" s="96" t="str">
        <f>IF(E5500="","",VLOOKUP(E5500,[1]PROJECTES!$C$14:$G$5000,4,FALSE))</f>
        <v/>
      </c>
      <c r="H5500" s="118"/>
      <c r="I5500" s="97" t="str">
        <f>IF(H5500="","",VLOOKUP(H5500,BD!B$2:C$16,2,FALSE))</f>
        <v/>
      </c>
      <c r="J5500" s="98"/>
      <c r="K5500" s="135" t="str">
        <f t="shared" si="184"/>
        <v/>
      </c>
      <c r="L5500" s="99" t="str">
        <f t="shared" ca="1" si="185"/>
        <v>-</v>
      </c>
      <c r="M5500" s="93" t="str">
        <f>IF(E5500="","",VLOOKUP(E5500,[1]PROJECTES!$C$14:$Z$5000,21,FALSE))</f>
        <v/>
      </c>
      <c r="N5500" s="100"/>
      <c r="O5500" s="72" t="s">
        <v>229</v>
      </c>
      <c r="P5500" s="101"/>
      <c r="Q5500" s="132"/>
      <c r="R5500" s="102"/>
      <c r="S5500" s="91"/>
    </row>
    <row r="5501" spans="1:19" s="104" customFormat="1" ht="12.75" customHeight="1" x14ac:dyDescent="0.25">
      <c r="A5501" s="121"/>
      <c r="B5501" s="92" t="str">
        <f>IF(E5501="","",VLOOKUP(E5501,[1]PROJECTES!$C$14:$G$5000,2,FALSE))</f>
        <v/>
      </c>
      <c r="C5501" s="121"/>
      <c r="D5501" s="93" t="str">
        <f>IF(E5501="","",VLOOKUP(E5501,[1]PROJECTES!$C$14:$G$5000,5,FALSE))</f>
        <v/>
      </c>
      <c r="E5501" s="117"/>
      <c r="F5501" s="95"/>
      <c r="G5501" s="96" t="str">
        <f>IF(E5501="","",VLOOKUP(E5501,[1]PROJECTES!$C$14:$G$5000,4,FALSE))</f>
        <v/>
      </c>
      <c r="H5501" s="118"/>
      <c r="I5501" s="97" t="str">
        <f>IF(H5501="","",VLOOKUP(H5501,BD!B$2:C$16,2,FALSE))</f>
        <v/>
      </c>
      <c r="J5501" s="98"/>
      <c r="K5501" s="135" t="str">
        <f t="shared" si="184"/>
        <v/>
      </c>
      <c r="L5501" s="99" t="str">
        <f t="shared" ca="1" si="185"/>
        <v>-</v>
      </c>
      <c r="M5501" s="93" t="str">
        <f>IF(E5501="","",VLOOKUP(E5501,[1]PROJECTES!$C$14:$Z$5000,21,FALSE))</f>
        <v/>
      </c>
      <c r="N5501" s="100"/>
      <c r="O5501" s="72" t="s">
        <v>229</v>
      </c>
      <c r="P5501" s="101"/>
      <c r="Q5501" s="132"/>
      <c r="R5501" s="102"/>
      <c r="S5501" s="91"/>
    </row>
    <row r="5502" spans="1:19" s="104" customFormat="1" ht="12.75" customHeight="1" x14ac:dyDescent="0.25">
      <c r="A5502" s="121"/>
      <c r="B5502" s="92" t="str">
        <f>IF(E5502="","",VLOOKUP(E5502,[1]PROJECTES!$C$14:$G$5000,2,FALSE))</f>
        <v/>
      </c>
      <c r="C5502" s="121"/>
      <c r="D5502" s="93" t="str">
        <f>IF(E5502="","",VLOOKUP(E5502,[1]PROJECTES!$C$14:$G$5000,5,FALSE))</f>
        <v/>
      </c>
      <c r="E5502" s="117"/>
      <c r="F5502" s="95"/>
      <c r="G5502" s="96" t="str">
        <f>IF(E5502="","",VLOOKUP(E5502,[1]PROJECTES!$C$14:$G$5000,4,FALSE))</f>
        <v/>
      </c>
      <c r="H5502" s="118"/>
      <c r="I5502" s="97" t="str">
        <f>IF(H5502="","",VLOOKUP(H5502,BD!B$2:C$16,2,FALSE))</f>
        <v/>
      </c>
      <c r="J5502" s="98"/>
      <c r="K5502" s="135" t="str">
        <f t="shared" si="184"/>
        <v/>
      </c>
      <c r="L5502" s="99" t="str">
        <f t="shared" ca="1" si="185"/>
        <v>-</v>
      </c>
      <c r="M5502" s="93" t="str">
        <f>IF(E5502="","",VLOOKUP(E5502,[1]PROJECTES!$C$14:$Z$5000,21,FALSE))</f>
        <v/>
      </c>
      <c r="N5502" s="100"/>
      <c r="O5502" s="72" t="s">
        <v>229</v>
      </c>
      <c r="P5502" s="101"/>
      <c r="Q5502" s="132"/>
      <c r="R5502" s="102"/>
      <c r="S5502" s="91"/>
    </row>
    <row r="5503" spans="1:19" s="104" customFormat="1" ht="12.75" customHeight="1" x14ac:dyDescent="0.25">
      <c r="A5503" s="121"/>
      <c r="B5503" s="92" t="str">
        <f>IF(E5503="","",VLOOKUP(E5503,[1]PROJECTES!$C$14:$G$5000,2,FALSE))</f>
        <v/>
      </c>
      <c r="C5503" s="121"/>
      <c r="D5503" s="93" t="str">
        <f>IF(E5503="","",VLOOKUP(E5503,[1]PROJECTES!$C$14:$G$5000,5,FALSE))</f>
        <v/>
      </c>
      <c r="E5503" s="117"/>
      <c r="F5503" s="95"/>
      <c r="G5503" s="96" t="str">
        <f>IF(E5503="","",VLOOKUP(E5503,[1]PROJECTES!$C$14:$G$5000,4,FALSE))</f>
        <v/>
      </c>
      <c r="H5503" s="118"/>
      <c r="I5503" s="97" t="str">
        <f>IF(H5503="","",VLOOKUP(H5503,BD!B$2:C$16,2,FALSE))</f>
        <v/>
      </c>
      <c r="J5503" s="98"/>
      <c r="K5503" s="135" t="str">
        <f t="shared" si="184"/>
        <v/>
      </c>
      <c r="L5503" s="99" t="str">
        <f t="shared" ca="1" si="185"/>
        <v>-</v>
      </c>
      <c r="M5503" s="93" t="str">
        <f>IF(E5503="","",VLOOKUP(E5503,[1]PROJECTES!$C$14:$Z$5000,21,FALSE))</f>
        <v/>
      </c>
      <c r="N5503" s="100"/>
      <c r="O5503" s="72" t="s">
        <v>229</v>
      </c>
      <c r="P5503" s="101"/>
      <c r="Q5503" s="132"/>
      <c r="R5503" s="102"/>
      <c r="S5503" s="91"/>
    </row>
    <row r="5504" spans="1:19" s="104" customFormat="1" ht="12.75" customHeight="1" x14ac:dyDescent="0.25">
      <c r="A5504" s="121"/>
      <c r="B5504" s="92" t="str">
        <f>IF(E5504="","",VLOOKUP(E5504,[1]PROJECTES!$C$14:$G$5000,2,FALSE))</f>
        <v/>
      </c>
      <c r="C5504" s="121"/>
      <c r="D5504" s="93" t="str">
        <f>IF(E5504="","",VLOOKUP(E5504,[1]PROJECTES!$C$14:$G$5000,5,FALSE))</f>
        <v/>
      </c>
      <c r="E5504" s="117"/>
      <c r="F5504" s="95"/>
      <c r="G5504" s="96" t="str">
        <f>IF(E5504="","",VLOOKUP(E5504,[1]PROJECTES!$C$14:$G$5000,4,FALSE))</f>
        <v/>
      </c>
      <c r="H5504" s="118"/>
      <c r="I5504" s="97" t="str">
        <f>IF(H5504="","",VLOOKUP(H5504,BD!B$2:C$16,2,FALSE))</f>
        <v/>
      </c>
      <c r="J5504" s="98"/>
      <c r="K5504" s="135" t="str">
        <f t="shared" si="184"/>
        <v/>
      </c>
      <c r="L5504" s="99" t="str">
        <f t="shared" ca="1" si="185"/>
        <v>-</v>
      </c>
      <c r="M5504" s="93" t="str">
        <f>IF(E5504="","",VLOOKUP(E5504,[1]PROJECTES!$C$14:$Z$5000,21,FALSE))</f>
        <v/>
      </c>
      <c r="N5504" s="100"/>
      <c r="O5504" s="72" t="s">
        <v>229</v>
      </c>
      <c r="P5504" s="101"/>
      <c r="Q5504" s="132"/>
      <c r="R5504" s="102"/>
      <c r="S5504" s="91"/>
    </row>
    <row r="5505" spans="1:19" s="104" customFormat="1" ht="12.75" customHeight="1" x14ac:dyDescent="0.25">
      <c r="A5505" s="121"/>
      <c r="B5505" s="92" t="str">
        <f>IF(E5505="","",VLOOKUP(E5505,[1]PROJECTES!$C$14:$G$5000,2,FALSE))</f>
        <v/>
      </c>
      <c r="C5505" s="121"/>
      <c r="D5505" s="93" t="str">
        <f>IF(E5505="","",VLOOKUP(E5505,[1]PROJECTES!$C$14:$G$5000,5,FALSE))</f>
        <v/>
      </c>
      <c r="E5505" s="117"/>
      <c r="F5505" s="95"/>
      <c r="G5505" s="96" t="str">
        <f>IF(E5505="","",VLOOKUP(E5505,[1]PROJECTES!$C$14:$G$5000,4,FALSE))</f>
        <v/>
      </c>
      <c r="H5505" s="118"/>
      <c r="I5505" s="97" t="str">
        <f>IF(H5505="","",VLOOKUP(H5505,BD!B$2:C$16,2,FALSE))</f>
        <v/>
      </c>
      <c r="J5505" s="98"/>
      <c r="K5505" s="135" t="str">
        <f t="shared" si="184"/>
        <v/>
      </c>
      <c r="L5505" s="99" t="str">
        <f t="shared" ca="1" si="185"/>
        <v>-</v>
      </c>
      <c r="M5505" s="93" t="str">
        <f>IF(E5505="","",VLOOKUP(E5505,[1]PROJECTES!$C$14:$Z$5000,21,FALSE))</f>
        <v/>
      </c>
      <c r="N5505" s="100"/>
      <c r="O5505" s="72" t="s">
        <v>229</v>
      </c>
      <c r="P5505" s="101"/>
      <c r="Q5505" s="132"/>
      <c r="R5505" s="102"/>
      <c r="S5505" s="91"/>
    </row>
    <row r="5506" spans="1:19" s="104" customFormat="1" ht="12.75" customHeight="1" x14ac:dyDescent="0.25">
      <c r="A5506" s="121"/>
      <c r="B5506" s="92" t="str">
        <f>IF(E5506="","",VLOOKUP(E5506,[1]PROJECTES!$C$14:$G$5000,2,FALSE))</f>
        <v/>
      </c>
      <c r="C5506" s="121"/>
      <c r="D5506" s="93" t="str">
        <f>IF(E5506="","",VLOOKUP(E5506,[1]PROJECTES!$C$14:$G$5000,5,FALSE))</f>
        <v/>
      </c>
      <c r="E5506" s="117"/>
      <c r="F5506" s="95"/>
      <c r="G5506" s="96" t="str">
        <f>IF(E5506="","",VLOOKUP(E5506,[1]PROJECTES!$C$14:$G$5000,4,FALSE))</f>
        <v/>
      </c>
      <c r="H5506" s="118"/>
      <c r="I5506" s="97" t="str">
        <f>IF(H5506="","",VLOOKUP(H5506,BD!B$2:C$16,2,FALSE))</f>
        <v/>
      </c>
      <c r="J5506" s="98"/>
      <c r="K5506" s="135" t="str">
        <f t="shared" si="184"/>
        <v/>
      </c>
      <c r="L5506" s="99" t="str">
        <f t="shared" ca="1" si="185"/>
        <v>-</v>
      </c>
      <c r="M5506" s="93" t="str">
        <f>IF(E5506="","",VLOOKUP(E5506,[1]PROJECTES!$C$14:$Z$5000,21,FALSE))</f>
        <v/>
      </c>
      <c r="N5506" s="100"/>
      <c r="O5506" s="72" t="s">
        <v>229</v>
      </c>
      <c r="P5506" s="101"/>
      <c r="Q5506" s="132"/>
      <c r="R5506" s="102"/>
      <c r="S5506" s="91"/>
    </row>
    <row r="5507" spans="1:19" s="104" customFormat="1" ht="12.75" customHeight="1" x14ac:dyDescent="0.25">
      <c r="A5507" s="121"/>
      <c r="B5507" s="92" t="str">
        <f>IF(E5507="","",VLOOKUP(E5507,[1]PROJECTES!$C$14:$G$5000,2,FALSE))</f>
        <v/>
      </c>
      <c r="C5507" s="121"/>
      <c r="D5507" s="93" t="str">
        <f>IF(E5507="","",VLOOKUP(E5507,[1]PROJECTES!$C$14:$G$5000,5,FALSE))</f>
        <v/>
      </c>
      <c r="E5507" s="117"/>
      <c r="F5507" s="95"/>
      <c r="G5507" s="96" t="str">
        <f>IF(E5507="","",VLOOKUP(E5507,[1]PROJECTES!$C$14:$G$5000,4,FALSE))</f>
        <v/>
      </c>
      <c r="H5507" s="118"/>
      <c r="I5507" s="97" t="str">
        <f>IF(H5507="","",VLOOKUP(H5507,BD!B$2:C$16,2,FALSE))</f>
        <v/>
      </c>
      <c r="J5507" s="98"/>
      <c r="K5507" s="135" t="str">
        <f t="shared" si="184"/>
        <v/>
      </c>
      <c r="L5507" s="99" t="str">
        <f t="shared" ca="1" si="185"/>
        <v>-</v>
      </c>
      <c r="M5507" s="93" t="str">
        <f>IF(E5507="","",VLOOKUP(E5507,[1]PROJECTES!$C$14:$Z$5000,21,FALSE))</f>
        <v/>
      </c>
      <c r="N5507" s="100"/>
      <c r="O5507" s="72" t="s">
        <v>229</v>
      </c>
      <c r="P5507" s="101"/>
      <c r="Q5507" s="132"/>
      <c r="R5507" s="102"/>
      <c r="S5507" s="91"/>
    </row>
    <row r="5508" spans="1:19" s="104" customFormat="1" ht="12.75" customHeight="1" x14ac:dyDescent="0.25">
      <c r="A5508" s="121"/>
      <c r="B5508" s="92" t="str">
        <f>IF(E5508="","",VLOOKUP(E5508,[1]PROJECTES!$C$14:$G$5000,2,FALSE))</f>
        <v/>
      </c>
      <c r="C5508" s="121"/>
      <c r="D5508" s="93" t="str">
        <f>IF(E5508="","",VLOOKUP(E5508,[1]PROJECTES!$C$14:$G$5000,5,FALSE))</f>
        <v/>
      </c>
      <c r="E5508" s="117"/>
      <c r="F5508" s="95"/>
      <c r="G5508" s="96" t="str">
        <f>IF(E5508="","",VLOOKUP(E5508,[1]PROJECTES!$C$14:$G$5000,4,FALSE))</f>
        <v/>
      </c>
      <c r="H5508" s="118"/>
      <c r="I5508" s="97" t="str">
        <f>IF(H5508="","",VLOOKUP(H5508,BD!B$2:C$16,2,FALSE))</f>
        <v/>
      </c>
      <c r="J5508" s="98"/>
      <c r="K5508" s="135" t="str">
        <f t="shared" si="184"/>
        <v/>
      </c>
      <c r="L5508" s="99" t="str">
        <f t="shared" ca="1" si="185"/>
        <v>-</v>
      </c>
      <c r="M5508" s="93" t="str">
        <f>IF(E5508="","",VLOOKUP(E5508,[1]PROJECTES!$C$14:$Z$5000,21,FALSE))</f>
        <v/>
      </c>
      <c r="N5508" s="100"/>
      <c r="O5508" s="72" t="s">
        <v>229</v>
      </c>
      <c r="P5508" s="101"/>
      <c r="Q5508" s="132"/>
      <c r="R5508" s="102"/>
      <c r="S5508" s="91"/>
    </row>
    <row r="5509" spans="1:19" s="104" customFormat="1" ht="12.75" customHeight="1" x14ac:dyDescent="0.25">
      <c r="A5509" s="121"/>
      <c r="B5509" s="92" t="str">
        <f>IF(E5509="","",VLOOKUP(E5509,[1]PROJECTES!$C$14:$G$5000,2,FALSE))</f>
        <v/>
      </c>
      <c r="C5509" s="121"/>
      <c r="D5509" s="93" t="str">
        <f>IF(E5509="","",VLOOKUP(E5509,[1]PROJECTES!$C$14:$G$5000,5,FALSE))</f>
        <v/>
      </c>
      <c r="E5509" s="117"/>
      <c r="F5509" s="95"/>
      <c r="G5509" s="96" t="str">
        <f>IF(E5509="","",VLOOKUP(E5509,[1]PROJECTES!$C$14:$G$5000,4,FALSE))</f>
        <v/>
      </c>
      <c r="H5509" s="118"/>
      <c r="I5509" s="97" t="str">
        <f>IF(H5509="","",VLOOKUP(H5509,BD!B$2:C$16,2,FALSE))</f>
        <v/>
      </c>
      <c r="J5509" s="98"/>
      <c r="K5509" s="135" t="str">
        <f t="shared" si="184"/>
        <v/>
      </c>
      <c r="L5509" s="99" t="str">
        <f t="shared" ca="1" si="185"/>
        <v>-</v>
      </c>
      <c r="M5509" s="93" t="str">
        <f>IF(E5509="","",VLOOKUP(E5509,[1]PROJECTES!$C$14:$Z$5000,21,FALSE))</f>
        <v/>
      </c>
      <c r="N5509" s="100"/>
      <c r="O5509" s="72" t="s">
        <v>229</v>
      </c>
      <c r="P5509" s="101"/>
      <c r="Q5509" s="132"/>
      <c r="R5509" s="102"/>
      <c r="S5509" s="91"/>
    </row>
    <row r="5510" spans="1:19" s="104" customFormat="1" ht="12.75" customHeight="1" x14ac:dyDescent="0.25">
      <c r="A5510" s="121"/>
      <c r="B5510" s="92" t="str">
        <f>IF(E5510="","",VLOOKUP(E5510,[1]PROJECTES!$C$14:$G$5000,2,FALSE))</f>
        <v/>
      </c>
      <c r="C5510" s="121"/>
      <c r="D5510" s="93" t="str">
        <f>IF(E5510="","",VLOOKUP(E5510,[1]PROJECTES!$C$14:$G$5000,5,FALSE))</f>
        <v/>
      </c>
      <c r="E5510" s="117"/>
      <c r="F5510" s="95"/>
      <c r="G5510" s="96" t="str">
        <f>IF(E5510="","",VLOOKUP(E5510,[1]PROJECTES!$C$14:$G$5000,4,FALSE))</f>
        <v/>
      </c>
      <c r="H5510" s="118"/>
      <c r="I5510" s="97" t="str">
        <f>IF(H5510="","",VLOOKUP(H5510,BD!B$2:C$16,2,FALSE))</f>
        <v/>
      </c>
      <c r="J5510" s="98"/>
      <c r="K5510" s="135" t="str">
        <f t="shared" si="184"/>
        <v/>
      </c>
      <c r="L5510" s="99" t="str">
        <f t="shared" ca="1" si="185"/>
        <v>-</v>
      </c>
      <c r="M5510" s="93" t="str">
        <f>IF(E5510="","",VLOOKUP(E5510,[1]PROJECTES!$C$14:$Z$5000,21,FALSE))</f>
        <v/>
      </c>
      <c r="N5510" s="100"/>
      <c r="O5510" s="72" t="s">
        <v>229</v>
      </c>
      <c r="P5510" s="101"/>
      <c r="Q5510" s="132"/>
      <c r="R5510" s="102"/>
      <c r="S5510" s="91"/>
    </row>
    <row r="5511" spans="1:19" s="104" customFormat="1" ht="12.75" customHeight="1" x14ac:dyDescent="0.25">
      <c r="A5511" s="121"/>
      <c r="B5511" s="92" t="str">
        <f>IF(E5511="","",VLOOKUP(E5511,[1]PROJECTES!$C$14:$G$5000,2,FALSE))</f>
        <v/>
      </c>
      <c r="C5511" s="121"/>
      <c r="D5511" s="93" t="str">
        <f>IF(E5511="","",VLOOKUP(E5511,[1]PROJECTES!$C$14:$G$5000,5,FALSE))</f>
        <v/>
      </c>
      <c r="E5511" s="117"/>
      <c r="F5511" s="95"/>
      <c r="G5511" s="96" t="str">
        <f>IF(E5511="","",VLOOKUP(E5511,[1]PROJECTES!$C$14:$G$5000,4,FALSE))</f>
        <v/>
      </c>
      <c r="H5511" s="118"/>
      <c r="I5511" s="97" t="str">
        <f>IF(H5511="","",VLOOKUP(H5511,BD!B$2:C$16,2,FALSE))</f>
        <v/>
      </c>
      <c r="J5511" s="98"/>
      <c r="K5511" s="135" t="str">
        <f t="shared" si="184"/>
        <v/>
      </c>
      <c r="L5511" s="99" t="str">
        <f t="shared" ca="1" si="185"/>
        <v>-</v>
      </c>
      <c r="M5511" s="93" t="str">
        <f>IF(E5511="","",VLOOKUP(E5511,[1]PROJECTES!$C$14:$Z$5000,21,FALSE))</f>
        <v/>
      </c>
      <c r="N5511" s="100"/>
      <c r="O5511" s="72" t="s">
        <v>229</v>
      </c>
      <c r="P5511" s="101"/>
      <c r="Q5511" s="132"/>
      <c r="R5511" s="102"/>
      <c r="S5511" s="91"/>
    </row>
    <row r="5512" spans="1:19" s="104" customFormat="1" ht="12.75" customHeight="1" x14ac:dyDescent="0.25">
      <c r="A5512" s="121"/>
      <c r="B5512" s="92" t="str">
        <f>IF(E5512="","",VLOOKUP(E5512,[1]PROJECTES!$C$14:$G$5000,2,FALSE))</f>
        <v/>
      </c>
      <c r="C5512" s="121"/>
      <c r="D5512" s="93" t="str">
        <f>IF(E5512="","",VLOOKUP(E5512,[1]PROJECTES!$C$14:$G$5000,5,FALSE))</f>
        <v/>
      </c>
      <c r="E5512" s="117"/>
      <c r="F5512" s="95"/>
      <c r="G5512" s="96" t="str">
        <f>IF(E5512="","",VLOOKUP(E5512,[1]PROJECTES!$C$14:$G$5000,4,FALSE))</f>
        <v/>
      </c>
      <c r="H5512" s="118"/>
      <c r="I5512" s="97" t="str">
        <f>IF(H5512="","",VLOOKUP(H5512,BD!B$2:C$16,2,FALSE))</f>
        <v/>
      </c>
      <c r="J5512" s="98"/>
      <c r="K5512" s="135" t="str">
        <f t="shared" si="184"/>
        <v/>
      </c>
      <c r="L5512" s="99" t="str">
        <f t="shared" ca="1" si="185"/>
        <v>-</v>
      </c>
      <c r="M5512" s="93" t="str">
        <f>IF(E5512="","",VLOOKUP(E5512,[1]PROJECTES!$C$14:$Z$5000,21,FALSE))</f>
        <v/>
      </c>
      <c r="N5512" s="100"/>
      <c r="O5512" s="72" t="s">
        <v>229</v>
      </c>
      <c r="P5512" s="101"/>
      <c r="Q5512" s="132"/>
      <c r="R5512" s="102"/>
      <c r="S5512" s="91"/>
    </row>
    <row r="5513" spans="1:19" s="104" customFormat="1" ht="12.75" customHeight="1" x14ac:dyDescent="0.25">
      <c r="A5513" s="121"/>
      <c r="B5513" s="92" t="str">
        <f>IF(E5513="","",VLOOKUP(E5513,[1]PROJECTES!$C$14:$G$5000,2,FALSE))</f>
        <v/>
      </c>
      <c r="C5513" s="121"/>
      <c r="D5513" s="93" t="str">
        <f>IF(E5513="","",VLOOKUP(E5513,[1]PROJECTES!$C$14:$G$5000,5,FALSE))</f>
        <v/>
      </c>
      <c r="E5513" s="117"/>
      <c r="F5513" s="95"/>
      <c r="G5513" s="96" t="str">
        <f>IF(E5513="","",VLOOKUP(E5513,[1]PROJECTES!$C$14:$G$5000,4,FALSE))</f>
        <v/>
      </c>
      <c r="H5513" s="118"/>
      <c r="I5513" s="97" t="str">
        <f>IF(H5513="","",VLOOKUP(H5513,BD!B$2:C$16,2,FALSE))</f>
        <v/>
      </c>
      <c r="J5513" s="98"/>
      <c r="K5513" s="135" t="str">
        <f t="shared" si="184"/>
        <v/>
      </c>
      <c r="L5513" s="99" t="str">
        <f t="shared" ca="1" si="185"/>
        <v>-</v>
      </c>
      <c r="M5513" s="93" t="str">
        <f>IF(E5513="","",VLOOKUP(E5513,[1]PROJECTES!$C$14:$Z$5000,21,FALSE))</f>
        <v/>
      </c>
      <c r="N5513" s="100"/>
      <c r="O5513" s="72" t="s">
        <v>229</v>
      </c>
      <c r="P5513" s="101"/>
      <c r="Q5513" s="132"/>
      <c r="R5513" s="102"/>
      <c r="S5513" s="91"/>
    </row>
    <row r="5514" spans="1:19" s="104" customFormat="1" ht="12.75" customHeight="1" x14ac:dyDescent="0.25">
      <c r="A5514" s="121"/>
      <c r="B5514" s="92" t="str">
        <f>IF(E5514="","",VLOOKUP(E5514,[1]PROJECTES!$C$14:$G$5000,2,FALSE))</f>
        <v/>
      </c>
      <c r="C5514" s="121"/>
      <c r="D5514" s="93" t="str">
        <f>IF(E5514="","",VLOOKUP(E5514,[1]PROJECTES!$C$14:$G$5000,5,FALSE))</f>
        <v/>
      </c>
      <c r="E5514" s="117"/>
      <c r="F5514" s="95"/>
      <c r="G5514" s="96" t="str">
        <f>IF(E5514="","",VLOOKUP(E5514,[1]PROJECTES!$C$14:$G$5000,4,FALSE))</f>
        <v/>
      </c>
      <c r="H5514" s="118"/>
      <c r="I5514" s="97" t="str">
        <f>IF(H5514="","",VLOOKUP(H5514,BD!B$2:C$16,2,FALSE))</f>
        <v/>
      </c>
      <c r="J5514" s="98"/>
      <c r="K5514" s="135" t="str">
        <f t="shared" si="184"/>
        <v/>
      </c>
      <c r="L5514" s="99" t="str">
        <f t="shared" ca="1" si="185"/>
        <v>-</v>
      </c>
      <c r="M5514" s="93" t="str">
        <f>IF(E5514="","",VLOOKUP(E5514,[1]PROJECTES!$C$14:$Z$5000,21,FALSE))</f>
        <v/>
      </c>
      <c r="N5514" s="100"/>
      <c r="O5514" s="72" t="s">
        <v>229</v>
      </c>
      <c r="P5514" s="101"/>
      <c r="Q5514" s="132"/>
      <c r="R5514" s="102"/>
      <c r="S5514" s="91"/>
    </row>
    <row r="5515" spans="1:19" s="104" customFormat="1" ht="12.75" customHeight="1" x14ac:dyDescent="0.25">
      <c r="A5515" s="121"/>
      <c r="B5515" s="92" t="str">
        <f>IF(E5515="","",VLOOKUP(E5515,[1]PROJECTES!$C$14:$G$5000,2,FALSE))</f>
        <v/>
      </c>
      <c r="C5515" s="121"/>
      <c r="D5515" s="93" t="str">
        <f>IF(E5515="","",VLOOKUP(E5515,[1]PROJECTES!$C$14:$G$5000,5,FALSE))</f>
        <v/>
      </c>
      <c r="E5515" s="117"/>
      <c r="F5515" s="95"/>
      <c r="G5515" s="96" t="str">
        <f>IF(E5515="","",VLOOKUP(E5515,[1]PROJECTES!$C$14:$G$5000,4,FALSE))</f>
        <v/>
      </c>
      <c r="H5515" s="118"/>
      <c r="I5515" s="97" t="str">
        <f>IF(H5515="","",VLOOKUP(H5515,BD!B$2:C$16,2,FALSE))</f>
        <v/>
      </c>
      <c r="J5515" s="98"/>
      <c r="K5515" s="135" t="str">
        <f t="shared" si="184"/>
        <v/>
      </c>
      <c r="L5515" s="99" t="str">
        <f t="shared" ca="1" si="185"/>
        <v>-</v>
      </c>
      <c r="M5515" s="93" t="str">
        <f>IF(E5515="","",VLOOKUP(E5515,[1]PROJECTES!$C$14:$Z$5000,21,FALSE))</f>
        <v/>
      </c>
      <c r="N5515" s="100"/>
      <c r="O5515" s="72" t="s">
        <v>229</v>
      </c>
      <c r="P5515" s="101"/>
      <c r="Q5515" s="132"/>
      <c r="R5515" s="102"/>
      <c r="S5515" s="91"/>
    </row>
    <row r="5516" spans="1:19" s="104" customFormat="1" ht="12.75" customHeight="1" x14ac:dyDescent="0.25">
      <c r="A5516" s="121"/>
      <c r="B5516" s="92" t="str">
        <f>IF(E5516="","",VLOOKUP(E5516,[1]PROJECTES!$C$14:$G$5000,2,FALSE))</f>
        <v/>
      </c>
      <c r="C5516" s="121"/>
      <c r="D5516" s="93" t="str">
        <f>IF(E5516="","",VLOOKUP(E5516,[1]PROJECTES!$C$14:$G$5000,5,FALSE))</f>
        <v/>
      </c>
      <c r="E5516" s="117"/>
      <c r="F5516" s="95"/>
      <c r="G5516" s="96" t="str">
        <f>IF(E5516="","",VLOOKUP(E5516,[1]PROJECTES!$C$14:$G$5000,4,FALSE))</f>
        <v/>
      </c>
      <c r="H5516" s="118"/>
      <c r="I5516" s="97" t="str">
        <f>IF(H5516="","",VLOOKUP(H5516,BD!B$2:C$16,2,FALSE))</f>
        <v/>
      </c>
      <c r="J5516" s="98"/>
      <c r="K5516" s="135" t="str">
        <f t="shared" si="184"/>
        <v/>
      </c>
      <c r="L5516" s="99" t="str">
        <f t="shared" ca="1" si="185"/>
        <v>-</v>
      </c>
      <c r="M5516" s="93" t="str">
        <f>IF(E5516="","",VLOOKUP(E5516,[1]PROJECTES!$C$14:$Z$5000,21,FALSE))</f>
        <v/>
      </c>
      <c r="N5516" s="100"/>
      <c r="O5516" s="72" t="s">
        <v>229</v>
      </c>
      <c r="P5516" s="101"/>
      <c r="Q5516" s="132"/>
      <c r="R5516" s="102"/>
      <c r="S5516" s="91"/>
    </row>
    <row r="5517" spans="1:19" s="104" customFormat="1" ht="12.75" customHeight="1" x14ac:dyDescent="0.25">
      <c r="A5517" s="121"/>
      <c r="B5517" s="92" t="str">
        <f>IF(E5517="","",VLOOKUP(E5517,[1]PROJECTES!$C$14:$G$5000,2,FALSE))</f>
        <v/>
      </c>
      <c r="C5517" s="121"/>
      <c r="D5517" s="93" t="str">
        <f>IF(E5517="","",VLOOKUP(E5517,[1]PROJECTES!$C$14:$G$5000,5,FALSE))</f>
        <v/>
      </c>
      <c r="E5517" s="117"/>
      <c r="F5517" s="95"/>
      <c r="G5517" s="96" t="str">
        <f>IF(E5517="","",VLOOKUP(E5517,[1]PROJECTES!$C$14:$G$5000,4,FALSE))</f>
        <v/>
      </c>
      <c r="H5517" s="118"/>
      <c r="I5517" s="97" t="str">
        <f>IF(H5517="","",VLOOKUP(H5517,BD!B$2:C$16,2,FALSE))</f>
        <v/>
      </c>
      <c r="J5517" s="98"/>
      <c r="K5517" s="135" t="str">
        <f t="shared" si="184"/>
        <v/>
      </c>
      <c r="L5517" s="99" t="str">
        <f t="shared" ca="1" si="185"/>
        <v>-</v>
      </c>
      <c r="M5517" s="93" t="str">
        <f>IF(E5517="","",VLOOKUP(E5517,[1]PROJECTES!$C$14:$Z$5000,21,FALSE))</f>
        <v/>
      </c>
      <c r="N5517" s="100"/>
      <c r="O5517" s="72" t="s">
        <v>229</v>
      </c>
      <c r="P5517" s="101"/>
      <c r="Q5517" s="132"/>
      <c r="R5517" s="102"/>
      <c r="S5517" s="91"/>
    </row>
    <row r="5518" spans="1:19" s="104" customFormat="1" ht="12.75" customHeight="1" x14ac:dyDescent="0.25">
      <c r="A5518" s="121"/>
      <c r="B5518" s="92" t="str">
        <f>IF(E5518="","",VLOOKUP(E5518,[1]PROJECTES!$C$14:$G$5000,2,FALSE))</f>
        <v/>
      </c>
      <c r="C5518" s="121"/>
      <c r="D5518" s="93" t="str">
        <f>IF(E5518="","",VLOOKUP(E5518,[1]PROJECTES!$C$14:$G$5000,5,FALSE))</f>
        <v/>
      </c>
      <c r="E5518" s="117"/>
      <c r="F5518" s="95"/>
      <c r="G5518" s="96" t="str">
        <f>IF(E5518="","",VLOOKUP(E5518,[1]PROJECTES!$C$14:$G$5000,4,FALSE))</f>
        <v/>
      </c>
      <c r="H5518" s="118"/>
      <c r="I5518" s="97" t="str">
        <f>IF(H5518="","",VLOOKUP(H5518,BD!B$2:C$16,2,FALSE))</f>
        <v/>
      </c>
      <c r="J5518" s="98"/>
      <c r="K5518" s="135" t="str">
        <f t="shared" si="184"/>
        <v/>
      </c>
      <c r="L5518" s="99" t="str">
        <f t="shared" ca="1" si="185"/>
        <v>-</v>
      </c>
      <c r="M5518" s="93" t="str">
        <f>IF(E5518="","",VLOOKUP(E5518,[1]PROJECTES!$C$14:$Z$5000,21,FALSE))</f>
        <v/>
      </c>
      <c r="N5518" s="100"/>
      <c r="O5518" s="72" t="s">
        <v>229</v>
      </c>
      <c r="P5518" s="101"/>
      <c r="Q5518" s="132"/>
      <c r="R5518" s="102"/>
      <c r="S5518" s="91"/>
    </row>
    <row r="5519" spans="1:19" s="104" customFormat="1" ht="12.75" customHeight="1" x14ac:dyDescent="0.25">
      <c r="A5519" s="121"/>
      <c r="B5519" s="92" t="str">
        <f>IF(E5519="","",VLOOKUP(E5519,[1]PROJECTES!$C$14:$G$5000,2,FALSE))</f>
        <v/>
      </c>
      <c r="C5519" s="121"/>
      <c r="D5519" s="93" t="str">
        <f>IF(E5519="","",VLOOKUP(E5519,[1]PROJECTES!$C$14:$G$5000,5,FALSE))</f>
        <v/>
      </c>
      <c r="E5519" s="117"/>
      <c r="F5519" s="95"/>
      <c r="G5519" s="96" t="str">
        <f>IF(E5519="","",VLOOKUP(E5519,[1]PROJECTES!$C$14:$G$5000,4,FALSE))</f>
        <v/>
      </c>
      <c r="H5519" s="118"/>
      <c r="I5519" s="97" t="str">
        <f>IF(H5519="","",VLOOKUP(H5519,BD!B$2:C$16,2,FALSE))</f>
        <v/>
      </c>
      <c r="J5519" s="98"/>
      <c r="K5519" s="135" t="str">
        <f t="shared" si="184"/>
        <v/>
      </c>
      <c r="L5519" s="99" t="str">
        <f t="shared" ca="1" si="185"/>
        <v>-</v>
      </c>
      <c r="M5519" s="93" t="str">
        <f>IF(E5519="","",VLOOKUP(E5519,[1]PROJECTES!$C$14:$Z$5000,21,FALSE))</f>
        <v/>
      </c>
      <c r="N5519" s="100"/>
      <c r="O5519" s="72" t="s">
        <v>229</v>
      </c>
      <c r="P5519" s="101"/>
      <c r="Q5519" s="132"/>
      <c r="R5519" s="102"/>
      <c r="S5519" s="91"/>
    </row>
    <row r="5520" spans="1:19" s="104" customFormat="1" ht="12.75" customHeight="1" x14ac:dyDescent="0.25">
      <c r="A5520" s="121"/>
      <c r="B5520" s="92" t="str">
        <f>IF(E5520="","",VLOOKUP(E5520,[1]PROJECTES!$C$14:$G$5000,2,FALSE))</f>
        <v/>
      </c>
      <c r="C5520" s="121"/>
      <c r="D5520" s="93" t="str">
        <f>IF(E5520="","",VLOOKUP(E5520,[1]PROJECTES!$C$14:$G$5000,5,FALSE))</f>
        <v/>
      </c>
      <c r="E5520" s="117"/>
      <c r="F5520" s="95"/>
      <c r="G5520" s="96" t="str">
        <f>IF(E5520="","",VLOOKUP(E5520,[1]PROJECTES!$C$14:$G$5000,4,FALSE))</f>
        <v/>
      </c>
      <c r="H5520" s="118"/>
      <c r="I5520" s="97" t="str">
        <f>IF(H5520="","",VLOOKUP(H5520,BD!B$2:C$16,2,FALSE))</f>
        <v/>
      </c>
      <c r="J5520" s="98"/>
      <c r="K5520" s="135" t="str">
        <f t="shared" si="184"/>
        <v/>
      </c>
      <c r="L5520" s="99" t="str">
        <f t="shared" ca="1" si="185"/>
        <v>-</v>
      </c>
      <c r="M5520" s="93" t="str">
        <f>IF(E5520="","",VLOOKUP(E5520,[1]PROJECTES!$C$14:$Z$5000,21,FALSE))</f>
        <v/>
      </c>
      <c r="N5520" s="100"/>
      <c r="O5520" s="72" t="s">
        <v>229</v>
      </c>
      <c r="P5520" s="101"/>
      <c r="Q5520" s="132"/>
      <c r="R5520" s="102"/>
      <c r="S5520" s="91"/>
    </row>
    <row r="5521" spans="1:19" s="104" customFormat="1" ht="12.75" customHeight="1" x14ac:dyDescent="0.25">
      <c r="A5521" s="121"/>
      <c r="B5521" s="92" t="str">
        <f>IF(E5521="","",VLOOKUP(E5521,[1]PROJECTES!$C$14:$G$5000,2,FALSE))</f>
        <v/>
      </c>
      <c r="C5521" s="121"/>
      <c r="D5521" s="93" t="str">
        <f>IF(E5521="","",VLOOKUP(E5521,[1]PROJECTES!$C$14:$G$5000,5,FALSE))</f>
        <v/>
      </c>
      <c r="E5521" s="117"/>
      <c r="F5521" s="95"/>
      <c r="G5521" s="96" t="str">
        <f>IF(E5521="","",VLOOKUP(E5521,[1]PROJECTES!$C$14:$G$5000,4,FALSE))</f>
        <v/>
      </c>
      <c r="H5521" s="118"/>
      <c r="I5521" s="97" t="str">
        <f>IF(H5521="","",VLOOKUP(H5521,BD!B$2:C$16,2,FALSE))</f>
        <v/>
      </c>
      <c r="J5521" s="98"/>
      <c r="K5521" s="135" t="str">
        <f t="shared" si="184"/>
        <v/>
      </c>
      <c r="L5521" s="99" t="str">
        <f t="shared" ca="1" si="185"/>
        <v>-</v>
      </c>
      <c r="M5521" s="93" t="str">
        <f>IF(E5521="","",VLOOKUP(E5521,[1]PROJECTES!$C$14:$Z$5000,21,FALSE))</f>
        <v/>
      </c>
      <c r="N5521" s="100"/>
      <c r="O5521" s="72" t="s">
        <v>229</v>
      </c>
      <c r="P5521" s="101"/>
      <c r="Q5521" s="132"/>
      <c r="R5521" s="102"/>
      <c r="S5521" s="91"/>
    </row>
    <row r="5522" spans="1:19" s="104" customFormat="1" ht="12.75" customHeight="1" x14ac:dyDescent="0.25">
      <c r="A5522" s="121"/>
      <c r="B5522" s="92" t="str">
        <f>IF(E5522="","",VLOOKUP(E5522,[1]PROJECTES!$C$14:$G$5000,2,FALSE))</f>
        <v/>
      </c>
      <c r="C5522" s="121"/>
      <c r="D5522" s="93" t="str">
        <f>IF(E5522="","",VLOOKUP(E5522,[1]PROJECTES!$C$14:$G$5000,5,FALSE))</f>
        <v/>
      </c>
      <c r="E5522" s="117"/>
      <c r="F5522" s="95"/>
      <c r="G5522" s="96" t="str">
        <f>IF(E5522="","",VLOOKUP(E5522,[1]PROJECTES!$C$14:$G$5000,4,FALSE))</f>
        <v/>
      </c>
      <c r="H5522" s="118"/>
      <c r="I5522" s="97" t="str">
        <f>IF(H5522="","",VLOOKUP(H5522,BD!B$2:C$16,2,FALSE))</f>
        <v/>
      </c>
      <c r="J5522" s="98"/>
      <c r="K5522" s="135" t="str">
        <f t="shared" si="184"/>
        <v/>
      </c>
      <c r="L5522" s="99" t="str">
        <f t="shared" ca="1" si="185"/>
        <v>-</v>
      </c>
      <c r="M5522" s="93" t="str">
        <f>IF(E5522="","",VLOOKUP(E5522,[1]PROJECTES!$C$14:$Z$5000,21,FALSE))</f>
        <v/>
      </c>
      <c r="N5522" s="100"/>
      <c r="O5522" s="72" t="s">
        <v>229</v>
      </c>
      <c r="P5522" s="101"/>
      <c r="Q5522" s="132"/>
      <c r="R5522" s="102"/>
      <c r="S5522" s="91"/>
    </row>
    <row r="5523" spans="1:19" s="104" customFormat="1" ht="12.75" customHeight="1" x14ac:dyDescent="0.25">
      <c r="A5523" s="121"/>
      <c r="B5523" s="92" t="str">
        <f>IF(E5523="","",VLOOKUP(E5523,[1]PROJECTES!$C$14:$G$5000,2,FALSE))</f>
        <v/>
      </c>
      <c r="C5523" s="121"/>
      <c r="D5523" s="93" t="str">
        <f>IF(E5523="","",VLOOKUP(E5523,[1]PROJECTES!$C$14:$G$5000,5,FALSE))</f>
        <v/>
      </c>
      <c r="E5523" s="117"/>
      <c r="F5523" s="95"/>
      <c r="G5523" s="96" t="str">
        <f>IF(E5523="","",VLOOKUP(E5523,[1]PROJECTES!$C$14:$G$5000,4,FALSE))</f>
        <v/>
      </c>
      <c r="H5523" s="118"/>
      <c r="I5523" s="97" t="str">
        <f>IF(H5523="","",VLOOKUP(H5523,BD!B$2:C$16,2,FALSE))</f>
        <v/>
      </c>
      <c r="J5523" s="98"/>
      <c r="K5523" s="135" t="str">
        <f t="shared" si="184"/>
        <v/>
      </c>
      <c r="L5523" s="99" t="str">
        <f t="shared" ca="1" si="185"/>
        <v>-</v>
      </c>
      <c r="M5523" s="93" t="str">
        <f>IF(E5523="","",VLOOKUP(E5523,[1]PROJECTES!$C$14:$Z$5000,21,FALSE))</f>
        <v/>
      </c>
      <c r="N5523" s="100"/>
      <c r="O5523" s="72" t="s">
        <v>229</v>
      </c>
      <c r="P5523" s="101"/>
      <c r="Q5523" s="132"/>
      <c r="R5523" s="102"/>
      <c r="S5523" s="91"/>
    </row>
    <row r="5524" spans="1:19" s="104" customFormat="1" ht="12.75" customHeight="1" x14ac:dyDescent="0.25">
      <c r="A5524" s="121"/>
      <c r="B5524" s="92" t="str">
        <f>IF(E5524="","",VLOOKUP(E5524,[1]PROJECTES!$C$14:$G$5000,2,FALSE))</f>
        <v/>
      </c>
      <c r="C5524" s="121"/>
      <c r="D5524" s="93" t="str">
        <f>IF(E5524="","",VLOOKUP(E5524,[1]PROJECTES!$C$14:$G$5000,5,FALSE))</f>
        <v/>
      </c>
      <c r="E5524" s="117"/>
      <c r="F5524" s="95"/>
      <c r="G5524" s="96" t="str">
        <f>IF(E5524="","",VLOOKUP(E5524,[1]PROJECTES!$C$14:$G$5000,4,FALSE))</f>
        <v/>
      </c>
      <c r="H5524" s="118"/>
      <c r="I5524" s="97" t="str">
        <f>IF(H5524="","",VLOOKUP(H5524,BD!B$2:C$16,2,FALSE))</f>
        <v/>
      </c>
      <c r="J5524" s="98"/>
      <c r="K5524" s="135" t="str">
        <f t="shared" si="184"/>
        <v/>
      </c>
      <c r="L5524" s="99" t="str">
        <f t="shared" ca="1" si="185"/>
        <v>-</v>
      </c>
      <c r="M5524" s="93" t="str">
        <f>IF(E5524="","",VLOOKUP(E5524,[1]PROJECTES!$C$14:$Z$5000,21,FALSE))</f>
        <v/>
      </c>
      <c r="N5524" s="100"/>
      <c r="O5524" s="72" t="s">
        <v>229</v>
      </c>
      <c r="P5524" s="101"/>
      <c r="Q5524" s="132"/>
      <c r="R5524" s="102"/>
      <c r="S5524" s="91"/>
    </row>
    <row r="5525" spans="1:19" s="104" customFormat="1" ht="12.75" customHeight="1" x14ac:dyDescent="0.25">
      <c r="A5525" s="121"/>
      <c r="B5525" s="92" t="str">
        <f>IF(E5525="","",VLOOKUP(E5525,[1]PROJECTES!$C$14:$G$5000,2,FALSE))</f>
        <v/>
      </c>
      <c r="C5525" s="121"/>
      <c r="D5525" s="93" t="str">
        <f>IF(E5525="","",VLOOKUP(E5525,[1]PROJECTES!$C$14:$G$5000,5,FALSE))</f>
        <v/>
      </c>
      <c r="E5525" s="117"/>
      <c r="F5525" s="95"/>
      <c r="G5525" s="96" t="str">
        <f>IF(E5525="","",VLOOKUP(E5525,[1]PROJECTES!$C$14:$G$5000,4,FALSE))</f>
        <v/>
      </c>
      <c r="H5525" s="118"/>
      <c r="I5525" s="97" t="str">
        <f>IF(H5525="","",VLOOKUP(H5525,BD!B$2:C$16,2,FALSE))</f>
        <v/>
      </c>
      <c r="J5525" s="98"/>
      <c r="K5525" s="135" t="str">
        <f t="shared" si="184"/>
        <v/>
      </c>
      <c r="L5525" s="99" t="str">
        <f t="shared" ca="1" si="185"/>
        <v>-</v>
      </c>
      <c r="M5525" s="93" t="str">
        <f>IF(E5525="","",VLOOKUP(E5525,[1]PROJECTES!$C$14:$Z$5000,21,FALSE))</f>
        <v/>
      </c>
      <c r="N5525" s="100"/>
      <c r="O5525" s="72" t="s">
        <v>229</v>
      </c>
      <c r="P5525" s="101"/>
      <c r="Q5525" s="132"/>
      <c r="R5525" s="102"/>
      <c r="S5525" s="91"/>
    </row>
    <row r="5526" spans="1:19" s="104" customFormat="1" ht="12.75" customHeight="1" x14ac:dyDescent="0.25">
      <c r="A5526" s="121"/>
      <c r="B5526" s="92" t="str">
        <f>IF(E5526="","",VLOOKUP(E5526,[1]PROJECTES!$C$14:$G$5000,2,FALSE))</f>
        <v/>
      </c>
      <c r="C5526" s="121"/>
      <c r="D5526" s="93" t="str">
        <f>IF(E5526="","",VLOOKUP(E5526,[1]PROJECTES!$C$14:$G$5000,5,FALSE))</f>
        <v/>
      </c>
      <c r="E5526" s="117"/>
      <c r="F5526" s="95"/>
      <c r="G5526" s="96" t="str">
        <f>IF(E5526="","",VLOOKUP(E5526,[1]PROJECTES!$C$14:$G$5000,4,FALSE))</f>
        <v/>
      </c>
      <c r="H5526" s="118"/>
      <c r="I5526" s="97" t="str">
        <f>IF(H5526="","",VLOOKUP(H5526,BD!B$2:C$16,2,FALSE))</f>
        <v/>
      </c>
      <c r="J5526" s="98"/>
      <c r="K5526" s="135" t="str">
        <f t="shared" si="184"/>
        <v/>
      </c>
      <c r="L5526" s="99" t="str">
        <f t="shared" ca="1" si="185"/>
        <v>-</v>
      </c>
      <c r="M5526" s="93" t="str">
        <f>IF(E5526="","",VLOOKUP(E5526,[1]PROJECTES!$C$14:$Z$5000,21,FALSE))</f>
        <v/>
      </c>
      <c r="N5526" s="100"/>
      <c r="O5526" s="72" t="s">
        <v>229</v>
      </c>
      <c r="P5526" s="101"/>
      <c r="Q5526" s="132"/>
      <c r="R5526" s="102"/>
      <c r="S5526" s="91"/>
    </row>
    <row r="5527" spans="1:19" s="104" customFormat="1" ht="12.75" customHeight="1" x14ac:dyDescent="0.25">
      <c r="A5527" s="121"/>
      <c r="B5527" s="92" t="str">
        <f>IF(E5527="","",VLOOKUP(E5527,[1]PROJECTES!$C$14:$G$5000,2,FALSE))</f>
        <v/>
      </c>
      <c r="C5527" s="121"/>
      <c r="D5527" s="93" t="str">
        <f>IF(E5527="","",VLOOKUP(E5527,[1]PROJECTES!$C$14:$G$5000,5,FALSE))</f>
        <v/>
      </c>
      <c r="E5527" s="117"/>
      <c r="F5527" s="95"/>
      <c r="G5527" s="96" t="str">
        <f>IF(E5527="","",VLOOKUP(E5527,[1]PROJECTES!$C$14:$G$5000,4,FALSE))</f>
        <v/>
      </c>
      <c r="H5527" s="118"/>
      <c r="I5527" s="97" t="str">
        <f>IF(H5527="","",VLOOKUP(H5527,BD!B$2:C$16,2,FALSE))</f>
        <v/>
      </c>
      <c r="J5527" s="98"/>
      <c r="K5527" s="135" t="str">
        <f t="shared" si="184"/>
        <v/>
      </c>
      <c r="L5527" s="99" t="str">
        <f t="shared" ca="1" si="185"/>
        <v>-</v>
      </c>
      <c r="M5527" s="93" t="str">
        <f>IF(E5527="","",VLOOKUP(E5527,[1]PROJECTES!$C$14:$Z$5000,21,FALSE))</f>
        <v/>
      </c>
      <c r="N5527" s="100"/>
      <c r="O5527" s="72" t="s">
        <v>229</v>
      </c>
      <c r="P5527" s="101"/>
      <c r="Q5527" s="132"/>
      <c r="R5527" s="102"/>
      <c r="S5527" s="91"/>
    </row>
    <row r="5528" spans="1:19" s="104" customFormat="1" ht="12.75" customHeight="1" x14ac:dyDescent="0.25">
      <c r="A5528" s="121"/>
      <c r="B5528" s="92" t="str">
        <f>IF(E5528="","",VLOOKUP(E5528,[1]PROJECTES!$C$14:$G$5000,2,FALSE))</f>
        <v/>
      </c>
      <c r="C5528" s="121"/>
      <c r="D5528" s="93" t="str">
        <f>IF(E5528="","",VLOOKUP(E5528,[1]PROJECTES!$C$14:$G$5000,5,FALSE))</f>
        <v/>
      </c>
      <c r="E5528" s="117"/>
      <c r="F5528" s="95"/>
      <c r="G5528" s="96" t="str">
        <f>IF(E5528="","",VLOOKUP(E5528,[1]PROJECTES!$C$14:$G$5000,4,FALSE))</f>
        <v/>
      </c>
      <c r="H5528" s="118"/>
      <c r="I5528" s="97" t="str">
        <f>IF(H5528="","",VLOOKUP(H5528,BD!B$2:C$16,2,FALSE))</f>
        <v/>
      </c>
      <c r="J5528" s="98"/>
      <c r="K5528" s="135" t="str">
        <f t="shared" si="184"/>
        <v/>
      </c>
      <c r="L5528" s="99" t="str">
        <f t="shared" ca="1" si="185"/>
        <v>-</v>
      </c>
      <c r="M5528" s="93" t="str">
        <f>IF(E5528="","",VLOOKUP(E5528,[1]PROJECTES!$C$14:$Z$5000,21,FALSE))</f>
        <v/>
      </c>
      <c r="N5528" s="100"/>
      <c r="O5528" s="72" t="s">
        <v>229</v>
      </c>
      <c r="P5528" s="101"/>
      <c r="Q5528" s="132"/>
      <c r="R5528" s="102"/>
      <c r="S5528" s="91"/>
    </row>
    <row r="5529" spans="1:19" s="104" customFormat="1" ht="12.75" customHeight="1" x14ac:dyDescent="0.25">
      <c r="A5529" s="121"/>
      <c r="B5529" s="92" t="str">
        <f>IF(E5529="","",VLOOKUP(E5529,[1]PROJECTES!$C$14:$G$5000,2,FALSE))</f>
        <v/>
      </c>
      <c r="C5529" s="121"/>
      <c r="D5529" s="93" t="str">
        <f>IF(E5529="","",VLOOKUP(E5529,[1]PROJECTES!$C$14:$G$5000,5,FALSE))</f>
        <v/>
      </c>
      <c r="E5529" s="117"/>
      <c r="F5529" s="95"/>
      <c r="G5529" s="96" t="str">
        <f>IF(E5529="","",VLOOKUP(E5529,[1]PROJECTES!$C$14:$G$5000,4,FALSE))</f>
        <v/>
      </c>
      <c r="H5529" s="118"/>
      <c r="I5529" s="97" t="str">
        <f>IF(H5529="","",VLOOKUP(H5529,BD!B$2:C$16,2,FALSE))</f>
        <v/>
      </c>
      <c r="J5529" s="98"/>
      <c r="K5529" s="135" t="str">
        <f t="shared" si="184"/>
        <v/>
      </c>
      <c r="L5529" s="99" t="str">
        <f t="shared" ca="1" si="185"/>
        <v>-</v>
      </c>
      <c r="M5529" s="93" t="str">
        <f>IF(E5529="","",VLOOKUP(E5529,[1]PROJECTES!$C$14:$Z$5000,21,FALSE))</f>
        <v/>
      </c>
      <c r="N5529" s="100"/>
      <c r="O5529" s="72" t="s">
        <v>229</v>
      </c>
      <c r="P5529" s="101"/>
      <c r="Q5529" s="132"/>
      <c r="R5529" s="102"/>
      <c r="S5529" s="91"/>
    </row>
    <row r="5530" spans="1:19" s="104" customFormat="1" ht="12.75" customHeight="1" x14ac:dyDescent="0.25">
      <c r="A5530" s="121"/>
      <c r="B5530" s="92" t="str">
        <f>IF(E5530="","",VLOOKUP(E5530,[1]PROJECTES!$C$14:$G$5000,2,FALSE))</f>
        <v/>
      </c>
      <c r="C5530" s="121"/>
      <c r="D5530" s="93" t="str">
        <f>IF(E5530="","",VLOOKUP(E5530,[1]PROJECTES!$C$14:$G$5000,5,FALSE))</f>
        <v/>
      </c>
      <c r="E5530" s="117"/>
      <c r="F5530" s="95"/>
      <c r="G5530" s="96" t="str">
        <f>IF(E5530="","",VLOOKUP(E5530,[1]PROJECTES!$C$14:$G$5000,4,FALSE))</f>
        <v/>
      </c>
      <c r="H5530" s="118"/>
      <c r="I5530" s="97" t="str">
        <f>IF(H5530="","",VLOOKUP(H5530,BD!B$2:C$16,2,FALSE))</f>
        <v/>
      </c>
      <c r="J5530" s="98"/>
      <c r="K5530" s="135" t="str">
        <f t="shared" si="184"/>
        <v/>
      </c>
      <c r="L5530" s="99" t="str">
        <f t="shared" ca="1" si="185"/>
        <v>-</v>
      </c>
      <c r="M5530" s="93" t="str">
        <f>IF(E5530="","",VLOOKUP(E5530,[1]PROJECTES!$C$14:$Z$5000,21,FALSE))</f>
        <v/>
      </c>
      <c r="N5530" s="100"/>
      <c r="O5530" s="72" t="s">
        <v>229</v>
      </c>
      <c r="P5530" s="101"/>
      <c r="Q5530" s="132"/>
      <c r="R5530" s="102"/>
      <c r="S5530" s="91"/>
    </row>
    <row r="5531" spans="1:19" s="104" customFormat="1" ht="12.75" customHeight="1" x14ac:dyDescent="0.25">
      <c r="A5531" s="121"/>
      <c r="B5531" s="92" t="str">
        <f>IF(E5531="","",VLOOKUP(E5531,[1]PROJECTES!$C$14:$G$5000,2,FALSE))</f>
        <v/>
      </c>
      <c r="C5531" s="121"/>
      <c r="D5531" s="93" t="str">
        <f>IF(E5531="","",VLOOKUP(E5531,[1]PROJECTES!$C$14:$G$5000,5,FALSE))</f>
        <v/>
      </c>
      <c r="E5531" s="117"/>
      <c r="F5531" s="95"/>
      <c r="G5531" s="96" t="str">
        <f>IF(E5531="","",VLOOKUP(E5531,[1]PROJECTES!$C$14:$G$5000,4,FALSE))</f>
        <v/>
      </c>
      <c r="H5531" s="118"/>
      <c r="I5531" s="97" t="str">
        <f>IF(H5531="","",VLOOKUP(H5531,BD!B$2:C$16,2,FALSE))</f>
        <v/>
      </c>
      <c r="J5531" s="98"/>
      <c r="K5531" s="135" t="str">
        <f t="shared" si="184"/>
        <v/>
      </c>
      <c r="L5531" s="99" t="str">
        <f t="shared" ca="1" si="185"/>
        <v>-</v>
      </c>
      <c r="M5531" s="93" t="str">
        <f>IF(E5531="","",VLOOKUP(E5531,[1]PROJECTES!$C$14:$Z$5000,21,FALSE))</f>
        <v/>
      </c>
      <c r="N5531" s="100"/>
      <c r="O5531" s="72" t="s">
        <v>229</v>
      </c>
      <c r="P5531" s="101"/>
      <c r="Q5531" s="132"/>
      <c r="R5531" s="102"/>
      <c r="S5531" s="91"/>
    </row>
    <row r="5532" spans="1:19" s="104" customFormat="1" ht="12.75" customHeight="1" x14ac:dyDescent="0.25">
      <c r="A5532" s="121"/>
      <c r="B5532" s="92" t="str">
        <f>IF(E5532="","",VLOOKUP(E5532,[1]PROJECTES!$C$14:$G$5000,2,FALSE))</f>
        <v/>
      </c>
      <c r="C5532" s="121"/>
      <c r="D5532" s="93" t="str">
        <f>IF(E5532="","",VLOOKUP(E5532,[1]PROJECTES!$C$14:$G$5000,5,FALSE))</f>
        <v/>
      </c>
      <c r="E5532" s="117"/>
      <c r="F5532" s="95"/>
      <c r="G5532" s="96" t="str">
        <f>IF(E5532="","",VLOOKUP(E5532,[1]PROJECTES!$C$14:$G$5000,4,FALSE))</f>
        <v/>
      </c>
      <c r="H5532" s="118"/>
      <c r="I5532" s="97" t="str">
        <f>IF(H5532="","",VLOOKUP(H5532,BD!B$2:C$16,2,FALSE))</f>
        <v/>
      </c>
      <c r="J5532" s="98"/>
      <c r="K5532" s="135" t="str">
        <f t="shared" si="184"/>
        <v/>
      </c>
      <c r="L5532" s="99" t="str">
        <f t="shared" ca="1" si="185"/>
        <v>-</v>
      </c>
      <c r="M5532" s="93" t="str">
        <f>IF(E5532="","",VLOOKUP(E5532,[1]PROJECTES!$C$14:$Z$5000,21,FALSE))</f>
        <v/>
      </c>
      <c r="N5532" s="100"/>
      <c r="O5532" s="72" t="s">
        <v>229</v>
      </c>
      <c r="P5532" s="101"/>
      <c r="Q5532" s="132"/>
      <c r="R5532" s="102"/>
      <c r="S5532" s="91"/>
    </row>
    <row r="5533" spans="1:19" s="104" customFormat="1" ht="12.75" customHeight="1" x14ac:dyDescent="0.25">
      <c r="A5533" s="121"/>
      <c r="B5533" s="92" t="str">
        <f>IF(E5533="","",VLOOKUP(E5533,[1]PROJECTES!$C$14:$G$5000,2,FALSE))</f>
        <v/>
      </c>
      <c r="C5533" s="121"/>
      <c r="D5533" s="93" t="str">
        <f>IF(E5533="","",VLOOKUP(E5533,[1]PROJECTES!$C$14:$G$5000,5,FALSE))</f>
        <v/>
      </c>
      <c r="E5533" s="117"/>
      <c r="F5533" s="95"/>
      <c r="G5533" s="96" t="str">
        <f>IF(E5533="","",VLOOKUP(E5533,[1]PROJECTES!$C$14:$G$5000,4,FALSE))</f>
        <v/>
      </c>
      <c r="H5533" s="118"/>
      <c r="I5533" s="97" t="str">
        <f>IF(H5533="","",VLOOKUP(H5533,BD!B$2:C$16,2,FALSE))</f>
        <v/>
      </c>
      <c r="J5533" s="98"/>
      <c r="K5533" s="135" t="str">
        <f t="shared" si="184"/>
        <v/>
      </c>
      <c r="L5533" s="99" t="str">
        <f t="shared" ca="1" si="185"/>
        <v>-</v>
      </c>
      <c r="M5533" s="93" t="str">
        <f>IF(E5533="","",VLOOKUP(E5533,[1]PROJECTES!$C$14:$Z$5000,21,FALSE))</f>
        <v/>
      </c>
      <c r="N5533" s="100"/>
      <c r="O5533" s="72" t="s">
        <v>229</v>
      </c>
      <c r="P5533" s="101"/>
      <c r="Q5533" s="132"/>
      <c r="R5533" s="102"/>
      <c r="S5533" s="91"/>
    </row>
    <row r="5534" spans="1:19" s="104" customFormat="1" ht="12.75" customHeight="1" x14ac:dyDescent="0.25">
      <c r="A5534" s="121"/>
      <c r="B5534" s="92" t="str">
        <f>IF(E5534="","",VLOOKUP(E5534,[1]PROJECTES!$C$14:$G$5000,2,FALSE))</f>
        <v/>
      </c>
      <c r="C5534" s="121"/>
      <c r="D5534" s="93" t="str">
        <f>IF(E5534="","",VLOOKUP(E5534,[1]PROJECTES!$C$14:$G$5000,5,FALSE))</f>
        <v/>
      </c>
      <c r="E5534" s="117"/>
      <c r="F5534" s="95"/>
      <c r="G5534" s="96" t="str">
        <f>IF(E5534="","",VLOOKUP(E5534,[1]PROJECTES!$C$14:$G$5000,4,FALSE))</f>
        <v/>
      </c>
      <c r="H5534" s="118"/>
      <c r="I5534" s="97" t="str">
        <f>IF(H5534="","",VLOOKUP(H5534,BD!B$2:C$16,2,FALSE))</f>
        <v/>
      </c>
      <c r="J5534" s="98"/>
      <c r="K5534" s="135" t="str">
        <f t="shared" si="184"/>
        <v/>
      </c>
      <c r="L5534" s="99" t="str">
        <f t="shared" ca="1" si="185"/>
        <v>-</v>
      </c>
      <c r="M5534" s="93" t="str">
        <f>IF(E5534="","",VLOOKUP(E5534,[1]PROJECTES!$C$14:$Z$5000,21,FALSE))</f>
        <v/>
      </c>
      <c r="N5534" s="100"/>
      <c r="O5534" s="72" t="s">
        <v>229</v>
      </c>
      <c r="P5534" s="101"/>
      <c r="Q5534" s="132"/>
      <c r="R5534" s="102"/>
      <c r="S5534" s="91"/>
    </row>
    <row r="5535" spans="1:19" s="104" customFormat="1" ht="12.75" customHeight="1" x14ac:dyDescent="0.25">
      <c r="A5535" s="121"/>
      <c r="B5535" s="92" t="str">
        <f>IF(E5535="","",VLOOKUP(E5535,[1]PROJECTES!$C$14:$G$5000,2,FALSE))</f>
        <v/>
      </c>
      <c r="C5535" s="121"/>
      <c r="D5535" s="93" t="str">
        <f>IF(E5535="","",VLOOKUP(E5535,[1]PROJECTES!$C$14:$G$5000,5,FALSE))</f>
        <v/>
      </c>
      <c r="E5535" s="117"/>
      <c r="F5535" s="95"/>
      <c r="G5535" s="96" t="str">
        <f>IF(E5535="","",VLOOKUP(E5535,[1]PROJECTES!$C$14:$G$5000,4,FALSE))</f>
        <v/>
      </c>
      <c r="H5535" s="118"/>
      <c r="I5535" s="97" t="str">
        <f>IF(H5535="","",VLOOKUP(H5535,BD!B$2:C$16,2,FALSE))</f>
        <v/>
      </c>
      <c r="J5535" s="98"/>
      <c r="K5535" s="135" t="str">
        <f t="shared" si="184"/>
        <v/>
      </c>
      <c r="L5535" s="99" t="str">
        <f t="shared" ca="1" si="185"/>
        <v>-</v>
      </c>
      <c r="M5535" s="93" t="str">
        <f>IF(E5535="","",VLOOKUP(E5535,[1]PROJECTES!$C$14:$Z$5000,21,FALSE))</f>
        <v/>
      </c>
      <c r="N5535" s="100"/>
      <c r="O5535" s="72" t="s">
        <v>229</v>
      </c>
      <c r="P5535" s="101"/>
      <c r="Q5535" s="132"/>
      <c r="R5535" s="102"/>
      <c r="S5535" s="91"/>
    </row>
    <row r="5536" spans="1:19" s="104" customFormat="1" ht="12.75" customHeight="1" x14ac:dyDescent="0.25">
      <c r="A5536" s="121"/>
      <c r="B5536" s="92" t="str">
        <f>IF(E5536="","",VLOOKUP(E5536,[1]PROJECTES!$C$14:$G$5000,2,FALSE))</f>
        <v/>
      </c>
      <c r="C5536" s="121"/>
      <c r="D5536" s="93" t="str">
        <f>IF(E5536="","",VLOOKUP(E5536,[1]PROJECTES!$C$14:$G$5000,5,FALSE))</f>
        <v/>
      </c>
      <c r="E5536" s="117"/>
      <c r="F5536" s="95"/>
      <c r="G5536" s="96" t="str">
        <f>IF(E5536="","",VLOOKUP(E5536,[1]PROJECTES!$C$14:$G$5000,4,FALSE))</f>
        <v/>
      </c>
      <c r="H5536" s="118"/>
      <c r="I5536" s="97" t="str">
        <f>IF(H5536="","",VLOOKUP(H5536,BD!B$2:C$16,2,FALSE))</f>
        <v/>
      </c>
      <c r="J5536" s="98"/>
      <c r="K5536" s="135" t="str">
        <f t="shared" si="184"/>
        <v/>
      </c>
      <c r="L5536" s="99" t="str">
        <f t="shared" ca="1" si="185"/>
        <v>-</v>
      </c>
      <c r="M5536" s="93" t="str">
        <f>IF(E5536="","",VLOOKUP(E5536,[1]PROJECTES!$C$14:$Z$5000,21,FALSE))</f>
        <v/>
      </c>
      <c r="N5536" s="100"/>
      <c r="O5536" s="72" t="s">
        <v>229</v>
      </c>
      <c r="P5536" s="101"/>
      <c r="Q5536" s="132"/>
      <c r="R5536" s="102"/>
      <c r="S5536" s="91"/>
    </row>
    <row r="5537" spans="1:19" s="104" customFormat="1" ht="12.75" customHeight="1" x14ac:dyDescent="0.25">
      <c r="A5537" s="121"/>
      <c r="B5537" s="92" t="str">
        <f>IF(E5537="","",VLOOKUP(E5537,[1]PROJECTES!$C$14:$G$5000,2,FALSE))</f>
        <v/>
      </c>
      <c r="C5537" s="121"/>
      <c r="D5537" s="93" t="str">
        <f>IF(E5537="","",VLOOKUP(E5537,[1]PROJECTES!$C$14:$G$5000,5,FALSE))</f>
        <v/>
      </c>
      <c r="E5537" s="117"/>
      <c r="F5537" s="95"/>
      <c r="G5537" s="96" t="str">
        <f>IF(E5537="","",VLOOKUP(E5537,[1]PROJECTES!$C$14:$G$5000,4,FALSE))</f>
        <v/>
      </c>
      <c r="H5537" s="118"/>
      <c r="I5537" s="97" t="str">
        <f>IF(H5537="","",VLOOKUP(H5537,BD!B$2:C$16,2,FALSE))</f>
        <v/>
      </c>
      <c r="J5537" s="98"/>
      <c r="K5537" s="135" t="str">
        <f t="shared" si="184"/>
        <v/>
      </c>
      <c r="L5537" s="99" t="str">
        <f t="shared" ca="1" si="185"/>
        <v>-</v>
      </c>
      <c r="M5537" s="93" t="str">
        <f>IF(E5537="","",VLOOKUP(E5537,[1]PROJECTES!$C$14:$Z$5000,21,FALSE))</f>
        <v/>
      </c>
      <c r="N5537" s="100"/>
      <c r="O5537" s="72" t="s">
        <v>229</v>
      </c>
      <c r="P5537" s="101"/>
      <c r="Q5537" s="132"/>
      <c r="R5537" s="102"/>
      <c r="S5537" s="91"/>
    </row>
    <row r="5538" spans="1:19" s="104" customFormat="1" ht="12.75" customHeight="1" x14ac:dyDescent="0.25">
      <c r="A5538" s="121"/>
      <c r="B5538" s="92" t="str">
        <f>IF(E5538="","",VLOOKUP(E5538,[1]PROJECTES!$C$14:$G$5000,2,FALSE))</f>
        <v/>
      </c>
      <c r="C5538" s="121"/>
      <c r="D5538" s="93" t="str">
        <f>IF(E5538="","",VLOOKUP(E5538,[1]PROJECTES!$C$14:$G$5000,5,FALSE))</f>
        <v/>
      </c>
      <c r="E5538" s="117"/>
      <c r="F5538" s="95"/>
      <c r="G5538" s="96" t="str">
        <f>IF(E5538="","",VLOOKUP(E5538,[1]PROJECTES!$C$14:$G$5000,4,FALSE))</f>
        <v/>
      </c>
      <c r="H5538" s="118"/>
      <c r="I5538" s="97" t="str">
        <f>IF(H5538="","",VLOOKUP(H5538,BD!B$2:C$16,2,FALSE))</f>
        <v/>
      </c>
      <c r="J5538" s="98"/>
      <c r="K5538" s="135" t="str">
        <f t="shared" si="184"/>
        <v/>
      </c>
      <c r="L5538" s="99" t="str">
        <f t="shared" ca="1" si="185"/>
        <v>-</v>
      </c>
      <c r="M5538" s="93" t="str">
        <f>IF(E5538="","",VLOOKUP(E5538,[1]PROJECTES!$C$14:$Z$5000,21,FALSE))</f>
        <v/>
      </c>
      <c r="N5538" s="100"/>
      <c r="O5538" s="72" t="s">
        <v>229</v>
      </c>
      <c r="P5538" s="101"/>
      <c r="Q5538" s="132"/>
      <c r="R5538" s="102"/>
      <c r="S5538" s="91"/>
    </row>
    <row r="5539" spans="1:19" s="104" customFormat="1" ht="12.75" customHeight="1" x14ac:dyDescent="0.25">
      <c r="A5539" s="121"/>
      <c r="B5539" s="92" t="str">
        <f>IF(E5539="","",VLOOKUP(E5539,[1]PROJECTES!$C$14:$G$5000,2,FALSE))</f>
        <v/>
      </c>
      <c r="C5539" s="121"/>
      <c r="D5539" s="93" t="str">
        <f>IF(E5539="","",VLOOKUP(E5539,[1]PROJECTES!$C$14:$G$5000,5,FALSE))</f>
        <v/>
      </c>
      <c r="E5539" s="117"/>
      <c r="F5539" s="95"/>
      <c r="G5539" s="96" t="str">
        <f>IF(E5539="","",VLOOKUP(E5539,[1]PROJECTES!$C$14:$G$5000,4,FALSE))</f>
        <v/>
      </c>
      <c r="H5539" s="118"/>
      <c r="I5539" s="97" t="str">
        <f>IF(H5539="","",VLOOKUP(H5539,BD!B$2:C$16,2,FALSE))</f>
        <v/>
      </c>
      <c r="J5539" s="98"/>
      <c r="K5539" s="135" t="str">
        <f t="shared" si="184"/>
        <v/>
      </c>
      <c r="L5539" s="99" t="str">
        <f t="shared" ca="1" si="185"/>
        <v>-</v>
      </c>
      <c r="M5539" s="93" t="str">
        <f>IF(E5539="","",VLOOKUP(E5539,[1]PROJECTES!$C$14:$Z$5000,21,FALSE))</f>
        <v/>
      </c>
      <c r="N5539" s="100"/>
      <c r="O5539" s="72" t="s">
        <v>229</v>
      </c>
      <c r="P5539" s="101"/>
      <c r="Q5539" s="132"/>
      <c r="R5539" s="102"/>
      <c r="S5539" s="91"/>
    </row>
    <row r="5540" spans="1:19" s="104" customFormat="1" ht="12.75" customHeight="1" x14ac:dyDescent="0.25">
      <c r="A5540" s="121"/>
      <c r="B5540" s="92" t="str">
        <f>IF(E5540="","",VLOOKUP(E5540,[1]PROJECTES!$C$14:$G$5000,2,FALSE))</f>
        <v/>
      </c>
      <c r="C5540" s="121"/>
      <c r="D5540" s="93" t="str">
        <f>IF(E5540="","",VLOOKUP(E5540,[1]PROJECTES!$C$14:$G$5000,5,FALSE))</f>
        <v/>
      </c>
      <c r="E5540" s="117"/>
      <c r="F5540" s="95"/>
      <c r="G5540" s="96" t="str">
        <f>IF(E5540="","",VLOOKUP(E5540,[1]PROJECTES!$C$14:$G$5000,4,FALSE))</f>
        <v/>
      </c>
      <c r="H5540" s="118"/>
      <c r="I5540" s="97" t="str">
        <f>IF(H5540="","",VLOOKUP(H5540,BD!B$2:C$16,2,FALSE))</f>
        <v/>
      </c>
      <c r="J5540" s="98"/>
      <c r="K5540" s="135" t="str">
        <f t="shared" si="184"/>
        <v/>
      </c>
      <c r="L5540" s="99" t="str">
        <f t="shared" ca="1" si="185"/>
        <v>-</v>
      </c>
      <c r="M5540" s="93" t="str">
        <f>IF(E5540="","",VLOOKUP(E5540,[1]PROJECTES!$C$14:$Z$5000,21,FALSE))</f>
        <v/>
      </c>
      <c r="N5540" s="100"/>
      <c r="O5540" s="72" t="s">
        <v>229</v>
      </c>
      <c r="P5540" s="101"/>
      <c r="Q5540" s="132"/>
      <c r="R5540" s="102"/>
      <c r="S5540" s="91"/>
    </row>
    <row r="5541" spans="1:19" s="104" customFormat="1" ht="12.75" customHeight="1" x14ac:dyDescent="0.25">
      <c r="A5541" s="121"/>
      <c r="B5541" s="92" t="str">
        <f>IF(E5541="","",VLOOKUP(E5541,[1]PROJECTES!$C$14:$G$5000,2,FALSE))</f>
        <v/>
      </c>
      <c r="C5541" s="121"/>
      <c r="D5541" s="93" t="str">
        <f>IF(E5541="","",VLOOKUP(E5541,[1]PROJECTES!$C$14:$G$5000,5,FALSE))</f>
        <v/>
      </c>
      <c r="E5541" s="117"/>
      <c r="F5541" s="95"/>
      <c r="G5541" s="96" t="str">
        <f>IF(E5541="","",VLOOKUP(E5541,[1]PROJECTES!$C$14:$G$5000,4,FALSE))</f>
        <v/>
      </c>
      <c r="H5541" s="118"/>
      <c r="I5541" s="97" t="str">
        <f>IF(H5541="","",VLOOKUP(H5541,BD!B$2:C$16,2,FALSE))</f>
        <v/>
      </c>
      <c r="J5541" s="98"/>
      <c r="K5541" s="135" t="str">
        <f t="shared" si="184"/>
        <v/>
      </c>
      <c r="L5541" s="99" t="str">
        <f t="shared" ca="1" si="185"/>
        <v>-</v>
      </c>
      <c r="M5541" s="93" t="str">
        <f>IF(E5541="","",VLOOKUP(E5541,[1]PROJECTES!$C$14:$Z$5000,21,FALSE))</f>
        <v/>
      </c>
      <c r="N5541" s="100"/>
      <c r="O5541" s="72" t="s">
        <v>229</v>
      </c>
      <c r="P5541" s="101"/>
      <c r="Q5541" s="132"/>
      <c r="R5541" s="102"/>
      <c r="S5541" s="91"/>
    </row>
    <row r="5542" spans="1:19" s="104" customFormat="1" ht="12.75" customHeight="1" x14ac:dyDescent="0.25">
      <c r="A5542" s="121"/>
      <c r="B5542" s="92" t="str">
        <f>IF(E5542="","",VLOOKUP(E5542,[1]PROJECTES!$C$14:$G$5000,2,FALSE))</f>
        <v/>
      </c>
      <c r="C5542" s="121"/>
      <c r="D5542" s="93" t="str">
        <f>IF(E5542="","",VLOOKUP(E5542,[1]PROJECTES!$C$14:$G$5000,5,FALSE))</f>
        <v/>
      </c>
      <c r="E5542" s="117"/>
      <c r="F5542" s="95"/>
      <c r="G5542" s="96" t="str">
        <f>IF(E5542="","",VLOOKUP(E5542,[1]PROJECTES!$C$14:$G$5000,4,FALSE))</f>
        <v/>
      </c>
      <c r="H5542" s="118"/>
      <c r="I5542" s="97" t="str">
        <f>IF(H5542="","",VLOOKUP(H5542,BD!B$2:C$16,2,FALSE))</f>
        <v/>
      </c>
      <c r="J5542" s="98"/>
      <c r="K5542" s="135" t="str">
        <f t="shared" si="184"/>
        <v/>
      </c>
      <c r="L5542" s="99" t="str">
        <f t="shared" ca="1" si="185"/>
        <v>-</v>
      </c>
      <c r="M5542" s="93" t="str">
        <f>IF(E5542="","",VLOOKUP(E5542,[1]PROJECTES!$C$14:$Z$5000,21,FALSE))</f>
        <v/>
      </c>
      <c r="N5542" s="100"/>
      <c r="O5542" s="72" t="s">
        <v>229</v>
      </c>
      <c r="P5542" s="101"/>
      <c r="Q5542" s="132"/>
      <c r="R5542" s="102"/>
      <c r="S5542" s="91"/>
    </row>
    <row r="5543" spans="1:19" s="104" customFormat="1" ht="12.75" customHeight="1" x14ac:dyDescent="0.25">
      <c r="A5543" s="121"/>
      <c r="B5543" s="92" t="str">
        <f>IF(E5543="","",VLOOKUP(E5543,[1]PROJECTES!$C$14:$G$5000,2,FALSE))</f>
        <v/>
      </c>
      <c r="C5543" s="121"/>
      <c r="D5543" s="93" t="str">
        <f>IF(E5543="","",VLOOKUP(E5543,[1]PROJECTES!$C$14:$G$5000,5,FALSE))</f>
        <v/>
      </c>
      <c r="E5543" s="117"/>
      <c r="F5543" s="95"/>
      <c r="G5543" s="96" t="str">
        <f>IF(E5543="","",VLOOKUP(E5543,[1]PROJECTES!$C$14:$G$5000,4,FALSE))</f>
        <v/>
      </c>
      <c r="H5543" s="118"/>
      <c r="I5543" s="97" t="str">
        <f>IF(H5543="","",VLOOKUP(H5543,BD!B$2:C$16,2,FALSE))</f>
        <v/>
      </c>
      <c r="J5543" s="98"/>
      <c r="K5543" s="135" t="str">
        <f t="shared" si="184"/>
        <v/>
      </c>
      <c r="L5543" s="99" t="str">
        <f t="shared" ca="1" si="185"/>
        <v>-</v>
      </c>
      <c r="M5543" s="93" t="str">
        <f>IF(E5543="","",VLOOKUP(E5543,[1]PROJECTES!$C$14:$Z$5000,21,FALSE))</f>
        <v/>
      </c>
      <c r="N5543" s="100"/>
      <c r="O5543" s="72" t="s">
        <v>229</v>
      </c>
      <c r="P5543" s="101"/>
      <c r="Q5543" s="132"/>
      <c r="R5543" s="102"/>
      <c r="S5543" s="91"/>
    </row>
    <row r="5544" spans="1:19" s="104" customFormat="1" ht="12.75" customHeight="1" x14ac:dyDescent="0.25">
      <c r="A5544" s="121"/>
      <c r="B5544" s="92" t="str">
        <f>IF(E5544="","",VLOOKUP(E5544,[1]PROJECTES!$C$14:$G$5000,2,FALSE))</f>
        <v/>
      </c>
      <c r="C5544" s="121"/>
      <c r="D5544" s="93" t="str">
        <f>IF(E5544="","",VLOOKUP(E5544,[1]PROJECTES!$C$14:$G$5000,5,FALSE))</f>
        <v/>
      </c>
      <c r="E5544" s="117"/>
      <c r="F5544" s="95"/>
      <c r="G5544" s="96" t="str">
        <f>IF(E5544="","",VLOOKUP(E5544,[1]PROJECTES!$C$14:$G$5000,4,FALSE))</f>
        <v/>
      </c>
      <c r="H5544" s="118"/>
      <c r="I5544" s="97" t="str">
        <f>IF(H5544="","",VLOOKUP(H5544,BD!B$2:C$16,2,FALSE))</f>
        <v/>
      </c>
      <c r="J5544" s="98"/>
      <c r="K5544" s="135" t="str">
        <f t="shared" si="184"/>
        <v/>
      </c>
      <c r="L5544" s="99" t="str">
        <f t="shared" ca="1" si="185"/>
        <v>-</v>
      </c>
      <c r="M5544" s="93" t="str">
        <f>IF(E5544="","",VLOOKUP(E5544,[1]PROJECTES!$C$14:$Z$5000,21,FALSE))</f>
        <v/>
      </c>
      <c r="N5544" s="100"/>
      <c r="O5544" s="72" t="s">
        <v>229</v>
      </c>
      <c r="P5544" s="101"/>
      <c r="Q5544" s="132"/>
      <c r="R5544" s="102"/>
      <c r="S5544" s="91"/>
    </row>
    <row r="5545" spans="1:19" s="104" customFormat="1" ht="12.75" customHeight="1" x14ac:dyDescent="0.25">
      <c r="A5545" s="121"/>
      <c r="B5545" s="92" t="str">
        <f>IF(E5545="","",VLOOKUP(E5545,[1]PROJECTES!$C$14:$G$5000,2,FALSE))</f>
        <v/>
      </c>
      <c r="C5545" s="121"/>
      <c r="D5545" s="93" t="str">
        <f>IF(E5545="","",VLOOKUP(E5545,[1]PROJECTES!$C$14:$G$5000,5,FALSE))</f>
        <v/>
      </c>
      <c r="E5545" s="117"/>
      <c r="F5545" s="95"/>
      <c r="G5545" s="96" t="str">
        <f>IF(E5545="","",VLOOKUP(E5545,[1]PROJECTES!$C$14:$G$5000,4,FALSE))</f>
        <v/>
      </c>
      <c r="H5545" s="118"/>
      <c r="I5545" s="97" t="str">
        <f>IF(H5545="","",VLOOKUP(H5545,BD!B$2:C$16,2,FALSE))</f>
        <v/>
      </c>
      <c r="J5545" s="98"/>
      <c r="K5545" s="135" t="str">
        <f t="shared" si="184"/>
        <v/>
      </c>
      <c r="L5545" s="99" t="str">
        <f t="shared" ca="1" si="185"/>
        <v>-</v>
      </c>
      <c r="M5545" s="93" t="str">
        <f>IF(E5545="","",VLOOKUP(E5545,[1]PROJECTES!$C$14:$Z$5000,21,FALSE))</f>
        <v/>
      </c>
      <c r="N5545" s="100"/>
      <c r="O5545" s="72" t="s">
        <v>229</v>
      </c>
      <c r="P5545" s="101"/>
      <c r="Q5545" s="132"/>
      <c r="R5545" s="102"/>
      <c r="S5545" s="91"/>
    </row>
    <row r="5546" spans="1:19" s="104" customFormat="1" ht="12.75" customHeight="1" x14ac:dyDescent="0.25">
      <c r="A5546" s="121"/>
      <c r="B5546" s="92" t="str">
        <f>IF(E5546="","",VLOOKUP(E5546,[1]PROJECTES!$C$14:$G$5000,2,FALSE))</f>
        <v/>
      </c>
      <c r="C5546" s="121"/>
      <c r="D5546" s="93" t="str">
        <f>IF(E5546="","",VLOOKUP(E5546,[1]PROJECTES!$C$14:$G$5000,5,FALSE))</f>
        <v/>
      </c>
      <c r="E5546" s="117"/>
      <c r="F5546" s="95"/>
      <c r="G5546" s="96" t="str">
        <f>IF(E5546="","",VLOOKUP(E5546,[1]PROJECTES!$C$14:$G$5000,4,FALSE))</f>
        <v/>
      </c>
      <c r="H5546" s="118"/>
      <c r="I5546" s="97" t="str">
        <f>IF(H5546="","",VLOOKUP(H5546,BD!B$2:C$16,2,FALSE))</f>
        <v/>
      </c>
      <c r="J5546" s="98"/>
      <c r="K5546" s="135" t="str">
        <f t="shared" si="184"/>
        <v/>
      </c>
      <c r="L5546" s="99" t="str">
        <f t="shared" ca="1" si="185"/>
        <v>-</v>
      </c>
      <c r="M5546" s="93" t="str">
        <f>IF(E5546="","",VLOOKUP(E5546,[1]PROJECTES!$C$14:$Z$5000,21,FALSE))</f>
        <v/>
      </c>
      <c r="N5546" s="100"/>
      <c r="O5546" s="72" t="s">
        <v>229</v>
      </c>
      <c r="P5546" s="101"/>
      <c r="Q5546" s="132"/>
      <c r="R5546" s="102"/>
      <c r="S5546" s="91"/>
    </row>
    <row r="5547" spans="1:19" s="104" customFormat="1" ht="12.75" customHeight="1" x14ac:dyDescent="0.25">
      <c r="A5547" s="121"/>
      <c r="B5547" s="92" t="str">
        <f>IF(E5547="","",VLOOKUP(E5547,[1]PROJECTES!$C$14:$G$5000,2,FALSE))</f>
        <v/>
      </c>
      <c r="C5547" s="121"/>
      <c r="D5547" s="93" t="str">
        <f>IF(E5547="","",VLOOKUP(E5547,[1]PROJECTES!$C$14:$G$5000,5,FALSE))</f>
        <v/>
      </c>
      <c r="E5547" s="117"/>
      <c r="F5547" s="95"/>
      <c r="G5547" s="96" t="str">
        <f>IF(E5547="","",VLOOKUP(E5547,[1]PROJECTES!$C$14:$G$5000,4,FALSE))</f>
        <v/>
      </c>
      <c r="H5547" s="118"/>
      <c r="I5547" s="97" t="str">
        <f>IF(H5547="","",VLOOKUP(H5547,BD!B$2:C$16,2,FALSE))</f>
        <v/>
      </c>
      <c r="J5547" s="98"/>
      <c r="K5547" s="135" t="str">
        <f t="shared" si="184"/>
        <v/>
      </c>
      <c r="L5547" s="99" t="str">
        <f t="shared" ca="1" si="185"/>
        <v>-</v>
      </c>
      <c r="M5547" s="93" t="str">
        <f>IF(E5547="","",VLOOKUP(E5547,[1]PROJECTES!$C$14:$Z$5000,21,FALSE))</f>
        <v/>
      </c>
      <c r="N5547" s="100"/>
      <c r="O5547" s="72" t="s">
        <v>229</v>
      </c>
      <c r="P5547" s="101"/>
      <c r="Q5547" s="132"/>
      <c r="R5547" s="102"/>
      <c r="S5547" s="91"/>
    </row>
    <row r="5548" spans="1:19" s="104" customFormat="1" ht="12.75" customHeight="1" x14ac:dyDescent="0.25">
      <c r="A5548" s="121"/>
      <c r="B5548" s="92" t="str">
        <f>IF(E5548="","",VLOOKUP(E5548,[1]PROJECTES!$C$14:$G$5000,2,FALSE))</f>
        <v/>
      </c>
      <c r="C5548" s="121"/>
      <c r="D5548" s="93" t="str">
        <f>IF(E5548="","",VLOOKUP(E5548,[1]PROJECTES!$C$14:$G$5000,5,FALSE))</f>
        <v/>
      </c>
      <c r="E5548" s="117"/>
      <c r="F5548" s="95"/>
      <c r="G5548" s="96" t="str">
        <f>IF(E5548="","",VLOOKUP(E5548,[1]PROJECTES!$C$14:$G$5000,4,FALSE))</f>
        <v/>
      </c>
      <c r="H5548" s="118"/>
      <c r="I5548" s="97" t="str">
        <f>IF(H5548="","",VLOOKUP(H5548,BD!B$2:C$16,2,FALSE))</f>
        <v/>
      </c>
      <c r="J5548" s="98"/>
      <c r="K5548" s="135" t="str">
        <f t="shared" ref="K5548:K5611" si="186">IF(J5548="","",WEEKNUM(J5548,2)-0)</f>
        <v/>
      </c>
      <c r="L5548" s="99" t="str">
        <f t="shared" ref="L5548:L5611" ca="1" si="187">IF(M5548="","-",IF(G5548="TA","-",+M5548-TODAY()))</f>
        <v>-</v>
      </c>
      <c r="M5548" s="93" t="str">
        <f>IF(E5548="","",VLOOKUP(E5548,[1]PROJECTES!$C$14:$Z$5000,21,FALSE))</f>
        <v/>
      </c>
      <c r="N5548" s="100"/>
      <c r="O5548" s="72" t="s">
        <v>229</v>
      </c>
      <c r="P5548" s="101"/>
      <c r="Q5548" s="132"/>
      <c r="R5548" s="102"/>
      <c r="S5548" s="91"/>
    </row>
    <row r="5549" spans="1:19" s="104" customFormat="1" ht="12.75" customHeight="1" x14ac:dyDescent="0.25">
      <c r="A5549" s="121"/>
      <c r="B5549" s="92" t="str">
        <f>IF(E5549="","",VLOOKUP(E5549,[1]PROJECTES!$C$14:$G$5000,2,FALSE))</f>
        <v/>
      </c>
      <c r="C5549" s="121"/>
      <c r="D5549" s="93" t="str">
        <f>IF(E5549="","",VLOOKUP(E5549,[1]PROJECTES!$C$14:$G$5000,5,FALSE))</f>
        <v/>
      </c>
      <c r="E5549" s="117"/>
      <c r="F5549" s="95"/>
      <c r="G5549" s="96" t="str">
        <f>IF(E5549="","",VLOOKUP(E5549,[1]PROJECTES!$C$14:$G$5000,4,FALSE))</f>
        <v/>
      </c>
      <c r="H5549" s="118"/>
      <c r="I5549" s="97" t="str">
        <f>IF(H5549="","",VLOOKUP(H5549,BD!B$2:C$16,2,FALSE))</f>
        <v/>
      </c>
      <c r="J5549" s="98"/>
      <c r="K5549" s="135" t="str">
        <f t="shared" si="186"/>
        <v/>
      </c>
      <c r="L5549" s="99" t="str">
        <f t="shared" ca="1" si="187"/>
        <v>-</v>
      </c>
      <c r="M5549" s="93" t="str">
        <f>IF(E5549="","",VLOOKUP(E5549,[1]PROJECTES!$C$14:$Z$5000,21,FALSE))</f>
        <v/>
      </c>
      <c r="N5549" s="100"/>
      <c r="O5549" s="72" t="s">
        <v>229</v>
      </c>
      <c r="P5549" s="101"/>
      <c r="Q5549" s="132"/>
      <c r="R5549" s="102"/>
      <c r="S5549" s="91"/>
    </row>
    <row r="5550" spans="1:19" s="104" customFormat="1" ht="12.75" customHeight="1" x14ac:dyDescent="0.25">
      <c r="A5550" s="121"/>
      <c r="B5550" s="92" t="str">
        <f>IF(E5550="","",VLOOKUP(E5550,[1]PROJECTES!$C$14:$G$5000,2,FALSE))</f>
        <v/>
      </c>
      <c r="C5550" s="121"/>
      <c r="D5550" s="93" t="str">
        <f>IF(E5550="","",VLOOKUP(E5550,[1]PROJECTES!$C$14:$G$5000,5,FALSE))</f>
        <v/>
      </c>
      <c r="E5550" s="117"/>
      <c r="F5550" s="95"/>
      <c r="G5550" s="96" t="str">
        <f>IF(E5550="","",VLOOKUP(E5550,[1]PROJECTES!$C$14:$G$5000,4,FALSE))</f>
        <v/>
      </c>
      <c r="H5550" s="118"/>
      <c r="I5550" s="97" t="str">
        <f>IF(H5550="","",VLOOKUP(H5550,BD!B$2:C$16,2,FALSE))</f>
        <v/>
      </c>
      <c r="J5550" s="98"/>
      <c r="K5550" s="135" t="str">
        <f t="shared" si="186"/>
        <v/>
      </c>
      <c r="L5550" s="99" t="str">
        <f t="shared" ca="1" si="187"/>
        <v>-</v>
      </c>
      <c r="M5550" s="93" t="str">
        <f>IF(E5550="","",VLOOKUP(E5550,[1]PROJECTES!$C$14:$Z$5000,21,FALSE))</f>
        <v/>
      </c>
      <c r="N5550" s="100"/>
      <c r="O5550" s="72" t="s">
        <v>229</v>
      </c>
      <c r="P5550" s="101"/>
      <c r="Q5550" s="132"/>
      <c r="R5550" s="102"/>
      <c r="S5550" s="91"/>
    </row>
    <row r="5551" spans="1:19" s="104" customFormat="1" ht="12.75" customHeight="1" x14ac:dyDescent="0.25">
      <c r="A5551" s="121"/>
      <c r="B5551" s="92" t="str">
        <f>IF(E5551="","",VLOOKUP(E5551,[1]PROJECTES!$C$14:$G$5000,2,FALSE))</f>
        <v/>
      </c>
      <c r="C5551" s="121"/>
      <c r="D5551" s="93" t="str">
        <f>IF(E5551="","",VLOOKUP(E5551,[1]PROJECTES!$C$14:$G$5000,5,FALSE))</f>
        <v/>
      </c>
      <c r="E5551" s="117"/>
      <c r="F5551" s="95"/>
      <c r="G5551" s="96" t="str">
        <f>IF(E5551="","",VLOOKUP(E5551,[1]PROJECTES!$C$14:$G$5000,4,FALSE))</f>
        <v/>
      </c>
      <c r="H5551" s="118"/>
      <c r="I5551" s="97" t="str">
        <f>IF(H5551="","",VLOOKUP(H5551,BD!B$2:C$16,2,FALSE))</f>
        <v/>
      </c>
      <c r="J5551" s="98"/>
      <c r="K5551" s="135" t="str">
        <f t="shared" si="186"/>
        <v/>
      </c>
      <c r="L5551" s="99" t="str">
        <f t="shared" ca="1" si="187"/>
        <v>-</v>
      </c>
      <c r="M5551" s="93" t="str">
        <f>IF(E5551="","",VLOOKUP(E5551,[1]PROJECTES!$C$14:$Z$5000,21,FALSE))</f>
        <v/>
      </c>
      <c r="N5551" s="100"/>
      <c r="O5551" s="72" t="s">
        <v>229</v>
      </c>
      <c r="P5551" s="101"/>
      <c r="Q5551" s="132"/>
      <c r="R5551" s="102"/>
      <c r="S5551" s="91"/>
    </row>
    <row r="5552" spans="1:19" s="104" customFormat="1" ht="12.75" customHeight="1" x14ac:dyDescent="0.25">
      <c r="A5552" s="121"/>
      <c r="B5552" s="92" t="str">
        <f>IF(E5552="","",VLOOKUP(E5552,[1]PROJECTES!$C$14:$G$5000,2,FALSE))</f>
        <v/>
      </c>
      <c r="C5552" s="121"/>
      <c r="D5552" s="93" t="str">
        <f>IF(E5552="","",VLOOKUP(E5552,[1]PROJECTES!$C$14:$G$5000,5,FALSE))</f>
        <v/>
      </c>
      <c r="E5552" s="117"/>
      <c r="F5552" s="95"/>
      <c r="G5552" s="96" t="str">
        <f>IF(E5552="","",VLOOKUP(E5552,[1]PROJECTES!$C$14:$G$5000,4,FALSE))</f>
        <v/>
      </c>
      <c r="H5552" s="118"/>
      <c r="I5552" s="97" t="str">
        <f>IF(H5552="","",VLOOKUP(H5552,BD!B$2:C$16,2,FALSE))</f>
        <v/>
      </c>
      <c r="J5552" s="98"/>
      <c r="K5552" s="135" t="str">
        <f t="shared" si="186"/>
        <v/>
      </c>
      <c r="L5552" s="99" t="str">
        <f t="shared" ca="1" si="187"/>
        <v>-</v>
      </c>
      <c r="M5552" s="93" t="str">
        <f>IF(E5552="","",VLOOKUP(E5552,[1]PROJECTES!$C$14:$Z$5000,21,FALSE))</f>
        <v/>
      </c>
      <c r="N5552" s="100"/>
      <c r="O5552" s="72" t="s">
        <v>229</v>
      </c>
      <c r="P5552" s="101"/>
      <c r="Q5552" s="132"/>
      <c r="R5552" s="102"/>
      <c r="S5552" s="91"/>
    </row>
    <row r="5553" spans="1:19" s="104" customFormat="1" ht="12.75" customHeight="1" x14ac:dyDescent="0.25">
      <c r="A5553" s="121"/>
      <c r="B5553" s="92" t="str">
        <f>IF(E5553="","",VLOOKUP(E5553,[1]PROJECTES!$C$14:$G$5000,2,FALSE))</f>
        <v/>
      </c>
      <c r="C5553" s="121"/>
      <c r="D5553" s="93" t="str">
        <f>IF(E5553="","",VLOOKUP(E5553,[1]PROJECTES!$C$14:$G$5000,5,FALSE))</f>
        <v/>
      </c>
      <c r="E5553" s="117"/>
      <c r="F5553" s="95"/>
      <c r="G5553" s="96" t="str">
        <f>IF(E5553="","",VLOOKUP(E5553,[1]PROJECTES!$C$14:$G$5000,4,FALSE))</f>
        <v/>
      </c>
      <c r="H5553" s="118"/>
      <c r="I5553" s="97" t="str">
        <f>IF(H5553="","",VLOOKUP(H5553,BD!B$2:C$16,2,FALSE))</f>
        <v/>
      </c>
      <c r="J5553" s="98"/>
      <c r="K5553" s="135" t="str">
        <f t="shared" si="186"/>
        <v/>
      </c>
      <c r="L5553" s="99" t="str">
        <f t="shared" ca="1" si="187"/>
        <v>-</v>
      </c>
      <c r="M5553" s="93" t="str">
        <f>IF(E5553="","",VLOOKUP(E5553,[1]PROJECTES!$C$14:$Z$5000,21,FALSE))</f>
        <v/>
      </c>
      <c r="N5553" s="100"/>
      <c r="O5553" s="72" t="s">
        <v>229</v>
      </c>
      <c r="P5553" s="101"/>
      <c r="Q5553" s="132"/>
      <c r="R5553" s="102"/>
      <c r="S5553" s="91"/>
    </row>
    <row r="5554" spans="1:19" s="104" customFormat="1" ht="12.75" customHeight="1" x14ac:dyDescent="0.25">
      <c r="A5554" s="121"/>
      <c r="B5554" s="92" t="str">
        <f>IF(E5554="","",VLOOKUP(E5554,[1]PROJECTES!$C$14:$G$5000,2,FALSE))</f>
        <v/>
      </c>
      <c r="C5554" s="121"/>
      <c r="D5554" s="93" t="str">
        <f>IF(E5554="","",VLOOKUP(E5554,[1]PROJECTES!$C$14:$G$5000,5,FALSE))</f>
        <v/>
      </c>
      <c r="E5554" s="117"/>
      <c r="F5554" s="95"/>
      <c r="G5554" s="96" t="str">
        <f>IF(E5554="","",VLOOKUP(E5554,[1]PROJECTES!$C$14:$G$5000,4,FALSE))</f>
        <v/>
      </c>
      <c r="H5554" s="118"/>
      <c r="I5554" s="97" t="str">
        <f>IF(H5554="","",VLOOKUP(H5554,BD!B$2:C$16,2,FALSE))</f>
        <v/>
      </c>
      <c r="J5554" s="98"/>
      <c r="K5554" s="135" t="str">
        <f t="shared" si="186"/>
        <v/>
      </c>
      <c r="L5554" s="99" t="str">
        <f t="shared" ca="1" si="187"/>
        <v>-</v>
      </c>
      <c r="M5554" s="93" t="str">
        <f>IF(E5554="","",VLOOKUP(E5554,[1]PROJECTES!$C$14:$Z$5000,21,FALSE))</f>
        <v/>
      </c>
      <c r="N5554" s="100"/>
      <c r="O5554" s="72" t="s">
        <v>229</v>
      </c>
      <c r="P5554" s="101"/>
      <c r="Q5554" s="132"/>
      <c r="R5554" s="102"/>
      <c r="S5554" s="91"/>
    </row>
    <row r="5555" spans="1:19" s="104" customFormat="1" ht="12.75" customHeight="1" x14ac:dyDescent="0.25">
      <c r="A5555" s="121"/>
      <c r="B5555" s="92" t="str">
        <f>IF(E5555="","",VLOOKUP(E5555,[1]PROJECTES!$C$14:$G$5000,2,FALSE))</f>
        <v/>
      </c>
      <c r="C5555" s="121"/>
      <c r="D5555" s="93" t="str">
        <f>IF(E5555="","",VLOOKUP(E5555,[1]PROJECTES!$C$14:$G$5000,5,FALSE))</f>
        <v/>
      </c>
      <c r="E5555" s="117"/>
      <c r="F5555" s="95"/>
      <c r="G5555" s="96" t="str">
        <f>IF(E5555="","",VLOOKUP(E5555,[1]PROJECTES!$C$14:$G$5000,4,FALSE))</f>
        <v/>
      </c>
      <c r="H5555" s="118"/>
      <c r="I5555" s="97" t="str">
        <f>IF(H5555="","",VLOOKUP(H5555,BD!B$2:C$16,2,FALSE))</f>
        <v/>
      </c>
      <c r="J5555" s="98"/>
      <c r="K5555" s="135" t="str">
        <f t="shared" si="186"/>
        <v/>
      </c>
      <c r="L5555" s="99" t="str">
        <f t="shared" ca="1" si="187"/>
        <v>-</v>
      </c>
      <c r="M5555" s="93" t="str">
        <f>IF(E5555="","",VLOOKUP(E5555,[1]PROJECTES!$C$14:$Z$5000,21,FALSE))</f>
        <v/>
      </c>
      <c r="N5555" s="100"/>
      <c r="O5555" s="72" t="s">
        <v>229</v>
      </c>
      <c r="P5555" s="101"/>
      <c r="Q5555" s="132"/>
      <c r="R5555" s="102"/>
      <c r="S5555" s="91"/>
    </row>
    <row r="5556" spans="1:19" s="104" customFormat="1" ht="12.75" customHeight="1" x14ac:dyDescent="0.25">
      <c r="A5556" s="121"/>
      <c r="B5556" s="92" t="str">
        <f>IF(E5556="","",VLOOKUP(E5556,[1]PROJECTES!$C$14:$G$5000,2,FALSE))</f>
        <v/>
      </c>
      <c r="C5556" s="121"/>
      <c r="D5556" s="93" t="str">
        <f>IF(E5556="","",VLOOKUP(E5556,[1]PROJECTES!$C$14:$G$5000,5,FALSE))</f>
        <v/>
      </c>
      <c r="E5556" s="117"/>
      <c r="F5556" s="95"/>
      <c r="G5556" s="96" t="str">
        <f>IF(E5556="","",VLOOKUP(E5556,[1]PROJECTES!$C$14:$G$5000,4,FALSE))</f>
        <v/>
      </c>
      <c r="H5556" s="118"/>
      <c r="I5556" s="97" t="str">
        <f>IF(H5556="","",VLOOKUP(H5556,BD!B$2:C$16,2,FALSE))</f>
        <v/>
      </c>
      <c r="J5556" s="98"/>
      <c r="K5556" s="135" t="str">
        <f t="shared" si="186"/>
        <v/>
      </c>
      <c r="L5556" s="99" t="str">
        <f t="shared" ca="1" si="187"/>
        <v>-</v>
      </c>
      <c r="M5556" s="93" t="str">
        <f>IF(E5556="","",VLOOKUP(E5556,[1]PROJECTES!$C$14:$Z$5000,21,FALSE))</f>
        <v/>
      </c>
      <c r="N5556" s="100"/>
      <c r="O5556" s="72" t="s">
        <v>229</v>
      </c>
      <c r="P5556" s="101"/>
      <c r="Q5556" s="132"/>
      <c r="R5556" s="102"/>
      <c r="S5556" s="91"/>
    </row>
    <row r="5557" spans="1:19" s="104" customFormat="1" ht="12.75" customHeight="1" x14ac:dyDescent="0.25">
      <c r="A5557" s="121"/>
      <c r="B5557" s="92" t="str">
        <f>IF(E5557="","",VLOOKUP(E5557,[1]PROJECTES!$C$14:$G$5000,2,FALSE))</f>
        <v/>
      </c>
      <c r="C5557" s="121"/>
      <c r="D5557" s="93" t="str">
        <f>IF(E5557="","",VLOOKUP(E5557,[1]PROJECTES!$C$14:$G$5000,5,FALSE))</f>
        <v/>
      </c>
      <c r="E5557" s="117"/>
      <c r="F5557" s="95"/>
      <c r="G5557" s="96" t="str">
        <f>IF(E5557="","",VLOOKUP(E5557,[1]PROJECTES!$C$14:$G$5000,4,FALSE))</f>
        <v/>
      </c>
      <c r="H5557" s="118"/>
      <c r="I5557" s="97" t="str">
        <f>IF(H5557="","",VLOOKUP(H5557,BD!B$2:C$16,2,FALSE))</f>
        <v/>
      </c>
      <c r="J5557" s="98"/>
      <c r="K5557" s="135" t="str">
        <f t="shared" si="186"/>
        <v/>
      </c>
      <c r="L5557" s="99" t="str">
        <f t="shared" ca="1" si="187"/>
        <v>-</v>
      </c>
      <c r="M5557" s="93" t="str">
        <f>IF(E5557="","",VLOOKUP(E5557,[1]PROJECTES!$C$14:$Z$5000,21,FALSE))</f>
        <v/>
      </c>
      <c r="N5557" s="100"/>
      <c r="O5557" s="72" t="s">
        <v>229</v>
      </c>
      <c r="P5557" s="101"/>
      <c r="Q5557" s="132"/>
      <c r="R5557" s="102"/>
      <c r="S5557" s="91"/>
    </row>
    <row r="5558" spans="1:19" s="104" customFormat="1" ht="12.75" customHeight="1" x14ac:dyDescent="0.25">
      <c r="A5558" s="121"/>
      <c r="B5558" s="92" t="str">
        <f>IF(E5558="","",VLOOKUP(E5558,[1]PROJECTES!$C$14:$G$5000,2,FALSE))</f>
        <v/>
      </c>
      <c r="C5558" s="121"/>
      <c r="D5558" s="93" t="str">
        <f>IF(E5558="","",VLOOKUP(E5558,[1]PROJECTES!$C$14:$G$5000,5,FALSE))</f>
        <v/>
      </c>
      <c r="E5558" s="117"/>
      <c r="F5558" s="95"/>
      <c r="G5558" s="96" t="str">
        <f>IF(E5558="","",VLOOKUP(E5558,[1]PROJECTES!$C$14:$G$5000,4,FALSE))</f>
        <v/>
      </c>
      <c r="H5558" s="118"/>
      <c r="I5558" s="97" t="str">
        <f>IF(H5558="","",VLOOKUP(H5558,BD!B$2:C$16,2,FALSE))</f>
        <v/>
      </c>
      <c r="J5558" s="98"/>
      <c r="K5558" s="135" t="str">
        <f t="shared" si="186"/>
        <v/>
      </c>
      <c r="L5558" s="99" t="str">
        <f t="shared" ca="1" si="187"/>
        <v>-</v>
      </c>
      <c r="M5558" s="93" t="str">
        <f>IF(E5558="","",VLOOKUP(E5558,[1]PROJECTES!$C$14:$Z$5000,21,FALSE))</f>
        <v/>
      </c>
      <c r="N5558" s="100"/>
      <c r="O5558" s="72" t="s">
        <v>229</v>
      </c>
      <c r="P5558" s="101"/>
      <c r="Q5558" s="132"/>
      <c r="R5558" s="102"/>
      <c r="S5558" s="91"/>
    </row>
    <row r="5559" spans="1:19" s="104" customFormat="1" ht="12.75" customHeight="1" x14ac:dyDescent="0.25">
      <c r="A5559" s="121"/>
      <c r="B5559" s="92" t="str">
        <f>IF(E5559="","",VLOOKUP(E5559,[1]PROJECTES!$C$14:$G$5000,2,FALSE))</f>
        <v/>
      </c>
      <c r="C5559" s="121"/>
      <c r="D5559" s="93" t="str">
        <f>IF(E5559="","",VLOOKUP(E5559,[1]PROJECTES!$C$14:$G$5000,5,FALSE))</f>
        <v/>
      </c>
      <c r="E5559" s="117"/>
      <c r="F5559" s="95"/>
      <c r="G5559" s="96" t="str">
        <f>IF(E5559="","",VLOOKUP(E5559,[1]PROJECTES!$C$14:$G$5000,4,FALSE))</f>
        <v/>
      </c>
      <c r="H5559" s="118"/>
      <c r="I5559" s="97" t="str">
        <f>IF(H5559="","",VLOOKUP(H5559,BD!B$2:C$16,2,FALSE))</f>
        <v/>
      </c>
      <c r="J5559" s="98"/>
      <c r="K5559" s="135" t="str">
        <f t="shared" si="186"/>
        <v/>
      </c>
      <c r="L5559" s="99" t="str">
        <f t="shared" ca="1" si="187"/>
        <v>-</v>
      </c>
      <c r="M5559" s="93" t="str">
        <f>IF(E5559="","",VLOOKUP(E5559,[1]PROJECTES!$C$14:$Z$5000,21,FALSE))</f>
        <v/>
      </c>
      <c r="N5559" s="100"/>
      <c r="O5559" s="72" t="s">
        <v>229</v>
      </c>
      <c r="P5559" s="101"/>
      <c r="Q5559" s="132"/>
      <c r="R5559" s="102"/>
      <c r="S5559" s="91"/>
    </row>
    <row r="5560" spans="1:19" s="104" customFormat="1" ht="12.75" customHeight="1" x14ac:dyDescent="0.25">
      <c r="A5560" s="121"/>
      <c r="B5560" s="92" t="str">
        <f>IF(E5560="","",VLOOKUP(E5560,[1]PROJECTES!$C$14:$G$5000,2,FALSE))</f>
        <v/>
      </c>
      <c r="C5560" s="121"/>
      <c r="D5560" s="93" t="str">
        <f>IF(E5560="","",VLOOKUP(E5560,[1]PROJECTES!$C$14:$G$5000,5,FALSE))</f>
        <v/>
      </c>
      <c r="E5560" s="117"/>
      <c r="F5560" s="95"/>
      <c r="G5560" s="96" t="str">
        <f>IF(E5560="","",VLOOKUP(E5560,[1]PROJECTES!$C$14:$G$5000,4,FALSE))</f>
        <v/>
      </c>
      <c r="H5560" s="118"/>
      <c r="I5560" s="97" t="str">
        <f>IF(H5560="","",VLOOKUP(H5560,BD!B$2:C$16,2,FALSE))</f>
        <v/>
      </c>
      <c r="J5560" s="98"/>
      <c r="K5560" s="135" t="str">
        <f t="shared" si="186"/>
        <v/>
      </c>
      <c r="L5560" s="99" t="str">
        <f t="shared" ca="1" si="187"/>
        <v>-</v>
      </c>
      <c r="M5560" s="93" t="str">
        <f>IF(E5560="","",VLOOKUP(E5560,[1]PROJECTES!$C$14:$Z$5000,21,FALSE))</f>
        <v/>
      </c>
      <c r="N5560" s="100"/>
      <c r="O5560" s="72" t="s">
        <v>229</v>
      </c>
      <c r="P5560" s="101"/>
      <c r="Q5560" s="132"/>
      <c r="R5560" s="102"/>
      <c r="S5560" s="91"/>
    </row>
    <row r="5561" spans="1:19" s="104" customFormat="1" ht="12.75" customHeight="1" x14ac:dyDescent="0.25">
      <c r="A5561" s="121"/>
      <c r="B5561" s="92" t="str">
        <f>IF(E5561="","",VLOOKUP(E5561,[1]PROJECTES!$C$14:$G$5000,2,FALSE))</f>
        <v/>
      </c>
      <c r="C5561" s="121"/>
      <c r="D5561" s="93" t="str">
        <f>IF(E5561="","",VLOOKUP(E5561,[1]PROJECTES!$C$14:$G$5000,5,FALSE))</f>
        <v/>
      </c>
      <c r="E5561" s="117"/>
      <c r="F5561" s="95"/>
      <c r="G5561" s="96" t="str">
        <f>IF(E5561="","",VLOOKUP(E5561,[1]PROJECTES!$C$14:$G$5000,4,FALSE))</f>
        <v/>
      </c>
      <c r="H5561" s="118"/>
      <c r="I5561" s="97" t="str">
        <f>IF(H5561="","",VLOOKUP(H5561,BD!B$2:C$16,2,FALSE))</f>
        <v/>
      </c>
      <c r="J5561" s="98"/>
      <c r="K5561" s="135" t="str">
        <f t="shared" si="186"/>
        <v/>
      </c>
      <c r="L5561" s="99" t="str">
        <f t="shared" ca="1" si="187"/>
        <v>-</v>
      </c>
      <c r="M5561" s="93" t="str">
        <f>IF(E5561="","",VLOOKUP(E5561,[1]PROJECTES!$C$14:$Z$5000,21,FALSE))</f>
        <v/>
      </c>
      <c r="N5561" s="100"/>
      <c r="O5561" s="72" t="s">
        <v>229</v>
      </c>
      <c r="P5561" s="101"/>
      <c r="Q5561" s="132"/>
      <c r="R5561" s="102"/>
      <c r="S5561" s="91"/>
    </row>
    <row r="5562" spans="1:19" s="104" customFormat="1" ht="12.75" customHeight="1" x14ac:dyDescent="0.25">
      <c r="A5562" s="121"/>
      <c r="B5562" s="92" t="str">
        <f>IF(E5562="","",VLOOKUP(E5562,[1]PROJECTES!$C$14:$G$5000,2,FALSE))</f>
        <v/>
      </c>
      <c r="C5562" s="121"/>
      <c r="D5562" s="93" t="str">
        <f>IF(E5562="","",VLOOKUP(E5562,[1]PROJECTES!$C$14:$G$5000,5,FALSE))</f>
        <v/>
      </c>
      <c r="E5562" s="117"/>
      <c r="F5562" s="95"/>
      <c r="G5562" s="96" t="str">
        <f>IF(E5562="","",VLOOKUP(E5562,[1]PROJECTES!$C$14:$G$5000,4,FALSE))</f>
        <v/>
      </c>
      <c r="H5562" s="118"/>
      <c r="I5562" s="97" t="str">
        <f>IF(H5562="","",VLOOKUP(H5562,BD!B$2:C$16,2,FALSE))</f>
        <v/>
      </c>
      <c r="J5562" s="98"/>
      <c r="K5562" s="135" t="str">
        <f t="shared" si="186"/>
        <v/>
      </c>
      <c r="L5562" s="99" t="str">
        <f t="shared" ca="1" si="187"/>
        <v>-</v>
      </c>
      <c r="M5562" s="93" t="str">
        <f>IF(E5562="","",VLOOKUP(E5562,[1]PROJECTES!$C$14:$Z$5000,21,FALSE))</f>
        <v/>
      </c>
      <c r="N5562" s="100"/>
      <c r="O5562" s="72" t="s">
        <v>229</v>
      </c>
      <c r="P5562" s="101"/>
      <c r="Q5562" s="132"/>
      <c r="R5562" s="102"/>
      <c r="S5562" s="91"/>
    </row>
    <row r="5563" spans="1:19" s="104" customFormat="1" ht="12.75" customHeight="1" x14ac:dyDescent="0.25">
      <c r="A5563" s="121"/>
      <c r="B5563" s="92" t="str">
        <f>IF(E5563="","",VLOOKUP(E5563,[1]PROJECTES!$C$14:$G$5000,2,FALSE))</f>
        <v/>
      </c>
      <c r="C5563" s="121"/>
      <c r="D5563" s="93" t="str">
        <f>IF(E5563="","",VLOOKUP(E5563,[1]PROJECTES!$C$14:$G$5000,5,FALSE))</f>
        <v/>
      </c>
      <c r="E5563" s="117"/>
      <c r="F5563" s="95"/>
      <c r="G5563" s="96" t="str">
        <f>IF(E5563="","",VLOOKUP(E5563,[1]PROJECTES!$C$14:$G$5000,4,FALSE))</f>
        <v/>
      </c>
      <c r="H5563" s="118"/>
      <c r="I5563" s="97" t="str">
        <f>IF(H5563="","",VLOOKUP(H5563,BD!B$2:C$16,2,FALSE))</f>
        <v/>
      </c>
      <c r="J5563" s="98"/>
      <c r="K5563" s="135" t="str">
        <f t="shared" si="186"/>
        <v/>
      </c>
      <c r="L5563" s="99" t="str">
        <f t="shared" ca="1" si="187"/>
        <v>-</v>
      </c>
      <c r="M5563" s="93" t="str">
        <f>IF(E5563="","",VLOOKUP(E5563,[1]PROJECTES!$C$14:$Z$5000,21,FALSE))</f>
        <v/>
      </c>
      <c r="N5563" s="100"/>
      <c r="O5563" s="72" t="s">
        <v>229</v>
      </c>
      <c r="P5563" s="101"/>
      <c r="Q5563" s="132"/>
      <c r="R5563" s="102"/>
      <c r="S5563" s="91"/>
    </row>
    <row r="5564" spans="1:19" s="104" customFormat="1" ht="12.75" customHeight="1" x14ac:dyDescent="0.25">
      <c r="A5564" s="121"/>
      <c r="B5564" s="92" t="str">
        <f>IF(E5564="","",VLOOKUP(E5564,[1]PROJECTES!$C$14:$G$5000,2,FALSE))</f>
        <v/>
      </c>
      <c r="C5564" s="121"/>
      <c r="D5564" s="93" t="str">
        <f>IF(E5564="","",VLOOKUP(E5564,[1]PROJECTES!$C$14:$G$5000,5,FALSE))</f>
        <v/>
      </c>
      <c r="E5564" s="117"/>
      <c r="F5564" s="95"/>
      <c r="G5564" s="96" t="str">
        <f>IF(E5564="","",VLOOKUP(E5564,[1]PROJECTES!$C$14:$G$5000,4,FALSE))</f>
        <v/>
      </c>
      <c r="H5564" s="118"/>
      <c r="I5564" s="97" t="str">
        <f>IF(H5564="","",VLOOKUP(H5564,BD!B$2:C$16,2,FALSE))</f>
        <v/>
      </c>
      <c r="J5564" s="98"/>
      <c r="K5564" s="135" t="str">
        <f t="shared" si="186"/>
        <v/>
      </c>
      <c r="L5564" s="99" t="str">
        <f t="shared" ca="1" si="187"/>
        <v>-</v>
      </c>
      <c r="M5564" s="93" t="str">
        <f>IF(E5564="","",VLOOKUP(E5564,[1]PROJECTES!$C$14:$Z$5000,21,FALSE))</f>
        <v/>
      </c>
      <c r="N5564" s="100"/>
      <c r="O5564" s="72" t="s">
        <v>229</v>
      </c>
      <c r="P5564" s="101"/>
      <c r="Q5564" s="132"/>
      <c r="R5564" s="102"/>
      <c r="S5564" s="91"/>
    </row>
    <row r="5565" spans="1:19" s="104" customFormat="1" ht="12.75" customHeight="1" x14ac:dyDescent="0.25">
      <c r="A5565" s="121"/>
      <c r="B5565" s="92" t="str">
        <f>IF(E5565="","",VLOOKUP(E5565,[1]PROJECTES!$C$14:$G$5000,2,FALSE))</f>
        <v/>
      </c>
      <c r="C5565" s="121"/>
      <c r="D5565" s="93" t="str">
        <f>IF(E5565="","",VLOOKUP(E5565,[1]PROJECTES!$C$14:$G$5000,5,FALSE))</f>
        <v/>
      </c>
      <c r="E5565" s="117"/>
      <c r="F5565" s="95"/>
      <c r="G5565" s="96" t="str">
        <f>IF(E5565="","",VLOOKUP(E5565,[1]PROJECTES!$C$14:$G$5000,4,FALSE))</f>
        <v/>
      </c>
      <c r="H5565" s="118"/>
      <c r="I5565" s="97" t="str">
        <f>IF(H5565="","",VLOOKUP(H5565,BD!B$2:C$16,2,FALSE))</f>
        <v/>
      </c>
      <c r="J5565" s="98"/>
      <c r="K5565" s="135" t="str">
        <f t="shared" si="186"/>
        <v/>
      </c>
      <c r="L5565" s="99" t="str">
        <f t="shared" ca="1" si="187"/>
        <v>-</v>
      </c>
      <c r="M5565" s="93" t="str">
        <f>IF(E5565="","",VLOOKUP(E5565,[1]PROJECTES!$C$14:$Z$5000,21,FALSE))</f>
        <v/>
      </c>
      <c r="N5565" s="100"/>
      <c r="O5565" s="72" t="s">
        <v>229</v>
      </c>
      <c r="P5565" s="101"/>
      <c r="Q5565" s="132"/>
      <c r="R5565" s="102"/>
      <c r="S5565" s="91"/>
    </row>
    <row r="5566" spans="1:19" s="104" customFormat="1" ht="12.75" customHeight="1" x14ac:dyDescent="0.25">
      <c r="A5566" s="121"/>
      <c r="B5566" s="92" t="str">
        <f>IF(E5566="","",VLOOKUP(E5566,[1]PROJECTES!$C$14:$G$5000,2,FALSE))</f>
        <v/>
      </c>
      <c r="C5566" s="121"/>
      <c r="D5566" s="93" t="str">
        <f>IF(E5566="","",VLOOKUP(E5566,[1]PROJECTES!$C$14:$G$5000,5,FALSE))</f>
        <v/>
      </c>
      <c r="E5566" s="117"/>
      <c r="F5566" s="95"/>
      <c r="G5566" s="96" t="str">
        <f>IF(E5566="","",VLOOKUP(E5566,[1]PROJECTES!$C$14:$G$5000,4,FALSE))</f>
        <v/>
      </c>
      <c r="H5566" s="118"/>
      <c r="I5566" s="97" t="str">
        <f>IF(H5566="","",VLOOKUP(H5566,BD!B$2:C$16,2,FALSE))</f>
        <v/>
      </c>
      <c r="J5566" s="98"/>
      <c r="K5566" s="135" t="str">
        <f t="shared" si="186"/>
        <v/>
      </c>
      <c r="L5566" s="99" t="str">
        <f t="shared" ca="1" si="187"/>
        <v>-</v>
      </c>
      <c r="M5566" s="93" t="str">
        <f>IF(E5566="","",VLOOKUP(E5566,[1]PROJECTES!$C$14:$Z$5000,21,FALSE))</f>
        <v/>
      </c>
      <c r="N5566" s="100"/>
      <c r="O5566" s="72" t="s">
        <v>229</v>
      </c>
      <c r="P5566" s="101"/>
      <c r="Q5566" s="132"/>
      <c r="R5566" s="102"/>
      <c r="S5566" s="91"/>
    </row>
    <row r="5567" spans="1:19" s="104" customFormat="1" ht="12.75" customHeight="1" x14ac:dyDescent="0.25">
      <c r="A5567" s="121"/>
      <c r="B5567" s="92" t="str">
        <f>IF(E5567="","",VLOOKUP(E5567,[1]PROJECTES!$C$14:$G$5000,2,FALSE))</f>
        <v/>
      </c>
      <c r="C5567" s="121"/>
      <c r="D5567" s="93" t="str">
        <f>IF(E5567="","",VLOOKUP(E5567,[1]PROJECTES!$C$14:$G$5000,5,FALSE))</f>
        <v/>
      </c>
      <c r="E5567" s="117"/>
      <c r="F5567" s="95"/>
      <c r="G5567" s="96" t="str">
        <f>IF(E5567="","",VLOOKUP(E5567,[1]PROJECTES!$C$14:$G$5000,4,FALSE))</f>
        <v/>
      </c>
      <c r="H5567" s="118"/>
      <c r="I5567" s="97" t="str">
        <f>IF(H5567="","",VLOOKUP(H5567,BD!B$2:C$16,2,FALSE))</f>
        <v/>
      </c>
      <c r="J5567" s="98"/>
      <c r="K5567" s="135" t="str">
        <f t="shared" si="186"/>
        <v/>
      </c>
      <c r="L5567" s="99" t="str">
        <f t="shared" ca="1" si="187"/>
        <v>-</v>
      </c>
      <c r="M5567" s="93" t="str">
        <f>IF(E5567="","",VLOOKUP(E5567,[1]PROJECTES!$C$14:$Z$5000,21,FALSE))</f>
        <v/>
      </c>
      <c r="N5567" s="100"/>
      <c r="O5567" s="72" t="s">
        <v>229</v>
      </c>
      <c r="P5567" s="101"/>
      <c r="Q5567" s="132"/>
      <c r="R5567" s="102"/>
      <c r="S5567" s="91"/>
    </row>
    <row r="5568" spans="1:19" s="104" customFormat="1" ht="12.75" customHeight="1" x14ac:dyDescent="0.25">
      <c r="A5568" s="121"/>
      <c r="B5568" s="92" t="str">
        <f>IF(E5568="","",VLOOKUP(E5568,[1]PROJECTES!$C$14:$G$5000,2,FALSE))</f>
        <v/>
      </c>
      <c r="C5568" s="121"/>
      <c r="D5568" s="93" t="str">
        <f>IF(E5568="","",VLOOKUP(E5568,[1]PROJECTES!$C$14:$G$5000,5,FALSE))</f>
        <v/>
      </c>
      <c r="E5568" s="117"/>
      <c r="F5568" s="95"/>
      <c r="G5568" s="96" t="str">
        <f>IF(E5568="","",VLOOKUP(E5568,[1]PROJECTES!$C$14:$G$5000,4,FALSE))</f>
        <v/>
      </c>
      <c r="H5568" s="118"/>
      <c r="I5568" s="97" t="str">
        <f>IF(H5568="","",VLOOKUP(H5568,BD!B$2:C$16,2,FALSE))</f>
        <v/>
      </c>
      <c r="J5568" s="98"/>
      <c r="K5568" s="135" t="str">
        <f t="shared" si="186"/>
        <v/>
      </c>
      <c r="L5568" s="99" t="str">
        <f t="shared" ca="1" si="187"/>
        <v>-</v>
      </c>
      <c r="M5568" s="93" t="str">
        <f>IF(E5568="","",VLOOKUP(E5568,[1]PROJECTES!$C$14:$Z$5000,21,FALSE))</f>
        <v/>
      </c>
      <c r="N5568" s="100"/>
      <c r="O5568" s="72" t="s">
        <v>229</v>
      </c>
      <c r="P5568" s="101"/>
      <c r="Q5568" s="132"/>
      <c r="R5568" s="102"/>
      <c r="S5568" s="91"/>
    </row>
    <row r="5569" spans="1:19" s="104" customFormat="1" ht="12.75" customHeight="1" x14ac:dyDescent="0.25">
      <c r="A5569" s="121"/>
      <c r="B5569" s="92" t="str">
        <f>IF(E5569="","",VLOOKUP(E5569,[1]PROJECTES!$C$14:$G$5000,2,FALSE))</f>
        <v/>
      </c>
      <c r="C5569" s="121"/>
      <c r="D5569" s="93" t="str">
        <f>IF(E5569="","",VLOOKUP(E5569,[1]PROJECTES!$C$14:$G$5000,5,FALSE))</f>
        <v/>
      </c>
      <c r="E5569" s="117"/>
      <c r="F5569" s="95"/>
      <c r="G5569" s="96" t="str">
        <f>IF(E5569="","",VLOOKUP(E5569,[1]PROJECTES!$C$14:$G$5000,4,FALSE))</f>
        <v/>
      </c>
      <c r="H5569" s="118"/>
      <c r="I5569" s="97" t="str">
        <f>IF(H5569="","",VLOOKUP(H5569,BD!B$2:C$16,2,FALSE))</f>
        <v/>
      </c>
      <c r="J5569" s="98"/>
      <c r="K5569" s="135" t="str">
        <f t="shared" si="186"/>
        <v/>
      </c>
      <c r="L5569" s="99" t="str">
        <f t="shared" ca="1" si="187"/>
        <v>-</v>
      </c>
      <c r="M5569" s="93" t="str">
        <f>IF(E5569="","",VLOOKUP(E5569,[1]PROJECTES!$C$14:$Z$5000,21,FALSE))</f>
        <v/>
      </c>
      <c r="N5569" s="100"/>
      <c r="O5569" s="72" t="s">
        <v>229</v>
      </c>
      <c r="P5569" s="101"/>
      <c r="Q5569" s="132"/>
      <c r="R5569" s="102"/>
      <c r="S5569" s="91"/>
    </row>
    <row r="5570" spans="1:19" s="104" customFormat="1" ht="12.75" customHeight="1" x14ac:dyDescent="0.25">
      <c r="A5570" s="121"/>
      <c r="B5570" s="92" t="str">
        <f>IF(E5570="","",VLOOKUP(E5570,[1]PROJECTES!$C$14:$G$5000,2,FALSE))</f>
        <v/>
      </c>
      <c r="C5570" s="121"/>
      <c r="D5570" s="93" t="str">
        <f>IF(E5570="","",VLOOKUP(E5570,[1]PROJECTES!$C$14:$G$5000,5,FALSE))</f>
        <v/>
      </c>
      <c r="E5570" s="117"/>
      <c r="F5570" s="95"/>
      <c r="G5570" s="96" t="str">
        <f>IF(E5570="","",VLOOKUP(E5570,[1]PROJECTES!$C$14:$G$5000,4,FALSE))</f>
        <v/>
      </c>
      <c r="H5570" s="118"/>
      <c r="I5570" s="97" t="str">
        <f>IF(H5570="","",VLOOKUP(H5570,BD!B$2:C$16,2,FALSE))</f>
        <v/>
      </c>
      <c r="J5570" s="98"/>
      <c r="K5570" s="135" t="str">
        <f t="shared" si="186"/>
        <v/>
      </c>
      <c r="L5570" s="99" t="str">
        <f t="shared" ca="1" si="187"/>
        <v>-</v>
      </c>
      <c r="M5570" s="93" t="str">
        <f>IF(E5570="","",VLOOKUP(E5570,[1]PROJECTES!$C$14:$Z$5000,21,FALSE))</f>
        <v/>
      </c>
      <c r="N5570" s="100"/>
      <c r="O5570" s="72" t="s">
        <v>229</v>
      </c>
      <c r="P5570" s="101"/>
      <c r="Q5570" s="132"/>
      <c r="R5570" s="102"/>
      <c r="S5570" s="91"/>
    </row>
    <row r="5571" spans="1:19" s="104" customFormat="1" ht="12.75" customHeight="1" x14ac:dyDescent="0.25">
      <c r="A5571" s="121"/>
      <c r="B5571" s="92" t="str">
        <f>IF(E5571="","",VLOOKUP(E5571,[1]PROJECTES!$C$14:$G$5000,2,FALSE))</f>
        <v/>
      </c>
      <c r="C5571" s="121"/>
      <c r="D5571" s="93" t="str">
        <f>IF(E5571="","",VLOOKUP(E5571,[1]PROJECTES!$C$14:$G$5000,5,FALSE))</f>
        <v/>
      </c>
      <c r="E5571" s="117"/>
      <c r="F5571" s="95"/>
      <c r="G5571" s="96" t="str">
        <f>IF(E5571="","",VLOOKUP(E5571,[1]PROJECTES!$C$14:$G$5000,4,FALSE))</f>
        <v/>
      </c>
      <c r="H5571" s="118"/>
      <c r="I5571" s="97" t="str">
        <f>IF(H5571="","",VLOOKUP(H5571,BD!B$2:C$16,2,FALSE))</f>
        <v/>
      </c>
      <c r="J5571" s="98"/>
      <c r="K5571" s="135" t="str">
        <f t="shared" si="186"/>
        <v/>
      </c>
      <c r="L5571" s="99" t="str">
        <f t="shared" ca="1" si="187"/>
        <v>-</v>
      </c>
      <c r="M5571" s="93" t="str">
        <f>IF(E5571="","",VLOOKUP(E5571,[1]PROJECTES!$C$14:$Z$5000,21,FALSE))</f>
        <v/>
      </c>
      <c r="N5571" s="100"/>
      <c r="O5571" s="72" t="s">
        <v>229</v>
      </c>
      <c r="P5571" s="101"/>
      <c r="Q5571" s="132"/>
      <c r="R5571" s="102"/>
      <c r="S5571" s="91"/>
    </row>
    <row r="5572" spans="1:19" s="104" customFormat="1" ht="12.75" customHeight="1" x14ac:dyDescent="0.25">
      <c r="A5572" s="121"/>
      <c r="B5572" s="92" t="str">
        <f>IF(E5572="","",VLOOKUP(E5572,[1]PROJECTES!$C$14:$G$5000,2,FALSE))</f>
        <v/>
      </c>
      <c r="C5572" s="121"/>
      <c r="D5572" s="93" t="str">
        <f>IF(E5572="","",VLOOKUP(E5572,[1]PROJECTES!$C$14:$G$5000,5,FALSE))</f>
        <v/>
      </c>
      <c r="E5572" s="117"/>
      <c r="F5572" s="95"/>
      <c r="G5572" s="96" t="str">
        <f>IF(E5572="","",VLOOKUP(E5572,[1]PROJECTES!$C$14:$G$5000,4,FALSE))</f>
        <v/>
      </c>
      <c r="H5572" s="118"/>
      <c r="I5572" s="97" t="str">
        <f>IF(H5572="","",VLOOKUP(H5572,BD!B$2:C$16,2,FALSE))</f>
        <v/>
      </c>
      <c r="J5572" s="98"/>
      <c r="K5572" s="135" t="str">
        <f t="shared" si="186"/>
        <v/>
      </c>
      <c r="L5572" s="99" t="str">
        <f t="shared" ca="1" si="187"/>
        <v>-</v>
      </c>
      <c r="M5572" s="93" t="str">
        <f>IF(E5572="","",VLOOKUP(E5572,[1]PROJECTES!$C$14:$Z$5000,21,FALSE))</f>
        <v/>
      </c>
      <c r="N5572" s="100"/>
      <c r="O5572" s="72" t="s">
        <v>229</v>
      </c>
      <c r="P5572" s="101"/>
      <c r="Q5572" s="132"/>
      <c r="R5572" s="102"/>
      <c r="S5572" s="91"/>
    </row>
    <row r="5573" spans="1:19" s="104" customFormat="1" ht="12.75" customHeight="1" x14ac:dyDescent="0.25">
      <c r="A5573" s="121"/>
      <c r="B5573" s="92" t="str">
        <f>IF(E5573="","",VLOOKUP(E5573,[1]PROJECTES!$C$14:$G$5000,2,FALSE))</f>
        <v/>
      </c>
      <c r="C5573" s="121"/>
      <c r="D5573" s="93" t="str">
        <f>IF(E5573="","",VLOOKUP(E5573,[1]PROJECTES!$C$14:$G$5000,5,FALSE))</f>
        <v/>
      </c>
      <c r="E5573" s="117"/>
      <c r="F5573" s="95"/>
      <c r="G5573" s="96" t="str">
        <f>IF(E5573="","",VLOOKUP(E5573,[1]PROJECTES!$C$14:$G$5000,4,FALSE))</f>
        <v/>
      </c>
      <c r="H5573" s="118"/>
      <c r="I5573" s="97" t="str">
        <f>IF(H5573="","",VLOOKUP(H5573,BD!B$2:C$16,2,FALSE))</f>
        <v/>
      </c>
      <c r="J5573" s="98"/>
      <c r="K5573" s="135" t="str">
        <f t="shared" si="186"/>
        <v/>
      </c>
      <c r="L5573" s="99" t="str">
        <f t="shared" ca="1" si="187"/>
        <v>-</v>
      </c>
      <c r="M5573" s="93" t="str">
        <f>IF(E5573="","",VLOOKUP(E5573,[1]PROJECTES!$C$14:$Z$5000,21,FALSE))</f>
        <v/>
      </c>
      <c r="N5573" s="100"/>
      <c r="O5573" s="72" t="s">
        <v>229</v>
      </c>
      <c r="P5573" s="101"/>
      <c r="Q5573" s="132"/>
      <c r="R5573" s="102"/>
      <c r="S5573" s="91"/>
    </row>
    <row r="5574" spans="1:19" s="104" customFormat="1" ht="12.75" customHeight="1" x14ac:dyDescent="0.25">
      <c r="A5574" s="121"/>
      <c r="B5574" s="92" t="str">
        <f>IF(E5574="","",VLOOKUP(E5574,[1]PROJECTES!$C$14:$G$5000,2,FALSE))</f>
        <v/>
      </c>
      <c r="C5574" s="121"/>
      <c r="D5574" s="93" t="str">
        <f>IF(E5574="","",VLOOKUP(E5574,[1]PROJECTES!$C$14:$G$5000,5,FALSE))</f>
        <v/>
      </c>
      <c r="E5574" s="117"/>
      <c r="F5574" s="95"/>
      <c r="G5574" s="96" t="str">
        <f>IF(E5574="","",VLOOKUP(E5574,[1]PROJECTES!$C$14:$G$5000,4,FALSE))</f>
        <v/>
      </c>
      <c r="H5574" s="118"/>
      <c r="I5574" s="97" t="str">
        <f>IF(H5574="","",VLOOKUP(H5574,BD!B$2:C$16,2,FALSE))</f>
        <v/>
      </c>
      <c r="J5574" s="98"/>
      <c r="K5574" s="135" t="str">
        <f t="shared" si="186"/>
        <v/>
      </c>
      <c r="L5574" s="99" t="str">
        <f t="shared" ca="1" si="187"/>
        <v>-</v>
      </c>
      <c r="M5574" s="93" t="str">
        <f>IF(E5574="","",VLOOKUP(E5574,[1]PROJECTES!$C$14:$Z$5000,21,FALSE))</f>
        <v/>
      </c>
      <c r="N5574" s="100"/>
      <c r="O5574" s="72" t="s">
        <v>229</v>
      </c>
      <c r="P5574" s="101"/>
      <c r="Q5574" s="132"/>
      <c r="R5574" s="102"/>
      <c r="S5574" s="91"/>
    </row>
    <row r="5575" spans="1:19" s="104" customFormat="1" ht="12.75" customHeight="1" x14ac:dyDescent="0.25">
      <c r="A5575" s="121"/>
      <c r="B5575" s="92" t="str">
        <f>IF(E5575="","",VLOOKUP(E5575,[1]PROJECTES!$C$14:$G$5000,2,FALSE))</f>
        <v/>
      </c>
      <c r="C5575" s="121"/>
      <c r="D5575" s="93" t="str">
        <f>IF(E5575="","",VLOOKUP(E5575,[1]PROJECTES!$C$14:$G$5000,5,FALSE))</f>
        <v/>
      </c>
      <c r="E5575" s="117"/>
      <c r="F5575" s="95"/>
      <c r="G5575" s="96" t="str">
        <f>IF(E5575="","",VLOOKUP(E5575,[1]PROJECTES!$C$14:$G$5000,4,FALSE))</f>
        <v/>
      </c>
      <c r="H5575" s="118"/>
      <c r="I5575" s="97" t="str">
        <f>IF(H5575="","",VLOOKUP(H5575,BD!B$2:C$16,2,FALSE))</f>
        <v/>
      </c>
      <c r="J5575" s="98"/>
      <c r="K5575" s="135" t="str">
        <f t="shared" si="186"/>
        <v/>
      </c>
      <c r="L5575" s="99" t="str">
        <f t="shared" ca="1" si="187"/>
        <v>-</v>
      </c>
      <c r="M5575" s="93" t="str">
        <f>IF(E5575="","",VLOOKUP(E5575,[1]PROJECTES!$C$14:$Z$5000,21,FALSE))</f>
        <v/>
      </c>
      <c r="N5575" s="100"/>
      <c r="O5575" s="72" t="s">
        <v>229</v>
      </c>
      <c r="P5575" s="101"/>
      <c r="Q5575" s="132"/>
      <c r="R5575" s="102"/>
      <c r="S5575" s="91"/>
    </row>
    <row r="5576" spans="1:19" s="104" customFormat="1" ht="12.75" customHeight="1" x14ac:dyDescent="0.25">
      <c r="A5576" s="121"/>
      <c r="B5576" s="92" t="str">
        <f>IF(E5576="","",VLOOKUP(E5576,[1]PROJECTES!$C$14:$G$5000,2,FALSE))</f>
        <v/>
      </c>
      <c r="C5576" s="121"/>
      <c r="D5576" s="93" t="str">
        <f>IF(E5576="","",VLOOKUP(E5576,[1]PROJECTES!$C$14:$G$5000,5,FALSE))</f>
        <v/>
      </c>
      <c r="E5576" s="117"/>
      <c r="F5576" s="95"/>
      <c r="G5576" s="96" t="str">
        <f>IF(E5576="","",VLOOKUP(E5576,[1]PROJECTES!$C$14:$G$5000,4,FALSE))</f>
        <v/>
      </c>
      <c r="H5576" s="118"/>
      <c r="I5576" s="97" t="str">
        <f>IF(H5576="","",VLOOKUP(H5576,BD!B$2:C$16,2,FALSE))</f>
        <v/>
      </c>
      <c r="J5576" s="98"/>
      <c r="K5576" s="135" t="str">
        <f t="shared" si="186"/>
        <v/>
      </c>
      <c r="L5576" s="99" t="str">
        <f t="shared" ca="1" si="187"/>
        <v>-</v>
      </c>
      <c r="M5576" s="93" t="str">
        <f>IF(E5576="","",VLOOKUP(E5576,[1]PROJECTES!$C$14:$Z$5000,21,FALSE))</f>
        <v/>
      </c>
      <c r="N5576" s="100"/>
      <c r="O5576" s="72" t="s">
        <v>229</v>
      </c>
      <c r="P5576" s="101"/>
      <c r="Q5576" s="132"/>
      <c r="R5576" s="102"/>
      <c r="S5576" s="91"/>
    </row>
    <row r="5577" spans="1:19" s="104" customFormat="1" ht="12.75" customHeight="1" x14ac:dyDescent="0.25">
      <c r="A5577" s="121"/>
      <c r="B5577" s="92" t="str">
        <f>IF(E5577="","",VLOOKUP(E5577,[1]PROJECTES!$C$14:$G$5000,2,FALSE))</f>
        <v/>
      </c>
      <c r="C5577" s="121"/>
      <c r="D5577" s="93" t="str">
        <f>IF(E5577="","",VLOOKUP(E5577,[1]PROJECTES!$C$14:$G$5000,5,FALSE))</f>
        <v/>
      </c>
      <c r="E5577" s="117"/>
      <c r="F5577" s="95"/>
      <c r="G5577" s="96" t="str">
        <f>IF(E5577="","",VLOOKUP(E5577,[1]PROJECTES!$C$14:$G$5000,4,FALSE))</f>
        <v/>
      </c>
      <c r="H5577" s="118"/>
      <c r="I5577" s="97" t="str">
        <f>IF(H5577="","",VLOOKUP(H5577,BD!B$2:C$16,2,FALSE))</f>
        <v/>
      </c>
      <c r="J5577" s="98"/>
      <c r="K5577" s="135" t="str">
        <f t="shared" si="186"/>
        <v/>
      </c>
      <c r="L5577" s="99" t="str">
        <f t="shared" ca="1" si="187"/>
        <v>-</v>
      </c>
      <c r="M5577" s="93" t="str">
        <f>IF(E5577="","",VLOOKUP(E5577,[1]PROJECTES!$C$14:$Z$5000,21,FALSE))</f>
        <v/>
      </c>
      <c r="N5577" s="100"/>
      <c r="O5577" s="72" t="s">
        <v>229</v>
      </c>
      <c r="P5577" s="101"/>
      <c r="Q5577" s="132"/>
      <c r="R5577" s="102"/>
      <c r="S5577" s="91"/>
    </row>
    <row r="5578" spans="1:19" s="104" customFormat="1" ht="12.75" customHeight="1" x14ac:dyDescent="0.25">
      <c r="A5578" s="121"/>
      <c r="B5578" s="92" t="str">
        <f>IF(E5578="","",VLOOKUP(E5578,[1]PROJECTES!$C$14:$G$5000,2,FALSE))</f>
        <v/>
      </c>
      <c r="C5578" s="121"/>
      <c r="D5578" s="93" t="str">
        <f>IF(E5578="","",VLOOKUP(E5578,[1]PROJECTES!$C$14:$G$5000,5,FALSE))</f>
        <v/>
      </c>
      <c r="E5578" s="117"/>
      <c r="F5578" s="95"/>
      <c r="G5578" s="96" t="str">
        <f>IF(E5578="","",VLOOKUP(E5578,[1]PROJECTES!$C$14:$G$5000,4,FALSE))</f>
        <v/>
      </c>
      <c r="H5578" s="118"/>
      <c r="I5578" s="97" t="str">
        <f>IF(H5578="","",VLOOKUP(H5578,BD!B$2:C$16,2,FALSE))</f>
        <v/>
      </c>
      <c r="J5578" s="98"/>
      <c r="K5578" s="135" t="str">
        <f t="shared" si="186"/>
        <v/>
      </c>
      <c r="L5578" s="99" t="str">
        <f t="shared" ca="1" si="187"/>
        <v>-</v>
      </c>
      <c r="M5578" s="93" t="str">
        <f>IF(E5578="","",VLOOKUP(E5578,[1]PROJECTES!$C$14:$Z$5000,21,FALSE))</f>
        <v/>
      </c>
      <c r="N5578" s="100"/>
      <c r="O5578" s="72" t="s">
        <v>229</v>
      </c>
      <c r="P5578" s="101"/>
      <c r="Q5578" s="132"/>
      <c r="R5578" s="102"/>
      <c r="S5578" s="91"/>
    </row>
    <row r="5579" spans="1:19" s="104" customFormat="1" ht="12.75" customHeight="1" x14ac:dyDescent="0.25">
      <c r="A5579" s="121"/>
      <c r="B5579" s="92" t="str">
        <f>IF(E5579="","",VLOOKUP(E5579,[1]PROJECTES!$C$14:$G$5000,2,FALSE))</f>
        <v/>
      </c>
      <c r="C5579" s="121"/>
      <c r="D5579" s="93" t="str">
        <f>IF(E5579="","",VLOOKUP(E5579,[1]PROJECTES!$C$14:$G$5000,5,FALSE))</f>
        <v/>
      </c>
      <c r="E5579" s="117"/>
      <c r="F5579" s="95"/>
      <c r="G5579" s="96" t="str">
        <f>IF(E5579="","",VLOOKUP(E5579,[1]PROJECTES!$C$14:$G$5000,4,FALSE))</f>
        <v/>
      </c>
      <c r="H5579" s="118"/>
      <c r="I5579" s="97" t="str">
        <f>IF(H5579="","",VLOOKUP(H5579,BD!B$2:C$16,2,FALSE))</f>
        <v/>
      </c>
      <c r="J5579" s="98"/>
      <c r="K5579" s="135" t="str">
        <f t="shared" si="186"/>
        <v/>
      </c>
      <c r="L5579" s="99" t="str">
        <f t="shared" ca="1" si="187"/>
        <v>-</v>
      </c>
      <c r="M5579" s="93" t="str">
        <f>IF(E5579="","",VLOOKUP(E5579,[1]PROJECTES!$C$14:$Z$5000,21,FALSE))</f>
        <v/>
      </c>
      <c r="N5579" s="100"/>
      <c r="O5579" s="72" t="s">
        <v>229</v>
      </c>
      <c r="P5579" s="101"/>
      <c r="Q5579" s="132"/>
      <c r="R5579" s="102"/>
      <c r="S5579" s="91"/>
    </row>
    <row r="5580" spans="1:19" s="104" customFormat="1" ht="12.75" customHeight="1" x14ac:dyDescent="0.25">
      <c r="A5580" s="121"/>
      <c r="B5580" s="92" t="str">
        <f>IF(E5580="","",VLOOKUP(E5580,[1]PROJECTES!$C$14:$G$5000,2,FALSE))</f>
        <v/>
      </c>
      <c r="C5580" s="121"/>
      <c r="D5580" s="93" t="str">
        <f>IF(E5580="","",VLOOKUP(E5580,[1]PROJECTES!$C$14:$G$5000,5,FALSE))</f>
        <v/>
      </c>
      <c r="E5580" s="117"/>
      <c r="F5580" s="95"/>
      <c r="G5580" s="96" t="str">
        <f>IF(E5580="","",VLOOKUP(E5580,[1]PROJECTES!$C$14:$G$5000,4,FALSE))</f>
        <v/>
      </c>
      <c r="H5580" s="118"/>
      <c r="I5580" s="97" t="str">
        <f>IF(H5580="","",VLOOKUP(H5580,BD!B$2:C$16,2,FALSE))</f>
        <v/>
      </c>
      <c r="J5580" s="98"/>
      <c r="K5580" s="135" t="str">
        <f t="shared" si="186"/>
        <v/>
      </c>
      <c r="L5580" s="99" t="str">
        <f t="shared" ca="1" si="187"/>
        <v>-</v>
      </c>
      <c r="M5580" s="93" t="str">
        <f>IF(E5580="","",VLOOKUP(E5580,[1]PROJECTES!$C$14:$Z$5000,21,FALSE))</f>
        <v/>
      </c>
      <c r="N5580" s="100"/>
      <c r="O5580" s="72" t="s">
        <v>229</v>
      </c>
      <c r="P5580" s="101"/>
      <c r="Q5580" s="132"/>
      <c r="R5580" s="102"/>
      <c r="S5580" s="91"/>
    </row>
    <row r="5581" spans="1:19" s="104" customFormat="1" ht="12.75" customHeight="1" x14ac:dyDescent="0.25">
      <c r="A5581" s="121"/>
      <c r="B5581" s="92" t="str">
        <f>IF(E5581="","",VLOOKUP(E5581,[1]PROJECTES!$C$14:$G$5000,2,FALSE))</f>
        <v/>
      </c>
      <c r="C5581" s="121"/>
      <c r="D5581" s="93" t="str">
        <f>IF(E5581="","",VLOOKUP(E5581,[1]PROJECTES!$C$14:$G$5000,5,FALSE))</f>
        <v/>
      </c>
      <c r="E5581" s="117"/>
      <c r="F5581" s="95"/>
      <c r="G5581" s="96" t="str">
        <f>IF(E5581="","",VLOOKUP(E5581,[1]PROJECTES!$C$14:$G$5000,4,FALSE))</f>
        <v/>
      </c>
      <c r="H5581" s="118"/>
      <c r="I5581" s="97" t="str">
        <f>IF(H5581="","",VLOOKUP(H5581,BD!B$2:C$16,2,FALSE))</f>
        <v/>
      </c>
      <c r="J5581" s="98"/>
      <c r="K5581" s="135" t="str">
        <f t="shared" si="186"/>
        <v/>
      </c>
      <c r="L5581" s="99" t="str">
        <f t="shared" ca="1" si="187"/>
        <v>-</v>
      </c>
      <c r="M5581" s="93" t="str">
        <f>IF(E5581="","",VLOOKUP(E5581,[1]PROJECTES!$C$14:$Z$5000,21,FALSE))</f>
        <v/>
      </c>
      <c r="N5581" s="100"/>
      <c r="O5581" s="72" t="s">
        <v>229</v>
      </c>
      <c r="P5581" s="101"/>
      <c r="Q5581" s="132"/>
      <c r="R5581" s="102"/>
      <c r="S5581" s="91"/>
    </row>
    <row r="5582" spans="1:19" s="104" customFormat="1" ht="12.75" customHeight="1" x14ac:dyDescent="0.25">
      <c r="A5582" s="121"/>
      <c r="B5582" s="92" t="str">
        <f>IF(E5582="","",VLOOKUP(E5582,[1]PROJECTES!$C$14:$G$5000,2,FALSE))</f>
        <v/>
      </c>
      <c r="C5582" s="121"/>
      <c r="D5582" s="93" t="str">
        <f>IF(E5582="","",VLOOKUP(E5582,[1]PROJECTES!$C$14:$G$5000,5,FALSE))</f>
        <v/>
      </c>
      <c r="E5582" s="117"/>
      <c r="F5582" s="95"/>
      <c r="G5582" s="96" t="str">
        <f>IF(E5582="","",VLOOKUP(E5582,[1]PROJECTES!$C$14:$G$5000,4,FALSE))</f>
        <v/>
      </c>
      <c r="H5582" s="118"/>
      <c r="I5582" s="97" t="str">
        <f>IF(H5582="","",VLOOKUP(H5582,BD!B$2:C$16,2,FALSE))</f>
        <v/>
      </c>
      <c r="J5582" s="98"/>
      <c r="K5582" s="135" t="str">
        <f t="shared" si="186"/>
        <v/>
      </c>
      <c r="L5582" s="99" t="str">
        <f t="shared" ca="1" si="187"/>
        <v>-</v>
      </c>
      <c r="M5582" s="93" t="str">
        <f>IF(E5582="","",VLOOKUP(E5582,[1]PROJECTES!$C$14:$Z$5000,21,FALSE))</f>
        <v/>
      </c>
      <c r="N5582" s="100"/>
      <c r="O5582" s="72" t="s">
        <v>229</v>
      </c>
      <c r="P5582" s="101"/>
      <c r="Q5582" s="132"/>
      <c r="R5582" s="102"/>
      <c r="S5582" s="91"/>
    </row>
    <row r="5583" spans="1:19" s="104" customFormat="1" ht="12.75" customHeight="1" x14ac:dyDescent="0.25">
      <c r="A5583" s="121"/>
      <c r="B5583" s="92" t="str">
        <f>IF(E5583="","",VLOOKUP(E5583,[1]PROJECTES!$C$14:$G$5000,2,FALSE))</f>
        <v/>
      </c>
      <c r="C5583" s="121"/>
      <c r="D5583" s="93" t="str">
        <f>IF(E5583="","",VLOOKUP(E5583,[1]PROJECTES!$C$14:$G$5000,5,FALSE))</f>
        <v/>
      </c>
      <c r="E5583" s="117"/>
      <c r="F5583" s="95"/>
      <c r="G5583" s="96" t="str">
        <f>IF(E5583="","",VLOOKUP(E5583,[1]PROJECTES!$C$14:$G$5000,4,FALSE))</f>
        <v/>
      </c>
      <c r="H5583" s="118"/>
      <c r="I5583" s="97" t="str">
        <f>IF(H5583="","",VLOOKUP(H5583,BD!B$2:C$16,2,FALSE))</f>
        <v/>
      </c>
      <c r="J5583" s="98"/>
      <c r="K5583" s="135" t="str">
        <f t="shared" si="186"/>
        <v/>
      </c>
      <c r="L5583" s="99" t="str">
        <f t="shared" ca="1" si="187"/>
        <v>-</v>
      </c>
      <c r="M5583" s="93" t="str">
        <f>IF(E5583="","",VLOOKUP(E5583,[1]PROJECTES!$C$14:$Z$5000,21,FALSE))</f>
        <v/>
      </c>
      <c r="N5583" s="100"/>
      <c r="O5583" s="72" t="s">
        <v>229</v>
      </c>
      <c r="P5583" s="101"/>
      <c r="Q5583" s="132"/>
      <c r="R5583" s="102"/>
      <c r="S5583" s="91"/>
    </row>
    <row r="5584" spans="1:19" s="104" customFormat="1" ht="12.75" customHeight="1" x14ac:dyDescent="0.25">
      <c r="A5584" s="121"/>
      <c r="B5584" s="92" t="str">
        <f>IF(E5584="","",VLOOKUP(E5584,[1]PROJECTES!$C$14:$G$5000,2,FALSE))</f>
        <v/>
      </c>
      <c r="C5584" s="121"/>
      <c r="D5584" s="93" t="str">
        <f>IF(E5584="","",VLOOKUP(E5584,[1]PROJECTES!$C$14:$G$5000,5,FALSE))</f>
        <v/>
      </c>
      <c r="E5584" s="117"/>
      <c r="F5584" s="95"/>
      <c r="G5584" s="96" t="str">
        <f>IF(E5584="","",VLOOKUP(E5584,[1]PROJECTES!$C$14:$G$5000,4,FALSE))</f>
        <v/>
      </c>
      <c r="H5584" s="118"/>
      <c r="I5584" s="97" t="str">
        <f>IF(H5584="","",VLOOKUP(H5584,BD!B$2:C$16,2,FALSE))</f>
        <v/>
      </c>
      <c r="J5584" s="98"/>
      <c r="K5584" s="135" t="str">
        <f t="shared" si="186"/>
        <v/>
      </c>
      <c r="L5584" s="99" t="str">
        <f t="shared" ca="1" si="187"/>
        <v>-</v>
      </c>
      <c r="M5584" s="93" t="str">
        <f>IF(E5584="","",VLOOKUP(E5584,[1]PROJECTES!$C$14:$Z$5000,21,FALSE))</f>
        <v/>
      </c>
      <c r="N5584" s="100"/>
      <c r="O5584" s="72" t="s">
        <v>229</v>
      </c>
      <c r="P5584" s="101"/>
      <c r="Q5584" s="132"/>
      <c r="R5584" s="102"/>
      <c r="S5584" s="91"/>
    </row>
    <row r="5585" spans="1:19" s="104" customFormat="1" ht="12.75" customHeight="1" x14ac:dyDescent="0.25">
      <c r="A5585" s="121"/>
      <c r="B5585" s="92" t="str">
        <f>IF(E5585="","",VLOOKUP(E5585,[1]PROJECTES!$C$14:$G$5000,2,FALSE))</f>
        <v/>
      </c>
      <c r="C5585" s="121"/>
      <c r="D5585" s="93" t="str">
        <f>IF(E5585="","",VLOOKUP(E5585,[1]PROJECTES!$C$14:$G$5000,5,FALSE))</f>
        <v/>
      </c>
      <c r="E5585" s="117"/>
      <c r="F5585" s="95"/>
      <c r="G5585" s="96" t="str">
        <f>IF(E5585="","",VLOOKUP(E5585,[1]PROJECTES!$C$14:$G$5000,4,FALSE))</f>
        <v/>
      </c>
      <c r="H5585" s="118"/>
      <c r="I5585" s="97" t="str">
        <f>IF(H5585="","",VLOOKUP(H5585,BD!B$2:C$16,2,FALSE))</f>
        <v/>
      </c>
      <c r="J5585" s="98"/>
      <c r="K5585" s="135" t="str">
        <f t="shared" si="186"/>
        <v/>
      </c>
      <c r="L5585" s="99" t="str">
        <f t="shared" ca="1" si="187"/>
        <v>-</v>
      </c>
      <c r="M5585" s="93" t="str">
        <f>IF(E5585="","",VLOOKUP(E5585,[1]PROJECTES!$C$14:$Z$5000,21,FALSE))</f>
        <v/>
      </c>
      <c r="N5585" s="100"/>
      <c r="O5585" s="72" t="s">
        <v>229</v>
      </c>
      <c r="P5585" s="101"/>
      <c r="Q5585" s="132"/>
      <c r="R5585" s="102"/>
      <c r="S5585" s="91"/>
    </row>
    <row r="5586" spans="1:19" s="104" customFormat="1" ht="12.75" customHeight="1" x14ac:dyDescent="0.25">
      <c r="A5586" s="121"/>
      <c r="B5586" s="92" t="str">
        <f>IF(E5586="","",VLOOKUP(E5586,[1]PROJECTES!$C$14:$G$5000,2,FALSE))</f>
        <v/>
      </c>
      <c r="C5586" s="121"/>
      <c r="D5586" s="93" t="str">
        <f>IF(E5586="","",VLOOKUP(E5586,[1]PROJECTES!$C$14:$G$5000,5,FALSE))</f>
        <v/>
      </c>
      <c r="E5586" s="117"/>
      <c r="F5586" s="95"/>
      <c r="G5586" s="96" t="str">
        <f>IF(E5586="","",VLOOKUP(E5586,[1]PROJECTES!$C$14:$G$5000,4,FALSE))</f>
        <v/>
      </c>
      <c r="H5586" s="118"/>
      <c r="I5586" s="97" t="str">
        <f>IF(H5586="","",VLOOKUP(H5586,BD!B$2:C$16,2,FALSE))</f>
        <v/>
      </c>
      <c r="J5586" s="98"/>
      <c r="K5586" s="135" t="str">
        <f t="shared" si="186"/>
        <v/>
      </c>
      <c r="L5586" s="99" t="str">
        <f t="shared" ca="1" si="187"/>
        <v>-</v>
      </c>
      <c r="M5586" s="93" t="str">
        <f>IF(E5586="","",VLOOKUP(E5586,[1]PROJECTES!$C$14:$Z$5000,21,FALSE))</f>
        <v/>
      </c>
      <c r="N5586" s="100"/>
      <c r="O5586" s="72" t="s">
        <v>229</v>
      </c>
      <c r="P5586" s="101"/>
      <c r="Q5586" s="132"/>
      <c r="R5586" s="102"/>
      <c r="S5586" s="91"/>
    </row>
    <row r="5587" spans="1:19" s="104" customFormat="1" ht="12.75" customHeight="1" x14ac:dyDescent="0.25">
      <c r="A5587" s="121"/>
      <c r="B5587" s="92" t="str">
        <f>IF(E5587="","",VLOOKUP(E5587,[1]PROJECTES!$C$14:$G$5000,2,FALSE))</f>
        <v/>
      </c>
      <c r="C5587" s="121"/>
      <c r="D5587" s="93" t="str">
        <f>IF(E5587="","",VLOOKUP(E5587,[1]PROJECTES!$C$14:$G$5000,5,FALSE))</f>
        <v/>
      </c>
      <c r="E5587" s="117"/>
      <c r="F5587" s="95"/>
      <c r="G5587" s="96" t="str">
        <f>IF(E5587="","",VLOOKUP(E5587,[1]PROJECTES!$C$14:$G$5000,4,FALSE))</f>
        <v/>
      </c>
      <c r="H5587" s="118"/>
      <c r="I5587" s="97" t="str">
        <f>IF(H5587="","",VLOOKUP(H5587,BD!B$2:C$16,2,FALSE))</f>
        <v/>
      </c>
      <c r="J5587" s="98"/>
      <c r="K5587" s="135" t="str">
        <f t="shared" si="186"/>
        <v/>
      </c>
      <c r="L5587" s="99" t="str">
        <f t="shared" ca="1" si="187"/>
        <v>-</v>
      </c>
      <c r="M5587" s="93" t="str">
        <f>IF(E5587="","",VLOOKUP(E5587,[1]PROJECTES!$C$14:$Z$5000,21,FALSE))</f>
        <v/>
      </c>
      <c r="N5587" s="100"/>
      <c r="O5587" s="72" t="s">
        <v>229</v>
      </c>
      <c r="P5587" s="101"/>
      <c r="Q5587" s="132"/>
      <c r="R5587" s="102"/>
      <c r="S5587" s="91"/>
    </row>
    <row r="5588" spans="1:19" s="104" customFormat="1" ht="12.75" customHeight="1" x14ac:dyDescent="0.25">
      <c r="A5588" s="121"/>
      <c r="B5588" s="92" t="str">
        <f>IF(E5588="","",VLOOKUP(E5588,[1]PROJECTES!$C$14:$G$5000,2,FALSE))</f>
        <v/>
      </c>
      <c r="C5588" s="121"/>
      <c r="D5588" s="93" t="str">
        <f>IF(E5588="","",VLOOKUP(E5588,[1]PROJECTES!$C$14:$G$5000,5,FALSE))</f>
        <v/>
      </c>
      <c r="E5588" s="117"/>
      <c r="F5588" s="95"/>
      <c r="G5588" s="96" t="str">
        <f>IF(E5588="","",VLOOKUP(E5588,[1]PROJECTES!$C$14:$G$5000,4,FALSE))</f>
        <v/>
      </c>
      <c r="H5588" s="118"/>
      <c r="I5588" s="97" t="str">
        <f>IF(H5588="","",VLOOKUP(H5588,BD!B$2:C$16,2,FALSE))</f>
        <v/>
      </c>
      <c r="J5588" s="98"/>
      <c r="K5588" s="135" t="str">
        <f t="shared" si="186"/>
        <v/>
      </c>
      <c r="L5588" s="99" t="str">
        <f t="shared" ca="1" si="187"/>
        <v>-</v>
      </c>
      <c r="M5588" s="93" t="str">
        <f>IF(E5588="","",VLOOKUP(E5588,[1]PROJECTES!$C$14:$Z$5000,21,FALSE))</f>
        <v/>
      </c>
      <c r="N5588" s="100"/>
      <c r="O5588" s="72" t="s">
        <v>229</v>
      </c>
      <c r="P5588" s="101"/>
      <c r="Q5588" s="132"/>
      <c r="R5588" s="102"/>
      <c r="S5588" s="91"/>
    </row>
    <row r="5589" spans="1:19" s="104" customFormat="1" ht="12.75" customHeight="1" x14ac:dyDescent="0.25">
      <c r="A5589" s="121"/>
      <c r="B5589" s="92" t="str">
        <f>IF(E5589="","",VLOOKUP(E5589,[1]PROJECTES!$C$14:$G$5000,2,FALSE))</f>
        <v/>
      </c>
      <c r="C5589" s="121"/>
      <c r="D5589" s="93" t="str">
        <f>IF(E5589="","",VLOOKUP(E5589,[1]PROJECTES!$C$14:$G$5000,5,FALSE))</f>
        <v/>
      </c>
      <c r="E5589" s="117"/>
      <c r="F5589" s="95"/>
      <c r="G5589" s="96" t="str">
        <f>IF(E5589="","",VLOOKUP(E5589,[1]PROJECTES!$C$14:$G$5000,4,FALSE))</f>
        <v/>
      </c>
      <c r="H5589" s="118"/>
      <c r="I5589" s="97" t="str">
        <f>IF(H5589="","",VLOOKUP(H5589,BD!B$2:C$16,2,FALSE))</f>
        <v/>
      </c>
      <c r="J5589" s="98"/>
      <c r="K5589" s="135" t="str">
        <f t="shared" si="186"/>
        <v/>
      </c>
      <c r="L5589" s="99" t="str">
        <f t="shared" ca="1" si="187"/>
        <v>-</v>
      </c>
      <c r="M5589" s="93" t="str">
        <f>IF(E5589="","",VLOOKUP(E5589,[1]PROJECTES!$C$14:$Z$5000,21,FALSE))</f>
        <v/>
      </c>
      <c r="N5589" s="100"/>
      <c r="O5589" s="72" t="s">
        <v>229</v>
      </c>
      <c r="P5589" s="101"/>
      <c r="Q5589" s="132"/>
      <c r="R5589" s="102"/>
      <c r="S5589" s="91"/>
    </row>
    <row r="5590" spans="1:19" s="104" customFormat="1" ht="12.75" customHeight="1" x14ac:dyDescent="0.25">
      <c r="A5590" s="121"/>
      <c r="B5590" s="92" t="str">
        <f>IF(E5590="","",VLOOKUP(E5590,[1]PROJECTES!$C$14:$G$5000,2,FALSE))</f>
        <v/>
      </c>
      <c r="C5590" s="121"/>
      <c r="D5590" s="93" t="str">
        <f>IF(E5590="","",VLOOKUP(E5590,[1]PROJECTES!$C$14:$G$5000,5,FALSE))</f>
        <v/>
      </c>
      <c r="E5590" s="117"/>
      <c r="F5590" s="95"/>
      <c r="G5590" s="96" t="str">
        <f>IF(E5590="","",VLOOKUP(E5590,[1]PROJECTES!$C$14:$G$5000,4,FALSE))</f>
        <v/>
      </c>
      <c r="H5590" s="118"/>
      <c r="I5590" s="97" t="str">
        <f>IF(H5590="","",VLOOKUP(H5590,BD!B$2:C$16,2,FALSE))</f>
        <v/>
      </c>
      <c r="J5590" s="98"/>
      <c r="K5590" s="135" t="str">
        <f t="shared" si="186"/>
        <v/>
      </c>
      <c r="L5590" s="99" t="str">
        <f t="shared" ca="1" si="187"/>
        <v>-</v>
      </c>
      <c r="M5590" s="93" t="str">
        <f>IF(E5590="","",VLOOKUP(E5590,[1]PROJECTES!$C$14:$Z$5000,21,FALSE))</f>
        <v/>
      </c>
      <c r="N5590" s="100"/>
      <c r="O5590" s="72" t="s">
        <v>229</v>
      </c>
      <c r="P5590" s="101"/>
      <c r="Q5590" s="132"/>
      <c r="R5590" s="102"/>
      <c r="S5590" s="91"/>
    </row>
    <row r="5591" spans="1:19" s="104" customFormat="1" ht="12.75" customHeight="1" x14ac:dyDescent="0.25">
      <c r="A5591" s="121"/>
      <c r="B5591" s="92" t="str">
        <f>IF(E5591="","",VLOOKUP(E5591,[1]PROJECTES!$C$14:$G$5000,2,FALSE))</f>
        <v/>
      </c>
      <c r="C5591" s="121"/>
      <c r="D5591" s="93" t="str">
        <f>IF(E5591="","",VLOOKUP(E5591,[1]PROJECTES!$C$14:$G$5000,5,FALSE))</f>
        <v/>
      </c>
      <c r="E5591" s="117"/>
      <c r="F5591" s="95"/>
      <c r="G5591" s="96" t="str">
        <f>IF(E5591="","",VLOOKUP(E5591,[1]PROJECTES!$C$14:$G$5000,4,FALSE))</f>
        <v/>
      </c>
      <c r="H5591" s="118"/>
      <c r="I5591" s="97" t="str">
        <f>IF(H5591="","",VLOOKUP(H5591,BD!B$2:C$16,2,FALSE))</f>
        <v/>
      </c>
      <c r="J5591" s="98"/>
      <c r="K5591" s="135" t="str">
        <f t="shared" si="186"/>
        <v/>
      </c>
      <c r="L5591" s="99" t="str">
        <f t="shared" ca="1" si="187"/>
        <v>-</v>
      </c>
      <c r="M5591" s="93" t="str">
        <f>IF(E5591="","",VLOOKUP(E5591,[1]PROJECTES!$C$14:$Z$5000,21,FALSE))</f>
        <v/>
      </c>
      <c r="N5591" s="100"/>
      <c r="O5591" s="72" t="s">
        <v>229</v>
      </c>
      <c r="P5591" s="101"/>
      <c r="Q5591" s="132"/>
      <c r="R5591" s="102"/>
      <c r="S5591" s="91"/>
    </row>
    <row r="5592" spans="1:19" s="104" customFormat="1" ht="12.75" customHeight="1" x14ac:dyDescent="0.25">
      <c r="A5592" s="121"/>
      <c r="B5592" s="92" t="str">
        <f>IF(E5592="","",VLOOKUP(E5592,[1]PROJECTES!$C$14:$G$5000,2,FALSE))</f>
        <v/>
      </c>
      <c r="C5592" s="121"/>
      <c r="D5592" s="93" t="str">
        <f>IF(E5592="","",VLOOKUP(E5592,[1]PROJECTES!$C$14:$G$5000,5,FALSE))</f>
        <v/>
      </c>
      <c r="E5592" s="117"/>
      <c r="F5592" s="95"/>
      <c r="G5592" s="96" t="str">
        <f>IF(E5592="","",VLOOKUP(E5592,[1]PROJECTES!$C$14:$G$5000,4,FALSE))</f>
        <v/>
      </c>
      <c r="H5592" s="118"/>
      <c r="I5592" s="97" t="str">
        <f>IF(H5592="","",VLOOKUP(H5592,BD!B$2:C$16,2,FALSE))</f>
        <v/>
      </c>
      <c r="J5592" s="98"/>
      <c r="K5592" s="135" t="str">
        <f t="shared" si="186"/>
        <v/>
      </c>
      <c r="L5592" s="99" t="str">
        <f t="shared" ca="1" si="187"/>
        <v>-</v>
      </c>
      <c r="M5592" s="93" t="str">
        <f>IF(E5592="","",VLOOKUP(E5592,[1]PROJECTES!$C$14:$Z$5000,21,FALSE))</f>
        <v/>
      </c>
      <c r="N5592" s="100"/>
      <c r="O5592" s="72" t="s">
        <v>229</v>
      </c>
      <c r="P5592" s="101"/>
      <c r="Q5592" s="132"/>
      <c r="R5592" s="102"/>
      <c r="S5592" s="91"/>
    </row>
    <row r="5593" spans="1:19" s="104" customFormat="1" ht="12.75" customHeight="1" x14ac:dyDescent="0.25">
      <c r="A5593" s="121"/>
      <c r="B5593" s="92" t="str">
        <f>IF(E5593="","",VLOOKUP(E5593,[1]PROJECTES!$C$14:$G$5000,2,FALSE))</f>
        <v/>
      </c>
      <c r="C5593" s="121"/>
      <c r="D5593" s="93" t="str">
        <f>IF(E5593="","",VLOOKUP(E5593,[1]PROJECTES!$C$14:$G$5000,5,FALSE))</f>
        <v/>
      </c>
      <c r="E5593" s="117"/>
      <c r="F5593" s="95"/>
      <c r="G5593" s="96" t="str">
        <f>IF(E5593="","",VLOOKUP(E5593,[1]PROJECTES!$C$14:$G$5000,4,FALSE))</f>
        <v/>
      </c>
      <c r="H5593" s="118"/>
      <c r="I5593" s="97" t="str">
        <f>IF(H5593="","",VLOOKUP(H5593,BD!B$2:C$16,2,FALSE))</f>
        <v/>
      </c>
      <c r="J5593" s="98"/>
      <c r="K5593" s="135" t="str">
        <f t="shared" si="186"/>
        <v/>
      </c>
      <c r="L5593" s="99" t="str">
        <f t="shared" ca="1" si="187"/>
        <v>-</v>
      </c>
      <c r="M5593" s="93" t="str">
        <f>IF(E5593="","",VLOOKUP(E5593,[1]PROJECTES!$C$14:$Z$5000,21,FALSE))</f>
        <v/>
      </c>
      <c r="N5593" s="100"/>
      <c r="O5593" s="72" t="s">
        <v>229</v>
      </c>
      <c r="P5593" s="101"/>
      <c r="Q5593" s="132"/>
      <c r="R5593" s="102"/>
      <c r="S5593" s="91"/>
    </row>
    <row r="5594" spans="1:19" s="104" customFormat="1" ht="12.75" customHeight="1" x14ac:dyDescent="0.25">
      <c r="A5594" s="121"/>
      <c r="B5594" s="92" t="str">
        <f>IF(E5594="","",VLOOKUP(E5594,[1]PROJECTES!$C$14:$G$5000,2,FALSE))</f>
        <v/>
      </c>
      <c r="C5594" s="121"/>
      <c r="D5594" s="93" t="str">
        <f>IF(E5594="","",VLOOKUP(E5594,[1]PROJECTES!$C$14:$G$5000,5,FALSE))</f>
        <v/>
      </c>
      <c r="E5594" s="117"/>
      <c r="F5594" s="95"/>
      <c r="G5594" s="96" t="str">
        <f>IF(E5594="","",VLOOKUP(E5594,[1]PROJECTES!$C$14:$G$5000,4,FALSE))</f>
        <v/>
      </c>
      <c r="H5594" s="118"/>
      <c r="I5594" s="97" t="str">
        <f>IF(H5594="","",VLOOKUP(H5594,BD!B$2:C$16,2,FALSE))</f>
        <v/>
      </c>
      <c r="J5594" s="98"/>
      <c r="K5594" s="135" t="str">
        <f t="shared" si="186"/>
        <v/>
      </c>
      <c r="L5594" s="99" t="str">
        <f t="shared" ca="1" si="187"/>
        <v>-</v>
      </c>
      <c r="M5594" s="93" t="str">
        <f>IF(E5594="","",VLOOKUP(E5594,[1]PROJECTES!$C$14:$Z$5000,21,FALSE))</f>
        <v/>
      </c>
      <c r="N5594" s="100"/>
      <c r="O5594" s="72" t="s">
        <v>229</v>
      </c>
      <c r="P5594" s="101"/>
      <c r="Q5594" s="132"/>
      <c r="R5594" s="102"/>
      <c r="S5594" s="91"/>
    </row>
    <row r="5595" spans="1:19" s="104" customFormat="1" ht="12.75" customHeight="1" x14ac:dyDescent="0.25">
      <c r="A5595" s="121"/>
      <c r="B5595" s="92" t="str">
        <f>IF(E5595="","",VLOOKUP(E5595,[1]PROJECTES!$C$14:$G$5000,2,FALSE))</f>
        <v/>
      </c>
      <c r="C5595" s="121"/>
      <c r="D5595" s="93" t="str">
        <f>IF(E5595="","",VLOOKUP(E5595,[1]PROJECTES!$C$14:$G$5000,5,FALSE))</f>
        <v/>
      </c>
      <c r="E5595" s="117"/>
      <c r="F5595" s="95"/>
      <c r="G5595" s="96" t="str">
        <f>IF(E5595="","",VLOOKUP(E5595,[1]PROJECTES!$C$14:$G$5000,4,FALSE))</f>
        <v/>
      </c>
      <c r="H5595" s="118"/>
      <c r="I5595" s="97" t="str">
        <f>IF(H5595="","",VLOOKUP(H5595,BD!B$2:C$16,2,FALSE))</f>
        <v/>
      </c>
      <c r="J5595" s="98"/>
      <c r="K5595" s="135" t="str">
        <f t="shared" si="186"/>
        <v/>
      </c>
      <c r="L5595" s="99" t="str">
        <f t="shared" ca="1" si="187"/>
        <v>-</v>
      </c>
      <c r="M5595" s="93" t="str">
        <f>IF(E5595="","",VLOOKUP(E5595,[1]PROJECTES!$C$14:$Z$5000,21,FALSE))</f>
        <v/>
      </c>
      <c r="N5595" s="100"/>
      <c r="O5595" s="72" t="s">
        <v>229</v>
      </c>
      <c r="P5595" s="101"/>
      <c r="Q5595" s="132"/>
      <c r="R5595" s="102"/>
      <c r="S5595" s="91"/>
    </row>
    <row r="5596" spans="1:19" s="104" customFormat="1" ht="12.75" customHeight="1" x14ac:dyDescent="0.25">
      <c r="A5596" s="121"/>
      <c r="B5596" s="92" t="str">
        <f>IF(E5596="","",VLOOKUP(E5596,[1]PROJECTES!$C$14:$G$5000,2,FALSE))</f>
        <v/>
      </c>
      <c r="C5596" s="121"/>
      <c r="D5596" s="93" t="str">
        <f>IF(E5596="","",VLOOKUP(E5596,[1]PROJECTES!$C$14:$G$5000,5,FALSE))</f>
        <v/>
      </c>
      <c r="E5596" s="117"/>
      <c r="F5596" s="95"/>
      <c r="G5596" s="96" t="str">
        <f>IF(E5596="","",VLOOKUP(E5596,[1]PROJECTES!$C$14:$G$5000,4,FALSE))</f>
        <v/>
      </c>
      <c r="H5596" s="118"/>
      <c r="I5596" s="97" t="str">
        <f>IF(H5596="","",VLOOKUP(H5596,BD!B$2:C$16,2,FALSE))</f>
        <v/>
      </c>
      <c r="J5596" s="98"/>
      <c r="K5596" s="135" t="str">
        <f t="shared" si="186"/>
        <v/>
      </c>
      <c r="L5596" s="99" t="str">
        <f t="shared" ca="1" si="187"/>
        <v>-</v>
      </c>
      <c r="M5596" s="93" t="str">
        <f>IF(E5596="","",VLOOKUP(E5596,[1]PROJECTES!$C$14:$Z$5000,21,FALSE))</f>
        <v/>
      </c>
      <c r="N5596" s="100"/>
      <c r="O5596" s="72" t="s">
        <v>229</v>
      </c>
      <c r="P5596" s="101"/>
      <c r="Q5596" s="132"/>
      <c r="R5596" s="102"/>
      <c r="S5596" s="91"/>
    </row>
    <row r="5597" spans="1:19" s="104" customFormat="1" ht="12.75" customHeight="1" x14ac:dyDescent="0.25">
      <c r="A5597" s="121"/>
      <c r="B5597" s="92" t="str">
        <f>IF(E5597="","",VLOOKUP(E5597,[1]PROJECTES!$C$14:$G$5000,2,FALSE))</f>
        <v/>
      </c>
      <c r="C5597" s="121"/>
      <c r="D5597" s="93" t="str">
        <f>IF(E5597="","",VLOOKUP(E5597,[1]PROJECTES!$C$14:$G$5000,5,FALSE))</f>
        <v/>
      </c>
      <c r="E5597" s="117"/>
      <c r="F5597" s="95"/>
      <c r="G5597" s="96" t="str">
        <f>IF(E5597="","",VLOOKUP(E5597,[1]PROJECTES!$C$14:$G$5000,4,FALSE))</f>
        <v/>
      </c>
      <c r="H5597" s="118"/>
      <c r="I5597" s="97" t="str">
        <f>IF(H5597="","",VLOOKUP(H5597,BD!B$2:C$16,2,FALSE))</f>
        <v/>
      </c>
      <c r="J5597" s="98"/>
      <c r="K5597" s="135" t="str">
        <f t="shared" si="186"/>
        <v/>
      </c>
      <c r="L5597" s="99" t="str">
        <f t="shared" ca="1" si="187"/>
        <v>-</v>
      </c>
      <c r="M5597" s="93" t="str">
        <f>IF(E5597="","",VLOOKUP(E5597,[1]PROJECTES!$C$14:$Z$5000,21,FALSE))</f>
        <v/>
      </c>
      <c r="N5597" s="100"/>
      <c r="O5597" s="72" t="s">
        <v>229</v>
      </c>
      <c r="P5597" s="101"/>
      <c r="Q5597" s="132"/>
      <c r="R5597" s="102"/>
      <c r="S5597" s="91"/>
    </row>
    <row r="5598" spans="1:19" s="104" customFormat="1" ht="12.75" customHeight="1" x14ac:dyDescent="0.25">
      <c r="A5598" s="121"/>
      <c r="B5598" s="92" t="str">
        <f>IF(E5598="","",VLOOKUP(E5598,[1]PROJECTES!$C$14:$G$5000,2,FALSE))</f>
        <v/>
      </c>
      <c r="C5598" s="121"/>
      <c r="D5598" s="93" t="str">
        <f>IF(E5598="","",VLOOKUP(E5598,[1]PROJECTES!$C$14:$G$5000,5,FALSE))</f>
        <v/>
      </c>
      <c r="E5598" s="117"/>
      <c r="F5598" s="95"/>
      <c r="G5598" s="96" t="str">
        <f>IF(E5598="","",VLOOKUP(E5598,[1]PROJECTES!$C$14:$G$5000,4,FALSE))</f>
        <v/>
      </c>
      <c r="H5598" s="118"/>
      <c r="I5598" s="97" t="str">
        <f>IF(H5598="","",VLOOKUP(H5598,BD!B$2:C$16,2,FALSE))</f>
        <v/>
      </c>
      <c r="J5598" s="98"/>
      <c r="K5598" s="135" t="str">
        <f t="shared" si="186"/>
        <v/>
      </c>
      <c r="L5598" s="99" t="str">
        <f t="shared" ca="1" si="187"/>
        <v>-</v>
      </c>
      <c r="M5598" s="93" t="str">
        <f>IF(E5598="","",VLOOKUP(E5598,[1]PROJECTES!$C$14:$Z$5000,21,FALSE))</f>
        <v/>
      </c>
      <c r="N5598" s="100"/>
      <c r="O5598" s="72" t="s">
        <v>229</v>
      </c>
      <c r="P5598" s="101"/>
      <c r="Q5598" s="132"/>
      <c r="R5598" s="102"/>
      <c r="S5598" s="91"/>
    </row>
    <row r="5599" spans="1:19" s="104" customFormat="1" ht="12.75" customHeight="1" x14ac:dyDescent="0.25">
      <c r="A5599" s="121"/>
      <c r="B5599" s="92" t="str">
        <f>IF(E5599="","",VLOOKUP(E5599,[1]PROJECTES!$C$14:$G$5000,2,FALSE))</f>
        <v/>
      </c>
      <c r="C5599" s="121"/>
      <c r="D5599" s="93" t="str">
        <f>IF(E5599="","",VLOOKUP(E5599,[1]PROJECTES!$C$14:$G$5000,5,FALSE))</f>
        <v/>
      </c>
      <c r="E5599" s="117"/>
      <c r="F5599" s="95"/>
      <c r="G5599" s="96" t="str">
        <f>IF(E5599="","",VLOOKUP(E5599,[1]PROJECTES!$C$14:$G$5000,4,FALSE))</f>
        <v/>
      </c>
      <c r="H5599" s="118"/>
      <c r="I5599" s="97" t="str">
        <f>IF(H5599="","",VLOOKUP(H5599,BD!B$2:C$16,2,FALSE))</f>
        <v/>
      </c>
      <c r="J5599" s="98"/>
      <c r="K5599" s="135" t="str">
        <f t="shared" si="186"/>
        <v/>
      </c>
      <c r="L5599" s="99" t="str">
        <f t="shared" ca="1" si="187"/>
        <v>-</v>
      </c>
      <c r="M5599" s="93" t="str">
        <f>IF(E5599="","",VLOOKUP(E5599,[1]PROJECTES!$C$14:$Z$5000,21,FALSE))</f>
        <v/>
      </c>
      <c r="N5599" s="100"/>
      <c r="O5599" s="72" t="s">
        <v>229</v>
      </c>
      <c r="P5599" s="101"/>
      <c r="Q5599" s="132"/>
      <c r="R5599" s="102"/>
      <c r="S5599" s="91"/>
    </row>
    <row r="5600" spans="1:19" s="104" customFormat="1" ht="12.75" customHeight="1" x14ac:dyDescent="0.25">
      <c r="A5600" s="121"/>
      <c r="B5600" s="92" t="str">
        <f>IF(E5600="","",VLOOKUP(E5600,[1]PROJECTES!$C$14:$G$5000,2,FALSE))</f>
        <v/>
      </c>
      <c r="C5600" s="121"/>
      <c r="D5600" s="93" t="str">
        <f>IF(E5600="","",VLOOKUP(E5600,[1]PROJECTES!$C$14:$G$5000,5,FALSE))</f>
        <v/>
      </c>
      <c r="E5600" s="117"/>
      <c r="F5600" s="95"/>
      <c r="G5600" s="96" t="str">
        <f>IF(E5600="","",VLOOKUP(E5600,[1]PROJECTES!$C$14:$G$5000,4,FALSE))</f>
        <v/>
      </c>
      <c r="H5600" s="118"/>
      <c r="I5600" s="97" t="str">
        <f>IF(H5600="","",VLOOKUP(H5600,BD!B$2:C$16,2,FALSE))</f>
        <v/>
      </c>
      <c r="J5600" s="98"/>
      <c r="K5600" s="135" t="str">
        <f t="shared" si="186"/>
        <v/>
      </c>
      <c r="L5600" s="99" t="str">
        <f t="shared" ca="1" si="187"/>
        <v>-</v>
      </c>
      <c r="M5600" s="93" t="str">
        <f>IF(E5600="","",VLOOKUP(E5600,[1]PROJECTES!$C$14:$Z$5000,21,FALSE))</f>
        <v/>
      </c>
      <c r="N5600" s="100"/>
      <c r="O5600" s="72" t="s">
        <v>229</v>
      </c>
      <c r="P5600" s="101"/>
      <c r="Q5600" s="132"/>
      <c r="R5600" s="102"/>
      <c r="S5600" s="91"/>
    </row>
    <row r="5601" spans="1:19" s="104" customFormat="1" ht="12.75" customHeight="1" x14ac:dyDescent="0.25">
      <c r="A5601" s="121"/>
      <c r="B5601" s="92" t="str">
        <f>IF(E5601="","",VLOOKUP(E5601,[1]PROJECTES!$C$14:$G$5000,2,FALSE))</f>
        <v/>
      </c>
      <c r="C5601" s="121"/>
      <c r="D5601" s="93" t="str">
        <f>IF(E5601="","",VLOOKUP(E5601,[1]PROJECTES!$C$14:$G$5000,5,FALSE))</f>
        <v/>
      </c>
      <c r="E5601" s="117"/>
      <c r="F5601" s="95"/>
      <c r="G5601" s="96" t="str">
        <f>IF(E5601="","",VLOOKUP(E5601,[1]PROJECTES!$C$14:$G$5000,4,FALSE))</f>
        <v/>
      </c>
      <c r="H5601" s="118"/>
      <c r="I5601" s="97" t="str">
        <f>IF(H5601="","",VLOOKUP(H5601,BD!B$2:C$16,2,FALSE))</f>
        <v/>
      </c>
      <c r="J5601" s="98"/>
      <c r="K5601" s="135" t="str">
        <f t="shared" si="186"/>
        <v/>
      </c>
      <c r="L5601" s="99" t="str">
        <f t="shared" ca="1" si="187"/>
        <v>-</v>
      </c>
      <c r="M5601" s="93" t="str">
        <f>IF(E5601="","",VLOOKUP(E5601,[1]PROJECTES!$C$14:$Z$5000,21,FALSE))</f>
        <v/>
      </c>
      <c r="N5601" s="100"/>
      <c r="O5601" s="72" t="s">
        <v>229</v>
      </c>
      <c r="P5601" s="101"/>
      <c r="Q5601" s="132"/>
      <c r="R5601" s="102"/>
      <c r="S5601" s="91"/>
    </row>
    <row r="5602" spans="1:19" s="104" customFormat="1" ht="12.75" customHeight="1" x14ac:dyDescent="0.25">
      <c r="A5602" s="121"/>
      <c r="B5602" s="92" t="str">
        <f>IF(E5602="","",VLOOKUP(E5602,[1]PROJECTES!$C$14:$G$5000,2,FALSE))</f>
        <v/>
      </c>
      <c r="C5602" s="121"/>
      <c r="D5602" s="93" t="str">
        <f>IF(E5602="","",VLOOKUP(E5602,[1]PROJECTES!$C$14:$G$5000,5,FALSE))</f>
        <v/>
      </c>
      <c r="E5602" s="117"/>
      <c r="F5602" s="95"/>
      <c r="G5602" s="96" t="str">
        <f>IF(E5602="","",VLOOKUP(E5602,[1]PROJECTES!$C$14:$G$5000,4,FALSE))</f>
        <v/>
      </c>
      <c r="H5602" s="118"/>
      <c r="I5602" s="97" t="str">
        <f>IF(H5602="","",VLOOKUP(H5602,BD!B$2:C$16,2,FALSE))</f>
        <v/>
      </c>
      <c r="J5602" s="98"/>
      <c r="K5602" s="135" t="str">
        <f t="shared" si="186"/>
        <v/>
      </c>
      <c r="L5602" s="99" t="str">
        <f t="shared" ca="1" si="187"/>
        <v>-</v>
      </c>
      <c r="M5602" s="93" t="str">
        <f>IF(E5602="","",VLOOKUP(E5602,[1]PROJECTES!$C$14:$Z$5000,21,FALSE))</f>
        <v/>
      </c>
      <c r="N5602" s="100"/>
      <c r="O5602" s="72" t="s">
        <v>229</v>
      </c>
      <c r="P5602" s="101"/>
      <c r="Q5602" s="132"/>
      <c r="R5602" s="102"/>
      <c r="S5602" s="91"/>
    </row>
    <row r="5603" spans="1:19" s="104" customFormat="1" ht="12.75" customHeight="1" x14ac:dyDescent="0.25">
      <c r="A5603" s="121"/>
      <c r="B5603" s="92" t="str">
        <f>IF(E5603="","",VLOOKUP(E5603,[1]PROJECTES!$C$14:$G$5000,2,FALSE))</f>
        <v/>
      </c>
      <c r="C5603" s="121"/>
      <c r="D5603" s="93" t="str">
        <f>IF(E5603="","",VLOOKUP(E5603,[1]PROJECTES!$C$14:$G$5000,5,FALSE))</f>
        <v/>
      </c>
      <c r="E5603" s="117"/>
      <c r="F5603" s="95"/>
      <c r="G5603" s="96" t="str">
        <f>IF(E5603="","",VLOOKUP(E5603,[1]PROJECTES!$C$14:$G$5000,4,FALSE))</f>
        <v/>
      </c>
      <c r="H5603" s="118"/>
      <c r="I5603" s="97" t="str">
        <f>IF(H5603="","",VLOOKUP(H5603,BD!B$2:C$16,2,FALSE))</f>
        <v/>
      </c>
      <c r="J5603" s="98"/>
      <c r="K5603" s="135" t="str">
        <f t="shared" si="186"/>
        <v/>
      </c>
      <c r="L5603" s="99" t="str">
        <f t="shared" ca="1" si="187"/>
        <v>-</v>
      </c>
      <c r="M5603" s="93" t="str">
        <f>IF(E5603="","",VLOOKUP(E5603,[1]PROJECTES!$C$14:$Z$5000,21,FALSE))</f>
        <v/>
      </c>
      <c r="N5603" s="100"/>
      <c r="O5603" s="72" t="s">
        <v>229</v>
      </c>
      <c r="P5603" s="101"/>
      <c r="Q5603" s="132"/>
      <c r="R5603" s="102"/>
      <c r="S5603" s="91"/>
    </row>
    <row r="5604" spans="1:19" s="104" customFormat="1" ht="12.75" customHeight="1" x14ac:dyDescent="0.25">
      <c r="A5604" s="121"/>
      <c r="B5604" s="92" t="str">
        <f>IF(E5604="","",VLOOKUP(E5604,[1]PROJECTES!$C$14:$G$5000,2,FALSE))</f>
        <v/>
      </c>
      <c r="C5604" s="121"/>
      <c r="D5604" s="93" t="str">
        <f>IF(E5604="","",VLOOKUP(E5604,[1]PROJECTES!$C$14:$G$5000,5,FALSE))</f>
        <v/>
      </c>
      <c r="E5604" s="117"/>
      <c r="F5604" s="95"/>
      <c r="G5604" s="96" t="str">
        <f>IF(E5604="","",VLOOKUP(E5604,[1]PROJECTES!$C$14:$G$5000,4,FALSE))</f>
        <v/>
      </c>
      <c r="H5604" s="118"/>
      <c r="I5604" s="97" t="str">
        <f>IF(H5604="","",VLOOKUP(H5604,BD!B$2:C$16,2,FALSE))</f>
        <v/>
      </c>
      <c r="J5604" s="98"/>
      <c r="K5604" s="135" t="str">
        <f t="shared" si="186"/>
        <v/>
      </c>
      <c r="L5604" s="99" t="str">
        <f t="shared" ca="1" si="187"/>
        <v>-</v>
      </c>
      <c r="M5604" s="93" t="str">
        <f>IF(E5604="","",VLOOKUP(E5604,[1]PROJECTES!$C$14:$Z$5000,21,FALSE))</f>
        <v/>
      </c>
      <c r="N5604" s="100"/>
      <c r="O5604" s="72" t="s">
        <v>229</v>
      </c>
      <c r="P5604" s="101"/>
      <c r="Q5604" s="132"/>
      <c r="R5604" s="102"/>
      <c r="S5604" s="91"/>
    </row>
    <row r="5605" spans="1:19" s="104" customFormat="1" ht="12.75" customHeight="1" x14ac:dyDescent="0.25">
      <c r="A5605" s="121"/>
      <c r="B5605" s="92" t="str">
        <f>IF(E5605="","",VLOOKUP(E5605,[1]PROJECTES!$C$14:$G$5000,2,FALSE))</f>
        <v/>
      </c>
      <c r="C5605" s="121"/>
      <c r="D5605" s="93" t="str">
        <f>IF(E5605="","",VLOOKUP(E5605,[1]PROJECTES!$C$14:$G$5000,5,FALSE))</f>
        <v/>
      </c>
      <c r="E5605" s="117"/>
      <c r="F5605" s="95"/>
      <c r="G5605" s="96" t="str">
        <f>IF(E5605="","",VLOOKUP(E5605,[1]PROJECTES!$C$14:$G$5000,4,FALSE))</f>
        <v/>
      </c>
      <c r="H5605" s="118"/>
      <c r="I5605" s="97" t="str">
        <f>IF(H5605="","",VLOOKUP(H5605,BD!B$2:C$16,2,FALSE))</f>
        <v/>
      </c>
      <c r="J5605" s="98"/>
      <c r="K5605" s="135" t="str">
        <f t="shared" si="186"/>
        <v/>
      </c>
      <c r="L5605" s="99" t="str">
        <f t="shared" ca="1" si="187"/>
        <v>-</v>
      </c>
      <c r="M5605" s="93" t="str">
        <f>IF(E5605="","",VLOOKUP(E5605,[1]PROJECTES!$C$14:$Z$5000,21,FALSE))</f>
        <v/>
      </c>
      <c r="N5605" s="100"/>
      <c r="O5605" s="72" t="s">
        <v>229</v>
      </c>
      <c r="P5605" s="101"/>
      <c r="Q5605" s="132"/>
      <c r="R5605" s="102"/>
      <c r="S5605" s="91"/>
    </row>
    <row r="5606" spans="1:19" s="104" customFormat="1" ht="12.75" customHeight="1" x14ac:dyDescent="0.25">
      <c r="A5606" s="121"/>
      <c r="B5606" s="92" t="str">
        <f>IF(E5606="","",VLOOKUP(E5606,[1]PROJECTES!$C$14:$G$5000,2,FALSE))</f>
        <v/>
      </c>
      <c r="C5606" s="121"/>
      <c r="D5606" s="93" t="str">
        <f>IF(E5606="","",VLOOKUP(E5606,[1]PROJECTES!$C$14:$G$5000,5,FALSE))</f>
        <v/>
      </c>
      <c r="E5606" s="117"/>
      <c r="F5606" s="95"/>
      <c r="G5606" s="96" t="str">
        <f>IF(E5606="","",VLOOKUP(E5606,[1]PROJECTES!$C$14:$G$5000,4,FALSE))</f>
        <v/>
      </c>
      <c r="H5606" s="118"/>
      <c r="I5606" s="97" t="str">
        <f>IF(H5606="","",VLOOKUP(H5606,BD!B$2:C$16,2,FALSE))</f>
        <v/>
      </c>
      <c r="J5606" s="98"/>
      <c r="K5606" s="135" t="str">
        <f t="shared" si="186"/>
        <v/>
      </c>
      <c r="L5606" s="99" t="str">
        <f t="shared" ca="1" si="187"/>
        <v>-</v>
      </c>
      <c r="M5606" s="93" t="str">
        <f>IF(E5606="","",VLOOKUP(E5606,[1]PROJECTES!$C$14:$Z$5000,21,FALSE))</f>
        <v/>
      </c>
      <c r="N5606" s="100"/>
      <c r="O5606" s="72" t="s">
        <v>229</v>
      </c>
      <c r="P5606" s="101"/>
      <c r="Q5606" s="132"/>
      <c r="R5606" s="102"/>
      <c r="S5606" s="91"/>
    </row>
    <row r="5607" spans="1:19" s="104" customFormat="1" ht="12.75" customHeight="1" x14ac:dyDescent="0.25">
      <c r="A5607" s="121"/>
      <c r="B5607" s="92" t="str">
        <f>IF(E5607="","",VLOOKUP(E5607,[1]PROJECTES!$C$14:$G$5000,2,FALSE))</f>
        <v/>
      </c>
      <c r="C5607" s="121"/>
      <c r="D5607" s="93" t="str">
        <f>IF(E5607="","",VLOOKUP(E5607,[1]PROJECTES!$C$14:$G$5000,5,FALSE))</f>
        <v/>
      </c>
      <c r="E5607" s="117"/>
      <c r="F5607" s="95"/>
      <c r="G5607" s="96" t="str">
        <f>IF(E5607="","",VLOOKUP(E5607,[1]PROJECTES!$C$14:$G$5000,4,FALSE))</f>
        <v/>
      </c>
      <c r="H5607" s="118"/>
      <c r="I5607" s="97" t="str">
        <f>IF(H5607="","",VLOOKUP(H5607,BD!B$2:C$16,2,FALSE))</f>
        <v/>
      </c>
      <c r="J5607" s="98"/>
      <c r="K5607" s="135" t="str">
        <f t="shared" si="186"/>
        <v/>
      </c>
      <c r="L5607" s="99" t="str">
        <f t="shared" ca="1" si="187"/>
        <v>-</v>
      </c>
      <c r="M5607" s="93" t="str">
        <f>IF(E5607="","",VLOOKUP(E5607,[1]PROJECTES!$C$14:$Z$5000,21,FALSE))</f>
        <v/>
      </c>
      <c r="N5607" s="100"/>
      <c r="O5607" s="72" t="s">
        <v>229</v>
      </c>
      <c r="P5607" s="101"/>
      <c r="Q5607" s="132"/>
      <c r="R5607" s="102"/>
      <c r="S5607" s="91"/>
    </row>
    <row r="5608" spans="1:19" s="104" customFormat="1" ht="12.75" customHeight="1" x14ac:dyDescent="0.25">
      <c r="A5608" s="121"/>
      <c r="B5608" s="92" t="str">
        <f>IF(E5608="","",VLOOKUP(E5608,[1]PROJECTES!$C$14:$G$5000,2,FALSE))</f>
        <v/>
      </c>
      <c r="C5608" s="121"/>
      <c r="D5608" s="93" t="str">
        <f>IF(E5608="","",VLOOKUP(E5608,[1]PROJECTES!$C$14:$G$5000,5,FALSE))</f>
        <v/>
      </c>
      <c r="E5608" s="117"/>
      <c r="F5608" s="95"/>
      <c r="G5608" s="96" t="str">
        <f>IF(E5608="","",VLOOKUP(E5608,[1]PROJECTES!$C$14:$G$5000,4,FALSE))</f>
        <v/>
      </c>
      <c r="H5608" s="118"/>
      <c r="I5608" s="97" t="str">
        <f>IF(H5608="","",VLOOKUP(H5608,BD!B$2:C$16,2,FALSE))</f>
        <v/>
      </c>
      <c r="J5608" s="98"/>
      <c r="K5608" s="135" t="str">
        <f t="shared" si="186"/>
        <v/>
      </c>
      <c r="L5608" s="99" t="str">
        <f t="shared" ca="1" si="187"/>
        <v>-</v>
      </c>
      <c r="M5608" s="93" t="str">
        <f>IF(E5608="","",VLOOKUP(E5608,[1]PROJECTES!$C$14:$Z$5000,21,FALSE))</f>
        <v/>
      </c>
      <c r="N5608" s="100"/>
      <c r="O5608" s="72" t="s">
        <v>229</v>
      </c>
      <c r="P5608" s="101"/>
      <c r="Q5608" s="132"/>
      <c r="R5608" s="102"/>
      <c r="S5608" s="91"/>
    </row>
    <row r="5609" spans="1:19" s="104" customFormat="1" ht="12.75" customHeight="1" x14ac:dyDescent="0.25">
      <c r="A5609" s="121"/>
      <c r="B5609" s="92" t="str">
        <f>IF(E5609="","",VLOOKUP(E5609,[1]PROJECTES!$C$14:$G$5000,2,FALSE))</f>
        <v/>
      </c>
      <c r="C5609" s="121"/>
      <c r="D5609" s="93" t="str">
        <f>IF(E5609="","",VLOOKUP(E5609,[1]PROJECTES!$C$14:$G$5000,5,FALSE))</f>
        <v/>
      </c>
      <c r="E5609" s="117"/>
      <c r="F5609" s="95"/>
      <c r="G5609" s="96" t="str">
        <f>IF(E5609="","",VLOOKUP(E5609,[1]PROJECTES!$C$14:$G$5000,4,FALSE))</f>
        <v/>
      </c>
      <c r="H5609" s="118"/>
      <c r="I5609" s="97" t="str">
        <f>IF(H5609="","",VLOOKUP(H5609,BD!B$2:C$16,2,FALSE))</f>
        <v/>
      </c>
      <c r="J5609" s="98"/>
      <c r="K5609" s="135" t="str">
        <f t="shared" si="186"/>
        <v/>
      </c>
      <c r="L5609" s="99" t="str">
        <f t="shared" ca="1" si="187"/>
        <v>-</v>
      </c>
      <c r="M5609" s="93" t="str">
        <f>IF(E5609="","",VLOOKUP(E5609,[1]PROJECTES!$C$14:$Z$5000,21,FALSE))</f>
        <v/>
      </c>
      <c r="N5609" s="100"/>
      <c r="O5609" s="72" t="s">
        <v>229</v>
      </c>
      <c r="P5609" s="101"/>
      <c r="Q5609" s="132"/>
      <c r="R5609" s="102"/>
      <c r="S5609" s="91"/>
    </row>
    <row r="5610" spans="1:19" s="104" customFormat="1" ht="12.75" customHeight="1" x14ac:dyDescent="0.25">
      <c r="A5610" s="121"/>
      <c r="B5610" s="92" t="str">
        <f>IF(E5610="","",VLOOKUP(E5610,[1]PROJECTES!$C$14:$G$5000,2,FALSE))</f>
        <v/>
      </c>
      <c r="C5610" s="121"/>
      <c r="D5610" s="93" t="str">
        <f>IF(E5610="","",VLOOKUP(E5610,[1]PROJECTES!$C$14:$G$5000,5,FALSE))</f>
        <v/>
      </c>
      <c r="E5610" s="117"/>
      <c r="F5610" s="95"/>
      <c r="G5610" s="96" t="str">
        <f>IF(E5610="","",VLOOKUP(E5610,[1]PROJECTES!$C$14:$G$5000,4,FALSE))</f>
        <v/>
      </c>
      <c r="H5610" s="118"/>
      <c r="I5610" s="97" t="str">
        <f>IF(H5610="","",VLOOKUP(H5610,BD!B$2:C$16,2,FALSE))</f>
        <v/>
      </c>
      <c r="J5610" s="98"/>
      <c r="K5610" s="135" t="str">
        <f t="shared" si="186"/>
        <v/>
      </c>
      <c r="L5610" s="99" t="str">
        <f t="shared" ca="1" si="187"/>
        <v>-</v>
      </c>
      <c r="M5610" s="93" t="str">
        <f>IF(E5610="","",VLOOKUP(E5610,[1]PROJECTES!$C$14:$Z$5000,21,FALSE))</f>
        <v/>
      </c>
      <c r="N5610" s="100"/>
      <c r="O5610" s="72" t="s">
        <v>229</v>
      </c>
      <c r="P5610" s="101"/>
      <c r="Q5610" s="132"/>
      <c r="R5610" s="102"/>
      <c r="S5610" s="91"/>
    </row>
    <row r="5611" spans="1:19" s="104" customFormat="1" ht="12.75" customHeight="1" x14ac:dyDescent="0.25">
      <c r="A5611" s="121"/>
      <c r="B5611" s="92" t="str">
        <f>IF(E5611="","",VLOOKUP(E5611,[1]PROJECTES!$C$14:$G$5000,2,FALSE))</f>
        <v/>
      </c>
      <c r="C5611" s="121"/>
      <c r="D5611" s="93" t="str">
        <f>IF(E5611="","",VLOOKUP(E5611,[1]PROJECTES!$C$14:$G$5000,5,FALSE))</f>
        <v/>
      </c>
      <c r="E5611" s="117"/>
      <c r="F5611" s="95"/>
      <c r="G5611" s="96" t="str">
        <f>IF(E5611="","",VLOOKUP(E5611,[1]PROJECTES!$C$14:$G$5000,4,FALSE))</f>
        <v/>
      </c>
      <c r="H5611" s="118"/>
      <c r="I5611" s="97" t="str">
        <f>IF(H5611="","",VLOOKUP(H5611,BD!B$2:C$16,2,FALSE))</f>
        <v/>
      </c>
      <c r="J5611" s="98"/>
      <c r="K5611" s="135" t="str">
        <f t="shared" si="186"/>
        <v/>
      </c>
      <c r="L5611" s="99" t="str">
        <f t="shared" ca="1" si="187"/>
        <v>-</v>
      </c>
      <c r="M5611" s="93" t="str">
        <f>IF(E5611="","",VLOOKUP(E5611,[1]PROJECTES!$C$14:$Z$5000,21,FALSE))</f>
        <v/>
      </c>
      <c r="N5611" s="100"/>
      <c r="O5611" s="72" t="s">
        <v>229</v>
      </c>
      <c r="P5611" s="101"/>
      <c r="Q5611" s="132"/>
      <c r="R5611" s="102"/>
      <c r="S5611" s="91"/>
    </row>
    <row r="5612" spans="1:19" s="104" customFormat="1" ht="12.75" customHeight="1" x14ac:dyDescent="0.25">
      <c r="A5612" s="121"/>
      <c r="B5612" s="92" t="str">
        <f>IF(E5612="","",VLOOKUP(E5612,[1]PROJECTES!$C$14:$G$5000,2,FALSE))</f>
        <v/>
      </c>
      <c r="C5612" s="121"/>
      <c r="D5612" s="93" t="str">
        <f>IF(E5612="","",VLOOKUP(E5612,[1]PROJECTES!$C$14:$G$5000,5,FALSE))</f>
        <v/>
      </c>
      <c r="E5612" s="117"/>
      <c r="F5612" s="95"/>
      <c r="G5612" s="96" t="str">
        <f>IF(E5612="","",VLOOKUP(E5612,[1]PROJECTES!$C$14:$G$5000,4,FALSE))</f>
        <v/>
      </c>
      <c r="H5612" s="118"/>
      <c r="I5612" s="97" t="str">
        <f>IF(H5612="","",VLOOKUP(H5612,BD!B$2:C$16,2,FALSE))</f>
        <v/>
      </c>
      <c r="J5612" s="98"/>
      <c r="K5612" s="135" t="str">
        <f t="shared" ref="K5612:K5675" si="188">IF(J5612="","",WEEKNUM(J5612,2)-0)</f>
        <v/>
      </c>
      <c r="L5612" s="99" t="str">
        <f t="shared" ref="L5612:L5675" ca="1" si="189">IF(M5612="","-",IF(G5612="TA","-",+M5612-TODAY()))</f>
        <v>-</v>
      </c>
      <c r="M5612" s="93" t="str">
        <f>IF(E5612="","",VLOOKUP(E5612,[1]PROJECTES!$C$14:$Z$5000,21,FALSE))</f>
        <v/>
      </c>
      <c r="N5612" s="100"/>
      <c r="O5612" s="72" t="s">
        <v>229</v>
      </c>
      <c r="P5612" s="101"/>
      <c r="Q5612" s="132"/>
      <c r="R5612" s="102"/>
      <c r="S5612" s="91"/>
    </row>
    <row r="5613" spans="1:19" s="104" customFormat="1" ht="12.75" customHeight="1" x14ac:dyDescent="0.25">
      <c r="A5613" s="121"/>
      <c r="B5613" s="92" t="str">
        <f>IF(E5613="","",VLOOKUP(E5613,[1]PROJECTES!$C$14:$G$5000,2,FALSE))</f>
        <v/>
      </c>
      <c r="C5613" s="121"/>
      <c r="D5613" s="93" t="str">
        <f>IF(E5613="","",VLOOKUP(E5613,[1]PROJECTES!$C$14:$G$5000,5,FALSE))</f>
        <v/>
      </c>
      <c r="E5613" s="117"/>
      <c r="F5613" s="95"/>
      <c r="G5613" s="96" t="str">
        <f>IF(E5613="","",VLOOKUP(E5613,[1]PROJECTES!$C$14:$G$5000,4,FALSE))</f>
        <v/>
      </c>
      <c r="H5613" s="118"/>
      <c r="I5613" s="97" t="str">
        <f>IF(H5613="","",VLOOKUP(H5613,BD!B$2:C$16,2,FALSE))</f>
        <v/>
      </c>
      <c r="J5613" s="98"/>
      <c r="K5613" s="135" t="str">
        <f t="shared" si="188"/>
        <v/>
      </c>
      <c r="L5613" s="99" t="str">
        <f t="shared" ca="1" si="189"/>
        <v>-</v>
      </c>
      <c r="M5613" s="93" t="str">
        <f>IF(E5613="","",VLOOKUP(E5613,[1]PROJECTES!$C$14:$Z$5000,21,FALSE))</f>
        <v/>
      </c>
      <c r="N5613" s="100"/>
      <c r="O5613" s="72" t="s">
        <v>229</v>
      </c>
      <c r="P5613" s="101"/>
      <c r="Q5613" s="132"/>
      <c r="R5613" s="102"/>
      <c r="S5613" s="91"/>
    </row>
    <row r="5614" spans="1:19" s="104" customFormat="1" ht="12.75" customHeight="1" x14ac:dyDescent="0.25">
      <c r="A5614" s="121"/>
      <c r="B5614" s="92" t="str">
        <f>IF(E5614="","",VLOOKUP(E5614,[1]PROJECTES!$C$14:$G$5000,2,FALSE))</f>
        <v/>
      </c>
      <c r="C5614" s="121"/>
      <c r="D5614" s="93" t="str">
        <f>IF(E5614="","",VLOOKUP(E5614,[1]PROJECTES!$C$14:$G$5000,5,FALSE))</f>
        <v/>
      </c>
      <c r="E5614" s="117"/>
      <c r="F5614" s="95"/>
      <c r="G5614" s="96" t="str">
        <f>IF(E5614="","",VLOOKUP(E5614,[1]PROJECTES!$C$14:$G$5000,4,FALSE))</f>
        <v/>
      </c>
      <c r="H5614" s="118"/>
      <c r="I5614" s="97" t="str">
        <f>IF(H5614="","",VLOOKUP(H5614,BD!B$2:C$16,2,FALSE))</f>
        <v/>
      </c>
      <c r="J5614" s="98"/>
      <c r="K5614" s="135" t="str">
        <f t="shared" si="188"/>
        <v/>
      </c>
      <c r="L5614" s="99" t="str">
        <f t="shared" ca="1" si="189"/>
        <v>-</v>
      </c>
      <c r="M5614" s="93" t="str">
        <f>IF(E5614="","",VLOOKUP(E5614,[1]PROJECTES!$C$14:$Z$5000,21,FALSE))</f>
        <v/>
      </c>
      <c r="N5614" s="100"/>
      <c r="O5614" s="72" t="s">
        <v>229</v>
      </c>
      <c r="P5614" s="101"/>
      <c r="Q5614" s="132"/>
      <c r="R5614" s="102"/>
      <c r="S5614" s="91"/>
    </row>
    <row r="5615" spans="1:19" s="104" customFormat="1" ht="12.75" customHeight="1" x14ac:dyDescent="0.25">
      <c r="A5615" s="121"/>
      <c r="B5615" s="92" t="str">
        <f>IF(E5615="","",VLOOKUP(E5615,[1]PROJECTES!$C$14:$G$5000,2,FALSE))</f>
        <v/>
      </c>
      <c r="C5615" s="121"/>
      <c r="D5615" s="93" t="str">
        <f>IF(E5615="","",VLOOKUP(E5615,[1]PROJECTES!$C$14:$G$5000,5,FALSE))</f>
        <v/>
      </c>
      <c r="E5615" s="117"/>
      <c r="F5615" s="95"/>
      <c r="G5615" s="96" t="str">
        <f>IF(E5615="","",VLOOKUP(E5615,[1]PROJECTES!$C$14:$G$5000,4,FALSE))</f>
        <v/>
      </c>
      <c r="H5615" s="118"/>
      <c r="I5615" s="97" t="str">
        <f>IF(H5615="","",VLOOKUP(H5615,BD!B$2:C$16,2,FALSE))</f>
        <v/>
      </c>
      <c r="J5615" s="98"/>
      <c r="K5615" s="135" t="str">
        <f t="shared" si="188"/>
        <v/>
      </c>
      <c r="L5615" s="99" t="str">
        <f t="shared" ca="1" si="189"/>
        <v>-</v>
      </c>
      <c r="M5615" s="93" t="str">
        <f>IF(E5615="","",VLOOKUP(E5615,[1]PROJECTES!$C$14:$Z$5000,21,FALSE))</f>
        <v/>
      </c>
      <c r="N5615" s="100"/>
      <c r="O5615" s="72" t="s">
        <v>229</v>
      </c>
      <c r="P5615" s="101"/>
      <c r="Q5615" s="132"/>
      <c r="R5615" s="102"/>
      <c r="S5615" s="91"/>
    </row>
    <row r="5616" spans="1:19" s="104" customFormat="1" ht="12.75" customHeight="1" x14ac:dyDescent="0.25">
      <c r="A5616" s="121"/>
      <c r="B5616" s="92" t="str">
        <f>IF(E5616="","",VLOOKUP(E5616,[1]PROJECTES!$C$14:$G$5000,2,FALSE))</f>
        <v/>
      </c>
      <c r="C5616" s="121"/>
      <c r="D5616" s="93" t="str">
        <f>IF(E5616="","",VLOOKUP(E5616,[1]PROJECTES!$C$14:$G$5000,5,FALSE))</f>
        <v/>
      </c>
      <c r="E5616" s="117"/>
      <c r="F5616" s="95"/>
      <c r="G5616" s="96" t="str">
        <f>IF(E5616="","",VLOOKUP(E5616,[1]PROJECTES!$C$14:$G$5000,4,FALSE))</f>
        <v/>
      </c>
      <c r="H5616" s="118"/>
      <c r="I5616" s="97" t="str">
        <f>IF(H5616="","",VLOOKUP(H5616,BD!B$2:C$16,2,FALSE))</f>
        <v/>
      </c>
      <c r="J5616" s="98"/>
      <c r="K5616" s="135" t="str">
        <f t="shared" si="188"/>
        <v/>
      </c>
      <c r="L5616" s="99" t="str">
        <f t="shared" ca="1" si="189"/>
        <v>-</v>
      </c>
      <c r="M5616" s="93" t="str">
        <f>IF(E5616="","",VLOOKUP(E5616,[1]PROJECTES!$C$14:$Z$5000,21,FALSE))</f>
        <v/>
      </c>
      <c r="N5616" s="100"/>
      <c r="O5616" s="72" t="s">
        <v>229</v>
      </c>
      <c r="P5616" s="101"/>
      <c r="Q5616" s="132"/>
      <c r="R5616" s="102"/>
      <c r="S5616" s="91"/>
    </row>
    <row r="5617" spans="1:19" s="104" customFormat="1" ht="12.75" customHeight="1" x14ac:dyDescent="0.25">
      <c r="A5617" s="121"/>
      <c r="B5617" s="92" t="str">
        <f>IF(E5617="","",VLOOKUP(E5617,[1]PROJECTES!$C$14:$G$5000,2,FALSE))</f>
        <v/>
      </c>
      <c r="C5617" s="121"/>
      <c r="D5617" s="93" t="str">
        <f>IF(E5617="","",VLOOKUP(E5617,[1]PROJECTES!$C$14:$G$5000,5,FALSE))</f>
        <v/>
      </c>
      <c r="E5617" s="117"/>
      <c r="F5617" s="95"/>
      <c r="G5617" s="96" t="str">
        <f>IF(E5617="","",VLOOKUP(E5617,[1]PROJECTES!$C$14:$G$5000,4,FALSE))</f>
        <v/>
      </c>
      <c r="H5617" s="118"/>
      <c r="I5617" s="97" t="str">
        <f>IF(H5617="","",VLOOKUP(H5617,BD!B$2:C$16,2,FALSE))</f>
        <v/>
      </c>
      <c r="J5617" s="98"/>
      <c r="K5617" s="135" t="str">
        <f t="shared" si="188"/>
        <v/>
      </c>
      <c r="L5617" s="99" t="str">
        <f t="shared" ca="1" si="189"/>
        <v>-</v>
      </c>
      <c r="M5617" s="93" t="str">
        <f>IF(E5617="","",VLOOKUP(E5617,[1]PROJECTES!$C$14:$Z$5000,21,FALSE))</f>
        <v/>
      </c>
      <c r="N5617" s="100"/>
      <c r="O5617" s="72" t="s">
        <v>229</v>
      </c>
      <c r="P5617" s="101"/>
      <c r="Q5617" s="132"/>
      <c r="R5617" s="102"/>
      <c r="S5617" s="91"/>
    </row>
    <row r="5618" spans="1:19" s="104" customFormat="1" ht="12.75" customHeight="1" x14ac:dyDescent="0.25">
      <c r="A5618" s="121"/>
      <c r="B5618" s="92" t="str">
        <f>IF(E5618="","",VLOOKUP(E5618,[1]PROJECTES!$C$14:$G$5000,2,FALSE))</f>
        <v/>
      </c>
      <c r="C5618" s="121"/>
      <c r="D5618" s="93" t="str">
        <f>IF(E5618="","",VLOOKUP(E5618,[1]PROJECTES!$C$14:$G$5000,5,FALSE))</f>
        <v/>
      </c>
      <c r="E5618" s="117"/>
      <c r="F5618" s="95"/>
      <c r="G5618" s="96" t="str">
        <f>IF(E5618="","",VLOOKUP(E5618,[1]PROJECTES!$C$14:$G$5000,4,FALSE))</f>
        <v/>
      </c>
      <c r="H5618" s="118"/>
      <c r="I5618" s="97" t="str">
        <f>IF(H5618="","",VLOOKUP(H5618,BD!B$2:C$16,2,FALSE))</f>
        <v/>
      </c>
      <c r="J5618" s="98"/>
      <c r="K5618" s="135" t="str">
        <f t="shared" si="188"/>
        <v/>
      </c>
      <c r="L5618" s="99" t="str">
        <f t="shared" ca="1" si="189"/>
        <v>-</v>
      </c>
      <c r="M5618" s="93" t="str">
        <f>IF(E5618="","",VLOOKUP(E5618,[1]PROJECTES!$C$14:$Z$5000,21,FALSE))</f>
        <v/>
      </c>
      <c r="N5618" s="100"/>
      <c r="O5618" s="72" t="s">
        <v>229</v>
      </c>
      <c r="P5618" s="101"/>
      <c r="Q5618" s="132"/>
      <c r="R5618" s="102"/>
      <c r="S5618" s="91"/>
    </row>
    <row r="5619" spans="1:19" s="104" customFormat="1" ht="12.75" customHeight="1" x14ac:dyDescent="0.25">
      <c r="A5619" s="121"/>
      <c r="B5619" s="92" t="str">
        <f>IF(E5619="","",VLOOKUP(E5619,[1]PROJECTES!$C$14:$G$5000,2,FALSE))</f>
        <v/>
      </c>
      <c r="C5619" s="121"/>
      <c r="D5619" s="93" t="str">
        <f>IF(E5619="","",VLOOKUP(E5619,[1]PROJECTES!$C$14:$G$5000,5,FALSE))</f>
        <v/>
      </c>
      <c r="E5619" s="117"/>
      <c r="F5619" s="95"/>
      <c r="G5619" s="96" t="str">
        <f>IF(E5619="","",VLOOKUP(E5619,[1]PROJECTES!$C$14:$G$5000,4,FALSE))</f>
        <v/>
      </c>
      <c r="H5619" s="118"/>
      <c r="I5619" s="97" t="str">
        <f>IF(H5619="","",VLOOKUP(H5619,BD!B$2:C$16,2,FALSE))</f>
        <v/>
      </c>
      <c r="J5619" s="98"/>
      <c r="K5619" s="135" t="str">
        <f t="shared" si="188"/>
        <v/>
      </c>
      <c r="L5619" s="99" t="str">
        <f t="shared" ca="1" si="189"/>
        <v>-</v>
      </c>
      <c r="M5619" s="93" t="str">
        <f>IF(E5619="","",VLOOKUP(E5619,[1]PROJECTES!$C$14:$Z$5000,21,FALSE))</f>
        <v/>
      </c>
      <c r="N5619" s="100"/>
      <c r="O5619" s="72" t="s">
        <v>229</v>
      </c>
      <c r="P5619" s="101"/>
      <c r="Q5619" s="132"/>
      <c r="R5619" s="102"/>
      <c r="S5619" s="91"/>
    </row>
    <row r="5620" spans="1:19" s="104" customFormat="1" ht="12.75" customHeight="1" x14ac:dyDescent="0.25">
      <c r="A5620" s="121"/>
      <c r="B5620" s="92" t="str">
        <f>IF(E5620="","",VLOOKUP(E5620,[1]PROJECTES!$C$14:$G$5000,2,FALSE))</f>
        <v/>
      </c>
      <c r="C5620" s="121"/>
      <c r="D5620" s="93" t="str">
        <f>IF(E5620="","",VLOOKUP(E5620,[1]PROJECTES!$C$14:$G$5000,5,FALSE))</f>
        <v/>
      </c>
      <c r="E5620" s="117"/>
      <c r="F5620" s="95"/>
      <c r="G5620" s="96" t="str">
        <f>IF(E5620="","",VLOOKUP(E5620,[1]PROJECTES!$C$14:$G$5000,4,FALSE))</f>
        <v/>
      </c>
      <c r="H5620" s="118"/>
      <c r="I5620" s="97" t="str">
        <f>IF(H5620="","",VLOOKUP(H5620,BD!B$2:C$16,2,FALSE))</f>
        <v/>
      </c>
      <c r="J5620" s="98"/>
      <c r="K5620" s="135" t="str">
        <f t="shared" si="188"/>
        <v/>
      </c>
      <c r="L5620" s="99" t="str">
        <f t="shared" ca="1" si="189"/>
        <v>-</v>
      </c>
      <c r="M5620" s="93" t="str">
        <f>IF(E5620="","",VLOOKUP(E5620,[1]PROJECTES!$C$14:$Z$5000,21,FALSE))</f>
        <v/>
      </c>
      <c r="N5620" s="100"/>
      <c r="O5620" s="72" t="s">
        <v>229</v>
      </c>
      <c r="P5620" s="101"/>
      <c r="Q5620" s="132"/>
      <c r="R5620" s="102"/>
      <c r="S5620" s="91"/>
    </row>
    <row r="5621" spans="1:19" s="104" customFormat="1" ht="12.75" customHeight="1" x14ac:dyDescent="0.25">
      <c r="A5621" s="121"/>
      <c r="B5621" s="92" t="str">
        <f>IF(E5621="","",VLOOKUP(E5621,[1]PROJECTES!$C$14:$G$5000,2,FALSE))</f>
        <v/>
      </c>
      <c r="C5621" s="121"/>
      <c r="D5621" s="93" t="str">
        <f>IF(E5621="","",VLOOKUP(E5621,[1]PROJECTES!$C$14:$G$5000,5,FALSE))</f>
        <v/>
      </c>
      <c r="E5621" s="117"/>
      <c r="F5621" s="95"/>
      <c r="G5621" s="96" t="str">
        <f>IF(E5621="","",VLOOKUP(E5621,[1]PROJECTES!$C$14:$G$5000,4,FALSE))</f>
        <v/>
      </c>
      <c r="H5621" s="118"/>
      <c r="I5621" s="97" t="str">
        <f>IF(H5621="","",VLOOKUP(H5621,BD!B$2:C$16,2,FALSE))</f>
        <v/>
      </c>
      <c r="J5621" s="98"/>
      <c r="K5621" s="135" t="str">
        <f t="shared" si="188"/>
        <v/>
      </c>
      <c r="L5621" s="99" t="str">
        <f t="shared" ca="1" si="189"/>
        <v>-</v>
      </c>
      <c r="M5621" s="93" t="str">
        <f>IF(E5621="","",VLOOKUP(E5621,[1]PROJECTES!$C$14:$Z$5000,21,FALSE))</f>
        <v/>
      </c>
      <c r="N5621" s="100"/>
      <c r="O5621" s="72" t="s">
        <v>229</v>
      </c>
      <c r="P5621" s="101"/>
      <c r="Q5621" s="132"/>
      <c r="R5621" s="102"/>
      <c r="S5621" s="91"/>
    </row>
    <row r="5622" spans="1:19" s="104" customFormat="1" ht="12.75" customHeight="1" x14ac:dyDescent="0.25">
      <c r="A5622" s="121"/>
      <c r="B5622" s="92" t="str">
        <f>IF(E5622="","",VLOOKUP(E5622,[1]PROJECTES!$C$14:$G$5000,2,FALSE))</f>
        <v/>
      </c>
      <c r="C5622" s="121"/>
      <c r="D5622" s="93" t="str">
        <f>IF(E5622="","",VLOOKUP(E5622,[1]PROJECTES!$C$14:$G$5000,5,FALSE))</f>
        <v/>
      </c>
      <c r="E5622" s="117"/>
      <c r="F5622" s="95"/>
      <c r="G5622" s="96" t="str">
        <f>IF(E5622="","",VLOOKUP(E5622,[1]PROJECTES!$C$14:$G$5000,4,FALSE))</f>
        <v/>
      </c>
      <c r="H5622" s="118"/>
      <c r="I5622" s="97" t="str">
        <f>IF(H5622="","",VLOOKUP(H5622,BD!B$2:C$16,2,FALSE))</f>
        <v/>
      </c>
      <c r="J5622" s="98"/>
      <c r="K5622" s="135" t="str">
        <f t="shared" si="188"/>
        <v/>
      </c>
      <c r="L5622" s="99" t="str">
        <f t="shared" ca="1" si="189"/>
        <v>-</v>
      </c>
      <c r="M5622" s="93" t="str">
        <f>IF(E5622="","",VLOOKUP(E5622,[1]PROJECTES!$C$14:$Z$5000,21,FALSE))</f>
        <v/>
      </c>
      <c r="N5622" s="100"/>
      <c r="O5622" s="72" t="s">
        <v>229</v>
      </c>
      <c r="P5622" s="101"/>
      <c r="Q5622" s="132"/>
      <c r="R5622" s="102"/>
      <c r="S5622" s="91"/>
    </row>
    <row r="5623" spans="1:19" s="104" customFormat="1" ht="12.75" customHeight="1" x14ac:dyDescent="0.25">
      <c r="A5623" s="121"/>
      <c r="B5623" s="92" t="str">
        <f>IF(E5623="","",VLOOKUP(E5623,[1]PROJECTES!$C$14:$G$5000,2,FALSE))</f>
        <v/>
      </c>
      <c r="C5623" s="121"/>
      <c r="D5623" s="93" t="str">
        <f>IF(E5623="","",VLOOKUP(E5623,[1]PROJECTES!$C$14:$G$5000,5,FALSE))</f>
        <v/>
      </c>
      <c r="E5623" s="117"/>
      <c r="F5623" s="95"/>
      <c r="G5623" s="96" t="str">
        <f>IF(E5623="","",VLOOKUP(E5623,[1]PROJECTES!$C$14:$G$5000,4,FALSE))</f>
        <v/>
      </c>
      <c r="H5623" s="118"/>
      <c r="I5623" s="97" t="str">
        <f>IF(H5623="","",VLOOKUP(H5623,BD!B$2:C$16,2,FALSE))</f>
        <v/>
      </c>
      <c r="J5623" s="98"/>
      <c r="K5623" s="135" t="str">
        <f t="shared" si="188"/>
        <v/>
      </c>
      <c r="L5623" s="99" t="str">
        <f t="shared" ca="1" si="189"/>
        <v>-</v>
      </c>
      <c r="M5623" s="93" t="str">
        <f>IF(E5623="","",VLOOKUP(E5623,[1]PROJECTES!$C$14:$Z$5000,21,FALSE))</f>
        <v/>
      </c>
      <c r="N5623" s="100"/>
      <c r="O5623" s="72" t="s">
        <v>229</v>
      </c>
      <c r="P5623" s="101"/>
      <c r="Q5623" s="132"/>
      <c r="R5623" s="102"/>
      <c r="S5623" s="91"/>
    </row>
    <row r="5624" spans="1:19" s="104" customFormat="1" ht="12.75" customHeight="1" x14ac:dyDescent="0.25">
      <c r="A5624" s="121"/>
      <c r="B5624" s="92" t="str">
        <f>IF(E5624="","",VLOOKUP(E5624,[1]PROJECTES!$C$14:$G$5000,2,FALSE))</f>
        <v/>
      </c>
      <c r="C5624" s="121"/>
      <c r="D5624" s="93" t="str">
        <f>IF(E5624="","",VLOOKUP(E5624,[1]PROJECTES!$C$14:$G$5000,5,FALSE))</f>
        <v/>
      </c>
      <c r="E5624" s="117"/>
      <c r="F5624" s="95"/>
      <c r="G5624" s="96" t="str">
        <f>IF(E5624="","",VLOOKUP(E5624,[1]PROJECTES!$C$14:$G$5000,4,FALSE))</f>
        <v/>
      </c>
      <c r="H5624" s="118"/>
      <c r="I5624" s="97" t="str">
        <f>IF(H5624="","",VLOOKUP(H5624,BD!B$2:C$16,2,FALSE))</f>
        <v/>
      </c>
      <c r="J5624" s="98"/>
      <c r="K5624" s="135" t="str">
        <f t="shared" si="188"/>
        <v/>
      </c>
      <c r="L5624" s="99" t="str">
        <f t="shared" ca="1" si="189"/>
        <v>-</v>
      </c>
      <c r="M5624" s="93" t="str">
        <f>IF(E5624="","",VLOOKUP(E5624,[1]PROJECTES!$C$14:$Z$5000,21,FALSE))</f>
        <v/>
      </c>
      <c r="N5624" s="100"/>
      <c r="O5624" s="72" t="s">
        <v>229</v>
      </c>
      <c r="P5624" s="101"/>
      <c r="Q5624" s="132"/>
      <c r="R5624" s="102"/>
      <c r="S5624" s="91"/>
    </row>
    <row r="5625" spans="1:19" s="104" customFormat="1" ht="12.75" customHeight="1" x14ac:dyDescent="0.25">
      <c r="A5625" s="121"/>
      <c r="B5625" s="92" t="str">
        <f>IF(E5625="","",VLOOKUP(E5625,[1]PROJECTES!$C$14:$G$5000,2,FALSE))</f>
        <v/>
      </c>
      <c r="C5625" s="121"/>
      <c r="D5625" s="93" t="str">
        <f>IF(E5625="","",VLOOKUP(E5625,[1]PROJECTES!$C$14:$G$5000,5,FALSE))</f>
        <v/>
      </c>
      <c r="E5625" s="117"/>
      <c r="F5625" s="95"/>
      <c r="G5625" s="96" t="str">
        <f>IF(E5625="","",VLOOKUP(E5625,[1]PROJECTES!$C$14:$G$5000,4,FALSE))</f>
        <v/>
      </c>
      <c r="H5625" s="118"/>
      <c r="I5625" s="97" t="str">
        <f>IF(H5625="","",VLOOKUP(H5625,BD!B$2:C$16,2,FALSE))</f>
        <v/>
      </c>
      <c r="J5625" s="98"/>
      <c r="K5625" s="135" t="str">
        <f t="shared" si="188"/>
        <v/>
      </c>
      <c r="L5625" s="99" t="str">
        <f t="shared" ca="1" si="189"/>
        <v>-</v>
      </c>
      <c r="M5625" s="93" t="str">
        <f>IF(E5625="","",VLOOKUP(E5625,[1]PROJECTES!$C$14:$Z$5000,21,FALSE))</f>
        <v/>
      </c>
      <c r="N5625" s="100"/>
      <c r="O5625" s="72" t="s">
        <v>229</v>
      </c>
      <c r="P5625" s="101"/>
      <c r="Q5625" s="132"/>
      <c r="R5625" s="102"/>
      <c r="S5625" s="91"/>
    </row>
    <row r="5626" spans="1:19" s="104" customFormat="1" ht="12.75" customHeight="1" x14ac:dyDescent="0.25">
      <c r="A5626" s="121"/>
      <c r="B5626" s="92" t="str">
        <f>IF(E5626="","",VLOOKUP(E5626,[1]PROJECTES!$C$14:$G$5000,2,FALSE))</f>
        <v/>
      </c>
      <c r="C5626" s="121"/>
      <c r="D5626" s="93" t="str">
        <f>IF(E5626="","",VLOOKUP(E5626,[1]PROJECTES!$C$14:$G$5000,5,FALSE))</f>
        <v/>
      </c>
      <c r="E5626" s="117"/>
      <c r="F5626" s="95"/>
      <c r="G5626" s="96" t="str">
        <f>IF(E5626="","",VLOOKUP(E5626,[1]PROJECTES!$C$14:$G$5000,4,FALSE))</f>
        <v/>
      </c>
      <c r="H5626" s="118"/>
      <c r="I5626" s="97" t="str">
        <f>IF(H5626="","",VLOOKUP(H5626,BD!B$2:C$16,2,FALSE))</f>
        <v/>
      </c>
      <c r="J5626" s="98"/>
      <c r="K5626" s="135" t="str">
        <f t="shared" si="188"/>
        <v/>
      </c>
      <c r="L5626" s="99" t="str">
        <f t="shared" ca="1" si="189"/>
        <v>-</v>
      </c>
      <c r="M5626" s="93" t="str">
        <f>IF(E5626="","",VLOOKUP(E5626,[1]PROJECTES!$C$14:$Z$5000,21,FALSE))</f>
        <v/>
      </c>
      <c r="N5626" s="100"/>
      <c r="O5626" s="72" t="s">
        <v>229</v>
      </c>
      <c r="P5626" s="101"/>
      <c r="Q5626" s="132"/>
      <c r="R5626" s="102"/>
      <c r="S5626" s="91"/>
    </row>
    <row r="5627" spans="1:19" s="104" customFormat="1" ht="12.75" customHeight="1" x14ac:dyDescent="0.25">
      <c r="A5627" s="121"/>
      <c r="B5627" s="92" t="str">
        <f>IF(E5627="","",VLOOKUP(E5627,[1]PROJECTES!$C$14:$G$5000,2,FALSE))</f>
        <v/>
      </c>
      <c r="C5627" s="121"/>
      <c r="D5627" s="93" t="str">
        <f>IF(E5627="","",VLOOKUP(E5627,[1]PROJECTES!$C$14:$G$5000,5,FALSE))</f>
        <v/>
      </c>
      <c r="E5627" s="117"/>
      <c r="F5627" s="95"/>
      <c r="G5627" s="96" t="str">
        <f>IF(E5627="","",VLOOKUP(E5627,[1]PROJECTES!$C$14:$G$5000,4,FALSE))</f>
        <v/>
      </c>
      <c r="H5627" s="118"/>
      <c r="I5627" s="97" t="str">
        <f>IF(H5627="","",VLOOKUP(H5627,BD!B$2:C$16,2,FALSE))</f>
        <v/>
      </c>
      <c r="J5627" s="98"/>
      <c r="K5627" s="135" t="str">
        <f t="shared" si="188"/>
        <v/>
      </c>
      <c r="L5627" s="99" t="str">
        <f t="shared" ca="1" si="189"/>
        <v>-</v>
      </c>
      <c r="M5627" s="93" t="str">
        <f>IF(E5627="","",VLOOKUP(E5627,[1]PROJECTES!$C$14:$Z$5000,21,FALSE))</f>
        <v/>
      </c>
      <c r="N5627" s="100"/>
      <c r="O5627" s="72" t="s">
        <v>229</v>
      </c>
      <c r="P5627" s="101"/>
      <c r="Q5627" s="132"/>
      <c r="R5627" s="102"/>
      <c r="S5627" s="91"/>
    </row>
    <row r="5628" spans="1:19" s="104" customFormat="1" ht="12.75" customHeight="1" x14ac:dyDescent="0.25">
      <c r="A5628" s="121"/>
      <c r="B5628" s="92" t="str">
        <f>IF(E5628="","",VLOOKUP(E5628,[1]PROJECTES!$C$14:$G$5000,2,FALSE))</f>
        <v/>
      </c>
      <c r="C5628" s="121"/>
      <c r="D5628" s="93" t="str">
        <f>IF(E5628="","",VLOOKUP(E5628,[1]PROJECTES!$C$14:$G$5000,5,FALSE))</f>
        <v/>
      </c>
      <c r="E5628" s="117"/>
      <c r="F5628" s="95"/>
      <c r="G5628" s="96" t="str">
        <f>IF(E5628="","",VLOOKUP(E5628,[1]PROJECTES!$C$14:$G$5000,4,FALSE))</f>
        <v/>
      </c>
      <c r="H5628" s="118"/>
      <c r="I5628" s="97" t="str">
        <f>IF(H5628="","",VLOOKUP(H5628,BD!B$2:C$16,2,FALSE))</f>
        <v/>
      </c>
      <c r="J5628" s="98"/>
      <c r="K5628" s="135" t="str">
        <f t="shared" si="188"/>
        <v/>
      </c>
      <c r="L5628" s="99" t="str">
        <f t="shared" ca="1" si="189"/>
        <v>-</v>
      </c>
      <c r="M5628" s="93" t="str">
        <f>IF(E5628="","",VLOOKUP(E5628,[1]PROJECTES!$C$14:$Z$5000,21,FALSE))</f>
        <v/>
      </c>
      <c r="N5628" s="100"/>
      <c r="O5628" s="72" t="s">
        <v>229</v>
      </c>
      <c r="P5628" s="101"/>
      <c r="Q5628" s="132"/>
      <c r="R5628" s="102"/>
      <c r="S5628" s="91"/>
    </row>
    <row r="5629" spans="1:19" s="104" customFormat="1" ht="12.75" customHeight="1" x14ac:dyDescent="0.25">
      <c r="A5629" s="121"/>
      <c r="B5629" s="92" t="str">
        <f>IF(E5629="","",VLOOKUP(E5629,[1]PROJECTES!$C$14:$G$5000,2,FALSE))</f>
        <v/>
      </c>
      <c r="C5629" s="121"/>
      <c r="D5629" s="93" t="str">
        <f>IF(E5629="","",VLOOKUP(E5629,[1]PROJECTES!$C$14:$G$5000,5,FALSE))</f>
        <v/>
      </c>
      <c r="E5629" s="117"/>
      <c r="F5629" s="95"/>
      <c r="G5629" s="96" t="str">
        <f>IF(E5629="","",VLOOKUP(E5629,[1]PROJECTES!$C$14:$G$5000,4,FALSE))</f>
        <v/>
      </c>
      <c r="H5629" s="118"/>
      <c r="I5629" s="97" t="str">
        <f>IF(H5629="","",VLOOKUP(H5629,BD!B$2:C$16,2,FALSE))</f>
        <v/>
      </c>
      <c r="J5629" s="98"/>
      <c r="K5629" s="135" t="str">
        <f t="shared" si="188"/>
        <v/>
      </c>
      <c r="L5629" s="99" t="str">
        <f t="shared" ca="1" si="189"/>
        <v>-</v>
      </c>
      <c r="M5629" s="93" t="str">
        <f>IF(E5629="","",VLOOKUP(E5629,[1]PROJECTES!$C$14:$Z$5000,21,FALSE))</f>
        <v/>
      </c>
      <c r="N5629" s="100"/>
      <c r="O5629" s="72" t="s">
        <v>229</v>
      </c>
      <c r="P5629" s="101"/>
      <c r="Q5629" s="132"/>
      <c r="R5629" s="102"/>
      <c r="S5629" s="91"/>
    </row>
    <row r="5630" spans="1:19" s="104" customFormat="1" ht="12.75" customHeight="1" x14ac:dyDescent="0.25">
      <c r="A5630" s="121"/>
      <c r="B5630" s="92" t="str">
        <f>IF(E5630="","",VLOOKUP(E5630,[1]PROJECTES!$C$14:$G$5000,2,FALSE))</f>
        <v/>
      </c>
      <c r="C5630" s="121"/>
      <c r="D5630" s="93" t="str">
        <f>IF(E5630="","",VLOOKUP(E5630,[1]PROJECTES!$C$14:$G$5000,5,FALSE))</f>
        <v/>
      </c>
      <c r="E5630" s="117"/>
      <c r="F5630" s="95"/>
      <c r="G5630" s="96" t="str">
        <f>IF(E5630="","",VLOOKUP(E5630,[1]PROJECTES!$C$14:$G$5000,4,FALSE))</f>
        <v/>
      </c>
      <c r="H5630" s="118"/>
      <c r="I5630" s="97" t="str">
        <f>IF(H5630="","",VLOOKUP(H5630,BD!B$2:C$16,2,FALSE))</f>
        <v/>
      </c>
      <c r="J5630" s="98"/>
      <c r="K5630" s="135" t="str">
        <f t="shared" si="188"/>
        <v/>
      </c>
      <c r="L5630" s="99" t="str">
        <f t="shared" ca="1" si="189"/>
        <v>-</v>
      </c>
      <c r="M5630" s="93" t="str">
        <f>IF(E5630="","",VLOOKUP(E5630,[1]PROJECTES!$C$14:$Z$5000,21,FALSE))</f>
        <v/>
      </c>
      <c r="N5630" s="100"/>
      <c r="O5630" s="72" t="s">
        <v>229</v>
      </c>
      <c r="P5630" s="101"/>
      <c r="Q5630" s="132"/>
      <c r="R5630" s="102"/>
      <c r="S5630" s="91"/>
    </row>
    <row r="5631" spans="1:19" s="104" customFormat="1" ht="12.75" customHeight="1" x14ac:dyDescent="0.25">
      <c r="A5631" s="121"/>
      <c r="B5631" s="92" t="str">
        <f>IF(E5631="","",VLOOKUP(E5631,[1]PROJECTES!$C$14:$G$5000,2,FALSE))</f>
        <v/>
      </c>
      <c r="C5631" s="121"/>
      <c r="D5631" s="93" t="str">
        <f>IF(E5631="","",VLOOKUP(E5631,[1]PROJECTES!$C$14:$G$5000,5,FALSE))</f>
        <v/>
      </c>
      <c r="E5631" s="117"/>
      <c r="F5631" s="95"/>
      <c r="G5631" s="96" t="str">
        <f>IF(E5631="","",VLOOKUP(E5631,[1]PROJECTES!$C$14:$G$5000,4,FALSE))</f>
        <v/>
      </c>
      <c r="H5631" s="118"/>
      <c r="I5631" s="97" t="str">
        <f>IF(H5631="","",VLOOKUP(H5631,BD!B$2:C$16,2,FALSE))</f>
        <v/>
      </c>
      <c r="J5631" s="98"/>
      <c r="K5631" s="135" t="str">
        <f t="shared" si="188"/>
        <v/>
      </c>
      <c r="L5631" s="99" t="str">
        <f t="shared" ca="1" si="189"/>
        <v>-</v>
      </c>
      <c r="M5631" s="93" t="str">
        <f>IF(E5631="","",VLOOKUP(E5631,[1]PROJECTES!$C$14:$Z$5000,21,FALSE))</f>
        <v/>
      </c>
      <c r="N5631" s="100"/>
      <c r="O5631" s="72" t="s">
        <v>229</v>
      </c>
      <c r="P5631" s="101"/>
      <c r="Q5631" s="132"/>
      <c r="R5631" s="102"/>
      <c r="S5631" s="91"/>
    </row>
    <row r="5632" spans="1:19" s="104" customFormat="1" ht="12.75" customHeight="1" x14ac:dyDescent="0.25">
      <c r="A5632" s="121"/>
      <c r="B5632" s="92" t="str">
        <f>IF(E5632="","",VLOOKUP(E5632,[1]PROJECTES!$C$14:$G$5000,2,FALSE))</f>
        <v/>
      </c>
      <c r="C5632" s="121"/>
      <c r="D5632" s="93" t="str">
        <f>IF(E5632="","",VLOOKUP(E5632,[1]PROJECTES!$C$14:$G$5000,5,FALSE))</f>
        <v/>
      </c>
      <c r="E5632" s="117"/>
      <c r="F5632" s="95"/>
      <c r="G5632" s="96" t="str">
        <f>IF(E5632="","",VLOOKUP(E5632,[1]PROJECTES!$C$14:$G$5000,4,FALSE))</f>
        <v/>
      </c>
      <c r="H5632" s="118"/>
      <c r="I5632" s="97" t="str">
        <f>IF(H5632="","",VLOOKUP(H5632,BD!B$2:C$16,2,FALSE))</f>
        <v/>
      </c>
      <c r="J5632" s="98"/>
      <c r="K5632" s="135" t="str">
        <f t="shared" si="188"/>
        <v/>
      </c>
      <c r="L5632" s="99" t="str">
        <f t="shared" ca="1" si="189"/>
        <v>-</v>
      </c>
      <c r="M5632" s="93" t="str">
        <f>IF(E5632="","",VLOOKUP(E5632,[1]PROJECTES!$C$14:$Z$5000,21,FALSE))</f>
        <v/>
      </c>
      <c r="N5632" s="100"/>
      <c r="O5632" s="72" t="s">
        <v>229</v>
      </c>
      <c r="P5632" s="101"/>
      <c r="Q5632" s="132"/>
      <c r="R5632" s="102"/>
      <c r="S5632" s="91"/>
    </row>
    <row r="5633" spans="1:19" s="104" customFormat="1" ht="12.75" customHeight="1" x14ac:dyDescent="0.25">
      <c r="A5633" s="121"/>
      <c r="B5633" s="92" t="str">
        <f>IF(E5633="","",VLOOKUP(E5633,[1]PROJECTES!$C$14:$G$5000,2,FALSE))</f>
        <v/>
      </c>
      <c r="C5633" s="121"/>
      <c r="D5633" s="93" t="str">
        <f>IF(E5633="","",VLOOKUP(E5633,[1]PROJECTES!$C$14:$G$5000,5,FALSE))</f>
        <v/>
      </c>
      <c r="E5633" s="117"/>
      <c r="F5633" s="95"/>
      <c r="G5633" s="96" t="str">
        <f>IF(E5633="","",VLOOKUP(E5633,[1]PROJECTES!$C$14:$G$5000,4,FALSE))</f>
        <v/>
      </c>
      <c r="H5633" s="118"/>
      <c r="I5633" s="97" t="str">
        <f>IF(H5633="","",VLOOKUP(H5633,BD!B$2:C$16,2,FALSE))</f>
        <v/>
      </c>
      <c r="J5633" s="98"/>
      <c r="K5633" s="135" t="str">
        <f t="shared" si="188"/>
        <v/>
      </c>
      <c r="L5633" s="99" t="str">
        <f t="shared" ca="1" si="189"/>
        <v>-</v>
      </c>
      <c r="M5633" s="93" t="str">
        <f>IF(E5633="","",VLOOKUP(E5633,[1]PROJECTES!$C$14:$Z$5000,21,FALSE))</f>
        <v/>
      </c>
      <c r="N5633" s="100"/>
      <c r="O5633" s="72" t="s">
        <v>229</v>
      </c>
      <c r="P5633" s="101"/>
      <c r="Q5633" s="132"/>
      <c r="R5633" s="102"/>
      <c r="S5633" s="91"/>
    </row>
    <row r="5634" spans="1:19" s="104" customFormat="1" ht="12.75" customHeight="1" x14ac:dyDescent="0.25">
      <c r="A5634" s="121"/>
      <c r="B5634" s="92" t="str">
        <f>IF(E5634="","",VLOOKUP(E5634,[1]PROJECTES!$C$14:$G$5000,2,FALSE))</f>
        <v/>
      </c>
      <c r="C5634" s="121"/>
      <c r="D5634" s="93" t="str">
        <f>IF(E5634="","",VLOOKUP(E5634,[1]PROJECTES!$C$14:$G$5000,5,FALSE))</f>
        <v/>
      </c>
      <c r="E5634" s="117"/>
      <c r="F5634" s="95"/>
      <c r="G5634" s="96" t="str">
        <f>IF(E5634="","",VLOOKUP(E5634,[1]PROJECTES!$C$14:$G$5000,4,FALSE))</f>
        <v/>
      </c>
      <c r="H5634" s="118"/>
      <c r="I5634" s="97" t="str">
        <f>IF(H5634="","",VLOOKUP(H5634,BD!B$2:C$16,2,FALSE))</f>
        <v/>
      </c>
      <c r="J5634" s="98"/>
      <c r="K5634" s="135" t="str">
        <f t="shared" si="188"/>
        <v/>
      </c>
      <c r="L5634" s="99" t="str">
        <f t="shared" ca="1" si="189"/>
        <v>-</v>
      </c>
      <c r="M5634" s="93" t="str">
        <f>IF(E5634="","",VLOOKUP(E5634,[1]PROJECTES!$C$14:$Z$5000,21,FALSE))</f>
        <v/>
      </c>
      <c r="N5634" s="100"/>
      <c r="O5634" s="72" t="s">
        <v>229</v>
      </c>
      <c r="P5634" s="101"/>
      <c r="Q5634" s="132"/>
      <c r="R5634" s="102"/>
      <c r="S5634" s="91"/>
    </row>
    <row r="5635" spans="1:19" s="104" customFormat="1" ht="12.75" customHeight="1" x14ac:dyDescent="0.25">
      <c r="A5635" s="121"/>
      <c r="B5635" s="92" t="str">
        <f>IF(E5635="","",VLOOKUP(E5635,[1]PROJECTES!$C$14:$G$5000,2,FALSE))</f>
        <v/>
      </c>
      <c r="C5635" s="121"/>
      <c r="D5635" s="93" t="str">
        <f>IF(E5635="","",VLOOKUP(E5635,[1]PROJECTES!$C$14:$G$5000,5,FALSE))</f>
        <v/>
      </c>
      <c r="E5635" s="117"/>
      <c r="F5635" s="95"/>
      <c r="G5635" s="96" t="str">
        <f>IF(E5635="","",VLOOKUP(E5635,[1]PROJECTES!$C$14:$G$5000,4,FALSE))</f>
        <v/>
      </c>
      <c r="H5635" s="118"/>
      <c r="I5635" s="97" t="str">
        <f>IF(H5635="","",VLOOKUP(H5635,BD!B$2:C$16,2,FALSE))</f>
        <v/>
      </c>
      <c r="J5635" s="98"/>
      <c r="K5635" s="135" t="str">
        <f t="shared" si="188"/>
        <v/>
      </c>
      <c r="L5635" s="99" t="str">
        <f t="shared" ca="1" si="189"/>
        <v>-</v>
      </c>
      <c r="M5635" s="93" t="str">
        <f>IF(E5635="","",VLOOKUP(E5635,[1]PROJECTES!$C$14:$Z$5000,21,FALSE))</f>
        <v/>
      </c>
      <c r="N5635" s="100"/>
      <c r="O5635" s="72" t="s">
        <v>229</v>
      </c>
      <c r="P5635" s="101"/>
      <c r="Q5635" s="132"/>
      <c r="R5635" s="102"/>
      <c r="S5635" s="91"/>
    </row>
    <row r="5636" spans="1:19" s="104" customFormat="1" ht="12.75" customHeight="1" x14ac:dyDescent="0.25">
      <c r="A5636" s="121"/>
      <c r="B5636" s="92" t="str">
        <f>IF(E5636="","",VLOOKUP(E5636,[1]PROJECTES!$C$14:$G$5000,2,FALSE))</f>
        <v/>
      </c>
      <c r="C5636" s="121"/>
      <c r="D5636" s="93" t="str">
        <f>IF(E5636="","",VLOOKUP(E5636,[1]PROJECTES!$C$14:$G$5000,5,FALSE))</f>
        <v/>
      </c>
      <c r="E5636" s="117"/>
      <c r="F5636" s="95"/>
      <c r="G5636" s="96" t="str">
        <f>IF(E5636="","",VLOOKUP(E5636,[1]PROJECTES!$C$14:$G$5000,4,FALSE))</f>
        <v/>
      </c>
      <c r="H5636" s="118"/>
      <c r="I5636" s="97" t="str">
        <f>IF(H5636="","",VLOOKUP(H5636,BD!B$2:C$16,2,FALSE))</f>
        <v/>
      </c>
      <c r="J5636" s="98"/>
      <c r="K5636" s="135" t="str">
        <f t="shared" si="188"/>
        <v/>
      </c>
      <c r="L5636" s="99" t="str">
        <f t="shared" ca="1" si="189"/>
        <v>-</v>
      </c>
      <c r="M5636" s="93" t="str">
        <f>IF(E5636="","",VLOOKUP(E5636,[1]PROJECTES!$C$14:$Z$5000,21,FALSE))</f>
        <v/>
      </c>
      <c r="N5636" s="100"/>
      <c r="O5636" s="72" t="s">
        <v>229</v>
      </c>
      <c r="P5636" s="101"/>
      <c r="Q5636" s="132"/>
      <c r="R5636" s="102"/>
      <c r="S5636" s="91"/>
    </row>
    <row r="5637" spans="1:19" s="104" customFormat="1" ht="12.75" customHeight="1" x14ac:dyDescent="0.25">
      <c r="A5637" s="121"/>
      <c r="B5637" s="92" t="str">
        <f>IF(E5637="","",VLOOKUP(E5637,[1]PROJECTES!$C$14:$G$5000,2,FALSE))</f>
        <v/>
      </c>
      <c r="C5637" s="121"/>
      <c r="D5637" s="93" t="str">
        <f>IF(E5637="","",VLOOKUP(E5637,[1]PROJECTES!$C$14:$G$5000,5,FALSE))</f>
        <v/>
      </c>
      <c r="E5637" s="117"/>
      <c r="F5637" s="95"/>
      <c r="G5637" s="96" t="str">
        <f>IF(E5637="","",VLOOKUP(E5637,[1]PROJECTES!$C$14:$G$5000,4,FALSE))</f>
        <v/>
      </c>
      <c r="H5637" s="118"/>
      <c r="I5637" s="97" t="str">
        <f>IF(H5637="","",VLOOKUP(H5637,BD!B$2:C$16,2,FALSE))</f>
        <v/>
      </c>
      <c r="J5637" s="98"/>
      <c r="K5637" s="135" t="str">
        <f t="shared" si="188"/>
        <v/>
      </c>
      <c r="L5637" s="99" t="str">
        <f t="shared" ca="1" si="189"/>
        <v>-</v>
      </c>
      <c r="M5637" s="93" t="str">
        <f>IF(E5637="","",VLOOKUP(E5637,[1]PROJECTES!$C$14:$Z$5000,21,FALSE))</f>
        <v/>
      </c>
      <c r="N5637" s="100"/>
      <c r="O5637" s="72" t="s">
        <v>229</v>
      </c>
      <c r="P5637" s="101"/>
      <c r="Q5637" s="132"/>
      <c r="R5637" s="102"/>
      <c r="S5637" s="91"/>
    </row>
    <row r="5638" spans="1:19" s="104" customFormat="1" ht="12.75" customHeight="1" x14ac:dyDescent="0.25">
      <c r="A5638" s="121"/>
      <c r="B5638" s="92" t="str">
        <f>IF(E5638="","",VLOOKUP(E5638,[1]PROJECTES!$C$14:$G$5000,2,FALSE))</f>
        <v/>
      </c>
      <c r="C5638" s="121"/>
      <c r="D5638" s="93" t="str">
        <f>IF(E5638="","",VLOOKUP(E5638,[1]PROJECTES!$C$14:$G$5000,5,FALSE))</f>
        <v/>
      </c>
      <c r="E5638" s="117"/>
      <c r="F5638" s="95"/>
      <c r="G5638" s="96" t="str">
        <f>IF(E5638="","",VLOOKUP(E5638,[1]PROJECTES!$C$14:$G$5000,4,FALSE))</f>
        <v/>
      </c>
      <c r="H5638" s="118"/>
      <c r="I5638" s="97" t="str">
        <f>IF(H5638="","",VLOOKUP(H5638,BD!B$2:C$16,2,FALSE))</f>
        <v/>
      </c>
      <c r="J5638" s="98"/>
      <c r="K5638" s="135" t="str">
        <f t="shared" si="188"/>
        <v/>
      </c>
      <c r="L5638" s="99" t="str">
        <f t="shared" ca="1" si="189"/>
        <v>-</v>
      </c>
      <c r="M5638" s="93" t="str">
        <f>IF(E5638="","",VLOOKUP(E5638,[1]PROJECTES!$C$14:$Z$5000,21,FALSE))</f>
        <v/>
      </c>
      <c r="N5638" s="100"/>
      <c r="O5638" s="72" t="s">
        <v>229</v>
      </c>
      <c r="P5638" s="101"/>
      <c r="Q5638" s="132"/>
      <c r="R5638" s="102"/>
      <c r="S5638" s="91"/>
    </row>
    <row r="5639" spans="1:19" s="104" customFormat="1" ht="12.75" customHeight="1" x14ac:dyDescent="0.25">
      <c r="A5639" s="121"/>
      <c r="B5639" s="92" t="str">
        <f>IF(E5639="","",VLOOKUP(E5639,[1]PROJECTES!$C$14:$G$5000,2,FALSE))</f>
        <v/>
      </c>
      <c r="C5639" s="121"/>
      <c r="D5639" s="93" t="str">
        <f>IF(E5639="","",VLOOKUP(E5639,[1]PROJECTES!$C$14:$G$5000,5,FALSE))</f>
        <v/>
      </c>
      <c r="E5639" s="117"/>
      <c r="F5639" s="95"/>
      <c r="G5639" s="96" t="str">
        <f>IF(E5639="","",VLOOKUP(E5639,[1]PROJECTES!$C$14:$G$5000,4,FALSE))</f>
        <v/>
      </c>
      <c r="H5639" s="118"/>
      <c r="I5639" s="97" t="str">
        <f>IF(H5639="","",VLOOKUP(H5639,BD!B$2:C$16,2,FALSE))</f>
        <v/>
      </c>
      <c r="J5639" s="98"/>
      <c r="K5639" s="135" t="str">
        <f t="shared" si="188"/>
        <v/>
      </c>
      <c r="L5639" s="99" t="str">
        <f t="shared" ca="1" si="189"/>
        <v>-</v>
      </c>
      <c r="M5639" s="93" t="str">
        <f>IF(E5639="","",VLOOKUP(E5639,[1]PROJECTES!$C$14:$Z$5000,21,FALSE))</f>
        <v/>
      </c>
      <c r="N5639" s="100"/>
      <c r="O5639" s="72" t="s">
        <v>229</v>
      </c>
      <c r="P5639" s="101"/>
      <c r="Q5639" s="132"/>
      <c r="R5639" s="102"/>
      <c r="S5639" s="91"/>
    </row>
    <row r="5640" spans="1:19" s="104" customFormat="1" ht="12.75" customHeight="1" x14ac:dyDescent="0.25">
      <c r="A5640" s="121"/>
      <c r="B5640" s="92" t="str">
        <f>IF(E5640="","",VLOOKUP(E5640,[1]PROJECTES!$C$14:$G$5000,2,FALSE))</f>
        <v/>
      </c>
      <c r="C5640" s="121"/>
      <c r="D5640" s="93" t="str">
        <f>IF(E5640="","",VLOOKUP(E5640,[1]PROJECTES!$C$14:$G$5000,5,FALSE))</f>
        <v/>
      </c>
      <c r="E5640" s="117"/>
      <c r="F5640" s="95"/>
      <c r="G5640" s="96" t="str">
        <f>IF(E5640="","",VLOOKUP(E5640,[1]PROJECTES!$C$14:$G$5000,4,FALSE))</f>
        <v/>
      </c>
      <c r="H5640" s="118"/>
      <c r="I5640" s="97" t="str">
        <f>IF(H5640="","",VLOOKUP(H5640,BD!B$2:C$16,2,FALSE))</f>
        <v/>
      </c>
      <c r="J5640" s="98"/>
      <c r="K5640" s="135" t="str">
        <f t="shared" si="188"/>
        <v/>
      </c>
      <c r="L5640" s="99" t="str">
        <f t="shared" ca="1" si="189"/>
        <v>-</v>
      </c>
      <c r="M5640" s="93" t="str">
        <f>IF(E5640="","",VLOOKUP(E5640,[1]PROJECTES!$C$14:$Z$5000,21,FALSE))</f>
        <v/>
      </c>
      <c r="N5640" s="100"/>
      <c r="O5640" s="72" t="s">
        <v>229</v>
      </c>
      <c r="P5640" s="101"/>
      <c r="Q5640" s="132"/>
      <c r="R5640" s="102"/>
      <c r="S5640" s="91"/>
    </row>
    <row r="5641" spans="1:19" s="104" customFormat="1" ht="12.75" customHeight="1" x14ac:dyDescent="0.25">
      <c r="A5641" s="121"/>
      <c r="B5641" s="92" t="str">
        <f>IF(E5641="","",VLOOKUP(E5641,[1]PROJECTES!$C$14:$G$5000,2,FALSE))</f>
        <v/>
      </c>
      <c r="C5641" s="121"/>
      <c r="D5641" s="93" t="str">
        <f>IF(E5641="","",VLOOKUP(E5641,[1]PROJECTES!$C$14:$G$5000,5,FALSE))</f>
        <v/>
      </c>
      <c r="E5641" s="117"/>
      <c r="F5641" s="95"/>
      <c r="G5641" s="96" t="str">
        <f>IF(E5641="","",VLOOKUP(E5641,[1]PROJECTES!$C$14:$G$5000,4,FALSE))</f>
        <v/>
      </c>
      <c r="H5641" s="118"/>
      <c r="I5641" s="97" t="str">
        <f>IF(H5641="","",VLOOKUP(H5641,BD!B$2:C$16,2,FALSE))</f>
        <v/>
      </c>
      <c r="J5641" s="98"/>
      <c r="K5641" s="135" t="str">
        <f t="shared" si="188"/>
        <v/>
      </c>
      <c r="L5641" s="99" t="str">
        <f t="shared" ca="1" si="189"/>
        <v>-</v>
      </c>
      <c r="M5641" s="93" t="str">
        <f>IF(E5641="","",VLOOKUP(E5641,[1]PROJECTES!$C$14:$Z$5000,21,FALSE))</f>
        <v/>
      </c>
      <c r="N5641" s="100"/>
      <c r="O5641" s="72" t="s">
        <v>229</v>
      </c>
      <c r="P5641" s="101"/>
      <c r="Q5641" s="132"/>
      <c r="R5641" s="102"/>
      <c r="S5641" s="91"/>
    </row>
    <row r="5642" spans="1:19" s="104" customFormat="1" ht="12.75" customHeight="1" x14ac:dyDescent="0.25">
      <c r="A5642" s="121"/>
      <c r="B5642" s="92" t="str">
        <f>IF(E5642="","",VLOOKUP(E5642,[1]PROJECTES!$C$14:$G$5000,2,FALSE))</f>
        <v/>
      </c>
      <c r="C5642" s="121"/>
      <c r="D5642" s="93" t="str">
        <f>IF(E5642="","",VLOOKUP(E5642,[1]PROJECTES!$C$14:$G$5000,5,FALSE))</f>
        <v/>
      </c>
      <c r="E5642" s="117"/>
      <c r="F5642" s="95"/>
      <c r="G5642" s="96" t="str">
        <f>IF(E5642="","",VLOOKUP(E5642,[1]PROJECTES!$C$14:$G$5000,4,FALSE))</f>
        <v/>
      </c>
      <c r="H5642" s="118"/>
      <c r="I5642" s="97" t="str">
        <f>IF(H5642="","",VLOOKUP(H5642,BD!B$2:C$16,2,FALSE))</f>
        <v/>
      </c>
      <c r="J5642" s="98"/>
      <c r="K5642" s="135" t="str">
        <f t="shared" si="188"/>
        <v/>
      </c>
      <c r="L5642" s="99" t="str">
        <f t="shared" ca="1" si="189"/>
        <v>-</v>
      </c>
      <c r="M5642" s="93" t="str">
        <f>IF(E5642="","",VLOOKUP(E5642,[1]PROJECTES!$C$14:$Z$5000,21,FALSE))</f>
        <v/>
      </c>
      <c r="N5642" s="100"/>
      <c r="O5642" s="72" t="s">
        <v>229</v>
      </c>
      <c r="P5642" s="101"/>
      <c r="Q5642" s="132"/>
      <c r="R5642" s="102"/>
      <c r="S5642" s="91"/>
    </row>
    <row r="5643" spans="1:19" s="104" customFormat="1" ht="12.75" customHeight="1" x14ac:dyDescent="0.25">
      <c r="A5643" s="121"/>
      <c r="B5643" s="92" t="str">
        <f>IF(E5643="","",VLOOKUP(E5643,[1]PROJECTES!$C$14:$G$5000,2,FALSE))</f>
        <v/>
      </c>
      <c r="C5643" s="121"/>
      <c r="D5643" s="93" t="str">
        <f>IF(E5643="","",VLOOKUP(E5643,[1]PROJECTES!$C$14:$G$5000,5,FALSE))</f>
        <v/>
      </c>
      <c r="E5643" s="117"/>
      <c r="F5643" s="95"/>
      <c r="G5643" s="96" t="str">
        <f>IF(E5643="","",VLOOKUP(E5643,[1]PROJECTES!$C$14:$G$5000,4,FALSE))</f>
        <v/>
      </c>
      <c r="H5643" s="118"/>
      <c r="I5643" s="97" t="str">
        <f>IF(H5643="","",VLOOKUP(H5643,BD!B$2:C$16,2,FALSE))</f>
        <v/>
      </c>
      <c r="J5643" s="98"/>
      <c r="K5643" s="135" t="str">
        <f t="shared" si="188"/>
        <v/>
      </c>
      <c r="L5643" s="99" t="str">
        <f t="shared" ca="1" si="189"/>
        <v>-</v>
      </c>
      <c r="M5643" s="93" t="str">
        <f>IF(E5643="","",VLOOKUP(E5643,[1]PROJECTES!$C$14:$Z$5000,21,FALSE))</f>
        <v/>
      </c>
      <c r="N5643" s="100"/>
      <c r="O5643" s="72" t="s">
        <v>229</v>
      </c>
      <c r="P5643" s="101"/>
      <c r="Q5643" s="132"/>
      <c r="R5643" s="102"/>
      <c r="S5643" s="91"/>
    </row>
    <row r="5644" spans="1:19" s="104" customFormat="1" ht="12.75" customHeight="1" x14ac:dyDescent="0.25">
      <c r="A5644" s="121"/>
      <c r="B5644" s="92" t="str">
        <f>IF(E5644="","",VLOOKUP(E5644,[1]PROJECTES!$C$14:$G$5000,2,FALSE))</f>
        <v/>
      </c>
      <c r="C5644" s="121"/>
      <c r="D5644" s="93" t="str">
        <f>IF(E5644="","",VLOOKUP(E5644,[1]PROJECTES!$C$14:$G$5000,5,FALSE))</f>
        <v/>
      </c>
      <c r="E5644" s="117"/>
      <c r="F5644" s="95"/>
      <c r="G5644" s="96" t="str">
        <f>IF(E5644="","",VLOOKUP(E5644,[1]PROJECTES!$C$14:$G$5000,4,FALSE))</f>
        <v/>
      </c>
      <c r="H5644" s="118"/>
      <c r="I5644" s="97" t="str">
        <f>IF(H5644="","",VLOOKUP(H5644,BD!B$2:C$16,2,FALSE))</f>
        <v/>
      </c>
      <c r="J5644" s="98"/>
      <c r="K5644" s="135" t="str">
        <f t="shared" si="188"/>
        <v/>
      </c>
      <c r="L5644" s="99" t="str">
        <f t="shared" ca="1" si="189"/>
        <v>-</v>
      </c>
      <c r="M5644" s="93" t="str">
        <f>IF(E5644="","",VLOOKUP(E5644,[1]PROJECTES!$C$14:$Z$5000,21,FALSE))</f>
        <v/>
      </c>
      <c r="N5644" s="100"/>
      <c r="O5644" s="72" t="s">
        <v>229</v>
      </c>
      <c r="P5644" s="101"/>
      <c r="Q5644" s="132"/>
      <c r="R5644" s="102"/>
      <c r="S5644" s="91"/>
    </row>
    <row r="5645" spans="1:19" s="104" customFormat="1" ht="12.75" customHeight="1" x14ac:dyDescent="0.25">
      <c r="A5645" s="121"/>
      <c r="B5645" s="92" t="str">
        <f>IF(E5645="","",VLOOKUP(E5645,[1]PROJECTES!$C$14:$G$5000,2,FALSE))</f>
        <v/>
      </c>
      <c r="C5645" s="121"/>
      <c r="D5645" s="93" t="str">
        <f>IF(E5645="","",VLOOKUP(E5645,[1]PROJECTES!$C$14:$G$5000,5,FALSE))</f>
        <v/>
      </c>
      <c r="E5645" s="117"/>
      <c r="F5645" s="95"/>
      <c r="G5645" s="96" t="str">
        <f>IF(E5645="","",VLOOKUP(E5645,[1]PROJECTES!$C$14:$G$5000,4,FALSE))</f>
        <v/>
      </c>
      <c r="H5645" s="118"/>
      <c r="I5645" s="97" t="str">
        <f>IF(H5645="","",VLOOKUP(H5645,BD!B$2:C$16,2,FALSE))</f>
        <v/>
      </c>
      <c r="J5645" s="98"/>
      <c r="K5645" s="135" t="str">
        <f t="shared" si="188"/>
        <v/>
      </c>
      <c r="L5645" s="99" t="str">
        <f t="shared" ca="1" si="189"/>
        <v>-</v>
      </c>
      <c r="M5645" s="93" t="str">
        <f>IF(E5645="","",VLOOKUP(E5645,[1]PROJECTES!$C$14:$Z$5000,21,FALSE))</f>
        <v/>
      </c>
      <c r="N5645" s="100"/>
      <c r="O5645" s="72" t="s">
        <v>229</v>
      </c>
      <c r="P5645" s="101"/>
      <c r="Q5645" s="132"/>
      <c r="R5645" s="102"/>
      <c r="S5645" s="91"/>
    </row>
    <row r="5646" spans="1:19" s="104" customFormat="1" ht="12.75" customHeight="1" x14ac:dyDescent="0.25">
      <c r="A5646" s="121"/>
      <c r="B5646" s="92" t="str">
        <f>IF(E5646="","",VLOOKUP(E5646,[1]PROJECTES!$C$14:$G$5000,2,FALSE))</f>
        <v/>
      </c>
      <c r="C5646" s="121"/>
      <c r="D5646" s="93" t="str">
        <f>IF(E5646="","",VLOOKUP(E5646,[1]PROJECTES!$C$14:$G$5000,5,FALSE))</f>
        <v/>
      </c>
      <c r="E5646" s="117"/>
      <c r="F5646" s="95"/>
      <c r="G5646" s="96" t="str">
        <f>IF(E5646="","",VLOOKUP(E5646,[1]PROJECTES!$C$14:$G$5000,4,FALSE))</f>
        <v/>
      </c>
      <c r="H5646" s="118"/>
      <c r="I5646" s="97" t="str">
        <f>IF(H5646="","",VLOOKUP(H5646,BD!B$2:C$16,2,FALSE))</f>
        <v/>
      </c>
      <c r="J5646" s="98"/>
      <c r="K5646" s="135" t="str">
        <f t="shared" si="188"/>
        <v/>
      </c>
      <c r="L5646" s="99" t="str">
        <f t="shared" ca="1" si="189"/>
        <v>-</v>
      </c>
      <c r="M5646" s="93" t="str">
        <f>IF(E5646="","",VLOOKUP(E5646,[1]PROJECTES!$C$14:$Z$5000,21,FALSE))</f>
        <v/>
      </c>
      <c r="N5646" s="100"/>
      <c r="O5646" s="72" t="s">
        <v>229</v>
      </c>
      <c r="P5646" s="101"/>
      <c r="Q5646" s="132"/>
      <c r="R5646" s="102"/>
      <c r="S5646" s="91"/>
    </row>
    <row r="5647" spans="1:19" s="104" customFormat="1" ht="12.75" customHeight="1" x14ac:dyDescent="0.25">
      <c r="A5647" s="121"/>
      <c r="B5647" s="92" t="str">
        <f>IF(E5647="","",VLOOKUP(E5647,[1]PROJECTES!$C$14:$G$5000,2,FALSE))</f>
        <v/>
      </c>
      <c r="C5647" s="121"/>
      <c r="D5647" s="93" t="str">
        <f>IF(E5647="","",VLOOKUP(E5647,[1]PROJECTES!$C$14:$G$5000,5,FALSE))</f>
        <v/>
      </c>
      <c r="E5647" s="117"/>
      <c r="F5647" s="95"/>
      <c r="G5647" s="96" t="str">
        <f>IF(E5647="","",VLOOKUP(E5647,[1]PROJECTES!$C$14:$G$5000,4,FALSE))</f>
        <v/>
      </c>
      <c r="H5647" s="118"/>
      <c r="I5647" s="97" t="str">
        <f>IF(H5647="","",VLOOKUP(H5647,BD!B$2:C$16,2,FALSE))</f>
        <v/>
      </c>
      <c r="J5647" s="98"/>
      <c r="K5647" s="135" t="str">
        <f t="shared" si="188"/>
        <v/>
      </c>
      <c r="L5647" s="99" t="str">
        <f t="shared" ca="1" si="189"/>
        <v>-</v>
      </c>
      <c r="M5647" s="93" t="str">
        <f>IF(E5647="","",VLOOKUP(E5647,[1]PROJECTES!$C$14:$Z$5000,21,FALSE))</f>
        <v/>
      </c>
      <c r="N5647" s="100"/>
      <c r="O5647" s="72" t="s">
        <v>229</v>
      </c>
      <c r="P5647" s="101"/>
      <c r="Q5647" s="132"/>
      <c r="R5647" s="102"/>
      <c r="S5647" s="91"/>
    </row>
    <row r="5648" spans="1:19" s="104" customFormat="1" ht="12.75" customHeight="1" x14ac:dyDescent="0.25">
      <c r="A5648" s="121"/>
      <c r="B5648" s="92" t="str">
        <f>IF(E5648="","",VLOOKUP(E5648,[1]PROJECTES!$C$14:$G$5000,2,FALSE))</f>
        <v/>
      </c>
      <c r="C5648" s="121"/>
      <c r="D5648" s="93" t="str">
        <f>IF(E5648="","",VLOOKUP(E5648,[1]PROJECTES!$C$14:$G$5000,5,FALSE))</f>
        <v/>
      </c>
      <c r="E5648" s="117"/>
      <c r="F5648" s="95"/>
      <c r="G5648" s="96" t="str">
        <f>IF(E5648="","",VLOOKUP(E5648,[1]PROJECTES!$C$14:$G$5000,4,FALSE))</f>
        <v/>
      </c>
      <c r="H5648" s="118"/>
      <c r="I5648" s="97" t="str">
        <f>IF(H5648="","",VLOOKUP(H5648,BD!B$2:C$16,2,FALSE))</f>
        <v/>
      </c>
      <c r="J5648" s="98"/>
      <c r="K5648" s="135" t="str">
        <f t="shared" si="188"/>
        <v/>
      </c>
      <c r="L5648" s="99" t="str">
        <f t="shared" ca="1" si="189"/>
        <v>-</v>
      </c>
      <c r="M5648" s="93" t="str">
        <f>IF(E5648="","",VLOOKUP(E5648,[1]PROJECTES!$C$14:$Z$5000,21,FALSE))</f>
        <v/>
      </c>
      <c r="N5648" s="100"/>
      <c r="O5648" s="72" t="s">
        <v>229</v>
      </c>
      <c r="P5648" s="101"/>
      <c r="Q5648" s="132"/>
      <c r="R5648" s="102"/>
      <c r="S5648" s="91"/>
    </row>
    <row r="5649" spans="1:19" s="104" customFormat="1" ht="12.75" customHeight="1" x14ac:dyDescent="0.25">
      <c r="A5649" s="121"/>
      <c r="B5649" s="92" t="str">
        <f>IF(E5649="","",VLOOKUP(E5649,[1]PROJECTES!$C$14:$G$5000,2,FALSE))</f>
        <v/>
      </c>
      <c r="C5649" s="121"/>
      <c r="D5649" s="93" t="str">
        <f>IF(E5649="","",VLOOKUP(E5649,[1]PROJECTES!$C$14:$G$5000,5,FALSE))</f>
        <v/>
      </c>
      <c r="E5649" s="117"/>
      <c r="F5649" s="95"/>
      <c r="G5649" s="96" t="str">
        <f>IF(E5649="","",VLOOKUP(E5649,[1]PROJECTES!$C$14:$G$5000,4,FALSE))</f>
        <v/>
      </c>
      <c r="H5649" s="118"/>
      <c r="I5649" s="97" t="str">
        <f>IF(H5649="","",VLOOKUP(H5649,BD!B$2:C$16,2,FALSE))</f>
        <v/>
      </c>
      <c r="J5649" s="98"/>
      <c r="K5649" s="135" t="str">
        <f t="shared" si="188"/>
        <v/>
      </c>
      <c r="L5649" s="99" t="str">
        <f t="shared" ca="1" si="189"/>
        <v>-</v>
      </c>
      <c r="M5649" s="93" t="str">
        <f>IF(E5649="","",VLOOKUP(E5649,[1]PROJECTES!$C$14:$Z$5000,21,FALSE))</f>
        <v/>
      </c>
      <c r="N5649" s="100"/>
      <c r="O5649" s="72" t="s">
        <v>229</v>
      </c>
      <c r="P5649" s="101"/>
      <c r="Q5649" s="132"/>
      <c r="R5649" s="102"/>
      <c r="S5649" s="91"/>
    </row>
    <row r="5650" spans="1:19" s="104" customFormat="1" ht="12.75" customHeight="1" x14ac:dyDescent="0.25">
      <c r="A5650" s="121"/>
      <c r="B5650" s="92" t="str">
        <f>IF(E5650="","",VLOOKUP(E5650,[1]PROJECTES!$C$14:$G$5000,2,FALSE))</f>
        <v/>
      </c>
      <c r="C5650" s="121"/>
      <c r="D5650" s="93" t="str">
        <f>IF(E5650="","",VLOOKUP(E5650,[1]PROJECTES!$C$14:$G$5000,5,FALSE))</f>
        <v/>
      </c>
      <c r="E5650" s="117"/>
      <c r="F5650" s="95"/>
      <c r="G5650" s="96" t="str">
        <f>IF(E5650="","",VLOOKUP(E5650,[1]PROJECTES!$C$14:$G$5000,4,FALSE))</f>
        <v/>
      </c>
      <c r="H5650" s="118"/>
      <c r="I5650" s="97" t="str">
        <f>IF(H5650="","",VLOOKUP(H5650,BD!B$2:C$16,2,FALSE))</f>
        <v/>
      </c>
      <c r="J5650" s="98"/>
      <c r="K5650" s="135" t="str">
        <f t="shared" si="188"/>
        <v/>
      </c>
      <c r="L5650" s="99" t="str">
        <f t="shared" ca="1" si="189"/>
        <v>-</v>
      </c>
      <c r="M5650" s="93" t="str">
        <f>IF(E5650="","",VLOOKUP(E5650,[1]PROJECTES!$C$14:$Z$5000,21,FALSE))</f>
        <v/>
      </c>
      <c r="N5650" s="100"/>
      <c r="O5650" s="72" t="s">
        <v>229</v>
      </c>
      <c r="P5650" s="101"/>
      <c r="Q5650" s="132"/>
      <c r="R5650" s="102"/>
      <c r="S5650" s="91"/>
    </row>
    <row r="5651" spans="1:19" s="104" customFormat="1" ht="12.75" customHeight="1" x14ac:dyDescent="0.25">
      <c r="A5651" s="121"/>
      <c r="B5651" s="92" t="str">
        <f>IF(E5651="","",VLOOKUP(E5651,[1]PROJECTES!$C$14:$G$5000,2,FALSE))</f>
        <v/>
      </c>
      <c r="C5651" s="121"/>
      <c r="D5651" s="93" t="str">
        <f>IF(E5651="","",VLOOKUP(E5651,[1]PROJECTES!$C$14:$G$5000,5,FALSE))</f>
        <v/>
      </c>
      <c r="E5651" s="117"/>
      <c r="F5651" s="95"/>
      <c r="G5651" s="96" t="str">
        <f>IF(E5651="","",VLOOKUP(E5651,[1]PROJECTES!$C$14:$G$5000,4,FALSE))</f>
        <v/>
      </c>
      <c r="H5651" s="118"/>
      <c r="I5651" s="97" t="str">
        <f>IF(H5651="","",VLOOKUP(H5651,BD!B$2:C$16,2,FALSE))</f>
        <v/>
      </c>
      <c r="J5651" s="98"/>
      <c r="K5651" s="135" t="str">
        <f t="shared" si="188"/>
        <v/>
      </c>
      <c r="L5651" s="99" t="str">
        <f t="shared" ca="1" si="189"/>
        <v>-</v>
      </c>
      <c r="M5651" s="93" t="str">
        <f>IF(E5651="","",VLOOKUP(E5651,[1]PROJECTES!$C$14:$Z$5000,21,FALSE))</f>
        <v/>
      </c>
      <c r="N5651" s="100"/>
      <c r="O5651" s="72" t="s">
        <v>229</v>
      </c>
      <c r="P5651" s="101"/>
      <c r="Q5651" s="132"/>
      <c r="R5651" s="102"/>
      <c r="S5651" s="91"/>
    </row>
    <row r="5652" spans="1:19" s="104" customFormat="1" ht="12.75" customHeight="1" x14ac:dyDescent="0.25">
      <c r="A5652" s="121"/>
      <c r="B5652" s="92" t="str">
        <f>IF(E5652="","",VLOOKUP(E5652,[1]PROJECTES!$C$14:$G$5000,2,FALSE))</f>
        <v/>
      </c>
      <c r="C5652" s="121"/>
      <c r="D5652" s="93" t="str">
        <f>IF(E5652="","",VLOOKUP(E5652,[1]PROJECTES!$C$14:$G$5000,5,FALSE))</f>
        <v/>
      </c>
      <c r="E5652" s="117"/>
      <c r="F5652" s="95"/>
      <c r="G5652" s="96" t="str">
        <f>IF(E5652="","",VLOOKUP(E5652,[1]PROJECTES!$C$14:$G$5000,4,FALSE))</f>
        <v/>
      </c>
      <c r="H5652" s="118"/>
      <c r="I5652" s="97" t="str">
        <f>IF(H5652="","",VLOOKUP(H5652,BD!B$2:C$16,2,FALSE))</f>
        <v/>
      </c>
      <c r="J5652" s="98"/>
      <c r="K5652" s="135" t="str">
        <f t="shared" si="188"/>
        <v/>
      </c>
      <c r="L5652" s="99" t="str">
        <f t="shared" ca="1" si="189"/>
        <v>-</v>
      </c>
      <c r="M5652" s="93" t="str">
        <f>IF(E5652="","",VLOOKUP(E5652,[1]PROJECTES!$C$14:$Z$5000,21,FALSE))</f>
        <v/>
      </c>
      <c r="N5652" s="100"/>
      <c r="O5652" s="72" t="s">
        <v>229</v>
      </c>
      <c r="P5652" s="101"/>
      <c r="Q5652" s="132"/>
      <c r="R5652" s="102"/>
      <c r="S5652" s="91"/>
    </row>
    <row r="5653" spans="1:19" s="104" customFormat="1" ht="12.75" customHeight="1" x14ac:dyDescent="0.25">
      <c r="A5653" s="121"/>
      <c r="B5653" s="92" t="str">
        <f>IF(E5653="","",VLOOKUP(E5653,[1]PROJECTES!$C$14:$G$5000,2,FALSE))</f>
        <v/>
      </c>
      <c r="C5653" s="121"/>
      <c r="D5653" s="93" t="str">
        <f>IF(E5653="","",VLOOKUP(E5653,[1]PROJECTES!$C$14:$G$5000,5,FALSE))</f>
        <v/>
      </c>
      <c r="E5653" s="117"/>
      <c r="F5653" s="95"/>
      <c r="G5653" s="96" t="str">
        <f>IF(E5653="","",VLOOKUP(E5653,[1]PROJECTES!$C$14:$G$5000,4,FALSE))</f>
        <v/>
      </c>
      <c r="H5653" s="118"/>
      <c r="I5653" s="97" t="str">
        <f>IF(H5653="","",VLOOKUP(H5653,BD!B$2:C$16,2,FALSE))</f>
        <v/>
      </c>
      <c r="J5653" s="98"/>
      <c r="K5653" s="135" t="str">
        <f t="shared" si="188"/>
        <v/>
      </c>
      <c r="L5653" s="99" t="str">
        <f t="shared" ca="1" si="189"/>
        <v>-</v>
      </c>
      <c r="M5653" s="93" t="str">
        <f>IF(E5653="","",VLOOKUP(E5653,[1]PROJECTES!$C$14:$Z$5000,21,FALSE))</f>
        <v/>
      </c>
      <c r="N5653" s="100"/>
      <c r="O5653" s="72" t="s">
        <v>229</v>
      </c>
      <c r="P5653" s="101"/>
      <c r="Q5653" s="132"/>
      <c r="R5653" s="102"/>
      <c r="S5653" s="91"/>
    </row>
    <row r="5654" spans="1:19" s="104" customFormat="1" ht="12.75" customHeight="1" x14ac:dyDescent="0.25">
      <c r="A5654" s="121"/>
      <c r="B5654" s="92" t="str">
        <f>IF(E5654="","",VLOOKUP(E5654,[1]PROJECTES!$C$14:$G$5000,2,FALSE))</f>
        <v/>
      </c>
      <c r="C5654" s="121"/>
      <c r="D5654" s="93" t="str">
        <f>IF(E5654="","",VLOOKUP(E5654,[1]PROJECTES!$C$14:$G$5000,5,FALSE))</f>
        <v/>
      </c>
      <c r="E5654" s="117"/>
      <c r="F5654" s="95"/>
      <c r="G5654" s="96" t="str">
        <f>IF(E5654="","",VLOOKUP(E5654,[1]PROJECTES!$C$14:$G$5000,4,FALSE))</f>
        <v/>
      </c>
      <c r="H5654" s="118"/>
      <c r="I5654" s="97" t="str">
        <f>IF(H5654="","",VLOOKUP(H5654,BD!B$2:C$16,2,FALSE))</f>
        <v/>
      </c>
      <c r="J5654" s="98"/>
      <c r="K5654" s="135" t="str">
        <f t="shared" si="188"/>
        <v/>
      </c>
      <c r="L5654" s="99" t="str">
        <f t="shared" ca="1" si="189"/>
        <v>-</v>
      </c>
      <c r="M5654" s="93" t="str">
        <f>IF(E5654="","",VLOOKUP(E5654,[1]PROJECTES!$C$14:$Z$5000,21,FALSE))</f>
        <v/>
      </c>
      <c r="N5654" s="100"/>
      <c r="O5654" s="72" t="s">
        <v>229</v>
      </c>
      <c r="P5654" s="101"/>
      <c r="Q5654" s="132"/>
      <c r="R5654" s="102"/>
      <c r="S5654" s="91"/>
    </row>
    <row r="5655" spans="1:19" s="104" customFormat="1" ht="12.75" customHeight="1" x14ac:dyDescent="0.25">
      <c r="A5655" s="121"/>
      <c r="B5655" s="92" t="str">
        <f>IF(E5655="","",VLOOKUP(E5655,[1]PROJECTES!$C$14:$G$5000,2,FALSE))</f>
        <v/>
      </c>
      <c r="C5655" s="121"/>
      <c r="D5655" s="93" t="str">
        <f>IF(E5655="","",VLOOKUP(E5655,[1]PROJECTES!$C$14:$G$5000,5,FALSE))</f>
        <v/>
      </c>
      <c r="E5655" s="117"/>
      <c r="F5655" s="95"/>
      <c r="G5655" s="96" t="str">
        <f>IF(E5655="","",VLOOKUP(E5655,[1]PROJECTES!$C$14:$G$5000,4,FALSE))</f>
        <v/>
      </c>
      <c r="H5655" s="118"/>
      <c r="I5655" s="97" t="str">
        <f>IF(H5655="","",VLOOKUP(H5655,BD!B$2:C$16,2,FALSE))</f>
        <v/>
      </c>
      <c r="J5655" s="98"/>
      <c r="K5655" s="135" t="str">
        <f t="shared" si="188"/>
        <v/>
      </c>
      <c r="L5655" s="99" t="str">
        <f t="shared" ca="1" si="189"/>
        <v>-</v>
      </c>
      <c r="M5655" s="93" t="str">
        <f>IF(E5655="","",VLOOKUP(E5655,[1]PROJECTES!$C$14:$Z$5000,21,FALSE))</f>
        <v/>
      </c>
      <c r="N5655" s="100"/>
      <c r="O5655" s="72" t="s">
        <v>229</v>
      </c>
      <c r="P5655" s="101"/>
      <c r="Q5655" s="132"/>
      <c r="R5655" s="102"/>
      <c r="S5655" s="91"/>
    </row>
    <row r="5656" spans="1:19" s="104" customFormat="1" ht="12.75" customHeight="1" x14ac:dyDescent="0.25">
      <c r="A5656" s="121"/>
      <c r="B5656" s="92" t="str">
        <f>IF(E5656="","",VLOOKUP(E5656,[1]PROJECTES!$C$14:$G$5000,2,FALSE))</f>
        <v/>
      </c>
      <c r="C5656" s="121"/>
      <c r="D5656" s="93" t="str">
        <f>IF(E5656="","",VLOOKUP(E5656,[1]PROJECTES!$C$14:$G$5000,5,FALSE))</f>
        <v/>
      </c>
      <c r="E5656" s="117"/>
      <c r="F5656" s="95"/>
      <c r="G5656" s="96" t="str">
        <f>IF(E5656="","",VLOOKUP(E5656,[1]PROJECTES!$C$14:$G$5000,4,FALSE))</f>
        <v/>
      </c>
      <c r="H5656" s="118"/>
      <c r="I5656" s="97" t="str">
        <f>IF(H5656="","",VLOOKUP(H5656,BD!B$2:C$16,2,FALSE))</f>
        <v/>
      </c>
      <c r="J5656" s="98"/>
      <c r="K5656" s="135" t="str">
        <f t="shared" si="188"/>
        <v/>
      </c>
      <c r="L5656" s="99" t="str">
        <f t="shared" ca="1" si="189"/>
        <v>-</v>
      </c>
      <c r="M5656" s="93" t="str">
        <f>IF(E5656="","",VLOOKUP(E5656,[1]PROJECTES!$C$14:$Z$5000,21,FALSE))</f>
        <v/>
      </c>
      <c r="N5656" s="100"/>
      <c r="O5656" s="72" t="s">
        <v>229</v>
      </c>
      <c r="P5656" s="101"/>
      <c r="Q5656" s="132"/>
      <c r="R5656" s="102"/>
      <c r="S5656" s="91"/>
    </row>
    <row r="5657" spans="1:19" s="104" customFormat="1" ht="12.75" customHeight="1" x14ac:dyDescent="0.25">
      <c r="A5657" s="121"/>
      <c r="B5657" s="92" t="str">
        <f>IF(E5657="","",VLOOKUP(E5657,[1]PROJECTES!$C$14:$G$5000,2,FALSE))</f>
        <v/>
      </c>
      <c r="C5657" s="121"/>
      <c r="D5657" s="93" t="str">
        <f>IF(E5657="","",VLOOKUP(E5657,[1]PROJECTES!$C$14:$G$5000,5,FALSE))</f>
        <v/>
      </c>
      <c r="E5657" s="117"/>
      <c r="F5657" s="95"/>
      <c r="G5657" s="96" t="str">
        <f>IF(E5657="","",VLOOKUP(E5657,[1]PROJECTES!$C$14:$G$5000,4,FALSE))</f>
        <v/>
      </c>
      <c r="H5657" s="118"/>
      <c r="I5657" s="97" t="str">
        <f>IF(H5657="","",VLOOKUP(H5657,BD!B$2:C$16,2,FALSE))</f>
        <v/>
      </c>
      <c r="J5657" s="98"/>
      <c r="K5657" s="135" t="str">
        <f t="shared" si="188"/>
        <v/>
      </c>
      <c r="L5657" s="99" t="str">
        <f t="shared" ca="1" si="189"/>
        <v>-</v>
      </c>
      <c r="M5657" s="93" t="str">
        <f>IF(E5657="","",VLOOKUP(E5657,[1]PROJECTES!$C$14:$Z$5000,21,FALSE))</f>
        <v/>
      </c>
      <c r="N5657" s="100"/>
      <c r="O5657" s="72" t="s">
        <v>229</v>
      </c>
      <c r="P5657" s="101"/>
      <c r="Q5657" s="132"/>
      <c r="R5657" s="102"/>
      <c r="S5657" s="91"/>
    </row>
    <row r="5658" spans="1:19" s="104" customFormat="1" ht="12.75" customHeight="1" x14ac:dyDescent="0.25">
      <c r="A5658" s="121"/>
      <c r="B5658" s="92" t="str">
        <f>IF(E5658="","",VLOOKUP(E5658,[1]PROJECTES!$C$14:$G$5000,2,FALSE))</f>
        <v/>
      </c>
      <c r="C5658" s="121"/>
      <c r="D5658" s="93" t="str">
        <f>IF(E5658="","",VLOOKUP(E5658,[1]PROJECTES!$C$14:$G$5000,5,FALSE))</f>
        <v/>
      </c>
      <c r="E5658" s="117"/>
      <c r="F5658" s="95"/>
      <c r="G5658" s="96" t="str">
        <f>IF(E5658="","",VLOOKUP(E5658,[1]PROJECTES!$C$14:$G$5000,4,FALSE))</f>
        <v/>
      </c>
      <c r="H5658" s="118"/>
      <c r="I5658" s="97" t="str">
        <f>IF(H5658="","",VLOOKUP(H5658,BD!B$2:C$16,2,FALSE))</f>
        <v/>
      </c>
      <c r="J5658" s="98"/>
      <c r="K5658" s="135" t="str">
        <f t="shared" si="188"/>
        <v/>
      </c>
      <c r="L5658" s="99" t="str">
        <f t="shared" ca="1" si="189"/>
        <v>-</v>
      </c>
      <c r="M5658" s="93" t="str">
        <f>IF(E5658="","",VLOOKUP(E5658,[1]PROJECTES!$C$14:$Z$5000,21,FALSE))</f>
        <v/>
      </c>
      <c r="N5658" s="100"/>
      <c r="O5658" s="72" t="s">
        <v>229</v>
      </c>
      <c r="P5658" s="101"/>
      <c r="Q5658" s="132"/>
      <c r="R5658" s="102"/>
      <c r="S5658" s="91"/>
    </row>
    <row r="5659" spans="1:19" s="104" customFormat="1" ht="12.75" customHeight="1" x14ac:dyDescent="0.25">
      <c r="A5659" s="121"/>
      <c r="B5659" s="92" t="str">
        <f>IF(E5659="","",VLOOKUP(E5659,[1]PROJECTES!$C$14:$G$5000,2,FALSE))</f>
        <v/>
      </c>
      <c r="C5659" s="121"/>
      <c r="D5659" s="93" t="str">
        <f>IF(E5659="","",VLOOKUP(E5659,[1]PROJECTES!$C$14:$G$5000,5,FALSE))</f>
        <v/>
      </c>
      <c r="E5659" s="117"/>
      <c r="F5659" s="95"/>
      <c r="G5659" s="96" t="str">
        <f>IF(E5659="","",VLOOKUP(E5659,[1]PROJECTES!$C$14:$G$5000,4,FALSE))</f>
        <v/>
      </c>
      <c r="H5659" s="118"/>
      <c r="I5659" s="97" t="str">
        <f>IF(H5659="","",VLOOKUP(H5659,BD!B$2:C$16,2,FALSE))</f>
        <v/>
      </c>
      <c r="J5659" s="98"/>
      <c r="K5659" s="135" t="str">
        <f t="shared" si="188"/>
        <v/>
      </c>
      <c r="L5659" s="99" t="str">
        <f t="shared" ca="1" si="189"/>
        <v>-</v>
      </c>
      <c r="M5659" s="93" t="str">
        <f>IF(E5659="","",VLOOKUP(E5659,[1]PROJECTES!$C$14:$Z$5000,21,FALSE))</f>
        <v/>
      </c>
      <c r="N5659" s="100"/>
      <c r="O5659" s="72" t="s">
        <v>229</v>
      </c>
      <c r="P5659" s="101"/>
      <c r="Q5659" s="132"/>
      <c r="R5659" s="102"/>
      <c r="S5659" s="91"/>
    </row>
    <row r="5660" spans="1:19" s="104" customFormat="1" ht="12.75" customHeight="1" x14ac:dyDescent="0.25">
      <c r="A5660" s="121"/>
      <c r="B5660" s="92" t="str">
        <f>IF(E5660="","",VLOOKUP(E5660,[1]PROJECTES!$C$14:$G$5000,2,FALSE))</f>
        <v/>
      </c>
      <c r="C5660" s="121"/>
      <c r="D5660" s="93" t="str">
        <f>IF(E5660="","",VLOOKUP(E5660,[1]PROJECTES!$C$14:$G$5000,5,FALSE))</f>
        <v/>
      </c>
      <c r="E5660" s="117"/>
      <c r="F5660" s="95"/>
      <c r="G5660" s="96" t="str">
        <f>IF(E5660="","",VLOOKUP(E5660,[1]PROJECTES!$C$14:$G$5000,4,FALSE))</f>
        <v/>
      </c>
      <c r="H5660" s="118"/>
      <c r="I5660" s="97" t="str">
        <f>IF(H5660="","",VLOOKUP(H5660,BD!B$2:C$16,2,FALSE))</f>
        <v/>
      </c>
      <c r="J5660" s="98"/>
      <c r="K5660" s="135" t="str">
        <f t="shared" si="188"/>
        <v/>
      </c>
      <c r="L5660" s="99" t="str">
        <f t="shared" ca="1" si="189"/>
        <v>-</v>
      </c>
      <c r="M5660" s="93" t="str">
        <f>IF(E5660="","",VLOOKUP(E5660,[1]PROJECTES!$C$14:$Z$5000,21,FALSE))</f>
        <v/>
      </c>
      <c r="N5660" s="100"/>
      <c r="O5660" s="72" t="s">
        <v>229</v>
      </c>
      <c r="P5660" s="101"/>
      <c r="Q5660" s="132"/>
      <c r="R5660" s="102"/>
      <c r="S5660" s="91"/>
    </row>
    <row r="5661" spans="1:19" s="104" customFormat="1" ht="12.75" customHeight="1" x14ac:dyDescent="0.25">
      <c r="A5661" s="121"/>
      <c r="B5661" s="92" t="str">
        <f>IF(E5661="","",VLOOKUP(E5661,[1]PROJECTES!$C$14:$G$5000,2,FALSE))</f>
        <v/>
      </c>
      <c r="C5661" s="121"/>
      <c r="D5661" s="93" t="str">
        <f>IF(E5661="","",VLOOKUP(E5661,[1]PROJECTES!$C$14:$G$5000,5,FALSE))</f>
        <v/>
      </c>
      <c r="E5661" s="117"/>
      <c r="F5661" s="95"/>
      <c r="G5661" s="96" t="str">
        <f>IF(E5661="","",VLOOKUP(E5661,[1]PROJECTES!$C$14:$G$5000,4,FALSE))</f>
        <v/>
      </c>
      <c r="H5661" s="118"/>
      <c r="I5661" s="97" t="str">
        <f>IF(H5661="","",VLOOKUP(H5661,BD!B$2:C$16,2,FALSE))</f>
        <v/>
      </c>
      <c r="J5661" s="98"/>
      <c r="K5661" s="135" t="str">
        <f t="shared" si="188"/>
        <v/>
      </c>
      <c r="L5661" s="99" t="str">
        <f t="shared" ca="1" si="189"/>
        <v>-</v>
      </c>
      <c r="M5661" s="93" t="str">
        <f>IF(E5661="","",VLOOKUP(E5661,[1]PROJECTES!$C$14:$Z$5000,21,FALSE))</f>
        <v/>
      </c>
      <c r="N5661" s="100"/>
      <c r="O5661" s="72" t="s">
        <v>229</v>
      </c>
      <c r="P5661" s="101"/>
      <c r="Q5661" s="132"/>
      <c r="R5661" s="102"/>
      <c r="S5661" s="91"/>
    </row>
    <row r="5662" spans="1:19" s="104" customFormat="1" ht="12.75" customHeight="1" x14ac:dyDescent="0.25">
      <c r="A5662" s="121"/>
      <c r="B5662" s="92" t="str">
        <f>IF(E5662="","",VLOOKUP(E5662,[1]PROJECTES!$C$14:$G$5000,2,FALSE))</f>
        <v/>
      </c>
      <c r="C5662" s="121"/>
      <c r="D5662" s="93" t="str">
        <f>IF(E5662="","",VLOOKUP(E5662,[1]PROJECTES!$C$14:$G$5000,5,FALSE))</f>
        <v/>
      </c>
      <c r="E5662" s="117"/>
      <c r="F5662" s="95"/>
      <c r="G5662" s="96" t="str">
        <f>IF(E5662="","",VLOOKUP(E5662,[1]PROJECTES!$C$14:$G$5000,4,FALSE))</f>
        <v/>
      </c>
      <c r="H5662" s="118"/>
      <c r="I5662" s="97" t="str">
        <f>IF(H5662="","",VLOOKUP(H5662,BD!B$2:C$16,2,FALSE))</f>
        <v/>
      </c>
      <c r="J5662" s="98"/>
      <c r="K5662" s="135" t="str">
        <f t="shared" si="188"/>
        <v/>
      </c>
      <c r="L5662" s="99" t="str">
        <f t="shared" ca="1" si="189"/>
        <v>-</v>
      </c>
      <c r="M5662" s="93" t="str">
        <f>IF(E5662="","",VLOOKUP(E5662,[1]PROJECTES!$C$14:$Z$5000,21,FALSE))</f>
        <v/>
      </c>
      <c r="N5662" s="100"/>
      <c r="O5662" s="72" t="s">
        <v>229</v>
      </c>
      <c r="P5662" s="101"/>
      <c r="Q5662" s="132"/>
      <c r="R5662" s="102"/>
      <c r="S5662" s="91"/>
    </row>
    <row r="5663" spans="1:19" s="104" customFormat="1" ht="12.75" customHeight="1" x14ac:dyDescent="0.25">
      <c r="A5663" s="121"/>
      <c r="B5663" s="92" t="str">
        <f>IF(E5663="","",VLOOKUP(E5663,[1]PROJECTES!$C$14:$G$5000,2,FALSE))</f>
        <v/>
      </c>
      <c r="C5663" s="121"/>
      <c r="D5663" s="93" t="str">
        <f>IF(E5663="","",VLOOKUP(E5663,[1]PROJECTES!$C$14:$G$5000,5,FALSE))</f>
        <v/>
      </c>
      <c r="E5663" s="117"/>
      <c r="F5663" s="95"/>
      <c r="G5663" s="96" t="str">
        <f>IF(E5663="","",VLOOKUP(E5663,[1]PROJECTES!$C$14:$G$5000,4,FALSE))</f>
        <v/>
      </c>
      <c r="H5663" s="118"/>
      <c r="I5663" s="97" t="str">
        <f>IF(H5663="","",VLOOKUP(H5663,BD!B$2:C$16,2,FALSE))</f>
        <v/>
      </c>
      <c r="J5663" s="98"/>
      <c r="K5663" s="135" t="str">
        <f t="shared" si="188"/>
        <v/>
      </c>
      <c r="L5663" s="99" t="str">
        <f t="shared" ca="1" si="189"/>
        <v>-</v>
      </c>
      <c r="M5663" s="93" t="str">
        <f>IF(E5663="","",VLOOKUP(E5663,[1]PROJECTES!$C$14:$Z$5000,21,FALSE))</f>
        <v/>
      </c>
      <c r="N5663" s="100"/>
      <c r="O5663" s="72" t="s">
        <v>229</v>
      </c>
      <c r="P5663" s="101"/>
      <c r="Q5663" s="132"/>
      <c r="R5663" s="102"/>
      <c r="S5663" s="91"/>
    </row>
    <row r="5664" spans="1:19" s="104" customFormat="1" ht="12.75" customHeight="1" x14ac:dyDescent="0.25">
      <c r="A5664" s="121"/>
      <c r="B5664" s="92" t="str">
        <f>IF(E5664="","",VLOOKUP(E5664,[1]PROJECTES!$C$14:$G$5000,2,FALSE))</f>
        <v/>
      </c>
      <c r="C5664" s="121"/>
      <c r="D5664" s="93" t="str">
        <f>IF(E5664="","",VLOOKUP(E5664,[1]PROJECTES!$C$14:$G$5000,5,FALSE))</f>
        <v/>
      </c>
      <c r="E5664" s="117"/>
      <c r="F5664" s="95"/>
      <c r="G5664" s="96" t="str">
        <f>IF(E5664="","",VLOOKUP(E5664,[1]PROJECTES!$C$14:$G$5000,4,FALSE))</f>
        <v/>
      </c>
      <c r="H5664" s="118"/>
      <c r="I5664" s="97" t="str">
        <f>IF(H5664="","",VLOOKUP(H5664,BD!B$2:C$16,2,FALSE))</f>
        <v/>
      </c>
      <c r="J5664" s="98"/>
      <c r="K5664" s="135" t="str">
        <f t="shared" si="188"/>
        <v/>
      </c>
      <c r="L5664" s="99" t="str">
        <f t="shared" ca="1" si="189"/>
        <v>-</v>
      </c>
      <c r="M5664" s="93" t="str">
        <f>IF(E5664="","",VLOOKUP(E5664,[1]PROJECTES!$C$14:$Z$5000,21,FALSE))</f>
        <v/>
      </c>
      <c r="N5664" s="100"/>
      <c r="O5664" s="72" t="s">
        <v>229</v>
      </c>
      <c r="P5664" s="101"/>
      <c r="Q5664" s="132"/>
      <c r="R5664" s="102"/>
      <c r="S5664" s="91"/>
    </row>
    <row r="5665" spans="1:19" s="104" customFormat="1" ht="12.75" customHeight="1" x14ac:dyDescent="0.25">
      <c r="A5665" s="121"/>
      <c r="B5665" s="92" t="str">
        <f>IF(E5665="","",VLOOKUP(E5665,[1]PROJECTES!$C$14:$G$5000,2,FALSE))</f>
        <v/>
      </c>
      <c r="C5665" s="121"/>
      <c r="D5665" s="93" t="str">
        <f>IF(E5665="","",VLOOKUP(E5665,[1]PROJECTES!$C$14:$G$5000,5,FALSE))</f>
        <v/>
      </c>
      <c r="E5665" s="117"/>
      <c r="F5665" s="95"/>
      <c r="G5665" s="96" t="str">
        <f>IF(E5665="","",VLOOKUP(E5665,[1]PROJECTES!$C$14:$G$5000,4,FALSE))</f>
        <v/>
      </c>
      <c r="H5665" s="118"/>
      <c r="I5665" s="97" t="str">
        <f>IF(H5665="","",VLOOKUP(H5665,BD!B$2:C$16,2,FALSE))</f>
        <v/>
      </c>
      <c r="J5665" s="98"/>
      <c r="K5665" s="135" t="str">
        <f t="shared" si="188"/>
        <v/>
      </c>
      <c r="L5665" s="99" t="str">
        <f t="shared" ca="1" si="189"/>
        <v>-</v>
      </c>
      <c r="M5665" s="93" t="str">
        <f>IF(E5665="","",VLOOKUP(E5665,[1]PROJECTES!$C$14:$Z$5000,21,FALSE))</f>
        <v/>
      </c>
      <c r="N5665" s="100"/>
      <c r="O5665" s="72" t="s">
        <v>229</v>
      </c>
      <c r="P5665" s="101"/>
      <c r="Q5665" s="132"/>
      <c r="R5665" s="102"/>
      <c r="S5665" s="91"/>
    </row>
    <row r="5666" spans="1:19" s="104" customFormat="1" ht="12.75" customHeight="1" x14ac:dyDescent="0.25">
      <c r="A5666" s="121"/>
      <c r="B5666" s="92" t="str">
        <f>IF(E5666="","",VLOOKUP(E5666,[1]PROJECTES!$C$14:$G$5000,2,FALSE))</f>
        <v/>
      </c>
      <c r="C5666" s="121"/>
      <c r="D5666" s="93" t="str">
        <f>IF(E5666="","",VLOOKUP(E5666,[1]PROJECTES!$C$14:$G$5000,5,FALSE))</f>
        <v/>
      </c>
      <c r="E5666" s="117"/>
      <c r="F5666" s="95"/>
      <c r="G5666" s="96" t="str">
        <f>IF(E5666="","",VLOOKUP(E5666,[1]PROJECTES!$C$14:$G$5000,4,FALSE))</f>
        <v/>
      </c>
      <c r="H5666" s="118"/>
      <c r="I5666" s="97" t="str">
        <f>IF(H5666="","",VLOOKUP(H5666,BD!B$2:C$16,2,FALSE))</f>
        <v/>
      </c>
      <c r="J5666" s="98"/>
      <c r="K5666" s="135" t="str">
        <f t="shared" si="188"/>
        <v/>
      </c>
      <c r="L5666" s="99" t="str">
        <f t="shared" ca="1" si="189"/>
        <v>-</v>
      </c>
      <c r="M5666" s="93" t="str">
        <f>IF(E5666="","",VLOOKUP(E5666,[1]PROJECTES!$C$14:$Z$5000,21,FALSE))</f>
        <v/>
      </c>
      <c r="N5666" s="100"/>
      <c r="O5666" s="72" t="s">
        <v>229</v>
      </c>
      <c r="P5666" s="101"/>
      <c r="Q5666" s="132"/>
      <c r="R5666" s="102"/>
      <c r="S5666" s="91"/>
    </row>
    <row r="5667" spans="1:19" s="104" customFormat="1" ht="12.75" customHeight="1" x14ac:dyDescent="0.25">
      <c r="A5667" s="121"/>
      <c r="B5667" s="92" t="str">
        <f>IF(E5667="","",VLOOKUP(E5667,[1]PROJECTES!$C$14:$G$5000,2,FALSE))</f>
        <v/>
      </c>
      <c r="C5667" s="121"/>
      <c r="D5667" s="93" t="str">
        <f>IF(E5667="","",VLOOKUP(E5667,[1]PROJECTES!$C$14:$G$5000,5,FALSE))</f>
        <v/>
      </c>
      <c r="E5667" s="117"/>
      <c r="F5667" s="95"/>
      <c r="G5667" s="96" t="str">
        <f>IF(E5667="","",VLOOKUP(E5667,[1]PROJECTES!$C$14:$G$5000,4,FALSE))</f>
        <v/>
      </c>
      <c r="H5667" s="118"/>
      <c r="I5667" s="97" t="str">
        <f>IF(H5667="","",VLOOKUP(H5667,BD!B$2:C$16,2,FALSE))</f>
        <v/>
      </c>
      <c r="J5667" s="98"/>
      <c r="K5667" s="135" t="str">
        <f t="shared" si="188"/>
        <v/>
      </c>
      <c r="L5667" s="99" t="str">
        <f t="shared" ca="1" si="189"/>
        <v>-</v>
      </c>
      <c r="M5667" s="93" t="str">
        <f>IF(E5667="","",VLOOKUP(E5667,[1]PROJECTES!$C$14:$Z$5000,21,FALSE))</f>
        <v/>
      </c>
      <c r="N5667" s="100"/>
      <c r="O5667" s="72" t="s">
        <v>229</v>
      </c>
      <c r="P5667" s="101"/>
      <c r="Q5667" s="132"/>
      <c r="R5667" s="102"/>
      <c r="S5667" s="91"/>
    </row>
    <row r="5668" spans="1:19" s="104" customFormat="1" ht="12.75" customHeight="1" x14ac:dyDescent="0.25">
      <c r="A5668" s="121"/>
      <c r="B5668" s="92" t="str">
        <f>IF(E5668="","",VLOOKUP(E5668,[1]PROJECTES!$C$14:$G$5000,2,FALSE))</f>
        <v/>
      </c>
      <c r="C5668" s="121"/>
      <c r="D5668" s="93" t="str">
        <f>IF(E5668="","",VLOOKUP(E5668,[1]PROJECTES!$C$14:$G$5000,5,FALSE))</f>
        <v/>
      </c>
      <c r="E5668" s="117"/>
      <c r="F5668" s="95"/>
      <c r="G5668" s="96" t="str">
        <f>IF(E5668="","",VLOOKUP(E5668,[1]PROJECTES!$C$14:$G$5000,4,FALSE))</f>
        <v/>
      </c>
      <c r="H5668" s="118"/>
      <c r="I5668" s="97" t="str">
        <f>IF(H5668="","",VLOOKUP(H5668,BD!B$2:C$16,2,FALSE))</f>
        <v/>
      </c>
      <c r="J5668" s="98"/>
      <c r="K5668" s="135" t="str">
        <f t="shared" si="188"/>
        <v/>
      </c>
      <c r="L5668" s="99" t="str">
        <f t="shared" ca="1" si="189"/>
        <v>-</v>
      </c>
      <c r="M5668" s="93" t="str">
        <f>IF(E5668="","",VLOOKUP(E5668,[1]PROJECTES!$C$14:$Z$5000,21,FALSE))</f>
        <v/>
      </c>
      <c r="N5668" s="100"/>
      <c r="O5668" s="72" t="s">
        <v>229</v>
      </c>
      <c r="P5668" s="101"/>
      <c r="Q5668" s="132"/>
      <c r="R5668" s="102"/>
      <c r="S5668" s="91"/>
    </row>
    <row r="5669" spans="1:19" s="104" customFormat="1" ht="12.75" customHeight="1" x14ac:dyDescent="0.25">
      <c r="A5669" s="121"/>
      <c r="B5669" s="92" t="str">
        <f>IF(E5669="","",VLOOKUP(E5669,[1]PROJECTES!$C$14:$G$5000,2,FALSE))</f>
        <v/>
      </c>
      <c r="C5669" s="121"/>
      <c r="D5669" s="93" t="str">
        <f>IF(E5669="","",VLOOKUP(E5669,[1]PROJECTES!$C$14:$G$5000,5,FALSE))</f>
        <v/>
      </c>
      <c r="E5669" s="117"/>
      <c r="F5669" s="95"/>
      <c r="G5669" s="96" t="str">
        <f>IF(E5669="","",VLOOKUP(E5669,[1]PROJECTES!$C$14:$G$5000,4,FALSE))</f>
        <v/>
      </c>
      <c r="H5669" s="118"/>
      <c r="I5669" s="97" t="str">
        <f>IF(H5669="","",VLOOKUP(H5669,BD!B$2:C$16,2,FALSE))</f>
        <v/>
      </c>
      <c r="J5669" s="98"/>
      <c r="K5669" s="135" t="str">
        <f t="shared" si="188"/>
        <v/>
      </c>
      <c r="L5669" s="99" t="str">
        <f t="shared" ca="1" si="189"/>
        <v>-</v>
      </c>
      <c r="M5669" s="93" t="str">
        <f>IF(E5669="","",VLOOKUP(E5669,[1]PROJECTES!$C$14:$Z$5000,21,FALSE))</f>
        <v/>
      </c>
      <c r="N5669" s="100"/>
      <c r="O5669" s="72" t="s">
        <v>229</v>
      </c>
      <c r="P5669" s="101"/>
      <c r="Q5669" s="132"/>
      <c r="R5669" s="102"/>
      <c r="S5669" s="91"/>
    </row>
    <row r="5670" spans="1:19" s="104" customFormat="1" ht="12.75" customHeight="1" x14ac:dyDescent="0.25">
      <c r="A5670" s="121"/>
      <c r="B5670" s="92" t="str">
        <f>IF(E5670="","",VLOOKUP(E5670,[1]PROJECTES!$C$14:$G$5000,2,FALSE))</f>
        <v/>
      </c>
      <c r="C5670" s="121"/>
      <c r="D5670" s="93" t="str">
        <f>IF(E5670="","",VLOOKUP(E5670,[1]PROJECTES!$C$14:$G$5000,5,FALSE))</f>
        <v/>
      </c>
      <c r="E5670" s="117"/>
      <c r="F5670" s="95"/>
      <c r="G5670" s="96" t="str">
        <f>IF(E5670="","",VLOOKUP(E5670,[1]PROJECTES!$C$14:$G$5000,4,FALSE))</f>
        <v/>
      </c>
      <c r="H5670" s="118"/>
      <c r="I5670" s="97" t="str">
        <f>IF(H5670="","",VLOOKUP(H5670,BD!B$2:C$16,2,FALSE))</f>
        <v/>
      </c>
      <c r="J5670" s="98"/>
      <c r="K5670" s="135" t="str">
        <f t="shared" si="188"/>
        <v/>
      </c>
      <c r="L5670" s="99" t="str">
        <f t="shared" ca="1" si="189"/>
        <v>-</v>
      </c>
      <c r="M5670" s="93" t="str">
        <f>IF(E5670="","",VLOOKUP(E5670,[1]PROJECTES!$C$14:$Z$5000,21,FALSE))</f>
        <v/>
      </c>
      <c r="N5670" s="100"/>
      <c r="O5670" s="72" t="s">
        <v>229</v>
      </c>
      <c r="P5670" s="101"/>
      <c r="Q5670" s="132"/>
      <c r="R5670" s="102"/>
      <c r="S5670" s="91"/>
    </row>
    <row r="5671" spans="1:19" s="104" customFormat="1" ht="12.75" customHeight="1" x14ac:dyDescent="0.25">
      <c r="A5671" s="121"/>
      <c r="B5671" s="92" t="str">
        <f>IF(E5671="","",VLOOKUP(E5671,[1]PROJECTES!$C$14:$G$5000,2,FALSE))</f>
        <v/>
      </c>
      <c r="C5671" s="121"/>
      <c r="D5671" s="93" t="str">
        <f>IF(E5671="","",VLOOKUP(E5671,[1]PROJECTES!$C$14:$G$5000,5,FALSE))</f>
        <v/>
      </c>
      <c r="E5671" s="117"/>
      <c r="F5671" s="95"/>
      <c r="G5671" s="96" t="str">
        <f>IF(E5671="","",VLOOKUP(E5671,[1]PROJECTES!$C$14:$G$5000,4,FALSE))</f>
        <v/>
      </c>
      <c r="H5671" s="118"/>
      <c r="I5671" s="97" t="str">
        <f>IF(H5671="","",VLOOKUP(H5671,BD!B$2:C$16,2,FALSE))</f>
        <v/>
      </c>
      <c r="J5671" s="98"/>
      <c r="K5671" s="135" t="str">
        <f t="shared" si="188"/>
        <v/>
      </c>
      <c r="L5671" s="99" t="str">
        <f t="shared" ca="1" si="189"/>
        <v>-</v>
      </c>
      <c r="M5671" s="93" t="str">
        <f>IF(E5671="","",VLOOKUP(E5671,[1]PROJECTES!$C$14:$Z$5000,21,FALSE))</f>
        <v/>
      </c>
      <c r="N5671" s="100"/>
      <c r="O5671" s="72" t="s">
        <v>229</v>
      </c>
      <c r="P5671" s="101"/>
      <c r="Q5671" s="132"/>
      <c r="R5671" s="102"/>
      <c r="S5671" s="91"/>
    </row>
    <row r="5672" spans="1:19" s="104" customFormat="1" ht="12.75" customHeight="1" x14ac:dyDescent="0.25">
      <c r="A5672" s="121"/>
      <c r="B5672" s="92" t="str">
        <f>IF(E5672="","",VLOOKUP(E5672,[1]PROJECTES!$C$14:$G$5000,2,FALSE))</f>
        <v/>
      </c>
      <c r="C5672" s="121"/>
      <c r="D5672" s="93" t="str">
        <f>IF(E5672="","",VLOOKUP(E5672,[1]PROJECTES!$C$14:$G$5000,5,FALSE))</f>
        <v/>
      </c>
      <c r="E5672" s="117"/>
      <c r="F5672" s="95"/>
      <c r="G5672" s="96" t="str">
        <f>IF(E5672="","",VLOOKUP(E5672,[1]PROJECTES!$C$14:$G$5000,4,FALSE))</f>
        <v/>
      </c>
      <c r="H5672" s="118"/>
      <c r="I5672" s="97" t="str">
        <f>IF(H5672="","",VLOOKUP(H5672,BD!B$2:C$16,2,FALSE))</f>
        <v/>
      </c>
      <c r="J5672" s="98"/>
      <c r="K5672" s="135" t="str">
        <f t="shared" si="188"/>
        <v/>
      </c>
      <c r="L5672" s="99" t="str">
        <f t="shared" ca="1" si="189"/>
        <v>-</v>
      </c>
      <c r="M5672" s="93" t="str">
        <f>IF(E5672="","",VLOOKUP(E5672,[1]PROJECTES!$C$14:$Z$5000,21,FALSE))</f>
        <v/>
      </c>
      <c r="N5672" s="100"/>
      <c r="O5672" s="72" t="s">
        <v>229</v>
      </c>
      <c r="P5672" s="101"/>
      <c r="Q5672" s="132"/>
      <c r="R5672" s="102"/>
      <c r="S5672" s="91"/>
    </row>
    <row r="5673" spans="1:19" s="104" customFormat="1" ht="12.75" customHeight="1" x14ac:dyDescent="0.25">
      <c r="A5673" s="121"/>
      <c r="B5673" s="92" t="str">
        <f>IF(E5673="","",VLOOKUP(E5673,[1]PROJECTES!$C$14:$G$5000,2,FALSE))</f>
        <v/>
      </c>
      <c r="C5673" s="121"/>
      <c r="D5673" s="93" t="str">
        <f>IF(E5673="","",VLOOKUP(E5673,[1]PROJECTES!$C$14:$G$5000,5,FALSE))</f>
        <v/>
      </c>
      <c r="E5673" s="117"/>
      <c r="F5673" s="95"/>
      <c r="G5673" s="96" t="str">
        <f>IF(E5673="","",VLOOKUP(E5673,[1]PROJECTES!$C$14:$G$5000,4,FALSE))</f>
        <v/>
      </c>
      <c r="H5673" s="118"/>
      <c r="I5673" s="97" t="str">
        <f>IF(H5673="","",VLOOKUP(H5673,BD!B$2:C$16,2,FALSE))</f>
        <v/>
      </c>
      <c r="J5673" s="98"/>
      <c r="K5673" s="135" t="str">
        <f t="shared" si="188"/>
        <v/>
      </c>
      <c r="L5673" s="99" t="str">
        <f t="shared" ca="1" si="189"/>
        <v>-</v>
      </c>
      <c r="M5673" s="93" t="str">
        <f>IF(E5673="","",VLOOKUP(E5673,[1]PROJECTES!$C$14:$Z$5000,21,FALSE))</f>
        <v/>
      </c>
      <c r="N5673" s="100"/>
      <c r="O5673" s="72" t="s">
        <v>229</v>
      </c>
      <c r="P5673" s="101"/>
      <c r="Q5673" s="132"/>
      <c r="R5673" s="102"/>
      <c r="S5673" s="91"/>
    </row>
    <row r="5674" spans="1:19" s="104" customFormat="1" ht="12.75" customHeight="1" x14ac:dyDescent="0.25">
      <c r="A5674" s="121"/>
      <c r="B5674" s="92" t="str">
        <f>IF(E5674="","",VLOOKUP(E5674,[1]PROJECTES!$C$14:$G$5000,2,FALSE))</f>
        <v/>
      </c>
      <c r="C5674" s="121"/>
      <c r="D5674" s="93" t="str">
        <f>IF(E5674="","",VLOOKUP(E5674,[1]PROJECTES!$C$14:$G$5000,5,FALSE))</f>
        <v/>
      </c>
      <c r="E5674" s="117"/>
      <c r="F5674" s="95"/>
      <c r="G5674" s="96" t="str">
        <f>IF(E5674="","",VLOOKUP(E5674,[1]PROJECTES!$C$14:$G$5000,4,FALSE))</f>
        <v/>
      </c>
      <c r="H5674" s="118"/>
      <c r="I5674" s="97" t="str">
        <f>IF(H5674="","",VLOOKUP(H5674,BD!B$2:C$16,2,FALSE))</f>
        <v/>
      </c>
      <c r="J5674" s="98"/>
      <c r="K5674" s="135" t="str">
        <f t="shared" si="188"/>
        <v/>
      </c>
      <c r="L5674" s="99" t="str">
        <f t="shared" ca="1" si="189"/>
        <v>-</v>
      </c>
      <c r="M5674" s="93" t="str">
        <f>IF(E5674="","",VLOOKUP(E5674,[1]PROJECTES!$C$14:$Z$5000,21,FALSE))</f>
        <v/>
      </c>
      <c r="N5674" s="100"/>
      <c r="O5674" s="72" t="s">
        <v>229</v>
      </c>
      <c r="P5674" s="101"/>
      <c r="Q5674" s="132"/>
      <c r="R5674" s="102"/>
      <c r="S5674" s="91"/>
    </row>
    <row r="5675" spans="1:19" s="104" customFormat="1" ht="12.75" customHeight="1" x14ac:dyDescent="0.25">
      <c r="A5675" s="121"/>
      <c r="B5675" s="92" t="str">
        <f>IF(E5675="","",VLOOKUP(E5675,[1]PROJECTES!$C$14:$G$5000,2,FALSE))</f>
        <v/>
      </c>
      <c r="C5675" s="121"/>
      <c r="D5675" s="93" t="str">
        <f>IF(E5675="","",VLOOKUP(E5675,[1]PROJECTES!$C$14:$G$5000,5,FALSE))</f>
        <v/>
      </c>
      <c r="E5675" s="117"/>
      <c r="F5675" s="95"/>
      <c r="G5675" s="96" t="str">
        <f>IF(E5675="","",VLOOKUP(E5675,[1]PROJECTES!$C$14:$G$5000,4,FALSE))</f>
        <v/>
      </c>
      <c r="H5675" s="118"/>
      <c r="I5675" s="97" t="str">
        <f>IF(H5675="","",VLOOKUP(H5675,BD!B$2:C$16,2,FALSE))</f>
        <v/>
      </c>
      <c r="J5675" s="98"/>
      <c r="K5675" s="135" t="str">
        <f t="shared" si="188"/>
        <v/>
      </c>
      <c r="L5675" s="99" t="str">
        <f t="shared" ca="1" si="189"/>
        <v>-</v>
      </c>
      <c r="M5675" s="93" t="str">
        <f>IF(E5675="","",VLOOKUP(E5675,[1]PROJECTES!$C$14:$Z$5000,21,FALSE))</f>
        <v/>
      </c>
      <c r="N5675" s="100"/>
      <c r="O5675" s="72" t="s">
        <v>229</v>
      </c>
      <c r="P5675" s="101"/>
      <c r="Q5675" s="132"/>
      <c r="R5675" s="102"/>
      <c r="S5675" s="91"/>
    </row>
    <row r="5676" spans="1:19" s="104" customFormat="1" ht="12.75" customHeight="1" x14ac:dyDescent="0.25">
      <c r="A5676" s="121"/>
      <c r="B5676" s="92" t="str">
        <f>IF(E5676="","",VLOOKUP(E5676,[1]PROJECTES!$C$14:$G$5000,2,FALSE))</f>
        <v/>
      </c>
      <c r="C5676" s="121"/>
      <c r="D5676" s="93" t="str">
        <f>IF(E5676="","",VLOOKUP(E5676,[1]PROJECTES!$C$14:$G$5000,5,FALSE))</f>
        <v/>
      </c>
      <c r="E5676" s="117"/>
      <c r="F5676" s="95"/>
      <c r="G5676" s="96" t="str">
        <f>IF(E5676="","",VLOOKUP(E5676,[1]PROJECTES!$C$14:$G$5000,4,FALSE))</f>
        <v/>
      </c>
      <c r="H5676" s="118"/>
      <c r="I5676" s="97" t="str">
        <f>IF(H5676="","",VLOOKUP(H5676,BD!B$2:C$16,2,FALSE))</f>
        <v/>
      </c>
      <c r="J5676" s="98"/>
      <c r="K5676" s="135" t="str">
        <f t="shared" ref="K5676:K5739" si="190">IF(J5676="","",WEEKNUM(J5676,2)-0)</f>
        <v/>
      </c>
      <c r="L5676" s="99" t="str">
        <f t="shared" ref="L5676:L5739" ca="1" si="191">IF(M5676="","-",IF(G5676="TA","-",+M5676-TODAY()))</f>
        <v>-</v>
      </c>
      <c r="M5676" s="93" t="str">
        <f>IF(E5676="","",VLOOKUP(E5676,[1]PROJECTES!$C$14:$Z$5000,21,FALSE))</f>
        <v/>
      </c>
      <c r="N5676" s="100"/>
      <c r="O5676" s="72" t="s">
        <v>229</v>
      </c>
      <c r="P5676" s="101"/>
      <c r="Q5676" s="132"/>
      <c r="R5676" s="102"/>
      <c r="S5676" s="91"/>
    </row>
    <row r="5677" spans="1:19" s="104" customFormat="1" ht="12.75" customHeight="1" x14ac:dyDescent="0.25">
      <c r="A5677" s="121"/>
      <c r="B5677" s="92" t="str">
        <f>IF(E5677="","",VLOOKUP(E5677,[1]PROJECTES!$C$14:$G$5000,2,FALSE))</f>
        <v/>
      </c>
      <c r="C5677" s="121"/>
      <c r="D5677" s="93" t="str">
        <f>IF(E5677="","",VLOOKUP(E5677,[1]PROJECTES!$C$14:$G$5000,5,FALSE))</f>
        <v/>
      </c>
      <c r="E5677" s="117"/>
      <c r="F5677" s="95"/>
      <c r="G5677" s="96" t="str">
        <f>IF(E5677="","",VLOOKUP(E5677,[1]PROJECTES!$C$14:$G$5000,4,FALSE))</f>
        <v/>
      </c>
      <c r="H5677" s="118"/>
      <c r="I5677" s="97" t="str">
        <f>IF(H5677="","",VLOOKUP(H5677,BD!B$2:C$16,2,FALSE))</f>
        <v/>
      </c>
      <c r="J5677" s="98"/>
      <c r="K5677" s="135" t="str">
        <f t="shared" si="190"/>
        <v/>
      </c>
      <c r="L5677" s="99" t="str">
        <f t="shared" ca="1" si="191"/>
        <v>-</v>
      </c>
      <c r="M5677" s="93" t="str">
        <f>IF(E5677="","",VLOOKUP(E5677,[1]PROJECTES!$C$14:$Z$5000,21,FALSE))</f>
        <v/>
      </c>
      <c r="N5677" s="100"/>
      <c r="O5677" s="72" t="s">
        <v>229</v>
      </c>
      <c r="P5677" s="101"/>
      <c r="Q5677" s="132"/>
      <c r="R5677" s="102"/>
      <c r="S5677" s="91"/>
    </row>
    <row r="5678" spans="1:19" s="104" customFormat="1" ht="12.75" customHeight="1" x14ac:dyDescent="0.25">
      <c r="A5678" s="121"/>
      <c r="B5678" s="92" t="str">
        <f>IF(E5678="","",VLOOKUP(E5678,[1]PROJECTES!$C$14:$G$5000,2,FALSE))</f>
        <v/>
      </c>
      <c r="C5678" s="121"/>
      <c r="D5678" s="93" t="str">
        <f>IF(E5678="","",VLOOKUP(E5678,[1]PROJECTES!$C$14:$G$5000,5,FALSE))</f>
        <v/>
      </c>
      <c r="E5678" s="117"/>
      <c r="F5678" s="95"/>
      <c r="G5678" s="96" t="str">
        <f>IF(E5678="","",VLOOKUP(E5678,[1]PROJECTES!$C$14:$G$5000,4,FALSE))</f>
        <v/>
      </c>
      <c r="H5678" s="118"/>
      <c r="I5678" s="97" t="str">
        <f>IF(H5678="","",VLOOKUP(H5678,BD!B$2:C$16,2,FALSE))</f>
        <v/>
      </c>
      <c r="J5678" s="98"/>
      <c r="K5678" s="135" t="str">
        <f t="shared" si="190"/>
        <v/>
      </c>
      <c r="L5678" s="99" t="str">
        <f t="shared" ca="1" si="191"/>
        <v>-</v>
      </c>
      <c r="M5678" s="93" t="str">
        <f>IF(E5678="","",VLOOKUP(E5678,[1]PROJECTES!$C$14:$Z$5000,21,FALSE))</f>
        <v/>
      </c>
      <c r="N5678" s="100"/>
      <c r="O5678" s="72" t="s">
        <v>229</v>
      </c>
      <c r="P5678" s="101"/>
      <c r="Q5678" s="132"/>
      <c r="R5678" s="102"/>
      <c r="S5678" s="91"/>
    </row>
    <row r="5679" spans="1:19" s="104" customFormat="1" ht="12.75" customHeight="1" x14ac:dyDescent="0.25">
      <c r="A5679" s="121"/>
      <c r="B5679" s="92" t="str">
        <f>IF(E5679="","",VLOOKUP(E5679,[1]PROJECTES!$C$14:$G$5000,2,FALSE))</f>
        <v/>
      </c>
      <c r="C5679" s="121"/>
      <c r="D5679" s="93" t="str">
        <f>IF(E5679="","",VLOOKUP(E5679,[1]PROJECTES!$C$14:$G$5000,5,FALSE))</f>
        <v/>
      </c>
      <c r="E5679" s="117"/>
      <c r="F5679" s="95"/>
      <c r="G5679" s="96" t="str">
        <f>IF(E5679="","",VLOOKUP(E5679,[1]PROJECTES!$C$14:$G$5000,4,FALSE))</f>
        <v/>
      </c>
      <c r="H5679" s="118"/>
      <c r="I5679" s="97" t="str">
        <f>IF(H5679="","",VLOOKUP(H5679,BD!B$2:C$16,2,FALSE))</f>
        <v/>
      </c>
      <c r="J5679" s="98"/>
      <c r="K5679" s="135" t="str">
        <f t="shared" si="190"/>
        <v/>
      </c>
      <c r="L5679" s="99" t="str">
        <f t="shared" ca="1" si="191"/>
        <v>-</v>
      </c>
      <c r="M5679" s="93" t="str">
        <f>IF(E5679="","",VLOOKUP(E5679,[1]PROJECTES!$C$14:$Z$5000,21,FALSE))</f>
        <v/>
      </c>
      <c r="N5679" s="100"/>
      <c r="O5679" s="72" t="s">
        <v>229</v>
      </c>
      <c r="P5679" s="101"/>
      <c r="Q5679" s="132"/>
      <c r="R5679" s="102"/>
      <c r="S5679" s="91"/>
    </row>
    <row r="5680" spans="1:19" s="104" customFormat="1" ht="12.75" customHeight="1" x14ac:dyDescent="0.25">
      <c r="A5680" s="121"/>
      <c r="B5680" s="92" t="str">
        <f>IF(E5680="","",VLOOKUP(E5680,[1]PROJECTES!$C$14:$G$5000,2,FALSE))</f>
        <v/>
      </c>
      <c r="C5680" s="121"/>
      <c r="D5680" s="93" t="str">
        <f>IF(E5680="","",VLOOKUP(E5680,[1]PROJECTES!$C$14:$G$5000,5,FALSE))</f>
        <v/>
      </c>
      <c r="E5680" s="117"/>
      <c r="F5680" s="95"/>
      <c r="G5680" s="96" t="str">
        <f>IF(E5680="","",VLOOKUP(E5680,[1]PROJECTES!$C$14:$G$5000,4,FALSE))</f>
        <v/>
      </c>
      <c r="H5680" s="118"/>
      <c r="I5680" s="97" t="str">
        <f>IF(H5680="","",VLOOKUP(H5680,BD!B$2:C$16,2,FALSE))</f>
        <v/>
      </c>
      <c r="J5680" s="98"/>
      <c r="K5680" s="135" t="str">
        <f t="shared" si="190"/>
        <v/>
      </c>
      <c r="L5680" s="99" t="str">
        <f t="shared" ca="1" si="191"/>
        <v>-</v>
      </c>
      <c r="M5680" s="93" t="str">
        <f>IF(E5680="","",VLOOKUP(E5680,[1]PROJECTES!$C$14:$Z$5000,21,FALSE))</f>
        <v/>
      </c>
      <c r="N5680" s="100"/>
      <c r="O5680" s="72" t="s">
        <v>229</v>
      </c>
      <c r="P5680" s="101"/>
      <c r="Q5680" s="132"/>
      <c r="R5680" s="102"/>
      <c r="S5680" s="91"/>
    </row>
    <row r="5681" spans="1:19" s="104" customFormat="1" ht="12.75" customHeight="1" x14ac:dyDescent="0.25">
      <c r="A5681" s="121"/>
      <c r="B5681" s="92" t="str">
        <f>IF(E5681="","",VLOOKUP(E5681,[1]PROJECTES!$C$14:$G$5000,2,FALSE))</f>
        <v/>
      </c>
      <c r="C5681" s="121"/>
      <c r="D5681" s="93" t="str">
        <f>IF(E5681="","",VLOOKUP(E5681,[1]PROJECTES!$C$14:$G$5000,5,FALSE))</f>
        <v/>
      </c>
      <c r="E5681" s="117"/>
      <c r="F5681" s="95"/>
      <c r="G5681" s="96" t="str">
        <f>IF(E5681="","",VLOOKUP(E5681,[1]PROJECTES!$C$14:$G$5000,4,FALSE))</f>
        <v/>
      </c>
      <c r="H5681" s="118"/>
      <c r="I5681" s="97" t="str">
        <f>IF(H5681="","",VLOOKUP(H5681,BD!B$2:C$16,2,FALSE))</f>
        <v/>
      </c>
      <c r="J5681" s="98"/>
      <c r="K5681" s="135" t="str">
        <f t="shared" si="190"/>
        <v/>
      </c>
      <c r="L5681" s="99" t="str">
        <f t="shared" ca="1" si="191"/>
        <v>-</v>
      </c>
      <c r="M5681" s="93" t="str">
        <f>IF(E5681="","",VLOOKUP(E5681,[1]PROJECTES!$C$14:$Z$5000,21,FALSE))</f>
        <v/>
      </c>
      <c r="N5681" s="100"/>
      <c r="O5681" s="72" t="s">
        <v>229</v>
      </c>
      <c r="P5681" s="101"/>
      <c r="Q5681" s="132"/>
      <c r="R5681" s="102"/>
      <c r="S5681" s="91"/>
    </row>
    <row r="5682" spans="1:19" s="104" customFormat="1" ht="12.75" customHeight="1" x14ac:dyDescent="0.25">
      <c r="A5682" s="121"/>
      <c r="B5682" s="92" t="str">
        <f>IF(E5682="","",VLOOKUP(E5682,[1]PROJECTES!$C$14:$G$5000,2,FALSE))</f>
        <v/>
      </c>
      <c r="C5682" s="121"/>
      <c r="D5682" s="93" t="str">
        <f>IF(E5682="","",VLOOKUP(E5682,[1]PROJECTES!$C$14:$G$5000,5,FALSE))</f>
        <v/>
      </c>
      <c r="E5682" s="117"/>
      <c r="F5682" s="95"/>
      <c r="G5682" s="96" t="str">
        <f>IF(E5682="","",VLOOKUP(E5682,[1]PROJECTES!$C$14:$G$5000,4,FALSE))</f>
        <v/>
      </c>
      <c r="H5682" s="118"/>
      <c r="I5682" s="97" t="str">
        <f>IF(H5682="","",VLOOKUP(H5682,BD!B$2:C$16,2,FALSE))</f>
        <v/>
      </c>
      <c r="J5682" s="98"/>
      <c r="K5682" s="135" t="str">
        <f t="shared" si="190"/>
        <v/>
      </c>
      <c r="L5682" s="99" t="str">
        <f t="shared" ca="1" si="191"/>
        <v>-</v>
      </c>
      <c r="M5682" s="93" t="str">
        <f>IF(E5682="","",VLOOKUP(E5682,[1]PROJECTES!$C$14:$Z$5000,21,FALSE))</f>
        <v/>
      </c>
      <c r="N5682" s="100"/>
      <c r="O5682" s="72" t="s">
        <v>229</v>
      </c>
      <c r="P5682" s="101"/>
      <c r="Q5682" s="132"/>
      <c r="R5682" s="102"/>
      <c r="S5682" s="91"/>
    </row>
    <row r="5683" spans="1:19" s="104" customFormat="1" ht="12.75" customHeight="1" x14ac:dyDescent="0.25">
      <c r="A5683" s="121"/>
      <c r="B5683" s="92" t="str">
        <f>IF(E5683="","",VLOOKUP(E5683,[1]PROJECTES!$C$14:$G$5000,2,FALSE))</f>
        <v/>
      </c>
      <c r="C5683" s="121"/>
      <c r="D5683" s="93" t="str">
        <f>IF(E5683="","",VLOOKUP(E5683,[1]PROJECTES!$C$14:$G$5000,5,FALSE))</f>
        <v/>
      </c>
      <c r="E5683" s="117"/>
      <c r="F5683" s="95"/>
      <c r="G5683" s="96" t="str">
        <f>IF(E5683="","",VLOOKUP(E5683,[1]PROJECTES!$C$14:$G$5000,4,FALSE))</f>
        <v/>
      </c>
      <c r="H5683" s="118"/>
      <c r="I5683" s="97" t="str">
        <f>IF(H5683="","",VLOOKUP(H5683,BD!B$2:C$16,2,FALSE))</f>
        <v/>
      </c>
      <c r="J5683" s="98"/>
      <c r="K5683" s="135" t="str">
        <f t="shared" si="190"/>
        <v/>
      </c>
      <c r="L5683" s="99" t="str">
        <f t="shared" ca="1" si="191"/>
        <v>-</v>
      </c>
      <c r="M5683" s="93" t="str">
        <f>IF(E5683="","",VLOOKUP(E5683,[1]PROJECTES!$C$14:$Z$5000,21,FALSE))</f>
        <v/>
      </c>
      <c r="N5683" s="100"/>
      <c r="O5683" s="72" t="s">
        <v>229</v>
      </c>
      <c r="P5683" s="101"/>
      <c r="Q5683" s="132"/>
      <c r="R5683" s="102"/>
      <c r="S5683" s="91"/>
    </row>
    <row r="5684" spans="1:19" s="104" customFormat="1" ht="12.75" customHeight="1" x14ac:dyDescent="0.25">
      <c r="A5684" s="121"/>
      <c r="B5684" s="92" t="str">
        <f>IF(E5684="","",VLOOKUP(E5684,[1]PROJECTES!$C$14:$G$5000,2,FALSE))</f>
        <v/>
      </c>
      <c r="C5684" s="121"/>
      <c r="D5684" s="93" t="str">
        <f>IF(E5684="","",VLOOKUP(E5684,[1]PROJECTES!$C$14:$G$5000,5,FALSE))</f>
        <v/>
      </c>
      <c r="E5684" s="117"/>
      <c r="F5684" s="95"/>
      <c r="G5684" s="96" t="str">
        <f>IF(E5684="","",VLOOKUP(E5684,[1]PROJECTES!$C$14:$G$5000,4,FALSE))</f>
        <v/>
      </c>
      <c r="H5684" s="118"/>
      <c r="I5684" s="97" t="str">
        <f>IF(H5684="","",VLOOKUP(H5684,BD!B$2:C$16,2,FALSE))</f>
        <v/>
      </c>
      <c r="J5684" s="98"/>
      <c r="K5684" s="135" t="str">
        <f t="shared" si="190"/>
        <v/>
      </c>
      <c r="L5684" s="99" t="str">
        <f t="shared" ca="1" si="191"/>
        <v>-</v>
      </c>
      <c r="M5684" s="93" t="str">
        <f>IF(E5684="","",VLOOKUP(E5684,[1]PROJECTES!$C$14:$Z$5000,21,FALSE))</f>
        <v/>
      </c>
      <c r="N5684" s="100"/>
      <c r="O5684" s="72" t="s">
        <v>229</v>
      </c>
      <c r="P5684" s="101"/>
      <c r="Q5684" s="132"/>
      <c r="R5684" s="102"/>
      <c r="S5684" s="91"/>
    </row>
    <row r="5685" spans="1:19" s="104" customFormat="1" ht="12.75" customHeight="1" x14ac:dyDescent="0.25">
      <c r="A5685" s="121"/>
      <c r="B5685" s="92" t="str">
        <f>IF(E5685="","",VLOOKUP(E5685,[1]PROJECTES!$C$14:$G$5000,2,FALSE))</f>
        <v/>
      </c>
      <c r="C5685" s="121"/>
      <c r="D5685" s="93" t="str">
        <f>IF(E5685="","",VLOOKUP(E5685,[1]PROJECTES!$C$14:$G$5000,5,FALSE))</f>
        <v/>
      </c>
      <c r="E5685" s="117"/>
      <c r="F5685" s="95"/>
      <c r="G5685" s="96" t="str">
        <f>IF(E5685="","",VLOOKUP(E5685,[1]PROJECTES!$C$14:$G$5000,4,FALSE))</f>
        <v/>
      </c>
      <c r="H5685" s="118"/>
      <c r="I5685" s="97" t="str">
        <f>IF(H5685="","",VLOOKUP(H5685,BD!B$2:C$16,2,FALSE))</f>
        <v/>
      </c>
      <c r="J5685" s="98"/>
      <c r="K5685" s="135" t="str">
        <f t="shared" si="190"/>
        <v/>
      </c>
      <c r="L5685" s="99" t="str">
        <f t="shared" ca="1" si="191"/>
        <v>-</v>
      </c>
      <c r="M5685" s="93" t="str">
        <f>IF(E5685="","",VLOOKUP(E5685,[1]PROJECTES!$C$14:$Z$5000,21,FALSE))</f>
        <v/>
      </c>
      <c r="N5685" s="100"/>
      <c r="O5685" s="72" t="s">
        <v>229</v>
      </c>
      <c r="P5685" s="101"/>
      <c r="Q5685" s="132"/>
      <c r="R5685" s="102"/>
      <c r="S5685" s="91"/>
    </row>
    <row r="5686" spans="1:19" s="104" customFormat="1" ht="12.75" customHeight="1" x14ac:dyDescent="0.25">
      <c r="A5686" s="121"/>
      <c r="B5686" s="92" t="str">
        <f>IF(E5686="","",VLOOKUP(E5686,[1]PROJECTES!$C$14:$G$5000,2,FALSE))</f>
        <v/>
      </c>
      <c r="C5686" s="121"/>
      <c r="D5686" s="93" t="str">
        <f>IF(E5686="","",VLOOKUP(E5686,[1]PROJECTES!$C$14:$G$5000,5,FALSE))</f>
        <v/>
      </c>
      <c r="E5686" s="117"/>
      <c r="F5686" s="95"/>
      <c r="G5686" s="96" t="str">
        <f>IF(E5686="","",VLOOKUP(E5686,[1]PROJECTES!$C$14:$G$5000,4,FALSE))</f>
        <v/>
      </c>
      <c r="H5686" s="118"/>
      <c r="I5686" s="97" t="str">
        <f>IF(H5686="","",VLOOKUP(H5686,BD!B$2:C$16,2,FALSE))</f>
        <v/>
      </c>
      <c r="J5686" s="98"/>
      <c r="K5686" s="135" t="str">
        <f t="shared" si="190"/>
        <v/>
      </c>
      <c r="L5686" s="99" t="str">
        <f t="shared" ca="1" si="191"/>
        <v>-</v>
      </c>
      <c r="M5686" s="93" t="str">
        <f>IF(E5686="","",VLOOKUP(E5686,[1]PROJECTES!$C$14:$Z$5000,21,FALSE))</f>
        <v/>
      </c>
      <c r="N5686" s="100"/>
      <c r="O5686" s="72" t="s">
        <v>229</v>
      </c>
      <c r="P5686" s="101"/>
      <c r="Q5686" s="132"/>
      <c r="R5686" s="102"/>
      <c r="S5686" s="91"/>
    </row>
    <row r="5687" spans="1:19" s="104" customFormat="1" ht="12.75" customHeight="1" x14ac:dyDescent="0.25">
      <c r="A5687" s="121"/>
      <c r="B5687" s="92" t="str">
        <f>IF(E5687="","",VLOOKUP(E5687,[1]PROJECTES!$C$14:$G$5000,2,FALSE))</f>
        <v/>
      </c>
      <c r="C5687" s="121"/>
      <c r="D5687" s="93" t="str">
        <f>IF(E5687="","",VLOOKUP(E5687,[1]PROJECTES!$C$14:$G$5000,5,FALSE))</f>
        <v/>
      </c>
      <c r="E5687" s="117"/>
      <c r="F5687" s="95"/>
      <c r="G5687" s="96" t="str">
        <f>IF(E5687="","",VLOOKUP(E5687,[1]PROJECTES!$C$14:$G$5000,4,FALSE))</f>
        <v/>
      </c>
      <c r="H5687" s="118"/>
      <c r="I5687" s="97" t="str">
        <f>IF(H5687="","",VLOOKUP(H5687,BD!B$2:C$16,2,FALSE))</f>
        <v/>
      </c>
      <c r="J5687" s="98"/>
      <c r="K5687" s="135" t="str">
        <f t="shared" si="190"/>
        <v/>
      </c>
      <c r="L5687" s="99" t="str">
        <f t="shared" ca="1" si="191"/>
        <v>-</v>
      </c>
      <c r="M5687" s="93" t="str">
        <f>IF(E5687="","",VLOOKUP(E5687,[1]PROJECTES!$C$14:$Z$5000,21,FALSE))</f>
        <v/>
      </c>
      <c r="N5687" s="100"/>
      <c r="O5687" s="72" t="s">
        <v>229</v>
      </c>
      <c r="P5687" s="101"/>
      <c r="Q5687" s="132"/>
      <c r="R5687" s="102"/>
      <c r="S5687" s="91"/>
    </row>
    <row r="5688" spans="1:19" s="104" customFormat="1" ht="12.75" customHeight="1" x14ac:dyDescent="0.25">
      <c r="A5688" s="121"/>
      <c r="B5688" s="92" t="str">
        <f>IF(E5688="","",VLOOKUP(E5688,[1]PROJECTES!$C$14:$G$5000,2,FALSE))</f>
        <v/>
      </c>
      <c r="C5688" s="121"/>
      <c r="D5688" s="93" t="str">
        <f>IF(E5688="","",VLOOKUP(E5688,[1]PROJECTES!$C$14:$G$5000,5,FALSE))</f>
        <v/>
      </c>
      <c r="E5688" s="117"/>
      <c r="F5688" s="95"/>
      <c r="G5688" s="96" t="str">
        <f>IF(E5688="","",VLOOKUP(E5688,[1]PROJECTES!$C$14:$G$5000,4,FALSE))</f>
        <v/>
      </c>
      <c r="H5688" s="118"/>
      <c r="I5688" s="97" t="str">
        <f>IF(H5688="","",VLOOKUP(H5688,BD!B$2:C$16,2,FALSE))</f>
        <v/>
      </c>
      <c r="J5688" s="98"/>
      <c r="K5688" s="135" t="str">
        <f t="shared" si="190"/>
        <v/>
      </c>
      <c r="L5688" s="99" t="str">
        <f t="shared" ca="1" si="191"/>
        <v>-</v>
      </c>
      <c r="M5688" s="93" t="str">
        <f>IF(E5688="","",VLOOKUP(E5688,[1]PROJECTES!$C$14:$Z$5000,21,FALSE))</f>
        <v/>
      </c>
      <c r="N5688" s="100"/>
      <c r="O5688" s="72" t="s">
        <v>229</v>
      </c>
      <c r="P5688" s="101"/>
      <c r="Q5688" s="132"/>
      <c r="R5688" s="102"/>
      <c r="S5688" s="91"/>
    </row>
    <row r="5689" spans="1:19" s="104" customFormat="1" ht="12.75" customHeight="1" x14ac:dyDescent="0.25">
      <c r="A5689" s="121"/>
      <c r="B5689" s="92" t="str">
        <f>IF(E5689="","",VLOOKUP(E5689,[1]PROJECTES!$C$14:$G$5000,2,FALSE))</f>
        <v/>
      </c>
      <c r="C5689" s="121"/>
      <c r="D5689" s="93" t="str">
        <f>IF(E5689="","",VLOOKUP(E5689,[1]PROJECTES!$C$14:$G$5000,5,FALSE))</f>
        <v/>
      </c>
      <c r="E5689" s="117"/>
      <c r="F5689" s="95"/>
      <c r="G5689" s="96" t="str">
        <f>IF(E5689="","",VLOOKUP(E5689,[1]PROJECTES!$C$14:$G$5000,4,FALSE))</f>
        <v/>
      </c>
      <c r="H5689" s="118"/>
      <c r="I5689" s="97" t="str">
        <f>IF(H5689="","",VLOOKUP(H5689,BD!B$2:C$16,2,FALSE))</f>
        <v/>
      </c>
      <c r="J5689" s="98"/>
      <c r="K5689" s="135" t="str">
        <f t="shared" si="190"/>
        <v/>
      </c>
      <c r="L5689" s="99" t="str">
        <f t="shared" ca="1" si="191"/>
        <v>-</v>
      </c>
      <c r="M5689" s="93" t="str">
        <f>IF(E5689="","",VLOOKUP(E5689,[1]PROJECTES!$C$14:$Z$5000,21,FALSE))</f>
        <v/>
      </c>
      <c r="N5689" s="100"/>
      <c r="O5689" s="72" t="s">
        <v>229</v>
      </c>
      <c r="P5689" s="101"/>
      <c r="Q5689" s="132"/>
      <c r="R5689" s="102"/>
      <c r="S5689" s="91"/>
    </row>
    <row r="5690" spans="1:19" s="104" customFormat="1" ht="12.75" customHeight="1" x14ac:dyDescent="0.25">
      <c r="A5690" s="121"/>
      <c r="B5690" s="92" t="str">
        <f>IF(E5690="","",VLOOKUP(E5690,[1]PROJECTES!$C$14:$G$5000,2,FALSE))</f>
        <v/>
      </c>
      <c r="C5690" s="121"/>
      <c r="D5690" s="93" t="str">
        <f>IF(E5690="","",VLOOKUP(E5690,[1]PROJECTES!$C$14:$G$5000,5,FALSE))</f>
        <v/>
      </c>
      <c r="E5690" s="117"/>
      <c r="F5690" s="95"/>
      <c r="G5690" s="96" t="str">
        <f>IF(E5690="","",VLOOKUP(E5690,[1]PROJECTES!$C$14:$G$5000,4,FALSE))</f>
        <v/>
      </c>
      <c r="H5690" s="118"/>
      <c r="I5690" s="97" t="str">
        <f>IF(H5690="","",VLOOKUP(H5690,BD!B$2:C$16,2,FALSE))</f>
        <v/>
      </c>
      <c r="J5690" s="98"/>
      <c r="K5690" s="135" t="str">
        <f t="shared" si="190"/>
        <v/>
      </c>
      <c r="L5690" s="99" t="str">
        <f t="shared" ca="1" si="191"/>
        <v>-</v>
      </c>
      <c r="M5690" s="93" t="str">
        <f>IF(E5690="","",VLOOKUP(E5690,[1]PROJECTES!$C$14:$Z$5000,21,FALSE))</f>
        <v/>
      </c>
      <c r="N5690" s="100"/>
      <c r="O5690" s="72" t="s">
        <v>229</v>
      </c>
      <c r="P5690" s="101"/>
      <c r="Q5690" s="132"/>
      <c r="R5690" s="102"/>
      <c r="S5690" s="91"/>
    </row>
    <row r="5691" spans="1:19" s="104" customFormat="1" ht="12.75" customHeight="1" x14ac:dyDescent="0.25">
      <c r="A5691" s="121"/>
      <c r="B5691" s="92" t="str">
        <f>IF(E5691="","",VLOOKUP(E5691,[1]PROJECTES!$C$14:$G$5000,2,FALSE))</f>
        <v/>
      </c>
      <c r="C5691" s="121"/>
      <c r="D5691" s="93" t="str">
        <f>IF(E5691="","",VLOOKUP(E5691,[1]PROJECTES!$C$14:$G$5000,5,FALSE))</f>
        <v/>
      </c>
      <c r="E5691" s="117"/>
      <c r="F5691" s="95"/>
      <c r="G5691" s="96" t="str">
        <f>IF(E5691="","",VLOOKUP(E5691,[1]PROJECTES!$C$14:$G$5000,4,FALSE))</f>
        <v/>
      </c>
      <c r="H5691" s="118"/>
      <c r="I5691" s="97" t="str">
        <f>IF(H5691="","",VLOOKUP(H5691,BD!B$2:C$16,2,FALSE))</f>
        <v/>
      </c>
      <c r="J5691" s="98"/>
      <c r="K5691" s="135" t="str">
        <f t="shared" si="190"/>
        <v/>
      </c>
      <c r="L5691" s="99" t="str">
        <f t="shared" ca="1" si="191"/>
        <v>-</v>
      </c>
      <c r="M5691" s="93" t="str">
        <f>IF(E5691="","",VLOOKUP(E5691,[1]PROJECTES!$C$14:$Z$5000,21,FALSE))</f>
        <v/>
      </c>
      <c r="N5691" s="100"/>
      <c r="O5691" s="72" t="s">
        <v>229</v>
      </c>
      <c r="P5691" s="101"/>
      <c r="Q5691" s="132"/>
      <c r="R5691" s="102"/>
      <c r="S5691" s="91"/>
    </row>
    <row r="5692" spans="1:19" s="104" customFormat="1" ht="12.75" customHeight="1" x14ac:dyDescent="0.25">
      <c r="A5692" s="121"/>
      <c r="B5692" s="92" t="str">
        <f>IF(E5692="","",VLOOKUP(E5692,[1]PROJECTES!$C$14:$G$5000,2,FALSE))</f>
        <v/>
      </c>
      <c r="C5692" s="121"/>
      <c r="D5692" s="93" t="str">
        <f>IF(E5692="","",VLOOKUP(E5692,[1]PROJECTES!$C$14:$G$5000,5,FALSE))</f>
        <v/>
      </c>
      <c r="E5692" s="117"/>
      <c r="F5692" s="95"/>
      <c r="G5692" s="96" t="str">
        <f>IF(E5692="","",VLOOKUP(E5692,[1]PROJECTES!$C$14:$G$5000,4,FALSE))</f>
        <v/>
      </c>
      <c r="H5692" s="118"/>
      <c r="I5692" s="97" t="str">
        <f>IF(H5692="","",VLOOKUP(H5692,BD!B$2:C$16,2,FALSE))</f>
        <v/>
      </c>
      <c r="J5692" s="98"/>
      <c r="K5692" s="135" t="str">
        <f t="shared" si="190"/>
        <v/>
      </c>
      <c r="L5692" s="99" t="str">
        <f t="shared" ca="1" si="191"/>
        <v>-</v>
      </c>
      <c r="M5692" s="93" t="str">
        <f>IF(E5692="","",VLOOKUP(E5692,[1]PROJECTES!$C$14:$Z$5000,21,FALSE))</f>
        <v/>
      </c>
      <c r="N5692" s="100"/>
      <c r="O5692" s="72" t="s">
        <v>229</v>
      </c>
      <c r="P5692" s="101"/>
      <c r="Q5692" s="132"/>
      <c r="R5692" s="102"/>
      <c r="S5692" s="91"/>
    </row>
    <row r="5693" spans="1:19" s="104" customFormat="1" ht="12.75" customHeight="1" x14ac:dyDescent="0.25">
      <c r="A5693" s="121"/>
      <c r="B5693" s="92" t="str">
        <f>IF(E5693="","",VLOOKUP(E5693,[1]PROJECTES!$C$14:$G$5000,2,FALSE))</f>
        <v/>
      </c>
      <c r="C5693" s="121"/>
      <c r="D5693" s="93" t="str">
        <f>IF(E5693="","",VLOOKUP(E5693,[1]PROJECTES!$C$14:$G$5000,5,FALSE))</f>
        <v/>
      </c>
      <c r="E5693" s="117"/>
      <c r="F5693" s="95"/>
      <c r="G5693" s="96" t="str">
        <f>IF(E5693="","",VLOOKUP(E5693,[1]PROJECTES!$C$14:$G$5000,4,FALSE))</f>
        <v/>
      </c>
      <c r="H5693" s="118"/>
      <c r="I5693" s="97" t="str">
        <f>IF(H5693="","",VLOOKUP(H5693,BD!B$2:C$16,2,FALSE))</f>
        <v/>
      </c>
      <c r="J5693" s="98"/>
      <c r="K5693" s="135" t="str">
        <f t="shared" si="190"/>
        <v/>
      </c>
      <c r="L5693" s="99" t="str">
        <f t="shared" ca="1" si="191"/>
        <v>-</v>
      </c>
      <c r="M5693" s="93" t="str">
        <f>IF(E5693="","",VLOOKUP(E5693,[1]PROJECTES!$C$14:$Z$5000,21,FALSE))</f>
        <v/>
      </c>
      <c r="N5693" s="100"/>
      <c r="O5693" s="72" t="s">
        <v>229</v>
      </c>
      <c r="P5693" s="101"/>
      <c r="Q5693" s="132"/>
      <c r="R5693" s="102"/>
      <c r="S5693" s="91"/>
    </row>
    <row r="5694" spans="1:19" s="104" customFormat="1" ht="12.75" customHeight="1" x14ac:dyDescent="0.25">
      <c r="A5694" s="121"/>
      <c r="B5694" s="92" t="str">
        <f>IF(E5694="","",VLOOKUP(E5694,[1]PROJECTES!$C$14:$G$5000,2,FALSE))</f>
        <v/>
      </c>
      <c r="C5694" s="121"/>
      <c r="D5694" s="93" t="str">
        <f>IF(E5694="","",VLOOKUP(E5694,[1]PROJECTES!$C$14:$G$5000,5,FALSE))</f>
        <v/>
      </c>
      <c r="E5694" s="117"/>
      <c r="F5694" s="95"/>
      <c r="G5694" s="96" t="str">
        <f>IF(E5694="","",VLOOKUP(E5694,[1]PROJECTES!$C$14:$G$5000,4,FALSE))</f>
        <v/>
      </c>
      <c r="H5694" s="118"/>
      <c r="I5694" s="97" t="str">
        <f>IF(H5694="","",VLOOKUP(H5694,BD!B$2:C$16,2,FALSE))</f>
        <v/>
      </c>
      <c r="J5694" s="98"/>
      <c r="K5694" s="135" t="str">
        <f t="shared" si="190"/>
        <v/>
      </c>
      <c r="L5694" s="99" t="str">
        <f t="shared" ca="1" si="191"/>
        <v>-</v>
      </c>
      <c r="M5694" s="93" t="str">
        <f>IF(E5694="","",VLOOKUP(E5694,[1]PROJECTES!$C$14:$Z$5000,21,FALSE))</f>
        <v/>
      </c>
      <c r="N5694" s="100"/>
      <c r="O5694" s="72" t="s">
        <v>229</v>
      </c>
      <c r="P5694" s="101"/>
      <c r="Q5694" s="132"/>
      <c r="R5694" s="102"/>
      <c r="S5694" s="91"/>
    </row>
    <row r="5695" spans="1:19" s="104" customFormat="1" ht="12.75" customHeight="1" x14ac:dyDescent="0.25">
      <c r="A5695" s="121"/>
      <c r="B5695" s="92" t="str">
        <f>IF(E5695="","",VLOOKUP(E5695,[1]PROJECTES!$C$14:$G$5000,2,FALSE))</f>
        <v/>
      </c>
      <c r="C5695" s="121"/>
      <c r="D5695" s="93" t="str">
        <f>IF(E5695="","",VLOOKUP(E5695,[1]PROJECTES!$C$14:$G$5000,5,FALSE))</f>
        <v/>
      </c>
      <c r="E5695" s="117"/>
      <c r="F5695" s="95"/>
      <c r="G5695" s="96" t="str">
        <f>IF(E5695="","",VLOOKUP(E5695,[1]PROJECTES!$C$14:$G$5000,4,FALSE))</f>
        <v/>
      </c>
      <c r="H5695" s="118"/>
      <c r="I5695" s="97" t="str">
        <f>IF(H5695="","",VLOOKUP(H5695,BD!B$2:C$16,2,FALSE))</f>
        <v/>
      </c>
      <c r="J5695" s="98"/>
      <c r="K5695" s="135" t="str">
        <f t="shared" si="190"/>
        <v/>
      </c>
      <c r="L5695" s="99" t="str">
        <f t="shared" ca="1" si="191"/>
        <v>-</v>
      </c>
      <c r="M5695" s="93" t="str">
        <f>IF(E5695="","",VLOOKUP(E5695,[1]PROJECTES!$C$14:$Z$5000,21,FALSE))</f>
        <v/>
      </c>
      <c r="N5695" s="100"/>
      <c r="O5695" s="72" t="s">
        <v>229</v>
      </c>
      <c r="P5695" s="101"/>
      <c r="Q5695" s="132"/>
      <c r="R5695" s="102"/>
      <c r="S5695" s="91"/>
    </row>
    <row r="5696" spans="1:19" s="104" customFormat="1" ht="12.75" customHeight="1" x14ac:dyDescent="0.25">
      <c r="A5696" s="121"/>
      <c r="B5696" s="92" t="str">
        <f>IF(E5696="","",VLOOKUP(E5696,[1]PROJECTES!$C$14:$G$5000,2,FALSE))</f>
        <v/>
      </c>
      <c r="C5696" s="121"/>
      <c r="D5696" s="93" t="str">
        <f>IF(E5696="","",VLOOKUP(E5696,[1]PROJECTES!$C$14:$G$5000,5,FALSE))</f>
        <v/>
      </c>
      <c r="E5696" s="117"/>
      <c r="F5696" s="95"/>
      <c r="G5696" s="96" t="str">
        <f>IF(E5696="","",VLOOKUP(E5696,[1]PROJECTES!$C$14:$G$5000,4,FALSE))</f>
        <v/>
      </c>
      <c r="H5696" s="118"/>
      <c r="I5696" s="97" t="str">
        <f>IF(H5696="","",VLOOKUP(H5696,BD!B$2:C$16,2,FALSE))</f>
        <v/>
      </c>
      <c r="J5696" s="98"/>
      <c r="K5696" s="135" t="str">
        <f t="shared" si="190"/>
        <v/>
      </c>
      <c r="L5696" s="99" t="str">
        <f t="shared" ca="1" si="191"/>
        <v>-</v>
      </c>
      <c r="M5696" s="93" t="str">
        <f>IF(E5696="","",VLOOKUP(E5696,[1]PROJECTES!$C$14:$Z$5000,21,FALSE))</f>
        <v/>
      </c>
      <c r="N5696" s="100"/>
      <c r="O5696" s="72" t="s">
        <v>229</v>
      </c>
      <c r="P5696" s="101"/>
      <c r="Q5696" s="132"/>
      <c r="R5696" s="102"/>
      <c r="S5696" s="91"/>
    </row>
    <row r="5697" spans="1:19" s="104" customFormat="1" ht="12.75" customHeight="1" x14ac:dyDescent="0.25">
      <c r="A5697" s="121"/>
      <c r="B5697" s="92" t="str">
        <f>IF(E5697="","",VLOOKUP(E5697,[1]PROJECTES!$C$14:$G$5000,2,FALSE))</f>
        <v/>
      </c>
      <c r="C5697" s="121"/>
      <c r="D5697" s="93" t="str">
        <f>IF(E5697="","",VLOOKUP(E5697,[1]PROJECTES!$C$14:$G$5000,5,FALSE))</f>
        <v/>
      </c>
      <c r="E5697" s="117"/>
      <c r="F5697" s="95"/>
      <c r="G5697" s="96" t="str">
        <f>IF(E5697="","",VLOOKUP(E5697,[1]PROJECTES!$C$14:$G$5000,4,FALSE))</f>
        <v/>
      </c>
      <c r="H5697" s="118"/>
      <c r="I5697" s="97" t="str">
        <f>IF(H5697="","",VLOOKUP(H5697,BD!B$2:C$16,2,FALSE))</f>
        <v/>
      </c>
      <c r="J5697" s="98"/>
      <c r="K5697" s="135" t="str">
        <f t="shared" si="190"/>
        <v/>
      </c>
      <c r="L5697" s="99" t="str">
        <f t="shared" ca="1" si="191"/>
        <v>-</v>
      </c>
      <c r="M5697" s="93" t="str">
        <f>IF(E5697="","",VLOOKUP(E5697,[1]PROJECTES!$C$14:$Z$5000,21,FALSE))</f>
        <v/>
      </c>
      <c r="N5697" s="100"/>
      <c r="O5697" s="72" t="s">
        <v>229</v>
      </c>
      <c r="P5697" s="101"/>
      <c r="Q5697" s="132"/>
      <c r="R5697" s="102"/>
      <c r="S5697" s="91"/>
    </row>
    <row r="5698" spans="1:19" s="104" customFormat="1" ht="12.75" customHeight="1" x14ac:dyDescent="0.25">
      <c r="A5698" s="121"/>
      <c r="B5698" s="92" t="str">
        <f>IF(E5698="","",VLOOKUP(E5698,[1]PROJECTES!$C$14:$G$5000,2,FALSE))</f>
        <v/>
      </c>
      <c r="C5698" s="121"/>
      <c r="D5698" s="93" t="str">
        <f>IF(E5698="","",VLOOKUP(E5698,[1]PROJECTES!$C$14:$G$5000,5,FALSE))</f>
        <v/>
      </c>
      <c r="E5698" s="117"/>
      <c r="F5698" s="95"/>
      <c r="G5698" s="96" t="str">
        <f>IF(E5698="","",VLOOKUP(E5698,[1]PROJECTES!$C$14:$G$5000,4,FALSE))</f>
        <v/>
      </c>
      <c r="H5698" s="118"/>
      <c r="I5698" s="97" t="str">
        <f>IF(H5698="","",VLOOKUP(H5698,BD!B$2:C$16,2,FALSE))</f>
        <v/>
      </c>
      <c r="J5698" s="98"/>
      <c r="K5698" s="135" t="str">
        <f t="shared" si="190"/>
        <v/>
      </c>
      <c r="L5698" s="99" t="str">
        <f t="shared" ca="1" si="191"/>
        <v>-</v>
      </c>
      <c r="M5698" s="93" t="str">
        <f>IF(E5698="","",VLOOKUP(E5698,[1]PROJECTES!$C$14:$Z$5000,21,FALSE))</f>
        <v/>
      </c>
      <c r="N5698" s="100"/>
      <c r="O5698" s="72" t="s">
        <v>229</v>
      </c>
      <c r="P5698" s="101"/>
      <c r="Q5698" s="132"/>
      <c r="R5698" s="102"/>
      <c r="S5698" s="91"/>
    </row>
    <row r="5699" spans="1:19" s="104" customFormat="1" ht="12.75" customHeight="1" x14ac:dyDescent="0.25">
      <c r="A5699" s="121"/>
      <c r="B5699" s="92" t="str">
        <f>IF(E5699="","",VLOOKUP(E5699,[1]PROJECTES!$C$14:$G$5000,2,FALSE))</f>
        <v/>
      </c>
      <c r="C5699" s="121"/>
      <c r="D5699" s="93" t="str">
        <f>IF(E5699="","",VLOOKUP(E5699,[1]PROJECTES!$C$14:$G$5000,5,FALSE))</f>
        <v/>
      </c>
      <c r="E5699" s="117"/>
      <c r="F5699" s="95"/>
      <c r="G5699" s="96" t="str">
        <f>IF(E5699="","",VLOOKUP(E5699,[1]PROJECTES!$C$14:$G$5000,4,FALSE))</f>
        <v/>
      </c>
      <c r="H5699" s="118"/>
      <c r="I5699" s="97" t="str">
        <f>IF(H5699="","",VLOOKUP(H5699,BD!B$2:C$16,2,FALSE))</f>
        <v/>
      </c>
      <c r="J5699" s="98"/>
      <c r="K5699" s="135" t="str">
        <f t="shared" si="190"/>
        <v/>
      </c>
      <c r="L5699" s="99" t="str">
        <f t="shared" ca="1" si="191"/>
        <v>-</v>
      </c>
      <c r="M5699" s="93" t="str">
        <f>IF(E5699="","",VLOOKUP(E5699,[1]PROJECTES!$C$14:$Z$5000,21,FALSE))</f>
        <v/>
      </c>
      <c r="N5699" s="100"/>
      <c r="O5699" s="72" t="s">
        <v>229</v>
      </c>
      <c r="P5699" s="101"/>
      <c r="Q5699" s="132"/>
      <c r="R5699" s="102"/>
      <c r="S5699" s="91"/>
    </row>
    <row r="5700" spans="1:19" s="104" customFormat="1" ht="12.75" customHeight="1" x14ac:dyDescent="0.25">
      <c r="A5700" s="121"/>
      <c r="B5700" s="92" t="str">
        <f>IF(E5700="","",VLOOKUP(E5700,[1]PROJECTES!$C$14:$G$5000,2,FALSE))</f>
        <v/>
      </c>
      <c r="C5700" s="121"/>
      <c r="D5700" s="93" t="str">
        <f>IF(E5700="","",VLOOKUP(E5700,[1]PROJECTES!$C$14:$G$5000,5,FALSE))</f>
        <v/>
      </c>
      <c r="E5700" s="117"/>
      <c r="F5700" s="95"/>
      <c r="G5700" s="96" t="str">
        <f>IF(E5700="","",VLOOKUP(E5700,[1]PROJECTES!$C$14:$G$5000,4,FALSE))</f>
        <v/>
      </c>
      <c r="H5700" s="118"/>
      <c r="I5700" s="97" t="str">
        <f>IF(H5700="","",VLOOKUP(H5700,BD!B$2:C$16,2,FALSE))</f>
        <v/>
      </c>
      <c r="J5700" s="98"/>
      <c r="K5700" s="135" t="str">
        <f t="shared" si="190"/>
        <v/>
      </c>
      <c r="L5700" s="99" t="str">
        <f t="shared" ca="1" si="191"/>
        <v>-</v>
      </c>
      <c r="M5700" s="93" t="str">
        <f>IF(E5700="","",VLOOKUP(E5700,[1]PROJECTES!$C$14:$Z$5000,21,FALSE))</f>
        <v/>
      </c>
      <c r="N5700" s="100"/>
      <c r="O5700" s="72" t="s">
        <v>229</v>
      </c>
      <c r="P5700" s="101"/>
      <c r="Q5700" s="132"/>
      <c r="R5700" s="102"/>
      <c r="S5700" s="91"/>
    </row>
    <row r="5701" spans="1:19" s="104" customFormat="1" ht="12.75" customHeight="1" x14ac:dyDescent="0.25">
      <c r="A5701" s="121"/>
      <c r="B5701" s="92" t="str">
        <f>IF(E5701="","",VLOOKUP(E5701,[1]PROJECTES!$C$14:$G$5000,2,FALSE))</f>
        <v/>
      </c>
      <c r="C5701" s="121"/>
      <c r="D5701" s="93" t="str">
        <f>IF(E5701="","",VLOOKUP(E5701,[1]PROJECTES!$C$14:$G$5000,5,FALSE))</f>
        <v/>
      </c>
      <c r="E5701" s="117"/>
      <c r="F5701" s="95"/>
      <c r="G5701" s="96" t="str">
        <f>IF(E5701="","",VLOOKUP(E5701,[1]PROJECTES!$C$14:$G$5000,4,FALSE))</f>
        <v/>
      </c>
      <c r="H5701" s="118"/>
      <c r="I5701" s="97" t="str">
        <f>IF(H5701="","",VLOOKUP(H5701,BD!B$2:C$16,2,FALSE))</f>
        <v/>
      </c>
      <c r="J5701" s="98"/>
      <c r="K5701" s="135" t="str">
        <f t="shared" si="190"/>
        <v/>
      </c>
      <c r="L5701" s="99" t="str">
        <f t="shared" ca="1" si="191"/>
        <v>-</v>
      </c>
      <c r="M5701" s="93" t="str">
        <f>IF(E5701="","",VLOOKUP(E5701,[1]PROJECTES!$C$14:$Z$5000,21,FALSE))</f>
        <v/>
      </c>
      <c r="N5701" s="100"/>
      <c r="O5701" s="72" t="s">
        <v>229</v>
      </c>
      <c r="P5701" s="101"/>
      <c r="Q5701" s="132"/>
      <c r="R5701" s="102"/>
      <c r="S5701" s="91"/>
    </row>
    <row r="5702" spans="1:19" s="104" customFormat="1" ht="12.75" customHeight="1" x14ac:dyDescent="0.25">
      <c r="A5702" s="121"/>
      <c r="B5702" s="92" t="str">
        <f>IF(E5702="","",VLOOKUP(E5702,[1]PROJECTES!$C$14:$G$5000,2,FALSE))</f>
        <v/>
      </c>
      <c r="C5702" s="121"/>
      <c r="D5702" s="93" t="str">
        <f>IF(E5702="","",VLOOKUP(E5702,[1]PROJECTES!$C$14:$G$5000,5,FALSE))</f>
        <v/>
      </c>
      <c r="E5702" s="117"/>
      <c r="F5702" s="95"/>
      <c r="G5702" s="96" t="str">
        <f>IF(E5702="","",VLOOKUP(E5702,[1]PROJECTES!$C$14:$G$5000,4,FALSE))</f>
        <v/>
      </c>
      <c r="H5702" s="118"/>
      <c r="I5702" s="97" t="str">
        <f>IF(H5702="","",VLOOKUP(H5702,BD!B$2:C$16,2,FALSE))</f>
        <v/>
      </c>
      <c r="J5702" s="98"/>
      <c r="K5702" s="135" t="str">
        <f t="shared" si="190"/>
        <v/>
      </c>
      <c r="L5702" s="99" t="str">
        <f t="shared" ca="1" si="191"/>
        <v>-</v>
      </c>
      <c r="M5702" s="93" t="str">
        <f>IF(E5702="","",VLOOKUP(E5702,[1]PROJECTES!$C$14:$Z$5000,21,FALSE))</f>
        <v/>
      </c>
      <c r="N5702" s="100"/>
      <c r="O5702" s="72" t="s">
        <v>229</v>
      </c>
      <c r="P5702" s="101"/>
      <c r="Q5702" s="132"/>
      <c r="R5702" s="102"/>
      <c r="S5702" s="91"/>
    </row>
    <row r="5703" spans="1:19" s="104" customFormat="1" ht="12.75" customHeight="1" x14ac:dyDescent="0.25">
      <c r="A5703" s="121"/>
      <c r="B5703" s="92" t="str">
        <f>IF(E5703="","",VLOOKUP(E5703,[1]PROJECTES!$C$14:$G$5000,2,FALSE))</f>
        <v/>
      </c>
      <c r="C5703" s="121"/>
      <c r="D5703" s="93" t="str">
        <f>IF(E5703="","",VLOOKUP(E5703,[1]PROJECTES!$C$14:$G$5000,5,FALSE))</f>
        <v/>
      </c>
      <c r="E5703" s="117"/>
      <c r="F5703" s="95"/>
      <c r="G5703" s="96" t="str">
        <f>IF(E5703="","",VLOOKUP(E5703,[1]PROJECTES!$C$14:$G$5000,4,FALSE))</f>
        <v/>
      </c>
      <c r="H5703" s="118"/>
      <c r="I5703" s="97" t="str">
        <f>IF(H5703="","",VLOOKUP(H5703,BD!B$2:C$16,2,FALSE))</f>
        <v/>
      </c>
      <c r="J5703" s="98"/>
      <c r="K5703" s="135" t="str">
        <f t="shared" si="190"/>
        <v/>
      </c>
      <c r="L5703" s="99" t="str">
        <f t="shared" ca="1" si="191"/>
        <v>-</v>
      </c>
      <c r="M5703" s="93" t="str">
        <f>IF(E5703="","",VLOOKUP(E5703,[1]PROJECTES!$C$14:$Z$5000,21,FALSE))</f>
        <v/>
      </c>
      <c r="N5703" s="100"/>
      <c r="O5703" s="72" t="s">
        <v>229</v>
      </c>
      <c r="P5703" s="101"/>
      <c r="Q5703" s="132"/>
      <c r="R5703" s="102"/>
      <c r="S5703" s="91"/>
    </row>
    <row r="5704" spans="1:19" s="104" customFormat="1" ht="12.75" customHeight="1" x14ac:dyDescent="0.25">
      <c r="A5704" s="121"/>
      <c r="B5704" s="92" t="str">
        <f>IF(E5704="","",VLOOKUP(E5704,[1]PROJECTES!$C$14:$G$5000,2,FALSE))</f>
        <v/>
      </c>
      <c r="C5704" s="121"/>
      <c r="D5704" s="93" t="str">
        <f>IF(E5704="","",VLOOKUP(E5704,[1]PROJECTES!$C$14:$G$5000,5,FALSE))</f>
        <v/>
      </c>
      <c r="E5704" s="117"/>
      <c r="F5704" s="95"/>
      <c r="G5704" s="96" t="str">
        <f>IF(E5704="","",VLOOKUP(E5704,[1]PROJECTES!$C$14:$G$5000,4,FALSE))</f>
        <v/>
      </c>
      <c r="H5704" s="118"/>
      <c r="I5704" s="97" t="str">
        <f>IF(H5704="","",VLOOKUP(H5704,BD!B$2:C$16,2,FALSE))</f>
        <v/>
      </c>
      <c r="J5704" s="98"/>
      <c r="K5704" s="135" t="str">
        <f t="shared" si="190"/>
        <v/>
      </c>
      <c r="L5704" s="99" t="str">
        <f t="shared" ca="1" si="191"/>
        <v>-</v>
      </c>
      <c r="M5704" s="93" t="str">
        <f>IF(E5704="","",VLOOKUP(E5704,[1]PROJECTES!$C$14:$Z$5000,21,FALSE))</f>
        <v/>
      </c>
      <c r="N5704" s="100"/>
      <c r="O5704" s="72" t="s">
        <v>229</v>
      </c>
      <c r="P5704" s="101"/>
      <c r="Q5704" s="132"/>
      <c r="R5704" s="102"/>
      <c r="S5704" s="91"/>
    </row>
    <row r="5705" spans="1:19" s="104" customFormat="1" ht="12.75" customHeight="1" x14ac:dyDescent="0.25">
      <c r="A5705" s="121"/>
      <c r="B5705" s="92" t="str">
        <f>IF(E5705="","",VLOOKUP(E5705,[1]PROJECTES!$C$14:$G$5000,2,FALSE))</f>
        <v/>
      </c>
      <c r="C5705" s="121"/>
      <c r="D5705" s="93" t="str">
        <f>IF(E5705="","",VLOOKUP(E5705,[1]PROJECTES!$C$14:$G$5000,5,FALSE))</f>
        <v/>
      </c>
      <c r="E5705" s="117"/>
      <c r="F5705" s="95"/>
      <c r="G5705" s="96" t="str">
        <f>IF(E5705="","",VLOOKUP(E5705,[1]PROJECTES!$C$14:$G$5000,4,FALSE))</f>
        <v/>
      </c>
      <c r="H5705" s="118"/>
      <c r="I5705" s="97" t="str">
        <f>IF(H5705="","",VLOOKUP(H5705,BD!B$2:C$16,2,FALSE))</f>
        <v/>
      </c>
      <c r="J5705" s="98"/>
      <c r="K5705" s="135" t="str">
        <f t="shared" si="190"/>
        <v/>
      </c>
      <c r="L5705" s="99" t="str">
        <f t="shared" ca="1" si="191"/>
        <v>-</v>
      </c>
      <c r="M5705" s="93" t="str">
        <f>IF(E5705="","",VLOOKUP(E5705,[1]PROJECTES!$C$14:$Z$5000,21,FALSE))</f>
        <v/>
      </c>
      <c r="N5705" s="100"/>
      <c r="O5705" s="72" t="s">
        <v>229</v>
      </c>
      <c r="P5705" s="101"/>
      <c r="Q5705" s="132"/>
      <c r="R5705" s="102"/>
      <c r="S5705" s="91"/>
    </row>
    <row r="5706" spans="1:19" s="104" customFormat="1" ht="12.75" customHeight="1" x14ac:dyDescent="0.25">
      <c r="A5706" s="121"/>
      <c r="B5706" s="92" t="str">
        <f>IF(E5706="","",VLOOKUP(E5706,[1]PROJECTES!$C$14:$G$5000,2,FALSE))</f>
        <v/>
      </c>
      <c r="C5706" s="121"/>
      <c r="D5706" s="93" t="str">
        <f>IF(E5706="","",VLOOKUP(E5706,[1]PROJECTES!$C$14:$G$5000,5,FALSE))</f>
        <v/>
      </c>
      <c r="E5706" s="117"/>
      <c r="F5706" s="95"/>
      <c r="G5706" s="96" t="str">
        <f>IF(E5706="","",VLOOKUP(E5706,[1]PROJECTES!$C$14:$G$5000,4,FALSE))</f>
        <v/>
      </c>
      <c r="H5706" s="118"/>
      <c r="I5706" s="97" t="str">
        <f>IF(H5706="","",VLOOKUP(H5706,BD!B$2:C$16,2,FALSE))</f>
        <v/>
      </c>
      <c r="J5706" s="98"/>
      <c r="K5706" s="135" t="str">
        <f t="shared" si="190"/>
        <v/>
      </c>
      <c r="L5706" s="99" t="str">
        <f t="shared" ca="1" si="191"/>
        <v>-</v>
      </c>
      <c r="M5706" s="93" t="str">
        <f>IF(E5706="","",VLOOKUP(E5706,[1]PROJECTES!$C$14:$Z$5000,21,FALSE))</f>
        <v/>
      </c>
      <c r="N5706" s="100"/>
      <c r="O5706" s="72" t="s">
        <v>229</v>
      </c>
      <c r="P5706" s="101"/>
      <c r="Q5706" s="132"/>
      <c r="R5706" s="102"/>
      <c r="S5706" s="91"/>
    </row>
    <row r="5707" spans="1:19" s="104" customFormat="1" ht="12.75" customHeight="1" x14ac:dyDescent="0.25">
      <c r="A5707" s="121"/>
      <c r="B5707" s="92" t="str">
        <f>IF(E5707="","",VLOOKUP(E5707,[1]PROJECTES!$C$14:$G$5000,2,FALSE))</f>
        <v/>
      </c>
      <c r="C5707" s="121"/>
      <c r="D5707" s="93" t="str">
        <f>IF(E5707="","",VLOOKUP(E5707,[1]PROJECTES!$C$14:$G$5000,5,FALSE))</f>
        <v/>
      </c>
      <c r="E5707" s="117"/>
      <c r="F5707" s="95"/>
      <c r="G5707" s="96" t="str">
        <f>IF(E5707="","",VLOOKUP(E5707,[1]PROJECTES!$C$14:$G$5000,4,FALSE))</f>
        <v/>
      </c>
      <c r="H5707" s="118"/>
      <c r="I5707" s="97" t="str">
        <f>IF(H5707="","",VLOOKUP(H5707,BD!B$2:C$16,2,FALSE))</f>
        <v/>
      </c>
      <c r="J5707" s="98"/>
      <c r="K5707" s="135" t="str">
        <f t="shared" si="190"/>
        <v/>
      </c>
      <c r="L5707" s="99" t="str">
        <f t="shared" ca="1" si="191"/>
        <v>-</v>
      </c>
      <c r="M5707" s="93" t="str">
        <f>IF(E5707="","",VLOOKUP(E5707,[1]PROJECTES!$C$14:$Z$5000,21,FALSE))</f>
        <v/>
      </c>
      <c r="N5707" s="100"/>
      <c r="O5707" s="72" t="s">
        <v>229</v>
      </c>
      <c r="P5707" s="101"/>
      <c r="Q5707" s="132"/>
      <c r="R5707" s="102"/>
      <c r="S5707" s="91"/>
    </row>
    <row r="5708" spans="1:19" s="104" customFormat="1" ht="12.75" customHeight="1" x14ac:dyDescent="0.25">
      <c r="A5708" s="121"/>
      <c r="B5708" s="92" t="str">
        <f>IF(E5708="","",VLOOKUP(E5708,[1]PROJECTES!$C$14:$G$5000,2,FALSE))</f>
        <v/>
      </c>
      <c r="C5708" s="121"/>
      <c r="D5708" s="93" t="str">
        <f>IF(E5708="","",VLOOKUP(E5708,[1]PROJECTES!$C$14:$G$5000,5,FALSE))</f>
        <v/>
      </c>
      <c r="E5708" s="117"/>
      <c r="F5708" s="95"/>
      <c r="G5708" s="96" t="str">
        <f>IF(E5708="","",VLOOKUP(E5708,[1]PROJECTES!$C$14:$G$5000,4,FALSE))</f>
        <v/>
      </c>
      <c r="H5708" s="118"/>
      <c r="I5708" s="97" t="str">
        <f>IF(H5708="","",VLOOKUP(H5708,BD!B$2:C$16,2,FALSE))</f>
        <v/>
      </c>
      <c r="J5708" s="98"/>
      <c r="K5708" s="135" t="str">
        <f t="shared" si="190"/>
        <v/>
      </c>
      <c r="L5708" s="99" t="str">
        <f t="shared" ca="1" si="191"/>
        <v>-</v>
      </c>
      <c r="M5708" s="93" t="str">
        <f>IF(E5708="","",VLOOKUP(E5708,[1]PROJECTES!$C$14:$Z$5000,21,FALSE))</f>
        <v/>
      </c>
      <c r="N5708" s="100"/>
      <c r="O5708" s="72" t="s">
        <v>229</v>
      </c>
      <c r="P5708" s="101"/>
      <c r="Q5708" s="132"/>
      <c r="R5708" s="102"/>
      <c r="S5708" s="91"/>
    </row>
    <row r="5709" spans="1:19" s="104" customFormat="1" ht="12.75" customHeight="1" x14ac:dyDescent="0.25">
      <c r="A5709" s="121"/>
      <c r="B5709" s="92" t="str">
        <f>IF(E5709="","",VLOOKUP(E5709,[1]PROJECTES!$C$14:$G$5000,2,FALSE))</f>
        <v/>
      </c>
      <c r="C5709" s="121"/>
      <c r="D5709" s="93" t="str">
        <f>IF(E5709="","",VLOOKUP(E5709,[1]PROJECTES!$C$14:$G$5000,5,FALSE))</f>
        <v/>
      </c>
      <c r="E5709" s="117"/>
      <c r="F5709" s="95"/>
      <c r="G5709" s="96" t="str">
        <f>IF(E5709="","",VLOOKUP(E5709,[1]PROJECTES!$C$14:$G$5000,4,FALSE))</f>
        <v/>
      </c>
      <c r="H5709" s="118"/>
      <c r="I5709" s="97" t="str">
        <f>IF(H5709="","",VLOOKUP(H5709,BD!B$2:C$16,2,FALSE))</f>
        <v/>
      </c>
      <c r="J5709" s="98"/>
      <c r="K5709" s="135" t="str">
        <f t="shared" si="190"/>
        <v/>
      </c>
      <c r="L5709" s="99" t="str">
        <f t="shared" ca="1" si="191"/>
        <v>-</v>
      </c>
      <c r="M5709" s="93" t="str">
        <f>IF(E5709="","",VLOOKUP(E5709,[1]PROJECTES!$C$14:$Z$5000,21,FALSE))</f>
        <v/>
      </c>
      <c r="N5709" s="100"/>
      <c r="O5709" s="72" t="s">
        <v>229</v>
      </c>
      <c r="P5709" s="101"/>
      <c r="Q5709" s="132"/>
      <c r="R5709" s="102"/>
      <c r="S5709" s="91"/>
    </row>
    <row r="5710" spans="1:19" s="104" customFormat="1" ht="12.75" customHeight="1" x14ac:dyDescent="0.25">
      <c r="A5710" s="121"/>
      <c r="B5710" s="92" t="str">
        <f>IF(E5710="","",VLOOKUP(E5710,[1]PROJECTES!$C$14:$G$5000,2,FALSE))</f>
        <v/>
      </c>
      <c r="C5710" s="121"/>
      <c r="D5710" s="93" t="str">
        <f>IF(E5710="","",VLOOKUP(E5710,[1]PROJECTES!$C$14:$G$5000,5,FALSE))</f>
        <v/>
      </c>
      <c r="E5710" s="117"/>
      <c r="F5710" s="95"/>
      <c r="G5710" s="96" t="str">
        <f>IF(E5710="","",VLOOKUP(E5710,[1]PROJECTES!$C$14:$G$5000,4,FALSE))</f>
        <v/>
      </c>
      <c r="H5710" s="118"/>
      <c r="I5710" s="97" t="str">
        <f>IF(H5710="","",VLOOKUP(H5710,BD!B$2:C$16,2,FALSE))</f>
        <v/>
      </c>
      <c r="J5710" s="98"/>
      <c r="K5710" s="135" t="str">
        <f t="shared" si="190"/>
        <v/>
      </c>
      <c r="L5710" s="99" t="str">
        <f t="shared" ca="1" si="191"/>
        <v>-</v>
      </c>
      <c r="M5710" s="93" t="str">
        <f>IF(E5710="","",VLOOKUP(E5710,[1]PROJECTES!$C$14:$Z$5000,21,FALSE))</f>
        <v/>
      </c>
      <c r="N5710" s="100"/>
      <c r="O5710" s="72" t="s">
        <v>229</v>
      </c>
      <c r="P5710" s="101"/>
      <c r="Q5710" s="132"/>
      <c r="R5710" s="102"/>
      <c r="S5710" s="91"/>
    </row>
    <row r="5711" spans="1:19" s="104" customFormat="1" ht="12.75" customHeight="1" x14ac:dyDescent="0.25">
      <c r="A5711" s="121"/>
      <c r="B5711" s="92" t="str">
        <f>IF(E5711="","",VLOOKUP(E5711,[1]PROJECTES!$C$14:$G$5000,2,FALSE))</f>
        <v/>
      </c>
      <c r="C5711" s="121"/>
      <c r="D5711" s="93" t="str">
        <f>IF(E5711="","",VLOOKUP(E5711,[1]PROJECTES!$C$14:$G$5000,5,FALSE))</f>
        <v/>
      </c>
      <c r="E5711" s="117"/>
      <c r="F5711" s="95"/>
      <c r="G5711" s="96" t="str">
        <f>IF(E5711="","",VLOOKUP(E5711,[1]PROJECTES!$C$14:$G$5000,4,FALSE))</f>
        <v/>
      </c>
      <c r="H5711" s="118"/>
      <c r="I5711" s="97" t="str">
        <f>IF(H5711="","",VLOOKUP(H5711,BD!B$2:C$16,2,FALSE))</f>
        <v/>
      </c>
      <c r="J5711" s="98"/>
      <c r="K5711" s="135" t="str">
        <f t="shared" si="190"/>
        <v/>
      </c>
      <c r="L5711" s="99" t="str">
        <f t="shared" ca="1" si="191"/>
        <v>-</v>
      </c>
      <c r="M5711" s="93" t="str">
        <f>IF(E5711="","",VLOOKUP(E5711,[1]PROJECTES!$C$14:$Z$5000,21,FALSE))</f>
        <v/>
      </c>
      <c r="N5711" s="100"/>
      <c r="O5711" s="72" t="s">
        <v>229</v>
      </c>
      <c r="P5711" s="101"/>
      <c r="Q5711" s="132"/>
      <c r="R5711" s="102"/>
      <c r="S5711" s="91"/>
    </row>
    <row r="5712" spans="1:19" s="104" customFormat="1" ht="12.75" customHeight="1" x14ac:dyDescent="0.25">
      <c r="A5712" s="121"/>
      <c r="B5712" s="92" t="str">
        <f>IF(E5712="","",VLOOKUP(E5712,[1]PROJECTES!$C$14:$G$5000,2,FALSE))</f>
        <v/>
      </c>
      <c r="C5712" s="121"/>
      <c r="D5712" s="93" t="str">
        <f>IF(E5712="","",VLOOKUP(E5712,[1]PROJECTES!$C$14:$G$5000,5,FALSE))</f>
        <v/>
      </c>
      <c r="E5712" s="117"/>
      <c r="F5712" s="95"/>
      <c r="G5712" s="96" t="str">
        <f>IF(E5712="","",VLOOKUP(E5712,[1]PROJECTES!$C$14:$G$5000,4,FALSE))</f>
        <v/>
      </c>
      <c r="H5712" s="118"/>
      <c r="I5712" s="97" t="str">
        <f>IF(H5712="","",VLOOKUP(H5712,BD!B$2:C$16,2,FALSE))</f>
        <v/>
      </c>
      <c r="J5712" s="98"/>
      <c r="K5712" s="135" t="str">
        <f t="shared" si="190"/>
        <v/>
      </c>
      <c r="L5712" s="99" t="str">
        <f t="shared" ca="1" si="191"/>
        <v>-</v>
      </c>
      <c r="M5712" s="93" t="str">
        <f>IF(E5712="","",VLOOKUP(E5712,[1]PROJECTES!$C$14:$Z$5000,21,FALSE))</f>
        <v/>
      </c>
      <c r="N5712" s="100"/>
      <c r="O5712" s="72" t="s">
        <v>229</v>
      </c>
      <c r="P5712" s="101"/>
      <c r="Q5712" s="132"/>
      <c r="R5712" s="102"/>
      <c r="S5712" s="91"/>
    </row>
    <row r="5713" spans="1:19" s="104" customFormat="1" ht="12.75" customHeight="1" x14ac:dyDescent="0.25">
      <c r="A5713" s="121"/>
      <c r="B5713" s="92" t="str">
        <f>IF(E5713="","",VLOOKUP(E5713,[1]PROJECTES!$C$14:$G$5000,2,FALSE))</f>
        <v/>
      </c>
      <c r="C5713" s="121"/>
      <c r="D5713" s="93" t="str">
        <f>IF(E5713="","",VLOOKUP(E5713,[1]PROJECTES!$C$14:$G$5000,5,FALSE))</f>
        <v/>
      </c>
      <c r="E5713" s="117"/>
      <c r="F5713" s="95"/>
      <c r="G5713" s="96" t="str">
        <f>IF(E5713="","",VLOOKUP(E5713,[1]PROJECTES!$C$14:$G$5000,4,FALSE))</f>
        <v/>
      </c>
      <c r="H5713" s="118"/>
      <c r="I5713" s="97" t="str">
        <f>IF(H5713="","",VLOOKUP(H5713,BD!B$2:C$16,2,FALSE))</f>
        <v/>
      </c>
      <c r="J5713" s="98"/>
      <c r="K5713" s="135" t="str">
        <f t="shared" si="190"/>
        <v/>
      </c>
      <c r="L5713" s="99" t="str">
        <f t="shared" ca="1" si="191"/>
        <v>-</v>
      </c>
      <c r="M5713" s="93" t="str">
        <f>IF(E5713="","",VLOOKUP(E5713,[1]PROJECTES!$C$14:$Z$5000,21,FALSE))</f>
        <v/>
      </c>
      <c r="N5713" s="100"/>
      <c r="O5713" s="72" t="s">
        <v>229</v>
      </c>
      <c r="P5713" s="101"/>
      <c r="Q5713" s="132"/>
      <c r="R5713" s="102"/>
      <c r="S5713" s="91"/>
    </row>
    <row r="5714" spans="1:19" s="104" customFormat="1" ht="12.75" customHeight="1" x14ac:dyDescent="0.25">
      <c r="A5714" s="121"/>
      <c r="B5714" s="92" t="str">
        <f>IF(E5714="","",VLOOKUP(E5714,[1]PROJECTES!$C$14:$G$5000,2,FALSE))</f>
        <v/>
      </c>
      <c r="C5714" s="121"/>
      <c r="D5714" s="93" t="str">
        <f>IF(E5714="","",VLOOKUP(E5714,[1]PROJECTES!$C$14:$G$5000,5,FALSE))</f>
        <v/>
      </c>
      <c r="E5714" s="117"/>
      <c r="F5714" s="95"/>
      <c r="G5714" s="96" t="str">
        <f>IF(E5714="","",VLOOKUP(E5714,[1]PROJECTES!$C$14:$G$5000,4,FALSE))</f>
        <v/>
      </c>
      <c r="H5714" s="118"/>
      <c r="I5714" s="97" t="str">
        <f>IF(H5714="","",VLOOKUP(H5714,BD!B$2:C$16,2,FALSE))</f>
        <v/>
      </c>
      <c r="J5714" s="98"/>
      <c r="K5714" s="135" t="str">
        <f t="shared" si="190"/>
        <v/>
      </c>
      <c r="L5714" s="99" t="str">
        <f t="shared" ca="1" si="191"/>
        <v>-</v>
      </c>
      <c r="M5714" s="93" t="str">
        <f>IF(E5714="","",VLOOKUP(E5714,[1]PROJECTES!$C$14:$Z$5000,21,FALSE))</f>
        <v/>
      </c>
      <c r="N5714" s="100"/>
      <c r="O5714" s="72" t="s">
        <v>229</v>
      </c>
      <c r="P5714" s="101"/>
      <c r="Q5714" s="132"/>
      <c r="R5714" s="102"/>
      <c r="S5714" s="91"/>
    </row>
    <row r="5715" spans="1:19" s="104" customFormat="1" ht="12.75" customHeight="1" x14ac:dyDescent="0.25">
      <c r="A5715" s="121"/>
      <c r="B5715" s="92" t="str">
        <f>IF(E5715="","",VLOOKUP(E5715,[1]PROJECTES!$C$14:$G$5000,2,FALSE))</f>
        <v/>
      </c>
      <c r="C5715" s="121"/>
      <c r="D5715" s="93" t="str">
        <f>IF(E5715="","",VLOOKUP(E5715,[1]PROJECTES!$C$14:$G$5000,5,FALSE))</f>
        <v/>
      </c>
      <c r="E5715" s="117"/>
      <c r="F5715" s="95"/>
      <c r="G5715" s="96" t="str">
        <f>IF(E5715="","",VLOOKUP(E5715,[1]PROJECTES!$C$14:$G$5000,4,FALSE))</f>
        <v/>
      </c>
      <c r="H5715" s="118"/>
      <c r="I5715" s="97" t="str">
        <f>IF(H5715="","",VLOOKUP(H5715,BD!B$2:C$16,2,FALSE))</f>
        <v/>
      </c>
      <c r="J5715" s="98"/>
      <c r="K5715" s="135" t="str">
        <f t="shared" si="190"/>
        <v/>
      </c>
      <c r="L5715" s="99" t="str">
        <f t="shared" ca="1" si="191"/>
        <v>-</v>
      </c>
      <c r="M5715" s="93" t="str">
        <f>IF(E5715="","",VLOOKUP(E5715,[1]PROJECTES!$C$14:$Z$5000,21,FALSE))</f>
        <v/>
      </c>
      <c r="N5715" s="100"/>
      <c r="O5715" s="72" t="s">
        <v>229</v>
      </c>
      <c r="P5715" s="101"/>
      <c r="Q5715" s="132"/>
      <c r="R5715" s="102"/>
      <c r="S5715" s="91"/>
    </row>
    <row r="5716" spans="1:19" s="104" customFormat="1" ht="12.75" customHeight="1" x14ac:dyDescent="0.25">
      <c r="A5716" s="121"/>
      <c r="B5716" s="92" t="str">
        <f>IF(E5716="","",VLOOKUP(E5716,[1]PROJECTES!$C$14:$G$5000,2,FALSE))</f>
        <v/>
      </c>
      <c r="C5716" s="121"/>
      <c r="D5716" s="93" t="str">
        <f>IF(E5716="","",VLOOKUP(E5716,[1]PROJECTES!$C$14:$G$5000,5,FALSE))</f>
        <v/>
      </c>
      <c r="E5716" s="117"/>
      <c r="F5716" s="95"/>
      <c r="G5716" s="96" t="str">
        <f>IF(E5716="","",VLOOKUP(E5716,[1]PROJECTES!$C$14:$G$5000,4,FALSE))</f>
        <v/>
      </c>
      <c r="H5716" s="118"/>
      <c r="I5716" s="97" t="str">
        <f>IF(H5716="","",VLOOKUP(H5716,BD!B$2:C$16,2,FALSE))</f>
        <v/>
      </c>
      <c r="J5716" s="98"/>
      <c r="K5716" s="135" t="str">
        <f t="shared" si="190"/>
        <v/>
      </c>
      <c r="L5716" s="99" t="str">
        <f t="shared" ca="1" si="191"/>
        <v>-</v>
      </c>
      <c r="M5716" s="93" t="str">
        <f>IF(E5716="","",VLOOKUP(E5716,[1]PROJECTES!$C$14:$Z$5000,21,FALSE))</f>
        <v/>
      </c>
      <c r="N5716" s="100"/>
      <c r="O5716" s="72" t="s">
        <v>229</v>
      </c>
      <c r="P5716" s="101"/>
      <c r="Q5716" s="132"/>
      <c r="R5716" s="102"/>
      <c r="S5716" s="91"/>
    </row>
    <row r="5717" spans="1:19" s="104" customFormat="1" ht="12.75" customHeight="1" x14ac:dyDescent="0.25">
      <c r="A5717" s="121"/>
      <c r="B5717" s="92" t="str">
        <f>IF(E5717="","",VLOOKUP(E5717,[1]PROJECTES!$C$14:$G$5000,2,FALSE))</f>
        <v/>
      </c>
      <c r="C5717" s="121"/>
      <c r="D5717" s="93" t="str">
        <f>IF(E5717="","",VLOOKUP(E5717,[1]PROJECTES!$C$14:$G$5000,5,FALSE))</f>
        <v/>
      </c>
      <c r="E5717" s="117"/>
      <c r="F5717" s="95"/>
      <c r="G5717" s="96" t="str">
        <f>IF(E5717="","",VLOOKUP(E5717,[1]PROJECTES!$C$14:$G$5000,4,FALSE))</f>
        <v/>
      </c>
      <c r="H5717" s="118"/>
      <c r="I5717" s="97" t="str">
        <f>IF(H5717="","",VLOOKUP(H5717,BD!B$2:C$16,2,FALSE))</f>
        <v/>
      </c>
      <c r="J5717" s="98"/>
      <c r="K5717" s="135" t="str">
        <f t="shared" si="190"/>
        <v/>
      </c>
      <c r="L5717" s="99" t="str">
        <f t="shared" ca="1" si="191"/>
        <v>-</v>
      </c>
      <c r="M5717" s="93" t="str">
        <f>IF(E5717="","",VLOOKUP(E5717,[1]PROJECTES!$C$14:$Z$5000,21,FALSE))</f>
        <v/>
      </c>
      <c r="N5717" s="100"/>
      <c r="O5717" s="72" t="s">
        <v>229</v>
      </c>
      <c r="P5717" s="101"/>
      <c r="Q5717" s="132"/>
      <c r="R5717" s="102"/>
      <c r="S5717" s="91"/>
    </row>
    <row r="5718" spans="1:19" s="104" customFormat="1" ht="12.75" customHeight="1" x14ac:dyDescent="0.25">
      <c r="A5718" s="121"/>
      <c r="B5718" s="92" t="str">
        <f>IF(E5718="","",VLOOKUP(E5718,[1]PROJECTES!$C$14:$G$5000,2,FALSE))</f>
        <v/>
      </c>
      <c r="C5718" s="121"/>
      <c r="D5718" s="93" t="str">
        <f>IF(E5718="","",VLOOKUP(E5718,[1]PROJECTES!$C$14:$G$5000,5,FALSE))</f>
        <v/>
      </c>
      <c r="E5718" s="117"/>
      <c r="F5718" s="95"/>
      <c r="G5718" s="96" t="str">
        <f>IF(E5718="","",VLOOKUP(E5718,[1]PROJECTES!$C$14:$G$5000,4,FALSE))</f>
        <v/>
      </c>
      <c r="H5718" s="118"/>
      <c r="I5718" s="97" t="str">
        <f>IF(H5718="","",VLOOKUP(H5718,BD!B$2:C$16,2,FALSE))</f>
        <v/>
      </c>
      <c r="J5718" s="98"/>
      <c r="K5718" s="135" t="str">
        <f t="shared" si="190"/>
        <v/>
      </c>
      <c r="L5718" s="99" t="str">
        <f t="shared" ca="1" si="191"/>
        <v>-</v>
      </c>
      <c r="M5718" s="93" t="str">
        <f>IF(E5718="","",VLOOKUP(E5718,[1]PROJECTES!$C$14:$Z$5000,21,FALSE))</f>
        <v/>
      </c>
      <c r="N5718" s="100"/>
      <c r="O5718" s="72" t="s">
        <v>229</v>
      </c>
      <c r="P5718" s="101"/>
      <c r="Q5718" s="132"/>
      <c r="R5718" s="102"/>
      <c r="S5718" s="91"/>
    </row>
    <row r="5719" spans="1:19" s="104" customFormat="1" ht="12.75" customHeight="1" x14ac:dyDescent="0.25">
      <c r="A5719" s="121"/>
      <c r="B5719" s="92" t="str">
        <f>IF(E5719="","",VLOOKUP(E5719,[1]PROJECTES!$C$14:$G$5000,2,FALSE))</f>
        <v/>
      </c>
      <c r="C5719" s="121"/>
      <c r="D5719" s="93" t="str">
        <f>IF(E5719="","",VLOOKUP(E5719,[1]PROJECTES!$C$14:$G$5000,5,FALSE))</f>
        <v/>
      </c>
      <c r="E5719" s="117"/>
      <c r="F5719" s="95"/>
      <c r="G5719" s="96" t="str">
        <f>IF(E5719="","",VLOOKUP(E5719,[1]PROJECTES!$C$14:$G$5000,4,FALSE))</f>
        <v/>
      </c>
      <c r="H5719" s="118"/>
      <c r="I5719" s="97" t="str">
        <f>IF(H5719="","",VLOOKUP(H5719,BD!B$2:C$16,2,FALSE))</f>
        <v/>
      </c>
      <c r="J5719" s="98"/>
      <c r="K5719" s="135" t="str">
        <f t="shared" si="190"/>
        <v/>
      </c>
      <c r="L5719" s="99" t="str">
        <f t="shared" ca="1" si="191"/>
        <v>-</v>
      </c>
      <c r="M5719" s="93" t="str">
        <f>IF(E5719="","",VLOOKUP(E5719,[1]PROJECTES!$C$14:$Z$5000,21,FALSE))</f>
        <v/>
      </c>
      <c r="N5719" s="100"/>
      <c r="O5719" s="72" t="s">
        <v>229</v>
      </c>
      <c r="P5719" s="101"/>
      <c r="Q5719" s="132"/>
      <c r="R5719" s="102"/>
      <c r="S5719" s="91"/>
    </row>
    <row r="5720" spans="1:19" s="104" customFormat="1" ht="12.75" customHeight="1" x14ac:dyDescent="0.25">
      <c r="A5720" s="121"/>
      <c r="B5720" s="92" t="str">
        <f>IF(E5720="","",VLOOKUP(E5720,[1]PROJECTES!$C$14:$G$5000,2,FALSE))</f>
        <v/>
      </c>
      <c r="C5720" s="121"/>
      <c r="D5720" s="93" t="str">
        <f>IF(E5720="","",VLOOKUP(E5720,[1]PROJECTES!$C$14:$G$5000,5,FALSE))</f>
        <v/>
      </c>
      <c r="E5720" s="117"/>
      <c r="F5720" s="95"/>
      <c r="G5720" s="96" t="str">
        <f>IF(E5720="","",VLOOKUP(E5720,[1]PROJECTES!$C$14:$G$5000,4,FALSE))</f>
        <v/>
      </c>
      <c r="H5720" s="118"/>
      <c r="I5720" s="97" t="str">
        <f>IF(H5720="","",VLOOKUP(H5720,BD!B$2:C$16,2,FALSE))</f>
        <v/>
      </c>
      <c r="J5720" s="98"/>
      <c r="K5720" s="135" t="str">
        <f t="shared" si="190"/>
        <v/>
      </c>
      <c r="L5720" s="99" t="str">
        <f t="shared" ca="1" si="191"/>
        <v>-</v>
      </c>
      <c r="M5720" s="93" t="str">
        <f>IF(E5720="","",VLOOKUP(E5720,[1]PROJECTES!$C$14:$Z$5000,21,FALSE))</f>
        <v/>
      </c>
      <c r="N5720" s="100"/>
      <c r="O5720" s="72" t="s">
        <v>229</v>
      </c>
      <c r="P5720" s="101"/>
      <c r="Q5720" s="132"/>
      <c r="R5720" s="102"/>
      <c r="S5720" s="91"/>
    </row>
    <row r="5721" spans="1:19" s="104" customFormat="1" ht="12.75" customHeight="1" x14ac:dyDescent="0.25">
      <c r="A5721" s="121"/>
      <c r="B5721" s="92" t="str">
        <f>IF(E5721="","",VLOOKUP(E5721,[1]PROJECTES!$C$14:$G$5000,2,FALSE))</f>
        <v/>
      </c>
      <c r="C5721" s="121"/>
      <c r="D5721" s="93" t="str">
        <f>IF(E5721="","",VLOOKUP(E5721,[1]PROJECTES!$C$14:$G$5000,5,FALSE))</f>
        <v/>
      </c>
      <c r="E5721" s="117"/>
      <c r="F5721" s="95"/>
      <c r="G5721" s="96" t="str">
        <f>IF(E5721="","",VLOOKUP(E5721,[1]PROJECTES!$C$14:$G$5000,4,FALSE))</f>
        <v/>
      </c>
      <c r="H5721" s="118"/>
      <c r="I5721" s="97" t="str">
        <f>IF(H5721="","",VLOOKUP(H5721,BD!B$2:C$16,2,FALSE))</f>
        <v/>
      </c>
      <c r="J5721" s="98"/>
      <c r="K5721" s="135" t="str">
        <f t="shared" si="190"/>
        <v/>
      </c>
      <c r="L5721" s="99" t="str">
        <f t="shared" ca="1" si="191"/>
        <v>-</v>
      </c>
      <c r="M5721" s="93" t="str">
        <f>IF(E5721="","",VLOOKUP(E5721,[1]PROJECTES!$C$14:$Z$5000,21,FALSE))</f>
        <v/>
      </c>
      <c r="N5721" s="100"/>
      <c r="O5721" s="72" t="s">
        <v>229</v>
      </c>
      <c r="P5721" s="101"/>
      <c r="Q5721" s="132"/>
      <c r="R5721" s="102"/>
      <c r="S5721" s="91"/>
    </row>
    <row r="5722" spans="1:19" s="104" customFormat="1" ht="12.75" customHeight="1" x14ac:dyDescent="0.25">
      <c r="A5722" s="121"/>
      <c r="B5722" s="92" t="str">
        <f>IF(E5722="","",VLOOKUP(E5722,[1]PROJECTES!$C$14:$G$5000,2,FALSE))</f>
        <v/>
      </c>
      <c r="C5722" s="121"/>
      <c r="D5722" s="93" t="str">
        <f>IF(E5722="","",VLOOKUP(E5722,[1]PROJECTES!$C$14:$G$5000,5,FALSE))</f>
        <v/>
      </c>
      <c r="E5722" s="117"/>
      <c r="F5722" s="95"/>
      <c r="G5722" s="96" t="str">
        <f>IF(E5722="","",VLOOKUP(E5722,[1]PROJECTES!$C$14:$G$5000,4,FALSE))</f>
        <v/>
      </c>
      <c r="H5722" s="118"/>
      <c r="I5722" s="97" t="str">
        <f>IF(H5722="","",VLOOKUP(H5722,BD!B$2:C$16,2,FALSE))</f>
        <v/>
      </c>
      <c r="J5722" s="98"/>
      <c r="K5722" s="135" t="str">
        <f t="shared" si="190"/>
        <v/>
      </c>
      <c r="L5722" s="99" t="str">
        <f t="shared" ca="1" si="191"/>
        <v>-</v>
      </c>
      <c r="M5722" s="93" t="str">
        <f>IF(E5722="","",VLOOKUP(E5722,[1]PROJECTES!$C$14:$Z$5000,21,FALSE))</f>
        <v/>
      </c>
      <c r="N5722" s="100"/>
      <c r="O5722" s="72" t="s">
        <v>229</v>
      </c>
      <c r="P5722" s="101"/>
      <c r="Q5722" s="132"/>
      <c r="R5722" s="102"/>
      <c r="S5722" s="91"/>
    </row>
    <row r="5723" spans="1:19" s="104" customFormat="1" ht="12.75" customHeight="1" x14ac:dyDescent="0.25">
      <c r="A5723" s="121"/>
      <c r="B5723" s="92" t="str">
        <f>IF(E5723="","",VLOOKUP(E5723,[1]PROJECTES!$C$14:$G$5000,2,FALSE))</f>
        <v/>
      </c>
      <c r="C5723" s="121"/>
      <c r="D5723" s="93" t="str">
        <f>IF(E5723="","",VLOOKUP(E5723,[1]PROJECTES!$C$14:$G$5000,5,FALSE))</f>
        <v/>
      </c>
      <c r="E5723" s="117"/>
      <c r="F5723" s="95"/>
      <c r="G5723" s="96" t="str">
        <f>IF(E5723="","",VLOOKUP(E5723,[1]PROJECTES!$C$14:$G$5000,4,FALSE))</f>
        <v/>
      </c>
      <c r="H5723" s="118"/>
      <c r="I5723" s="97" t="str">
        <f>IF(H5723="","",VLOOKUP(H5723,BD!B$2:C$16,2,FALSE))</f>
        <v/>
      </c>
      <c r="J5723" s="98"/>
      <c r="K5723" s="135" t="str">
        <f t="shared" si="190"/>
        <v/>
      </c>
      <c r="L5723" s="99" t="str">
        <f t="shared" ca="1" si="191"/>
        <v>-</v>
      </c>
      <c r="M5723" s="93" t="str">
        <f>IF(E5723="","",VLOOKUP(E5723,[1]PROJECTES!$C$14:$Z$5000,21,FALSE))</f>
        <v/>
      </c>
      <c r="N5723" s="100"/>
      <c r="O5723" s="72" t="s">
        <v>229</v>
      </c>
      <c r="P5723" s="101"/>
      <c r="Q5723" s="132"/>
      <c r="R5723" s="102"/>
      <c r="S5723" s="91"/>
    </row>
    <row r="5724" spans="1:19" s="104" customFormat="1" ht="12.75" customHeight="1" x14ac:dyDescent="0.25">
      <c r="A5724" s="121"/>
      <c r="B5724" s="92" t="str">
        <f>IF(E5724="","",VLOOKUP(E5724,[1]PROJECTES!$C$14:$G$5000,2,FALSE))</f>
        <v/>
      </c>
      <c r="C5724" s="121"/>
      <c r="D5724" s="93" t="str">
        <f>IF(E5724="","",VLOOKUP(E5724,[1]PROJECTES!$C$14:$G$5000,5,FALSE))</f>
        <v/>
      </c>
      <c r="E5724" s="117"/>
      <c r="F5724" s="95"/>
      <c r="G5724" s="96" t="str">
        <f>IF(E5724="","",VLOOKUP(E5724,[1]PROJECTES!$C$14:$G$5000,4,FALSE))</f>
        <v/>
      </c>
      <c r="H5724" s="118"/>
      <c r="I5724" s="97" t="str">
        <f>IF(H5724="","",VLOOKUP(H5724,BD!B$2:C$16,2,FALSE))</f>
        <v/>
      </c>
      <c r="J5724" s="98"/>
      <c r="K5724" s="135" t="str">
        <f t="shared" si="190"/>
        <v/>
      </c>
      <c r="L5724" s="99" t="str">
        <f t="shared" ca="1" si="191"/>
        <v>-</v>
      </c>
      <c r="M5724" s="93" t="str">
        <f>IF(E5724="","",VLOOKUP(E5724,[1]PROJECTES!$C$14:$Z$5000,21,FALSE))</f>
        <v/>
      </c>
      <c r="N5724" s="100"/>
      <c r="O5724" s="72" t="s">
        <v>229</v>
      </c>
      <c r="P5724" s="101"/>
      <c r="Q5724" s="132"/>
      <c r="R5724" s="102"/>
      <c r="S5724" s="91"/>
    </row>
    <row r="5725" spans="1:19" s="104" customFormat="1" ht="12.75" customHeight="1" x14ac:dyDescent="0.25">
      <c r="A5725" s="121"/>
      <c r="B5725" s="92" t="str">
        <f>IF(E5725="","",VLOOKUP(E5725,[1]PROJECTES!$C$14:$G$5000,2,FALSE))</f>
        <v/>
      </c>
      <c r="C5725" s="121"/>
      <c r="D5725" s="93" t="str">
        <f>IF(E5725="","",VLOOKUP(E5725,[1]PROJECTES!$C$14:$G$5000,5,FALSE))</f>
        <v/>
      </c>
      <c r="E5725" s="117"/>
      <c r="F5725" s="95"/>
      <c r="G5725" s="96" t="str">
        <f>IF(E5725="","",VLOOKUP(E5725,[1]PROJECTES!$C$14:$G$5000,4,FALSE))</f>
        <v/>
      </c>
      <c r="H5725" s="118"/>
      <c r="I5725" s="97" t="str">
        <f>IF(H5725="","",VLOOKUP(H5725,BD!B$2:C$16,2,FALSE))</f>
        <v/>
      </c>
      <c r="J5725" s="98"/>
      <c r="K5725" s="135" t="str">
        <f t="shared" si="190"/>
        <v/>
      </c>
      <c r="L5725" s="99" t="str">
        <f t="shared" ca="1" si="191"/>
        <v>-</v>
      </c>
      <c r="M5725" s="93" t="str">
        <f>IF(E5725="","",VLOOKUP(E5725,[1]PROJECTES!$C$14:$Z$5000,21,FALSE))</f>
        <v/>
      </c>
      <c r="N5725" s="100"/>
      <c r="O5725" s="72" t="s">
        <v>229</v>
      </c>
      <c r="P5725" s="101"/>
      <c r="Q5725" s="132"/>
      <c r="R5725" s="102"/>
      <c r="S5725" s="91"/>
    </row>
    <row r="5726" spans="1:19" s="104" customFormat="1" ht="12.75" customHeight="1" x14ac:dyDescent="0.25">
      <c r="A5726" s="121"/>
      <c r="B5726" s="92" t="str">
        <f>IF(E5726="","",VLOOKUP(E5726,[1]PROJECTES!$C$14:$G$5000,2,FALSE))</f>
        <v/>
      </c>
      <c r="C5726" s="121"/>
      <c r="D5726" s="93" t="str">
        <f>IF(E5726="","",VLOOKUP(E5726,[1]PROJECTES!$C$14:$G$5000,5,FALSE))</f>
        <v/>
      </c>
      <c r="E5726" s="117"/>
      <c r="F5726" s="95"/>
      <c r="G5726" s="96" t="str">
        <f>IF(E5726="","",VLOOKUP(E5726,[1]PROJECTES!$C$14:$G$5000,4,FALSE))</f>
        <v/>
      </c>
      <c r="H5726" s="118"/>
      <c r="I5726" s="97" t="str">
        <f>IF(H5726="","",VLOOKUP(H5726,BD!B$2:C$16,2,FALSE))</f>
        <v/>
      </c>
      <c r="J5726" s="98"/>
      <c r="K5726" s="135" t="str">
        <f t="shared" si="190"/>
        <v/>
      </c>
      <c r="L5726" s="99" t="str">
        <f t="shared" ca="1" si="191"/>
        <v>-</v>
      </c>
      <c r="M5726" s="93" t="str">
        <f>IF(E5726="","",VLOOKUP(E5726,[1]PROJECTES!$C$14:$Z$5000,21,FALSE))</f>
        <v/>
      </c>
      <c r="N5726" s="100"/>
      <c r="O5726" s="72" t="s">
        <v>229</v>
      </c>
      <c r="P5726" s="101"/>
      <c r="Q5726" s="132"/>
      <c r="R5726" s="102"/>
      <c r="S5726" s="91"/>
    </row>
    <row r="5727" spans="1:19" s="104" customFormat="1" ht="12.75" customHeight="1" x14ac:dyDescent="0.25">
      <c r="A5727" s="121"/>
      <c r="B5727" s="92" t="str">
        <f>IF(E5727="","",VLOOKUP(E5727,[1]PROJECTES!$C$14:$G$5000,2,FALSE))</f>
        <v/>
      </c>
      <c r="C5727" s="121"/>
      <c r="D5727" s="93" t="str">
        <f>IF(E5727="","",VLOOKUP(E5727,[1]PROJECTES!$C$14:$G$5000,5,FALSE))</f>
        <v/>
      </c>
      <c r="E5727" s="117"/>
      <c r="F5727" s="95"/>
      <c r="G5727" s="96" t="str">
        <f>IF(E5727="","",VLOOKUP(E5727,[1]PROJECTES!$C$14:$G$5000,4,FALSE))</f>
        <v/>
      </c>
      <c r="H5727" s="118"/>
      <c r="I5727" s="97" t="str">
        <f>IF(H5727="","",VLOOKUP(H5727,BD!B$2:C$16,2,FALSE))</f>
        <v/>
      </c>
      <c r="J5727" s="98"/>
      <c r="K5727" s="135" t="str">
        <f t="shared" si="190"/>
        <v/>
      </c>
      <c r="L5727" s="99" t="str">
        <f t="shared" ca="1" si="191"/>
        <v>-</v>
      </c>
      <c r="M5727" s="93" t="str">
        <f>IF(E5727="","",VLOOKUP(E5727,[1]PROJECTES!$C$14:$Z$5000,21,FALSE))</f>
        <v/>
      </c>
      <c r="N5727" s="100"/>
      <c r="O5727" s="72" t="s">
        <v>229</v>
      </c>
      <c r="P5727" s="101"/>
      <c r="Q5727" s="132"/>
      <c r="R5727" s="102"/>
      <c r="S5727" s="91"/>
    </row>
    <row r="5728" spans="1:19" s="104" customFormat="1" ht="12.75" customHeight="1" x14ac:dyDescent="0.25">
      <c r="A5728" s="121"/>
      <c r="B5728" s="92" t="str">
        <f>IF(E5728="","",VLOOKUP(E5728,[1]PROJECTES!$C$14:$G$5000,2,FALSE))</f>
        <v/>
      </c>
      <c r="C5728" s="121"/>
      <c r="D5728" s="93" t="str">
        <f>IF(E5728="","",VLOOKUP(E5728,[1]PROJECTES!$C$14:$G$5000,5,FALSE))</f>
        <v/>
      </c>
      <c r="E5728" s="117"/>
      <c r="F5728" s="95"/>
      <c r="G5728" s="96" t="str">
        <f>IF(E5728="","",VLOOKUP(E5728,[1]PROJECTES!$C$14:$G$5000,4,FALSE))</f>
        <v/>
      </c>
      <c r="H5728" s="118"/>
      <c r="I5728" s="97" t="str">
        <f>IF(H5728="","",VLOOKUP(H5728,BD!B$2:C$16,2,FALSE))</f>
        <v/>
      </c>
      <c r="J5728" s="98"/>
      <c r="K5728" s="135" t="str">
        <f t="shared" si="190"/>
        <v/>
      </c>
      <c r="L5728" s="99" t="str">
        <f t="shared" ca="1" si="191"/>
        <v>-</v>
      </c>
      <c r="M5728" s="93" t="str">
        <f>IF(E5728="","",VLOOKUP(E5728,[1]PROJECTES!$C$14:$Z$5000,21,FALSE))</f>
        <v/>
      </c>
      <c r="N5728" s="100"/>
      <c r="O5728" s="72" t="s">
        <v>229</v>
      </c>
      <c r="P5728" s="101"/>
      <c r="Q5728" s="132"/>
      <c r="R5728" s="102"/>
      <c r="S5728" s="91"/>
    </row>
    <row r="5729" spans="1:19" s="104" customFormat="1" ht="12.75" customHeight="1" x14ac:dyDescent="0.25">
      <c r="A5729" s="121"/>
      <c r="B5729" s="92" t="str">
        <f>IF(E5729="","",VLOOKUP(E5729,[1]PROJECTES!$C$14:$G$5000,2,FALSE))</f>
        <v/>
      </c>
      <c r="C5729" s="121"/>
      <c r="D5729" s="93" t="str">
        <f>IF(E5729="","",VLOOKUP(E5729,[1]PROJECTES!$C$14:$G$5000,5,FALSE))</f>
        <v/>
      </c>
      <c r="E5729" s="117"/>
      <c r="F5729" s="95"/>
      <c r="G5729" s="96" t="str">
        <f>IF(E5729="","",VLOOKUP(E5729,[1]PROJECTES!$C$14:$G$5000,4,FALSE))</f>
        <v/>
      </c>
      <c r="H5729" s="118"/>
      <c r="I5729" s="97" t="str">
        <f>IF(H5729="","",VLOOKUP(H5729,BD!B$2:C$16,2,FALSE))</f>
        <v/>
      </c>
      <c r="J5729" s="98"/>
      <c r="K5729" s="135" t="str">
        <f t="shared" si="190"/>
        <v/>
      </c>
      <c r="L5729" s="99" t="str">
        <f t="shared" ca="1" si="191"/>
        <v>-</v>
      </c>
      <c r="M5729" s="93" t="str">
        <f>IF(E5729="","",VLOOKUP(E5729,[1]PROJECTES!$C$14:$Z$5000,21,FALSE))</f>
        <v/>
      </c>
      <c r="N5729" s="100"/>
      <c r="O5729" s="72" t="s">
        <v>229</v>
      </c>
      <c r="P5729" s="101"/>
      <c r="Q5729" s="132"/>
      <c r="R5729" s="102"/>
      <c r="S5729" s="91"/>
    </row>
    <row r="5730" spans="1:19" s="104" customFormat="1" ht="12.75" customHeight="1" x14ac:dyDescent="0.25">
      <c r="A5730" s="121"/>
      <c r="B5730" s="92" t="str">
        <f>IF(E5730="","",VLOOKUP(E5730,[1]PROJECTES!$C$14:$G$5000,2,FALSE))</f>
        <v/>
      </c>
      <c r="C5730" s="121"/>
      <c r="D5730" s="93" t="str">
        <f>IF(E5730="","",VLOOKUP(E5730,[1]PROJECTES!$C$14:$G$5000,5,FALSE))</f>
        <v/>
      </c>
      <c r="E5730" s="117"/>
      <c r="F5730" s="95"/>
      <c r="G5730" s="96" t="str">
        <f>IF(E5730="","",VLOOKUP(E5730,[1]PROJECTES!$C$14:$G$5000,4,FALSE))</f>
        <v/>
      </c>
      <c r="H5730" s="118"/>
      <c r="I5730" s="97" t="str">
        <f>IF(H5730="","",VLOOKUP(H5730,BD!B$2:C$16,2,FALSE))</f>
        <v/>
      </c>
      <c r="J5730" s="98"/>
      <c r="K5730" s="135" t="str">
        <f t="shared" si="190"/>
        <v/>
      </c>
      <c r="L5730" s="99" t="str">
        <f t="shared" ca="1" si="191"/>
        <v>-</v>
      </c>
      <c r="M5730" s="93" t="str">
        <f>IF(E5730="","",VLOOKUP(E5730,[1]PROJECTES!$C$14:$Z$5000,21,FALSE))</f>
        <v/>
      </c>
      <c r="N5730" s="100"/>
      <c r="O5730" s="72" t="s">
        <v>229</v>
      </c>
      <c r="P5730" s="101"/>
      <c r="Q5730" s="132"/>
      <c r="R5730" s="102"/>
      <c r="S5730" s="91"/>
    </row>
    <row r="5731" spans="1:19" s="104" customFormat="1" ht="12.75" customHeight="1" x14ac:dyDescent="0.25">
      <c r="A5731" s="121"/>
      <c r="B5731" s="92" t="str">
        <f>IF(E5731="","",VLOOKUP(E5731,[1]PROJECTES!$C$14:$G$5000,2,FALSE))</f>
        <v/>
      </c>
      <c r="C5731" s="121"/>
      <c r="D5731" s="93" t="str">
        <f>IF(E5731="","",VLOOKUP(E5731,[1]PROJECTES!$C$14:$G$5000,5,FALSE))</f>
        <v/>
      </c>
      <c r="E5731" s="117"/>
      <c r="F5731" s="95"/>
      <c r="G5731" s="96" t="str">
        <f>IF(E5731="","",VLOOKUP(E5731,[1]PROJECTES!$C$14:$G$5000,4,FALSE))</f>
        <v/>
      </c>
      <c r="H5731" s="118"/>
      <c r="I5731" s="97" t="str">
        <f>IF(H5731="","",VLOOKUP(H5731,BD!B$2:C$16,2,FALSE))</f>
        <v/>
      </c>
      <c r="J5731" s="98"/>
      <c r="K5731" s="135" t="str">
        <f t="shared" si="190"/>
        <v/>
      </c>
      <c r="L5731" s="99" t="str">
        <f t="shared" ca="1" si="191"/>
        <v>-</v>
      </c>
      <c r="M5731" s="93" t="str">
        <f>IF(E5731="","",VLOOKUP(E5731,[1]PROJECTES!$C$14:$Z$5000,21,FALSE))</f>
        <v/>
      </c>
      <c r="N5731" s="100"/>
      <c r="O5731" s="72" t="s">
        <v>229</v>
      </c>
      <c r="P5731" s="101"/>
      <c r="Q5731" s="132"/>
      <c r="R5731" s="102"/>
      <c r="S5731" s="91"/>
    </row>
    <row r="5732" spans="1:19" s="104" customFormat="1" ht="12.75" customHeight="1" x14ac:dyDescent="0.25">
      <c r="A5732" s="121"/>
      <c r="B5732" s="92" t="str">
        <f>IF(E5732="","",VLOOKUP(E5732,[1]PROJECTES!$C$14:$G$5000,2,FALSE))</f>
        <v/>
      </c>
      <c r="C5732" s="121"/>
      <c r="D5732" s="93" t="str">
        <f>IF(E5732="","",VLOOKUP(E5732,[1]PROJECTES!$C$14:$G$5000,5,FALSE))</f>
        <v/>
      </c>
      <c r="E5732" s="117"/>
      <c r="F5732" s="95"/>
      <c r="G5732" s="96" t="str">
        <f>IF(E5732="","",VLOOKUP(E5732,[1]PROJECTES!$C$14:$G$5000,4,FALSE))</f>
        <v/>
      </c>
      <c r="H5732" s="118"/>
      <c r="I5732" s="97" t="str">
        <f>IF(H5732="","",VLOOKUP(H5732,BD!B$2:C$16,2,FALSE))</f>
        <v/>
      </c>
      <c r="J5732" s="98"/>
      <c r="K5732" s="135" t="str">
        <f t="shared" si="190"/>
        <v/>
      </c>
      <c r="L5732" s="99" t="str">
        <f t="shared" ca="1" si="191"/>
        <v>-</v>
      </c>
      <c r="M5732" s="93" t="str">
        <f>IF(E5732="","",VLOOKUP(E5732,[1]PROJECTES!$C$14:$Z$5000,21,FALSE))</f>
        <v/>
      </c>
      <c r="N5732" s="100"/>
      <c r="O5732" s="72" t="s">
        <v>229</v>
      </c>
      <c r="P5732" s="101"/>
      <c r="Q5732" s="132"/>
      <c r="R5732" s="102"/>
      <c r="S5732" s="91"/>
    </row>
    <row r="5733" spans="1:19" s="104" customFormat="1" ht="12.75" customHeight="1" x14ac:dyDescent="0.25">
      <c r="A5733" s="121"/>
      <c r="B5733" s="92" t="str">
        <f>IF(E5733="","",VLOOKUP(E5733,[1]PROJECTES!$C$14:$G$5000,2,FALSE))</f>
        <v/>
      </c>
      <c r="C5733" s="121"/>
      <c r="D5733" s="93" t="str">
        <f>IF(E5733="","",VLOOKUP(E5733,[1]PROJECTES!$C$14:$G$5000,5,FALSE))</f>
        <v/>
      </c>
      <c r="E5733" s="117"/>
      <c r="F5733" s="95"/>
      <c r="G5733" s="96" t="str">
        <f>IF(E5733="","",VLOOKUP(E5733,[1]PROJECTES!$C$14:$G$5000,4,FALSE))</f>
        <v/>
      </c>
      <c r="H5733" s="118"/>
      <c r="I5733" s="97" t="str">
        <f>IF(H5733="","",VLOOKUP(H5733,BD!B$2:C$16,2,FALSE))</f>
        <v/>
      </c>
      <c r="J5733" s="98"/>
      <c r="K5733" s="135" t="str">
        <f t="shared" si="190"/>
        <v/>
      </c>
      <c r="L5733" s="99" t="str">
        <f t="shared" ca="1" si="191"/>
        <v>-</v>
      </c>
      <c r="M5733" s="93" t="str">
        <f>IF(E5733="","",VLOOKUP(E5733,[1]PROJECTES!$C$14:$Z$5000,21,FALSE))</f>
        <v/>
      </c>
      <c r="N5733" s="100"/>
      <c r="O5733" s="72" t="s">
        <v>229</v>
      </c>
      <c r="P5733" s="101"/>
      <c r="Q5733" s="132"/>
      <c r="R5733" s="102"/>
      <c r="S5733" s="91"/>
    </row>
    <row r="5734" spans="1:19" s="104" customFormat="1" ht="12.75" customHeight="1" x14ac:dyDescent="0.25">
      <c r="A5734" s="121"/>
      <c r="B5734" s="92" t="str">
        <f>IF(E5734="","",VLOOKUP(E5734,[1]PROJECTES!$C$14:$G$5000,2,FALSE))</f>
        <v/>
      </c>
      <c r="C5734" s="121"/>
      <c r="D5734" s="93" t="str">
        <f>IF(E5734="","",VLOOKUP(E5734,[1]PROJECTES!$C$14:$G$5000,5,FALSE))</f>
        <v/>
      </c>
      <c r="E5734" s="117"/>
      <c r="F5734" s="95"/>
      <c r="G5734" s="96" t="str">
        <f>IF(E5734="","",VLOOKUP(E5734,[1]PROJECTES!$C$14:$G$5000,4,FALSE))</f>
        <v/>
      </c>
      <c r="H5734" s="118"/>
      <c r="I5734" s="97" t="str">
        <f>IF(H5734="","",VLOOKUP(H5734,BD!B$2:C$16,2,FALSE))</f>
        <v/>
      </c>
      <c r="J5734" s="98"/>
      <c r="K5734" s="135" t="str">
        <f t="shared" si="190"/>
        <v/>
      </c>
      <c r="L5734" s="99" t="str">
        <f t="shared" ca="1" si="191"/>
        <v>-</v>
      </c>
      <c r="M5734" s="93" t="str">
        <f>IF(E5734="","",VLOOKUP(E5734,[1]PROJECTES!$C$14:$Z$5000,21,FALSE))</f>
        <v/>
      </c>
      <c r="N5734" s="100"/>
      <c r="O5734" s="72" t="s">
        <v>229</v>
      </c>
      <c r="P5734" s="101"/>
      <c r="Q5734" s="132"/>
      <c r="R5734" s="102"/>
      <c r="S5734" s="91"/>
    </row>
    <row r="5735" spans="1:19" s="104" customFormat="1" ht="12.75" customHeight="1" x14ac:dyDescent="0.25">
      <c r="A5735" s="121"/>
      <c r="B5735" s="92" t="str">
        <f>IF(E5735="","",VLOOKUP(E5735,[1]PROJECTES!$C$14:$G$5000,2,FALSE))</f>
        <v/>
      </c>
      <c r="C5735" s="121"/>
      <c r="D5735" s="93" t="str">
        <f>IF(E5735="","",VLOOKUP(E5735,[1]PROJECTES!$C$14:$G$5000,5,FALSE))</f>
        <v/>
      </c>
      <c r="E5735" s="117"/>
      <c r="F5735" s="95"/>
      <c r="G5735" s="96" t="str">
        <f>IF(E5735="","",VLOOKUP(E5735,[1]PROJECTES!$C$14:$G$5000,4,FALSE))</f>
        <v/>
      </c>
      <c r="H5735" s="118"/>
      <c r="I5735" s="97" t="str">
        <f>IF(H5735="","",VLOOKUP(H5735,BD!B$2:C$16,2,FALSE))</f>
        <v/>
      </c>
      <c r="J5735" s="98"/>
      <c r="K5735" s="135" t="str">
        <f t="shared" si="190"/>
        <v/>
      </c>
      <c r="L5735" s="99" t="str">
        <f t="shared" ca="1" si="191"/>
        <v>-</v>
      </c>
      <c r="M5735" s="93" t="str">
        <f>IF(E5735="","",VLOOKUP(E5735,[1]PROJECTES!$C$14:$Z$5000,21,FALSE))</f>
        <v/>
      </c>
      <c r="N5735" s="100"/>
      <c r="O5735" s="72" t="s">
        <v>229</v>
      </c>
      <c r="P5735" s="101"/>
      <c r="Q5735" s="132"/>
      <c r="R5735" s="102"/>
      <c r="S5735" s="91"/>
    </row>
    <row r="5736" spans="1:19" s="104" customFormat="1" ht="12.75" customHeight="1" x14ac:dyDescent="0.25">
      <c r="A5736" s="121"/>
      <c r="B5736" s="92" t="str">
        <f>IF(E5736="","",VLOOKUP(E5736,[1]PROJECTES!$C$14:$G$5000,2,FALSE))</f>
        <v/>
      </c>
      <c r="C5736" s="121"/>
      <c r="D5736" s="93" t="str">
        <f>IF(E5736="","",VLOOKUP(E5736,[1]PROJECTES!$C$14:$G$5000,5,FALSE))</f>
        <v/>
      </c>
      <c r="E5736" s="117"/>
      <c r="F5736" s="95"/>
      <c r="G5736" s="96" t="str">
        <f>IF(E5736="","",VLOOKUP(E5736,[1]PROJECTES!$C$14:$G$5000,4,FALSE))</f>
        <v/>
      </c>
      <c r="H5736" s="118"/>
      <c r="I5736" s="97" t="str">
        <f>IF(H5736="","",VLOOKUP(H5736,BD!B$2:C$16,2,FALSE))</f>
        <v/>
      </c>
      <c r="J5736" s="98"/>
      <c r="K5736" s="135" t="str">
        <f t="shared" si="190"/>
        <v/>
      </c>
      <c r="L5736" s="99" t="str">
        <f t="shared" ca="1" si="191"/>
        <v>-</v>
      </c>
      <c r="M5736" s="93" t="str">
        <f>IF(E5736="","",VLOOKUP(E5736,[1]PROJECTES!$C$14:$Z$5000,21,FALSE))</f>
        <v/>
      </c>
      <c r="N5736" s="100"/>
      <c r="O5736" s="72" t="s">
        <v>229</v>
      </c>
      <c r="P5736" s="101"/>
      <c r="Q5736" s="132"/>
      <c r="R5736" s="102"/>
      <c r="S5736" s="91"/>
    </row>
    <row r="5737" spans="1:19" s="104" customFormat="1" ht="12.75" customHeight="1" x14ac:dyDescent="0.25">
      <c r="A5737" s="121"/>
      <c r="B5737" s="92" t="str">
        <f>IF(E5737="","",VLOOKUP(E5737,[1]PROJECTES!$C$14:$G$5000,2,FALSE))</f>
        <v/>
      </c>
      <c r="C5737" s="121"/>
      <c r="D5737" s="93" t="str">
        <f>IF(E5737="","",VLOOKUP(E5737,[1]PROJECTES!$C$14:$G$5000,5,FALSE))</f>
        <v/>
      </c>
      <c r="E5737" s="117"/>
      <c r="F5737" s="95"/>
      <c r="G5737" s="96" t="str">
        <f>IF(E5737="","",VLOOKUP(E5737,[1]PROJECTES!$C$14:$G$5000,4,FALSE))</f>
        <v/>
      </c>
      <c r="H5737" s="118"/>
      <c r="I5737" s="97" t="str">
        <f>IF(H5737="","",VLOOKUP(H5737,BD!B$2:C$16,2,FALSE))</f>
        <v/>
      </c>
      <c r="J5737" s="98"/>
      <c r="K5737" s="135" t="str">
        <f t="shared" si="190"/>
        <v/>
      </c>
      <c r="L5737" s="99" t="str">
        <f t="shared" ca="1" si="191"/>
        <v>-</v>
      </c>
      <c r="M5737" s="93" t="str">
        <f>IF(E5737="","",VLOOKUP(E5737,[1]PROJECTES!$C$14:$Z$5000,21,FALSE))</f>
        <v/>
      </c>
      <c r="N5737" s="100"/>
      <c r="O5737" s="72" t="s">
        <v>229</v>
      </c>
      <c r="P5737" s="101"/>
      <c r="Q5737" s="132"/>
      <c r="R5737" s="102"/>
      <c r="S5737" s="91"/>
    </row>
    <row r="5738" spans="1:19" s="104" customFormat="1" ht="12.75" customHeight="1" x14ac:dyDescent="0.25">
      <c r="A5738" s="121"/>
      <c r="B5738" s="92" t="str">
        <f>IF(E5738="","",VLOOKUP(E5738,[1]PROJECTES!$C$14:$G$5000,2,FALSE))</f>
        <v/>
      </c>
      <c r="C5738" s="121"/>
      <c r="D5738" s="93" t="str">
        <f>IF(E5738="","",VLOOKUP(E5738,[1]PROJECTES!$C$14:$G$5000,5,FALSE))</f>
        <v/>
      </c>
      <c r="E5738" s="117"/>
      <c r="F5738" s="95"/>
      <c r="G5738" s="96" t="str">
        <f>IF(E5738="","",VLOOKUP(E5738,[1]PROJECTES!$C$14:$G$5000,4,FALSE))</f>
        <v/>
      </c>
      <c r="H5738" s="118"/>
      <c r="I5738" s="97" t="str">
        <f>IF(H5738="","",VLOOKUP(H5738,BD!B$2:C$16,2,FALSE))</f>
        <v/>
      </c>
      <c r="J5738" s="98"/>
      <c r="K5738" s="135" t="str">
        <f t="shared" si="190"/>
        <v/>
      </c>
      <c r="L5738" s="99" t="str">
        <f t="shared" ca="1" si="191"/>
        <v>-</v>
      </c>
      <c r="M5738" s="93" t="str">
        <f>IF(E5738="","",VLOOKUP(E5738,[1]PROJECTES!$C$14:$Z$5000,21,FALSE))</f>
        <v/>
      </c>
      <c r="N5738" s="100"/>
      <c r="O5738" s="72" t="s">
        <v>229</v>
      </c>
      <c r="P5738" s="101"/>
      <c r="Q5738" s="132"/>
      <c r="R5738" s="102"/>
      <c r="S5738" s="91"/>
    </row>
    <row r="5739" spans="1:19" s="104" customFormat="1" ht="12.75" customHeight="1" x14ac:dyDescent="0.25">
      <c r="A5739" s="121"/>
      <c r="B5739" s="92" t="str">
        <f>IF(E5739="","",VLOOKUP(E5739,[1]PROJECTES!$C$14:$G$5000,2,FALSE))</f>
        <v/>
      </c>
      <c r="C5739" s="121"/>
      <c r="D5739" s="93" t="str">
        <f>IF(E5739="","",VLOOKUP(E5739,[1]PROJECTES!$C$14:$G$5000,5,FALSE))</f>
        <v/>
      </c>
      <c r="E5739" s="117"/>
      <c r="F5739" s="95"/>
      <c r="G5739" s="96" t="str">
        <f>IF(E5739="","",VLOOKUP(E5739,[1]PROJECTES!$C$14:$G$5000,4,FALSE))</f>
        <v/>
      </c>
      <c r="H5739" s="118"/>
      <c r="I5739" s="97" t="str">
        <f>IF(H5739="","",VLOOKUP(H5739,BD!B$2:C$16,2,FALSE))</f>
        <v/>
      </c>
      <c r="J5739" s="98"/>
      <c r="K5739" s="135" t="str">
        <f t="shared" si="190"/>
        <v/>
      </c>
      <c r="L5739" s="99" t="str">
        <f t="shared" ca="1" si="191"/>
        <v>-</v>
      </c>
      <c r="M5739" s="93" t="str">
        <f>IF(E5739="","",VLOOKUP(E5739,[1]PROJECTES!$C$14:$Z$5000,21,FALSE))</f>
        <v/>
      </c>
      <c r="N5739" s="100"/>
      <c r="O5739" s="72" t="s">
        <v>229</v>
      </c>
      <c r="P5739" s="101"/>
      <c r="Q5739" s="132"/>
      <c r="R5739" s="102"/>
      <c r="S5739" s="91"/>
    </row>
    <row r="5740" spans="1:19" s="104" customFormat="1" ht="12.75" customHeight="1" x14ac:dyDescent="0.25">
      <c r="A5740" s="121"/>
      <c r="B5740" s="92" t="str">
        <f>IF(E5740="","",VLOOKUP(E5740,[1]PROJECTES!$C$14:$G$5000,2,FALSE))</f>
        <v/>
      </c>
      <c r="C5740" s="121"/>
      <c r="D5740" s="93" t="str">
        <f>IF(E5740="","",VLOOKUP(E5740,[1]PROJECTES!$C$14:$G$5000,5,FALSE))</f>
        <v/>
      </c>
      <c r="E5740" s="117"/>
      <c r="F5740" s="95"/>
      <c r="G5740" s="96" t="str">
        <f>IF(E5740="","",VLOOKUP(E5740,[1]PROJECTES!$C$14:$G$5000,4,FALSE))</f>
        <v/>
      </c>
      <c r="H5740" s="118"/>
      <c r="I5740" s="97" t="str">
        <f>IF(H5740="","",VLOOKUP(H5740,BD!B$2:C$16,2,FALSE))</f>
        <v/>
      </c>
      <c r="J5740" s="98"/>
      <c r="K5740" s="135" t="str">
        <f t="shared" ref="K5740:K5803" si="192">IF(J5740="","",WEEKNUM(J5740,2)-0)</f>
        <v/>
      </c>
      <c r="L5740" s="99" t="str">
        <f t="shared" ref="L5740:L5803" ca="1" si="193">IF(M5740="","-",IF(G5740="TA","-",+M5740-TODAY()))</f>
        <v>-</v>
      </c>
      <c r="M5740" s="93" t="str">
        <f>IF(E5740="","",VLOOKUP(E5740,[1]PROJECTES!$C$14:$Z$5000,21,FALSE))</f>
        <v/>
      </c>
      <c r="N5740" s="100"/>
      <c r="O5740" s="72" t="s">
        <v>229</v>
      </c>
      <c r="P5740" s="101"/>
      <c r="Q5740" s="132"/>
      <c r="R5740" s="102"/>
      <c r="S5740" s="91"/>
    </row>
    <row r="5741" spans="1:19" s="104" customFormat="1" ht="12.75" customHeight="1" x14ac:dyDescent="0.25">
      <c r="A5741" s="121"/>
      <c r="B5741" s="92" t="str">
        <f>IF(E5741="","",VLOOKUP(E5741,[1]PROJECTES!$C$14:$G$5000,2,FALSE))</f>
        <v/>
      </c>
      <c r="C5741" s="121"/>
      <c r="D5741" s="93" t="str">
        <f>IF(E5741="","",VLOOKUP(E5741,[1]PROJECTES!$C$14:$G$5000,5,FALSE))</f>
        <v/>
      </c>
      <c r="E5741" s="117"/>
      <c r="F5741" s="95"/>
      <c r="G5741" s="96" t="str">
        <f>IF(E5741="","",VLOOKUP(E5741,[1]PROJECTES!$C$14:$G$5000,4,FALSE))</f>
        <v/>
      </c>
      <c r="H5741" s="118"/>
      <c r="I5741" s="97" t="str">
        <f>IF(H5741="","",VLOOKUP(H5741,BD!B$2:C$16,2,FALSE))</f>
        <v/>
      </c>
      <c r="J5741" s="98"/>
      <c r="K5741" s="135" t="str">
        <f t="shared" si="192"/>
        <v/>
      </c>
      <c r="L5741" s="99" t="str">
        <f t="shared" ca="1" si="193"/>
        <v>-</v>
      </c>
      <c r="M5741" s="93" t="str">
        <f>IF(E5741="","",VLOOKUP(E5741,[1]PROJECTES!$C$14:$Z$5000,21,FALSE))</f>
        <v/>
      </c>
      <c r="N5741" s="100"/>
      <c r="O5741" s="72" t="s">
        <v>229</v>
      </c>
      <c r="P5741" s="101"/>
      <c r="Q5741" s="132"/>
      <c r="R5741" s="102"/>
      <c r="S5741" s="91"/>
    </row>
    <row r="5742" spans="1:19" s="104" customFormat="1" ht="12.75" customHeight="1" x14ac:dyDescent="0.25">
      <c r="A5742" s="121"/>
      <c r="B5742" s="92" t="str">
        <f>IF(E5742="","",VLOOKUP(E5742,[1]PROJECTES!$C$14:$G$5000,2,FALSE))</f>
        <v/>
      </c>
      <c r="C5742" s="121"/>
      <c r="D5742" s="93" t="str">
        <f>IF(E5742="","",VLOOKUP(E5742,[1]PROJECTES!$C$14:$G$5000,5,FALSE))</f>
        <v/>
      </c>
      <c r="E5742" s="117"/>
      <c r="F5742" s="95"/>
      <c r="G5742" s="96" t="str">
        <f>IF(E5742="","",VLOOKUP(E5742,[1]PROJECTES!$C$14:$G$5000,4,FALSE))</f>
        <v/>
      </c>
      <c r="H5742" s="118"/>
      <c r="I5742" s="97" t="str">
        <f>IF(H5742="","",VLOOKUP(H5742,BD!B$2:C$16,2,FALSE))</f>
        <v/>
      </c>
      <c r="J5742" s="98"/>
      <c r="K5742" s="135" t="str">
        <f t="shared" si="192"/>
        <v/>
      </c>
      <c r="L5742" s="99" t="str">
        <f t="shared" ca="1" si="193"/>
        <v>-</v>
      </c>
      <c r="M5742" s="93" t="str">
        <f>IF(E5742="","",VLOOKUP(E5742,[1]PROJECTES!$C$14:$Z$5000,21,FALSE))</f>
        <v/>
      </c>
      <c r="N5742" s="100"/>
      <c r="O5742" s="72" t="s">
        <v>229</v>
      </c>
      <c r="P5742" s="101"/>
      <c r="Q5742" s="132"/>
      <c r="R5742" s="102"/>
      <c r="S5742" s="91"/>
    </row>
    <row r="5743" spans="1:19" s="104" customFormat="1" ht="12.75" customHeight="1" x14ac:dyDescent="0.25">
      <c r="A5743" s="121"/>
      <c r="B5743" s="92" t="str">
        <f>IF(E5743="","",VLOOKUP(E5743,[1]PROJECTES!$C$14:$G$5000,2,FALSE))</f>
        <v/>
      </c>
      <c r="C5743" s="121"/>
      <c r="D5743" s="93" t="str">
        <f>IF(E5743="","",VLOOKUP(E5743,[1]PROJECTES!$C$14:$G$5000,5,FALSE))</f>
        <v/>
      </c>
      <c r="E5743" s="117"/>
      <c r="F5743" s="95"/>
      <c r="G5743" s="96" t="str">
        <f>IF(E5743="","",VLOOKUP(E5743,[1]PROJECTES!$C$14:$G$5000,4,FALSE))</f>
        <v/>
      </c>
      <c r="H5743" s="118"/>
      <c r="I5743" s="97" t="str">
        <f>IF(H5743="","",VLOOKUP(H5743,BD!B$2:C$16,2,FALSE))</f>
        <v/>
      </c>
      <c r="J5743" s="98"/>
      <c r="K5743" s="135" t="str">
        <f t="shared" si="192"/>
        <v/>
      </c>
      <c r="L5743" s="99" t="str">
        <f t="shared" ca="1" si="193"/>
        <v>-</v>
      </c>
      <c r="M5743" s="93" t="str">
        <f>IF(E5743="","",VLOOKUP(E5743,[1]PROJECTES!$C$14:$Z$5000,21,FALSE))</f>
        <v/>
      </c>
      <c r="N5743" s="100"/>
      <c r="O5743" s="72" t="s">
        <v>229</v>
      </c>
      <c r="P5743" s="101"/>
      <c r="Q5743" s="132"/>
      <c r="R5743" s="102"/>
      <c r="S5743" s="91"/>
    </row>
    <row r="5744" spans="1:19" s="104" customFormat="1" ht="12.75" customHeight="1" x14ac:dyDescent="0.25">
      <c r="A5744" s="121"/>
      <c r="B5744" s="92" t="str">
        <f>IF(E5744="","",VLOOKUP(E5744,[1]PROJECTES!$C$14:$G$5000,2,FALSE))</f>
        <v/>
      </c>
      <c r="C5744" s="121"/>
      <c r="D5744" s="93" t="str">
        <f>IF(E5744="","",VLOOKUP(E5744,[1]PROJECTES!$C$14:$G$5000,5,FALSE))</f>
        <v/>
      </c>
      <c r="E5744" s="117"/>
      <c r="F5744" s="95"/>
      <c r="G5744" s="96" t="str">
        <f>IF(E5744="","",VLOOKUP(E5744,[1]PROJECTES!$C$14:$G$5000,4,FALSE))</f>
        <v/>
      </c>
      <c r="H5744" s="118"/>
      <c r="I5744" s="97" t="str">
        <f>IF(H5744="","",VLOOKUP(H5744,BD!B$2:C$16,2,FALSE))</f>
        <v/>
      </c>
      <c r="J5744" s="98"/>
      <c r="K5744" s="135" t="str">
        <f t="shared" si="192"/>
        <v/>
      </c>
      <c r="L5744" s="99" t="str">
        <f t="shared" ca="1" si="193"/>
        <v>-</v>
      </c>
      <c r="M5744" s="93" t="str">
        <f>IF(E5744="","",VLOOKUP(E5744,[1]PROJECTES!$C$14:$Z$5000,21,FALSE))</f>
        <v/>
      </c>
      <c r="N5744" s="100"/>
      <c r="O5744" s="72" t="s">
        <v>229</v>
      </c>
      <c r="P5744" s="101"/>
      <c r="Q5744" s="132"/>
      <c r="R5744" s="102"/>
      <c r="S5744" s="91"/>
    </row>
    <row r="5745" spans="1:19" s="104" customFormat="1" ht="12.75" customHeight="1" x14ac:dyDescent="0.25">
      <c r="A5745" s="121"/>
      <c r="B5745" s="92" t="str">
        <f>IF(E5745="","",VLOOKUP(E5745,[1]PROJECTES!$C$14:$G$5000,2,FALSE))</f>
        <v/>
      </c>
      <c r="C5745" s="121"/>
      <c r="D5745" s="93" t="str">
        <f>IF(E5745="","",VLOOKUP(E5745,[1]PROJECTES!$C$14:$G$5000,5,FALSE))</f>
        <v/>
      </c>
      <c r="E5745" s="117"/>
      <c r="F5745" s="95"/>
      <c r="G5745" s="96" t="str">
        <f>IF(E5745="","",VLOOKUP(E5745,[1]PROJECTES!$C$14:$G$5000,4,FALSE))</f>
        <v/>
      </c>
      <c r="H5745" s="118"/>
      <c r="I5745" s="97" t="str">
        <f>IF(H5745="","",VLOOKUP(H5745,BD!B$2:C$16,2,FALSE))</f>
        <v/>
      </c>
      <c r="J5745" s="98"/>
      <c r="K5745" s="135" t="str">
        <f t="shared" si="192"/>
        <v/>
      </c>
      <c r="L5745" s="99" t="str">
        <f t="shared" ca="1" si="193"/>
        <v>-</v>
      </c>
      <c r="M5745" s="93" t="str">
        <f>IF(E5745="","",VLOOKUP(E5745,[1]PROJECTES!$C$14:$Z$5000,21,FALSE))</f>
        <v/>
      </c>
      <c r="N5745" s="100"/>
      <c r="O5745" s="72" t="s">
        <v>229</v>
      </c>
      <c r="P5745" s="101"/>
      <c r="Q5745" s="132"/>
      <c r="R5745" s="102"/>
      <c r="S5745" s="91"/>
    </row>
    <row r="5746" spans="1:19" s="104" customFormat="1" ht="12.75" customHeight="1" x14ac:dyDescent="0.25">
      <c r="A5746" s="121"/>
      <c r="B5746" s="92" t="str">
        <f>IF(E5746="","",VLOOKUP(E5746,[1]PROJECTES!$C$14:$G$5000,2,FALSE))</f>
        <v/>
      </c>
      <c r="C5746" s="121"/>
      <c r="D5746" s="93" t="str">
        <f>IF(E5746="","",VLOOKUP(E5746,[1]PROJECTES!$C$14:$G$5000,5,FALSE))</f>
        <v/>
      </c>
      <c r="E5746" s="117"/>
      <c r="F5746" s="95"/>
      <c r="G5746" s="96" t="str">
        <f>IF(E5746="","",VLOOKUP(E5746,[1]PROJECTES!$C$14:$G$5000,4,FALSE))</f>
        <v/>
      </c>
      <c r="H5746" s="118"/>
      <c r="I5746" s="97" t="str">
        <f>IF(H5746="","",VLOOKUP(H5746,BD!B$2:C$16,2,FALSE))</f>
        <v/>
      </c>
      <c r="J5746" s="98"/>
      <c r="K5746" s="135" t="str">
        <f t="shared" si="192"/>
        <v/>
      </c>
      <c r="L5746" s="99" t="str">
        <f t="shared" ca="1" si="193"/>
        <v>-</v>
      </c>
      <c r="M5746" s="93" t="str">
        <f>IF(E5746="","",VLOOKUP(E5746,[1]PROJECTES!$C$14:$Z$5000,21,FALSE))</f>
        <v/>
      </c>
      <c r="N5746" s="100"/>
      <c r="O5746" s="72" t="s">
        <v>229</v>
      </c>
      <c r="P5746" s="101"/>
      <c r="Q5746" s="132"/>
      <c r="R5746" s="102"/>
      <c r="S5746" s="91"/>
    </row>
    <row r="5747" spans="1:19" s="104" customFormat="1" ht="12.75" customHeight="1" x14ac:dyDescent="0.25">
      <c r="A5747" s="121"/>
      <c r="B5747" s="92" t="str">
        <f>IF(E5747="","",VLOOKUP(E5747,[1]PROJECTES!$C$14:$G$5000,2,FALSE))</f>
        <v/>
      </c>
      <c r="C5747" s="121"/>
      <c r="D5747" s="93" t="str">
        <f>IF(E5747="","",VLOOKUP(E5747,[1]PROJECTES!$C$14:$G$5000,5,FALSE))</f>
        <v/>
      </c>
      <c r="E5747" s="117"/>
      <c r="F5747" s="95"/>
      <c r="G5747" s="96" t="str">
        <f>IF(E5747="","",VLOOKUP(E5747,[1]PROJECTES!$C$14:$G$5000,4,FALSE))</f>
        <v/>
      </c>
      <c r="H5747" s="118"/>
      <c r="I5747" s="97" t="str">
        <f>IF(H5747="","",VLOOKUP(H5747,BD!B$2:C$16,2,FALSE))</f>
        <v/>
      </c>
      <c r="J5747" s="98"/>
      <c r="K5747" s="135" t="str">
        <f t="shared" si="192"/>
        <v/>
      </c>
      <c r="L5747" s="99" t="str">
        <f t="shared" ca="1" si="193"/>
        <v>-</v>
      </c>
      <c r="M5747" s="93" t="str">
        <f>IF(E5747="","",VLOOKUP(E5747,[1]PROJECTES!$C$14:$Z$5000,21,FALSE))</f>
        <v/>
      </c>
      <c r="N5747" s="100"/>
      <c r="O5747" s="72" t="s">
        <v>229</v>
      </c>
      <c r="P5747" s="101"/>
      <c r="Q5747" s="132"/>
      <c r="R5747" s="102"/>
      <c r="S5747" s="91"/>
    </row>
    <row r="5748" spans="1:19" s="104" customFormat="1" ht="12.75" customHeight="1" x14ac:dyDescent="0.25">
      <c r="A5748" s="121"/>
      <c r="B5748" s="92" t="str">
        <f>IF(E5748="","",VLOOKUP(E5748,[1]PROJECTES!$C$14:$G$5000,2,FALSE))</f>
        <v/>
      </c>
      <c r="C5748" s="121"/>
      <c r="D5748" s="93" t="str">
        <f>IF(E5748="","",VLOOKUP(E5748,[1]PROJECTES!$C$14:$G$5000,5,FALSE))</f>
        <v/>
      </c>
      <c r="E5748" s="117"/>
      <c r="F5748" s="95"/>
      <c r="G5748" s="96" t="str">
        <f>IF(E5748="","",VLOOKUP(E5748,[1]PROJECTES!$C$14:$G$5000,4,FALSE))</f>
        <v/>
      </c>
      <c r="H5748" s="118"/>
      <c r="I5748" s="97" t="str">
        <f>IF(H5748="","",VLOOKUP(H5748,BD!B$2:C$16,2,FALSE))</f>
        <v/>
      </c>
      <c r="J5748" s="98"/>
      <c r="K5748" s="135" t="str">
        <f t="shared" si="192"/>
        <v/>
      </c>
      <c r="L5748" s="99" t="str">
        <f t="shared" ca="1" si="193"/>
        <v>-</v>
      </c>
      <c r="M5748" s="93" t="str">
        <f>IF(E5748="","",VLOOKUP(E5748,[1]PROJECTES!$C$14:$Z$5000,21,FALSE))</f>
        <v/>
      </c>
      <c r="N5748" s="100"/>
      <c r="O5748" s="72" t="s">
        <v>229</v>
      </c>
      <c r="P5748" s="101"/>
      <c r="Q5748" s="132"/>
      <c r="R5748" s="102"/>
      <c r="S5748" s="91"/>
    </row>
    <row r="5749" spans="1:19" s="104" customFormat="1" ht="12.75" customHeight="1" x14ac:dyDescent="0.25">
      <c r="A5749" s="121"/>
      <c r="B5749" s="92" t="str">
        <f>IF(E5749="","",VLOOKUP(E5749,[1]PROJECTES!$C$14:$G$5000,2,FALSE))</f>
        <v/>
      </c>
      <c r="C5749" s="121"/>
      <c r="D5749" s="93" t="str">
        <f>IF(E5749="","",VLOOKUP(E5749,[1]PROJECTES!$C$14:$G$5000,5,FALSE))</f>
        <v/>
      </c>
      <c r="E5749" s="117"/>
      <c r="F5749" s="95"/>
      <c r="G5749" s="96" t="str">
        <f>IF(E5749="","",VLOOKUP(E5749,[1]PROJECTES!$C$14:$G$5000,4,FALSE))</f>
        <v/>
      </c>
      <c r="H5749" s="118"/>
      <c r="I5749" s="97" t="str">
        <f>IF(H5749="","",VLOOKUP(H5749,BD!B$2:C$16,2,FALSE))</f>
        <v/>
      </c>
      <c r="J5749" s="98"/>
      <c r="K5749" s="135" t="str">
        <f t="shared" si="192"/>
        <v/>
      </c>
      <c r="L5749" s="99" t="str">
        <f t="shared" ca="1" si="193"/>
        <v>-</v>
      </c>
      <c r="M5749" s="93" t="str">
        <f>IF(E5749="","",VLOOKUP(E5749,[1]PROJECTES!$C$14:$Z$5000,21,FALSE))</f>
        <v/>
      </c>
      <c r="N5749" s="100"/>
      <c r="O5749" s="72" t="s">
        <v>229</v>
      </c>
      <c r="P5749" s="101"/>
      <c r="Q5749" s="132"/>
      <c r="R5749" s="102"/>
      <c r="S5749" s="91"/>
    </row>
    <row r="5750" spans="1:19" s="104" customFormat="1" ht="12.75" customHeight="1" x14ac:dyDescent="0.25">
      <c r="A5750" s="121"/>
      <c r="B5750" s="92" t="str">
        <f>IF(E5750="","",VLOOKUP(E5750,[1]PROJECTES!$C$14:$G$5000,2,FALSE))</f>
        <v/>
      </c>
      <c r="C5750" s="121"/>
      <c r="D5750" s="93" t="str">
        <f>IF(E5750="","",VLOOKUP(E5750,[1]PROJECTES!$C$14:$G$5000,5,FALSE))</f>
        <v/>
      </c>
      <c r="E5750" s="117"/>
      <c r="F5750" s="95"/>
      <c r="G5750" s="96" t="str">
        <f>IF(E5750="","",VLOOKUP(E5750,[1]PROJECTES!$C$14:$G$5000,4,FALSE))</f>
        <v/>
      </c>
      <c r="H5750" s="118"/>
      <c r="I5750" s="97" t="str">
        <f>IF(H5750="","",VLOOKUP(H5750,BD!B$2:C$16,2,FALSE))</f>
        <v/>
      </c>
      <c r="J5750" s="98"/>
      <c r="K5750" s="135" t="str">
        <f t="shared" si="192"/>
        <v/>
      </c>
      <c r="L5750" s="99" t="str">
        <f t="shared" ca="1" si="193"/>
        <v>-</v>
      </c>
      <c r="M5750" s="93" t="str">
        <f>IF(E5750="","",VLOOKUP(E5750,[1]PROJECTES!$C$14:$Z$5000,21,FALSE))</f>
        <v/>
      </c>
      <c r="N5750" s="100"/>
      <c r="O5750" s="72" t="s">
        <v>229</v>
      </c>
      <c r="P5750" s="101"/>
      <c r="Q5750" s="132"/>
      <c r="R5750" s="102"/>
      <c r="S5750" s="91"/>
    </row>
    <row r="5751" spans="1:19" s="104" customFormat="1" ht="12.75" customHeight="1" x14ac:dyDescent="0.25">
      <c r="A5751" s="121"/>
      <c r="B5751" s="92" t="str">
        <f>IF(E5751="","",VLOOKUP(E5751,[1]PROJECTES!$C$14:$G$5000,2,FALSE))</f>
        <v/>
      </c>
      <c r="C5751" s="121"/>
      <c r="D5751" s="93" t="str">
        <f>IF(E5751="","",VLOOKUP(E5751,[1]PROJECTES!$C$14:$G$5000,5,FALSE))</f>
        <v/>
      </c>
      <c r="E5751" s="117"/>
      <c r="F5751" s="95"/>
      <c r="G5751" s="96" t="str">
        <f>IF(E5751="","",VLOOKUP(E5751,[1]PROJECTES!$C$14:$G$5000,4,FALSE))</f>
        <v/>
      </c>
      <c r="H5751" s="118"/>
      <c r="I5751" s="97" t="str">
        <f>IF(H5751="","",VLOOKUP(H5751,BD!B$2:C$16,2,FALSE))</f>
        <v/>
      </c>
      <c r="J5751" s="98"/>
      <c r="K5751" s="135" t="str">
        <f t="shared" si="192"/>
        <v/>
      </c>
      <c r="L5751" s="99" t="str">
        <f t="shared" ca="1" si="193"/>
        <v>-</v>
      </c>
      <c r="M5751" s="93" t="str">
        <f>IF(E5751="","",VLOOKUP(E5751,[1]PROJECTES!$C$14:$Z$5000,21,FALSE))</f>
        <v/>
      </c>
      <c r="N5751" s="100"/>
      <c r="O5751" s="72" t="s">
        <v>229</v>
      </c>
      <c r="P5751" s="101"/>
      <c r="Q5751" s="132"/>
      <c r="R5751" s="102"/>
      <c r="S5751" s="91"/>
    </row>
    <row r="5752" spans="1:19" s="104" customFormat="1" ht="12.75" customHeight="1" x14ac:dyDescent="0.25">
      <c r="A5752" s="121"/>
      <c r="B5752" s="92" t="str">
        <f>IF(E5752="","",VLOOKUP(E5752,[1]PROJECTES!$C$14:$G$5000,2,FALSE))</f>
        <v/>
      </c>
      <c r="C5752" s="121"/>
      <c r="D5752" s="93" t="str">
        <f>IF(E5752="","",VLOOKUP(E5752,[1]PROJECTES!$C$14:$G$5000,5,FALSE))</f>
        <v/>
      </c>
      <c r="E5752" s="117"/>
      <c r="F5752" s="95"/>
      <c r="G5752" s="96" t="str">
        <f>IF(E5752="","",VLOOKUP(E5752,[1]PROJECTES!$C$14:$G$5000,4,FALSE))</f>
        <v/>
      </c>
      <c r="H5752" s="118"/>
      <c r="I5752" s="97" t="str">
        <f>IF(H5752="","",VLOOKUP(H5752,BD!B$2:C$16,2,FALSE))</f>
        <v/>
      </c>
      <c r="J5752" s="98"/>
      <c r="K5752" s="135" t="str">
        <f t="shared" si="192"/>
        <v/>
      </c>
      <c r="L5752" s="99" t="str">
        <f t="shared" ca="1" si="193"/>
        <v>-</v>
      </c>
      <c r="M5752" s="93" t="str">
        <f>IF(E5752="","",VLOOKUP(E5752,[1]PROJECTES!$C$14:$Z$5000,21,FALSE))</f>
        <v/>
      </c>
      <c r="N5752" s="100"/>
      <c r="O5752" s="72" t="s">
        <v>229</v>
      </c>
      <c r="P5752" s="101"/>
      <c r="Q5752" s="132"/>
      <c r="R5752" s="102"/>
      <c r="S5752" s="91"/>
    </row>
    <row r="5753" spans="1:19" s="104" customFormat="1" ht="12.75" customHeight="1" x14ac:dyDescent="0.25">
      <c r="A5753" s="121"/>
      <c r="B5753" s="92" t="str">
        <f>IF(E5753="","",VLOOKUP(E5753,[1]PROJECTES!$C$14:$G$5000,2,FALSE))</f>
        <v/>
      </c>
      <c r="C5753" s="121"/>
      <c r="D5753" s="93" t="str">
        <f>IF(E5753="","",VLOOKUP(E5753,[1]PROJECTES!$C$14:$G$5000,5,FALSE))</f>
        <v/>
      </c>
      <c r="E5753" s="117"/>
      <c r="F5753" s="95"/>
      <c r="G5753" s="96" t="str">
        <f>IF(E5753="","",VLOOKUP(E5753,[1]PROJECTES!$C$14:$G$5000,4,FALSE))</f>
        <v/>
      </c>
      <c r="H5753" s="118"/>
      <c r="I5753" s="97" t="str">
        <f>IF(H5753="","",VLOOKUP(H5753,BD!B$2:C$16,2,FALSE))</f>
        <v/>
      </c>
      <c r="J5753" s="98"/>
      <c r="K5753" s="135" t="str">
        <f t="shared" si="192"/>
        <v/>
      </c>
      <c r="L5753" s="99" t="str">
        <f t="shared" ca="1" si="193"/>
        <v>-</v>
      </c>
      <c r="M5753" s="93" t="str">
        <f>IF(E5753="","",VLOOKUP(E5753,[1]PROJECTES!$C$14:$Z$5000,21,FALSE))</f>
        <v/>
      </c>
      <c r="N5753" s="100"/>
      <c r="O5753" s="72" t="s">
        <v>229</v>
      </c>
      <c r="P5753" s="101"/>
      <c r="Q5753" s="132"/>
      <c r="R5753" s="102"/>
      <c r="S5753" s="91"/>
    </row>
    <row r="5754" spans="1:19" s="104" customFormat="1" ht="12.75" customHeight="1" x14ac:dyDescent="0.25">
      <c r="A5754" s="121"/>
      <c r="B5754" s="92" t="str">
        <f>IF(E5754="","",VLOOKUP(E5754,[1]PROJECTES!$C$14:$G$5000,2,FALSE))</f>
        <v/>
      </c>
      <c r="C5754" s="121"/>
      <c r="D5754" s="93" t="str">
        <f>IF(E5754="","",VLOOKUP(E5754,[1]PROJECTES!$C$14:$G$5000,5,FALSE))</f>
        <v/>
      </c>
      <c r="E5754" s="117"/>
      <c r="F5754" s="95"/>
      <c r="G5754" s="96" t="str">
        <f>IF(E5754="","",VLOOKUP(E5754,[1]PROJECTES!$C$14:$G$5000,4,FALSE))</f>
        <v/>
      </c>
      <c r="H5754" s="118"/>
      <c r="I5754" s="97" t="str">
        <f>IF(H5754="","",VLOOKUP(H5754,BD!B$2:C$16,2,FALSE))</f>
        <v/>
      </c>
      <c r="J5754" s="98"/>
      <c r="K5754" s="135" t="str">
        <f t="shared" si="192"/>
        <v/>
      </c>
      <c r="L5754" s="99" t="str">
        <f t="shared" ca="1" si="193"/>
        <v>-</v>
      </c>
      <c r="M5754" s="93" t="str">
        <f>IF(E5754="","",VLOOKUP(E5754,[1]PROJECTES!$C$14:$Z$5000,21,FALSE))</f>
        <v/>
      </c>
      <c r="N5754" s="100"/>
      <c r="O5754" s="72" t="s">
        <v>229</v>
      </c>
      <c r="P5754" s="101"/>
      <c r="Q5754" s="132"/>
      <c r="R5754" s="102"/>
      <c r="S5754" s="91"/>
    </row>
    <row r="5755" spans="1:19" s="104" customFormat="1" ht="12.75" customHeight="1" x14ac:dyDescent="0.25">
      <c r="A5755" s="121"/>
      <c r="B5755" s="92" t="str">
        <f>IF(E5755="","",VLOOKUP(E5755,[1]PROJECTES!$C$14:$G$5000,2,FALSE))</f>
        <v/>
      </c>
      <c r="C5755" s="121"/>
      <c r="D5755" s="93" t="str">
        <f>IF(E5755="","",VLOOKUP(E5755,[1]PROJECTES!$C$14:$G$5000,5,FALSE))</f>
        <v/>
      </c>
      <c r="E5755" s="117"/>
      <c r="F5755" s="95"/>
      <c r="G5755" s="96" t="str">
        <f>IF(E5755="","",VLOOKUP(E5755,[1]PROJECTES!$C$14:$G$5000,4,FALSE))</f>
        <v/>
      </c>
      <c r="H5755" s="118"/>
      <c r="I5755" s="97" t="str">
        <f>IF(H5755="","",VLOOKUP(H5755,BD!B$2:C$16,2,FALSE))</f>
        <v/>
      </c>
      <c r="J5755" s="98"/>
      <c r="K5755" s="135" t="str">
        <f t="shared" si="192"/>
        <v/>
      </c>
      <c r="L5755" s="99" t="str">
        <f t="shared" ca="1" si="193"/>
        <v>-</v>
      </c>
      <c r="M5755" s="93" t="str">
        <f>IF(E5755="","",VLOOKUP(E5755,[1]PROJECTES!$C$14:$Z$5000,21,FALSE))</f>
        <v/>
      </c>
      <c r="N5755" s="100"/>
      <c r="O5755" s="72" t="s">
        <v>229</v>
      </c>
      <c r="P5755" s="101"/>
      <c r="Q5755" s="132"/>
      <c r="R5755" s="102"/>
      <c r="S5755" s="91"/>
    </row>
    <row r="5756" spans="1:19" s="104" customFormat="1" ht="12.75" customHeight="1" x14ac:dyDescent="0.25">
      <c r="A5756" s="121"/>
      <c r="B5756" s="92" t="str">
        <f>IF(E5756="","",VLOOKUP(E5756,[1]PROJECTES!$C$14:$G$5000,2,FALSE))</f>
        <v/>
      </c>
      <c r="C5756" s="121"/>
      <c r="D5756" s="93" t="str">
        <f>IF(E5756="","",VLOOKUP(E5756,[1]PROJECTES!$C$14:$G$5000,5,FALSE))</f>
        <v/>
      </c>
      <c r="E5756" s="117"/>
      <c r="F5756" s="95"/>
      <c r="G5756" s="96" t="str">
        <f>IF(E5756="","",VLOOKUP(E5756,[1]PROJECTES!$C$14:$G$5000,4,FALSE))</f>
        <v/>
      </c>
      <c r="H5756" s="118"/>
      <c r="I5756" s="97" t="str">
        <f>IF(H5756="","",VLOOKUP(H5756,BD!B$2:C$16,2,FALSE))</f>
        <v/>
      </c>
      <c r="J5756" s="98"/>
      <c r="K5756" s="135" t="str">
        <f t="shared" si="192"/>
        <v/>
      </c>
      <c r="L5756" s="99" t="str">
        <f t="shared" ca="1" si="193"/>
        <v>-</v>
      </c>
      <c r="M5756" s="93" t="str">
        <f>IF(E5756="","",VLOOKUP(E5756,[1]PROJECTES!$C$14:$Z$5000,21,FALSE))</f>
        <v/>
      </c>
      <c r="N5756" s="100"/>
      <c r="O5756" s="72" t="s">
        <v>229</v>
      </c>
      <c r="P5756" s="101"/>
      <c r="Q5756" s="132"/>
      <c r="R5756" s="102"/>
      <c r="S5756" s="91"/>
    </row>
    <row r="5757" spans="1:19" s="104" customFormat="1" ht="12.75" customHeight="1" x14ac:dyDescent="0.25">
      <c r="A5757" s="121"/>
      <c r="B5757" s="92" t="str">
        <f>IF(E5757="","",VLOOKUP(E5757,[1]PROJECTES!$C$14:$G$5000,2,FALSE))</f>
        <v/>
      </c>
      <c r="C5757" s="121"/>
      <c r="D5757" s="93" t="str">
        <f>IF(E5757="","",VLOOKUP(E5757,[1]PROJECTES!$C$14:$G$5000,5,FALSE))</f>
        <v/>
      </c>
      <c r="E5757" s="117"/>
      <c r="F5757" s="95"/>
      <c r="G5757" s="96" t="str">
        <f>IF(E5757="","",VLOOKUP(E5757,[1]PROJECTES!$C$14:$G$5000,4,FALSE))</f>
        <v/>
      </c>
      <c r="H5757" s="118"/>
      <c r="I5757" s="97" t="str">
        <f>IF(H5757="","",VLOOKUP(H5757,BD!B$2:C$16,2,FALSE))</f>
        <v/>
      </c>
      <c r="J5757" s="98"/>
      <c r="K5757" s="135" t="str">
        <f t="shared" si="192"/>
        <v/>
      </c>
      <c r="L5757" s="99" t="str">
        <f t="shared" ca="1" si="193"/>
        <v>-</v>
      </c>
      <c r="M5757" s="93" t="str">
        <f>IF(E5757="","",VLOOKUP(E5757,[1]PROJECTES!$C$14:$Z$5000,21,FALSE))</f>
        <v/>
      </c>
      <c r="N5757" s="100"/>
      <c r="O5757" s="72" t="s">
        <v>229</v>
      </c>
      <c r="P5757" s="101"/>
      <c r="Q5757" s="132"/>
      <c r="R5757" s="102"/>
      <c r="S5757" s="91"/>
    </row>
    <row r="5758" spans="1:19" s="104" customFormat="1" ht="12.75" customHeight="1" x14ac:dyDescent="0.25">
      <c r="A5758" s="121"/>
      <c r="B5758" s="92" t="str">
        <f>IF(E5758="","",VLOOKUP(E5758,[1]PROJECTES!$C$14:$G$5000,2,FALSE))</f>
        <v/>
      </c>
      <c r="C5758" s="121"/>
      <c r="D5758" s="93" t="str">
        <f>IF(E5758="","",VLOOKUP(E5758,[1]PROJECTES!$C$14:$G$5000,5,FALSE))</f>
        <v/>
      </c>
      <c r="E5758" s="117"/>
      <c r="F5758" s="95"/>
      <c r="G5758" s="96" t="str">
        <f>IF(E5758="","",VLOOKUP(E5758,[1]PROJECTES!$C$14:$G$5000,4,FALSE))</f>
        <v/>
      </c>
      <c r="H5758" s="118"/>
      <c r="I5758" s="97" t="str">
        <f>IF(H5758="","",VLOOKUP(H5758,BD!B$2:C$16,2,FALSE))</f>
        <v/>
      </c>
      <c r="J5758" s="98"/>
      <c r="K5758" s="135" t="str">
        <f t="shared" si="192"/>
        <v/>
      </c>
      <c r="L5758" s="99" t="str">
        <f t="shared" ca="1" si="193"/>
        <v>-</v>
      </c>
      <c r="M5758" s="93" t="str">
        <f>IF(E5758="","",VLOOKUP(E5758,[1]PROJECTES!$C$14:$Z$5000,21,FALSE))</f>
        <v/>
      </c>
      <c r="N5758" s="100"/>
      <c r="O5758" s="72" t="s">
        <v>229</v>
      </c>
      <c r="P5758" s="101"/>
      <c r="Q5758" s="132"/>
      <c r="R5758" s="102"/>
      <c r="S5758" s="91"/>
    </row>
    <row r="5759" spans="1:19" s="104" customFormat="1" ht="12.75" customHeight="1" x14ac:dyDescent="0.25">
      <c r="A5759" s="121"/>
      <c r="B5759" s="92" t="str">
        <f>IF(E5759="","",VLOOKUP(E5759,[1]PROJECTES!$C$14:$G$5000,2,FALSE))</f>
        <v/>
      </c>
      <c r="C5759" s="121"/>
      <c r="D5759" s="93" t="str">
        <f>IF(E5759="","",VLOOKUP(E5759,[1]PROJECTES!$C$14:$G$5000,5,FALSE))</f>
        <v/>
      </c>
      <c r="E5759" s="117"/>
      <c r="F5759" s="95"/>
      <c r="G5759" s="96" t="str">
        <f>IF(E5759="","",VLOOKUP(E5759,[1]PROJECTES!$C$14:$G$5000,4,FALSE))</f>
        <v/>
      </c>
      <c r="H5759" s="118"/>
      <c r="I5759" s="97" t="str">
        <f>IF(H5759="","",VLOOKUP(H5759,BD!B$2:C$16,2,FALSE))</f>
        <v/>
      </c>
      <c r="J5759" s="98"/>
      <c r="K5759" s="135" t="str">
        <f t="shared" si="192"/>
        <v/>
      </c>
      <c r="L5759" s="99" t="str">
        <f t="shared" ca="1" si="193"/>
        <v>-</v>
      </c>
      <c r="M5759" s="93" t="str">
        <f>IF(E5759="","",VLOOKUP(E5759,[1]PROJECTES!$C$14:$Z$5000,21,FALSE))</f>
        <v/>
      </c>
      <c r="N5759" s="100"/>
      <c r="O5759" s="72" t="s">
        <v>229</v>
      </c>
      <c r="P5759" s="101"/>
      <c r="Q5759" s="132"/>
      <c r="R5759" s="102"/>
      <c r="S5759" s="91"/>
    </row>
    <row r="5760" spans="1:19" s="104" customFormat="1" ht="12.75" customHeight="1" x14ac:dyDescent="0.25">
      <c r="A5760" s="121"/>
      <c r="B5760" s="92" t="str">
        <f>IF(E5760="","",VLOOKUP(E5760,[1]PROJECTES!$C$14:$G$5000,2,FALSE))</f>
        <v/>
      </c>
      <c r="C5760" s="121"/>
      <c r="D5760" s="93" t="str">
        <f>IF(E5760="","",VLOOKUP(E5760,[1]PROJECTES!$C$14:$G$5000,5,FALSE))</f>
        <v/>
      </c>
      <c r="E5760" s="117"/>
      <c r="F5760" s="95"/>
      <c r="G5760" s="96" t="str">
        <f>IF(E5760="","",VLOOKUP(E5760,[1]PROJECTES!$C$14:$G$5000,4,FALSE))</f>
        <v/>
      </c>
      <c r="H5760" s="118"/>
      <c r="I5760" s="97" t="str">
        <f>IF(H5760="","",VLOOKUP(H5760,BD!B$2:C$16,2,FALSE))</f>
        <v/>
      </c>
      <c r="J5760" s="98"/>
      <c r="K5760" s="135" t="str">
        <f t="shared" si="192"/>
        <v/>
      </c>
      <c r="L5760" s="99" t="str">
        <f t="shared" ca="1" si="193"/>
        <v>-</v>
      </c>
      <c r="M5760" s="93" t="str">
        <f>IF(E5760="","",VLOOKUP(E5760,[1]PROJECTES!$C$14:$Z$5000,21,FALSE))</f>
        <v/>
      </c>
      <c r="N5760" s="100"/>
      <c r="O5760" s="72" t="s">
        <v>229</v>
      </c>
      <c r="P5760" s="101"/>
      <c r="Q5760" s="132"/>
      <c r="R5760" s="102"/>
      <c r="S5760" s="91"/>
    </row>
    <row r="5761" spans="1:19" s="104" customFormat="1" ht="12.75" customHeight="1" x14ac:dyDescent="0.25">
      <c r="A5761" s="121"/>
      <c r="B5761" s="92" t="str">
        <f>IF(E5761="","",VLOOKUP(E5761,[1]PROJECTES!$C$14:$G$5000,2,FALSE))</f>
        <v/>
      </c>
      <c r="C5761" s="121"/>
      <c r="D5761" s="93" t="str">
        <f>IF(E5761="","",VLOOKUP(E5761,[1]PROJECTES!$C$14:$G$5000,5,FALSE))</f>
        <v/>
      </c>
      <c r="E5761" s="117"/>
      <c r="F5761" s="95"/>
      <c r="G5761" s="96" t="str">
        <f>IF(E5761="","",VLOOKUP(E5761,[1]PROJECTES!$C$14:$G$5000,4,FALSE))</f>
        <v/>
      </c>
      <c r="H5761" s="118"/>
      <c r="I5761" s="97" t="str">
        <f>IF(H5761="","",VLOOKUP(H5761,BD!B$2:C$16,2,FALSE))</f>
        <v/>
      </c>
      <c r="J5761" s="98"/>
      <c r="K5761" s="135" t="str">
        <f t="shared" si="192"/>
        <v/>
      </c>
      <c r="L5761" s="99" t="str">
        <f t="shared" ca="1" si="193"/>
        <v>-</v>
      </c>
      <c r="M5761" s="93" t="str">
        <f>IF(E5761="","",VLOOKUP(E5761,[1]PROJECTES!$C$14:$Z$5000,21,FALSE))</f>
        <v/>
      </c>
      <c r="N5761" s="100"/>
      <c r="O5761" s="72" t="s">
        <v>229</v>
      </c>
      <c r="P5761" s="101"/>
      <c r="Q5761" s="132"/>
      <c r="R5761" s="102"/>
      <c r="S5761" s="91"/>
    </row>
    <row r="5762" spans="1:19" s="104" customFormat="1" ht="12.75" customHeight="1" x14ac:dyDescent="0.25">
      <c r="A5762" s="121"/>
      <c r="B5762" s="92" t="str">
        <f>IF(E5762="","",VLOOKUP(E5762,[1]PROJECTES!$C$14:$G$5000,2,FALSE))</f>
        <v/>
      </c>
      <c r="C5762" s="121"/>
      <c r="D5762" s="93" t="str">
        <f>IF(E5762="","",VLOOKUP(E5762,[1]PROJECTES!$C$14:$G$5000,5,FALSE))</f>
        <v/>
      </c>
      <c r="E5762" s="117"/>
      <c r="F5762" s="95"/>
      <c r="G5762" s="96" t="str">
        <f>IF(E5762="","",VLOOKUP(E5762,[1]PROJECTES!$C$14:$G$5000,4,FALSE))</f>
        <v/>
      </c>
      <c r="H5762" s="118"/>
      <c r="I5762" s="97" t="str">
        <f>IF(H5762="","",VLOOKUP(H5762,BD!B$2:C$16,2,FALSE))</f>
        <v/>
      </c>
      <c r="J5762" s="98"/>
      <c r="K5762" s="135" t="str">
        <f t="shared" si="192"/>
        <v/>
      </c>
      <c r="L5762" s="99" t="str">
        <f t="shared" ca="1" si="193"/>
        <v>-</v>
      </c>
      <c r="M5762" s="93" t="str">
        <f>IF(E5762="","",VLOOKUP(E5762,[1]PROJECTES!$C$14:$Z$5000,21,FALSE))</f>
        <v/>
      </c>
      <c r="N5762" s="100"/>
      <c r="O5762" s="72" t="s">
        <v>229</v>
      </c>
      <c r="P5762" s="101"/>
      <c r="Q5762" s="132"/>
      <c r="R5762" s="102"/>
      <c r="S5762" s="91"/>
    </row>
    <row r="5763" spans="1:19" s="104" customFormat="1" ht="12.75" customHeight="1" x14ac:dyDescent="0.25">
      <c r="A5763" s="121"/>
      <c r="B5763" s="92" t="str">
        <f>IF(E5763="","",VLOOKUP(E5763,[1]PROJECTES!$C$14:$G$5000,2,FALSE))</f>
        <v/>
      </c>
      <c r="C5763" s="121"/>
      <c r="D5763" s="93" t="str">
        <f>IF(E5763="","",VLOOKUP(E5763,[1]PROJECTES!$C$14:$G$5000,5,FALSE))</f>
        <v/>
      </c>
      <c r="E5763" s="117"/>
      <c r="F5763" s="95"/>
      <c r="G5763" s="96" t="str">
        <f>IF(E5763="","",VLOOKUP(E5763,[1]PROJECTES!$C$14:$G$5000,4,FALSE))</f>
        <v/>
      </c>
      <c r="H5763" s="118"/>
      <c r="I5763" s="97" t="str">
        <f>IF(H5763="","",VLOOKUP(H5763,BD!B$2:C$16,2,FALSE))</f>
        <v/>
      </c>
      <c r="J5763" s="98"/>
      <c r="K5763" s="135" t="str">
        <f t="shared" si="192"/>
        <v/>
      </c>
      <c r="L5763" s="99" t="str">
        <f t="shared" ca="1" si="193"/>
        <v>-</v>
      </c>
      <c r="M5763" s="93" t="str">
        <f>IF(E5763="","",VLOOKUP(E5763,[1]PROJECTES!$C$14:$Z$5000,21,FALSE))</f>
        <v/>
      </c>
      <c r="N5763" s="100"/>
      <c r="O5763" s="72" t="s">
        <v>229</v>
      </c>
      <c r="P5763" s="101"/>
      <c r="Q5763" s="132"/>
      <c r="R5763" s="102"/>
      <c r="S5763" s="91"/>
    </row>
    <row r="5764" spans="1:19" s="104" customFormat="1" ht="12.75" customHeight="1" x14ac:dyDescent="0.25">
      <c r="A5764" s="121"/>
      <c r="B5764" s="92" t="str">
        <f>IF(E5764="","",VLOOKUP(E5764,[1]PROJECTES!$C$14:$G$5000,2,FALSE))</f>
        <v/>
      </c>
      <c r="C5764" s="121"/>
      <c r="D5764" s="93" t="str">
        <f>IF(E5764="","",VLOOKUP(E5764,[1]PROJECTES!$C$14:$G$5000,5,FALSE))</f>
        <v/>
      </c>
      <c r="E5764" s="117"/>
      <c r="F5764" s="95"/>
      <c r="G5764" s="96" t="str">
        <f>IF(E5764="","",VLOOKUP(E5764,[1]PROJECTES!$C$14:$G$5000,4,FALSE))</f>
        <v/>
      </c>
      <c r="H5764" s="118"/>
      <c r="I5764" s="97" t="str">
        <f>IF(H5764="","",VLOOKUP(H5764,BD!B$2:C$16,2,FALSE))</f>
        <v/>
      </c>
      <c r="J5764" s="98"/>
      <c r="K5764" s="135" t="str">
        <f t="shared" si="192"/>
        <v/>
      </c>
      <c r="L5764" s="99" t="str">
        <f t="shared" ca="1" si="193"/>
        <v>-</v>
      </c>
      <c r="M5764" s="93" t="str">
        <f>IF(E5764="","",VLOOKUP(E5764,[1]PROJECTES!$C$14:$Z$5000,21,FALSE))</f>
        <v/>
      </c>
      <c r="N5764" s="100"/>
      <c r="O5764" s="72" t="s">
        <v>229</v>
      </c>
      <c r="P5764" s="101"/>
      <c r="Q5764" s="132"/>
      <c r="R5764" s="102"/>
      <c r="S5764" s="91"/>
    </row>
    <row r="5765" spans="1:19" s="104" customFormat="1" ht="12.75" customHeight="1" x14ac:dyDescent="0.25">
      <c r="A5765" s="121"/>
      <c r="B5765" s="92" t="str">
        <f>IF(E5765="","",VLOOKUP(E5765,[1]PROJECTES!$C$14:$G$5000,2,FALSE))</f>
        <v/>
      </c>
      <c r="C5765" s="121"/>
      <c r="D5765" s="93" t="str">
        <f>IF(E5765="","",VLOOKUP(E5765,[1]PROJECTES!$C$14:$G$5000,5,FALSE))</f>
        <v/>
      </c>
      <c r="E5765" s="117"/>
      <c r="F5765" s="95"/>
      <c r="G5765" s="96" t="str">
        <f>IF(E5765="","",VLOOKUP(E5765,[1]PROJECTES!$C$14:$G$5000,4,FALSE))</f>
        <v/>
      </c>
      <c r="H5765" s="118"/>
      <c r="I5765" s="97" t="str">
        <f>IF(H5765="","",VLOOKUP(H5765,BD!B$2:C$16,2,FALSE))</f>
        <v/>
      </c>
      <c r="J5765" s="98"/>
      <c r="K5765" s="135" t="str">
        <f t="shared" si="192"/>
        <v/>
      </c>
      <c r="L5765" s="99" t="str">
        <f t="shared" ca="1" si="193"/>
        <v>-</v>
      </c>
      <c r="M5765" s="93" t="str">
        <f>IF(E5765="","",VLOOKUP(E5765,[1]PROJECTES!$C$14:$Z$5000,21,FALSE))</f>
        <v/>
      </c>
      <c r="N5765" s="100"/>
      <c r="O5765" s="72" t="s">
        <v>229</v>
      </c>
      <c r="P5765" s="101"/>
      <c r="Q5765" s="132"/>
      <c r="R5765" s="102"/>
      <c r="S5765" s="91"/>
    </row>
    <row r="5766" spans="1:19" s="104" customFormat="1" ht="12.75" customHeight="1" x14ac:dyDescent="0.25">
      <c r="A5766" s="121"/>
      <c r="B5766" s="92" t="str">
        <f>IF(E5766="","",VLOOKUP(E5766,[1]PROJECTES!$C$14:$G$5000,2,FALSE))</f>
        <v/>
      </c>
      <c r="C5766" s="121"/>
      <c r="D5766" s="93" t="str">
        <f>IF(E5766="","",VLOOKUP(E5766,[1]PROJECTES!$C$14:$G$5000,5,FALSE))</f>
        <v/>
      </c>
      <c r="E5766" s="117"/>
      <c r="F5766" s="95"/>
      <c r="G5766" s="96" t="str">
        <f>IF(E5766="","",VLOOKUP(E5766,[1]PROJECTES!$C$14:$G$5000,4,FALSE))</f>
        <v/>
      </c>
      <c r="H5766" s="118"/>
      <c r="I5766" s="97" t="str">
        <f>IF(H5766="","",VLOOKUP(H5766,BD!B$2:C$16,2,FALSE))</f>
        <v/>
      </c>
      <c r="J5766" s="98"/>
      <c r="K5766" s="135" t="str">
        <f t="shared" si="192"/>
        <v/>
      </c>
      <c r="L5766" s="99" t="str">
        <f t="shared" ca="1" si="193"/>
        <v>-</v>
      </c>
      <c r="M5766" s="93" t="str">
        <f>IF(E5766="","",VLOOKUP(E5766,[1]PROJECTES!$C$14:$Z$5000,21,FALSE))</f>
        <v/>
      </c>
      <c r="N5766" s="100"/>
      <c r="O5766" s="72" t="s">
        <v>229</v>
      </c>
      <c r="P5766" s="101"/>
      <c r="Q5766" s="132"/>
      <c r="R5766" s="102"/>
      <c r="S5766" s="91"/>
    </row>
    <row r="5767" spans="1:19" s="104" customFormat="1" ht="12.75" customHeight="1" x14ac:dyDescent="0.25">
      <c r="A5767" s="121"/>
      <c r="B5767" s="92" t="str">
        <f>IF(E5767="","",VLOOKUP(E5767,[1]PROJECTES!$C$14:$G$5000,2,FALSE))</f>
        <v/>
      </c>
      <c r="C5767" s="121"/>
      <c r="D5767" s="93" t="str">
        <f>IF(E5767="","",VLOOKUP(E5767,[1]PROJECTES!$C$14:$G$5000,5,FALSE))</f>
        <v/>
      </c>
      <c r="E5767" s="117"/>
      <c r="F5767" s="95"/>
      <c r="G5767" s="96" t="str">
        <f>IF(E5767="","",VLOOKUP(E5767,[1]PROJECTES!$C$14:$G$5000,4,FALSE))</f>
        <v/>
      </c>
      <c r="H5767" s="118"/>
      <c r="I5767" s="97" t="str">
        <f>IF(H5767="","",VLOOKUP(H5767,BD!B$2:C$16,2,FALSE))</f>
        <v/>
      </c>
      <c r="J5767" s="98"/>
      <c r="K5767" s="135" t="str">
        <f t="shared" si="192"/>
        <v/>
      </c>
      <c r="L5767" s="99" t="str">
        <f t="shared" ca="1" si="193"/>
        <v>-</v>
      </c>
      <c r="M5767" s="93" t="str">
        <f>IF(E5767="","",VLOOKUP(E5767,[1]PROJECTES!$C$14:$Z$5000,21,FALSE))</f>
        <v/>
      </c>
      <c r="N5767" s="100"/>
      <c r="O5767" s="72" t="s">
        <v>229</v>
      </c>
      <c r="P5767" s="101"/>
      <c r="Q5767" s="132"/>
      <c r="R5767" s="102"/>
      <c r="S5767" s="91"/>
    </row>
    <row r="5768" spans="1:19" s="104" customFormat="1" ht="12.75" customHeight="1" x14ac:dyDescent="0.25">
      <c r="A5768" s="121"/>
      <c r="B5768" s="92" t="str">
        <f>IF(E5768="","",VLOOKUP(E5768,[1]PROJECTES!$C$14:$G$5000,2,FALSE))</f>
        <v/>
      </c>
      <c r="C5768" s="121"/>
      <c r="D5768" s="93" t="str">
        <f>IF(E5768="","",VLOOKUP(E5768,[1]PROJECTES!$C$14:$G$5000,5,FALSE))</f>
        <v/>
      </c>
      <c r="E5768" s="117"/>
      <c r="F5768" s="95"/>
      <c r="G5768" s="96" t="str">
        <f>IF(E5768="","",VLOOKUP(E5768,[1]PROJECTES!$C$14:$G$5000,4,FALSE))</f>
        <v/>
      </c>
      <c r="H5768" s="118"/>
      <c r="I5768" s="97" t="str">
        <f>IF(H5768="","",VLOOKUP(H5768,BD!B$2:C$16,2,FALSE))</f>
        <v/>
      </c>
      <c r="J5768" s="98"/>
      <c r="K5768" s="135" t="str">
        <f t="shared" si="192"/>
        <v/>
      </c>
      <c r="L5768" s="99" t="str">
        <f t="shared" ca="1" si="193"/>
        <v>-</v>
      </c>
      <c r="M5768" s="93" t="str">
        <f>IF(E5768="","",VLOOKUP(E5768,[1]PROJECTES!$C$14:$Z$5000,21,FALSE))</f>
        <v/>
      </c>
      <c r="N5768" s="100"/>
      <c r="O5768" s="72" t="s">
        <v>229</v>
      </c>
      <c r="P5768" s="101"/>
      <c r="Q5768" s="132"/>
      <c r="R5768" s="102"/>
      <c r="S5768" s="91"/>
    </row>
    <row r="5769" spans="1:19" s="104" customFormat="1" ht="12.75" customHeight="1" x14ac:dyDescent="0.25">
      <c r="A5769" s="121"/>
      <c r="B5769" s="92" t="str">
        <f>IF(E5769="","",VLOOKUP(E5769,[1]PROJECTES!$C$14:$G$5000,2,FALSE))</f>
        <v/>
      </c>
      <c r="C5769" s="121"/>
      <c r="D5769" s="93" t="str">
        <f>IF(E5769="","",VLOOKUP(E5769,[1]PROJECTES!$C$14:$G$5000,5,FALSE))</f>
        <v/>
      </c>
      <c r="E5769" s="117"/>
      <c r="F5769" s="95"/>
      <c r="G5769" s="96" t="str">
        <f>IF(E5769="","",VLOOKUP(E5769,[1]PROJECTES!$C$14:$G$5000,4,FALSE))</f>
        <v/>
      </c>
      <c r="H5769" s="118"/>
      <c r="I5769" s="97" t="str">
        <f>IF(H5769="","",VLOOKUP(H5769,BD!B$2:C$16,2,FALSE))</f>
        <v/>
      </c>
      <c r="J5769" s="98"/>
      <c r="K5769" s="135" t="str">
        <f t="shared" si="192"/>
        <v/>
      </c>
      <c r="L5769" s="99" t="str">
        <f t="shared" ca="1" si="193"/>
        <v>-</v>
      </c>
      <c r="M5769" s="93" t="str">
        <f>IF(E5769="","",VLOOKUP(E5769,[1]PROJECTES!$C$14:$Z$5000,21,FALSE))</f>
        <v/>
      </c>
      <c r="N5769" s="100"/>
      <c r="O5769" s="72" t="s">
        <v>229</v>
      </c>
      <c r="P5769" s="101"/>
      <c r="Q5769" s="132"/>
      <c r="R5769" s="102"/>
      <c r="S5769" s="91"/>
    </row>
    <row r="5770" spans="1:19" s="104" customFormat="1" ht="12.75" customHeight="1" x14ac:dyDescent="0.25">
      <c r="A5770" s="121"/>
      <c r="B5770" s="92" t="str">
        <f>IF(E5770="","",VLOOKUP(E5770,[1]PROJECTES!$C$14:$G$5000,2,FALSE))</f>
        <v/>
      </c>
      <c r="C5770" s="121"/>
      <c r="D5770" s="93" t="str">
        <f>IF(E5770="","",VLOOKUP(E5770,[1]PROJECTES!$C$14:$G$5000,5,FALSE))</f>
        <v/>
      </c>
      <c r="E5770" s="117"/>
      <c r="F5770" s="95"/>
      <c r="G5770" s="96" t="str">
        <f>IF(E5770="","",VLOOKUP(E5770,[1]PROJECTES!$C$14:$G$5000,4,FALSE))</f>
        <v/>
      </c>
      <c r="H5770" s="118"/>
      <c r="I5770" s="97" t="str">
        <f>IF(H5770="","",VLOOKUP(H5770,BD!B$2:C$16,2,FALSE))</f>
        <v/>
      </c>
      <c r="J5770" s="98"/>
      <c r="K5770" s="135" t="str">
        <f t="shared" si="192"/>
        <v/>
      </c>
      <c r="L5770" s="99" t="str">
        <f t="shared" ca="1" si="193"/>
        <v>-</v>
      </c>
      <c r="M5770" s="93" t="str">
        <f>IF(E5770="","",VLOOKUP(E5770,[1]PROJECTES!$C$14:$Z$5000,21,FALSE))</f>
        <v/>
      </c>
      <c r="N5770" s="100"/>
      <c r="O5770" s="72" t="s">
        <v>229</v>
      </c>
      <c r="P5770" s="101"/>
      <c r="Q5770" s="132"/>
      <c r="R5770" s="102"/>
      <c r="S5770" s="91"/>
    </row>
    <row r="5771" spans="1:19" s="104" customFormat="1" ht="12.75" customHeight="1" x14ac:dyDescent="0.25">
      <c r="A5771" s="121"/>
      <c r="B5771" s="92" t="str">
        <f>IF(E5771="","",VLOOKUP(E5771,[1]PROJECTES!$C$14:$G$5000,2,FALSE))</f>
        <v/>
      </c>
      <c r="C5771" s="121"/>
      <c r="D5771" s="93" t="str">
        <f>IF(E5771="","",VLOOKUP(E5771,[1]PROJECTES!$C$14:$G$5000,5,FALSE))</f>
        <v/>
      </c>
      <c r="E5771" s="117"/>
      <c r="F5771" s="95"/>
      <c r="G5771" s="96" t="str">
        <f>IF(E5771="","",VLOOKUP(E5771,[1]PROJECTES!$C$14:$G$5000,4,FALSE))</f>
        <v/>
      </c>
      <c r="H5771" s="118"/>
      <c r="I5771" s="97" t="str">
        <f>IF(H5771="","",VLOOKUP(H5771,BD!B$2:C$16,2,FALSE))</f>
        <v/>
      </c>
      <c r="J5771" s="98"/>
      <c r="K5771" s="135" t="str">
        <f t="shared" si="192"/>
        <v/>
      </c>
      <c r="L5771" s="99" t="str">
        <f t="shared" ca="1" si="193"/>
        <v>-</v>
      </c>
      <c r="M5771" s="93" t="str">
        <f>IF(E5771="","",VLOOKUP(E5771,[1]PROJECTES!$C$14:$Z$5000,21,FALSE))</f>
        <v/>
      </c>
      <c r="N5771" s="100"/>
      <c r="O5771" s="72" t="s">
        <v>229</v>
      </c>
      <c r="P5771" s="101"/>
      <c r="Q5771" s="132"/>
      <c r="R5771" s="102"/>
      <c r="S5771" s="91"/>
    </row>
    <row r="5772" spans="1:19" s="104" customFormat="1" ht="12.75" customHeight="1" x14ac:dyDescent="0.25">
      <c r="A5772" s="121"/>
      <c r="B5772" s="92" t="str">
        <f>IF(E5772="","",VLOOKUP(E5772,[1]PROJECTES!$C$14:$G$5000,2,FALSE))</f>
        <v/>
      </c>
      <c r="C5772" s="121"/>
      <c r="D5772" s="93" t="str">
        <f>IF(E5772="","",VLOOKUP(E5772,[1]PROJECTES!$C$14:$G$5000,5,FALSE))</f>
        <v/>
      </c>
      <c r="E5772" s="117"/>
      <c r="F5772" s="95"/>
      <c r="G5772" s="96" t="str">
        <f>IF(E5772="","",VLOOKUP(E5772,[1]PROJECTES!$C$14:$G$5000,4,FALSE))</f>
        <v/>
      </c>
      <c r="H5772" s="118"/>
      <c r="I5772" s="97" t="str">
        <f>IF(H5772="","",VLOOKUP(H5772,BD!B$2:C$16,2,FALSE))</f>
        <v/>
      </c>
      <c r="J5772" s="98"/>
      <c r="K5772" s="135" t="str">
        <f t="shared" si="192"/>
        <v/>
      </c>
      <c r="L5772" s="99" t="str">
        <f t="shared" ca="1" si="193"/>
        <v>-</v>
      </c>
      <c r="M5772" s="93" t="str">
        <f>IF(E5772="","",VLOOKUP(E5772,[1]PROJECTES!$C$14:$Z$5000,21,FALSE))</f>
        <v/>
      </c>
      <c r="N5772" s="100"/>
      <c r="O5772" s="72" t="s">
        <v>229</v>
      </c>
      <c r="P5772" s="101"/>
      <c r="Q5772" s="132"/>
      <c r="R5772" s="102"/>
      <c r="S5772" s="91"/>
    </row>
    <row r="5773" spans="1:19" s="104" customFormat="1" ht="12.75" customHeight="1" x14ac:dyDescent="0.25">
      <c r="A5773" s="121"/>
      <c r="B5773" s="92" t="str">
        <f>IF(E5773="","",VLOOKUP(E5773,[1]PROJECTES!$C$14:$G$5000,2,FALSE))</f>
        <v/>
      </c>
      <c r="C5773" s="121"/>
      <c r="D5773" s="93" t="str">
        <f>IF(E5773="","",VLOOKUP(E5773,[1]PROJECTES!$C$14:$G$5000,5,FALSE))</f>
        <v/>
      </c>
      <c r="E5773" s="117"/>
      <c r="F5773" s="95"/>
      <c r="G5773" s="96" t="str">
        <f>IF(E5773="","",VLOOKUP(E5773,[1]PROJECTES!$C$14:$G$5000,4,FALSE))</f>
        <v/>
      </c>
      <c r="H5773" s="118"/>
      <c r="I5773" s="97" t="str">
        <f>IF(H5773="","",VLOOKUP(H5773,BD!B$2:C$16,2,FALSE))</f>
        <v/>
      </c>
      <c r="J5773" s="98"/>
      <c r="K5773" s="135" t="str">
        <f t="shared" si="192"/>
        <v/>
      </c>
      <c r="L5773" s="99" t="str">
        <f t="shared" ca="1" si="193"/>
        <v>-</v>
      </c>
      <c r="M5773" s="93" t="str">
        <f>IF(E5773="","",VLOOKUP(E5773,[1]PROJECTES!$C$14:$Z$5000,21,FALSE))</f>
        <v/>
      </c>
      <c r="N5773" s="100"/>
      <c r="O5773" s="72" t="s">
        <v>229</v>
      </c>
      <c r="P5773" s="101"/>
      <c r="Q5773" s="132"/>
      <c r="R5773" s="102"/>
      <c r="S5773" s="91"/>
    </row>
    <row r="5774" spans="1:19" s="104" customFormat="1" ht="12.75" customHeight="1" x14ac:dyDescent="0.25">
      <c r="A5774" s="121"/>
      <c r="B5774" s="92" t="str">
        <f>IF(E5774="","",VLOOKUP(E5774,[1]PROJECTES!$C$14:$G$5000,2,FALSE))</f>
        <v/>
      </c>
      <c r="C5774" s="121"/>
      <c r="D5774" s="93" t="str">
        <f>IF(E5774="","",VLOOKUP(E5774,[1]PROJECTES!$C$14:$G$5000,5,FALSE))</f>
        <v/>
      </c>
      <c r="E5774" s="117"/>
      <c r="F5774" s="95"/>
      <c r="G5774" s="96" t="str">
        <f>IF(E5774="","",VLOOKUP(E5774,[1]PROJECTES!$C$14:$G$5000,4,FALSE))</f>
        <v/>
      </c>
      <c r="H5774" s="118"/>
      <c r="I5774" s="97" t="str">
        <f>IF(H5774="","",VLOOKUP(H5774,BD!B$2:C$16,2,FALSE))</f>
        <v/>
      </c>
      <c r="J5774" s="98"/>
      <c r="K5774" s="135" t="str">
        <f t="shared" si="192"/>
        <v/>
      </c>
      <c r="L5774" s="99" t="str">
        <f t="shared" ca="1" si="193"/>
        <v>-</v>
      </c>
      <c r="M5774" s="93" t="str">
        <f>IF(E5774="","",VLOOKUP(E5774,[1]PROJECTES!$C$14:$Z$5000,21,FALSE))</f>
        <v/>
      </c>
      <c r="N5774" s="100"/>
      <c r="O5774" s="72" t="s">
        <v>229</v>
      </c>
      <c r="P5774" s="101"/>
      <c r="Q5774" s="132"/>
      <c r="R5774" s="102"/>
      <c r="S5774" s="91"/>
    </row>
    <row r="5775" spans="1:19" s="104" customFormat="1" ht="12.75" customHeight="1" x14ac:dyDescent="0.25">
      <c r="A5775" s="121"/>
      <c r="B5775" s="92" t="str">
        <f>IF(E5775="","",VLOOKUP(E5775,[1]PROJECTES!$C$14:$G$5000,2,FALSE))</f>
        <v/>
      </c>
      <c r="C5775" s="121"/>
      <c r="D5775" s="93" t="str">
        <f>IF(E5775="","",VLOOKUP(E5775,[1]PROJECTES!$C$14:$G$5000,5,FALSE))</f>
        <v/>
      </c>
      <c r="E5775" s="117"/>
      <c r="F5775" s="95"/>
      <c r="G5775" s="96" t="str">
        <f>IF(E5775="","",VLOOKUP(E5775,[1]PROJECTES!$C$14:$G$5000,4,FALSE))</f>
        <v/>
      </c>
      <c r="H5775" s="118"/>
      <c r="I5775" s="97" t="str">
        <f>IF(H5775="","",VLOOKUP(H5775,BD!B$2:C$16,2,FALSE))</f>
        <v/>
      </c>
      <c r="J5775" s="98"/>
      <c r="K5775" s="135" t="str">
        <f t="shared" si="192"/>
        <v/>
      </c>
      <c r="L5775" s="99" t="str">
        <f t="shared" ca="1" si="193"/>
        <v>-</v>
      </c>
      <c r="M5775" s="93" t="str">
        <f>IF(E5775="","",VLOOKUP(E5775,[1]PROJECTES!$C$14:$Z$5000,21,FALSE))</f>
        <v/>
      </c>
      <c r="N5775" s="100"/>
      <c r="O5775" s="72" t="s">
        <v>229</v>
      </c>
      <c r="P5775" s="101"/>
      <c r="Q5775" s="132"/>
      <c r="R5775" s="102"/>
      <c r="S5775" s="91"/>
    </row>
    <row r="5776" spans="1:19" s="104" customFormat="1" ht="12.75" customHeight="1" x14ac:dyDescent="0.25">
      <c r="A5776" s="121"/>
      <c r="B5776" s="92" t="str">
        <f>IF(E5776="","",VLOOKUP(E5776,[1]PROJECTES!$C$14:$G$5000,2,FALSE))</f>
        <v/>
      </c>
      <c r="C5776" s="121"/>
      <c r="D5776" s="93" t="str">
        <f>IF(E5776="","",VLOOKUP(E5776,[1]PROJECTES!$C$14:$G$5000,5,FALSE))</f>
        <v/>
      </c>
      <c r="E5776" s="117"/>
      <c r="F5776" s="95"/>
      <c r="G5776" s="96" t="str">
        <f>IF(E5776="","",VLOOKUP(E5776,[1]PROJECTES!$C$14:$G$5000,4,FALSE))</f>
        <v/>
      </c>
      <c r="H5776" s="118"/>
      <c r="I5776" s="97" t="str">
        <f>IF(H5776="","",VLOOKUP(H5776,BD!B$2:C$16,2,FALSE))</f>
        <v/>
      </c>
      <c r="J5776" s="98"/>
      <c r="K5776" s="135" t="str">
        <f t="shared" si="192"/>
        <v/>
      </c>
      <c r="L5776" s="99" t="str">
        <f t="shared" ca="1" si="193"/>
        <v>-</v>
      </c>
      <c r="M5776" s="93" t="str">
        <f>IF(E5776="","",VLOOKUP(E5776,[1]PROJECTES!$C$14:$Z$5000,21,FALSE))</f>
        <v/>
      </c>
      <c r="N5776" s="100"/>
      <c r="O5776" s="72" t="s">
        <v>229</v>
      </c>
      <c r="P5776" s="101"/>
      <c r="Q5776" s="132"/>
      <c r="R5776" s="102"/>
      <c r="S5776" s="91"/>
    </row>
    <row r="5777" spans="1:19" s="104" customFormat="1" ht="12.75" customHeight="1" x14ac:dyDescent="0.25">
      <c r="A5777" s="121"/>
      <c r="B5777" s="92" t="str">
        <f>IF(E5777="","",VLOOKUP(E5777,[1]PROJECTES!$C$14:$G$5000,2,FALSE))</f>
        <v/>
      </c>
      <c r="C5777" s="121"/>
      <c r="D5777" s="93" t="str">
        <f>IF(E5777="","",VLOOKUP(E5777,[1]PROJECTES!$C$14:$G$5000,5,FALSE))</f>
        <v/>
      </c>
      <c r="E5777" s="117"/>
      <c r="F5777" s="95"/>
      <c r="G5777" s="96" t="str">
        <f>IF(E5777="","",VLOOKUP(E5777,[1]PROJECTES!$C$14:$G$5000,4,FALSE))</f>
        <v/>
      </c>
      <c r="H5777" s="118"/>
      <c r="I5777" s="97" t="str">
        <f>IF(H5777="","",VLOOKUP(H5777,BD!B$2:C$16,2,FALSE))</f>
        <v/>
      </c>
      <c r="J5777" s="98"/>
      <c r="K5777" s="135" t="str">
        <f t="shared" si="192"/>
        <v/>
      </c>
      <c r="L5777" s="99" t="str">
        <f t="shared" ca="1" si="193"/>
        <v>-</v>
      </c>
      <c r="M5777" s="93" t="str">
        <f>IF(E5777="","",VLOOKUP(E5777,[1]PROJECTES!$C$14:$Z$5000,21,FALSE))</f>
        <v/>
      </c>
      <c r="N5777" s="100"/>
      <c r="O5777" s="72" t="s">
        <v>229</v>
      </c>
      <c r="P5777" s="101"/>
      <c r="Q5777" s="132"/>
      <c r="R5777" s="102"/>
      <c r="S5777" s="91"/>
    </row>
    <row r="5778" spans="1:19" s="104" customFormat="1" ht="12.75" customHeight="1" x14ac:dyDescent="0.25">
      <c r="A5778" s="121"/>
      <c r="B5778" s="92" t="str">
        <f>IF(E5778="","",VLOOKUP(E5778,[1]PROJECTES!$C$14:$G$5000,2,FALSE))</f>
        <v/>
      </c>
      <c r="C5778" s="121"/>
      <c r="D5778" s="93" t="str">
        <f>IF(E5778="","",VLOOKUP(E5778,[1]PROJECTES!$C$14:$G$5000,5,FALSE))</f>
        <v/>
      </c>
      <c r="E5778" s="117"/>
      <c r="F5778" s="95"/>
      <c r="G5778" s="96" t="str">
        <f>IF(E5778="","",VLOOKUP(E5778,[1]PROJECTES!$C$14:$G$5000,4,FALSE))</f>
        <v/>
      </c>
      <c r="H5778" s="118"/>
      <c r="I5778" s="97" t="str">
        <f>IF(H5778="","",VLOOKUP(H5778,BD!B$2:C$16,2,FALSE))</f>
        <v/>
      </c>
      <c r="J5778" s="98"/>
      <c r="K5778" s="135" t="str">
        <f t="shared" si="192"/>
        <v/>
      </c>
      <c r="L5778" s="99" t="str">
        <f t="shared" ca="1" si="193"/>
        <v>-</v>
      </c>
      <c r="M5778" s="93" t="str">
        <f>IF(E5778="","",VLOOKUP(E5778,[1]PROJECTES!$C$14:$Z$5000,21,FALSE))</f>
        <v/>
      </c>
      <c r="N5778" s="100"/>
      <c r="O5778" s="72" t="s">
        <v>229</v>
      </c>
      <c r="P5778" s="101"/>
      <c r="Q5778" s="132"/>
      <c r="R5778" s="102"/>
      <c r="S5778" s="91"/>
    </row>
    <row r="5779" spans="1:19" s="104" customFormat="1" ht="12.75" customHeight="1" x14ac:dyDescent="0.25">
      <c r="A5779" s="121"/>
      <c r="B5779" s="92" t="str">
        <f>IF(E5779="","",VLOOKUP(E5779,[1]PROJECTES!$C$14:$G$5000,2,FALSE))</f>
        <v/>
      </c>
      <c r="C5779" s="121"/>
      <c r="D5779" s="93" t="str">
        <f>IF(E5779="","",VLOOKUP(E5779,[1]PROJECTES!$C$14:$G$5000,5,FALSE))</f>
        <v/>
      </c>
      <c r="E5779" s="117"/>
      <c r="F5779" s="95"/>
      <c r="G5779" s="96" t="str">
        <f>IF(E5779="","",VLOOKUP(E5779,[1]PROJECTES!$C$14:$G$5000,4,FALSE))</f>
        <v/>
      </c>
      <c r="H5779" s="118"/>
      <c r="I5779" s="97" t="str">
        <f>IF(H5779="","",VLOOKUP(H5779,BD!B$2:C$16,2,FALSE))</f>
        <v/>
      </c>
      <c r="J5779" s="98"/>
      <c r="K5779" s="135" t="str">
        <f t="shared" si="192"/>
        <v/>
      </c>
      <c r="L5779" s="99" t="str">
        <f t="shared" ca="1" si="193"/>
        <v>-</v>
      </c>
      <c r="M5779" s="93" t="str">
        <f>IF(E5779="","",VLOOKUP(E5779,[1]PROJECTES!$C$14:$Z$5000,21,FALSE))</f>
        <v/>
      </c>
      <c r="N5779" s="100"/>
      <c r="O5779" s="72" t="s">
        <v>229</v>
      </c>
      <c r="P5779" s="101"/>
      <c r="Q5779" s="132"/>
      <c r="R5779" s="102"/>
      <c r="S5779" s="91"/>
    </row>
    <row r="5780" spans="1:19" s="104" customFormat="1" ht="12.75" customHeight="1" x14ac:dyDescent="0.25">
      <c r="A5780" s="121"/>
      <c r="B5780" s="92" t="str">
        <f>IF(E5780="","",VLOOKUP(E5780,[1]PROJECTES!$C$14:$G$5000,2,FALSE))</f>
        <v/>
      </c>
      <c r="C5780" s="121"/>
      <c r="D5780" s="93" t="str">
        <f>IF(E5780="","",VLOOKUP(E5780,[1]PROJECTES!$C$14:$G$5000,5,FALSE))</f>
        <v/>
      </c>
      <c r="E5780" s="117"/>
      <c r="F5780" s="95"/>
      <c r="G5780" s="96" t="str">
        <f>IF(E5780="","",VLOOKUP(E5780,[1]PROJECTES!$C$14:$G$5000,4,FALSE))</f>
        <v/>
      </c>
      <c r="H5780" s="118"/>
      <c r="I5780" s="97" t="str">
        <f>IF(H5780="","",VLOOKUP(H5780,BD!B$2:C$16,2,FALSE))</f>
        <v/>
      </c>
      <c r="J5780" s="98"/>
      <c r="K5780" s="135" t="str">
        <f t="shared" si="192"/>
        <v/>
      </c>
      <c r="L5780" s="99" t="str">
        <f t="shared" ca="1" si="193"/>
        <v>-</v>
      </c>
      <c r="M5780" s="93" t="str">
        <f>IF(E5780="","",VLOOKUP(E5780,[1]PROJECTES!$C$14:$Z$5000,21,FALSE))</f>
        <v/>
      </c>
      <c r="N5780" s="100"/>
      <c r="O5780" s="72" t="s">
        <v>229</v>
      </c>
      <c r="P5780" s="101"/>
      <c r="Q5780" s="132"/>
      <c r="R5780" s="102"/>
      <c r="S5780" s="91"/>
    </row>
    <row r="5781" spans="1:19" s="104" customFormat="1" ht="12.75" customHeight="1" x14ac:dyDescent="0.25">
      <c r="A5781" s="121"/>
      <c r="B5781" s="92" t="str">
        <f>IF(E5781="","",VLOOKUP(E5781,[1]PROJECTES!$C$14:$G$5000,2,FALSE))</f>
        <v/>
      </c>
      <c r="C5781" s="121"/>
      <c r="D5781" s="93" t="str">
        <f>IF(E5781="","",VLOOKUP(E5781,[1]PROJECTES!$C$14:$G$5000,5,FALSE))</f>
        <v/>
      </c>
      <c r="E5781" s="117"/>
      <c r="F5781" s="95"/>
      <c r="G5781" s="96" t="str">
        <f>IF(E5781="","",VLOOKUP(E5781,[1]PROJECTES!$C$14:$G$5000,4,FALSE))</f>
        <v/>
      </c>
      <c r="H5781" s="118"/>
      <c r="I5781" s="97" t="str">
        <f>IF(H5781="","",VLOOKUP(H5781,BD!B$2:C$16,2,FALSE))</f>
        <v/>
      </c>
      <c r="J5781" s="98"/>
      <c r="K5781" s="135" t="str">
        <f t="shared" si="192"/>
        <v/>
      </c>
      <c r="L5781" s="99" t="str">
        <f t="shared" ca="1" si="193"/>
        <v>-</v>
      </c>
      <c r="M5781" s="93" t="str">
        <f>IF(E5781="","",VLOOKUP(E5781,[1]PROJECTES!$C$14:$Z$5000,21,FALSE))</f>
        <v/>
      </c>
      <c r="N5781" s="100"/>
      <c r="O5781" s="72" t="s">
        <v>229</v>
      </c>
      <c r="P5781" s="101"/>
      <c r="Q5781" s="132"/>
      <c r="R5781" s="102"/>
      <c r="S5781" s="91"/>
    </row>
    <row r="5782" spans="1:19" s="104" customFormat="1" ht="12.75" customHeight="1" x14ac:dyDescent="0.25">
      <c r="A5782" s="121"/>
      <c r="B5782" s="92" t="str">
        <f>IF(E5782="","",VLOOKUP(E5782,[1]PROJECTES!$C$14:$G$5000,2,FALSE))</f>
        <v/>
      </c>
      <c r="C5782" s="121"/>
      <c r="D5782" s="93" t="str">
        <f>IF(E5782="","",VLOOKUP(E5782,[1]PROJECTES!$C$14:$G$5000,5,FALSE))</f>
        <v/>
      </c>
      <c r="E5782" s="117"/>
      <c r="F5782" s="95"/>
      <c r="G5782" s="96" t="str">
        <f>IF(E5782="","",VLOOKUP(E5782,[1]PROJECTES!$C$14:$G$5000,4,FALSE))</f>
        <v/>
      </c>
      <c r="H5782" s="118"/>
      <c r="I5782" s="97" t="str">
        <f>IF(H5782="","",VLOOKUP(H5782,BD!B$2:C$16,2,FALSE))</f>
        <v/>
      </c>
      <c r="J5782" s="98"/>
      <c r="K5782" s="135" t="str">
        <f t="shared" si="192"/>
        <v/>
      </c>
      <c r="L5782" s="99" t="str">
        <f t="shared" ca="1" si="193"/>
        <v>-</v>
      </c>
      <c r="M5782" s="93" t="str">
        <f>IF(E5782="","",VLOOKUP(E5782,[1]PROJECTES!$C$14:$Z$5000,21,FALSE))</f>
        <v/>
      </c>
      <c r="N5782" s="100"/>
      <c r="O5782" s="72" t="s">
        <v>229</v>
      </c>
      <c r="P5782" s="101"/>
      <c r="Q5782" s="132"/>
      <c r="R5782" s="102"/>
      <c r="S5782" s="91"/>
    </row>
    <row r="5783" spans="1:19" s="104" customFormat="1" ht="12.75" customHeight="1" x14ac:dyDescent="0.25">
      <c r="A5783" s="121"/>
      <c r="B5783" s="92" t="str">
        <f>IF(E5783="","",VLOOKUP(E5783,[1]PROJECTES!$C$14:$G$5000,2,FALSE))</f>
        <v/>
      </c>
      <c r="C5783" s="121"/>
      <c r="D5783" s="93" t="str">
        <f>IF(E5783="","",VLOOKUP(E5783,[1]PROJECTES!$C$14:$G$5000,5,FALSE))</f>
        <v/>
      </c>
      <c r="E5783" s="117"/>
      <c r="F5783" s="95"/>
      <c r="G5783" s="96" t="str">
        <f>IF(E5783="","",VLOOKUP(E5783,[1]PROJECTES!$C$14:$G$5000,4,FALSE))</f>
        <v/>
      </c>
      <c r="H5783" s="118"/>
      <c r="I5783" s="97" t="str">
        <f>IF(H5783="","",VLOOKUP(H5783,BD!B$2:C$16,2,FALSE))</f>
        <v/>
      </c>
      <c r="J5783" s="98"/>
      <c r="K5783" s="135" t="str">
        <f t="shared" si="192"/>
        <v/>
      </c>
      <c r="L5783" s="99" t="str">
        <f t="shared" ca="1" si="193"/>
        <v>-</v>
      </c>
      <c r="M5783" s="93" t="str">
        <f>IF(E5783="","",VLOOKUP(E5783,[1]PROJECTES!$C$14:$Z$5000,21,FALSE))</f>
        <v/>
      </c>
      <c r="N5783" s="100"/>
      <c r="O5783" s="72" t="s">
        <v>229</v>
      </c>
      <c r="P5783" s="101"/>
      <c r="Q5783" s="132"/>
      <c r="R5783" s="102"/>
      <c r="S5783" s="91"/>
    </row>
    <row r="5784" spans="1:19" s="104" customFormat="1" ht="12.75" customHeight="1" x14ac:dyDescent="0.25">
      <c r="A5784" s="121"/>
      <c r="B5784" s="92" t="str">
        <f>IF(E5784="","",VLOOKUP(E5784,[1]PROJECTES!$C$14:$G$5000,2,FALSE))</f>
        <v/>
      </c>
      <c r="C5784" s="121"/>
      <c r="D5784" s="93" t="str">
        <f>IF(E5784="","",VLOOKUP(E5784,[1]PROJECTES!$C$14:$G$5000,5,FALSE))</f>
        <v/>
      </c>
      <c r="E5784" s="117"/>
      <c r="F5784" s="95"/>
      <c r="G5784" s="96" t="str">
        <f>IF(E5784="","",VLOOKUP(E5784,[1]PROJECTES!$C$14:$G$5000,4,FALSE))</f>
        <v/>
      </c>
      <c r="H5784" s="118"/>
      <c r="I5784" s="97" t="str">
        <f>IF(H5784="","",VLOOKUP(H5784,BD!B$2:C$16,2,FALSE))</f>
        <v/>
      </c>
      <c r="J5784" s="98"/>
      <c r="K5784" s="135" t="str">
        <f t="shared" si="192"/>
        <v/>
      </c>
      <c r="L5784" s="99" t="str">
        <f t="shared" ca="1" si="193"/>
        <v>-</v>
      </c>
      <c r="M5784" s="93" t="str">
        <f>IF(E5784="","",VLOOKUP(E5784,[1]PROJECTES!$C$14:$Z$5000,21,FALSE))</f>
        <v/>
      </c>
      <c r="N5784" s="100"/>
      <c r="O5784" s="72" t="s">
        <v>229</v>
      </c>
      <c r="P5784" s="101"/>
      <c r="Q5784" s="132"/>
      <c r="R5784" s="102"/>
      <c r="S5784" s="91"/>
    </row>
    <row r="5785" spans="1:19" s="104" customFormat="1" ht="12.75" customHeight="1" x14ac:dyDescent="0.25">
      <c r="A5785" s="121"/>
      <c r="B5785" s="92" t="str">
        <f>IF(E5785="","",VLOOKUP(E5785,[1]PROJECTES!$C$14:$G$5000,2,FALSE))</f>
        <v/>
      </c>
      <c r="C5785" s="121"/>
      <c r="D5785" s="93" t="str">
        <f>IF(E5785="","",VLOOKUP(E5785,[1]PROJECTES!$C$14:$G$5000,5,FALSE))</f>
        <v/>
      </c>
      <c r="E5785" s="117"/>
      <c r="F5785" s="95"/>
      <c r="G5785" s="96" t="str">
        <f>IF(E5785="","",VLOOKUP(E5785,[1]PROJECTES!$C$14:$G$5000,4,FALSE))</f>
        <v/>
      </c>
      <c r="H5785" s="118"/>
      <c r="I5785" s="97" t="str">
        <f>IF(H5785="","",VLOOKUP(H5785,BD!B$2:C$16,2,FALSE))</f>
        <v/>
      </c>
      <c r="J5785" s="98"/>
      <c r="K5785" s="135" t="str">
        <f t="shared" si="192"/>
        <v/>
      </c>
      <c r="L5785" s="99" t="str">
        <f t="shared" ca="1" si="193"/>
        <v>-</v>
      </c>
      <c r="M5785" s="93" t="str">
        <f>IF(E5785="","",VLOOKUP(E5785,[1]PROJECTES!$C$14:$Z$5000,21,FALSE))</f>
        <v/>
      </c>
      <c r="N5785" s="100"/>
      <c r="O5785" s="72" t="s">
        <v>229</v>
      </c>
      <c r="P5785" s="101"/>
      <c r="Q5785" s="132"/>
      <c r="R5785" s="102"/>
      <c r="S5785" s="91"/>
    </row>
    <row r="5786" spans="1:19" s="104" customFormat="1" ht="12.75" customHeight="1" x14ac:dyDescent="0.25">
      <c r="A5786" s="121"/>
      <c r="B5786" s="92" t="str">
        <f>IF(E5786="","",VLOOKUP(E5786,[1]PROJECTES!$C$14:$G$5000,2,FALSE))</f>
        <v/>
      </c>
      <c r="C5786" s="121"/>
      <c r="D5786" s="93" t="str">
        <f>IF(E5786="","",VLOOKUP(E5786,[1]PROJECTES!$C$14:$G$5000,5,FALSE))</f>
        <v/>
      </c>
      <c r="E5786" s="117"/>
      <c r="F5786" s="95"/>
      <c r="G5786" s="96" t="str">
        <f>IF(E5786="","",VLOOKUP(E5786,[1]PROJECTES!$C$14:$G$5000,4,FALSE))</f>
        <v/>
      </c>
      <c r="H5786" s="118"/>
      <c r="I5786" s="97" t="str">
        <f>IF(H5786="","",VLOOKUP(H5786,BD!B$2:C$16,2,FALSE))</f>
        <v/>
      </c>
      <c r="J5786" s="98"/>
      <c r="K5786" s="135" t="str">
        <f t="shared" si="192"/>
        <v/>
      </c>
      <c r="L5786" s="99" t="str">
        <f t="shared" ca="1" si="193"/>
        <v>-</v>
      </c>
      <c r="M5786" s="93" t="str">
        <f>IF(E5786="","",VLOOKUP(E5786,[1]PROJECTES!$C$14:$Z$5000,21,FALSE))</f>
        <v/>
      </c>
      <c r="N5786" s="100"/>
      <c r="O5786" s="72" t="s">
        <v>229</v>
      </c>
      <c r="P5786" s="101"/>
      <c r="Q5786" s="132"/>
      <c r="R5786" s="102"/>
      <c r="S5786" s="91"/>
    </row>
    <row r="5787" spans="1:19" s="104" customFormat="1" ht="12.75" customHeight="1" x14ac:dyDescent="0.25">
      <c r="A5787" s="121"/>
      <c r="B5787" s="92" t="str">
        <f>IF(E5787="","",VLOOKUP(E5787,[1]PROJECTES!$C$14:$G$5000,2,FALSE))</f>
        <v/>
      </c>
      <c r="C5787" s="121"/>
      <c r="D5787" s="93" t="str">
        <f>IF(E5787="","",VLOOKUP(E5787,[1]PROJECTES!$C$14:$G$5000,5,FALSE))</f>
        <v/>
      </c>
      <c r="E5787" s="117"/>
      <c r="F5787" s="95"/>
      <c r="G5787" s="96" t="str">
        <f>IF(E5787="","",VLOOKUP(E5787,[1]PROJECTES!$C$14:$G$5000,4,FALSE))</f>
        <v/>
      </c>
      <c r="H5787" s="118"/>
      <c r="I5787" s="97" t="str">
        <f>IF(H5787="","",VLOOKUP(H5787,BD!B$2:C$16,2,FALSE))</f>
        <v/>
      </c>
      <c r="J5787" s="98"/>
      <c r="K5787" s="135" t="str">
        <f t="shared" si="192"/>
        <v/>
      </c>
      <c r="L5787" s="99" t="str">
        <f t="shared" ca="1" si="193"/>
        <v>-</v>
      </c>
      <c r="M5787" s="93" t="str">
        <f>IF(E5787="","",VLOOKUP(E5787,[1]PROJECTES!$C$14:$Z$5000,21,FALSE))</f>
        <v/>
      </c>
      <c r="N5787" s="100"/>
      <c r="O5787" s="72" t="s">
        <v>229</v>
      </c>
      <c r="P5787" s="101"/>
      <c r="Q5787" s="132"/>
      <c r="R5787" s="102"/>
      <c r="S5787" s="91"/>
    </row>
    <row r="5788" spans="1:19" s="104" customFormat="1" ht="12.75" customHeight="1" x14ac:dyDescent="0.25">
      <c r="A5788" s="121"/>
      <c r="B5788" s="92" t="str">
        <f>IF(E5788="","",VLOOKUP(E5788,[1]PROJECTES!$C$14:$G$5000,2,FALSE))</f>
        <v/>
      </c>
      <c r="C5788" s="121"/>
      <c r="D5788" s="93" t="str">
        <f>IF(E5788="","",VLOOKUP(E5788,[1]PROJECTES!$C$14:$G$5000,5,FALSE))</f>
        <v/>
      </c>
      <c r="E5788" s="117"/>
      <c r="F5788" s="95"/>
      <c r="G5788" s="96" t="str">
        <f>IF(E5788="","",VLOOKUP(E5788,[1]PROJECTES!$C$14:$G$5000,4,FALSE))</f>
        <v/>
      </c>
      <c r="H5788" s="118"/>
      <c r="I5788" s="97" t="str">
        <f>IF(H5788="","",VLOOKUP(H5788,BD!B$2:C$16,2,FALSE))</f>
        <v/>
      </c>
      <c r="J5788" s="98"/>
      <c r="K5788" s="135" t="str">
        <f t="shared" si="192"/>
        <v/>
      </c>
      <c r="L5788" s="99" t="str">
        <f t="shared" ca="1" si="193"/>
        <v>-</v>
      </c>
      <c r="M5788" s="93" t="str">
        <f>IF(E5788="","",VLOOKUP(E5788,[1]PROJECTES!$C$14:$Z$5000,21,FALSE))</f>
        <v/>
      </c>
      <c r="N5788" s="100"/>
      <c r="O5788" s="72" t="s">
        <v>229</v>
      </c>
      <c r="P5788" s="101"/>
      <c r="Q5788" s="132"/>
      <c r="R5788" s="102"/>
      <c r="S5788" s="91"/>
    </row>
    <row r="5789" spans="1:19" s="104" customFormat="1" ht="12.75" customHeight="1" x14ac:dyDescent="0.25">
      <c r="A5789" s="121"/>
      <c r="B5789" s="92" t="str">
        <f>IF(E5789="","",VLOOKUP(E5789,[1]PROJECTES!$C$14:$G$5000,2,FALSE))</f>
        <v/>
      </c>
      <c r="C5789" s="121"/>
      <c r="D5789" s="93" t="str">
        <f>IF(E5789="","",VLOOKUP(E5789,[1]PROJECTES!$C$14:$G$5000,5,FALSE))</f>
        <v/>
      </c>
      <c r="E5789" s="117"/>
      <c r="F5789" s="95"/>
      <c r="G5789" s="96" t="str">
        <f>IF(E5789="","",VLOOKUP(E5789,[1]PROJECTES!$C$14:$G$5000,4,FALSE))</f>
        <v/>
      </c>
      <c r="H5789" s="118"/>
      <c r="I5789" s="97" t="str">
        <f>IF(H5789="","",VLOOKUP(H5789,BD!B$2:C$16,2,FALSE))</f>
        <v/>
      </c>
      <c r="J5789" s="98"/>
      <c r="K5789" s="135" t="str">
        <f t="shared" si="192"/>
        <v/>
      </c>
      <c r="L5789" s="99" t="str">
        <f t="shared" ca="1" si="193"/>
        <v>-</v>
      </c>
      <c r="M5789" s="93" t="str">
        <f>IF(E5789="","",VLOOKUP(E5789,[1]PROJECTES!$C$14:$Z$5000,21,FALSE))</f>
        <v/>
      </c>
      <c r="N5789" s="100"/>
      <c r="O5789" s="72" t="s">
        <v>229</v>
      </c>
      <c r="P5789" s="101"/>
      <c r="Q5789" s="132"/>
      <c r="R5789" s="102"/>
      <c r="S5789" s="91"/>
    </row>
    <row r="5790" spans="1:19" s="104" customFormat="1" ht="12.75" customHeight="1" x14ac:dyDescent="0.25">
      <c r="A5790" s="121"/>
      <c r="B5790" s="92" t="str">
        <f>IF(E5790="","",VLOOKUP(E5790,[1]PROJECTES!$C$14:$G$5000,2,FALSE))</f>
        <v/>
      </c>
      <c r="C5790" s="121"/>
      <c r="D5790" s="93" t="str">
        <f>IF(E5790="","",VLOOKUP(E5790,[1]PROJECTES!$C$14:$G$5000,5,FALSE))</f>
        <v/>
      </c>
      <c r="E5790" s="117"/>
      <c r="F5790" s="95"/>
      <c r="G5790" s="96" t="str">
        <f>IF(E5790="","",VLOOKUP(E5790,[1]PROJECTES!$C$14:$G$5000,4,FALSE))</f>
        <v/>
      </c>
      <c r="H5790" s="118"/>
      <c r="I5790" s="97" t="str">
        <f>IF(H5790="","",VLOOKUP(H5790,BD!B$2:C$16,2,FALSE))</f>
        <v/>
      </c>
      <c r="J5790" s="98"/>
      <c r="K5790" s="135" t="str">
        <f t="shared" si="192"/>
        <v/>
      </c>
      <c r="L5790" s="99" t="str">
        <f t="shared" ca="1" si="193"/>
        <v>-</v>
      </c>
      <c r="M5790" s="93" t="str">
        <f>IF(E5790="","",VLOOKUP(E5790,[1]PROJECTES!$C$14:$Z$5000,21,FALSE))</f>
        <v/>
      </c>
      <c r="N5790" s="100"/>
      <c r="O5790" s="72" t="s">
        <v>229</v>
      </c>
      <c r="P5790" s="101"/>
      <c r="Q5790" s="132"/>
      <c r="R5790" s="102"/>
      <c r="S5790" s="91"/>
    </row>
    <row r="5791" spans="1:19" s="104" customFormat="1" ht="12.75" customHeight="1" x14ac:dyDescent="0.25">
      <c r="A5791" s="121"/>
      <c r="B5791" s="92" t="str">
        <f>IF(E5791="","",VLOOKUP(E5791,[1]PROJECTES!$C$14:$G$5000,2,FALSE))</f>
        <v/>
      </c>
      <c r="C5791" s="121"/>
      <c r="D5791" s="93" t="str">
        <f>IF(E5791="","",VLOOKUP(E5791,[1]PROJECTES!$C$14:$G$5000,5,FALSE))</f>
        <v/>
      </c>
      <c r="E5791" s="117"/>
      <c r="F5791" s="95"/>
      <c r="G5791" s="96" t="str">
        <f>IF(E5791="","",VLOOKUP(E5791,[1]PROJECTES!$C$14:$G$5000,4,FALSE))</f>
        <v/>
      </c>
      <c r="H5791" s="118"/>
      <c r="I5791" s="97" t="str">
        <f>IF(H5791="","",VLOOKUP(H5791,BD!B$2:C$16,2,FALSE))</f>
        <v/>
      </c>
      <c r="J5791" s="98"/>
      <c r="K5791" s="135" t="str">
        <f t="shared" si="192"/>
        <v/>
      </c>
      <c r="L5791" s="99" t="str">
        <f t="shared" ca="1" si="193"/>
        <v>-</v>
      </c>
      <c r="M5791" s="93" t="str">
        <f>IF(E5791="","",VLOOKUP(E5791,[1]PROJECTES!$C$14:$Z$5000,21,FALSE))</f>
        <v/>
      </c>
      <c r="N5791" s="100"/>
      <c r="O5791" s="72" t="s">
        <v>229</v>
      </c>
      <c r="P5791" s="101"/>
      <c r="Q5791" s="132"/>
      <c r="R5791" s="102"/>
      <c r="S5791" s="91"/>
    </row>
    <row r="5792" spans="1:19" s="104" customFormat="1" ht="12.75" customHeight="1" x14ac:dyDescent="0.25">
      <c r="A5792" s="121"/>
      <c r="B5792" s="92" t="str">
        <f>IF(E5792="","",VLOOKUP(E5792,[1]PROJECTES!$C$14:$G$5000,2,FALSE))</f>
        <v/>
      </c>
      <c r="C5792" s="121"/>
      <c r="D5792" s="93" t="str">
        <f>IF(E5792="","",VLOOKUP(E5792,[1]PROJECTES!$C$14:$G$5000,5,FALSE))</f>
        <v/>
      </c>
      <c r="E5792" s="117"/>
      <c r="F5792" s="95"/>
      <c r="G5792" s="96" t="str">
        <f>IF(E5792="","",VLOOKUP(E5792,[1]PROJECTES!$C$14:$G$5000,4,FALSE))</f>
        <v/>
      </c>
      <c r="H5792" s="118"/>
      <c r="I5792" s="97" t="str">
        <f>IF(H5792="","",VLOOKUP(H5792,BD!B$2:C$16,2,FALSE))</f>
        <v/>
      </c>
      <c r="J5792" s="98"/>
      <c r="K5792" s="135" t="str">
        <f t="shared" si="192"/>
        <v/>
      </c>
      <c r="L5792" s="99" t="str">
        <f t="shared" ca="1" si="193"/>
        <v>-</v>
      </c>
      <c r="M5792" s="93" t="str">
        <f>IF(E5792="","",VLOOKUP(E5792,[1]PROJECTES!$C$14:$Z$5000,21,FALSE))</f>
        <v/>
      </c>
      <c r="N5792" s="100"/>
      <c r="O5792" s="72" t="s">
        <v>229</v>
      </c>
      <c r="P5792" s="101"/>
      <c r="Q5792" s="132"/>
      <c r="R5792" s="102"/>
      <c r="S5792" s="91"/>
    </row>
    <row r="5793" spans="1:19" s="104" customFormat="1" ht="12.75" customHeight="1" x14ac:dyDescent="0.25">
      <c r="A5793" s="121"/>
      <c r="B5793" s="92" t="str">
        <f>IF(E5793="","",VLOOKUP(E5793,[1]PROJECTES!$C$14:$G$5000,2,FALSE))</f>
        <v/>
      </c>
      <c r="C5793" s="121"/>
      <c r="D5793" s="93" t="str">
        <f>IF(E5793="","",VLOOKUP(E5793,[1]PROJECTES!$C$14:$G$5000,5,FALSE))</f>
        <v/>
      </c>
      <c r="E5793" s="117"/>
      <c r="F5793" s="95"/>
      <c r="G5793" s="96" t="str">
        <f>IF(E5793="","",VLOOKUP(E5793,[1]PROJECTES!$C$14:$G$5000,4,FALSE))</f>
        <v/>
      </c>
      <c r="H5793" s="118"/>
      <c r="I5793" s="97" t="str">
        <f>IF(H5793="","",VLOOKUP(H5793,BD!B$2:C$16,2,FALSE))</f>
        <v/>
      </c>
      <c r="J5793" s="98"/>
      <c r="K5793" s="135" t="str">
        <f t="shared" si="192"/>
        <v/>
      </c>
      <c r="L5793" s="99" t="str">
        <f t="shared" ca="1" si="193"/>
        <v>-</v>
      </c>
      <c r="M5793" s="93" t="str">
        <f>IF(E5793="","",VLOOKUP(E5793,[1]PROJECTES!$C$14:$Z$5000,21,FALSE))</f>
        <v/>
      </c>
      <c r="N5793" s="100"/>
      <c r="O5793" s="72" t="s">
        <v>229</v>
      </c>
      <c r="P5793" s="101"/>
      <c r="Q5793" s="132"/>
      <c r="R5793" s="102"/>
      <c r="S5793" s="91"/>
    </row>
    <row r="5794" spans="1:19" s="104" customFormat="1" ht="12.75" customHeight="1" x14ac:dyDescent="0.25">
      <c r="A5794" s="121"/>
      <c r="B5794" s="92" t="str">
        <f>IF(E5794="","",VLOOKUP(E5794,[1]PROJECTES!$C$14:$G$5000,2,FALSE))</f>
        <v/>
      </c>
      <c r="C5794" s="121"/>
      <c r="D5794" s="93" t="str">
        <f>IF(E5794="","",VLOOKUP(E5794,[1]PROJECTES!$C$14:$G$5000,5,FALSE))</f>
        <v/>
      </c>
      <c r="E5794" s="117"/>
      <c r="F5794" s="95"/>
      <c r="G5794" s="96" t="str">
        <f>IF(E5794="","",VLOOKUP(E5794,[1]PROJECTES!$C$14:$G$5000,4,FALSE))</f>
        <v/>
      </c>
      <c r="H5794" s="118"/>
      <c r="I5794" s="97" t="str">
        <f>IF(H5794="","",VLOOKUP(H5794,BD!B$2:C$16,2,FALSE))</f>
        <v/>
      </c>
      <c r="J5794" s="98"/>
      <c r="K5794" s="135" t="str">
        <f t="shared" si="192"/>
        <v/>
      </c>
      <c r="L5794" s="99" t="str">
        <f t="shared" ca="1" si="193"/>
        <v>-</v>
      </c>
      <c r="M5794" s="93" t="str">
        <f>IF(E5794="","",VLOOKUP(E5794,[1]PROJECTES!$C$14:$Z$5000,21,FALSE))</f>
        <v/>
      </c>
      <c r="N5794" s="100"/>
      <c r="O5794" s="72" t="s">
        <v>229</v>
      </c>
      <c r="P5794" s="101"/>
      <c r="Q5794" s="132"/>
      <c r="R5794" s="102"/>
      <c r="S5794" s="91"/>
    </row>
    <row r="5795" spans="1:19" s="104" customFormat="1" ht="12.75" customHeight="1" x14ac:dyDescent="0.25">
      <c r="A5795" s="121"/>
      <c r="B5795" s="92" t="str">
        <f>IF(E5795="","",VLOOKUP(E5795,[1]PROJECTES!$C$14:$G$5000,2,FALSE))</f>
        <v/>
      </c>
      <c r="C5795" s="121"/>
      <c r="D5795" s="93" t="str">
        <f>IF(E5795="","",VLOOKUP(E5795,[1]PROJECTES!$C$14:$G$5000,5,FALSE))</f>
        <v/>
      </c>
      <c r="E5795" s="117"/>
      <c r="F5795" s="95"/>
      <c r="G5795" s="96" t="str">
        <f>IF(E5795="","",VLOOKUP(E5795,[1]PROJECTES!$C$14:$G$5000,4,FALSE))</f>
        <v/>
      </c>
      <c r="H5795" s="118"/>
      <c r="I5795" s="97" t="str">
        <f>IF(H5795="","",VLOOKUP(H5795,BD!B$2:C$16,2,FALSE))</f>
        <v/>
      </c>
      <c r="J5795" s="98"/>
      <c r="K5795" s="135" t="str">
        <f t="shared" si="192"/>
        <v/>
      </c>
      <c r="L5795" s="99" t="str">
        <f t="shared" ca="1" si="193"/>
        <v>-</v>
      </c>
      <c r="M5795" s="93" t="str">
        <f>IF(E5795="","",VLOOKUP(E5795,[1]PROJECTES!$C$14:$Z$5000,21,FALSE))</f>
        <v/>
      </c>
      <c r="N5795" s="100"/>
      <c r="O5795" s="72" t="s">
        <v>229</v>
      </c>
      <c r="P5795" s="101"/>
      <c r="Q5795" s="132"/>
      <c r="R5795" s="102"/>
      <c r="S5795" s="91"/>
    </row>
    <row r="5796" spans="1:19" s="104" customFormat="1" ht="12.75" customHeight="1" x14ac:dyDescent="0.25">
      <c r="A5796" s="121"/>
      <c r="B5796" s="92" t="str">
        <f>IF(E5796="","",VLOOKUP(E5796,[1]PROJECTES!$C$14:$G$5000,2,FALSE))</f>
        <v/>
      </c>
      <c r="C5796" s="121"/>
      <c r="D5796" s="93" t="str">
        <f>IF(E5796="","",VLOOKUP(E5796,[1]PROJECTES!$C$14:$G$5000,5,FALSE))</f>
        <v/>
      </c>
      <c r="E5796" s="117"/>
      <c r="F5796" s="95"/>
      <c r="G5796" s="96" t="str">
        <f>IF(E5796="","",VLOOKUP(E5796,[1]PROJECTES!$C$14:$G$5000,4,FALSE))</f>
        <v/>
      </c>
      <c r="H5796" s="118"/>
      <c r="I5796" s="97" t="str">
        <f>IF(H5796="","",VLOOKUP(H5796,BD!B$2:C$16,2,FALSE))</f>
        <v/>
      </c>
      <c r="J5796" s="98"/>
      <c r="K5796" s="135" t="str">
        <f t="shared" si="192"/>
        <v/>
      </c>
      <c r="L5796" s="99" t="str">
        <f t="shared" ca="1" si="193"/>
        <v>-</v>
      </c>
      <c r="M5796" s="93" t="str">
        <f>IF(E5796="","",VLOOKUP(E5796,[1]PROJECTES!$C$14:$Z$5000,21,FALSE))</f>
        <v/>
      </c>
      <c r="N5796" s="100"/>
      <c r="O5796" s="72" t="s">
        <v>229</v>
      </c>
      <c r="P5796" s="101"/>
      <c r="Q5796" s="132"/>
      <c r="R5796" s="102"/>
      <c r="S5796" s="91"/>
    </row>
    <row r="5797" spans="1:19" s="104" customFormat="1" ht="12.75" customHeight="1" x14ac:dyDescent="0.25">
      <c r="A5797" s="121"/>
      <c r="B5797" s="92" t="str">
        <f>IF(E5797="","",VLOOKUP(E5797,[1]PROJECTES!$C$14:$G$5000,2,FALSE))</f>
        <v/>
      </c>
      <c r="C5797" s="121"/>
      <c r="D5797" s="93" t="str">
        <f>IF(E5797="","",VLOOKUP(E5797,[1]PROJECTES!$C$14:$G$5000,5,FALSE))</f>
        <v/>
      </c>
      <c r="E5797" s="117"/>
      <c r="F5797" s="95"/>
      <c r="G5797" s="96" t="str">
        <f>IF(E5797="","",VLOOKUP(E5797,[1]PROJECTES!$C$14:$G$5000,4,FALSE))</f>
        <v/>
      </c>
      <c r="H5797" s="118"/>
      <c r="I5797" s="97" t="str">
        <f>IF(H5797="","",VLOOKUP(H5797,BD!B$2:C$16,2,FALSE))</f>
        <v/>
      </c>
      <c r="J5797" s="98"/>
      <c r="K5797" s="135" t="str">
        <f t="shared" si="192"/>
        <v/>
      </c>
      <c r="L5797" s="99" t="str">
        <f t="shared" ca="1" si="193"/>
        <v>-</v>
      </c>
      <c r="M5797" s="93" t="str">
        <f>IF(E5797="","",VLOOKUP(E5797,[1]PROJECTES!$C$14:$Z$5000,21,FALSE))</f>
        <v/>
      </c>
      <c r="N5797" s="100"/>
      <c r="O5797" s="72" t="s">
        <v>229</v>
      </c>
      <c r="P5797" s="101"/>
      <c r="Q5797" s="132"/>
      <c r="R5797" s="102"/>
      <c r="S5797" s="91"/>
    </row>
    <row r="5798" spans="1:19" s="104" customFormat="1" ht="12.75" customHeight="1" x14ac:dyDescent="0.25">
      <c r="A5798" s="121"/>
      <c r="B5798" s="92" t="str">
        <f>IF(E5798="","",VLOOKUP(E5798,[1]PROJECTES!$C$14:$G$5000,2,FALSE))</f>
        <v/>
      </c>
      <c r="C5798" s="121"/>
      <c r="D5798" s="93" t="str">
        <f>IF(E5798="","",VLOOKUP(E5798,[1]PROJECTES!$C$14:$G$5000,5,FALSE))</f>
        <v/>
      </c>
      <c r="E5798" s="117"/>
      <c r="F5798" s="95"/>
      <c r="G5798" s="96" t="str">
        <f>IF(E5798="","",VLOOKUP(E5798,[1]PROJECTES!$C$14:$G$5000,4,FALSE))</f>
        <v/>
      </c>
      <c r="H5798" s="118"/>
      <c r="I5798" s="97" t="str">
        <f>IF(H5798="","",VLOOKUP(H5798,BD!B$2:C$16,2,FALSE))</f>
        <v/>
      </c>
      <c r="J5798" s="98"/>
      <c r="K5798" s="135" t="str">
        <f t="shared" si="192"/>
        <v/>
      </c>
      <c r="L5798" s="99" t="str">
        <f t="shared" ca="1" si="193"/>
        <v>-</v>
      </c>
      <c r="M5798" s="93" t="str">
        <f>IF(E5798="","",VLOOKUP(E5798,[1]PROJECTES!$C$14:$Z$5000,21,FALSE))</f>
        <v/>
      </c>
      <c r="N5798" s="100"/>
      <c r="O5798" s="72" t="s">
        <v>229</v>
      </c>
      <c r="P5798" s="101"/>
      <c r="Q5798" s="132"/>
      <c r="R5798" s="102"/>
      <c r="S5798" s="91"/>
    </row>
    <row r="5799" spans="1:19" s="104" customFormat="1" ht="12.75" customHeight="1" x14ac:dyDescent="0.25">
      <c r="A5799" s="121"/>
      <c r="B5799" s="92" t="str">
        <f>IF(E5799="","",VLOOKUP(E5799,[1]PROJECTES!$C$14:$G$5000,2,FALSE))</f>
        <v/>
      </c>
      <c r="C5799" s="121"/>
      <c r="D5799" s="93" t="str">
        <f>IF(E5799="","",VLOOKUP(E5799,[1]PROJECTES!$C$14:$G$5000,5,FALSE))</f>
        <v/>
      </c>
      <c r="E5799" s="117"/>
      <c r="F5799" s="95"/>
      <c r="G5799" s="96" t="str">
        <f>IF(E5799="","",VLOOKUP(E5799,[1]PROJECTES!$C$14:$G$5000,4,FALSE))</f>
        <v/>
      </c>
      <c r="H5799" s="118"/>
      <c r="I5799" s="97" t="str">
        <f>IF(H5799="","",VLOOKUP(H5799,BD!B$2:C$16,2,FALSE))</f>
        <v/>
      </c>
      <c r="J5799" s="98"/>
      <c r="K5799" s="135" t="str">
        <f t="shared" si="192"/>
        <v/>
      </c>
      <c r="L5799" s="99" t="str">
        <f t="shared" ca="1" si="193"/>
        <v>-</v>
      </c>
      <c r="M5799" s="93" t="str">
        <f>IF(E5799="","",VLOOKUP(E5799,[1]PROJECTES!$C$14:$Z$5000,21,FALSE))</f>
        <v/>
      </c>
      <c r="N5799" s="100"/>
      <c r="O5799" s="72" t="s">
        <v>229</v>
      </c>
      <c r="P5799" s="101"/>
      <c r="Q5799" s="132"/>
      <c r="R5799" s="102"/>
      <c r="S5799" s="91"/>
    </row>
    <row r="5800" spans="1:19" s="104" customFormat="1" ht="12.75" customHeight="1" x14ac:dyDescent="0.25">
      <c r="A5800" s="121"/>
      <c r="B5800" s="92" t="str">
        <f>IF(E5800="","",VLOOKUP(E5800,[1]PROJECTES!$C$14:$G$5000,2,FALSE))</f>
        <v/>
      </c>
      <c r="C5800" s="121"/>
      <c r="D5800" s="93" t="str">
        <f>IF(E5800="","",VLOOKUP(E5800,[1]PROJECTES!$C$14:$G$5000,5,FALSE))</f>
        <v/>
      </c>
      <c r="E5800" s="117"/>
      <c r="F5800" s="95"/>
      <c r="G5800" s="96" t="str">
        <f>IF(E5800="","",VLOOKUP(E5800,[1]PROJECTES!$C$14:$G$5000,4,FALSE))</f>
        <v/>
      </c>
      <c r="H5800" s="118"/>
      <c r="I5800" s="97" t="str">
        <f>IF(H5800="","",VLOOKUP(H5800,BD!B$2:C$16,2,FALSE))</f>
        <v/>
      </c>
      <c r="J5800" s="98"/>
      <c r="K5800" s="135" t="str">
        <f t="shared" si="192"/>
        <v/>
      </c>
      <c r="L5800" s="99" t="str">
        <f t="shared" ca="1" si="193"/>
        <v>-</v>
      </c>
      <c r="M5800" s="93" t="str">
        <f>IF(E5800="","",VLOOKUP(E5800,[1]PROJECTES!$C$14:$Z$5000,21,FALSE))</f>
        <v/>
      </c>
      <c r="N5800" s="100"/>
      <c r="O5800" s="72" t="s">
        <v>229</v>
      </c>
      <c r="P5800" s="101"/>
      <c r="Q5800" s="132"/>
      <c r="R5800" s="102"/>
      <c r="S5800" s="91"/>
    </row>
    <row r="5801" spans="1:19" s="104" customFormat="1" ht="12.75" customHeight="1" x14ac:dyDescent="0.25">
      <c r="A5801" s="121"/>
      <c r="B5801" s="92" t="str">
        <f>IF(E5801="","",VLOOKUP(E5801,[1]PROJECTES!$C$14:$G$5000,2,FALSE))</f>
        <v/>
      </c>
      <c r="C5801" s="121"/>
      <c r="D5801" s="93" t="str">
        <f>IF(E5801="","",VLOOKUP(E5801,[1]PROJECTES!$C$14:$G$5000,5,FALSE))</f>
        <v/>
      </c>
      <c r="E5801" s="117"/>
      <c r="F5801" s="95"/>
      <c r="G5801" s="96" t="str">
        <f>IF(E5801="","",VLOOKUP(E5801,[1]PROJECTES!$C$14:$G$5000,4,FALSE))</f>
        <v/>
      </c>
      <c r="H5801" s="118"/>
      <c r="I5801" s="97" t="str">
        <f>IF(H5801="","",VLOOKUP(H5801,BD!B$2:C$16,2,FALSE))</f>
        <v/>
      </c>
      <c r="J5801" s="98"/>
      <c r="K5801" s="135" t="str">
        <f t="shared" si="192"/>
        <v/>
      </c>
      <c r="L5801" s="99" t="str">
        <f t="shared" ca="1" si="193"/>
        <v>-</v>
      </c>
      <c r="M5801" s="93" t="str">
        <f>IF(E5801="","",VLOOKUP(E5801,[1]PROJECTES!$C$14:$Z$5000,21,FALSE))</f>
        <v/>
      </c>
      <c r="N5801" s="100"/>
      <c r="O5801" s="72" t="s">
        <v>229</v>
      </c>
      <c r="P5801" s="101"/>
      <c r="Q5801" s="132"/>
      <c r="R5801" s="102"/>
      <c r="S5801" s="91"/>
    </row>
    <row r="5802" spans="1:19" s="104" customFormat="1" ht="12.75" customHeight="1" x14ac:dyDescent="0.25">
      <c r="A5802" s="121"/>
      <c r="B5802" s="92" t="str">
        <f>IF(E5802="","",VLOOKUP(E5802,[1]PROJECTES!$C$14:$G$5000,2,FALSE))</f>
        <v/>
      </c>
      <c r="C5802" s="121"/>
      <c r="D5802" s="93" t="str">
        <f>IF(E5802="","",VLOOKUP(E5802,[1]PROJECTES!$C$14:$G$5000,5,FALSE))</f>
        <v/>
      </c>
      <c r="E5802" s="117"/>
      <c r="F5802" s="95"/>
      <c r="G5802" s="96" t="str">
        <f>IF(E5802="","",VLOOKUP(E5802,[1]PROJECTES!$C$14:$G$5000,4,FALSE))</f>
        <v/>
      </c>
      <c r="H5802" s="118"/>
      <c r="I5802" s="97" t="str">
        <f>IF(H5802="","",VLOOKUP(H5802,BD!B$2:C$16,2,FALSE))</f>
        <v/>
      </c>
      <c r="J5802" s="98"/>
      <c r="K5802" s="135" t="str">
        <f t="shared" si="192"/>
        <v/>
      </c>
      <c r="L5802" s="99" t="str">
        <f t="shared" ca="1" si="193"/>
        <v>-</v>
      </c>
      <c r="M5802" s="93" t="str">
        <f>IF(E5802="","",VLOOKUP(E5802,[1]PROJECTES!$C$14:$Z$5000,21,FALSE))</f>
        <v/>
      </c>
      <c r="N5802" s="100"/>
      <c r="O5802" s="72" t="s">
        <v>229</v>
      </c>
      <c r="P5802" s="101"/>
      <c r="Q5802" s="132"/>
      <c r="R5802" s="102"/>
      <c r="S5802" s="91"/>
    </row>
    <row r="5803" spans="1:19" s="104" customFormat="1" ht="12.75" customHeight="1" x14ac:dyDescent="0.25">
      <c r="A5803" s="121"/>
      <c r="B5803" s="92" t="str">
        <f>IF(E5803="","",VLOOKUP(E5803,[1]PROJECTES!$C$14:$G$5000,2,FALSE))</f>
        <v/>
      </c>
      <c r="C5803" s="121"/>
      <c r="D5803" s="93" t="str">
        <f>IF(E5803="","",VLOOKUP(E5803,[1]PROJECTES!$C$14:$G$5000,5,FALSE))</f>
        <v/>
      </c>
      <c r="E5803" s="117"/>
      <c r="F5803" s="95"/>
      <c r="G5803" s="96" t="str">
        <f>IF(E5803="","",VLOOKUP(E5803,[1]PROJECTES!$C$14:$G$5000,4,FALSE))</f>
        <v/>
      </c>
      <c r="H5803" s="118"/>
      <c r="I5803" s="97" t="str">
        <f>IF(H5803="","",VLOOKUP(H5803,BD!B$2:C$16,2,FALSE))</f>
        <v/>
      </c>
      <c r="J5803" s="98"/>
      <c r="K5803" s="135" t="str">
        <f t="shared" si="192"/>
        <v/>
      </c>
      <c r="L5803" s="99" t="str">
        <f t="shared" ca="1" si="193"/>
        <v>-</v>
      </c>
      <c r="M5803" s="93" t="str">
        <f>IF(E5803="","",VLOOKUP(E5803,[1]PROJECTES!$C$14:$Z$5000,21,FALSE))</f>
        <v/>
      </c>
      <c r="N5803" s="100"/>
      <c r="O5803" s="72" t="s">
        <v>229</v>
      </c>
      <c r="P5803" s="101"/>
      <c r="Q5803" s="132"/>
      <c r="R5803" s="102"/>
      <c r="S5803" s="91"/>
    </row>
    <row r="5804" spans="1:19" s="104" customFormat="1" ht="12.75" customHeight="1" x14ac:dyDescent="0.25">
      <c r="A5804" s="121"/>
      <c r="B5804" s="92" t="str">
        <f>IF(E5804="","",VLOOKUP(E5804,[1]PROJECTES!$C$14:$G$5000,2,FALSE))</f>
        <v/>
      </c>
      <c r="C5804" s="121"/>
      <c r="D5804" s="93" t="str">
        <f>IF(E5804="","",VLOOKUP(E5804,[1]PROJECTES!$C$14:$G$5000,5,FALSE))</f>
        <v/>
      </c>
      <c r="E5804" s="117"/>
      <c r="F5804" s="95"/>
      <c r="G5804" s="96" t="str">
        <f>IF(E5804="","",VLOOKUP(E5804,[1]PROJECTES!$C$14:$G$5000,4,FALSE))</f>
        <v/>
      </c>
      <c r="H5804" s="118"/>
      <c r="I5804" s="97" t="str">
        <f>IF(H5804="","",VLOOKUP(H5804,BD!B$2:C$16,2,FALSE))</f>
        <v/>
      </c>
      <c r="J5804" s="98"/>
      <c r="K5804" s="135" t="str">
        <f t="shared" ref="K5804:K5867" si="194">IF(J5804="","",WEEKNUM(J5804,2)-0)</f>
        <v/>
      </c>
      <c r="L5804" s="99" t="str">
        <f t="shared" ref="L5804:L5867" ca="1" si="195">IF(M5804="","-",IF(G5804="TA","-",+M5804-TODAY()))</f>
        <v>-</v>
      </c>
      <c r="M5804" s="93" t="str">
        <f>IF(E5804="","",VLOOKUP(E5804,[1]PROJECTES!$C$14:$Z$5000,21,FALSE))</f>
        <v/>
      </c>
      <c r="N5804" s="100"/>
      <c r="O5804" s="72" t="s">
        <v>229</v>
      </c>
      <c r="P5804" s="101"/>
      <c r="Q5804" s="132"/>
      <c r="R5804" s="102"/>
      <c r="S5804" s="91"/>
    </row>
    <row r="5805" spans="1:19" s="104" customFormat="1" ht="12.75" customHeight="1" x14ac:dyDescent="0.25">
      <c r="A5805" s="121"/>
      <c r="B5805" s="92" t="str">
        <f>IF(E5805="","",VLOOKUP(E5805,[1]PROJECTES!$C$14:$G$5000,2,FALSE))</f>
        <v/>
      </c>
      <c r="C5805" s="121"/>
      <c r="D5805" s="93" t="str">
        <f>IF(E5805="","",VLOOKUP(E5805,[1]PROJECTES!$C$14:$G$5000,5,FALSE))</f>
        <v/>
      </c>
      <c r="E5805" s="117"/>
      <c r="F5805" s="95"/>
      <c r="G5805" s="96" t="str">
        <f>IF(E5805="","",VLOOKUP(E5805,[1]PROJECTES!$C$14:$G$5000,4,FALSE))</f>
        <v/>
      </c>
      <c r="H5805" s="118"/>
      <c r="I5805" s="97" t="str">
        <f>IF(H5805="","",VLOOKUP(H5805,BD!B$2:C$16,2,FALSE))</f>
        <v/>
      </c>
      <c r="J5805" s="98"/>
      <c r="K5805" s="135" t="str">
        <f t="shared" si="194"/>
        <v/>
      </c>
      <c r="L5805" s="99" t="str">
        <f t="shared" ca="1" si="195"/>
        <v>-</v>
      </c>
      <c r="M5805" s="93" t="str">
        <f>IF(E5805="","",VLOOKUP(E5805,[1]PROJECTES!$C$14:$Z$5000,21,FALSE))</f>
        <v/>
      </c>
      <c r="N5805" s="100"/>
      <c r="O5805" s="72" t="s">
        <v>229</v>
      </c>
      <c r="P5805" s="101"/>
      <c r="Q5805" s="132"/>
      <c r="R5805" s="102"/>
      <c r="S5805" s="91"/>
    </row>
    <row r="5806" spans="1:19" s="104" customFormat="1" ht="12.75" customHeight="1" x14ac:dyDescent="0.25">
      <c r="A5806" s="121"/>
      <c r="B5806" s="92" t="str">
        <f>IF(E5806="","",VLOOKUP(E5806,[1]PROJECTES!$C$14:$G$5000,2,FALSE))</f>
        <v/>
      </c>
      <c r="C5806" s="121"/>
      <c r="D5806" s="93" t="str">
        <f>IF(E5806="","",VLOOKUP(E5806,[1]PROJECTES!$C$14:$G$5000,5,FALSE))</f>
        <v/>
      </c>
      <c r="E5806" s="117"/>
      <c r="F5806" s="95"/>
      <c r="G5806" s="96" t="str">
        <f>IF(E5806="","",VLOOKUP(E5806,[1]PROJECTES!$C$14:$G$5000,4,FALSE))</f>
        <v/>
      </c>
      <c r="H5806" s="118"/>
      <c r="I5806" s="97" t="str">
        <f>IF(H5806="","",VLOOKUP(H5806,BD!B$2:C$16,2,FALSE))</f>
        <v/>
      </c>
      <c r="J5806" s="98"/>
      <c r="K5806" s="135" t="str">
        <f t="shared" si="194"/>
        <v/>
      </c>
      <c r="L5806" s="99" t="str">
        <f t="shared" ca="1" si="195"/>
        <v>-</v>
      </c>
      <c r="M5806" s="93" t="str">
        <f>IF(E5806="","",VLOOKUP(E5806,[1]PROJECTES!$C$14:$Z$5000,21,FALSE))</f>
        <v/>
      </c>
      <c r="N5806" s="100"/>
      <c r="O5806" s="72" t="s">
        <v>229</v>
      </c>
      <c r="P5806" s="101"/>
      <c r="Q5806" s="132"/>
      <c r="R5806" s="102"/>
      <c r="S5806" s="91"/>
    </row>
    <row r="5807" spans="1:19" s="104" customFormat="1" ht="12.75" customHeight="1" x14ac:dyDescent="0.25">
      <c r="A5807" s="121"/>
      <c r="B5807" s="92" t="str">
        <f>IF(E5807="","",VLOOKUP(E5807,[1]PROJECTES!$C$14:$G$5000,2,FALSE))</f>
        <v/>
      </c>
      <c r="C5807" s="121"/>
      <c r="D5807" s="93" t="str">
        <f>IF(E5807="","",VLOOKUP(E5807,[1]PROJECTES!$C$14:$G$5000,5,FALSE))</f>
        <v/>
      </c>
      <c r="E5807" s="117"/>
      <c r="F5807" s="95"/>
      <c r="G5807" s="96" t="str">
        <f>IF(E5807="","",VLOOKUP(E5807,[1]PROJECTES!$C$14:$G$5000,4,FALSE))</f>
        <v/>
      </c>
      <c r="H5807" s="118"/>
      <c r="I5807" s="97" t="str">
        <f>IF(H5807="","",VLOOKUP(H5807,BD!B$2:C$16,2,FALSE))</f>
        <v/>
      </c>
      <c r="J5807" s="98"/>
      <c r="K5807" s="135" t="str">
        <f t="shared" si="194"/>
        <v/>
      </c>
      <c r="L5807" s="99" t="str">
        <f t="shared" ca="1" si="195"/>
        <v>-</v>
      </c>
      <c r="M5807" s="93" t="str">
        <f>IF(E5807="","",VLOOKUP(E5807,[1]PROJECTES!$C$14:$Z$5000,21,FALSE))</f>
        <v/>
      </c>
      <c r="N5807" s="100"/>
      <c r="O5807" s="72" t="s">
        <v>229</v>
      </c>
      <c r="P5807" s="101"/>
      <c r="Q5807" s="132"/>
      <c r="R5807" s="102"/>
      <c r="S5807" s="91"/>
    </row>
    <row r="5808" spans="1:19" s="104" customFormat="1" ht="12.75" customHeight="1" x14ac:dyDescent="0.25">
      <c r="A5808" s="121"/>
      <c r="B5808" s="92" t="str">
        <f>IF(E5808="","",VLOOKUP(E5808,[1]PROJECTES!$C$14:$G$5000,2,FALSE))</f>
        <v/>
      </c>
      <c r="C5808" s="121"/>
      <c r="D5808" s="93" t="str">
        <f>IF(E5808="","",VLOOKUP(E5808,[1]PROJECTES!$C$14:$G$5000,5,FALSE))</f>
        <v/>
      </c>
      <c r="E5808" s="117"/>
      <c r="F5808" s="95"/>
      <c r="G5808" s="96" t="str">
        <f>IF(E5808="","",VLOOKUP(E5808,[1]PROJECTES!$C$14:$G$5000,4,FALSE))</f>
        <v/>
      </c>
      <c r="H5808" s="118"/>
      <c r="I5808" s="97" t="str">
        <f>IF(H5808="","",VLOOKUP(H5808,BD!B$2:C$16,2,FALSE))</f>
        <v/>
      </c>
      <c r="J5808" s="98"/>
      <c r="K5808" s="135" t="str">
        <f t="shared" si="194"/>
        <v/>
      </c>
      <c r="L5808" s="99" t="str">
        <f t="shared" ca="1" si="195"/>
        <v>-</v>
      </c>
      <c r="M5808" s="93" t="str">
        <f>IF(E5808="","",VLOOKUP(E5808,[1]PROJECTES!$C$14:$Z$5000,21,FALSE))</f>
        <v/>
      </c>
      <c r="N5808" s="100"/>
      <c r="O5808" s="72" t="s">
        <v>229</v>
      </c>
      <c r="P5808" s="101"/>
      <c r="Q5808" s="132"/>
      <c r="R5808" s="102"/>
      <c r="S5808" s="91"/>
    </row>
    <row r="5809" spans="1:19" s="104" customFormat="1" ht="12.75" customHeight="1" x14ac:dyDescent="0.25">
      <c r="A5809" s="121"/>
      <c r="B5809" s="92" t="str">
        <f>IF(E5809="","",VLOOKUP(E5809,[1]PROJECTES!$C$14:$G$5000,2,FALSE))</f>
        <v/>
      </c>
      <c r="C5809" s="121"/>
      <c r="D5809" s="93" t="str">
        <f>IF(E5809="","",VLOOKUP(E5809,[1]PROJECTES!$C$14:$G$5000,5,FALSE))</f>
        <v/>
      </c>
      <c r="E5809" s="117"/>
      <c r="F5809" s="95"/>
      <c r="G5809" s="96" t="str">
        <f>IF(E5809="","",VLOOKUP(E5809,[1]PROJECTES!$C$14:$G$5000,4,FALSE))</f>
        <v/>
      </c>
      <c r="H5809" s="118"/>
      <c r="I5809" s="97" t="str">
        <f>IF(H5809="","",VLOOKUP(H5809,BD!B$2:C$16,2,FALSE))</f>
        <v/>
      </c>
      <c r="J5809" s="98"/>
      <c r="K5809" s="135" t="str">
        <f t="shared" si="194"/>
        <v/>
      </c>
      <c r="L5809" s="99" t="str">
        <f t="shared" ca="1" si="195"/>
        <v>-</v>
      </c>
      <c r="M5809" s="93" t="str">
        <f>IF(E5809="","",VLOOKUP(E5809,[1]PROJECTES!$C$14:$Z$5000,21,FALSE))</f>
        <v/>
      </c>
      <c r="N5809" s="100"/>
      <c r="O5809" s="72" t="s">
        <v>229</v>
      </c>
      <c r="P5809" s="101"/>
      <c r="Q5809" s="132"/>
      <c r="R5809" s="102"/>
      <c r="S5809" s="91"/>
    </row>
    <row r="5810" spans="1:19" s="104" customFormat="1" ht="12.75" customHeight="1" x14ac:dyDescent="0.25">
      <c r="A5810" s="121"/>
      <c r="B5810" s="92" t="str">
        <f>IF(E5810="","",VLOOKUP(E5810,[1]PROJECTES!$C$14:$G$5000,2,FALSE))</f>
        <v/>
      </c>
      <c r="C5810" s="121"/>
      <c r="D5810" s="93" t="str">
        <f>IF(E5810="","",VLOOKUP(E5810,[1]PROJECTES!$C$14:$G$5000,5,FALSE))</f>
        <v/>
      </c>
      <c r="E5810" s="117"/>
      <c r="F5810" s="95"/>
      <c r="G5810" s="96" t="str">
        <f>IF(E5810="","",VLOOKUP(E5810,[1]PROJECTES!$C$14:$G$5000,4,FALSE))</f>
        <v/>
      </c>
      <c r="H5810" s="118"/>
      <c r="I5810" s="97" t="str">
        <f>IF(H5810="","",VLOOKUP(H5810,BD!B$2:C$16,2,FALSE))</f>
        <v/>
      </c>
      <c r="J5810" s="98"/>
      <c r="K5810" s="135" t="str">
        <f t="shared" si="194"/>
        <v/>
      </c>
      <c r="L5810" s="99" t="str">
        <f t="shared" ca="1" si="195"/>
        <v>-</v>
      </c>
      <c r="M5810" s="93" t="str">
        <f>IF(E5810="","",VLOOKUP(E5810,[1]PROJECTES!$C$14:$Z$5000,21,FALSE))</f>
        <v/>
      </c>
      <c r="N5810" s="100"/>
      <c r="O5810" s="72" t="s">
        <v>229</v>
      </c>
      <c r="P5810" s="101"/>
      <c r="Q5810" s="132"/>
      <c r="R5810" s="102"/>
      <c r="S5810" s="91"/>
    </row>
    <row r="5811" spans="1:19" s="104" customFormat="1" ht="12.75" customHeight="1" x14ac:dyDescent="0.25">
      <c r="A5811" s="121"/>
      <c r="B5811" s="92" t="str">
        <f>IF(E5811="","",VLOOKUP(E5811,[1]PROJECTES!$C$14:$G$5000,2,FALSE))</f>
        <v/>
      </c>
      <c r="C5811" s="121"/>
      <c r="D5811" s="93" t="str">
        <f>IF(E5811="","",VLOOKUP(E5811,[1]PROJECTES!$C$14:$G$5000,5,FALSE))</f>
        <v/>
      </c>
      <c r="E5811" s="117"/>
      <c r="F5811" s="95"/>
      <c r="G5811" s="96" t="str">
        <f>IF(E5811="","",VLOOKUP(E5811,[1]PROJECTES!$C$14:$G$5000,4,FALSE))</f>
        <v/>
      </c>
      <c r="H5811" s="118"/>
      <c r="I5811" s="97" t="str">
        <f>IF(H5811="","",VLOOKUP(H5811,BD!B$2:C$16,2,FALSE))</f>
        <v/>
      </c>
      <c r="J5811" s="98"/>
      <c r="K5811" s="135" t="str">
        <f t="shared" si="194"/>
        <v/>
      </c>
      <c r="L5811" s="99" t="str">
        <f t="shared" ca="1" si="195"/>
        <v>-</v>
      </c>
      <c r="M5811" s="93" t="str">
        <f>IF(E5811="","",VLOOKUP(E5811,[1]PROJECTES!$C$14:$Z$5000,21,FALSE))</f>
        <v/>
      </c>
      <c r="N5811" s="100"/>
      <c r="O5811" s="72" t="s">
        <v>229</v>
      </c>
      <c r="P5811" s="101"/>
      <c r="Q5811" s="132"/>
      <c r="R5811" s="102"/>
      <c r="S5811" s="91"/>
    </row>
    <row r="5812" spans="1:19" s="104" customFormat="1" ht="12.75" customHeight="1" x14ac:dyDescent="0.25">
      <c r="A5812" s="121"/>
      <c r="B5812" s="92" t="str">
        <f>IF(E5812="","",VLOOKUP(E5812,[1]PROJECTES!$C$14:$G$5000,2,FALSE))</f>
        <v/>
      </c>
      <c r="C5812" s="121"/>
      <c r="D5812" s="93" t="str">
        <f>IF(E5812="","",VLOOKUP(E5812,[1]PROJECTES!$C$14:$G$5000,5,FALSE))</f>
        <v/>
      </c>
      <c r="E5812" s="117"/>
      <c r="F5812" s="95"/>
      <c r="G5812" s="96" t="str">
        <f>IF(E5812="","",VLOOKUP(E5812,[1]PROJECTES!$C$14:$G$5000,4,FALSE))</f>
        <v/>
      </c>
      <c r="H5812" s="118"/>
      <c r="I5812" s="97" t="str">
        <f>IF(H5812="","",VLOOKUP(H5812,BD!B$2:C$16,2,FALSE))</f>
        <v/>
      </c>
      <c r="J5812" s="98"/>
      <c r="K5812" s="135" t="str">
        <f t="shared" si="194"/>
        <v/>
      </c>
      <c r="L5812" s="99" t="str">
        <f t="shared" ca="1" si="195"/>
        <v>-</v>
      </c>
      <c r="M5812" s="93" t="str">
        <f>IF(E5812="","",VLOOKUP(E5812,[1]PROJECTES!$C$14:$Z$5000,21,FALSE))</f>
        <v/>
      </c>
      <c r="N5812" s="100"/>
      <c r="O5812" s="72" t="s">
        <v>229</v>
      </c>
      <c r="P5812" s="101"/>
      <c r="Q5812" s="132"/>
      <c r="R5812" s="102"/>
      <c r="S5812" s="91"/>
    </row>
    <row r="5813" spans="1:19" s="104" customFormat="1" ht="12.75" customHeight="1" x14ac:dyDescent="0.25">
      <c r="A5813" s="121"/>
      <c r="B5813" s="92" t="str">
        <f>IF(E5813="","",VLOOKUP(E5813,[1]PROJECTES!$C$14:$G$5000,2,FALSE))</f>
        <v/>
      </c>
      <c r="C5813" s="121"/>
      <c r="D5813" s="93" t="str">
        <f>IF(E5813="","",VLOOKUP(E5813,[1]PROJECTES!$C$14:$G$5000,5,FALSE))</f>
        <v/>
      </c>
      <c r="E5813" s="117"/>
      <c r="F5813" s="95"/>
      <c r="G5813" s="96" t="str">
        <f>IF(E5813="","",VLOOKUP(E5813,[1]PROJECTES!$C$14:$G$5000,4,FALSE))</f>
        <v/>
      </c>
      <c r="H5813" s="118"/>
      <c r="I5813" s="97" t="str">
        <f>IF(H5813="","",VLOOKUP(H5813,BD!B$2:C$16,2,FALSE))</f>
        <v/>
      </c>
      <c r="J5813" s="98"/>
      <c r="K5813" s="135" t="str">
        <f t="shared" si="194"/>
        <v/>
      </c>
      <c r="L5813" s="99" t="str">
        <f t="shared" ca="1" si="195"/>
        <v>-</v>
      </c>
      <c r="M5813" s="93" t="str">
        <f>IF(E5813="","",VLOOKUP(E5813,[1]PROJECTES!$C$14:$Z$5000,21,FALSE))</f>
        <v/>
      </c>
      <c r="N5813" s="100"/>
      <c r="O5813" s="72" t="s">
        <v>229</v>
      </c>
      <c r="P5813" s="101"/>
      <c r="Q5813" s="132"/>
      <c r="R5813" s="102"/>
      <c r="S5813" s="91"/>
    </row>
    <row r="5814" spans="1:19" s="104" customFormat="1" ht="12.75" customHeight="1" x14ac:dyDescent="0.25">
      <c r="A5814" s="121"/>
      <c r="B5814" s="92" t="str">
        <f>IF(E5814="","",VLOOKUP(E5814,[1]PROJECTES!$C$14:$G$5000,2,FALSE))</f>
        <v/>
      </c>
      <c r="C5814" s="121"/>
      <c r="D5814" s="93" t="str">
        <f>IF(E5814="","",VLOOKUP(E5814,[1]PROJECTES!$C$14:$G$5000,5,FALSE))</f>
        <v/>
      </c>
      <c r="E5814" s="117"/>
      <c r="F5814" s="95"/>
      <c r="G5814" s="96" t="str">
        <f>IF(E5814="","",VLOOKUP(E5814,[1]PROJECTES!$C$14:$G$5000,4,FALSE))</f>
        <v/>
      </c>
      <c r="H5814" s="118"/>
      <c r="I5814" s="97" t="str">
        <f>IF(H5814="","",VLOOKUP(H5814,BD!B$2:C$16,2,FALSE))</f>
        <v/>
      </c>
      <c r="J5814" s="98"/>
      <c r="K5814" s="135" t="str">
        <f t="shared" si="194"/>
        <v/>
      </c>
      <c r="L5814" s="99" t="str">
        <f t="shared" ca="1" si="195"/>
        <v>-</v>
      </c>
      <c r="M5814" s="93" t="str">
        <f>IF(E5814="","",VLOOKUP(E5814,[1]PROJECTES!$C$14:$Z$5000,21,FALSE))</f>
        <v/>
      </c>
      <c r="N5814" s="100"/>
      <c r="O5814" s="72" t="s">
        <v>229</v>
      </c>
      <c r="P5814" s="101"/>
      <c r="Q5814" s="132"/>
      <c r="R5814" s="102"/>
      <c r="S5814" s="91"/>
    </row>
    <row r="5815" spans="1:19" s="104" customFormat="1" ht="12.75" customHeight="1" x14ac:dyDescent="0.25">
      <c r="A5815" s="121"/>
      <c r="B5815" s="92" t="str">
        <f>IF(E5815="","",VLOOKUP(E5815,[1]PROJECTES!$C$14:$G$5000,2,FALSE))</f>
        <v/>
      </c>
      <c r="C5815" s="121"/>
      <c r="D5815" s="93" t="str">
        <f>IF(E5815="","",VLOOKUP(E5815,[1]PROJECTES!$C$14:$G$5000,5,FALSE))</f>
        <v/>
      </c>
      <c r="E5815" s="117"/>
      <c r="F5815" s="95"/>
      <c r="G5815" s="96" t="str">
        <f>IF(E5815="","",VLOOKUP(E5815,[1]PROJECTES!$C$14:$G$5000,4,FALSE))</f>
        <v/>
      </c>
      <c r="H5815" s="118"/>
      <c r="I5815" s="97" t="str">
        <f>IF(H5815="","",VLOOKUP(H5815,BD!B$2:C$16,2,FALSE))</f>
        <v/>
      </c>
      <c r="J5815" s="98"/>
      <c r="K5815" s="135" t="str">
        <f t="shared" si="194"/>
        <v/>
      </c>
      <c r="L5815" s="99" t="str">
        <f t="shared" ca="1" si="195"/>
        <v>-</v>
      </c>
      <c r="M5815" s="93" t="str">
        <f>IF(E5815="","",VLOOKUP(E5815,[1]PROJECTES!$C$14:$Z$5000,21,FALSE))</f>
        <v/>
      </c>
      <c r="N5815" s="100"/>
      <c r="O5815" s="72" t="s">
        <v>229</v>
      </c>
      <c r="P5815" s="101"/>
      <c r="Q5815" s="132"/>
      <c r="R5815" s="102"/>
      <c r="S5815" s="91"/>
    </row>
    <row r="5816" spans="1:19" s="104" customFormat="1" ht="12.75" customHeight="1" x14ac:dyDescent="0.25">
      <c r="A5816" s="121"/>
      <c r="B5816" s="92" t="str">
        <f>IF(E5816="","",VLOOKUP(E5816,[1]PROJECTES!$C$14:$G$5000,2,FALSE))</f>
        <v/>
      </c>
      <c r="C5816" s="121"/>
      <c r="D5816" s="93" t="str">
        <f>IF(E5816="","",VLOOKUP(E5816,[1]PROJECTES!$C$14:$G$5000,5,FALSE))</f>
        <v/>
      </c>
      <c r="E5816" s="117"/>
      <c r="F5816" s="95"/>
      <c r="G5816" s="96" t="str">
        <f>IF(E5816="","",VLOOKUP(E5816,[1]PROJECTES!$C$14:$G$5000,4,FALSE))</f>
        <v/>
      </c>
      <c r="H5816" s="118"/>
      <c r="I5816" s="97" t="str">
        <f>IF(H5816="","",VLOOKUP(H5816,BD!B$2:C$16,2,FALSE))</f>
        <v/>
      </c>
      <c r="J5816" s="98"/>
      <c r="K5816" s="135" t="str">
        <f t="shared" si="194"/>
        <v/>
      </c>
      <c r="L5816" s="99" t="str">
        <f t="shared" ca="1" si="195"/>
        <v>-</v>
      </c>
      <c r="M5816" s="93" t="str">
        <f>IF(E5816="","",VLOOKUP(E5816,[1]PROJECTES!$C$14:$Z$5000,21,FALSE))</f>
        <v/>
      </c>
      <c r="N5816" s="100"/>
      <c r="O5816" s="72" t="s">
        <v>229</v>
      </c>
      <c r="P5816" s="101"/>
      <c r="Q5816" s="132"/>
      <c r="R5816" s="102"/>
      <c r="S5816" s="91"/>
    </row>
    <row r="5817" spans="1:19" s="104" customFormat="1" ht="12.75" customHeight="1" x14ac:dyDescent="0.25">
      <c r="A5817" s="121"/>
      <c r="B5817" s="92" t="str">
        <f>IF(E5817="","",VLOOKUP(E5817,[1]PROJECTES!$C$14:$G$5000,2,FALSE))</f>
        <v/>
      </c>
      <c r="C5817" s="121"/>
      <c r="D5817" s="93" t="str">
        <f>IF(E5817="","",VLOOKUP(E5817,[1]PROJECTES!$C$14:$G$5000,5,FALSE))</f>
        <v/>
      </c>
      <c r="E5817" s="117"/>
      <c r="F5817" s="95"/>
      <c r="G5817" s="96" t="str">
        <f>IF(E5817="","",VLOOKUP(E5817,[1]PROJECTES!$C$14:$G$5000,4,FALSE))</f>
        <v/>
      </c>
      <c r="H5817" s="118"/>
      <c r="I5817" s="97" t="str">
        <f>IF(H5817="","",VLOOKUP(H5817,BD!B$2:C$16,2,FALSE))</f>
        <v/>
      </c>
      <c r="J5817" s="98"/>
      <c r="K5817" s="135" t="str">
        <f t="shared" si="194"/>
        <v/>
      </c>
      <c r="L5817" s="99" t="str">
        <f t="shared" ca="1" si="195"/>
        <v>-</v>
      </c>
      <c r="M5817" s="93" t="str">
        <f>IF(E5817="","",VLOOKUP(E5817,[1]PROJECTES!$C$14:$Z$5000,21,FALSE))</f>
        <v/>
      </c>
      <c r="N5817" s="100"/>
      <c r="O5817" s="72" t="s">
        <v>229</v>
      </c>
      <c r="P5817" s="101"/>
      <c r="Q5817" s="132"/>
      <c r="R5817" s="102"/>
      <c r="S5817" s="91"/>
    </row>
    <row r="5818" spans="1:19" s="104" customFormat="1" ht="12.75" customHeight="1" x14ac:dyDescent="0.25">
      <c r="A5818" s="121"/>
      <c r="B5818" s="92" t="str">
        <f>IF(E5818="","",VLOOKUP(E5818,[1]PROJECTES!$C$14:$G$5000,2,FALSE))</f>
        <v/>
      </c>
      <c r="C5818" s="121"/>
      <c r="D5818" s="93" t="str">
        <f>IF(E5818="","",VLOOKUP(E5818,[1]PROJECTES!$C$14:$G$5000,5,FALSE))</f>
        <v/>
      </c>
      <c r="E5818" s="117"/>
      <c r="F5818" s="95"/>
      <c r="G5818" s="96" t="str">
        <f>IF(E5818="","",VLOOKUP(E5818,[1]PROJECTES!$C$14:$G$5000,4,FALSE))</f>
        <v/>
      </c>
      <c r="H5818" s="118"/>
      <c r="I5818" s="97" t="str">
        <f>IF(H5818="","",VLOOKUP(H5818,BD!B$2:C$16,2,FALSE))</f>
        <v/>
      </c>
      <c r="J5818" s="98"/>
      <c r="K5818" s="135" t="str">
        <f t="shared" si="194"/>
        <v/>
      </c>
      <c r="L5818" s="99" t="str">
        <f t="shared" ca="1" si="195"/>
        <v>-</v>
      </c>
      <c r="M5818" s="93" t="str">
        <f>IF(E5818="","",VLOOKUP(E5818,[1]PROJECTES!$C$14:$Z$5000,21,FALSE))</f>
        <v/>
      </c>
      <c r="N5818" s="100"/>
      <c r="O5818" s="72" t="s">
        <v>229</v>
      </c>
      <c r="P5818" s="101"/>
      <c r="Q5818" s="132"/>
      <c r="R5818" s="102"/>
      <c r="S5818" s="91"/>
    </row>
    <row r="5819" spans="1:19" s="104" customFormat="1" ht="12.75" customHeight="1" x14ac:dyDescent="0.25">
      <c r="A5819" s="121"/>
      <c r="B5819" s="92" t="str">
        <f>IF(E5819="","",VLOOKUP(E5819,[1]PROJECTES!$C$14:$G$5000,2,FALSE))</f>
        <v/>
      </c>
      <c r="C5819" s="121"/>
      <c r="D5819" s="93" t="str">
        <f>IF(E5819="","",VLOOKUP(E5819,[1]PROJECTES!$C$14:$G$5000,5,FALSE))</f>
        <v/>
      </c>
      <c r="E5819" s="117"/>
      <c r="F5819" s="95"/>
      <c r="G5819" s="96" t="str">
        <f>IF(E5819="","",VLOOKUP(E5819,[1]PROJECTES!$C$14:$G$5000,4,FALSE))</f>
        <v/>
      </c>
      <c r="H5819" s="118"/>
      <c r="I5819" s="97" t="str">
        <f>IF(H5819="","",VLOOKUP(H5819,BD!B$2:C$16,2,FALSE))</f>
        <v/>
      </c>
      <c r="J5819" s="98"/>
      <c r="K5819" s="135" t="str">
        <f t="shared" si="194"/>
        <v/>
      </c>
      <c r="L5819" s="99" t="str">
        <f t="shared" ca="1" si="195"/>
        <v>-</v>
      </c>
      <c r="M5819" s="93" t="str">
        <f>IF(E5819="","",VLOOKUP(E5819,[1]PROJECTES!$C$14:$Z$5000,21,FALSE))</f>
        <v/>
      </c>
      <c r="N5819" s="100"/>
      <c r="O5819" s="72" t="s">
        <v>229</v>
      </c>
      <c r="P5819" s="101"/>
      <c r="Q5819" s="132"/>
      <c r="R5819" s="102"/>
      <c r="S5819" s="91"/>
    </row>
    <row r="5820" spans="1:19" s="104" customFormat="1" ht="12.75" customHeight="1" x14ac:dyDescent="0.25">
      <c r="A5820" s="121"/>
      <c r="B5820" s="92" t="str">
        <f>IF(E5820="","",VLOOKUP(E5820,[1]PROJECTES!$C$14:$G$5000,2,FALSE))</f>
        <v/>
      </c>
      <c r="C5820" s="121"/>
      <c r="D5820" s="93" t="str">
        <f>IF(E5820="","",VLOOKUP(E5820,[1]PROJECTES!$C$14:$G$5000,5,FALSE))</f>
        <v/>
      </c>
      <c r="E5820" s="117"/>
      <c r="F5820" s="95"/>
      <c r="G5820" s="96" t="str">
        <f>IF(E5820="","",VLOOKUP(E5820,[1]PROJECTES!$C$14:$G$5000,4,FALSE))</f>
        <v/>
      </c>
      <c r="H5820" s="118"/>
      <c r="I5820" s="97" t="str">
        <f>IF(H5820="","",VLOOKUP(H5820,BD!B$2:C$16,2,FALSE))</f>
        <v/>
      </c>
      <c r="J5820" s="98"/>
      <c r="K5820" s="135" t="str">
        <f t="shared" si="194"/>
        <v/>
      </c>
      <c r="L5820" s="99" t="str">
        <f t="shared" ca="1" si="195"/>
        <v>-</v>
      </c>
      <c r="M5820" s="93" t="str">
        <f>IF(E5820="","",VLOOKUP(E5820,[1]PROJECTES!$C$14:$Z$5000,21,FALSE))</f>
        <v/>
      </c>
      <c r="N5820" s="100"/>
      <c r="O5820" s="72" t="s">
        <v>229</v>
      </c>
      <c r="P5820" s="101"/>
      <c r="Q5820" s="132"/>
      <c r="R5820" s="102"/>
      <c r="S5820" s="91"/>
    </row>
    <row r="5821" spans="1:19" s="104" customFormat="1" ht="12.75" customHeight="1" x14ac:dyDescent="0.25">
      <c r="A5821" s="121"/>
      <c r="B5821" s="92" t="str">
        <f>IF(E5821="","",VLOOKUP(E5821,[1]PROJECTES!$C$14:$G$5000,2,FALSE))</f>
        <v/>
      </c>
      <c r="C5821" s="121"/>
      <c r="D5821" s="93" t="str">
        <f>IF(E5821="","",VLOOKUP(E5821,[1]PROJECTES!$C$14:$G$5000,5,FALSE))</f>
        <v/>
      </c>
      <c r="E5821" s="117"/>
      <c r="F5821" s="95"/>
      <c r="G5821" s="96" t="str">
        <f>IF(E5821="","",VLOOKUP(E5821,[1]PROJECTES!$C$14:$G$5000,4,FALSE))</f>
        <v/>
      </c>
      <c r="H5821" s="118"/>
      <c r="I5821" s="97" t="str">
        <f>IF(H5821="","",VLOOKUP(H5821,BD!B$2:C$16,2,FALSE))</f>
        <v/>
      </c>
      <c r="J5821" s="98"/>
      <c r="K5821" s="135" t="str">
        <f t="shared" si="194"/>
        <v/>
      </c>
      <c r="L5821" s="99" t="str">
        <f t="shared" ca="1" si="195"/>
        <v>-</v>
      </c>
      <c r="M5821" s="93" t="str">
        <f>IF(E5821="","",VLOOKUP(E5821,[1]PROJECTES!$C$14:$Z$5000,21,FALSE))</f>
        <v/>
      </c>
      <c r="N5821" s="100"/>
      <c r="O5821" s="72" t="s">
        <v>229</v>
      </c>
      <c r="P5821" s="101"/>
      <c r="Q5821" s="132"/>
      <c r="R5821" s="102"/>
      <c r="S5821" s="91"/>
    </row>
    <row r="5822" spans="1:19" s="104" customFormat="1" ht="12.75" customHeight="1" x14ac:dyDescent="0.25">
      <c r="A5822" s="121"/>
      <c r="B5822" s="92" t="str">
        <f>IF(E5822="","",VLOOKUP(E5822,[1]PROJECTES!$C$14:$G$5000,2,FALSE))</f>
        <v/>
      </c>
      <c r="C5822" s="121"/>
      <c r="D5822" s="93" t="str">
        <f>IF(E5822="","",VLOOKUP(E5822,[1]PROJECTES!$C$14:$G$5000,5,FALSE))</f>
        <v/>
      </c>
      <c r="E5822" s="117"/>
      <c r="F5822" s="95"/>
      <c r="G5822" s="96" t="str">
        <f>IF(E5822="","",VLOOKUP(E5822,[1]PROJECTES!$C$14:$G$5000,4,FALSE))</f>
        <v/>
      </c>
      <c r="H5822" s="118"/>
      <c r="I5822" s="97" t="str">
        <f>IF(H5822="","",VLOOKUP(H5822,BD!B$2:C$16,2,FALSE))</f>
        <v/>
      </c>
      <c r="J5822" s="98"/>
      <c r="K5822" s="135" t="str">
        <f t="shared" si="194"/>
        <v/>
      </c>
      <c r="L5822" s="99" t="str">
        <f t="shared" ca="1" si="195"/>
        <v>-</v>
      </c>
      <c r="M5822" s="93" t="str">
        <f>IF(E5822="","",VLOOKUP(E5822,[1]PROJECTES!$C$14:$Z$5000,21,FALSE))</f>
        <v/>
      </c>
      <c r="N5822" s="100"/>
      <c r="O5822" s="72" t="s">
        <v>229</v>
      </c>
      <c r="P5822" s="101"/>
      <c r="Q5822" s="132"/>
      <c r="R5822" s="102"/>
      <c r="S5822" s="91"/>
    </row>
    <row r="5823" spans="1:19" s="104" customFormat="1" ht="12.75" customHeight="1" x14ac:dyDescent="0.25">
      <c r="A5823" s="121"/>
      <c r="B5823" s="92" t="str">
        <f>IF(E5823="","",VLOOKUP(E5823,[1]PROJECTES!$C$14:$G$5000,2,FALSE))</f>
        <v/>
      </c>
      <c r="C5823" s="121"/>
      <c r="D5823" s="93" t="str">
        <f>IF(E5823="","",VLOOKUP(E5823,[1]PROJECTES!$C$14:$G$5000,5,FALSE))</f>
        <v/>
      </c>
      <c r="E5823" s="117"/>
      <c r="F5823" s="95"/>
      <c r="G5823" s="96" t="str">
        <f>IF(E5823="","",VLOOKUP(E5823,[1]PROJECTES!$C$14:$G$5000,4,FALSE))</f>
        <v/>
      </c>
      <c r="H5823" s="118"/>
      <c r="I5823" s="97" t="str">
        <f>IF(H5823="","",VLOOKUP(H5823,BD!B$2:C$16,2,FALSE))</f>
        <v/>
      </c>
      <c r="J5823" s="98"/>
      <c r="K5823" s="135" t="str">
        <f t="shared" si="194"/>
        <v/>
      </c>
      <c r="L5823" s="99" t="str">
        <f t="shared" ca="1" si="195"/>
        <v>-</v>
      </c>
      <c r="M5823" s="93" t="str">
        <f>IF(E5823="","",VLOOKUP(E5823,[1]PROJECTES!$C$14:$Z$5000,21,FALSE))</f>
        <v/>
      </c>
      <c r="N5823" s="100"/>
      <c r="O5823" s="72" t="s">
        <v>229</v>
      </c>
      <c r="P5823" s="101"/>
      <c r="Q5823" s="132"/>
      <c r="R5823" s="102"/>
      <c r="S5823" s="91"/>
    </row>
    <row r="5824" spans="1:19" s="104" customFormat="1" ht="12.75" customHeight="1" x14ac:dyDescent="0.25">
      <c r="A5824" s="121"/>
      <c r="B5824" s="92" t="str">
        <f>IF(E5824="","",VLOOKUP(E5824,[1]PROJECTES!$C$14:$G$5000,2,FALSE))</f>
        <v/>
      </c>
      <c r="C5824" s="121"/>
      <c r="D5824" s="93" t="str">
        <f>IF(E5824="","",VLOOKUP(E5824,[1]PROJECTES!$C$14:$G$5000,5,FALSE))</f>
        <v/>
      </c>
      <c r="E5824" s="117"/>
      <c r="F5824" s="95"/>
      <c r="G5824" s="96" t="str">
        <f>IF(E5824="","",VLOOKUP(E5824,[1]PROJECTES!$C$14:$G$5000,4,FALSE))</f>
        <v/>
      </c>
      <c r="H5824" s="118"/>
      <c r="I5824" s="97" t="str">
        <f>IF(H5824="","",VLOOKUP(H5824,BD!B$2:C$16,2,FALSE))</f>
        <v/>
      </c>
      <c r="J5824" s="98"/>
      <c r="K5824" s="135" t="str">
        <f t="shared" si="194"/>
        <v/>
      </c>
      <c r="L5824" s="99" t="str">
        <f t="shared" ca="1" si="195"/>
        <v>-</v>
      </c>
      <c r="M5824" s="93" t="str">
        <f>IF(E5824="","",VLOOKUP(E5824,[1]PROJECTES!$C$14:$Z$5000,21,FALSE))</f>
        <v/>
      </c>
      <c r="N5824" s="100"/>
      <c r="O5824" s="72" t="s">
        <v>229</v>
      </c>
      <c r="P5824" s="101"/>
      <c r="Q5824" s="132"/>
      <c r="R5824" s="102"/>
      <c r="S5824" s="91"/>
    </row>
    <row r="5825" spans="1:19" s="104" customFormat="1" ht="12.75" customHeight="1" x14ac:dyDescent="0.25">
      <c r="A5825" s="121"/>
      <c r="B5825" s="92" t="str">
        <f>IF(E5825="","",VLOOKUP(E5825,[1]PROJECTES!$C$14:$G$5000,2,FALSE))</f>
        <v/>
      </c>
      <c r="C5825" s="121"/>
      <c r="D5825" s="93" t="str">
        <f>IF(E5825="","",VLOOKUP(E5825,[1]PROJECTES!$C$14:$G$5000,5,FALSE))</f>
        <v/>
      </c>
      <c r="E5825" s="117"/>
      <c r="F5825" s="95"/>
      <c r="G5825" s="96" t="str">
        <f>IF(E5825="","",VLOOKUP(E5825,[1]PROJECTES!$C$14:$G$5000,4,FALSE))</f>
        <v/>
      </c>
      <c r="H5825" s="118"/>
      <c r="I5825" s="97" t="str">
        <f>IF(H5825="","",VLOOKUP(H5825,BD!B$2:C$16,2,FALSE))</f>
        <v/>
      </c>
      <c r="J5825" s="98"/>
      <c r="K5825" s="135" t="str">
        <f t="shared" si="194"/>
        <v/>
      </c>
      <c r="L5825" s="99" t="str">
        <f t="shared" ca="1" si="195"/>
        <v>-</v>
      </c>
      <c r="M5825" s="93" t="str">
        <f>IF(E5825="","",VLOOKUP(E5825,[1]PROJECTES!$C$14:$Z$5000,21,FALSE))</f>
        <v/>
      </c>
      <c r="N5825" s="100"/>
      <c r="O5825" s="72" t="s">
        <v>229</v>
      </c>
      <c r="P5825" s="101"/>
      <c r="Q5825" s="132"/>
      <c r="R5825" s="102"/>
      <c r="S5825" s="91"/>
    </row>
    <row r="5826" spans="1:19" s="104" customFormat="1" ht="12.75" customHeight="1" x14ac:dyDescent="0.25">
      <c r="A5826" s="121"/>
      <c r="B5826" s="92" t="str">
        <f>IF(E5826="","",VLOOKUP(E5826,[1]PROJECTES!$C$14:$G$5000,2,FALSE))</f>
        <v/>
      </c>
      <c r="C5826" s="121"/>
      <c r="D5826" s="93" t="str">
        <f>IF(E5826="","",VLOOKUP(E5826,[1]PROJECTES!$C$14:$G$5000,5,FALSE))</f>
        <v/>
      </c>
      <c r="E5826" s="117"/>
      <c r="F5826" s="95"/>
      <c r="G5826" s="96" t="str">
        <f>IF(E5826="","",VLOOKUP(E5826,[1]PROJECTES!$C$14:$G$5000,4,FALSE))</f>
        <v/>
      </c>
      <c r="H5826" s="118"/>
      <c r="I5826" s="97" t="str">
        <f>IF(H5826="","",VLOOKUP(H5826,BD!B$2:C$16,2,FALSE))</f>
        <v/>
      </c>
      <c r="J5826" s="98"/>
      <c r="K5826" s="135" t="str">
        <f t="shared" si="194"/>
        <v/>
      </c>
      <c r="L5826" s="99" t="str">
        <f t="shared" ca="1" si="195"/>
        <v>-</v>
      </c>
      <c r="M5826" s="93" t="str">
        <f>IF(E5826="","",VLOOKUP(E5826,[1]PROJECTES!$C$14:$Z$5000,21,FALSE))</f>
        <v/>
      </c>
      <c r="N5826" s="100"/>
      <c r="O5826" s="72" t="s">
        <v>229</v>
      </c>
      <c r="P5826" s="101"/>
      <c r="Q5826" s="132"/>
      <c r="R5826" s="102"/>
      <c r="S5826" s="91"/>
    </row>
    <row r="5827" spans="1:19" s="104" customFormat="1" ht="12.75" customHeight="1" x14ac:dyDescent="0.25">
      <c r="A5827" s="121"/>
      <c r="B5827" s="92" t="str">
        <f>IF(E5827="","",VLOOKUP(E5827,[1]PROJECTES!$C$14:$G$5000,2,FALSE))</f>
        <v/>
      </c>
      <c r="C5827" s="121"/>
      <c r="D5827" s="93" t="str">
        <f>IF(E5827="","",VLOOKUP(E5827,[1]PROJECTES!$C$14:$G$5000,5,FALSE))</f>
        <v/>
      </c>
      <c r="E5827" s="117"/>
      <c r="F5827" s="95"/>
      <c r="G5827" s="96" t="str">
        <f>IF(E5827="","",VLOOKUP(E5827,[1]PROJECTES!$C$14:$G$5000,4,FALSE))</f>
        <v/>
      </c>
      <c r="H5827" s="118"/>
      <c r="I5827" s="97" t="str">
        <f>IF(H5827="","",VLOOKUP(H5827,BD!B$2:C$16,2,FALSE))</f>
        <v/>
      </c>
      <c r="J5827" s="98"/>
      <c r="K5827" s="135" t="str">
        <f t="shared" si="194"/>
        <v/>
      </c>
      <c r="L5827" s="99" t="str">
        <f t="shared" ca="1" si="195"/>
        <v>-</v>
      </c>
      <c r="M5827" s="93" t="str">
        <f>IF(E5827="","",VLOOKUP(E5827,[1]PROJECTES!$C$14:$Z$5000,21,FALSE))</f>
        <v/>
      </c>
      <c r="N5827" s="100"/>
      <c r="O5827" s="72" t="s">
        <v>229</v>
      </c>
      <c r="P5827" s="101"/>
      <c r="Q5827" s="132"/>
      <c r="R5827" s="102"/>
      <c r="S5827" s="91"/>
    </row>
    <row r="5828" spans="1:19" s="104" customFormat="1" ht="12.75" customHeight="1" x14ac:dyDescent="0.25">
      <c r="A5828" s="121"/>
      <c r="B5828" s="92" t="str">
        <f>IF(E5828="","",VLOOKUP(E5828,[1]PROJECTES!$C$14:$G$5000,2,FALSE))</f>
        <v/>
      </c>
      <c r="C5828" s="121"/>
      <c r="D5828" s="93" t="str">
        <f>IF(E5828="","",VLOOKUP(E5828,[1]PROJECTES!$C$14:$G$5000,5,FALSE))</f>
        <v/>
      </c>
      <c r="E5828" s="117"/>
      <c r="F5828" s="95"/>
      <c r="G5828" s="96" t="str">
        <f>IF(E5828="","",VLOOKUP(E5828,[1]PROJECTES!$C$14:$G$5000,4,FALSE))</f>
        <v/>
      </c>
      <c r="H5828" s="118"/>
      <c r="I5828" s="97" t="str">
        <f>IF(H5828="","",VLOOKUP(H5828,BD!B$2:C$16,2,FALSE))</f>
        <v/>
      </c>
      <c r="J5828" s="98"/>
      <c r="K5828" s="135" t="str">
        <f t="shared" si="194"/>
        <v/>
      </c>
      <c r="L5828" s="99" t="str">
        <f t="shared" ca="1" si="195"/>
        <v>-</v>
      </c>
      <c r="M5828" s="93" t="str">
        <f>IF(E5828="","",VLOOKUP(E5828,[1]PROJECTES!$C$14:$Z$5000,21,FALSE))</f>
        <v/>
      </c>
      <c r="N5828" s="100"/>
      <c r="O5828" s="72" t="s">
        <v>229</v>
      </c>
      <c r="P5828" s="101"/>
      <c r="Q5828" s="132"/>
      <c r="R5828" s="102"/>
      <c r="S5828" s="91"/>
    </row>
    <row r="5829" spans="1:19" s="104" customFormat="1" ht="12.75" customHeight="1" x14ac:dyDescent="0.25">
      <c r="A5829" s="121"/>
      <c r="B5829" s="92" t="str">
        <f>IF(E5829="","",VLOOKUP(E5829,[1]PROJECTES!$C$14:$G$5000,2,FALSE))</f>
        <v/>
      </c>
      <c r="C5829" s="121"/>
      <c r="D5829" s="93" t="str">
        <f>IF(E5829="","",VLOOKUP(E5829,[1]PROJECTES!$C$14:$G$5000,5,FALSE))</f>
        <v/>
      </c>
      <c r="E5829" s="117"/>
      <c r="F5829" s="95"/>
      <c r="G5829" s="96" t="str">
        <f>IF(E5829="","",VLOOKUP(E5829,[1]PROJECTES!$C$14:$G$5000,4,FALSE))</f>
        <v/>
      </c>
      <c r="H5829" s="118"/>
      <c r="I5829" s="97" t="str">
        <f>IF(H5829="","",VLOOKUP(H5829,BD!B$2:C$16,2,FALSE))</f>
        <v/>
      </c>
      <c r="J5829" s="98"/>
      <c r="K5829" s="135" t="str">
        <f t="shared" si="194"/>
        <v/>
      </c>
      <c r="L5829" s="99" t="str">
        <f t="shared" ca="1" si="195"/>
        <v>-</v>
      </c>
      <c r="M5829" s="93" t="str">
        <f>IF(E5829="","",VLOOKUP(E5829,[1]PROJECTES!$C$14:$Z$5000,21,FALSE))</f>
        <v/>
      </c>
      <c r="N5829" s="100"/>
      <c r="O5829" s="72" t="s">
        <v>229</v>
      </c>
      <c r="P5829" s="101"/>
      <c r="Q5829" s="132"/>
      <c r="R5829" s="102"/>
      <c r="S5829" s="91"/>
    </row>
    <row r="5830" spans="1:19" s="104" customFormat="1" ht="12.75" customHeight="1" x14ac:dyDescent="0.25">
      <c r="A5830" s="121"/>
      <c r="B5830" s="92" t="str">
        <f>IF(E5830="","",VLOOKUP(E5830,[1]PROJECTES!$C$14:$G$5000,2,FALSE))</f>
        <v/>
      </c>
      <c r="C5830" s="121"/>
      <c r="D5830" s="93" t="str">
        <f>IF(E5830="","",VLOOKUP(E5830,[1]PROJECTES!$C$14:$G$5000,5,FALSE))</f>
        <v/>
      </c>
      <c r="E5830" s="117"/>
      <c r="F5830" s="95"/>
      <c r="G5830" s="96" t="str">
        <f>IF(E5830="","",VLOOKUP(E5830,[1]PROJECTES!$C$14:$G$5000,4,FALSE))</f>
        <v/>
      </c>
      <c r="H5830" s="118"/>
      <c r="I5830" s="97" t="str">
        <f>IF(H5830="","",VLOOKUP(H5830,BD!B$2:C$16,2,FALSE))</f>
        <v/>
      </c>
      <c r="J5830" s="98"/>
      <c r="K5830" s="135" t="str">
        <f t="shared" si="194"/>
        <v/>
      </c>
      <c r="L5830" s="99" t="str">
        <f t="shared" ca="1" si="195"/>
        <v>-</v>
      </c>
      <c r="M5830" s="93" t="str">
        <f>IF(E5830="","",VLOOKUP(E5830,[1]PROJECTES!$C$14:$Z$5000,21,FALSE))</f>
        <v/>
      </c>
      <c r="N5830" s="100"/>
      <c r="O5830" s="72" t="s">
        <v>229</v>
      </c>
      <c r="P5830" s="101"/>
      <c r="Q5830" s="132"/>
      <c r="R5830" s="102"/>
      <c r="S5830" s="91"/>
    </row>
    <row r="5831" spans="1:19" s="104" customFormat="1" ht="12.75" customHeight="1" x14ac:dyDescent="0.25">
      <c r="A5831" s="121"/>
      <c r="B5831" s="92" t="str">
        <f>IF(E5831="","",VLOOKUP(E5831,[1]PROJECTES!$C$14:$G$5000,2,FALSE))</f>
        <v/>
      </c>
      <c r="C5831" s="121"/>
      <c r="D5831" s="93" t="str">
        <f>IF(E5831="","",VLOOKUP(E5831,[1]PROJECTES!$C$14:$G$5000,5,FALSE))</f>
        <v/>
      </c>
      <c r="E5831" s="117"/>
      <c r="F5831" s="95"/>
      <c r="G5831" s="96" t="str">
        <f>IF(E5831="","",VLOOKUP(E5831,[1]PROJECTES!$C$14:$G$5000,4,FALSE))</f>
        <v/>
      </c>
      <c r="H5831" s="118"/>
      <c r="I5831" s="97" t="str">
        <f>IF(H5831="","",VLOOKUP(H5831,BD!B$2:C$16,2,FALSE))</f>
        <v/>
      </c>
      <c r="J5831" s="98"/>
      <c r="K5831" s="135" t="str">
        <f t="shared" si="194"/>
        <v/>
      </c>
      <c r="L5831" s="99" t="str">
        <f t="shared" ca="1" si="195"/>
        <v>-</v>
      </c>
      <c r="M5831" s="93" t="str">
        <f>IF(E5831="","",VLOOKUP(E5831,[1]PROJECTES!$C$14:$Z$5000,21,FALSE))</f>
        <v/>
      </c>
      <c r="N5831" s="100"/>
      <c r="O5831" s="72" t="s">
        <v>229</v>
      </c>
      <c r="P5831" s="101"/>
      <c r="Q5831" s="132"/>
      <c r="R5831" s="102"/>
      <c r="S5831" s="91"/>
    </row>
    <row r="5832" spans="1:19" s="104" customFormat="1" ht="12.75" customHeight="1" x14ac:dyDescent="0.25">
      <c r="A5832" s="121"/>
      <c r="B5832" s="92" t="str">
        <f>IF(E5832="","",VLOOKUP(E5832,[1]PROJECTES!$C$14:$G$5000,2,FALSE))</f>
        <v/>
      </c>
      <c r="C5832" s="121"/>
      <c r="D5832" s="93" t="str">
        <f>IF(E5832="","",VLOOKUP(E5832,[1]PROJECTES!$C$14:$G$5000,5,FALSE))</f>
        <v/>
      </c>
      <c r="E5832" s="117"/>
      <c r="F5832" s="95"/>
      <c r="G5832" s="96" t="str">
        <f>IF(E5832="","",VLOOKUP(E5832,[1]PROJECTES!$C$14:$G$5000,4,FALSE))</f>
        <v/>
      </c>
      <c r="H5832" s="118"/>
      <c r="I5832" s="97" t="str">
        <f>IF(H5832="","",VLOOKUP(H5832,BD!B$2:C$16,2,FALSE))</f>
        <v/>
      </c>
      <c r="J5832" s="98"/>
      <c r="K5832" s="135" t="str">
        <f t="shared" si="194"/>
        <v/>
      </c>
      <c r="L5832" s="99" t="str">
        <f t="shared" ca="1" si="195"/>
        <v>-</v>
      </c>
      <c r="M5832" s="93" t="str">
        <f>IF(E5832="","",VLOOKUP(E5832,[1]PROJECTES!$C$14:$Z$5000,21,FALSE))</f>
        <v/>
      </c>
      <c r="N5832" s="100"/>
      <c r="O5832" s="72" t="s">
        <v>229</v>
      </c>
      <c r="P5832" s="101"/>
      <c r="Q5832" s="132"/>
      <c r="R5832" s="102"/>
      <c r="S5832" s="91"/>
    </row>
    <row r="5833" spans="1:19" s="104" customFormat="1" ht="12.75" customHeight="1" x14ac:dyDescent="0.25">
      <c r="A5833" s="121"/>
      <c r="B5833" s="92" t="str">
        <f>IF(E5833="","",VLOOKUP(E5833,[1]PROJECTES!$C$14:$G$5000,2,FALSE))</f>
        <v/>
      </c>
      <c r="C5833" s="121"/>
      <c r="D5833" s="93" t="str">
        <f>IF(E5833="","",VLOOKUP(E5833,[1]PROJECTES!$C$14:$G$5000,5,FALSE))</f>
        <v/>
      </c>
      <c r="E5833" s="117"/>
      <c r="F5833" s="95"/>
      <c r="G5833" s="96" t="str">
        <f>IF(E5833="","",VLOOKUP(E5833,[1]PROJECTES!$C$14:$G$5000,4,FALSE))</f>
        <v/>
      </c>
      <c r="H5833" s="118"/>
      <c r="I5833" s="97" t="str">
        <f>IF(H5833="","",VLOOKUP(H5833,BD!B$2:C$16,2,FALSE))</f>
        <v/>
      </c>
      <c r="J5833" s="98"/>
      <c r="K5833" s="135" t="str">
        <f t="shared" si="194"/>
        <v/>
      </c>
      <c r="L5833" s="99" t="str">
        <f t="shared" ca="1" si="195"/>
        <v>-</v>
      </c>
      <c r="M5833" s="93" t="str">
        <f>IF(E5833="","",VLOOKUP(E5833,[1]PROJECTES!$C$14:$Z$5000,21,FALSE))</f>
        <v/>
      </c>
      <c r="N5833" s="100"/>
      <c r="O5833" s="72" t="s">
        <v>229</v>
      </c>
      <c r="P5833" s="101"/>
      <c r="Q5833" s="132"/>
      <c r="R5833" s="102"/>
      <c r="S5833" s="91"/>
    </row>
    <row r="5834" spans="1:19" s="104" customFormat="1" ht="12.75" customHeight="1" x14ac:dyDescent="0.25">
      <c r="A5834" s="121"/>
      <c r="B5834" s="92" t="str">
        <f>IF(E5834="","",VLOOKUP(E5834,[1]PROJECTES!$C$14:$G$5000,2,FALSE))</f>
        <v/>
      </c>
      <c r="C5834" s="121"/>
      <c r="D5834" s="93" t="str">
        <f>IF(E5834="","",VLOOKUP(E5834,[1]PROJECTES!$C$14:$G$5000,5,FALSE))</f>
        <v/>
      </c>
      <c r="E5834" s="117"/>
      <c r="F5834" s="95"/>
      <c r="G5834" s="96" t="str">
        <f>IF(E5834="","",VLOOKUP(E5834,[1]PROJECTES!$C$14:$G$5000,4,FALSE))</f>
        <v/>
      </c>
      <c r="H5834" s="118"/>
      <c r="I5834" s="97" t="str">
        <f>IF(H5834="","",VLOOKUP(H5834,BD!B$2:C$16,2,FALSE))</f>
        <v/>
      </c>
      <c r="J5834" s="98"/>
      <c r="K5834" s="135" t="str">
        <f t="shared" si="194"/>
        <v/>
      </c>
      <c r="L5834" s="99" t="str">
        <f t="shared" ca="1" si="195"/>
        <v>-</v>
      </c>
      <c r="M5834" s="93" t="str">
        <f>IF(E5834="","",VLOOKUP(E5834,[1]PROJECTES!$C$14:$Z$5000,21,FALSE))</f>
        <v/>
      </c>
      <c r="N5834" s="100"/>
      <c r="O5834" s="72" t="s">
        <v>229</v>
      </c>
      <c r="P5834" s="101"/>
      <c r="Q5834" s="132"/>
      <c r="R5834" s="102"/>
      <c r="S5834" s="91"/>
    </row>
    <row r="5835" spans="1:19" s="104" customFormat="1" ht="12.75" customHeight="1" x14ac:dyDescent="0.25">
      <c r="A5835" s="121"/>
      <c r="B5835" s="92" t="str">
        <f>IF(E5835="","",VLOOKUP(E5835,[1]PROJECTES!$C$14:$G$5000,2,FALSE))</f>
        <v/>
      </c>
      <c r="C5835" s="121"/>
      <c r="D5835" s="93" t="str">
        <f>IF(E5835="","",VLOOKUP(E5835,[1]PROJECTES!$C$14:$G$5000,5,FALSE))</f>
        <v/>
      </c>
      <c r="E5835" s="117"/>
      <c r="F5835" s="95"/>
      <c r="G5835" s="96" t="str">
        <f>IF(E5835="","",VLOOKUP(E5835,[1]PROJECTES!$C$14:$G$5000,4,FALSE))</f>
        <v/>
      </c>
      <c r="H5835" s="118"/>
      <c r="I5835" s="97" t="str">
        <f>IF(H5835="","",VLOOKUP(H5835,BD!B$2:C$16,2,FALSE))</f>
        <v/>
      </c>
      <c r="J5835" s="98"/>
      <c r="K5835" s="135" t="str">
        <f t="shared" si="194"/>
        <v/>
      </c>
      <c r="L5835" s="99" t="str">
        <f t="shared" ca="1" si="195"/>
        <v>-</v>
      </c>
      <c r="M5835" s="93" t="str">
        <f>IF(E5835="","",VLOOKUP(E5835,[1]PROJECTES!$C$14:$Z$5000,21,FALSE))</f>
        <v/>
      </c>
      <c r="N5835" s="100"/>
      <c r="O5835" s="72" t="s">
        <v>229</v>
      </c>
      <c r="P5835" s="101"/>
      <c r="Q5835" s="132"/>
      <c r="R5835" s="102"/>
      <c r="S5835" s="91"/>
    </row>
    <row r="5836" spans="1:19" s="104" customFormat="1" ht="12.75" customHeight="1" x14ac:dyDescent="0.25">
      <c r="A5836" s="121"/>
      <c r="B5836" s="92" t="str">
        <f>IF(E5836="","",VLOOKUP(E5836,[1]PROJECTES!$C$14:$G$5000,2,FALSE))</f>
        <v/>
      </c>
      <c r="C5836" s="121"/>
      <c r="D5836" s="93" t="str">
        <f>IF(E5836="","",VLOOKUP(E5836,[1]PROJECTES!$C$14:$G$5000,5,FALSE))</f>
        <v/>
      </c>
      <c r="E5836" s="117"/>
      <c r="F5836" s="95"/>
      <c r="G5836" s="96" t="str">
        <f>IF(E5836="","",VLOOKUP(E5836,[1]PROJECTES!$C$14:$G$5000,4,FALSE))</f>
        <v/>
      </c>
      <c r="H5836" s="118"/>
      <c r="I5836" s="97" t="str">
        <f>IF(H5836="","",VLOOKUP(H5836,BD!B$2:C$16,2,FALSE))</f>
        <v/>
      </c>
      <c r="J5836" s="98"/>
      <c r="K5836" s="135" t="str">
        <f t="shared" si="194"/>
        <v/>
      </c>
      <c r="L5836" s="99" t="str">
        <f t="shared" ca="1" si="195"/>
        <v>-</v>
      </c>
      <c r="M5836" s="93" t="str">
        <f>IF(E5836="","",VLOOKUP(E5836,[1]PROJECTES!$C$14:$Z$5000,21,FALSE))</f>
        <v/>
      </c>
      <c r="N5836" s="100"/>
      <c r="O5836" s="72" t="s">
        <v>229</v>
      </c>
      <c r="P5836" s="101"/>
      <c r="Q5836" s="132"/>
      <c r="R5836" s="102"/>
      <c r="S5836" s="91"/>
    </row>
    <row r="5837" spans="1:19" s="104" customFormat="1" ht="12.75" customHeight="1" x14ac:dyDescent="0.25">
      <c r="A5837" s="121"/>
      <c r="B5837" s="92" t="str">
        <f>IF(E5837="","",VLOOKUP(E5837,[1]PROJECTES!$C$14:$G$5000,2,FALSE))</f>
        <v/>
      </c>
      <c r="C5837" s="121"/>
      <c r="D5837" s="93" t="str">
        <f>IF(E5837="","",VLOOKUP(E5837,[1]PROJECTES!$C$14:$G$5000,5,FALSE))</f>
        <v/>
      </c>
      <c r="E5837" s="117"/>
      <c r="F5837" s="95"/>
      <c r="G5837" s="96" t="str">
        <f>IF(E5837="","",VLOOKUP(E5837,[1]PROJECTES!$C$14:$G$5000,4,FALSE))</f>
        <v/>
      </c>
      <c r="H5837" s="118"/>
      <c r="I5837" s="97" t="str">
        <f>IF(H5837="","",VLOOKUP(H5837,BD!B$2:C$16,2,FALSE))</f>
        <v/>
      </c>
      <c r="J5837" s="98"/>
      <c r="K5837" s="135" t="str">
        <f t="shared" si="194"/>
        <v/>
      </c>
      <c r="L5837" s="99" t="str">
        <f t="shared" ca="1" si="195"/>
        <v>-</v>
      </c>
      <c r="M5837" s="93" t="str">
        <f>IF(E5837="","",VLOOKUP(E5837,[1]PROJECTES!$C$14:$Z$5000,21,FALSE))</f>
        <v/>
      </c>
      <c r="N5837" s="100"/>
      <c r="O5837" s="72" t="s">
        <v>229</v>
      </c>
      <c r="P5837" s="101"/>
      <c r="Q5837" s="132"/>
      <c r="R5837" s="102"/>
      <c r="S5837" s="91"/>
    </row>
    <row r="5838" spans="1:19" s="104" customFormat="1" ht="12.75" customHeight="1" x14ac:dyDescent="0.25">
      <c r="A5838" s="121"/>
      <c r="B5838" s="92" t="str">
        <f>IF(E5838="","",VLOOKUP(E5838,[1]PROJECTES!$C$14:$G$5000,2,FALSE))</f>
        <v/>
      </c>
      <c r="C5838" s="121"/>
      <c r="D5838" s="93" t="str">
        <f>IF(E5838="","",VLOOKUP(E5838,[1]PROJECTES!$C$14:$G$5000,5,FALSE))</f>
        <v/>
      </c>
      <c r="E5838" s="117"/>
      <c r="F5838" s="95"/>
      <c r="G5838" s="96" t="str">
        <f>IF(E5838="","",VLOOKUP(E5838,[1]PROJECTES!$C$14:$G$5000,4,FALSE))</f>
        <v/>
      </c>
      <c r="H5838" s="118"/>
      <c r="I5838" s="97" t="str">
        <f>IF(H5838="","",VLOOKUP(H5838,BD!B$2:C$16,2,FALSE))</f>
        <v/>
      </c>
      <c r="J5838" s="98"/>
      <c r="K5838" s="135" t="str">
        <f t="shared" si="194"/>
        <v/>
      </c>
      <c r="L5838" s="99" t="str">
        <f t="shared" ca="1" si="195"/>
        <v>-</v>
      </c>
      <c r="M5838" s="93" t="str">
        <f>IF(E5838="","",VLOOKUP(E5838,[1]PROJECTES!$C$14:$Z$5000,21,FALSE))</f>
        <v/>
      </c>
      <c r="N5838" s="100"/>
      <c r="O5838" s="72" t="s">
        <v>229</v>
      </c>
      <c r="P5838" s="101"/>
      <c r="Q5838" s="132"/>
      <c r="R5838" s="102"/>
      <c r="S5838" s="91"/>
    </row>
    <row r="5839" spans="1:19" s="104" customFormat="1" ht="12.75" customHeight="1" x14ac:dyDescent="0.25">
      <c r="A5839" s="121"/>
      <c r="B5839" s="92" t="str">
        <f>IF(E5839="","",VLOOKUP(E5839,[1]PROJECTES!$C$14:$G$5000,2,FALSE))</f>
        <v/>
      </c>
      <c r="C5839" s="121"/>
      <c r="D5839" s="93" t="str">
        <f>IF(E5839="","",VLOOKUP(E5839,[1]PROJECTES!$C$14:$G$5000,5,FALSE))</f>
        <v/>
      </c>
      <c r="E5839" s="117"/>
      <c r="F5839" s="95"/>
      <c r="G5839" s="96" t="str">
        <f>IF(E5839="","",VLOOKUP(E5839,[1]PROJECTES!$C$14:$G$5000,4,FALSE))</f>
        <v/>
      </c>
      <c r="H5839" s="118"/>
      <c r="I5839" s="97" t="str">
        <f>IF(H5839="","",VLOOKUP(H5839,BD!B$2:C$16,2,FALSE))</f>
        <v/>
      </c>
      <c r="J5839" s="98"/>
      <c r="K5839" s="135" t="str">
        <f t="shared" si="194"/>
        <v/>
      </c>
      <c r="L5839" s="99" t="str">
        <f t="shared" ca="1" si="195"/>
        <v>-</v>
      </c>
      <c r="M5839" s="93" t="str">
        <f>IF(E5839="","",VLOOKUP(E5839,[1]PROJECTES!$C$14:$Z$5000,21,FALSE))</f>
        <v/>
      </c>
      <c r="N5839" s="100"/>
      <c r="O5839" s="72" t="s">
        <v>229</v>
      </c>
      <c r="P5839" s="101"/>
      <c r="Q5839" s="132"/>
      <c r="R5839" s="102"/>
      <c r="S5839" s="91"/>
    </row>
    <row r="5840" spans="1:19" s="104" customFormat="1" ht="12.75" customHeight="1" x14ac:dyDescent="0.25">
      <c r="A5840" s="121"/>
      <c r="B5840" s="92" t="str">
        <f>IF(E5840="","",VLOOKUP(E5840,[1]PROJECTES!$C$14:$G$5000,2,FALSE))</f>
        <v/>
      </c>
      <c r="C5840" s="121"/>
      <c r="D5840" s="93" t="str">
        <f>IF(E5840="","",VLOOKUP(E5840,[1]PROJECTES!$C$14:$G$5000,5,FALSE))</f>
        <v/>
      </c>
      <c r="E5840" s="117"/>
      <c r="F5840" s="95"/>
      <c r="G5840" s="96" t="str">
        <f>IF(E5840="","",VLOOKUP(E5840,[1]PROJECTES!$C$14:$G$5000,4,FALSE))</f>
        <v/>
      </c>
      <c r="H5840" s="118"/>
      <c r="I5840" s="97" t="str">
        <f>IF(H5840="","",VLOOKUP(H5840,BD!B$2:C$16,2,FALSE))</f>
        <v/>
      </c>
      <c r="J5840" s="98"/>
      <c r="K5840" s="135" t="str">
        <f t="shared" si="194"/>
        <v/>
      </c>
      <c r="L5840" s="99" t="str">
        <f t="shared" ca="1" si="195"/>
        <v>-</v>
      </c>
      <c r="M5840" s="93" t="str">
        <f>IF(E5840="","",VLOOKUP(E5840,[1]PROJECTES!$C$14:$Z$5000,21,FALSE))</f>
        <v/>
      </c>
      <c r="N5840" s="100"/>
      <c r="O5840" s="72" t="s">
        <v>229</v>
      </c>
      <c r="P5840" s="101"/>
      <c r="Q5840" s="132"/>
      <c r="R5840" s="102"/>
      <c r="S5840" s="91"/>
    </row>
    <row r="5841" spans="1:19" s="104" customFormat="1" ht="12.75" customHeight="1" x14ac:dyDescent="0.25">
      <c r="A5841" s="121"/>
      <c r="B5841" s="92" t="str">
        <f>IF(E5841="","",VLOOKUP(E5841,[1]PROJECTES!$C$14:$G$5000,2,FALSE))</f>
        <v/>
      </c>
      <c r="C5841" s="121"/>
      <c r="D5841" s="93" t="str">
        <f>IF(E5841="","",VLOOKUP(E5841,[1]PROJECTES!$C$14:$G$5000,5,FALSE))</f>
        <v/>
      </c>
      <c r="E5841" s="117"/>
      <c r="F5841" s="95"/>
      <c r="G5841" s="96" t="str">
        <f>IF(E5841="","",VLOOKUP(E5841,[1]PROJECTES!$C$14:$G$5000,4,FALSE))</f>
        <v/>
      </c>
      <c r="H5841" s="118"/>
      <c r="I5841" s="97" t="str">
        <f>IF(H5841="","",VLOOKUP(H5841,BD!B$2:C$16,2,FALSE))</f>
        <v/>
      </c>
      <c r="J5841" s="98"/>
      <c r="K5841" s="135" t="str">
        <f t="shared" si="194"/>
        <v/>
      </c>
      <c r="L5841" s="99" t="str">
        <f t="shared" ca="1" si="195"/>
        <v>-</v>
      </c>
      <c r="M5841" s="93" t="str">
        <f>IF(E5841="","",VLOOKUP(E5841,[1]PROJECTES!$C$14:$Z$5000,21,FALSE))</f>
        <v/>
      </c>
      <c r="N5841" s="100"/>
      <c r="O5841" s="72" t="s">
        <v>229</v>
      </c>
      <c r="P5841" s="101"/>
      <c r="Q5841" s="132"/>
      <c r="R5841" s="102"/>
      <c r="S5841" s="91"/>
    </row>
    <row r="5842" spans="1:19" s="104" customFormat="1" ht="12.75" customHeight="1" x14ac:dyDescent="0.25">
      <c r="A5842" s="121"/>
      <c r="B5842" s="92" t="str">
        <f>IF(E5842="","",VLOOKUP(E5842,[1]PROJECTES!$C$14:$G$5000,2,FALSE))</f>
        <v/>
      </c>
      <c r="C5842" s="121"/>
      <c r="D5842" s="93" t="str">
        <f>IF(E5842="","",VLOOKUP(E5842,[1]PROJECTES!$C$14:$G$5000,5,FALSE))</f>
        <v/>
      </c>
      <c r="E5842" s="117"/>
      <c r="F5842" s="95"/>
      <c r="G5842" s="96" t="str">
        <f>IF(E5842="","",VLOOKUP(E5842,[1]PROJECTES!$C$14:$G$5000,4,FALSE))</f>
        <v/>
      </c>
      <c r="H5842" s="118"/>
      <c r="I5842" s="97" t="str">
        <f>IF(H5842="","",VLOOKUP(H5842,BD!B$2:C$16,2,FALSE))</f>
        <v/>
      </c>
      <c r="J5842" s="98"/>
      <c r="K5842" s="135" t="str">
        <f t="shared" si="194"/>
        <v/>
      </c>
      <c r="L5842" s="99" t="str">
        <f t="shared" ca="1" si="195"/>
        <v>-</v>
      </c>
      <c r="M5842" s="93" t="str">
        <f>IF(E5842="","",VLOOKUP(E5842,[1]PROJECTES!$C$14:$Z$5000,21,FALSE))</f>
        <v/>
      </c>
      <c r="N5842" s="100"/>
      <c r="O5842" s="72" t="s">
        <v>229</v>
      </c>
      <c r="P5842" s="101"/>
      <c r="Q5842" s="132"/>
      <c r="R5842" s="102"/>
      <c r="S5842" s="91"/>
    </row>
    <row r="5843" spans="1:19" s="104" customFormat="1" ht="12.75" customHeight="1" x14ac:dyDescent="0.25">
      <c r="A5843" s="121"/>
      <c r="B5843" s="92" t="str">
        <f>IF(E5843="","",VLOOKUP(E5843,[1]PROJECTES!$C$14:$G$5000,2,FALSE))</f>
        <v/>
      </c>
      <c r="C5843" s="121"/>
      <c r="D5843" s="93" t="str">
        <f>IF(E5843="","",VLOOKUP(E5843,[1]PROJECTES!$C$14:$G$5000,5,FALSE))</f>
        <v/>
      </c>
      <c r="E5843" s="117"/>
      <c r="F5843" s="95"/>
      <c r="G5843" s="96" t="str">
        <f>IF(E5843="","",VLOOKUP(E5843,[1]PROJECTES!$C$14:$G$5000,4,FALSE))</f>
        <v/>
      </c>
      <c r="H5843" s="118"/>
      <c r="I5843" s="97" t="str">
        <f>IF(H5843="","",VLOOKUP(H5843,BD!B$2:C$16,2,FALSE))</f>
        <v/>
      </c>
      <c r="J5843" s="98"/>
      <c r="K5843" s="135" t="str">
        <f t="shared" si="194"/>
        <v/>
      </c>
      <c r="L5843" s="99" t="str">
        <f t="shared" ca="1" si="195"/>
        <v>-</v>
      </c>
      <c r="M5843" s="93" t="str">
        <f>IF(E5843="","",VLOOKUP(E5843,[1]PROJECTES!$C$14:$Z$5000,21,FALSE))</f>
        <v/>
      </c>
      <c r="N5843" s="100"/>
      <c r="O5843" s="72" t="s">
        <v>229</v>
      </c>
      <c r="P5843" s="101"/>
      <c r="Q5843" s="132"/>
      <c r="R5843" s="102"/>
      <c r="S5843" s="91"/>
    </row>
    <row r="5844" spans="1:19" s="104" customFormat="1" ht="12.75" customHeight="1" x14ac:dyDescent="0.25">
      <c r="A5844" s="121"/>
      <c r="B5844" s="92" t="str">
        <f>IF(E5844="","",VLOOKUP(E5844,[1]PROJECTES!$C$14:$G$5000,2,FALSE))</f>
        <v/>
      </c>
      <c r="C5844" s="121"/>
      <c r="D5844" s="93" t="str">
        <f>IF(E5844="","",VLOOKUP(E5844,[1]PROJECTES!$C$14:$G$5000,5,FALSE))</f>
        <v/>
      </c>
      <c r="E5844" s="117"/>
      <c r="F5844" s="95"/>
      <c r="G5844" s="96" t="str">
        <f>IF(E5844="","",VLOOKUP(E5844,[1]PROJECTES!$C$14:$G$5000,4,FALSE))</f>
        <v/>
      </c>
      <c r="H5844" s="118"/>
      <c r="I5844" s="97" t="str">
        <f>IF(H5844="","",VLOOKUP(H5844,BD!B$2:C$16,2,FALSE))</f>
        <v/>
      </c>
      <c r="J5844" s="98"/>
      <c r="K5844" s="135" t="str">
        <f t="shared" si="194"/>
        <v/>
      </c>
      <c r="L5844" s="99" t="str">
        <f t="shared" ca="1" si="195"/>
        <v>-</v>
      </c>
      <c r="M5844" s="93" t="str">
        <f>IF(E5844="","",VLOOKUP(E5844,[1]PROJECTES!$C$14:$Z$5000,21,FALSE))</f>
        <v/>
      </c>
      <c r="N5844" s="100"/>
      <c r="O5844" s="72" t="s">
        <v>229</v>
      </c>
      <c r="P5844" s="101"/>
      <c r="Q5844" s="132"/>
      <c r="R5844" s="102"/>
      <c r="S5844" s="91"/>
    </row>
    <row r="5845" spans="1:19" s="104" customFormat="1" ht="12.75" customHeight="1" x14ac:dyDescent="0.25">
      <c r="A5845" s="121"/>
      <c r="B5845" s="92" t="str">
        <f>IF(E5845="","",VLOOKUP(E5845,[1]PROJECTES!$C$14:$G$5000,2,FALSE))</f>
        <v/>
      </c>
      <c r="C5845" s="121"/>
      <c r="D5845" s="93" t="str">
        <f>IF(E5845="","",VLOOKUP(E5845,[1]PROJECTES!$C$14:$G$5000,5,FALSE))</f>
        <v/>
      </c>
      <c r="E5845" s="117"/>
      <c r="F5845" s="95"/>
      <c r="G5845" s="96" t="str">
        <f>IF(E5845="","",VLOOKUP(E5845,[1]PROJECTES!$C$14:$G$5000,4,FALSE))</f>
        <v/>
      </c>
      <c r="H5845" s="118"/>
      <c r="I5845" s="97" t="str">
        <f>IF(H5845="","",VLOOKUP(H5845,BD!B$2:C$16,2,FALSE))</f>
        <v/>
      </c>
      <c r="J5845" s="98"/>
      <c r="K5845" s="135" t="str">
        <f t="shared" si="194"/>
        <v/>
      </c>
      <c r="L5845" s="99" t="str">
        <f t="shared" ca="1" si="195"/>
        <v>-</v>
      </c>
      <c r="M5845" s="93" t="str">
        <f>IF(E5845="","",VLOOKUP(E5845,[1]PROJECTES!$C$14:$Z$5000,21,FALSE))</f>
        <v/>
      </c>
      <c r="N5845" s="100"/>
      <c r="O5845" s="72" t="s">
        <v>229</v>
      </c>
      <c r="P5845" s="101"/>
      <c r="Q5845" s="132"/>
      <c r="R5845" s="102"/>
      <c r="S5845" s="91"/>
    </row>
    <row r="5846" spans="1:19" s="104" customFormat="1" ht="12.75" customHeight="1" x14ac:dyDescent="0.25">
      <c r="A5846" s="121"/>
      <c r="B5846" s="92" t="str">
        <f>IF(E5846="","",VLOOKUP(E5846,[1]PROJECTES!$C$14:$G$5000,2,FALSE))</f>
        <v/>
      </c>
      <c r="C5846" s="121"/>
      <c r="D5846" s="93" t="str">
        <f>IF(E5846="","",VLOOKUP(E5846,[1]PROJECTES!$C$14:$G$5000,5,FALSE))</f>
        <v/>
      </c>
      <c r="E5846" s="117"/>
      <c r="F5846" s="95"/>
      <c r="G5846" s="96" t="str">
        <f>IF(E5846="","",VLOOKUP(E5846,[1]PROJECTES!$C$14:$G$5000,4,FALSE))</f>
        <v/>
      </c>
      <c r="H5846" s="118"/>
      <c r="I5846" s="97" t="str">
        <f>IF(H5846="","",VLOOKUP(H5846,BD!B$2:C$16,2,FALSE))</f>
        <v/>
      </c>
      <c r="J5846" s="98"/>
      <c r="K5846" s="135" t="str">
        <f t="shared" si="194"/>
        <v/>
      </c>
      <c r="L5846" s="99" t="str">
        <f t="shared" ca="1" si="195"/>
        <v>-</v>
      </c>
      <c r="M5846" s="93" t="str">
        <f>IF(E5846="","",VLOOKUP(E5846,[1]PROJECTES!$C$14:$Z$5000,21,FALSE))</f>
        <v/>
      </c>
      <c r="N5846" s="100"/>
      <c r="O5846" s="72" t="s">
        <v>229</v>
      </c>
      <c r="P5846" s="101"/>
      <c r="Q5846" s="132"/>
      <c r="R5846" s="102"/>
      <c r="S5846" s="91"/>
    </row>
    <row r="5847" spans="1:19" s="104" customFormat="1" ht="12.75" customHeight="1" x14ac:dyDescent="0.25">
      <c r="A5847" s="121"/>
      <c r="B5847" s="92" t="str">
        <f>IF(E5847="","",VLOOKUP(E5847,[1]PROJECTES!$C$14:$G$5000,2,FALSE))</f>
        <v/>
      </c>
      <c r="C5847" s="121"/>
      <c r="D5847" s="93" t="str">
        <f>IF(E5847="","",VLOOKUP(E5847,[1]PROJECTES!$C$14:$G$5000,5,FALSE))</f>
        <v/>
      </c>
      <c r="E5847" s="117"/>
      <c r="F5847" s="95"/>
      <c r="G5847" s="96" t="str">
        <f>IF(E5847="","",VLOOKUP(E5847,[1]PROJECTES!$C$14:$G$5000,4,FALSE))</f>
        <v/>
      </c>
      <c r="H5847" s="118"/>
      <c r="I5847" s="97" t="str">
        <f>IF(H5847="","",VLOOKUP(H5847,BD!B$2:C$16,2,FALSE))</f>
        <v/>
      </c>
      <c r="J5847" s="98"/>
      <c r="K5847" s="135" t="str">
        <f t="shared" si="194"/>
        <v/>
      </c>
      <c r="L5847" s="99" t="str">
        <f t="shared" ca="1" si="195"/>
        <v>-</v>
      </c>
      <c r="M5847" s="93" t="str">
        <f>IF(E5847="","",VLOOKUP(E5847,[1]PROJECTES!$C$14:$Z$5000,21,FALSE))</f>
        <v/>
      </c>
      <c r="N5847" s="100"/>
      <c r="O5847" s="72" t="s">
        <v>229</v>
      </c>
      <c r="P5847" s="101"/>
      <c r="Q5847" s="132"/>
      <c r="R5847" s="102"/>
      <c r="S5847" s="91"/>
    </row>
    <row r="5848" spans="1:19" s="104" customFormat="1" ht="12.75" customHeight="1" x14ac:dyDescent="0.25">
      <c r="A5848" s="121"/>
      <c r="B5848" s="92" t="str">
        <f>IF(E5848="","",VLOOKUP(E5848,[1]PROJECTES!$C$14:$G$5000,2,FALSE))</f>
        <v/>
      </c>
      <c r="C5848" s="121"/>
      <c r="D5848" s="93" t="str">
        <f>IF(E5848="","",VLOOKUP(E5848,[1]PROJECTES!$C$14:$G$5000,5,FALSE))</f>
        <v/>
      </c>
      <c r="E5848" s="117"/>
      <c r="F5848" s="95"/>
      <c r="G5848" s="96" t="str">
        <f>IF(E5848="","",VLOOKUP(E5848,[1]PROJECTES!$C$14:$G$5000,4,FALSE))</f>
        <v/>
      </c>
      <c r="H5848" s="118"/>
      <c r="I5848" s="97" t="str">
        <f>IF(H5848="","",VLOOKUP(H5848,BD!B$2:C$16,2,FALSE))</f>
        <v/>
      </c>
      <c r="J5848" s="98"/>
      <c r="K5848" s="135" t="str">
        <f t="shared" si="194"/>
        <v/>
      </c>
      <c r="L5848" s="99" t="str">
        <f t="shared" ca="1" si="195"/>
        <v>-</v>
      </c>
      <c r="M5848" s="93" t="str">
        <f>IF(E5848="","",VLOOKUP(E5848,[1]PROJECTES!$C$14:$Z$5000,21,FALSE))</f>
        <v/>
      </c>
      <c r="N5848" s="100"/>
      <c r="O5848" s="72" t="s">
        <v>229</v>
      </c>
      <c r="P5848" s="101"/>
      <c r="Q5848" s="132"/>
      <c r="R5848" s="102"/>
      <c r="S5848" s="91"/>
    </row>
    <row r="5849" spans="1:19" s="104" customFormat="1" ht="12.75" customHeight="1" x14ac:dyDescent="0.25">
      <c r="A5849" s="121"/>
      <c r="B5849" s="92" t="str">
        <f>IF(E5849="","",VLOOKUP(E5849,[1]PROJECTES!$C$14:$G$5000,2,FALSE))</f>
        <v/>
      </c>
      <c r="C5849" s="121"/>
      <c r="D5849" s="93" t="str">
        <f>IF(E5849="","",VLOOKUP(E5849,[1]PROJECTES!$C$14:$G$5000,5,FALSE))</f>
        <v/>
      </c>
      <c r="E5849" s="117"/>
      <c r="F5849" s="95"/>
      <c r="G5849" s="96" t="str">
        <f>IF(E5849="","",VLOOKUP(E5849,[1]PROJECTES!$C$14:$G$5000,4,FALSE))</f>
        <v/>
      </c>
      <c r="H5849" s="118"/>
      <c r="I5849" s="97" t="str">
        <f>IF(H5849="","",VLOOKUP(H5849,BD!B$2:C$16,2,FALSE))</f>
        <v/>
      </c>
      <c r="J5849" s="98"/>
      <c r="K5849" s="135" t="str">
        <f t="shared" si="194"/>
        <v/>
      </c>
      <c r="L5849" s="99" t="str">
        <f t="shared" ca="1" si="195"/>
        <v>-</v>
      </c>
      <c r="M5849" s="93" t="str">
        <f>IF(E5849="","",VLOOKUP(E5849,[1]PROJECTES!$C$14:$Z$5000,21,FALSE))</f>
        <v/>
      </c>
      <c r="N5849" s="100"/>
      <c r="O5849" s="72" t="s">
        <v>229</v>
      </c>
      <c r="P5849" s="101"/>
      <c r="Q5849" s="132"/>
      <c r="R5849" s="102"/>
      <c r="S5849" s="91"/>
    </row>
    <row r="5850" spans="1:19" s="104" customFormat="1" ht="12.75" customHeight="1" x14ac:dyDescent="0.25">
      <c r="A5850" s="121"/>
      <c r="B5850" s="92" t="str">
        <f>IF(E5850="","",VLOOKUP(E5850,[1]PROJECTES!$C$14:$G$5000,2,FALSE))</f>
        <v/>
      </c>
      <c r="C5850" s="121"/>
      <c r="D5850" s="93" t="str">
        <f>IF(E5850="","",VLOOKUP(E5850,[1]PROJECTES!$C$14:$G$5000,5,FALSE))</f>
        <v/>
      </c>
      <c r="E5850" s="117"/>
      <c r="F5850" s="95"/>
      <c r="G5850" s="96" t="str">
        <f>IF(E5850="","",VLOOKUP(E5850,[1]PROJECTES!$C$14:$G$5000,4,FALSE))</f>
        <v/>
      </c>
      <c r="H5850" s="118"/>
      <c r="I5850" s="97" t="str">
        <f>IF(H5850="","",VLOOKUP(H5850,BD!B$2:C$16,2,FALSE))</f>
        <v/>
      </c>
      <c r="J5850" s="98"/>
      <c r="K5850" s="135" t="str">
        <f t="shared" si="194"/>
        <v/>
      </c>
      <c r="L5850" s="99" t="str">
        <f t="shared" ca="1" si="195"/>
        <v>-</v>
      </c>
      <c r="M5850" s="93" t="str">
        <f>IF(E5850="","",VLOOKUP(E5850,[1]PROJECTES!$C$14:$Z$5000,21,FALSE))</f>
        <v/>
      </c>
      <c r="N5850" s="100"/>
      <c r="O5850" s="72" t="s">
        <v>229</v>
      </c>
      <c r="P5850" s="101"/>
      <c r="Q5850" s="132"/>
      <c r="R5850" s="102"/>
      <c r="S5850" s="91"/>
    </row>
    <row r="5851" spans="1:19" s="104" customFormat="1" ht="12.75" customHeight="1" x14ac:dyDescent="0.25">
      <c r="A5851" s="121"/>
      <c r="B5851" s="92" t="str">
        <f>IF(E5851="","",VLOOKUP(E5851,[1]PROJECTES!$C$14:$G$5000,2,FALSE))</f>
        <v/>
      </c>
      <c r="C5851" s="121"/>
      <c r="D5851" s="93" t="str">
        <f>IF(E5851="","",VLOOKUP(E5851,[1]PROJECTES!$C$14:$G$5000,5,FALSE))</f>
        <v/>
      </c>
      <c r="E5851" s="117"/>
      <c r="F5851" s="95"/>
      <c r="G5851" s="96" t="str">
        <f>IF(E5851="","",VLOOKUP(E5851,[1]PROJECTES!$C$14:$G$5000,4,FALSE))</f>
        <v/>
      </c>
      <c r="H5851" s="118"/>
      <c r="I5851" s="97" t="str">
        <f>IF(H5851="","",VLOOKUP(H5851,BD!B$2:C$16,2,FALSE))</f>
        <v/>
      </c>
      <c r="J5851" s="98"/>
      <c r="K5851" s="135" t="str">
        <f t="shared" si="194"/>
        <v/>
      </c>
      <c r="L5851" s="99" t="str">
        <f t="shared" ca="1" si="195"/>
        <v>-</v>
      </c>
      <c r="M5851" s="93" t="str">
        <f>IF(E5851="","",VLOOKUP(E5851,[1]PROJECTES!$C$14:$Z$5000,21,FALSE))</f>
        <v/>
      </c>
      <c r="N5851" s="100"/>
      <c r="O5851" s="72" t="s">
        <v>229</v>
      </c>
      <c r="P5851" s="101"/>
      <c r="Q5851" s="132"/>
      <c r="R5851" s="102"/>
      <c r="S5851" s="91"/>
    </row>
    <row r="5852" spans="1:19" s="104" customFormat="1" ht="12.75" customHeight="1" x14ac:dyDescent="0.25">
      <c r="A5852" s="121"/>
      <c r="B5852" s="92" t="str">
        <f>IF(E5852="","",VLOOKUP(E5852,[1]PROJECTES!$C$14:$G$5000,2,FALSE))</f>
        <v/>
      </c>
      <c r="C5852" s="121"/>
      <c r="D5852" s="93" t="str">
        <f>IF(E5852="","",VLOOKUP(E5852,[1]PROJECTES!$C$14:$G$5000,5,FALSE))</f>
        <v/>
      </c>
      <c r="E5852" s="117"/>
      <c r="F5852" s="95"/>
      <c r="G5852" s="96" t="str">
        <f>IF(E5852="","",VLOOKUP(E5852,[1]PROJECTES!$C$14:$G$5000,4,FALSE))</f>
        <v/>
      </c>
      <c r="H5852" s="118"/>
      <c r="I5852" s="97" t="str">
        <f>IF(H5852="","",VLOOKUP(H5852,BD!B$2:C$16,2,FALSE))</f>
        <v/>
      </c>
      <c r="J5852" s="98"/>
      <c r="K5852" s="135" t="str">
        <f t="shared" si="194"/>
        <v/>
      </c>
      <c r="L5852" s="99" t="str">
        <f t="shared" ca="1" si="195"/>
        <v>-</v>
      </c>
      <c r="M5852" s="93" t="str">
        <f>IF(E5852="","",VLOOKUP(E5852,[1]PROJECTES!$C$14:$Z$5000,21,FALSE))</f>
        <v/>
      </c>
      <c r="N5852" s="100"/>
      <c r="O5852" s="72" t="s">
        <v>229</v>
      </c>
      <c r="P5852" s="101"/>
      <c r="Q5852" s="132"/>
      <c r="R5852" s="102"/>
      <c r="S5852" s="91"/>
    </row>
    <row r="5853" spans="1:19" s="104" customFormat="1" ht="12.75" customHeight="1" x14ac:dyDescent="0.25">
      <c r="A5853" s="121"/>
      <c r="B5853" s="92" t="str">
        <f>IF(E5853="","",VLOOKUP(E5853,[1]PROJECTES!$C$14:$G$5000,2,FALSE))</f>
        <v/>
      </c>
      <c r="C5853" s="121"/>
      <c r="D5853" s="93" t="str">
        <f>IF(E5853="","",VLOOKUP(E5853,[1]PROJECTES!$C$14:$G$5000,5,FALSE))</f>
        <v/>
      </c>
      <c r="E5853" s="117"/>
      <c r="F5853" s="95"/>
      <c r="G5853" s="96" t="str">
        <f>IF(E5853="","",VLOOKUP(E5853,[1]PROJECTES!$C$14:$G$5000,4,FALSE))</f>
        <v/>
      </c>
      <c r="H5853" s="118"/>
      <c r="I5853" s="97" t="str">
        <f>IF(H5853="","",VLOOKUP(H5853,BD!B$2:C$16,2,FALSE))</f>
        <v/>
      </c>
      <c r="J5853" s="98"/>
      <c r="K5853" s="135" t="str">
        <f t="shared" si="194"/>
        <v/>
      </c>
      <c r="L5853" s="99" t="str">
        <f t="shared" ca="1" si="195"/>
        <v>-</v>
      </c>
      <c r="M5853" s="93" t="str">
        <f>IF(E5853="","",VLOOKUP(E5853,[1]PROJECTES!$C$14:$Z$5000,21,FALSE))</f>
        <v/>
      </c>
      <c r="N5853" s="100"/>
      <c r="O5853" s="72" t="s">
        <v>229</v>
      </c>
      <c r="P5853" s="101"/>
      <c r="Q5853" s="132"/>
      <c r="R5853" s="102"/>
      <c r="S5853" s="91"/>
    </row>
    <row r="5854" spans="1:19" s="104" customFormat="1" ht="12.75" customHeight="1" x14ac:dyDescent="0.25">
      <c r="A5854" s="121"/>
      <c r="B5854" s="92" t="str">
        <f>IF(E5854="","",VLOOKUP(E5854,[1]PROJECTES!$C$14:$G$5000,2,FALSE))</f>
        <v/>
      </c>
      <c r="C5854" s="121"/>
      <c r="D5854" s="93" t="str">
        <f>IF(E5854="","",VLOOKUP(E5854,[1]PROJECTES!$C$14:$G$5000,5,FALSE))</f>
        <v/>
      </c>
      <c r="E5854" s="117"/>
      <c r="F5854" s="95"/>
      <c r="G5854" s="96" t="str">
        <f>IF(E5854="","",VLOOKUP(E5854,[1]PROJECTES!$C$14:$G$5000,4,FALSE))</f>
        <v/>
      </c>
      <c r="H5854" s="118"/>
      <c r="I5854" s="97" t="str">
        <f>IF(H5854="","",VLOOKUP(H5854,BD!B$2:C$16,2,FALSE))</f>
        <v/>
      </c>
      <c r="J5854" s="98"/>
      <c r="K5854" s="135" t="str">
        <f t="shared" si="194"/>
        <v/>
      </c>
      <c r="L5854" s="99" t="str">
        <f t="shared" ca="1" si="195"/>
        <v>-</v>
      </c>
      <c r="M5854" s="93" t="str">
        <f>IF(E5854="","",VLOOKUP(E5854,[1]PROJECTES!$C$14:$Z$5000,21,FALSE))</f>
        <v/>
      </c>
      <c r="N5854" s="100"/>
      <c r="O5854" s="72" t="s">
        <v>229</v>
      </c>
      <c r="P5854" s="101"/>
      <c r="Q5854" s="132"/>
      <c r="R5854" s="102"/>
      <c r="S5854" s="91"/>
    </row>
    <row r="5855" spans="1:19" s="104" customFormat="1" ht="12.75" customHeight="1" x14ac:dyDescent="0.25">
      <c r="A5855" s="121"/>
      <c r="B5855" s="92" t="str">
        <f>IF(E5855="","",VLOOKUP(E5855,[1]PROJECTES!$C$14:$G$5000,2,FALSE))</f>
        <v/>
      </c>
      <c r="C5855" s="121"/>
      <c r="D5855" s="93" t="str">
        <f>IF(E5855="","",VLOOKUP(E5855,[1]PROJECTES!$C$14:$G$5000,5,FALSE))</f>
        <v/>
      </c>
      <c r="E5855" s="117"/>
      <c r="F5855" s="95"/>
      <c r="G5855" s="96" t="str">
        <f>IF(E5855="","",VLOOKUP(E5855,[1]PROJECTES!$C$14:$G$5000,4,FALSE))</f>
        <v/>
      </c>
      <c r="H5855" s="118"/>
      <c r="I5855" s="97" t="str">
        <f>IF(H5855="","",VLOOKUP(H5855,BD!B$2:C$16,2,FALSE))</f>
        <v/>
      </c>
      <c r="J5855" s="98"/>
      <c r="K5855" s="135" t="str">
        <f t="shared" si="194"/>
        <v/>
      </c>
      <c r="L5855" s="99" t="str">
        <f t="shared" ca="1" si="195"/>
        <v>-</v>
      </c>
      <c r="M5855" s="93" t="str">
        <f>IF(E5855="","",VLOOKUP(E5855,[1]PROJECTES!$C$14:$Z$5000,21,FALSE))</f>
        <v/>
      </c>
      <c r="N5855" s="100"/>
      <c r="O5855" s="72" t="s">
        <v>229</v>
      </c>
      <c r="P5855" s="101"/>
      <c r="Q5855" s="132"/>
      <c r="R5855" s="102"/>
      <c r="S5855" s="91"/>
    </row>
    <row r="5856" spans="1:19" s="104" customFormat="1" ht="12.75" customHeight="1" x14ac:dyDescent="0.25">
      <c r="A5856" s="121"/>
      <c r="B5856" s="92" t="str">
        <f>IF(E5856="","",VLOOKUP(E5856,[1]PROJECTES!$C$14:$G$5000,2,FALSE))</f>
        <v/>
      </c>
      <c r="C5856" s="121"/>
      <c r="D5856" s="93" t="str">
        <f>IF(E5856="","",VLOOKUP(E5856,[1]PROJECTES!$C$14:$G$5000,5,FALSE))</f>
        <v/>
      </c>
      <c r="E5856" s="117"/>
      <c r="F5856" s="95"/>
      <c r="G5856" s="96" t="str">
        <f>IF(E5856="","",VLOOKUP(E5856,[1]PROJECTES!$C$14:$G$5000,4,FALSE))</f>
        <v/>
      </c>
      <c r="H5856" s="118"/>
      <c r="I5856" s="97" t="str">
        <f>IF(H5856="","",VLOOKUP(H5856,BD!B$2:C$16,2,FALSE))</f>
        <v/>
      </c>
      <c r="J5856" s="98"/>
      <c r="K5856" s="135" t="str">
        <f t="shared" si="194"/>
        <v/>
      </c>
      <c r="L5856" s="99" t="str">
        <f t="shared" ca="1" si="195"/>
        <v>-</v>
      </c>
      <c r="M5856" s="93" t="str">
        <f>IF(E5856="","",VLOOKUP(E5856,[1]PROJECTES!$C$14:$Z$5000,21,FALSE))</f>
        <v/>
      </c>
      <c r="N5856" s="100"/>
      <c r="O5856" s="72" t="s">
        <v>229</v>
      </c>
      <c r="P5856" s="101"/>
      <c r="Q5856" s="132"/>
      <c r="R5856" s="102"/>
      <c r="S5856" s="91"/>
    </row>
    <row r="5857" spans="1:19" s="104" customFormat="1" ht="12.75" customHeight="1" x14ac:dyDescent="0.25">
      <c r="A5857" s="121"/>
      <c r="B5857" s="92" t="str">
        <f>IF(E5857="","",VLOOKUP(E5857,[1]PROJECTES!$C$14:$G$5000,2,FALSE))</f>
        <v/>
      </c>
      <c r="C5857" s="121"/>
      <c r="D5857" s="93" t="str">
        <f>IF(E5857="","",VLOOKUP(E5857,[1]PROJECTES!$C$14:$G$5000,5,FALSE))</f>
        <v/>
      </c>
      <c r="E5857" s="117"/>
      <c r="F5857" s="95"/>
      <c r="G5857" s="96" t="str">
        <f>IF(E5857="","",VLOOKUP(E5857,[1]PROJECTES!$C$14:$G$5000,4,FALSE))</f>
        <v/>
      </c>
      <c r="H5857" s="118"/>
      <c r="I5857" s="97" t="str">
        <f>IF(H5857="","",VLOOKUP(H5857,BD!B$2:C$16,2,FALSE))</f>
        <v/>
      </c>
      <c r="J5857" s="98"/>
      <c r="K5857" s="135" t="str">
        <f t="shared" si="194"/>
        <v/>
      </c>
      <c r="L5857" s="99" t="str">
        <f t="shared" ca="1" si="195"/>
        <v>-</v>
      </c>
      <c r="M5857" s="93" t="str">
        <f>IF(E5857="","",VLOOKUP(E5857,[1]PROJECTES!$C$14:$Z$5000,21,FALSE))</f>
        <v/>
      </c>
      <c r="N5857" s="100"/>
      <c r="O5857" s="72" t="s">
        <v>229</v>
      </c>
      <c r="P5857" s="101"/>
      <c r="Q5857" s="132"/>
      <c r="R5857" s="102"/>
      <c r="S5857" s="91"/>
    </row>
    <row r="5858" spans="1:19" s="104" customFormat="1" ht="12.75" customHeight="1" x14ac:dyDescent="0.25">
      <c r="A5858" s="121"/>
      <c r="B5858" s="92" t="str">
        <f>IF(E5858="","",VLOOKUP(E5858,[1]PROJECTES!$C$14:$G$5000,2,FALSE))</f>
        <v/>
      </c>
      <c r="C5858" s="121"/>
      <c r="D5858" s="93" t="str">
        <f>IF(E5858="","",VLOOKUP(E5858,[1]PROJECTES!$C$14:$G$5000,5,FALSE))</f>
        <v/>
      </c>
      <c r="E5858" s="117"/>
      <c r="F5858" s="95"/>
      <c r="G5858" s="96" t="str">
        <f>IF(E5858="","",VLOOKUP(E5858,[1]PROJECTES!$C$14:$G$5000,4,FALSE))</f>
        <v/>
      </c>
      <c r="H5858" s="118"/>
      <c r="I5858" s="97" t="str">
        <f>IF(H5858="","",VLOOKUP(H5858,BD!B$2:C$16,2,FALSE))</f>
        <v/>
      </c>
      <c r="J5858" s="98"/>
      <c r="K5858" s="135" t="str">
        <f t="shared" si="194"/>
        <v/>
      </c>
      <c r="L5858" s="99" t="str">
        <f t="shared" ca="1" si="195"/>
        <v>-</v>
      </c>
      <c r="M5858" s="93" t="str">
        <f>IF(E5858="","",VLOOKUP(E5858,[1]PROJECTES!$C$14:$Z$5000,21,FALSE))</f>
        <v/>
      </c>
      <c r="N5858" s="100"/>
      <c r="O5858" s="72" t="s">
        <v>229</v>
      </c>
      <c r="P5858" s="101"/>
      <c r="Q5858" s="132"/>
      <c r="R5858" s="102"/>
      <c r="S5858" s="91"/>
    </row>
    <row r="5859" spans="1:19" s="104" customFormat="1" ht="12.75" customHeight="1" x14ac:dyDescent="0.25">
      <c r="A5859" s="121"/>
      <c r="B5859" s="92" t="str">
        <f>IF(E5859="","",VLOOKUP(E5859,[1]PROJECTES!$C$14:$G$5000,2,FALSE))</f>
        <v/>
      </c>
      <c r="C5859" s="121"/>
      <c r="D5859" s="93" t="str">
        <f>IF(E5859="","",VLOOKUP(E5859,[1]PROJECTES!$C$14:$G$5000,5,FALSE))</f>
        <v/>
      </c>
      <c r="E5859" s="117"/>
      <c r="F5859" s="95"/>
      <c r="G5859" s="96" t="str">
        <f>IF(E5859="","",VLOOKUP(E5859,[1]PROJECTES!$C$14:$G$5000,4,FALSE))</f>
        <v/>
      </c>
      <c r="H5859" s="118"/>
      <c r="I5859" s="97" t="str">
        <f>IF(H5859="","",VLOOKUP(H5859,BD!B$2:C$16,2,FALSE))</f>
        <v/>
      </c>
      <c r="J5859" s="98"/>
      <c r="K5859" s="135" t="str">
        <f t="shared" si="194"/>
        <v/>
      </c>
      <c r="L5859" s="99" t="str">
        <f t="shared" ca="1" si="195"/>
        <v>-</v>
      </c>
      <c r="M5859" s="93" t="str">
        <f>IF(E5859="","",VLOOKUP(E5859,[1]PROJECTES!$C$14:$Z$5000,21,FALSE))</f>
        <v/>
      </c>
      <c r="N5859" s="100"/>
      <c r="O5859" s="72" t="s">
        <v>229</v>
      </c>
      <c r="P5859" s="101"/>
      <c r="Q5859" s="132"/>
      <c r="R5859" s="102"/>
      <c r="S5859" s="91"/>
    </row>
    <row r="5860" spans="1:19" s="104" customFormat="1" ht="12.75" customHeight="1" x14ac:dyDescent="0.25">
      <c r="A5860" s="121"/>
      <c r="B5860" s="92" t="str">
        <f>IF(E5860="","",VLOOKUP(E5860,[1]PROJECTES!$C$14:$G$5000,2,FALSE))</f>
        <v/>
      </c>
      <c r="C5860" s="121"/>
      <c r="D5860" s="93" t="str">
        <f>IF(E5860="","",VLOOKUP(E5860,[1]PROJECTES!$C$14:$G$5000,5,FALSE))</f>
        <v/>
      </c>
      <c r="E5860" s="117"/>
      <c r="F5860" s="95"/>
      <c r="G5860" s="96" t="str">
        <f>IF(E5860="","",VLOOKUP(E5860,[1]PROJECTES!$C$14:$G$5000,4,FALSE))</f>
        <v/>
      </c>
      <c r="H5860" s="118"/>
      <c r="I5860" s="97" t="str">
        <f>IF(H5860="","",VLOOKUP(H5860,BD!B$2:C$16,2,FALSE))</f>
        <v/>
      </c>
      <c r="J5860" s="98"/>
      <c r="K5860" s="135" t="str">
        <f t="shared" si="194"/>
        <v/>
      </c>
      <c r="L5860" s="99" t="str">
        <f t="shared" ca="1" si="195"/>
        <v>-</v>
      </c>
      <c r="M5860" s="93" t="str">
        <f>IF(E5860="","",VLOOKUP(E5860,[1]PROJECTES!$C$14:$Z$5000,21,FALSE))</f>
        <v/>
      </c>
      <c r="N5860" s="100"/>
      <c r="O5860" s="72" t="s">
        <v>229</v>
      </c>
      <c r="P5860" s="101"/>
      <c r="Q5860" s="132"/>
      <c r="R5860" s="102"/>
      <c r="S5860" s="91"/>
    </row>
    <row r="5861" spans="1:19" s="104" customFormat="1" ht="12.75" customHeight="1" x14ac:dyDescent="0.25">
      <c r="A5861" s="121"/>
      <c r="B5861" s="92" t="str">
        <f>IF(E5861="","",VLOOKUP(E5861,[1]PROJECTES!$C$14:$G$5000,2,FALSE))</f>
        <v/>
      </c>
      <c r="C5861" s="121"/>
      <c r="D5861" s="93" t="str">
        <f>IF(E5861="","",VLOOKUP(E5861,[1]PROJECTES!$C$14:$G$5000,5,FALSE))</f>
        <v/>
      </c>
      <c r="E5861" s="117"/>
      <c r="F5861" s="95"/>
      <c r="G5861" s="96" t="str">
        <f>IF(E5861="","",VLOOKUP(E5861,[1]PROJECTES!$C$14:$G$5000,4,FALSE))</f>
        <v/>
      </c>
      <c r="H5861" s="118"/>
      <c r="I5861" s="97" t="str">
        <f>IF(H5861="","",VLOOKUP(H5861,BD!B$2:C$16,2,FALSE))</f>
        <v/>
      </c>
      <c r="J5861" s="98"/>
      <c r="K5861" s="135" t="str">
        <f t="shared" si="194"/>
        <v/>
      </c>
      <c r="L5861" s="99" t="str">
        <f t="shared" ca="1" si="195"/>
        <v>-</v>
      </c>
      <c r="M5861" s="93" t="str">
        <f>IF(E5861="","",VLOOKUP(E5861,[1]PROJECTES!$C$14:$Z$5000,21,FALSE))</f>
        <v/>
      </c>
      <c r="N5861" s="100"/>
      <c r="O5861" s="72" t="s">
        <v>229</v>
      </c>
      <c r="P5861" s="101"/>
      <c r="Q5861" s="132"/>
      <c r="R5861" s="102"/>
      <c r="S5861" s="91"/>
    </row>
    <row r="5862" spans="1:19" s="104" customFormat="1" ht="12.75" customHeight="1" x14ac:dyDescent="0.25">
      <c r="A5862" s="121"/>
      <c r="B5862" s="92" t="str">
        <f>IF(E5862="","",VLOOKUP(E5862,[1]PROJECTES!$C$14:$G$5000,2,FALSE))</f>
        <v/>
      </c>
      <c r="C5862" s="121"/>
      <c r="D5862" s="93" t="str">
        <f>IF(E5862="","",VLOOKUP(E5862,[1]PROJECTES!$C$14:$G$5000,5,FALSE))</f>
        <v/>
      </c>
      <c r="E5862" s="117"/>
      <c r="F5862" s="95"/>
      <c r="G5862" s="96" t="str">
        <f>IF(E5862="","",VLOOKUP(E5862,[1]PROJECTES!$C$14:$G$5000,4,FALSE))</f>
        <v/>
      </c>
      <c r="H5862" s="118"/>
      <c r="I5862" s="97" t="str">
        <f>IF(H5862="","",VLOOKUP(H5862,BD!B$2:C$16,2,FALSE))</f>
        <v/>
      </c>
      <c r="J5862" s="98"/>
      <c r="K5862" s="135" t="str">
        <f t="shared" si="194"/>
        <v/>
      </c>
      <c r="L5862" s="99" t="str">
        <f t="shared" ca="1" si="195"/>
        <v>-</v>
      </c>
      <c r="M5862" s="93" t="str">
        <f>IF(E5862="","",VLOOKUP(E5862,[1]PROJECTES!$C$14:$Z$5000,21,FALSE))</f>
        <v/>
      </c>
      <c r="N5862" s="100"/>
      <c r="O5862" s="72" t="s">
        <v>229</v>
      </c>
      <c r="P5862" s="101"/>
      <c r="Q5862" s="132"/>
      <c r="R5862" s="102"/>
      <c r="S5862" s="91"/>
    </row>
    <row r="5863" spans="1:19" s="104" customFormat="1" ht="12.75" customHeight="1" x14ac:dyDescent="0.25">
      <c r="A5863" s="121"/>
      <c r="B5863" s="92" t="str">
        <f>IF(E5863="","",VLOOKUP(E5863,[1]PROJECTES!$C$14:$G$5000,2,FALSE))</f>
        <v/>
      </c>
      <c r="C5863" s="121"/>
      <c r="D5863" s="93" t="str">
        <f>IF(E5863="","",VLOOKUP(E5863,[1]PROJECTES!$C$14:$G$5000,5,FALSE))</f>
        <v/>
      </c>
      <c r="E5863" s="117"/>
      <c r="F5863" s="95"/>
      <c r="G5863" s="96" t="str">
        <f>IF(E5863="","",VLOOKUP(E5863,[1]PROJECTES!$C$14:$G$5000,4,FALSE))</f>
        <v/>
      </c>
      <c r="H5863" s="118"/>
      <c r="I5863" s="97" t="str">
        <f>IF(H5863="","",VLOOKUP(H5863,BD!B$2:C$16,2,FALSE))</f>
        <v/>
      </c>
      <c r="J5863" s="98"/>
      <c r="K5863" s="135" t="str">
        <f t="shared" si="194"/>
        <v/>
      </c>
      <c r="L5863" s="99" t="str">
        <f t="shared" ca="1" si="195"/>
        <v>-</v>
      </c>
      <c r="M5863" s="93" t="str">
        <f>IF(E5863="","",VLOOKUP(E5863,[1]PROJECTES!$C$14:$Z$5000,21,FALSE))</f>
        <v/>
      </c>
      <c r="N5863" s="100"/>
      <c r="O5863" s="72" t="s">
        <v>229</v>
      </c>
      <c r="P5863" s="101"/>
      <c r="Q5863" s="132"/>
      <c r="R5863" s="102"/>
      <c r="S5863" s="91"/>
    </row>
    <row r="5864" spans="1:19" s="104" customFormat="1" ht="12.75" customHeight="1" x14ac:dyDescent="0.25">
      <c r="A5864" s="121"/>
      <c r="B5864" s="92" t="str">
        <f>IF(E5864="","",VLOOKUP(E5864,[1]PROJECTES!$C$14:$G$5000,2,FALSE))</f>
        <v/>
      </c>
      <c r="C5864" s="121"/>
      <c r="D5864" s="93" t="str">
        <f>IF(E5864="","",VLOOKUP(E5864,[1]PROJECTES!$C$14:$G$5000,5,FALSE))</f>
        <v/>
      </c>
      <c r="E5864" s="117"/>
      <c r="F5864" s="95"/>
      <c r="G5864" s="96" t="str">
        <f>IF(E5864="","",VLOOKUP(E5864,[1]PROJECTES!$C$14:$G$5000,4,FALSE))</f>
        <v/>
      </c>
      <c r="H5864" s="118"/>
      <c r="I5864" s="97" t="str">
        <f>IF(H5864="","",VLOOKUP(H5864,BD!B$2:C$16,2,FALSE))</f>
        <v/>
      </c>
      <c r="J5864" s="98"/>
      <c r="K5864" s="135" t="str">
        <f t="shared" si="194"/>
        <v/>
      </c>
      <c r="L5864" s="99" t="str">
        <f t="shared" ca="1" si="195"/>
        <v>-</v>
      </c>
      <c r="M5864" s="93" t="str">
        <f>IF(E5864="","",VLOOKUP(E5864,[1]PROJECTES!$C$14:$Z$5000,21,FALSE))</f>
        <v/>
      </c>
      <c r="N5864" s="100"/>
      <c r="O5864" s="72" t="s">
        <v>229</v>
      </c>
      <c r="P5864" s="101"/>
      <c r="Q5864" s="132"/>
      <c r="R5864" s="102"/>
      <c r="S5864" s="91"/>
    </row>
    <row r="5865" spans="1:19" s="104" customFormat="1" ht="12.75" customHeight="1" x14ac:dyDescent="0.25">
      <c r="A5865" s="121"/>
      <c r="B5865" s="92" t="str">
        <f>IF(E5865="","",VLOOKUP(E5865,[1]PROJECTES!$C$14:$G$5000,2,FALSE))</f>
        <v/>
      </c>
      <c r="C5865" s="121"/>
      <c r="D5865" s="93" t="str">
        <f>IF(E5865="","",VLOOKUP(E5865,[1]PROJECTES!$C$14:$G$5000,5,FALSE))</f>
        <v/>
      </c>
      <c r="E5865" s="117"/>
      <c r="F5865" s="95"/>
      <c r="G5865" s="96" t="str">
        <f>IF(E5865="","",VLOOKUP(E5865,[1]PROJECTES!$C$14:$G$5000,4,FALSE))</f>
        <v/>
      </c>
      <c r="H5865" s="118"/>
      <c r="I5865" s="97" t="str">
        <f>IF(H5865="","",VLOOKUP(H5865,BD!B$2:C$16,2,FALSE))</f>
        <v/>
      </c>
      <c r="J5865" s="98"/>
      <c r="K5865" s="135" t="str">
        <f t="shared" si="194"/>
        <v/>
      </c>
      <c r="L5865" s="99" t="str">
        <f t="shared" ca="1" si="195"/>
        <v>-</v>
      </c>
      <c r="M5865" s="93" t="str">
        <f>IF(E5865="","",VLOOKUP(E5865,[1]PROJECTES!$C$14:$Z$5000,21,FALSE))</f>
        <v/>
      </c>
      <c r="N5865" s="100"/>
      <c r="O5865" s="72" t="s">
        <v>229</v>
      </c>
      <c r="P5865" s="101"/>
      <c r="Q5865" s="132"/>
      <c r="R5865" s="102"/>
      <c r="S5865" s="91"/>
    </row>
    <row r="5866" spans="1:19" s="104" customFormat="1" ht="12.75" customHeight="1" x14ac:dyDescent="0.25">
      <c r="A5866" s="121"/>
      <c r="B5866" s="92" t="str">
        <f>IF(E5866="","",VLOOKUP(E5866,[1]PROJECTES!$C$14:$G$5000,2,FALSE))</f>
        <v/>
      </c>
      <c r="C5866" s="121"/>
      <c r="D5866" s="93" t="str">
        <f>IF(E5866="","",VLOOKUP(E5866,[1]PROJECTES!$C$14:$G$5000,5,FALSE))</f>
        <v/>
      </c>
      <c r="E5866" s="117"/>
      <c r="F5866" s="95"/>
      <c r="G5866" s="96" t="str">
        <f>IF(E5866="","",VLOOKUP(E5866,[1]PROJECTES!$C$14:$G$5000,4,FALSE))</f>
        <v/>
      </c>
      <c r="H5866" s="118"/>
      <c r="I5866" s="97" t="str">
        <f>IF(H5866="","",VLOOKUP(H5866,BD!B$2:C$16,2,FALSE))</f>
        <v/>
      </c>
      <c r="J5866" s="98"/>
      <c r="K5866" s="135" t="str">
        <f t="shared" si="194"/>
        <v/>
      </c>
      <c r="L5866" s="99" t="str">
        <f t="shared" ca="1" si="195"/>
        <v>-</v>
      </c>
      <c r="M5866" s="93" t="str">
        <f>IF(E5866="","",VLOOKUP(E5866,[1]PROJECTES!$C$14:$Z$5000,21,FALSE))</f>
        <v/>
      </c>
      <c r="N5866" s="100"/>
      <c r="O5866" s="72" t="s">
        <v>229</v>
      </c>
      <c r="P5866" s="101"/>
      <c r="Q5866" s="132"/>
      <c r="R5866" s="102"/>
      <c r="S5866" s="91"/>
    </row>
    <row r="5867" spans="1:19" s="104" customFormat="1" ht="12.75" customHeight="1" x14ac:dyDescent="0.25">
      <c r="A5867" s="121"/>
      <c r="B5867" s="92" t="str">
        <f>IF(E5867="","",VLOOKUP(E5867,[1]PROJECTES!$C$14:$G$5000,2,FALSE))</f>
        <v/>
      </c>
      <c r="C5867" s="121"/>
      <c r="D5867" s="93" t="str">
        <f>IF(E5867="","",VLOOKUP(E5867,[1]PROJECTES!$C$14:$G$5000,5,FALSE))</f>
        <v/>
      </c>
      <c r="E5867" s="117"/>
      <c r="F5867" s="95"/>
      <c r="G5867" s="96" t="str">
        <f>IF(E5867="","",VLOOKUP(E5867,[1]PROJECTES!$C$14:$G$5000,4,FALSE))</f>
        <v/>
      </c>
      <c r="H5867" s="118"/>
      <c r="I5867" s="97" t="str">
        <f>IF(H5867="","",VLOOKUP(H5867,BD!B$2:C$16,2,FALSE))</f>
        <v/>
      </c>
      <c r="J5867" s="98"/>
      <c r="K5867" s="135" t="str">
        <f t="shared" si="194"/>
        <v/>
      </c>
      <c r="L5867" s="99" t="str">
        <f t="shared" ca="1" si="195"/>
        <v>-</v>
      </c>
      <c r="M5867" s="93" t="str">
        <f>IF(E5867="","",VLOOKUP(E5867,[1]PROJECTES!$C$14:$Z$5000,21,FALSE))</f>
        <v/>
      </c>
      <c r="N5867" s="100"/>
      <c r="O5867" s="72" t="s">
        <v>229</v>
      </c>
      <c r="P5867" s="101"/>
      <c r="Q5867" s="132"/>
      <c r="R5867" s="102"/>
      <c r="S5867" s="91"/>
    </row>
    <row r="5868" spans="1:19" s="104" customFormat="1" ht="12.75" customHeight="1" x14ac:dyDescent="0.25">
      <c r="A5868" s="121"/>
      <c r="B5868" s="92" t="str">
        <f>IF(E5868="","",VLOOKUP(E5868,[1]PROJECTES!$C$14:$G$5000,2,FALSE))</f>
        <v/>
      </c>
      <c r="C5868" s="121"/>
      <c r="D5868" s="93" t="str">
        <f>IF(E5868="","",VLOOKUP(E5868,[1]PROJECTES!$C$14:$G$5000,5,FALSE))</f>
        <v/>
      </c>
      <c r="E5868" s="117"/>
      <c r="F5868" s="95"/>
      <c r="G5868" s="96" t="str">
        <f>IF(E5868="","",VLOOKUP(E5868,[1]PROJECTES!$C$14:$G$5000,4,FALSE))</f>
        <v/>
      </c>
      <c r="H5868" s="118"/>
      <c r="I5868" s="97" t="str">
        <f>IF(H5868="","",VLOOKUP(H5868,BD!B$2:C$16,2,FALSE))</f>
        <v/>
      </c>
      <c r="J5868" s="98"/>
      <c r="K5868" s="135" t="str">
        <f t="shared" ref="K5868:K5931" si="196">IF(J5868="","",WEEKNUM(J5868,2)-0)</f>
        <v/>
      </c>
      <c r="L5868" s="99" t="str">
        <f t="shared" ref="L5868:L5931" ca="1" si="197">IF(M5868="","-",IF(G5868="TA","-",+M5868-TODAY()))</f>
        <v>-</v>
      </c>
      <c r="M5868" s="93" t="str">
        <f>IF(E5868="","",VLOOKUP(E5868,[1]PROJECTES!$C$14:$Z$5000,21,FALSE))</f>
        <v/>
      </c>
      <c r="N5868" s="100"/>
      <c r="O5868" s="72" t="s">
        <v>229</v>
      </c>
      <c r="P5868" s="101"/>
      <c r="Q5868" s="132"/>
      <c r="R5868" s="102"/>
      <c r="S5868" s="91"/>
    </row>
    <row r="5869" spans="1:19" s="104" customFormat="1" ht="12.75" customHeight="1" x14ac:dyDescent="0.25">
      <c r="A5869" s="121"/>
      <c r="B5869" s="92" t="str">
        <f>IF(E5869="","",VLOOKUP(E5869,[1]PROJECTES!$C$14:$G$5000,2,FALSE))</f>
        <v/>
      </c>
      <c r="C5869" s="121"/>
      <c r="D5869" s="93" t="str">
        <f>IF(E5869="","",VLOOKUP(E5869,[1]PROJECTES!$C$14:$G$5000,5,FALSE))</f>
        <v/>
      </c>
      <c r="E5869" s="117"/>
      <c r="F5869" s="95"/>
      <c r="G5869" s="96" t="str">
        <f>IF(E5869="","",VLOOKUP(E5869,[1]PROJECTES!$C$14:$G$5000,4,FALSE))</f>
        <v/>
      </c>
      <c r="H5869" s="118"/>
      <c r="I5869" s="97" t="str">
        <f>IF(H5869="","",VLOOKUP(H5869,BD!B$2:C$16,2,FALSE))</f>
        <v/>
      </c>
      <c r="J5869" s="98"/>
      <c r="K5869" s="135" t="str">
        <f t="shared" si="196"/>
        <v/>
      </c>
      <c r="L5869" s="99" t="str">
        <f t="shared" ca="1" si="197"/>
        <v>-</v>
      </c>
      <c r="M5869" s="93" t="str">
        <f>IF(E5869="","",VLOOKUP(E5869,[1]PROJECTES!$C$14:$Z$5000,21,FALSE))</f>
        <v/>
      </c>
      <c r="N5869" s="100"/>
      <c r="O5869" s="72" t="s">
        <v>229</v>
      </c>
      <c r="P5869" s="101"/>
      <c r="Q5869" s="132"/>
      <c r="R5869" s="102"/>
      <c r="S5869" s="91"/>
    </row>
    <row r="5870" spans="1:19" s="104" customFormat="1" ht="12.75" customHeight="1" x14ac:dyDescent="0.25">
      <c r="A5870" s="121"/>
      <c r="B5870" s="92" t="str">
        <f>IF(E5870="","",VLOOKUP(E5870,[1]PROJECTES!$C$14:$G$5000,2,FALSE))</f>
        <v/>
      </c>
      <c r="C5870" s="121"/>
      <c r="D5870" s="93" t="str">
        <f>IF(E5870="","",VLOOKUP(E5870,[1]PROJECTES!$C$14:$G$5000,5,FALSE))</f>
        <v/>
      </c>
      <c r="E5870" s="117"/>
      <c r="F5870" s="95"/>
      <c r="G5870" s="96" t="str">
        <f>IF(E5870="","",VLOOKUP(E5870,[1]PROJECTES!$C$14:$G$5000,4,FALSE))</f>
        <v/>
      </c>
      <c r="H5870" s="118"/>
      <c r="I5870" s="97" t="str">
        <f>IF(H5870="","",VLOOKUP(H5870,BD!B$2:C$16,2,FALSE))</f>
        <v/>
      </c>
      <c r="J5870" s="98"/>
      <c r="K5870" s="135" t="str">
        <f t="shared" si="196"/>
        <v/>
      </c>
      <c r="L5870" s="99" t="str">
        <f t="shared" ca="1" si="197"/>
        <v>-</v>
      </c>
      <c r="M5870" s="93" t="str">
        <f>IF(E5870="","",VLOOKUP(E5870,[1]PROJECTES!$C$14:$Z$5000,21,FALSE))</f>
        <v/>
      </c>
      <c r="N5870" s="100"/>
      <c r="O5870" s="72" t="s">
        <v>229</v>
      </c>
      <c r="P5870" s="101"/>
      <c r="Q5870" s="132"/>
      <c r="R5870" s="102"/>
      <c r="S5870" s="91"/>
    </row>
    <row r="5871" spans="1:19" s="104" customFormat="1" ht="12.75" customHeight="1" x14ac:dyDescent="0.25">
      <c r="A5871" s="121"/>
      <c r="B5871" s="92" t="str">
        <f>IF(E5871="","",VLOOKUP(E5871,[1]PROJECTES!$C$14:$G$5000,2,FALSE))</f>
        <v/>
      </c>
      <c r="C5871" s="121"/>
      <c r="D5871" s="93" t="str">
        <f>IF(E5871="","",VLOOKUP(E5871,[1]PROJECTES!$C$14:$G$5000,5,FALSE))</f>
        <v/>
      </c>
      <c r="E5871" s="117"/>
      <c r="F5871" s="95"/>
      <c r="G5871" s="96" t="str">
        <f>IF(E5871="","",VLOOKUP(E5871,[1]PROJECTES!$C$14:$G$5000,4,FALSE))</f>
        <v/>
      </c>
      <c r="H5871" s="118"/>
      <c r="I5871" s="97" t="str">
        <f>IF(H5871="","",VLOOKUP(H5871,BD!B$2:C$16,2,FALSE))</f>
        <v/>
      </c>
      <c r="J5871" s="98"/>
      <c r="K5871" s="135" t="str">
        <f t="shared" si="196"/>
        <v/>
      </c>
      <c r="L5871" s="99" t="str">
        <f t="shared" ca="1" si="197"/>
        <v>-</v>
      </c>
      <c r="M5871" s="93" t="str">
        <f>IF(E5871="","",VLOOKUP(E5871,[1]PROJECTES!$C$14:$Z$5000,21,FALSE))</f>
        <v/>
      </c>
      <c r="N5871" s="100"/>
      <c r="O5871" s="72" t="s">
        <v>229</v>
      </c>
      <c r="P5871" s="101"/>
      <c r="Q5871" s="132"/>
      <c r="R5871" s="102"/>
      <c r="S5871" s="91"/>
    </row>
    <row r="5872" spans="1:19" s="104" customFormat="1" ht="12.75" customHeight="1" x14ac:dyDescent="0.25">
      <c r="A5872" s="121"/>
      <c r="B5872" s="92" t="str">
        <f>IF(E5872="","",VLOOKUP(E5872,[1]PROJECTES!$C$14:$G$5000,2,FALSE))</f>
        <v/>
      </c>
      <c r="C5872" s="121"/>
      <c r="D5872" s="93" t="str">
        <f>IF(E5872="","",VLOOKUP(E5872,[1]PROJECTES!$C$14:$G$5000,5,FALSE))</f>
        <v/>
      </c>
      <c r="E5872" s="117"/>
      <c r="F5872" s="95"/>
      <c r="G5872" s="96" t="str">
        <f>IF(E5872="","",VLOOKUP(E5872,[1]PROJECTES!$C$14:$G$5000,4,FALSE))</f>
        <v/>
      </c>
      <c r="H5872" s="118"/>
      <c r="I5872" s="97" t="str">
        <f>IF(H5872="","",VLOOKUP(H5872,BD!B$2:C$16,2,FALSE))</f>
        <v/>
      </c>
      <c r="J5872" s="98"/>
      <c r="K5872" s="135" t="str">
        <f t="shared" si="196"/>
        <v/>
      </c>
      <c r="L5872" s="99" t="str">
        <f t="shared" ca="1" si="197"/>
        <v>-</v>
      </c>
      <c r="M5872" s="93" t="str">
        <f>IF(E5872="","",VLOOKUP(E5872,[1]PROJECTES!$C$14:$Z$5000,21,FALSE))</f>
        <v/>
      </c>
      <c r="N5872" s="100"/>
      <c r="O5872" s="72" t="s">
        <v>229</v>
      </c>
      <c r="P5872" s="101"/>
      <c r="Q5872" s="132"/>
      <c r="R5872" s="102"/>
      <c r="S5872" s="91"/>
    </row>
    <row r="5873" spans="1:19" s="104" customFormat="1" ht="12.75" customHeight="1" x14ac:dyDescent="0.25">
      <c r="A5873" s="121"/>
      <c r="B5873" s="92" t="str">
        <f>IF(E5873="","",VLOOKUP(E5873,[1]PROJECTES!$C$14:$G$5000,2,FALSE))</f>
        <v/>
      </c>
      <c r="C5873" s="121"/>
      <c r="D5873" s="93" t="str">
        <f>IF(E5873="","",VLOOKUP(E5873,[1]PROJECTES!$C$14:$G$5000,5,FALSE))</f>
        <v/>
      </c>
      <c r="E5873" s="117"/>
      <c r="F5873" s="95"/>
      <c r="G5873" s="96" t="str">
        <f>IF(E5873="","",VLOOKUP(E5873,[1]PROJECTES!$C$14:$G$5000,4,FALSE))</f>
        <v/>
      </c>
      <c r="H5873" s="118"/>
      <c r="I5873" s="97" t="str">
        <f>IF(H5873="","",VLOOKUP(H5873,BD!B$2:C$16,2,FALSE))</f>
        <v/>
      </c>
      <c r="J5873" s="98"/>
      <c r="K5873" s="135" t="str">
        <f t="shared" si="196"/>
        <v/>
      </c>
      <c r="L5873" s="99" t="str">
        <f t="shared" ca="1" si="197"/>
        <v>-</v>
      </c>
      <c r="M5873" s="93" t="str">
        <f>IF(E5873="","",VLOOKUP(E5873,[1]PROJECTES!$C$14:$Z$5000,21,FALSE))</f>
        <v/>
      </c>
      <c r="N5873" s="100"/>
      <c r="O5873" s="72" t="s">
        <v>229</v>
      </c>
      <c r="P5873" s="101"/>
      <c r="Q5873" s="132"/>
      <c r="R5873" s="102"/>
      <c r="S5873" s="91"/>
    </row>
    <row r="5874" spans="1:19" s="104" customFormat="1" ht="12.75" customHeight="1" x14ac:dyDescent="0.25">
      <c r="A5874" s="121"/>
      <c r="B5874" s="92" t="str">
        <f>IF(E5874="","",VLOOKUP(E5874,[1]PROJECTES!$C$14:$G$5000,2,FALSE))</f>
        <v/>
      </c>
      <c r="C5874" s="121"/>
      <c r="D5874" s="93" t="str">
        <f>IF(E5874="","",VLOOKUP(E5874,[1]PROJECTES!$C$14:$G$5000,5,FALSE))</f>
        <v/>
      </c>
      <c r="E5874" s="117"/>
      <c r="F5874" s="95"/>
      <c r="G5874" s="96" t="str">
        <f>IF(E5874="","",VLOOKUP(E5874,[1]PROJECTES!$C$14:$G$5000,4,FALSE))</f>
        <v/>
      </c>
      <c r="H5874" s="118"/>
      <c r="I5874" s="97" t="str">
        <f>IF(H5874="","",VLOOKUP(H5874,BD!B$2:C$16,2,FALSE))</f>
        <v/>
      </c>
      <c r="J5874" s="98"/>
      <c r="K5874" s="135" t="str">
        <f t="shared" si="196"/>
        <v/>
      </c>
      <c r="L5874" s="99" t="str">
        <f t="shared" ca="1" si="197"/>
        <v>-</v>
      </c>
      <c r="M5874" s="93" t="str">
        <f>IF(E5874="","",VLOOKUP(E5874,[1]PROJECTES!$C$14:$Z$5000,21,FALSE))</f>
        <v/>
      </c>
      <c r="N5874" s="100"/>
      <c r="O5874" s="72" t="s">
        <v>229</v>
      </c>
      <c r="P5874" s="101"/>
      <c r="Q5874" s="132"/>
      <c r="R5874" s="102"/>
      <c r="S5874" s="91"/>
    </row>
    <row r="5875" spans="1:19" s="104" customFormat="1" ht="12.75" customHeight="1" x14ac:dyDescent="0.25">
      <c r="A5875" s="121"/>
      <c r="B5875" s="92" t="str">
        <f>IF(E5875="","",VLOOKUP(E5875,[1]PROJECTES!$C$14:$G$5000,2,FALSE))</f>
        <v/>
      </c>
      <c r="C5875" s="121"/>
      <c r="D5875" s="93" t="str">
        <f>IF(E5875="","",VLOOKUP(E5875,[1]PROJECTES!$C$14:$G$5000,5,FALSE))</f>
        <v/>
      </c>
      <c r="E5875" s="117"/>
      <c r="F5875" s="95"/>
      <c r="G5875" s="96" t="str">
        <f>IF(E5875="","",VLOOKUP(E5875,[1]PROJECTES!$C$14:$G$5000,4,FALSE))</f>
        <v/>
      </c>
      <c r="H5875" s="118"/>
      <c r="I5875" s="97" t="str">
        <f>IF(H5875="","",VLOOKUP(H5875,BD!B$2:C$16,2,FALSE))</f>
        <v/>
      </c>
      <c r="J5875" s="98"/>
      <c r="K5875" s="135" t="str">
        <f t="shared" si="196"/>
        <v/>
      </c>
      <c r="L5875" s="99" t="str">
        <f t="shared" ca="1" si="197"/>
        <v>-</v>
      </c>
      <c r="M5875" s="93" t="str">
        <f>IF(E5875="","",VLOOKUP(E5875,[1]PROJECTES!$C$14:$Z$5000,21,FALSE))</f>
        <v/>
      </c>
      <c r="N5875" s="100"/>
      <c r="O5875" s="72" t="s">
        <v>229</v>
      </c>
      <c r="P5875" s="101"/>
      <c r="Q5875" s="132"/>
      <c r="R5875" s="102"/>
      <c r="S5875" s="91"/>
    </row>
    <row r="5876" spans="1:19" s="104" customFormat="1" ht="12.75" customHeight="1" x14ac:dyDescent="0.25">
      <c r="A5876" s="121"/>
      <c r="B5876" s="92" t="str">
        <f>IF(E5876="","",VLOOKUP(E5876,[1]PROJECTES!$C$14:$G$5000,2,FALSE))</f>
        <v/>
      </c>
      <c r="C5876" s="121"/>
      <c r="D5876" s="93" t="str">
        <f>IF(E5876="","",VLOOKUP(E5876,[1]PROJECTES!$C$14:$G$5000,5,FALSE))</f>
        <v/>
      </c>
      <c r="E5876" s="117"/>
      <c r="F5876" s="95"/>
      <c r="G5876" s="96" t="str">
        <f>IF(E5876="","",VLOOKUP(E5876,[1]PROJECTES!$C$14:$G$5000,4,FALSE))</f>
        <v/>
      </c>
      <c r="H5876" s="118"/>
      <c r="I5876" s="97" t="str">
        <f>IF(H5876="","",VLOOKUP(H5876,BD!B$2:C$16,2,FALSE))</f>
        <v/>
      </c>
      <c r="J5876" s="98"/>
      <c r="K5876" s="135" t="str">
        <f t="shared" si="196"/>
        <v/>
      </c>
      <c r="L5876" s="99" t="str">
        <f t="shared" ca="1" si="197"/>
        <v>-</v>
      </c>
      <c r="M5876" s="93" t="str">
        <f>IF(E5876="","",VLOOKUP(E5876,[1]PROJECTES!$C$14:$Z$5000,21,FALSE))</f>
        <v/>
      </c>
      <c r="N5876" s="100"/>
      <c r="O5876" s="72" t="s">
        <v>229</v>
      </c>
      <c r="P5876" s="101"/>
      <c r="Q5876" s="132"/>
      <c r="R5876" s="102"/>
      <c r="S5876" s="91"/>
    </row>
    <row r="5877" spans="1:19" s="104" customFormat="1" ht="12.75" customHeight="1" x14ac:dyDescent="0.25">
      <c r="A5877" s="121"/>
      <c r="B5877" s="92" t="str">
        <f>IF(E5877="","",VLOOKUP(E5877,[1]PROJECTES!$C$14:$G$5000,2,FALSE))</f>
        <v/>
      </c>
      <c r="C5877" s="121"/>
      <c r="D5877" s="93" t="str">
        <f>IF(E5877="","",VLOOKUP(E5877,[1]PROJECTES!$C$14:$G$5000,5,FALSE))</f>
        <v/>
      </c>
      <c r="E5877" s="117"/>
      <c r="F5877" s="95"/>
      <c r="G5877" s="96" t="str">
        <f>IF(E5877="","",VLOOKUP(E5877,[1]PROJECTES!$C$14:$G$5000,4,FALSE))</f>
        <v/>
      </c>
      <c r="H5877" s="118"/>
      <c r="I5877" s="97" t="str">
        <f>IF(H5877="","",VLOOKUP(H5877,BD!B$2:C$16,2,FALSE))</f>
        <v/>
      </c>
      <c r="J5877" s="98"/>
      <c r="K5877" s="135" t="str">
        <f t="shared" si="196"/>
        <v/>
      </c>
      <c r="L5877" s="99" t="str">
        <f t="shared" ca="1" si="197"/>
        <v>-</v>
      </c>
      <c r="M5877" s="93" t="str">
        <f>IF(E5877="","",VLOOKUP(E5877,[1]PROJECTES!$C$14:$Z$5000,21,FALSE))</f>
        <v/>
      </c>
      <c r="N5877" s="100"/>
      <c r="O5877" s="72" t="s">
        <v>229</v>
      </c>
      <c r="P5877" s="101"/>
      <c r="Q5877" s="132"/>
      <c r="R5877" s="102"/>
      <c r="S5877" s="91"/>
    </row>
    <row r="5878" spans="1:19" s="104" customFormat="1" ht="12.75" customHeight="1" x14ac:dyDescent="0.25">
      <c r="A5878" s="121"/>
      <c r="B5878" s="92" t="str">
        <f>IF(E5878="","",VLOOKUP(E5878,[1]PROJECTES!$C$14:$G$5000,2,FALSE))</f>
        <v/>
      </c>
      <c r="C5878" s="121"/>
      <c r="D5878" s="93" t="str">
        <f>IF(E5878="","",VLOOKUP(E5878,[1]PROJECTES!$C$14:$G$5000,5,FALSE))</f>
        <v/>
      </c>
      <c r="E5878" s="117"/>
      <c r="F5878" s="95"/>
      <c r="G5878" s="96" t="str">
        <f>IF(E5878="","",VLOOKUP(E5878,[1]PROJECTES!$C$14:$G$5000,4,FALSE))</f>
        <v/>
      </c>
      <c r="H5878" s="118"/>
      <c r="I5878" s="97" t="str">
        <f>IF(H5878="","",VLOOKUP(H5878,BD!B$2:C$16,2,FALSE))</f>
        <v/>
      </c>
      <c r="J5878" s="98"/>
      <c r="K5878" s="135" t="str">
        <f t="shared" si="196"/>
        <v/>
      </c>
      <c r="L5878" s="99" t="str">
        <f t="shared" ca="1" si="197"/>
        <v>-</v>
      </c>
      <c r="M5878" s="93" t="str">
        <f>IF(E5878="","",VLOOKUP(E5878,[1]PROJECTES!$C$14:$Z$5000,21,FALSE))</f>
        <v/>
      </c>
      <c r="N5878" s="100"/>
      <c r="O5878" s="72" t="s">
        <v>229</v>
      </c>
      <c r="P5878" s="101"/>
      <c r="Q5878" s="132"/>
      <c r="R5878" s="102"/>
      <c r="S5878" s="91"/>
    </row>
    <row r="5879" spans="1:19" s="104" customFormat="1" ht="12.75" customHeight="1" x14ac:dyDescent="0.25">
      <c r="A5879" s="121"/>
      <c r="B5879" s="92" t="str">
        <f>IF(E5879="","",VLOOKUP(E5879,[1]PROJECTES!$C$14:$G$5000,2,FALSE))</f>
        <v/>
      </c>
      <c r="C5879" s="121"/>
      <c r="D5879" s="93" t="str">
        <f>IF(E5879="","",VLOOKUP(E5879,[1]PROJECTES!$C$14:$G$5000,5,FALSE))</f>
        <v/>
      </c>
      <c r="E5879" s="117"/>
      <c r="F5879" s="95"/>
      <c r="G5879" s="96" t="str">
        <f>IF(E5879="","",VLOOKUP(E5879,[1]PROJECTES!$C$14:$G$5000,4,FALSE))</f>
        <v/>
      </c>
      <c r="H5879" s="118"/>
      <c r="I5879" s="97" t="str">
        <f>IF(H5879="","",VLOOKUP(H5879,BD!B$2:C$16,2,FALSE))</f>
        <v/>
      </c>
      <c r="J5879" s="98"/>
      <c r="K5879" s="135" t="str">
        <f t="shared" si="196"/>
        <v/>
      </c>
      <c r="L5879" s="99" t="str">
        <f t="shared" ca="1" si="197"/>
        <v>-</v>
      </c>
      <c r="M5879" s="93" t="str">
        <f>IF(E5879="","",VLOOKUP(E5879,[1]PROJECTES!$C$14:$Z$5000,21,FALSE))</f>
        <v/>
      </c>
      <c r="N5879" s="100"/>
      <c r="O5879" s="72" t="s">
        <v>229</v>
      </c>
      <c r="P5879" s="101"/>
      <c r="Q5879" s="132"/>
      <c r="R5879" s="102"/>
      <c r="S5879" s="91"/>
    </row>
    <row r="5880" spans="1:19" s="104" customFormat="1" ht="12.75" customHeight="1" x14ac:dyDescent="0.25">
      <c r="A5880" s="121"/>
      <c r="B5880" s="92" t="str">
        <f>IF(E5880="","",VLOOKUP(E5880,[1]PROJECTES!$C$14:$G$5000,2,FALSE))</f>
        <v/>
      </c>
      <c r="C5880" s="121"/>
      <c r="D5880" s="93" t="str">
        <f>IF(E5880="","",VLOOKUP(E5880,[1]PROJECTES!$C$14:$G$5000,5,FALSE))</f>
        <v/>
      </c>
      <c r="E5880" s="117"/>
      <c r="F5880" s="95"/>
      <c r="G5880" s="96" t="str">
        <f>IF(E5880="","",VLOOKUP(E5880,[1]PROJECTES!$C$14:$G$5000,4,FALSE))</f>
        <v/>
      </c>
      <c r="H5880" s="118"/>
      <c r="I5880" s="97" t="str">
        <f>IF(H5880="","",VLOOKUP(H5880,BD!B$2:C$16,2,FALSE))</f>
        <v/>
      </c>
      <c r="J5880" s="98"/>
      <c r="K5880" s="135" t="str">
        <f t="shared" si="196"/>
        <v/>
      </c>
      <c r="L5880" s="99" t="str">
        <f t="shared" ca="1" si="197"/>
        <v>-</v>
      </c>
      <c r="M5880" s="93" t="str">
        <f>IF(E5880="","",VLOOKUP(E5880,[1]PROJECTES!$C$14:$Z$5000,21,FALSE))</f>
        <v/>
      </c>
      <c r="N5880" s="100"/>
      <c r="O5880" s="72" t="s">
        <v>229</v>
      </c>
      <c r="P5880" s="101"/>
      <c r="Q5880" s="132"/>
      <c r="R5880" s="102"/>
      <c r="S5880" s="91"/>
    </row>
    <row r="5881" spans="1:19" s="104" customFormat="1" ht="12.75" customHeight="1" x14ac:dyDescent="0.25">
      <c r="A5881" s="121"/>
      <c r="B5881" s="92" t="str">
        <f>IF(E5881="","",VLOOKUP(E5881,[1]PROJECTES!$C$14:$G$5000,2,FALSE))</f>
        <v/>
      </c>
      <c r="C5881" s="121"/>
      <c r="D5881" s="93" t="str">
        <f>IF(E5881="","",VLOOKUP(E5881,[1]PROJECTES!$C$14:$G$5000,5,FALSE))</f>
        <v/>
      </c>
      <c r="E5881" s="117"/>
      <c r="F5881" s="95"/>
      <c r="G5881" s="96" t="str">
        <f>IF(E5881="","",VLOOKUP(E5881,[1]PROJECTES!$C$14:$G$5000,4,FALSE))</f>
        <v/>
      </c>
      <c r="H5881" s="118"/>
      <c r="I5881" s="97" t="str">
        <f>IF(H5881="","",VLOOKUP(H5881,BD!B$2:C$16,2,FALSE))</f>
        <v/>
      </c>
      <c r="J5881" s="98"/>
      <c r="K5881" s="135" t="str">
        <f t="shared" si="196"/>
        <v/>
      </c>
      <c r="L5881" s="99" t="str">
        <f t="shared" ca="1" si="197"/>
        <v>-</v>
      </c>
      <c r="M5881" s="93" t="str">
        <f>IF(E5881="","",VLOOKUP(E5881,[1]PROJECTES!$C$14:$Z$5000,21,FALSE))</f>
        <v/>
      </c>
      <c r="N5881" s="100"/>
      <c r="O5881" s="72" t="s">
        <v>229</v>
      </c>
      <c r="P5881" s="101"/>
      <c r="Q5881" s="132"/>
      <c r="R5881" s="102"/>
      <c r="S5881" s="91"/>
    </row>
    <row r="5882" spans="1:19" s="104" customFormat="1" ht="12.75" customHeight="1" x14ac:dyDescent="0.25">
      <c r="A5882" s="121"/>
      <c r="B5882" s="92" t="str">
        <f>IF(E5882="","",VLOOKUP(E5882,[1]PROJECTES!$C$14:$G$5000,2,FALSE))</f>
        <v/>
      </c>
      <c r="C5882" s="121"/>
      <c r="D5882" s="93" t="str">
        <f>IF(E5882="","",VLOOKUP(E5882,[1]PROJECTES!$C$14:$G$5000,5,FALSE))</f>
        <v/>
      </c>
      <c r="E5882" s="117"/>
      <c r="F5882" s="95"/>
      <c r="G5882" s="96" t="str">
        <f>IF(E5882="","",VLOOKUP(E5882,[1]PROJECTES!$C$14:$G$5000,4,FALSE))</f>
        <v/>
      </c>
      <c r="H5882" s="118"/>
      <c r="I5882" s="97" t="str">
        <f>IF(H5882="","",VLOOKUP(H5882,BD!B$2:C$16,2,FALSE))</f>
        <v/>
      </c>
      <c r="J5882" s="98"/>
      <c r="K5882" s="135" t="str">
        <f t="shared" si="196"/>
        <v/>
      </c>
      <c r="L5882" s="99" t="str">
        <f t="shared" ca="1" si="197"/>
        <v>-</v>
      </c>
      <c r="M5882" s="93" t="str">
        <f>IF(E5882="","",VLOOKUP(E5882,[1]PROJECTES!$C$14:$Z$5000,21,FALSE))</f>
        <v/>
      </c>
      <c r="N5882" s="100"/>
      <c r="O5882" s="72" t="s">
        <v>229</v>
      </c>
      <c r="P5882" s="101"/>
      <c r="Q5882" s="132"/>
      <c r="R5882" s="102"/>
      <c r="S5882" s="91"/>
    </row>
    <row r="5883" spans="1:19" s="104" customFormat="1" ht="12.75" customHeight="1" x14ac:dyDescent="0.25">
      <c r="A5883" s="121"/>
      <c r="B5883" s="92" t="str">
        <f>IF(E5883="","",VLOOKUP(E5883,[1]PROJECTES!$C$14:$G$5000,2,FALSE))</f>
        <v/>
      </c>
      <c r="C5883" s="121"/>
      <c r="D5883" s="93" t="str">
        <f>IF(E5883="","",VLOOKUP(E5883,[1]PROJECTES!$C$14:$G$5000,5,FALSE))</f>
        <v/>
      </c>
      <c r="E5883" s="117"/>
      <c r="F5883" s="95"/>
      <c r="G5883" s="96" t="str">
        <f>IF(E5883="","",VLOOKUP(E5883,[1]PROJECTES!$C$14:$G$5000,4,FALSE))</f>
        <v/>
      </c>
      <c r="H5883" s="118"/>
      <c r="I5883" s="97" t="str">
        <f>IF(H5883="","",VLOOKUP(H5883,BD!B$2:C$16,2,FALSE))</f>
        <v/>
      </c>
      <c r="J5883" s="98"/>
      <c r="K5883" s="135" t="str">
        <f t="shared" si="196"/>
        <v/>
      </c>
      <c r="L5883" s="99" t="str">
        <f t="shared" ca="1" si="197"/>
        <v>-</v>
      </c>
      <c r="M5883" s="93" t="str">
        <f>IF(E5883="","",VLOOKUP(E5883,[1]PROJECTES!$C$14:$Z$5000,21,FALSE))</f>
        <v/>
      </c>
      <c r="N5883" s="100"/>
      <c r="O5883" s="72" t="s">
        <v>229</v>
      </c>
      <c r="P5883" s="101"/>
      <c r="Q5883" s="132"/>
      <c r="R5883" s="102"/>
      <c r="S5883" s="91"/>
    </row>
    <row r="5884" spans="1:19" s="104" customFormat="1" ht="12.75" customHeight="1" x14ac:dyDescent="0.25">
      <c r="A5884" s="121"/>
      <c r="B5884" s="92" t="str">
        <f>IF(E5884="","",VLOOKUP(E5884,[1]PROJECTES!$C$14:$G$5000,2,FALSE))</f>
        <v/>
      </c>
      <c r="C5884" s="121"/>
      <c r="D5884" s="93" t="str">
        <f>IF(E5884="","",VLOOKUP(E5884,[1]PROJECTES!$C$14:$G$5000,5,FALSE))</f>
        <v/>
      </c>
      <c r="E5884" s="117"/>
      <c r="F5884" s="95"/>
      <c r="G5884" s="96" t="str">
        <f>IF(E5884="","",VLOOKUP(E5884,[1]PROJECTES!$C$14:$G$5000,4,FALSE))</f>
        <v/>
      </c>
      <c r="H5884" s="118"/>
      <c r="I5884" s="97" t="str">
        <f>IF(H5884="","",VLOOKUP(H5884,BD!B$2:C$16,2,FALSE))</f>
        <v/>
      </c>
      <c r="J5884" s="98"/>
      <c r="K5884" s="135" t="str">
        <f t="shared" si="196"/>
        <v/>
      </c>
      <c r="L5884" s="99" t="str">
        <f t="shared" ca="1" si="197"/>
        <v>-</v>
      </c>
      <c r="M5884" s="93" t="str">
        <f>IF(E5884="","",VLOOKUP(E5884,[1]PROJECTES!$C$14:$Z$5000,21,FALSE))</f>
        <v/>
      </c>
      <c r="N5884" s="100"/>
      <c r="O5884" s="72" t="s">
        <v>229</v>
      </c>
      <c r="P5884" s="101"/>
      <c r="Q5884" s="132"/>
      <c r="R5884" s="102"/>
      <c r="S5884" s="91"/>
    </row>
    <row r="5885" spans="1:19" s="104" customFormat="1" ht="12.75" customHeight="1" x14ac:dyDescent="0.25">
      <c r="A5885" s="121"/>
      <c r="B5885" s="92" t="str">
        <f>IF(E5885="","",VLOOKUP(E5885,[1]PROJECTES!$C$14:$G$5000,2,FALSE))</f>
        <v/>
      </c>
      <c r="C5885" s="121"/>
      <c r="D5885" s="93" t="str">
        <f>IF(E5885="","",VLOOKUP(E5885,[1]PROJECTES!$C$14:$G$5000,5,FALSE))</f>
        <v/>
      </c>
      <c r="E5885" s="117"/>
      <c r="F5885" s="95"/>
      <c r="G5885" s="96" t="str">
        <f>IF(E5885="","",VLOOKUP(E5885,[1]PROJECTES!$C$14:$G$5000,4,FALSE))</f>
        <v/>
      </c>
      <c r="H5885" s="118"/>
      <c r="I5885" s="97" t="str">
        <f>IF(H5885="","",VLOOKUP(H5885,BD!B$2:C$16,2,FALSE))</f>
        <v/>
      </c>
      <c r="J5885" s="98"/>
      <c r="K5885" s="135" t="str">
        <f t="shared" si="196"/>
        <v/>
      </c>
      <c r="L5885" s="99" t="str">
        <f t="shared" ca="1" si="197"/>
        <v>-</v>
      </c>
      <c r="M5885" s="93" t="str">
        <f>IF(E5885="","",VLOOKUP(E5885,[1]PROJECTES!$C$14:$Z$5000,21,FALSE))</f>
        <v/>
      </c>
      <c r="N5885" s="100"/>
      <c r="O5885" s="72" t="s">
        <v>229</v>
      </c>
      <c r="P5885" s="101"/>
      <c r="Q5885" s="132"/>
      <c r="R5885" s="102"/>
      <c r="S5885" s="91"/>
    </row>
    <row r="5886" spans="1:19" s="104" customFormat="1" ht="12.75" customHeight="1" x14ac:dyDescent="0.25">
      <c r="A5886" s="121"/>
      <c r="B5886" s="92" t="str">
        <f>IF(E5886="","",VLOOKUP(E5886,[1]PROJECTES!$C$14:$G$5000,2,FALSE))</f>
        <v/>
      </c>
      <c r="C5886" s="121"/>
      <c r="D5886" s="93" t="str">
        <f>IF(E5886="","",VLOOKUP(E5886,[1]PROJECTES!$C$14:$G$5000,5,FALSE))</f>
        <v/>
      </c>
      <c r="E5886" s="117"/>
      <c r="F5886" s="95"/>
      <c r="G5886" s="96" t="str">
        <f>IF(E5886="","",VLOOKUP(E5886,[1]PROJECTES!$C$14:$G$5000,4,FALSE))</f>
        <v/>
      </c>
      <c r="H5886" s="118"/>
      <c r="I5886" s="97" t="str">
        <f>IF(H5886="","",VLOOKUP(H5886,BD!B$2:C$16,2,FALSE))</f>
        <v/>
      </c>
      <c r="J5886" s="98"/>
      <c r="K5886" s="135" t="str">
        <f t="shared" si="196"/>
        <v/>
      </c>
      <c r="L5886" s="99" t="str">
        <f t="shared" ca="1" si="197"/>
        <v>-</v>
      </c>
      <c r="M5886" s="93" t="str">
        <f>IF(E5886="","",VLOOKUP(E5886,[1]PROJECTES!$C$14:$Z$5000,21,FALSE))</f>
        <v/>
      </c>
      <c r="N5886" s="100"/>
      <c r="O5886" s="72" t="s">
        <v>229</v>
      </c>
      <c r="P5886" s="101"/>
      <c r="Q5886" s="132"/>
      <c r="R5886" s="102"/>
      <c r="S5886" s="91"/>
    </row>
    <row r="5887" spans="1:19" s="104" customFormat="1" ht="12.75" customHeight="1" x14ac:dyDescent="0.25">
      <c r="A5887" s="121"/>
      <c r="B5887" s="92" t="str">
        <f>IF(E5887="","",VLOOKUP(E5887,[1]PROJECTES!$C$14:$G$5000,2,FALSE))</f>
        <v/>
      </c>
      <c r="C5887" s="121"/>
      <c r="D5887" s="93" t="str">
        <f>IF(E5887="","",VLOOKUP(E5887,[1]PROJECTES!$C$14:$G$5000,5,FALSE))</f>
        <v/>
      </c>
      <c r="E5887" s="117"/>
      <c r="F5887" s="95"/>
      <c r="G5887" s="96" t="str">
        <f>IF(E5887="","",VLOOKUP(E5887,[1]PROJECTES!$C$14:$G$5000,4,FALSE))</f>
        <v/>
      </c>
      <c r="H5887" s="118"/>
      <c r="I5887" s="97" t="str">
        <f>IF(H5887="","",VLOOKUP(H5887,BD!B$2:C$16,2,FALSE))</f>
        <v/>
      </c>
      <c r="J5887" s="98"/>
      <c r="K5887" s="135" t="str">
        <f t="shared" si="196"/>
        <v/>
      </c>
      <c r="L5887" s="99" t="str">
        <f t="shared" ca="1" si="197"/>
        <v>-</v>
      </c>
      <c r="M5887" s="93" t="str">
        <f>IF(E5887="","",VLOOKUP(E5887,[1]PROJECTES!$C$14:$Z$5000,21,FALSE))</f>
        <v/>
      </c>
      <c r="N5887" s="100"/>
      <c r="O5887" s="72" t="s">
        <v>229</v>
      </c>
      <c r="P5887" s="101"/>
      <c r="Q5887" s="132"/>
      <c r="R5887" s="102"/>
      <c r="S5887" s="91"/>
    </row>
    <row r="5888" spans="1:19" s="104" customFormat="1" ht="12.75" customHeight="1" x14ac:dyDescent="0.25">
      <c r="A5888" s="121"/>
      <c r="B5888" s="92" t="str">
        <f>IF(E5888="","",VLOOKUP(E5888,[1]PROJECTES!$C$14:$G$5000,2,FALSE))</f>
        <v/>
      </c>
      <c r="C5888" s="121"/>
      <c r="D5888" s="93" t="str">
        <f>IF(E5888="","",VLOOKUP(E5888,[1]PROJECTES!$C$14:$G$5000,5,FALSE))</f>
        <v/>
      </c>
      <c r="E5888" s="117"/>
      <c r="F5888" s="95"/>
      <c r="G5888" s="96" t="str">
        <f>IF(E5888="","",VLOOKUP(E5888,[1]PROJECTES!$C$14:$G$5000,4,FALSE))</f>
        <v/>
      </c>
      <c r="H5888" s="118"/>
      <c r="I5888" s="97" t="str">
        <f>IF(H5888="","",VLOOKUP(H5888,BD!B$2:C$16,2,FALSE))</f>
        <v/>
      </c>
      <c r="J5888" s="98"/>
      <c r="K5888" s="135" t="str">
        <f t="shared" si="196"/>
        <v/>
      </c>
      <c r="L5888" s="99" t="str">
        <f t="shared" ca="1" si="197"/>
        <v>-</v>
      </c>
      <c r="M5888" s="93" t="str">
        <f>IF(E5888="","",VLOOKUP(E5888,[1]PROJECTES!$C$14:$Z$5000,21,FALSE))</f>
        <v/>
      </c>
      <c r="N5888" s="100"/>
      <c r="O5888" s="72" t="s">
        <v>229</v>
      </c>
      <c r="P5888" s="101"/>
      <c r="Q5888" s="132"/>
      <c r="R5888" s="102"/>
      <c r="S5888" s="91"/>
    </row>
    <row r="5889" spans="1:19" s="104" customFormat="1" ht="12.75" customHeight="1" x14ac:dyDescent="0.25">
      <c r="A5889" s="121"/>
      <c r="B5889" s="92" t="str">
        <f>IF(E5889="","",VLOOKUP(E5889,[1]PROJECTES!$C$14:$G$5000,2,FALSE))</f>
        <v/>
      </c>
      <c r="C5889" s="121"/>
      <c r="D5889" s="93" t="str">
        <f>IF(E5889="","",VLOOKUP(E5889,[1]PROJECTES!$C$14:$G$5000,5,FALSE))</f>
        <v/>
      </c>
      <c r="E5889" s="117"/>
      <c r="F5889" s="95"/>
      <c r="G5889" s="96" t="str">
        <f>IF(E5889="","",VLOOKUP(E5889,[1]PROJECTES!$C$14:$G$5000,4,FALSE))</f>
        <v/>
      </c>
      <c r="H5889" s="118"/>
      <c r="I5889" s="97" t="str">
        <f>IF(H5889="","",VLOOKUP(H5889,BD!B$2:C$16,2,FALSE))</f>
        <v/>
      </c>
      <c r="J5889" s="98"/>
      <c r="K5889" s="135" t="str">
        <f t="shared" si="196"/>
        <v/>
      </c>
      <c r="L5889" s="99" t="str">
        <f t="shared" ca="1" si="197"/>
        <v>-</v>
      </c>
      <c r="M5889" s="93" t="str">
        <f>IF(E5889="","",VLOOKUP(E5889,[1]PROJECTES!$C$14:$Z$5000,21,FALSE))</f>
        <v/>
      </c>
      <c r="N5889" s="100"/>
      <c r="O5889" s="72" t="s">
        <v>229</v>
      </c>
      <c r="P5889" s="101"/>
      <c r="Q5889" s="132"/>
      <c r="R5889" s="102"/>
      <c r="S5889" s="91"/>
    </row>
    <row r="5890" spans="1:19" s="104" customFormat="1" ht="12.75" customHeight="1" x14ac:dyDescent="0.25">
      <c r="A5890" s="121"/>
      <c r="B5890" s="92" t="str">
        <f>IF(E5890="","",VLOOKUP(E5890,[1]PROJECTES!$C$14:$G$5000,2,FALSE))</f>
        <v/>
      </c>
      <c r="C5890" s="121"/>
      <c r="D5890" s="93" t="str">
        <f>IF(E5890="","",VLOOKUP(E5890,[1]PROJECTES!$C$14:$G$5000,5,FALSE))</f>
        <v/>
      </c>
      <c r="E5890" s="117"/>
      <c r="F5890" s="95"/>
      <c r="G5890" s="96" t="str">
        <f>IF(E5890="","",VLOOKUP(E5890,[1]PROJECTES!$C$14:$G$5000,4,FALSE))</f>
        <v/>
      </c>
      <c r="H5890" s="118"/>
      <c r="I5890" s="97" t="str">
        <f>IF(H5890="","",VLOOKUP(H5890,BD!B$2:C$16,2,FALSE))</f>
        <v/>
      </c>
      <c r="J5890" s="98"/>
      <c r="K5890" s="135" t="str">
        <f t="shared" si="196"/>
        <v/>
      </c>
      <c r="L5890" s="99" t="str">
        <f t="shared" ca="1" si="197"/>
        <v>-</v>
      </c>
      <c r="M5890" s="93" t="str">
        <f>IF(E5890="","",VLOOKUP(E5890,[1]PROJECTES!$C$14:$Z$5000,21,FALSE))</f>
        <v/>
      </c>
      <c r="N5890" s="100"/>
      <c r="O5890" s="72" t="s">
        <v>229</v>
      </c>
      <c r="P5890" s="101"/>
      <c r="Q5890" s="132"/>
      <c r="R5890" s="102"/>
      <c r="S5890" s="91"/>
    </row>
    <row r="5891" spans="1:19" s="104" customFormat="1" ht="12.75" customHeight="1" x14ac:dyDescent="0.25">
      <c r="A5891" s="121"/>
      <c r="B5891" s="92" t="str">
        <f>IF(E5891="","",VLOOKUP(E5891,[1]PROJECTES!$C$14:$G$5000,2,FALSE))</f>
        <v/>
      </c>
      <c r="C5891" s="121"/>
      <c r="D5891" s="93" t="str">
        <f>IF(E5891="","",VLOOKUP(E5891,[1]PROJECTES!$C$14:$G$5000,5,FALSE))</f>
        <v/>
      </c>
      <c r="E5891" s="117"/>
      <c r="F5891" s="95"/>
      <c r="G5891" s="96" t="str">
        <f>IF(E5891="","",VLOOKUP(E5891,[1]PROJECTES!$C$14:$G$5000,4,FALSE))</f>
        <v/>
      </c>
      <c r="H5891" s="118"/>
      <c r="I5891" s="97" t="str">
        <f>IF(H5891="","",VLOOKUP(H5891,BD!B$2:C$16,2,FALSE))</f>
        <v/>
      </c>
      <c r="J5891" s="98"/>
      <c r="K5891" s="135" t="str">
        <f t="shared" si="196"/>
        <v/>
      </c>
      <c r="L5891" s="99" t="str">
        <f t="shared" ca="1" si="197"/>
        <v>-</v>
      </c>
      <c r="M5891" s="93" t="str">
        <f>IF(E5891="","",VLOOKUP(E5891,[1]PROJECTES!$C$14:$Z$5000,21,FALSE))</f>
        <v/>
      </c>
      <c r="N5891" s="100"/>
      <c r="O5891" s="72" t="s">
        <v>229</v>
      </c>
      <c r="P5891" s="101"/>
      <c r="Q5891" s="132"/>
      <c r="R5891" s="102"/>
      <c r="S5891" s="91"/>
    </row>
    <row r="5892" spans="1:19" s="104" customFormat="1" ht="12.75" customHeight="1" x14ac:dyDescent="0.25">
      <c r="A5892" s="121"/>
      <c r="B5892" s="92" t="str">
        <f>IF(E5892="","",VLOOKUP(E5892,[1]PROJECTES!$C$14:$G$5000,2,FALSE))</f>
        <v/>
      </c>
      <c r="C5892" s="121"/>
      <c r="D5892" s="93" t="str">
        <f>IF(E5892="","",VLOOKUP(E5892,[1]PROJECTES!$C$14:$G$5000,5,FALSE))</f>
        <v/>
      </c>
      <c r="E5892" s="117"/>
      <c r="F5892" s="95"/>
      <c r="G5892" s="96" t="str">
        <f>IF(E5892="","",VLOOKUP(E5892,[1]PROJECTES!$C$14:$G$5000,4,FALSE))</f>
        <v/>
      </c>
      <c r="H5892" s="118"/>
      <c r="I5892" s="97" t="str">
        <f>IF(H5892="","",VLOOKUP(H5892,BD!B$2:C$16,2,FALSE))</f>
        <v/>
      </c>
      <c r="J5892" s="98"/>
      <c r="K5892" s="135" t="str">
        <f t="shared" si="196"/>
        <v/>
      </c>
      <c r="L5892" s="99" t="str">
        <f t="shared" ca="1" si="197"/>
        <v>-</v>
      </c>
      <c r="M5892" s="93" t="str">
        <f>IF(E5892="","",VLOOKUP(E5892,[1]PROJECTES!$C$14:$Z$5000,21,FALSE))</f>
        <v/>
      </c>
      <c r="N5892" s="100"/>
      <c r="O5892" s="72" t="s">
        <v>229</v>
      </c>
      <c r="P5892" s="101"/>
      <c r="Q5892" s="132"/>
      <c r="R5892" s="102"/>
      <c r="S5892" s="91"/>
    </row>
    <row r="5893" spans="1:19" s="104" customFormat="1" ht="12.75" customHeight="1" x14ac:dyDescent="0.25">
      <c r="A5893" s="121"/>
      <c r="B5893" s="92" t="str">
        <f>IF(E5893="","",VLOOKUP(E5893,[1]PROJECTES!$C$14:$G$5000,2,FALSE))</f>
        <v/>
      </c>
      <c r="C5893" s="121"/>
      <c r="D5893" s="93" t="str">
        <f>IF(E5893="","",VLOOKUP(E5893,[1]PROJECTES!$C$14:$G$5000,5,FALSE))</f>
        <v/>
      </c>
      <c r="E5893" s="117"/>
      <c r="F5893" s="95"/>
      <c r="G5893" s="96" t="str">
        <f>IF(E5893="","",VLOOKUP(E5893,[1]PROJECTES!$C$14:$G$5000,4,FALSE))</f>
        <v/>
      </c>
      <c r="H5893" s="118"/>
      <c r="I5893" s="97" t="str">
        <f>IF(H5893="","",VLOOKUP(H5893,BD!B$2:C$16,2,FALSE))</f>
        <v/>
      </c>
      <c r="J5893" s="98"/>
      <c r="K5893" s="135" t="str">
        <f t="shared" si="196"/>
        <v/>
      </c>
      <c r="L5893" s="99" t="str">
        <f t="shared" ca="1" si="197"/>
        <v>-</v>
      </c>
      <c r="M5893" s="93" t="str">
        <f>IF(E5893="","",VLOOKUP(E5893,[1]PROJECTES!$C$14:$Z$5000,21,FALSE))</f>
        <v/>
      </c>
      <c r="N5893" s="100"/>
      <c r="O5893" s="72" t="s">
        <v>229</v>
      </c>
      <c r="P5893" s="101"/>
      <c r="Q5893" s="132"/>
      <c r="R5893" s="102"/>
      <c r="S5893" s="91"/>
    </row>
    <row r="5894" spans="1:19" s="104" customFormat="1" ht="12.75" customHeight="1" x14ac:dyDescent="0.25">
      <c r="A5894" s="121"/>
      <c r="B5894" s="92" t="str">
        <f>IF(E5894="","",VLOOKUP(E5894,[1]PROJECTES!$C$14:$G$5000,2,FALSE))</f>
        <v/>
      </c>
      <c r="C5894" s="121"/>
      <c r="D5894" s="93" t="str">
        <f>IF(E5894="","",VLOOKUP(E5894,[1]PROJECTES!$C$14:$G$5000,5,FALSE))</f>
        <v/>
      </c>
      <c r="E5894" s="117"/>
      <c r="F5894" s="95"/>
      <c r="G5894" s="96" t="str">
        <f>IF(E5894="","",VLOOKUP(E5894,[1]PROJECTES!$C$14:$G$5000,4,FALSE))</f>
        <v/>
      </c>
      <c r="H5894" s="118"/>
      <c r="I5894" s="97" t="str">
        <f>IF(H5894="","",VLOOKUP(H5894,BD!B$2:C$16,2,FALSE))</f>
        <v/>
      </c>
      <c r="J5894" s="98"/>
      <c r="K5894" s="135" t="str">
        <f t="shared" si="196"/>
        <v/>
      </c>
      <c r="L5894" s="99" t="str">
        <f t="shared" ca="1" si="197"/>
        <v>-</v>
      </c>
      <c r="M5894" s="93" t="str">
        <f>IF(E5894="","",VLOOKUP(E5894,[1]PROJECTES!$C$14:$Z$5000,21,FALSE))</f>
        <v/>
      </c>
      <c r="N5894" s="100"/>
      <c r="O5894" s="72" t="s">
        <v>229</v>
      </c>
      <c r="P5894" s="101"/>
      <c r="Q5894" s="132"/>
      <c r="R5894" s="102"/>
      <c r="S5894" s="91"/>
    </row>
    <row r="5895" spans="1:19" s="104" customFormat="1" ht="12.75" customHeight="1" x14ac:dyDescent="0.25">
      <c r="A5895" s="121"/>
      <c r="B5895" s="92" t="str">
        <f>IF(E5895="","",VLOOKUP(E5895,[1]PROJECTES!$C$14:$G$5000,2,FALSE))</f>
        <v/>
      </c>
      <c r="C5895" s="121"/>
      <c r="D5895" s="93" t="str">
        <f>IF(E5895="","",VLOOKUP(E5895,[1]PROJECTES!$C$14:$G$5000,5,FALSE))</f>
        <v/>
      </c>
      <c r="E5895" s="117"/>
      <c r="F5895" s="95"/>
      <c r="G5895" s="96" t="str">
        <f>IF(E5895="","",VLOOKUP(E5895,[1]PROJECTES!$C$14:$G$5000,4,FALSE))</f>
        <v/>
      </c>
      <c r="H5895" s="118"/>
      <c r="I5895" s="97" t="str">
        <f>IF(H5895="","",VLOOKUP(H5895,BD!B$2:C$16,2,FALSE))</f>
        <v/>
      </c>
      <c r="J5895" s="98"/>
      <c r="K5895" s="135" t="str">
        <f t="shared" si="196"/>
        <v/>
      </c>
      <c r="L5895" s="99" t="str">
        <f t="shared" ca="1" si="197"/>
        <v>-</v>
      </c>
      <c r="M5895" s="93" t="str">
        <f>IF(E5895="","",VLOOKUP(E5895,[1]PROJECTES!$C$14:$Z$5000,21,FALSE))</f>
        <v/>
      </c>
      <c r="N5895" s="100"/>
      <c r="O5895" s="72" t="s">
        <v>229</v>
      </c>
      <c r="P5895" s="101"/>
      <c r="Q5895" s="132"/>
      <c r="R5895" s="102"/>
      <c r="S5895" s="91"/>
    </row>
    <row r="5896" spans="1:19" s="104" customFormat="1" ht="12.75" customHeight="1" x14ac:dyDescent="0.25">
      <c r="A5896" s="121"/>
      <c r="B5896" s="92" t="str">
        <f>IF(E5896="","",VLOOKUP(E5896,[1]PROJECTES!$C$14:$G$5000,2,FALSE))</f>
        <v/>
      </c>
      <c r="C5896" s="121"/>
      <c r="D5896" s="93" t="str">
        <f>IF(E5896="","",VLOOKUP(E5896,[1]PROJECTES!$C$14:$G$5000,5,FALSE))</f>
        <v/>
      </c>
      <c r="E5896" s="117"/>
      <c r="F5896" s="95"/>
      <c r="G5896" s="96" t="str">
        <f>IF(E5896="","",VLOOKUP(E5896,[1]PROJECTES!$C$14:$G$5000,4,FALSE))</f>
        <v/>
      </c>
      <c r="H5896" s="118"/>
      <c r="I5896" s="97" t="str">
        <f>IF(H5896="","",VLOOKUP(H5896,BD!B$2:C$16,2,FALSE))</f>
        <v/>
      </c>
      <c r="J5896" s="98"/>
      <c r="K5896" s="135" t="str">
        <f t="shared" si="196"/>
        <v/>
      </c>
      <c r="L5896" s="99" t="str">
        <f t="shared" ca="1" si="197"/>
        <v>-</v>
      </c>
      <c r="M5896" s="93" t="str">
        <f>IF(E5896="","",VLOOKUP(E5896,[1]PROJECTES!$C$14:$Z$5000,21,FALSE))</f>
        <v/>
      </c>
      <c r="N5896" s="100"/>
      <c r="O5896" s="72" t="s">
        <v>229</v>
      </c>
      <c r="P5896" s="101"/>
      <c r="Q5896" s="132"/>
      <c r="R5896" s="102"/>
      <c r="S5896" s="91"/>
    </row>
    <row r="5897" spans="1:19" s="104" customFormat="1" ht="12.75" customHeight="1" x14ac:dyDescent="0.25">
      <c r="A5897" s="121"/>
      <c r="B5897" s="92" t="str">
        <f>IF(E5897="","",VLOOKUP(E5897,[1]PROJECTES!$C$14:$G$5000,2,FALSE))</f>
        <v/>
      </c>
      <c r="C5897" s="121"/>
      <c r="D5897" s="93" t="str">
        <f>IF(E5897="","",VLOOKUP(E5897,[1]PROJECTES!$C$14:$G$5000,5,FALSE))</f>
        <v/>
      </c>
      <c r="E5897" s="117"/>
      <c r="F5897" s="95"/>
      <c r="G5897" s="96" t="str">
        <f>IF(E5897="","",VLOOKUP(E5897,[1]PROJECTES!$C$14:$G$5000,4,FALSE))</f>
        <v/>
      </c>
      <c r="H5897" s="118"/>
      <c r="I5897" s="97" t="str">
        <f>IF(H5897="","",VLOOKUP(H5897,BD!B$2:C$16,2,FALSE))</f>
        <v/>
      </c>
      <c r="J5897" s="98"/>
      <c r="K5897" s="135" t="str">
        <f t="shared" si="196"/>
        <v/>
      </c>
      <c r="L5897" s="99" t="str">
        <f t="shared" ca="1" si="197"/>
        <v>-</v>
      </c>
      <c r="M5897" s="93" t="str">
        <f>IF(E5897="","",VLOOKUP(E5897,[1]PROJECTES!$C$14:$Z$5000,21,FALSE))</f>
        <v/>
      </c>
      <c r="N5897" s="100"/>
      <c r="O5897" s="72" t="s">
        <v>229</v>
      </c>
      <c r="P5897" s="101"/>
      <c r="Q5897" s="132"/>
      <c r="R5897" s="102"/>
      <c r="S5897" s="91"/>
    </row>
    <row r="5898" spans="1:19" s="104" customFormat="1" ht="12.75" customHeight="1" x14ac:dyDescent="0.25">
      <c r="A5898" s="121"/>
      <c r="B5898" s="92" t="str">
        <f>IF(E5898="","",VLOOKUP(E5898,[1]PROJECTES!$C$14:$G$5000,2,FALSE))</f>
        <v/>
      </c>
      <c r="C5898" s="121"/>
      <c r="D5898" s="93" t="str">
        <f>IF(E5898="","",VLOOKUP(E5898,[1]PROJECTES!$C$14:$G$5000,5,FALSE))</f>
        <v/>
      </c>
      <c r="E5898" s="117"/>
      <c r="F5898" s="95"/>
      <c r="G5898" s="96" t="str">
        <f>IF(E5898="","",VLOOKUP(E5898,[1]PROJECTES!$C$14:$G$5000,4,FALSE))</f>
        <v/>
      </c>
      <c r="H5898" s="118"/>
      <c r="I5898" s="97" t="str">
        <f>IF(H5898="","",VLOOKUP(H5898,BD!B$2:C$16,2,FALSE))</f>
        <v/>
      </c>
      <c r="J5898" s="98"/>
      <c r="K5898" s="135" t="str">
        <f t="shared" si="196"/>
        <v/>
      </c>
      <c r="L5898" s="99" t="str">
        <f t="shared" ca="1" si="197"/>
        <v>-</v>
      </c>
      <c r="M5898" s="93" t="str">
        <f>IF(E5898="","",VLOOKUP(E5898,[1]PROJECTES!$C$14:$Z$5000,21,FALSE))</f>
        <v/>
      </c>
      <c r="N5898" s="100"/>
      <c r="O5898" s="72" t="s">
        <v>229</v>
      </c>
      <c r="P5898" s="101"/>
      <c r="Q5898" s="132"/>
      <c r="R5898" s="102"/>
      <c r="S5898" s="91"/>
    </row>
    <row r="5899" spans="1:19" s="104" customFormat="1" ht="12.75" customHeight="1" x14ac:dyDescent="0.25">
      <c r="A5899" s="121"/>
      <c r="B5899" s="92" t="str">
        <f>IF(E5899="","",VLOOKUP(E5899,[1]PROJECTES!$C$14:$G$5000,2,FALSE))</f>
        <v/>
      </c>
      <c r="C5899" s="121"/>
      <c r="D5899" s="93" t="str">
        <f>IF(E5899="","",VLOOKUP(E5899,[1]PROJECTES!$C$14:$G$5000,5,FALSE))</f>
        <v/>
      </c>
      <c r="E5899" s="117"/>
      <c r="F5899" s="95"/>
      <c r="G5899" s="96" t="str">
        <f>IF(E5899="","",VLOOKUP(E5899,[1]PROJECTES!$C$14:$G$5000,4,FALSE))</f>
        <v/>
      </c>
      <c r="H5899" s="118"/>
      <c r="I5899" s="97" t="str">
        <f>IF(H5899="","",VLOOKUP(H5899,BD!B$2:C$16,2,FALSE))</f>
        <v/>
      </c>
      <c r="J5899" s="98"/>
      <c r="K5899" s="135" t="str">
        <f t="shared" si="196"/>
        <v/>
      </c>
      <c r="L5899" s="99" t="str">
        <f t="shared" ca="1" si="197"/>
        <v>-</v>
      </c>
      <c r="M5899" s="93" t="str">
        <f>IF(E5899="","",VLOOKUP(E5899,[1]PROJECTES!$C$14:$Z$5000,21,FALSE))</f>
        <v/>
      </c>
      <c r="N5899" s="100"/>
      <c r="O5899" s="72" t="s">
        <v>229</v>
      </c>
      <c r="P5899" s="101"/>
      <c r="Q5899" s="132"/>
      <c r="R5899" s="102"/>
      <c r="S5899" s="91"/>
    </row>
    <row r="5900" spans="1:19" s="104" customFormat="1" ht="12.75" customHeight="1" x14ac:dyDescent="0.25">
      <c r="A5900" s="121"/>
      <c r="B5900" s="92" t="str">
        <f>IF(E5900="","",VLOOKUP(E5900,[1]PROJECTES!$C$14:$G$5000,2,FALSE))</f>
        <v/>
      </c>
      <c r="C5900" s="121"/>
      <c r="D5900" s="93" t="str">
        <f>IF(E5900="","",VLOOKUP(E5900,[1]PROJECTES!$C$14:$G$5000,5,FALSE))</f>
        <v/>
      </c>
      <c r="E5900" s="117"/>
      <c r="F5900" s="95"/>
      <c r="G5900" s="96" t="str">
        <f>IF(E5900="","",VLOOKUP(E5900,[1]PROJECTES!$C$14:$G$5000,4,FALSE))</f>
        <v/>
      </c>
      <c r="H5900" s="118"/>
      <c r="I5900" s="97" t="str">
        <f>IF(H5900="","",VLOOKUP(H5900,BD!B$2:C$16,2,FALSE))</f>
        <v/>
      </c>
      <c r="J5900" s="98"/>
      <c r="K5900" s="135" t="str">
        <f t="shared" si="196"/>
        <v/>
      </c>
      <c r="L5900" s="99" t="str">
        <f t="shared" ca="1" si="197"/>
        <v>-</v>
      </c>
      <c r="M5900" s="93" t="str">
        <f>IF(E5900="","",VLOOKUP(E5900,[1]PROJECTES!$C$14:$Z$5000,21,FALSE))</f>
        <v/>
      </c>
      <c r="N5900" s="100"/>
      <c r="O5900" s="72" t="s">
        <v>229</v>
      </c>
      <c r="P5900" s="101"/>
      <c r="Q5900" s="132"/>
      <c r="R5900" s="102"/>
      <c r="S5900" s="91"/>
    </row>
    <row r="5901" spans="1:19" s="104" customFormat="1" ht="12.75" customHeight="1" x14ac:dyDescent="0.25">
      <c r="A5901" s="121"/>
      <c r="B5901" s="92" t="str">
        <f>IF(E5901="","",VLOOKUP(E5901,[1]PROJECTES!$C$14:$G$5000,2,FALSE))</f>
        <v/>
      </c>
      <c r="C5901" s="121"/>
      <c r="D5901" s="93" t="str">
        <f>IF(E5901="","",VLOOKUP(E5901,[1]PROJECTES!$C$14:$G$5000,5,FALSE))</f>
        <v/>
      </c>
      <c r="E5901" s="117"/>
      <c r="F5901" s="95"/>
      <c r="G5901" s="96" t="str">
        <f>IF(E5901="","",VLOOKUP(E5901,[1]PROJECTES!$C$14:$G$5000,4,FALSE))</f>
        <v/>
      </c>
      <c r="H5901" s="118"/>
      <c r="I5901" s="97" t="str">
        <f>IF(H5901="","",VLOOKUP(H5901,BD!B$2:C$16,2,FALSE))</f>
        <v/>
      </c>
      <c r="J5901" s="98"/>
      <c r="K5901" s="135" t="str">
        <f t="shared" si="196"/>
        <v/>
      </c>
      <c r="L5901" s="99" t="str">
        <f t="shared" ca="1" si="197"/>
        <v>-</v>
      </c>
      <c r="M5901" s="93" t="str">
        <f>IF(E5901="","",VLOOKUP(E5901,[1]PROJECTES!$C$14:$Z$5000,21,FALSE))</f>
        <v/>
      </c>
      <c r="N5901" s="100"/>
      <c r="O5901" s="72" t="s">
        <v>229</v>
      </c>
      <c r="P5901" s="101"/>
      <c r="Q5901" s="132"/>
      <c r="R5901" s="102"/>
      <c r="S5901" s="91"/>
    </row>
    <row r="5902" spans="1:19" s="104" customFormat="1" ht="12.75" customHeight="1" x14ac:dyDescent="0.25">
      <c r="A5902" s="121"/>
      <c r="B5902" s="92" t="str">
        <f>IF(E5902="","",VLOOKUP(E5902,[1]PROJECTES!$C$14:$G$5000,2,FALSE))</f>
        <v/>
      </c>
      <c r="C5902" s="121"/>
      <c r="D5902" s="93" t="str">
        <f>IF(E5902="","",VLOOKUP(E5902,[1]PROJECTES!$C$14:$G$5000,5,FALSE))</f>
        <v/>
      </c>
      <c r="E5902" s="117"/>
      <c r="F5902" s="95"/>
      <c r="G5902" s="96" t="str">
        <f>IF(E5902="","",VLOOKUP(E5902,[1]PROJECTES!$C$14:$G$5000,4,FALSE))</f>
        <v/>
      </c>
      <c r="H5902" s="118"/>
      <c r="I5902" s="97" t="str">
        <f>IF(H5902="","",VLOOKUP(H5902,BD!B$2:C$16,2,FALSE))</f>
        <v/>
      </c>
      <c r="J5902" s="98"/>
      <c r="K5902" s="135" t="str">
        <f t="shared" si="196"/>
        <v/>
      </c>
      <c r="L5902" s="99" t="str">
        <f t="shared" ca="1" si="197"/>
        <v>-</v>
      </c>
      <c r="M5902" s="93" t="str">
        <f>IF(E5902="","",VLOOKUP(E5902,[1]PROJECTES!$C$14:$Z$5000,21,FALSE))</f>
        <v/>
      </c>
      <c r="N5902" s="100"/>
      <c r="O5902" s="72" t="s">
        <v>229</v>
      </c>
      <c r="P5902" s="101"/>
      <c r="Q5902" s="132"/>
      <c r="R5902" s="102"/>
      <c r="S5902" s="91"/>
    </row>
    <row r="5903" spans="1:19" s="104" customFormat="1" ht="12.75" customHeight="1" x14ac:dyDescent="0.25">
      <c r="A5903" s="121"/>
      <c r="B5903" s="92" t="str">
        <f>IF(E5903="","",VLOOKUP(E5903,[1]PROJECTES!$C$14:$G$5000,2,FALSE))</f>
        <v/>
      </c>
      <c r="C5903" s="121"/>
      <c r="D5903" s="93" t="str">
        <f>IF(E5903="","",VLOOKUP(E5903,[1]PROJECTES!$C$14:$G$5000,5,FALSE))</f>
        <v/>
      </c>
      <c r="E5903" s="117"/>
      <c r="F5903" s="95"/>
      <c r="G5903" s="96" t="str">
        <f>IF(E5903="","",VLOOKUP(E5903,[1]PROJECTES!$C$14:$G$5000,4,FALSE))</f>
        <v/>
      </c>
      <c r="H5903" s="118"/>
      <c r="I5903" s="97" t="str">
        <f>IF(H5903="","",VLOOKUP(H5903,BD!B$2:C$16,2,FALSE))</f>
        <v/>
      </c>
      <c r="J5903" s="98"/>
      <c r="K5903" s="135" t="str">
        <f t="shared" si="196"/>
        <v/>
      </c>
      <c r="L5903" s="99" t="str">
        <f t="shared" ca="1" si="197"/>
        <v>-</v>
      </c>
      <c r="M5903" s="93" t="str">
        <f>IF(E5903="","",VLOOKUP(E5903,[1]PROJECTES!$C$14:$Z$5000,21,FALSE))</f>
        <v/>
      </c>
      <c r="N5903" s="100"/>
      <c r="O5903" s="72" t="s">
        <v>229</v>
      </c>
      <c r="P5903" s="101"/>
      <c r="Q5903" s="132"/>
      <c r="R5903" s="102"/>
      <c r="S5903" s="91"/>
    </row>
    <row r="5904" spans="1:19" s="104" customFormat="1" ht="12.75" customHeight="1" x14ac:dyDescent="0.25">
      <c r="A5904" s="121"/>
      <c r="B5904" s="92" t="str">
        <f>IF(E5904="","",VLOOKUP(E5904,[1]PROJECTES!$C$14:$G$5000,2,FALSE))</f>
        <v/>
      </c>
      <c r="C5904" s="121"/>
      <c r="D5904" s="93" t="str">
        <f>IF(E5904="","",VLOOKUP(E5904,[1]PROJECTES!$C$14:$G$5000,5,FALSE))</f>
        <v/>
      </c>
      <c r="E5904" s="117"/>
      <c r="F5904" s="95"/>
      <c r="G5904" s="96" t="str">
        <f>IF(E5904="","",VLOOKUP(E5904,[1]PROJECTES!$C$14:$G$5000,4,FALSE))</f>
        <v/>
      </c>
      <c r="H5904" s="118"/>
      <c r="I5904" s="97" t="str">
        <f>IF(H5904="","",VLOOKUP(H5904,BD!B$2:C$16,2,FALSE))</f>
        <v/>
      </c>
      <c r="J5904" s="98"/>
      <c r="K5904" s="135" t="str">
        <f t="shared" si="196"/>
        <v/>
      </c>
      <c r="L5904" s="99" t="str">
        <f t="shared" ca="1" si="197"/>
        <v>-</v>
      </c>
      <c r="M5904" s="93" t="str">
        <f>IF(E5904="","",VLOOKUP(E5904,[1]PROJECTES!$C$14:$Z$5000,21,FALSE))</f>
        <v/>
      </c>
      <c r="N5904" s="100"/>
      <c r="O5904" s="72" t="s">
        <v>229</v>
      </c>
      <c r="P5904" s="101"/>
      <c r="Q5904" s="132"/>
      <c r="R5904" s="102"/>
      <c r="S5904" s="91"/>
    </row>
    <row r="5905" spans="1:19" s="104" customFormat="1" ht="12.75" customHeight="1" x14ac:dyDescent="0.25">
      <c r="A5905" s="121"/>
      <c r="B5905" s="92" t="str">
        <f>IF(E5905="","",VLOOKUP(E5905,[1]PROJECTES!$C$14:$G$5000,2,FALSE))</f>
        <v/>
      </c>
      <c r="C5905" s="121"/>
      <c r="D5905" s="93" t="str">
        <f>IF(E5905="","",VLOOKUP(E5905,[1]PROJECTES!$C$14:$G$5000,5,FALSE))</f>
        <v/>
      </c>
      <c r="E5905" s="117"/>
      <c r="F5905" s="95"/>
      <c r="G5905" s="96" t="str">
        <f>IF(E5905="","",VLOOKUP(E5905,[1]PROJECTES!$C$14:$G$5000,4,FALSE))</f>
        <v/>
      </c>
      <c r="H5905" s="118"/>
      <c r="I5905" s="97" t="str">
        <f>IF(H5905="","",VLOOKUP(H5905,BD!B$2:C$16,2,FALSE))</f>
        <v/>
      </c>
      <c r="J5905" s="98"/>
      <c r="K5905" s="135" t="str">
        <f t="shared" si="196"/>
        <v/>
      </c>
      <c r="L5905" s="99" t="str">
        <f t="shared" ca="1" si="197"/>
        <v>-</v>
      </c>
      <c r="M5905" s="93" t="str">
        <f>IF(E5905="","",VLOOKUP(E5905,[1]PROJECTES!$C$14:$Z$5000,21,FALSE))</f>
        <v/>
      </c>
      <c r="N5905" s="100"/>
      <c r="O5905" s="72" t="s">
        <v>229</v>
      </c>
      <c r="P5905" s="101"/>
      <c r="Q5905" s="132"/>
      <c r="R5905" s="102"/>
      <c r="S5905" s="91"/>
    </row>
    <row r="5906" spans="1:19" s="104" customFormat="1" ht="12.75" customHeight="1" x14ac:dyDescent="0.25">
      <c r="A5906" s="121"/>
      <c r="B5906" s="92" t="str">
        <f>IF(E5906="","",VLOOKUP(E5906,[1]PROJECTES!$C$14:$G$5000,2,FALSE))</f>
        <v/>
      </c>
      <c r="C5906" s="121"/>
      <c r="D5906" s="93" t="str">
        <f>IF(E5906="","",VLOOKUP(E5906,[1]PROJECTES!$C$14:$G$5000,5,FALSE))</f>
        <v/>
      </c>
      <c r="E5906" s="117"/>
      <c r="F5906" s="95"/>
      <c r="G5906" s="96" t="str">
        <f>IF(E5906="","",VLOOKUP(E5906,[1]PROJECTES!$C$14:$G$5000,4,FALSE))</f>
        <v/>
      </c>
      <c r="H5906" s="118"/>
      <c r="I5906" s="97" t="str">
        <f>IF(H5906="","",VLOOKUP(H5906,BD!B$2:C$16,2,FALSE))</f>
        <v/>
      </c>
      <c r="J5906" s="98"/>
      <c r="K5906" s="135" t="str">
        <f t="shared" si="196"/>
        <v/>
      </c>
      <c r="L5906" s="99" t="str">
        <f t="shared" ca="1" si="197"/>
        <v>-</v>
      </c>
      <c r="M5906" s="93" t="str">
        <f>IF(E5906="","",VLOOKUP(E5906,[1]PROJECTES!$C$14:$Z$5000,21,FALSE))</f>
        <v/>
      </c>
      <c r="N5906" s="100"/>
      <c r="O5906" s="72" t="s">
        <v>229</v>
      </c>
      <c r="P5906" s="101"/>
      <c r="Q5906" s="132"/>
      <c r="R5906" s="102"/>
      <c r="S5906" s="91"/>
    </row>
    <row r="5907" spans="1:19" s="104" customFormat="1" ht="12.75" customHeight="1" x14ac:dyDescent="0.25">
      <c r="A5907" s="121"/>
      <c r="B5907" s="92" t="str">
        <f>IF(E5907="","",VLOOKUP(E5907,[1]PROJECTES!$C$14:$G$5000,2,FALSE))</f>
        <v/>
      </c>
      <c r="C5907" s="121"/>
      <c r="D5907" s="93" t="str">
        <f>IF(E5907="","",VLOOKUP(E5907,[1]PROJECTES!$C$14:$G$5000,5,FALSE))</f>
        <v/>
      </c>
      <c r="E5907" s="117"/>
      <c r="F5907" s="95"/>
      <c r="G5907" s="96" t="str">
        <f>IF(E5907="","",VLOOKUP(E5907,[1]PROJECTES!$C$14:$G$5000,4,FALSE))</f>
        <v/>
      </c>
      <c r="H5907" s="118"/>
      <c r="I5907" s="97" t="str">
        <f>IF(H5907="","",VLOOKUP(H5907,BD!B$2:C$16,2,FALSE))</f>
        <v/>
      </c>
      <c r="J5907" s="98"/>
      <c r="K5907" s="135" t="str">
        <f t="shared" si="196"/>
        <v/>
      </c>
      <c r="L5907" s="99" t="str">
        <f t="shared" ca="1" si="197"/>
        <v>-</v>
      </c>
      <c r="M5907" s="93" t="str">
        <f>IF(E5907="","",VLOOKUP(E5907,[1]PROJECTES!$C$14:$Z$5000,21,FALSE))</f>
        <v/>
      </c>
      <c r="N5907" s="100"/>
      <c r="O5907" s="72" t="s">
        <v>229</v>
      </c>
      <c r="P5907" s="101"/>
      <c r="Q5907" s="132"/>
      <c r="R5907" s="102"/>
      <c r="S5907" s="91"/>
    </row>
    <row r="5908" spans="1:19" s="104" customFormat="1" ht="12.75" customHeight="1" x14ac:dyDescent="0.25">
      <c r="A5908" s="121"/>
      <c r="B5908" s="92" t="str">
        <f>IF(E5908="","",VLOOKUP(E5908,[1]PROJECTES!$C$14:$G$5000,2,FALSE))</f>
        <v/>
      </c>
      <c r="C5908" s="121"/>
      <c r="D5908" s="93" t="str">
        <f>IF(E5908="","",VLOOKUP(E5908,[1]PROJECTES!$C$14:$G$5000,5,FALSE))</f>
        <v/>
      </c>
      <c r="E5908" s="117"/>
      <c r="F5908" s="95"/>
      <c r="G5908" s="96" t="str">
        <f>IF(E5908="","",VLOOKUP(E5908,[1]PROJECTES!$C$14:$G$5000,4,FALSE))</f>
        <v/>
      </c>
      <c r="H5908" s="118"/>
      <c r="I5908" s="97" t="str">
        <f>IF(H5908="","",VLOOKUP(H5908,BD!B$2:C$16,2,FALSE))</f>
        <v/>
      </c>
      <c r="J5908" s="98"/>
      <c r="K5908" s="135" t="str">
        <f t="shared" si="196"/>
        <v/>
      </c>
      <c r="L5908" s="99" t="str">
        <f t="shared" ca="1" si="197"/>
        <v>-</v>
      </c>
      <c r="M5908" s="93" t="str">
        <f>IF(E5908="","",VLOOKUP(E5908,[1]PROJECTES!$C$14:$Z$5000,21,FALSE))</f>
        <v/>
      </c>
      <c r="N5908" s="100"/>
      <c r="O5908" s="72" t="s">
        <v>229</v>
      </c>
      <c r="P5908" s="101"/>
      <c r="Q5908" s="132"/>
      <c r="R5908" s="102"/>
      <c r="S5908" s="91"/>
    </row>
    <row r="5909" spans="1:19" s="104" customFormat="1" ht="12.75" customHeight="1" x14ac:dyDescent="0.25">
      <c r="A5909" s="121"/>
      <c r="B5909" s="92" t="str">
        <f>IF(E5909="","",VLOOKUP(E5909,[1]PROJECTES!$C$14:$G$5000,2,FALSE))</f>
        <v/>
      </c>
      <c r="C5909" s="121"/>
      <c r="D5909" s="93" t="str">
        <f>IF(E5909="","",VLOOKUP(E5909,[1]PROJECTES!$C$14:$G$5000,5,FALSE))</f>
        <v/>
      </c>
      <c r="E5909" s="117"/>
      <c r="F5909" s="95"/>
      <c r="G5909" s="96" t="str">
        <f>IF(E5909="","",VLOOKUP(E5909,[1]PROJECTES!$C$14:$G$5000,4,FALSE))</f>
        <v/>
      </c>
      <c r="H5909" s="118"/>
      <c r="I5909" s="97" t="str">
        <f>IF(H5909="","",VLOOKUP(H5909,BD!B$2:C$16,2,FALSE))</f>
        <v/>
      </c>
      <c r="J5909" s="98"/>
      <c r="K5909" s="135" t="str">
        <f t="shared" si="196"/>
        <v/>
      </c>
      <c r="L5909" s="99" t="str">
        <f t="shared" ca="1" si="197"/>
        <v>-</v>
      </c>
      <c r="M5909" s="93" t="str">
        <f>IF(E5909="","",VLOOKUP(E5909,[1]PROJECTES!$C$14:$Z$5000,21,FALSE))</f>
        <v/>
      </c>
      <c r="N5909" s="100"/>
      <c r="O5909" s="72" t="s">
        <v>229</v>
      </c>
      <c r="P5909" s="101"/>
      <c r="Q5909" s="132"/>
      <c r="R5909" s="102"/>
      <c r="S5909" s="91"/>
    </row>
    <row r="5910" spans="1:19" s="104" customFormat="1" ht="12.75" customHeight="1" x14ac:dyDescent="0.25">
      <c r="A5910" s="121"/>
      <c r="B5910" s="92" t="str">
        <f>IF(E5910="","",VLOOKUP(E5910,[1]PROJECTES!$C$14:$G$5000,2,FALSE))</f>
        <v/>
      </c>
      <c r="C5910" s="121"/>
      <c r="D5910" s="93" t="str">
        <f>IF(E5910="","",VLOOKUP(E5910,[1]PROJECTES!$C$14:$G$5000,5,FALSE))</f>
        <v/>
      </c>
      <c r="E5910" s="117"/>
      <c r="F5910" s="95"/>
      <c r="G5910" s="96" t="str">
        <f>IF(E5910="","",VLOOKUP(E5910,[1]PROJECTES!$C$14:$G$5000,4,FALSE))</f>
        <v/>
      </c>
      <c r="H5910" s="118"/>
      <c r="I5910" s="97" t="str">
        <f>IF(H5910="","",VLOOKUP(H5910,BD!B$2:C$16,2,FALSE))</f>
        <v/>
      </c>
      <c r="J5910" s="98"/>
      <c r="K5910" s="135" t="str">
        <f t="shared" si="196"/>
        <v/>
      </c>
      <c r="L5910" s="99" t="str">
        <f t="shared" ca="1" si="197"/>
        <v>-</v>
      </c>
      <c r="M5910" s="93" t="str">
        <f>IF(E5910="","",VLOOKUP(E5910,[1]PROJECTES!$C$14:$Z$5000,21,FALSE))</f>
        <v/>
      </c>
      <c r="N5910" s="100"/>
      <c r="O5910" s="72" t="s">
        <v>229</v>
      </c>
      <c r="P5910" s="101"/>
      <c r="Q5910" s="132"/>
      <c r="R5910" s="102"/>
      <c r="S5910" s="91"/>
    </row>
    <row r="5911" spans="1:19" s="104" customFormat="1" ht="12.75" customHeight="1" x14ac:dyDescent="0.25">
      <c r="A5911" s="121"/>
      <c r="B5911" s="92" t="str">
        <f>IF(E5911="","",VLOOKUP(E5911,[1]PROJECTES!$C$14:$G$5000,2,FALSE))</f>
        <v/>
      </c>
      <c r="C5911" s="121"/>
      <c r="D5911" s="93" t="str">
        <f>IF(E5911="","",VLOOKUP(E5911,[1]PROJECTES!$C$14:$G$5000,5,FALSE))</f>
        <v/>
      </c>
      <c r="E5911" s="117"/>
      <c r="F5911" s="95"/>
      <c r="G5911" s="96" t="str">
        <f>IF(E5911="","",VLOOKUP(E5911,[1]PROJECTES!$C$14:$G$5000,4,FALSE))</f>
        <v/>
      </c>
      <c r="H5911" s="118"/>
      <c r="I5911" s="97" t="str">
        <f>IF(H5911="","",VLOOKUP(H5911,BD!B$2:C$16,2,FALSE))</f>
        <v/>
      </c>
      <c r="J5911" s="98"/>
      <c r="K5911" s="135" t="str">
        <f t="shared" si="196"/>
        <v/>
      </c>
      <c r="L5911" s="99" t="str">
        <f t="shared" ca="1" si="197"/>
        <v>-</v>
      </c>
      <c r="M5911" s="93" t="str">
        <f>IF(E5911="","",VLOOKUP(E5911,[1]PROJECTES!$C$14:$Z$5000,21,FALSE))</f>
        <v/>
      </c>
      <c r="N5911" s="100"/>
      <c r="O5911" s="72" t="s">
        <v>229</v>
      </c>
      <c r="P5911" s="101"/>
      <c r="Q5911" s="132"/>
      <c r="R5911" s="102"/>
      <c r="S5911" s="91"/>
    </row>
    <row r="5912" spans="1:19" s="104" customFormat="1" ht="12.75" customHeight="1" x14ac:dyDescent="0.25">
      <c r="A5912" s="121"/>
      <c r="B5912" s="92" t="str">
        <f>IF(E5912="","",VLOOKUP(E5912,[1]PROJECTES!$C$14:$G$5000,2,FALSE))</f>
        <v/>
      </c>
      <c r="C5912" s="121"/>
      <c r="D5912" s="93" t="str">
        <f>IF(E5912="","",VLOOKUP(E5912,[1]PROJECTES!$C$14:$G$5000,5,FALSE))</f>
        <v/>
      </c>
      <c r="E5912" s="117"/>
      <c r="F5912" s="95"/>
      <c r="G5912" s="96" t="str">
        <f>IF(E5912="","",VLOOKUP(E5912,[1]PROJECTES!$C$14:$G$5000,4,FALSE))</f>
        <v/>
      </c>
      <c r="H5912" s="118"/>
      <c r="I5912" s="97" t="str">
        <f>IF(H5912="","",VLOOKUP(H5912,BD!B$2:C$16,2,FALSE))</f>
        <v/>
      </c>
      <c r="J5912" s="98"/>
      <c r="K5912" s="135" t="str">
        <f t="shared" si="196"/>
        <v/>
      </c>
      <c r="L5912" s="99" t="str">
        <f t="shared" ca="1" si="197"/>
        <v>-</v>
      </c>
      <c r="M5912" s="93" t="str">
        <f>IF(E5912="","",VLOOKUP(E5912,[1]PROJECTES!$C$14:$Z$5000,21,FALSE))</f>
        <v/>
      </c>
      <c r="N5912" s="100"/>
      <c r="O5912" s="72" t="s">
        <v>229</v>
      </c>
      <c r="P5912" s="101"/>
      <c r="Q5912" s="132"/>
      <c r="R5912" s="102"/>
      <c r="S5912" s="91"/>
    </row>
    <row r="5913" spans="1:19" s="104" customFormat="1" ht="12.75" customHeight="1" x14ac:dyDescent="0.25">
      <c r="A5913" s="121"/>
      <c r="B5913" s="92" t="str">
        <f>IF(E5913="","",VLOOKUP(E5913,[1]PROJECTES!$C$14:$G$5000,2,FALSE))</f>
        <v/>
      </c>
      <c r="C5913" s="121"/>
      <c r="D5913" s="93" t="str">
        <f>IF(E5913="","",VLOOKUP(E5913,[1]PROJECTES!$C$14:$G$5000,5,FALSE))</f>
        <v/>
      </c>
      <c r="E5913" s="117"/>
      <c r="F5913" s="95"/>
      <c r="G5913" s="96" t="str">
        <f>IF(E5913="","",VLOOKUP(E5913,[1]PROJECTES!$C$14:$G$5000,4,FALSE))</f>
        <v/>
      </c>
      <c r="H5913" s="118"/>
      <c r="I5913" s="97" t="str">
        <f>IF(H5913="","",VLOOKUP(H5913,BD!B$2:C$16,2,FALSE))</f>
        <v/>
      </c>
      <c r="J5913" s="98"/>
      <c r="K5913" s="135" t="str">
        <f t="shared" si="196"/>
        <v/>
      </c>
      <c r="L5913" s="99" t="str">
        <f t="shared" ca="1" si="197"/>
        <v>-</v>
      </c>
      <c r="M5913" s="93" t="str">
        <f>IF(E5913="","",VLOOKUP(E5913,[1]PROJECTES!$C$14:$Z$5000,21,FALSE))</f>
        <v/>
      </c>
      <c r="N5913" s="100"/>
      <c r="O5913" s="72" t="s">
        <v>229</v>
      </c>
      <c r="P5913" s="101"/>
      <c r="Q5913" s="132"/>
      <c r="R5913" s="102"/>
      <c r="S5913" s="91"/>
    </row>
    <row r="5914" spans="1:19" s="104" customFormat="1" ht="12.75" customHeight="1" x14ac:dyDescent="0.25">
      <c r="A5914" s="121"/>
      <c r="B5914" s="92" t="str">
        <f>IF(E5914="","",VLOOKUP(E5914,[1]PROJECTES!$C$14:$G$5000,2,FALSE))</f>
        <v/>
      </c>
      <c r="C5914" s="121"/>
      <c r="D5914" s="93" t="str">
        <f>IF(E5914="","",VLOOKUP(E5914,[1]PROJECTES!$C$14:$G$5000,5,FALSE))</f>
        <v/>
      </c>
      <c r="E5914" s="117"/>
      <c r="F5914" s="95"/>
      <c r="G5914" s="96" t="str">
        <f>IF(E5914="","",VLOOKUP(E5914,[1]PROJECTES!$C$14:$G$5000,4,FALSE))</f>
        <v/>
      </c>
      <c r="H5914" s="118"/>
      <c r="I5914" s="97" t="str">
        <f>IF(H5914="","",VLOOKUP(H5914,BD!B$2:C$16,2,FALSE))</f>
        <v/>
      </c>
      <c r="J5914" s="98"/>
      <c r="K5914" s="135" t="str">
        <f t="shared" si="196"/>
        <v/>
      </c>
      <c r="L5914" s="99" t="str">
        <f t="shared" ca="1" si="197"/>
        <v>-</v>
      </c>
      <c r="M5914" s="93" t="str">
        <f>IF(E5914="","",VLOOKUP(E5914,[1]PROJECTES!$C$14:$Z$5000,21,FALSE))</f>
        <v/>
      </c>
      <c r="N5914" s="100"/>
      <c r="O5914" s="72" t="s">
        <v>229</v>
      </c>
      <c r="P5914" s="101"/>
      <c r="Q5914" s="132"/>
      <c r="R5914" s="102"/>
      <c r="S5914" s="91"/>
    </row>
    <row r="5915" spans="1:19" s="104" customFormat="1" ht="12.75" customHeight="1" x14ac:dyDescent="0.25">
      <c r="A5915" s="121"/>
      <c r="B5915" s="92" t="str">
        <f>IF(E5915="","",VLOOKUP(E5915,[1]PROJECTES!$C$14:$G$5000,2,FALSE))</f>
        <v/>
      </c>
      <c r="C5915" s="121"/>
      <c r="D5915" s="93" t="str">
        <f>IF(E5915="","",VLOOKUP(E5915,[1]PROJECTES!$C$14:$G$5000,5,FALSE))</f>
        <v/>
      </c>
      <c r="E5915" s="117"/>
      <c r="F5915" s="95"/>
      <c r="G5915" s="96" t="str">
        <f>IF(E5915="","",VLOOKUP(E5915,[1]PROJECTES!$C$14:$G$5000,4,FALSE))</f>
        <v/>
      </c>
      <c r="H5915" s="118"/>
      <c r="I5915" s="97" t="str">
        <f>IF(H5915="","",VLOOKUP(H5915,BD!B$2:C$16,2,FALSE))</f>
        <v/>
      </c>
      <c r="J5915" s="98"/>
      <c r="K5915" s="135" t="str">
        <f t="shared" si="196"/>
        <v/>
      </c>
      <c r="L5915" s="99" t="str">
        <f t="shared" ca="1" si="197"/>
        <v>-</v>
      </c>
      <c r="M5915" s="93" t="str">
        <f>IF(E5915="","",VLOOKUP(E5915,[1]PROJECTES!$C$14:$Z$5000,21,FALSE))</f>
        <v/>
      </c>
      <c r="N5915" s="100"/>
      <c r="O5915" s="72" t="s">
        <v>229</v>
      </c>
      <c r="P5915" s="101"/>
      <c r="Q5915" s="132"/>
      <c r="R5915" s="102"/>
      <c r="S5915" s="91"/>
    </row>
    <row r="5916" spans="1:19" s="104" customFormat="1" ht="12.75" customHeight="1" x14ac:dyDescent="0.25">
      <c r="A5916" s="121"/>
      <c r="B5916" s="92" t="str">
        <f>IF(E5916="","",VLOOKUP(E5916,[1]PROJECTES!$C$14:$G$5000,2,FALSE))</f>
        <v/>
      </c>
      <c r="C5916" s="121"/>
      <c r="D5916" s="93" t="str">
        <f>IF(E5916="","",VLOOKUP(E5916,[1]PROJECTES!$C$14:$G$5000,5,FALSE))</f>
        <v/>
      </c>
      <c r="E5916" s="117"/>
      <c r="F5916" s="95"/>
      <c r="G5916" s="96" t="str">
        <f>IF(E5916="","",VLOOKUP(E5916,[1]PROJECTES!$C$14:$G$5000,4,FALSE))</f>
        <v/>
      </c>
      <c r="H5916" s="118"/>
      <c r="I5916" s="97" t="str">
        <f>IF(H5916="","",VLOOKUP(H5916,BD!B$2:C$16,2,FALSE))</f>
        <v/>
      </c>
      <c r="J5916" s="98"/>
      <c r="K5916" s="135" t="str">
        <f t="shared" si="196"/>
        <v/>
      </c>
      <c r="L5916" s="99" t="str">
        <f t="shared" ca="1" si="197"/>
        <v>-</v>
      </c>
      <c r="M5916" s="93" t="str">
        <f>IF(E5916="","",VLOOKUP(E5916,[1]PROJECTES!$C$14:$Z$5000,21,FALSE))</f>
        <v/>
      </c>
      <c r="N5916" s="100"/>
      <c r="O5916" s="72" t="s">
        <v>229</v>
      </c>
      <c r="P5916" s="101"/>
      <c r="Q5916" s="132"/>
      <c r="R5916" s="102"/>
      <c r="S5916" s="91"/>
    </row>
    <row r="5917" spans="1:19" s="104" customFormat="1" ht="12.75" customHeight="1" x14ac:dyDescent="0.25">
      <c r="A5917" s="121"/>
      <c r="B5917" s="92" t="str">
        <f>IF(E5917="","",VLOOKUP(E5917,[1]PROJECTES!$C$14:$G$5000,2,FALSE))</f>
        <v/>
      </c>
      <c r="C5917" s="121"/>
      <c r="D5917" s="93" t="str">
        <f>IF(E5917="","",VLOOKUP(E5917,[1]PROJECTES!$C$14:$G$5000,5,FALSE))</f>
        <v/>
      </c>
      <c r="E5917" s="117"/>
      <c r="F5917" s="95"/>
      <c r="G5917" s="96" t="str">
        <f>IF(E5917="","",VLOOKUP(E5917,[1]PROJECTES!$C$14:$G$5000,4,FALSE))</f>
        <v/>
      </c>
      <c r="H5917" s="118"/>
      <c r="I5917" s="97" t="str">
        <f>IF(H5917="","",VLOOKUP(H5917,BD!B$2:C$16,2,FALSE))</f>
        <v/>
      </c>
      <c r="J5917" s="98"/>
      <c r="K5917" s="135" t="str">
        <f t="shared" si="196"/>
        <v/>
      </c>
      <c r="L5917" s="99" t="str">
        <f t="shared" ca="1" si="197"/>
        <v>-</v>
      </c>
      <c r="M5917" s="93" t="str">
        <f>IF(E5917="","",VLOOKUP(E5917,[1]PROJECTES!$C$14:$Z$5000,21,FALSE))</f>
        <v/>
      </c>
      <c r="N5917" s="100"/>
      <c r="O5917" s="72" t="s">
        <v>229</v>
      </c>
      <c r="P5917" s="101"/>
      <c r="Q5917" s="132"/>
      <c r="R5917" s="102"/>
      <c r="S5917" s="91"/>
    </row>
    <row r="5918" spans="1:19" s="104" customFormat="1" ht="12.75" customHeight="1" x14ac:dyDescent="0.25">
      <c r="A5918" s="121"/>
      <c r="B5918" s="92" t="str">
        <f>IF(E5918="","",VLOOKUP(E5918,[1]PROJECTES!$C$14:$G$5000,2,FALSE))</f>
        <v/>
      </c>
      <c r="C5918" s="121"/>
      <c r="D5918" s="93" t="str">
        <f>IF(E5918="","",VLOOKUP(E5918,[1]PROJECTES!$C$14:$G$5000,5,FALSE))</f>
        <v/>
      </c>
      <c r="E5918" s="117"/>
      <c r="F5918" s="95"/>
      <c r="G5918" s="96" t="str">
        <f>IF(E5918="","",VLOOKUP(E5918,[1]PROJECTES!$C$14:$G$5000,4,FALSE))</f>
        <v/>
      </c>
      <c r="H5918" s="118"/>
      <c r="I5918" s="97" t="str">
        <f>IF(H5918="","",VLOOKUP(H5918,BD!B$2:C$16,2,FALSE))</f>
        <v/>
      </c>
      <c r="J5918" s="98"/>
      <c r="K5918" s="135" t="str">
        <f t="shared" si="196"/>
        <v/>
      </c>
      <c r="L5918" s="99" t="str">
        <f t="shared" ca="1" si="197"/>
        <v>-</v>
      </c>
      <c r="M5918" s="93" t="str">
        <f>IF(E5918="","",VLOOKUP(E5918,[1]PROJECTES!$C$14:$Z$5000,21,FALSE))</f>
        <v/>
      </c>
      <c r="N5918" s="100"/>
      <c r="O5918" s="72" t="s">
        <v>229</v>
      </c>
      <c r="P5918" s="101"/>
      <c r="Q5918" s="132"/>
      <c r="R5918" s="102"/>
      <c r="S5918" s="91"/>
    </row>
    <row r="5919" spans="1:19" s="104" customFormat="1" ht="12.75" customHeight="1" x14ac:dyDescent="0.25">
      <c r="A5919" s="121"/>
      <c r="B5919" s="92" t="str">
        <f>IF(E5919="","",VLOOKUP(E5919,[1]PROJECTES!$C$14:$G$5000,2,FALSE))</f>
        <v/>
      </c>
      <c r="C5919" s="121"/>
      <c r="D5919" s="93" t="str">
        <f>IF(E5919="","",VLOOKUP(E5919,[1]PROJECTES!$C$14:$G$5000,5,FALSE))</f>
        <v/>
      </c>
      <c r="E5919" s="117"/>
      <c r="F5919" s="95"/>
      <c r="G5919" s="96" t="str">
        <f>IF(E5919="","",VLOOKUP(E5919,[1]PROJECTES!$C$14:$G$5000,4,FALSE))</f>
        <v/>
      </c>
      <c r="H5919" s="118"/>
      <c r="I5919" s="97" t="str">
        <f>IF(H5919="","",VLOOKUP(H5919,BD!B$2:C$16,2,FALSE))</f>
        <v/>
      </c>
      <c r="J5919" s="98"/>
      <c r="K5919" s="135" t="str">
        <f t="shared" si="196"/>
        <v/>
      </c>
      <c r="L5919" s="99" t="str">
        <f t="shared" ca="1" si="197"/>
        <v>-</v>
      </c>
      <c r="M5919" s="93" t="str">
        <f>IF(E5919="","",VLOOKUP(E5919,[1]PROJECTES!$C$14:$Z$5000,21,FALSE))</f>
        <v/>
      </c>
      <c r="N5919" s="100"/>
      <c r="O5919" s="72" t="s">
        <v>229</v>
      </c>
      <c r="P5919" s="101"/>
      <c r="Q5919" s="132"/>
      <c r="R5919" s="102"/>
      <c r="S5919" s="91"/>
    </row>
    <row r="5920" spans="1:19" s="104" customFormat="1" ht="12.75" customHeight="1" x14ac:dyDescent="0.25">
      <c r="A5920" s="121"/>
      <c r="B5920" s="92" t="str">
        <f>IF(E5920="","",VLOOKUP(E5920,[1]PROJECTES!$C$14:$G$5000,2,FALSE))</f>
        <v/>
      </c>
      <c r="C5920" s="121"/>
      <c r="D5920" s="93" t="str">
        <f>IF(E5920="","",VLOOKUP(E5920,[1]PROJECTES!$C$14:$G$5000,5,FALSE))</f>
        <v/>
      </c>
      <c r="E5920" s="117"/>
      <c r="F5920" s="95"/>
      <c r="G5920" s="96" t="str">
        <f>IF(E5920="","",VLOOKUP(E5920,[1]PROJECTES!$C$14:$G$5000,4,FALSE))</f>
        <v/>
      </c>
      <c r="H5920" s="118"/>
      <c r="I5920" s="97" t="str">
        <f>IF(H5920="","",VLOOKUP(H5920,BD!B$2:C$16,2,FALSE))</f>
        <v/>
      </c>
      <c r="J5920" s="98"/>
      <c r="K5920" s="135" t="str">
        <f t="shared" si="196"/>
        <v/>
      </c>
      <c r="L5920" s="99" t="str">
        <f t="shared" ca="1" si="197"/>
        <v>-</v>
      </c>
      <c r="M5920" s="93" t="str">
        <f>IF(E5920="","",VLOOKUP(E5920,[1]PROJECTES!$C$14:$Z$5000,21,FALSE))</f>
        <v/>
      </c>
      <c r="N5920" s="100"/>
      <c r="O5920" s="72" t="s">
        <v>229</v>
      </c>
      <c r="P5920" s="101"/>
      <c r="Q5920" s="132"/>
      <c r="R5920" s="102"/>
      <c r="S5920" s="91"/>
    </row>
    <row r="5921" spans="1:19" s="104" customFormat="1" ht="12.75" customHeight="1" x14ac:dyDescent="0.25">
      <c r="A5921" s="121"/>
      <c r="B5921" s="92" t="str">
        <f>IF(E5921="","",VLOOKUP(E5921,[1]PROJECTES!$C$14:$G$5000,2,FALSE))</f>
        <v/>
      </c>
      <c r="C5921" s="121"/>
      <c r="D5921" s="93" t="str">
        <f>IF(E5921="","",VLOOKUP(E5921,[1]PROJECTES!$C$14:$G$5000,5,FALSE))</f>
        <v/>
      </c>
      <c r="E5921" s="117"/>
      <c r="F5921" s="95"/>
      <c r="G5921" s="96" t="str">
        <f>IF(E5921="","",VLOOKUP(E5921,[1]PROJECTES!$C$14:$G$5000,4,FALSE))</f>
        <v/>
      </c>
      <c r="H5921" s="118"/>
      <c r="I5921" s="97" t="str">
        <f>IF(H5921="","",VLOOKUP(H5921,BD!B$2:C$16,2,FALSE))</f>
        <v/>
      </c>
      <c r="J5921" s="98"/>
      <c r="K5921" s="135" t="str">
        <f t="shared" si="196"/>
        <v/>
      </c>
      <c r="L5921" s="99" t="str">
        <f t="shared" ca="1" si="197"/>
        <v>-</v>
      </c>
      <c r="M5921" s="93" t="str">
        <f>IF(E5921="","",VLOOKUP(E5921,[1]PROJECTES!$C$14:$Z$5000,21,FALSE))</f>
        <v/>
      </c>
      <c r="N5921" s="100"/>
      <c r="O5921" s="72" t="s">
        <v>229</v>
      </c>
      <c r="P5921" s="101"/>
      <c r="Q5921" s="132"/>
      <c r="R5921" s="102"/>
      <c r="S5921" s="91"/>
    </row>
    <row r="5922" spans="1:19" s="104" customFormat="1" ht="12.75" customHeight="1" x14ac:dyDescent="0.25">
      <c r="A5922" s="121"/>
      <c r="B5922" s="92" t="str">
        <f>IF(E5922="","",VLOOKUP(E5922,[1]PROJECTES!$C$14:$G$5000,2,FALSE))</f>
        <v/>
      </c>
      <c r="C5922" s="121"/>
      <c r="D5922" s="93" t="str">
        <f>IF(E5922="","",VLOOKUP(E5922,[1]PROJECTES!$C$14:$G$5000,5,FALSE))</f>
        <v/>
      </c>
      <c r="E5922" s="117"/>
      <c r="F5922" s="95"/>
      <c r="G5922" s="96" t="str">
        <f>IF(E5922="","",VLOOKUP(E5922,[1]PROJECTES!$C$14:$G$5000,4,FALSE))</f>
        <v/>
      </c>
      <c r="H5922" s="118"/>
      <c r="I5922" s="97" t="str">
        <f>IF(H5922="","",VLOOKUP(H5922,BD!B$2:C$16,2,FALSE))</f>
        <v/>
      </c>
      <c r="J5922" s="98"/>
      <c r="K5922" s="135" t="str">
        <f t="shared" si="196"/>
        <v/>
      </c>
      <c r="L5922" s="99" t="str">
        <f t="shared" ca="1" si="197"/>
        <v>-</v>
      </c>
      <c r="M5922" s="93" t="str">
        <f>IF(E5922="","",VLOOKUP(E5922,[1]PROJECTES!$C$14:$Z$5000,21,FALSE))</f>
        <v/>
      </c>
      <c r="N5922" s="100"/>
      <c r="O5922" s="72" t="s">
        <v>229</v>
      </c>
      <c r="P5922" s="101"/>
      <c r="Q5922" s="132"/>
      <c r="R5922" s="102"/>
      <c r="S5922" s="91"/>
    </row>
    <row r="5923" spans="1:19" s="104" customFormat="1" ht="12.75" customHeight="1" x14ac:dyDescent="0.25">
      <c r="A5923" s="121"/>
      <c r="B5923" s="92" t="str">
        <f>IF(E5923="","",VLOOKUP(E5923,[1]PROJECTES!$C$14:$G$5000,2,FALSE))</f>
        <v/>
      </c>
      <c r="C5923" s="121"/>
      <c r="D5923" s="93" t="str">
        <f>IF(E5923="","",VLOOKUP(E5923,[1]PROJECTES!$C$14:$G$5000,5,FALSE))</f>
        <v/>
      </c>
      <c r="E5923" s="117"/>
      <c r="F5923" s="95"/>
      <c r="G5923" s="96" t="str">
        <f>IF(E5923="","",VLOOKUP(E5923,[1]PROJECTES!$C$14:$G$5000,4,FALSE))</f>
        <v/>
      </c>
      <c r="H5923" s="118"/>
      <c r="I5923" s="97" t="str">
        <f>IF(H5923="","",VLOOKUP(H5923,BD!B$2:C$16,2,FALSE))</f>
        <v/>
      </c>
      <c r="J5923" s="98"/>
      <c r="K5923" s="135" t="str">
        <f t="shared" si="196"/>
        <v/>
      </c>
      <c r="L5923" s="99" t="str">
        <f t="shared" ca="1" si="197"/>
        <v>-</v>
      </c>
      <c r="M5923" s="93" t="str">
        <f>IF(E5923="","",VLOOKUP(E5923,[1]PROJECTES!$C$14:$Z$5000,21,FALSE))</f>
        <v/>
      </c>
      <c r="N5923" s="100"/>
      <c r="O5923" s="72" t="s">
        <v>229</v>
      </c>
      <c r="P5923" s="101"/>
      <c r="Q5923" s="132"/>
      <c r="R5923" s="102"/>
      <c r="S5923" s="91"/>
    </row>
    <row r="5924" spans="1:19" s="104" customFormat="1" ht="12.75" customHeight="1" x14ac:dyDescent="0.25">
      <c r="A5924" s="121"/>
      <c r="B5924" s="92" t="str">
        <f>IF(E5924="","",VLOOKUP(E5924,[1]PROJECTES!$C$14:$G$5000,2,FALSE))</f>
        <v/>
      </c>
      <c r="C5924" s="121"/>
      <c r="D5924" s="93" t="str">
        <f>IF(E5924="","",VLOOKUP(E5924,[1]PROJECTES!$C$14:$G$5000,5,FALSE))</f>
        <v/>
      </c>
      <c r="E5924" s="117"/>
      <c r="F5924" s="95"/>
      <c r="G5924" s="96" t="str">
        <f>IF(E5924="","",VLOOKUP(E5924,[1]PROJECTES!$C$14:$G$5000,4,FALSE))</f>
        <v/>
      </c>
      <c r="H5924" s="118"/>
      <c r="I5924" s="97" t="str">
        <f>IF(H5924="","",VLOOKUP(H5924,BD!B$2:C$16,2,FALSE))</f>
        <v/>
      </c>
      <c r="J5924" s="98"/>
      <c r="K5924" s="135" t="str">
        <f t="shared" si="196"/>
        <v/>
      </c>
      <c r="L5924" s="99" t="str">
        <f t="shared" ca="1" si="197"/>
        <v>-</v>
      </c>
      <c r="M5924" s="93" t="str">
        <f>IF(E5924="","",VLOOKUP(E5924,[1]PROJECTES!$C$14:$Z$5000,21,FALSE))</f>
        <v/>
      </c>
      <c r="N5924" s="100"/>
      <c r="O5924" s="72" t="s">
        <v>229</v>
      </c>
      <c r="P5924" s="101"/>
      <c r="Q5924" s="132"/>
      <c r="R5924" s="102"/>
      <c r="S5924" s="91"/>
    </row>
    <row r="5925" spans="1:19" s="104" customFormat="1" ht="12.75" customHeight="1" x14ac:dyDescent="0.25">
      <c r="A5925" s="121"/>
      <c r="B5925" s="92" t="str">
        <f>IF(E5925="","",VLOOKUP(E5925,[1]PROJECTES!$C$14:$G$5000,2,FALSE))</f>
        <v/>
      </c>
      <c r="C5925" s="121"/>
      <c r="D5925" s="93" t="str">
        <f>IF(E5925="","",VLOOKUP(E5925,[1]PROJECTES!$C$14:$G$5000,5,FALSE))</f>
        <v/>
      </c>
      <c r="E5925" s="117"/>
      <c r="F5925" s="95"/>
      <c r="G5925" s="96" t="str">
        <f>IF(E5925="","",VLOOKUP(E5925,[1]PROJECTES!$C$14:$G$5000,4,FALSE))</f>
        <v/>
      </c>
      <c r="H5925" s="118"/>
      <c r="I5925" s="97" t="str">
        <f>IF(H5925="","",VLOOKUP(H5925,BD!B$2:C$16,2,FALSE))</f>
        <v/>
      </c>
      <c r="J5925" s="98"/>
      <c r="K5925" s="135" t="str">
        <f t="shared" si="196"/>
        <v/>
      </c>
      <c r="L5925" s="99" t="str">
        <f t="shared" ca="1" si="197"/>
        <v>-</v>
      </c>
      <c r="M5925" s="93" t="str">
        <f>IF(E5925="","",VLOOKUP(E5925,[1]PROJECTES!$C$14:$Z$5000,21,FALSE))</f>
        <v/>
      </c>
      <c r="N5925" s="100"/>
      <c r="O5925" s="72" t="s">
        <v>229</v>
      </c>
      <c r="P5925" s="101"/>
      <c r="Q5925" s="132"/>
      <c r="R5925" s="102"/>
      <c r="S5925" s="91"/>
    </row>
    <row r="5926" spans="1:19" s="104" customFormat="1" ht="12.75" customHeight="1" x14ac:dyDescent="0.25">
      <c r="A5926" s="121"/>
      <c r="B5926" s="92" t="str">
        <f>IF(E5926="","",VLOOKUP(E5926,[1]PROJECTES!$C$14:$G$5000,2,FALSE))</f>
        <v/>
      </c>
      <c r="C5926" s="121"/>
      <c r="D5926" s="93" t="str">
        <f>IF(E5926="","",VLOOKUP(E5926,[1]PROJECTES!$C$14:$G$5000,5,FALSE))</f>
        <v/>
      </c>
      <c r="E5926" s="117"/>
      <c r="F5926" s="95"/>
      <c r="G5926" s="96" t="str">
        <f>IF(E5926="","",VLOOKUP(E5926,[1]PROJECTES!$C$14:$G$5000,4,FALSE))</f>
        <v/>
      </c>
      <c r="H5926" s="118"/>
      <c r="I5926" s="97" t="str">
        <f>IF(H5926="","",VLOOKUP(H5926,BD!B$2:C$16,2,FALSE))</f>
        <v/>
      </c>
      <c r="J5926" s="98"/>
      <c r="K5926" s="135" t="str">
        <f t="shared" si="196"/>
        <v/>
      </c>
      <c r="L5926" s="99" t="str">
        <f t="shared" ca="1" si="197"/>
        <v>-</v>
      </c>
      <c r="M5926" s="93" t="str">
        <f>IF(E5926="","",VLOOKUP(E5926,[1]PROJECTES!$C$14:$Z$5000,21,FALSE))</f>
        <v/>
      </c>
      <c r="N5926" s="100"/>
      <c r="O5926" s="72" t="s">
        <v>229</v>
      </c>
      <c r="P5926" s="101"/>
      <c r="Q5926" s="132"/>
      <c r="R5926" s="102"/>
      <c r="S5926" s="91"/>
    </row>
    <row r="5927" spans="1:19" s="104" customFormat="1" ht="12.75" customHeight="1" x14ac:dyDescent="0.25">
      <c r="A5927" s="121"/>
      <c r="B5927" s="92" t="str">
        <f>IF(E5927="","",VLOOKUP(E5927,[1]PROJECTES!$C$14:$G$5000,2,FALSE))</f>
        <v/>
      </c>
      <c r="C5927" s="121"/>
      <c r="D5927" s="93" t="str">
        <f>IF(E5927="","",VLOOKUP(E5927,[1]PROJECTES!$C$14:$G$5000,5,FALSE))</f>
        <v/>
      </c>
      <c r="E5927" s="117"/>
      <c r="F5927" s="95"/>
      <c r="G5927" s="96" t="str">
        <f>IF(E5927="","",VLOOKUP(E5927,[1]PROJECTES!$C$14:$G$5000,4,FALSE))</f>
        <v/>
      </c>
      <c r="H5927" s="118"/>
      <c r="I5927" s="97" t="str">
        <f>IF(H5927="","",VLOOKUP(H5927,BD!B$2:C$16,2,FALSE))</f>
        <v/>
      </c>
      <c r="J5927" s="98"/>
      <c r="K5927" s="135" t="str">
        <f t="shared" si="196"/>
        <v/>
      </c>
      <c r="L5927" s="99" t="str">
        <f t="shared" ca="1" si="197"/>
        <v>-</v>
      </c>
      <c r="M5927" s="93" t="str">
        <f>IF(E5927="","",VLOOKUP(E5927,[1]PROJECTES!$C$14:$Z$5000,21,FALSE))</f>
        <v/>
      </c>
      <c r="N5927" s="100"/>
      <c r="O5927" s="72" t="s">
        <v>229</v>
      </c>
      <c r="P5927" s="101"/>
      <c r="Q5927" s="132"/>
      <c r="R5927" s="102"/>
      <c r="S5927" s="91"/>
    </row>
    <row r="5928" spans="1:19" s="104" customFormat="1" ht="12.75" customHeight="1" x14ac:dyDescent="0.25">
      <c r="A5928" s="121"/>
      <c r="B5928" s="92" t="str">
        <f>IF(E5928="","",VLOOKUP(E5928,[1]PROJECTES!$C$14:$G$5000,2,FALSE))</f>
        <v/>
      </c>
      <c r="C5928" s="121"/>
      <c r="D5928" s="93" t="str">
        <f>IF(E5928="","",VLOOKUP(E5928,[1]PROJECTES!$C$14:$G$5000,5,FALSE))</f>
        <v/>
      </c>
      <c r="E5928" s="117"/>
      <c r="F5928" s="95"/>
      <c r="G5928" s="96" t="str">
        <f>IF(E5928="","",VLOOKUP(E5928,[1]PROJECTES!$C$14:$G$5000,4,FALSE))</f>
        <v/>
      </c>
      <c r="H5928" s="118"/>
      <c r="I5928" s="97" t="str">
        <f>IF(H5928="","",VLOOKUP(H5928,BD!B$2:C$16,2,FALSE))</f>
        <v/>
      </c>
      <c r="J5928" s="98"/>
      <c r="K5928" s="135" t="str">
        <f t="shared" si="196"/>
        <v/>
      </c>
      <c r="L5928" s="99" t="str">
        <f t="shared" ca="1" si="197"/>
        <v>-</v>
      </c>
      <c r="M5928" s="93" t="str">
        <f>IF(E5928="","",VLOOKUP(E5928,[1]PROJECTES!$C$14:$Z$5000,21,FALSE))</f>
        <v/>
      </c>
      <c r="N5928" s="100"/>
      <c r="O5928" s="72" t="s">
        <v>229</v>
      </c>
      <c r="P5928" s="101"/>
      <c r="Q5928" s="132"/>
      <c r="R5928" s="102"/>
      <c r="S5928" s="91"/>
    </row>
    <row r="5929" spans="1:19" s="104" customFormat="1" ht="12.75" customHeight="1" x14ac:dyDescent="0.25">
      <c r="A5929" s="121"/>
      <c r="B5929" s="92" t="str">
        <f>IF(E5929="","",VLOOKUP(E5929,[1]PROJECTES!$C$14:$G$5000,2,FALSE))</f>
        <v/>
      </c>
      <c r="C5929" s="121"/>
      <c r="D5929" s="93" t="str">
        <f>IF(E5929="","",VLOOKUP(E5929,[1]PROJECTES!$C$14:$G$5000,5,FALSE))</f>
        <v/>
      </c>
      <c r="E5929" s="117"/>
      <c r="F5929" s="95"/>
      <c r="G5929" s="96" t="str">
        <f>IF(E5929="","",VLOOKUP(E5929,[1]PROJECTES!$C$14:$G$5000,4,FALSE))</f>
        <v/>
      </c>
      <c r="H5929" s="118"/>
      <c r="I5929" s="97" t="str">
        <f>IF(H5929="","",VLOOKUP(H5929,BD!B$2:C$16,2,FALSE))</f>
        <v/>
      </c>
      <c r="J5929" s="98"/>
      <c r="K5929" s="135" t="str">
        <f t="shared" si="196"/>
        <v/>
      </c>
      <c r="L5929" s="99" t="str">
        <f t="shared" ca="1" si="197"/>
        <v>-</v>
      </c>
      <c r="M5929" s="93" t="str">
        <f>IF(E5929="","",VLOOKUP(E5929,[1]PROJECTES!$C$14:$Z$5000,21,FALSE))</f>
        <v/>
      </c>
      <c r="N5929" s="100"/>
      <c r="O5929" s="72" t="s">
        <v>229</v>
      </c>
      <c r="P5929" s="101"/>
      <c r="Q5929" s="132"/>
      <c r="R5929" s="102"/>
      <c r="S5929" s="91"/>
    </row>
    <row r="5930" spans="1:19" s="104" customFormat="1" ht="12.75" customHeight="1" x14ac:dyDescent="0.25">
      <c r="A5930" s="121"/>
      <c r="B5930" s="92" t="str">
        <f>IF(E5930="","",VLOOKUP(E5930,[1]PROJECTES!$C$14:$G$5000,2,FALSE))</f>
        <v/>
      </c>
      <c r="C5930" s="121"/>
      <c r="D5930" s="93" t="str">
        <f>IF(E5930="","",VLOOKUP(E5930,[1]PROJECTES!$C$14:$G$5000,5,FALSE))</f>
        <v/>
      </c>
      <c r="E5930" s="117"/>
      <c r="F5930" s="95"/>
      <c r="G5930" s="96" t="str">
        <f>IF(E5930="","",VLOOKUP(E5930,[1]PROJECTES!$C$14:$G$5000,4,FALSE))</f>
        <v/>
      </c>
      <c r="H5930" s="118"/>
      <c r="I5930" s="97" t="str">
        <f>IF(H5930="","",VLOOKUP(H5930,BD!B$2:C$16,2,FALSE))</f>
        <v/>
      </c>
      <c r="J5930" s="98"/>
      <c r="K5930" s="135" t="str">
        <f t="shared" si="196"/>
        <v/>
      </c>
      <c r="L5930" s="99" t="str">
        <f t="shared" ca="1" si="197"/>
        <v>-</v>
      </c>
      <c r="M5930" s="93" t="str">
        <f>IF(E5930="","",VLOOKUP(E5930,[1]PROJECTES!$C$14:$Z$5000,21,FALSE))</f>
        <v/>
      </c>
      <c r="N5930" s="100"/>
      <c r="O5930" s="72" t="s">
        <v>229</v>
      </c>
      <c r="P5930" s="101"/>
      <c r="Q5930" s="132"/>
      <c r="R5930" s="102"/>
      <c r="S5930" s="91"/>
    </row>
    <row r="5931" spans="1:19" s="104" customFormat="1" ht="12.75" customHeight="1" x14ac:dyDescent="0.25">
      <c r="A5931" s="121"/>
      <c r="B5931" s="92" t="str">
        <f>IF(E5931="","",VLOOKUP(E5931,[1]PROJECTES!$C$14:$G$5000,2,FALSE))</f>
        <v/>
      </c>
      <c r="C5931" s="121"/>
      <c r="D5931" s="93" t="str">
        <f>IF(E5931="","",VLOOKUP(E5931,[1]PROJECTES!$C$14:$G$5000,5,FALSE))</f>
        <v/>
      </c>
      <c r="E5931" s="117"/>
      <c r="F5931" s="95"/>
      <c r="G5931" s="96" t="str">
        <f>IF(E5931="","",VLOOKUP(E5931,[1]PROJECTES!$C$14:$G$5000,4,FALSE))</f>
        <v/>
      </c>
      <c r="H5931" s="118"/>
      <c r="I5931" s="97" t="str">
        <f>IF(H5931="","",VLOOKUP(H5931,BD!B$2:C$16,2,FALSE))</f>
        <v/>
      </c>
      <c r="J5931" s="98"/>
      <c r="K5931" s="135" t="str">
        <f t="shared" si="196"/>
        <v/>
      </c>
      <c r="L5931" s="99" t="str">
        <f t="shared" ca="1" si="197"/>
        <v>-</v>
      </c>
      <c r="M5931" s="93" t="str">
        <f>IF(E5931="","",VLOOKUP(E5931,[1]PROJECTES!$C$14:$Z$5000,21,FALSE))</f>
        <v/>
      </c>
      <c r="N5931" s="100"/>
      <c r="O5931" s="72" t="s">
        <v>229</v>
      </c>
      <c r="P5931" s="101"/>
      <c r="Q5931" s="132"/>
      <c r="R5931" s="102"/>
      <c r="S5931" s="91"/>
    </row>
    <row r="5932" spans="1:19" s="104" customFormat="1" ht="12.75" customHeight="1" x14ac:dyDescent="0.25">
      <c r="A5932" s="121"/>
      <c r="B5932" s="92" t="str">
        <f>IF(E5932="","",VLOOKUP(E5932,[1]PROJECTES!$C$14:$G$5000,2,FALSE))</f>
        <v/>
      </c>
      <c r="C5932" s="121"/>
      <c r="D5932" s="93" t="str">
        <f>IF(E5932="","",VLOOKUP(E5932,[1]PROJECTES!$C$14:$G$5000,5,FALSE))</f>
        <v/>
      </c>
      <c r="E5932" s="117"/>
      <c r="F5932" s="95"/>
      <c r="G5932" s="96" t="str">
        <f>IF(E5932="","",VLOOKUP(E5932,[1]PROJECTES!$C$14:$G$5000,4,FALSE))</f>
        <v/>
      </c>
      <c r="H5932" s="118"/>
      <c r="I5932" s="97" t="str">
        <f>IF(H5932="","",VLOOKUP(H5932,BD!B$2:C$16,2,FALSE))</f>
        <v/>
      </c>
      <c r="J5932" s="98"/>
      <c r="K5932" s="135" t="str">
        <f t="shared" ref="K5932:K5995" si="198">IF(J5932="","",WEEKNUM(J5932,2)-0)</f>
        <v/>
      </c>
      <c r="L5932" s="99" t="str">
        <f t="shared" ref="L5932:L5995" ca="1" si="199">IF(M5932="","-",IF(G5932="TA","-",+M5932-TODAY()))</f>
        <v>-</v>
      </c>
      <c r="M5932" s="93" t="str">
        <f>IF(E5932="","",VLOOKUP(E5932,[1]PROJECTES!$C$14:$Z$5000,21,FALSE))</f>
        <v/>
      </c>
      <c r="N5932" s="100"/>
      <c r="O5932" s="72" t="s">
        <v>229</v>
      </c>
      <c r="P5932" s="101"/>
      <c r="Q5932" s="132"/>
      <c r="R5932" s="102"/>
      <c r="S5932" s="91"/>
    </row>
    <row r="5933" spans="1:19" s="104" customFormat="1" ht="12.75" customHeight="1" x14ac:dyDescent="0.25">
      <c r="A5933" s="121"/>
      <c r="B5933" s="92" t="str">
        <f>IF(E5933="","",VLOOKUP(E5933,[1]PROJECTES!$C$14:$G$5000,2,FALSE))</f>
        <v/>
      </c>
      <c r="C5933" s="121"/>
      <c r="D5933" s="93" t="str">
        <f>IF(E5933="","",VLOOKUP(E5933,[1]PROJECTES!$C$14:$G$5000,5,FALSE))</f>
        <v/>
      </c>
      <c r="E5933" s="117"/>
      <c r="F5933" s="95"/>
      <c r="G5933" s="96" t="str">
        <f>IF(E5933="","",VLOOKUP(E5933,[1]PROJECTES!$C$14:$G$5000,4,FALSE))</f>
        <v/>
      </c>
      <c r="H5933" s="118"/>
      <c r="I5933" s="97" t="str">
        <f>IF(H5933="","",VLOOKUP(H5933,BD!B$2:C$16,2,FALSE))</f>
        <v/>
      </c>
      <c r="J5933" s="98"/>
      <c r="K5933" s="135" t="str">
        <f t="shared" si="198"/>
        <v/>
      </c>
      <c r="L5933" s="99" t="str">
        <f t="shared" ca="1" si="199"/>
        <v>-</v>
      </c>
      <c r="M5933" s="93" t="str">
        <f>IF(E5933="","",VLOOKUP(E5933,[1]PROJECTES!$C$14:$Z$5000,21,FALSE))</f>
        <v/>
      </c>
      <c r="N5933" s="100"/>
      <c r="O5933" s="72" t="s">
        <v>229</v>
      </c>
      <c r="P5933" s="101"/>
      <c r="Q5933" s="132"/>
      <c r="R5933" s="102"/>
      <c r="S5933" s="91"/>
    </row>
    <row r="5934" spans="1:19" s="104" customFormat="1" ht="12.75" customHeight="1" x14ac:dyDescent="0.25">
      <c r="A5934" s="121"/>
      <c r="B5934" s="92" t="str">
        <f>IF(E5934="","",VLOOKUP(E5934,[1]PROJECTES!$C$14:$G$5000,2,FALSE))</f>
        <v/>
      </c>
      <c r="C5934" s="121"/>
      <c r="D5934" s="93" t="str">
        <f>IF(E5934="","",VLOOKUP(E5934,[1]PROJECTES!$C$14:$G$5000,5,FALSE))</f>
        <v/>
      </c>
      <c r="E5934" s="117"/>
      <c r="F5934" s="95"/>
      <c r="G5934" s="96" t="str">
        <f>IF(E5934="","",VLOOKUP(E5934,[1]PROJECTES!$C$14:$G$5000,4,FALSE))</f>
        <v/>
      </c>
      <c r="H5934" s="118"/>
      <c r="I5934" s="97" t="str">
        <f>IF(H5934="","",VLOOKUP(H5934,BD!B$2:C$16,2,FALSE))</f>
        <v/>
      </c>
      <c r="J5934" s="98"/>
      <c r="K5934" s="135" t="str">
        <f t="shared" si="198"/>
        <v/>
      </c>
      <c r="L5934" s="99" t="str">
        <f t="shared" ca="1" si="199"/>
        <v>-</v>
      </c>
      <c r="M5934" s="93" t="str">
        <f>IF(E5934="","",VLOOKUP(E5934,[1]PROJECTES!$C$14:$Z$5000,21,FALSE))</f>
        <v/>
      </c>
      <c r="N5934" s="100"/>
      <c r="O5934" s="72" t="s">
        <v>229</v>
      </c>
      <c r="P5934" s="101"/>
      <c r="Q5934" s="132"/>
      <c r="R5934" s="102"/>
      <c r="S5934" s="91"/>
    </row>
    <row r="5935" spans="1:19" s="104" customFormat="1" ht="12.75" customHeight="1" x14ac:dyDescent="0.25">
      <c r="A5935" s="121"/>
      <c r="B5935" s="92" t="str">
        <f>IF(E5935="","",VLOOKUP(E5935,[1]PROJECTES!$C$14:$G$5000,2,FALSE))</f>
        <v/>
      </c>
      <c r="C5935" s="121"/>
      <c r="D5935" s="93" t="str">
        <f>IF(E5935="","",VLOOKUP(E5935,[1]PROJECTES!$C$14:$G$5000,5,FALSE))</f>
        <v/>
      </c>
      <c r="E5935" s="117"/>
      <c r="F5935" s="95"/>
      <c r="G5935" s="96" t="str">
        <f>IF(E5935="","",VLOOKUP(E5935,[1]PROJECTES!$C$14:$G$5000,4,FALSE))</f>
        <v/>
      </c>
      <c r="H5935" s="118"/>
      <c r="I5935" s="97" t="str">
        <f>IF(H5935="","",VLOOKUP(H5935,BD!B$2:C$16,2,FALSE))</f>
        <v/>
      </c>
      <c r="J5935" s="98"/>
      <c r="K5935" s="135" t="str">
        <f t="shared" si="198"/>
        <v/>
      </c>
      <c r="L5935" s="99" t="str">
        <f t="shared" ca="1" si="199"/>
        <v>-</v>
      </c>
      <c r="M5935" s="93" t="str">
        <f>IF(E5935="","",VLOOKUP(E5935,[1]PROJECTES!$C$14:$Z$5000,21,FALSE))</f>
        <v/>
      </c>
      <c r="N5935" s="100"/>
      <c r="O5935" s="72" t="s">
        <v>229</v>
      </c>
      <c r="P5935" s="101"/>
      <c r="Q5935" s="132"/>
      <c r="R5935" s="102"/>
      <c r="S5935" s="91"/>
    </row>
    <row r="5936" spans="1:19" s="104" customFormat="1" ht="12.75" customHeight="1" x14ac:dyDescent="0.25">
      <c r="A5936" s="121"/>
      <c r="B5936" s="92" t="str">
        <f>IF(E5936="","",VLOOKUP(E5936,[1]PROJECTES!$C$14:$G$5000,2,FALSE))</f>
        <v/>
      </c>
      <c r="C5936" s="121"/>
      <c r="D5936" s="93" t="str">
        <f>IF(E5936="","",VLOOKUP(E5936,[1]PROJECTES!$C$14:$G$5000,5,FALSE))</f>
        <v/>
      </c>
      <c r="E5936" s="117"/>
      <c r="F5936" s="95"/>
      <c r="G5936" s="96" t="str">
        <f>IF(E5936="","",VLOOKUP(E5936,[1]PROJECTES!$C$14:$G$5000,4,FALSE))</f>
        <v/>
      </c>
      <c r="H5936" s="118"/>
      <c r="I5936" s="97" t="str">
        <f>IF(H5936="","",VLOOKUP(H5936,BD!B$2:C$16,2,FALSE))</f>
        <v/>
      </c>
      <c r="J5936" s="98"/>
      <c r="K5936" s="135" t="str">
        <f t="shared" si="198"/>
        <v/>
      </c>
      <c r="L5936" s="99" t="str">
        <f t="shared" ca="1" si="199"/>
        <v>-</v>
      </c>
      <c r="M5936" s="93" t="str">
        <f>IF(E5936="","",VLOOKUP(E5936,[1]PROJECTES!$C$14:$Z$5000,21,FALSE))</f>
        <v/>
      </c>
      <c r="N5936" s="100"/>
      <c r="O5936" s="72" t="s">
        <v>229</v>
      </c>
      <c r="P5936" s="101"/>
      <c r="Q5936" s="132"/>
      <c r="R5936" s="102"/>
      <c r="S5936" s="91"/>
    </row>
    <row r="5937" spans="1:19" s="104" customFormat="1" ht="12.75" customHeight="1" x14ac:dyDescent="0.25">
      <c r="A5937" s="121"/>
      <c r="B5937" s="92" t="str">
        <f>IF(E5937="","",VLOOKUP(E5937,[1]PROJECTES!$C$14:$G$5000,2,FALSE))</f>
        <v/>
      </c>
      <c r="C5937" s="121"/>
      <c r="D5937" s="93" t="str">
        <f>IF(E5937="","",VLOOKUP(E5937,[1]PROJECTES!$C$14:$G$5000,5,FALSE))</f>
        <v/>
      </c>
      <c r="E5937" s="117"/>
      <c r="F5937" s="95"/>
      <c r="G5937" s="96" t="str">
        <f>IF(E5937="","",VLOOKUP(E5937,[1]PROJECTES!$C$14:$G$5000,4,FALSE))</f>
        <v/>
      </c>
      <c r="H5937" s="118"/>
      <c r="I5937" s="97" t="str">
        <f>IF(H5937="","",VLOOKUP(H5937,BD!B$2:C$16,2,FALSE))</f>
        <v/>
      </c>
      <c r="J5937" s="98"/>
      <c r="K5937" s="135" t="str">
        <f t="shared" si="198"/>
        <v/>
      </c>
      <c r="L5937" s="99" t="str">
        <f t="shared" ca="1" si="199"/>
        <v>-</v>
      </c>
      <c r="M5937" s="93" t="str">
        <f>IF(E5937="","",VLOOKUP(E5937,[1]PROJECTES!$C$14:$Z$5000,21,FALSE))</f>
        <v/>
      </c>
      <c r="N5937" s="100"/>
      <c r="O5937" s="72" t="s">
        <v>229</v>
      </c>
      <c r="P5937" s="101"/>
      <c r="Q5937" s="132"/>
      <c r="R5937" s="102"/>
      <c r="S5937" s="91"/>
    </row>
    <row r="5938" spans="1:19" s="104" customFormat="1" ht="12.75" customHeight="1" x14ac:dyDescent="0.25">
      <c r="A5938" s="121"/>
      <c r="B5938" s="92" t="str">
        <f>IF(E5938="","",VLOOKUP(E5938,[1]PROJECTES!$C$14:$G$5000,2,FALSE))</f>
        <v/>
      </c>
      <c r="C5938" s="121"/>
      <c r="D5938" s="93" t="str">
        <f>IF(E5938="","",VLOOKUP(E5938,[1]PROJECTES!$C$14:$G$5000,5,FALSE))</f>
        <v/>
      </c>
      <c r="E5938" s="117"/>
      <c r="F5938" s="95"/>
      <c r="G5938" s="96" t="str">
        <f>IF(E5938="","",VLOOKUP(E5938,[1]PROJECTES!$C$14:$G$5000,4,FALSE))</f>
        <v/>
      </c>
      <c r="H5938" s="118"/>
      <c r="I5938" s="97" t="str">
        <f>IF(H5938="","",VLOOKUP(H5938,BD!B$2:C$16,2,FALSE))</f>
        <v/>
      </c>
      <c r="J5938" s="98"/>
      <c r="K5938" s="135" t="str">
        <f t="shared" si="198"/>
        <v/>
      </c>
      <c r="L5938" s="99" t="str">
        <f t="shared" ca="1" si="199"/>
        <v>-</v>
      </c>
      <c r="M5938" s="93" t="str">
        <f>IF(E5938="","",VLOOKUP(E5938,[1]PROJECTES!$C$14:$Z$5000,21,FALSE))</f>
        <v/>
      </c>
      <c r="N5938" s="100"/>
      <c r="O5938" s="72" t="s">
        <v>229</v>
      </c>
      <c r="P5938" s="101"/>
      <c r="Q5938" s="132"/>
      <c r="R5938" s="102"/>
      <c r="S5938" s="91"/>
    </row>
    <row r="5939" spans="1:19" s="104" customFormat="1" ht="12.75" customHeight="1" x14ac:dyDescent="0.25">
      <c r="A5939" s="121"/>
      <c r="B5939" s="92" t="str">
        <f>IF(E5939="","",VLOOKUP(E5939,[1]PROJECTES!$C$14:$G$5000,2,FALSE))</f>
        <v/>
      </c>
      <c r="C5939" s="121"/>
      <c r="D5939" s="93" t="str">
        <f>IF(E5939="","",VLOOKUP(E5939,[1]PROJECTES!$C$14:$G$5000,5,FALSE))</f>
        <v/>
      </c>
      <c r="E5939" s="117"/>
      <c r="F5939" s="95"/>
      <c r="G5939" s="96" t="str">
        <f>IF(E5939="","",VLOOKUP(E5939,[1]PROJECTES!$C$14:$G$5000,4,FALSE))</f>
        <v/>
      </c>
      <c r="H5939" s="118"/>
      <c r="I5939" s="97" t="str">
        <f>IF(H5939="","",VLOOKUP(H5939,BD!B$2:C$16,2,FALSE))</f>
        <v/>
      </c>
      <c r="J5939" s="98"/>
      <c r="K5939" s="135" t="str">
        <f t="shared" si="198"/>
        <v/>
      </c>
      <c r="L5939" s="99" t="str">
        <f t="shared" ca="1" si="199"/>
        <v>-</v>
      </c>
      <c r="M5939" s="93" t="str">
        <f>IF(E5939="","",VLOOKUP(E5939,[1]PROJECTES!$C$14:$Z$5000,21,FALSE))</f>
        <v/>
      </c>
      <c r="N5939" s="100"/>
      <c r="O5939" s="72" t="s">
        <v>229</v>
      </c>
      <c r="P5939" s="101"/>
      <c r="Q5939" s="132"/>
      <c r="R5939" s="102"/>
      <c r="S5939" s="91"/>
    </row>
    <row r="5940" spans="1:19" s="104" customFormat="1" ht="12.75" customHeight="1" x14ac:dyDescent="0.25">
      <c r="A5940" s="121"/>
      <c r="B5940" s="92" t="str">
        <f>IF(E5940="","",VLOOKUP(E5940,[1]PROJECTES!$C$14:$G$5000,2,FALSE))</f>
        <v/>
      </c>
      <c r="C5940" s="121"/>
      <c r="D5940" s="93" t="str">
        <f>IF(E5940="","",VLOOKUP(E5940,[1]PROJECTES!$C$14:$G$5000,5,FALSE))</f>
        <v/>
      </c>
      <c r="E5940" s="117"/>
      <c r="F5940" s="95"/>
      <c r="G5940" s="96" t="str">
        <f>IF(E5940="","",VLOOKUP(E5940,[1]PROJECTES!$C$14:$G$5000,4,FALSE))</f>
        <v/>
      </c>
      <c r="H5940" s="118"/>
      <c r="I5940" s="97" t="str">
        <f>IF(H5940="","",VLOOKUP(H5940,BD!B$2:C$16,2,FALSE))</f>
        <v/>
      </c>
      <c r="J5940" s="98"/>
      <c r="K5940" s="135" t="str">
        <f t="shared" si="198"/>
        <v/>
      </c>
      <c r="L5940" s="99" t="str">
        <f t="shared" ca="1" si="199"/>
        <v>-</v>
      </c>
      <c r="M5940" s="93" t="str">
        <f>IF(E5940="","",VLOOKUP(E5940,[1]PROJECTES!$C$14:$Z$5000,21,FALSE))</f>
        <v/>
      </c>
      <c r="N5940" s="100"/>
      <c r="O5940" s="72" t="s">
        <v>229</v>
      </c>
      <c r="P5940" s="101"/>
      <c r="Q5940" s="132"/>
      <c r="R5940" s="102"/>
      <c r="S5940" s="91"/>
    </row>
    <row r="5941" spans="1:19" s="104" customFormat="1" ht="12.75" customHeight="1" x14ac:dyDescent="0.25">
      <c r="A5941" s="121"/>
      <c r="B5941" s="92" t="str">
        <f>IF(E5941="","",VLOOKUP(E5941,[1]PROJECTES!$C$14:$G$5000,2,FALSE))</f>
        <v/>
      </c>
      <c r="C5941" s="121"/>
      <c r="D5941" s="93" t="str">
        <f>IF(E5941="","",VLOOKUP(E5941,[1]PROJECTES!$C$14:$G$5000,5,FALSE))</f>
        <v/>
      </c>
      <c r="E5941" s="117"/>
      <c r="F5941" s="95"/>
      <c r="G5941" s="96" t="str">
        <f>IF(E5941="","",VLOOKUP(E5941,[1]PROJECTES!$C$14:$G$5000,4,FALSE))</f>
        <v/>
      </c>
      <c r="H5941" s="118"/>
      <c r="I5941" s="97" t="str">
        <f>IF(H5941="","",VLOOKUP(H5941,BD!B$2:C$16,2,FALSE))</f>
        <v/>
      </c>
      <c r="J5941" s="98"/>
      <c r="K5941" s="135" t="str">
        <f t="shared" si="198"/>
        <v/>
      </c>
      <c r="L5941" s="99" t="str">
        <f t="shared" ca="1" si="199"/>
        <v>-</v>
      </c>
      <c r="M5941" s="93" t="str">
        <f>IF(E5941="","",VLOOKUP(E5941,[1]PROJECTES!$C$14:$Z$5000,21,FALSE))</f>
        <v/>
      </c>
      <c r="N5941" s="100"/>
      <c r="O5941" s="72" t="s">
        <v>229</v>
      </c>
      <c r="P5941" s="101"/>
      <c r="Q5941" s="132"/>
      <c r="R5941" s="102"/>
      <c r="S5941" s="91"/>
    </row>
    <row r="5942" spans="1:19" s="104" customFormat="1" ht="12.75" customHeight="1" x14ac:dyDescent="0.25">
      <c r="A5942" s="121"/>
      <c r="B5942" s="92" t="str">
        <f>IF(E5942="","",VLOOKUP(E5942,[1]PROJECTES!$C$14:$G$5000,2,FALSE))</f>
        <v/>
      </c>
      <c r="C5942" s="121"/>
      <c r="D5942" s="93" t="str">
        <f>IF(E5942="","",VLOOKUP(E5942,[1]PROJECTES!$C$14:$G$5000,5,FALSE))</f>
        <v/>
      </c>
      <c r="E5942" s="117"/>
      <c r="F5942" s="95"/>
      <c r="G5942" s="96" t="str">
        <f>IF(E5942="","",VLOOKUP(E5942,[1]PROJECTES!$C$14:$G$5000,4,FALSE))</f>
        <v/>
      </c>
      <c r="H5942" s="118"/>
      <c r="I5942" s="97" t="str">
        <f>IF(H5942="","",VLOOKUP(H5942,BD!B$2:C$16,2,FALSE))</f>
        <v/>
      </c>
      <c r="J5942" s="98"/>
      <c r="K5942" s="135" t="str">
        <f t="shared" si="198"/>
        <v/>
      </c>
      <c r="L5942" s="99" t="str">
        <f t="shared" ca="1" si="199"/>
        <v>-</v>
      </c>
      <c r="M5942" s="93" t="str">
        <f>IF(E5942="","",VLOOKUP(E5942,[1]PROJECTES!$C$14:$Z$5000,21,FALSE))</f>
        <v/>
      </c>
      <c r="N5942" s="100"/>
      <c r="O5942" s="72" t="s">
        <v>229</v>
      </c>
      <c r="P5942" s="101"/>
      <c r="Q5942" s="132"/>
      <c r="R5942" s="102"/>
      <c r="S5942" s="91"/>
    </row>
    <row r="5943" spans="1:19" s="104" customFormat="1" ht="12.75" customHeight="1" x14ac:dyDescent="0.25">
      <c r="A5943" s="121"/>
      <c r="B5943" s="92" t="str">
        <f>IF(E5943="","",VLOOKUP(E5943,[1]PROJECTES!$C$14:$G$5000,2,FALSE))</f>
        <v/>
      </c>
      <c r="C5943" s="121"/>
      <c r="D5943" s="93" t="str">
        <f>IF(E5943="","",VLOOKUP(E5943,[1]PROJECTES!$C$14:$G$5000,5,FALSE))</f>
        <v/>
      </c>
      <c r="E5943" s="117"/>
      <c r="F5943" s="95"/>
      <c r="G5943" s="96" t="str">
        <f>IF(E5943="","",VLOOKUP(E5943,[1]PROJECTES!$C$14:$G$5000,4,FALSE))</f>
        <v/>
      </c>
      <c r="H5943" s="118"/>
      <c r="I5943" s="97" t="str">
        <f>IF(H5943="","",VLOOKUP(H5943,BD!B$2:C$16,2,FALSE))</f>
        <v/>
      </c>
      <c r="J5943" s="98"/>
      <c r="K5943" s="135" t="str">
        <f t="shared" si="198"/>
        <v/>
      </c>
      <c r="L5943" s="99" t="str">
        <f t="shared" ca="1" si="199"/>
        <v>-</v>
      </c>
      <c r="M5943" s="93" t="str">
        <f>IF(E5943="","",VLOOKUP(E5943,[1]PROJECTES!$C$14:$Z$5000,21,FALSE))</f>
        <v/>
      </c>
      <c r="N5943" s="100"/>
      <c r="O5943" s="72" t="s">
        <v>229</v>
      </c>
      <c r="P5943" s="101"/>
      <c r="Q5943" s="132"/>
      <c r="R5943" s="102"/>
      <c r="S5943" s="91"/>
    </row>
    <row r="5944" spans="1:19" s="104" customFormat="1" ht="12.75" customHeight="1" x14ac:dyDescent="0.25">
      <c r="A5944" s="121"/>
      <c r="B5944" s="92" t="str">
        <f>IF(E5944="","",VLOOKUP(E5944,[1]PROJECTES!$C$14:$G$5000,2,FALSE))</f>
        <v/>
      </c>
      <c r="C5944" s="121"/>
      <c r="D5944" s="93" t="str">
        <f>IF(E5944="","",VLOOKUP(E5944,[1]PROJECTES!$C$14:$G$5000,5,FALSE))</f>
        <v/>
      </c>
      <c r="E5944" s="117"/>
      <c r="F5944" s="95"/>
      <c r="G5944" s="96" t="str">
        <f>IF(E5944="","",VLOOKUP(E5944,[1]PROJECTES!$C$14:$G$5000,4,FALSE))</f>
        <v/>
      </c>
      <c r="H5944" s="118"/>
      <c r="I5944" s="97" t="str">
        <f>IF(H5944="","",VLOOKUP(H5944,BD!B$2:C$16,2,FALSE))</f>
        <v/>
      </c>
      <c r="J5944" s="98"/>
      <c r="K5944" s="135" t="str">
        <f t="shared" si="198"/>
        <v/>
      </c>
      <c r="L5944" s="99" t="str">
        <f t="shared" ca="1" si="199"/>
        <v>-</v>
      </c>
      <c r="M5944" s="93" t="str">
        <f>IF(E5944="","",VLOOKUP(E5944,[1]PROJECTES!$C$14:$Z$5000,21,FALSE))</f>
        <v/>
      </c>
      <c r="N5944" s="100"/>
      <c r="O5944" s="72" t="s">
        <v>229</v>
      </c>
      <c r="P5944" s="101"/>
      <c r="Q5944" s="132"/>
      <c r="R5944" s="102"/>
      <c r="S5944" s="91"/>
    </row>
    <row r="5945" spans="1:19" s="104" customFormat="1" ht="12.75" customHeight="1" x14ac:dyDescent="0.25">
      <c r="A5945" s="121"/>
      <c r="B5945" s="92" t="str">
        <f>IF(E5945="","",VLOOKUP(E5945,[1]PROJECTES!$C$14:$G$5000,2,FALSE))</f>
        <v/>
      </c>
      <c r="C5945" s="121"/>
      <c r="D5945" s="93" t="str">
        <f>IF(E5945="","",VLOOKUP(E5945,[1]PROJECTES!$C$14:$G$5000,5,FALSE))</f>
        <v/>
      </c>
      <c r="E5945" s="117"/>
      <c r="F5945" s="95"/>
      <c r="G5945" s="96" t="str">
        <f>IF(E5945="","",VLOOKUP(E5945,[1]PROJECTES!$C$14:$G$5000,4,FALSE))</f>
        <v/>
      </c>
      <c r="H5945" s="118"/>
      <c r="I5945" s="97" t="str">
        <f>IF(H5945="","",VLOOKUP(H5945,BD!B$2:C$16,2,FALSE))</f>
        <v/>
      </c>
      <c r="J5945" s="98"/>
      <c r="K5945" s="135" t="str">
        <f t="shared" si="198"/>
        <v/>
      </c>
      <c r="L5945" s="99" t="str">
        <f t="shared" ca="1" si="199"/>
        <v>-</v>
      </c>
      <c r="M5945" s="93" t="str">
        <f>IF(E5945="","",VLOOKUP(E5945,[1]PROJECTES!$C$14:$Z$5000,21,FALSE))</f>
        <v/>
      </c>
      <c r="N5945" s="100"/>
      <c r="O5945" s="72" t="s">
        <v>229</v>
      </c>
      <c r="P5945" s="101"/>
      <c r="Q5945" s="132"/>
      <c r="R5945" s="102"/>
      <c r="S5945" s="91"/>
    </row>
    <row r="5946" spans="1:19" s="104" customFormat="1" ht="12.75" customHeight="1" x14ac:dyDescent="0.25">
      <c r="A5946" s="121"/>
      <c r="B5946" s="92" t="str">
        <f>IF(E5946="","",VLOOKUP(E5946,[1]PROJECTES!$C$14:$G$5000,2,FALSE))</f>
        <v/>
      </c>
      <c r="C5946" s="121"/>
      <c r="D5946" s="93" t="str">
        <f>IF(E5946="","",VLOOKUP(E5946,[1]PROJECTES!$C$14:$G$5000,5,FALSE))</f>
        <v/>
      </c>
      <c r="E5946" s="117"/>
      <c r="F5946" s="95"/>
      <c r="G5946" s="96" t="str">
        <f>IF(E5946="","",VLOOKUP(E5946,[1]PROJECTES!$C$14:$G$5000,4,FALSE))</f>
        <v/>
      </c>
      <c r="H5946" s="118"/>
      <c r="I5946" s="97" t="str">
        <f>IF(H5946="","",VLOOKUP(H5946,BD!B$2:C$16,2,FALSE))</f>
        <v/>
      </c>
      <c r="J5946" s="98"/>
      <c r="K5946" s="135" t="str">
        <f t="shared" si="198"/>
        <v/>
      </c>
      <c r="L5946" s="99" t="str">
        <f t="shared" ca="1" si="199"/>
        <v>-</v>
      </c>
      <c r="M5946" s="93" t="str">
        <f>IF(E5946="","",VLOOKUP(E5946,[1]PROJECTES!$C$14:$Z$5000,21,FALSE))</f>
        <v/>
      </c>
      <c r="N5946" s="100"/>
      <c r="O5946" s="72" t="s">
        <v>229</v>
      </c>
      <c r="P5946" s="101"/>
      <c r="Q5946" s="132"/>
      <c r="R5946" s="102"/>
      <c r="S5946" s="91"/>
    </row>
    <row r="5947" spans="1:19" s="104" customFormat="1" ht="12.75" customHeight="1" x14ac:dyDescent="0.25">
      <c r="A5947" s="121"/>
      <c r="B5947" s="92" t="str">
        <f>IF(E5947="","",VLOOKUP(E5947,[1]PROJECTES!$C$14:$G$5000,2,FALSE))</f>
        <v/>
      </c>
      <c r="C5947" s="121"/>
      <c r="D5947" s="93" t="str">
        <f>IF(E5947="","",VLOOKUP(E5947,[1]PROJECTES!$C$14:$G$5000,5,FALSE))</f>
        <v/>
      </c>
      <c r="E5947" s="117"/>
      <c r="F5947" s="95"/>
      <c r="G5947" s="96" t="str">
        <f>IF(E5947="","",VLOOKUP(E5947,[1]PROJECTES!$C$14:$G$5000,4,FALSE))</f>
        <v/>
      </c>
      <c r="H5947" s="118"/>
      <c r="I5947" s="97" t="str">
        <f>IF(H5947="","",VLOOKUP(H5947,BD!B$2:C$16,2,FALSE))</f>
        <v/>
      </c>
      <c r="J5947" s="98"/>
      <c r="K5947" s="135" t="str">
        <f t="shared" si="198"/>
        <v/>
      </c>
      <c r="L5947" s="99" t="str">
        <f t="shared" ca="1" si="199"/>
        <v>-</v>
      </c>
      <c r="M5947" s="93" t="str">
        <f>IF(E5947="","",VLOOKUP(E5947,[1]PROJECTES!$C$14:$Z$5000,21,FALSE))</f>
        <v/>
      </c>
      <c r="N5947" s="100"/>
      <c r="O5947" s="72" t="s">
        <v>229</v>
      </c>
      <c r="P5947" s="101"/>
      <c r="Q5947" s="132"/>
      <c r="R5947" s="102"/>
      <c r="S5947" s="91"/>
    </row>
    <row r="5948" spans="1:19" s="104" customFormat="1" ht="12.75" customHeight="1" x14ac:dyDescent="0.25">
      <c r="A5948" s="121"/>
      <c r="B5948" s="92" t="str">
        <f>IF(E5948="","",VLOOKUP(E5948,[1]PROJECTES!$C$14:$G$5000,2,FALSE))</f>
        <v/>
      </c>
      <c r="C5948" s="121"/>
      <c r="D5948" s="93" t="str">
        <f>IF(E5948="","",VLOOKUP(E5948,[1]PROJECTES!$C$14:$G$5000,5,FALSE))</f>
        <v/>
      </c>
      <c r="E5948" s="117"/>
      <c r="F5948" s="95"/>
      <c r="G5948" s="96" t="str">
        <f>IF(E5948="","",VLOOKUP(E5948,[1]PROJECTES!$C$14:$G$5000,4,FALSE))</f>
        <v/>
      </c>
      <c r="H5948" s="118"/>
      <c r="I5948" s="97" t="str">
        <f>IF(H5948="","",VLOOKUP(H5948,BD!B$2:C$16,2,FALSE))</f>
        <v/>
      </c>
      <c r="J5948" s="98"/>
      <c r="K5948" s="135" t="str">
        <f t="shared" si="198"/>
        <v/>
      </c>
      <c r="L5948" s="99" t="str">
        <f t="shared" ca="1" si="199"/>
        <v>-</v>
      </c>
      <c r="M5948" s="93" t="str">
        <f>IF(E5948="","",VLOOKUP(E5948,[1]PROJECTES!$C$14:$Z$5000,21,FALSE))</f>
        <v/>
      </c>
      <c r="N5948" s="100"/>
      <c r="O5948" s="72" t="s">
        <v>229</v>
      </c>
      <c r="P5948" s="101"/>
      <c r="Q5948" s="132"/>
      <c r="R5948" s="102"/>
      <c r="S5948" s="91"/>
    </row>
    <row r="5949" spans="1:19" s="104" customFormat="1" ht="12.75" customHeight="1" x14ac:dyDescent="0.25">
      <c r="A5949" s="121"/>
      <c r="B5949" s="92" t="str">
        <f>IF(E5949="","",VLOOKUP(E5949,[1]PROJECTES!$C$14:$G$5000,2,FALSE))</f>
        <v/>
      </c>
      <c r="C5949" s="121"/>
      <c r="D5949" s="93" t="str">
        <f>IF(E5949="","",VLOOKUP(E5949,[1]PROJECTES!$C$14:$G$5000,5,FALSE))</f>
        <v/>
      </c>
      <c r="E5949" s="117"/>
      <c r="F5949" s="95"/>
      <c r="G5949" s="96" t="str">
        <f>IF(E5949="","",VLOOKUP(E5949,[1]PROJECTES!$C$14:$G$5000,4,FALSE))</f>
        <v/>
      </c>
      <c r="H5949" s="118"/>
      <c r="I5949" s="97" t="str">
        <f>IF(H5949="","",VLOOKUP(H5949,BD!B$2:C$16,2,FALSE))</f>
        <v/>
      </c>
      <c r="J5949" s="98"/>
      <c r="K5949" s="135" t="str">
        <f t="shared" si="198"/>
        <v/>
      </c>
      <c r="L5949" s="99" t="str">
        <f t="shared" ca="1" si="199"/>
        <v>-</v>
      </c>
      <c r="M5949" s="93" t="str">
        <f>IF(E5949="","",VLOOKUP(E5949,[1]PROJECTES!$C$14:$Z$5000,21,FALSE))</f>
        <v/>
      </c>
      <c r="N5949" s="100"/>
      <c r="O5949" s="72" t="s">
        <v>229</v>
      </c>
      <c r="P5949" s="101"/>
      <c r="Q5949" s="132"/>
      <c r="R5949" s="102"/>
      <c r="S5949" s="91"/>
    </row>
    <row r="5950" spans="1:19" s="104" customFormat="1" ht="12.75" customHeight="1" x14ac:dyDescent="0.25">
      <c r="A5950" s="121"/>
      <c r="B5950" s="92" t="str">
        <f>IF(E5950="","",VLOOKUP(E5950,[1]PROJECTES!$C$14:$G$5000,2,FALSE))</f>
        <v/>
      </c>
      <c r="C5950" s="121"/>
      <c r="D5950" s="93" t="str">
        <f>IF(E5950="","",VLOOKUP(E5950,[1]PROJECTES!$C$14:$G$5000,5,FALSE))</f>
        <v/>
      </c>
      <c r="E5950" s="117"/>
      <c r="F5950" s="95"/>
      <c r="G5950" s="96" t="str">
        <f>IF(E5950="","",VLOOKUP(E5950,[1]PROJECTES!$C$14:$G$5000,4,FALSE))</f>
        <v/>
      </c>
      <c r="H5950" s="118"/>
      <c r="I5950" s="97" t="str">
        <f>IF(H5950="","",VLOOKUP(H5950,BD!B$2:C$16,2,FALSE))</f>
        <v/>
      </c>
      <c r="J5950" s="98"/>
      <c r="K5950" s="135" t="str">
        <f t="shared" si="198"/>
        <v/>
      </c>
      <c r="L5950" s="99" t="str">
        <f t="shared" ca="1" si="199"/>
        <v>-</v>
      </c>
      <c r="M5950" s="93" t="str">
        <f>IF(E5950="","",VLOOKUP(E5950,[1]PROJECTES!$C$14:$Z$5000,21,FALSE))</f>
        <v/>
      </c>
      <c r="N5950" s="100"/>
      <c r="O5950" s="72" t="s">
        <v>229</v>
      </c>
      <c r="P5950" s="101"/>
      <c r="Q5950" s="132"/>
      <c r="R5950" s="102"/>
      <c r="S5950" s="91"/>
    </row>
    <row r="5951" spans="1:19" s="104" customFormat="1" ht="12.75" customHeight="1" x14ac:dyDescent="0.25">
      <c r="A5951" s="121"/>
      <c r="B5951" s="92" t="str">
        <f>IF(E5951="","",VLOOKUP(E5951,[1]PROJECTES!$C$14:$G$5000,2,FALSE))</f>
        <v/>
      </c>
      <c r="C5951" s="121"/>
      <c r="D5951" s="93" t="str">
        <f>IF(E5951="","",VLOOKUP(E5951,[1]PROJECTES!$C$14:$G$5000,5,FALSE))</f>
        <v/>
      </c>
      <c r="E5951" s="117"/>
      <c r="F5951" s="95"/>
      <c r="G5951" s="96" t="str">
        <f>IF(E5951="","",VLOOKUP(E5951,[1]PROJECTES!$C$14:$G$5000,4,FALSE))</f>
        <v/>
      </c>
      <c r="H5951" s="118"/>
      <c r="I5951" s="97" t="str">
        <f>IF(H5951="","",VLOOKUP(H5951,BD!B$2:C$16,2,FALSE))</f>
        <v/>
      </c>
      <c r="J5951" s="98"/>
      <c r="K5951" s="135" t="str">
        <f t="shared" si="198"/>
        <v/>
      </c>
      <c r="L5951" s="99" t="str">
        <f t="shared" ca="1" si="199"/>
        <v>-</v>
      </c>
      <c r="M5951" s="93" t="str">
        <f>IF(E5951="","",VLOOKUP(E5951,[1]PROJECTES!$C$14:$Z$5000,21,FALSE))</f>
        <v/>
      </c>
      <c r="N5951" s="100"/>
      <c r="O5951" s="72" t="s">
        <v>229</v>
      </c>
      <c r="P5951" s="101"/>
      <c r="Q5951" s="132"/>
      <c r="R5951" s="102"/>
      <c r="S5951" s="91"/>
    </row>
    <row r="5952" spans="1:19" s="104" customFormat="1" ht="12.75" customHeight="1" x14ac:dyDescent="0.25">
      <c r="A5952" s="121"/>
      <c r="B5952" s="92" t="str">
        <f>IF(E5952="","",VLOOKUP(E5952,[1]PROJECTES!$C$14:$G$5000,2,FALSE))</f>
        <v/>
      </c>
      <c r="C5952" s="121"/>
      <c r="D5952" s="93" t="str">
        <f>IF(E5952="","",VLOOKUP(E5952,[1]PROJECTES!$C$14:$G$5000,5,FALSE))</f>
        <v/>
      </c>
      <c r="E5952" s="117"/>
      <c r="F5952" s="95"/>
      <c r="G5952" s="96" t="str">
        <f>IF(E5952="","",VLOOKUP(E5952,[1]PROJECTES!$C$14:$G$5000,4,FALSE))</f>
        <v/>
      </c>
      <c r="H5952" s="118"/>
      <c r="I5952" s="97" t="str">
        <f>IF(H5952="","",VLOOKUP(H5952,BD!B$2:C$16,2,FALSE))</f>
        <v/>
      </c>
      <c r="J5952" s="98"/>
      <c r="K5952" s="135" t="str">
        <f t="shared" si="198"/>
        <v/>
      </c>
      <c r="L5952" s="99" t="str">
        <f t="shared" ca="1" si="199"/>
        <v>-</v>
      </c>
      <c r="M5952" s="93" t="str">
        <f>IF(E5952="","",VLOOKUP(E5952,[1]PROJECTES!$C$14:$Z$5000,21,FALSE))</f>
        <v/>
      </c>
      <c r="N5952" s="100"/>
      <c r="O5952" s="72" t="s">
        <v>229</v>
      </c>
      <c r="P5952" s="101"/>
      <c r="Q5952" s="132"/>
      <c r="R5952" s="102"/>
      <c r="S5952" s="91"/>
    </row>
    <row r="5953" spans="1:19" s="104" customFormat="1" ht="12.75" customHeight="1" x14ac:dyDescent="0.25">
      <c r="A5953" s="121"/>
      <c r="B5953" s="92" t="str">
        <f>IF(E5953="","",VLOOKUP(E5953,[1]PROJECTES!$C$14:$G$5000,2,FALSE))</f>
        <v/>
      </c>
      <c r="C5953" s="121"/>
      <c r="D5953" s="93" t="str">
        <f>IF(E5953="","",VLOOKUP(E5953,[1]PROJECTES!$C$14:$G$5000,5,FALSE))</f>
        <v/>
      </c>
      <c r="E5953" s="117"/>
      <c r="F5953" s="95"/>
      <c r="G5953" s="96" t="str">
        <f>IF(E5953="","",VLOOKUP(E5953,[1]PROJECTES!$C$14:$G$5000,4,FALSE))</f>
        <v/>
      </c>
      <c r="H5953" s="118"/>
      <c r="I5953" s="97" t="str">
        <f>IF(H5953="","",VLOOKUP(H5953,BD!B$2:C$16,2,FALSE))</f>
        <v/>
      </c>
      <c r="J5953" s="98"/>
      <c r="K5953" s="135" t="str">
        <f t="shared" si="198"/>
        <v/>
      </c>
      <c r="L5953" s="99" t="str">
        <f t="shared" ca="1" si="199"/>
        <v>-</v>
      </c>
      <c r="M5953" s="93" t="str">
        <f>IF(E5953="","",VLOOKUP(E5953,[1]PROJECTES!$C$14:$Z$5000,21,FALSE))</f>
        <v/>
      </c>
      <c r="N5953" s="100"/>
      <c r="O5953" s="72" t="s">
        <v>229</v>
      </c>
      <c r="P5953" s="101"/>
      <c r="Q5953" s="132"/>
      <c r="R5953" s="102"/>
      <c r="S5953" s="91"/>
    </row>
    <row r="5954" spans="1:19" s="104" customFormat="1" ht="12.75" customHeight="1" x14ac:dyDescent="0.25">
      <c r="A5954" s="121"/>
      <c r="B5954" s="92" t="str">
        <f>IF(E5954="","",VLOOKUP(E5954,[1]PROJECTES!$C$14:$G$5000,2,FALSE))</f>
        <v/>
      </c>
      <c r="C5954" s="121"/>
      <c r="D5954" s="93" t="str">
        <f>IF(E5954="","",VLOOKUP(E5954,[1]PROJECTES!$C$14:$G$5000,5,FALSE))</f>
        <v/>
      </c>
      <c r="E5954" s="117"/>
      <c r="F5954" s="95"/>
      <c r="G5954" s="96" t="str">
        <f>IF(E5954="","",VLOOKUP(E5954,[1]PROJECTES!$C$14:$G$5000,4,FALSE))</f>
        <v/>
      </c>
      <c r="H5954" s="118"/>
      <c r="I5954" s="97" t="str">
        <f>IF(H5954="","",VLOOKUP(H5954,BD!B$2:C$16,2,FALSE))</f>
        <v/>
      </c>
      <c r="J5954" s="98"/>
      <c r="K5954" s="135" t="str">
        <f t="shared" si="198"/>
        <v/>
      </c>
      <c r="L5954" s="99" t="str">
        <f t="shared" ca="1" si="199"/>
        <v>-</v>
      </c>
      <c r="M5954" s="93" t="str">
        <f>IF(E5954="","",VLOOKUP(E5954,[1]PROJECTES!$C$14:$Z$5000,21,FALSE))</f>
        <v/>
      </c>
      <c r="N5954" s="100"/>
      <c r="O5954" s="72" t="s">
        <v>229</v>
      </c>
      <c r="P5954" s="101"/>
      <c r="Q5954" s="132"/>
      <c r="R5954" s="102"/>
      <c r="S5954" s="91"/>
    </row>
    <row r="5955" spans="1:19" s="104" customFormat="1" ht="12.75" customHeight="1" x14ac:dyDescent="0.25">
      <c r="A5955" s="121"/>
      <c r="B5955" s="92" t="str">
        <f>IF(E5955="","",VLOOKUP(E5955,[1]PROJECTES!$C$14:$G$5000,2,FALSE))</f>
        <v/>
      </c>
      <c r="C5955" s="121"/>
      <c r="D5955" s="93" t="str">
        <f>IF(E5955="","",VLOOKUP(E5955,[1]PROJECTES!$C$14:$G$5000,5,FALSE))</f>
        <v/>
      </c>
      <c r="E5955" s="117"/>
      <c r="F5955" s="95"/>
      <c r="G5955" s="96" t="str">
        <f>IF(E5955="","",VLOOKUP(E5955,[1]PROJECTES!$C$14:$G$5000,4,FALSE))</f>
        <v/>
      </c>
      <c r="H5955" s="118"/>
      <c r="I5955" s="97" t="str">
        <f>IF(H5955="","",VLOOKUP(H5955,BD!B$2:C$16,2,FALSE))</f>
        <v/>
      </c>
      <c r="J5955" s="98"/>
      <c r="K5955" s="135" t="str">
        <f t="shared" si="198"/>
        <v/>
      </c>
      <c r="L5955" s="99" t="str">
        <f t="shared" ca="1" si="199"/>
        <v>-</v>
      </c>
      <c r="M5955" s="93" t="str">
        <f>IF(E5955="","",VLOOKUP(E5955,[1]PROJECTES!$C$14:$Z$5000,21,FALSE))</f>
        <v/>
      </c>
      <c r="N5955" s="100"/>
      <c r="O5955" s="72" t="s">
        <v>229</v>
      </c>
      <c r="P5955" s="101"/>
      <c r="Q5955" s="132"/>
      <c r="R5955" s="102"/>
      <c r="S5955" s="91"/>
    </row>
    <row r="5956" spans="1:19" s="104" customFormat="1" ht="12.75" customHeight="1" x14ac:dyDescent="0.25">
      <c r="A5956" s="121"/>
      <c r="B5956" s="92" t="str">
        <f>IF(E5956="","",VLOOKUP(E5956,[1]PROJECTES!$C$14:$G$5000,2,FALSE))</f>
        <v/>
      </c>
      <c r="C5956" s="121"/>
      <c r="D5956" s="93" t="str">
        <f>IF(E5956="","",VLOOKUP(E5956,[1]PROJECTES!$C$14:$G$5000,5,FALSE))</f>
        <v/>
      </c>
      <c r="E5956" s="117"/>
      <c r="F5956" s="95"/>
      <c r="G5956" s="96" t="str">
        <f>IF(E5956="","",VLOOKUP(E5956,[1]PROJECTES!$C$14:$G$5000,4,FALSE))</f>
        <v/>
      </c>
      <c r="H5956" s="118"/>
      <c r="I5956" s="97" t="str">
        <f>IF(H5956="","",VLOOKUP(H5956,BD!B$2:C$16,2,FALSE))</f>
        <v/>
      </c>
      <c r="J5956" s="98"/>
      <c r="K5956" s="135" t="str">
        <f t="shared" si="198"/>
        <v/>
      </c>
      <c r="L5956" s="99" t="str">
        <f t="shared" ca="1" si="199"/>
        <v>-</v>
      </c>
      <c r="M5956" s="93" t="str">
        <f>IF(E5956="","",VLOOKUP(E5956,[1]PROJECTES!$C$14:$Z$5000,21,FALSE))</f>
        <v/>
      </c>
      <c r="N5956" s="100"/>
      <c r="O5956" s="72" t="s">
        <v>229</v>
      </c>
      <c r="P5956" s="101"/>
      <c r="Q5956" s="132"/>
      <c r="R5956" s="102"/>
      <c r="S5956" s="91"/>
    </row>
    <row r="5957" spans="1:19" s="104" customFormat="1" ht="12.75" customHeight="1" x14ac:dyDescent="0.25">
      <c r="A5957" s="121"/>
      <c r="B5957" s="92" t="str">
        <f>IF(E5957="","",VLOOKUP(E5957,[1]PROJECTES!$C$14:$G$5000,2,FALSE))</f>
        <v/>
      </c>
      <c r="C5957" s="121"/>
      <c r="D5957" s="93" t="str">
        <f>IF(E5957="","",VLOOKUP(E5957,[1]PROJECTES!$C$14:$G$5000,5,FALSE))</f>
        <v/>
      </c>
      <c r="E5957" s="117"/>
      <c r="F5957" s="95"/>
      <c r="G5957" s="96" t="str">
        <f>IF(E5957="","",VLOOKUP(E5957,[1]PROJECTES!$C$14:$G$5000,4,FALSE))</f>
        <v/>
      </c>
      <c r="H5957" s="118"/>
      <c r="I5957" s="97" t="str">
        <f>IF(H5957="","",VLOOKUP(H5957,BD!B$2:C$16,2,FALSE))</f>
        <v/>
      </c>
      <c r="J5957" s="98"/>
      <c r="K5957" s="135" t="str">
        <f t="shared" si="198"/>
        <v/>
      </c>
      <c r="L5957" s="99" t="str">
        <f t="shared" ca="1" si="199"/>
        <v>-</v>
      </c>
      <c r="M5957" s="93" t="str">
        <f>IF(E5957="","",VLOOKUP(E5957,[1]PROJECTES!$C$14:$Z$5000,21,FALSE))</f>
        <v/>
      </c>
      <c r="N5957" s="100"/>
      <c r="O5957" s="72" t="s">
        <v>229</v>
      </c>
      <c r="P5957" s="101"/>
      <c r="Q5957" s="132"/>
      <c r="R5957" s="102"/>
      <c r="S5957" s="91"/>
    </row>
    <row r="5958" spans="1:19" s="104" customFormat="1" ht="12.75" customHeight="1" x14ac:dyDescent="0.25">
      <c r="A5958" s="121"/>
      <c r="B5958" s="92" t="str">
        <f>IF(E5958="","",VLOOKUP(E5958,[1]PROJECTES!$C$14:$G$5000,2,FALSE))</f>
        <v/>
      </c>
      <c r="C5958" s="121"/>
      <c r="D5958" s="93" t="str">
        <f>IF(E5958="","",VLOOKUP(E5958,[1]PROJECTES!$C$14:$G$5000,5,FALSE))</f>
        <v/>
      </c>
      <c r="E5958" s="117"/>
      <c r="F5958" s="95"/>
      <c r="G5958" s="96" t="str">
        <f>IF(E5958="","",VLOOKUP(E5958,[1]PROJECTES!$C$14:$G$5000,4,FALSE))</f>
        <v/>
      </c>
      <c r="H5958" s="118"/>
      <c r="I5958" s="97" t="str">
        <f>IF(H5958="","",VLOOKUP(H5958,BD!B$2:C$16,2,FALSE))</f>
        <v/>
      </c>
      <c r="J5958" s="98"/>
      <c r="K5958" s="135" t="str">
        <f t="shared" si="198"/>
        <v/>
      </c>
      <c r="L5958" s="99" t="str">
        <f t="shared" ca="1" si="199"/>
        <v>-</v>
      </c>
      <c r="M5958" s="93" t="str">
        <f>IF(E5958="","",VLOOKUP(E5958,[1]PROJECTES!$C$14:$Z$5000,21,FALSE))</f>
        <v/>
      </c>
      <c r="N5958" s="100"/>
      <c r="O5958" s="72" t="s">
        <v>229</v>
      </c>
      <c r="P5958" s="101"/>
      <c r="Q5958" s="132"/>
      <c r="R5958" s="102"/>
      <c r="S5958" s="91"/>
    </row>
    <row r="5959" spans="1:19" s="104" customFormat="1" ht="12.75" customHeight="1" x14ac:dyDescent="0.25">
      <c r="A5959" s="121"/>
      <c r="B5959" s="92" t="str">
        <f>IF(E5959="","",VLOOKUP(E5959,[1]PROJECTES!$C$14:$G$5000,2,FALSE))</f>
        <v/>
      </c>
      <c r="C5959" s="121"/>
      <c r="D5959" s="93" t="str">
        <f>IF(E5959="","",VLOOKUP(E5959,[1]PROJECTES!$C$14:$G$5000,5,FALSE))</f>
        <v/>
      </c>
      <c r="E5959" s="117"/>
      <c r="F5959" s="95"/>
      <c r="G5959" s="96" t="str">
        <f>IF(E5959="","",VLOOKUP(E5959,[1]PROJECTES!$C$14:$G$5000,4,FALSE))</f>
        <v/>
      </c>
      <c r="H5959" s="118"/>
      <c r="I5959" s="97" t="str">
        <f>IF(H5959="","",VLOOKUP(H5959,BD!B$2:C$16,2,FALSE))</f>
        <v/>
      </c>
      <c r="J5959" s="98"/>
      <c r="K5959" s="135" t="str">
        <f t="shared" si="198"/>
        <v/>
      </c>
      <c r="L5959" s="99" t="str">
        <f t="shared" ca="1" si="199"/>
        <v>-</v>
      </c>
      <c r="M5959" s="93" t="str">
        <f>IF(E5959="","",VLOOKUP(E5959,[1]PROJECTES!$C$14:$Z$5000,21,FALSE))</f>
        <v/>
      </c>
      <c r="N5959" s="100"/>
      <c r="O5959" s="72" t="s">
        <v>229</v>
      </c>
      <c r="P5959" s="101"/>
      <c r="Q5959" s="132"/>
      <c r="R5959" s="102"/>
      <c r="S5959" s="91"/>
    </row>
    <row r="5960" spans="1:19" s="104" customFormat="1" ht="12.75" customHeight="1" x14ac:dyDescent="0.25">
      <c r="A5960" s="121"/>
      <c r="B5960" s="92" t="str">
        <f>IF(E5960="","",VLOOKUP(E5960,[1]PROJECTES!$C$14:$G$5000,2,FALSE))</f>
        <v/>
      </c>
      <c r="C5960" s="121"/>
      <c r="D5960" s="93" t="str">
        <f>IF(E5960="","",VLOOKUP(E5960,[1]PROJECTES!$C$14:$G$5000,5,FALSE))</f>
        <v/>
      </c>
      <c r="E5960" s="117"/>
      <c r="F5960" s="95"/>
      <c r="G5960" s="96" t="str">
        <f>IF(E5960="","",VLOOKUP(E5960,[1]PROJECTES!$C$14:$G$5000,4,FALSE))</f>
        <v/>
      </c>
      <c r="H5960" s="118"/>
      <c r="I5960" s="97" t="str">
        <f>IF(H5960="","",VLOOKUP(H5960,BD!B$2:C$16,2,FALSE))</f>
        <v/>
      </c>
      <c r="J5960" s="98"/>
      <c r="K5960" s="135" t="str">
        <f t="shared" si="198"/>
        <v/>
      </c>
      <c r="L5960" s="99" t="str">
        <f t="shared" ca="1" si="199"/>
        <v>-</v>
      </c>
      <c r="M5960" s="93" t="str">
        <f>IF(E5960="","",VLOOKUP(E5960,[1]PROJECTES!$C$14:$Z$5000,21,FALSE))</f>
        <v/>
      </c>
      <c r="N5960" s="100"/>
      <c r="O5960" s="72" t="s">
        <v>229</v>
      </c>
      <c r="P5960" s="101"/>
      <c r="Q5960" s="132"/>
      <c r="R5960" s="102"/>
      <c r="S5960" s="91"/>
    </row>
    <row r="5961" spans="1:19" s="104" customFormat="1" ht="12.75" customHeight="1" x14ac:dyDescent="0.25">
      <c r="A5961" s="121"/>
      <c r="B5961" s="92" t="str">
        <f>IF(E5961="","",VLOOKUP(E5961,[1]PROJECTES!$C$14:$G$5000,2,FALSE))</f>
        <v/>
      </c>
      <c r="C5961" s="121"/>
      <c r="D5961" s="93" t="str">
        <f>IF(E5961="","",VLOOKUP(E5961,[1]PROJECTES!$C$14:$G$5000,5,FALSE))</f>
        <v/>
      </c>
      <c r="E5961" s="117"/>
      <c r="F5961" s="95"/>
      <c r="G5961" s="96" t="str">
        <f>IF(E5961="","",VLOOKUP(E5961,[1]PROJECTES!$C$14:$G$5000,4,FALSE))</f>
        <v/>
      </c>
      <c r="H5961" s="118"/>
      <c r="I5961" s="97" t="str">
        <f>IF(H5961="","",VLOOKUP(H5961,BD!B$2:C$16,2,FALSE))</f>
        <v/>
      </c>
      <c r="J5961" s="98"/>
      <c r="K5961" s="135" t="str">
        <f t="shared" si="198"/>
        <v/>
      </c>
      <c r="L5961" s="99" t="str">
        <f t="shared" ca="1" si="199"/>
        <v>-</v>
      </c>
      <c r="M5961" s="93" t="str">
        <f>IF(E5961="","",VLOOKUP(E5961,[1]PROJECTES!$C$14:$Z$5000,21,FALSE))</f>
        <v/>
      </c>
      <c r="N5961" s="100"/>
      <c r="O5961" s="72" t="s">
        <v>229</v>
      </c>
      <c r="P5961" s="101"/>
      <c r="Q5961" s="132"/>
      <c r="R5961" s="102"/>
      <c r="S5961" s="91"/>
    </row>
    <row r="5962" spans="1:19" s="104" customFormat="1" ht="12.75" customHeight="1" x14ac:dyDescent="0.25">
      <c r="A5962" s="121"/>
      <c r="B5962" s="92" t="str">
        <f>IF(E5962="","",VLOOKUP(E5962,[1]PROJECTES!$C$14:$G$5000,2,FALSE))</f>
        <v/>
      </c>
      <c r="C5962" s="121"/>
      <c r="D5962" s="93" t="str">
        <f>IF(E5962="","",VLOOKUP(E5962,[1]PROJECTES!$C$14:$G$5000,5,FALSE))</f>
        <v/>
      </c>
      <c r="E5962" s="117"/>
      <c r="F5962" s="95"/>
      <c r="G5962" s="96" t="str">
        <f>IF(E5962="","",VLOOKUP(E5962,[1]PROJECTES!$C$14:$G$5000,4,FALSE))</f>
        <v/>
      </c>
      <c r="H5962" s="118"/>
      <c r="I5962" s="97" t="str">
        <f>IF(H5962="","",VLOOKUP(H5962,BD!B$2:C$16,2,FALSE))</f>
        <v/>
      </c>
      <c r="J5962" s="98"/>
      <c r="K5962" s="135" t="str">
        <f t="shared" si="198"/>
        <v/>
      </c>
      <c r="L5962" s="99" t="str">
        <f t="shared" ca="1" si="199"/>
        <v>-</v>
      </c>
      <c r="M5962" s="93" t="str">
        <f>IF(E5962="","",VLOOKUP(E5962,[1]PROJECTES!$C$14:$Z$5000,21,FALSE))</f>
        <v/>
      </c>
      <c r="N5962" s="100"/>
      <c r="O5962" s="72" t="s">
        <v>229</v>
      </c>
      <c r="P5962" s="101"/>
      <c r="Q5962" s="132"/>
      <c r="R5962" s="102"/>
      <c r="S5962" s="91"/>
    </row>
    <row r="5963" spans="1:19" s="104" customFormat="1" ht="12.75" customHeight="1" x14ac:dyDescent="0.25">
      <c r="A5963" s="121"/>
      <c r="B5963" s="92" t="str">
        <f>IF(E5963="","",VLOOKUP(E5963,[1]PROJECTES!$C$14:$G$5000,2,FALSE))</f>
        <v/>
      </c>
      <c r="C5963" s="121"/>
      <c r="D5963" s="93" t="str">
        <f>IF(E5963="","",VLOOKUP(E5963,[1]PROJECTES!$C$14:$G$5000,5,FALSE))</f>
        <v/>
      </c>
      <c r="E5963" s="117"/>
      <c r="F5963" s="95"/>
      <c r="G5963" s="96" t="str">
        <f>IF(E5963="","",VLOOKUP(E5963,[1]PROJECTES!$C$14:$G$5000,4,FALSE))</f>
        <v/>
      </c>
      <c r="H5963" s="118"/>
      <c r="I5963" s="97" t="str">
        <f>IF(H5963="","",VLOOKUP(H5963,BD!B$2:C$16,2,FALSE))</f>
        <v/>
      </c>
      <c r="J5963" s="98"/>
      <c r="K5963" s="135" t="str">
        <f t="shared" si="198"/>
        <v/>
      </c>
      <c r="L5963" s="99" t="str">
        <f t="shared" ca="1" si="199"/>
        <v>-</v>
      </c>
      <c r="M5963" s="93" t="str">
        <f>IF(E5963="","",VLOOKUP(E5963,[1]PROJECTES!$C$14:$Z$5000,21,FALSE))</f>
        <v/>
      </c>
      <c r="N5963" s="100"/>
      <c r="O5963" s="72" t="s">
        <v>229</v>
      </c>
      <c r="P5963" s="101"/>
      <c r="Q5963" s="132"/>
      <c r="R5963" s="102"/>
      <c r="S5963" s="91"/>
    </row>
    <row r="5964" spans="1:19" s="104" customFormat="1" ht="12.75" customHeight="1" x14ac:dyDescent="0.25">
      <c r="A5964" s="121"/>
      <c r="B5964" s="92" t="str">
        <f>IF(E5964="","",VLOOKUP(E5964,[1]PROJECTES!$C$14:$G$5000,2,FALSE))</f>
        <v/>
      </c>
      <c r="C5964" s="121"/>
      <c r="D5964" s="93" t="str">
        <f>IF(E5964="","",VLOOKUP(E5964,[1]PROJECTES!$C$14:$G$5000,5,FALSE))</f>
        <v/>
      </c>
      <c r="E5964" s="117"/>
      <c r="F5964" s="95"/>
      <c r="G5964" s="96" t="str">
        <f>IF(E5964="","",VLOOKUP(E5964,[1]PROJECTES!$C$14:$G$5000,4,FALSE))</f>
        <v/>
      </c>
      <c r="H5964" s="118"/>
      <c r="I5964" s="97" t="str">
        <f>IF(H5964="","",VLOOKUP(H5964,BD!B$2:C$16,2,FALSE))</f>
        <v/>
      </c>
      <c r="J5964" s="98"/>
      <c r="K5964" s="135" t="str">
        <f t="shared" si="198"/>
        <v/>
      </c>
      <c r="L5964" s="99" t="str">
        <f t="shared" ca="1" si="199"/>
        <v>-</v>
      </c>
      <c r="M5964" s="93" t="str">
        <f>IF(E5964="","",VLOOKUP(E5964,[1]PROJECTES!$C$14:$Z$5000,21,FALSE))</f>
        <v/>
      </c>
      <c r="N5964" s="100"/>
      <c r="O5964" s="72" t="s">
        <v>229</v>
      </c>
      <c r="P5964" s="101"/>
      <c r="Q5964" s="132"/>
      <c r="R5964" s="102"/>
      <c r="S5964" s="91"/>
    </row>
    <row r="5965" spans="1:19" s="104" customFormat="1" ht="12.75" customHeight="1" x14ac:dyDescent="0.25">
      <c r="A5965" s="121"/>
      <c r="B5965" s="92" t="str">
        <f>IF(E5965="","",VLOOKUP(E5965,[1]PROJECTES!$C$14:$G$5000,2,FALSE))</f>
        <v/>
      </c>
      <c r="C5965" s="121"/>
      <c r="D5965" s="93" t="str">
        <f>IF(E5965="","",VLOOKUP(E5965,[1]PROJECTES!$C$14:$G$5000,5,FALSE))</f>
        <v/>
      </c>
      <c r="E5965" s="117"/>
      <c r="F5965" s="95"/>
      <c r="G5965" s="96" t="str">
        <f>IF(E5965="","",VLOOKUP(E5965,[1]PROJECTES!$C$14:$G$5000,4,FALSE))</f>
        <v/>
      </c>
      <c r="H5965" s="118"/>
      <c r="I5965" s="97" t="str">
        <f>IF(H5965="","",VLOOKUP(H5965,BD!B$2:C$16,2,FALSE))</f>
        <v/>
      </c>
      <c r="J5965" s="98"/>
      <c r="K5965" s="135" t="str">
        <f t="shared" si="198"/>
        <v/>
      </c>
      <c r="L5965" s="99" t="str">
        <f t="shared" ca="1" si="199"/>
        <v>-</v>
      </c>
      <c r="M5965" s="93" t="str">
        <f>IF(E5965="","",VLOOKUP(E5965,[1]PROJECTES!$C$14:$Z$5000,21,FALSE))</f>
        <v/>
      </c>
      <c r="N5965" s="100"/>
      <c r="O5965" s="72" t="s">
        <v>229</v>
      </c>
      <c r="P5965" s="101"/>
      <c r="Q5965" s="132"/>
      <c r="R5965" s="102"/>
      <c r="S5965" s="91"/>
    </row>
    <row r="5966" spans="1:19" s="104" customFormat="1" ht="12.75" customHeight="1" x14ac:dyDescent="0.25">
      <c r="A5966" s="121"/>
      <c r="B5966" s="92" t="str">
        <f>IF(E5966="","",VLOOKUP(E5966,[1]PROJECTES!$C$14:$G$5000,2,FALSE))</f>
        <v/>
      </c>
      <c r="C5966" s="121"/>
      <c r="D5966" s="93" t="str">
        <f>IF(E5966="","",VLOOKUP(E5966,[1]PROJECTES!$C$14:$G$5000,5,FALSE))</f>
        <v/>
      </c>
      <c r="E5966" s="117"/>
      <c r="F5966" s="95"/>
      <c r="G5966" s="96" t="str">
        <f>IF(E5966="","",VLOOKUP(E5966,[1]PROJECTES!$C$14:$G$5000,4,FALSE))</f>
        <v/>
      </c>
      <c r="H5966" s="118"/>
      <c r="I5966" s="97" t="str">
        <f>IF(H5966="","",VLOOKUP(H5966,BD!B$2:C$16,2,FALSE))</f>
        <v/>
      </c>
      <c r="J5966" s="98"/>
      <c r="K5966" s="135" t="str">
        <f t="shared" si="198"/>
        <v/>
      </c>
      <c r="L5966" s="99" t="str">
        <f t="shared" ca="1" si="199"/>
        <v>-</v>
      </c>
      <c r="M5966" s="93" t="str">
        <f>IF(E5966="","",VLOOKUP(E5966,[1]PROJECTES!$C$14:$Z$5000,21,FALSE))</f>
        <v/>
      </c>
      <c r="N5966" s="100"/>
      <c r="O5966" s="72" t="s">
        <v>229</v>
      </c>
      <c r="P5966" s="101"/>
      <c r="Q5966" s="132"/>
      <c r="R5966" s="102"/>
      <c r="S5966" s="91"/>
    </row>
    <row r="5967" spans="1:19" s="104" customFormat="1" ht="12.75" customHeight="1" x14ac:dyDescent="0.25">
      <c r="A5967" s="121"/>
      <c r="B5967" s="92" t="str">
        <f>IF(E5967="","",VLOOKUP(E5967,[1]PROJECTES!$C$14:$G$5000,2,FALSE))</f>
        <v/>
      </c>
      <c r="C5967" s="121"/>
      <c r="D5967" s="93" t="str">
        <f>IF(E5967="","",VLOOKUP(E5967,[1]PROJECTES!$C$14:$G$5000,5,FALSE))</f>
        <v/>
      </c>
      <c r="E5967" s="117"/>
      <c r="F5967" s="95"/>
      <c r="G5967" s="96" t="str">
        <f>IF(E5967="","",VLOOKUP(E5967,[1]PROJECTES!$C$14:$G$5000,4,FALSE))</f>
        <v/>
      </c>
      <c r="H5967" s="118"/>
      <c r="I5967" s="97" t="str">
        <f>IF(H5967="","",VLOOKUP(H5967,BD!B$2:C$16,2,FALSE))</f>
        <v/>
      </c>
      <c r="J5967" s="98"/>
      <c r="K5967" s="135" t="str">
        <f t="shared" si="198"/>
        <v/>
      </c>
      <c r="L5967" s="99" t="str">
        <f t="shared" ca="1" si="199"/>
        <v>-</v>
      </c>
      <c r="M5967" s="93" t="str">
        <f>IF(E5967="","",VLOOKUP(E5967,[1]PROJECTES!$C$14:$Z$5000,21,FALSE))</f>
        <v/>
      </c>
      <c r="N5967" s="100"/>
      <c r="O5967" s="72" t="s">
        <v>229</v>
      </c>
      <c r="P5967" s="101"/>
      <c r="Q5967" s="132"/>
      <c r="R5967" s="102"/>
      <c r="S5967" s="91"/>
    </row>
    <row r="5968" spans="1:19" s="104" customFormat="1" ht="12.75" customHeight="1" x14ac:dyDescent="0.25">
      <c r="A5968" s="121"/>
      <c r="B5968" s="92" t="str">
        <f>IF(E5968="","",VLOOKUP(E5968,[1]PROJECTES!$C$14:$G$5000,2,FALSE))</f>
        <v/>
      </c>
      <c r="C5968" s="121"/>
      <c r="D5968" s="93" t="str">
        <f>IF(E5968="","",VLOOKUP(E5968,[1]PROJECTES!$C$14:$G$5000,5,FALSE))</f>
        <v/>
      </c>
      <c r="E5968" s="117"/>
      <c r="F5968" s="95"/>
      <c r="G5968" s="96" t="str">
        <f>IF(E5968="","",VLOOKUP(E5968,[1]PROJECTES!$C$14:$G$5000,4,FALSE))</f>
        <v/>
      </c>
      <c r="H5968" s="118"/>
      <c r="I5968" s="97" t="str">
        <f>IF(H5968="","",VLOOKUP(H5968,BD!B$2:C$16,2,FALSE))</f>
        <v/>
      </c>
      <c r="J5968" s="98"/>
      <c r="K5968" s="135" t="str">
        <f t="shared" si="198"/>
        <v/>
      </c>
      <c r="L5968" s="99" t="str">
        <f t="shared" ca="1" si="199"/>
        <v>-</v>
      </c>
      <c r="M5968" s="93" t="str">
        <f>IF(E5968="","",VLOOKUP(E5968,[1]PROJECTES!$C$14:$Z$5000,21,FALSE))</f>
        <v/>
      </c>
      <c r="N5968" s="100"/>
      <c r="O5968" s="72" t="s">
        <v>229</v>
      </c>
      <c r="P5968" s="101"/>
      <c r="Q5968" s="132"/>
      <c r="R5968" s="102"/>
      <c r="S5968" s="91"/>
    </row>
    <row r="5969" spans="1:19" s="104" customFormat="1" ht="12.75" customHeight="1" x14ac:dyDescent="0.25">
      <c r="A5969" s="121"/>
      <c r="B5969" s="92" t="str">
        <f>IF(E5969="","",VLOOKUP(E5969,[1]PROJECTES!$C$14:$G$5000,2,FALSE))</f>
        <v/>
      </c>
      <c r="C5969" s="121"/>
      <c r="D5969" s="93" t="str">
        <f>IF(E5969="","",VLOOKUP(E5969,[1]PROJECTES!$C$14:$G$5000,5,FALSE))</f>
        <v/>
      </c>
      <c r="E5969" s="117"/>
      <c r="F5969" s="95"/>
      <c r="G5969" s="96" t="str">
        <f>IF(E5969="","",VLOOKUP(E5969,[1]PROJECTES!$C$14:$G$5000,4,FALSE))</f>
        <v/>
      </c>
      <c r="H5969" s="118"/>
      <c r="I5969" s="97" t="str">
        <f>IF(H5969="","",VLOOKUP(H5969,BD!B$2:C$16,2,FALSE))</f>
        <v/>
      </c>
      <c r="J5969" s="98"/>
      <c r="K5969" s="135" t="str">
        <f t="shared" si="198"/>
        <v/>
      </c>
      <c r="L5969" s="99" t="str">
        <f t="shared" ca="1" si="199"/>
        <v>-</v>
      </c>
      <c r="M5969" s="93" t="str">
        <f>IF(E5969="","",VLOOKUP(E5969,[1]PROJECTES!$C$14:$Z$5000,21,FALSE))</f>
        <v/>
      </c>
      <c r="N5969" s="100"/>
      <c r="O5969" s="72" t="s">
        <v>229</v>
      </c>
      <c r="P5969" s="101"/>
      <c r="Q5969" s="132"/>
      <c r="R5969" s="102"/>
      <c r="S5969" s="91"/>
    </row>
    <row r="5970" spans="1:19" s="104" customFormat="1" ht="12.75" customHeight="1" x14ac:dyDescent="0.25">
      <c r="A5970" s="121"/>
      <c r="B5970" s="92" t="str">
        <f>IF(E5970="","",VLOOKUP(E5970,[1]PROJECTES!$C$14:$G$5000,2,FALSE))</f>
        <v/>
      </c>
      <c r="C5970" s="121"/>
      <c r="D5970" s="93" t="str">
        <f>IF(E5970="","",VLOOKUP(E5970,[1]PROJECTES!$C$14:$G$5000,5,FALSE))</f>
        <v/>
      </c>
      <c r="E5970" s="117"/>
      <c r="F5970" s="95"/>
      <c r="G5970" s="96" t="str">
        <f>IF(E5970="","",VLOOKUP(E5970,[1]PROJECTES!$C$14:$G$5000,4,FALSE))</f>
        <v/>
      </c>
      <c r="H5970" s="118"/>
      <c r="I5970" s="97" t="str">
        <f>IF(H5970="","",VLOOKUP(H5970,BD!B$2:C$16,2,FALSE))</f>
        <v/>
      </c>
      <c r="J5970" s="98"/>
      <c r="K5970" s="135" t="str">
        <f t="shared" si="198"/>
        <v/>
      </c>
      <c r="L5970" s="99" t="str">
        <f t="shared" ca="1" si="199"/>
        <v>-</v>
      </c>
      <c r="M5970" s="93" t="str">
        <f>IF(E5970="","",VLOOKUP(E5970,[1]PROJECTES!$C$14:$Z$5000,21,FALSE))</f>
        <v/>
      </c>
      <c r="N5970" s="100"/>
      <c r="O5970" s="72" t="s">
        <v>229</v>
      </c>
      <c r="P5970" s="101"/>
      <c r="Q5970" s="132"/>
      <c r="R5970" s="102"/>
      <c r="S5970" s="91"/>
    </row>
    <row r="5971" spans="1:19" s="104" customFormat="1" ht="12.75" customHeight="1" x14ac:dyDescent="0.25">
      <c r="A5971" s="121"/>
      <c r="B5971" s="92" t="str">
        <f>IF(E5971="","",VLOOKUP(E5971,[1]PROJECTES!$C$14:$G$5000,2,FALSE))</f>
        <v/>
      </c>
      <c r="C5971" s="121"/>
      <c r="D5971" s="93" t="str">
        <f>IF(E5971="","",VLOOKUP(E5971,[1]PROJECTES!$C$14:$G$5000,5,FALSE))</f>
        <v/>
      </c>
      <c r="E5971" s="117"/>
      <c r="F5971" s="95"/>
      <c r="G5971" s="96" t="str">
        <f>IF(E5971="","",VLOOKUP(E5971,[1]PROJECTES!$C$14:$G$5000,4,FALSE))</f>
        <v/>
      </c>
      <c r="H5971" s="118"/>
      <c r="I5971" s="97" t="str">
        <f>IF(H5971="","",VLOOKUP(H5971,BD!B$2:C$16,2,FALSE))</f>
        <v/>
      </c>
      <c r="J5971" s="98"/>
      <c r="K5971" s="135" t="str">
        <f t="shared" si="198"/>
        <v/>
      </c>
      <c r="L5971" s="99" t="str">
        <f t="shared" ca="1" si="199"/>
        <v>-</v>
      </c>
      <c r="M5971" s="93" t="str">
        <f>IF(E5971="","",VLOOKUP(E5971,[1]PROJECTES!$C$14:$Z$5000,21,FALSE))</f>
        <v/>
      </c>
      <c r="N5971" s="100"/>
      <c r="O5971" s="72" t="s">
        <v>229</v>
      </c>
      <c r="P5971" s="101"/>
      <c r="Q5971" s="132"/>
      <c r="R5971" s="102"/>
      <c r="S5971" s="91"/>
    </row>
    <row r="5972" spans="1:19" s="104" customFormat="1" ht="12.75" customHeight="1" x14ac:dyDescent="0.25">
      <c r="A5972" s="121"/>
      <c r="B5972" s="92" t="str">
        <f>IF(E5972="","",VLOOKUP(E5972,[1]PROJECTES!$C$14:$G$5000,2,FALSE))</f>
        <v/>
      </c>
      <c r="C5972" s="121"/>
      <c r="D5972" s="93" t="str">
        <f>IF(E5972="","",VLOOKUP(E5972,[1]PROJECTES!$C$14:$G$5000,5,FALSE))</f>
        <v/>
      </c>
      <c r="E5972" s="117"/>
      <c r="F5972" s="95"/>
      <c r="G5972" s="96" t="str">
        <f>IF(E5972="","",VLOOKUP(E5972,[1]PROJECTES!$C$14:$G$5000,4,FALSE))</f>
        <v/>
      </c>
      <c r="H5972" s="118"/>
      <c r="I5972" s="97" t="str">
        <f>IF(H5972="","",VLOOKUP(H5972,BD!B$2:C$16,2,FALSE))</f>
        <v/>
      </c>
      <c r="J5972" s="98"/>
      <c r="K5972" s="135" t="str">
        <f t="shared" si="198"/>
        <v/>
      </c>
      <c r="L5972" s="99" t="str">
        <f t="shared" ca="1" si="199"/>
        <v>-</v>
      </c>
      <c r="M5972" s="93" t="str">
        <f>IF(E5972="","",VLOOKUP(E5972,[1]PROJECTES!$C$14:$Z$5000,21,FALSE))</f>
        <v/>
      </c>
      <c r="N5972" s="100"/>
      <c r="O5972" s="72" t="s">
        <v>229</v>
      </c>
      <c r="P5972" s="101"/>
      <c r="Q5972" s="132"/>
      <c r="R5972" s="102"/>
      <c r="S5972" s="91"/>
    </row>
    <row r="5973" spans="1:19" s="104" customFormat="1" ht="12.75" customHeight="1" x14ac:dyDescent="0.25">
      <c r="A5973" s="121"/>
      <c r="B5973" s="92" t="str">
        <f>IF(E5973="","",VLOOKUP(E5973,[1]PROJECTES!$C$14:$G$5000,2,FALSE))</f>
        <v/>
      </c>
      <c r="C5973" s="121"/>
      <c r="D5973" s="93" t="str">
        <f>IF(E5973="","",VLOOKUP(E5973,[1]PROJECTES!$C$14:$G$5000,5,FALSE))</f>
        <v/>
      </c>
      <c r="E5973" s="117"/>
      <c r="F5973" s="95"/>
      <c r="G5973" s="96" t="str">
        <f>IF(E5973="","",VLOOKUP(E5973,[1]PROJECTES!$C$14:$G$5000,4,FALSE))</f>
        <v/>
      </c>
      <c r="H5973" s="118"/>
      <c r="I5973" s="97" t="str">
        <f>IF(H5973="","",VLOOKUP(H5973,BD!B$2:C$16,2,FALSE))</f>
        <v/>
      </c>
      <c r="J5973" s="98"/>
      <c r="K5973" s="135" t="str">
        <f t="shared" si="198"/>
        <v/>
      </c>
      <c r="L5973" s="99" t="str">
        <f t="shared" ca="1" si="199"/>
        <v>-</v>
      </c>
      <c r="M5973" s="93" t="str">
        <f>IF(E5973="","",VLOOKUP(E5973,[1]PROJECTES!$C$14:$Z$5000,21,FALSE))</f>
        <v/>
      </c>
      <c r="N5973" s="100"/>
      <c r="O5973" s="72" t="s">
        <v>229</v>
      </c>
      <c r="P5973" s="101"/>
      <c r="Q5973" s="132"/>
      <c r="R5973" s="102"/>
      <c r="S5973" s="91"/>
    </row>
    <row r="5974" spans="1:19" s="104" customFormat="1" ht="12.75" customHeight="1" x14ac:dyDescent="0.25">
      <c r="A5974" s="121"/>
      <c r="B5974" s="92" t="str">
        <f>IF(E5974="","",VLOOKUP(E5974,[1]PROJECTES!$C$14:$G$5000,2,FALSE))</f>
        <v/>
      </c>
      <c r="C5974" s="121"/>
      <c r="D5974" s="93" t="str">
        <f>IF(E5974="","",VLOOKUP(E5974,[1]PROJECTES!$C$14:$G$5000,5,FALSE))</f>
        <v/>
      </c>
      <c r="E5974" s="117"/>
      <c r="F5974" s="95"/>
      <c r="G5974" s="96" t="str">
        <f>IF(E5974="","",VLOOKUP(E5974,[1]PROJECTES!$C$14:$G$5000,4,FALSE))</f>
        <v/>
      </c>
      <c r="H5974" s="118"/>
      <c r="I5974" s="97" t="str">
        <f>IF(H5974="","",VLOOKUP(H5974,BD!B$2:C$16,2,FALSE))</f>
        <v/>
      </c>
      <c r="J5974" s="98"/>
      <c r="K5974" s="135" t="str">
        <f t="shared" si="198"/>
        <v/>
      </c>
      <c r="L5974" s="99" t="str">
        <f t="shared" ca="1" si="199"/>
        <v>-</v>
      </c>
      <c r="M5974" s="93" t="str">
        <f>IF(E5974="","",VLOOKUP(E5974,[1]PROJECTES!$C$14:$Z$5000,21,FALSE))</f>
        <v/>
      </c>
      <c r="N5974" s="100"/>
      <c r="O5974" s="72" t="s">
        <v>229</v>
      </c>
      <c r="P5974" s="101"/>
      <c r="Q5974" s="132"/>
      <c r="R5974" s="102"/>
      <c r="S5974" s="91"/>
    </row>
    <row r="5975" spans="1:19" s="104" customFormat="1" ht="12.75" customHeight="1" x14ac:dyDescent="0.25">
      <c r="A5975" s="121"/>
      <c r="B5975" s="92" t="str">
        <f>IF(E5975="","",VLOOKUP(E5975,[1]PROJECTES!$C$14:$G$5000,2,FALSE))</f>
        <v/>
      </c>
      <c r="C5975" s="121"/>
      <c r="D5975" s="93" t="str">
        <f>IF(E5975="","",VLOOKUP(E5975,[1]PROJECTES!$C$14:$G$5000,5,FALSE))</f>
        <v/>
      </c>
      <c r="E5975" s="117"/>
      <c r="F5975" s="95"/>
      <c r="G5975" s="96" t="str">
        <f>IF(E5975="","",VLOOKUP(E5975,[1]PROJECTES!$C$14:$G$5000,4,FALSE))</f>
        <v/>
      </c>
      <c r="H5975" s="118"/>
      <c r="I5975" s="97" t="str">
        <f>IF(H5975="","",VLOOKUP(H5975,BD!B$2:C$16,2,FALSE))</f>
        <v/>
      </c>
      <c r="J5975" s="98"/>
      <c r="K5975" s="135" t="str">
        <f t="shared" si="198"/>
        <v/>
      </c>
      <c r="L5975" s="99" t="str">
        <f t="shared" ca="1" si="199"/>
        <v>-</v>
      </c>
      <c r="M5975" s="93" t="str">
        <f>IF(E5975="","",VLOOKUP(E5975,[1]PROJECTES!$C$14:$Z$5000,21,FALSE))</f>
        <v/>
      </c>
      <c r="N5975" s="100"/>
      <c r="O5975" s="72" t="s">
        <v>229</v>
      </c>
      <c r="P5975" s="101"/>
      <c r="Q5975" s="132"/>
      <c r="R5975" s="102"/>
      <c r="S5975" s="91"/>
    </row>
    <row r="5976" spans="1:19" s="104" customFormat="1" ht="12.75" customHeight="1" x14ac:dyDescent="0.25">
      <c r="A5976" s="121"/>
      <c r="B5976" s="92" t="str">
        <f>IF(E5976="","",VLOOKUP(E5976,[1]PROJECTES!$C$14:$G$5000,2,FALSE))</f>
        <v/>
      </c>
      <c r="C5976" s="121"/>
      <c r="D5976" s="93" t="str">
        <f>IF(E5976="","",VLOOKUP(E5976,[1]PROJECTES!$C$14:$G$5000,5,FALSE))</f>
        <v/>
      </c>
      <c r="E5976" s="117"/>
      <c r="F5976" s="95"/>
      <c r="G5976" s="96" t="str">
        <f>IF(E5976="","",VLOOKUP(E5976,[1]PROJECTES!$C$14:$G$5000,4,FALSE))</f>
        <v/>
      </c>
      <c r="H5976" s="118"/>
      <c r="I5976" s="97" t="str">
        <f>IF(H5976="","",VLOOKUP(H5976,BD!B$2:C$16,2,FALSE))</f>
        <v/>
      </c>
      <c r="J5976" s="98"/>
      <c r="K5976" s="135" t="str">
        <f t="shared" si="198"/>
        <v/>
      </c>
      <c r="L5976" s="99" t="str">
        <f t="shared" ca="1" si="199"/>
        <v>-</v>
      </c>
      <c r="M5976" s="93" t="str">
        <f>IF(E5976="","",VLOOKUP(E5976,[1]PROJECTES!$C$14:$Z$5000,21,FALSE))</f>
        <v/>
      </c>
      <c r="N5976" s="100"/>
      <c r="O5976" s="72" t="s">
        <v>229</v>
      </c>
      <c r="P5976" s="101"/>
      <c r="Q5976" s="132"/>
      <c r="R5976" s="102"/>
      <c r="S5976" s="91"/>
    </row>
    <row r="5977" spans="1:19" s="104" customFormat="1" ht="12.75" customHeight="1" x14ac:dyDescent="0.25">
      <c r="A5977" s="121"/>
      <c r="B5977" s="92" t="str">
        <f>IF(E5977="","",VLOOKUP(E5977,[1]PROJECTES!$C$14:$G$5000,2,FALSE))</f>
        <v/>
      </c>
      <c r="C5977" s="121"/>
      <c r="D5977" s="93" t="str">
        <f>IF(E5977="","",VLOOKUP(E5977,[1]PROJECTES!$C$14:$G$5000,5,FALSE))</f>
        <v/>
      </c>
      <c r="E5977" s="117"/>
      <c r="F5977" s="95"/>
      <c r="G5977" s="96" t="str">
        <f>IF(E5977="","",VLOOKUP(E5977,[1]PROJECTES!$C$14:$G$5000,4,FALSE))</f>
        <v/>
      </c>
      <c r="H5977" s="118"/>
      <c r="I5977" s="97" t="str">
        <f>IF(H5977="","",VLOOKUP(H5977,BD!B$2:C$16,2,FALSE))</f>
        <v/>
      </c>
      <c r="J5977" s="98"/>
      <c r="K5977" s="135" t="str">
        <f t="shared" si="198"/>
        <v/>
      </c>
      <c r="L5977" s="99" t="str">
        <f t="shared" ca="1" si="199"/>
        <v>-</v>
      </c>
      <c r="M5977" s="93" t="str">
        <f>IF(E5977="","",VLOOKUP(E5977,[1]PROJECTES!$C$14:$Z$5000,21,FALSE))</f>
        <v/>
      </c>
      <c r="N5977" s="100"/>
      <c r="O5977" s="72" t="s">
        <v>229</v>
      </c>
      <c r="P5977" s="101"/>
      <c r="Q5977" s="132"/>
      <c r="R5977" s="102"/>
      <c r="S5977" s="91"/>
    </row>
    <row r="5978" spans="1:19" s="104" customFormat="1" ht="12.75" customHeight="1" x14ac:dyDescent="0.25">
      <c r="A5978" s="121"/>
      <c r="B5978" s="92" t="str">
        <f>IF(E5978="","",VLOOKUP(E5978,[1]PROJECTES!$C$14:$G$5000,2,FALSE))</f>
        <v/>
      </c>
      <c r="C5978" s="121"/>
      <c r="D5978" s="93" t="str">
        <f>IF(E5978="","",VLOOKUP(E5978,[1]PROJECTES!$C$14:$G$5000,5,FALSE))</f>
        <v/>
      </c>
      <c r="E5978" s="117"/>
      <c r="F5978" s="95"/>
      <c r="G5978" s="96" t="str">
        <f>IF(E5978="","",VLOOKUP(E5978,[1]PROJECTES!$C$14:$G$5000,4,FALSE))</f>
        <v/>
      </c>
      <c r="H5978" s="118"/>
      <c r="I5978" s="97" t="str">
        <f>IF(H5978="","",VLOOKUP(H5978,BD!B$2:C$16,2,FALSE))</f>
        <v/>
      </c>
      <c r="J5978" s="98"/>
      <c r="K5978" s="135" t="str">
        <f t="shared" si="198"/>
        <v/>
      </c>
      <c r="L5978" s="99" t="str">
        <f t="shared" ca="1" si="199"/>
        <v>-</v>
      </c>
      <c r="M5978" s="93" t="str">
        <f>IF(E5978="","",VLOOKUP(E5978,[1]PROJECTES!$C$14:$Z$5000,21,FALSE))</f>
        <v/>
      </c>
      <c r="N5978" s="100"/>
      <c r="O5978" s="72" t="s">
        <v>229</v>
      </c>
      <c r="P5978" s="101"/>
      <c r="Q5978" s="132"/>
      <c r="R5978" s="102"/>
      <c r="S5978" s="91"/>
    </row>
    <row r="5979" spans="1:19" s="104" customFormat="1" ht="12.75" customHeight="1" x14ac:dyDescent="0.25">
      <c r="A5979" s="121"/>
      <c r="B5979" s="92" t="str">
        <f>IF(E5979="","",VLOOKUP(E5979,[1]PROJECTES!$C$14:$G$5000,2,FALSE))</f>
        <v/>
      </c>
      <c r="C5979" s="121"/>
      <c r="D5979" s="93" t="str">
        <f>IF(E5979="","",VLOOKUP(E5979,[1]PROJECTES!$C$14:$G$5000,5,FALSE))</f>
        <v/>
      </c>
      <c r="E5979" s="117"/>
      <c r="F5979" s="95"/>
      <c r="G5979" s="96" t="str">
        <f>IF(E5979="","",VLOOKUP(E5979,[1]PROJECTES!$C$14:$G$5000,4,FALSE))</f>
        <v/>
      </c>
      <c r="H5979" s="118"/>
      <c r="I5979" s="97" t="str">
        <f>IF(H5979="","",VLOOKUP(H5979,BD!B$2:C$16,2,FALSE))</f>
        <v/>
      </c>
      <c r="J5979" s="98"/>
      <c r="K5979" s="135" t="str">
        <f t="shared" si="198"/>
        <v/>
      </c>
      <c r="L5979" s="99" t="str">
        <f t="shared" ca="1" si="199"/>
        <v>-</v>
      </c>
      <c r="M5979" s="93" t="str">
        <f>IF(E5979="","",VLOOKUP(E5979,[1]PROJECTES!$C$14:$Z$5000,21,FALSE))</f>
        <v/>
      </c>
      <c r="N5979" s="100"/>
      <c r="O5979" s="72" t="s">
        <v>229</v>
      </c>
      <c r="P5979" s="101"/>
      <c r="Q5979" s="132"/>
      <c r="R5979" s="102"/>
      <c r="S5979" s="91"/>
    </row>
    <row r="5980" spans="1:19" s="104" customFormat="1" ht="12.75" customHeight="1" x14ac:dyDescent="0.25">
      <c r="A5980" s="121"/>
      <c r="B5980" s="92" t="str">
        <f>IF(E5980="","",VLOOKUP(E5980,[1]PROJECTES!$C$14:$G$5000,2,FALSE))</f>
        <v/>
      </c>
      <c r="C5980" s="121"/>
      <c r="D5980" s="93" t="str">
        <f>IF(E5980="","",VLOOKUP(E5980,[1]PROJECTES!$C$14:$G$5000,5,FALSE))</f>
        <v/>
      </c>
      <c r="E5980" s="117"/>
      <c r="F5980" s="95"/>
      <c r="G5980" s="96" t="str">
        <f>IF(E5980="","",VLOOKUP(E5980,[1]PROJECTES!$C$14:$G$5000,4,FALSE))</f>
        <v/>
      </c>
      <c r="H5980" s="118"/>
      <c r="I5980" s="97" t="str">
        <f>IF(H5980="","",VLOOKUP(H5980,BD!B$2:C$16,2,FALSE))</f>
        <v/>
      </c>
      <c r="J5980" s="98"/>
      <c r="K5980" s="135" t="str">
        <f t="shared" si="198"/>
        <v/>
      </c>
      <c r="L5980" s="99" t="str">
        <f t="shared" ca="1" si="199"/>
        <v>-</v>
      </c>
      <c r="M5980" s="93" t="str">
        <f>IF(E5980="","",VLOOKUP(E5980,[1]PROJECTES!$C$14:$Z$5000,21,FALSE))</f>
        <v/>
      </c>
      <c r="N5980" s="100"/>
      <c r="O5980" s="72" t="s">
        <v>229</v>
      </c>
      <c r="P5980" s="101"/>
      <c r="Q5980" s="132"/>
      <c r="R5980" s="102"/>
      <c r="S5980" s="91"/>
    </row>
    <row r="5981" spans="1:19" s="104" customFormat="1" ht="12.75" customHeight="1" x14ac:dyDescent="0.25">
      <c r="A5981" s="121"/>
      <c r="B5981" s="92" t="str">
        <f>IF(E5981="","",VLOOKUP(E5981,[1]PROJECTES!$C$14:$G$5000,2,FALSE))</f>
        <v/>
      </c>
      <c r="C5981" s="121"/>
      <c r="D5981" s="93" t="str">
        <f>IF(E5981="","",VLOOKUP(E5981,[1]PROJECTES!$C$14:$G$5000,5,FALSE))</f>
        <v/>
      </c>
      <c r="E5981" s="117"/>
      <c r="F5981" s="95"/>
      <c r="G5981" s="96" t="str">
        <f>IF(E5981="","",VLOOKUP(E5981,[1]PROJECTES!$C$14:$G$5000,4,FALSE))</f>
        <v/>
      </c>
      <c r="H5981" s="118"/>
      <c r="I5981" s="97" t="str">
        <f>IF(H5981="","",VLOOKUP(H5981,BD!B$2:C$16,2,FALSE))</f>
        <v/>
      </c>
      <c r="J5981" s="98"/>
      <c r="K5981" s="135" t="str">
        <f t="shared" si="198"/>
        <v/>
      </c>
      <c r="L5981" s="99" t="str">
        <f t="shared" ca="1" si="199"/>
        <v>-</v>
      </c>
      <c r="M5981" s="93" t="str">
        <f>IF(E5981="","",VLOOKUP(E5981,[1]PROJECTES!$C$14:$Z$5000,21,FALSE))</f>
        <v/>
      </c>
      <c r="N5981" s="100"/>
      <c r="O5981" s="72" t="s">
        <v>229</v>
      </c>
      <c r="P5981" s="101"/>
      <c r="Q5981" s="132"/>
      <c r="R5981" s="102"/>
      <c r="S5981" s="91"/>
    </row>
    <row r="5982" spans="1:19" s="104" customFormat="1" ht="12.75" customHeight="1" x14ac:dyDescent="0.25">
      <c r="A5982" s="121"/>
      <c r="B5982" s="92" t="str">
        <f>IF(E5982="","",VLOOKUP(E5982,[1]PROJECTES!$C$14:$G$5000,2,FALSE))</f>
        <v/>
      </c>
      <c r="C5982" s="121"/>
      <c r="D5982" s="93" t="str">
        <f>IF(E5982="","",VLOOKUP(E5982,[1]PROJECTES!$C$14:$G$5000,5,FALSE))</f>
        <v/>
      </c>
      <c r="E5982" s="117"/>
      <c r="F5982" s="95"/>
      <c r="G5982" s="96" t="str">
        <f>IF(E5982="","",VLOOKUP(E5982,[1]PROJECTES!$C$14:$G$5000,4,FALSE))</f>
        <v/>
      </c>
      <c r="H5982" s="118"/>
      <c r="I5982" s="97" t="str">
        <f>IF(H5982="","",VLOOKUP(H5982,BD!B$2:C$16,2,FALSE))</f>
        <v/>
      </c>
      <c r="J5982" s="98"/>
      <c r="K5982" s="135" t="str">
        <f t="shared" si="198"/>
        <v/>
      </c>
      <c r="L5982" s="99" t="str">
        <f t="shared" ca="1" si="199"/>
        <v>-</v>
      </c>
      <c r="M5982" s="93" t="str">
        <f>IF(E5982="","",VLOOKUP(E5982,[1]PROJECTES!$C$14:$Z$5000,21,FALSE))</f>
        <v/>
      </c>
      <c r="N5982" s="100"/>
      <c r="O5982" s="72" t="s">
        <v>229</v>
      </c>
      <c r="P5982" s="101"/>
      <c r="Q5982" s="132"/>
      <c r="R5982" s="102"/>
      <c r="S5982" s="91"/>
    </row>
    <row r="5983" spans="1:19" s="104" customFormat="1" ht="12.75" customHeight="1" x14ac:dyDescent="0.25">
      <c r="A5983" s="121"/>
      <c r="B5983" s="92" t="str">
        <f>IF(E5983="","",VLOOKUP(E5983,[1]PROJECTES!$C$14:$G$5000,2,FALSE))</f>
        <v/>
      </c>
      <c r="C5983" s="121"/>
      <c r="D5983" s="93" t="str">
        <f>IF(E5983="","",VLOOKUP(E5983,[1]PROJECTES!$C$14:$G$5000,5,FALSE))</f>
        <v/>
      </c>
      <c r="E5983" s="117"/>
      <c r="F5983" s="95"/>
      <c r="G5983" s="96" t="str">
        <f>IF(E5983="","",VLOOKUP(E5983,[1]PROJECTES!$C$14:$G$5000,4,FALSE))</f>
        <v/>
      </c>
      <c r="H5983" s="118"/>
      <c r="I5983" s="97" t="str">
        <f>IF(H5983="","",VLOOKUP(H5983,BD!B$2:C$16,2,FALSE))</f>
        <v/>
      </c>
      <c r="J5983" s="98"/>
      <c r="K5983" s="135" t="str">
        <f t="shared" si="198"/>
        <v/>
      </c>
      <c r="L5983" s="99" t="str">
        <f t="shared" ca="1" si="199"/>
        <v>-</v>
      </c>
      <c r="M5983" s="93" t="str">
        <f>IF(E5983="","",VLOOKUP(E5983,[1]PROJECTES!$C$14:$Z$5000,21,FALSE))</f>
        <v/>
      </c>
      <c r="N5983" s="100"/>
      <c r="O5983" s="72" t="s">
        <v>229</v>
      </c>
      <c r="P5983" s="101"/>
      <c r="Q5983" s="132"/>
      <c r="R5983" s="102"/>
      <c r="S5983" s="91"/>
    </row>
    <row r="5984" spans="1:19" s="104" customFormat="1" ht="12.75" customHeight="1" x14ac:dyDescent="0.25">
      <c r="A5984" s="121"/>
      <c r="B5984" s="92" t="str">
        <f>IF(E5984="","",VLOOKUP(E5984,[1]PROJECTES!$C$14:$G$5000,2,FALSE))</f>
        <v/>
      </c>
      <c r="C5984" s="121"/>
      <c r="D5984" s="93" t="str">
        <f>IF(E5984="","",VLOOKUP(E5984,[1]PROJECTES!$C$14:$G$5000,5,FALSE))</f>
        <v/>
      </c>
      <c r="E5984" s="117"/>
      <c r="F5984" s="95"/>
      <c r="G5984" s="96" t="str">
        <f>IF(E5984="","",VLOOKUP(E5984,[1]PROJECTES!$C$14:$G$5000,4,FALSE))</f>
        <v/>
      </c>
      <c r="H5984" s="118"/>
      <c r="I5984" s="97" t="str">
        <f>IF(H5984="","",VLOOKUP(H5984,BD!B$2:C$16,2,FALSE))</f>
        <v/>
      </c>
      <c r="J5984" s="98"/>
      <c r="K5984" s="135" t="str">
        <f t="shared" si="198"/>
        <v/>
      </c>
      <c r="L5984" s="99" t="str">
        <f t="shared" ca="1" si="199"/>
        <v>-</v>
      </c>
      <c r="M5984" s="93" t="str">
        <f>IF(E5984="","",VLOOKUP(E5984,[1]PROJECTES!$C$14:$Z$5000,21,FALSE))</f>
        <v/>
      </c>
      <c r="N5984" s="100"/>
      <c r="O5984" s="72" t="s">
        <v>229</v>
      </c>
      <c r="P5984" s="101"/>
      <c r="Q5984" s="132"/>
      <c r="R5984" s="102"/>
      <c r="S5984" s="91"/>
    </row>
    <row r="5985" spans="1:19" s="104" customFormat="1" ht="12.75" customHeight="1" x14ac:dyDescent="0.25">
      <c r="A5985" s="121"/>
      <c r="B5985" s="92" t="str">
        <f>IF(E5985="","",VLOOKUP(E5985,[1]PROJECTES!$C$14:$G$5000,2,FALSE))</f>
        <v/>
      </c>
      <c r="C5985" s="121"/>
      <c r="D5985" s="93" t="str">
        <f>IF(E5985="","",VLOOKUP(E5985,[1]PROJECTES!$C$14:$G$5000,5,FALSE))</f>
        <v/>
      </c>
      <c r="E5985" s="117"/>
      <c r="F5985" s="95"/>
      <c r="G5985" s="96" t="str">
        <f>IF(E5985="","",VLOOKUP(E5985,[1]PROJECTES!$C$14:$G$5000,4,FALSE))</f>
        <v/>
      </c>
      <c r="H5985" s="118"/>
      <c r="I5985" s="97" t="str">
        <f>IF(H5985="","",VLOOKUP(H5985,BD!B$2:C$16,2,FALSE))</f>
        <v/>
      </c>
      <c r="J5985" s="98"/>
      <c r="K5985" s="135" t="str">
        <f t="shared" si="198"/>
        <v/>
      </c>
      <c r="L5985" s="99" t="str">
        <f t="shared" ca="1" si="199"/>
        <v>-</v>
      </c>
      <c r="M5985" s="93" t="str">
        <f>IF(E5985="","",VLOOKUP(E5985,[1]PROJECTES!$C$14:$Z$5000,21,FALSE))</f>
        <v/>
      </c>
      <c r="N5985" s="100"/>
      <c r="O5985" s="72" t="s">
        <v>229</v>
      </c>
      <c r="P5985" s="101"/>
      <c r="Q5985" s="132"/>
      <c r="R5985" s="102"/>
      <c r="S5985" s="91"/>
    </row>
    <row r="5986" spans="1:19" s="104" customFormat="1" ht="12.75" customHeight="1" x14ac:dyDescent="0.25">
      <c r="A5986" s="121"/>
      <c r="B5986" s="92" t="str">
        <f>IF(E5986="","",VLOOKUP(E5986,[1]PROJECTES!$C$14:$G$5000,2,FALSE))</f>
        <v/>
      </c>
      <c r="C5986" s="121"/>
      <c r="D5986" s="93" t="str">
        <f>IF(E5986="","",VLOOKUP(E5986,[1]PROJECTES!$C$14:$G$5000,5,FALSE))</f>
        <v/>
      </c>
      <c r="E5986" s="117"/>
      <c r="F5986" s="95"/>
      <c r="G5986" s="96" t="str">
        <f>IF(E5986="","",VLOOKUP(E5986,[1]PROJECTES!$C$14:$G$5000,4,FALSE))</f>
        <v/>
      </c>
      <c r="H5986" s="118"/>
      <c r="I5986" s="97" t="str">
        <f>IF(H5986="","",VLOOKUP(H5986,BD!B$2:C$16,2,FALSE))</f>
        <v/>
      </c>
      <c r="J5986" s="98"/>
      <c r="K5986" s="135" t="str">
        <f t="shared" si="198"/>
        <v/>
      </c>
      <c r="L5986" s="99" t="str">
        <f t="shared" ca="1" si="199"/>
        <v>-</v>
      </c>
      <c r="M5986" s="93" t="str">
        <f>IF(E5986="","",VLOOKUP(E5986,[1]PROJECTES!$C$14:$Z$5000,21,FALSE))</f>
        <v/>
      </c>
      <c r="N5986" s="100"/>
      <c r="O5986" s="72" t="s">
        <v>229</v>
      </c>
      <c r="P5986" s="101"/>
      <c r="Q5986" s="132"/>
      <c r="R5986" s="102"/>
      <c r="S5986" s="91"/>
    </row>
    <row r="5987" spans="1:19" s="104" customFormat="1" ht="12.75" customHeight="1" x14ac:dyDescent="0.25">
      <c r="A5987" s="121"/>
      <c r="B5987" s="92" t="str">
        <f>IF(E5987="","",VLOOKUP(E5987,[1]PROJECTES!$C$14:$G$5000,2,FALSE))</f>
        <v/>
      </c>
      <c r="C5987" s="121"/>
      <c r="D5987" s="93" t="str">
        <f>IF(E5987="","",VLOOKUP(E5987,[1]PROJECTES!$C$14:$G$5000,5,FALSE))</f>
        <v/>
      </c>
      <c r="E5987" s="117"/>
      <c r="F5987" s="95"/>
      <c r="G5987" s="96" t="str">
        <f>IF(E5987="","",VLOOKUP(E5987,[1]PROJECTES!$C$14:$G$5000,4,FALSE))</f>
        <v/>
      </c>
      <c r="H5987" s="118"/>
      <c r="I5987" s="97" t="str">
        <f>IF(H5987="","",VLOOKUP(H5987,BD!B$2:C$16,2,FALSE))</f>
        <v/>
      </c>
      <c r="J5987" s="98"/>
      <c r="K5987" s="135" t="str">
        <f t="shared" si="198"/>
        <v/>
      </c>
      <c r="L5987" s="99" t="str">
        <f t="shared" ca="1" si="199"/>
        <v>-</v>
      </c>
      <c r="M5987" s="93" t="str">
        <f>IF(E5987="","",VLOOKUP(E5987,[1]PROJECTES!$C$14:$Z$5000,21,FALSE))</f>
        <v/>
      </c>
      <c r="N5987" s="100"/>
      <c r="O5987" s="72" t="s">
        <v>229</v>
      </c>
      <c r="P5987" s="101"/>
      <c r="Q5987" s="132"/>
      <c r="R5987" s="102"/>
      <c r="S5987" s="91"/>
    </row>
    <row r="5988" spans="1:19" s="104" customFormat="1" ht="12.75" customHeight="1" x14ac:dyDescent="0.25">
      <c r="A5988" s="121"/>
      <c r="B5988" s="92" t="str">
        <f>IF(E5988="","",VLOOKUP(E5988,[1]PROJECTES!$C$14:$G$5000,2,FALSE))</f>
        <v/>
      </c>
      <c r="C5988" s="121"/>
      <c r="D5988" s="93" t="str">
        <f>IF(E5988="","",VLOOKUP(E5988,[1]PROJECTES!$C$14:$G$5000,5,FALSE))</f>
        <v/>
      </c>
      <c r="E5988" s="117"/>
      <c r="F5988" s="95"/>
      <c r="G5988" s="96" t="str">
        <f>IF(E5988="","",VLOOKUP(E5988,[1]PROJECTES!$C$14:$G$5000,4,FALSE))</f>
        <v/>
      </c>
      <c r="H5988" s="118"/>
      <c r="I5988" s="97" t="str">
        <f>IF(H5988="","",VLOOKUP(H5988,BD!B$2:C$16,2,FALSE))</f>
        <v/>
      </c>
      <c r="J5988" s="98"/>
      <c r="K5988" s="135" t="str">
        <f t="shared" si="198"/>
        <v/>
      </c>
      <c r="L5988" s="99" t="str">
        <f t="shared" ca="1" si="199"/>
        <v>-</v>
      </c>
      <c r="M5988" s="93" t="str">
        <f>IF(E5988="","",VLOOKUP(E5988,[1]PROJECTES!$C$14:$Z$5000,21,FALSE))</f>
        <v/>
      </c>
      <c r="N5988" s="100"/>
      <c r="O5988" s="72" t="s">
        <v>229</v>
      </c>
      <c r="P5988" s="101"/>
      <c r="Q5988" s="132"/>
      <c r="R5988" s="102"/>
      <c r="S5988" s="91"/>
    </row>
    <row r="5989" spans="1:19" s="104" customFormat="1" ht="12.75" customHeight="1" x14ac:dyDescent="0.25">
      <c r="A5989" s="121"/>
      <c r="B5989" s="92" t="str">
        <f>IF(E5989="","",VLOOKUP(E5989,[1]PROJECTES!$C$14:$G$5000,2,FALSE))</f>
        <v/>
      </c>
      <c r="C5989" s="121"/>
      <c r="D5989" s="93" t="str">
        <f>IF(E5989="","",VLOOKUP(E5989,[1]PROJECTES!$C$14:$G$5000,5,FALSE))</f>
        <v/>
      </c>
      <c r="E5989" s="117"/>
      <c r="F5989" s="95"/>
      <c r="G5989" s="96" t="str">
        <f>IF(E5989="","",VLOOKUP(E5989,[1]PROJECTES!$C$14:$G$5000,4,FALSE))</f>
        <v/>
      </c>
      <c r="H5989" s="118"/>
      <c r="I5989" s="97" t="str">
        <f>IF(H5989="","",VLOOKUP(H5989,BD!B$2:C$16,2,FALSE))</f>
        <v/>
      </c>
      <c r="J5989" s="98"/>
      <c r="K5989" s="135" t="str">
        <f t="shared" si="198"/>
        <v/>
      </c>
      <c r="L5989" s="99" t="str">
        <f t="shared" ca="1" si="199"/>
        <v>-</v>
      </c>
      <c r="M5989" s="93" t="str">
        <f>IF(E5989="","",VLOOKUP(E5989,[1]PROJECTES!$C$14:$Z$5000,21,FALSE))</f>
        <v/>
      </c>
      <c r="N5989" s="100"/>
      <c r="O5989" s="72" t="s">
        <v>229</v>
      </c>
      <c r="P5989" s="101"/>
      <c r="Q5989" s="132"/>
      <c r="R5989" s="102"/>
      <c r="S5989" s="91"/>
    </row>
    <row r="5990" spans="1:19" s="104" customFormat="1" ht="12.75" customHeight="1" x14ac:dyDescent="0.25">
      <c r="A5990" s="121"/>
      <c r="B5990" s="92" t="str">
        <f>IF(E5990="","",VLOOKUP(E5990,[1]PROJECTES!$C$14:$G$5000,2,FALSE))</f>
        <v/>
      </c>
      <c r="C5990" s="121"/>
      <c r="D5990" s="93" t="str">
        <f>IF(E5990="","",VLOOKUP(E5990,[1]PROJECTES!$C$14:$G$5000,5,FALSE))</f>
        <v/>
      </c>
      <c r="E5990" s="117"/>
      <c r="F5990" s="95"/>
      <c r="G5990" s="96" t="str">
        <f>IF(E5990="","",VLOOKUP(E5990,[1]PROJECTES!$C$14:$G$5000,4,FALSE))</f>
        <v/>
      </c>
      <c r="H5990" s="118"/>
      <c r="I5990" s="97" t="str">
        <f>IF(H5990="","",VLOOKUP(H5990,BD!B$2:C$16,2,FALSE))</f>
        <v/>
      </c>
      <c r="J5990" s="98"/>
      <c r="K5990" s="135" t="str">
        <f t="shared" si="198"/>
        <v/>
      </c>
      <c r="L5990" s="99" t="str">
        <f t="shared" ca="1" si="199"/>
        <v>-</v>
      </c>
      <c r="M5990" s="93" t="str">
        <f>IF(E5990="","",VLOOKUP(E5990,[1]PROJECTES!$C$14:$Z$5000,21,FALSE))</f>
        <v/>
      </c>
      <c r="N5990" s="100"/>
      <c r="O5990" s="72" t="s">
        <v>229</v>
      </c>
      <c r="P5990" s="101"/>
      <c r="Q5990" s="132"/>
      <c r="R5990" s="102"/>
      <c r="S5990" s="91"/>
    </row>
    <row r="5991" spans="1:19" s="104" customFormat="1" ht="12.75" customHeight="1" x14ac:dyDescent="0.25">
      <c r="A5991" s="121"/>
      <c r="B5991" s="92" t="str">
        <f>IF(E5991="","",VLOOKUP(E5991,[1]PROJECTES!$C$14:$G$5000,2,FALSE))</f>
        <v/>
      </c>
      <c r="C5991" s="121"/>
      <c r="D5991" s="93" t="str">
        <f>IF(E5991="","",VLOOKUP(E5991,[1]PROJECTES!$C$14:$G$5000,5,FALSE))</f>
        <v/>
      </c>
      <c r="E5991" s="117"/>
      <c r="F5991" s="95"/>
      <c r="G5991" s="96" t="str">
        <f>IF(E5991="","",VLOOKUP(E5991,[1]PROJECTES!$C$14:$G$5000,4,FALSE))</f>
        <v/>
      </c>
      <c r="H5991" s="118"/>
      <c r="I5991" s="97" t="str">
        <f>IF(H5991="","",VLOOKUP(H5991,BD!B$2:C$16,2,FALSE))</f>
        <v/>
      </c>
      <c r="J5991" s="98"/>
      <c r="K5991" s="135" t="str">
        <f t="shared" si="198"/>
        <v/>
      </c>
      <c r="L5991" s="99" t="str">
        <f t="shared" ca="1" si="199"/>
        <v>-</v>
      </c>
      <c r="M5991" s="93" t="str">
        <f>IF(E5991="","",VLOOKUP(E5991,[1]PROJECTES!$C$14:$Z$5000,21,FALSE))</f>
        <v/>
      </c>
      <c r="N5991" s="100"/>
      <c r="O5991" s="72" t="s">
        <v>229</v>
      </c>
      <c r="P5991" s="101"/>
      <c r="Q5991" s="132"/>
      <c r="R5991" s="102"/>
      <c r="S5991" s="91"/>
    </row>
    <row r="5992" spans="1:19" s="104" customFormat="1" ht="12.75" customHeight="1" x14ac:dyDescent="0.25">
      <c r="A5992" s="121"/>
      <c r="B5992" s="92" t="str">
        <f>IF(E5992="","",VLOOKUP(E5992,[1]PROJECTES!$C$14:$G$5000,2,FALSE))</f>
        <v/>
      </c>
      <c r="C5992" s="121"/>
      <c r="D5992" s="93" t="str">
        <f>IF(E5992="","",VLOOKUP(E5992,[1]PROJECTES!$C$14:$G$5000,5,FALSE))</f>
        <v/>
      </c>
      <c r="E5992" s="117"/>
      <c r="F5992" s="95"/>
      <c r="G5992" s="96" t="str">
        <f>IF(E5992="","",VLOOKUP(E5992,[1]PROJECTES!$C$14:$G$5000,4,FALSE))</f>
        <v/>
      </c>
      <c r="H5992" s="118"/>
      <c r="I5992" s="97" t="str">
        <f>IF(H5992="","",VLOOKUP(H5992,BD!B$2:C$16,2,FALSE))</f>
        <v/>
      </c>
      <c r="J5992" s="98"/>
      <c r="K5992" s="135" t="str">
        <f t="shared" si="198"/>
        <v/>
      </c>
      <c r="L5992" s="99" t="str">
        <f t="shared" ca="1" si="199"/>
        <v>-</v>
      </c>
      <c r="M5992" s="93" t="str">
        <f>IF(E5992="","",VLOOKUP(E5992,[1]PROJECTES!$C$14:$Z$5000,21,FALSE))</f>
        <v/>
      </c>
      <c r="N5992" s="100"/>
      <c r="O5992" s="72" t="s">
        <v>229</v>
      </c>
      <c r="P5992" s="101"/>
      <c r="Q5992" s="132"/>
      <c r="R5992" s="102"/>
      <c r="S5992" s="91"/>
    </row>
    <row r="5993" spans="1:19" s="104" customFormat="1" ht="12.75" customHeight="1" x14ac:dyDescent="0.25">
      <c r="A5993" s="121"/>
      <c r="B5993" s="92" t="str">
        <f>IF(E5993="","",VLOOKUP(E5993,[1]PROJECTES!$C$14:$G$5000,2,FALSE))</f>
        <v/>
      </c>
      <c r="C5993" s="121"/>
      <c r="D5993" s="93" t="str">
        <f>IF(E5993="","",VLOOKUP(E5993,[1]PROJECTES!$C$14:$G$5000,5,FALSE))</f>
        <v/>
      </c>
      <c r="E5993" s="117"/>
      <c r="F5993" s="95"/>
      <c r="G5993" s="96" t="str">
        <f>IF(E5993="","",VLOOKUP(E5993,[1]PROJECTES!$C$14:$G$5000,4,FALSE))</f>
        <v/>
      </c>
      <c r="H5993" s="118"/>
      <c r="I5993" s="97" t="str">
        <f>IF(H5993="","",VLOOKUP(H5993,BD!B$2:C$16,2,FALSE))</f>
        <v/>
      </c>
      <c r="J5993" s="98"/>
      <c r="K5993" s="135" t="str">
        <f t="shared" si="198"/>
        <v/>
      </c>
      <c r="L5993" s="99" t="str">
        <f t="shared" ca="1" si="199"/>
        <v>-</v>
      </c>
      <c r="M5993" s="93" t="str">
        <f>IF(E5993="","",VLOOKUP(E5993,[1]PROJECTES!$C$14:$Z$5000,21,FALSE))</f>
        <v/>
      </c>
      <c r="N5993" s="100"/>
      <c r="O5993" s="72" t="s">
        <v>229</v>
      </c>
      <c r="P5993" s="101"/>
      <c r="Q5993" s="132"/>
      <c r="R5993" s="102"/>
      <c r="S5993" s="91"/>
    </row>
    <row r="5994" spans="1:19" s="104" customFormat="1" ht="12.75" customHeight="1" x14ac:dyDescent="0.25">
      <c r="A5994" s="121"/>
      <c r="B5994" s="92" t="str">
        <f>IF(E5994="","",VLOOKUP(E5994,[1]PROJECTES!$C$14:$G$5000,2,FALSE))</f>
        <v/>
      </c>
      <c r="C5994" s="121"/>
      <c r="D5994" s="93" t="str">
        <f>IF(E5994="","",VLOOKUP(E5994,[1]PROJECTES!$C$14:$G$5000,5,FALSE))</f>
        <v/>
      </c>
      <c r="E5994" s="117"/>
      <c r="F5994" s="95"/>
      <c r="G5994" s="96" t="str">
        <f>IF(E5994="","",VLOOKUP(E5994,[1]PROJECTES!$C$14:$G$5000,4,FALSE))</f>
        <v/>
      </c>
      <c r="H5994" s="118"/>
      <c r="I5994" s="97" t="str">
        <f>IF(H5994="","",VLOOKUP(H5994,BD!B$2:C$16,2,FALSE))</f>
        <v/>
      </c>
      <c r="J5994" s="98"/>
      <c r="K5994" s="135" t="str">
        <f t="shared" si="198"/>
        <v/>
      </c>
      <c r="L5994" s="99" t="str">
        <f t="shared" ca="1" si="199"/>
        <v>-</v>
      </c>
      <c r="M5994" s="93" t="str">
        <f>IF(E5994="","",VLOOKUP(E5994,[1]PROJECTES!$C$14:$Z$5000,21,FALSE))</f>
        <v/>
      </c>
      <c r="N5994" s="100"/>
      <c r="O5994" s="72" t="s">
        <v>229</v>
      </c>
      <c r="P5994" s="101"/>
      <c r="Q5994" s="132"/>
      <c r="R5994" s="102"/>
      <c r="S5994" s="91"/>
    </row>
    <row r="5995" spans="1:19" s="104" customFormat="1" ht="12.75" customHeight="1" x14ac:dyDescent="0.25">
      <c r="A5995" s="121"/>
      <c r="B5995" s="92" t="str">
        <f>IF(E5995="","",VLOOKUP(E5995,[1]PROJECTES!$C$14:$G$5000,2,FALSE))</f>
        <v/>
      </c>
      <c r="C5995" s="121"/>
      <c r="D5995" s="93" t="str">
        <f>IF(E5995="","",VLOOKUP(E5995,[1]PROJECTES!$C$14:$G$5000,5,FALSE))</f>
        <v/>
      </c>
      <c r="E5995" s="117"/>
      <c r="F5995" s="95"/>
      <c r="G5995" s="96" t="str">
        <f>IF(E5995="","",VLOOKUP(E5995,[1]PROJECTES!$C$14:$G$5000,4,FALSE))</f>
        <v/>
      </c>
      <c r="H5995" s="118"/>
      <c r="I5995" s="97" t="str">
        <f>IF(H5995="","",VLOOKUP(H5995,BD!B$2:C$16,2,FALSE))</f>
        <v/>
      </c>
      <c r="J5995" s="98"/>
      <c r="K5995" s="135" t="str">
        <f t="shared" si="198"/>
        <v/>
      </c>
      <c r="L5995" s="99" t="str">
        <f t="shared" ca="1" si="199"/>
        <v>-</v>
      </c>
      <c r="M5995" s="93" t="str">
        <f>IF(E5995="","",VLOOKUP(E5995,[1]PROJECTES!$C$14:$Z$5000,21,FALSE))</f>
        <v/>
      </c>
      <c r="N5995" s="100"/>
      <c r="O5995" s="72" t="s">
        <v>229</v>
      </c>
      <c r="P5995" s="101"/>
      <c r="Q5995" s="132"/>
      <c r="R5995" s="102"/>
      <c r="S5995" s="91"/>
    </row>
    <row r="5996" spans="1:19" s="104" customFormat="1" ht="12.75" customHeight="1" x14ac:dyDescent="0.25">
      <c r="A5996" s="121"/>
      <c r="B5996" s="92" t="str">
        <f>IF(E5996="","",VLOOKUP(E5996,[1]PROJECTES!$C$14:$G$5000,2,FALSE))</f>
        <v/>
      </c>
      <c r="C5996" s="121"/>
      <c r="D5996" s="93" t="str">
        <f>IF(E5996="","",VLOOKUP(E5996,[1]PROJECTES!$C$14:$G$5000,5,FALSE))</f>
        <v/>
      </c>
      <c r="E5996" s="117"/>
      <c r="F5996" s="95"/>
      <c r="G5996" s="96" t="str">
        <f>IF(E5996="","",VLOOKUP(E5996,[1]PROJECTES!$C$14:$G$5000,4,FALSE))</f>
        <v/>
      </c>
      <c r="H5996" s="118"/>
      <c r="I5996" s="97" t="str">
        <f>IF(H5996="","",VLOOKUP(H5996,BD!B$2:C$16,2,FALSE))</f>
        <v/>
      </c>
      <c r="J5996" s="98"/>
      <c r="K5996" s="135" t="str">
        <f t="shared" ref="K5996:K6059" si="200">IF(J5996="","",WEEKNUM(J5996,2)-0)</f>
        <v/>
      </c>
      <c r="L5996" s="99" t="str">
        <f t="shared" ref="L5996:L6059" ca="1" si="201">IF(M5996="","-",IF(G5996="TA","-",+M5996-TODAY()))</f>
        <v>-</v>
      </c>
      <c r="M5996" s="93" t="str">
        <f>IF(E5996="","",VLOOKUP(E5996,[1]PROJECTES!$C$14:$Z$5000,21,FALSE))</f>
        <v/>
      </c>
      <c r="N5996" s="100"/>
      <c r="O5996" s="72" t="s">
        <v>229</v>
      </c>
      <c r="P5996" s="101"/>
      <c r="Q5996" s="132"/>
      <c r="R5996" s="102"/>
      <c r="S5996" s="91"/>
    </row>
    <row r="5997" spans="1:19" s="104" customFormat="1" ht="12.75" customHeight="1" x14ac:dyDescent="0.25">
      <c r="A5997" s="121"/>
      <c r="B5997" s="92" t="str">
        <f>IF(E5997="","",VLOOKUP(E5997,[1]PROJECTES!$C$14:$G$5000,2,FALSE))</f>
        <v/>
      </c>
      <c r="C5997" s="121"/>
      <c r="D5997" s="93" t="str">
        <f>IF(E5997="","",VLOOKUP(E5997,[1]PROJECTES!$C$14:$G$5000,5,FALSE))</f>
        <v/>
      </c>
      <c r="E5997" s="117"/>
      <c r="F5997" s="95"/>
      <c r="G5997" s="96" t="str">
        <f>IF(E5997="","",VLOOKUP(E5997,[1]PROJECTES!$C$14:$G$5000,4,FALSE))</f>
        <v/>
      </c>
      <c r="H5997" s="118"/>
      <c r="I5997" s="97" t="str">
        <f>IF(H5997="","",VLOOKUP(H5997,BD!B$2:C$16,2,FALSE))</f>
        <v/>
      </c>
      <c r="J5997" s="98"/>
      <c r="K5997" s="135" t="str">
        <f t="shared" si="200"/>
        <v/>
      </c>
      <c r="L5997" s="99" t="str">
        <f t="shared" ca="1" si="201"/>
        <v>-</v>
      </c>
      <c r="M5997" s="93" t="str">
        <f>IF(E5997="","",VLOOKUP(E5997,[1]PROJECTES!$C$14:$Z$5000,21,FALSE))</f>
        <v/>
      </c>
      <c r="N5997" s="100"/>
      <c r="O5997" s="72" t="s">
        <v>229</v>
      </c>
      <c r="P5997" s="101"/>
      <c r="Q5997" s="132"/>
      <c r="R5997" s="102"/>
      <c r="S5997" s="91"/>
    </row>
    <row r="5998" spans="1:19" s="104" customFormat="1" ht="12.75" customHeight="1" x14ac:dyDescent="0.25">
      <c r="A5998" s="121"/>
      <c r="B5998" s="92" t="str">
        <f>IF(E5998="","",VLOOKUP(E5998,[1]PROJECTES!$C$14:$G$5000,2,FALSE))</f>
        <v/>
      </c>
      <c r="C5998" s="121"/>
      <c r="D5998" s="93" t="str">
        <f>IF(E5998="","",VLOOKUP(E5998,[1]PROJECTES!$C$14:$G$5000,5,FALSE))</f>
        <v/>
      </c>
      <c r="E5998" s="117"/>
      <c r="F5998" s="95"/>
      <c r="G5998" s="96" t="str">
        <f>IF(E5998="","",VLOOKUP(E5998,[1]PROJECTES!$C$14:$G$5000,4,FALSE))</f>
        <v/>
      </c>
      <c r="H5998" s="118"/>
      <c r="I5998" s="97" t="str">
        <f>IF(H5998="","",VLOOKUP(H5998,BD!B$2:C$16,2,FALSE))</f>
        <v/>
      </c>
      <c r="J5998" s="98"/>
      <c r="K5998" s="135" t="str">
        <f t="shared" si="200"/>
        <v/>
      </c>
      <c r="L5998" s="99" t="str">
        <f t="shared" ca="1" si="201"/>
        <v>-</v>
      </c>
      <c r="M5998" s="93" t="str">
        <f>IF(E5998="","",VLOOKUP(E5998,[1]PROJECTES!$C$14:$Z$5000,21,FALSE))</f>
        <v/>
      </c>
      <c r="N5998" s="100"/>
      <c r="O5998" s="72" t="s">
        <v>229</v>
      </c>
      <c r="P5998" s="101"/>
      <c r="Q5998" s="132"/>
      <c r="R5998" s="102"/>
      <c r="S5998" s="91"/>
    </row>
    <row r="5999" spans="1:19" s="104" customFormat="1" ht="12.75" customHeight="1" x14ac:dyDescent="0.25">
      <c r="A5999" s="121"/>
      <c r="B5999" s="92" t="str">
        <f>IF(E5999="","",VLOOKUP(E5999,[1]PROJECTES!$C$14:$G$5000,2,FALSE))</f>
        <v/>
      </c>
      <c r="C5999" s="121"/>
      <c r="D5999" s="93" t="str">
        <f>IF(E5999="","",VLOOKUP(E5999,[1]PROJECTES!$C$14:$G$5000,5,FALSE))</f>
        <v/>
      </c>
      <c r="E5999" s="117"/>
      <c r="F5999" s="95"/>
      <c r="G5999" s="96" t="str">
        <f>IF(E5999="","",VLOOKUP(E5999,[1]PROJECTES!$C$14:$G$5000,4,FALSE))</f>
        <v/>
      </c>
      <c r="H5999" s="118"/>
      <c r="I5999" s="97" t="str">
        <f>IF(H5999="","",VLOOKUP(H5999,BD!B$2:C$16,2,FALSE))</f>
        <v/>
      </c>
      <c r="J5999" s="98"/>
      <c r="K5999" s="135" t="str">
        <f t="shared" si="200"/>
        <v/>
      </c>
      <c r="L5999" s="99" t="str">
        <f t="shared" ca="1" si="201"/>
        <v>-</v>
      </c>
      <c r="M5999" s="93" t="str">
        <f>IF(E5999="","",VLOOKUP(E5999,[1]PROJECTES!$C$14:$Z$5000,21,FALSE))</f>
        <v/>
      </c>
      <c r="N5999" s="100"/>
      <c r="O5999" s="72" t="s">
        <v>229</v>
      </c>
      <c r="P5999" s="101"/>
      <c r="Q5999" s="132"/>
      <c r="R5999" s="102"/>
      <c r="S5999" s="91"/>
    </row>
    <row r="6000" spans="1:19" s="104" customFormat="1" ht="12.75" customHeight="1" x14ac:dyDescent="0.25">
      <c r="A6000" s="121"/>
      <c r="B6000" s="92" t="str">
        <f>IF(E6000="","",VLOOKUP(E6000,[1]PROJECTES!$C$14:$G$5000,2,FALSE))</f>
        <v/>
      </c>
      <c r="C6000" s="121"/>
      <c r="D6000" s="93" t="str">
        <f>IF(E6000="","",VLOOKUP(E6000,[1]PROJECTES!$C$14:$G$5000,5,FALSE))</f>
        <v/>
      </c>
      <c r="E6000" s="117"/>
      <c r="F6000" s="95"/>
      <c r="G6000" s="96" t="str">
        <f>IF(E6000="","",VLOOKUP(E6000,[1]PROJECTES!$C$14:$G$5000,4,FALSE))</f>
        <v/>
      </c>
      <c r="H6000" s="118"/>
      <c r="I6000" s="97" t="str">
        <f>IF(H6000="","",VLOOKUP(H6000,BD!B$2:C$16,2,FALSE))</f>
        <v/>
      </c>
      <c r="J6000" s="98"/>
      <c r="K6000" s="135" t="str">
        <f t="shared" si="200"/>
        <v/>
      </c>
      <c r="L6000" s="99" t="str">
        <f t="shared" ca="1" si="201"/>
        <v>-</v>
      </c>
      <c r="M6000" s="93" t="str">
        <f>IF(E6000="","",VLOOKUP(E6000,[1]PROJECTES!$C$14:$Z$5000,21,FALSE))</f>
        <v/>
      </c>
      <c r="N6000" s="100"/>
      <c r="O6000" s="72" t="s">
        <v>229</v>
      </c>
      <c r="P6000" s="101"/>
      <c r="Q6000" s="132"/>
      <c r="R6000" s="102"/>
      <c r="S6000" s="91"/>
    </row>
    <row r="6001" spans="1:19" s="104" customFormat="1" ht="12.75" customHeight="1" x14ac:dyDescent="0.25">
      <c r="A6001" s="121"/>
      <c r="B6001" s="92" t="str">
        <f>IF(E6001="","",VLOOKUP(E6001,[1]PROJECTES!$C$14:$G$5000,2,FALSE))</f>
        <v/>
      </c>
      <c r="C6001" s="121"/>
      <c r="D6001" s="93" t="str">
        <f>IF(E6001="","",VLOOKUP(E6001,[1]PROJECTES!$C$14:$G$5000,5,FALSE))</f>
        <v/>
      </c>
      <c r="E6001" s="117"/>
      <c r="F6001" s="95"/>
      <c r="G6001" s="96" t="str">
        <f>IF(E6001="","",VLOOKUP(E6001,[1]PROJECTES!$C$14:$G$5000,4,FALSE))</f>
        <v/>
      </c>
      <c r="H6001" s="118"/>
      <c r="I6001" s="97" t="str">
        <f>IF(H6001="","",VLOOKUP(H6001,BD!B$2:C$16,2,FALSE))</f>
        <v/>
      </c>
      <c r="J6001" s="98"/>
      <c r="K6001" s="135" t="str">
        <f t="shared" si="200"/>
        <v/>
      </c>
      <c r="L6001" s="99" t="str">
        <f t="shared" ca="1" si="201"/>
        <v>-</v>
      </c>
      <c r="M6001" s="93" t="str">
        <f>IF(E6001="","",VLOOKUP(E6001,[1]PROJECTES!$C$14:$Z$5000,21,FALSE))</f>
        <v/>
      </c>
      <c r="N6001" s="100"/>
      <c r="O6001" s="72" t="s">
        <v>229</v>
      </c>
      <c r="P6001" s="101"/>
      <c r="Q6001" s="132"/>
      <c r="R6001" s="102"/>
      <c r="S6001" s="91"/>
    </row>
    <row r="6002" spans="1:19" s="104" customFormat="1" ht="12.75" customHeight="1" x14ac:dyDescent="0.25">
      <c r="A6002" s="121"/>
      <c r="B6002" s="92" t="str">
        <f>IF(E6002="","",VLOOKUP(E6002,[1]PROJECTES!$C$14:$G$5000,2,FALSE))</f>
        <v/>
      </c>
      <c r="C6002" s="121"/>
      <c r="D6002" s="93" t="str">
        <f>IF(E6002="","",VLOOKUP(E6002,[1]PROJECTES!$C$14:$G$5000,5,FALSE))</f>
        <v/>
      </c>
      <c r="E6002" s="117"/>
      <c r="F6002" s="95"/>
      <c r="G6002" s="96" t="str">
        <f>IF(E6002="","",VLOOKUP(E6002,[1]PROJECTES!$C$14:$G$5000,4,FALSE))</f>
        <v/>
      </c>
      <c r="H6002" s="118"/>
      <c r="I6002" s="97" t="str">
        <f>IF(H6002="","",VLOOKUP(H6002,BD!B$2:C$16,2,FALSE))</f>
        <v/>
      </c>
      <c r="J6002" s="98"/>
      <c r="K6002" s="135" t="str">
        <f t="shared" si="200"/>
        <v/>
      </c>
      <c r="L6002" s="99" t="str">
        <f t="shared" ca="1" si="201"/>
        <v>-</v>
      </c>
      <c r="M6002" s="93" t="str">
        <f>IF(E6002="","",VLOOKUP(E6002,[1]PROJECTES!$C$14:$Z$5000,21,FALSE))</f>
        <v/>
      </c>
      <c r="N6002" s="100"/>
      <c r="O6002" s="72" t="s">
        <v>229</v>
      </c>
      <c r="P6002" s="101"/>
      <c r="Q6002" s="132"/>
      <c r="R6002" s="102"/>
      <c r="S6002" s="91"/>
    </row>
    <row r="6003" spans="1:19" s="104" customFormat="1" ht="12.75" customHeight="1" x14ac:dyDescent="0.25">
      <c r="A6003" s="121"/>
      <c r="B6003" s="92" t="str">
        <f>IF(E6003="","",VLOOKUP(E6003,[1]PROJECTES!$C$14:$G$5000,2,FALSE))</f>
        <v/>
      </c>
      <c r="C6003" s="121"/>
      <c r="D6003" s="93" t="str">
        <f>IF(E6003="","",VLOOKUP(E6003,[1]PROJECTES!$C$14:$G$5000,5,FALSE))</f>
        <v/>
      </c>
      <c r="E6003" s="117"/>
      <c r="F6003" s="95"/>
      <c r="G6003" s="96" t="str">
        <f>IF(E6003="","",VLOOKUP(E6003,[1]PROJECTES!$C$14:$G$5000,4,FALSE))</f>
        <v/>
      </c>
      <c r="H6003" s="118"/>
      <c r="I6003" s="97" t="str">
        <f>IF(H6003="","",VLOOKUP(H6003,BD!B$2:C$16,2,FALSE))</f>
        <v/>
      </c>
      <c r="J6003" s="98"/>
      <c r="K6003" s="135" t="str">
        <f t="shared" si="200"/>
        <v/>
      </c>
      <c r="L6003" s="99" t="str">
        <f t="shared" ca="1" si="201"/>
        <v>-</v>
      </c>
      <c r="M6003" s="93" t="str">
        <f>IF(E6003="","",VLOOKUP(E6003,[1]PROJECTES!$C$14:$Z$5000,21,FALSE))</f>
        <v/>
      </c>
      <c r="N6003" s="100"/>
      <c r="O6003" s="72" t="s">
        <v>229</v>
      </c>
      <c r="P6003" s="101"/>
      <c r="Q6003" s="132"/>
      <c r="R6003" s="102"/>
      <c r="S6003" s="91"/>
    </row>
    <row r="6004" spans="1:19" s="104" customFormat="1" ht="12.75" customHeight="1" x14ac:dyDescent="0.25">
      <c r="A6004" s="121"/>
      <c r="B6004" s="92" t="str">
        <f>IF(E6004="","",VLOOKUP(E6004,[1]PROJECTES!$C$14:$G$5000,2,FALSE))</f>
        <v/>
      </c>
      <c r="C6004" s="121"/>
      <c r="D6004" s="93" t="str">
        <f>IF(E6004="","",VLOOKUP(E6004,[1]PROJECTES!$C$14:$G$5000,5,FALSE))</f>
        <v/>
      </c>
      <c r="E6004" s="117"/>
      <c r="F6004" s="95"/>
      <c r="G6004" s="96" t="str">
        <f>IF(E6004="","",VLOOKUP(E6004,[1]PROJECTES!$C$14:$G$5000,4,FALSE))</f>
        <v/>
      </c>
      <c r="H6004" s="118"/>
      <c r="I6004" s="97" t="str">
        <f>IF(H6004="","",VLOOKUP(H6004,BD!B$2:C$16,2,FALSE))</f>
        <v/>
      </c>
      <c r="J6004" s="98"/>
      <c r="K6004" s="135" t="str">
        <f t="shared" si="200"/>
        <v/>
      </c>
      <c r="L6004" s="99" t="str">
        <f t="shared" ca="1" si="201"/>
        <v>-</v>
      </c>
      <c r="M6004" s="93" t="str">
        <f>IF(E6004="","",VLOOKUP(E6004,[1]PROJECTES!$C$14:$Z$5000,21,FALSE))</f>
        <v/>
      </c>
      <c r="N6004" s="100"/>
      <c r="O6004" s="72" t="s">
        <v>229</v>
      </c>
      <c r="P6004" s="101"/>
      <c r="Q6004" s="132"/>
      <c r="R6004" s="102"/>
      <c r="S6004" s="91"/>
    </row>
    <row r="6005" spans="1:19" s="104" customFormat="1" ht="12.75" customHeight="1" x14ac:dyDescent="0.25">
      <c r="A6005" s="121"/>
      <c r="B6005" s="92" t="str">
        <f>IF(E6005="","",VLOOKUP(E6005,[1]PROJECTES!$C$14:$G$5000,2,FALSE))</f>
        <v/>
      </c>
      <c r="C6005" s="121"/>
      <c r="D6005" s="93" t="str">
        <f>IF(E6005="","",VLOOKUP(E6005,[1]PROJECTES!$C$14:$G$5000,5,FALSE))</f>
        <v/>
      </c>
      <c r="E6005" s="117"/>
      <c r="F6005" s="95"/>
      <c r="G6005" s="96" t="str">
        <f>IF(E6005="","",VLOOKUP(E6005,[1]PROJECTES!$C$14:$G$5000,4,FALSE))</f>
        <v/>
      </c>
      <c r="H6005" s="118"/>
      <c r="I6005" s="97" t="str">
        <f>IF(H6005="","",VLOOKUP(H6005,BD!B$2:C$16,2,FALSE))</f>
        <v/>
      </c>
      <c r="J6005" s="98"/>
      <c r="K6005" s="135" t="str">
        <f t="shared" si="200"/>
        <v/>
      </c>
      <c r="L6005" s="99" t="str">
        <f t="shared" ca="1" si="201"/>
        <v>-</v>
      </c>
      <c r="M6005" s="93" t="str">
        <f>IF(E6005="","",VLOOKUP(E6005,[1]PROJECTES!$C$14:$Z$5000,21,FALSE))</f>
        <v/>
      </c>
      <c r="N6005" s="100"/>
      <c r="O6005" s="72" t="s">
        <v>229</v>
      </c>
      <c r="P6005" s="101"/>
      <c r="Q6005" s="132"/>
      <c r="R6005" s="102"/>
      <c r="S6005" s="91"/>
    </row>
    <row r="6006" spans="1:19" s="104" customFormat="1" ht="12.75" customHeight="1" x14ac:dyDescent="0.25">
      <c r="A6006" s="121"/>
      <c r="B6006" s="92" t="str">
        <f>IF(E6006="","",VLOOKUP(E6006,[1]PROJECTES!$C$14:$G$5000,2,FALSE))</f>
        <v/>
      </c>
      <c r="C6006" s="121"/>
      <c r="D6006" s="93" t="str">
        <f>IF(E6006="","",VLOOKUP(E6006,[1]PROJECTES!$C$14:$G$5000,5,FALSE))</f>
        <v/>
      </c>
      <c r="E6006" s="117"/>
      <c r="F6006" s="95"/>
      <c r="G6006" s="96" t="str">
        <f>IF(E6006="","",VLOOKUP(E6006,[1]PROJECTES!$C$14:$G$5000,4,FALSE))</f>
        <v/>
      </c>
      <c r="H6006" s="118"/>
      <c r="I6006" s="97" t="str">
        <f>IF(H6006="","",VLOOKUP(H6006,BD!B$2:C$16,2,FALSE))</f>
        <v/>
      </c>
      <c r="J6006" s="98"/>
      <c r="K6006" s="135" t="str">
        <f t="shared" si="200"/>
        <v/>
      </c>
      <c r="L6006" s="99" t="str">
        <f t="shared" ca="1" si="201"/>
        <v>-</v>
      </c>
      <c r="M6006" s="93" t="str">
        <f>IF(E6006="","",VLOOKUP(E6006,[1]PROJECTES!$C$14:$Z$5000,21,FALSE))</f>
        <v/>
      </c>
      <c r="N6006" s="100"/>
      <c r="O6006" s="72" t="s">
        <v>229</v>
      </c>
      <c r="P6006" s="101"/>
      <c r="Q6006" s="132"/>
      <c r="R6006" s="102"/>
      <c r="S6006" s="91"/>
    </row>
    <row r="6007" spans="1:19" s="104" customFormat="1" ht="12.75" customHeight="1" x14ac:dyDescent="0.25">
      <c r="A6007" s="121"/>
      <c r="B6007" s="92" t="str">
        <f>IF(E6007="","",VLOOKUP(E6007,[1]PROJECTES!$C$14:$G$5000,2,FALSE))</f>
        <v/>
      </c>
      <c r="C6007" s="121"/>
      <c r="D6007" s="93" t="str">
        <f>IF(E6007="","",VLOOKUP(E6007,[1]PROJECTES!$C$14:$G$5000,5,FALSE))</f>
        <v/>
      </c>
      <c r="E6007" s="117"/>
      <c r="F6007" s="95"/>
      <c r="G6007" s="96" t="str">
        <f>IF(E6007="","",VLOOKUP(E6007,[1]PROJECTES!$C$14:$G$5000,4,FALSE))</f>
        <v/>
      </c>
      <c r="H6007" s="118"/>
      <c r="I6007" s="97" t="str">
        <f>IF(H6007="","",VLOOKUP(H6007,BD!B$2:C$16,2,FALSE))</f>
        <v/>
      </c>
      <c r="J6007" s="98"/>
      <c r="K6007" s="135" t="str">
        <f t="shared" si="200"/>
        <v/>
      </c>
      <c r="L6007" s="99" t="str">
        <f t="shared" ca="1" si="201"/>
        <v>-</v>
      </c>
      <c r="M6007" s="93" t="str">
        <f>IF(E6007="","",VLOOKUP(E6007,[1]PROJECTES!$C$14:$Z$5000,21,FALSE))</f>
        <v/>
      </c>
      <c r="N6007" s="100"/>
      <c r="O6007" s="72" t="s">
        <v>229</v>
      </c>
      <c r="P6007" s="101"/>
      <c r="Q6007" s="132"/>
      <c r="R6007" s="102"/>
      <c r="S6007" s="91"/>
    </row>
    <row r="6008" spans="1:19" s="104" customFormat="1" ht="12.75" customHeight="1" x14ac:dyDescent="0.25">
      <c r="A6008" s="121"/>
      <c r="B6008" s="92" t="str">
        <f>IF(E6008="","",VLOOKUP(E6008,[1]PROJECTES!$C$14:$G$5000,2,FALSE))</f>
        <v/>
      </c>
      <c r="C6008" s="121"/>
      <c r="D6008" s="93" t="str">
        <f>IF(E6008="","",VLOOKUP(E6008,[1]PROJECTES!$C$14:$G$5000,5,FALSE))</f>
        <v/>
      </c>
      <c r="E6008" s="117"/>
      <c r="F6008" s="95"/>
      <c r="G6008" s="96" t="str">
        <f>IF(E6008="","",VLOOKUP(E6008,[1]PROJECTES!$C$14:$G$5000,4,FALSE))</f>
        <v/>
      </c>
      <c r="H6008" s="118"/>
      <c r="I6008" s="97" t="str">
        <f>IF(H6008="","",VLOOKUP(H6008,BD!B$2:C$16,2,FALSE))</f>
        <v/>
      </c>
      <c r="J6008" s="98"/>
      <c r="K6008" s="135" t="str">
        <f t="shared" si="200"/>
        <v/>
      </c>
      <c r="L6008" s="99" t="str">
        <f t="shared" ca="1" si="201"/>
        <v>-</v>
      </c>
      <c r="M6008" s="93" t="str">
        <f>IF(E6008="","",VLOOKUP(E6008,[1]PROJECTES!$C$14:$Z$5000,21,FALSE))</f>
        <v/>
      </c>
      <c r="N6008" s="100"/>
      <c r="O6008" s="72" t="s">
        <v>229</v>
      </c>
      <c r="P6008" s="101"/>
      <c r="Q6008" s="132"/>
      <c r="R6008" s="102"/>
      <c r="S6008" s="91"/>
    </row>
    <row r="6009" spans="1:19" s="104" customFormat="1" ht="12.75" customHeight="1" x14ac:dyDescent="0.25">
      <c r="A6009" s="121"/>
      <c r="B6009" s="92" t="str">
        <f>IF(E6009="","",VLOOKUP(E6009,[1]PROJECTES!$C$14:$G$5000,2,FALSE))</f>
        <v/>
      </c>
      <c r="C6009" s="121"/>
      <c r="D6009" s="93" t="str">
        <f>IF(E6009="","",VLOOKUP(E6009,[1]PROJECTES!$C$14:$G$5000,5,FALSE))</f>
        <v/>
      </c>
      <c r="E6009" s="117"/>
      <c r="F6009" s="95"/>
      <c r="G6009" s="96" t="str">
        <f>IF(E6009="","",VLOOKUP(E6009,[1]PROJECTES!$C$14:$G$5000,4,FALSE))</f>
        <v/>
      </c>
      <c r="H6009" s="118"/>
      <c r="I6009" s="97" t="str">
        <f>IF(H6009="","",VLOOKUP(H6009,BD!B$2:C$16,2,FALSE))</f>
        <v/>
      </c>
      <c r="J6009" s="98"/>
      <c r="K6009" s="135" t="str">
        <f t="shared" si="200"/>
        <v/>
      </c>
      <c r="L6009" s="99" t="str">
        <f t="shared" ca="1" si="201"/>
        <v>-</v>
      </c>
      <c r="M6009" s="93" t="str">
        <f>IF(E6009="","",VLOOKUP(E6009,[1]PROJECTES!$C$14:$Z$5000,21,FALSE))</f>
        <v/>
      </c>
      <c r="N6009" s="100"/>
      <c r="O6009" s="72" t="s">
        <v>229</v>
      </c>
      <c r="P6009" s="101"/>
      <c r="Q6009" s="132"/>
      <c r="R6009" s="102"/>
      <c r="S6009" s="91"/>
    </row>
    <row r="6010" spans="1:19" s="104" customFormat="1" ht="12.75" customHeight="1" x14ac:dyDescent="0.25">
      <c r="A6010" s="121"/>
      <c r="B6010" s="92" t="str">
        <f>IF(E6010="","",VLOOKUP(E6010,[1]PROJECTES!$C$14:$G$5000,2,FALSE))</f>
        <v/>
      </c>
      <c r="C6010" s="121"/>
      <c r="D6010" s="93" t="str">
        <f>IF(E6010="","",VLOOKUP(E6010,[1]PROJECTES!$C$14:$G$5000,5,FALSE))</f>
        <v/>
      </c>
      <c r="E6010" s="117"/>
      <c r="F6010" s="95"/>
      <c r="G6010" s="96" t="str">
        <f>IF(E6010="","",VLOOKUP(E6010,[1]PROJECTES!$C$14:$G$5000,4,FALSE))</f>
        <v/>
      </c>
      <c r="H6010" s="118"/>
      <c r="I6010" s="97" t="str">
        <f>IF(H6010="","",VLOOKUP(H6010,BD!B$2:C$16,2,FALSE))</f>
        <v/>
      </c>
      <c r="J6010" s="98"/>
      <c r="K6010" s="135" t="str">
        <f t="shared" si="200"/>
        <v/>
      </c>
      <c r="L6010" s="99" t="str">
        <f t="shared" ca="1" si="201"/>
        <v>-</v>
      </c>
      <c r="M6010" s="93" t="str">
        <f>IF(E6010="","",VLOOKUP(E6010,[1]PROJECTES!$C$14:$Z$5000,21,FALSE))</f>
        <v/>
      </c>
      <c r="N6010" s="100"/>
      <c r="O6010" s="72" t="s">
        <v>229</v>
      </c>
      <c r="P6010" s="101"/>
      <c r="Q6010" s="132"/>
      <c r="R6010" s="102"/>
      <c r="S6010" s="91"/>
    </row>
    <row r="6011" spans="1:19" s="104" customFormat="1" ht="12.75" customHeight="1" x14ac:dyDescent="0.25">
      <c r="A6011" s="121"/>
      <c r="B6011" s="92" t="str">
        <f>IF(E6011="","",VLOOKUP(E6011,[1]PROJECTES!$C$14:$G$5000,2,FALSE))</f>
        <v/>
      </c>
      <c r="C6011" s="121"/>
      <c r="D6011" s="93" t="str">
        <f>IF(E6011="","",VLOOKUP(E6011,[1]PROJECTES!$C$14:$G$5000,5,FALSE))</f>
        <v/>
      </c>
      <c r="E6011" s="117"/>
      <c r="F6011" s="95"/>
      <c r="G6011" s="96" t="str">
        <f>IF(E6011="","",VLOOKUP(E6011,[1]PROJECTES!$C$14:$G$5000,4,FALSE))</f>
        <v/>
      </c>
      <c r="H6011" s="118"/>
      <c r="I6011" s="97" t="str">
        <f>IF(H6011="","",VLOOKUP(H6011,BD!B$2:C$16,2,FALSE))</f>
        <v/>
      </c>
      <c r="J6011" s="98"/>
      <c r="K6011" s="135" t="str">
        <f t="shared" si="200"/>
        <v/>
      </c>
      <c r="L6011" s="99" t="str">
        <f t="shared" ca="1" si="201"/>
        <v>-</v>
      </c>
      <c r="M6011" s="93" t="str">
        <f>IF(E6011="","",VLOOKUP(E6011,[1]PROJECTES!$C$14:$Z$5000,21,FALSE))</f>
        <v/>
      </c>
      <c r="N6011" s="100"/>
      <c r="O6011" s="72" t="s">
        <v>229</v>
      </c>
      <c r="P6011" s="101"/>
      <c r="Q6011" s="132"/>
      <c r="R6011" s="102"/>
      <c r="S6011" s="91"/>
    </row>
    <row r="6012" spans="1:19" s="104" customFormat="1" ht="12.75" customHeight="1" x14ac:dyDescent="0.25">
      <c r="A6012" s="121"/>
      <c r="B6012" s="92" t="str">
        <f>IF(E6012="","",VLOOKUP(E6012,[1]PROJECTES!$C$14:$G$5000,2,FALSE))</f>
        <v/>
      </c>
      <c r="C6012" s="121"/>
      <c r="D6012" s="93" t="str">
        <f>IF(E6012="","",VLOOKUP(E6012,[1]PROJECTES!$C$14:$G$5000,5,FALSE))</f>
        <v/>
      </c>
      <c r="E6012" s="117"/>
      <c r="F6012" s="95"/>
      <c r="G6012" s="96" t="str">
        <f>IF(E6012="","",VLOOKUP(E6012,[1]PROJECTES!$C$14:$G$5000,4,FALSE))</f>
        <v/>
      </c>
      <c r="H6012" s="118"/>
      <c r="I6012" s="97" t="str">
        <f>IF(H6012="","",VLOOKUP(H6012,BD!B$2:C$16,2,FALSE))</f>
        <v/>
      </c>
      <c r="J6012" s="98"/>
      <c r="K6012" s="135" t="str">
        <f t="shared" si="200"/>
        <v/>
      </c>
      <c r="L6012" s="99" t="str">
        <f t="shared" ca="1" si="201"/>
        <v>-</v>
      </c>
      <c r="M6012" s="93" t="str">
        <f>IF(E6012="","",VLOOKUP(E6012,[1]PROJECTES!$C$14:$Z$5000,21,FALSE))</f>
        <v/>
      </c>
      <c r="N6012" s="100"/>
      <c r="O6012" s="72" t="s">
        <v>229</v>
      </c>
      <c r="P6012" s="101"/>
      <c r="Q6012" s="132"/>
      <c r="R6012" s="102"/>
      <c r="S6012" s="91"/>
    </row>
    <row r="6013" spans="1:19" s="104" customFormat="1" ht="12.75" customHeight="1" x14ac:dyDescent="0.25">
      <c r="A6013" s="121"/>
      <c r="B6013" s="92" t="str">
        <f>IF(E6013="","",VLOOKUP(E6013,[1]PROJECTES!$C$14:$G$5000,2,FALSE))</f>
        <v/>
      </c>
      <c r="C6013" s="121"/>
      <c r="D6013" s="93" t="str">
        <f>IF(E6013="","",VLOOKUP(E6013,[1]PROJECTES!$C$14:$G$5000,5,FALSE))</f>
        <v/>
      </c>
      <c r="E6013" s="117"/>
      <c r="F6013" s="95"/>
      <c r="G6013" s="96" t="str">
        <f>IF(E6013="","",VLOOKUP(E6013,[1]PROJECTES!$C$14:$G$5000,4,FALSE))</f>
        <v/>
      </c>
      <c r="H6013" s="118"/>
      <c r="I6013" s="97" t="str">
        <f>IF(H6013="","",VLOOKUP(H6013,BD!B$2:C$16,2,FALSE))</f>
        <v/>
      </c>
      <c r="J6013" s="98"/>
      <c r="K6013" s="135" t="str">
        <f t="shared" si="200"/>
        <v/>
      </c>
      <c r="L6013" s="99" t="str">
        <f t="shared" ca="1" si="201"/>
        <v>-</v>
      </c>
      <c r="M6013" s="93" t="str">
        <f>IF(E6013="","",VLOOKUP(E6013,[1]PROJECTES!$C$14:$Z$5000,21,FALSE))</f>
        <v/>
      </c>
      <c r="N6013" s="100"/>
      <c r="O6013" s="72" t="s">
        <v>229</v>
      </c>
      <c r="P6013" s="101"/>
      <c r="Q6013" s="132"/>
      <c r="R6013" s="102"/>
      <c r="S6013" s="91"/>
    </row>
    <row r="6014" spans="1:19" s="104" customFormat="1" ht="12.75" customHeight="1" x14ac:dyDescent="0.25">
      <c r="A6014" s="121"/>
      <c r="B6014" s="92" t="str">
        <f>IF(E6014="","",VLOOKUP(E6014,[1]PROJECTES!$C$14:$G$5000,2,FALSE))</f>
        <v/>
      </c>
      <c r="C6014" s="121"/>
      <c r="D6014" s="93" t="str">
        <f>IF(E6014="","",VLOOKUP(E6014,[1]PROJECTES!$C$14:$G$5000,5,FALSE))</f>
        <v/>
      </c>
      <c r="E6014" s="117"/>
      <c r="F6014" s="95"/>
      <c r="G6014" s="96" t="str">
        <f>IF(E6014="","",VLOOKUP(E6014,[1]PROJECTES!$C$14:$G$5000,4,FALSE))</f>
        <v/>
      </c>
      <c r="H6014" s="118"/>
      <c r="I6014" s="97" t="str">
        <f>IF(H6014="","",VLOOKUP(H6014,BD!B$2:C$16,2,FALSE))</f>
        <v/>
      </c>
      <c r="J6014" s="98"/>
      <c r="K6014" s="135" t="str">
        <f t="shared" si="200"/>
        <v/>
      </c>
      <c r="L6014" s="99" t="str">
        <f t="shared" ca="1" si="201"/>
        <v>-</v>
      </c>
      <c r="M6014" s="93" t="str">
        <f>IF(E6014="","",VLOOKUP(E6014,[1]PROJECTES!$C$14:$Z$5000,21,FALSE))</f>
        <v/>
      </c>
      <c r="N6014" s="100"/>
      <c r="O6014" s="72" t="s">
        <v>229</v>
      </c>
      <c r="P6014" s="101"/>
      <c r="Q6014" s="132"/>
      <c r="R6014" s="102"/>
      <c r="S6014" s="91"/>
    </row>
    <row r="6015" spans="1:19" s="104" customFormat="1" ht="12.75" customHeight="1" x14ac:dyDescent="0.25">
      <c r="A6015" s="121"/>
      <c r="B6015" s="92" t="str">
        <f>IF(E6015="","",VLOOKUP(E6015,[1]PROJECTES!$C$14:$G$5000,2,FALSE))</f>
        <v/>
      </c>
      <c r="C6015" s="121"/>
      <c r="D6015" s="93" t="str">
        <f>IF(E6015="","",VLOOKUP(E6015,[1]PROJECTES!$C$14:$G$5000,5,FALSE))</f>
        <v/>
      </c>
      <c r="E6015" s="117"/>
      <c r="F6015" s="95"/>
      <c r="G6015" s="96" t="str">
        <f>IF(E6015="","",VLOOKUP(E6015,[1]PROJECTES!$C$14:$G$5000,4,FALSE))</f>
        <v/>
      </c>
      <c r="H6015" s="118"/>
      <c r="I6015" s="97" t="str">
        <f>IF(H6015="","",VLOOKUP(H6015,BD!B$2:C$16,2,FALSE))</f>
        <v/>
      </c>
      <c r="J6015" s="98"/>
      <c r="K6015" s="135" t="str">
        <f t="shared" si="200"/>
        <v/>
      </c>
      <c r="L6015" s="99" t="str">
        <f t="shared" ca="1" si="201"/>
        <v>-</v>
      </c>
      <c r="M6015" s="93" t="str">
        <f>IF(E6015="","",VLOOKUP(E6015,[1]PROJECTES!$C$14:$Z$5000,21,FALSE))</f>
        <v/>
      </c>
      <c r="N6015" s="100"/>
      <c r="O6015" s="72" t="s">
        <v>229</v>
      </c>
      <c r="P6015" s="101"/>
      <c r="Q6015" s="132"/>
      <c r="R6015" s="102"/>
      <c r="S6015" s="91"/>
    </row>
    <row r="6016" spans="1:19" s="104" customFormat="1" ht="12.75" customHeight="1" x14ac:dyDescent="0.25">
      <c r="A6016" s="121"/>
      <c r="B6016" s="92" t="str">
        <f>IF(E6016="","",VLOOKUP(E6016,[1]PROJECTES!$C$14:$G$5000,2,FALSE))</f>
        <v/>
      </c>
      <c r="C6016" s="121"/>
      <c r="D6016" s="93" t="str">
        <f>IF(E6016="","",VLOOKUP(E6016,[1]PROJECTES!$C$14:$G$5000,5,FALSE))</f>
        <v/>
      </c>
      <c r="E6016" s="117"/>
      <c r="F6016" s="95"/>
      <c r="G6016" s="96" t="str">
        <f>IF(E6016="","",VLOOKUP(E6016,[1]PROJECTES!$C$14:$G$5000,4,FALSE))</f>
        <v/>
      </c>
      <c r="H6016" s="118"/>
      <c r="I6016" s="97" t="str">
        <f>IF(H6016="","",VLOOKUP(H6016,BD!B$2:C$16,2,FALSE))</f>
        <v/>
      </c>
      <c r="J6016" s="98"/>
      <c r="K6016" s="135" t="str">
        <f t="shared" si="200"/>
        <v/>
      </c>
      <c r="L6016" s="99" t="str">
        <f t="shared" ca="1" si="201"/>
        <v>-</v>
      </c>
      <c r="M6016" s="93" t="str">
        <f>IF(E6016="","",VLOOKUP(E6016,[1]PROJECTES!$C$14:$Z$5000,21,FALSE))</f>
        <v/>
      </c>
      <c r="N6016" s="100"/>
      <c r="O6016" s="72" t="s">
        <v>229</v>
      </c>
      <c r="P6016" s="101"/>
      <c r="Q6016" s="132"/>
      <c r="R6016" s="102"/>
      <c r="S6016" s="91"/>
    </row>
    <row r="6017" spans="1:19" s="104" customFormat="1" ht="12.75" customHeight="1" x14ac:dyDescent="0.25">
      <c r="A6017" s="121"/>
      <c r="B6017" s="92" t="str">
        <f>IF(E6017="","",VLOOKUP(E6017,[1]PROJECTES!$C$14:$G$5000,2,FALSE))</f>
        <v/>
      </c>
      <c r="C6017" s="121"/>
      <c r="D6017" s="93" t="str">
        <f>IF(E6017="","",VLOOKUP(E6017,[1]PROJECTES!$C$14:$G$5000,5,FALSE))</f>
        <v/>
      </c>
      <c r="E6017" s="117"/>
      <c r="F6017" s="95"/>
      <c r="G6017" s="96" t="str">
        <f>IF(E6017="","",VLOOKUP(E6017,[1]PROJECTES!$C$14:$G$5000,4,FALSE))</f>
        <v/>
      </c>
      <c r="H6017" s="118"/>
      <c r="I6017" s="97" t="str">
        <f>IF(H6017="","",VLOOKUP(H6017,BD!B$2:C$16,2,FALSE))</f>
        <v/>
      </c>
      <c r="J6017" s="98"/>
      <c r="K6017" s="135" t="str">
        <f t="shared" si="200"/>
        <v/>
      </c>
      <c r="L6017" s="99" t="str">
        <f t="shared" ca="1" si="201"/>
        <v>-</v>
      </c>
      <c r="M6017" s="93" t="str">
        <f>IF(E6017="","",VLOOKUP(E6017,[1]PROJECTES!$C$14:$Z$5000,21,FALSE))</f>
        <v/>
      </c>
      <c r="N6017" s="100"/>
      <c r="O6017" s="72" t="s">
        <v>229</v>
      </c>
      <c r="P6017" s="101"/>
      <c r="Q6017" s="132"/>
      <c r="R6017" s="102"/>
      <c r="S6017" s="91"/>
    </row>
    <row r="6018" spans="1:19" s="104" customFormat="1" ht="12.75" customHeight="1" x14ac:dyDescent="0.25">
      <c r="A6018" s="121"/>
      <c r="B6018" s="92" t="str">
        <f>IF(E6018="","",VLOOKUP(E6018,[1]PROJECTES!$C$14:$G$5000,2,FALSE))</f>
        <v/>
      </c>
      <c r="C6018" s="121"/>
      <c r="D6018" s="93" t="str">
        <f>IF(E6018="","",VLOOKUP(E6018,[1]PROJECTES!$C$14:$G$5000,5,FALSE))</f>
        <v/>
      </c>
      <c r="E6018" s="117"/>
      <c r="F6018" s="95"/>
      <c r="G6018" s="96" t="str">
        <f>IF(E6018="","",VLOOKUP(E6018,[1]PROJECTES!$C$14:$G$5000,4,FALSE))</f>
        <v/>
      </c>
      <c r="H6018" s="118"/>
      <c r="I6018" s="97" t="str">
        <f>IF(H6018="","",VLOOKUP(H6018,BD!B$2:C$16,2,FALSE))</f>
        <v/>
      </c>
      <c r="J6018" s="98"/>
      <c r="K6018" s="135" t="str">
        <f t="shared" si="200"/>
        <v/>
      </c>
      <c r="L6018" s="99" t="str">
        <f t="shared" ca="1" si="201"/>
        <v>-</v>
      </c>
      <c r="M6018" s="93" t="str">
        <f>IF(E6018="","",VLOOKUP(E6018,[1]PROJECTES!$C$14:$Z$5000,21,FALSE))</f>
        <v/>
      </c>
      <c r="N6018" s="100"/>
      <c r="O6018" s="72" t="s">
        <v>229</v>
      </c>
      <c r="P6018" s="101"/>
      <c r="Q6018" s="132"/>
      <c r="R6018" s="102"/>
      <c r="S6018" s="91"/>
    </row>
    <row r="6019" spans="1:19" s="104" customFormat="1" ht="12.75" customHeight="1" x14ac:dyDescent="0.25">
      <c r="A6019" s="121"/>
      <c r="B6019" s="92" t="str">
        <f>IF(E6019="","",VLOOKUP(E6019,[1]PROJECTES!$C$14:$G$5000,2,FALSE))</f>
        <v/>
      </c>
      <c r="C6019" s="121"/>
      <c r="D6019" s="93" t="str">
        <f>IF(E6019="","",VLOOKUP(E6019,[1]PROJECTES!$C$14:$G$5000,5,FALSE))</f>
        <v/>
      </c>
      <c r="E6019" s="117"/>
      <c r="F6019" s="95"/>
      <c r="G6019" s="96" t="str">
        <f>IF(E6019="","",VLOOKUP(E6019,[1]PROJECTES!$C$14:$G$5000,4,FALSE))</f>
        <v/>
      </c>
      <c r="H6019" s="118"/>
      <c r="I6019" s="97" t="str">
        <f>IF(H6019="","",VLOOKUP(H6019,BD!B$2:C$16,2,FALSE))</f>
        <v/>
      </c>
      <c r="J6019" s="98"/>
      <c r="K6019" s="135" t="str">
        <f t="shared" si="200"/>
        <v/>
      </c>
      <c r="L6019" s="99" t="str">
        <f t="shared" ca="1" si="201"/>
        <v>-</v>
      </c>
      <c r="M6019" s="93" t="str">
        <f>IF(E6019="","",VLOOKUP(E6019,[1]PROJECTES!$C$14:$Z$5000,21,FALSE))</f>
        <v/>
      </c>
      <c r="N6019" s="100"/>
      <c r="O6019" s="72" t="s">
        <v>229</v>
      </c>
      <c r="P6019" s="101"/>
      <c r="Q6019" s="132"/>
      <c r="R6019" s="102"/>
      <c r="S6019" s="91"/>
    </row>
    <row r="6020" spans="1:19" s="104" customFormat="1" ht="12.75" customHeight="1" x14ac:dyDescent="0.25">
      <c r="A6020" s="121"/>
      <c r="B6020" s="92" t="str">
        <f>IF(E6020="","",VLOOKUP(E6020,[1]PROJECTES!$C$14:$G$5000,2,FALSE))</f>
        <v/>
      </c>
      <c r="C6020" s="121"/>
      <c r="D6020" s="93" t="str">
        <f>IF(E6020="","",VLOOKUP(E6020,[1]PROJECTES!$C$14:$G$5000,5,FALSE))</f>
        <v/>
      </c>
      <c r="E6020" s="117"/>
      <c r="F6020" s="95"/>
      <c r="G6020" s="96" t="str">
        <f>IF(E6020="","",VLOOKUP(E6020,[1]PROJECTES!$C$14:$G$5000,4,FALSE))</f>
        <v/>
      </c>
      <c r="H6020" s="118"/>
      <c r="I6020" s="97" t="str">
        <f>IF(H6020="","",VLOOKUP(H6020,BD!B$2:C$16,2,FALSE))</f>
        <v/>
      </c>
      <c r="J6020" s="98"/>
      <c r="K6020" s="135" t="str">
        <f t="shared" si="200"/>
        <v/>
      </c>
      <c r="L6020" s="99" t="str">
        <f t="shared" ca="1" si="201"/>
        <v>-</v>
      </c>
      <c r="M6020" s="93" t="str">
        <f>IF(E6020="","",VLOOKUP(E6020,[1]PROJECTES!$C$14:$Z$5000,21,FALSE))</f>
        <v/>
      </c>
      <c r="N6020" s="100"/>
      <c r="O6020" s="72" t="s">
        <v>229</v>
      </c>
      <c r="P6020" s="101"/>
      <c r="Q6020" s="132"/>
      <c r="R6020" s="102"/>
      <c r="S6020" s="91"/>
    </row>
    <row r="6021" spans="1:19" s="104" customFormat="1" ht="12.75" customHeight="1" x14ac:dyDescent="0.25">
      <c r="A6021" s="121"/>
      <c r="B6021" s="92" t="str">
        <f>IF(E6021="","",VLOOKUP(E6021,[1]PROJECTES!$C$14:$G$5000,2,FALSE))</f>
        <v/>
      </c>
      <c r="C6021" s="121"/>
      <c r="D6021" s="93" t="str">
        <f>IF(E6021="","",VLOOKUP(E6021,[1]PROJECTES!$C$14:$G$5000,5,FALSE))</f>
        <v/>
      </c>
      <c r="E6021" s="117"/>
      <c r="F6021" s="95"/>
      <c r="G6021" s="96" t="str">
        <f>IF(E6021="","",VLOOKUP(E6021,[1]PROJECTES!$C$14:$G$5000,4,FALSE))</f>
        <v/>
      </c>
      <c r="H6021" s="118"/>
      <c r="I6021" s="97" t="str">
        <f>IF(H6021="","",VLOOKUP(H6021,BD!B$2:C$16,2,FALSE))</f>
        <v/>
      </c>
      <c r="J6021" s="98"/>
      <c r="K6021" s="135" t="str">
        <f t="shared" si="200"/>
        <v/>
      </c>
      <c r="L6021" s="99" t="str">
        <f t="shared" ca="1" si="201"/>
        <v>-</v>
      </c>
      <c r="M6021" s="93" t="str">
        <f>IF(E6021="","",VLOOKUP(E6021,[1]PROJECTES!$C$14:$Z$5000,21,FALSE))</f>
        <v/>
      </c>
      <c r="N6021" s="100"/>
      <c r="O6021" s="72" t="s">
        <v>229</v>
      </c>
      <c r="P6021" s="101"/>
      <c r="Q6021" s="132"/>
      <c r="R6021" s="102"/>
      <c r="S6021" s="91"/>
    </row>
    <row r="6022" spans="1:19" s="104" customFormat="1" ht="12.75" customHeight="1" x14ac:dyDescent="0.25">
      <c r="A6022" s="121"/>
      <c r="B6022" s="92" t="str">
        <f>IF(E6022="","",VLOOKUP(E6022,[1]PROJECTES!$C$14:$G$5000,2,FALSE))</f>
        <v/>
      </c>
      <c r="C6022" s="121"/>
      <c r="D6022" s="93" t="str">
        <f>IF(E6022="","",VLOOKUP(E6022,[1]PROJECTES!$C$14:$G$5000,5,FALSE))</f>
        <v/>
      </c>
      <c r="E6022" s="117"/>
      <c r="F6022" s="95"/>
      <c r="G6022" s="96" t="str">
        <f>IF(E6022="","",VLOOKUP(E6022,[1]PROJECTES!$C$14:$G$5000,4,FALSE))</f>
        <v/>
      </c>
      <c r="H6022" s="118"/>
      <c r="I6022" s="97" t="str">
        <f>IF(H6022="","",VLOOKUP(H6022,BD!B$2:C$16,2,FALSE))</f>
        <v/>
      </c>
      <c r="J6022" s="98"/>
      <c r="K6022" s="135" t="str">
        <f t="shared" si="200"/>
        <v/>
      </c>
      <c r="L6022" s="99" t="str">
        <f t="shared" ca="1" si="201"/>
        <v>-</v>
      </c>
      <c r="M6022" s="93" t="str">
        <f>IF(E6022="","",VLOOKUP(E6022,[1]PROJECTES!$C$14:$Z$5000,21,FALSE))</f>
        <v/>
      </c>
      <c r="N6022" s="100"/>
      <c r="O6022" s="72" t="s">
        <v>229</v>
      </c>
      <c r="P6022" s="101"/>
      <c r="Q6022" s="132"/>
      <c r="R6022" s="102"/>
      <c r="S6022" s="91"/>
    </row>
    <row r="6023" spans="1:19" s="104" customFormat="1" ht="12.75" customHeight="1" x14ac:dyDescent="0.25">
      <c r="A6023" s="121"/>
      <c r="B6023" s="92" t="str">
        <f>IF(E6023="","",VLOOKUP(E6023,[1]PROJECTES!$C$14:$G$5000,2,FALSE))</f>
        <v/>
      </c>
      <c r="C6023" s="121"/>
      <c r="D6023" s="93" t="str">
        <f>IF(E6023="","",VLOOKUP(E6023,[1]PROJECTES!$C$14:$G$5000,5,FALSE))</f>
        <v/>
      </c>
      <c r="E6023" s="117"/>
      <c r="F6023" s="95"/>
      <c r="G6023" s="96" t="str">
        <f>IF(E6023="","",VLOOKUP(E6023,[1]PROJECTES!$C$14:$G$5000,4,FALSE))</f>
        <v/>
      </c>
      <c r="H6023" s="118"/>
      <c r="I6023" s="97" t="str">
        <f>IF(H6023="","",VLOOKUP(H6023,BD!B$2:C$16,2,FALSE))</f>
        <v/>
      </c>
      <c r="J6023" s="98"/>
      <c r="K6023" s="135" t="str">
        <f t="shared" si="200"/>
        <v/>
      </c>
      <c r="L6023" s="99" t="str">
        <f t="shared" ca="1" si="201"/>
        <v>-</v>
      </c>
      <c r="M6023" s="93" t="str">
        <f>IF(E6023="","",VLOOKUP(E6023,[1]PROJECTES!$C$14:$Z$5000,21,FALSE))</f>
        <v/>
      </c>
      <c r="N6023" s="100"/>
      <c r="O6023" s="72" t="s">
        <v>229</v>
      </c>
      <c r="P6023" s="101"/>
      <c r="Q6023" s="132"/>
      <c r="R6023" s="102"/>
      <c r="S6023" s="91"/>
    </row>
    <row r="6024" spans="1:19" s="104" customFormat="1" ht="12.75" customHeight="1" x14ac:dyDescent="0.25">
      <c r="A6024" s="121"/>
      <c r="B6024" s="92" t="str">
        <f>IF(E6024="","",VLOOKUP(E6024,[1]PROJECTES!$C$14:$G$5000,2,FALSE))</f>
        <v/>
      </c>
      <c r="C6024" s="121"/>
      <c r="D6024" s="93" t="str">
        <f>IF(E6024="","",VLOOKUP(E6024,[1]PROJECTES!$C$14:$G$5000,5,FALSE))</f>
        <v/>
      </c>
      <c r="E6024" s="117"/>
      <c r="F6024" s="95"/>
      <c r="G6024" s="96" t="str">
        <f>IF(E6024="","",VLOOKUP(E6024,[1]PROJECTES!$C$14:$G$5000,4,FALSE))</f>
        <v/>
      </c>
      <c r="H6024" s="118"/>
      <c r="I6024" s="97" t="str">
        <f>IF(H6024="","",VLOOKUP(H6024,BD!B$2:C$16,2,FALSE))</f>
        <v/>
      </c>
      <c r="J6024" s="98"/>
      <c r="K6024" s="135" t="str">
        <f t="shared" si="200"/>
        <v/>
      </c>
      <c r="L6024" s="99" t="str">
        <f t="shared" ca="1" si="201"/>
        <v>-</v>
      </c>
      <c r="M6024" s="93" t="str">
        <f>IF(E6024="","",VLOOKUP(E6024,[1]PROJECTES!$C$14:$Z$5000,21,FALSE))</f>
        <v/>
      </c>
      <c r="N6024" s="100"/>
      <c r="O6024" s="72" t="s">
        <v>229</v>
      </c>
      <c r="P6024" s="101"/>
      <c r="Q6024" s="132"/>
      <c r="R6024" s="102"/>
      <c r="S6024" s="91"/>
    </row>
    <row r="6025" spans="1:19" s="104" customFormat="1" ht="12.75" customHeight="1" x14ac:dyDescent="0.25">
      <c r="A6025" s="121"/>
      <c r="B6025" s="92" t="str">
        <f>IF(E6025="","",VLOOKUP(E6025,[1]PROJECTES!$C$14:$G$5000,2,FALSE))</f>
        <v/>
      </c>
      <c r="C6025" s="121"/>
      <c r="D6025" s="93" t="str">
        <f>IF(E6025="","",VLOOKUP(E6025,[1]PROJECTES!$C$14:$G$5000,5,FALSE))</f>
        <v/>
      </c>
      <c r="E6025" s="117"/>
      <c r="F6025" s="95"/>
      <c r="G6025" s="96" t="str">
        <f>IF(E6025="","",VLOOKUP(E6025,[1]PROJECTES!$C$14:$G$5000,4,FALSE))</f>
        <v/>
      </c>
      <c r="H6025" s="118"/>
      <c r="I6025" s="97" t="str">
        <f>IF(H6025="","",VLOOKUP(H6025,BD!B$2:C$16,2,FALSE))</f>
        <v/>
      </c>
      <c r="J6025" s="98"/>
      <c r="K6025" s="135" t="str">
        <f t="shared" si="200"/>
        <v/>
      </c>
      <c r="L6025" s="99" t="str">
        <f t="shared" ca="1" si="201"/>
        <v>-</v>
      </c>
      <c r="M6025" s="93" t="str">
        <f>IF(E6025="","",VLOOKUP(E6025,[1]PROJECTES!$C$14:$Z$5000,21,FALSE))</f>
        <v/>
      </c>
      <c r="N6025" s="100"/>
      <c r="O6025" s="72" t="s">
        <v>229</v>
      </c>
      <c r="P6025" s="101"/>
      <c r="Q6025" s="132"/>
      <c r="R6025" s="102"/>
      <c r="S6025" s="91"/>
    </row>
    <row r="6026" spans="1:19" s="104" customFormat="1" ht="12.75" customHeight="1" x14ac:dyDescent="0.25">
      <c r="A6026" s="121"/>
      <c r="B6026" s="92" t="str">
        <f>IF(E6026="","",VLOOKUP(E6026,[1]PROJECTES!$C$14:$G$5000,2,FALSE))</f>
        <v/>
      </c>
      <c r="C6026" s="121"/>
      <c r="D6026" s="93" t="str">
        <f>IF(E6026="","",VLOOKUP(E6026,[1]PROJECTES!$C$14:$G$5000,5,FALSE))</f>
        <v/>
      </c>
      <c r="E6026" s="117"/>
      <c r="F6026" s="95"/>
      <c r="G6026" s="96" t="str">
        <f>IF(E6026="","",VLOOKUP(E6026,[1]PROJECTES!$C$14:$G$5000,4,FALSE))</f>
        <v/>
      </c>
      <c r="H6026" s="118"/>
      <c r="I6026" s="97" t="str">
        <f>IF(H6026="","",VLOOKUP(H6026,BD!B$2:C$16,2,FALSE))</f>
        <v/>
      </c>
      <c r="J6026" s="98"/>
      <c r="K6026" s="135" t="str">
        <f t="shared" si="200"/>
        <v/>
      </c>
      <c r="L6026" s="99" t="str">
        <f t="shared" ca="1" si="201"/>
        <v>-</v>
      </c>
      <c r="M6026" s="93" t="str">
        <f>IF(E6026="","",VLOOKUP(E6026,[1]PROJECTES!$C$14:$Z$5000,21,FALSE))</f>
        <v/>
      </c>
      <c r="N6026" s="100"/>
      <c r="O6026" s="72" t="s">
        <v>229</v>
      </c>
      <c r="P6026" s="101"/>
      <c r="Q6026" s="132"/>
      <c r="R6026" s="102"/>
      <c r="S6026" s="91"/>
    </row>
    <row r="6027" spans="1:19" s="104" customFormat="1" ht="12.75" customHeight="1" x14ac:dyDescent="0.25">
      <c r="A6027" s="121"/>
      <c r="B6027" s="92" t="str">
        <f>IF(E6027="","",VLOOKUP(E6027,[1]PROJECTES!$C$14:$G$5000,2,FALSE))</f>
        <v/>
      </c>
      <c r="C6027" s="121"/>
      <c r="D6027" s="93" t="str">
        <f>IF(E6027="","",VLOOKUP(E6027,[1]PROJECTES!$C$14:$G$5000,5,FALSE))</f>
        <v/>
      </c>
      <c r="E6027" s="117"/>
      <c r="F6027" s="95"/>
      <c r="G6027" s="96" t="str">
        <f>IF(E6027="","",VLOOKUP(E6027,[1]PROJECTES!$C$14:$G$5000,4,FALSE))</f>
        <v/>
      </c>
      <c r="H6027" s="118"/>
      <c r="I6027" s="97" t="str">
        <f>IF(H6027="","",VLOOKUP(H6027,BD!B$2:C$16,2,FALSE))</f>
        <v/>
      </c>
      <c r="J6027" s="98"/>
      <c r="K6027" s="135" t="str">
        <f t="shared" si="200"/>
        <v/>
      </c>
      <c r="L6027" s="99" t="str">
        <f t="shared" ca="1" si="201"/>
        <v>-</v>
      </c>
      <c r="M6027" s="93" t="str">
        <f>IF(E6027="","",VLOOKUP(E6027,[1]PROJECTES!$C$14:$Z$5000,21,FALSE))</f>
        <v/>
      </c>
      <c r="N6027" s="100"/>
      <c r="O6027" s="72" t="s">
        <v>229</v>
      </c>
      <c r="P6027" s="101"/>
      <c r="Q6027" s="132"/>
      <c r="R6027" s="102"/>
      <c r="S6027" s="91"/>
    </row>
    <row r="6028" spans="1:19" s="104" customFormat="1" ht="12.75" customHeight="1" x14ac:dyDescent="0.25">
      <c r="A6028" s="121"/>
      <c r="B6028" s="92" t="str">
        <f>IF(E6028="","",VLOOKUP(E6028,[1]PROJECTES!$C$14:$G$5000,2,FALSE))</f>
        <v/>
      </c>
      <c r="C6028" s="121"/>
      <c r="D6028" s="93" t="str">
        <f>IF(E6028="","",VLOOKUP(E6028,[1]PROJECTES!$C$14:$G$5000,5,FALSE))</f>
        <v/>
      </c>
      <c r="E6028" s="117"/>
      <c r="F6028" s="95"/>
      <c r="G6028" s="96" t="str">
        <f>IF(E6028="","",VLOOKUP(E6028,[1]PROJECTES!$C$14:$G$5000,4,FALSE))</f>
        <v/>
      </c>
      <c r="H6028" s="118"/>
      <c r="I6028" s="97" t="str">
        <f>IF(H6028="","",VLOOKUP(H6028,BD!B$2:C$16,2,FALSE))</f>
        <v/>
      </c>
      <c r="J6028" s="98"/>
      <c r="K6028" s="135" t="str">
        <f t="shared" si="200"/>
        <v/>
      </c>
      <c r="L6028" s="99" t="str">
        <f t="shared" ca="1" si="201"/>
        <v>-</v>
      </c>
      <c r="M6028" s="93" t="str">
        <f>IF(E6028="","",VLOOKUP(E6028,[1]PROJECTES!$C$14:$Z$5000,21,FALSE))</f>
        <v/>
      </c>
      <c r="N6028" s="100"/>
      <c r="O6028" s="72" t="s">
        <v>229</v>
      </c>
      <c r="P6028" s="101"/>
      <c r="Q6028" s="132"/>
      <c r="R6028" s="102"/>
      <c r="S6028" s="91"/>
    </row>
    <row r="6029" spans="1:19" s="104" customFormat="1" ht="12.75" customHeight="1" x14ac:dyDescent="0.25">
      <c r="A6029" s="121"/>
      <c r="B6029" s="92" t="str">
        <f>IF(E6029="","",VLOOKUP(E6029,[1]PROJECTES!$C$14:$G$5000,2,FALSE))</f>
        <v/>
      </c>
      <c r="C6029" s="121"/>
      <c r="D6029" s="93" t="str">
        <f>IF(E6029="","",VLOOKUP(E6029,[1]PROJECTES!$C$14:$G$5000,5,FALSE))</f>
        <v/>
      </c>
      <c r="E6029" s="117"/>
      <c r="F6029" s="95"/>
      <c r="G6029" s="96" t="str">
        <f>IF(E6029="","",VLOOKUP(E6029,[1]PROJECTES!$C$14:$G$5000,4,FALSE))</f>
        <v/>
      </c>
      <c r="H6029" s="118"/>
      <c r="I6029" s="97" t="str">
        <f>IF(H6029="","",VLOOKUP(H6029,BD!B$2:C$16,2,FALSE))</f>
        <v/>
      </c>
      <c r="J6029" s="98"/>
      <c r="K6029" s="135" t="str">
        <f t="shared" si="200"/>
        <v/>
      </c>
      <c r="L6029" s="99" t="str">
        <f t="shared" ca="1" si="201"/>
        <v>-</v>
      </c>
      <c r="M6029" s="93" t="str">
        <f>IF(E6029="","",VLOOKUP(E6029,[1]PROJECTES!$C$14:$Z$5000,21,FALSE))</f>
        <v/>
      </c>
      <c r="N6029" s="100"/>
      <c r="O6029" s="72" t="s">
        <v>229</v>
      </c>
      <c r="P6029" s="101"/>
      <c r="Q6029" s="132"/>
      <c r="R6029" s="102"/>
      <c r="S6029" s="91"/>
    </row>
    <row r="6030" spans="1:19" s="104" customFormat="1" ht="12.75" customHeight="1" x14ac:dyDescent="0.25">
      <c r="A6030" s="121"/>
      <c r="B6030" s="92" t="str">
        <f>IF(E6030="","",VLOOKUP(E6030,[1]PROJECTES!$C$14:$G$5000,2,FALSE))</f>
        <v/>
      </c>
      <c r="C6030" s="121"/>
      <c r="D6030" s="93" t="str">
        <f>IF(E6030="","",VLOOKUP(E6030,[1]PROJECTES!$C$14:$G$5000,5,FALSE))</f>
        <v/>
      </c>
      <c r="E6030" s="117"/>
      <c r="F6030" s="95"/>
      <c r="G6030" s="96" t="str">
        <f>IF(E6030="","",VLOOKUP(E6030,[1]PROJECTES!$C$14:$G$5000,4,FALSE))</f>
        <v/>
      </c>
      <c r="H6030" s="118"/>
      <c r="I6030" s="97" t="str">
        <f>IF(H6030="","",VLOOKUP(H6030,BD!B$2:C$16,2,FALSE))</f>
        <v/>
      </c>
      <c r="J6030" s="98"/>
      <c r="K6030" s="135" t="str">
        <f t="shared" si="200"/>
        <v/>
      </c>
      <c r="L6030" s="99" t="str">
        <f t="shared" ca="1" si="201"/>
        <v>-</v>
      </c>
      <c r="M6030" s="93" t="str">
        <f>IF(E6030="","",VLOOKUP(E6030,[1]PROJECTES!$C$14:$Z$5000,21,FALSE))</f>
        <v/>
      </c>
      <c r="N6030" s="100"/>
      <c r="O6030" s="72" t="s">
        <v>229</v>
      </c>
      <c r="P6030" s="101"/>
      <c r="Q6030" s="132"/>
      <c r="R6030" s="102"/>
      <c r="S6030" s="91"/>
    </row>
    <row r="6031" spans="1:19" s="104" customFormat="1" ht="12.75" customHeight="1" x14ac:dyDescent="0.25">
      <c r="A6031" s="121"/>
      <c r="B6031" s="92" t="str">
        <f>IF(E6031="","",VLOOKUP(E6031,[1]PROJECTES!$C$14:$G$5000,2,FALSE))</f>
        <v/>
      </c>
      <c r="C6031" s="121"/>
      <c r="D6031" s="93" t="str">
        <f>IF(E6031="","",VLOOKUP(E6031,[1]PROJECTES!$C$14:$G$5000,5,FALSE))</f>
        <v/>
      </c>
      <c r="E6031" s="117"/>
      <c r="F6031" s="95"/>
      <c r="G6031" s="96" t="str">
        <f>IF(E6031="","",VLOOKUP(E6031,[1]PROJECTES!$C$14:$G$5000,4,FALSE))</f>
        <v/>
      </c>
      <c r="H6031" s="118"/>
      <c r="I6031" s="97" t="str">
        <f>IF(H6031="","",VLOOKUP(H6031,BD!B$2:C$16,2,FALSE))</f>
        <v/>
      </c>
      <c r="J6031" s="98"/>
      <c r="K6031" s="135" t="str">
        <f t="shared" si="200"/>
        <v/>
      </c>
      <c r="L6031" s="99" t="str">
        <f t="shared" ca="1" si="201"/>
        <v>-</v>
      </c>
      <c r="M6031" s="93" t="str">
        <f>IF(E6031="","",VLOOKUP(E6031,[1]PROJECTES!$C$14:$Z$5000,21,FALSE))</f>
        <v/>
      </c>
      <c r="N6031" s="100"/>
      <c r="O6031" s="72" t="s">
        <v>229</v>
      </c>
      <c r="P6031" s="101"/>
      <c r="Q6031" s="132"/>
      <c r="R6031" s="102"/>
      <c r="S6031" s="91"/>
    </row>
    <row r="6032" spans="1:19" s="104" customFormat="1" ht="12.75" customHeight="1" x14ac:dyDescent="0.25">
      <c r="A6032" s="121"/>
      <c r="B6032" s="92" t="str">
        <f>IF(E6032="","",VLOOKUP(E6032,[1]PROJECTES!$C$14:$G$5000,2,FALSE))</f>
        <v/>
      </c>
      <c r="C6032" s="121"/>
      <c r="D6032" s="93" t="str">
        <f>IF(E6032="","",VLOOKUP(E6032,[1]PROJECTES!$C$14:$G$5000,5,FALSE))</f>
        <v/>
      </c>
      <c r="E6032" s="117"/>
      <c r="F6032" s="95"/>
      <c r="G6032" s="96" t="str">
        <f>IF(E6032="","",VLOOKUP(E6032,[1]PROJECTES!$C$14:$G$5000,4,FALSE))</f>
        <v/>
      </c>
      <c r="H6032" s="118"/>
      <c r="I6032" s="97" t="str">
        <f>IF(H6032="","",VLOOKUP(H6032,BD!B$2:C$16,2,FALSE))</f>
        <v/>
      </c>
      <c r="J6032" s="98"/>
      <c r="K6032" s="135" t="str">
        <f t="shared" si="200"/>
        <v/>
      </c>
      <c r="L6032" s="99" t="str">
        <f t="shared" ca="1" si="201"/>
        <v>-</v>
      </c>
      <c r="M6032" s="93" t="str">
        <f>IF(E6032="","",VLOOKUP(E6032,[1]PROJECTES!$C$14:$Z$5000,21,FALSE))</f>
        <v/>
      </c>
      <c r="N6032" s="100"/>
      <c r="O6032" s="72" t="s">
        <v>229</v>
      </c>
      <c r="P6032" s="101"/>
      <c r="Q6032" s="132"/>
      <c r="R6032" s="102"/>
      <c r="S6032" s="91"/>
    </row>
    <row r="6033" spans="1:19" s="104" customFormat="1" ht="12.75" customHeight="1" x14ac:dyDescent="0.25">
      <c r="A6033" s="121"/>
      <c r="B6033" s="92" t="str">
        <f>IF(E6033="","",VLOOKUP(E6033,[1]PROJECTES!$C$14:$G$5000,2,FALSE))</f>
        <v/>
      </c>
      <c r="C6033" s="121"/>
      <c r="D6033" s="93" t="str">
        <f>IF(E6033="","",VLOOKUP(E6033,[1]PROJECTES!$C$14:$G$5000,5,FALSE))</f>
        <v/>
      </c>
      <c r="E6033" s="117"/>
      <c r="F6033" s="95"/>
      <c r="G6033" s="96" t="str">
        <f>IF(E6033="","",VLOOKUP(E6033,[1]PROJECTES!$C$14:$G$5000,4,FALSE))</f>
        <v/>
      </c>
      <c r="H6033" s="118"/>
      <c r="I6033" s="97" t="str">
        <f>IF(H6033="","",VLOOKUP(H6033,BD!B$2:C$16,2,FALSE))</f>
        <v/>
      </c>
      <c r="J6033" s="98"/>
      <c r="K6033" s="135" t="str">
        <f t="shared" si="200"/>
        <v/>
      </c>
      <c r="L6033" s="99" t="str">
        <f t="shared" ca="1" si="201"/>
        <v>-</v>
      </c>
      <c r="M6033" s="93" t="str">
        <f>IF(E6033="","",VLOOKUP(E6033,[1]PROJECTES!$C$14:$Z$5000,21,FALSE))</f>
        <v/>
      </c>
      <c r="N6033" s="100"/>
      <c r="O6033" s="72" t="s">
        <v>229</v>
      </c>
      <c r="P6033" s="101"/>
      <c r="Q6033" s="132"/>
      <c r="R6033" s="102"/>
      <c r="S6033" s="91"/>
    </row>
    <row r="6034" spans="1:19" s="104" customFormat="1" ht="12.75" customHeight="1" x14ac:dyDescent="0.25">
      <c r="A6034" s="121"/>
      <c r="B6034" s="92" t="str">
        <f>IF(E6034="","",VLOOKUP(E6034,[1]PROJECTES!$C$14:$G$5000,2,FALSE))</f>
        <v/>
      </c>
      <c r="C6034" s="121"/>
      <c r="D6034" s="93" t="str">
        <f>IF(E6034="","",VLOOKUP(E6034,[1]PROJECTES!$C$14:$G$5000,5,FALSE))</f>
        <v/>
      </c>
      <c r="E6034" s="117"/>
      <c r="F6034" s="95"/>
      <c r="G6034" s="96" t="str">
        <f>IF(E6034="","",VLOOKUP(E6034,[1]PROJECTES!$C$14:$G$5000,4,FALSE))</f>
        <v/>
      </c>
      <c r="H6034" s="118"/>
      <c r="I6034" s="97" t="str">
        <f>IF(H6034="","",VLOOKUP(H6034,BD!B$2:C$16,2,FALSE))</f>
        <v/>
      </c>
      <c r="J6034" s="98"/>
      <c r="K6034" s="135" t="str">
        <f t="shared" si="200"/>
        <v/>
      </c>
      <c r="L6034" s="99" t="str">
        <f t="shared" ca="1" si="201"/>
        <v>-</v>
      </c>
      <c r="M6034" s="93" t="str">
        <f>IF(E6034="","",VLOOKUP(E6034,[1]PROJECTES!$C$14:$Z$5000,21,FALSE))</f>
        <v/>
      </c>
      <c r="N6034" s="100"/>
      <c r="O6034" s="72" t="s">
        <v>229</v>
      </c>
      <c r="P6034" s="101"/>
      <c r="Q6034" s="132"/>
      <c r="R6034" s="102"/>
      <c r="S6034" s="91"/>
    </row>
    <row r="6035" spans="1:19" s="104" customFormat="1" ht="12.75" customHeight="1" x14ac:dyDescent="0.25">
      <c r="A6035" s="121"/>
      <c r="B6035" s="92" t="str">
        <f>IF(E6035="","",VLOOKUP(E6035,[1]PROJECTES!$C$14:$G$5000,2,FALSE))</f>
        <v/>
      </c>
      <c r="C6035" s="121"/>
      <c r="D6035" s="93" t="str">
        <f>IF(E6035="","",VLOOKUP(E6035,[1]PROJECTES!$C$14:$G$5000,5,FALSE))</f>
        <v/>
      </c>
      <c r="E6035" s="117"/>
      <c r="F6035" s="95"/>
      <c r="G6035" s="96" t="str">
        <f>IF(E6035="","",VLOOKUP(E6035,[1]PROJECTES!$C$14:$G$5000,4,FALSE))</f>
        <v/>
      </c>
      <c r="H6035" s="118"/>
      <c r="I6035" s="97" t="str">
        <f>IF(H6035="","",VLOOKUP(H6035,BD!B$2:C$16,2,FALSE))</f>
        <v/>
      </c>
      <c r="J6035" s="98"/>
      <c r="K6035" s="135" t="str">
        <f t="shared" si="200"/>
        <v/>
      </c>
      <c r="L6035" s="99" t="str">
        <f t="shared" ca="1" si="201"/>
        <v>-</v>
      </c>
      <c r="M6035" s="93" t="str">
        <f>IF(E6035="","",VLOOKUP(E6035,[1]PROJECTES!$C$14:$Z$5000,21,FALSE))</f>
        <v/>
      </c>
      <c r="N6035" s="100"/>
      <c r="O6035" s="72" t="s">
        <v>229</v>
      </c>
      <c r="P6035" s="101"/>
      <c r="Q6035" s="132"/>
      <c r="R6035" s="102"/>
      <c r="S6035" s="91"/>
    </row>
    <row r="6036" spans="1:19" s="104" customFormat="1" ht="12.75" customHeight="1" x14ac:dyDescent="0.25">
      <c r="A6036" s="121"/>
      <c r="B6036" s="92" t="str">
        <f>IF(E6036="","",VLOOKUP(E6036,[1]PROJECTES!$C$14:$G$5000,2,FALSE))</f>
        <v/>
      </c>
      <c r="C6036" s="121"/>
      <c r="D6036" s="93" t="str">
        <f>IF(E6036="","",VLOOKUP(E6036,[1]PROJECTES!$C$14:$G$5000,5,FALSE))</f>
        <v/>
      </c>
      <c r="E6036" s="117"/>
      <c r="F6036" s="95"/>
      <c r="G6036" s="96" t="str">
        <f>IF(E6036="","",VLOOKUP(E6036,[1]PROJECTES!$C$14:$G$5000,4,FALSE))</f>
        <v/>
      </c>
      <c r="H6036" s="118"/>
      <c r="I6036" s="97" t="str">
        <f>IF(H6036="","",VLOOKUP(H6036,BD!B$2:C$16,2,FALSE))</f>
        <v/>
      </c>
      <c r="J6036" s="98"/>
      <c r="K6036" s="135" t="str">
        <f t="shared" si="200"/>
        <v/>
      </c>
      <c r="L6036" s="99" t="str">
        <f t="shared" ca="1" si="201"/>
        <v>-</v>
      </c>
      <c r="M6036" s="93" t="str">
        <f>IF(E6036="","",VLOOKUP(E6036,[1]PROJECTES!$C$14:$Z$5000,21,FALSE))</f>
        <v/>
      </c>
      <c r="N6036" s="100"/>
      <c r="O6036" s="72" t="s">
        <v>229</v>
      </c>
      <c r="P6036" s="101"/>
      <c r="Q6036" s="132"/>
      <c r="R6036" s="102"/>
      <c r="S6036" s="91"/>
    </row>
    <row r="6037" spans="1:19" s="104" customFormat="1" ht="12.75" customHeight="1" x14ac:dyDescent="0.25">
      <c r="A6037" s="121"/>
      <c r="B6037" s="92" t="str">
        <f>IF(E6037="","",VLOOKUP(E6037,[1]PROJECTES!$C$14:$G$5000,2,FALSE))</f>
        <v/>
      </c>
      <c r="C6037" s="121"/>
      <c r="D6037" s="93" t="str">
        <f>IF(E6037="","",VLOOKUP(E6037,[1]PROJECTES!$C$14:$G$5000,5,FALSE))</f>
        <v/>
      </c>
      <c r="E6037" s="117"/>
      <c r="F6037" s="95"/>
      <c r="G6037" s="96" t="str">
        <f>IF(E6037="","",VLOOKUP(E6037,[1]PROJECTES!$C$14:$G$5000,4,FALSE))</f>
        <v/>
      </c>
      <c r="H6037" s="118"/>
      <c r="I6037" s="97" t="str">
        <f>IF(H6037="","",VLOOKUP(H6037,BD!B$2:C$16,2,FALSE))</f>
        <v/>
      </c>
      <c r="J6037" s="98"/>
      <c r="K6037" s="135" t="str">
        <f t="shared" si="200"/>
        <v/>
      </c>
      <c r="L6037" s="99" t="str">
        <f t="shared" ca="1" si="201"/>
        <v>-</v>
      </c>
      <c r="M6037" s="93" t="str">
        <f>IF(E6037="","",VLOOKUP(E6037,[1]PROJECTES!$C$14:$Z$5000,21,FALSE))</f>
        <v/>
      </c>
      <c r="N6037" s="100"/>
      <c r="O6037" s="72" t="s">
        <v>229</v>
      </c>
      <c r="P6037" s="101"/>
      <c r="Q6037" s="132"/>
      <c r="R6037" s="102"/>
      <c r="S6037" s="91"/>
    </row>
    <row r="6038" spans="1:19" s="104" customFormat="1" ht="12.75" customHeight="1" x14ac:dyDescent="0.25">
      <c r="A6038" s="121"/>
      <c r="B6038" s="92" t="str">
        <f>IF(E6038="","",VLOOKUP(E6038,[1]PROJECTES!$C$14:$G$5000,2,FALSE))</f>
        <v/>
      </c>
      <c r="C6038" s="121"/>
      <c r="D6038" s="93" t="str">
        <f>IF(E6038="","",VLOOKUP(E6038,[1]PROJECTES!$C$14:$G$5000,5,FALSE))</f>
        <v/>
      </c>
      <c r="E6038" s="117"/>
      <c r="F6038" s="95"/>
      <c r="G6038" s="96" t="str">
        <f>IF(E6038="","",VLOOKUP(E6038,[1]PROJECTES!$C$14:$G$5000,4,FALSE))</f>
        <v/>
      </c>
      <c r="H6038" s="118"/>
      <c r="I6038" s="97" t="str">
        <f>IF(H6038="","",VLOOKUP(H6038,BD!B$2:C$16,2,FALSE))</f>
        <v/>
      </c>
      <c r="J6038" s="98"/>
      <c r="K6038" s="135" t="str">
        <f t="shared" si="200"/>
        <v/>
      </c>
      <c r="L6038" s="99" t="str">
        <f t="shared" ca="1" si="201"/>
        <v>-</v>
      </c>
      <c r="M6038" s="93" t="str">
        <f>IF(E6038="","",VLOOKUP(E6038,[1]PROJECTES!$C$14:$Z$5000,21,FALSE))</f>
        <v/>
      </c>
      <c r="N6038" s="100"/>
      <c r="O6038" s="72" t="s">
        <v>229</v>
      </c>
      <c r="P6038" s="101"/>
      <c r="Q6038" s="132"/>
      <c r="R6038" s="102"/>
      <c r="S6038" s="91"/>
    </row>
    <row r="6039" spans="1:19" s="104" customFormat="1" ht="12.75" customHeight="1" x14ac:dyDescent="0.25">
      <c r="A6039" s="121"/>
      <c r="B6039" s="92" t="str">
        <f>IF(E6039="","",VLOOKUP(E6039,[1]PROJECTES!$C$14:$G$5000,2,FALSE))</f>
        <v/>
      </c>
      <c r="C6039" s="121"/>
      <c r="D6039" s="93" t="str">
        <f>IF(E6039="","",VLOOKUP(E6039,[1]PROJECTES!$C$14:$G$5000,5,FALSE))</f>
        <v/>
      </c>
      <c r="E6039" s="117"/>
      <c r="F6039" s="95"/>
      <c r="G6039" s="96" t="str">
        <f>IF(E6039="","",VLOOKUP(E6039,[1]PROJECTES!$C$14:$G$5000,4,FALSE))</f>
        <v/>
      </c>
      <c r="H6039" s="118"/>
      <c r="I6039" s="97" t="str">
        <f>IF(H6039="","",VLOOKUP(H6039,BD!B$2:C$16,2,FALSE))</f>
        <v/>
      </c>
      <c r="J6039" s="98"/>
      <c r="K6039" s="135" t="str">
        <f t="shared" si="200"/>
        <v/>
      </c>
      <c r="L6039" s="99" t="str">
        <f t="shared" ca="1" si="201"/>
        <v>-</v>
      </c>
      <c r="M6039" s="93" t="str">
        <f>IF(E6039="","",VLOOKUP(E6039,[1]PROJECTES!$C$14:$Z$5000,21,FALSE))</f>
        <v/>
      </c>
      <c r="N6039" s="100"/>
      <c r="O6039" s="72" t="s">
        <v>229</v>
      </c>
      <c r="P6039" s="101"/>
      <c r="Q6039" s="132"/>
      <c r="R6039" s="102"/>
      <c r="S6039" s="91"/>
    </row>
    <row r="6040" spans="1:19" s="104" customFormat="1" ht="12.75" customHeight="1" x14ac:dyDescent="0.25">
      <c r="A6040" s="121"/>
      <c r="B6040" s="92" t="str">
        <f>IF(E6040="","",VLOOKUP(E6040,[1]PROJECTES!$C$14:$G$5000,2,FALSE))</f>
        <v/>
      </c>
      <c r="C6040" s="121"/>
      <c r="D6040" s="93" t="str">
        <f>IF(E6040="","",VLOOKUP(E6040,[1]PROJECTES!$C$14:$G$5000,5,FALSE))</f>
        <v/>
      </c>
      <c r="E6040" s="117"/>
      <c r="F6040" s="95"/>
      <c r="G6040" s="96" t="str">
        <f>IF(E6040="","",VLOOKUP(E6040,[1]PROJECTES!$C$14:$G$5000,4,FALSE))</f>
        <v/>
      </c>
      <c r="H6040" s="118"/>
      <c r="I6040" s="97" t="str">
        <f>IF(H6040="","",VLOOKUP(H6040,BD!B$2:C$16,2,FALSE))</f>
        <v/>
      </c>
      <c r="J6040" s="98"/>
      <c r="K6040" s="135" t="str">
        <f t="shared" si="200"/>
        <v/>
      </c>
      <c r="L6040" s="99" t="str">
        <f t="shared" ca="1" si="201"/>
        <v>-</v>
      </c>
      <c r="M6040" s="93" t="str">
        <f>IF(E6040="","",VLOOKUP(E6040,[1]PROJECTES!$C$14:$Z$5000,21,FALSE))</f>
        <v/>
      </c>
      <c r="N6040" s="100"/>
      <c r="O6040" s="72" t="s">
        <v>229</v>
      </c>
      <c r="P6040" s="101"/>
      <c r="Q6040" s="132"/>
      <c r="R6040" s="102"/>
      <c r="S6040" s="91"/>
    </row>
    <row r="6041" spans="1:19" s="104" customFormat="1" ht="12.75" customHeight="1" x14ac:dyDescent="0.25">
      <c r="A6041" s="121"/>
      <c r="B6041" s="92" t="str">
        <f>IF(E6041="","",VLOOKUP(E6041,[1]PROJECTES!$C$14:$G$5000,2,FALSE))</f>
        <v/>
      </c>
      <c r="C6041" s="121"/>
      <c r="D6041" s="93" t="str">
        <f>IF(E6041="","",VLOOKUP(E6041,[1]PROJECTES!$C$14:$G$5000,5,FALSE))</f>
        <v/>
      </c>
      <c r="E6041" s="117"/>
      <c r="F6041" s="95"/>
      <c r="G6041" s="96" t="str">
        <f>IF(E6041="","",VLOOKUP(E6041,[1]PROJECTES!$C$14:$G$5000,4,FALSE))</f>
        <v/>
      </c>
      <c r="H6041" s="118"/>
      <c r="I6041" s="97" t="str">
        <f>IF(H6041="","",VLOOKUP(H6041,BD!B$2:C$16,2,FALSE))</f>
        <v/>
      </c>
      <c r="J6041" s="98"/>
      <c r="K6041" s="135" t="str">
        <f t="shared" si="200"/>
        <v/>
      </c>
      <c r="L6041" s="99" t="str">
        <f t="shared" ca="1" si="201"/>
        <v>-</v>
      </c>
      <c r="M6041" s="93" t="str">
        <f>IF(E6041="","",VLOOKUP(E6041,[1]PROJECTES!$C$14:$Z$5000,21,FALSE))</f>
        <v/>
      </c>
      <c r="N6041" s="100"/>
      <c r="O6041" s="72" t="s">
        <v>229</v>
      </c>
      <c r="P6041" s="101"/>
      <c r="Q6041" s="132"/>
      <c r="R6041" s="102"/>
      <c r="S6041" s="91"/>
    </row>
    <row r="6042" spans="1:19" s="104" customFormat="1" ht="12.75" customHeight="1" x14ac:dyDescent="0.25">
      <c r="A6042" s="121"/>
      <c r="B6042" s="92" t="str">
        <f>IF(E6042="","",VLOOKUP(E6042,[1]PROJECTES!$C$14:$G$5000,2,FALSE))</f>
        <v/>
      </c>
      <c r="C6042" s="121"/>
      <c r="D6042" s="93" t="str">
        <f>IF(E6042="","",VLOOKUP(E6042,[1]PROJECTES!$C$14:$G$5000,5,FALSE))</f>
        <v/>
      </c>
      <c r="E6042" s="117"/>
      <c r="F6042" s="95"/>
      <c r="G6042" s="96" t="str">
        <f>IF(E6042="","",VLOOKUP(E6042,[1]PROJECTES!$C$14:$G$5000,4,FALSE))</f>
        <v/>
      </c>
      <c r="H6042" s="118"/>
      <c r="I6042" s="97" t="str">
        <f>IF(H6042="","",VLOOKUP(H6042,BD!B$2:C$16,2,FALSE))</f>
        <v/>
      </c>
      <c r="J6042" s="98"/>
      <c r="K6042" s="135" t="str">
        <f t="shared" si="200"/>
        <v/>
      </c>
      <c r="L6042" s="99" t="str">
        <f t="shared" ca="1" si="201"/>
        <v>-</v>
      </c>
      <c r="M6042" s="93" t="str">
        <f>IF(E6042="","",VLOOKUP(E6042,[1]PROJECTES!$C$14:$Z$5000,21,FALSE))</f>
        <v/>
      </c>
      <c r="N6042" s="100"/>
      <c r="O6042" s="72" t="s">
        <v>229</v>
      </c>
      <c r="P6042" s="101"/>
      <c r="Q6042" s="132"/>
      <c r="R6042" s="102"/>
      <c r="S6042" s="91"/>
    </row>
    <row r="6043" spans="1:19" s="104" customFormat="1" ht="12.75" customHeight="1" x14ac:dyDescent="0.25">
      <c r="A6043" s="121"/>
      <c r="B6043" s="92" t="str">
        <f>IF(E6043="","",VLOOKUP(E6043,[1]PROJECTES!$C$14:$G$5000,2,FALSE))</f>
        <v/>
      </c>
      <c r="C6043" s="121"/>
      <c r="D6043" s="93" t="str">
        <f>IF(E6043="","",VLOOKUP(E6043,[1]PROJECTES!$C$14:$G$5000,5,FALSE))</f>
        <v/>
      </c>
      <c r="E6043" s="117"/>
      <c r="F6043" s="95"/>
      <c r="G6043" s="96" t="str">
        <f>IF(E6043="","",VLOOKUP(E6043,[1]PROJECTES!$C$14:$G$5000,4,FALSE))</f>
        <v/>
      </c>
      <c r="H6043" s="118"/>
      <c r="I6043" s="97" t="str">
        <f>IF(H6043="","",VLOOKUP(H6043,BD!B$2:C$16,2,FALSE))</f>
        <v/>
      </c>
      <c r="J6043" s="98"/>
      <c r="K6043" s="135" t="str">
        <f t="shared" si="200"/>
        <v/>
      </c>
      <c r="L6043" s="99" t="str">
        <f t="shared" ca="1" si="201"/>
        <v>-</v>
      </c>
      <c r="M6043" s="93" t="str">
        <f>IF(E6043="","",VLOOKUP(E6043,[1]PROJECTES!$C$14:$Z$5000,21,FALSE))</f>
        <v/>
      </c>
      <c r="N6043" s="100"/>
      <c r="O6043" s="72" t="s">
        <v>229</v>
      </c>
      <c r="P6043" s="101"/>
      <c r="Q6043" s="132"/>
      <c r="R6043" s="102"/>
      <c r="S6043" s="91"/>
    </row>
    <row r="6044" spans="1:19" s="104" customFormat="1" ht="12.75" customHeight="1" x14ac:dyDescent="0.25">
      <c r="A6044" s="121"/>
      <c r="B6044" s="92" t="str">
        <f>IF(E6044="","",VLOOKUP(E6044,[1]PROJECTES!$C$14:$G$5000,2,FALSE))</f>
        <v/>
      </c>
      <c r="C6044" s="121"/>
      <c r="D6044" s="93" t="str">
        <f>IF(E6044="","",VLOOKUP(E6044,[1]PROJECTES!$C$14:$G$5000,5,FALSE))</f>
        <v/>
      </c>
      <c r="E6044" s="117"/>
      <c r="F6044" s="95"/>
      <c r="G6044" s="96" t="str">
        <f>IF(E6044="","",VLOOKUP(E6044,[1]PROJECTES!$C$14:$G$5000,4,FALSE))</f>
        <v/>
      </c>
      <c r="H6044" s="118"/>
      <c r="I6044" s="97" t="str">
        <f>IF(H6044="","",VLOOKUP(H6044,BD!B$2:C$16,2,FALSE))</f>
        <v/>
      </c>
      <c r="J6044" s="98"/>
      <c r="K6044" s="135" t="str">
        <f t="shared" si="200"/>
        <v/>
      </c>
      <c r="L6044" s="99" t="str">
        <f t="shared" ca="1" si="201"/>
        <v>-</v>
      </c>
      <c r="M6044" s="93" t="str">
        <f>IF(E6044="","",VLOOKUP(E6044,[1]PROJECTES!$C$14:$Z$5000,21,FALSE))</f>
        <v/>
      </c>
      <c r="N6044" s="100"/>
      <c r="O6044" s="72" t="s">
        <v>229</v>
      </c>
      <c r="P6044" s="101"/>
      <c r="Q6044" s="132"/>
      <c r="R6044" s="102"/>
      <c r="S6044" s="91"/>
    </row>
    <row r="6045" spans="1:19" s="104" customFormat="1" ht="12.75" customHeight="1" x14ac:dyDescent="0.25">
      <c r="A6045" s="121"/>
      <c r="B6045" s="92" t="str">
        <f>IF(E6045="","",VLOOKUP(E6045,[1]PROJECTES!$C$14:$G$5000,2,FALSE))</f>
        <v/>
      </c>
      <c r="C6045" s="121"/>
      <c r="D6045" s="93" t="str">
        <f>IF(E6045="","",VLOOKUP(E6045,[1]PROJECTES!$C$14:$G$5000,5,FALSE))</f>
        <v/>
      </c>
      <c r="E6045" s="117"/>
      <c r="F6045" s="95"/>
      <c r="G6045" s="96" t="str">
        <f>IF(E6045="","",VLOOKUP(E6045,[1]PROJECTES!$C$14:$G$5000,4,FALSE))</f>
        <v/>
      </c>
      <c r="H6045" s="118"/>
      <c r="I6045" s="97" t="str">
        <f>IF(H6045="","",VLOOKUP(H6045,BD!B$2:C$16,2,FALSE))</f>
        <v/>
      </c>
      <c r="J6045" s="98"/>
      <c r="K6045" s="135" t="str">
        <f t="shared" si="200"/>
        <v/>
      </c>
      <c r="L6045" s="99" t="str">
        <f t="shared" ca="1" si="201"/>
        <v>-</v>
      </c>
      <c r="M6045" s="93" t="str">
        <f>IF(E6045="","",VLOOKUP(E6045,[1]PROJECTES!$C$14:$Z$5000,21,FALSE))</f>
        <v/>
      </c>
      <c r="N6045" s="100"/>
      <c r="O6045" s="72" t="s">
        <v>229</v>
      </c>
      <c r="P6045" s="101"/>
      <c r="Q6045" s="132"/>
      <c r="R6045" s="102"/>
      <c r="S6045" s="91"/>
    </row>
    <row r="6046" spans="1:19" s="104" customFormat="1" ht="12.75" customHeight="1" x14ac:dyDescent="0.25">
      <c r="A6046" s="121"/>
      <c r="B6046" s="92" t="str">
        <f>IF(E6046="","",VLOOKUP(E6046,[1]PROJECTES!$C$14:$G$5000,2,FALSE))</f>
        <v/>
      </c>
      <c r="C6046" s="121"/>
      <c r="D6046" s="93" t="str">
        <f>IF(E6046="","",VLOOKUP(E6046,[1]PROJECTES!$C$14:$G$5000,5,FALSE))</f>
        <v/>
      </c>
      <c r="E6046" s="117"/>
      <c r="F6046" s="95"/>
      <c r="G6046" s="96" t="str">
        <f>IF(E6046="","",VLOOKUP(E6046,[1]PROJECTES!$C$14:$G$5000,4,FALSE))</f>
        <v/>
      </c>
      <c r="H6046" s="118"/>
      <c r="I6046" s="97" t="str">
        <f>IF(H6046="","",VLOOKUP(H6046,BD!B$2:C$16,2,FALSE))</f>
        <v/>
      </c>
      <c r="J6046" s="98"/>
      <c r="K6046" s="135" t="str">
        <f t="shared" si="200"/>
        <v/>
      </c>
      <c r="L6046" s="99" t="str">
        <f t="shared" ca="1" si="201"/>
        <v>-</v>
      </c>
      <c r="M6046" s="93" t="str">
        <f>IF(E6046="","",VLOOKUP(E6046,[1]PROJECTES!$C$14:$Z$5000,21,FALSE))</f>
        <v/>
      </c>
      <c r="N6046" s="100"/>
      <c r="O6046" s="72" t="s">
        <v>229</v>
      </c>
      <c r="P6046" s="101"/>
      <c r="Q6046" s="132"/>
      <c r="R6046" s="102"/>
      <c r="S6046" s="91"/>
    </row>
    <row r="6047" spans="1:19" s="104" customFormat="1" ht="12.75" customHeight="1" x14ac:dyDescent="0.25">
      <c r="A6047" s="121"/>
      <c r="B6047" s="92" t="str">
        <f>IF(E6047="","",VLOOKUP(E6047,[1]PROJECTES!$C$14:$G$5000,2,FALSE))</f>
        <v/>
      </c>
      <c r="C6047" s="121"/>
      <c r="D6047" s="93" t="str">
        <f>IF(E6047="","",VLOOKUP(E6047,[1]PROJECTES!$C$14:$G$5000,5,FALSE))</f>
        <v/>
      </c>
      <c r="E6047" s="117"/>
      <c r="F6047" s="95"/>
      <c r="G6047" s="96" t="str">
        <f>IF(E6047="","",VLOOKUP(E6047,[1]PROJECTES!$C$14:$G$5000,4,FALSE))</f>
        <v/>
      </c>
      <c r="H6047" s="118"/>
      <c r="I6047" s="97" t="str">
        <f>IF(H6047="","",VLOOKUP(H6047,BD!B$2:C$16,2,FALSE))</f>
        <v/>
      </c>
      <c r="J6047" s="98"/>
      <c r="K6047" s="135" t="str">
        <f t="shared" si="200"/>
        <v/>
      </c>
      <c r="L6047" s="99" t="str">
        <f t="shared" ca="1" si="201"/>
        <v>-</v>
      </c>
      <c r="M6047" s="93" t="str">
        <f>IF(E6047="","",VLOOKUP(E6047,[1]PROJECTES!$C$14:$Z$5000,21,FALSE))</f>
        <v/>
      </c>
      <c r="N6047" s="100"/>
      <c r="O6047" s="72" t="s">
        <v>229</v>
      </c>
      <c r="P6047" s="101"/>
      <c r="Q6047" s="132"/>
      <c r="R6047" s="102"/>
      <c r="S6047" s="91"/>
    </row>
    <row r="6048" spans="1:19" s="104" customFormat="1" ht="12.75" customHeight="1" x14ac:dyDescent="0.25">
      <c r="A6048" s="121"/>
      <c r="B6048" s="92" t="str">
        <f>IF(E6048="","",VLOOKUP(E6048,[1]PROJECTES!$C$14:$G$5000,2,FALSE))</f>
        <v/>
      </c>
      <c r="C6048" s="121"/>
      <c r="D6048" s="93" t="str">
        <f>IF(E6048="","",VLOOKUP(E6048,[1]PROJECTES!$C$14:$G$5000,5,FALSE))</f>
        <v/>
      </c>
      <c r="E6048" s="117"/>
      <c r="F6048" s="95"/>
      <c r="G6048" s="96" t="str">
        <f>IF(E6048="","",VLOOKUP(E6048,[1]PROJECTES!$C$14:$G$5000,4,FALSE))</f>
        <v/>
      </c>
      <c r="H6048" s="118"/>
      <c r="I6048" s="97" t="str">
        <f>IF(H6048="","",VLOOKUP(H6048,BD!B$2:C$16,2,FALSE))</f>
        <v/>
      </c>
      <c r="J6048" s="98"/>
      <c r="K6048" s="135" t="str">
        <f t="shared" si="200"/>
        <v/>
      </c>
      <c r="L6048" s="99" t="str">
        <f t="shared" ca="1" si="201"/>
        <v>-</v>
      </c>
      <c r="M6048" s="93" t="str">
        <f>IF(E6048="","",VLOOKUP(E6048,[1]PROJECTES!$C$14:$Z$5000,21,FALSE))</f>
        <v/>
      </c>
      <c r="N6048" s="100"/>
      <c r="O6048" s="72" t="s">
        <v>229</v>
      </c>
      <c r="P6048" s="101"/>
      <c r="Q6048" s="132"/>
      <c r="R6048" s="102"/>
      <c r="S6048" s="91"/>
    </row>
    <row r="6049" spans="1:19" s="104" customFormat="1" ht="12.75" customHeight="1" x14ac:dyDescent="0.25">
      <c r="A6049" s="121"/>
      <c r="B6049" s="92" t="str">
        <f>IF(E6049="","",VLOOKUP(E6049,[1]PROJECTES!$C$14:$G$5000,2,FALSE))</f>
        <v/>
      </c>
      <c r="C6049" s="121"/>
      <c r="D6049" s="93" t="str">
        <f>IF(E6049="","",VLOOKUP(E6049,[1]PROJECTES!$C$14:$G$5000,5,FALSE))</f>
        <v/>
      </c>
      <c r="E6049" s="117"/>
      <c r="F6049" s="95"/>
      <c r="G6049" s="96" t="str">
        <f>IF(E6049="","",VLOOKUP(E6049,[1]PROJECTES!$C$14:$G$5000,4,FALSE))</f>
        <v/>
      </c>
      <c r="H6049" s="118"/>
      <c r="I6049" s="97" t="str">
        <f>IF(H6049="","",VLOOKUP(H6049,BD!B$2:C$16,2,FALSE))</f>
        <v/>
      </c>
      <c r="J6049" s="98"/>
      <c r="K6049" s="135" t="str">
        <f t="shared" si="200"/>
        <v/>
      </c>
      <c r="L6049" s="99" t="str">
        <f t="shared" ca="1" si="201"/>
        <v>-</v>
      </c>
      <c r="M6049" s="93" t="str">
        <f>IF(E6049="","",VLOOKUP(E6049,[1]PROJECTES!$C$14:$Z$5000,21,FALSE))</f>
        <v/>
      </c>
      <c r="N6049" s="100"/>
      <c r="O6049" s="72" t="s">
        <v>229</v>
      </c>
      <c r="P6049" s="101"/>
      <c r="Q6049" s="132"/>
      <c r="R6049" s="102"/>
      <c r="S6049" s="91"/>
    </row>
    <row r="6050" spans="1:19" s="104" customFormat="1" ht="12.75" customHeight="1" x14ac:dyDescent="0.25">
      <c r="A6050" s="121"/>
      <c r="B6050" s="92" t="str">
        <f>IF(E6050="","",VLOOKUP(E6050,[1]PROJECTES!$C$14:$G$5000,2,FALSE))</f>
        <v/>
      </c>
      <c r="C6050" s="121"/>
      <c r="D6050" s="93" t="str">
        <f>IF(E6050="","",VLOOKUP(E6050,[1]PROJECTES!$C$14:$G$5000,5,FALSE))</f>
        <v/>
      </c>
      <c r="E6050" s="117"/>
      <c r="F6050" s="95"/>
      <c r="G6050" s="96" t="str">
        <f>IF(E6050="","",VLOOKUP(E6050,[1]PROJECTES!$C$14:$G$5000,4,FALSE))</f>
        <v/>
      </c>
      <c r="H6050" s="118"/>
      <c r="I6050" s="97" t="str">
        <f>IF(H6050="","",VLOOKUP(H6050,BD!B$2:C$16,2,FALSE))</f>
        <v/>
      </c>
      <c r="J6050" s="98"/>
      <c r="K6050" s="135" t="str">
        <f t="shared" si="200"/>
        <v/>
      </c>
      <c r="L6050" s="99" t="str">
        <f t="shared" ca="1" si="201"/>
        <v>-</v>
      </c>
      <c r="M6050" s="93" t="str">
        <f>IF(E6050="","",VLOOKUP(E6050,[1]PROJECTES!$C$14:$Z$5000,21,FALSE))</f>
        <v/>
      </c>
      <c r="N6050" s="100"/>
      <c r="O6050" s="72" t="s">
        <v>229</v>
      </c>
      <c r="P6050" s="101"/>
      <c r="Q6050" s="132"/>
      <c r="R6050" s="102"/>
      <c r="S6050" s="91"/>
    </row>
    <row r="6051" spans="1:19" s="104" customFormat="1" ht="12.75" customHeight="1" x14ac:dyDescent="0.25">
      <c r="A6051" s="121"/>
      <c r="B6051" s="92" t="str">
        <f>IF(E6051="","",VLOOKUP(E6051,[1]PROJECTES!$C$14:$G$5000,2,FALSE))</f>
        <v/>
      </c>
      <c r="C6051" s="121"/>
      <c r="D6051" s="93" t="str">
        <f>IF(E6051="","",VLOOKUP(E6051,[1]PROJECTES!$C$14:$G$5000,5,FALSE))</f>
        <v/>
      </c>
      <c r="E6051" s="117"/>
      <c r="F6051" s="95"/>
      <c r="G6051" s="96" t="str">
        <f>IF(E6051="","",VLOOKUP(E6051,[1]PROJECTES!$C$14:$G$5000,4,FALSE))</f>
        <v/>
      </c>
      <c r="H6051" s="118"/>
      <c r="I6051" s="97" t="str">
        <f>IF(H6051="","",VLOOKUP(H6051,BD!B$2:C$16,2,FALSE))</f>
        <v/>
      </c>
      <c r="J6051" s="98"/>
      <c r="K6051" s="135" t="str">
        <f t="shared" si="200"/>
        <v/>
      </c>
      <c r="L6051" s="99" t="str">
        <f t="shared" ca="1" si="201"/>
        <v>-</v>
      </c>
      <c r="M6051" s="93" t="str">
        <f>IF(E6051="","",VLOOKUP(E6051,[1]PROJECTES!$C$14:$Z$5000,21,FALSE))</f>
        <v/>
      </c>
      <c r="N6051" s="100"/>
      <c r="O6051" s="72" t="s">
        <v>229</v>
      </c>
      <c r="P6051" s="101"/>
      <c r="Q6051" s="132"/>
      <c r="R6051" s="102"/>
      <c r="S6051" s="91"/>
    </row>
    <row r="6052" spans="1:19" s="104" customFormat="1" ht="12.75" customHeight="1" x14ac:dyDescent="0.25">
      <c r="A6052" s="121"/>
      <c r="B6052" s="92" t="str">
        <f>IF(E6052="","",VLOOKUP(E6052,[1]PROJECTES!$C$14:$G$5000,2,FALSE))</f>
        <v/>
      </c>
      <c r="C6052" s="121"/>
      <c r="D6052" s="93" t="str">
        <f>IF(E6052="","",VLOOKUP(E6052,[1]PROJECTES!$C$14:$G$5000,5,FALSE))</f>
        <v/>
      </c>
      <c r="E6052" s="117"/>
      <c r="F6052" s="95"/>
      <c r="G6052" s="96" t="str">
        <f>IF(E6052="","",VLOOKUP(E6052,[1]PROJECTES!$C$14:$G$5000,4,FALSE))</f>
        <v/>
      </c>
      <c r="H6052" s="118"/>
      <c r="I6052" s="97" t="str">
        <f>IF(H6052="","",VLOOKUP(H6052,BD!B$2:C$16,2,FALSE))</f>
        <v/>
      </c>
      <c r="J6052" s="98"/>
      <c r="K6052" s="135" t="str">
        <f t="shared" si="200"/>
        <v/>
      </c>
      <c r="L6052" s="99" t="str">
        <f t="shared" ca="1" si="201"/>
        <v>-</v>
      </c>
      <c r="M6052" s="93" t="str">
        <f>IF(E6052="","",VLOOKUP(E6052,[1]PROJECTES!$C$14:$Z$5000,21,FALSE))</f>
        <v/>
      </c>
      <c r="N6052" s="100"/>
      <c r="O6052" s="72" t="s">
        <v>229</v>
      </c>
      <c r="P6052" s="101"/>
      <c r="Q6052" s="132"/>
      <c r="R6052" s="102"/>
      <c r="S6052" s="91"/>
    </row>
    <row r="6053" spans="1:19" s="104" customFormat="1" ht="12.75" customHeight="1" x14ac:dyDescent="0.25">
      <c r="A6053" s="121"/>
      <c r="B6053" s="92" t="str">
        <f>IF(E6053="","",VLOOKUP(E6053,[1]PROJECTES!$C$14:$G$5000,2,FALSE))</f>
        <v/>
      </c>
      <c r="C6053" s="121"/>
      <c r="D6053" s="93" t="str">
        <f>IF(E6053="","",VLOOKUP(E6053,[1]PROJECTES!$C$14:$G$5000,5,FALSE))</f>
        <v/>
      </c>
      <c r="E6053" s="117"/>
      <c r="F6053" s="95"/>
      <c r="G6053" s="96" t="str">
        <f>IF(E6053="","",VLOOKUP(E6053,[1]PROJECTES!$C$14:$G$5000,4,FALSE))</f>
        <v/>
      </c>
      <c r="H6053" s="118"/>
      <c r="I6053" s="97" t="str">
        <f>IF(H6053="","",VLOOKUP(H6053,BD!B$2:C$16,2,FALSE))</f>
        <v/>
      </c>
      <c r="J6053" s="98"/>
      <c r="K6053" s="135" t="str">
        <f t="shared" si="200"/>
        <v/>
      </c>
      <c r="L6053" s="99" t="str">
        <f t="shared" ca="1" si="201"/>
        <v>-</v>
      </c>
      <c r="M6053" s="93" t="str">
        <f>IF(E6053="","",VLOOKUP(E6053,[1]PROJECTES!$C$14:$Z$5000,21,FALSE))</f>
        <v/>
      </c>
      <c r="N6053" s="100"/>
      <c r="O6053" s="72" t="s">
        <v>229</v>
      </c>
      <c r="P6053" s="101"/>
      <c r="Q6053" s="132"/>
      <c r="R6053" s="102"/>
      <c r="S6053" s="91"/>
    </row>
    <row r="6054" spans="1:19" s="104" customFormat="1" ht="12.75" customHeight="1" x14ac:dyDescent="0.25">
      <c r="A6054" s="121"/>
      <c r="B6054" s="92" t="str">
        <f>IF(E6054="","",VLOOKUP(E6054,[1]PROJECTES!$C$14:$G$5000,2,FALSE))</f>
        <v/>
      </c>
      <c r="C6054" s="121"/>
      <c r="D6054" s="93" t="str">
        <f>IF(E6054="","",VLOOKUP(E6054,[1]PROJECTES!$C$14:$G$5000,5,FALSE))</f>
        <v/>
      </c>
      <c r="E6054" s="117"/>
      <c r="F6054" s="95"/>
      <c r="G6054" s="96" t="str">
        <f>IF(E6054="","",VLOOKUP(E6054,[1]PROJECTES!$C$14:$G$5000,4,FALSE))</f>
        <v/>
      </c>
      <c r="H6054" s="118"/>
      <c r="I6054" s="97" t="str">
        <f>IF(H6054="","",VLOOKUP(H6054,BD!B$2:C$16,2,FALSE))</f>
        <v/>
      </c>
      <c r="J6054" s="98"/>
      <c r="K6054" s="135" t="str">
        <f t="shared" si="200"/>
        <v/>
      </c>
      <c r="L6054" s="99" t="str">
        <f t="shared" ca="1" si="201"/>
        <v>-</v>
      </c>
      <c r="M6054" s="93" t="str">
        <f>IF(E6054="","",VLOOKUP(E6054,[1]PROJECTES!$C$14:$Z$5000,21,FALSE))</f>
        <v/>
      </c>
      <c r="N6054" s="100"/>
      <c r="O6054" s="72" t="s">
        <v>229</v>
      </c>
      <c r="P6054" s="101"/>
      <c r="Q6054" s="132"/>
      <c r="R6054" s="102"/>
      <c r="S6054" s="91"/>
    </row>
    <row r="6055" spans="1:19" s="104" customFormat="1" ht="12.75" customHeight="1" x14ac:dyDescent="0.25">
      <c r="A6055" s="121"/>
      <c r="B6055" s="92" t="str">
        <f>IF(E6055="","",VLOOKUP(E6055,[1]PROJECTES!$C$14:$G$5000,2,FALSE))</f>
        <v/>
      </c>
      <c r="C6055" s="121"/>
      <c r="D6055" s="93" t="str">
        <f>IF(E6055="","",VLOOKUP(E6055,[1]PROJECTES!$C$14:$G$5000,5,FALSE))</f>
        <v/>
      </c>
      <c r="E6055" s="117"/>
      <c r="F6055" s="95"/>
      <c r="G6055" s="96" t="str">
        <f>IF(E6055="","",VLOOKUP(E6055,[1]PROJECTES!$C$14:$G$5000,4,FALSE))</f>
        <v/>
      </c>
      <c r="H6055" s="118"/>
      <c r="I6055" s="97" t="str">
        <f>IF(H6055="","",VLOOKUP(H6055,BD!B$2:C$16,2,FALSE))</f>
        <v/>
      </c>
      <c r="J6055" s="98"/>
      <c r="K6055" s="135" t="str">
        <f t="shared" si="200"/>
        <v/>
      </c>
      <c r="L6055" s="99" t="str">
        <f t="shared" ca="1" si="201"/>
        <v>-</v>
      </c>
      <c r="M6055" s="93" t="str">
        <f>IF(E6055="","",VLOOKUP(E6055,[1]PROJECTES!$C$14:$Z$5000,21,FALSE))</f>
        <v/>
      </c>
      <c r="N6055" s="100"/>
      <c r="O6055" s="72" t="s">
        <v>229</v>
      </c>
      <c r="P6055" s="101"/>
      <c r="Q6055" s="132"/>
      <c r="R6055" s="102"/>
      <c r="S6055" s="91"/>
    </row>
    <row r="6056" spans="1:19" s="104" customFormat="1" ht="12.75" customHeight="1" x14ac:dyDescent="0.25">
      <c r="A6056" s="121"/>
      <c r="B6056" s="92" t="str">
        <f>IF(E6056="","",VLOOKUP(E6056,[1]PROJECTES!$C$14:$G$5000,2,FALSE))</f>
        <v/>
      </c>
      <c r="C6056" s="121"/>
      <c r="D6056" s="93" t="str">
        <f>IF(E6056="","",VLOOKUP(E6056,[1]PROJECTES!$C$14:$G$5000,5,FALSE))</f>
        <v/>
      </c>
      <c r="E6056" s="117"/>
      <c r="F6056" s="95"/>
      <c r="G6056" s="96" t="str">
        <f>IF(E6056="","",VLOOKUP(E6056,[1]PROJECTES!$C$14:$G$5000,4,FALSE))</f>
        <v/>
      </c>
      <c r="H6056" s="118"/>
      <c r="I6056" s="97" t="str">
        <f>IF(H6056="","",VLOOKUP(H6056,BD!B$2:C$16,2,FALSE))</f>
        <v/>
      </c>
      <c r="J6056" s="98"/>
      <c r="K6056" s="135" t="str">
        <f t="shared" si="200"/>
        <v/>
      </c>
      <c r="L6056" s="99" t="str">
        <f t="shared" ca="1" si="201"/>
        <v>-</v>
      </c>
      <c r="M6056" s="93" t="str">
        <f>IF(E6056="","",VLOOKUP(E6056,[1]PROJECTES!$C$14:$Z$5000,21,FALSE))</f>
        <v/>
      </c>
      <c r="N6056" s="100"/>
      <c r="O6056" s="72" t="s">
        <v>229</v>
      </c>
      <c r="P6056" s="101"/>
      <c r="Q6056" s="132"/>
      <c r="R6056" s="102"/>
      <c r="S6056" s="91"/>
    </row>
    <row r="6057" spans="1:19" s="104" customFormat="1" ht="12.75" customHeight="1" x14ac:dyDescent="0.25">
      <c r="A6057" s="121"/>
      <c r="B6057" s="92" t="str">
        <f>IF(E6057="","",VLOOKUP(E6057,[1]PROJECTES!$C$14:$G$5000,2,FALSE))</f>
        <v/>
      </c>
      <c r="C6057" s="121"/>
      <c r="D6057" s="93" t="str">
        <f>IF(E6057="","",VLOOKUP(E6057,[1]PROJECTES!$C$14:$G$5000,5,FALSE))</f>
        <v/>
      </c>
      <c r="E6057" s="117"/>
      <c r="F6057" s="95"/>
      <c r="G6057" s="96" t="str">
        <f>IF(E6057="","",VLOOKUP(E6057,[1]PROJECTES!$C$14:$G$5000,4,FALSE))</f>
        <v/>
      </c>
      <c r="H6057" s="118"/>
      <c r="I6057" s="97" t="str">
        <f>IF(H6057="","",VLOOKUP(H6057,BD!B$2:C$16,2,FALSE))</f>
        <v/>
      </c>
      <c r="J6057" s="98"/>
      <c r="K6057" s="135" t="str">
        <f t="shared" si="200"/>
        <v/>
      </c>
      <c r="L6057" s="99" t="str">
        <f t="shared" ca="1" si="201"/>
        <v>-</v>
      </c>
      <c r="M6057" s="93" t="str">
        <f>IF(E6057="","",VLOOKUP(E6057,[1]PROJECTES!$C$14:$Z$5000,21,FALSE))</f>
        <v/>
      </c>
      <c r="N6057" s="100"/>
      <c r="O6057" s="72" t="s">
        <v>229</v>
      </c>
      <c r="P6057" s="101"/>
      <c r="Q6057" s="132"/>
      <c r="R6057" s="102"/>
      <c r="S6057" s="91"/>
    </row>
    <row r="6058" spans="1:19" s="104" customFormat="1" ht="12.75" customHeight="1" x14ac:dyDescent="0.25">
      <c r="A6058" s="121"/>
      <c r="B6058" s="92" t="str">
        <f>IF(E6058="","",VLOOKUP(E6058,[1]PROJECTES!$C$14:$G$5000,2,FALSE))</f>
        <v/>
      </c>
      <c r="C6058" s="121"/>
      <c r="D6058" s="93" t="str">
        <f>IF(E6058="","",VLOOKUP(E6058,[1]PROJECTES!$C$14:$G$5000,5,FALSE))</f>
        <v/>
      </c>
      <c r="E6058" s="117"/>
      <c r="F6058" s="95"/>
      <c r="G6058" s="96" t="str">
        <f>IF(E6058="","",VLOOKUP(E6058,[1]PROJECTES!$C$14:$G$5000,4,FALSE))</f>
        <v/>
      </c>
      <c r="H6058" s="118"/>
      <c r="I6058" s="97" t="str">
        <f>IF(H6058="","",VLOOKUP(H6058,BD!B$2:C$16,2,FALSE))</f>
        <v/>
      </c>
      <c r="J6058" s="98"/>
      <c r="K6058" s="135" t="str">
        <f t="shared" si="200"/>
        <v/>
      </c>
      <c r="L6058" s="99" t="str">
        <f t="shared" ca="1" si="201"/>
        <v>-</v>
      </c>
      <c r="M6058" s="93" t="str">
        <f>IF(E6058="","",VLOOKUP(E6058,[1]PROJECTES!$C$14:$Z$5000,21,FALSE))</f>
        <v/>
      </c>
      <c r="N6058" s="100"/>
      <c r="O6058" s="72" t="s">
        <v>229</v>
      </c>
      <c r="P6058" s="101"/>
      <c r="Q6058" s="132"/>
      <c r="R6058" s="102"/>
      <c r="S6058" s="91"/>
    </row>
    <row r="6059" spans="1:19" s="104" customFormat="1" ht="12.75" customHeight="1" x14ac:dyDescent="0.25">
      <c r="A6059" s="121"/>
      <c r="B6059" s="92" t="str">
        <f>IF(E6059="","",VLOOKUP(E6059,[1]PROJECTES!$C$14:$G$5000,2,FALSE))</f>
        <v/>
      </c>
      <c r="C6059" s="121"/>
      <c r="D6059" s="93" t="str">
        <f>IF(E6059="","",VLOOKUP(E6059,[1]PROJECTES!$C$14:$G$5000,5,FALSE))</f>
        <v/>
      </c>
      <c r="E6059" s="117"/>
      <c r="F6059" s="95"/>
      <c r="G6059" s="96" t="str">
        <f>IF(E6059="","",VLOOKUP(E6059,[1]PROJECTES!$C$14:$G$5000,4,FALSE))</f>
        <v/>
      </c>
      <c r="H6059" s="118"/>
      <c r="I6059" s="97" t="str">
        <f>IF(H6059="","",VLOOKUP(H6059,BD!B$2:C$16,2,FALSE))</f>
        <v/>
      </c>
      <c r="J6059" s="98"/>
      <c r="K6059" s="135" t="str">
        <f t="shared" si="200"/>
        <v/>
      </c>
      <c r="L6059" s="99" t="str">
        <f t="shared" ca="1" si="201"/>
        <v>-</v>
      </c>
      <c r="M6059" s="93" t="str">
        <f>IF(E6059="","",VLOOKUP(E6059,[1]PROJECTES!$C$14:$Z$5000,21,FALSE))</f>
        <v/>
      </c>
      <c r="N6059" s="100"/>
      <c r="O6059" s="72" t="s">
        <v>229</v>
      </c>
      <c r="P6059" s="101"/>
      <c r="Q6059" s="132"/>
      <c r="R6059" s="102"/>
      <c r="S6059" s="91"/>
    </row>
    <row r="6060" spans="1:19" s="104" customFormat="1" ht="12.75" customHeight="1" x14ac:dyDescent="0.25">
      <c r="A6060" s="121"/>
      <c r="B6060" s="92" t="str">
        <f>IF(E6060="","",VLOOKUP(E6060,[1]PROJECTES!$C$14:$G$5000,2,FALSE))</f>
        <v/>
      </c>
      <c r="C6060" s="121"/>
      <c r="D6060" s="93" t="str">
        <f>IF(E6060="","",VLOOKUP(E6060,[1]PROJECTES!$C$14:$G$5000,5,FALSE))</f>
        <v/>
      </c>
      <c r="E6060" s="117"/>
      <c r="F6060" s="95"/>
      <c r="G6060" s="96" t="str">
        <f>IF(E6060="","",VLOOKUP(E6060,[1]PROJECTES!$C$14:$G$5000,4,FALSE))</f>
        <v/>
      </c>
      <c r="H6060" s="118"/>
      <c r="I6060" s="97" t="str">
        <f>IF(H6060="","",VLOOKUP(H6060,BD!B$2:C$16,2,FALSE))</f>
        <v/>
      </c>
      <c r="J6060" s="98"/>
      <c r="K6060" s="135" t="str">
        <f t="shared" ref="K6060:K6123" si="202">IF(J6060="","",WEEKNUM(J6060,2)-0)</f>
        <v/>
      </c>
      <c r="L6060" s="99" t="str">
        <f t="shared" ref="L6060:L6123" ca="1" si="203">IF(M6060="","-",IF(G6060="TA","-",+M6060-TODAY()))</f>
        <v>-</v>
      </c>
      <c r="M6060" s="93" t="str">
        <f>IF(E6060="","",VLOOKUP(E6060,[1]PROJECTES!$C$14:$Z$5000,21,FALSE))</f>
        <v/>
      </c>
      <c r="N6060" s="100"/>
      <c r="O6060" s="72" t="s">
        <v>229</v>
      </c>
      <c r="P6060" s="101"/>
      <c r="Q6060" s="132"/>
      <c r="R6060" s="102"/>
      <c r="S6060" s="91"/>
    </row>
    <row r="6061" spans="1:19" s="104" customFormat="1" ht="12.75" customHeight="1" x14ac:dyDescent="0.25">
      <c r="A6061" s="121"/>
      <c r="B6061" s="92" t="str">
        <f>IF(E6061="","",VLOOKUP(E6061,[1]PROJECTES!$C$14:$G$5000,2,FALSE))</f>
        <v/>
      </c>
      <c r="C6061" s="121"/>
      <c r="D6061" s="93" t="str">
        <f>IF(E6061="","",VLOOKUP(E6061,[1]PROJECTES!$C$14:$G$5000,5,FALSE))</f>
        <v/>
      </c>
      <c r="E6061" s="117"/>
      <c r="F6061" s="95"/>
      <c r="G6061" s="96" t="str">
        <f>IF(E6061="","",VLOOKUP(E6061,[1]PROJECTES!$C$14:$G$5000,4,FALSE))</f>
        <v/>
      </c>
      <c r="H6061" s="118"/>
      <c r="I6061" s="97" t="str">
        <f>IF(H6061="","",VLOOKUP(H6061,BD!B$2:C$16,2,FALSE))</f>
        <v/>
      </c>
      <c r="J6061" s="98"/>
      <c r="K6061" s="135" t="str">
        <f t="shared" si="202"/>
        <v/>
      </c>
      <c r="L6061" s="99" t="str">
        <f t="shared" ca="1" si="203"/>
        <v>-</v>
      </c>
      <c r="M6061" s="93" t="str">
        <f>IF(E6061="","",VLOOKUP(E6061,[1]PROJECTES!$C$14:$Z$5000,21,FALSE))</f>
        <v/>
      </c>
      <c r="N6061" s="100"/>
      <c r="O6061" s="72" t="s">
        <v>229</v>
      </c>
      <c r="P6061" s="101"/>
      <c r="Q6061" s="132"/>
      <c r="R6061" s="102"/>
      <c r="S6061" s="91"/>
    </row>
    <row r="6062" spans="1:19" s="104" customFormat="1" ht="12.75" customHeight="1" x14ac:dyDescent="0.25">
      <c r="A6062" s="121"/>
      <c r="B6062" s="92" t="str">
        <f>IF(E6062="","",VLOOKUP(E6062,[1]PROJECTES!$C$14:$G$5000,2,FALSE))</f>
        <v/>
      </c>
      <c r="C6062" s="121"/>
      <c r="D6062" s="93" t="str">
        <f>IF(E6062="","",VLOOKUP(E6062,[1]PROJECTES!$C$14:$G$5000,5,FALSE))</f>
        <v/>
      </c>
      <c r="E6062" s="117"/>
      <c r="F6062" s="95"/>
      <c r="G6062" s="96" t="str">
        <f>IF(E6062="","",VLOOKUP(E6062,[1]PROJECTES!$C$14:$G$5000,4,FALSE))</f>
        <v/>
      </c>
      <c r="H6062" s="118"/>
      <c r="I6062" s="97" t="str">
        <f>IF(H6062="","",VLOOKUP(H6062,BD!B$2:C$16,2,FALSE))</f>
        <v/>
      </c>
      <c r="J6062" s="98"/>
      <c r="K6062" s="135" t="str">
        <f t="shared" si="202"/>
        <v/>
      </c>
      <c r="L6062" s="99" t="str">
        <f t="shared" ca="1" si="203"/>
        <v>-</v>
      </c>
      <c r="M6062" s="93" t="str">
        <f>IF(E6062="","",VLOOKUP(E6062,[1]PROJECTES!$C$14:$Z$5000,21,FALSE))</f>
        <v/>
      </c>
      <c r="N6062" s="100"/>
      <c r="O6062" s="72" t="s">
        <v>229</v>
      </c>
      <c r="P6062" s="101"/>
      <c r="Q6062" s="132"/>
      <c r="R6062" s="102"/>
      <c r="S6062" s="91"/>
    </row>
    <row r="6063" spans="1:19" s="104" customFormat="1" ht="12.75" customHeight="1" x14ac:dyDescent="0.25">
      <c r="A6063" s="121"/>
      <c r="B6063" s="92" t="str">
        <f>IF(E6063="","",VLOOKUP(E6063,[1]PROJECTES!$C$14:$G$5000,2,FALSE))</f>
        <v/>
      </c>
      <c r="C6063" s="121"/>
      <c r="D6063" s="93" t="str">
        <f>IF(E6063="","",VLOOKUP(E6063,[1]PROJECTES!$C$14:$G$5000,5,FALSE))</f>
        <v/>
      </c>
      <c r="E6063" s="117"/>
      <c r="F6063" s="95"/>
      <c r="G6063" s="96" t="str">
        <f>IF(E6063="","",VLOOKUP(E6063,[1]PROJECTES!$C$14:$G$5000,4,FALSE))</f>
        <v/>
      </c>
      <c r="H6063" s="118"/>
      <c r="I6063" s="97" t="str">
        <f>IF(H6063="","",VLOOKUP(H6063,BD!B$2:C$16,2,FALSE))</f>
        <v/>
      </c>
      <c r="J6063" s="98"/>
      <c r="K6063" s="135" t="str">
        <f t="shared" si="202"/>
        <v/>
      </c>
      <c r="L6063" s="99" t="str">
        <f t="shared" ca="1" si="203"/>
        <v>-</v>
      </c>
      <c r="M6063" s="93" t="str">
        <f>IF(E6063="","",VLOOKUP(E6063,[1]PROJECTES!$C$14:$Z$5000,21,FALSE))</f>
        <v/>
      </c>
      <c r="N6063" s="100"/>
      <c r="O6063" s="72" t="s">
        <v>229</v>
      </c>
      <c r="P6063" s="101"/>
      <c r="Q6063" s="132"/>
      <c r="R6063" s="102"/>
      <c r="S6063" s="91"/>
    </row>
    <row r="6064" spans="1:19" s="104" customFormat="1" ht="12.75" customHeight="1" x14ac:dyDescent="0.25">
      <c r="A6064" s="121"/>
      <c r="B6064" s="92" t="str">
        <f>IF(E6064="","",VLOOKUP(E6064,[1]PROJECTES!$C$14:$G$5000,2,FALSE))</f>
        <v/>
      </c>
      <c r="C6064" s="121"/>
      <c r="D6064" s="93" t="str">
        <f>IF(E6064="","",VLOOKUP(E6064,[1]PROJECTES!$C$14:$G$5000,5,FALSE))</f>
        <v/>
      </c>
      <c r="E6064" s="117"/>
      <c r="F6064" s="95"/>
      <c r="G6064" s="96" t="str">
        <f>IF(E6064="","",VLOOKUP(E6064,[1]PROJECTES!$C$14:$G$5000,4,FALSE))</f>
        <v/>
      </c>
      <c r="H6064" s="118"/>
      <c r="I6064" s="97" t="str">
        <f>IF(H6064="","",VLOOKUP(H6064,BD!B$2:C$16,2,FALSE))</f>
        <v/>
      </c>
      <c r="J6064" s="98"/>
      <c r="K6064" s="135" t="str">
        <f t="shared" si="202"/>
        <v/>
      </c>
      <c r="L6064" s="99" t="str">
        <f t="shared" ca="1" si="203"/>
        <v>-</v>
      </c>
      <c r="M6064" s="93" t="str">
        <f>IF(E6064="","",VLOOKUP(E6064,[1]PROJECTES!$C$14:$Z$5000,21,FALSE))</f>
        <v/>
      </c>
      <c r="N6064" s="100"/>
      <c r="O6064" s="72" t="s">
        <v>229</v>
      </c>
      <c r="P6064" s="101"/>
      <c r="Q6064" s="132"/>
      <c r="R6064" s="102"/>
      <c r="S6064" s="91"/>
    </row>
    <row r="6065" spans="1:19" s="104" customFormat="1" ht="12.75" customHeight="1" x14ac:dyDescent="0.25">
      <c r="A6065" s="121"/>
      <c r="B6065" s="92" t="str">
        <f>IF(E6065="","",VLOOKUP(E6065,[1]PROJECTES!$C$14:$G$5000,2,FALSE))</f>
        <v/>
      </c>
      <c r="C6065" s="121"/>
      <c r="D6065" s="93" t="str">
        <f>IF(E6065="","",VLOOKUP(E6065,[1]PROJECTES!$C$14:$G$5000,5,FALSE))</f>
        <v/>
      </c>
      <c r="E6065" s="117"/>
      <c r="F6065" s="95"/>
      <c r="G6065" s="96" t="str">
        <f>IF(E6065="","",VLOOKUP(E6065,[1]PROJECTES!$C$14:$G$5000,4,FALSE))</f>
        <v/>
      </c>
      <c r="H6065" s="118"/>
      <c r="I6065" s="97" t="str">
        <f>IF(H6065="","",VLOOKUP(H6065,BD!B$2:C$16,2,FALSE))</f>
        <v/>
      </c>
      <c r="J6065" s="98"/>
      <c r="K6065" s="135" t="str">
        <f t="shared" si="202"/>
        <v/>
      </c>
      <c r="L6065" s="99" t="str">
        <f t="shared" ca="1" si="203"/>
        <v>-</v>
      </c>
      <c r="M6065" s="93" t="str">
        <f>IF(E6065="","",VLOOKUP(E6065,[1]PROJECTES!$C$14:$Z$5000,21,FALSE))</f>
        <v/>
      </c>
      <c r="N6065" s="100"/>
      <c r="O6065" s="72" t="s">
        <v>229</v>
      </c>
      <c r="P6065" s="101"/>
      <c r="Q6065" s="132"/>
      <c r="R6065" s="102"/>
      <c r="S6065" s="91"/>
    </row>
    <row r="6066" spans="1:19" s="104" customFormat="1" ht="12.75" customHeight="1" x14ac:dyDescent="0.25">
      <c r="A6066" s="121"/>
      <c r="B6066" s="92" t="str">
        <f>IF(E6066="","",VLOOKUP(E6066,[1]PROJECTES!$C$14:$G$5000,2,FALSE))</f>
        <v/>
      </c>
      <c r="C6066" s="121"/>
      <c r="D6066" s="93" t="str">
        <f>IF(E6066="","",VLOOKUP(E6066,[1]PROJECTES!$C$14:$G$5000,5,FALSE))</f>
        <v/>
      </c>
      <c r="E6066" s="117"/>
      <c r="F6066" s="95"/>
      <c r="G6066" s="96" t="str">
        <f>IF(E6066="","",VLOOKUP(E6066,[1]PROJECTES!$C$14:$G$5000,4,FALSE))</f>
        <v/>
      </c>
      <c r="H6066" s="118"/>
      <c r="I6066" s="97" t="str">
        <f>IF(H6066="","",VLOOKUP(H6066,BD!B$2:C$16,2,FALSE))</f>
        <v/>
      </c>
      <c r="J6066" s="98"/>
      <c r="K6066" s="135" t="str">
        <f t="shared" si="202"/>
        <v/>
      </c>
      <c r="L6066" s="99" t="str">
        <f t="shared" ca="1" si="203"/>
        <v>-</v>
      </c>
      <c r="M6066" s="93" t="str">
        <f>IF(E6066="","",VLOOKUP(E6066,[1]PROJECTES!$C$14:$Z$5000,21,FALSE))</f>
        <v/>
      </c>
      <c r="N6066" s="100"/>
      <c r="O6066" s="72" t="s">
        <v>229</v>
      </c>
      <c r="P6066" s="101"/>
      <c r="Q6066" s="132"/>
      <c r="R6066" s="102"/>
      <c r="S6066" s="91"/>
    </row>
    <row r="6067" spans="1:19" s="104" customFormat="1" ht="12.75" customHeight="1" x14ac:dyDescent="0.25">
      <c r="A6067" s="121"/>
      <c r="B6067" s="92" t="str">
        <f>IF(E6067="","",VLOOKUP(E6067,[1]PROJECTES!$C$14:$G$5000,2,FALSE))</f>
        <v/>
      </c>
      <c r="C6067" s="121"/>
      <c r="D6067" s="93" t="str">
        <f>IF(E6067="","",VLOOKUP(E6067,[1]PROJECTES!$C$14:$G$5000,5,FALSE))</f>
        <v/>
      </c>
      <c r="E6067" s="117"/>
      <c r="F6067" s="95"/>
      <c r="G6067" s="96" t="str">
        <f>IF(E6067="","",VLOOKUP(E6067,[1]PROJECTES!$C$14:$G$5000,4,FALSE))</f>
        <v/>
      </c>
      <c r="H6067" s="118"/>
      <c r="I6067" s="97" t="str">
        <f>IF(H6067="","",VLOOKUP(H6067,BD!B$2:C$16,2,FALSE))</f>
        <v/>
      </c>
      <c r="J6067" s="98"/>
      <c r="K6067" s="135" t="str">
        <f t="shared" si="202"/>
        <v/>
      </c>
      <c r="L6067" s="99" t="str">
        <f t="shared" ca="1" si="203"/>
        <v>-</v>
      </c>
      <c r="M6067" s="93" t="str">
        <f>IF(E6067="","",VLOOKUP(E6067,[1]PROJECTES!$C$14:$Z$5000,21,FALSE))</f>
        <v/>
      </c>
      <c r="N6067" s="100"/>
      <c r="O6067" s="72" t="s">
        <v>229</v>
      </c>
      <c r="P6067" s="101"/>
      <c r="Q6067" s="132"/>
      <c r="R6067" s="102"/>
      <c r="S6067" s="91"/>
    </row>
    <row r="6068" spans="1:19" s="104" customFormat="1" ht="12.75" customHeight="1" x14ac:dyDescent="0.25">
      <c r="A6068" s="121"/>
      <c r="B6068" s="92" t="str">
        <f>IF(E6068="","",VLOOKUP(E6068,[1]PROJECTES!$C$14:$G$5000,2,FALSE))</f>
        <v/>
      </c>
      <c r="C6068" s="121"/>
      <c r="D6068" s="93" t="str">
        <f>IF(E6068="","",VLOOKUP(E6068,[1]PROJECTES!$C$14:$G$5000,5,FALSE))</f>
        <v/>
      </c>
      <c r="E6068" s="117"/>
      <c r="F6068" s="95"/>
      <c r="G6068" s="96" t="str">
        <f>IF(E6068="","",VLOOKUP(E6068,[1]PROJECTES!$C$14:$G$5000,4,FALSE))</f>
        <v/>
      </c>
      <c r="H6068" s="118"/>
      <c r="I6068" s="97" t="str">
        <f>IF(H6068="","",VLOOKUP(H6068,BD!B$2:C$16,2,FALSE))</f>
        <v/>
      </c>
      <c r="J6068" s="98"/>
      <c r="K6068" s="135" t="str">
        <f t="shared" si="202"/>
        <v/>
      </c>
      <c r="L6068" s="99" t="str">
        <f t="shared" ca="1" si="203"/>
        <v>-</v>
      </c>
      <c r="M6068" s="93" t="str">
        <f>IF(E6068="","",VLOOKUP(E6068,[1]PROJECTES!$C$14:$Z$5000,21,FALSE))</f>
        <v/>
      </c>
      <c r="N6068" s="100"/>
      <c r="O6068" s="72" t="s">
        <v>229</v>
      </c>
      <c r="P6068" s="101"/>
      <c r="Q6068" s="132"/>
      <c r="R6068" s="102"/>
      <c r="S6068" s="91"/>
    </row>
    <row r="6069" spans="1:19" s="104" customFormat="1" ht="12.75" customHeight="1" x14ac:dyDescent="0.25">
      <c r="A6069" s="121"/>
      <c r="B6069" s="92" t="str">
        <f>IF(E6069="","",VLOOKUP(E6069,[1]PROJECTES!$C$14:$G$5000,2,FALSE))</f>
        <v/>
      </c>
      <c r="C6069" s="121"/>
      <c r="D6069" s="93" t="str">
        <f>IF(E6069="","",VLOOKUP(E6069,[1]PROJECTES!$C$14:$G$5000,5,FALSE))</f>
        <v/>
      </c>
      <c r="E6069" s="117"/>
      <c r="F6069" s="95"/>
      <c r="G6069" s="96" t="str">
        <f>IF(E6069="","",VLOOKUP(E6069,[1]PROJECTES!$C$14:$G$5000,4,FALSE))</f>
        <v/>
      </c>
      <c r="H6069" s="118"/>
      <c r="I6069" s="97" t="str">
        <f>IF(H6069="","",VLOOKUP(H6069,BD!B$2:C$16,2,FALSE))</f>
        <v/>
      </c>
      <c r="J6069" s="98"/>
      <c r="K6069" s="135" t="str">
        <f t="shared" si="202"/>
        <v/>
      </c>
      <c r="L6069" s="99" t="str">
        <f t="shared" ca="1" si="203"/>
        <v>-</v>
      </c>
      <c r="M6069" s="93" t="str">
        <f>IF(E6069="","",VLOOKUP(E6069,[1]PROJECTES!$C$14:$Z$5000,21,FALSE))</f>
        <v/>
      </c>
      <c r="N6069" s="100"/>
      <c r="O6069" s="72" t="s">
        <v>229</v>
      </c>
      <c r="P6069" s="101"/>
      <c r="Q6069" s="132"/>
      <c r="R6069" s="102"/>
      <c r="S6069" s="91"/>
    </row>
    <row r="6070" spans="1:19" s="104" customFormat="1" ht="12.75" customHeight="1" x14ac:dyDescent="0.25">
      <c r="A6070" s="121"/>
      <c r="B6070" s="92" t="str">
        <f>IF(E6070="","",VLOOKUP(E6070,[1]PROJECTES!$C$14:$G$5000,2,FALSE))</f>
        <v/>
      </c>
      <c r="C6070" s="121"/>
      <c r="D6070" s="93" t="str">
        <f>IF(E6070="","",VLOOKUP(E6070,[1]PROJECTES!$C$14:$G$5000,5,FALSE))</f>
        <v/>
      </c>
      <c r="E6070" s="117"/>
      <c r="F6070" s="95"/>
      <c r="G6070" s="96" t="str">
        <f>IF(E6070="","",VLOOKUP(E6070,[1]PROJECTES!$C$14:$G$5000,4,FALSE))</f>
        <v/>
      </c>
      <c r="H6070" s="118"/>
      <c r="I6070" s="97" t="str">
        <f>IF(H6070="","",VLOOKUP(H6070,BD!B$2:C$16,2,FALSE))</f>
        <v/>
      </c>
      <c r="J6070" s="98"/>
      <c r="K6070" s="135" t="str">
        <f t="shared" si="202"/>
        <v/>
      </c>
      <c r="L6070" s="99" t="str">
        <f t="shared" ca="1" si="203"/>
        <v>-</v>
      </c>
      <c r="M6070" s="93" t="str">
        <f>IF(E6070="","",VLOOKUP(E6070,[1]PROJECTES!$C$14:$Z$5000,21,FALSE))</f>
        <v/>
      </c>
      <c r="N6070" s="100"/>
      <c r="O6070" s="72" t="s">
        <v>229</v>
      </c>
      <c r="P6070" s="101"/>
      <c r="Q6070" s="132"/>
      <c r="R6070" s="102"/>
      <c r="S6070" s="91"/>
    </row>
    <row r="6071" spans="1:19" s="104" customFormat="1" ht="12.75" customHeight="1" x14ac:dyDescent="0.25">
      <c r="A6071" s="121"/>
      <c r="B6071" s="92" t="str">
        <f>IF(E6071="","",VLOOKUP(E6071,[1]PROJECTES!$C$14:$G$5000,2,FALSE))</f>
        <v/>
      </c>
      <c r="C6071" s="121"/>
      <c r="D6071" s="93" t="str">
        <f>IF(E6071="","",VLOOKUP(E6071,[1]PROJECTES!$C$14:$G$5000,5,FALSE))</f>
        <v/>
      </c>
      <c r="E6071" s="117"/>
      <c r="F6071" s="95"/>
      <c r="G6071" s="96" t="str">
        <f>IF(E6071="","",VLOOKUP(E6071,[1]PROJECTES!$C$14:$G$5000,4,FALSE))</f>
        <v/>
      </c>
      <c r="H6071" s="118"/>
      <c r="I6071" s="97" t="str">
        <f>IF(H6071="","",VLOOKUP(H6071,BD!B$2:C$16,2,FALSE))</f>
        <v/>
      </c>
      <c r="J6071" s="98"/>
      <c r="K6071" s="135" t="str">
        <f t="shared" si="202"/>
        <v/>
      </c>
      <c r="L6071" s="99" t="str">
        <f t="shared" ca="1" si="203"/>
        <v>-</v>
      </c>
      <c r="M6071" s="93" t="str">
        <f>IF(E6071="","",VLOOKUP(E6071,[1]PROJECTES!$C$14:$Z$5000,21,FALSE))</f>
        <v/>
      </c>
      <c r="N6071" s="100"/>
      <c r="O6071" s="72" t="s">
        <v>229</v>
      </c>
      <c r="P6071" s="101"/>
      <c r="Q6071" s="132"/>
      <c r="R6071" s="102"/>
      <c r="S6071" s="91"/>
    </row>
    <row r="6072" spans="1:19" s="104" customFormat="1" ht="12.75" customHeight="1" x14ac:dyDescent="0.25">
      <c r="A6072" s="121"/>
      <c r="B6072" s="92" t="str">
        <f>IF(E6072="","",VLOOKUP(E6072,[1]PROJECTES!$C$14:$G$5000,2,FALSE))</f>
        <v/>
      </c>
      <c r="C6072" s="121"/>
      <c r="D6072" s="93" t="str">
        <f>IF(E6072="","",VLOOKUP(E6072,[1]PROJECTES!$C$14:$G$5000,5,FALSE))</f>
        <v/>
      </c>
      <c r="E6072" s="117"/>
      <c r="F6072" s="95"/>
      <c r="G6072" s="96" t="str">
        <f>IF(E6072="","",VLOOKUP(E6072,[1]PROJECTES!$C$14:$G$5000,4,FALSE))</f>
        <v/>
      </c>
      <c r="H6072" s="118"/>
      <c r="I6072" s="97" t="str">
        <f>IF(H6072="","",VLOOKUP(H6072,BD!B$2:C$16,2,FALSE))</f>
        <v/>
      </c>
      <c r="J6072" s="98"/>
      <c r="K6072" s="135" t="str">
        <f t="shared" si="202"/>
        <v/>
      </c>
      <c r="L6072" s="99" t="str">
        <f t="shared" ca="1" si="203"/>
        <v>-</v>
      </c>
      <c r="M6072" s="93" t="str">
        <f>IF(E6072="","",VLOOKUP(E6072,[1]PROJECTES!$C$14:$Z$5000,21,FALSE))</f>
        <v/>
      </c>
      <c r="N6072" s="100"/>
      <c r="O6072" s="72" t="s">
        <v>229</v>
      </c>
      <c r="P6072" s="101"/>
      <c r="Q6072" s="132"/>
      <c r="R6072" s="102"/>
      <c r="S6072" s="91"/>
    </row>
    <row r="6073" spans="1:19" s="104" customFormat="1" ht="12.75" customHeight="1" x14ac:dyDescent="0.25">
      <c r="A6073" s="121"/>
      <c r="B6073" s="92" t="str">
        <f>IF(E6073="","",VLOOKUP(E6073,[1]PROJECTES!$C$14:$G$5000,2,FALSE))</f>
        <v/>
      </c>
      <c r="C6073" s="121"/>
      <c r="D6073" s="93" t="str">
        <f>IF(E6073="","",VLOOKUP(E6073,[1]PROJECTES!$C$14:$G$5000,5,FALSE))</f>
        <v/>
      </c>
      <c r="E6073" s="117"/>
      <c r="F6073" s="95"/>
      <c r="G6073" s="96" t="str">
        <f>IF(E6073="","",VLOOKUP(E6073,[1]PROJECTES!$C$14:$G$5000,4,FALSE))</f>
        <v/>
      </c>
      <c r="H6073" s="118"/>
      <c r="I6073" s="97" t="str">
        <f>IF(H6073="","",VLOOKUP(H6073,BD!B$2:C$16,2,FALSE))</f>
        <v/>
      </c>
      <c r="J6073" s="98"/>
      <c r="K6073" s="135" t="str">
        <f t="shared" si="202"/>
        <v/>
      </c>
      <c r="L6073" s="99" t="str">
        <f t="shared" ca="1" si="203"/>
        <v>-</v>
      </c>
      <c r="M6073" s="93" t="str">
        <f>IF(E6073="","",VLOOKUP(E6073,[1]PROJECTES!$C$14:$Z$5000,21,FALSE))</f>
        <v/>
      </c>
      <c r="N6073" s="100"/>
      <c r="O6073" s="72" t="s">
        <v>229</v>
      </c>
      <c r="P6073" s="101"/>
      <c r="Q6073" s="132"/>
      <c r="R6073" s="102"/>
      <c r="S6073" s="91"/>
    </row>
    <row r="6074" spans="1:19" s="104" customFormat="1" ht="12.75" customHeight="1" x14ac:dyDescent="0.25">
      <c r="A6074" s="121"/>
      <c r="B6074" s="92" t="str">
        <f>IF(E6074="","",VLOOKUP(E6074,[1]PROJECTES!$C$14:$G$5000,2,FALSE))</f>
        <v/>
      </c>
      <c r="C6074" s="121"/>
      <c r="D6074" s="93" t="str">
        <f>IF(E6074="","",VLOOKUP(E6074,[1]PROJECTES!$C$14:$G$5000,5,FALSE))</f>
        <v/>
      </c>
      <c r="E6074" s="117"/>
      <c r="F6074" s="95"/>
      <c r="G6074" s="96" t="str">
        <f>IF(E6074="","",VLOOKUP(E6074,[1]PROJECTES!$C$14:$G$5000,4,FALSE))</f>
        <v/>
      </c>
      <c r="H6074" s="118"/>
      <c r="I6074" s="97" t="str">
        <f>IF(H6074="","",VLOOKUP(H6074,BD!B$2:C$16,2,FALSE))</f>
        <v/>
      </c>
      <c r="J6074" s="98"/>
      <c r="K6074" s="135" t="str">
        <f t="shared" si="202"/>
        <v/>
      </c>
      <c r="L6074" s="99" t="str">
        <f t="shared" ca="1" si="203"/>
        <v>-</v>
      </c>
      <c r="M6074" s="93" t="str">
        <f>IF(E6074="","",VLOOKUP(E6074,[1]PROJECTES!$C$14:$Z$5000,21,FALSE))</f>
        <v/>
      </c>
      <c r="N6074" s="100"/>
      <c r="O6074" s="72" t="s">
        <v>229</v>
      </c>
      <c r="P6074" s="101"/>
      <c r="Q6074" s="132"/>
      <c r="R6074" s="102"/>
      <c r="S6074" s="91"/>
    </row>
    <row r="6075" spans="1:19" s="104" customFormat="1" ht="12.75" customHeight="1" x14ac:dyDescent="0.25">
      <c r="A6075" s="121"/>
      <c r="B6075" s="92" t="str">
        <f>IF(E6075="","",VLOOKUP(E6075,[1]PROJECTES!$C$14:$G$5000,2,FALSE))</f>
        <v/>
      </c>
      <c r="C6075" s="121"/>
      <c r="D6075" s="93" t="str">
        <f>IF(E6075="","",VLOOKUP(E6075,[1]PROJECTES!$C$14:$G$5000,5,FALSE))</f>
        <v/>
      </c>
      <c r="E6075" s="117"/>
      <c r="F6075" s="95"/>
      <c r="G6075" s="96" t="str">
        <f>IF(E6075="","",VLOOKUP(E6075,[1]PROJECTES!$C$14:$G$5000,4,FALSE))</f>
        <v/>
      </c>
      <c r="H6075" s="118"/>
      <c r="I6075" s="97" t="str">
        <f>IF(H6075="","",VLOOKUP(H6075,BD!B$2:C$16,2,FALSE))</f>
        <v/>
      </c>
      <c r="J6075" s="98"/>
      <c r="K6075" s="135" t="str">
        <f t="shared" si="202"/>
        <v/>
      </c>
      <c r="L6075" s="99" t="str">
        <f t="shared" ca="1" si="203"/>
        <v>-</v>
      </c>
      <c r="M6075" s="93" t="str">
        <f>IF(E6075="","",VLOOKUP(E6075,[1]PROJECTES!$C$14:$Z$5000,21,FALSE))</f>
        <v/>
      </c>
      <c r="N6075" s="100"/>
      <c r="O6075" s="72" t="s">
        <v>229</v>
      </c>
      <c r="P6075" s="101"/>
      <c r="Q6075" s="132"/>
      <c r="R6075" s="102"/>
      <c r="S6075" s="91"/>
    </row>
    <row r="6076" spans="1:19" s="104" customFormat="1" ht="12.75" customHeight="1" x14ac:dyDescent="0.25">
      <c r="A6076" s="121"/>
      <c r="B6076" s="92" t="str">
        <f>IF(E6076="","",VLOOKUP(E6076,[1]PROJECTES!$C$14:$G$5000,2,FALSE))</f>
        <v/>
      </c>
      <c r="C6076" s="121"/>
      <c r="D6076" s="93" t="str">
        <f>IF(E6076="","",VLOOKUP(E6076,[1]PROJECTES!$C$14:$G$5000,5,FALSE))</f>
        <v/>
      </c>
      <c r="E6076" s="117"/>
      <c r="F6076" s="95"/>
      <c r="G6076" s="96" t="str">
        <f>IF(E6076="","",VLOOKUP(E6076,[1]PROJECTES!$C$14:$G$5000,4,FALSE))</f>
        <v/>
      </c>
      <c r="H6076" s="118"/>
      <c r="I6076" s="97" t="str">
        <f>IF(H6076="","",VLOOKUP(H6076,BD!B$2:C$16,2,FALSE))</f>
        <v/>
      </c>
      <c r="J6076" s="98"/>
      <c r="K6076" s="135" t="str">
        <f t="shared" si="202"/>
        <v/>
      </c>
      <c r="L6076" s="99" t="str">
        <f t="shared" ca="1" si="203"/>
        <v>-</v>
      </c>
      <c r="M6076" s="93" t="str">
        <f>IF(E6076="","",VLOOKUP(E6076,[1]PROJECTES!$C$14:$Z$5000,21,FALSE))</f>
        <v/>
      </c>
      <c r="N6076" s="100"/>
      <c r="O6076" s="72" t="s">
        <v>229</v>
      </c>
      <c r="P6076" s="101"/>
      <c r="Q6076" s="132"/>
      <c r="R6076" s="102"/>
      <c r="S6076" s="91"/>
    </row>
    <row r="6077" spans="1:19" s="104" customFormat="1" ht="12.75" customHeight="1" x14ac:dyDescent="0.25">
      <c r="A6077" s="121"/>
      <c r="B6077" s="92" t="str">
        <f>IF(E6077="","",VLOOKUP(E6077,[1]PROJECTES!$C$14:$G$5000,2,FALSE))</f>
        <v/>
      </c>
      <c r="C6077" s="121"/>
      <c r="D6077" s="93" t="str">
        <f>IF(E6077="","",VLOOKUP(E6077,[1]PROJECTES!$C$14:$G$5000,5,FALSE))</f>
        <v/>
      </c>
      <c r="E6077" s="117"/>
      <c r="F6077" s="95"/>
      <c r="G6077" s="96" t="str">
        <f>IF(E6077="","",VLOOKUP(E6077,[1]PROJECTES!$C$14:$G$5000,4,FALSE))</f>
        <v/>
      </c>
      <c r="H6077" s="118"/>
      <c r="I6077" s="97" t="str">
        <f>IF(H6077="","",VLOOKUP(H6077,BD!B$2:C$16,2,FALSE))</f>
        <v/>
      </c>
      <c r="J6077" s="98"/>
      <c r="K6077" s="135" t="str">
        <f t="shared" si="202"/>
        <v/>
      </c>
      <c r="L6077" s="99" t="str">
        <f t="shared" ca="1" si="203"/>
        <v>-</v>
      </c>
      <c r="M6077" s="93" t="str">
        <f>IF(E6077="","",VLOOKUP(E6077,[1]PROJECTES!$C$14:$Z$5000,21,FALSE))</f>
        <v/>
      </c>
      <c r="N6077" s="100"/>
      <c r="O6077" s="72" t="s">
        <v>229</v>
      </c>
      <c r="P6077" s="101"/>
      <c r="Q6077" s="132"/>
      <c r="R6077" s="102"/>
      <c r="S6077" s="91"/>
    </row>
    <row r="6078" spans="1:19" s="104" customFormat="1" ht="12.75" customHeight="1" x14ac:dyDescent="0.25">
      <c r="A6078" s="121"/>
      <c r="B6078" s="92" t="str">
        <f>IF(E6078="","",VLOOKUP(E6078,[1]PROJECTES!$C$14:$G$5000,2,FALSE))</f>
        <v/>
      </c>
      <c r="C6078" s="121"/>
      <c r="D6078" s="93" t="str">
        <f>IF(E6078="","",VLOOKUP(E6078,[1]PROJECTES!$C$14:$G$5000,5,FALSE))</f>
        <v/>
      </c>
      <c r="E6078" s="117"/>
      <c r="F6078" s="95"/>
      <c r="G6078" s="96" t="str">
        <f>IF(E6078="","",VLOOKUP(E6078,[1]PROJECTES!$C$14:$G$5000,4,FALSE))</f>
        <v/>
      </c>
      <c r="H6078" s="118"/>
      <c r="I6078" s="97" t="str">
        <f>IF(H6078="","",VLOOKUP(H6078,BD!B$2:C$16,2,FALSE))</f>
        <v/>
      </c>
      <c r="J6078" s="98"/>
      <c r="K6078" s="135" t="str">
        <f t="shared" si="202"/>
        <v/>
      </c>
      <c r="L6078" s="99" t="str">
        <f t="shared" ca="1" si="203"/>
        <v>-</v>
      </c>
      <c r="M6078" s="93" t="str">
        <f>IF(E6078="","",VLOOKUP(E6078,[1]PROJECTES!$C$14:$Z$5000,21,FALSE))</f>
        <v/>
      </c>
      <c r="N6078" s="100"/>
      <c r="O6078" s="72" t="s">
        <v>229</v>
      </c>
      <c r="P6078" s="101"/>
      <c r="Q6078" s="132"/>
      <c r="R6078" s="102"/>
      <c r="S6078" s="91"/>
    </row>
    <row r="6079" spans="1:19" s="104" customFormat="1" ht="12.75" customHeight="1" x14ac:dyDescent="0.25">
      <c r="A6079" s="121"/>
      <c r="B6079" s="92" t="str">
        <f>IF(E6079="","",VLOOKUP(E6079,[1]PROJECTES!$C$14:$G$5000,2,FALSE))</f>
        <v/>
      </c>
      <c r="C6079" s="121"/>
      <c r="D6079" s="93" t="str">
        <f>IF(E6079="","",VLOOKUP(E6079,[1]PROJECTES!$C$14:$G$5000,5,FALSE))</f>
        <v/>
      </c>
      <c r="E6079" s="117"/>
      <c r="F6079" s="95"/>
      <c r="G6079" s="96" t="str">
        <f>IF(E6079="","",VLOOKUP(E6079,[1]PROJECTES!$C$14:$G$5000,4,FALSE))</f>
        <v/>
      </c>
      <c r="H6079" s="118"/>
      <c r="I6079" s="97" t="str">
        <f>IF(H6079="","",VLOOKUP(H6079,BD!B$2:C$16,2,FALSE))</f>
        <v/>
      </c>
      <c r="J6079" s="98"/>
      <c r="K6079" s="135" t="str">
        <f t="shared" si="202"/>
        <v/>
      </c>
      <c r="L6079" s="99" t="str">
        <f t="shared" ca="1" si="203"/>
        <v>-</v>
      </c>
      <c r="M6079" s="93" t="str">
        <f>IF(E6079="","",VLOOKUP(E6079,[1]PROJECTES!$C$14:$Z$5000,21,FALSE))</f>
        <v/>
      </c>
      <c r="N6079" s="100"/>
      <c r="O6079" s="72" t="s">
        <v>229</v>
      </c>
      <c r="P6079" s="101"/>
      <c r="Q6079" s="132"/>
      <c r="R6079" s="102"/>
      <c r="S6079" s="91"/>
    </row>
    <row r="6080" spans="1:19" s="104" customFormat="1" ht="12.75" customHeight="1" x14ac:dyDescent="0.25">
      <c r="A6080" s="121"/>
      <c r="B6080" s="92" t="str">
        <f>IF(E6080="","",VLOOKUP(E6080,[1]PROJECTES!$C$14:$G$5000,2,FALSE))</f>
        <v/>
      </c>
      <c r="C6080" s="121"/>
      <c r="D6080" s="93" t="str">
        <f>IF(E6080="","",VLOOKUP(E6080,[1]PROJECTES!$C$14:$G$5000,5,FALSE))</f>
        <v/>
      </c>
      <c r="E6080" s="117"/>
      <c r="F6080" s="95"/>
      <c r="G6080" s="96" t="str">
        <f>IF(E6080="","",VLOOKUP(E6080,[1]PROJECTES!$C$14:$G$5000,4,FALSE))</f>
        <v/>
      </c>
      <c r="H6080" s="118"/>
      <c r="I6080" s="97" t="str">
        <f>IF(H6080="","",VLOOKUP(H6080,BD!B$2:C$16,2,FALSE))</f>
        <v/>
      </c>
      <c r="J6080" s="98"/>
      <c r="K6080" s="135" t="str">
        <f t="shared" si="202"/>
        <v/>
      </c>
      <c r="L6080" s="99" t="str">
        <f t="shared" ca="1" si="203"/>
        <v>-</v>
      </c>
      <c r="M6080" s="93" t="str">
        <f>IF(E6080="","",VLOOKUP(E6080,[1]PROJECTES!$C$14:$Z$5000,21,FALSE))</f>
        <v/>
      </c>
      <c r="N6080" s="100"/>
      <c r="O6080" s="72" t="s">
        <v>229</v>
      </c>
      <c r="P6080" s="101"/>
      <c r="Q6080" s="132"/>
      <c r="R6080" s="102"/>
      <c r="S6080" s="91"/>
    </row>
    <row r="6081" spans="1:19" s="104" customFormat="1" ht="12.75" customHeight="1" x14ac:dyDescent="0.25">
      <c r="A6081" s="121"/>
      <c r="B6081" s="92" t="str">
        <f>IF(E6081="","",VLOOKUP(E6081,[1]PROJECTES!$C$14:$G$5000,2,FALSE))</f>
        <v/>
      </c>
      <c r="C6081" s="121"/>
      <c r="D6081" s="93" t="str">
        <f>IF(E6081="","",VLOOKUP(E6081,[1]PROJECTES!$C$14:$G$5000,5,FALSE))</f>
        <v/>
      </c>
      <c r="E6081" s="117"/>
      <c r="F6081" s="95"/>
      <c r="G6081" s="96" t="str">
        <f>IF(E6081="","",VLOOKUP(E6081,[1]PROJECTES!$C$14:$G$5000,4,FALSE))</f>
        <v/>
      </c>
      <c r="H6081" s="118"/>
      <c r="I6081" s="97" t="str">
        <f>IF(H6081="","",VLOOKUP(H6081,BD!B$2:C$16,2,FALSE))</f>
        <v/>
      </c>
      <c r="J6081" s="98"/>
      <c r="K6081" s="135" t="str">
        <f t="shared" si="202"/>
        <v/>
      </c>
      <c r="L6081" s="99" t="str">
        <f t="shared" ca="1" si="203"/>
        <v>-</v>
      </c>
      <c r="M6081" s="93" t="str">
        <f>IF(E6081="","",VLOOKUP(E6081,[1]PROJECTES!$C$14:$Z$5000,21,FALSE))</f>
        <v/>
      </c>
      <c r="N6081" s="100"/>
      <c r="O6081" s="72" t="s">
        <v>229</v>
      </c>
      <c r="P6081" s="101"/>
      <c r="Q6081" s="132"/>
      <c r="R6081" s="102"/>
      <c r="S6081" s="91"/>
    </row>
    <row r="6082" spans="1:19" s="104" customFormat="1" ht="12.75" customHeight="1" x14ac:dyDescent="0.25">
      <c r="A6082" s="121"/>
      <c r="B6082" s="92" t="str">
        <f>IF(E6082="","",VLOOKUP(E6082,[1]PROJECTES!$C$14:$G$5000,2,FALSE))</f>
        <v/>
      </c>
      <c r="C6082" s="121"/>
      <c r="D6082" s="93" t="str">
        <f>IF(E6082="","",VLOOKUP(E6082,[1]PROJECTES!$C$14:$G$5000,5,FALSE))</f>
        <v/>
      </c>
      <c r="E6082" s="117"/>
      <c r="F6082" s="95"/>
      <c r="G6082" s="96" t="str">
        <f>IF(E6082="","",VLOOKUP(E6082,[1]PROJECTES!$C$14:$G$5000,4,FALSE))</f>
        <v/>
      </c>
      <c r="H6082" s="118"/>
      <c r="I6082" s="97" t="str">
        <f>IF(H6082="","",VLOOKUP(H6082,BD!B$2:C$16,2,FALSE))</f>
        <v/>
      </c>
      <c r="J6082" s="98"/>
      <c r="K6082" s="135" t="str">
        <f t="shared" si="202"/>
        <v/>
      </c>
      <c r="L6082" s="99" t="str">
        <f t="shared" ca="1" si="203"/>
        <v>-</v>
      </c>
      <c r="M6082" s="93" t="str">
        <f>IF(E6082="","",VLOOKUP(E6082,[1]PROJECTES!$C$14:$Z$5000,21,FALSE))</f>
        <v/>
      </c>
      <c r="N6082" s="100"/>
      <c r="O6082" s="72" t="s">
        <v>229</v>
      </c>
      <c r="P6082" s="101"/>
      <c r="Q6082" s="132"/>
      <c r="R6082" s="102"/>
      <c r="S6082" s="91"/>
    </row>
    <row r="6083" spans="1:19" s="104" customFormat="1" ht="12.75" customHeight="1" x14ac:dyDescent="0.25">
      <c r="A6083" s="121"/>
      <c r="B6083" s="92" t="str">
        <f>IF(E6083="","",VLOOKUP(E6083,[1]PROJECTES!$C$14:$G$5000,2,FALSE))</f>
        <v/>
      </c>
      <c r="C6083" s="121"/>
      <c r="D6083" s="93" t="str">
        <f>IF(E6083="","",VLOOKUP(E6083,[1]PROJECTES!$C$14:$G$5000,5,FALSE))</f>
        <v/>
      </c>
      <c r="E6083" s="117"/>
      <c r="F6083" s="95"/>
      <c r="G6083" s="96" t="str">
        <f>IF(E6083="","",VLOOKUP(E6083,[1]PROJECTES!$C$14:$G$5000,4,FALSE))</f>
        <v/>
      </c>
      <c r="H6083" s="118"/>
      <c r="I6083" s="97" t="str">
        <f>IF(H6083="","",VLOOKUP(H6083,BD!B$2:C$16,2,FALSE))</f>
        <v/>
      </c>
      <c r="J6083" s="98"/>
      <c r="K6083" s="135" t="str">
        <f t="shared" si="202"/>
        <v/>
      </c>
      <c r="L6083" s="99" t="str">
        <f t="shared" ca="1" si="203"/>
        <v>-</v>
      </c>
      <c r="M6083" s="93" t="str">
        <f>IF(E6083="","",VLOOKUP(E6083,[1]PROJECTES!$C$14:$Z$5000,21,FALSE))</f>
        <v/>
      </c>
      <c r="N6083" s="100"/>
      <c r="O6083" s="72" t="s">
        <v>229</v>
      </c>
      <c r="P6083" s="101"/>
      <c r="Q6083" s="132"/>
      <c r="R6083" s="102"/>
      <c r="S6083" s="91"/>
    </row>
    <row r="6084" spans="1:19" s="104" customFormat="1" ht="12.75" customHeight="1" x14ac:dyDescent="0.25">
      <c r="A6084" s="121"/>
      <c r="B6084" s="92" t="str">
        <f>IF(E6084="","",VLOOKUP(E6084,[1]PROJECTES!$C$14:$G$5000,2,FALSE))</f>
        <v/>
      </c>
      <c r="C6084" s="121"/>
      <c r="D6084" s="93" t="str">
        <f>IF(E6084="","",VLOOKUP(E6084,[1]PROJECTES!$C$14:$G$5000,5,FALSE))</f>
        <v/>
      </c>
      <c r="E6084" s="117"/>
      <c r="F6084" s="95"/>
      <c r="G6084" s="96" t="str">
        <f>IF(E6084="","",VLOOKUP(E6084,[1]PROJECTES!$C$14:$G$5000,4,FALSE))</f>
        <v/>
      </c>
      <c r="H6084" s="118"/>
      <c r="I6084" s="97" t="str">
        <f>IF(H6084="","",VLOOKUP(H6084,BD!B$2:C$16,2,FALSE))</f>
        <v/>
      </c>
      <c r="J6084" s="98"/>
      <c r="K6084" s="135" t="str">
        <f t="shared" si="202"/>
        <v/>
      </c>
      <c r="L6084" s="99" t="str">
        <f t="shared" ca="1" si="203"/>
        <v>-</v>
      </c>
      <c r="M6084" s="93" t="str">
        <f>IF(E6084="","",VLOOKUP(E6084,[1]PROJECTES!$C$14:$Z$5000,21,FALSE))</f>
        <v/>
      </c>
      <c r="N6084" s="100"/>
      <c r="O6084" s="72" t="s">
        <v>229</v>
      </c>
      <c r="P6084" s="101"/>
      <c r="Q6084" s="132"/>
      <c r="R6084" s="102"/>
      <c r="S6084" s="91"/>
    </row>
    <row r="6085" spans="1:19" s="104" customFormat="1" ht="12.75" customHeight="1" x14ac:dyDescent="0.25">
      <c r="A6085" s="121"/>
      <c r="B6085" s="92" t="str">
        <f>IF(E6085="","",VLOOKUP(E6085,[1]PROJECTES!$C$14:$G$5000,2,FALSE))</f>
        <v/>
      </c>
      <c r="C6085" s="121"/>
      <c r="D6085" s="93" t="str">
        <f>IF(E6085="","",VLOOKUP(E6085,[1]PROJECTES!$C$14:$G$5000,5,FALSE))</f>
        <v/>
      </c>
      <c r="E6085" s="117"/>
      <c r="F6085" s="95"/>
      <c r="G6085" s="96" t="str">
        <f>IF(E6085="","",VLOOKUP(E6085,[1]PROJECTES!$C$14:$G$5000,4,FALSE))</f>
        <v/>
      </c>
      <c r="H6085" s="118"/>
      <c r="I6085" s="97" t="str">
        <f>IF(H6085="","",VLOOKUP(H6085,BD!B$2:C$16,2,FALSE))</f>
        <v/>
      </c>
      <c r="J6085" s="98"/>
      <c r="K6085" s="135" t="str">
        <f t="shared" si="202"/>
        <v/>
      </c>
      <c r="L6085" s="99" t="str">
        <f t="shared" ca="1" si="203"/>
        <v>-</v>
      </c>
      <c r="M6085" s="93" t="str">
        <f>IF(E6085="","",VLOOKUP(E6085,[1]PROJECTES!$C$14:$Z$5000,21,FALSE))</f>
        <v/>
      </c>
      <c r="N6085" s="100"/>
      <c r="O6085" s="72" t="s">
        <v>229</v>
      </c>
      <c r="P6085" s="101"/>
      <c r="Q6085" s="132"/>
      <c r="R6085" s="102"/>
      <c r="S6085" s="91"/>
    </row>
    <row r="6086" spans="1:19" s="104" customFormat="1" ht="12.75" customHeight="1" x14ac:dyDescent="0.25">
      <c r="A6086" s="121"/>
      <c r="B6086" s="92" t="str">
        <f>IF(E6086="","",VLOOKUP(E6086,[1]PROJECTES!$C$14:$G$5000,2,FALSE))</f>
        <v/>
      </c>
      <c r="C6086" s="121"/>
      <c r="D6086" s="93" t="str">
        <f>IF(E6086="","",VLOOKUP(E6086,[1]PROJECTES!$C$14:$G$5000,5,FALSE))</f>
        <v/>
      </c>
      <c r="E6086" s="117"/>
      <c r="F6086" s="95"/>
      <c r="G6086" s="96" t="str">
        <f>IF(E6086="","",VLOOKUP(E6086,[1]PROJECTES!$C$14:$G$5000,4,FALSE))</f>
        <v/>
      </c>
      <c r="H6086" s="118"/>
      <c r="I6086" s="97" t="str">
        <f>IF(H6086="","",VLOOKUP(H6086,BD!B$2:C$16,2,FALSE))</f>
        <v/>
      </c>
      <c r="J6086" s="98"/>
      <c r="K6086" s="135" t="str">
        <f t="shared" si="202"/>
        <v/>
      </c>
      <c r="L6086" s="99" t="str">
        <f t="shared" ca="1" si="203"/>
        <v>-</v>
      </c>
      <c r="M6086" s="93" t="str">
        <f>IF(E6086="","",VLOOKUP(E6086,[1]PROJECTES!$C$14:$Z$5000,21,FALSE))</f>
        <v/>
      </c>
      <c r="N6086" s="100"/>
      <c r="O6086" s="72" t="s">
        <v>229</v>
      </c>
      <c r="P6086" s="101"/>
      <c r="Q6086" s="132"/>
      <c r="R6086" s="102"/>
      <c r="S6086" s="91"/>
    </row>
    <row r="6087" spans="1:19" s="104" customFormat="1" ht="12.75" customHeight="1" x14ac:dyDescent="0.25">
      <c r="A6087" s="121"/>
      <c r="B6087" s="92" t="str">
        <f>IF(E6087="","",VLOOKUP(E6087,[1]PROJECTES!$C$14:$G$5000,2,FALSE))</f>
        <v/>
      </c>
      <c r="C6087" s="121"/>
      <c r="D6087" s="93" t="str">
        <f>IF(E6087="","",VLOOKUP(E6087,[1]PROJECTES!$C$14:$G$5000,5,FALSE))</f>
        <v/>
      </c>
      <c r="E6087" s="117"/>
      <c r="F6087" s="95"/>
      <c r="G6087" s="96" t="str">
        <f>IF(E6087="","",VLOOKUP(E6087,[1]PROJECTES!$C$14:$G$5000,4,FALSE))</f>
        <v/>
      </c>
      <c r="H6087" s="118"/>
      <c r="I6087" s="97" t="str">
        <f>IF(H6087="","",VLOOKUP(H6087,BD!B$2:C$16,2,FALSE))</f>
        <v/>
      </c>
      <c r="J6087" s="98"/>
      <c r="K6087" s="135" t="str">
        <f t="shared" si="202"/>
        <v/>
      </c>
      <c r="L6087" s="99" t="str">
        <f t="shared" ca="1" si="203"/>
        <v>-</v>
      </c>
      <c r="M6087" s="93" t="str">
        <f>IF(E6087="","",VLOOKUP(E6087,[1]PROJECTES!$C$14:$Z$5000,21,FALSE))</f>
        <v/>
      </c>
      <c r="N6087" s="100"/>
      <c r="O6087" s="72" t="s">
        <v>229</v>
      </c>
      <c r="P6087" s="101"/>
      <c r="Q6087" s="132"/>
      <c r="R6087" s="102"/>
      <c r="S6087" s="91"/>
    </row>
    <row r="6088" spans="1:19" s="104" customFormat="1" ht="12.75" customHeight="1" x14ac:dyDescent="0.25">
      <c r="A6088" s="121"/>
      <c r="B6088" s="92" t="str">
        <f>IF(E6088="","",VLOOKUP(E6088,[1]PROJECTES!$C$14:$G$5000,2,FALSE))</f>
        <v/>
      </c>
      <c r="C6088" s="121"/>
      <c r="D6088" s="93" t="str">
        <f>IF(E6088="","",VLOOKUP(E6088,[1]PROJECTES!$C$14:$G$5000,5,FALSE))</f>
        <v/>
      </c>
      <c r="E6088" s="117"/>
      <c r="F6088" s="95"/>
      <c r="G6088" s="96" t="str">
        <f>IF(E6088="","",VLOOKUP(E6088,[1]PROJECTES!$C$14:$G$5000,4,FALSE))</f>
        <v/>
      </c>
      <c r="H6088" s="118"/>
      <c r="I6088" s="97" t="str">
        <f>IF(H6088="","",VLOOKUP(H6088,BD!B$2:C$16,2,FALSE))</f>
        <v/>
      </c>
      <c r="J6088" s="98"/>
      <c r="K6088" s="135" t="str">
        <f t="shared" si="202"/>
        <v/>
      </c>
      <c r="L6088" s="99" t="str">
        <f t="shared" ca="1" si="203"/>
        <v>-</v>
      </c>
      <c r="M6088" s="93" t="str">
        <f>IF(E6088="","",VLOOKUP(E6088,[1]PROJECTES!$C$14:$Z$5000,21,FALSE))</f>
        <v/>
      </c>
      <c r="N6088" s="100"/>
      <c r="O6088" s="72" t="s">
        <v>229</v>
      </c>
      <c r="P6088" s="101"/>
      <c r="Q6088" s="132"/>
      <c r="R6088" s="102"/>
      <c r="S6088" s="91"/>
    </row>
    <row r="6089" spans="1:19" s="104" customFormat="1" ht="12.75" customHeight="1" x14ac:dyDescent="0.25">
      <c r="A6089" s="121"/>
      <c r="B6089" s="92" t="str">
        <f>IF(E6089="","",VLOOKUP(E6089,[1]PROJECTES!$C$14:$G$5000,2,FALSE))</f>
        <v/>
      </c>
      <c r="C6089" s="121"/>
      <c r="D6089" s="93" t="str">
        <f>IF(E6089="","",VLOOKUP(E6089,[1]PROJECTES!$C$14:$G$5000,5,FALSE))</f>
        <v/>
      </c>
      <c r="E6089" s="117"/>
      <c r="F6089" s="95"/>
      <c r="G6089" s="96" t="str">
        <f>IF(E6089="","",VLOOKUP(E6089,[1]PROJECTES!$C$14:$G$5000,4,FALSE))</f>
        <v/>
      </c>
      <c r="H6089" s="118"/>
      <c r="I6089" s="97" t="str">
        <f>IF(H6089="","",VLOOKUP(H6089,BD!B$2:C$16,2,FALSE))</f>
        <v/>
      </c>
      <c r="J6089" s="98"/>
      <c r="K6089" s="135" t="str">
        <f t="shared" si="202"/>
        <v/>
      </c>
      <c r="L6089" s="99" t="str">
        <f t="shared" ca="1" si="203"/>
        <v>-</v>
      </c>
      <c r="M6089" s="93" t="str">
        <f>IF(E6089="","",VLOOKUP(E6089,[1]PROJECTES!$C$14:$Z$5000,21,FALSE))</f>
        <v/>
      </c>
      <c r="N6089" s="100"/>
      <c r="O6089" s="72" t="s">
        <v>229</v>
      </c>
      <c r="P6089" s="101"/>
      <c r="Q6089" s="132"/>
      <c r="R6089" s="102"/>
      <c r="S6089" s="91"/>
    </row>
    <row r="6090" spans="1:19" s="104" customFormat="1" ht="12.75" customHeight="1" x14ac:dyDescent="0.25">
      <c r="A6090" s="121"/>
      <c r="B6090" s="92" t="str">
        <f>IF(E6090="","",VLOOKUP(E6090,[1]PROJECTES!$C$14:$G$5000,2,FALSE))</f>
        <v/>
      </c>
      <c r="C6090" s="121"/>
      <c r="D6090" s="93" t="str">
        <f>IF(E6090="","",VLOOKUP(E6090,[1]PROJECTES!$C$14:$G$5000,5,FALSE))</f>
        <v/>
      </c>
      <c r="E6090" s="117"/>
      <c r="F6090" s="95"/>
      <c r="G6090" s="96" t="str">
        <f>IF(E6090="","",VLOOKUP(E6090,[1]PROJECTES!$C$14:$G$5000,4,FALSE))</f>
        <v/>
      </c>
      <c r="H6090" s="118"/>
      <c r="I6090" s="97" t="str">
        <f>IF(H6090="","",VLOOKUP(H6090,BD!B$2:C$16,2,FALSE))</f>
        <v/>
      </c>
      <c r="J6090" s="98"/>
      <c r="K6090" s="135" t="str">
        <f t="shared" si="202"/>
        <v/>
      </c>
      <c r="L6090" s="99" t="str">
        <f t="shared" ca="1" si="203"/>
        <v>-</v>
      </c>
      <c r="M6090" s="93" t="str">
        <f>IF(E6090="","",VLOOKUP(E6090,[1]PROJECTES!$C$14:$Z$5000,21,FALSE))</f>
        <v/>
      </c>
      <c r="N6090" s="100"/>
      <c r="O6090" s="72" t="s">
        <v>229</v>
      </c>
      <c r="P6090" s="101"/>
      <c r="Q6090" s="132"/>
      <c r="R6090" s="102"/>
      <c r="S6090" s="91"/>
    </row>
    <row r="6091" spans="1:19" s="104" customFormat="1" ht="12.75" customHeight="1" x14ac:dyDescent="0.25">
      <c r="A6091" s="121"/>
      <c r="B6091" s="92" t="str">
        <f>IF(E6091="","",VLOOKUP(E6091,[1]PROJECTES!$C$14:$G$5000,2,FALSE))</f>
        <v/>
      </c>
      <c r="C6091" s="121"/>
      <c r="D6091" s="93" t="str">
        <f>IF(E6091="","",VLOOKUP(E6091,[1]PROJECTES!$C$14:$G$5000,5,FALSE))</f>
        <v/>
      </c>
      <c r="E6091" s="117"/>
      <c r="F6091" s="95"/>
      <c r="G6091" s="96" t="str">
        <f>IF(E6091="","",VLOOKUP(E6091,[1]PROJECTES!$C$14:$G$5000,4,FALSE))</f>
        <v/>
      </c>
      <c r="H6091" s="118"/>
      <c r="I6091" s="97" t="str">
        <f>IF(H6091="","",VLOOKUP(H6091,BD!B$2:C$16,2,FALSE))</f>
        <v/>
      </c>
      <c r="J6091" s="98"/>
      <c r="K6091" s="135" t="str">
        <f t="shared" si="202"/>
        <v/>
      </c>
      <c r="L6091" s="99" t="str">
        <f t="shared" ca="1" si="203"/>
        <v>-</v>
      </c>
      <c r="M6091" s="93" t="str">
        <f>IF(E6091="","",VLOOKUP(E6091,[1]PROJECTES!$C$14:$Z$5000,21,FALSE))</f>
        <v/>
      </c>
      <c r="N6091" s="100"/>
      <c r="O6091" s="72" t="s">
        <v>229</v>
      </c>
      <c r="P6091" s="101"/>
      <c r="Q6091" s="132"/>
      <c r="R6091" s="102"/>
      <c r="S6091" s="91"/>
    </row>
    <row r="6092" spans="1:19" s="104" customFormat="1" ht="12.75" customHeight="1" x14ac:dyDescent="0.25">
      <c r="A6092" s="121"/>
      <c r="B6092" s="92" t="str">
        <f>IF(E6092="","",VLOOKUP(E6092,[1]PROJECTES!$C$14:$G$5000,2,FALSE))</f>
        <v/>
      </c>
      <c r="C6092" s="121"/>
      <c r="D6092" s="93" t="str">
        <f>IF(E6092="","",VLOOKUP(E6092,[1]PROJECTES!$C$14:$G$5000,5,FALSE))</f>
        <v/>
      </c>
      <c r="E6092" s="117"/>
      <c r="F6092" s="95"/>
      <c r="G6092" s="96" t="str">
        <f>IF(E6092="","",VLOOKUP(E6092,[1]PROJECTES!$C$14:$G$5000,4,FALSE))</f>
        <v/>
      </c>
      <c r="H6092" s="118"/>
      <c r="I6092" s="97" t="str">
        <f>IF(H6092="","",VLOOKUP(H6092,BD!B$2:C$16,2,FALSE))</f>
        <v/>
      </c>
      <c r="J6092" s="98"/>
      <c r="K6092" s="135" t="str">
        <f t="shared" si="202"/>
        <v/>
      </c>
      <c r="L6092" s="99" t="str">
        <f t="shared" ca="1" si="203"/>
        <v>-</v>
      </c>
      <c r="M6092" s="93" t="str">
        <f>IF(E6092="","",VLOOKUP(E6092,[1]PROJECTES!$C$14:$Z$5000,21,FALSE))</f>
        <v/>
      </c>
      <c r="N6092" s="100"/>
      <c r="O6092" s="72" t="s">
        <v>229</v>
      </c>
      <c r="P6092" s="101"/>
      <c r="Q6092" s="132"/>
      <c r="R6092" s="102"/>
      <c r="S6092" s="91"/>
    </row>
    <row r="6093" spans="1:19" s="104" customFormat="1" ht="12.75" customHeight="1" x14ac:dyDescent="0.25">
      <c r="A6093" s="121"/>
      <c r="B6093" s="92" t="str">
        <f>IF(E6093="","",VLOOKUP(E6093,[1]PROJECTES!$C$14:$G$5000,2,FALSE))</f>
        <v/>
      </c>
      <c r="C6093" s="121"/>
      <c r="D6093" s="93" t="str">
        <f>IF(E6093="","",VLOOKUP(E6093,[1]PROJECTES!$C$14:$G$5000,5,FALSE))</f>
        <v/>
      </c>
      <c r="E6093" s="117"/>
      <c r="F6093" s="95"/>
      <c r="G6093" s="96" t="str">
        <f>IF(E6093="","",VLOOKUP(E6093,[1]PROJECTES!$C$14:$G$5000,4,FALSE))</f>
        <v/>
      </c>
      <c r="H6093" s="118"/>
      <c r="I6093" s="97" t="str">
        <f>IF(H6093="","",VLOOKUP(H6093,BD!B$2:C$16,2,FALSE))</f>
        <v/>
      </c>
      <c r="J6093" s="98"/>
      <c r="K6093" s="135" t="str">
        <f t="shared" si="202"/>
        <v/>
      </c>
      <c r="L6093" s="99" t="str">
        <f t="shared" ca="1" si="203"/>
        <v>-</v>
      </c>
      <c r="M6093" s="93" t="str">
        <f>IF(E6093="","",VLOOKUP(E6093,[1]PROJECTES!$C$14:$Z$5000,21,FALSE))</f>
        <v/>
      </c>
      <c r="N6093" s="100"/>
      <c r="O6093" s="72" t="s">
        <v>229</v>
      </c>
      <c r="P6093" s="101"/>
      <c r="Q6093" s="132"/>
      <c r="R6093" s="102"/>
      <c r="S6093" s="91"/>
    </row>
    <row r="6094" spans="1:19" s="104" customFormat="1" ht="12.75" customHeight="1" x14ac:dyDescent="0.25">
      <c r="A6094" s="121"/>
      <c r="B6094" s="92" t="str">
        <f>IF(E6094="","",VLOOKUP(E6094,[1]PROJECTES!$C$14:$G$5000,2,FALSE))</f>
        <v/>
      </c>
      <c r="C6094" s="121"/>
      <c r="D6094" s="93" t="str">
        <f>IF(E6094="","",VLOOKUP(E6094,[1]PROJECTES!$C$14:$G$5000,5,FALSE))</f>
        <v/>
      </c>
      <c r="E6094" s="117"/>
      <c r="F6094" s="95"/>
      <c r="G6094" s="96" t="str">
        <f>IF(E6094="","",VLOOKUP(E6094,[1]PROJECTES!$C$14:$G$5000,4,FALSE))</f>
        <v/>
      </c>
      <c r="H6094" s="118"/>
      <c r="I6094" s="97" t="str">
        <f>IF(H6094="","",VLOOKUP(H6094,BD!B$2:C$16,2,FALSE))</f>
        <v/>
      </c>
      <c r="J6094" s="98"/>
      <c r="K6094" s="135" t="str">
        <f t="shared" si="202"/>
        <v/>
      </c>
      <c r="L6094" s="99" t="str">
        <f t="shared" ca="1" si="203"/>
        <v>-</v>
      </c>
      <c r="M6094" s="93" t="str">
        <f>IF(E6094="","",VLOOKUP(E6094,[1]PROJECTES!$C$14:$Z$5000,21,FALSE))</f>
        <v/>
      </c>
      <c r="N6094" s="100"/>
      <c r="O6094" s="72" t="s">
        <v>229</v>
      </c>
      <c r="P6094" s="101"/>
      <c r="Q6094" s="132"/>
      <c r="R6094" s="102"/>
      <c r="S6094" s="91"/>
    </row>
    <row r="6095" spans="1:19" s="104" customFormat="1" ht="12.75" customHeight="1" x14ac:dyDescent="0.25">
      <c r="A6095" s="121"/>
      <c r="B6095" s="92" t="str">
        <f>IF(E6095="","",VLOOKUP(E6095,[1]PROJECTES!$C$14:$G$5000,2,FALSE))</f>
        <v/>
      </c>
      <c r="C6095" s="121"/>
      <c r="D6095" s="93" t="str">
        <f>IF(E6095="","",VLOOKUP(E6095,[1]PROJECTES!$C$14:$G$5000,5,FALSE))</f>
        <v/>
      </c>
      <c r="E6095" s="117"/>
      <c r="F6095" s="95"/>
      <c r="G6095" s="96" t="str">
        <f>IF(E6095="","",VLOOKUP(E6095,[1]PROJECTES!$C$14:$G$5000,4,FALSE))</f>
        <v/>
      </c>
      <c r="H6095" s="118"/>
      <c r="I6095" s="97" t="str">
        <f>IF(H6095="","",VLOOKUP(H6095,BD!B$2:C$16,2,FALSE))</f>
        <v/>
      </c>
      <c r="J6095" s="98"/>
      <c r="K6095" s="135" t="str">
        <f t="shared" si="202"/>
        <v/>
      </c>
      <c r="L6095" s="99" t="str">
        <f t="shared" ca="1" si="203"/>
        <v>-</v>
      </c>
      <c r="M6095" s="93" t="str">
        <f>IF(E6095="","",VLOOKUP(E6095,[1]PROJECTES!$C$14:$Z$5000,21,FALSE))</f>
        <v/>
      </c>
      <c r="N6095" s="100"/>
      <c r="O6095" s="72" t="s">
        <v>229</v>
      </c>
      <c r="P6095" s="101"/>
      <c r="Q6095" s="132"/>
      <c r="R6095" s="102"/>
      <c r="S6095" s="91"/>
    </row>
    <row r="6096" spans="1:19" s="104" customFormat="1" ht="12.75" customHeight="1" x14ac:dyDescent="0.25">
      <c r="A6096" s="121"/>
      <c r="B6096" s="92" t="str">
        <f>IF(E6096="","",VLOOKUP(E6096,[1]PROJECTES!$C$14:$G$5000,2,FALSE))</f>
        <v/>
      </c>
      <c r="C6096" s="121"/>
      <c r="D6096" s="93" t="str">
        <f>IF(E6096="","",VLOOKUP(E6096,[1]PROJECTES!$C$14:$G$5000,5,FALSE))</f>
        <v/>
      </c>
      <c r="E6096" s="117"/>
      <c r="F6096" s="95"/>
      <c r="G6096" s="96" t="str">
        <f>IF(E6096="","",VLOOKUP(E6096,[1]PROJECTES!$C$14:$G$5000,4,FALSE))</f>
        <v/>
      </c>
      <c r="H6096" s="118"/>
      <c r="I6096" s="97" t="str">
        <f>IF(H6096="","",VLOOKUP(H6096,BD!B$2:C$16,2,FALSE))</f>
        <v/>
      </c>
      <c r="J6096" s="98"/>
      <c r="K6096" s="135" t="str">
        <f t="shared" si="202"/>
        <v/>
      </c>
      <c r="L6096" s="99" t="str">
        <f t="shared" ca="1" si="203"/>
        <v>-</v>
      </c>
      <c r="M6096" s="93" t="str">
        <f>IF(E6096="","",VLOOKUP(E6096,[1]PROJECTES!$C$14:$Z$5000,21,FALSE))</f>
        <v/>
      </c>
      <c r="N6096" s="100"/>
      <c r="O6096" s="72" t="s">
        <v>229</v>
      </c>
      <c r="P6096" s="101"/>
      <c r="Q6096" s="132"/>
      <c r="R6096" s="102"/>
      <c r="S6096" s="91"/>
    </row>
    <row r="6097" spans="1:19" s="104" customFormat="1" ht="12.75" customHeight="1" x14ac:dyDescent="0.25">
      <c r="A6097" s="121"/>
      <c r="B6097" s="92" t="str">
        <f>IF(E6097="","",VLOOKUP(E6097,[1]PROJECTES!$C$14:$G$5000,2,FALSE))</f>
        <v/>
      </c>
      <c r="C6097" s="121"/>
      <c r="D6097" s="93" t="str">
        <f>IF(E6097="","",VLOOKUP(E6097,[1]PROJECTES!$C$14:$G$5000,5,FALSE))</f>
        <v/>
      </c>
      <c r="E6097" s="117"/>
      <c r="F6097" s="95"/>
      <c r="G6097" s="96" t="str">
        <f>IF(E6097="","",VLOOKUP(E6097,[1]PROJECTES!$C$14:$G$5000,4,FALSE))</f>
        <v/>
      </c>
      <c r="H6097" s="118"/>
      <c r="I6097" s="97" t="str">
        <f>IF(H6097="","",VLOOKUP(H6097,BD!B$2:C$16,2,FALSE))</f>
        <v/>
      </c>
      <c r="J6097" s="98"/>
      <c r="K6097" s="135" t="str">
        <f t="shared" si="202"/>
        <v/>
      </c>
      <c r="L6097" s="99" t="str">
        <f t="shared" ca="1" si="203"/>
        <v>-</v>
      </c>
      <c r="M6097" s="93" t="str">
        <f>IF(E6097="","",VLOOKUP(E6097,[1]PROJECTES!$C$14:$Z$5000,21,FALSE))</f>
        <v/>
      </c>
      <c r="N6097" s="100"/>
      <c r="O6097" s="72" t="s">
        <v>229</v>
      </c>
      <c r="P6097" s="101"/>
      <c r="Q6097" s="132"/>
      <c r="R6097" s="102"/>
      <c r="S6097" s="91"/>
    </row>
    <row r="6098" spans="1:19" s="104" customFormat="1" ht="12.75" customHeight="1" x14ac:dyDescent="0.25">
      <c r="A6098" s="121"/>
      <c r="B6098" s="92" t="str">
        <f>IF(E6098="","",VLOOKUP(E6098,[1]PROJECTES!$C$14:$G$5000,2,FALSE))</f>
        <v/>
      </c>
      <c r="C6098" s="121"/>
      <c r="D6098" s="93" t="str">
        <f>IF(E6098="","",VLOOKUP(E6098,[1]PROJECTES!$C$14:$G$5000,5,FALSE))</f>
        <v/>
      </c>
      <c r="E6098" s="117"/>
      <c r="F6098" s="95"/>
      <c r="G6098" s="96" t="str">
        <f>IF(E6098="","",VLOOKUP(E6098,[1]PROJECTES!$C$14:$G$5000,4,FALSE))</f>
        <v/>
      </c>
      <c r="H6098" s="118"/>
      <c r="I6098" s="97" t="str">
        <f>IF(H6098="","",VLOOKUP(H6098,BD!B$2:C$16,2,FALSE))</f>
        <v/>
      </c>
      <c r="J6098" s="98"/>
      <c r="K6098" s="135" t="str">
        <f t="shared" si="202"/>
        <v/>
      </c>
      <c r="L6098" s="99" t="str">
        <f t="shared" ca="1" si="203"/>
        <v>-</v>
      </c>
      <c r="M6098" s="93" t="str">
        <f>IF(E6098="","",VLOOKUP(E6098,[1]PROJECTES!$C$14:$Z$5000,21,FALSE))</f>
        <v/>
      </c>
      <c r="N6098" s="100"/>
      <c r="O6098" s="72" t="s">
        <v>229</v>
      </c>
      <c r="P6098" s="101"/>
      <c r="Q6098" s="132"/>
      <c r="R6098" s="102"/>
      <c r="S6098" s="91"/>
    </row>
    <row r="6099" spans="1:19" s="104" customFormat="1" ht="12.75" customHeight="1" x14ac:dyDescent="0.25">
      <c r="A6099" s="121"/>
      <c r="B6099" s="92" t="str">
        <f>IF(E6099="","",VLOOKUP(E6099,[1]PROJECTES!$C$14:$G$5000,2,FALSE))</f>
        <v/>
      </c>
      <c r="C6099" s="121"/>
      <c r="D6099" s="93" t="str">
        <f>IF(E6099="","",VLOOKUP(E6099,[1]PROJECTES!$C$14:$G$5000,5,FALSE))</f>
        <v/>
      </c>
      <c r="E6099" s="117"/>
      <c r="F6099" s="95"/>
      <c r="G6099" s="96" t="str">
        <f>IF(E6099="","",VLOOKUP(E6099,[1]PROJECTES!$C$14:$G$5000,4,FALSE))</f>
        <v/>
      </c>
      <c r="H6099" s="118"/>
      <c r="I6099" s="97" t="str">
        <f>IF(H6099="","",VLOOKUP(H6099,BD!B$2:C$16,2,FALSE))</f>
        <v/>
      </c>
      <c r="J6099" s="98"/>
      <c r="K6099" s="135" t="str">
        <f t="shared" si="202"/>
        <v/>
      </c>
      <c r="L6099" s="99" t="str">
        <f t="shared" ca="1" si="203"/>
        <v>-</v>
      </c>
      <c r="M6099" s="93" t="str">
        <f>IF(E6099="","",VLOOKUP(E6099,[1]PROJECTES!$C$14:$Z$5000,21,FALSE))</f>
        <v/>
      </c>
      <c r="N6099" s="100"/>
      <c r="O6099" s="72" t="s">
        <v>229</v>
      </c>
      <c r="P6099" s="101"/>
      <c r="Q6099" s="132"/>
      <c r="R6099" s="102"/>
      <c r="S6099" s="91"/>
    </row>
    <row r="6100" spans="1:19" s="104" customFormat="1" ht="12.75" customHeight="1" x14ac:dyDescent="0.25">
      <c r="A6100" s="121"/>
      <c r="B6100" s="92" t="str">
        <f>IF(E6100="","",VLOOKUP(E6100,[1]PROJECTES!$C$14:$G$5000,2,FALSE))</f>
        <v/>
      </c>
      <c r="C6100" s="121"/>
      <c r="D6100" s="93" t="str">
        <f>IF(E6100="","",VLOOKUP(E6100,[1]PROJECTES!$C$14:$G$5000,5,FALSE))</f>
        <v/>
      </c>
      <c r="E6100" s="117"/>
      <c r="F6100" s="95"/>
      <c r="G6100" s="96" t="str">
        <f>IF(E6100="","",VLOOKUP(E6100,[1]PROJECTES!$C$14:$G$5000,4,FALSE))</f>
        <v/>
      </c>
      <c r="H6100" s="118"/>
      <c r="I6100" s="97" t="str">
        <f>IF(H6100="","",VLOOKUP(H6100,BD!B$2:C$16,2,FALSE))</f>
        <v/>
      </c>
      <c r="J6100" s="98"/>
      <c r="K6100" s="135" t="str">
        <f t="shared" si="202"/>
        <v/>
      </c>
      <c r="L6100" s="99" t="str">
        <f t="shared" ca="1" si="203"/>
        <v>-</v>
      </c>
      <c r="M6100" s="93" t="str">
        <f>IF(E6100="","",VLOOKUP(E6100,[1]PROJECTES!$C$14:$Z$5000,21,FALSE))</f>
        <v/>
      </c>
      <c r="N6100" s="100"/>
      <c r="O6100" s="72" t="s">
        <v>229</v>
      </c>
      <c r="P6100" s="101"/>
      <c r="Q6100" s="132"/>
      <c r="R6100" s="102"/>
      <c r="S6100" s="91"/>
    </row>
    <row r="6101" spans="1:19" s="104" customFormat="1" ht="12.75" customHeight="1" x14ac:dyDescent="0.25">
      <c r="A6101" s="121"/>
      <c r="B6101" s="92" t="str">
        <f>IF(E6101="","",VLOOKUP(E6101,[1]PROJECTES!$C$14:$G$5000,2,FALSE))</f>
        <v/>
      </c>
      <c r="C6101" s="121"/>
      <c r="D6101" s="93" t="str">
        <f>IF(E6101="","",VLOOKUP(E6101,[1]PROJECTES!$C$14:$G$5000,5,FALSE))</f>
        <v/>
      </c>
      <c r="E6101" s="117"/>
      <c r="F6101" s="95"/>
      <c r="G6101" s="96" t="str">
        <f>IF(E6101="","",VLOOKUP(E6101,[1]PROJECTES!$C$14:$G$5000,4,FALSE))</f>
        <v/>
      </c>
      <c r="H6101" s="118"/>
      <c r="I6101" s="97" t="str">
        <f>IF(H6101="","",VLOOKUP(H6101,BD!B$2:C$16,2,FALSE))</f>
        <v/>
      </c>
      <c r="J6101" s="98"/>
      <c r="K6101" s="135" t="str">
        <f t="shared" si="202"/>
        <v/>
      </c>
      <c r="L6101" s="99" t="str">
        <f t="shared" ca="1" si="203"/>
        <v>-</v>
      </c>
      <c r="M6101" s="93" t="str">
        <f>IF(E6101="","",VLOOKUP(E6101,[1]PROJECTES!$C$14:$Z$5000,21,FALSE))</f>
        <v/>
      </c>
      <c r="N6101" s="100"/>
      <c r="O6101" s="72" t="s">
        <v>229</v>
      </c>
      <c r="P6101" s="101"/>
      <c r="Q6101" s="132"/>
      <c r="R6101" s="102"/>
      <c r="S6101" s="91"/>
    </row>
    <row r="6102" spans="1:19" s="104" customFormat="1" ht="12.75" customHeight="1" x14ac:dyDescent="0.25">
      <c r="A6102" s="121"/>
      <c r="B6102" s="92" t="str">
        <f>IF(E6102="","",VLOOKUP(E6102,[1]PROJECTES!$C$14:$G$5000,2,FALSE))</f>
        <v/>
      </c>
      <c r="C6102" s="121"/>
      <c r="D6102" s="93" t="str">
        <f>IF(E6102="","",VLOOKUP(E6102,[1]PROJECTES!$C$14:$G$5000,5,FALSE))</f>
        <v/>
      </c>
      <c r="E6102" s="117"/>
      <c r="F6102" s="95"/>
      <c r="G6102" s="96" t="str">
        <f>IF(E6102="","",VLOOKUP(E6102,[1]PROJECTES!$C$14:$G$5000,4,FALSE))</f>
        <v/>
      </c>
      <c r="H6102" s="118"/>
      <c r="I6102" s="97" t="str">
        <f>IF(H6102="","",VLOOKUP(H6102,BD!B$2:C$16,2,FALSE))</f>
        <v/>
      </c>
      <c r="J6102" s="98"/>
      <c r="K6102" s="135" t="str">
        <f t="shared" si="202"/>
        <v/>
      </c>
      <c r="L6102" s="99" t="str">
        <f t="shared" ca="1" si="203"/>
        <v>-</v>
      </c>
      <c r="M6102" s="93" t="str">
        <f>IF(E6102="","",VLOOKUP(E6102,[1]PROJECTES!$C$14:$Z$5000,21,FALSE))</f>
        <v/>
      </c>
      <c r="N6102" s="100"/>
      <c r="O6102" s="72" t="s">
        <v>229</v>
      </c>
      <c r="P6102" s="101"/>
      <c r="Q6102" s="132"/>
      <c r="R6102" s="102"/>
      <c r="S6102" s="91"/>
    </row>
    <row r="6103" spans="1:19" s="104" customFormat="1" ht="12.75" customHeight="1" x14ac:dyDescent="0.25">
      <c r="A6103" s="121"/>
      <c r="B6103" s="92" t="str">
        <f>IF(E6103="","",VLOOKUP(E6103,[1]PROJECTES!$C$14:$G$5000,2,FALSE))</f>
        <v/>
      </c>
      <c r="C6103" s="121"/>
      <c r="D6103" s="93" t="str">
        <f>IF(E6103="","",VLOOKUP(E6103,[1]PROJECTES!$C$14:$G$5000,5,FALSE))</f>
        <v/>
      </c>
      <c r="E6103" s="117"/>
      <c r="F6103" s="95"/>
      <c r="G6103" s="96" t="str">
        <f>IF(E6103="","",VLOOKUP(E6103,[1]PROJECTES!$C$14:$G$5000,4,FALSE))</f>
        <v/>
      </c>
      <c r="H6103" s="118"/>
      <c r="I6103" s="97" t="str">
        <f>IF(H6103="","",VLOOKUP(H6103,BD!B$2:C$16,2,FALSE))</f>
        <v/>
      </c>
      <c r="J6103" s="98"/>
      <c r="K6103" s="135" t="str">
        <f t="shared" si="202"/>
        <v/>
      </c>
      <c r="L6103" s="99" t="str">
        <f t="shared" ca="1" si="203"/>
        <v>-</v>
      </c>
      <c r="M6103" s="93" t="str">
        <f>IF(E6103="","",VLOOKUP(E6103,[1]PROJECTES!$C$14:$Z$5000,21,FALSE))</f>
        <v/>
      </c>
      <c r="N6103" s="100"/>
      <c r="O6103" s="72" t="s">
        <v>229</v>
      </c>
      <c r="P6103" s="101"/>
      <c r="Q6103" s="132"/>
      <c r="R6103" s="102"/>
      <c r="S6103" s="91"/>
    </row>
    <row r="6104" spans="1:19" s="104" customFormat="1" ht="12.75" customHeight="1" x14ac:dyDescent="0.25">
      <c r="A6104" s="121"/>
      <c r="B6104" s="92" t="str">
        <f>IF(E6104="","",VLOOKUP(E6104,[1]PROJECTES!$C$14:$G$5000,2,FALSE))</f>
        <v/>
      </c>
      <c r="C6104" s="121"/>
      <c r="D6104" s="93" t="str">
        <f>IF(E6104="","",VLOOKUP(E6104,[1]PROJECTES!$C$14:$G$5000,5,FALSE))</f>
        <v/>
      </c>
      <c r="E6104" s="117"/>
      <c r="F6104" s="95"/>
      <c r="G6104" s="96" t="str">
        <f>IF(E6104="","",VLOOKUP(E6104,[1]PROJECTES!$C$14:$G$5000,4,FALSE))</f>
        <v/>
      </c>
      <c r="H6104" s="118"/>
      <c r="I6104" s="97" t="str">
        <f>IF(H6104="","",VLOOKUP(H6104,BD!B$2:C$16,2,FALSE))</f>
        <v/>
      </c>
      <c r="J6104" s="98"/>
      <c r="K6104" s="135" t="str">
        <f t="shared" si="202"/>
        <v/>
      </c>
      <c r="L6104" s="99" t="str">
        <f t="shared" ca="1" si="203"/>
        <v>-</v>
      </c>
      <c r="M6104" s="93" t="str">
        <f>IF(E6104="","",VLOOKUP(E6104,[1]PROJECTES!$C$14:$Z$5000,21,FALSE))</f>
        <v/>
      </c>
      <c r="N6104" s="100"/>
      <c r="O6104" s="72" t="s">
        <v>229</v>
      </c>
      <c r="P6104" s="101"/>
      <c r="Q6104" s="132"/>
      <c r="R6104" s="102"/>
      <c r="S6104" s="91"/>
    </row>
    <row r="6105" spans="1:19" s="104" customFormat="1" ht="12.75" customHeight="1" x14ac:dyDescent="0.25">
      <c r="A6105" s="121"/>
      <c r="B6105" s="92" t="str">
        <f>IF(E6105="","",VLOOKUP(E6105,[1]PROJECTES!$C$14:$G$5000,2,FALSE))</f>
        <v/>
      </c>
      <c r="C6105" s="121"/>
      <c r="D6105" s="93" t="str">
        <f>IF(E6105="","",VLOOKUP(E6105,[1]PROJECTES!$C$14:$G$5000,5,FALSE))</f>
        <v/>
      </c>
      <c r="E6105" s="117"/>
      <c r="F6105" s="95"/>
      <c r="G6105" s="96" t="str">
        <f>IF(E6105="","",VLOOKUP(E6105,[1]PROJECTES!$C$14:$G$5000,4,FALSE))</f>
        <v/>
      </c>
      <c r="H6105" s="118"/>
      <c r="I6105" s="97" t="str">
        <f>IF(H6105="","",VLOOKUP(H6105,BD!B$2:C$16,2,FALSE))</f>
        <v/>
      </c>
      <c r="J6105" s="98"/>
      <c r="K6105" s="135" t="str">
        <f t="shared" si="202"/>
        <v/>
      </c>
      <c r="L6105" s="99" t="str">
        <f t="shared" ca="1" si="203"/>
        <v>-</v>
      </c>
      <c r="M6105" s="93" t="str">
        <f>IF(E6105="","",VLOOKUP(E6105,[1]PROJECTES!$C$14:$Z$5000,21,FALSE))</f>
        <v/>
      </c>
      <c r="N6105" s="100"/>
      <c r="O6105" s="72" t="s">
        <v>229</v>
      </c>
      <c r="P6105" s="101"/>
      <c r="Q6105" s="132"/>
      <c r="R6105" s="102"/>
      <c r="S6105" s="91"/>
    </row>
    <row r="6106" spans="1:19" s="104" customFormat="1" ht="12.75" customHeight="1" x14ac:dyDescent="0.25">
      <c r="A6106" s="121"/>
      <c r="B6106" s="92" t="str">
        <f>IF(E6106="","",VLOOKUP(E6106,[1]PROJECTES!$C$14:$G$5000,2,FALSE))</f>
        <v/>
      </c>
      <c r="C6106" s="121"/>
      <c r="D6106" s="93" t="str">
        <f>IF(E6106="","",VLOOKUP(E6106,[1]PROJECTES!$C$14:$G$5000,5,FALSE))</f>
        <v/>
      </c>
      <c r="E6106" s="117"/>
      <c r="F6106" s="95"/>
      <c r="G6106" s="96" t="str">
        <f>IF(E6106="","",VLOOKUP(E6106,[1]PROJECTES!$C$14:$G$5000,4,FALSE))</f>
        <v/>
      </c>
      <c r="H6106" s="118"/>
      <c r="I6106" s="97" t="str">
        <f>IF(H6106="","",VLOOKUP(H6106,BD!B$2:C$16,2,FALSE))</f>
        <v/>
      </c>
      <c r="J6106" s="98"/>
      <c r="K6106" s="135" t="str">
        <f t="shared" si="202"/>
        <v/>
      </c>
      <c r="L6106" s="99" t="str">
        <f t="shared" ca="1" si="203"/>
        <v>-</v>
      </c>
      <c r="M6106" s="93" t="str">
        <f>IF(E6106="","",VLOOKUP(E6106,[1]PROJECTES!$C$14:$Z$5000,21,FALSE))</f>
        <v/>
      </c>
      <c r="N6106" s="100"/>
      <c r="O6106" s="72" t="s">
        <v>229</v>
      </c>
      <c r="P6106" s="101"/>
      <c r="Q6106" s="132"/>
      <c r="R6106" s="102"/>
      <c r="S6106" s="91"/>
    </row>
    <row r="6107" spans="1:19" s="104" customFormat="1" ht="12.75" customHeight="1" x14ac:dyDescent="0.25">
      <c r="A6107" s="121"/>
      <c r="B6107" s="92" t="str">
        <f>IF(E6107="","",VLOOKUP(E6107,[1]PROJECTES!$C$14:$G$5000,2,FALSE))</f>
        <v/>
      </c>
      <c r="C6107" s="121"/>
      <c r="D6107" s="93" t="str">
        <f>IF(E6107="","",VLOOKUP(E6107,[1]PROJECTES!$C$14:$G$5000,5,FALSE))</f>
        <v/>
      </c>
      <c r="E6107" s="117"/>
      <c r="F6107" s="95"/>
      <c r="G6107" s="96" t="str">
        <f>IF(E6107="","",VLOOKUP(E6107,[1]PROJECTES!$C$14:$G$5000,4,FALSE))</f>
        <v/>
      </c>
      <c r="H6107" s="118"/>
      <c r="I6107" s="97" t="str">
        <f>IF(H6107="","",VLOOKUP(H6107,BD!B$2:C$16,2,FALSE))</f>
        <v/>
      </c>
      <c r="J6107" s="98"/>
      <c r="K6107" s="135" t="str">
        <f t="shared" si="202"/>
        <v/>
      </c>
      <c r="L6107" s="99" t="str">
        <f t="shared" ca="1" si="203"/>
        <v>-</v>
      </c>
      <c r="M6107" s="93" t="str">
        <f>IF(E6107="","",VLOOKUP(E6107,[1]PROJECTES!$C$14:$Z$5000,21,FALSE))</f>
        <v/>
      </c>
      <c r="N6107" s="100"/>
      <c r="O6107" s="72" t="s">
        <v>229</v>
      </c>
      <c r="P6107" s="101"/>
      <c r="Q6107" s="132"/>
      <c r="R6107" s="102"/>
      <c r="S6107" s="91"/>
    </row>
    <row r="6108" spans="1:19" s="104" customFormat="1" ht="12.75" customHeight="1" x14ac:dyDescent="0.25">
      <c r="A6108" s="121"/>
      <c r="B6108" s="92" t="str">
        <f>IF(E6108="","",VLOOKUP(E6108,[1]PROJECTES!$C$14:$G$5000,2,FALSE))</f>
        <v/>
      </c>
      <c r="C6108" s="121"/>
      <c r="D6108" s="93" t="str">
        <f>IF(E6108="","",VLOOKUP(E6108,[1]PROJECTES!$C$14:$G$5000,5,FALSE))</f>
        <v/>
      </c>
      <c r="E6108" s="117"/>
      <c r="F6108" s="95"/>
      <c r="G6108" s="96" t="str">
        <f>IF(E6108="","",VLOOKUP(E6108,[1]PROJECTES!$C$14:$G$5000,4,FALSE))</f>
        <v/>
      </c>
      <c r="H6108" s="118"/>
      <c r="I6108" s="97" t="str">
        <f>IF(H6108="","",VLOOKUP(H6108,BD!B$2:C$16,2,FALSE))</f>
        <v/>
      </c>
      <c r="J6108" s="98"/>
      <c r="K6108" s="135" t="str">
        <f t="shared" si="202"/>
        <v/>
      </c>
      <c r="L6108" s="99" t="str">
        <f t="shared" ca="1" si="203"/>
        <v>-</v>
      </c>
      <c r="M6108" s="93" t="str">
        <f>IF(E6108="","",VLOOKUP(E6108,[1]PROJECTES!$C$14:$Z$5000,21,FALSE))</f>
        <v/>
      </c>
      <c r="N6108" s="100"/>
      <c r="O6108" s="72" t="s">
        <v>229</v>
      </c>
      <c r="P6108" s="101"/>
      <c r="Q6108" s="132"/>
      <c r="R6108" s="102"/>
      <c r="S6108" s="91"/>
    </row>
    <row r="6109" spans="1:19" s="104" customFormat="1" ht="12.75" customHeight="1" x14ac:dyDescent="0.25">
      <c r="A6109" s="121"/>
      <c r="B6109" s="92" t="str">
        <f>IF(E6109="","",VLOOKUP(E6109,[1]PROJECTES!$C$14:$G$5000,2,FALSE))</f>
        <v/>
      </c>
      <c r="C6109" s="121"/>
      <c r="D6109" s="93" t="str">
        <f>IF(E6109="","",VLOOKUP(E6109,[1]PROJECTES!$C$14:$G$5000,5,FALSE))</f>
        <v/>
      </c>
      <c r="E6109" s="117"/>
      <c r="F6109" s="95"/>
      <c r="G6109" s="96" t="str">
        <f>IF(E6109="","",VLOOKUP(E6109,[1]PROJECTES!$C$14:$G$5000,4,FALSE))</f>
        <v/>
      </c>
      <c r="H6109" s="118"/>
      <c r="I6109" s="97" t="str">
        <f>IF(H6109="","",VLOOKUP(H6109,BD!B$2:C$16,2,FALSE))</f>
        <v/>
      </c>
      <c r="J6109" s="98"/>
      <c r="K6109" s="135" t="str">
        <f t="shared" si="202"/>
        <v/>
      </c>
      <c r="L6109" s="99" t="str">
        <f t="shared" ca="1" si="203"/>
        <v>-</v>
      </c>
      <c r="M6109" s="93" t="str">
        <f>IF(E6109="","",VLOOKUP(E6109,[1]PROJECTES!$C$14:$Z$5000,21,FALSE))</f>
        <v/>
      </c>
      <c r="N6109" s="100"/>
      <c r="O6109" s="72" t="s">
        <v>229</v>
      </c>
      <c r="P6109" s="101"/>
      <c r="Q6109" s="132"/>
      <c r="R6109" s="102"/>
      <c r="S6109" s="91"/>
    </row>
    <row r="6110" spans="1:19" s="104" customFormat="1" ht="12.75" customHeight="1" x14ac:dyDescent="0.25">
      <c r="A6110" s="121"/>
      <c r="B6110" s="92" t="str">
        <f>IF(E6110="","",VLOOKUP(E6110,[1]PROJECTES!$C$14:$G$5000,2,FALSE))</f>
        <v/>
      </c>
      <c r="C6110" s="121"/>
      <c r="D6110" s="93" t="str">
        <f>IF(E6110="","",VLOOKUP(E6110,[1]PROJECTES!$C$14:$G$5000,5,FALSE))</f>
        <v/>
      </c>
      <c r="E6110" s="117"/>
      <c r="F6110" s="95"/>
      <c r="G6110" s="96" t="str">
        <f>IF(E6110="","",VLOOKUP(E6110,[1]PROJECTES!$C$14:$G$5000,4,FALSE))</f>
        <v/>
      </c>
      <c r="H6110" s="118"/>
      <c r="I6110" s="97" t="str">
        <f>IF(H6110="","",VLOOKUP(H6110,BD!B$2:C$16,2,FALSE))</f>
        <v/>
      </c>
      <c r="J6110" s="98"/>
      <c r="K6110" s="135" t="str">
        <f t="shared" si="202"/>
        <v/>
      </c>
      <c r="L6110" s="99" t="str">
        <f t="shared" ca="1" si="203"/>
        <v>-</v>
      </c>
      <c r="M6110" s="93" t="str">
        <f>IF(E6110="","",VLOOKUP(E6110,[1]PROJECTES!$C$14:$Z$5000,21,FALSE))</f>
        <v/>
      </c>
      <c r="N6110" s="100"/>
      <c r="O6110" s="72" t="s">
        <v>229</v>
      </c>
      <c r="P6110" s="101"/>
      <c r="Q6110" s="132"/>
      <c r="R6110" s="102"/>
      <c r="S6110" s="91"/>
    </row>
    <row r="6111" spans="1:19" s="104" customFormat="1" ht="12.75" customHeight="1" x14ac:dyDescent="0.25">
      <c r="A6111" s="121"/>
      <c r="B6111" s="92" t="str">
        <f>IF(E6111="","",VLOOKUP(E6111,[1]PROJECTES!$C$14:$G$5000,2,FALSE))</f>
        <v/>
      </c>
      <c r="C6111" s="121"/>
      <c r="D6111" s="93" t="str">
        <f>IF(E6111="","",VLOOKUP(E6111,[1]PROJECTES!$C$14:$G$5000,5,FALSE))</f>
        <v/>
      </c>
      <c r="E6111" s="117"/>
      <c r="F6111" s="95"/>
      <c r="G6111" s="96" t="str">
        <f>IF(E6111="","",VLOOKUP(E6111,[1]PROJECTES!$C$14:$G$5000,4,FALSE))</f>
        <v/>
      </c>
      <c r="H6111" s="118"/>
      <c r="I6111" s="97" t="str">
        <f>IF(H6111="","",VLOOKUP(H6111,BD!B$2:C$16,2,FALSE))</f>
        <v/>
      </c>
      <c r="J6111" s="98"/>
      <c r="K6111" s="135" t="str">
        <f t="shared" si="202"/>
        <v/>
      </c>
      <c r="L6111" s="99" t="str">
        <f t="shared" ca="1" si="203"/>
        <v>-</v>
      </c>
      <c r="M6111" s="93" t="str">
        <f>IF(E6111="","",VLOOKUP(E6111,[1]PROJECTES!$C$14:$Z$5000,21,FALSE))</f>
        <v/>
      </c>
      <c r="N6111" s="100"/>
      <c r="O6111" s="72" t="s">
        <v>229</v>
      </c>
      <c r="P6111" s="101"/>
      <c r="Q6111" s="132"/>
      <c r="R6111" s="102"/>
      <c r="S6111" s="91"/>
    </row>
    <row r="6112" spans="1:19" s="104" customFormat="1" ht="12.75" customHeight="1" x14ac:dyDescent="0.25">
      <c r="A6112" s="121"/>
      <c r="B6112" s="92" t="str">
        <f>IF(E6112="","",VLOOKUP(E6112,[1]PROJECTES!$C$14:$G$5000,2,FALSE))</f>
        <v/>
      </c>
      <c r="C6112" s="121"/>
      <c r="D6112" s="93" t="str">
        <f>IF(E6112="","",VLOOKUP(E6112,[1]PROJECTES!$C$14:$G$5000,5,FALSE))</f>
        <v/>
      </c>
      <c r="E6112" s="117"/>
      <c r="F6112" s="95"/>
      <c r="G6112" s="96" t="str">
        <f>IF(E6112="","",VLOOKUP(E6112,[1]PROJECTES!$C$14:$G$5000,4,FALSE))</f>
        <v/>
      </c>
      <c r="H6112" s="118"/>
      <c r="I6112" s="97" t="str">
        <f>IF(H6112="","",VLOOKUP(H6112,BD!B$2:C$16,2,FALSE))</f>
        <v/>
      </c>
      <c r="J6112" s="98"/>
      <c r="K6112" s="135" t="str">
        <f t="shared" si="202"/>
        <v/>
      </c>
      <c r="L6112" s="99" t="str">
        <f t="shared" ca="1" si="203"/>
        <v>-</v>
      </c>
      <c r="M6112" s="93" t="str">
        <f>IF(E6112="","",VLOOKUP(E6112,[1]PROJECTES!$C$14:$Z$5000,21,FALSE))</f>
        <v/>
      </c>
      <c r="N6112" s="100"/>
      <c r="O6112" s="72" t="s">
        <v>229</v>
      </c>
      <c r="P6112" s="101"/>
      <c r="Q6112" s="132"/>
      <c r="R6112" s="102"/>
      <c r="S6112" s="91"/>
    </row>
    <row r="6113" spans="1:19" s="104" customFormat="1" ht="12.75" customHeight="1" x14ac:dyDescent="0.25">
      <c r="A6113" s="121"/>
      <c r="B6113" s="92" t="str">
        <f>IF(E6113="","",VLOOKUP(E6113,[1]PROJECTES!$C$14:$G$5000,2,FALSE))</f>
        <v/>
      </c>
      <c r="C6113" s="121"/>
      <c r="D6113" s="93" t="str">
        <f>IF(E6113="","",VLOOKUP(E6113,[1]PROJECTES!$C$14:$G$5000,5,FALSE))</f>
        <v/>
      </c>
      <c r="E6113" s="117"/>
      <c r="F6113" s="95"/>
      <c r="G6113" s="96" t="str">
        <f>IF(E6113="","",VLOOKUP(E6113,[1]PROJECTES!$C$14:$G$5000,4,FALSE))</f>
        <v/>
      </c>
      <c r="H6113" s="118"/>
      <c r="I6113" s="97" t="str">
        <f>IF(H6113="","",VLOOKUP(H6113,BD!B$2:C$16,2,FALSE))</f>
        <v/>
      </c>
      <c r="J6113" s="98"/>
      <c r="K6113" s="135" t="str">
        <f t="shared" si="202"/>
        <v/>
      </c>
      <c r="L6113" s="99" t="str">
        <f t="shared" ca="1" si="203"/>
        <v>-</v>
      </c>
      <c r="M6113" s="93" t="str">
        <f>IF(E6113="","",VLOOKUP(E6113,[1]PROJECTES!$C$14:$Z$5000,21,FALSE))</f>
        <v/>
      </c>
      <c r="N6113" s="100"/>
      <c r="O6113" s="72" t="s">
        <v>229</v>
      </c>
      <c r="P6113" s="101"/>
      <c r="Q6113" s="132"/>
      <c r="R6113" s="102"/>
      <c r="S6113" s="91"/>
    </row>
    <row r="6114" spans="1:19" s="104" customFormat="1" ht="12.75" customHeight="1" x14ac:dyDescent="0.25">
      <c r="A6114" s="121"/>
      <c r="B6114" s="92" t="str">
        <f>IF(E6114="","",VLOOKUP(E6114,[1]PROJECTES!$C$14:$G$5000,2,FALSE))</f>
        <v/>
      </c>
      <c r="C6114" s="121"/>
      <c r="D6114" s="93" t="str">
        <f>IF(E6114="","",VLOOKUP(E6114,[1]PROJECTES!$C$14:$G$5000,5,FALSE))</f>
        <v/>
      </c>
      <c r="E6114" s="117"/>
      <c r="F6114" s="95"/>
      <c r="G6114" s="96" t="str">
        <f>IF(E6114="","",VLOOKUP(E6114,[1]PROJECTES!$C$14:$G$5000,4,FALSE))</f>
        <v/>
      </c>
      <c r="H6114" s="118"/>
      <c r="I6114" s="97" t="str">
        <f>IF(H6114="","",VLOOKUP(H6114,BD!B$2:C$16,2,FALSE))</f>
        <v/>
      </c>
      <c r="J6114" s="98"/>
      <c r="K6114" s="135" t="str">
        <f t="shared" si="202"/>
        <v/>
      </c>
      <c r="L6114" s="99" t="str">
        <f t="shared" ca="1" si="203"/>
        <v>-</v>
      </c>
      <c r="M6114" s="93" t="str">
        <f>IF(E6114="","",VLOOKUP(E6114,[1]PROJECTES!$C$14:$Z$5000,21,FALSE))</f>
        <v/>
      </c>
      <c r="N6114" s="100"/>
      <c r="O6114" s="72" t="s">
        <v>229</v>
      </c>
      <c r="P6114" s="101"/>
      <c r="Q6114" s="132"/>
      <c r="R6114" s="102"/>
      <c r="S6114" s="91"/>
    </row>
    <row r="6115" spans="1:19" s="104" customFormat="1" ht="12.75" customHeight="1" x14ac:dyDescent="0.25">
      <c r="A6115" s="121"/>
      <c r="B6115" s="92" t="str">
        <f>IF(E6115="","",VLOOKUP(E6115,[1]PROJECTES!$C$14:$G$5000,2,FALSE))</f>
        <v/>
      </c>
      <c r="C6115" s="121"/>
      <c r="D6115" s="93" t="str">
        <f>IF(E6115="","",VLOOKUP(E6115,[1]PROJECTES!$C$14:$G$5000,5,FALSE))</f>
        <v/>
      </c>
      <c r="E6115" s="117"/>
      <c r="F6115" s="95"/>
      <c r="G6115" s="96" t="str">
        <f>IF(E6115="","",VLOOKUP(E6115,[1]PROJECTES!$C$14:$G$5000,4,FALSE))</f>
        <v/>
      </c>
      <c r="H6115" s="118"/>
      <c r="I6115" s="97" t="str">
        <f>IF(H6115="","",VLOOKUP(H6115,BD!B$2:C$16,2,FALSE))</f>
        <v/>
      </c>
      <c r="J6115" s="98"/>
      <c r="K6115" s="135" t="str">
        <f t="shared" si="202"/>
        <v/>
      </c>
      <c r="L6115" s="99" t="str">
        <f t="shared" ca="1" si="203"/>
        <v>-</v>
      </c>
      <c r="M6115" s="93" t="str">
        <f>IF(E6115="","",VLOOKUP(E6115,[1]PROJECTES!$C$14:$Z$5000,21,FALSE))</f>
        <v/>
      </c>
      <c r="N6115" s="100"/>
      <c r="O6115" s="72" t="s">
        <v>229</v>
      </c>
      <c r="P6115" s="101"/>
      <c r="Q6115" s="132"/>
      <c r="R6115" s="102"/>
      <c r="S6115" s="91"/>
    </row>
    <row r="6116" spans="1:19" s="104" customFormat="1" ht="12.75" customHeight="1" x14ac:dyDescent="0.25">
      <c r="A6116" s="121"/>
      <c r="B6116" s="92" t="str">
        <f>IF(E6116="","",VLOOKUP(E6116,[1]PROJECTES!$C$14:$G$5000,2,FALSE))</f>
        <v/>
      </c>
      <c r="C6116" s="121"/>
      <c r="D6116" s="93" t="str">
        <f>IF(E6116="","",VLOOKUP(E6116,[1]PROJECTES!$C$14:$G$5000,5,FALSE))</f>
        <v/>
      </c>
      <c r="E6116" s="117"/>
      <c r="F6116" s="95"/>
      <c r="G6116" s="96" t="str">
        <f>IF(E6116="","",VLOOKUP(E6116,[1]PROJECTES!$C$14:$G$5000,4,FALSE))</f>
        <v/>
      </c>
      <c r="H6116" s="118"/>
      <c r="I6116" s="97" t="str">
        <f>IF(H6116="","",VLOOKUP(H6116,BD!B$2:C$16,2,FALSE))</f>
        <v/>
      </c>
      <c r="J6116" s="98"/>
      <c r="K6116" s="135" t="str">
        <f t="shared" si="202"/>
        <v/>
      </c>
      <c r="L6116" s="99" t="str">
        <f t="shared" ca="1" si="203"/>
        <v>-</v>
      </c>
      <c r="M6116" s="93" t="str">
        <f>IF(E6116="","",VLOOKUP(E6116,[1]PROJECTES!$C$14:$Z$5000,21,FALSE))</f>
        <v/>
      </c>
      <c r="N6116" s="100"/>
      <c r="O6116" s="72" t="s">
        <v>229</v>
      </c>
      <c r="P6116" s="101"/>
      <c r="Q6116" s="132"/>
      <c r="R6116" s="102"/>
      <c r="S6116" s="91"/>
    </row>
    <row r="6117" spans="1:19" s="104" customFormat="1" ht="12.75" customHeight="1" x14ac:dyDescent="0.25">
      <c r="A6117" s="121"/>
      <c r="B6117" s="92" t="str">
        <f>IF(E6117="","",VLOOKUP(E6117,[1]PROJECTES!$C$14:$G$5000,2,FALSE))</f>
        <v/>
      </c>
      <c r="C6117" s="121"/>
      <c r="D6117" s="93" t="str">
        <f>IF(E6117="","",VLOOKUP(E6117,[1]PROJECTES!$C$14:$G$5000,5,FALSE))</f>
        <v/>
      </c>
      <c r="E6117" s="117"/>
      <c r="F6117" s="95"/>
      <c r="G6117" s="96" t="str">
        <f>IF(E6117="","",VLOOKUP(E6117,[1]PROJECTES!$C$14:$G$5000,4,FALSE))</f>
        <v/>
      </c>
      <c r="H6117" s="118"/>
      <c r="I6117" s="97" t="str">
        <f>IF(H6117="","",VLOOKUP(H6117,BD!B$2:C$16,2,FALSE))</f>
        <v/>
      </c>
      <c r="J6117" s="98"/>
      <c r="K6117" s="135" t="str">
        <f t="shared" si="202"/>
        <v/>
      </c>
      <c r="L6117" s="99" t="str">
        <f t="shared" ca="1" si="203"/>
        <v>-</v>
      </c>
      <c r="M6117" s="93" t="str">
        <f>IF(E6117="","",VLOOKUP(E6117,[1]PROJECTES!$C$14:$Z$5000,21,FALSE))</f>
        <v/>
      </c>
      <c r="N6117" s="100"/>
      <c r="O6117" s="72" t="s">
        <v>229</v>
      </c>
      <c r="P6117" s="101"/>
      <c r="Q6117" s="132"/>
      <c r="R6117" s="102"/>
      <c r="S6117" s="91"/>
    </row>
    <row r="6118" spans="1:19" s="104" customFormat="1" ht="12.75" customHeight="1" x14ac:dyDescent="0.25">
      <c r="A6118" s="121"/>
      <c r="B6118" s="92" t="str">
        <f>IF(E6118="","",VLOOKUP(E6118,[1]PROJECTES!$C$14:$G$5000,2,FALSE))</f>
        <v/>
      </c>
      <c r="C6118" s="121"/>
      <c r="D6118" s="93" t="str">
        <f>IF(E6118="","",VLOOKUP(E6118,[1]PROJECTES!$C$14:$G$5000,5,FALSE))</f>
        <v/>
      </c>
      <c r="E6118" s="117"/>
      <c r="F6118" s="95"/>
      <c r="G6118" s="96" t="str">
        <f>IF(E6118="","",VLOOKUP(E6118,[1]PROJECTES!$C$14:$G$5000,4,FALSE))</f>
        <v/>
      </c>
      <c r="H6118" s="118"/>
      <c r="I6118" s="97" t="str">
        <f>IF(H6118="","",VLOOKUP(H6118,BD!B$2:C$16,2,FALSE))</f>
        <v/>
      </c>
      <c r="J6118" s="98"/>
      <c r="K6118" s="135" t="str">
        <f t="shared" si="202"/>
        <v/>
      </c>
      <c r="L6118" s="99" t="str">
        <f t="shared" ca="1" si="203"/>
        <v>-</v>
      </c>
      <c r="M6118" s="93" t="str">
        <f>IF(E6118="","",VLOOKUP(E6118,[1]PROJECTES!$C$14:$Z$5000,21,FALSE))</f>
        <v/>
      </c>
      <c r="N6118" s="100"/>
      <c r="O6118" s="72" t="s">
        <v>229</v>
      </c>
      <c r="P6118" s="101"/>
      <c r="Q6118" s="132"/>
      <c r="R6118" s="102"/>
      <c r="S6118" s="91"/>
    </row>
    <row r="6119" spans="1:19" s="104" customFormat="1" ht="12.75" customHeight="1" x14ac:dyDescent="0.25">
      <c r="A6119" s="121"/>
      <c r="B6119" s="92" t="str">
        <f>IF(E6119="","",VLOOKUP(E6119,[1]PROJECTES!$C$14:$G$5000,2,FALSE))</f>
        <v/>
      </c>
      <c r="C6119" s="121"/>
      <c r="D6119" s="93" t="str">
        <f>IF(E6119="","",VLOOKUP(E6119,[1]PROJECTES!$C$14:$G$5000,5,FALSE))</f>
        <v/>
      </c>
      <c r="E6119" s="117"/>
      <c r="F6119" s="95"/>
      <c r="G6119" s="96" t="str">
        <f>IF(E6119="","",VLOOKUP(E6119,[1]PROJECTES!$C$14:$G$5000,4,FALSE))</f>
        <v/>
      </c>
      <c r="H6119" s="118"/>
      <c r="I6119" s="97" t="str">
        <f>IF(H6119="","",VLOOKUP(H6119,BD!B$2:C$16,2,FALSE))</f>
        <v/>
      </c>
      <c r="J6119" s="98"/>
      <c r="K6119" s="135" t="str">
        <f t="shared" si="202"/>
        <v/>
      </c>
      <c r="L6119" s="99" t="str">
        <f t="shared" ca="1" si="203"/>
        <v>-</v>
      </c>
      <c r="M6119" s="93" t="str">
        <f>IF(E6119="","",VLOOKUP(E6119,[1]PROJECTES!$C$14:$Z$5000,21,FALSE))</f>
        <v/>
      </c>
      <c r="N6119" s="100"/>
      <c r="O6119" s="72" t="s">
        <v>229</v>
      </c>
      <c r="P6119" s="101"/>
      <c r="Q6119" s="132"/>
      <c r="R6119" s="102"/>
      <c r="S6119" s="91"/>
    </row>
    <row r="6120" spans="1:19" s="104" customFormat="1" ht="12.75" customHeight="1" x14ac:dyDescent="0.25">
      <c r="A6120" s="121"/>
      <c r="B6120" s="92" t="str">
        <f>IF(E6120="","",VLOOKUP(E6120,[1]PROJECTES!$C$14:$G$5000,2,FALSE))</f>
        <v/>
      </c>
      <c r="C6120" s="121"/>
      <c r="D6120" s="93" t="str">
        <f>IF(E6120="","",VLOOKUP(E6120,[1]PROJECTES!$C$14:$G$5000,5,FALSE))</f>
        <v/>
      </c>
      <c r="E6120" s="117"/>
      <c r="F6120" s="95"/>
      <c r="G6120" s="96" t="str">
        <f>IF(E6120="","",VLOOKUP(E6120,[1]PROJECTES!$C$14:$G$5000,4,FALSE))</f>
        <v/>
      </c>
      <c r="H6120" s="118"/>
      <c r="I6120" s="97" t="str">
        <f>IF(H6120="","",VLOOKUP(H6120,BD!B$2:C$16,2,FALSE))</f>
        <v/>
      </c>
      <c r="J6120" s="98"/>
      <c r="K6120" s="135" t="str">
        <f t="shared" si="202"/>
        <v/>
      </c>
      <c r="L6120" s="99" t="str">
        <f t="shared" ca="1" si="203"/>
        <v>-</v>
      </c>
      <c r="M6120" s="93" t="str">
        <f>IF(E6120="","",VLOOKUP(E6120,[1]PROJECTES!$C$14:$Z$5000,21,FALSE))</f>
        <v/>
      </c>
      <c r="N6120" s="100"/>
      <c r="O6120" s="72" t="s">
        <v>229</v>
      </c>
      <c r="P6120" s="101"/>
      <c r="Q6120" s="132"/>
      <c r="R6120" s="102"/>
      <c r="S6120" s="91"/>
    </row>
    <row r="6121" spans="1:19" s="104" customFormat="1" ht="12.75" customHeight="1" x14ac:dyDescent="0.25">
      <c r="A6121" s="121"/>
      <c r="B6121" s="92" t="str">
        <f>IF(E6121="","",VLOOKUP(E6121,[1]PROJECTES!$C$14:$G$5000,2,FALSE))</f>
        <v/>
      </c>
      <c r="C6121" s="121"/>
      <c r="D6121" s="93" t="str">
        <f>IF(E6121="","",VLOOKUP(E6121,[1]PROJECTES!$C$14:$G$5000,5,FALSE))</f>
        <v/>
      </c>
      <c r="E6121" s="117"/>
      <c r="F6121" s="95"/>
      <c r="G6121" s="96" t="str">
        <f>IF(E6121="","",VLOOKUP(E6121,[1]PROJECTES!$C$14:$G$5000,4,FALSE))</f>
        <v/>
      </c>
      <c r="H6121" s="118"/>
      <c r="I6121" s="97" t="str">
        <f>IF(H6121="","",VLOOKUP(H6121,BD!B$2:C$16,2,FALSE))</f>
        <v/>
      </c>
      <c r="J6121" s="98"/>
      <c r="K6121" s="135" t="str">
        <f t="shared" si="202"/>
        <v/>
      </c>
      <c r="L6121" s="99" t="str">
        <f t="shared" ca="1" si="203"/>
        <v>-</v>
      </c>
      <c r="M6121" s="93" t="str">
        <f>IF(E6121="","",VLOOKUP(E6121,[1]PROJECTES!$C$14:$Z$5000,21,FALSE))</f>
        <v/>
      </c>
      <c r="N6121" s="100"/>
      <c r="O6121" s="72" t="s">
        <v>229</v>
      </c>
      <c r="P6121" s="101"/>
      <c r="Q6121" s="132"/>
      <c r="R6121" s="102"/>
      <c r="S6121" s="91"/>
    </row>
    <row r="6122" spans="1:19" s="104" customFormat="1" ht="12.75" customHeight="1" x14ac:dyDescent="0.25">
      <c r="A6122" s="121"/>
      <c r="B6122" s="92" t="str">
        <f>IF(E6122="","",VLOOKUP(E6122,[1]PROJECTES!$C$14:$G$5000,2,FALSE))</f>
        <v/>
      </c>
      <c r="C6122" s="121"/>
      <c r="D6122" s="93" t="str">
        <f>IF(E6122="","",VLOOKUP(E6122,[1]PROJECTES!$C$14:$G$5000,5,FALSE))</f>
        <v/>
      </c>
      <c r="E6122" s="117"/>
      <c r="F6122" s="95"/>
      <c r="G6122" s="96" t="str">
        <f>IF(E6122="","",VLOOKUP(E6122,[1]PROJECTES!$C$14:$G$5000,4,FALSE))</f>
        <v/>
      </c>
      <c r="H6122" s="118"/>
      <c r="I6122" s="97" t="str">
        <f>IF(H6122="","",VLOOKUP(H6122,BD!B$2:C$16,2,FALSE))</f>
        <v/>
      </c>
      <c r="J6122" s="98"/>
      <c r="K6122" s="135" t="str">
        <f t="shared" si="202"/>
        <v/>
      </c>
      <c r="L6122" s="99" t="str">
        <f t="shared" ca="1" si="203"/>
        <v>-</v>
      </c>
      <c r="M6122" s="93" t="str">
        <f>IF(E6122="","",VLOOKUP(E6122,[1]PROJECTES!$C$14:$Z$5000,21,FALSE))</f>
        <v/>
      </c>
      <c r="N6122" s="100"/>
      <c r="O6122" s="72" t="s">
        <v>229</v>
      </c>
      <c r="P6122" s="101"/>
      <c r="Q6122" s="132"/>
      <c r="R6122" s="102"/>
      <c r="S6122" s="91"/>
    </row>
    <row r="6123" spans="1:19" s="104" customFormat="1" ht="12.75" customHeight="1" x14ac:dyDescent="0.25">
      <c r="A6123" s="121"/>
      <c r="B6123" s="92" t="str">
        <f>IF(E6123="","",VLOOKUP(E6123,[1]PROJECTES!$C$14:$G$5000,2,FALSE))</f>
        <v/>
      </c>
      <c r="C6123" s="121"/>
      <c r="D6123" s="93" t="str">
        <f>IF(E6123="","",VLOOKUP(E6123,[1]PROJECTES!$C$14:$G$5000,5,FALSE))</f>
        <v/>
      </c>
      <c r="E6123" s="117"/>
      <c r="F6123" s="95"/>
      <c r="G6123" s="96" t="str">
        <f>IF(E6123="","",VLOOKUP(E6123,[1]PROJECTES!$C$14:$G$5000,4,FALSE))</f>
        <v/>
      </c>
      <c r="H6123" s="118"/>
      <c r="I6123" s="97" t="str">
        <f>IF(H6123="","",VLOOKUP(H6123,BD!B$2:C$16,2,FALSE))</f>
        <v/>
      </c>
      <c r="J6123" s="98"/>
      <c r="K6123" s="135" t="str">
        <f t="shared" si="202"/>
        <v/>
      </c>
      <c r="L6123" s="99" t="str">
        <f t="shared" ca="1" si="203"/>
        <v>-</v>
      </c>
      <c r="M6123" s="93" t="str">
        <f>IF(E6123="","",VLOOKUP(E6123,[1]PROJECTES!$C$14:$Z$5000,21,FALSE))</f>
        <v/>
      </c>
      <c r="N6123" s="100"/>
      <c r="O6123" s="72" t="s">
        <v>229</v>
      </c>
      <c r="P6123" s="101"/>
      <c r="Q6123" s="132"/>
      <c r="R6123" s="102"/>
      <c r="S6123" s="91"/>
    </row>
    <row r="6124" spans="1:19" s="104" customFormat="1" ht="12.75" customHeight="1" x14ac:dyDescent="0.25">
      <c r="A6124" s="121"/>
      <c r="B6124" s="92" t="str">
        <f>IF(E6124="","",VLOOKUP(E6124,[1]PROJECTES!$C$14:$G$5000,2,FALSE))</f>
        <v/>
      </c>
      <c r="C6124" s="121"/>
      <c r="D6124" s="93" t="str">
        <f>IF(E6124="","",VLOOKUP(E6124,[1]PROJECTES!$C$14:$G$5000,5,FALSE))</f>
        <v/>
      </c>
      <c r="E6124" s="117"/>
      <c r="F6124" s="95"/>
      <c r="G6124" s="96" t="str">
        <f>IF(E6124="","",VLOOKUP(E6124,[1]PROJECTES!$C$14:$G$5000,4,FALSE))</f>
        <v/>
      </c>
      <c r="H6124" s="118"/>
      <c r="I6124" s="97" t="str">
        <f>IF(H6124="","",VLOOKUP(H6124,BD!B$2:C$16,2,FALSE))</f>
        <v/>
      </c>
      <c r="J6124" s="98"/>
      <c r="K6124" s="135" t="str">
        <f t="shared" ref="K6124:K6187" si="204">IF(J6124="","",WEEKNUM(J6124,2)-0)</f>
        <v/>
      </c>
      <c r="L6124" s="99" t="str">
        <f t="shared" ref="L6124:L6187" ca="1" si="205">IF(M6124="","-",IF(G6124="TA","-",+M6124-TODAY()))</f>
        <v>-</v>
      </c>
      <c r="M6124" s="93" t="str">
        <f>IF(E6124="","",VLOOKUP(E6124,[1]PROJECTES!$C$14:$Z$5000,21,FALSE))</f>
        <v/>
      </c>
      <c r="N6124" s="100"/>
      <c r="O6124" s="72" t="s">
        <v>229</v>
      </c>
      <c r="P6124" s="101"/>
      <c r="Q6124" s="132"/>
      <c r="R6124" s="102"/>
      <c r="S6124" s="91"/>
    </row>
    <row r="6125" spans="1:19" s="104" customFormat="1" ht="12.75" customHeight="1" x14ac:dyDescent="0.25">
      <c r="A6125" s="121"/>
      <c r="B6125" s="92" t="str">
        <f>IF(E6125="","",VLOOKUP(E6125,[1]PROJECTES!$C$14:$G$5000,2,FALSE))</f>
        <v/>
      </c>
      <c r="C6125" s="121"/>
      <c r="D6125" s="93" t="str">
        <f>IF(E6125="","",VLOOKUP(E6125,[1]PROJECTES!$C$14:$G$5000,5,FALSE))</f>
        <v/>
      </c>
      <c r="E6125" s="117"/>
      <c r="F6125" s="95"/>
      <c r="G6125" s="96" t="str">
        <f>IF(E6125="","",VLOOKUP(E6125,[1]PROJECTES!$C$14:$G$5000,4,FALSE))</f>
        <v/>
      </c>
      <c r="H6125" s="118"/>
      <c r="I6125" s="97" t="str">
        <f>IF(H6125="","",VLOOKUP(H6125,BD!B$2:C$16,2,FALSE))</f>
        <v/>
      </c>
      <c r="J6125" s="98"/>
      <c r="K6125" s="135" t="str">
        <f t="shared" si="204"/>
        <v/>
      </c>
      <c r="L6125" s="99" t="str">
        <f t="shared" ca="1" si="205"/>
        <v>-</v>
      </c>
      <c r="M6125" s="93" t="str">
        <f>IF(E6125="","",VLOOKUP(E6125,[1]PROJECTES!$C$14:$Z$5000,21,FALSE))</f>
        <v/>
      </c>
      <c r="N6125" s="100"/>
      <c r="O6125" s="72" t="s">
        <v>229</v>
      </c>
      <c r="P6125" s="101"/>
      <c r="Q6125" s="132"/>
      <c r="R6125" s="102"/>
      <c r="S6125" s="91"/>
    </row>
    <row r="6126" spans="1:19" s="104" customFormat="1" ht="12.75" customHeight="1" x14ac:dyDescent="0.25">
      <c r="A6126" s="121"/>
      <c r="B6126" s="92" t="str">
        <f>IF(E6126="","",VLOOKUP(E6126,[1]PROJECTES!$C$14:$G$5000,2,FALSE))</f>
        <v/>
      </c>
      <c r="C6126" s="121"/>
      <c r="D6126" s="93" t="str">
        <f>IF(E6126="","",VLOOKUP(E6126,[1]PROJECTES!$C$14:$G$5000,5,FALSE))</f>
        <v/>
      </c>
      <c r="E6126" s="117"/>
      <c r="F6126" s="95"/>
      <c r="G6126" s="96" t="str">
        <f>IF(E6126="","",VLOOKUP(E6126,[1]PROJECTES!$C$14:$G$5000,4,FALSE))</f>
        <v/>
      </c>
      <c r="H6126" s="118"/>
      <c r="I6126" s="97" t="str">
        <f>IF(H6126="","",VLOOKUP(H6126,BD!B$2:C$16,2,FALSE))</f>
        <v/>
      </c>
      <c r="J6126" s="98"/>
      <c r="K6126" s="135" t="str">
        <f t="shared" si="204"/>
        <v/>
      </c>
      <c r="L6126" s="99" t="str">
        <f t="shared" ca="1" si="205"/>
        <v>-</v>
      </c>
      <c r="M6126" s="93" t="str">
        <f>IF(E6126="","",VLOOKUP(E6126,[1]PROJECTES!$C$14:$Z$5000,21,FALSE))</f>
        <v/>
      </c>
      <c r="N6126" s="100"/>
      <c r="O6126" s="72" t="s">
        <v>229</v>
      </c>
      <c r="P6126" s="101"/>
      <c r="Q6126" s="132"/>
      <c r="R6126" s="102"/>
      <c r="S6126" s="91"/>
    </row>
    <row r="6127" spans="1:19" s="104" customFormat="1" ht="12.75" customHeight="1" x14ac:dyDescent="0.25">
      <c r="A6127" s="121"/>
      <c r="B6127" s="92" t="str">
        <f>IF(E6127="","",VLOOKUP(E6127,[1]PROJECTES!$C$14:$G$5000,2,FALSE))</f>
        <v/>
      </c>
      <c r="C6127" s="121"/>
      <c r="D6127" s="93" t="str">
        <f>IF(E6127="","",VLOOKUP(E6127,[1]PROJECTES!$C$14:$G$5000,5,FALSE))</f>
        <v/>
      </c>
      <c r="E6127" s="117"/>
      <c r="F6127" s="95"/>
      <c r="G6127" s="96" t="str">
        <f>IF(E6127="","",VLOOKUP(E6127,[1]PROJECTES!$C$14:$G$5000,4,FALSE))</f>
        <v/>
      </c>
      <c r="H6127" s="118"/>
      <c r="I6127" s="97" t="str">
        <f>IF(H6127="","",VLOOKUP(H6127,BD!B$2:C$16,2,FALSE))</f>
        <v/>
      </c>
      <c r="J6127" s="98"/>
      <c r="K6127" s="135" t="str">
        <f t="shared" si="204"/>
        <v/>
      </c>
      <c r="L6127" s="99" t="str">
        <f t="shared" ca="1" si="205"/>
        <v>-</v>
      </c>
      <c r="M6127" s="93" t="str">
        <f>IF(E6127="","",VLOOKUP(E6127,[1]PROJECTES!$C$14:$Z$5000,21,FALSE))</f>
        <v/>
      </c>
      <c r="N6127" s="100"/>
      <c r="O6127" s="72" t="s">
        <v>229</v>
      </c>
      <c r="P6127" s="101"/>
      <c r="Q6127" s="132"/>
      <c r="R6127" s="102"/>
      <c r="S6127" s="91"/>
    </row>
    <row r="6128" spans="1:19" s="104" customFormat="1" ht="12.75" customHeight="1" x14ac:dyDescent="0.25">
      <c r="A6128" s="121"/>
      <c r="B6128" s="92" t="str">
        <f>IF(E6128="","",VLOOKUP(E6128,[1]PROJECTES!$C$14:$G$5000,2,FALSE))</f>
        <v/>
      </c>
      <c r="C6128" s="121"/>
      <c r="D6128" s="93" t="str">
        <f>IF(E6128="","",VLOOKUP(E6128,[1]PROJECTES!$C$14:$G$5000,5,FALSE))</f>
        <v/>
      </c>
      <c r="E6128" s="117"/>
      <c r="F6128" s="95"/>
      <c r="G6128" s="96" t="str">
        <f>IF(E6128="","",VLOOKUP(E6128,[1]PROJECTES!$C$14:$G$5000,4,FALSE))</f>
        <v/>
      </c>
      <c r="H6128" s="118"/>
      <c r="I6128" s="97" t="str">
        <f>IF(H6128="","",VLOOKUP(H6128,BD!B$2:C$16,2,FALSE))</f>
        <v/>
      </c>
      <c r="J6128" s="98"/>
      <c r="K6128" s="135" t="str">
        <f t="shared" si="204"/>
        <v/>
      </c>
      <c r="L6128" s="99" t="str">
        <f t="shared" ca="1" si="205"/>
        <v>-</v>
      </c>
      <c r="M6128" s="93" t="str">
        <f>IF(E6128="","",VLOOKUP(E6128,[1]PROJECTES!$C$14:$Z$5000,21,FALSE))</f>
        <v/>
      </c>
      <c r="N6128" s="100"/>
      <c r="O6128" s="72" t="s">
        <v>229</v>
      </c>
      <c r="P6128" s="101"/>
      <c r="Q6128" s="132"/>
      <c r="R6128" s="102"/>
      <c r="S6128" s="91"/>
    </row>
    <row r="6129" spans="1:19" s="104" customFormat="1" ht="12.75" customHeight="1" x14ac:dyDescent="0.25">
      <c r="A6129" s="121"/>
      <c r="B6129" s="92" t="str">
        <f>IF(E6129="","",VLOOKUP(E6129,[1]PROJECTES!$C$14:$G$5000,2,FALSE))</f>
        <v/>
      </c>
      <c r="C6129" s="121"/>
      <c r="D6129" s="93" t="str">
        <f>IF(E6129="","",VLOOKUP(E6129,[1]PROJECTES!$C$14:$G$5000,5,FALSE))</f>
        <v/>
      </c>
      <c r="E6129" s="117"/>
      <c r="F6129" s="95"/>
      <c r="G6129" s="96" t="str">
        <f>IF(E6129="","",VLOOKUP(E6129,[1]PROJECTES!$C$14:$G$5000,4,FALSE))</f>
        <v/>
      </c>
      <c r="H6129" s="118"/>
      <c r="I6129" s="97" t="str">
        <f>IF(H6129="","",VLOOKUP(H6129,BD!B$2:C$16,2,FALSE))</f>
        <v/>
      </c>
      <c r="J6129" s="98"/>
      <c r="K6129" s="135" t="str">
        <f t="shared" si="204"/>
        <v/>
      </c>
      <c r="L6129" s="99" t="str">
        <f t="shared" ca="1" si="205"/>
        <v>-</v>
      </c>
      <c r="M6129" s="93" t="str">
        <f>IF(E6129="","",VLOOKUP(E6129,[1]PROJECTES!$C$14:$Z$5000,21,FALSE))</f>
        <v/>
      </c>
      <c r="N6129" s="100"/>
      <c r="O6129" s="72" t="s">
        <v>229</v>
      </c>
      <c r="P6129" s="101"/>
      <c r="Q6129" s="132"/>
      <c r="R6129" s="102"/>
      <c r="S6129" s="91"/>
    </row>
    <row r="6130" spans="1:19" s="104" customFormat="1" ht="12.75" customHeight="1" x14ac:dyDescent="0.25">
      <c r="A6130" s="121"/>
      <c r="B6130" s="92" t="str">
        <f>IF(E6130="","",VLOOKUP(E6130,[1]PROJECTES!$C$14:$G$5000,2,FALSE))</f>
        <v/>
      </c>
      <c r="C6130" s="121"/>
      <c r="D6130" s="93" t="str">
        <f>IF(E6130="","",VLOOKUP(E6130,[1]PROJECTES!$C$14:$G$5000,5,FALSE))</f>
        <v/>
      </c>
      <c r="E6130" s="117"/>
      <c r="F6130" s="95"/>
      <c r="G6130" s="96" t="str">
        <f>IF(E6130="","",VLOOKUP(E6130,[1]PROJECTES!$C$14:$G$5000,4,FALSE))</f>
        <v/>
      </c>
      <c r="H6130" s="118"/>
      <c r="I6130" s="97" t="str">
        <f>IF(H6130="","",VLOOKUP(H6130,BD!B$2:C$16,2,FALSE))</f>
        <v/>
      </c>
      <c r="J6130" s="98"/>
      <c r="K6130" s="135" t="str">
        <f t="shared" si="204"/>
        <v/>
      </c>
      <c r="L6130" s="99" t="str">
        <f t="shared" ca="1" si="205"/>
        <v>-</v>
      </c>
      <c r="M6130" s="93" t="str">
        <f>IF(E6130="","",VLOOKUP(E6130,[1]PROJECTES!$C$14:$Z$5000,21,FALSE))</f>
        <v/>
      </c>
      <c r="N6130" s="100"/>
      <c r="O6130" s="72" t="s">
        <v>229</v>
      </c>
      <c r="P6130" s="101"/>
      <c r="Q6130" s="132"/>
      <c r="R6130" s="102"/>
      <c r="S6130" s="91"/>
    </row>
    <row r="6131" spans="1:19" s="104" customFormat="1" ht="12.75" customHeight="1" x14ac:dyDescent="0.25">
      <c r="A6131" s="121"/>
      <c r="B6131" s="92" t="str">
        <f>IF(E6131="","",VLOOKUP(E6131,[1]PROJECTES!$C$14:$G$5000,2,FALSE))</f>
        <v/>
      </c>
      <c r="C6131" s="121"/>
      <c r="D6131" s="93" t="str">
        <f>IF(E6131="","",VLOOKUP(E6131,[1]PROJECTES!$C$14:$G$5000,5,FALSE))</f>
        <v/>
      </c>
      <c r="E6131" s="117"/>
      <c r="F6131" s="95"/>
      <c r="G6131" s="96" t="str">
        <f>IF(E6131="","",VLOOKUP(E6131,[1]PROJECTES!$C$14:$G$5000,4,FALSE))</f>
        <v/>
      </c>
      <c r="H6131" s="118"/>
      <c r="I6131" s="97" t="str">
        <f>IF(H6131="","",VLOOKUP(H6131,BD!B$2:C$16,2,FALSE))</f>
        <v/>
      </c>
      <c r="J6131" s="98"/>
      <c r="K6131" s="135" t="str">
        <f t="shared" si="204"/>
        <v/>
      </c>
      <c r="L6131" s="99" t="str">
        <f t="shared" ca="1" si="205"/>
        <v>-</v>
      </c>
      <c r="M6131" s="93" t="str">
        <f>IF(E6131="","",VLOOKUP(E6131,[1]PROJECTES!$C$14:$Z$5000,21,FALSE))</f>
        <v/>
      </c>
      <c r="N6131" s="100"/>
      <c r="O6131" s="72" t="s">
        <v>229</v>
      </c>
      <c r="P6131" s="101"/>
      <c r="Q6131" s="132"/>
      <c r="R6131" s="102"/>
      <c r="S6131" s="91"/>
    </row>
    <row r="6132" spans="1:19" s="104" customFormat="1" ht="12.75" customHeight="1" x14ac:dyDescent="0.25">
      <c r="A6132" s="121"/>
      <c r="B6132" s="92" t="str">
        <f>IF(E6132="","",VLOOKUP(E6132,[1]PROJECTES!$C$14:$G$5000,2,FALSE))</f>
        <v/>
      </c>
      <c r="C6132" s="121"/>
      <c r="D6132" s="93" t="str">
        <f>IF(E6132="","",VLOOKUP(E6132,[1]PROJECTES!$C$14:$G$5000,5,FALSE))</f>
        <v/>
      </c>
      <c r="E6132" s="117"/>
      <c r="F6132" s="95"/>
      <c r="G6132" s="96" t="str">
        <f>IF(E6132="","",VLOOKUP(E6132,[1]PROJECTES!$C$14:$G$5000,4,FALSE))</f>
        <v/>
      </c>
      <c r="H6132" s="118"/>
      <c r="I6132" s="97" t="str">
        <f>IF(H6132="","",VLOOKUP(H6132,BD!B$2:C$16,2,FALSE))</f>
        <v/>
      </c>
      <c r="J6132" s="98"/>
      <c r="K6132" s="135" t="str">
        <f t="shared" si="204"/>
        <v/>
      </c>
      <c r="L6132" s="99" t="str">
        <f t="shared" ca="1" si="205"/>
        <v>-</v>
      </c>
      <c r="M6132" s="93" t="str">
        <f>IF(E6132="","",VLOOKUP(E6132,[1]PROJECTES!$C$14:$Z$5000,21,FALSE))</f>
        <v/>
      </c>
      <c r="N6132" s="100"/>
      <c r="O6132" s="72" t="s">
        <v>229</v>
      </c>
      <c r="P6132" s="101"/>
      <c r="Q6132" s="132"/>
      <c r="R6132" s="102"/>
      <c r="S6132" s="91"/>
    </row>
    <row r="6133" spans="1:19" s="104" customFormat="1" ht="12.75" customHeight="1" x14ac:dyDescent="0.25">
      <c r="A6133" s="121"/>
      <c r="B6133" s="92" t="str">
        <f>IF(E6133="","",VLOOKUP(E6133,[1]PROJECTES!$C$14:$G$5000,2,FALSE))</f>
        <v/>
      </c>
      <c r="C6133" s="121"/>
      <c r="D6133" s="93" t="str">
        <f>IF(E6133="","",VLOOKUP(E6133,[1]PROJECTES!$C$14:$G$5000,5,FALSE))</f>
        <v/>
      </c>
      <c r="E6133" s="117"/>
      <c r="F6133" s="95"/>
      <c r="G6133" s="96" t="str">
        <f>IF(E6133="","",VLOOKUP(E6133,[1]PROJECTES!$C$14:$G$5000,4,FALSE))</f>
        <v/>
      </c>
      <c r="H6133" s="118"/>
      <c r="I6133" s="97" t="str">
        <f>IF(H6133="","",VLOOKUP(H6133,BD!B$2:C$16,2,FALSE))</f>
        <v/>
      </c>
      <c r="J6133" s="98"/>
      <c r="K6133" s="135" t="str">
        <f t="shared" si="204"/>
        <v/>
      </c>
      <c r="L6133" s="99" t="str">
        <f t="shared" ca="1" si="205"/>
        <v>-</v>
      </c>
      <c r="M6133" s="93" t="str">
        <f>IF(E6133="","",VLOOKUP(E6133,[1]PROJECTES!$C$14:$Z$5000,21,FALSE))</f>
        <v/>
      </c>
      <c r="N6133" s="100"/>
      <c r="O6133" s="72" t="s">
        <v>229</v>
      </c>
      <c r="P6133" s="101"/>
      <c r="Q6133" s="132"/>
      <c r="R6133" s="102"/>
      <c r="S6133" s="91"/>
    </row>
    <row r="6134" spans="1:19" s="104" customFormat="1" ht="12.75" customHeight="1" x14ac:dyDescent="0.25">
      <c r="A6134" s="121"/>
      <c r="B6134" s="92" t="str">
        <f>IF(E6134="","",VLOOKUP(E6134,[1]PROJECTES!$C$14:$G$5000,2,FALSE))</f>
        <v/>
      </c>
      <c r="C6134" s="121"/>
      <c r="D6134" s="93" t="str">
        <f>IF(E6134="","",VLOOKUP(E6134,[1]PROJECTES!$C$14:$G$5000,5,FALSE))</f>
        <v/>
      </c>
      <c r="E6134" s="117"/>
      <c r="F6134" s="95"/>
      <c r="G6134" s="96" t="str">
        <f>IF(E6134="","",VLOOKUP(E6134,[1]PROJECTES!$C$14:$G$5000,4,FALSE))</f>
        <v/>
      </c>
      <c r="H6134" s="118"/>
      <c r="I6134" s="97" t="str">
        <f>IF(H6134="","",VLOOKUP(H6134,BD!B$2:C$16,2,FALSE))</f>
        <v/>
      </c>
      <c r="J6134" s="98"/>
      <c r="K6134" s="135" t="str">
        <f t="shared" si="204"/>
        <v/>
      </c>
      <c r="L6134" s="99" t="str">
        <f t="shared" ca="1" si="205"/>
        <v>-</v>
      </c>
      <c r="M6134" s="93" t="str">
        <f>IF(E6134="","",VLOOKUP(E6134,[1]PROJECTES!$C$14:$Z$5000,21,FALSE))</f>
        <v/>
      </c>
      <c r="N6134" s="100"/>
      <c r="O6134" s="72" t="s">
        <v>229</v>
      </c>
      <c r="P6134" s="101"/>
      <c r="Q6134" s="132"/>
      <c r="R6134" s="102"/>
      <c r="S6134" s="91"/>
    </row>
    <row r="6135" spans="1:19" s="104" customFormat="1" ht="12.75" customHeight="1" x14ac:dyDescent="0.25">
      <c r="A6135" s="121"/>
      <c r="B6135" s="92" t="str">
        <f>IF(E6135="","",VLOOKUP(E6135,[1]PROJECTES!$C$14:$G$5000,2,FALSE))</f>
        <v/>
      </c>
      <c r="C6135" s="121"/>
      <c r="D6135" s="93" t="str">
        <f>IF(E6135="","",VLOOKUP(E6135,[1]PROJECTES!$C$14:$G$5000,5,FALSE))</f>
        <v/>
      </c>
      <c r="E6135" s="117"/>
      <c r="F6135" s="95"/>
      <c r="G6135" s="96" t="str">
        <f>IF(E6135="","",VLOOKUP(E6135,[1]PROJECTES!$C$14:$G$5000,4,FALSE))</f>
        <v/>
      </c>
      <c r="H6135" s="118"/>
      <c r="I6135" s="97" t="str">
        <f>IF(H6135="","",VLOOKUP(H6135,BD!B$2:C$16,2,FALSE))</f>
        <v/>
      </c>
      <c r="J6135" s="98"/>
      <c r="K6135" s="135" t="str">
        <f t="shared" si="204"/>
        <v/>
      </c>
      <c r="L6135" s="99" t="str">
        <f t="shared" ca="1" si="205"/>
        <v>-</v>
      </c>
      <c r="M6135" s="93" t="str">
        <f>IF(E6135="","",VLOOKUP(E6135,[1]PROJECTES!$C$14:$Z$5000,21,FALSE))</f>
        <v/>
      </c>
      <c r="N6135" s="100"/>
      <c r="O6135" s="72" t="s">
        <v>229</v>
      </c>
      <c r="P6135" s="101"/>
      <c r="Q6135" s="132"/>
      <c r="R6135" s="102"/>
      <c r="S6135" s="91"/>
    </row>
    <row r="6136" spans="1:19" s="104" customFormat="1" ht="12.75" customHeight="1" x14ac:dyDescent="0.25">
      <c r="A6136" s="121"/>
      <c r="B6136" s="92" t="str">
        <f>IF(E6136="","",VLOOKUP(E6136,[1]PROJECTES!$C$14:$G$5000,2,FALSE))</f>
        <v/>
      </c>
      <c r="C6136" s="121"/>
      <c r="D6136" s="93" t="str">
        <f>IF(E6136="","",VLOOKUP(E6136,[1]PROJECTES!$C$14:$G$5000,5,FALSE))</f>
        <v/>
      </c>
      <c r="E6136" s="117"/>
      <c r="F6136" s="95"/>
      <c r="G6136" s="96" t="str">
        <f>IF(E6136="","",VLOOKUP(E6136,[1]PROJECTES!$C$14:$G$5000,4,FALSE))</f>
        <v/>
      </c>
      <c r="H6136" s="118"/>
      <c r="I6136" s="97" t="str">
        <f>IF(H6136="","",VLOOKUP(H6136,BD!B$2:C$16,2,FALSE))</f>
        <v/>
      </c>
      <c r="J6136" s="98"/>
      <c r="K6136" s="135" t="str">
        <f t="shared" si="204"/>
        <v/>
      </c>
      <c r="L6136" s="99" t="str">
        <f t="shared" ca="1" si="205"/>
        <v>-</v>
      </c>
      <c r="M6136" s="93" t="str">
        <f>IF(E6136="","",VLOOKUP(E6136,[1]PROJECTES!$C$14:$Z$5000,21,FALSE))</f>
        <v/>
      </c>
      <c r="N6136" s="100"/>
      <c r="O6136" s="72" t="s">
        <v>229</v>
      </c>
      <c r="P6136" s="101"/>
      <c r="Q6136" s="132"/>
      <c r="R6136" s="102"/>
      <c r="S6136" s="91"/>
    </row>
    <row r="6137" spans="1:19" s="104" customFormat="1" ht="12.75" customHeight="1" x14ac:dyDescent="0.25">
      <c r="A6137" s="121"/>
      <c r="B6137" s="92" t="str">
        <f>IF(E6137="","",VLOOKUP(E6137,[1]PROJECTES!$C$14:$G$5000,2,FALSE))</f>
        <v/>
      </c>
      <c r="C6137" s="121"/>
      <c r="D6137" s="93" t="str">
        <f>IF(E6137="","",VLOOKUP(E6137,[1]PROJECTES!$C$14:$G$5000,5,FALSE))</f>
        <v/>
      </c>
      <c r="E6137" s="117"/>
      <c r="F6137" s="95"/>
      <c r="G6137" s="96" t="str">
        <f>IF(E6137="","",VLOOKUP(E6137,[1]PROJECTES!$C$14:$G$5000,4,FALSE))</f>
        <v/>
      </c>
      <c r="H6137" s="118"/>
      <c r="I6137" s="97" t="str">
        <f>IF(H6137="","",VLOOKUP(H6137,BD!B$2:C$16,2,FALSE))</f>
        <v/>
      </c>
      <c r="J6137" s="98"/>
      <c r="K6137" s="135" t="str">
        <f t="shared" si="204"/>
        <v/>
      </c>
      <c r="L6137" s="99" t="str">
        <f t="shared" ca="1" si="205"/>
        <v>-</v>
      </c>
      <c r="M6137" s="93" t="str">
        <f>IF(E6137="","",VLOOKUP(E6137,[1]PROJECTES!$C$14:$Z$5000,21,FALSE))</f>
        <v/>
      </c>
      <c r="N6137" s="100"/>
      <c r="O6137" s="72" t="s">
        <v>229</v>
      </c>
      <c r="P6137" s="101"/>
      <c r="Q6137" s="132"/>
      <c r="R6137" s="102"/>
      <c r="S6137" s="91"/>
    </row>
    <row r="6138" spans="1:19" s="104" customFormat="1" ht="12.75" customHeight="1" x14ac:dyDescent="0.25">
      <c r="A6138" s="121"/>
      <c r="B6138" s="92" t="str">
        <f>IF(E6138="","",VLOOKUP(E6138,[1]PROJECTES!$C$14:$G$5000,2,FALSE))</f>
        <v/>
      </c>
      <c r="C6138" s="121"/>
      <c r="D6138" s="93" t="str">
        <f>IF(E6138="","",VLOOKUP(E6138,[1]PROJECTES!$C$14:$G$5000,5,FALSE))</f>
        <v/>
      </c>
      <c r="E6138" s="117"/>
      <c r="F6138" s="95"/>
      <c r="G6138" s="96" t="str">
        <f>IF(E6138="","",VLOOKUP(E6138,[1]PROJECTES!$C$14:$G$5000,4,FALSE))</f>
        <v/>
      </c>
      <c r="H6138" s="118"/>
      <c r="I6138" s="97" t="str">
        <f>IF(H6138="","",VLOOKUP(H6138,BD!B$2:C$16,2,FALSE))</f>
        <v/>
      </c>
      <c r="J6138" s="98"/>
      <c r="K6138" s="135" t="str">
        <f t="shared" si="204"/>
        <v/>
      </c>
      <c r="L6138" s="99" t="str">
        <f t="shared" ca="1" si="205"/>
        <v>-</v>
      </c>
      <c r="M6138" s="93" t="str">
        <f>IF(E6138="","",VLOOKUP(E6138,[1]PROJECTES!$C$14:$Z$5000,21,FALSE))</f>
        <v/>
      </c>
      <c r="N6138" s="100"/>
      <c r="O6138" s="72" t="s">
        <v>229</v>
      </c>
      <c r="P6138" s="101"/>
      <c r="Q6138" s="132"/>
      <c r="R6138" s="102"/>
      <c r="S6138" s="91"/>
    </row>
    <row r="6139" spans="1:19" s="104" customFormat="1" ht="12.75" customHeight="1" x14ac:dyDescent="0.25">
      <c r="A6139" s="121"/>
      <c r="B6139" s="92" t="str">
        <f>IF(E6139="","",VLOOKUP(E6139,[1]PROJECTES!$C$14:$G$5000,2,FALSE))</f>
        <v/>
      </c>
      <c r="C6139" s="121"/>
      <c r="D6139" s="93" t="str">
        <f>IF(E6139="","",VLOOKUP(E6139,[1]PROJECTES!$C$14:$G$5000,5,FALSE))</f>
        <v/>
      </c>
      <c r="E6139" s="117"/>
      <c r="F6139" s="95"/>
      <c r="G6139" s="96" t="str">
        <f>IF(E6139="","",VLOOKUP(E6139,[1]PROJECTES!$C$14:$G$5000,4,FALSE))</f>
        <v/>
      </c>
      <c r="H6139" s="118"/>
      <c r="I6139" s="97" t="str">
        <f>IF(H6139="","",VLOOKUP(H6139,BD!B$2:C$16,2,FALSE))</f>
        <v/>
      </c>
      <c r="J6139" s="98"/>
      <c r="K6139" s="135" t="str">
        <f t="shared" si="204"/>
        <v/>
      </c>
      <c r="L6139" s="99" t="str">
        <f t="shared" ca="1" si="205"/>
        <v>-</v>
      </c>
      <c r="M6139" s="93" t="str">
        <f>IF(E6139="","",VLOOKUP(E6139,[1]PROJECTES!$C$14:$Z$5000,21,FALSE))</f>
        <v/>
      </c>
      <c r="N6139" s="100"/>
      <c r="O6139" s="72" t="s">
        <v>229</v>
      </c>
      <c r="P6139" s="101"/>
      <c r="Q6139" s="132"/>
      <c r="R6139" s="102"/>
      <c r="S6139" s="91"/>
    </row>
    <row r="6140" spans="1:19" s="104" customFormat="1" ht="12.75" customHeight="1" x14ac:dyDescent="0.25">
      <c r="A6140" s="121"/>
      <c r="B6140" s="92" t="str">
        <f>IF(E6140="","",VLOOKUP(E6140,[1]PROJECTES!$C$14:$G$5000,2,FALSE))</f>
        <v/>
      </c>
      <c r="C6140" s="121"/>
      <c r="D6140" s="93" t="str">
        <f>IF(E6140="","",VLOOKUP(E6140,[1]PROJECTES!$C$14:$G$5000,5,FALSE))</f>
        <v/>
      </c>
      <c r="E6140" s="117"/>
      <c r="F6140" s="95"/>
      <c r="G6140" s="96" t="str">
        <f>IF(E6140="","",VLOOKUP(E6140,[1]PROJECTES!$C$14:$G$5000,4,FALSE))</f>
        <v/>
      </c>
      <c r="H6140" s="118"/>
      <c r="I6140" s="97" t="str">
        <f>IF(H6140="","",VLOOKUP(H6140,BD!B$2:C$16,2,FALSE))</f>
        <v/>
      </c>
      <c r="J6140" s="98"/>
      <c r="K6140" s="135" t="str">
        <f t="shared" si="204"/>
        <v/>
      </c>
      <c r="L6140" s="99" t="str">
        <f t="shared" ca="1" si="205"/>
        <v>-</v>
      </c>
      <c r="M6140" s="93" t="str">
        <f>IF(E6140="","",VLOOKUP(E6140,[1]PROJECTES!$C$14:$Z$5000,21,FALSE))</f>
        <v/>
      </c>
      <c r="N6140" s="100"/>
      <c r="O6140" s="72" t="s">
        <v>229</v>
      </c>
      <c r="P6140" s="101"/>
      <c r="Q6140" s="132"/>
      <c r="R6140" s="102"/>
      <c r="S6140" s="91"/>
    </row>
    <row r="6141" spans="1:19" s="104" customFormat="1" ht="12.75" customHeight="1" x14ac:dyDescent="0.25">
      <c r="A6141" s="121"/>
      <c r="B6141" s="92" t="str">
        <f>IF(E6141="","",VLOOKUP(E6141,[1]PROJECTES!$C$14:$G$5000,2,FALSE))</f>
        <v/>
      </c>
      <c r="C6141" s="121"/>
      <c r="D6141" s="93" t="str">
        <f>IF(E6141="","",VLOOKUP(E6141,[1]PROJECTES!$C$14:$G$5000,5,FALSE))</f>
        <v/>
      </c>
      <c r="E6141" s="117"/>
      <c r="F6141" s="95"/>
      <c r="G6141" s="96" t="str">
        <f>IF(E6141="","",VLOOKUP(E6141,[1]PROJECTES!$C$14:$G$5000,4,FALSE))</f>
        <v/>
      </c>
      <c r="H6141" s="118"/>
      <c r="I6141" s="97" t="str">
        <f>IF(H6141="","",VLOOKUP(H6141,BD!B$2:C$16,2,FALSE))</f>
        <v/>
      </c>
      <c r="J6141" s="98"/>
      <c r="K6141" s="135" t="str">
        <f t="shared" si="204"/>
        <v/>
      </c>
      <c r="L6141" s="99" t="str">
        <f t="shared" ca="1" si="205"/>
        <v>-</v>
      </c>
      <c r="M6141" s="93" t="str">
        <f>IF(E6141="","",VLOOKUP(E6141,[1]PROJECTES!$C$14:$Z$5000,21,FALSE))</f>
        <v/>
      </c>
      <c r="N6141" s="100"/>
      <c r="O6141" s="72" t="s">
        <v>229</v>
      </c>
      <c r="P6141" s="101"/>
      <c r="Q6141" s="132"/>
      <c r="R6141" s="102"/>
      <c r="S6141" s="91"/>
    </row>
    <row r="6142" spans="1:19" s="104" customFormat="1" ht="12.75" customHeight="1" x14ac:dyDescent="0.25">
      <c r="A6142" s="121"/>
      <c r="B6142" s="92" t="str">
        <f>IF(E6142="","",VLOOKUP(E6142,[1]PROJECTES!$C$14:$G$5000,2,FALSE))</f>
        <v/>
      </c>
      <c r="C6142" s="121"/>
      <c r="D6142" s="93" t="str">
        <f>IF(E6142="","",VLOOKUP(E6142,[1]PROJECTES!$C$14:$G$5000,5,FALSE))</f>
        <v/>
      </c>
      <c r="E6142" s="117"/>
      <c r="F6142" s="95"/>
      <c r="G6142" s="96" t="str">
        <f>IF(E6142="","",VLOOKUP(E6142,[1]PROJECTES!$C$14:$G$5000,4,FALSE))</f>
        <v/>
      </c>
      <c r="H6142" s="118"/>
      <c r="I6142" s="97" t="str">
        <f>IF(H6142="","",VLOOKUP(H6142,BD!B$2:C$16,2,FALSE))</f>
        <v/>
      </c>
      <c r="J6142" s="98"/>
      <c r="K6142" s="135" t="str">
        <f t="shared" si="204"/>
        <v/>
      </c>
      <c r="L6142" s="99" t="str">
        <f t="shared" ca="1" si="205"/>
        <v>-</v>
      </c>
      <c r="M6142" s="93" t="str">
        <f>IF(E6142="","",VLOOKUP(E6142,[1]PROJECTES!$C$14:$Z$5000,21,FALSE))</f>
        <v/>
      </c>
      <c r="N6142" s="100"/>
      <c r="O6142" s="72" t="s">
        <v>229</v>
      </c>
      <c r="P6142" s="101"/>
      <c r="Q6142" s="132"/>
      <c r="R6142" s="102"/>
      <c r="S6142" s="91"/>
    </row>
    <row r="6143" spans="1:19" s="104" customFormat="1" ht="12.75" customHeight="1" x14ac:dyDescent="0.25">
      <c r="A6143" s="121"/>
      <c r="B6143" s="92" t="str">
        <f>IF(E6143="","",VLOOKUP(E6143,[1]PROJECTES!$C$14:$G$5000,2,FALSE))</f>
        <v/>
      </c>
      <c r="C6143" s="121"/>
      <c r="D6143" s="93" t="str">
        <f>IF(E6143="","",VLOOKUP(E6143,[1]PROJECTES!$C$14:$G$5000,5,FALSE))</f>
        <v/>
      </c>
      <c r="E6143" s="117"/>
      <c r="F6143" s="95"/>
      <c r="G6143" s="96" t="str">
        <f>IF(E6143="","",VLOOKUP(E6143,[1]PROJECTES!$C$14:$G$5000,4,FALSE))</f>
        <v/>
      </c>
      <c r="H6143" s="118"/>
      <c r="I6143" s="97" t="str">
        <f>IF(H6143="","",VLOOKUP(H6143,BD!B$2:C$16,2,FALSE))</f>
        <v/>
      </c>
      <c r="J6143" s="98"/>
      <c r="K6143" s="135" t="str">
        <f t="shared" si="204"/>
        <v/>
      </c>
      <c r="L6143" s="99" t="str">
        <f t="shared" ca="1" si="205"/>
        <v>-</v>
      </c>
      <c r="M6143" s="93" t="str">
        <f>IF(E6143="","",VLOOKUP(E6143,[1]PROJECTES!$C$14:$Z$5000,21,FALSE))</f>
        <v/>
      </c>
      <c r="N6143" s="100"/>
      <c r="O6143" s="72" t="s">
        <v>229</v>
      </c>
      <c r="P6143" s="101"/>
      <c r="Q6143" s="132"/>
      <c r="R6143" s="102"/>
      <c r="S6143" s="91"/>
    </row>
    <row r="6144" spans="1:19" s="104" customFormat="1" ht="12.75" customHeight="1" x14ac:dyDescent="0.25">
      <c r="A6144" s="121"/>
      <c r="B6144" s="92" t="str">
        <f>IF(E6144="","",VLOOKUP(E6144,[1]PROJECTES!$C$14:$G$5000,2,FALSE))</f>
        <v/>
      </c>
      <c r="C6144" s="121"/>
      <c r="D6144" s="93" t="str">
        <f>IF(E6144="","",VLOOKUP(E6144,[1]PROJECTES!$C$14:$G$5000,5,FALSE))</f>
        <v/>
      </c>
      <c r="E6144" s="117"/>
      <c r="F6144" s="95"/>
      <c r="G6144" s="96" t="str">
        <f>IF(E6144="","",VLOOKUP(E6144,[1]PROJECTES!$C$14:$G$5000,4,FALSE))</f>
        <v/>
      </c>
      <c r="H6144" s="118"/>
      <c r="I6144" s="97" t="str">
        <f>IF(H6144="","",VLOOKUP(H6144,BD!B$2:C$16,2,FALSE))</f>
        <v/>
      </c>
      <c r="J6144" s="98"/>
      <c r="K6144" s="135" t="str">
        <f t="shared" si="204"/>
        <v/>
      </c>
      <c r="L6144" s="99" t="str">
        <f t="shared" ca="1" si="205"/>
        <v>-</v>
      </c>
      <c r="M6144" s="93" t="str">
        <f>IF(E6144="","",VLOOKUP(E6144,[1]PROJECTES!$C$14:$Z$5000,21,FALSE))</f>
        <v/>
      </c>
      <c r="N6144" s="100"/>
      <c r="O6144" s="72" t="s">
        <v>229</v>
      </c>
      <c r="P6144" s="101"/>
      <c r="Q6144" s="132"/>
      <c r="R6144" s="102"/>
      <c r="S6144" s="91"/>
    </row>
    <row r="6145" spans="1:19" s="104" customFormat="1" ht="12.75" customHeight="1" x14ac:dyDescent="0.25">
      <c r="A6145" s="121"/>
      <c r="B6145" s="92" t="str">
        <f>IF(E6145="","",VLOOKUP(E6145,[1]PROJECTES!$C$14:$G$5000,2,FALSE))</f>
        <v/>
      </c>
      <c r="C6145" s="121"/>
      <c r="D6145" s="93" t="str">
        <f>IF(E6145="","",VLOOKUP(E6145,[1]PROJECTES!$C$14:$G$5000,5,FALSE))</f>
        <v/>
      </c>
      <c r="E6145" s="117"/>
      <c r="F6145" s="95"/>
      <c r="G6145" s="96" t="str">
        <f>IF(E6145="","",VLOOKUP(E6145,[1]PROJECTES!$C$14:$G$5000,4,FALSE))</f>
        <v/>
      </c>
      <c r="H6145" s="118"/>
      <c r="I6145" s="97" t="str">
        <f>IF(H6145="","",VLOOKUP(H6145,BD!B$2:C$16,2,FALSE))</f>
        <v/>
      </c>
      <c r="J6145" s="98"/>
      <c r="K6145" s="135" t="str">
        <f t="shared" si="204"/>
        <v/>
      </c>
      <c r="L6145" s="99" t="str">
        <f t="shared" ca="1" si="205"/>
        <v>-</v>
      </c>
      <c r="M6145" s="93" t="str">
        <f>IF(E6145="","",VLOOKUP(E6145,[1]PROJECTES!$C$14:$Z$5000,21,FALSE))</f>
        <v/>
      </c>
      <c r="N6145" s="100"/>
      <c r="O6145" s="72" t="s">
        <v>229</v>
      </c>
      <c r="P6145" s="101"/>
      <c r="Q6145" s="132"/>
      <c r="R6145" s="102"/>
      <c r="S6145" s="91"/>
    </row>
    <row r="6146" spans="1:19" s="104" customFormat="1" ht="12.75" customHeight="1" x14ac:dyDescent="0.25">
      <c r="A6146" s="121"/>
      <c r="B6146" s="92" t="str">
        <f>IF(E6146="","",VLOOKUP(E6146,[1]PROJECTES!$C$14:$G$5000,2,FALSE))</f>
        <v/>
      </c>
      <c r="C6146" s="121"/>
      <c r="D6146" s="93" t="str">
        <f>IF(E6146="","",VLOOKUP(E6146,[1]PROJECTES!$C$14:$G$5000,5,FALSE))</f>
        <v/>
      </c>
      <c r="E6146" s="117"/>
      <c r="F6146" s="95"/>
      <c r="G6146" s="96" t="str">
        <f>IF(E6146="","",VLOOKUP(E6146,[1]PROJECTES!$C$14:$G$5000,4,FALSE))</f>
        <v/>
      </c>
      <c r="H6146" s="118"/>
      <c r="I6146" s="97" t="str">
        <f>IF(H6146="","",VLOOKUP(H6146,BD!B$2:C$16,2,FALSE))</f>
        <v/>
      </c>
      <c r="J6146" s="98"/>
      <c r="K6146" s="135" t="str">
        <f t="shared" si="204"/>
        <v/>
      </c>
      <c r="L6146" s="99" t="str">
        <f t="shared" ca="1" si="205"/>
        <v>-</v>
      </c>
      <c r="M6146" s="93" t="str">
        <f>IF(E6146="","",VLOOKUP(E6146,[1]PROJECTES!$C$14:$Z$5000,21,FALSE))</f>
        <v/>
      </c>
      <c r="N6146" s="100"/>
      <c r="O6146" s="72" t="s">
        <v>229</v>
      </c>
      <c r="P6146" s="101"/>
      <c r="Q6146" s="132"/>
      <c r="R6146" s="102"/>
      <c r="S6146" s="91"/>
    </row>
    <row r="6147" spans="1:19" s="104" customFormat="1" ht="12.75" customHeight="1" x14ac:dyDescent="0.25">
      <c r="A6147" s="121"/>
      <c r="B6147" s="92" t="str">
        <f>IF(E6147="","",VLOOKUP(E6147,[1]PROJECTES!$C$14:$G$5000,2,FALSE))</f>
        <v/>
      </c>
      <c r="C6147" s="121"/>
      <c r="D6147" s="93" t="str">
        <f>IF(E6147="","",VLOOKUP(E6147,[1]PROJECTES!$C$14:$G$5000,5,FALSE))</f>
        <v/>
      </c>
      <c r="E6147" s="117"/>
      <c r="F6147" s="95"/>
      <c r="G6147" s="96" t="str">
        <f>IF(E6147="","",VLOOKUP(E6147,[1]PROJECTES!$C$14:$G$5000,4,FALSE))</f>
        <v/>
      </c>
      <c r="H6147" s="118"/>
      <c r="I6147" s="97" t="str">
        <f>IF(H6147="","",VLOOKUP(H6147,BD!B$2:C$16,2,FALSE))</f>
        <v/>
      </c>
      <c r="J6147" s="98"/>
      <c r="K6147" s="135" t="str">
        <f t="shared" si="204"/>
        <v/>
      </c>
      <c r="L6147" s="99" t="str">
        <f t="shared" ca="1" si="205"/>
        <v>-</v>
      </c>
      <c r="M6147" s="93" t="str">
        <f>IF(E6147="","",VLOOKUP(E6147,[1]PROJECTES!$C$14:$Z$5000,21,FALSE))</f>
        <v/>
      </c>
      <c r="N6147" s="100"/>
      <c r="O6147" s="72" t="s">
        <v>229</v>
      </c>
      <c r="P6147" s="101"/>
      <c r="Q6147" s="132"/>
      <c r="R6147" s="102"/>
      <c r="S6147" s="91"/>
    </row>
    <row r="6148" spans="1:19" s="104" customFormat="1" ht="12.75" customHeight="1" x14ac:dyDescent="0.25">
      <c r="A6148" s="121"/>
      <c r="B6148" s="92" t="str">
        <f>IF(E6148="","",VLOOKUP(E6148,[1]PROJECTES!$C$14:$G$5000,2,FALSE))</f>
        <v/>
      </c>
      <c r="C6148" s="121"/>
      <c r="D6148" s="93" t="str">
        <f>IF(E6148="","",VLOOKUP(E6148,[1]PROJECTES!$C$14:$G$5000,5,FALSE))</f>
        <v/>
      </c>
      <c r="E6148" s="117"/>
      <c r="F6148" s="95"/>
      <c r="G6148" s="96" t="str">
        <f>IF(E6148="","",VLOOKUP(E6148,[1]PROJECTES!$C$14:$G$5000,4,FALSE))</f>
        <v/>
      </c>
      <c r="H6148" s="118"/>
      <c r="I6148" s="97" t="str">
        <f>IF(H6148="","",VLOOKUP(H6148,BD!B$2:C$16,2,FALSE))</f>
        <v/>
      </c>
      <c r="J6148" s="98"/>
      <c r="K6148" s="135" t="str">
        <f t="shared" si="204"/>
        <v/>
      </c>
      <c r="L6148" s="99" t="str">
        <f t="shared" ca="1" si="205"/>
        <v>-</v>
      </c>
      <c r="M6148" s="93" t="str">
        <f>IF(E6148="","",VLOOKUP(E6148,[1]PROJECTES!$C$14:$Z$5000,21,FALSE))</f>
        <v/>
      </c>
      <c r="N6148" s="100"/>
      <c r="O6148" s="72" t="s">
        <v>229</v>
      </c>
      <c r="P6148" s="101"/>
      <c r="Q6148" s="132"/>
      <c r="R6148" s="102"/>
      <c r="S6148" s="91"/>
    </row>
    <row r="6149" spans="1:19" s="104" customFormat="1" ht="12.75" customHeight="1" x14ac:dyDescent="0.25">
      <c r="A6149" s="121"/>
      <c r="B6149" s="92" t="str">
        <f>IF(E6149="","",VLOOKUP(E6149,[1]PROJECTES!$C$14:$G$5000,2,FALSE))</f>
        <v/>
      </c>
      <c r="C6149" s="121"/>
      <c r="D6149" s="93" t="str">
        <f>IF(E6149="","",VLOOKUP(E6149,[1]PROJECTES!$C$14:$G$5000,5,FALSE))</f>
        <v/>
      </c>
      <c r="E6149" s="117"/>
      <c r="F6149" s="95"/>
      <c r="G6149" s="96" t="str">
        <f>IF(E6149="","",VLOOKUP(E6149,[1]PROJECTES!$C$14:$G$5000,4,FALSE))</f>
        <v/>
      </c>
      <c r="H6149" s="118"/>
      <c r="I6149" s="97" t="str">
        <f>IF(H6149="","",VLOOKUP(H6149,BD!B$2:C$16,2,FALSE))</f>
        <v/>
      </c>
      <c r="J6149" s="98"/>
      <c r="K6149" s="135" t="str">
        <f t="shared" si="204"/>
        <v/>
      </c>
      <c r="L6149" s="99" t="str">
        <f t="shared" ca="1" si="205"/>
        <v>-</v>
      </c>
      <c r="M6149" s="93" t="str">
        <f>IF(E6149="","",VLOOKUP(E6149,[1]PROJECTES!$C$14:$Z$5000,21,FALSE))</f>
        <v/>
      </c>
      <c r="N6149" s="100"/>
      <c r="O6149" s="72" t="s">
        <v>229</v>
      </c>
      <c r="P6149" s="101"/>
      <c r="Q6149" s="132"/>
      <c r="R6149" s="102"/>
      <c r="S6149" s="91"/>
    </row>
    <row r="6150" spans="1:19" s="104" customFormat="1" ht="12.75" customHeight="1" x14ac:dyDescent="0.25">
      <c r="A6150" s="121"/>
      <c r="B6150" s="92" t="str">
        <f>IF(E6150="","",VLOOKUP(E6150,[1]PROJECTES!$C$14:$G$5000,2,FALSE))</f>
        <v/>
      </c>
      <c r="C6150" s="121"/>
      <c r="D6150" s="93" t="str">
        <f>IF(E6150="","",VLOOKUP(E6150,[1]PROJECTES!$C$14:$G$5000,5,FALSE))</f>
        <v/>
      </c>
      <c r="E6150" s="117"/>
      <c r="F6150" s="95"/>
      <c r="G6150" s="96" t="str">
        <f>IF(E6150="","",VLOOKUP(E6150,[1]PROJECTES!$C$14:$G$5000,4,FALSE))</f>
        <v/>
      </c>
      <c r="H6150" s="118"/>
      <c r="I6150" s="97" t="str">
        <f>IF(H6150="","",VLOOKUP(H6150,BD!B$2:C$16,2,FALSE))</f>
        <v/>
      </c>
      <c r="J6150" s="98"/>
      <c r="K6150" s="135" t="str">
        <f t="shared" si="204"/>
        <v/>
      </c>
      <c r="L6150" s="99" t="str">
        <f t="shared" ca="1" si="205"/>
        <v>-</v>
      </c>
      <c r="M6150" s="93" t="str">
        <f>IF(E6150="","",VLOOKUP(E6150,[1]PROJECTES!$C$14:$Z$5000,21,FALSE))</f>
        <v/>
      </c>
      <c r="N6150" s="100"/>
      <c r="O6150" s="72" t="s">
        <v>229</v>
      </c>
      <c r="P6150" s="101"/>
      <c r="Q6150" s="132"/>
      <c r="R6150" s="102"/>
      <c r="S6150" s="91"/>
    </row>
    <row r="6151" spans="1:19" s="104" customFormat="1" ht="12.75" customHeight="1" x14ac:dyDescent="0.25">
      <c r="A6151" s="121"/>
      <c r="B6151" s="92" t="str">
        <f>IF(E6151="","",VLOOKUP(E6151,[1]PROJECTES!$C$14:$G$5000,2,FALSE))</f>
        <v/>
      </c>
      <c r="C6151" s="121"/>
      <c r="D6151" s="93" t="str">
        <f>IF(E6151="","",VLOOKUP(E6151,[1]PROJECTES!$C$14:$G$5000,5,FALSE))</f>
        <v/>
      </c>
      <c r="E6151" s="117"/>
      <c r="F6151" s="95"/>
      <c r="G6151" s="96" t="str">
        <f>IF(E6151="","",VLOOKUP(E6151,[1]PROJECTES!$C$14:$G$5000,4,FALSE))</f>
        <v/>
      </c>
      <c r="H6151" s="118"/>
      <c r="I6151" s="97" t="str">
        <f>IF(H6151="","",VLOOKUP(H6151,BD!B$2:C$16,2,FALSE))</f>
        <v/>
      </c>
      <c r="J6151" s="98"/>
      <c r="K6151" s="135" t="str">
        <f t="shared" si="204"/>
        <v/>
      </c>
      <c r="L6151" s="99" t="str">
        <f t="shared" ca="1" si="205"/>
        <v>-</v>
      </c>
      <c r="M6151" s="93" t="str">
        <f>IF(E6151="","",VLOOKUP(E6151,[1]PROJECTES!$C$14:$Z$5000,21,FALSE))</f>
        <v/>
      </c>
      <c r="N6151" s="100"/>
      <c r="O6151" s="72" t="s">
        <v>229</v>
      </c>
      <c r="P6151" s="101"/>
      <c r="Q6151" s="132"/>
      <c r="R6151" s="102"/>
      <c r="S6151" s="91"/>
    </row>
    <row r="6152" spans="1:19" s="104" customFormat="1" ht="12.75" customHeight="1" x14ac:dyDescent="0.25">
      <c r="A6152" s="121"/>
      <c r="B6152" s="92" t="str">
        <f>IF(E6152="","",VLOOKUP(E6152,[1]PROJECTES!$C$14:$G$5000,2,FALSE))</f>
        <v/>
      </c>
      <c r="C6152" s="121"/>
      <c r="D6152" s="93" t="str">
        <f>IF(E6152="","",VLOOKUP(E6152,[1]PROJECTES!$C$14:$G$5000,5,FALSE))</f>
        <v/>
      </c>
      <c r="E6152" s="117"/>
      <c r="F6152" s="95"/>
      <c r="G6152" s="96" t="str">
        <f>IF(E6152="","",VLOOKUP(E6152,[1]PROJECTES!$C$14:$G$5000,4,FALSE))</f>
        <v/>
      </c>
      <c r="H6152" s="118"/>
      <c r="I6152" s="97" t="str">
        <f>IF(H6152="","",VLOOKUP(H6152,BD!B$2:C$16,2,FALSE))</f>
        <v/>
      </c>
      <c r="J6152" s="98"/>
      <c r="K6152" s="135" t="str">
        <f t="shared" si="204"/>
        <v/>
      </c>
      <c r="L6152" s="99" t="str">
        <f t="shared" ca="1" si="205"/>
        <v>-</v>
      </c>
      <c r="M6152" s="93" t="str">
        <f>IF(E6152="","",VLOOKUP(E6152,[1]PROJECTES!$C$14:$Z$5000,21,FALSE))</f>
        <v/>
      </c>
      <c r="N6152" s="100"/>
      <c r="O6152" s="72" t="s">
        <v>229</v>
      </c>
      <c r="P6152" s="101"/>
      <c r="Q6152" s="132"/>
      <c r="R6152" s="102"/>
      <c r="S6152" s="91"/>
    </row>
    <row r="6153" spans="1:19" s="104" customFormat="1" ht="12.75" customHeight="1" x14ac:dyDescent="0.25">
      <c r="A6153" s="121"/>
      <c r="B6153" s="92" t="str">
        <f>IF(E6153="","",VLOOKUP(E6153,[1]PROJECTES!$C$14:$G$5000,2,FALSE))</f>
        <v/>
      </c>
      <c r="C6153" s="121"/>
      <c r="D6153" s="93" t="str">
        <f>IF(E6153="","",VLOOKUP(E6153,[1]PROJECTES!$C$14:$G$5000,5,FALSE))</f>
        <v/>
      </c>
      <c r="E6153" s="117"/>
      <c r="F6153" s="95"/>
      <c r="G6153" s="96" t="str">
        <f>IF(E6153="","",VLOOKUP(E6153,[1]PROJECTES!$C$14:$G$5000,4,FALSE))</f>
        <v/>
      </c>
      <c r="H6153" s="118"/>
      <c r="I6153" s="97" t="str">
        <f>IF(H6153="","",VLOOKUP(H6153,BD!B$2:C$16,2,FALSE))</f>
        <v/>
      </c>
      <c r="J6153" s="98"/>
      <c r="K6153" s="135" t="str">
        <f t="shared" si="204"/>
        <v/>
      </c>
      <c r="L6153" s="99" t="str">
        <f t="shared" ca="1" si="205"/>
        <v>-</v>
      </c>
      <c r="M6153" s="93" t="str">
        <f>IF(E6153="","",VLOOKUP(E6153,[1]PROJECTES!$C$14:$Z$5000,21,FALSE))</f>
        <v/>
      </c>
      <c r="N6153" s="100"/>
      <c r="O6153" s="72" t="s">
        <v>229</v>
      </c>
      <c r="P6153" s="101"/>
      <c r="Q6153" s="132"/>
      <c r="R6153" s="102"/>
      <c r="S6153" s="91"/>
    </row>
    <row r="6154" spans="1:19" s="104" customFormat="1" ht="12.75" customHeight="1" x14ac:dyDescent="0.25">
      <c r="A6154" s="121"/>
      <c r="B6154" s="92" t="str">
        <f>IF(E6154="","",VLOOKUP(E6154,[1]PROJECTES!$C$14:$G$5000,2,FALSE))</f>
        <v/>
      </c>
      <c r="C6154" s="121"/>
      <c r="D6154" s="93" t="str">
        <f>IF(E6154="","",VLOOKUP(E6154,[1]PROJECTES!$C$14:$G$5000,5,FALSE))</f>
        <v/>
      </c>
      <c r="E6154" s="117"/>
      <c r="F6154" s="95"/>
      <c r="G6154" s="96" t="str">
        <f>IF(E6154="","",VLOOKUP(E6154,[1]PROJECTES!$C$14:$G$5000,4,FALSE))</f>
        <v/>
      </c>
      <c r="H6154" s="118"/>
      <c r="I6154" s="97" t="str">
        <f>IF(H6154="","",VLOOKUP(H6154,BD!B$2:C$16,2,FALSE))</f>
        <v/>
      </c>
      <c r="J6154" s="98"/>
      <c r="K6154" s="135" t="str">
        <f t="shared" si="204"/>
        <v/>
      </c>
      <c r="L6154" s="99" t="str">
        <f t="shared" ca="1" si="205"/>
        <v>-</v>
      </c>
      <c r="M6154" s="93" t="str">
        <f>IF(E6154="","",VLOOKUP(E6154,[1]PROJECTES!$C$14:$Z$5000,21,FALSE))</f>
        <v/>
      </c>
      <c r="N6154" s="100"/>
      <c r="O6154" s="72" t="s">
        <v>229</v>
      </c>
      <c r="P6154" s="101"/>
      <c r="Q6154" s="132"/>
      <c r="R6154" s="102"/>
      <c r="S6154" s="91"/>
    </row>
    <row r="6155" spans="1:19" s="104" customFormat="1" ht="12.75" customHeight="1" x14ac:dyDescent="0.25">
      <c r="A6155" s="121"/>
      <c r="B6155" s="92" t="str">
        <f>IF(E6155="","",VLOOKUP(E6155,[1]PROJECTES!$C$14:$G$5000,2,FALSE))</f>
        <v/>
      </c>
      <c r="C6155" s="121"/>
      <c r="D6155" s="93" t="str">
        <f>IF(E6155="","",VLOOKUP(E6155,[1]PROJECTES!$C$14:$G$5000,5,FALSE))</f>
        <v/>
      </c>
      <c r="E6155" s="117"/>
      <c r="F6155" s="95"/>
      <c r="G6155" s="96" t="str">
        <f>IF(E6155="","",VLOOKUP(E6155,[1]PROJECTES!$C$14:$G$5000,4,FALSE))</f>
        <v/>
      </c>
      <c r="H6155" s="118"/>
      <c r="I6155" s="97" t="str">
        <f>IF(H6155="","",VLOOKUP(H6155,BD!B$2:C$16,2,FALSE))</f>
        <v/>
      </c>
      <c r="J6155" s="98"/>
      <c r="K6155" s="135" t="str">
        <f t="shared" si="204"/>
        <v/>
      </c>
      <c r="L6155" s="99" t="str">
        <f t="shared" ca="1" si="205"/>
        <v>-</v>
      </c>
      <c r="M6155" s="93" t="str">
        <f>IF(E6155="","",VLOOKUP(E6155,[1]PROJECTES!$C$14:$Z$5000,21,FALSE))</f>
        <v/>
      </c>
      <c r="N6155" s="100"/>
      <c r="O6155" s="72" t="s">
        <v>229</v>
      </c>
      <c r="P6155" s="101"/>
      <c r="Q6155" s="132"/>
      <c r="R6155" s="102"/>
      <c r="S6155" s="91"/>
    </row>
    <row r="6156" spans="1:19" s="104" customFormat="1" ht="12.75" customHeight="1" x14ac:dyDescent="0.25">
      <c r="A6156" s="121"/>
      <c r="B6156" s="92" t="str">
        <f>IF(E6156="","",VLOOKUP(E6156,[1]PROJECTES!$C$14:$G$5000,2,FALSE))</f>
        <v/>
      </c>
      <c r="C6156" s="121"/>
      <c r="D6156" s="93" t="str">
        <f>IF(E6156="","",VLOOKUP(E6156,[1]PROJECTES!$C$14:$G$5000,5,FALSE))</f>
        <v/>
      </c>
      <c r="E6156" s="117"/>
      <c r="F6156" s="95"/>
      <c r="G6156" s="96" t="str">
        <f>IF(E6156="","",VLOOKUP(E6156,[1]PROJECTES!$C$14:$G$5000,4,FALSE))</f>
        <v/>
      </c>
      <c r="H6156" s="118"/>
      <c r="I6156" s="97" t="str">
        <f>IF(H6156="","",VLOOKUP(H6156,BD!B$2:C$16,2,FALSE))</f>
        <v/>
      </c>
      <c r="J6156" s="98"/>
      <c r="K6156" s="135" t="str">
        <f t="shared" si="204"/>
        <v/>
      </c>
      <c r="L6156" s="99" t="str">
        <f t="shared" ca="1" si="205"/>
        <v>-</v>
      </c>
      <c r="M6156" s="93" t="str">
        <f>IF(E6156="","",VLOOKUP(E6156,[1]PROJECTES!$C$14:$Z$5000,21,FALSE))</f>
        <v/>
      </c>
      <c r="N6156" s="100"/>
      <c r="O6156" s="72" t="s">
        <v>229</v>
      </c>
      <c r="P6156" s="101"/>
      <c r="Q6156" s="132"/>
      <c r="R6156" s="102"/>
      <c r="S6156" s="91"/>
    </row>
    <row r="6157" spans="1:19" s="104" customFormat="1" ht="12.75" customHeight="1" x14ac:dyDescent="0.25">
      <c r="A6157" s="121"/>
      <c r="B6157" s="92" t="str">
        <f>IF(E6157="","",VLOOKUP(E6157,[1]PROJECTES!$C$14:$G$5000,2,FALSE))</f>
        <v/>
      </c>
      <c r="C6157" s="121"/>
      <c r="D6157" s="93" t="str">
        <f>IF(E6157="","",VLOOKUP(E6157,[1]PROJECTES!$C$14:$G$5000,5,FALSE))</f>
        <v/>
      </c>
      <c r="E6157" s="117"/>
      <c r="F6157" s="95"/>
      <c r="G6157" s="96" t="str">
        <f>IF(E6157="","",VLOOKUP(E6157,[1]PROJECTES!$C$14:$G$5000,4,FALSE))</f>
        <v/>
      </c>
      <c r="H6157" s="118"/>
      <c r="I6157" s="97" t="str">
        <f>IF(H6157="","",VLOOKUP(H6157,BD!B$2:C$16,2,FALSE))</f>
        <v/>
      </c>
      <c r="J6157" s="98"/>
      <c r="K6157" s="135" t="str">
        <f t="shared" si="204"/>
        <v/>
      </c>
      <c r="L6157" s="99" t="str">
        <f t="shared" ca="1" si="205"/>
        <v>-</v>
      </c>
      <c r="M6157" s="93" t="str">
        <f>IF(E6157="","",VLOOKUP(E6157,[1]PROJECTES!$C$14:$Z$5000,21,FALSE))</f>
        <v/>
      </c>
      <c r="N6157" s="100"/>
      <c r="O6157" s="72" t="s">
        <v>229</v>
      </c>
      <c r="P6157" s="101"/>
      <c r="Q6157" s="132"/>
      <c r="R6157" s="102"/>
      <c r="S6157" s="91"/>
    </row>
    <row r="6158" spans="1:19" s="104" customFormat="1" ht="12.75" customHeight="1" x14ac:dyDescent="0.25">
      <c r="A6158" s="121"/>
      <c r="B6158" s="92" t="str">
        <f>IF(E6158="","",VLOOKUP(E6158,[1]PROJECTES!$C$14:$G$5000,2,FALSE))</f>
        <v/>
      </c>
      <c r="C6158" s="121"/>
      <c r="D6158" s="93" t="str">
        <f>IF(E6158="","",VLOOKUP(E6158,[1]PROJECTES!$C$14:$G$5000,5,FALSE))</f>
        <v/>
      </c>
      <c r="E6158" s="117"/>
      <c r="F6158" s="95"/>
      <c r="G6158" s="96" t="str">
        <f>IF(E6158="","",VLOOKUP(E6158,[1]PROJECTES!$C$14:$G$5000,4,FALSE))</f>
        <v/>
      </c>
      <c r="H6158" s="118"/>
      <c r="I6158" s="97" t="str">
        <f>IF(H6158="","",VLOOKUP(H6158,BD!B$2:C$16,2,FALSE))</f>
        <v/>
      </c>
      <c r="J6158" s="98"/>
      <c r="K6158" s="135" t="str">
        <f t="shared" si="204"/>
        <v/>
      </c>
      <c r="L6158" s="99" t="str">
        <f t="shared" ca="1" si="205"/>
        <v>-</v>
      </c>
      <c r="M6158" s="93" t="str">
        <f>IF(E6158="","",VLOOKUP(E6158,[1]PROJECTES!$C$14:$Z$5000,21,FALSE))</f>
        <v/>
      </c>
      <c r="N6158" s="100"/>
      <c r="O6158" s="72" t="s">
        <v>229</v>
      </c>
      <c r="P6158" s="101"/>
      <c r="Q6158" s="132"/>
      <c r="R6158" s="102"/>
      <c r="S6158" s="91"/>
    </row>
    <row r="6159" spans="1:19" s="104" customFormat="1" ht="12.75" customHeight="1" x14ac:dyDescent="0.25">
      <c r="A6159" s="121"/>
      <c r="B6159" s="92" t="str">
        <f>IF(E6159="","",VLOOKUP(E6159,[1]PROJECTES!$C$14:$G$5000,2,FALSE))</f>
        <v/>
      </c>
      <c r="C6159" s="121"/>
      <c r="D6159" s="93" t="str">
        <f>IF(E6159="","",VLOOKUP(E6159,[1]PROJECTES!$C$14:$G$5000,5,FALSE))</f>
        <v/>
      </c>
      <c r="E6159" s="117"/>
      <c r="F6159" s="95"/>
      <c r="G6159" s="96" t="str">
        <f>IF(E6159="","",VLOOKUP(E6159,[1]PROJECTES!$C$14:$G$5000,4,FALSE))</f>
        <v/>
      </c>
      <c r="H6159" s="118"/>
      <c r="I6159" s="97" t="str">
        <f>IF(H6159="","",VLOOKUP(H6159,BD!B$2:C$16,2,FALSE))</f>
        <v/>
      </c>
      <c r="J6159" s="98"/>
      <c r="K6159" s="135" t="str">
        <f t="shared" si="204"/>
        <v/>
      </c>
      <c r="L6159" s="99" t="str">
        <f t="shared" ca="1" si="205"/>
        <v>-</v>
      </c>
      <c r="M6159" s="93" t="str">
        <f>IF(E6159="","",VLOOKUP(E6159,[1]PROJECTES!$C$14:$Z$5000,21,FALSE))</f>
        <v/>
      </c>
      <c r="N6159" s="100"/>
      <c r="O6159" s="72" t="s">
        <v>229</v>
      </c>
      <c r="P6159" s="101"/>
      <c r="Q6159" s="132"/>
      <c r="R6159" s="102"/>
      <c r="S6159" s="91"/>
    </row>
    <row r="6160" spans="1:19" s="104" customFormat="1" ht="12.75" customHeight="1" x14ac:dyDescent="0.25">
      <c r="A6160" s="121"/>
      <c r="B6160" s="92" t="str">
        <f>IF(E6160="","",VLOOKUP(E6160,[1]PROJECTES!$C$14:$G$5000,2,FALSE))</f>
        <v/>
      </c>
      <c r="C6160" s="121"/>
      <c r="D6160" s="93" t="str">
        <f>IF(E6160="","",VLOOKUP(E6160,[1]PROJECTES!$C$14:$G$5000,5,FALSE))</f>
        <v/>
      </c>
      <c r="E6160" s="117"/>
      <c r="F6160" s="95"/>
      <c r="G6160" s="96" t="str">
        <f>IF(E6160="","",VLOOKUP(E6160,[1]PROJECTES!$C$14:$G$5000,4,FALSE))</f>
        <v/>
      </c>
      <c r="H6160" s="118"/>
      <c r="I6160" s="97" t="str">
        <f>IF(H6160="","",VLOOKUP(H6160,BD!B$2:C$16,2,FALSE))</f>
        <v/>
      </c>
      <c r="J6160" s="98"/>
      <c r="K6160" s="135" t="str">
        <f t="shared" si="204"/>
        <v/>
      </c>
      <c r="L6160" s="99" t="str">
        <f t="shared" ca="1" si="205"/>
        <v>-</v>
      </c>
      <c r="M6160" s="93" t="str">
        <f>IF(E6160="","",VLOOKUP(E6160,[1]PROJECTES!$C$14:$Z$5000,21,FALSE))</f>
        <v/>
      </c>
      <c r="N6160" s="100"/>
      <c r="O6160" s="72" t="s">
        <v>229</v>
      </c>
      <c r="P6160" s="101"/>
      <c r="Q6160" s="132"/>
      <c r="R6160" s="102"/>
      <c r="S6160" s="91"/>
    </row>
    <row r="6161" spans="1:19" s="104" customFormat="1" ht="12.75" customHeight="1" x14ac:dyDescent="0.25">
      <c r="A6161" s="121"/>
      <c r="B6161" s="92" t="str">
        <f>IF(E6161="","",VLOOKUP(E6161,[1]PROJECTES!$C$14:$G$5000,2,FALSE))</f>
        <v/>
      </c>
      <c r="C6161" s="121"/>
      <c r="D6161" s="93" t="str">
        <f>IF(E6161="","",VLOOKUP(E6161,[1]PROJECTES!$C$14:$G$5000,5,FALSE))</f>
        <v/>
      </c>
      <c r="E6161" s="117"/>
      <c r="F6161" s="95"/>
      <c r="G6161" s="96" t="str">
        <f>IF(E6161="","",VLOOKUP(E6161,[1]PROJECTES!$C$14:$G$5000,4,FALSE))</f>
        <v/>
      </c>
      <c r="H6161" s="118"/>
      <c r="I6161" s="97" t="str">
        <f>IF(H6161="","",VLOOKUP(H6161,BD!B$2:C$16,2,FALSE))</f>
        <v/>
      </c>
      <c r="J6161" s="98"/>
      <c r="K6161" s="135" t="str">
        <f t="shared" si="204"/>
        <v/>
      </c>
      <c r="L6161" s="99" t="str">
        <f t="shared" ca="1" si="205"/>
        <v>-</v>
      </c>
      <c r="M6161" s="93" t="str">
        <f>IF(E6161="","",VLOOKUP(E6161,[1]PROJECTES!$C$14:$Z$5000,21,FALSE))</f>
        <v/>
      </c>
      <c r="N6161" s="100"/>
      <c r="O6161" s="72" t="s">
        <v>229</v>
      </c>
      <c r="P6161" s="101"/>
      <c r="Q6161" s="132"/>
      <c r="R6161" s="102"/>
      <c r="S6161" s="91"/>
    </row>
    <row r="6162" spans="1:19" s="104" customFormat="1" ht="12.75" customHeight="1" x14ac:dyDescent="0.25">
      <c r="A6162" s="121"/>
      <c r="B6162" s="92" t="str">
        <f>IF(E6162="","",VLOOKUP(E6162,[1]PROJECTES!$C$14:$G$5000,2,FALSE))</f>
        <v/>
      </c>
      <c r="C6162" s="121"/>
      <c r="D6162" s="93" t="str">
        <f>IF(E6162="","",VLOOKUP(E6162,[1]PROJECTES!$C$14:$G$5000,5,FALSE))</f>
        <v/>
      </c>
      <c r="E6162" s="117"/>
      <c r="F6162" s="95"/>
      <c r="G6162" s="96" t="str">
        <f>IF(E6162="","",VLOOKUP(E6162,[1]PROJECTES!$C$14:$G$5000,4,FALSE))</f>
        <v/>
      </c>
      <c r="H6162" s="118"/>
      <c r="I6162" s="97" t="str">
        <f>IF(H6162="","",VLOOKUP(H6162,BD!B$2:C$16,2,FALSE))</f>
        <v/>
      </c>
      <c r="J6162" s="98"/>
      <c r="K6162" s="135" t="str">
        <f t="shared" si="204"/>
        <v/>
      </c>
      <c r="L6162" s="99" t="str">
        <f t="shared" ca="1" si="205"/>
        <v>-</v>
      </c>
      <c r="M6162" s="93" t="str">
        <f>IF(E6162="","",VLOOKUP(E6162,[1]PROJECTES!$C$14:$Z$5000,21,FALSE))</f>
        <v/>
      </c>
      <c r="N6162" s="100"/>
      <c r="O6162" s="72" t="s">
        <v>229</v>
      </c>
      <c r="P6162" s="101"/>
      <c r="Q6162" s="132"/>
      <c r="R6162" s="102"/>
      <c r="S6162" s="91"/>
    </row>
    <row r="6163" spans="1:19" s="104" customFormat="1" ht="12.75" customHeight="1" x14ac:dyDescent="0.25">
      <c r="A6163" s="121"/>
      <c r="B6163" s="92" t="str">
        <f>IF(E6163="","",VLOOKUP(E6163,[1]PROJECTES!$C$14:$G$5000,2,FALSE))</f>
        <v/>
      </c>
      <c r="C6163" s="121"/>
      <c r="D6163" s="93" t="str">
        <f>IF(E6163="","",VLOOKUP(E6163,[1]PROJECTES!$C$14:$G$5000,5,FALSE))</f>
        <v/>
      </c>
      <c r="E6163" s="117"/>
      <c r="F6163" s="95"/>
      <c r="G6163" s="96" t="str">
        <f>IF(E6163="","",VLOOKUP(E6163,[1]PROJECTES!$C$14:$G$5000,4,FALSE))</f>
        <v/>
      </c>
      <c r="H6163" s="118"/>
      <c r="I6163" s="97" t="str">
        <f>IF(H6163="","",VLOOKUP(H6163,BD!B$2:C$16,2,FALSE))</f>
        <v/>
      </c>
      <c r="J6163" s="98"/>
      <c r="K6163" s="135" t="str">
        <f t="shared" si="204"/>
        <v/>
      </c>
      <c r="L6163" s="99" t="str">
        <f t="shared" ca="1" si="205"/>
        <v>-</v>
      </c>
      <c r="M6163" s="93" t="str">
        <f>IF(E6163="","",VLOOKUP(E6163,[1]PROJECTES!$C$14:$Z$5000,21,FALSE))</f>
        <v/>
      </c>
      <c r="N6163" s="100"/>
      <c r="O6163" s="72" t="s">
        <v>229</v>
      </c>
      <c r="P6163" s="101"/>
      <c r="Q6163" s="132"/>
      <c r="R6163" s="102"/>
      <c r="S6163" s="91"/>
    </row>
    <row r="6164" spans="1:19" s="104" customFormat="1" ht="12.75" customHeight="1" x14ac:dyDescent="0.25">
      <c r="A6164" s="121"/>
      <c r="B6164" s="92" t="str">
        <f>IF(E6164="","",VLOOKUP(E6164,[1]PROJECTES!$C$14:$G$5000,2,FALSE))</f>
        <v/>
      </c>
      <c r="C6164" s="121"/>
      <c r="D6164" s="93" t="str">
        <f>IF(E6164="","",VLOOKUP(E6164,[1]PROJECTES!$C$14:$G$5000,5,FALSE))</f>
        <v/>
      </c>
      <c r="E6164" s="117"/>
      <c r="F6164" s="95"/>
      <c r="G6164" s="96" t="str">
        <f>IF(E6164="","",VLOOKUP(E6164,[1]PROJECTES!$C$14:$G$5000,4,FALSE))</f>
        <v/>
      </c>
      <c r="H6164" s="118"/>
      <c r="I6164" s="97" t="str">
        <f>IF(H6164="","",VLOOKUP(H6164,BD!B$2:C$16,2,FALSE))</f>
        <v/>
      </c>
      <c r="J6164" s="98"/>
      <c r="K6164" s="135" t="str">
        <f t="shared" si="204"/>
        <v/>
      </c>
      <c r="L6164" s="99" t="str">
        <f t="shared" ca="1" si="205"/>
        <v>-</v>
      </c>
      <c r="M6164" s="93" t="str">
        <f>IF(E6164="","",VLOOKUP(E6164,[1]PROJECTES!$C$14:$Z$5000,21,FALSE))</f>
        <v/>
      </c>
      <c r="N6164" s="100"/>
      <c r="O6164" s="72" t="s">
        <v>229</v>
      </c>
      <c r="P6164" s="101"/>
      <c r="Q6164" s="132"/>
      <c r="R6164" s="102"/>
      <c r="S6164" s="91"/>
    </row>
    <row r="6165" spans="1:19" s="104" customFormat="1" ht="12.75" customHeight="1" x14ac:dyDescent="0.25">
      <c r="A6165" s="121"/>
      <c r="B6165" s="92" t="str">
        <f>IF(E6165="","",VLOOKUP(E6165,[1]PROJECTES!$C$14:$G$5000,2,FALSE))</f>
        <v/>
      </c>
      <c r="C6165" s="121"/>
      <c r="D6165" s="93" t="str">
        <f>IF(E6165="","",VLOOKUP(E6165,[1]PROJECTES!$C$14:$G$5000,5,FALSE))</f>
        <v/>
      </c>
      <c r="E6165" s="117"/>
      <c r="F6165" s="95"/>
      <c r="G6165" s="96" t="str">
        <f>IF(E6165="","",VLOOKUP(E6165,[1]PROJECTES!$C$14:$G$5000,4,FALSE))</f>
        <v/>
      </c>
      <c r="H6165" s="118"/>
      <c r="I6165" s="97" t="str">
        <f>IF(H6165="","",VLOOKUP(H6165,BD!B$2:C$16,2,FALSE))</f>
        <v/>
      </c>
      <c r="J6165" s="98"/>
      <c r="K6165" s="135" t="str">
        <f t="shared" si="204"/>
        <v/>
      </c>
      <c r="L6165" s="99" t="str">
        <f t="shared" ca="1" si="205"/>
        <v>-</v>
      </c>
      <c r="M6165" s="93" t="str">
        <f>IF(E6165="","",VLOOKUP(E6165,[1]PROJECTES!$C$14:$Z$5000,21,FALSE))</f>
        <v/>
      </c>
      <c r="N6165" s="100"/>
      <c r="O6165" s="72" t="s">
        <v>229</v>
      </c>
      <c r="P6165" s="101"/>
      <c r="Q6165" s="132"/>
      <c r="R6165" s="102"/>
      <c r="S6165" s="91"/>
    </row>
    <row r="6166" spans="1:19" s="104" customFormat="1" ht="12.75" customHeight="1" x14ac:dyDescent="0.25">
      <c r="A6166" s="121"/>
      <c r="B6166" s="92" t="str">
        <f>IF(E6166="","",VLOOKUP(E6166,[1]PROJECTES!$C$14:$G$5000,2,FALSE))</f>
        <v/>
      </c>
      <c r="C6166" s="121"/>
      <c r="D6166" s="93" t="str">
        <f>IF(E6166="","",VLOOKUP(E6166,[1]PROJECTES!$C$14:$G$5000,5,FALSE))</f>
        <v/>
      </c>
      <c r="E6166" s="117"/>
      <c r="F6166" s="95"/>
      <c r="G6166" s="96" t="str">
        <f>IF(E6166="","",VLOOKUP(E6166,[1]PROJECTES!$C$14:$G$5000,4,FALSE))</f>
        <v/>
      </c>
      <c r="H6166" s="118"/>
      <c r="I6166" s="97" t="str">
        <f>IF(H6166="","",VLOOKUP(H6166,BD!B$2:C$16,2,FALSE))</f>
        <v/>
      </c>
      <c r="J6166" s="98"/>
      <c r="K6166" s="135" t="str">
        <f t="shared" si="204"/>
        <v/>
      </c>
      <c r="L6166" s="99" t="str">
        <f t="shared" ca="1" si="205"/>
        <v>-</v>
      </c>
      <c r="M6166" s="93" t="str">
        <f>IF(E6166="","",VLOOKUP(E6166,[1]PROJECTES!$C$14:$Z$5000,21,FALSE))</f>
        <v/>
      </c>
      <c r="N6166" s="100"/>
      <c r="O6166" s="72" t="s">
        <v>229</v>
      </c>
      <c r="P6166" s="101"/>
      <c r="Q6166" s="132"/>
      <c r="R6166" s="102"/>
      <c r="S6166" s="91"/>
    </row>
    <row r="6167" spans="1:19" s="104" customFormat="1" ht="12.75" customHeight="1" x14ac:dyDescent="0.25">
      <c r="A6167" s="121"/>
      <c r="B6167" s="92" t="str">
        <f>IF(E6167="","",VLOOKUP(E6167,[1]PROJECTES!$C$14:$G$5000,2,FALSE))</f>
        <v/>
      </c>
      <c r="C6167" s="121"/>
      <c r="D6167" s="93" t="str">
        <f>IF(E6167="","",VLOOKUP(E6167,[1]PROJECTES!$C$14:$G$5000,5,FALSE))</f>
        <v/>
      </c>
      <c r="E6167" s="117"/>
      <c r="F6167" s="95"/>
      <c r="G6167" s="96" t="str">
        <f>IF(E6167="","",VLOOKUP(E6167,[1]PROJECTES!$C$14:$G$5000,4,FALSE))</f>
        <v/>
      </c>
      <c r="H6167" s="118"/>
      <c r="I6167" s="97" t="str">
        <f>IF(H6167="","",VLOOKUP(H6167,BD!B$2:C$16,2,FALSE))</f>
        <v/>
      </c>
      <c r="J6167" s="98"/>
      <c r="K6167" s="135" t="str">
        <f t="shared" si="204"/>
        <v/>
      </c>
      <c r="L6167" s="99" t="str">
        <f t="shared" ca="1" si="205"/>
        <v>-</v>
      </c>
      <c r="M6167" s="93" t="str">
        <f>IF(E6167="","",VLOOKUP(E6167,[1]PROJECTES!$C$14:$Z$5000,21,FALSE))</f>
        <v/>
      </c>
      <c r="N6167" s="100"/>
      <c r="O6167" s="72" t="s">
        <v>229</v>
      </c>
      <c r="P6167" s="101"/>
      <c r="Q6167" s="132"/>
      <c r="R6167" s="102"/>
      <c r="S6167" s="91"/>
    </row>
    <row r="6168" spans="1:19" s="104" customFormat="1" ht="12.75" customHeight="1" x14ac:dyDescent="0.25">
      <c r="A6168" s="121"/>
      <c r="B6168" s="92" t="str">
        <f>IF(E6168="","",VLOOKUP(E6168,[1]PROJECTES!$C$14:$G$5000,2,FALSE))</f>
        <v/>
      </c>
      <c r="C6168" s="121"/>
      <c r="D6168" s="93" t="str">
        <f>IF(E6168="","",VLOOKUP(E6168,[1]PROJECTES!$C$14:$G$5000,5,FALSE))</f>
        <v/>
      </c>
      <c r="E6168" s="117"/>
      <c r="F6168" s="95"/>
      <c r="G6168" s="96" t="str">
        <f>IF(E6168="","",VLOOKUP(E6168,[1]PROJECTES!$C$14:$G$5000,4,FALSE))</f>
        <v/>
      </c>
      <c r="H6168" s="118"/>
      <c r="I6168" s="97" t="str">
        <f>IF(H6168="","",VLOOKUP(H6168,BD!B$2:C$16,2,FALSE))</f>
        <v/>
      </c>
      <c r="J6168" s="98"/>
      <c r="K6168" s="135" t="str">
        <f t="shared" si="204"/>
        <v/>
      </c>
      <c r="L6168" s="99" t="str">
        <f t="shared" ca="1" si="205"/>
        <v>-</v>
      </c>
      <c r="M6168" s="93" t="str">
        <f>IF(E6168="","",VLOOKUP(E6168,[1]PROJECTES!$C$14:$Z$5000,21,FALSE))</f>
        <v/>
      </c>
      <c r="N6168" s="100"/>
      <c r="O6168" s="72" t="s">
        <v>229</v>
      </c>
      <c r="P6168" s="101"/>
      <c r="Q6168" s="132"/>
      <c r="R6168" s="102"/>
      <c r="S6168" s="91"/>
    </row>
    <row r="6169" spans="1:19" s="104" customFormat="1" ht="12.75" customHeight="1" x14ac:dyDescent="0.25">
      <c r="A6169" s="121"/>
      <c r="B6169" s="92" t="str">
        <f>IF(E6169="","",VLOOKUP(E6169,[1]PROJECTES!$C$14:$G$5000,2,FALSE))</f>
        <v/>
      </c>
      <c r="C6169" s="121"/>
      <c r="D6169" s="93" t="str">
        <f>IF(E6169="","",VLOOKUP(E6169,[1]PROJECTES!$C$14:$G$5000,5,FALSE))</f>
        <v/>
      </c>
      <c r="E6169" s="117"/>
      <c r="F6169" s="95"/>
      <c r="G6169" s="96" t="str">
        <f>IF(E6169="","",VLOOKUP(E6169,[1]PROJECTES!$C$14:$G$5000,4,FALSE))</f>
        <v/>
      </c>
      <c r="H6169" s="118"/>
      <c r="I6169" s="97" t="str">
        <f>IF(H6169="","",VLOOKUP(H6169,BD!B$2:C$16,2,FALSE))</f>
        <v/>
      </c>
      <c r="J6169" s="98"/>
      <c r="K6169" s="135" t="str">
        <f t="shared" si="204"/>
        <v/>
      </c>
      <c r="L6169" s="99" t="str">
        <f t="shared" ca="1" si="205"/>
        <v>-</v>
      </c>
      <c r="M6169" s="93" t="str">
        <f>IF(E6169="","",VLOOKUP(E6169,[1]PROJECTES!$C$14:$Z$5000,21,FALSE))</f>
        <v/>
      </c>
      <c r="N6169" s="100"/>
      <c r="O6169" s="72" t="s">
        <v>229</v>
      </c>
      <c r="P6169" s="101"/>
      <c r="Q6169" s="132"/>
      <c r="R6169" s="102"/>
      <c r="S6169" s="91"/>
    </row>
    <row r="6170" spans="1:19" s="104" customFormat="1" ht="12.75" customHeight="1" x14ac:dyDescent="0.25">
      <c r="A6170" s="121"/>
      <c r="B6170" s="92" t="str">
        <f>IF(E6170="","",VLOOKUP(E6170,[1]PROJECTES!$C$14:$G$5000,2,FALSE))</f>
        <v/>
      </c>
      <c r="C6170" s="121"/>
      <c r="D6170" s="93" t="str">
        <f>IF(E6170="","",VLOOKUP(E6170,[1]PROJECTES!$C$14:$G$5000,5,FALSE))</f>
        <v/>
      </c>
      <c r="E6170" s="117"/>
      <c r="F6170" s="95"/>
      <c r="G6170" s="96" t="str">
        <f>IF(E6170="","",VLOOKUP(E6170,[1]PROJECTES!$C$14:$G$5000,4,FALSE))</f>
        <v/>
      </c>
      <c r="H6170" s="118"/>
      <c r="I6170" s="97" t="str">
        <f>IF(H6170="","",VLOOKUP(H6170,BD!B$2:C$16,2,FALSE))</f>
        <v/>
      </c>
      <c r="J6170" s="98"/>
      <c r="K6170" s="135" t="str">
        <f t="shared" si="204"/>
        <v/>
      </c>
      <c r="L6170" s="99" t="str">
        <f t="shared" ca="1" si="205"/>
        <v>-</v>
      </c>
      <c r="M6170" s="93" t="str">
        <f>IF(E6170="","",VLOOKUP(E6170,[1]PROJECTES!$C$14:$Z$5000,21,FALSE))</f>
        <v/>
      </c>
      <c r="N6170" s="100"/>
      <c r="O6170" s="72" t="s">
        <v>229</v>
      </c>
      <c r="P6170" s="101"/>
      <c r="Q6170" s="132"/>
      <c r="R6170" s="102"/>
      <c r="S6170" s="91"/>
    </row>
    <row r="6171" spans="1:19" s="104" customFormat="1" ht="12.75" customHeight="1" x14ac:dyDescent="0.25">
      <c r="A6171" s="121"/>
      <c r="B6171" s="92" t="str">
        <f>IF(E6171="","",VLOOKUP(E6171,[1]PROJECTES!$C$14:$G$5000,2,FALSE))</f>
        <v/>
      </c>
      <c r="C6171" s="121"/>
      <c r="D6171" s="93" t="str">
        <f>IF(E6171="","",VLOOKUP(E6171,[1]PROJECTES!$C$14:$G$5000,5,FALSE))</f>
        <v/>
      </c>
      <c r="E6171" s="117"/>
      <c r="F6171" s="95"/>
      <c r="G6171" s="96" t="str">
        <f>IF(E6171="","",VLOOKUP(E6171,[1]PROJECTES!$C$14:$G$5000,4,FALSE))</f>
        <v/>
      </c>
      <c r="H6171" s="118"/>
      <c r="I6171" s="97" t="str">
        <f>IF(H6171="","",VLOOKUP(H6171,BD!B$2:C$16,2,FALSE))</f>
        <v/>
      </c>
      <c r="J6171" s="98"/>
      <c r="K6171" s="135" t="str">
        <f t="shared" si="204"/>
        <v/>
      </c>
      <c r="L6171" s="99" t="str">
        <f t="shared" ca="1" si="205"/>
        <v>-</v>
      </c>
      <c r="M6171" s="93" t="str">
        <f>IF(E6171="","",VLOOKUP(E6171,[1]PROJECTES!$C$14:$Z$5000,21,FALSE))</f>
        <v/>
      </c>
      <c r="N6171" s="100"/>
      <c r="O6171" s="72" t="s">
        <v>229</v>
      </c>
      <c r="P6171" s="101"/>
      <c r="Q6171" s="132"/>
      <c r="R6171" s="102"/>
      <c r="S6171" s="91"/>
    </row>
    <row r="6172" spans="1:19" s="104" customFormat="1" ht="12.75" customHeight="1" x14ac:dyDescent="0.25">
      <c r="A6172" s="121"/>
      <c r="B6172" s="92" t="str">
        <f>IF(E6172="","",VLOOKUP(E6172,[1]PROJECTES!$C$14:$G$5000,2,FALSE))</f>
        <v/>
      </c>
      <c r="C6172" s="121"/>
      <c r="D6172" s="93" t="str">
        <f>IF(E6172="","",VLOOKUP(E6172,[1]PROJECTES!$C$14:$G$5000,5,FALSE))</f>
        <v/>
      </c>
      <c r="E6172" s="117"/>
      <c r="F6172" s="95"/>
      <c r="G6172" s="96" t="str">
        <f>IF(E6172="","",VLOOKUP(E6172,[1]PROJECTES!$C$14:$G$5000,4,FALSE))</f>
        <v/>
      </c>
      <c r="H6172" s="118"/>
      <c r="I6172" s="97" t="str">
        <f>IF(H6172="","",VLOOKUP(H6172,BD!B$2:C$16,2,FALSE))</f>
        <v/>
      </c>
      <c r="J6172" s="98"/>
      <c r="K6172" s="135" t="str">
        <f t="shared" si="204"/>
        <v/>
      </c>
      <c r="L6172" s="99" t="str">
        <f t="shared" ca="1" si="205"/>
        <v>-</v>
      </c>
      <c r="M6172" s="93" t="str">
        <f>IF(E6172="","",VLOOKUP(E6172,[1]PROJECTES!$C$14:$Z$5000,21,FALSE))</f>
        <v/>
      </c>
      <c r="N6172" s="100"/>
      <c r="O6172" s="72" t="s">
        <v>229</v>
      </c>
      <c r="P6172" s="101"/>
      <c r="Q6172" s="132"/>
      <c r="R6172" s="102"/>
      <c r="S6172" s="91"/>
    </row>
    <row r="6173" spans="1:19" s="104" customFormat="1" ht="12.75" customHeight="1" x14ac:dyDescent="0.25">
      <c r="A6173" s="121"/>
      <c r="B6173" s="92" t="str">
        <f>IF(E6173="","",VLOOKUP(E6173,[1]PROJECTES!$C$14:$G$5000,2,FALSE))</f>
        <v/>
      </c>
      <c r="C6173" s="121"/>
      <c r="D6173" s="93" t="str">
        <f>IF(E6173="","",VLOOKUP(E6173,[1]PROJECTES!$C$14:$G$5000,5,FALSE))</f>
        <v/>
      </c>
      <c r="E6173" s="117"/>
      <c r="F6173" s="95"/>
      <c r="G6173" s="96" t="str">
        <f>IF(E6173="","",VLOOKUP(E6173,[1]PROJECTES!$C$14:$G$5000,4,FALSE))</f>
        <v/>
      </c>
      <c r="H6173" s="118"/>
      <c r="I6173" s="97" t="str">
        <f>IF(H6173="","",VLOOKUP(H6173,BD!B$2:C$16,2,FALSE))</f>
        <v/>
      </c>
      <c r="J6173" s="98"/>
      <c r="K6173" s="135" t="str">
        <f t="shared" si="204"/>
        <v/>
      </c>
      <c r="L6173" s="99" t="str">
        <f t="shared" ca="1" si="205"/>
        <v>-</v>
      </c>
      <c r="M6173" s="93" t="str">
        <f>IF(E6173="","",VLOOKUP(E6173,[1]PROJECTES!$C$14:$Z$5000,21,FALSE))</f>
        <v/>
      </c>
      <c r="N6173" s="100"/>
      <c r="O6173" s="72" t="s">
        <v>229</v>
      </c>
      <c r="P6173" s="101"/>
      <c r="Q6173" s="132"/>
      <c r="R6173" s="102"/>
      <c r="S6173" s="91"/>
    </row>
    <row r="6174" spans="1:19" s="104" customFormat="1" ht="12.75" customHeight="1" x14ac:dyDescent="0.25">
      <c r="A6174" s="121"/>
      <c r="B6174" s="92" t="str">
        <f>IF(E6174="","",VLOOKUP(E6174,[1]PROJECTES!$C$14:$G$5000,2,FALSE))</f>
        <v/>
      </c>
      <c r="C6174" s="121"/>
      <c r="D6174" s="93" t="str">
        <f>IF(E6174="","",VLOOKUP(E6174,[1]PROJECTES!$C$14:$G$5000,5,FALSE))</f>
        <v/>
      </c>
      <c r="E6174" s="117"/>
      <c r="F6174" s="95"/>
      <c r="G6174" s="96" t="str">
        <f>IF(E6174="","",VLOOKUP(E6174,[1]PROJECTES!$C$14:$G$5000,4,FALSE))</f>
        <v/>
      </c>
      <c r="H6174" s="118"/>
      <c r="I6174" s="97" t="str">
        <f>IF(H6174="","",VLOOKUP(H6174,BD!B$2:C$16,2,FALSE))</f>
        <v/>
      </c>
      <c r="J6174" s="98"/>
      <c r="K6174" s="135" t="str">
        <f t="shared" si="204"/>
        <v/>
      </c>
      <c r="L6174" s="99" t="str">
        <f t="shared" ca="1" si="205"/>
        <v>-</v>
      </c>
      <c r="M6174" s="93" t="str">
        <f>IF(E6174="","",VLOOKUP(E6174,[1]PROJECTES!$C$14:$Z$5000,21,FALSE))</f>
        <v/>
      </c>
      <c r="N6174" s="100"/>
      <c r="O6174" s="72" t="s">
        <v>229</v>
      </c>
      <c r="P6174" s="101"/>
      <c r="Q6174" s="132"/>
      <c r="R6174" s="102"/>
      <c r="S6174" s="91"/>
    </row>
    <row r="6175" spans="1:19" s="104" customFormat="1" ht="12.75" customHeight="1" x14ac:dyDescent="0.25">
      <c r="A6175" s="121"/>
      <c r="B6175" s="92" t="str">
        <f>IF(E6175="","",VLOOKUP(E6175,[1]PROJECTES!$C$14:$G$5000,2,FALSE))</f>
        <v/>
      </c>
      <c r="C6175" s="121"/>
      <c r="D6175" s="93" t="str">
        <f>IF(E6175="","",VLOOKUP(E6175,[1]PROJECTES!$C$14:$G$5000,5,FALSE))</f>
        <v/>
      </c>
      <c r="E6175" s="117"/>
      <c r="F6175" s="95"/>
      <c r="G6175" s="96" t="str">
        <f>IF(E6175="","",VLOOKUP(E6175,[1]PROJECTES!$C$14:$G$5000,4,FALSE))</f>
        <v/>
      </c>
      <c r="H6175" s="118"/>
      <c r="I6175" s="97" t="str">
        <f>IF(H6175="","",VLOOKUP(H6175,BD!B$2:C$16,2,FALSE))</f>
        <v/>
      </c>
      <c r="J6175" s="98"/>
      <c r="K6175" s="135" t="str">
        <f t="shared" si="204"/>
        <v/>
      </c>
      <c r="L6175" s="99" t="str">
        <f t="shared" ca="1" si="205"/>
        <v>-</v>
      </c>
      <c r="M6175" s="93" t="str">
        <f>IF(E6175="","",VLOOKUP(E6175,[1]PROJECTES!$C$14:$Z$5000,21,FALSE))</f>
        <v/>
      </c>
      <c r="N6175" s="100"/>
      <c r="O6175" s="72" t="s">
        <v>229</v>
      </c>
      <c r="P6175" s="101"/>
      <c r="Q6175" s="132"/>
      <c r="R6175" s="102"/>
      <c r="S6175" s="91"/>
    </row>
    <row r="6176" spans="1:19" s="104" customFormat="1" ht="12.75" customHeight="1" x14ac:dyDescent="0.25">
      <c r="A6176" s="121"/>
      <c r="B6176" s="92" t="str">
        <f>IF(E6176="","",VLOOKUP(E6176,[1]PROJECTES!$C$14:$G$5000,2,FALSE))</f>
        <v/>
      </c>
      <c r="C6176" s="121"/>
      <c r="D6176" s="93" t="str">
        <f>IF(E6176="","",VLOOKUP(E6176,[1]PROJECTES!$C$14:$G$5000,5,FALSE))</f>
        <v/>
      </c>
      <c r="E6176" s="117"/>
      <c r="F6176" s="95"/>
      <c r="G6176" s="96" t="str">
        <f>IF(E6176="","",VLOOKUP(E6176,[1]PROJECTES!$C$14:$G$5000,4,FALSE))</f>
        <v/>
      </c>
      <c r="H6176" s="118"/>
      <c r="I6176" s="97" t="str">
        <f>IF(H6176="","",VLOOKUP(H6176,BD!B$2:C$16,2,FALSE))</f>
        <v/>
      </c>
      <c r="J6176" s="98"/>
      <c r="K6176" s="135" t="str">
        <f t="shared" si="204"/>
        <v/>
      </c>
      <c r="L6176" s="99" t="str">
        <f t="shared" ca="1" si="205"/>
        <v>-</v>
      </c>
      <c r="M6176" s="93" t="str">
        <f>IF(E6176="","",VLOOKUP(E6176,[1]PROJECTES!$C$14:$Z$5000,21,FALSE))</f>
        <v/>
      </c>
      <c r="N6176" s="100"/>
      <c r="O6176" s="72" t="s">
        <v>229</v>
      </c>
      <c r="P6176" s="101"/>
      <c r="Q6176" s="132"/>
      <c r="R6176" s="102"/>
      <c r="S6176" s="91"/>
    </row>
    <row r="6177" spans="1:19" s="104" customFormat="1" ht="12.75" customHeight="1" x14ac:dyDescent="0.25">
      <c r="A6177" s="121"/>
      <c r="B6177" s="92" t="str">
        <f>IF(E6177="","",VLOOKUP(E6177,[1]PROJECTES!$C$14:$G$5000,2,FALSE))</f>
        <v/>
      </c>
      <c r="C6177" s="121"/>
      <c r="D6177" s="93" t="str">
        <f>IF(E6177="","",VLOOKUP(E6177,[1]PROJECTES!$C$14:$G$5000,5,FALSE))</f>
        <v/>
      </c>
      <c r="E6177" s="117"/>
      <c r="F6177" s="95"/>
      <c r="G6177" s="96" t="str">
        <f>IF(E6177="","",VLOOKUP(E6177,[1]PROJECTES!$C$14:$G$5000,4,FALSE))</f>
        <v/>
      </c>
      <c r="H6177" s="118"/>
      <c r="I6177" s="97" t="str">
        <f>IF(H6177="","",VLOOKUP(H6177,BD!B$2:C$16,2,FALSE))</f>
        <v/>
      </c>
      <c r="J6177" s="98"/>
      <c r="K6177" s="135" t="str">
        <f t="shared" si="204"/>
        <v/>
      </c>
      <c r="L6177" s="99" t="str">
        <f t="shared" ca="1" si="205"/>
        <v>-</v>
      </c>
      <c r="M6177" s="93" t="str">
        <f>IF(E6177="","",VLOOKUP(E6177,[1]PROJECTES!$C$14:$Z$5000,21,FALSE))</f>
        <v/>
      </c>
      <c r="N6177" s="100"/>
      <c r="O6177" s="72" t="s">
        <v>229</v>
      </c>
      <c r="P6177" s="101"/>
      <c r="Q6177" s="132"/>
      <c r="R6177" s="102"/>
      <c r="S6177" s="91"/>
    </row>
    <row r="6178" spans="1:19" s="104" customFormat="1" ht="12.75" customHeight="1" x14ac:dyDescent="0.25">
      <c r="A6178" s="121"/>
      <c r="B6178" s="92" t="str">
        <f>IF(E6178="","",VLOOKUP(E6178,[1]PROJECTES!$C$14:$G$5000,2,FALSE))</f>
        <v/>
      </c>
      <c r="C6178" s="121"/>
      <c r="D6178" s="93" t="str">
        <f>IF(E6178="","",VLOOKUP(E6178,[1]PROJECTES!$C$14:$G$5000,5,FALSE))</f>
        <v/>
      </c>
      <c r="E6178" s="117"/>
      <c r="F6178" s="95"/>
      <c r="G6178" s="96" t="str">
        <f>IF(E6178="","",VLOOKUP(E6178,[1]PROJECTES!$C$14:$G$5000,4,FALSE))</f>
        <v/>
      </c>
      <c r="H6178" s="118"/>
      <c r="I6178" s="97" t="str">
        <f>IF(H6178="","",VLOOKUP(H6178,BD!B$2:C$16,2,FALSE))</f>
        <v/>
      </c>
      <c r="J6178" s="98"/>
      <c r="K6178" s="135" t="str">
        <f t="shared" si="204"/>
        <v/>
      </c>
      <c r="L6178" s="99" t="str">
        <f t="shared" ca="1" si="205"/>
        <v>-</v>
      </c>
      <c r="M6178" s="93" t="str">
        <f>IF(E6178="","",VLOOKUP(E6178,[1]PROJECTES!$C$14:$Z$5000,21,FALSE))</f>
        <v/>
      </c>
      <c r="N6178" s="100"/>
      <c r="O6178" s="72" t="s">
        <v>229</v>
      </c>
      <c r="P6178" s="101"/>
      <c r="Q6178" s="132"/>
      <c r="R6178" s="102"/>
      <c r="S6178" s="91"/>
    </row>
    <row r="6179" spans="1:19" s="104" customFormat="1" ht="12.75" customHeight="1" x14ac:dyDescent="0.25">
      <c r="A6179" s="121"/>
      <c r="B6179" s="92" t="str">
        <f>IF(E6179="","",VLOOKUP(E6179,[1]PROJECTES!$C$14:$G$5000,2,FALSE))</f>
        <v/>
      </c>
      <c r="C6179" s="121"/>
      <c r="D6179" s="93" t="str">
        <f>IF(E6179="","",VLOOKUP(E6179,[1]PROJECTES!$C$14:$G$5000,5,FALSE))</f>
        <v/>
      </c>
      <c r="E6179" s="117"/>
      <c r="F6179" s="95"/>
      <c r="G6179" s="96" t="str">
        <f>IF(E6179="","",VLOOKUP(E6179,[1]PROJECTES!$C$14:$G$5000,4,FALSE))</f>
        <v/>
      </c>
      <c r="H6179" s="118"/>
      <c r="I6179" s="97" t="str">
        <f>IF(H6179="","",VLOOKUP(H6179,BD!B$2:C$16,2,FALSE))</f>
        <v/>
      </c>
      <c r="J6179" s="98"/>
      <c r="K6179" s="135" t="str">
        <f t="shared" si="204"/>
        <v/>
      </c>
      <c r="L6179" s="99" t="str">
        <f t="shared" ca="1" si="205"/>
        <v>-</v>
      </c>
      <c r="M6179" s="93" t="str">
        <f>IF(E6179="","",VLOOKUP(E6179,[1]PROJECTES!$C$14:$Z$5000,21,FALSE))</f>
        <v/>
      </c>
      <c r="N6179" s="100"/>
      <c r="O6179" s="72" t="s">
        <v>229</v>
      </c>
      <c r="P6179" s="101"/>
      <c r="Q6179" s="132"/>
      <c r="R6179" s="102"/>
      <c r="S6179" s="91"/>
    </row>
    <row r="6180" spans="1:19" s="104" customFormat="1" ht="12.75" customHeight="1" x14ac:dyDescent="0.25">
      <c r="A6180" s="121"/>
      <c r="B6180" s="92" t="str">
        <f>IF(E6180="","",VLOOKUP(E6180,[1]PROJECTES!$C$14:$G$5000,2,FALSE))</f>
        <v/>
      </c>
      <c r="C6180" s="121"/>
      <c r="D6180" s="93" t="str">
        <f>IF(E6180="","",VLOOKUP(E6180,[1]PROJECTES!$C$14:$G$5000,5,FALSE))</f>
        <v/>
      </c>
      <c r="E6180" s="117"/>
      <c r="F6180" s="95"/>
      <c r="G6180" s="96" t="str">
        <f>IF(E6180="","",VLOOKUP(E6180,[1]PROJECTES!$C$14:$G$5000,4,FALSE))</f>
        <v/>
      </c>
      <c r="H6180" s="118"/>
      <c r="I6180" s="97" t="str">
        <f>IF(H6180="","",VLOOKUP(H6180,BD!B$2:C$16,2,FALSE))</f>
        <v/>
      </c>
      <c r="J6180" s="98"/>
      <c r="K6180" s="135" t="str">
        <f t="shared" si="204"/>
        <v/>
      </c>
      <c r="L6180" s="99" t="str">
        <f t="shared" ca="1" si="205"/>
        <v>-</v>
      </c>
      <c r="M6180" s="93" t="str">
        <f>IF(E6180="","",VLOOKUP(E6180,[1]PROJECTES!$C$14:$Z$5000,21,FALSE))</f>
        <v/>
      </c>
      <c r="N6180" s="100"/>
      <c r="O6180" s="72" t="s">
        <v>229</v>
      </c>
      <c r="P6180" s="101"/>
      <c r="Q6180" s="132"/>
      <c r="R6180" s="102"/>
      <c r="S6180" s="91"/>
    </row>
    <row r="6181" spans="1:19" s="104" customFormat="1" ht="12.75" customHeight="1" x14ac:dyDescent="0.25">
      <c r="A6181" s="121"/>
      <c r="B6181" s="92" t="str">
        <f>IF(E6181="","",VLOOKUP(E6181,[1]PROJECTES!$C$14:$G$5000,2,FALSE))</f>
        <v/>
      </c>
      <c r="C6181" s="121"/>
      <c r="D6181" s="93" t="str">
        <f>IF(E6181="","",VLOOKUP(E6181,[1]PROJECTES!$C$14:$G$5000,5,FALSE))</f>
        <v/>
      </c>
      <c r="E6181" s="117"/>
      <c r="F6181" s="95"/>
      <c r="G6181" s="96" t="str">
        <f>IF(E6181="","",VLOOKUP(E6181,[1]PROJECTES!$C$14:$G$5000,4,FALSE))</f>
        <v/>
      </c>
      <c r="H6181" s="118"/>
      <c r="I6181" s="97" t="str">
        <f>IF(H6181="","",VLOOKUP(H6181,BD!B$2:C$16,2,FALSE))</f>
        <v/>
      </c>
      <c r="J6181" s="98"/>
      <c r="K6181" s="135" t="str">
        <f t="shared" si="204"/>
        <v/>
      </c>
      <c r="L6181" s="99" t="str">
        <f t="shared" ca="1" si="205"/>
        <v>-</v>
      </c>
      <c r="M6181" s="93" t="str">
        <f>IF(E6181="","",VLOOKUP(E6181,[1]PROJECTES!$C$14:$Z$5000,21,FALSE))</f>
        <v/>
      </c>
      <c r="N6181" s="100"/>
      <c r="O6181" s="72" t="s">
        <v>229</v>
      </c>
      <c r="P6181" s="101"/>
      <c r="Q6181" s="132"/>
      <c r="R6181" s="102"/>
      <c r="S6181" s="91"/>
    </row>
    <row r="6182" spans="1:19" s="104" customFormat="1" ht="12.75" customHeight="1" x14ac:dyDescent="0.25">
      <c r="A6182" s="121"/>
      <c r="B6182" s="92" t="str">
        <f>IF(E6182="","",VLOOKUP(E6182,[1]PROJECTES!$C$14:$G$5000,2,FALSE))</f>
        <v/>
      </c>
      <c r="C6182" s="121"/>
      <c r="D6182" s="93" t="str">
        <f>IF(E6182="","",VLOOKUP(E6182,[1]PROJECTES!$C$14:$G$5000,5,FALSE))</f>
        <v/>
      </c>
      <c r="E6182" s="117"/>
      <c r="F6182" s="95"/>
      <c r="G6182" s="96" t="str">
        <f>IF(E6182="","",VLOOKUP(E6182,[1]PROJECTES!$C$14:$G$5000,4,FALSE))</f>
        <v/>
      </c>
      <c r="H6182" s="118"/>
      <c r="I6182" s="97" t="str">
        <f>IF(H6182="","",VLOOKUP(H6182,BD!B$2:C$16,2,FALSE))</f>
        <v/>
      </c>
      <c r="J6182" s="98"/>
      <c r="K6182" s="135" t="str">
        <f t="shared" si="204"/>
        <v/>
      </c>
      <c r="L6182" s="99" t="str">
        <f t="shared" ca="1" si="205"/>
        <v>-</v>
      </c>
      <c r="M6182" s="93" t="str">
        <f>IF(E6182="","",VLOOKUP(E6182,[1]PROJECTES!$C$14:$Z$5000,21,FALSE))</f>
        <v/>
      </c>
      <c r="N6182" s="100"/>
      <c r="O6182" s="72" t="s">
        <v>229</v>
      </c>
      <c r="P6182" s="101"/>
      <c r="Q6182" s="132"/>
      <c r="R6182" s="102"/>
      <c r="S6182" s="91"/>
    </row>
    <row r="6183" spans="1:19" s="104" customFormat="1" ht="12.75" customHeight="1" x14ac:dyDescent="0.25">
      <c r="A6183" s="121"/>
      <c r="B6183" s="92" t="str">
        <f>IF(E6183="","",VLOOKUP(E6183,[1]PROJECTES!$C$14:$G$5000,2,FALSE))</f>
        <v/>
      </c>
      <c r="C6183" s="121"/>
      <c r="D6183" s="93" t="str">
        <f>IF(E6183="","",VLOOKUP(E6183,[1]PROJECTES!$C$14:$G$5000,5,FALSE))</f>
        <v/>
      </c>
      <c r="E6183" s="117"/>
      <c r="F6183" s="95"/>
      <c r="G6183" s="96" t="str">
        <f>IF(E6183="","",VLOOKUP(E6183,[1]PROJECTES!$C$14:$G$5000,4,FALSE))</f>
        <v/>
      </c>
      <c r="H6183" s="118"/>
      <c r="I6183" s="97" t="str">
        <f>IF(H6183="","",VLOOKUP(H6183,BD!B$2:C$16,2,FALSE))</f>
        <v/>
      </c>
      <c r="J6183" s="98"/>
      <c r="K6183" s="135" t="str">
        <f t="shared" si="204"/>
        <v/>
      </c>
      <c r="L6183" s="99" t="str">
        <f t="shared" ca="1" si="205"/>
        <v>-</v>
      </c>
      <c r="M6183" s="93" t="str">
        <f>IF(E6183="","",VLOOKUP(E6183,[1]PROJECTES!$C$14:$Z$5000,21,FALSE))</f>
        <v/>
      </c>
      <c r="N6183" s="100"/>
      <c r="O6183" s="72" t="s">
        <v>229</v>
      </c>
      <c r="P6183" s="101"/>
      <c r="Q6183" s="132"/>
      <c r="R6183" s="102"/>
      <c r="S6183" s="91"/>
    </row>
    <row r="6184" spans="1:19" s="104" customFormat="1" ht="12.75" customHeight="1" x14ac:dyDescent="0.25">
      <c r="A6184" s="121"/>
      <c r="B6184" s="92" t="str">
        <f>IF(E6184="","",VLOOKUP(E6184,[1]PROJECTES!$C$14:$G$5000,2,FALSE))</f>
        <v/>
      </c>
      <c r="C6184" s="121"/>
      <c r="D6184" s="93" t="str">
        <f>IF(E6184="","",VLOOKUP(E6184,[1]PROJECTES!$C$14:$G$5000,5,FALSE))</f>
        <v/>
      </c>
      <c r="E6184" s="117"/>
      <c r="F6184" s="95"/>
      <c r="G6184" s="96" t="str">
        <f>IF(E6184="","",VLOOKUP(E6184,[1]PROJECTES!$C$14:$G$5000,4,FALSE))</f>
        <v/>
      </c>
      <c r="H6184" s="118"/>
      <c r="I6184" s="97" t="str">
        <f>IF(H6184="","",VLOOKUP(H6184,BD!B$2:C$16,2,FALSE))</f>
        <v/>
      </c>
      <c r="J6184" s="98"/>
      <c r="K6184" s="135" t="str">
        <f t="shared" si="204"/>
        <v/>
      </c>
      <c r="L6184" s="99" t="str">
        <f t="shared" ca="1" si="205"/>
        <v>-</v>
      </c>
      <c r="M6184" s="93" t="str">
        <f>IF(E6184="","",VLOOKUP(E6184,[1]PROJECTES!$C$14:$Z$5000,21,FALSE))</f>
        <v/>
      </c>
      <c r="N6184" s="100"/>
      <c r="O6184" s="72" t="s">
        <v>229</v>
      </c>
      <c r="P6184" s="101"/>
      <c r="Q6184" s="132"/>
      <c r="R6184" s="102"/>
      <c r="S6184" s="91"/>
    </row>
    <row r="6185" spans="1:19" s="104" customFormat="1" ht="12.75" customHeight="1" x14ac:dyDescent="0.25">
      <c r="A6185" s="121"/>
      <c r="B6185" s="92" t="str">
        <f>IF(E6185="","",VLOOKUP(E6185,[1]PROJECTES!$C$14:$G$5000,2,FALSE))</f>
        <v/>
      </c>
      <c r="C6185" s="121"/>
      <c r="D6185" s="93" t="str">
        <f>IF(E6185="","",VLOOKUP(E6185,[1]PROJECTES!$C$14:$G$5000,5,FALSE))</f>
        <v/>
      </c>
      <c r="E6185" s="117"/>
      <c r="F6185" s="95"/>
      <c r="G6185" s="96" t="str">
        <f>IF(E6185="","",VLOOKUP(E6185,[1]PROJECTES!$C$14:$G$5000,4,FALSE))</f>
        <v/>
      </c>
      <c r="H6185" s="118"/>
      <c r="I6185" s="97" t="str">
        <f>IF(H6185="","",VLOOKUP(H6185,BD!B$2:C$16,2,FALSE))</f>
        <v/>
      </c>
      <c r="J6185" s="98"/>
      <c r="K6185" s="135" t="str">
        <f t="shared" si="204"/>
        <v/>
      </c>
      <c r="L6185" s="99" t="str">
        <f t="shared" ca="1" si="205"/>
        <v>-</v>
      </c>
      <c r="M6185" s="93" t="str">
        <f>IF(E6185="","",VLOOKUP(E6185,[1]PROJECTES!$C$14:$Z$5000,21,FALSE))</f>
        <v/>
      </c>
      <c r="N6185" s="100"/>
      <c r="O6185" s="72" t="s">
        <v>229</v>
      </c>
      <c r="P6185" s="101"/>
      <c r="Q6185" s="132"/>
      <c r="R6185" s="102"/>
      <c r="S6185" s="91"/>
    </row>
    <row r="6186" spans="1:19" s="104" customFormat="1" ht="12.75" customHeight="1" x14ac:dyDescent="0.25">
      <c r="A6186" s="121"/>
      <c r="B6186" s="92" t="str">
        <f>IF(E6186="","",VLOOKUP(E6186,[1]PROJECTES!$C$14:$G$5000,2,FALSE))</f>
        <v/>
      </c>
      <c r="C6186" s="121"/>
      <c r="D6186" s="93" t="str">
        <f>IF(E6186="","",VLOOKUP(E6186,[1]PROJECTES!$C$14:$G$5000,5,FALSE))</f>
        <v/>
      </c>
      <c r="E6186" s="117"/>
      <c r="F6186" s="95"/>
      <c r="G6186" s="96" t="str">
        <f>IF(E6186="","",VLOOKUP(E6186,[1]PROJECTES!$C$14:$G$5000,4,FALSE))</f>
        <v/>
      </c>
      <c r="H6186" s="118"/>
      <c r="I6186" s="97" t="str">
        <f>IF(H6186="","",VLOOKUP(H6186,BD!B$2:C$16,2,FALSE))</f>
        <v/>
      </c>
      <c r="J6186" s="98"/>
      <c r="K6186" s="135" t="str">
        <f t="shared" si="204"/>
        <v/>
      </c>
      <c r="L6186" s="99" t="str">
        <f t="shared" ca="1" si="205"/>
        <v>-</v>
      </c>
      <c r="M6186" s="93" t="str">
        <f>IF(E6186="","",VLOOKUP(E6186,[1]PROJECTES!$C$14:$Z$5000,21,FALSE))</f>
        <v/>
      </c>
      <c r="N6186" s="100"/>
      <c r="O6186" s="72" t="s">
        <v>229</v>
      </c>
      <c r="P6186" s="101"/>
      <c r="Q6186" s="132"/>
      <c r="R6186" s="102"/>
      <c r="S6186" s="91"/>
    </row>
    <row r="6187" spans="1:19" s="104" customFormat="1" ht="12.75" customHeight="1" x14ac:dyDescent="0.25">
      <c r="A6187" s="121"/>
      <c r="B6187" s="92" t="str">
        <f>IF(E6187="","",VLOOKUP(E6187,[1]PROJECTES!$C$14:$G$5000,2,FALSE))</f>
        <v/>
      </c>
      <c r="C6187" s="121"/>
      <c r="D6187" s="93" t="str">
        <f>IF(E6187="","",VLOOKUP(E6187,[1]PROJECTES!$C$14:$G$5000,5,FALSE))</f>
        <v/>
      </c>
      <c r="E6187" s="117"/>
      <c r="F6187" s="95"/>
      <c r="G6187" s="96" t="str">
        <f>IF(E6187="","",VLOOKUP(E6187,[1]PROJECTES!$C$14:$G$5000,4,FALSE))</f>
        <v/>
      </c>
      <c r="H6187" s="118"/>
      <c r="I6187" s="97" t="str">
        <f>IF(H6187="","",VLOOKUP(H6187,BD!B$2:C$16,2,FALSE))</f>
        <v/>
      </c>
      <c r="J6187" s="98"/>
      <c r="K6187" s="135" t="str">
        <f t="shared" si="204"/>
        <v/>
      </c>
      <c r="L6187" s="99" t="str">
        <f t="shared" ca="1" si="205"/>
        <v>-</v>
      </c>
      <c r="M6187" s="93" t="str">
        <f>IF(E6187="","",VLOOKUP(E6187,[1]PROJECTES!$C$14:$Z$5000,21,FALSE))</f>
        <v/>
      </c>
      <c r="N6187" s="100"/>
      <c r="O6187" s="72" t="s">
        <v>229</v>
      </c>
      <c r="P6187" s="101"/>
      <c r="Q6187" s="132"/>
      <c r="R6187" s="102"/>
      <c r="S6187" s="91"/>
    </row>
    <row r="6188" spans="1:19" s="104" customFormat="1" ht="12.75" customHeight="1" x14ac:dyDescent="0.25">
      <c r="A6188" s="121"/>
      <c r="B6188" s="92" t="str">
        <f>IF(E6188="","",VLOOKUP(E6188,[1]PROJECTES!$C$14:$G$5000,2,FALSE))</f>
        <v/>
      </c>
      <c r="C6188" s="121"/>
      <c r="D6188" s="93" t="str">
        <f>IF(E6188="","",VLOOKUP(E6188,[1]PROJECTES!$C$14:$G$5000,5,FALSE))</f>
        <v/>
      </c>
      <c r="E6188" s="117"/>
      <c r="F6188" s="95"/>
      <c r="G6188" s="96" t="str">
        <f>IF(E6188="","",VLOOKUP(E6188,[1]PROJECTES!$C$14:$G$5000,4,FALSE))</f>
        <v/>
      </c>
      <c r="H6188" s="118"/>
      <c r="I6188" s="97" t="str">
        <f>IF(H6188="","",VLOOKUP(H6188,BD!B$2:C$16,2,FALSE))</f>
        <v/>
      </c>
      <c r="J6188" s="98"/>
      <c r="K6188" s="135" t="str">
        <f t="shared" ref="K6188:K6251" si="206">IF(J6188="","",WEEKNUM(J6188,2)-0)</f>
        <v/>
      </c>
      <c r="L6188" s="99" t="str">
        <f t="shared" ref="L6188:L6251" ca="1" si="207">IF(M6188="","-",IF(G6188="TA","-",+M6188-TODAY()))</f>
        <v>-</v>
      </c>
      <c r="M6188" s="93" t="str">
        <f>IF(E6188="","",VLOOKUP(E6188,[1]PROJECTES!$C$14:$Z$5000,21,FALSE))</f>
        <v/>
      </c>
      <c r="N6188" s="100"/>
      <c r="O6188" s="72" t="s">
        <v>229</v>
      </c>
      <c r="P6188" s="101"/>
      <c r="Q6188" s="132"/>
      <c r="R6188" s="102"/>
      <c r="S6188" s="91"/>
    </row>
    <row r="6189" spans="1:19" s="104" customFormat="1" ht="12.75" customHeight="1" x14ac:dyDescent="0.25">
      <c r="A6189" s="121"/>
      <c r="B6189" s="92" t="str">
        <f>IF(E6189="","",VLOOKUP(E6189,[1]PROJECTES!$C$14:$G$5000,2,FALSE))</f>
        <v/>
      </c>
      <c r="C6189" s="121"/>
      <c r="D6189" s="93" t="str">
        <f>IF(E6189="","",VLOOKUP(E6189,[1]PROJECTES!$C$14:$G$5000,5,FALSE))</f>
        <v/>
      </c>
      <c r="E6189" s="117"/>
      <c r="F6189" s="95"/>
      <c r="G6189" s="96" t="str">
        <f>IF(E6189="","",VLOOKUP(E6189,[1]PROJECTES!$C$14:$G$5000,4,FALSE))</f>
        <v/>
      </c>
      <c r="H6189" s="118"/>
      <c r="I6189" s="97" t="str">
        <f>IF(H6189="","",VLOOKUP(H6189,BD!B$2:C$16,2,FALSE))</f>
        <v/>
      </c>
      <c r="J6189" s="98"/>
      <c r="K6189" s="135" t="str">
        <f t="shared" si="206"/>
        <v/>
      </c>
      <c r="L6189" s="99" t="str">
        <f t="shared" ca="1" si="207"/>
        <v>-</v>
      </c>
      <c r="M6189" s="93" t="str">
        <f>IF(E6189="","",VLOOKUP(E6189,[1]PROJECTES!$C$14:$Z$5000,21,FALSE))</f>
        <v/>
      </c>
      <c r="N6189" s="100"/>
      <c r="O6189" s="72" t="s">
        <v>229</v>
      </c>
      <c r="P6189" s="101"/>
      <c r="Q6189" s="132"/>
      <c r="R6189" s="102"/>
      <c r="S6189" s="91"/>
    </row>
    <row r="6190" spans="1:19" s="104" customFormat="1" ht="12.75" customHeight="1" x14ac:dyDescent="0.25">
      <c r="A6190" s="121"/>
      <c r="B6190" s="92" t="str">
        <f>IF(E6190="","",VLOOKUP(E6190,[1]PROJECTES!$C$14:$G$5000,2,FALSE))</f>
        <v/>
      </c>
      <c r="C6190" s="121"/>
      <c r="D6190" s="93" t="str">
        <f>IF(E6190="","",VLOOKUP(E6190,[1]PROJECTES!$C$14:$G$5000,5,FALSE))</f>
        <v/>
      </c>
      <c r="E6190" s="117"/>
      <c r="F6190" s="95"/>
      <c r="G6190" s="96" t="str">
        <f>IF(E6190="","",VLOOKUP(E6190,[1]PROJECTES!$C$14:$G$5000,4,FALSE))</f>
        <v/>
      </c>
      <c r="H6190" s="118"/>
      <c r="I6190" s="97" t="str">
        <f>IF(H6190="","",VLOOKUP(H6190,BD!B$2:C$16,2,FALSE))</f>
        <v/>
      </c>
      <c r="J6190" s="98"/>
      <c r="K6190" s="135" t="str">
        <f t="shared" si="206"/>
        <v/>
      </c>
      <c r="L6190" s="99" t="str">
        <f t="shared" ca="1" si="207"/>
        <v>-</v>
      </c>
      <c r="M6190" s="93" t="str">
        <f>IF(E6190="","",VLOOKUP(E6190,[1]PROJECTES!$C$14:$Z$5000,21,FALSE))</f>
        <v/>
      </c>
      <c r="N6190" s="100"/>
      <c r="O6190" s="72" t="s">
        <v>229</v>
      </c>
      <c r="P6190" s="101"/>
      <c r="Q6190" s="132"/>
      <c r="R6190" s="102"/>
      <c r="S6190" s="91"/>
    </row>
    <row r="6191" spans="1:19" s="104" customFormat="1" ht="12.75" customHeight="1" x14ac:dyDescent="0.25">
      <c r="A6191" s="121"/>
      <c r="B6191" s="92" t="str">
        <f>IF(E6191="","",VLOOKUP(E6191,[1]PROJECTES!$C$14:$G$5000,2,FALSE))</f>
        <v/>
      </c>
      <c r="C6191" s="121"/>
      <c r="D6191" s="93" t="str">
        <f>IF(E6191="","",VLOOKUP(E6191,[1]PROJECTES!$C$14:$G$5000,5,FALSE))</f>
        <v/>
      </c>
      <c r="E6191" s="117"/>
      <c r="F6191" s="95"/>
      <c r="G6191" s="96" t="str">
        <f>IF(E6191="","",VLOOKUP(E6191,[1]PROJECTES!$C$14:$G$5000,4,FALSE))</f>
        <v/>
      </c>
      <c r="H6191" s="118"/>
      <c r="I6191" s="97" t="str">
        <f>IF(H6191="","",VLOOKUP(H6191,BD!B$2:C$16,2,FALSE))</f>
        <v/>
      </c>
      <c r="J6191" s="98"/>
      <c r="K6191" s="135" t="str">
        <f t="shared" si="206"/>
        <v/>
      </c>
      <c r="L6191" s="99" t="str">
        <f t="shared" ca="1" si="207"/>
        <v>-</v>
      </c>
      <c r="M6191" s="93" t="str">
        <f>IF(E6191="","",VLOOKUP(E6191,[1]PROJECTES!$C$14:$Z$5000,21,FALSE))</f>
        <v/>
      </c>
      <c r="N6191" s="100"/>
      <c r="O6191" s="72" t="s">
        <v>229</v>
      </c>
      <c r="P6191" s="101"/>
      <c r="Q6191" s="132"/>
      <c r="R6191" s="102"/>
      <c r="S6191" s="91"/>
    </row>
    <row r="6192" spans="1:19" s="104" customFormat="1" ht="12.75" customHeight="1" x14ac:dyDescent="0.25">
      <c r="A6192" s="121"/>
      <c r="B6192" s="92" t="str">
        <f>IF(E6192="","",VLOOKUP(E6192,[1]PROJECTES!$C$14:$G$5000,2,FALSE))</f>
        <v/>
      </c>
      <c r="C6192" s="121"/>
      <c r="D6192" s="93" t="str">
        <f>IF(E6192="","",VLOOKUP(E6192,[1]PROJECTES!$C$14:$G$5000,5,FALSE))</f>
        <v/>
      </c>
      <c r="E6192" s="117"/>
      <c r="F6192" s="95"/>
      <c r="G6192" s="96" t="str">
        <f>IF(E6192="","",VLOOKUP(E6192,[1]PROJECTES!$C$14:$G$5000,4,FALSE))</f>
        <v/>
      </c>
      <c r="H6192" s="118"/>
      <c r="I6192" s="97" t="str">
        <f>IF(H6192="","",VLOOKUP(H6192,BD!B$2:C$16,2,FALSE))</f>
        <v/>
      </c>
      <c r="J6192" s="98"/>
      <c r="K6192" s="135" t="str">
        <f t="shared" si="206"/>
        <v/>
      </c>
      <c r="L6192" s="99" t="str">
        <f t="shared" ca="1" si="207"/>
        <v>-</v>
      </c>
      <c r="M6192" s="93" t="str">
        <f>IF(E6192="","",VLOOKUP(E6192,[1]PROJECTES!$C$14:$Z$5000,21,FALSE))</f>
        <v/>
      </c>
      <c r="N6192" s="100"/>
      <c r="O6192" s="72" t="s">
        <v>229</v>
      </c>
      <c r="P6192" s="101"/>
      <c r="Q6192" s="132"/>
      <c r="R6192" s="102"/>
      <c r="S6192" s="91"/>
    </row>
    <row r="6193" spans="1:19" s="104" customFormat="1" ht="12.75" customHeight="1" x14ac:dyDescent="0.25">
      <c r="A6193" s="121"/>
      <c r="B6193" s="92" t="str">
        <f>IF(E6193="","",VLOOKUP(E6193,[1]PROJECTES!$C$14:$G$5000,2,FALSE))</f>
        <v/>
      </c>
      <c r="C6193" s="121"/>
      <c r="D6193" s="93" t="str">
        <f>IF(E6193="","",VLOOKUP(E6193,[1]PROJECTES!$C$14:$G$5000,5,FALSE))</f>
        <v/>
      </c>
      <c r="E6193" s="117"/>
      <c r="F6193" s="95"/>
      <c r="G6193" s="96" t="str">
        <f>IF(E6193="","",VLOOKUP(E6193,[1]PROJECTES!$C$14:$G$5000,4,FALSE))</f>
        <v/>
      </c>
      <c r="H6193" s="118"/>
      <c r="I6193" s="97" t="str">
        <f>IF(H6193="","",VLOOKUP(H6193,BD!B$2:C$16,2,FALSE))</f>
        <v/>
      </c>
      <c r="J6193" s="98"/>
      <c r="K6193" s="135" t="str">
        <f t="shared" si="206"/>
        <v/>
      </c>
      <c r="L6193" s="99" t="str">
        <f t="shared" ca="1" si="207"/>
        <v>-</v>
      </c>
      <c r="M6193" s="93" t="str">
        <f>IF(E6193="","",VLOOKUP(E6193,[1]PROJECTES!$C$14:$Z$5000,21,FALSE))</f>
        <v/>
      </c>
      <c r="N6193" s="100"/>
      <c r="O6193" s="72" t="s">
        <v>229</v>
      </c>
      <c r="P6193" s="101"/>
      <c r="Q6193" s="132"/>
      <c r="R6193" s="102"/>
      <c r="S6193" s="91"/>
    </row>
    <row r="6194" spans="1:19" s="104" customFormat="1" ht="12.75" customHeight="1" x14ac:dyDescent="0.25">
      <c r="A6194" s="121"/>
      <c r="B6194" s="92" t="str">
        <f>IF(E6194="","",VLOOKUP(E6194,[1]PROJECTES!$C$14:$G$5000,2,FALSE))</f>
        <v/>
      </c>
      <c r="C6194" s="121"/>
      <c r="D6194" s="93" t="str">
        <f>IF(E6194="","",VLOOKUP(E6194,[1]PROJECTES!$C$14:$G$5000,5,FALSE))</f>
        <v/>
      </c>
      <c r="E6194" s="117"/>
      <c r="F6194" s="95"/>
      <c r="G6194" s="96" t="str">
        <f>IF(E6194="","",VLOOKUP(E6194,[1]PROJECTES!$C$14:$G$5000,4,FALSE))</f>
        <v/>
      </c>
      <c r="H6194" s="118"/>
      <c r="I6194" s="97" t="str">
        <f>IF(H6194="","",VLOOKUP(H6194,BD!B$2:C$16,2,FALSE))</f>
        <v/>
      </c>
      <c r="J6194" s="98"/>
      <c r="K6194" s="135" t="str">
        <f t="shared" si="206"/>
        <v/>
      </c>
      <c r="L6194" s="99" t="str">
        <f t="shared" ca="1" si="207"/>
        <v>-</v>
      </c>
      <c r="M6194" s="93" t="str">
        <f>IF(E6194="","",VLOOKUP(E6194,[1]PROJECTES!$C$14:$Z$5000,21,FALSE))</f>
        <v/>
      </c>
      <c r="N6194" s="100"/>
      <c r="O6194" s="72" t="s">
        <v>229</v>
      </c>
      <c r="P6194" s="101"/>
      <c r="Q6194" s="132"/>
      <c r="R6194" s="102"/>
      <c r="S6194" s="91"/>
    </row>
    <row r="6195" spans="1:19" s="104" customFormat="1" ht="12.75" customHeight="1" x14ac:dyDescent="0.25">
      <c r="A6195" s="121"/>
      <c r="B6195" s="92" t="str">
        <f>IF(E6195="","",VLOOKUP(E6195,[1]PROJECTES!$C$14:$G$5000,2,FALSE))</f>
        <v/>
      </c>
      <c r="C6195" s="121"/>
      <c r="D6195" s="93" t="str">
        <f>IF(E6195="","",VLOOKUP(E6195,[1]PROJECTES!$C$14:$G$5000,5,FALSE))</f>
        <v/>
      </c>
      <c r="E6195" s="117"/>
      <c r="F6195" s="95"/>
      <c r="G6195" s="96" t="str">
        <f>IF(E6195="","",VLOOKUP(E6195,[1]PROJECTES!$C$14:$G$5000,4,FALSE))</f>
        <v/>
      </c>
      <c r="H6195" s="118"/>
      <c r="I6195" s="97" t="str">
        <f>IF(H6195="","",VLOOKUP(H6195,BD!B$2:C$16,2,FALSE))</f>
        <v/>
      </c>
      <c r="J6195" s="98"/>
      <c r="K6195" s="135" t="str">
        <f t="shared" si="206"/>
        <v/>
      </c>
      <c r="L6195" s="99" t="str">
        <f t="shared" ca="1" si="207"/>
        <v>-</v>
      </c>
      <c r="M6195" s="93" t="str">
        <f>IF(E6195="","",VLOOKUP(E6195,[1]PROJECTES!$C$14:$Z$5000,21,FALSE))</f>
        <v/>
      </c>
      <c r="N6195" s="100"/>
      <c r="O6195" s="72" t="s">
        <v>229</v>
      </c>
      <c r="P6195" s="101"/>
      <c r="Q6195" s="132"/>
      <c r="R6195" s="102"/>
      <c r="S6195" s="91"/>
    </row>
    <row r="6196" spans="1:19" s="104" customFormat="1" ht="12.75" customHeight="1" x14ac:dyDescent="0.25">
      <c r="A6196" s="121"/>
      <c r="B6196" s="92" t="str">
        <f>IF(E6196="","",VLOOKUP(E6196,[1]PROJECTES!$C$14:$G$5000,2,FALSE))</f>
        <v/>
      </c>
      <c r="C6196" s="121"/>
      <c r="D6196" s="93" t="str">
        <f>IF(E6196="","",VLOOKUP(E6196,[1]PROJECTES!$C$14:$G$5000,5,FALSE))</f>
        <v/>
      </c>
      <c r="E6196" s="117"/>
      <c r="F6196" s="95"/>
      <c r="G6196" s="96" t="str">
        <f>IF(E6196="","",VLOOKUP(E6196,[1]PROJECTES!$C$14:$G$5000,4,FALSE))</f>
        <v/>
      </c>
      <c r="H6196" s="118"/>
      <c r="I6196" s="97" t="str">
        <f>IF(H6196="","",VLOOKUP(H6196,BD!B$2:C$16,2,FALSE))</f>
        <v/>
      </c>
      <c r="J6196" s="98"/>
      <c r="K6196" s="135" t="str">
        <f t="shared" si="206"/>
        <v/>
      </c>
      <c r="L6196" s="99" t="str">
        <f t="shared" ca="1" si="207"/>
        <v>-</v>
      </c>
      <c r="M6196" s="93" t="str">
        <f>IF(E6196="","",VLOOKUP(E6196,[1]PROJECTES!$C$14:$Z$5000,21,FALSE))</f>
        <v/>
      </c>
      <c r="N6196" s="100"/>
      <c r="O6196" s="72" t="s">
        <v>229</v>
      </c>
      <c r="P6196" s="101"/>
      <c r="Q6196" s="132"/>
      <c r="R6196" s="102"/>
      <c r="S6196" s="91"/>
    </row>
    <row r="6197" spans="1:19" s="104" customFormat="1" ht="12.75" customHeight="1" x14ac:dyDescent="0.25">
      <c r="A6197" s="121"/>
      <c r="B6197" s="92" t="str">
        <f>IF(E6197="","",VLOOKUP(E6197,[1]PROJECTES!$C$14:$G$5000,2,FALSE))</f>
        <v/>
      </c>
      <c r="C6197" s="121"/>
      <c r="D6197" s="93" t="str">
        <f>IF(E6197="","",VLOOKUP(E6197,[1]PROJECTES!$C$14:$G$5000,5,FALSE))</f>
        <v/>
      </c>
      <c r="E6197" s="117"/>
      <c r="F6197" s="95"/>
      <c r="G6197" s="96" t="str">
        <f>IF(E6197="","",VLOOKUP(E6197,[1]PROJECTES!$C$14:$G$5000,4,FALSE))</f>
        <v/>
      </c>
      <c r="H6197" s="118"/>
      <c r="I6197" s="97" t="str">
        <f>IF(H6197="","",VLOOKUP(H6197,BD!B$2:C$16,2,FALSE))</f>
        <v/>
      </c>
      <c r="J6197" s="98"/>
      <c r="K6197" s="135" t="str">
        <f t="shared" si="206"/>
        <v/>
      </c>
      <c r="L6197" s="99" t="str">
        <f t="shared" ca="1" si="207"/>
        <v>-</v>
      </c>
      <c r="M6197" s="93" t="str">
        <f>IF(E6197="","",VLOOKUP(E6197,[1]PROJECTES!$C$14:$Z$5000,21,FALSE))</f>
        <v/>
      </c>
      <c r="N6197" s="100"/>
      <c r="O6197" s="72" t="s">
        <v>229</v>
      </c>
      <c r="P6197" s="101"/>
      <c r="Q6197" s="132"/>
      <c r="R6197" s="102"/>
      <c r="S6197" s="91"/>
    </row>
    <row r="6198" spans="1:19" s="104" customFormat="1" ht="12.75" customHeight="1" x14ac:dyDescent="0.25">
      <c r="A6198" s="121"/>
      <c r="B6198" s="92" t="str">
        <f>IF(E6198="","",VLOOKUP(E6198,[1]PROJECTES!$C$14:$G$5000,2,FALSE))</f>
        <v/>
      </c>
      <c r="C6198" s="121"/>
      <c r="D6198" s="93" t="str">
        <f>IF(E6198="","",VLOOKUP(E6198,[1]PROJECTES!$C$14:$G$5000,5,FALSE))</f>
        <v/>
      </c>
      <c r="E6198" s="117"/>
      <c r="F6198" s="95"/>
      <c r="G6198" s="96" t="str">
        <f>IF(E6198="","",VLOOKUP(E6198,[1]PROJECTES!$C$14:$G$5000,4,FALSE))</f>
        <v/>
      </c>
      <c r="H6198" s="118"/>
      <c r="I6198" s="97" t="str">
        <f>IF(H6198="","",VLOOKUP(H6198,BD!B$2:C$16,2,FALSE))</f>
        <v/>
      </c>
      <c r="J6198" s="98"/>
      <c r="K6198" s="135" t="str">
        <f t="shared" si="206"/>
        <v/>
      </c>
      <c r="L6198" s="99" t="str">
        <f t="shared" ca="1" si="207"/>
        <v>-</v>
      </c>
      <c r="M6198" s="93" t="str">
        <f>IF(E6198="","",VLOOKUP(E6198,[1]PROJECTES!$C$14:$Z$5000,21,FALSE))</f>
        <v/>
      </c>
      <c r="N6198" s="100"/>
      <c r="O6198" s="72" t="s">
        <v>229</v>
      </c>
      <c r="P6198" s="101"/>
      <c r="Q6198" s="132"/>
      <c r="R6198" s="102"/>
      <c r="S6198" s="91"/>
    </row>
    <row r="6199" spans="1:19" s="104" customFormat="1" ht="12.75" customHeight="1" x14ac:dyDescent="0.25">
      <c r="A6199" s="121"/>
      <c r="B6199" s="92" t="str">
        <f>IF(E6199="","",VLOOKUP(E6199,[1]PROJECTES!$C$14:$G$5000,2,FALSE))</f>
        <v/>
      </c>
      <c r="C6199" s="121"/>
      <c r="D6199" s="93" t="str">
        <f>IF(E6199="","",VLOOKUP(E6199,[1]PROJECTES!$C$14:$G$5000,5,FALSE))</f>
        <v/>
      </c>
      <c r="E6199" s="117"/>
      <c r="F6199" s="95"/>
      <c r="G6199" s="96" t="str">
        <f>IF(E6199="","",VLOOKUP(E6199,[1]PROJECTES!$C$14:$G$5000,4,FALSE))</f>
        <v/>
      </c>
      <c r="H6199" s="118"/>
      <c r="I6199" s="97" t="str">
        <f>IF(H6199="","",VLOOKUP(H6199,BD!B$2:C$16,2,FALSE))</f>
        <v/>
      </c>
      <c r="J6199" s="98"/>
      <c r="K6199" s="135" t="str">
        <f t="shared" si="206"/>
        <v/>
      </c>
      <c r="L6199" s="99" t="str">
        <f t="shared" ca="1" si="207"/>
        <v>-</v>
      </c>
      <c r="M6199" s="93" t="str">
        <f>IF(E6199="","",VLOOKUP(E6199,[1]PROJECTES!$C$14:$Z$5000,21,FALSE))</f>
        <v/>
      </c>
      <c r="N6199" s="100"/>
      <c r="O6199" s="72" t="s">
        <v>229</v>
      </c>
      <c r="P6199" s="101"/>
      <c r="Q6199" s="132"/>
      <c r="R6199" s="102"/>
      <c r="S6199" s="91"/>
    </row>
    <row r="6200" spans="1:19" s="104" customFormat="1" ht="12.75" customHeight="1" x14ac:dyDescent="0.25">
      <c r="A6200" s="121"/>
      <c r="B6200" s="92" t="str">
        <f>IF(E6200="","",VLOOKUP(E6200,[1]PROJECTES!$C$14:$G$5000,2,FALSE))</f>
        <v/>
      </c>
      <c r="C6200" s="121"/>
      <c r="D6200" s="93" t="str">
        <f>IF(E6200="","",VLOOKUP(E6200,[1]PROJECTES!$C$14:$G$5000,5,FALSE))</f>
        <v/>
      </c>
      <c r="E6200" s="117"/>
      <c r="F6200" s="95"/>
      <c r="G6200" s="96" t="str">
        <f>IF(E6200="","",VLOOKUP(E6200,[1]PROJECTES!$C$14:$G$5000,4,FALSE))</f>
        <v/>
      </c>
      <c r="H6200" s="118"/>
      <c r="I6200" s="97" t="str">
        <f>IF(H6200="","",VLOOKUP(H6200,BD!B$2:C$16,2,FALSE))</f>
        <v/>
      </c>
      <c r="J6200" s="98"/>
      <c r="K6200" s="135" t="str">
        <f t="shared" si="206"/>
        <v/>
      </c>
      <c r="L6200" s="99" t="str">
        <f t="shared" ca="1" si="207"/>
        <v>-</v>
      </c>
      <c r="M6200" s="93" t="str">
        <f>IF(E6200="","",VLOOKUP(E6200,[1]PROJECTES!$C$14:$Z$5000,21,FALSE))</f>
        <v/>
      </c>
      <c r="N6200" s="100"/>
      <c r="O6200" s="72" t="s">
        <v>229</v>
      </c>
      <c r="P6200" s="101"/>
      <c r="Q6200" s="132"/>
      <c r="R6200" s="102"/>
      <c r="S6200" s="91"/>
    </row>
    <row r="6201" spans="1:19" s="104" customFormat="1" ht="12.75" customHeight="1" x14ac:dyDescent="0.25">
      <c r="A6201" s="121"/>
      <c r="B6201" s="92" t="str">
        <f>IF(E6201="","",VLOOKUP(E6201,[1]PROJECTES!$C$14:$G$5000,2,FALSE))</f>
        <v/>
      </c>
      <c r="C6201" s="121"/>
      <c r="D6201" s="93" t="str">
        <f>IF(E6201="","",VLOOKUP(E6201,[1]PROJECTES!$C$14:$G$5000,5,FALSE))</f>
        <v/>
      </c>
      <c r="E6201" s="117"/>
      <c r="F6201" s="95"/>
      <c r="G6201" s="96" t="str">
        <f>IF(E6201="","",VLOOKUP(E6201,[1]PROJECTES!$C$14:$G$5000,4,FALSE))</f>
        <v/>
      </c>
      <c r="H6201" s="118"/>
      <c r="I6201" s="97" t="str">
        <f>IF(H6201="","",VLOOKUP(H6201,BD!B$2:C$16,2,FALSE))</f>
        <v/>
      </c>
      <c r="J6201" s="98"/>
      <c r="K6201" s="135" t="str">
        <f t="shared" si="206"/>
        <v/>
      </c>
      <c r="L6201" s="99" t="str">
        <f t="shared" ca="1" si="207"/>
        <v>-</v>
      </c>
      <c r="M6201" s="93" t="str">
        <f>IF(E6201="","",VLOOKUP(E6201,[1]PROJECTES!$C$14:$Z$5000,21,FALSE))</f>
        <v/>
      </c>
      <c r="N6201" s="100"/>
      <c r="O6201" s="72" t="s">
        <v>229</v>
      </c>
      <c r="P6201" s="101"/>
      <c r="Q6201" s="132"/>
      <c r="R6201" s="102"/>
      <c r="S6201" s="91"/>
    </row>
    <row r="6202" spans="1:19" s="104" customFormat="1" ht="12.75" customHeight="1" x14ac:dyDescent="0.25">
      <c r="A6202" s="121"/>
      <c r="B6202" s="92" t="str">
        <f>IF(E6202="","",VLOOKUP(E6202,[1]PROJECTES!$C$14:$G$5000,2,FALSE))</f>
        <v/>
      </c>
      <c r="C6202" s="121"/>
      <c r="D6202" s="93" t="str">
        <f>IF(E6202="","",VLOOKUP(E6202,[1]PROJECTES!$C$14:$G$5000,5,FALSE))</f>
        <v/>
      </c>
      <c r="E6202" s="117"/>
      <c r="F6202" s="95"/>
      <c r="G6202" s="96" t="str">
        <f>IF(E6202="","",VLOOKUP(E6202,[1]PROJECTES!$C$14:$G$5000,4,FALSE))</f>
        <v/>
      </c>
      <c r="H6202" s="118"/>
      <c r="I6202" s="97" t="str">
        <f>IF(H6202="","",VLOOKUP(H6202,BD!B$2:C$16,2,FALSE))</f>
        <v/>
      </c>
      <c r="J6202" s="98"/>
      <c r="K6202" s="135" t="str">
        <f t="shared" si="206"/>
        <v/>
      </c>
      <c r="L6202" s="99" t="str">
        <f t="shared" ca="1" si="207"/>
        <v>-</v>
      </c>
      <c r="M6202" s="93" t="str">
        <f>IF(E6202="","",VLOOKUP(E6202,[1]PROJECTES!$C$14:$Z$5000,21,FALSE))</f>
        <v/>
      </c>
      <c r="N6202" s="100"/>
      <c r="O6202" s="72" t="s">
        <v>229</v>
      </c>
      <c r="P6202" s="101"/>
      <c r="Q6202" s="132"/>
      <c r="R6202" s="102"/>
      <c r="S6202" s="91"/>
    </row>
    <row r="6203" spans="1:19" s="104" customFormat="1" ht="12.75" customHeight="1" x14ac:dyDescent="0.25">
      <c r="A6203" s="121"/>
      <c r="B6203" s="92" t="str">
        <f>IF(E6203="","",VLOOKUP(E6203,[1]PROJECTES!$C$14:$G$5000,2,FALSE))</f>
        <v/>
      </c>
      <c r="C6203" s="121"/>
      <c r="D6203" s="93" t="str">
        <f>IF(E6203="","",VLOOKUP(E6203,[1]PROJECTES!$C$14:$G$5000,5,FALSE))</f>
        <v/>
      </c>
      <c r="E6203" s="117"/>
      <c r="F6203" s="95"/>
      <c r="G6203" s="96" t="str">
        <f>IF(E6203="","",VLOOKUP(E6203,[1]PROJECTES!$C$14:$G$5000,4,FALSE))</f>
        <v/>
      </c>
      <c r="H6203" s="118"/>
      <c r="I6203" s="97" t="str">
        <f>IF(H6203="","",VLOOKUP(H6203,BD!B$2:C$16,2,FALSE))</f>
        <v/>
      </c>
      <c r="J6203" s="98"/>
      <c r="K6203" s="135" t="str">
        <f t="shared" si="206"/>
        <v/>
      </c>
      <c r="L6203" s="99" t="str">
        <f t="shared" ca="1" si="207"/>
        <v>-</v>
      </c>
      <c r="M6203" s="93" t="str">
        <f>IF(E6203="","",VLOOKUP(E6203,[1]PROJECTES!$C$14:$Z$5000,21,FALSE))</f>
        <v/>
      </c>
      <c r="N6203" s="100"/>
      <c r="O6203" s="72" t="s">
        <v>229</v>
      </c>
      <c r="P6203" s="101"/>
      <c r="Q6203" s="132"/>
      <c r="R6203" s="102"/>
      <c r="S6203" s="91"/>
    </row>
    <row r="6204" spans="1:19" s="104" customFormat="1" ht="12.75" customHeight="1" x14ac:dyDescent="0.25">
      <c r="A6204" s="121"/>
      <c r="B6204" s="92" t="str">
        <f>IF(E6204="","",VLOOKUP(E6204,[1]PROJECTES!$C$14:$G$5000,2,FALSE))</f>
        <v/>
      </c>
      <c r="C6204" s="121"/>
      <c r="D6204" s="93" t="str">
        <f>IF(E6204="","",VLOOKUP(E6204,[1]PROJECTES!$C$14:$G$5000,5,FALSE))</f>
        <v/>
      </c>
      <c r="E6204" s="117"/>
      <c r="F6204" s="95"/>
      <c r="G6204" s="96" t="str">
        <f>IF(E6204="","",VLOOKUP(E6204,[1]PROJECTES!$C$14:$G$5000,4,FALSE))</f>
        <v/>
      </c>
      <c r="H6204" s="118"/>
      <c r="I6204" s="97" t="str">
        <f>IF(H6204="","",VLOOKUP(H6204,BD!B$2:C$16,2,FALSE))</f>
        <v/>
      </c>
      <c r="J6204" s="98"/>
      <c r="K6204" s="135" t="str">
        <f t="shared" si="206"/>
        <v/>
      </c>
      <c r="L6204" s="99" t="str">
        <f t="shared" ca="1" si="207"/>
        <v>-</v>
      </c>
      <c r="M6204" s="93" t="str">
        <f>IF(E6204="","",VLOOKUP(E6204,[1]PROJECTES!$C$14:$Z$5000,21,FALSE))</f>
        <v/>
      </c>
      <c r="N6204" s="100"/>
      <c r="O6204" s="72" t="s">
        <v>229</v>
      </c>
      <c r="P6204" s="101"/>
      <c r="Q6204" s="132"/>
      <c r="R6204" s="102"/>
      <c r="S6204" s="91"/>
    </row>
    <row r="6205" spans="1:19" s="104" customFormat="1" ht="12.75" customHeight="1" x14ac:dyDescent="0.25">
      <c r="A6205" s="121"/>
      <c r="B6205" s="92" t="str">
        <f>IF(E6205="","",VLOOKUP(E6205,[1]PROJECTES!$C$14:$G$5000,2,FALSE))</f>
        <v/>
      </c>
      <c r="C6205" s="121"/>
      <c r="D6205" s="93" t="str">
        <f>IF(E6205="","",VLOOKUP(E6205,[1]PROJECTES!$C$14:$G$5000,5,FALSE))</f>
        <v/>
      </c>
      <c r="E6205" s="117"/>
      <c r="F6205" s="95"/>
      <c r="G6205" s="96" t="str">
        <f>IF(E6205="","",VLOOKUP(E6205,[1]PROJECTES!$C$14:$G$5000,4,FALSE))</f>
        <v/>
      </c>
      <c r="H6205" s="118"/>
      <c r="I6205" s="97" t="str">
        <f>IF(H6205="","",VLOOKUP(H6205,BD!B$2:C$16,2,FALSE))</f>
        <v/>
      </c>
      <c r="J6205" s="98"/>
      <c r="K6205" s="135" t="str">
        <f t="shared" si="206"/>
        <v/>
      </c>
      <c r="L6205" s="99" t="str">
        <f t="shared" ca="1" si="207"/>
        <v>-</v>
      </c>
      <c r="M6205" s="93" t="str">
        <f>IF(E6205="","",VLOOKUP(E6205,[1]PROJECTES!$C$14:$Z$5000,21,FALSE))</f>
        <v/>
      </c>
      <c r="N6205" s="100"/>
      <c r="O6205" s="72" t="s">
        <v>229</v>
      </c>
      <c r="P6205" s="101"/>
      <c r="Q6205" s="132"/>
      <c r="R6205" s="102"/>
      <c r="S6205" s="91"/>
    </row>
    <row r="6206" spans="1:19" s="104" customFormat="1" ht="12.75" customHeight="1" x14ac:dyDescent="0.25">
      <c r="A6206" s="121"/>
      <c r="B6206" s="92" t="str">
        <f>IF(E6206="","",VLOOKUP(E6206,[1]PROJECTES!$C$14:$G$5000,2,FALSE))</f>
        <v/>
      </c>
      <c r="C6206" s="121"/>
      <c r="D6206" s="93" t="str">
        <f>IF(E6206="","",VLOOKUP(E6206,[1]PROJECTES!$C$14:$G$5000,5,FALSE))</f>
        <v/>
      </c>
      <c r="E6206" s="117"/>
      <c r="F6206" s="95"/>
      <c r="G6206" s="96" t="str">
        <f>IF(E6206="","",VLOOKUP(E6206,[1]PROJECTES!$C$14:$G$5000,4,FALSE))</f>
        <v/>
      </c>
      <c r="H6206" s="118"/>
      <c r="I6206" s="97" t="str">
        <f>IF(H6206="","",VLOOKUP(H6206,BD!B$2:C$16,2,FALSE))</f>
        <v/>
      </c>
      <c r="J6206" s="98"/>
      <c r="K6206" s="135" t="str">
        <f t="shared" si="206"/>
        <v/>
      </c>
      <c r="L6206" s="99" t="str">
        <f t="shared" ca="1" si="207"/>
        <v>-</v>
      </c>
      <c r="M6206" s="93" t="str">
        <f>IF(E6206="","",VLOOKUP(E6206,[1]PROJECTES!$C$14:$Z$5000,21,FALSE))</f>
        <v/>
      </c>
      <c r="N6206" s="100"/>
      <c r="O6206" s="72" t="s">
        <v>229</v>
      </c>
      <c r="P6206" s="101"/>
      <c r="Q6206" s="132"/>
      <c r="R6206" s="102"/>
      <c r="S6206" s="91"/>
    </row>
    <row r="6207" spans="1:19" s="104" customFormat="1" ht="12.75" customHeight="1" x14ac:dyDescent="0.25">
      <c r="A6207" s="121"/>
      <c r="B6207" s="92" t="str">
        <f>IF(E6207="","",VLOOKUP(E6207,[1]PROJECTES!$C$14:$G$5000,2,FALSE))</f>
        <v/>
      </c>
      <c r="C6207" s="121"/>
      <c r="D6207" s="93" t="str">
        <f>IF(E6207="","",VLOOKUP(E6207,[1]PROJECTES!$C$14:$G$5000,5,FALSE))</f>
        <v/>
      </c>
      <c r="E6207" s="117"/>
      <c r="F6207" s="95"/>
      <c r="G6207" s="96" t="str">
        <f>IF(E6207="","",VLOOKUP(E6207,[1]PROJECTES!$C$14:$G$5000,4,FALSE))</f>
        <v/>
      </c>
      <c r="H6207" s="118"/>
      <c r="I6207" s="97" t="str">
        <f>IF(H6207="","",VLOOKUP(H6207,BD!B$2:C$16,2,FALSE))</f>
        <v/>
      </c>
      <c r="J6207" s="98"/>
      <c r="K6207" s="135" t="str">
        <f t="shared" si="206"/>
        <v/>
      </c>
      <c r="L6207" s="99" t="str">
        <f t="shared" ca="1" si="207"/>
        <v>-</v>
      </c>
      <c r="M6207" s="93" t="str">
        <f>IF(E6207="","",VLOOKUP(E6207,[1]PROJECTES!$C$14:$Z$5000,21,FALSE))</f>
        <v/>
      </c>
      <c r="N6207" s="100"/>
      <c r="O6207" s="72" t="s">
        <v>229</v>
      </c>
      <c r="P6207" s="101"/>
      <c r="Q6207" s="132"/>
      <c r="R6207" s="102"/>
      <c r="S6207" s="91"/>
    </row>
    <row r="6208" spans="1:19" s="104" customFormat="1" ht="12.75" customHeight="1" x14ac:dyDescent="0.25">
      <c r="A6208" s="121"/>
      <c r="B6208" s="92" t="str">
        <f>IF(E6208="","",VLOOKUP(E6208,[1]PROJECTES!$C$14:$G$5000,2,FALSE))</f>
        <v/>
      </c>
      <c r="C6208" s="121"/>
      <c r="D6208" s="93" t="str">
        <f>IF(E6208="","",VLOOKUP(E6208,[1]PROJECTES!$C$14:$G$5000,5,FALSE))</f>
        <v/>
      </c>
      <c r="E6208" s="117"/>
      <c r="F6208" s="95"/>
      <c r="G6208" s="96" t="str">
        <f>IF(E6208="","",VLOOKUP(E6208,[1]PROJECTES!$C$14:$G$5000,4,FALSE))</f>
        <v/>
      </c>
      <c r="H6208" s="118"/>
      <c r="I6208" s="97" t="str">
        <f>IF(H6208="","",VLOOKUP(H6208,BD!B$2:C$16,2,FALSE))</f>
        <v/>
      </c>
      <c r="J6208" s="98"/>
      <c r="K6208" s="135" t="str">
        <f t="shared" si="206"/>
        <v/>
      </c>
      <c r="L6208" s="99" t="str">
        <f t="shared" ca="1" si="207"/>
        <v>-</v>
      </c>
      <c r="M6208" s="93" t="str">
        <f>IF(E6208="","",VLOOKUP(E6208,[1]PROJECTES!$C$14:$Z$5000,21,FALSE))</f>
        <v/>
      </c>
      <c r="N6208" s="100"/>
      <c r="O6208" s="72" t="s">
        <v>229</v>
      </c>
      <c r="P6208" s="101"/>
      <c r="Q6208" s="132"/>
      <c r="R6208" s="102"/>
      <c r="S6208" s="91"/>
    </row>
    <row r="6209" spans="1:19" s="104" customFormat="1" ht="12.75" customHeight="1" x14ac:dyDescent="0.25">
      <c r="A6209" s="121"/>
      <c r="B6209" s="92" t="str">
        <f>IF(E6209="","",VLOOKUP(E6209,[1]PROJECTES!$C$14:$G$5000,2,FALSE))</f>
        <v/>
      </c>
      <c r="C6209" s="121"/>
      <c r="D6209" s="93" t="str">
        <f>IF(E6209="","",VLOOKUP(E6209,[1]PROJECTES!$C$14:$G$5000,5,FALSE))</f>
        <v/>
      </c>
      <c r="E6209" s="117"/>
      <c r="F6209" s="95"/>
      <c r="G6209" s="96" t="str">
        <f>IF(E6209="","",VLOOKUP(E6209,[1]PROJECTES!$C$14:$G$5000,4,FALSE))</f>
        <v/>
      </c>
      <c r="H6209" s="118"/>
      <c r="I6209" s="97" t="str">
        <f>IF(H6209="","",VLOOKUP(H6209,BD!B$2:C$16,2,FALSE))</f>
        <v/>
      </c>
      <c r="J6209" s="98"/>
      <c r="K6209" s="135" t="str">
        <f t="shared" si="206"/>
        <v/>
      </c>
      <c r="L6209" s="99" t="str">
        <f t="shared" ca="1" si="207"/>
        <v>-</v>
      </c>
      <c r="M6209" s="93" t="str">
        <f>IF(E6209="","",VLOOKUP(E6209,[1]PROJECTES!$C$14:$Z$5000,21,FALSE))</f>
        <v/>
      </c>
      <c r="N6209" s="100"/>
      <c r="O6209" s="72" t="s">
        <v>229</v>
      </c>
      <c r="P6209" s="101"/>
      <c r="Q6209" s="132"/>
      <c r="R6209" s="102"/>
      <c r="S6209" s="91"/>
    </row>
    <row r="6210" spans="1:19" s="104" customFormat="1" ht="12.75" customHeight="1" x14ac:dyDescent="0.25">
      <c r="A6210" s="121"/>
      <c r="B6210" s="92" t="str">
        <f>IF(E6210="","",VLOOKUP(E6210,[1]PROJECTES!$C$14:$G$5000,2,FALSE))</f>
        <v/>
      </c>
      <c r="C6210" s="121"/>
      <c r="D6210" s="93" t="str">
        <f>IF(E6210="","",VLOOKUP(E6210,[1]PROJECTES!$C$14:$G$5000,5,FALSE))</f>
        <v/>
      </c>
      <c r="E6210" s="117"/>
      <c r="F6210" s="95"/>
      <c r="G6210" s="96" t="str">
        <f>IF(E6210="","",VLOOKUP(E6210,[1]PROJECTES!$C$14:$G$5000,4,FALSE))</f>
        <v/>
      </c>
      <c r="H6210" s="118"/>
      <c r="I6210" s="97" t="str">
        <f>IF(H6210="","",VLOOKUP(H6210,BD!B$2:C$16,2,FALSE))</f>
        <v/>
      </c>
      <c r="J6210" s="98"/>
      <c r="K6210" s="135" t="str">
        <f t="shared" si="206"/>
        <v/>
      </c>
      <c r="L6210" s="99" t="str">
        <f t="shared" ca="1" si="207"/>
        <v>-</v>
      </c>
      <c r="M6210" s="93" t="str">
        <f>IF(E6210="","",VLOOKUP(E6210,[1]PROJECTES!$C$14:$Z$5000,21,FALSE))</f>
        <v/>
      </c>
      <c r="N6210" s="100"/>
      <c r="O6210" s="72" t="s">
        <v>229</v>
      </c>
      <c r="P6210" s="101"/>
      <c r="Q6210" s="132"/>
      <c r="R6210" s="102"/>
      <c r="S6210" s="91"/>
    </row>
    <row r="6211" spans="1:19" s="104" customFormat="1" ht="12.75" customHeight="1" x14ac:dyDescent="0.25">
      <c r="A6211" s="121"/>
      <c r="B6211" s="92" t="str">
        <f>IF(E6211="","",VLOOKUP(E6211,[1]PROJECTES!$C$14:$G$5000,2,FALSE))</f>
        <v/>
      </c>
      <c r="C6211" s="121"/>
      <c r="D6211" s="93" t="str">
        <f>IF(E6211="","",VLOOKUP(E6211,[1]PROJECTES!$C$14:$G$5000,5,FALSE))</f>
        <v/>
      </c>
      <c r="E6211" s="117"/>
      <c r="F6211" s="95"/>
      <c r="G6211" s="96" t="str">
        <f>IF(E6211="","",VLOOKUP(E6211,[1]PROJECTES!$C$14:$G$5000,4,FALSE))</f>
        <v/>
      </c>
      <c r="H6211" s="118"/>
      <c r="I6211" s="97" t="str">
        <f>IF(H6211="","",VLOOKUP(H6211,BD!B$2:C$16,2,FALSE))</f>
        <v/>
      </c>
      <c r="J6211" s="98"/>
      <c r="K6211" s="135" t="str">
        <f t="shared" si="206"/>
        <v/>
      </c>
      <c r="L6211" s="99" t="str">
        <f t="shared" ca="1" si="207"/>
        <v>-</v>
      </c>
      <c r="M6211" s="93" t="str">
        <f>IF(E6211="","",VLOOKUP(E6211,[1]PROJECTES!$C$14:$Z$5000,21,FALSE))</f>
        <v/>
      </c>
      <c r="N6211" s="100"/>
      <c r="O6211" s="72" t="s">
        <v>229</v>
      </c>
      <c r="P6211" s="101"/>
      <c r="Q6211" s="132"/>
      <c r="R6211" s="102"/>
      <c r="S6211" s="91"/>
    </row>
    <row r="6212" spans="1:19" s="104" customFormat="1" ht="12.75" customHeight="1" x14ac:dyDescent="0.25">
      <c r="A6212" s="121"/>
      <c r="B6212" s="92" t="str">
        <f>IF(E6212="","",VLOOKUP(E6212,[1]PROJECTES!$C$14:$G$5000,2,FALSE))</f>
        <v/>
      </c>
      <c r="C6212" s="121"/>
      <c r="D6212" s="93" t="str">
        <f>IF(E6212="","",VLOOKUP(E6212,[1]PROJECTES!$C$14:$G$5000,5,FALSE))</f>
        <v/>
      </c>
      <c r="E6212" s="117"/>
      <c r="F6212" s="95"/>
      <c r="G6212" s="96" t="str">
        <f>IF(E6212="","",VLOOKUP(E6212,[1]PROJECTES!$C$14:$G$5000,4,FALSE))</f>
        <v/>
      </c>
      <c r="H6212" s="118"/>
      <c r="I6212" s="97" t="str">
        <f>IF(H6212="","",VLOOKUP(H6212,BD!B$2:C$16,2,FALSE))</f>
        <v/>
      </c>
      <c r="J6212" s="98"/>
      <c r="K6212" s="135" t="str">
        <f t="shared" si="206"/>
        <v/>
      </c>
      <c r="L6212" s="99" t="str">
        <f t="shared" ca="1" si="207"/>
        <v>-</v>
      </c>
      <c r="M6212" s="93" t="str">
        <f>IF(E6212="","",VLOOKUP(E6212,[1]PROJECTES!$C$14:$Z$5000,21,FALSE))</f>
        <v/>
      </c>
      <c r="N6212" s="100"/>
      <c r="O6212" s="72" t="s">
        <v>229</v>
      </c>
      <c r="P6212" s="101"/>
      <c r="Q6212" s="132"/>
      <c r="R6212" s="102"/>
      <c r="S6212" s="91"/>
    </row>
    <row r="6213" spans="1:19" s="104" customFormat="1" ht="12.75" customHeight="1" x14ac:dyDescent="0.25">
      <c r="A6213" s="121"/>
      <c r="B6213" s="92" t="str">
        <f>IF(E6213="","",VLOOKUP(E6213,[1]PROJECTES!$C$14:$G$5000,2,FALSE))</f>
        <v/>
      </c>
      <c r="C6213" s="121"/>
      <c r="D6213" s="93" t="str">
        <f>IF(E6213="","",VLOOKUP(E6213,[1]PROJECTES!$C$14:$G$5000,5,FALSE))</f>
        <v/>
      </c>
      <c r="E6213" s="117"/>
      <c r="F6213" s="95"/>
      <c r="G6213" s="96" t="str">
        <f>IF(E6213="","",VLOOKUP(E6213,[1]PROJECTES!$C$14:$G$5000,4,FALSE))</f>
        <v/>
      </c>
      <c r="H6213" s="118"/>
      <c r="I6213" s="97" t="str">
        <f>IF(H6213="","",VLOOKUP(H6213,BD!B$2:C$16,2,FALSE))</f>
        <v/>
      </c>
      <c r="J6213" s="98"/>
      <c r="K6213" s="135" t="str">
        <f t="shared" si="206"/>
        <v/>
      </c>
      <c r="L6213" s="99" t="str">
        <f t="shared" ca="1" si="207"/>
        <v>-</v>
      </c>
      <c r="M6213" s="93" t="str">
        <f>IF(E6213="","",VLOOKUP(E6213,[1]PROJECTES!$C$14:$Z$5000,21,FALSE))</f>
        <v/>
      </c>
      <c r="N6213" s="100"/>
      <c r="O6213" s="72" t="s">
        <v>229</v>
      </c>
      <c r="P6213" s="101"/>
      <c r="Q6213" s="132"/>
      <c r="R6213" s="102"/>
      <c r="S6213" s="91"/>
    </row>
    <row r="6214" spans="1:19" s="104" customFormat="1" ht="12.75" customHeight="1" x14ac:dyDescent="0.25">
      <c r="A6214" s="121"/>
      <c r="B6214" s="92" t="str">
        <f>IF(E6214="","",VLOOKUP(E6214,[1]PROJECTES!$C$14:$G$5000,2,FALSE))</f>
        <v/>
      </c>
      <c r="C6214" s="121"/>
      <c r="D6214" s="93" t="str">
        <f>IF(E6214="","",VLOOKUP(E6214,[1]PROJECTES!$C$14:$G$5000,5,FALSE))</f>
        <v/>
      </c>
      <c r="E6214" s="117"/>
      <c r="F6214" s="95"/>
      <c r="G6214" s="96" t="str">
        <f>IF(E6214="","",VLOOKUP(E6214,[1]PROJECTES!$C$14:$G$5000,4,FALSE))</f>
        <v/>
      </c>
      <c r="H6214" s="118"/>
      <c r="I6214" s="97" t="str">
        <f>IF(H6214="","",VLOOKUP(H6214,BD!B$2:C$16,2,FALSE))</f>
        <v/>
      </c>
      <c r="J6214" s="98"/>
      <c r="K6214" s="135" t="str">
        <f t="shared" si="206"/>
        <v/>
      </c>
      <c r="L6214" s="99" t="str">
        <f t="shared" ca="1" si="207"/>
        <v>-</v>
      </c>
      <c r="M6214" s="93" t="str">
        <f>IF(E6214="","",VLOOKUP(E6214,[1]PROJECTES!$C$14:$Z$5000,21,FALSE))</f>
        <v/>
      </c>
      <c r="N6214" s="100"/>
      <c r="O6214" s="72" t="s">
        <v>229</v>
      </c>
      <c r="P6214" s="101"/>
      <c r="Q6214" s="132"/>
      <c r="R6214" s="102"/>
      <c r="S6214" s="91"/>
    </row>
    <row r="6215" spans="1:19" s="104" customFormat="1" ht="12.75" customHeight="1" x14ac:dyDescent="0.25">
      <c r="A6215" s="121"/>
      <c r="B6215" s="92" t="str">
        <f>IF(E6215="","",VLOOKUP(E6215,[1]PROJECTES!$C$14:$G$5000,2,FALSE))</f>
        <v/>
      </c>
      <c r="C6215" s="121"/>
      <c r="D6215" s="93" t="str">
        <f>IF(E6215="","",VLOOKUP(E6215,[1]PROJECTES!$C$14:$G$5000,5,FALSE))</f>
        <v/>
      </c>
      <c r="E6215" s="117"/>
      <c r="F6215" s="95"/>
      <c r="G6215" s="96" t="str">
        <f>IF(E6215="","",VLOOKUP(E6215,[1]PROJECTES!$C$14:$G$5000,4,FALSE))</f>
        <v/>
      </c>
      <c r="H6215" s="118"/>
      <c r="I6215" s="97" t="str">
        <f>IF(H6215="","",VLOOKUP(H6215,BD!B$2:C$16,2,FALSE))</f>
        <v/>
      </c>
      <c r="J6215" s="98"/>
      <c r="K6215" s="135" t="str">
        <f t="shared" si="206"/>
        <v/>
      </c>
      <c r="L6215" s="99" t="str">
        <f t="shared" ca="1" si="207"/>
        <v>-</v>
      </c>
      <c r="M6215" s="93" t="str">
        <f>IF(E6215="","",VLOOKUP(E6215,[1]PROJECTES!$C$14:$Z$5000,21,FALSE))</f>
        <v/>
      </c>
      <c r="N6215" s="100"/>
      <c r="O6215" s="72" t="s">
        <v>229</v>
      </c>
      <c r="P6215" s="101"/>
      <c r="Q6215" s="132"/>
      <c r="R6215" s="102"/>
      <c r="S6215" s="91"/>
    </row>
    <row r="6216" spans="1:19" s="104" customFormat="1" ht="12.75" customHeight="1" x14ac:dyDescent="0.25">
      <c r="A6216" s="121"/>
      <c r="B6216" s="92" t="str">
        <f>IF(E6216="","",VLOOKUP(E6216,[1]PROJECTES!$C$14:$G$5000,2,FALSE))</f>
        <v/>
      </c>
      <c r="C6216" s="121"/>
      <c r="D6216" s="93" t="str">
        <f>IF(E6216="","",VLOOKUP(E6216,[1]PROJECTES!$C$14:$G$5000,5,FALSE))</f>
        <v/>
      </c>
      <c r="E6216" s="117"/>
      <c r="F6216" s="95"/>
      <c r="G6216" s="96" t="str">
        <f>IF(E6216="","",VLOOKUP(E6216,[1]PROJECTES!$C$14:$G$5000,4,FALSE))</f>
        <v/>
      </c>
      <c r="H6216" s="118"/>
      <c r="I6216" s="97" t="str">
        <f>IF(H6216="","",VLOOKUP(H6216,BD!B$2:C$16,2,FALSE))</f>
        <v/>
      </c>
      <c r="J6216" s="98"/>
      <c r="K6216" s="135" t="str">
        <f t="shared" si="206"/>
        <v/>
      </c>
      <c r="L6216" s="99" t="str">
        <f t="shared" ca="1" si="207"/>
        <v>-</v>
      </c>
      <c r="M6216" s="93" t="str">
        <f>IF(E6216="","",VLOOKUP(E6216,[1]PROJECTES!$C$14:$Z$5000,21,FALSE))</f>
        <v/>
      </c>
      <c r="N6216" s="100"/>
      <c r="O6216" s="72" t="s">
        <v>229</v>
      </c>
      <c r="P6216" s="101"/>
      <c r="Q6216" s="132"/>
      <c r="R6216" s="102"/>
      <c r="S6216" s="91"/>
    </row>
    <row r="6217" spans="1:19" s="104" customFormat="1" ht="12.75" customHeight="1" x14ac:dyDescent="0.25">
      <c r="A6217" s="121"/>
      <c r="B6217" s="92" t="str">
        <f>IF(E6217="","",VLOOKUP(E6217,[1]PROJECTES!$C$14:$G$5000,2,FALSE))</f>
        <v/>
      </c>
      <c r="C6217" s="121"/>
      <c r="D6217" s="93" t="str">
        <f>IF(E6217="","",VLOOKUP(E6217,[1]PROJECTES!$C$14:$G$5000,5,FALSE))</f>
        <v/>
      </c>
      <c r="E6217" s="117"/>
      <c r="F6217" s="95"/>
      <c r="G6217" s="96" t="str">
        <f>IF(E6217="","",VLOOKUP(E6217,[1]PROJECTES!$C$14:$G$5000,4,FALSE))</f>
        <v/>
      </c>
      <c r="H6217" s="118"/>
      <c r="I6217" s="97" t="str">
        <f>IF(H6217="","",VLOOKUP(H6217,BD!B$2:C$16,2,FALSE))</f>
        <v/>
      </c>
      <c r="J6217" s="98"/>
      <c r="K6217" s="135" t="str">
        <f t="shared" si="206"/>
        <v/>
      </c>
      <c r="L6217" s="99" t="str">
        <f t="shared" ca="1" si="207"/>
        <v>-</v>
      </c>
      <c r="M6217" s="93" t="str">
        <f>IF(E6217="","",VLOOKUP(E6217,[1]PROJECTES!$C$14:$Z$5000,21,FALSE))</f>
        <v/>
      </c>
      <c r="N6217" s="100"/>
      <c r="O6217" s="72" t="s">
        <v>229</v>
      </c>
      <c r="P6217" s="101"/>
      <c r="Q6217" s="132"/>
      <c r="R6217" s="102"/>
      <c r="S6217" s="91"/>
    </row>
    <row r="6218" spans="1:19" s="104" customFormat="1" ht="12.75" customHeight="1" x14ac:dyDescent="0.25">
      <c r="A6218" s="121"/>
      <c r="B6218" s="92" t="str">
        <f>IF(E6218="","",VLOOKUP(E6218,[1]PROJECTES!$C$14:$G$5000,2,FALSE))</f>
        <v/>
      </c>
      <c r="C6218" s="121"/>
      <c r="D6218" s="93" t="str">
        <f>IF(E6218="","",VLOOKUP(E6218,[1]PROJECTES!$C$14:$G$5000,5,FALSE))</f>
        <v/>
      </c>
      <c r="E6218" s="117"/>
      <c r="F6218" s="95"/>
      <c r="G6218" s="96" t="str">
        <f>IF(E6218="","",VLOOKUP(E6218,[1]PROJECTES!$C$14:$G$5000,4,FALSE))</f>
        <v/>
      </c>
      <c r="H6218" s="118"/>
      <c r="I6218" s="97" t="str">
        <f>IF(H6218="","",VLOOKUP(H6218,BD!B$2:C$16,2,FALSE))</f>
        <v/>
      </c>
      <c r="J6218" s="98"/>
      <c r="K6218" s="135" t="str">
        <f t="shared" si="206"/>
        <v/>
      </c>
      <c r="L6218" s="99" t="str">
        <f t="shared" ca="1" si="207"/>
        <v>-</v>
      </c>
      <c r="M6218" s="93" t="str">
        <f>IF(E6218="","",VLOOKUP(E6218,[1]PROJECTES!$C$14:$Z$5000,21,FALSE))</f>
        <v/>
      </c>
      <c r="N6218" s="100"/>
      <c r="O6218" s="72" t="s">
        <v>229</v>
      </c>
      <c r="P6218" s="101"/>
      <c r="Q6218" s="132"/>
      <c r="R6218" s="102"/>
      <c r="S6218" s="91"/>
    </row>
    <row r="6219" spans="1:19" s="104" customFormat="1" ht="12.75" customHeight="1" x14ac:dyDescent="0.25">
      <c r="A6219" s="121"/>
      <c r="B6219" s="92" t="str">
        <f>IF(E6219="","",VLOOKUP(E6219,[1]PROJECTES!$C$14:$G$5000,2,FALSE))</f>
        <v/>
      </c>
      <c r="C6219" s="121"/>
      <c r="D6219" s="93" t="str">
        <f>IF(E6219="","",VLOOKUP(E6219,[1]PROJECTES!$C$14:$G$5000,5,FALSE))</f>
        <v/>
      </c>
      <c r="E6219" s="117"/>
      <c r="F6219" s="95"/>
      <c r="G6219" s="96" t="str">
        <f>IF(E6219="","",VLOOKUP(E6219,[1]PROJECTES!$C$14:$G$5000,4,FALSE))</f>
        <v/>
      </c>
      <c r="H6219" s="118"/>
      <c r="I6219" s="97" t="str">
        <f>IF(H6219="","",VLOOKUP(H6219,BD!B$2:C$16,2,FALSE))</f>
        <v/>
      </c>
      <c r="J6219" s="98"/>
      <c r="K6219" s="135" t="str">
        <f t="shared" si="206"/>
        <v/>
      </c>
      <c r="L6219" s="99" t="str">
        <f t="shared" ca="1" si="207"/>
        <v>-</v>
      </c>
      <c r="M6219" s="93" t="str">
        <f>IF(E6219="","",VLOOKUP(E6219,[1]PROJECTES!$C$14:$Z$5000,21,FALSE))</f>
        <v/>
      </c>
      <c r="N6219" s="100"/>
      <c r="O6219" s="72" t="s">
        <v>229</v>
      </c>
      <c r="P6219" s="101"/>
      <c r="Q6219" s="132"/>
      <c r="R6219" s="102"/>
      <c r="S6219" s="91"/>
    </row>
    <row r="6220" spans="1:19" s="104" customFormat="1" ht="12.75" customHeight="1" x14ac:dyDescent="0.25">
      <c r="A6220" s="121"/>
      <c r="B6220" s="92" t="str">
        <f>IF(E6220="","",VLOOKUP(E6220,[1]PROJECTES!$C$14:$G$5000,2,FALSE))</f>
        <v/>
      </c>
      <c r="C6220" s="121"/>
      <c r="D6220" s="93" t="str">
        <f>IF(E6220="","",VLOOKUP(E6220,[1]PROJECTES!$C$14:$G$5000,5,FALSE))</f>
        <v/>
      </c>
      <c r="E6220" s="117"/>
      <c r="F6220" s="95"/>
      <c r="G6220" s="96" t="str">
        <f>IF(E6220="","",VLOOKUP(E6220,[1]PROJECTES!$C$14:$G$5000,4,FALSE))</f>
        <v/>
      </c>
      <c r="H6220" s="118"/>
      <c r="I6220" s="97" t="str">
        <f>IF(H6220="","",VLOOKUP(H6220,BD!B$2:C$16,2,FALSE))</f>
        <v/>
      </c>
      <c r="J6220" s="98"/>
      <c r="K6220" s="135" t="str">
        <f t="shared" si="206"/>
        <v/>
      </c>
      <c r="L6220" s="99" t="str">
        <f t="shared" ca="1" si="207"/>
        <v>-</v>
      </c>
      <c r="M6220" s="93" t="str">
        <f>IF(E6220="","",VLOOKUP(E6220,[1]PROJECTES!$C$14:$Z$5000,21,FALSE))</f>
        <v/>
      </c>
      <c r="N6220" s="100"/>
      <c r="O6220" s="72" t="s">
        <v>229</v>
      </c>
      <c r="P6220" s="101"/>
      <c r="Q6220" s="132"/>
      <c r="R6220" s="102"/>
      <c r="S6220" s="91"/>
    </row>
    <row r="6221" spans="1:19" s="104" customFormat="1" ht="12.75" customHeight="1" x14ac:dyDescent="0.25">
      <c r="A6221" s="121"/>
      <c r="B6221" s="92" t="str">
        <f>IF(E6221="","",VLOOKUP(E6221,[1]PROJECTES!$C$14:$G$5000,2,FALSE))</f>
        <v/>
      </c>
      <c r="C6221" s="121"/>
      <c r="D6221" s="93" t="str">
        <f>IF(E6221="","",VLOOKUP(E6221,[1]PROJECTES!$C$14:$G$5000,5,FALSE))</f>
        <v/>
      </c>
      <c r="E6221" s="117"/>
      <c r="F6221" s="95"/>
      <c r="G6221" s="96" t="str">
        <f>IF(E6221="","",VLOOKUP(E6221,[1]PROJECTES!$C$14:$G$5000,4,FALSE))</f>
        <v/>
      </c>
      <c r="H6221" s="118"/>
      <c r="I6221" s="97" t="str">
        <f>IF(H6221="","",VLOOKUP(H6221,BD!B$2:C$16,2,FALSE))</f>
        <v/>
      </c>
      <c r="J6221" s="98"/>
      <c r="K6221" s="135" t="str">
        <f t="shared" si="206"/>
        <v/>
      </c>
      <c r="L6221" s="99" t="str">
        <f t="shared" ca="1" si="207"/>
        <v>-</v>
      </c>
      <c r="M6221" s="93" t="str">
        <f>IF(E6221="","",VLOOKUP(E6221,[1]PROJECTES!$C$14:$Z$5000,21,FALSE))</f>
        <v/>
      </c>
      <c r="N6221" s="100"/>
      <c r="O6221" s="72" t="s">
        <v>229</v>
      </c>
      <c r="P6221" s="101"/>
      <c r="Q6221" s="132"/>
      <c r="R6221" s="102"/>
      <c r="S6221" s="91"/>
    </row>
    <row r="6222" spans="1:19" s="104" customFormat="1" ht="12.75" customHeight="1" x14ac:dyDescent="0.25">
      <c r="A6222" s="121"/>
      <c r="B6222" s="92" t="str">
        <f>IF(E6222="","",VLOOKUP(E6222,[1]PROJECTES!$C$14:$G$5000,2,FALSE))</f>
        <v/>
      </c>
      <c r="C6222" s="121"/>
      <c r="D6222" s="93" t="str">
        <f>IF(E6222="","",VLOOKUP(E6222,[1]PROJECTES!$C$14:$G$5000,5,FALSE))</f>
        <v/>
      </c>
      <c r="E6222" s="117"/>
      <c r="F6222" s="95"/>
      <c r="G6222" s="96" t="str">
        <f>IF(E6222="","",VLOOKUP(E6222,[1]PROJECTES!$C$14:$G$5000,4,FALSE))</f>
        <v/>
      </c>
      <c r="H6222" s="118"/>
      <c r="I6222" s="97" t="str">
        <f>IF(H6222="","",VLOOKUP(H6222,BD!B$2:C$16,2,FALSE))</f>
        <v/>
      </c>
      <c r="J6222" s="98"/>
      <c r="K6222" s="135" t="str">
        <f t="shared" si="206"/>
        <v/>
      </c>
      <c r="L6222" s="99" t="str">
        <f t="shared" ca="1" si="207"/>
        <v>-</v>
      </c>
      <c r="M6222" s="93" t="str">
        <f>IF(E6222="","",VLOOKUP(E6222,[1]PROJECTES!$C$14:$Z$5000,21,FALSE))</f>
        <v/>
      </c>
      <c r="N6222" s="100"/>
      <c r="O6222" s="72" t="s">
        <v>229</v>
      </c>
      <c r="P6222" s="101"/>
      <c r="Q6222" s="132"/>
      <c r="R6222" s="102"/>
      <c r="S6222" s="91"/>
    </row>
    <row r="6223" spans="1:19" s="104" customFormat="1" ht="12.75" customHeight="1" x14ac:dyDescent="0.25">
      <c r="A6223" s="121"/>
      <c r="B6223" s="92" t="str">
        <f>IF(E6223="","",VLOOKUP(E6223,[1]PROJECTES!$C$14:$G$5000,2,FALSE))</f>
        <v/>
      </c>
      <c r="C6223" s="121"/>
      <c r="D6223" s="93" t="str">
        <f>IF(E6223="","",VLOOKUP(E6223,[1]PROJECTES!$C$14:$G$5000,5,FALSE))</f>
        <v/>
      </c>
      <c r="E6223" s="117"/>
      <c r="F6223" s="95"/>
      <c r="G6223" s="96" t="str">
        <f>IF(E6223="","",VLOOKUP(E6223,[1]PROJECTES!$C$14:$G$5000,4,FALSE))</f>
        <v/>
      </c>
      <c r="H6223" s="118"/>
      <c r="I6223" s="97" t="str">
        <f>IF(H6223="","",VLOOKUP(H6223,BD!B$2:C$16,2,FALSE))</f>
        <v/>
      </c>
      <c r="J6223" s="98"/>
      <c r="K6223" s="135" t="str">
        <f t="shared" si="206"/>
        <v/>
      </c>
      <c r="L6223" s="99" t="str">
        <f t="shared" ca="1" si="207"/>
        <v>-</v>
      </c>
      <c r="M6223" s="93" t="str">
        <f>IF(E6223="","",VLOOKUP(E6223,[1]PROJECTES!$C$14:$Z$5000,21,FALSE))</f>
        <v/>
      </c>
      <c r="N6223" s="100"/>
      <c r="O6223" s="72" t="s">
        <v>229</v>
      </c>
      <c r="P6223" s="101"/>
      <c r="Q6223" s="132"/>
      <c r="R6223" s="102"/>
      <c r="S6223" s="91"/>
    </row>
    <row r="6224" spans="1:19" s="104" customFormat="1" ht="12.75" customHeight="1" x14ac:dyDescent="0.25">
      <c r="A6224" s="121"/>
      <c r="B6224" s="92" t="str">
        <f>IF(E6224="","",VLOOKUP(E6224,[1]PROJECTES!$C$14:$G$5000,2,FALSE))</f>
        <v/>
      </c>
      <c r="C6224" s="121"/>
      <c r="D6224" s="93" t="str">
        <f>IF(E6224="","",VLOOKUP(E6224,[1]PROJECTES!$C$14:$G$5000,5,FALSE))</f>
        <v/>
      </c>
      <c r="E6224" s="117"/>
      <c r="F6224" s="95"/>
      <c r="G6224" s="96" t="str">
        <f>IF(E6224="","",VLOOKUP(E6224,[1]PROJECTES!$C$14:$G$5000,4,FALSE))</f>
        <v/>
      </c>
      <c r="H6224" s="118"/>
      <c r="I6224" s="97" t="str">
        <f>IF(H6224="","",VLOOKUP(H6224,BD!B$2:C$16,2,FALSE))</f>
        <v/>
      </c>
      <c r="J6224" s="98"/>
      <c r="K6224" s="135" t="str">
        <f t="shared" si="206"/>
        <v/>
      </c>
      <c r="L6224" s="99" t="str">
        <f t="shared" ca="1" si="207"/>
        <v>-</v>
      </c>
      <c r="M6224" s="93" t="str">
        <f>IF(E6224="","",VLOOKUP(E6224,[1]PROJECTES!$C$14:$Z$5000,21,FALSE))</f>
        <v/>
      </c>
      <c r="N6224" s="100"/>
      <c r="O6224" s="72" t="s">
        <v>229</v>
      </c>
      <c r="P6224" s="101"/>
      <c r="Q6224" s="132"/>
      <c r="R6224" s="102"/>
      <c r="S6224" s="91"/>
    </row>
    <row r="6225" spans="1:19" s="104" customFormat="1" ht="12.75" customHeight="1" x14ac:dyDescent="0.25">
      <c r="A6225" s="121"/>
      <c r="B6225" s="92" t="str">
        <f>IF(E6225="","",VLOOKUP(E6225,[1]PROJECTES!$C$14:$G$5000,2,FALSE))</f>
        <v/>
      </c>
      <c r="C6225" s="121"/>
      <c r="D6225" s="93" t="str">
        <f>IF(E6225="","",VLOOKUP(E6225,[1]PROJECTES!$C$14:$G$5000,5,FALSE))</f>
        <v/>
      </c>
      <c r="E6225" s="117"/>
      <c r="F6225" s="95"/>
      <c r="G6225" s="96" t="str">
        <f>IF(E6225="","",VLOOKUP(E6225,[1]PROJECTES!$C$14:$G$5000,4,FALSE))</f>
        <v/>
      </c>
      <c r="H6225" s="118"/>
      <c r="I6225" s="97" t="str">
        <f>IF(H6225="","",VLOOKUP(H6225,BD!B$2:C$16,2,FALSE))</f>
        <v/>
      </c>
      <c r="J6225" s="98"/>
      <c r="K6225" s="135" t="str">
        <f t="shared" si="206"/>
        <v/>
      </c>
      <c r="L6225" s="99" t="str">
        <f t="shared" ca="1" si="207"/>
        <v>-</v>
      </c>
      <c r="M6225" s="93" t="str">
        <f>IF(E6225="","",VLOOKUP(E6225,[1]PROJECTES!$C$14:$Z$5000,21,FALSE))</f>
        <v/>
      </c>
      <c r="N6225" s="100"/>
      <c r="O6225" s="72" t="s">
        <v>229</v>
      </c>
      <c r="P6225" s="101"/>
      <c r="Q6225" s="132"/>
      <c r="R6225" s="102"/>
      <c r="S6225" s="91"/>
    </row>
    <row r="6226" spans="1:19" s="104" customFormat="1" ht="12.75" customHeight="1" x14ac:dyDescent="0.25">
      <c r="A6226" s="121"/>
      <c r="B6226" s="92" t="str">
        <f>IF(E6226="","",VLOOKUP(E6226,[1]PROJECTES!$C$14:$G$5000,2,FALSE))</f>
        <v/>
      </c>
      <c r="C6226" s="121"/>
      <c r="D6226" s="93" t="str">
        <f>IF(E6226="","",VLOOKUP(E6226,[1]PROJECTES!$C$14:$G$5000,5,FALSE))</f>
        <v/>
      </c>
      <c r="E6226" s="117"/>
      <c r="F6226" s="95"/>
      <c r="G6226" s="96" t="str">
        <f>IF(E6226="","",VLOOKUP(E6226,[1]PROJECTES!$C$14:$G$5000,4,FALSE))</f>
        <v/>
      </c>
      <c r="H6226" s="118"/>
      <c r="I6226" s="97" t="str">
        <f>IF(H6226="","",VLOOKUP(H6226,BD!B$2:C$16,2,FALSE))</f>
        <v/>
      </c>
      <c r="J6226" s="98"/>
      <c r="K6226" s="135" t="str">
        <f t="shared" si="206"/>
        <v/>
      </c>
      <c r="L6226" s="99" t="str">
        <f t="shared" ca="1" si="207"/>
        <v>-</v>
      </c>
      <c r="M6226" s="93" t="str">
        <f>IF(E6226="","",VLOOKUP(E6226,[1]PROJECTES!$C$14:$Z$5000,21,FALSE))</f>
        <v/>
      </c>
      <c r="N6226" s="100"/>
      <c r="O6226" s="72" t="s">
        <v>229</v>
      </c>
      <c r="P6226" s="101"/>
      <c r="Q6226" s="132"/>
      <c r="R6226" s="102"/>
      <c r="S6226" s="91"/>
    </row>
    <row r="6227" spans="1:19" s="104" customFormat="1" ht="12.75" customHeight="1" x14ac:dyDescent="0.25">
      <c r="A6227" s="121"/>
      <c r="B6227" s="92" t="str">
        <f>IF(E6227="","",VLOOKUP(E6227,[1]PROJECTES!$C$14:$G$5000,2,FALSE))</f>
        <v/>
      </c>
      <c r="C6227" s="121"/>
      <c r="D6227" s="93" t="str">
        <f>IF(E6227="","",VLOOKUP(E6227,[1]PROJECTES!$C$14:$G$5000,5,FALSE))</f>
        <v/>
      </c>
      <c r="E6227" s="117"/>
      <c r="F6227" s="95"/>
      <c r="G6227" s="96" t="str">
        <f>IF(E6227="","",VLOOKUP(E6227,[1]PROJECTES!$C$14:$G$5000,4,FALSE))</f>
        <v/>
      </c>
      <c r="H6227" s="118"/>
      <c r="I6227" s="97" t="str">
        <f>IF(H6227="","",VLOOKUP(H6227,BD!B$2:C$16,2,FALSE))</f>
        <v/>
      </c>
      <c r="J6227" s="98"/>
      <c r="K6227" s="135" t="str">
        <f t="shared" si="206"/>
        <v/>
      </c>
      <c r="L6227" s="99" t="str">
        <f t="shared" ca="1" si="207"/>
        <v>-</v>
      </c>
      <c r="M6227" s="93" t="str">
        <f>IF(E6227="","",VLOOKUP(E6227,[1]PROJECTES!$C$14:$Z$5000,21,FALSE))</f>
        <v/>
      </c>
      <c r="N6227" s="100"/>
      <c r="O6227" s="72" t="s">
        <v>229</v>
      </c>
      <c r="P6227" s="101"/>
      <c r="Q6227" s="132"/>
      <c r="R6227" s="102"/>
      <c r="S6227" s="91"/>
    </row>
    <row r="6228" spans="1:19" s="104" customFormat="1" ht="12.75" customHeight="1" x14ac:dyDescent="0.25">
      <c r="A6228" s="121"/>
      <c r="B6228" s="92" t="str">
        <f>IF(E6228="","",VLOOKUP(E6228,[1]PROJECTES!$C$14:$G$5000,2,FALSE))</f>
        <v/>
      </c>
      <c r="C6228" s="121"/>
      <c r="D6228" s="93" t="str">
        <f>IF(E6228="","",VLOOKUP(E6228,[1]PROJECTES!$C$14:$G$5000,5,FALSE))</f>
        <v/>
      </c>
      <c r="E6228" s="117"/>
      <c r="F6228" s="95"/>
      <c r="G6228" s="96" t="str">
        <f>IF(E6228="","",VLOOKUP(E6228,[1]PROJECTES!$C$14:$G$5000,4,FALSE))</f>
        <v/>
      </c>
      <c r="H6228" s="118"/>
      <c r="I6228" s="97" t="str">
        <f>IF(H6228="","",VLOOKUP(H6228,BD!B$2:C$16,2,FALSE))</f>
        <v/>
      </c>
      <c r="J6228" s="98"/>
      <c r="K6228" s="135" t="str">
        <f t="shared" si="206"/>
        <v/>
      </c>
      <c r="L6228" s="99" t="str">
        <f t="shared" ca="1" si="207"/>
        <v>-</v>
      </c>
      <c r="M6228" s="93" t="str">
        <f>IF(E6228="","",VLOOKUP(E6228,[1]PROJECTES!$C$14:$Z$5000,21,FALSE))</f>
        <v/>
      </c>
      <c r="N6228" s="100"/>
      <c r="O6228" s="72" t="s">
        <v>229</v>
      </c>
      <c r="P6228" s="101"/>
      <c r="Q6228" s="132"/>
      <c r="R6228" s="102"/>
      <c r="S6228" s="91"/>
    </row>
    <row r="6229" spans="1:19" s="104" customFormat="1" ht="12.75" customHeight="1" x14ac:dyDescent="0.25">
      <c r="A6229" s="121"/>
      <c r="B6229" s="92" t="str">
        <f>IF(E6229="","",VLOOKUP(E6229,[1]PROJECTES!$C$14:$G$5000,2,FALSE))</f>
        <v/>
      </c>
      <c r="C6229" s="121"/>
      <c r="D6229" s="93" t="str">
        <f>IF(E6229="","",VLOOKUP(E6229,[1]PROJECTES!$C$14:$G$5000,5,FALSE))</f>
        <v/>
      </c>
      <c r="E6229" s="117"/>
      <c r="F6229" s="95"/>
      <c r="G6229" s="96" t="str">
        <f>IF(E6229="","",VLOOKUP(E6229,[1]PROJECTES!$C$14:$G$5000,4,FALSE))</f>
        <v/>
      </c>
      <c r="H6229" s="118"/>
      <c r="I6229" s="97" t="str">
        <f>IF(H6229="","",VLOOKUP(H6229,BD!B$2:C$16,2,FALSE))</f>
        <v/>
      </c>
      <c r="J6229" s="98"/>
      <c r="K6229" s="135" t="str">
        <f t="shared" si="206"/>
        <v/>
      </c>
      <c r="L6229" s="99" t="str">
        <f t="shared" ca="1" si="207"/>
        <v>-</v>
      </c>
      <c r="M6229" s="93" t="str">
        <f>IF(E6229="","",VLOOKUP(E6229,[1]PROJECTES!$C$14:$Z$5000,21,FALSE))</f>
        <v/>
      </c>
      <c r="N6229" s="100"/>
      <c r="O6229" s="72" t="s">
        <v>229</v>
      </c>
      <c r="P6229" s="101"/>
      <c r="Q6229" s="132"/>
      <c r="R6229" s="102"/>
      <c r="S6229" s="91"/>
    </row>
    <row r="6230" spans="1:19" s="104" customFormat="1" ht="12.75" customHeight="1" x14ac:dyDescent="0.25">
      <c r="A6230" s="121"/>
      <c r="B6230" s="92" t="str">
        <f>IF(E6230="","",VLOOKUP(E6230,[1]PROJECTES!$C$14:$G$5000,2,FALSE))</f>
        <v/>
      </c>
      <c r="C6230" s="121"/>
      <c r="D6230" s="93" t="str">
        <f>IF(E6230="","",VLOOKUP(E6230,[1]PROJECTES!$C$14:$G$5000,5,FALSE))</f>
        <v/>
      </c>
      <c r="E6230" s="117"/>
      <c r="F6230" s="95"/>
      <c r="G6230" s="96" t="str">
        <f>IF(E6230="","",VLOOKUP(E6230,[1]PROJECTES!$C$14:$G$5000,4,FALSE))</f>
        <v/>
      </c>
      <c r="H6230" s="118"/>
      <c r="I6230" s="97" t="str">
        <f>IF(H6230="","",VLOOKUP(H6230,BD!B$2:C$16,2,FALSE))</f>
        <v/>
      </c>
      <c r="J6230" s="98"/>
      <c r="K6230" s="135" t="str">
        <f t="shared" si="206"/>
        <v/>
      </c>
      <c r="L6230" s="99" t="str">
        <f t="shared" ca="1" si="207"/>
        <v>-</v>
      </c>
      <c r="M6230" s="93" t="str">
        <f>IF(E6230="","",VLOOKUP(E6230,[1]PROJECTES!$C$14:$Z$5000,21,FALSE))</f>
        <v/>
      </c>
      <c r="N6230" s="100"/>
      <c r="O6230" s="72" t="s">
        <v>229</v>
      </c>
      <c r="P6230" s="101"/>
      <c r="Q6230" s="132"/>
      <c r="R6230" s="102"/>
      <c r="S6230" s="91"/>
    </row>
    <row r="6231" spans="1:19" s="104" customFormat="1" ht="12.75" customHeight="1" x14ac:dyDescent="0.25">
      <c r="A6231" s="121"/>
      <c r="B6231" s="92" t="str">
        <f>IF(E6231="","",VLOOKUP(E6231,[1]PROJECTES!$C$14:$G$5000,2,FALSE))</f>
        <v/>
      </c>
      <c r="C6231" s="121"/>
      <c r="D6231" s="93" t="str">
        <f>IF(E6231="","",VLOOKUP(E6231,[1]PROJECTES!$C$14:$G$5000,5,FALSE))</f>
        <v/>
      </c>
      <c r="E6231" s="117"/>
      <c r="F6231" s="95"/>
      <c r="G6231" s="96" t="str">
        <f>IF(E6231="","",VLOOKUP(E6231,[1]PROJECTES!$C$14:$G$5000,4,FALSE))</f>
        <v/>
      </c>
      <c r="H6231" s="118"/>
      <c r="I6231" s="97" t="str">
        <f>IF(H6231="","",VLOOKUP(H6231,BD!B$2:C$16,2,FALSE))</f>
        <v/>
      </c>
      <c r="J6231" s="98"/>
      <c r="K6231" s="135" t="str">
        <f t="shared" si="206"/>
        <v/>
      </c>
      <c r="L6231" s="99" t="str">
        <f t="shared" ca="1" si="207"/>
        <v>-</v>
      </c>
      <c r="M6231" s="93" t="str">
        <f>IF(E6231="","",VLOOKUP(E6231,[1]PROJECTES!$C$14:$Z$5000,21,FALSE))</f>
        <v/>
      </c>
      <c r="N6231" s="100"/>
      <c r="O6231" s="72" t="s">
        <v>229</v>
      </c>
      <c r="P6231" s="101"/>
      <c r="Q6231" s="132"/>
      <c r="R6231" s="102"/>
      <c r="S6231" s="91"/>
    </row>
    <row r="6232" spans="1:19" s="104" customFormat="1" ht="12.75" customHeight="1" x14ac:dyDescent="0.25">
      <c r="A6232" s="121"/>
      <c r="B6232" s="92" t="str">
        <f>IF(E6232="","",VLOOKUP(E6232,[1]PROJECTES!$C$14:$G$5000,2,FALSE))</f>
        <v/>
      </c>
      <c r="C6232" s="121"/>
      <c r="D6232" s="93" t="str">
        <f>IF(E6232="","",VLOOKUP(E6232,[1]PROJECTES!$C$14:$G$5000,5,FALSE))</f>
        <v/>
      </c>
      <c r="E6232" s="117"/>
      <c r="F6232" s="95"/>
      <c r="G6232" s="96" t="str">
        <f>IF(E6232="","",VLOOKUP(E6232,[1]PROJECTES!$C$14:$G$5000,4,FALSE))</f>
        <v/>
      </c>
      <c r="H6232" s="118"/>
      <c r="I6232" s="97" t="str">
        <f>IF(H6232="","",VLOOKUP(H6232,BD!B$2:C$16,2,FALSE))</f>
        <v/>
      </c>
      <c r="J6232" s="98"/>
      <c r="K6232" s="135" t="str">
        <f t="shared" si="206"/>
        <v/>
      </c>
      <c r="L6232" s="99" t="str">
        <f t="shared" ca="1" si="207"/>
        <v>-</v>
      </c>
      <c r="M6232" s="93" t="str">
        <f>IF(E6232="","",VLOOKUP(E6232,[1]PROJECTES!$C$14:$Z$5000,21,FALSE))</f>
        <v/>
      </c>
      <c r="N6232" s="100"/>
      <c r="O6232" s="72" t="s">
        <v>229</v>
      </c>
      <c r="P6232" s="101"/>
      <c r="Q6232" s="132"/>
      <c r="R6232" s="102"/>
      <c r="S6232" s="91"/>
    </row>
    <row r="6233" spans="1:19" s="104" customFormat="1" ht="12.75" customHeight="1" x14ac:dyDescent="0.25">
      <c r="A6233" s="121"/>
      <c r="B6233" s="92" t="str">
        <f>IF(E6233="","",VLOOKUP(E6233,[1]PROJECTES!$C$14:$G$5000,2,FALSE))</f>
        <v/>
      </c>
      <c r="C6233" s="121"/>
      <c r="D6233" s="93" t="str">
        <f>IF(E6233="","",VLOOKUP(E6233,[1]PROJECTES!$C$14:$G$5000,5,FALSE))</f>
        <v/>
      </c>
      <c r="E6233" s="117"/>
      <c r="F6233" s="95"/>
      <c r="G6233" s="96" t="str">
        <f>IF(E6233="","",VLOOKUP(E6233,[1]PROJECTES!$C$14:$G$5000,4,FALSE))</f>
        <v/>
      </c>
      <c r="H6233" s="118"/>
      <c r="I6233" s="97" t="str">
        <f>IF(H6233="","",VLOOKUP(H6233,BD!B$2:C$16,2,FALSE))</f>
        <v/>
      </c>
      <c r="J6233" s="98"/>
      <c r="K6233" s="135" t="str">
        <f t="shared" si="206"/>
        <v/>
      </c>
      <c r="L6233" s="99" t="str">
        <f t="shared" ca="1" si="207"/>
        <v>-</v>
      </c>
      <c r="M6233" s="93" t="str">
        <f>IF(E6233="","",VLOOKUP(E6233,[1]PROJECTES!$C$14:$Z$5000,21,FALSE))</f>
        <v/>
      </c>
      <c r="N6233" s="100"/>
      <c r="O6233" s="72" t="s">
        <v>229</v>
      </c>
      <c r="P6233" s="101"/>
      <c r="Q6233" s="132"/>
      <c r="R6233" s="102"/>
      <c r="S6233" s="91"/>
    </row>
    <row r="6234" spans="1:19" s="104" customFormat="1" ht="12.75" customHeight="1" x14ac:dyDescent="0.25">
      <c r="A6234" s="121"/>
      <c r="B6234" s="92" t="str">
        <f>IF(E6234="","",VLOOKUP(E6234,[1]PROJECTES!$C$14:$G$5000,2,FALSE))</f>
        <v/>
      </c>
      <c r="C6234" s="121"/>
      <c r="D6234" s="93" t="str">
        <f>IF(E6234="","",VLOOKUP(E6234,[1]PROJECTES!$C$14:$G$5000,5,FALSE))</f>
        <v/>
      </c>
      <c r="E6234" s="117"/>
      <c r="F6234" s="95"/>
      <c r="G6234" s="96" t="str">
        <f>IF(E6234="","",VLOOKUP(E6234,[1]PROJECTES!$C$14:$G$5000,4,FALSE))</f>
        <v/>
      </c>
      <c r="H6234" s="118"/>
      <c r="I6234" s="97" t="str">
        <f>IF(H6234="","",VLOOKUP(H6234,BD!B$2:C$16,2,FALSE))</f>
        <v/>
      </c>
      <c r="J6234" s="98"/>
      <c r="K6234" s="135" t="str">
        <f t="shared" si="206"/>
        <v/>
      </c>
      <c r="L6234" s="99" t="str">
        <f t="shared" ca="1" si="207"/>
        <v>-</v>
      </c>
      <c r="M6234" s="93" t="str">
        <f>IF(E6234="","",VLOOKUP(E6234,[1]PROJECTES!$C$14:$Z$5000,21,FALSE))</f>
        <v/>
      </c>
      <c r="N6234" s="100"/>
      <c r="O6234" s="72" t="s">
        <v>229</v>
      </c>
      <c r="P6234" s="101"/>
      <c r="Q6234" s="132"/>
      <c r="R6234" s="102"/>
      <c r="S6234" s="91"/>
    </row>
    <row r="6235" spans="1:19" s="104" customFormat="1" ht="12.75" customHeight="1" x14ac:dyDescent="0.25">
      <c r="A6235" s="121"/>
      <c r="B6235" s="92" t="str">
        <f>IF(E6235="","",VLOOKUP(E6235,[1]PROJECTES!$C$14:$G$5000,2,FALSE))</f>
        <v/>
      </c>
      <c r="C6235" s="121"/>
      <c r="D6235" s="93" t="str">
        <f>IF(E6235="","",VLOOKUP(E6235,[1]PROJECTES!$C$14:$G$5000,5,FALSE))</f>
        <v/>
      </c>
      <c r="E6235" s="117"/>
      <c r="F6235" s="95"/>
      <c r="G6235" s="96" t="str">
        <f>IF(E6235="","",VLOOKUP(E6235,[1]PROJECTES!$C$14:$G$5000,4,FALSE))</f>
        <v/>
      </c>
      <c r="H6235" s="118"/>
      <c r="I6235" s="97" t="str">
        <f>IF(H6235="","",VLOOKUP(H6235,BD!B$2:C$16,2,FALSE))</f>
        <v/>
      </c>
      <c r="J6235" s="98"/>
      <c r="K6235" s="135" t="str">
        <f t="shared" si="206"/>
        <v/>
      </c>
      <c r="L6235" s="99" t="str">
        <f t="shared" ca="1" si="207"/>
        <v>-</v>
      </c>
      <c r="M6235" s="93" t="str">
        <f>IF(E6235="","",VLOOKUP(E6235,[1]PROJECTES!$C$14:$Z$5000,21,FALSE))</f>
        <v/>
      </c>
      <c r="N6235" s="100"/>
      <c r="O6235" s="72" t="s">
        <v>229</v>
      </c>
      <c r="P6235" s="101"/>
      <c r="Q6235" s="132"/>
      <c r="R6235" s="102"/>
      <c r="S6235" s="91"/>
    </row>
    <row r="6236" spans="1:19" s="104" customFormat="1" ht="12.75" customHeight="1" x14ac:dyDescent="0.25">
      <c r="A6236" s="121"/>
      <c r="B6236" s="92" t="str">
        <f>IF(E6236="","",VLOOKUP(E6236,[1]PROJECTES!$C$14:$G$5000,2,FALSE))</f>
        <v/>
      </c>
      <c r="C6236" s="121"/>
      <c r="D6236" s="93" t="str">
        <f>IF(E6236="","",VLOOKUP(E6236,[1]PROJECTES!$C$14:$G$5000,5,FALSE))</f>
        <v/>
      </c>
      <c r="E6236" s="117"/>
      <c r="F6236" s="95"/>
      <c r="G6236" s="96" t="str">
        <f>IF(E6236="","",VLOOKUP(E6236,[1]PROJECTES!$C$14:$G$5000,4,FALSE))</f>
        <v/>
      </c>
      <c r="H6236" s="118"/>
      <c r="I6236" s="97" t="str">
        <f>IF(H6236="","",VLOOKUP(H6236,BD!B$2:C$16,2,FALSE))</f>
        <v/>
      </c>
      <c r="J6236" s="98"/>
      <c r="K6236" s="135" t="str">
        <f t="shared" si="206"/>
        <v/>
      </c>
      <c r="L6236" s="99" t="str">
        <f t="shared" ca="1" si="207"/>
        <v>-</v>
      </c>
      <c r="M6236" s="93" t="str">
        <f>IF(E6236="","",VLOOKUP(E6236,[1]PROJECTES!$C$14:$Z$5000,21,FALSE))</f>
        <v/>
      </c>
      <c r="N6236" s="100"/>
      <c r="O6236" s="72" t="s">
        <v>229</v>
      </c>
      <c r="P6236" s="101"/>
      <c r="Q6236" s="132"/>
      <c r="R6236" s="102"/>
      <c r="S6236" s="91"/>
    </row>
    <row r="6237" spans="1:19" s="104" customFormat="1" ht="12.75" customHeight="1" x14ac:dyDescent="0.25">
      <c r="A6237" s="121"/>
      <c r="B6237" s="92" t="str">
        <f>IF(E6237="","",VLOOKUP(E6237,[1]PROJECTES!$C$14:$G$5000,2,FALSE))</f>
        <v/>
      </c>
      <c r="C6237" s="121"/>
      <c r="D6237" s="93" t="str">
        <f>IF(E6237="","",VLOOKUP(E6237,[1]PROJECTES!$C$14:$G$5000,5,FALSE))</f>
        <v/>
      </c>
      <c r="E6237" s="117"/>
      <c r="F6237" s="95"/>
      <c r="G6237" s="96" t="str">
        <f>IF(E6237="","",VLOOKUP(E6237,[1]PROJECTES!$C$14:$G$5000,4,FALSE))</f>
        <v/>
      </c>
      <c r="H6237" s="118"/>
      <c r="I6237" s="97" t="str">
        <f>IF(H6237="","",VLOOKUP(H6237,BD!B$2:C$16,2,FALSE))</f>
        <v/>
      </c>
      <c r="J6237" s="98"/>
      <c r="K6237" s="135" t="str">
        <f t="shared" si="206"/>
        <v/>
      </c>
      <c r="L6237" s="99" t="str">
        <f t="shared" ca="1" si="207"/>
        <v>-</v>
      </c>
      <c r="M6237" s="93" t="str">
        <f>IF(E6237="","",VLOOKUP(E6237,[1]PROJECTES!$C$14:$Z$5000,21,FALSE))</f>
        <v/>
      </c>
      <c r="N6237" s="100"/>
      <c r="O6237" s="72" t="s">
        <v>229</v>
      </c>
      <c r="P6237" s="101"/>
      <c r="Q6237" s="132"/>
      <c r="R6237" s="102"/>
      <c r="S6237" s="91"/>
    </row>
    <row r="6238" spans="1:19" s="104" customFormat="1" ht="12.75" customHeight="1" x14ac:dyDescent="0.25">
      <c r="A6238" s="121"/>
      <c r="B6238" s="92" t="str">
        <f>IF(E6238="","",VLOOKUP(E6238,[1]PROJECTES!$C$14:$G$5000,2,FALSE))</f>
        <v/>
      </c>
      <c r="C6238" s="121"/>
      <c r="D6238" s="93" t="str">
        <f>IF(E6238="","",VLOOKUP(E6238,[1]PROJECTES!$C$14:$G$5000,5,FALSE))</f>
        <v/>
      </c>
      <c r="E6238" s="117"/>
      <c r="F6238" s="95"/>
      <c r="G6238" s="96" t="str">
        <f>IF(E6238="","",VLOOKUP(E6238,[1]PROJECTES!$C$14:$G$5000,4,FALSE))</f>
        <v/>
      </c>
      <c r="H6238" s="118"/>
      <c r="I6238" s="97" t="str">
        <f>IF(H6238="","",VLOOKUP(H6238,BD!B$2:C$16,2,FALSE))</f>
        <v/>
      </c>
      <c r="J6238" s="98"/>
      <c r="K6238" s="135" t="str">
        <f t="shared" si="206"/>
        <v/>
      </c>
      <c r="L6238" s="99" t="str">
        <f t="shared" ca="1" si="207"/>
        <v>-</v>
      </c>
      <c r="M6238" s="93" t="str">
        <f>IF(E6238="","",VLOOKUP(E6238,[1]PROJECTES!$C$14:$Z$5000,21,FALSE))</f>
        <v/>
      </c>
      <c r="N6238" s="100"/>
      <c r="O6238" s="72" t="s">
        <v>229</v>
      </c>
      <c r="P6238" s="101"/>
      <c r="Q6238" s="132"/>
      <c r="R6238" s="102"/>
      <c r="S6238" s="91"/>
    </row>
    <row r="6239" spans="1:19" s="104" customFormat="1" ht="12.75" customHeight="1" x14ac:dyDescent="0.25">
      <c r="A6239" s="121"/>
      <c r="B6239" s="92" t="str">
        <f>IF(E6239="","",VLOOKUP(E6239,[1]PROJECTES!$C$14:$G$5000,2,FALSE))</f>
        <v/>
      </c>
      <c r="C6239" s="121"/>
      <c r="D6239" s="93" t="str">
        <f>IF(E6239="","",VLOOKUP(E6239,[1]PROJECTES!$C$14:$G$5000,5,FALSE))</f>
        <v/>
      </c>
      <c r="E6239" s="117"/>
      <c r="F6239" s="95"/>
      <c r="G6239" s="96" t="str">
        <f>IF(E6239="","",VLOOKUP(E6239,[1]PROJECTES!$C$14:$G$5000,4,FALSE))</f>
        <v/>
      </c>
      <c r="H6239" s="118"/>
      <c r="I6239" s="97" t="str">
        <f>IF(H6239="","",VLOOKUP(H6239,BD!B$2:C$16,2,FALSE))</f>
        <v/>
      </c>
      <c r="J6239" s="98"/>
      <c r="K6239" s="135" t="str">
        <f t="shared" si="206"/>
        <v/>
      </c>
      <c r="L6239" s="99" t="str">
        <f t="shared" ca="1" si="207"/>
        <v>-</v>
      </c>
      <c r="M6239" s="93" t="str">
        <f>IF(E6239="","",VLOOKUP(E6239,[1]PROJECTES!$C$14:$Z$5000,21,FALSE))</f>
        <v/>
      </c>
      <c r="N6239" s="100"/>
      <c r="O6239" s="72" t="s">
        <v>229</v>
      </c>
      <c r="P6239" s="101"/>
      <c r="Q6239" s="132"/>
      <c r="R6239" s="102"/>
      <c r="S6239" s="91"/>
    </row>
    <row r="6240" spans="1:19" s="104" customFormat="1" ht="12.75" customHeight="1" x14ac:dyDescent="0.25">
      <c r="A6240" s="121"/>
      <c r="B6240" s="92" t="str">
        <f>IF(E6240="","",VLOOKUP(E6240,[1]PROJECTES!$C$14:$G$5000,2,FALSE))</f>
        <v/>
      </c>
      <c r="C6240" s="121"/>
      <c r="D6240" s="93" t="str">
        <f>IF(E6240="","",VLOOKUP(E6240,[1]PROJECTES!$C$14:$G$5000,5,FALSE))</f>
        <v/>
      </c>
      <c r="E6240" s="117"/>
      <c r="F6240" s="95"/>
      <c r="G6240" s="96" t="str">
        <f>IF(E6240="","",VLOOKUP(E6240,[1]PROJECTES!$C$14:$G$5000,4,FALSE))</f>
        <v/>
      </c>
      <c r="H6240" s="118"/>
      <c r="I6240" s="97" t="str">
        <f>IF(H6240="","",VLOOKUP(H6240,BD!B$2:C$16,2,FALSE))</f>
        <v/>
      </c>
      <c r="J6240" s="98"/>
      <c r="K6240" s="135" t="str">
        <f t="shared" si="206"/>
        <v/>
      </c>
      <c r="L6240" s="99" t="str">
        <f t="shared" ca="1" si="207"/>
        <v>-</v>
      </c>
      <c r="M6240" s="93" t="str">
        <f>IF(E6240="","",VLOOKUP(E6240,[1]PROJECTES!$C$14:$Z$5000,21,FALSE))</f>
        <v/>
      </c>
      <c r="N6240" s="100"/>
      <c r="O6240" s="72" t="s">
        <v>229</v>
      </c>
      <c r="P6240" s="101"/>
      <c r="Q6240" s="132"/>
      <c r="R6240" s="102"/>
      <c r="S6240" s="91"/>
    </row>
    <row r="6241" spans="1:19" s="104" customFormat="1" ht="12.75" customHeight="1" x14ac:dyDescent="0.25">
      <c r="A6241" s="121"/>
      <c r="B6241" s="92" t="str">
        <f>IF(E6241="","",VLOOKUP(E6241,[1]PROJECTES!$C$14:$G$5000,2,FALSE))</f>
        <v/>
      </c>
      <c r="C6241" s="121"/>
      <c r="D6241" s="93" t="str">
        <f>IF(E6241="","",VLOOKUP(E6241,[1]PROJECTES!$C$14:$G$5000,5,FALSE))</f>
        <v/>
      </c>
      <c r="E6241" s="117"/>
      <c r="F6241" s="95"/>
      <c r="G6241" s="96" t="str">
        <f>IF(E6241="","",VLOOKUP(E6241,[1]PROJECTES!$C$14:$G$5000,4,FALSE))</f>
        <v/>
      </c>
      <c r="H6241" s="118"/>
      <c r="I6241" s="97" t="str">
        <f>IF(H6241="","",VLOOKUP(H6241,BD!B$2:C$16,2,FALSE))</f>
        <v/>
      </c>
      <c r="J6241" s="98"/>
      <c r="K6241" s="135" t="str">
        <f t="shared" si="206"/>
        <v/>
      </c>
      <c r="L6241" s="99" t="str">
        <f t="shared" ca="1" si="207"/>
        <v>-</v>
      </c>
      <c r="M6241" s="93" t="str">
        <f>IF(E6241="","",VLOOKUP(E6241,[1]PROJECTES!$C$14:$Z$5000,21,FALSE))</f>
        <v/>
      </c>
      <c r="N6241" s="100"/>
      <c r="O6241" s="72" t="s">
        <v>229</v>
      </c>
      <c r="P6241" s="101"/>
      <c r="Q6241" s="132"/>
      <c r="R6241" s="102"/>
      <c r="S6241" s="91"/>
    </row>
    <row r="6242" spans="1:19" s="104" customFormat="1" ht="12.75" customHeight="1" x14ac:dyDescent="0.25">
      <c r="A6242" s="121"/>
      <c r="B6242" s="92" t="str">
        <f>IF(E6242="","",VLOOKUP(E6242,[1]PROJECTES!$C$14:$G$5000,2,FALSE))</f>
        <v/>
      </c>
      <c r="C6242" s="121"/>
      <c r="D6242" s="93" t="str">
        <f>IF(E6242="","",VLOOKUP(E6242,[1]PROJECTES!$C$14:$G$5000,5,FALSE))</f>
        <v/>
      </c>
      <c r="E6242" s="117"/>
      <c r="F6242" s="95"/>
      <c r="G6242" s="96" t="str">
        <f>IF(E6242="","",VLOOKUP(E6242,[1]PROJECTES!$C$14:$G$5000,4,FALSE))</f>
        <v/>
      </c>
      <c r="H6242" s="118"/>
      <c r="I6242" s="97" t="str">
        <f>IF(H6242="","",VLOOKUP(H6242,BD!B$2:C$16,2,FALSE))</f>
        <v/>
      </c>
      <c r="J6242" s="98"/>
      <c r="K6242" s="135" t="str">
        <f t="shared" si="206"/>
        <v/>
      </c>
      <c r="L6242" s="99" t="str">
        <f t="shared" ca="1" si="207"/>
        <v>-</v>
      </c>
      <c r="M6242" s="93" t="str">
        <f>IF(E6242="","",VLOOKUP(E6242,[1]PROJECTES!$C$14:$Z$5000,21,FALSE))</f>
        <v/>
      </c>
      <c r="N6242" s="100"/>
      <c r="O6242" s="72" t="s">
        <v>229</v>
      </c>
      <c r="P6242" s="101"/>
      <c r="Q6242" s="132"/>
      <c r="R6242" s="102"/>
      <c r="S6242" s="91"/>
    </row>
    <row r="6243" spans="1:19" s="104" customFormat="1" ht="12.75" customHeight="1" x14ac:dyDescent="0.25">
      <c r="A6243" s="121"/>
      <c r="B6243" s="92" t="str">
        <f>IF(E6243="","",VLOOKUP(E6243,[1]PROJECTES!$C$14:$G$5000,2,FALSE))</f>
        <v/>
      </c>
      <c r="C6243" s="121"/>
      <c r="D6243" s="93" t="str">
        <f>IF(E6243="","",VLOOKUP(E6243,[1]PROJECTES!$C$14:$G$5000,5,FALSE))</f>
        <v/>
      </c>
      <c r="E6243" s="117"/>
      <c r="F6243" s="95"/>
      <c r="G6243" s="96" t="str">
        <f>IF(E6243="","",VLOOKUP(E6243,[1]PROJECTES!$C$14:$G$5000,4,FALSE))</f>
        <v/>
      </c>
      <c r="H6243" s="118"/>
      <c r="I6243" s="97" t="str">
        <f>IF(H6243="","",VLOOKUP(H6243,BD!B$2:C$16,2,FALSE))</f>
        <v/>
      </c>
      <c r="J6243" s="98"/>
      <c r="K6243" s="135" t="str">
        <f t="shared" si="206"/>
        <v/>
      </c>
      <c r="L6243" s="99" t="str">
        <f t="shared" ca="1" si="207"/>
        <v>-</v>
      </c>
      <c r="M6243" s="93" t="str">
        <f>IF(E6243="","",VLOOKUP(E6243,[1]PROJECTES!$C$14:$Z$5000,21,FALSE))</f>
        <v/>
      </c>
      <c r="N6243" s="100"/>
      <c r="O6243" s="72" t="s">
        <v>229</v>
      </c>
      <c r="P6243" s="101"/>
      <c r="Q6243" s="132"/>
      <c r="R6243" s="102"/>
      <c r="S6243" s="91"/>
    </row>
    <row r="6244" spans="1:19" s="104" customFormat="1" ht="12.75" customHeight="1" x14ac:dyDescent="0.25">
      <c r="A6244" s="121"/>
      <c r="B6244" s="92" t="str">
        <f>IF(E6244="","",VLOOKUP(E6244,[1]PROJECTES!$C$14:$G$5000,2,FALSE))</f>
        <v/>
      </c>
      <c r="C6244" s="121"/>
      <c r="D6244" s="93" t="str">
        <f>IF(E6244="","",VLOOKUP(E6244,[1]PROJECTES!$C$14:$G$5000,5,FALSE))</f>
        <v/>
      </c>
      <c r="E6244" s="117"/>
      <c r="F6244" s="95"/>
      <c r="G6244" s="96" t="str">
        <f>IF(E6244="","",VLOOKUP(E6244,[1]PROJECTES!$C$14:$G$5000,4,FALSE))</f>
        <v/>
      </c>
      <c r="H6244" s="118"/>
      <c r="I6244" s="97" t="str">
        <f>IF(H6244="","",VLOOKUP(H6244,BD!B$2:C$16,2,FALSE))</f>
        <v/>
      </c>
      <c r="J6244" s="98"/>
      <c r="K6244" s="135" t="str">
        <f t="shared" si="206"/>
        <v/>
      </c>
      <c r="L6244" s="99" t="str">
        <f t="shared" ca="1" si="207"/>
        <v>-</v>
      </c>
      <c r="M6244" s="93" t="str">
        <f>IF(E6244="","",VLOOKUP(E6244,[1]PROJECTES!$C$14:$Z$5000,21,FALSE))</f>
        <v/>
      </c>
      <c r="N6244" s="100"/>
      <c r="O6244" s="72" t="s">
        <v>229</v>
      </c>
      <c r="P6244" s="101"/>
      <c r="Q6244" s="132"/>
      <c r="R6244" s="102"/>
      <c r="S6244" s="91"/>
    </row>
    <row r="6245" spans="1:19" s="104" customFormat="1" ht="12.75" customHeight="1" x14ac:dyDescent="0.25">
      <c r="A6245" s="121"/>
      <c r="B6245" s="92" t="str">
        <f>IF(E6245="","",VLOOKUP(E6245,[1]PROJECTES!$C$14:$G$5000,2,FALSE))</f>
        <v/>
      </c>
      <c r="C6245" s="121"/>
      <c r="D6245" s="93" t="str">
        <f>IF(E6245="","",VLOOKUP(E6245,[1]PROJECTES!$C$14:$G$5000,5,FALSE))</f>
        <v/>
      </c>
      <c r="E6245" s="117"/>
      <c r="F6245" s="95"/>
      <c r="G6245" s="96" t="str">
        <f>IF(E6245="","",VLOOKUP(E6245,[1]PROJECTES!$C$14:$G$5000,4,FALSE))</f>
        <v/>
      </c>
      <c r="H6245" s="118"/>
      <c r="I6245" s="97" t="str">
        <f>IF(H6245="","",VLOOKUP(H6245,BD!B$2:C$16,2,FALSE))</f>
        <v/>
      </c>
      <c r="J6245" s="98"/>
      <c r="K6245" s="135" t="str">
        <f t="shared" si="206"/>
        <v/>
      </c>
      <c r="L6245" s="99" t="str">
        <f t="shared" ca="1" si="207"/>
        <v>-</v>
      </c>
      <c r="M6245" s="93" t="str">
        <f>IF(E6245="","",VLOOKUP(E6245,[1]PROJECTES!$C$14:$Z$5000,21,FALSE))</f>
        <v/>
      </c>
      <c r="N6245" s="100"/>
      <c r="O6245" s="72" t="s">
        <v>229</v>
      </c>
      <c r="P6245" s="101"/>
      <c r="Q6245" s="132"/>
      <c r="R6245" s="102"/>
      <c r="S6245" s="91"/>
    </row>
    <row r="6246" spans="1:19" s="104" customFormat="1" ht="12.75" customHeight="1" x14ac:dyDescent="0.25">
      <c r="A6246" s="121"/>
      <c r="B6246" s="92" t="str">
        <f>IF(E6246="","",VLOOKUP(E6246,[1]PROJECTES!$C$14:$G$5000,2,FALSE))</f>
        <v/>
      </c>
      <c r="C6246" s="121"/>
      <c r="D6246" s="93" t="str">
        <f>IF(E6246="","",VLOOKUP(E6246,[1]PROJECTES!$C$14:$G$5000,5,FALSE))</f>
        <v/>
      </c>
      <c r="E6246" s="117"/>
      <c r="F6246" s="95"/>
      <c r="G6246" s="96" t="str">
        <f>IF(E6246="","",VLOOKUP(E6246,[1]PROJECTES!$C$14:$G$5000,4,FALSE))</f>
        <v/>
      </c>
      <c r="H6246" s="118"/>
      <c r="I6246" s="97" t="str">
        <f>IF(H6246="","",VLOOKUP(H6246,BD!B$2:C$16,2,FALSE))</f>
        <v/>
      </c>
      <c r="J6246" s="98"/>
      <c r="K6246" s="135" t="str">
        <f t="shared" si="206"/>
        <v/>
      </c>
      <c r="L6246" s="99" t="str">
        <f t="shared" ca="1" si="207"/>
        <v>-</v>
      </c>
      <c r="M6246" s="93" t="str">
        <f>IF(E6246="","",VLOOKUP(E6246,[1]PROJECTES!$C$14:$Z$5000,21,FALSE))</f>
        <v/>
      </c>
      <c r="N6246" s="100"/>
      <c r="O6246" s="72" t="s">
        <v>229</v>
      </c>
      <c r="P6246" s="101"/>
      <c r="Q6246" s="132"/>
      <c r="R6246" s="102"/>
      <c r="S6246" s="91"/>
    </row>
    <row r="6247" spans="1:19" s="104" customFormat="1" ht="12.75" customHeight="1" x14ac:dyDescent="0.25">
      <c r="A6247" s="121"/>
      <c r="B6247" s="92" t="str">
        <f>IF(E6247="","",VLOOKUP(E6247,[1]PROJECTES!$C$14:$G$5000,2,FALSE))</f>
        <v/>
      </c>
      <c r="C6247" s="121"/>
      <c r="D6247" s="93" t="str">
        <f>IF(E6247="","",VLOOKUP(E6247,[1]PROJECTES!$C$14:$G$5000,5,FALSE))</f>
        <v/>
      </c>
      <c r="E6247" s="117"/>
      <c r="F6247" s="95"/>
      <c r="G6247" s="96" t="str">
        <f>IF(E6247="","",VLOOKUP(E6247,[1]PROJECTES!$C$14:$G$5000,4,FALSE))</f>
        <v/>
      </c>
      <c r="H6247" s="118"/>
      <c r="I6247" s="97" t="str">
        <f>IF(H6247="","",VLOOKUP(H6247,BD!B$2:C$16,2,FALSE))</f>
        <v/>
      </c>
      <c r="J6247" s="98"/>
      <c r="K6247" s="135" t="str">
        <f t="shared" si="206"/>
        <v/>
      </c>
      <c r="L6247" s="99" t="str">
        <f t="shared" ca="1" si="207"/>
        <v>-</v>
      </c>
      <c r="M6247" s="93" t="str">
        <f>IF(E6247="","",VLOOKUP(E6247,[1]PROJECTES!$C$14:$Z$5000,21,FALSE))</f>
        <v/>
      </c>
      <c r="N6247" s="100"/>
      <c r="O6247" s="72" t="s">
        <v>229</v>
      </c>
      <c r="P6247" s="101"/>
      <c r="Q6247" s="132"/>
      <c r="R6247" s="102"/>
      <c r="S6247" s="91"/>
    </row>
    <row r="6248" spans="1:19" s="104" customFormat="1" ht="12.75" customHeight="1" x14ac:dyDescent="0.25">
      <c r="A6248" s="121"/>
      <c r="B6248" s="92" t="str">
        <f>IF(E6248="","",VLOOKUP(E6248,[1]PROJECTES!$C$14:$G$5000,2,FALSE))</f>
        <v/>
      </c>
      <c r="C6248" s="121"/>
      <c r="D6248" s="93" t="str">
        <f>IF(E6248="","",VLOOKUP(E6248,[1]PROJECTES!$C$14:$G$5000,5,FALSE))</f>
        <v/>
      </c>
      <c r="E6248" s="117"/>
      <c r="F6248" s="95"/>
      <c r="G6248" s="96" t="str">
        <f>IF(E6248="","",VLOOKUP(E6248,[1]PROJECTES!$C$14:$G$5000,4,FALSE))</f>
        <v/>
      </c>
      <c r="H6248" s="118"/>
      <c r="I6248" s="97" t="str">
        <f>IF(H6248="","",VLOOKUP(H6248,BD!B$2:C$16,2,FALSE))</f>
        <v/>
      </c>
      <c r="J6248" s="98"/>
      <c r="K6248" s="135" t="str">
        <f t="shared" si="206"/>
        <v/>
      </c>
      <c r="L6248" s="99" t="str">
        <f t="shared" ca="1" si="207"/>
        <v>-</v>
      </c>
      <c r="M6248" s="93" t="str">
        <f>IF(E6248="","",VLOOKUP(E6248,[1]PROJECTES!$C$14:$Z$5000,21,FALSE))</f>
        <v/>
      </c>
      <c r="N6248" s="100"/>
      <c r="O6248" s="72" t="s">
        <v>229</v>
      </c>
      <c r="P6248" s="101"/>
      <c r="Q6248" s="132"/>
      <c r="R6248" s="102"/>
      <c r="S6248" s="91"/>
    </row>
    <row r="6249" spans="1:19" s="104" customFormat="1" ht="12.75" customHeight="1" x14ac:dyDescent="0.25">
      <c r="A6249" s="121"/>
      <c r="B6249" s="92" t="str">
        <f>IF(E6249="","",VLOOKUP(E6249,[1]PROJECTES!$C$14:$G$5000,2,FALSE))</f>
        <v/>
      </c>
      <c r="C6249" s="121"/>
      <c r="D6249" s="93" t="str">
        <f>IF(E6249="","",VLOOKUP(E6249,[1]PROJECTES!$C$14:$G$5000,5,FALSE))</f>
        <v/>
      </c>
      <c r="E6249" s="117"/>
      <c r="F6249" s="95"/>
      <c r="G6249" s="96" t="str">
        <f>IF(E6249="","",VLOOKUP(E6249,[1]PROJECTES!$C$14:$G$5000,4,FALSE))</f>
        <v/>
      </c>
      <c r="H6249" s="118"/>
      <c r="I6249" s="97" t="str">
        <f>IF(H6249="","",VLOOKUP(H6249,BD!B$2:C$16,2,FALSE))</f>
        <v/>
      </c>
      <c r="J6249" s="98"/>
      <c r="K6249" s="135" t="str">
        <f t="shared" si="206"/>
        <v/>
      </c>
      <c r="L6249" s="99" t="str">
        <f t="shared" ca="1" si="207"/>
        <v>-</v>
      </c>
      <c r="M6249" s="93" t="str">
        <f>IF(E6249="","",VLOOKUP(E6249,[1]PROJECTES!$C$14:$Z$5000,21,FALSE))</f>
        <v/>
      </c>
      <c r="N6249" s="100"/>
      <c r="O6249" s="72" t="s">
        <v>229</v>
      </c>
      <c r="P6249" s="101"/>
      <c r="Q6249" s="132"/>
      <c r="R6249" s="102"/>
      <c r="S6249" s="91"/>
    </row>
    <row r="6250" spans="1:19" s="104" customFormat="1" ht="12.75" customHeight="1" x14ac:dyDescent="0.25">
      <c r="A6250" s="121"/>
      <c r="B6250" s="92" t="str">
        <f>IF(E6250="","",VLOOKUP(E6250,[1]PROJECTES!$C$14:$G$5000,2,FALSE))</f>
        <v/>
      </c>
      <c r="C6250" s="121"/>
      <c r="D6250" s="93" t="str">
        <f>IF(E6250="","",VLOOKUP(E6250,[1]PROJECTES!$C$14:$G$5000,5,FALSE))</f>
        <v/>
      </c>
      <c r="E6250" s="117"/>
      <c r="F6250" s="95"/>
      <c r="G6250" s="96" t="str">
        <f>IF(E6250="","",VLOOKUP(E6250,[1]PROJECTES!$C$14:$G$5000,4,FALSE))</f>
        <v/>
      </c>
      <c r="H6250" s="118"/>
      <c r="I6250" s="97" t="str">
        <f>IF(H6250="","",VLOOKUP(H6250,BD!B$2:C$16,2,FALSE))</f>
        <v/>
      </c>
      <c r="J6250" s="98"/>
      <c r="K6250" s="135" t="str">
        <f t="shared" si="206"/>
        <v/>
      </c>
      <c r="L6250" s="99" t="str">
        <f t="shared" ca="1" si="207"/>
        <v>-</v>
      </c>
      <c r="M6250" s="93" t="str">
        <f>IF(E6250="","",VLOOKUP(E6250,[1]PROJECTES!$C$14:$Z$5000,21,FALSE))</f>
        <v/>
      </c>
      <c r="N6250" s="100"/>
      <c r="O6250" s="72" t="s">
        <v>229</v>
      </c>
      <c r="P6250" s="101"/>
      <c r="Q6250" s="132"/>
      <c r="R6250" s="102"/>
      <c r="S6250" s="91"/>
    </row>
    <row r="6251" spans="1:19" s="104" customFormat="1" ht="12.75" customHeight="1" x14ac:dyDescent="0.25">
      <c r="A6251" s="121"/>
      <c r="B6251" s="92" t="str">
        <f>IF(E6251="","",VLOOKUP(E6251,[1]PROJECTES!$C$14:$G$5000,2,FALSE))</f>
        <v/>
      </c>
      <c r="C6251" s="121"/>
      <c r="D6251" s="93" t="str">
        <f>IF(E6251="","",VLOOKUP(E6251,[1]PROJECTES!$C$14:$G$5000,5,FALSE))</f>
        <v/>
      </c>
      <c r="E6251" s="117"/>
      <c r="F6251" s="95"/>
      <c r="G6251" s="96" t="str">
        <f>IF(E6251="","",VLOOKUP(E6251,[1]PROJECTES!$C$14:$G$5000,4,FALSE))</f>
        <v/>
      </c>
      <c r="H6251" s="118"/>
      <c r="I6251" s="97" t="str">
        <f>IF(H6251="","",VLOOKUP(H6251,BD!B$2:C$16,2,FALSE))</f>
        <v/>
      </c>
      <c r="J6251" s="98"/>
      <c r="K6251" s="135" t="str">
        <f t="shared" si="206"/>
        <v/>
      </c>
      <c r="L6251" s="99" t="str">
        <f t="shared" ca="1" si="207"/>
        <v>-</v>
      </c>
      <c r="M6251" s="93" t="str">
        <f>IF(E6251="","",VLOOKUP(E6251,[1]PROJECTES!$C$14:$Z$5000,21,FALSE))</f>
        <v/>
      </c>
      <c r="N6251" s="100"/>
      <c r="O6251" s="72" t="s">
        <v>229</v>
      </c>
      <c r="P6251" s="101"/>
      <c r="Q6251" s="132"/>
      <c r="R6251" s="102"/>
      <c r="S6251" s="91"/>
    </row>
    <row r="6252" spans="1:19" s="104" customFormat="1" ht="12.75" customHeight="1" x14ac:dyDescent="0.25">
      <c r="A6252" s="121"/>
      <c r="B6252" s="92" t="str">
        <f>IF(E6252="","",VLOOKUP(E6252,[1]PROJECTES!$C$14:$G$5000,2,FALSE))</f>
        <v/>
      </c>
      <c r="C6252" s="121"/>
      <c r="D6252" s="93" t="str">
        <f>IF(E6252="","",VLOOKUP(E6252,[1]PROJECTES!$C$14:$G$5000,5,FALSE))</f>
        <v/>
      </c>
      <c r="E6252" s="117"/>
      <c r="F6252" s="95"/>
      <c r="G6252" s="96" t="str">
        <f>IF(E6252="","",VLOOKUP(E6252,[1]PROJECTES!$C$14:$G$5000,4,FALSE))</f>
        <v/>
      </c>
      <c r="H6252" s="118"/>
      <c r="I6252" s="97" t="str">
        <f>IF(H6252="","",VLOOKUP(H6252,BD!B$2:C$16,2,FALSE))</f>
        <v/>
      </c>
      <c r="J6252" s="98"/>
      <c r="K6252" s="135" t="str">
        <f t="shared" ref="K6252:K6315" si="208">IF(J6252="","",WEEKNUM(J6252,2)-0)</f>
        <v/>
      </c>
      <c r="L6252" s="99" t="str">
        <f t="shared" ref="L6252:L6315" ca="1" si="209">IF(M6252="","-",IF(G6252="TA","-",+M6252-TODAY()))</f>
        <v>-</v>
      </c>
      <c r="M6252" s="93" t="str">
        <f>IF(E6252="","",VLOOKUP(E6252,[1]PROJECTES!$C$14:$Z$5000,21,FALSE))</f>
        <v/>
      </c>
      <c r="N6252" s="100"/>
      <c r="O6252" s="72" t="s">
        <v>229</v>
      </c>
      <c r="P6252" s="101"/>
      <c r="Q6252" s="132"/>
      <c r="R6252" s="102"/>
      <c r="S6252" s="91"/>
    </row>
    <row r="6253" spans="1:19" s="104" customFormat="1" ht="12.75" customHeight="1" x14ac:dyDescent="0.25">
      <c r="A6253" s="121"/>
      <c r="B6253" s="92" t="str">
        <f>IF(E6253="","",VLOOKUP(E6253,[1]PROJECTES!$C$14:$G$5000,2,FALSE))</f>
        <v/>
      </c>
      <c r="C6253" s="121"/>
      <c r="D6253" s="93" t="str">
        <f>IF(E6253="","",VLOOKUP(E6253,[1]PROJECTES!$C$14:$G$5000,5,FALSE))</f>
        <v/>
      </c>
      <c r="E6253" s="117"/>
      <c r="F6253" s="95"/>
      <c r="G6253" s="96" t="str">
        <f>IF(E6253="","",VLOOKUP(E6253,[1]PROJECTES!$C$14:$G$5000,4,FALSE))</f>
        <v/>
      </c>
      <c r="H6253" s="118"/>
      <c r="I6253" s="97" t="str">
        <f>IF(H6253="","",VLOOKUP(H6253,BD!B$2:C$16,2,FALSE))</f>
        <v/>
      </c>
      <c r="J6253" s="98"/>
      <c r="K6253" s="135" t="str">
        <f t="shared" si="208"/>
        <v/>
      </c>
      <c r="L6253" s="99" t="str">
        <f t="shared" ca="1" si="209"/>
        <v>-</v>
      </c>
      <c r="M6253" s="93" t="str">
        <f>IF(E6253="","",VLOOKUP(E6253,[1]PROJECTES!$C$14:$Z$5000,21,FALSE))</f>
        <v/>
      </c>
      <c r="N6253" s="100"/>
      <c r="O6253" s="72" t="s">
        <v>229</v>
      </c>
      <c r="P6253" s="101"/>
      <c r="Q6253" s="132"/>
      <c r="R6253" s="102"/>
      <c r="S6253" s="91"/>
    </row>
    <row r="6254" spans="1:19" s="104" customFormat="1" ht="12.75" customHeight="1" x14ac:dyDescent="0.25">
      <c r="A6254" s="121"/>
      <c r="B6254" s="92" t="str">
        <f>IF(E6254="","",VLOOKUP(E6254,[1]PROJECTES!$C$14:$G$5000,2,FALSE))</f>
        <v/>
      </c>
      <c r="C6254" s="121"/>
      <c r="D6254" s="93" t="str">
        <f>IF(E6254="","",VLOOKUP(E6254,[1]PROJECTES!$C$14:$G$5000,5,FALSE))</f>
        <v/>
      </c>
      <c r="E6254" s="117"/>
      <c r="F6254" s="95"/>
      <c r="G6254" s="96" t="str">
        <f>IF(E6254="","",VLOOKUP(E6254,[1]PROJECTES!$C$14:$G$5000,4,FALSE))</f>
        <v/>
      </c>
      <c r="H6254" s="118"/>
      <c r="I6254" s="97" t="str">
        <f>IF(H6254="","",VLOOKUP(H6254,BD!B$2:C$16,2,FALSE))</f>
        <v/>
      </c>
      <c r="J6254" s="98"/>
      <c r="K6254" s="135" t="str">
        <f t="shared" si="208"/>
        <v/>
      </c>
      <c r="L6254" s="99" t="str">
        <f t="shared" ca="1" si="209"/>
        <v>-</v>
      </c>
      <c r="M6254" s="93" t="str">
        <f>IF(E6254="","",VLOOKUP(E6254,[1]PROJECTES!$C$14:$Z$5000,21,FALSE))</f>
        <v/>
      </c>
      <c r="N6254" s="100"/>
      <c r="O6254" s="72" t="s">
        <v>229</v>
      </c>
      <c r="P6254" s="101"/>
      <c r="Q6254" s="132"/>
      <c r="R6254" s="102"/>
      <c r="S6254" s="91"/>
    </row>
    <row r="6255" spans="1:19" s="104" customFormat="1" ht="12.75" customHeight="1" x14ac:dyDescent="0.25">
      <c r="A6255" s="121"/>
      <c r="B6255" s="92" t="str">
        <f>IF(E6255="","",VLOOKUP(E6255,[1]PROJECTES!$C$14:$G$5000,2,FALSE))</f>
        <v/>
      </c>
      <c r="C6255" s="121"/>
      <c r="D6255" s="93" t="str">
        <f>IF(E6255="","",VLOOKUP(E6255,[1]PROJECTES!$C$14:$G$5000,5,FALSE))</f>
        <v/>
      </c>
      <c r="E6255" s="117"/>
      <c r="F6255" s="95"/>
      <c r="G6255" s="96" t="str">
        <f>IF(E6255="","",VLOOKUP(E6255,[1]PROJECTES!$C$14:$G$5000,4,FALSE))</f>
        <v/>
      </c>
      <c r="H6255" s="118"/>
      <c r="I6255" s="97" t="str">
        <f>IF(H6255="","",VLOOKUP(H6255,BD!B$2:C$16,2,FALSE))</f>
        <v/>
      </c>
      <c r="J6255" s="98"/>
      <c r="K6255" s="135" t="str">
        <f t="shared" si="208"/>
        <v/>
      </c>
      <c r="L6255" s="99" t="str">
        <f t="shared" ca="1" si="209"/>
        <v>-</v>
      </c>
      <c r="M6255" s="93" t="str">
        <f>IF(E6255="","",VLOOKUP(E6255,[1]PROJECTES!$C$14:$Z$5000,21,FALSE))</f>
        <v/>
      </c>
      <c r="N6255" s="100"/>
      <c r="O6255" s="72" t="s">
        <v>229</v>
      </c>
      <c r="P6255" s="101"/>
      <c r="Q6255" s="132"/>
      <c r="R6255" s="102"/>
      <c r="S6255" s="91"/>
    </row>
    <row r="6256" spans="1:19" s="104" customFormat="1" ht="12.75" customHeight="1" x14ac:dyDescent="0.25">
      <c r="A6256" s="121"/>
      <c r="B6256" s="92" t="str">
        <f>IF(E6256="","",VLOOKUP(E6256,[1]PROJECTES!$C$14:$G$5000,2,FALSE))</f>
        <v/>
      </c>
      <c r="C6256" s="121"/>
      <c r="D6256" s="93" t="str">
        <f>IF(E6256="","",VLOOKUP(E6256,[1]PROJECTES!$C$14:$G$5000,5,FALSE))</f>
        <v/>
      </c>
      <c r="E6256" s="117"/>
      <c r="F6256" s="95"/>
      <c r="G6256" s="96" t="str">
        <f>IF(E6256="","",VLOOKUP(E6256,[1]PROJECTES!$C$14:$G$5000,4,FALSE))</f>
        <v/>
      </c>
      <c r="H6256" s="118"/>
      <c r="I6256" s="97" t="str">
        <f>IF(H6256="","",VLOOKUP(H6256,BD!B$2:C$16,2,FALSE))</f>
        <v/>
      </c>
      <c r="J6256" s="98"/>
      <c r="K6256" s="135" t="str">
        <f t="shared" si="208"/>
        <v/>
      </c>
      <c r="L6256" s="99" t="str">
        <f t="shared" ca="1" si="209"/>
        <v>-</v>
      </c>
      <c r="M6256" s="93" t="str">
        <f>IF(E6256="","",VLOOKUP(E6256,[1]PROJECTES!$C$14:$Z$5000,21,FALSE))</f>
        <v/>
      </c>
      <c r="N6256" s="100"/>
      <c r="O6256" s="72" t="s">
        <v>229</v>
      </c>
      <c r="P6256" s="101"/>
      <c r="Q6256" s="132"/>
      <c r="R6256" s="102"/>
      <c r="S6256" s="91"/>
    </row>
    <row r="6257" spans="1:19" s="104" customFormat="1" ht="12.75" customHeight="1" x14ac:dyDescent="0.25">
      <c r="A6257" s="121"/>
      <c r="B6257" s="92" t="str">
        <f>IF(E6257="","",VLOOKUP(E6257,[1]PROJECTES!$C$14:$G$5000,2,FALSE))</f>
        <v/>
      </c>
      <c r="C6257" s="121"/>
      <c r="D6257" s="93" t="str">
        <f>IF(E6257="","",VLOOKUP(E6257,[1]PROJECTES!$C$14:$G$5000,5,FALSE))</f>
        <v/>
      </c>
      <c r="E6257" s="117"/>
      <c r="F6257" s="95"/>
      <c r="G6257" s="96" t="str">
        <f>IF(E6257="","",VLOOKUP(E6257,[1]PROJECTES!$C$14:$G$5000,4,FALSE))</f>
        <v/>
      </c>
      <c r="H6257" s="118"/>
      <c r="I6257" s="97" t="str">
        <f>IF(H6257="","",VLOOKUP(H6257,BD!B$2:C$16,2,FALSE))</f>
        <v/>
      </c>
      <c r="J6257" s="98"/>
      <c r="K6257" s="135" t="str">
        <f t="shared" si="208"/>
        <v/>
      </c>
      <c r="L6257" s="99" t="str">
        <f t="shared" ca="1" si="209"/>
        <v>-</v>
      </c>
      <c r="M6257" s="93" t="str">
        <f>IF(E6257="","",VLOOKUP(E6257,[1]PROJECTES!$C$14:$Z$5000,21,FALSE))</f>
        <v/>
      </c>
      <c r="N6257" s="100"/>
      <c r="O6257" s="72" t="s">
        <v>229</v>
      </c>
      <c r="P6257" s="101"/>
      <c r="Q6257" s="132"/>
      <c r="R6257" s="102"/>
      <c r="S6257" s="91"/>
    </row>
    <row r="6258" spans="1:19" s="104" customFormat="1" ht="12.75" customHeight="1" x14ac:dyDescent="0.25">
      <c r="A6258" s="121"/>
      <c r="B6258" s="92" t="str">
        <f>IF(E6258="","",VLOOKUP(E6258,[1]PROJECTES!$C$14:$G$5000,2,FALSE))</f>
        <v/>
      </c>
      <c r="C6258" s="121"/>
      <c r="D6258" s="93" t="str">
        <f>IF(E6258="","",VLOOKUP(E6258,[1]PROJECTES!$C$14:$G$5000,5,FALSE))</f>
        <v/>
      </c>
      <c r="E6258" s="117"/>
      <c r="F6258" s="95"/>
      <c r="G6258" s="96" t="str">
        <f>IF(E6258="","",VLOOKUP(E6258,[1]PROJECTES!$C$14:$G$5000,4,FALSE))</f>
        <v/>
      </c>
      <c r="H6258" s="118"/>
      <c r="I6258" s="97" t="str">
        <f>IF(H6258="","",VLOOKUP(H6258,BD!B$2:C$16,2,FALSE))</f>
        <v/>
      </c>
      <c r="J6258" s="98"/>
      <c r="K6258" s="135" t="str">
        <f t="shared" si="208"/>
        <v/>
      </c>
      <c r="L6258" s="99" t="str">
        <f t="shared" ca="1" si="209"/>
        <v>-</v>
      </c>
      <c r="M6258" s="93" t="str">
        <f>IF(E6258="","",VLOOKUP(E6258,[1]PROJECTES!$C$14:$Z$5000,21,FALSE))</f>
        <v/>
      </c>
      <c r="N6258" s="100"/>
      <c r="O6258" s="72" t="s">
        <v>229</v>
      </c>
      <c r="P6258" s="101"/>
      <c r="Q6258" s="132"/>
      <c r="R6258" s="102"/>
      <c r="S6258" s="91"/>
    </row>
    <row r="6259" spans="1:19" s="104" customFormat="1" ht="12.75" customHeight="1" x14ac:dyDescent="0.25">
      <c r="A6259" s="121"/>
      <c r="B6259" s="92" t="str">
        <f>IF(E6259="","",VLOOKUP(E6259,[1]PROJECTES!$C$14:$G$5000,2,FALSE))</f>
        <v/>
      </c>
      <c r="C6259" s="121"/>
      <c r="D6259" s="93" t="str">
        <f>IF(E6259="","",VLOOKUP(E6259,[1]PROJECTES!$C$14:$G$5000,5,FALSE))</f>
        <v/>
      </c>
      <c r="E6259" s="117"/>
      <c r="F6259" s="95"/>
      <c r="G6259" s="96" t="str">
        <f>IF(E6259="","",VLOOKUP(E6259,[1]PROJECTES!$C$14:$G$5000,4,FALSE))</f>
        <v/>
      </c>
      <c r="H6259" s="118"/>
      <c r="I6259" s="97" t="str">
        <f>IF(H6259="","",VLOOKUP(H6259,BD!B$2:C$16,2,FALSE))</f>
        <v/>
      </c>
      <c r="J6259" s="98"/>
      <c r="K6259" s="135" t="str">
        <f t="shared" si="208"/>
        <v/>
      </c>
      <c r="L6259" s="99" t="str">
        <f t="shared" ca="1" si="209"/>
        <v>-</v>
      </c>
      <c r="M6259" s="93" t="str">
        <f>IF(E6259="","",VLOOKUP(E6259,[1]PROJECTES!$C$14:$Z$5000,21,FALSE))</f>
        <v/>
      </c>
      <c r="N6259" s="100"/>
      <c r="O6259" s="72" t="s">
        <v>229</v>
      </c>
      <c r="P6259" s="101"/>
      <c r="Q6259" s="132"/>
      <c r="R6259" s="102"/>
      <c r="S6259" s="91"/>
    </row>
    <row r="6260" spans="1:19" s="104" customFormat="1" ht="12.75" customHeight="1" x14ac:dyDescent="0.25">
      <c r="A6260" s="121"/>
      <c r="B6260" s="92" t="str">
        <f>IF(E6260="","",VLOOKUP(E6260,[1]PROJECTES!$C$14:$G$5000,2,FALSE))</f>
        <v/>
      </c>
      <c r="C6260" s="121"/>
      <c r="D6260" s="93" t="str">
        <f>IF(E6260="","",VLOOKUP(E6260,[1]PROJECTES!$C$14:$G$5000,5,FALSE))</f>
        <v/>
      </c>
      <c r="E6260" s="117"/>
      <c r="F6260" s="95"/>
      <c r="G6260" s="96" t="str">
        <f>IF(E6260="","",VLOOKUP(E6260,[1]PROJECTES!$C$14:$G$5000,4,FALSE))</f>
        <v/>
      </c>
      <c r="H6260" s="118"/>
      <c r="I6260" s="97" t="str">
        <f>IF(H6260="","",VLOOKUP(H6260,BD!B$2:C$16,2,FALSE))</f>
        <v/>
      </c>
      <c r="J6260" s="98"/>
      <c r="K6260" s="135" t="str">
        <f t="shared" si="208"/>
        <v/>
      </c>
      <c r="L6260" s="99" t="str">
        <f t="shared" ca="1" si="209"/>
        <v>-</v>
      </c>
      <c r="M6260" s="93" t="str">
        <f>IF(E6260="","",VLOOKUP(E6260,[1]PROJECTES!$C$14:$Z$5000,21,FALSE))</f>
        <v/>
      </c>
      <c r="N6260" s="100"/>
      <c r="O6260" s="72" t="s">
        <v>229</v>
      </c>
      <c r="P6260" s="101"/>
      <c r="Q6260" s="132"/>
      <c r="R6260" s="102"/>
      <c r="S6260" s="91"/>
    </row>
    <row r="6261" spans="1:19" s="104" customFormat="1" ht="12.75" customHeight="1" x14ac:dyDescent="0.25">
      <c r="A6261" s="121"/>
      <c r="B6261" s="92" t="str">
        <f>IF(E6261="","",VLOOKUP(E6261,[1]PROJECTES!$C$14:$G$5000,2,FALSE))</f>
        <v/>
      </c>
      <c r="C6261" s="121"/>
      <c r="D6261" s="93" t="str">
        <f>IF(E6261="","",VLOOKUP(E6261,[1]PROJECTES!$C$14:$G$5000,5,FALSE))</f>
        <v/>
      </c>
      <c r="E6261" s="117"/>
      <c r="F6261" s="95"/>
      <c r="G6261" s="96" t="str">
        <f>IF(E6261="","",VLOOKUP(E6261,[1]PROJECTES!$C$14:$G$5000,4,FALSE))</f>
        <v/>
      </c>
      <c r="H6261" s="118"/>
      <c r="I6261" s="97" t="str">
        <f>IF(H6261="","",VLOOKUP(H6261,BD!B$2:C$16,2,FALSE))</f>
        <v/>
      </c>
      <c r="J6261" s="98"/>
      <c r="K6261" s="135" t="str">
        <f t="shared" si="208"/>
        <v/>
      </c>
      <c r="L6261" s="99" t="str">
        <f t="shared" ca="1" si="209"/>
        <v>-</v>
      </c>
      <c r="M6261" s="93" t="str">
        <f>IF(E6261="","",VLOOKUP(E6261,[1]PROJECTES!$C$14:$Z$5000,21,FALSE))</f>
        <v/>
      </c>
      <c r="N6261" s="100"/>
      <c r="O6261" s="72" t="s">
        <v>229</v>
      </c>
      <c r="P6261" s="101"/>
      <c r="Q6261" s="132"/>
      <c r="R6261" s="102"/>
      <c r="S6261" s="91"/>
    </row>
    <row r="6262" spans="1:19" s="104" customFormat="1" ht="12.75" customHeight="1" x14ac:dyDescent="0.25">
      <c r="A6262" s="121"/>
      <c r="B6262" s="92" t="str">
        <f>IF(E6262="","",VLOOKUP(E6262,[1]PROJECTES!$C$14:$G$5000,2,FALSE))</f>
        <v/>
      </c>
      <c r="C6262" s="121"/>
      <c r="D6262" s="93" t="str">
        <f>IF(E6262="","",VLOOKUP(E6262,[1]PROJECTES!$C$14:$G$5000,5,FALSE))</f>
        <v/>
      </c>
      <c r="E6262" s="117"/>
      <c r="F6262" s="95"/>
      <c r="G6262" s="96" t="str">
        <f>IF(E6262="","",VLOOKUP(E6262,[1]PROJECTES!$C$14:$G$5000,4,FALSE))</f>
        <v/>
      </c>
      <c r="H6262" s="118"/>
      <c r="I6262" s="97" t="str">
        <f>IF(H6262="","",VLOOKUP(H6262,BD!B$2:C$16,2,FALSE))</f>
        <v/>
      </c>
      <c r="J6262" s="98"/>
      <c r="K6262" s="135" t="str">
        <f t="shared" si="208"/>
        <v/>
      </c>
      <c r="L6262" s="99" t="str">
        <f t="shared" ca="1" si="209"/>
        <v>-</v>
      </c>
      <c r="M6262" s="93" t="str">
        <f>IF(E6262="","",VLOOKUP(E6262,[1]PROJECTES!$C$14:$Z$5000,21,FALSE))</f>
        <v/>
      </c>
      <c r="N6262" s="100"/>
      <c r="O6262" s="72" t="s">
        <v>229</v>
      </c>
      <c r="P6262" s="101"/>
      <c r="Q6262" s="132"/>
      <c r="R6262" s="102"/>
      <c r="S6262" s="91"/>
    </row>
    <row r="6263" spans="1:19" s="104" customFormat="1" ht="12.75" customHeight="1" x14ac:dyDescent="0.25">
      <c r="A6263" s="121"/>
      <c r="B6263" s="92" t="str">
        <f>IF(E6263="","",VLOOKUP(E6263,[1]PROJECTES!$C$14:$G$5000,2,FALSE))</f>
        <v/>
      </c>
      <c r="C6263" s="121"/>
      <c r="D6263" s="93" t="str">
        <f>IF(E6263="","",VLOOKUP(E6263,[1]PROJECTES!$C$14:$G$5000,5,FALSE))</f>
        <v/>
      </c>
      <c r="E6263" s="117"/>
      <c r="F6263" s="95"/>
      <c r="G6263" s="96" t="str">
        <f>IF(E6263="","",VLOOKUP(E6263,[1]PROJECTES!$C$14:$G$5000,4,FALSE))</f>
        <v/>
      </c>
      <c r="H6263" s="118"/>
      <c r="I6263" s="97" t="str">
        <f>IF(H6263="","",VLOOKUP(H6263,BD!B$2:C$16,2,FALSE))</f>
        <v/>
      </c>
      <c r="J6263" s="98"/>
      <c r="K6263" s="135" t="str">
        <f t="shared" si="208"/>
        <v/>
      </c>
      <c r="L6263" s="99" t="str">
        <f t="shared" ca="1" si="209"/>
        <v>-</v>
      </c>
      <c r="M6263" s="93" t="str">
        <f>IF(E6263="","",VLOOKUP(E6263,[1]PROJECTES!$C$14:$Z$5000,21,FALSE))</f>
        <v/>
      </c>
      <c r="N6263" s="100"/>
      <c r="O6263" s="72" t="s">
        <v>229</v>
      </c>
      <c r="P6263" s="101"/>
      <c r="Q6263" s="132"/>
      <c r="R6263" s="102"/>
      <c r="S6263" s="91"/>
    </row>
    <row r="6264" spans="1:19" s="104" customFormat="1" ht="12.75" customHeight="1" x14ac:dyDescent="0.25">
      <c r="A6264" s="121"/>
      <c r="B6264" s="92" t="str">
        <f>IF(E6264="","",VLOOKUP(E6264,[1]PROJECTES!$C$14:$G$5000,2,FALSE))</f>
        <v/>
      </c>
      <c r="C6264" s="121"/>
      <c r="D6264" s="93" t="str">
        <f>IF(E6264="","",VLOOKUP(E6264,[1]PROJECTES!$C$14:$G$5000,5,FALSE))</f>
        <v/>
      </c>
      <c r="E6264" s="117"/>
      <c r="F6264" s="95"/>
      <c r="G6264" s="96" t="str">
        <f>IF(E6264="","",VLOOKUP(E6264,[1]PROJECTES!$C$14:$G$5000,4,FALSE))</f>
        <v/>
      </c>
      <c r="H6264" s="118"/>
      <c r="I6264" s="97" t="str">
        <f>IF(H6264="","",VLOOKUP(H6264,BD!B$2:C$16,2,FALSE))</f>
        <v/>
      </c>
      <c r="J6264" s="98"/>
      <c r="K6264" s="135" t="str">
        <f t="shared" si="208"/>
        <v/>
      </c>
      <c r="L6264" s="99" t="str">
        <f t="shared" ca="1" si="209"/>
        <v>-</v>
      </c>
      <c r="M6264" s="93" t="str">
        <f>IF(E6264="","",VLOOKUP(E6264,[1]PROJECTES!$C$14:$Z$5000,21,FALSE))</f>
        <v/>
      </c>
      <c r="N6264" s="100"/>
      <c r="O6264" s="72" t="s">
        <v>229</v>
      </c>
      <c r="P6264" s="101"/>
      <c r="Q6264" s="132"/>
      <c r="R6264" s="102"/>
      <c r="S6264" s="91"/>
    </row>
    <row r="6265" spans="1:19" s="104" customFormat="1" ht="12.75" customHeight="1" x14ac:dyDescent="0.25">
      <c r="A6265" s="121"/>
      <c r="B6265" s="92" t="str">
        <f>IF(E6265="","",VLOOKUP(E6265,[1]PROJECTES!$C$14:$G$5000,2,FALSE))</f>
        <v/>
      </c>
      <c r="C6265" s="121"/>
      <c r="D6265" s="93" t="str">
        <f>IF(E6265="","",VLOOKUP(E6265,[1]PROJECTES!$C$14:$G$5000,5,FALSE))</f>
        <v/>
      </c>
      <c r="E6265" s="117"/>
      <c r="F6265" s="95"/>
      <c r="G6265" s="96" t="str">
        <f>IF(E6265="","",VLOOKUP(E6265,[1]PROJECTES!$C$14:$G$5000,4,FALSE))</f>
        <v/>
      </c>
      <c r="H6265" s="118"/>
      <c r="I6265" s="97" t="str">
        <f>IF(H6265="","",VLOOKUP(H6265,BD!B$2:C$16,2,FALSE))</f>
        <v/>
      </c>
      <c r="J6265" s="98"/>
      <c r="K6265" s="135" t="str">
        <f t="shared" si="208"/>
        <v/>
      </c>
      <c r="L6265" s="99" t="str">
        <f t="shared" ca="1" si="209"/>
        <v>-</v>
      </c>
      <c r="M6265" s="93" t="str">
        <f>IF(E6265="","",VLOOKUP(E6265,[1]PROJECTES!$C$14:$Z$5000,21,FALSE))</f>
        <v/>
      </c>
      <c r="N6265" s="100"/>
      <c r="O6265" s="72" t="s">
        <v>229</v>
      </c>
      <c r="P6265" s="101"/>
      <c r="Q6265" s="132"/>
      <c r="R6265" s="102"/>
      <c r="S6265" s="91"/>
    </row>
    <row r="6266" spans="1:19" s="104" customFormat="1" ht="12.75" customHeight="1" x14ac:dyDescent="0.25">
      <c r="A6266" s="121"/>
      <c r="B6266" s="92" t="str">
        <f>IF(E6266="","",VLOOKUP(E6266,[1]PROJECTES!$C$14:$G$5000,2,FALSE))</f>
        <v/>
      </c>
      <c r="C6266" s="121"/>
      <c r="D6266" s="93" t="str">
        <f>IF(E6266="","",VLOOKUP(E6266,[1]PROJECTES!$C$14:$G$5000,5,FALSE))</f>
        <v/>
      </c>
      <c r="E6266" s="117"/>
      <c r="F6266" s="95"/>
      <c r="G6266" s="96" t="str">
        <f>IF(E6266="","",VLOOKUP(E6266,[1]PROJECTES!$C$14:$G$5000,4,FALSE))</f>
        <v/>
      </c>
      <c r="H6266" s="118"/>
      <c r="I6266" s="97" t="str">
        <f>IF(H6266="","",VLOOKUP(H6266,BD!B$2:C$16,2,FALSE))</f>
        <v/>
      </c>
      <c r="J6266" s="98"/>
      <c r="K6266" s="135" t="str">
        <f t="shared" si="208"/>
        <v/>
      </c>
      <c r="L6266" s="99" t="str">
        <f t="shared" ca="1" si="209"/>
        <v>-</v>
      </c>
      <c r="M6266" s="93" t="str">
        <f>IF(E6266="","",VLOOKUP(E6266,[1]PROJECTES!$C$14:$Z$5000,21,FALSE))</f>
        <v/>
      </c>
      <c r="N6266" s="100"/>
      <c r="O6266" s="72" t="s">
        <v>229</v>
      </c>
      <c r="P6266" s="101"/>
      <c r="Q6266" s="132"/>
      <c r="R6266" s="102"/>
      <c r="S6266" s="91"/>
    </row>
    <row r="6267" spans="1:19" s="104" customFormat="1" ht="12.75" customHeight="1" x14ac:dyDescent="0.25">
      <c r="A6267" s="121"/>
      <c r="B6267" s="92" t="str">
        <f>IF(E6267="","",VLOOKUP(E6267,[1]PROJECTES!$C$14:$G$5000,2,FALSE))</f>
        <v/>
      </c>
      <c r="C6267" s="121"/>
      <c r="D6267" s="93" t="str">
        <f>IF(E6267="","",VLOOKUP(E6267,[1]PROJECTES!$C$14:$G$5000,5,FALSE))</f>
        <v/>
      </c>
      <c r="E6267" s="117"/>
      <c r="F6267" s="95"/>
      <c r="G6267" s="96" t="str">
        <f>IF(E6267="","",VLOOKUP(E6267,[1]PROJECTES!$C$14:$G$5000,4,FALSE))</f>
        <v/>
      </c>
      <c r="H6267" s="118"/>
      <c r="I6267" s="97" t="str">
        <f>IF(H6267="","",VLOOKUP(H6267,BD!B$2:C$16,2,FALSE))</f>
        <v/>
      </c>
      <c r="J6267" s="98"/>
      <c r="K6267" s="135" t="str">
        <f t="shared" si="208"/>
        <v/>
      </c>
      <c r="L6267" s="99" t="str">
        <f t="shared" ca="1" si="209"/>
        <v>-</v>
      </c>
      <c r="M6267" s="93" t="str">
        <f>IF(E6267="","",VLOOKUP(E6267,[1]PROJECTES!$C$14:$Z$5000,21,FALSE))</f>
        <v/>
      </c>
      <c r="N6267" s="100"/>
      <c r="O6267" s="72" t="s">
        <v>229</v>
      </c>
      <c r="P6267" s="101"/>
      <c r="Q6267" s="132"/>
      <c r="R6267" s="102"/>
      <c r="S6267" s="91"/>
    </row>
    <row r="6268" spans="1:19" s="104" customFormat="1" ht="12.75" customHeight="1" x14ac:dyDescent="0.25">
      <c r="A6268" s="121"/>
      <c r="B6268" s="92" t="str">
        <f>IF(E6268="","",VLOOKUP(E6268,[1]PROJECTES!$C$14:$G$5000,2,FALSE))</f>
        <v/>
      </c>
      <c r="C6268" s="121"/>
      <c r="D6268" s="93" t="str">
        <f>IF(E6268="","",VLOOKUP(E6268,[1]PROJECTES!$C$14:$G$5000,5,FALSE))</f>
        <v/>
      </c>
      <c r="E6268" s="117"/>
      <c r="F6268" s="95"/>
      <c r="G6268" s="96" t="str">
        <f>IF(E6268="","",VLOOKUP(E6268,[1]PROJECTES!$C$14:$G$5000,4,FALSE))</f>
        <v/>
      </c>
      <c r="H6268" s="118"/>
      <c r="I6268" s="97" t="str">
        <f>IF(H6268="","",VLOOKUP(H6268,BD!B$2:C$16,2,FALSE))</f>
        <v/>
      </c>
      <c r="J6268" s="98"/>
      <c r="K6268" s="135" t="str">
        <f t="shared" si="208"/>
        <v/>
      </c>
      <c r="L6268" s="99" t="str">
        <f t="shared" ca="1" si="209"/>
        <v>-</v>
      </c>
      <c r="M6268" s="93" t="str">
        <f>IF(E6268="","",VLOOKUP(E6268,[1]PROJECTES!$C$14:$Z$5000,21,FALSE))</f>
        <v/>
      </c>
      <c r="N6268" s="100"/>
      <c r="O6268" s="72" t="s">
        <v>229</v>
      </c>
      <c r="P6268" s="101"/>
      <c r="Q6268" s="132"/>
      <c r="R6268" s="102"/>
      <c r="S6268" s="91"/>
    </row>
    <row r="6269" spans="1:19" s="104" customFormat="1" ht="12.75" customHeight="1" x14ac:dyDescent="0.25">
      <c r="A6269" s="121"/>
      <c r="B6269" s="92" t="str">
        <f>IF(E6269="","",VLOOKUP(E6269,[1]PROJECTES!$C$14:$G$5000,2,FALSE))</f>
        <v/>
      </c>
      <c r="C6269" s="121"/>
      <c r="D6269" s="93" t="str">
        <f>IF(E6269="","",VLOOKUP(E6269,[1]PROJECTES!$C$14:$G$5000,5,FALSE))</f>
        <v/>
      </c>
      <c r="E6269" s="117"/>
      <c r="F6269" s="95"/>
      <c r="G6269" s="96" t="str">
        <f>IF(E6269="","",VLOOKUP(E6269,[1]PROJECTES!$C$14:$G$5000,4,FALSE))</f>
        <v/>
      </c>
      <c r="H6269" s="118"/>
      <c r="I6269" s="97" t="str">
        <f>IF(H6269="","",VLOOKUP(H6269,BD!B$2:C$16,2,FALSE))</f>
        <v/>
      </c>
      <c r="J6269" s="98"/>
      <c r="K6269" s="135" t="str">
        <f t="shared" si="208"/>
        <v/>
      </c>
      <c r="L6269" s="99" t="str">
        <f t="shared" ca="1" si="209"/>
        <v>-</v>
      </c>
      <c r="M6269" s="93" t="str">
        <f>IF(E6269="","",VLOOKUP(E6269,[1]PROJECTES!$C$14:$Z$5000,21,FALSE))</f>
        <v/>
      </c>
      <c r="N6269" s="100"/>
      <c r="O6269" s="72" t="s">
        <v>229</v>
      </c>
      <c r="P6269" s="101"/>
      <c r="Q6269" s="132"/>
      <c r="R6269" s="102"/>
      <c r="S6269" s="91"/>
    </row>
    <row r="6270" spans="1:19" s="104" customFormat="1" ht="12.75" customHeight="1" x14ac:dyDescent="0.25">
      <c r="A6270" s="121"/>
      <c r="B6270" s="92" t="str">
        <f>IF(E6270="","",VLOOKUP(E6270,[1]PROJECTES!$C$14:$G$5000,2,FALSE))</f>
        <v/>
      </c>
      <c r="C6270" s="121"/>
      <c r="D6270" s="93" t="str">
        <f>IF(E6270="","",VLOOKUP(E6270,[1]PROJECTES!$C$14:$G$5000,5,FALSE))</f>
        <v/>
      </c>
      <c r="E6270" s="117"/>
      <c r="F6270" s="95"/>
      <c r="G6270" s="96" t="str">
        <f>IF(E6270="","",VLOOKUP(E6270,[1]PROJECTES!$C$14:$G$5000,4,FALSE))</f>
        <v/>
      </c>
      <c r="H6270" s="118"/>
      <c r="I6270" s="97" t="str">
        <f>IF(H6270="","",VLOOKUP(H6270,BD!B$2:C$16,2,FALSE))</f>
        <v/>
      </c>
      <c r="J6270" s="98"/>
      <c r="K6270" s="135" t="str">
        <f t="shared" si="208"/>
        <v/>
      </c>
      <c r="L6270" s="99" t="str">
        <f t="shared" ca="1" si="209"/>
        <v>-</v>
      </c>
      <c r="M6270" s="93" t="str">
        <f>IF(E6270="","",VLOOKUP(E6270,[1]PROJECTES!$C$14:$Z$5000,21,FALSE))</f>
        <v/>
      </c>
      <c r="N6270" s="100"/>
      <c r="O6270" s="72" t="s">
        <v>229</v>
      </c>
      <c r="P6270" s="101"/>
      <c r="Q6270" s="132"/>
      <c r="R6270" s="102"/>
      <c r="S6270" s="91"/>
    </row>
    <row r="6271" spans="1:19" s="104" customFormat="1" ht="12.75" customHeight="1" x14ac:dyDescent="0.25">
      <c r="A6271" s="121"/>
      <c r="B6271" s="92" t="str">
        <f>IF(E6271="","",VLOOKUP(E6271,[1]PROJECTES!$C$14:$G$5000,2,FALSE))</f>
        <v/>
      </c>
      <c r="C6271" s="121"/>
      <c r="D6271" s="93" t="str">
        <f>IF(E6271="","",VLOOKUP(E6271,[1]PROJECTES!$C$14:$G$5000,5,FALSE))</f>
        <v/>
      </c>
      <c r="E6271" s="117"/>
      <c r="F6271" s="95"/>
      <c r="G6271" s="96" t="str">
        <f>IF(E6271="","",VLOOKUP(E6271,[1]PROJECTES!$C$14:$G$5000,4,FALSE))</f>
        <v/>
      </c>
      <c r="H6271" s="118"/>
      <c r="I6271" s="97" t="str">
        <f>IF(H6271="","",VLOOKUP(H6271,BD!B$2:C$16,2,FALSE))</f>
        <v/>
      </c>
      <c r="J6271" s="98"/>
      <c r="K6271" s="135" t="str">
        <f t="shared" si="208"/>
        <v/>
      </c>
      <c r="L6271" s="99" t="str">
        <f t="shared" ca="1" si="209"/>
        <v>-</v>
      </c>
      <c r="M6271" s="93" t="str">
        <f>IF(E6271="","",VLOOKUP(E6271,[1]PROJECTES!$C$14:$Z$5000,21,FALSE))</f>
        <v/>
      </c>
      <c r="N6271" s="100"/>
      <c r="O6271" s="72" t="s">
        <v>229</v>
      </c>
      <c r="P6271" s="101"/>
      <c r="Q6271" s="132"/>
      <c r="R6271" s="102"/>
      <c r="S6271" s="91"/>
    </row>
    <row r="6272" spans="1:19" s="104" customFormat="1" ht="12.75" customHeight="1" x14ac:dyDescent="0.25">
      <c r="A6272" s="121"/>
      <c r="B6272" s="92" t="str">
        <f>IF(E6272="","",VLOOKUP(E6272,[1]PROJECTES!$C$14:$G$5000,2,FALSE))</f>
        <v/>
      </c>
      <c r="C6272" s="121"/>
      <c r="D6272" s="93" t="str">
        <f>IF(E6272="","",VLOOKUP(E6272,[1]PROJECTES!$C$14:$G$5000,5,FALSE))</f>
        <v/>
      </c>
      <c r="E6272" s="117"/>
      <c r="F6272" s="95"/>
      <c r="G6272" s="96" t="str">
        <f>IF(E6272="","",VLOOKUP(E6272,[1]PROJECTES!$C$14:$G$5000,4,FALSE))</f>
        <v/>
      </c>
      <c r="H6272" s="118"/>
      <c r="I6272" s="97" t="str">
        <f>IF(H6272="","",VLOOKUP(H6272,BD!B$2:C$16,2,FALSE))</f>
        <v/>
      </c>
      <c r="J6272" s="98"/>
      <c r="K6272" s="135" t="str">
        <f t="shared" si="208"/>
        <v/>
      </c>
      <c r="L6272" s="99" t="str">
        <f t="shared" ca="1" si="209"/>
        <v>-</v>
      </c>
      <c r="M6272" s="93" t="str">
        <f>IF(E6272="","",VLOOKUP(E6272,[1]PROJECTES!$C$14:$Z$5000,21,FALSE))</f>
        <v/>
      </c>
      <c r="N6272" s="100"/>
      <c r="O6272" s="72" t="s">
        <v>229</v>
      </c>
      <c r="P6272" s="101"/>
      <c r="Q6272" s="132"/>
      <c r="R6272" s="102"/>
      <c r="S6272" s="91"/>
    </row>
    <row r="6273" spans="1:19" s="104" customFormat="1" ht="12.75" customHeight="1" x14ac:dyDescent="0.25">
      <c r="A6273" s="121"/>
      <c r="B6273" s="92" t="str">
        <f>IF(E6273="","",VLOOKUP(E6273,[1]PROJECTES!$C$14:$G$5000,2,FALSE))</f>
        <v/>
      </c>
      <c r="C6273" s="121"/>
      <c r="D6273" s="93" t="str">
        <f>IF(E6273="","",VLOOKUP(E6273,[1]PROJECTES!$C$14:$G$5000,5,FALSE))</f>
        <v/>
      </c>
      <c r="E6273" s="117"/>
      <c r="F6273" s="95"/>
      <c r="G6273" s="96" t="str">
        <f>IF(E6273="","",VLOOKUP(E6273,[1]PROJECTES!$C$14:$G$5000,4,FALSE))</f>
        <v/>
      </c>
      <c r="H6273" s="118"/>
      <c r="I6273" s="97" t="str">
        <f>IF(H6273="","",VLOOKUP(H6273,BD!B$2:C$16,2,FALSE))</f>
        <v/>
      </c>
      <c r="J6273" s="98"/>
      <c r="K6273" s="135" t="str">
        <f t="shared" si="208"/>
        <v/>
      </c>
      <c r="L6273" s="99" t="str">
        <f t="shared" ca="1" si="209"/>
        <v>-</v>
      </c>
      <c r="M6273" s="93" t="str">
        <f>IF(E6273="","",VLOOKUP(E6273,[1]PROJECTES!$C$14:$Z$5000,21,FALSE))</f>
        <v/>
      </c>
      <c r="N6273" s="100"/>
      <c r="O6273" s="72" t="s">
        <v>229</v>
      </c>
      <c r="P6273" s="101"/>
      <c r="Q6273" s="132"/>
      <c r="R6273" s="102"/>
      <c r="S6273" s="91"/>
    </row>
    <row r="6274" spans="1:19" s="104" customFormat="1" ht="12.75" customHeight="1" x14ac:dyDescent="0.25">
      <c r="A6274" s="121"/>
      <c r="B6274" s="92" t="str">
        <f>IF(E6274="","",VLOOKUP(E6274,[1]PROJECTES!$C$14:$G$5000,2,FALSE))</f>
        <v/>
      </c>
      <c r="C6274" s="121"/>
      <c r="D6274" s="93" t="str">
        <f>IF(E6274="","",VLOOKUP(E6274,[1]PROJECTES!$C$14:$G$5000,5,FALSE))</f>
        <v/>
      </c>
      <c r="E6274" s="117"/>
      <c r="F6274" s="95"/>
      <c r="G6274" s="96" t="str">
        <f>IF(E6274="","",VLOOKUP(E6274,[1]PROJECTES!$C$14:$G$5000,4,FALSE))</f>
        <v/>
      </c>
      <c r="H6274" s="118"/>
      <c r="I6274" s="97" t="str">
        <f>IF(H6274="","",VLOOKUP(H6274,BD!B$2:C$16,2,FALSE))</f>
        <v/>
      </c>
      <c r="J6274" s="98"/>
      <c r="K6274" s="135" t="str">
        <f t="shared" si="208"/>
        <v/>
      </c>
      <c r="L6274" s="99" t="str">
        <f t="shared" ca="1" si="209"/>
        <v>-</v>
      </c>
      <c r="M6274" s="93" t="str">
        <f>IF(E6274="","",VLOOKUP(E6274,[1]PROJECTES!$C$14:$Z$5000,21,FALSE))</f>
        <v/>
      </c>
      <c r="N6274" s="100"/>
      <c r="O6274" s="72" t="s">
        <v>229</v>
      </c>
      <c r="P6274" s="101"/>
      <c r="Q6274" s="132"/>
      <c r="R6274" s="102"/>
      <c r="S6274" s="91"/>
    </row>
    <row r="6275" spans="1:19" s="104" customFormat="1" ht="12.75" customHeight="1" x14ac:dyDescent="0.25">
      <c r="A6275" s="121"/>
      <c r="B6275" s="92" t="str">
        <f>IF(E6275="","",VLOOKUP(E6275,[1]PROJECTES!$C$14:$G$5000,2,FALSE))</f>
        <v/>
      </c>
      <c r="C6275" s="121"/>
      <c r="D6275" s="93" t="str">
        <f>IF(E6275="","",VLOOKUP(E6275,[1]PROJECTES!$C$14:$G$5000,5,FALSE))</f>
        <v/>
      </c>
      <c r="E6275" s="117"/>
      <c r="F6275" s="95"/>
      <c r="G6275" s="96" t="str">
        <f>IF(E6275="","",VLOOKUP(E6275,[1]PROJECTES!$C$14:$G$5000,4,FALSE))</f>
        <v/>
      </c>
      <c r="H6275" s="118"/>
      <c r="I6275" s="97" t="str">
        <f>IF(H6275="","",VLOOKUP(H6275,BD!B$2:C$16,2,FALSE))</f>
        <v/>
      </c>
      <c r="J6275" s="98"/>
      <c r="K6275" s="135" t="str">
        <f t="shared" si="208"/>
        <v/>
      </c>
      <c r="L6275" s="99" t="str">
        <f t="shared" ca="1" si="209"/>
        <v>-</v>
      </c>
      <c r="M6275" s="93" t="str">
        <f>IF(E6275="","",VLOOKUP(E6275,[1]PROJECTES!$C$14:$Z$5000,21,FALSE))</f>
        <v/>
      </c>
      <c r="N6275" s="100"/>
      <c r="O6275" s="72" t="s">
        <v>229</v>
      </c>
      <c r="P6275" s="101"/>
      <c r="Q6275" s="132"/>
      <c r="R6275" s="102"/>
      <c r="S6275" s="91"/>
    </row>
    <row r="6276" spans="1:19" s="104" customFormat="1" ht="12.75" customHeight="1" x14ac:dyDescent="0.25">
      <c r="A6276" s="121"/>
      <c r="B6276" s="92" t="str">
        <f>IF(E6276="","",VLOOKUP(E6276,[1]PROJECTES!$C$14:$G$5000,2,FALSE))</f>
        <v/>
      </c>
      <c r="C6276" s="121"/>
      <c r="D6276" s="93" t="str">
        <f>IF(E6276="","",VLOOKUP(E6276,[1]PROJECTES!$C$14:$G$5000,5,FALSE))</f>
        <v/>
      </c>
      <c r="E6276" s="117"/>
      <c r="F6276" s="95"/>
      <c r="G6276" s="96" t="str">
        <f>IF(E6276="","",VLOOKUP(E6276,[1]PROJECTES!$C$14:$G$5000,4,FALSE))</f>
        <v/>
      </c>
      <c r="H6276" s="118"/>
      <c r="I6276" s="97" t="str">
        <f>IF(H6276="","",VLOOKUP(H6276,BD!B$2:C$16,2,FALSE))</f>
        <v/>
      </c>
      <c r="J6276" s="98"/>
      <c r="K6276" s="135" t="str">
        <f t="shared" si="208"/>
        <v/>
      </c>
      <c r="L6276" s="99" t="str">
        <f t="shared" ca="1" si="209"/>
        <v>-</v>
      </c>
      <c r="M6276" s="93" t="str">
        <f>IF(E6276="","",VLOOKUP(E6276,[1]PROJECTES!$C$14:$Z$5000,21,FALSE))</f>
        <v/>
      </c>
      <c r="N6276" s="100"/>
      <c r="O6276" s="72" t="s">
        <v>229</v>
      </c>
      <c r="P6276" s="101"/>
      <c r="Q6276" s="132"/>
      <c r="R6276" s="102"/>
      <c r="S6276" s="91"/>
    </row>
    <row r="6277" spans="1:19" s="104" customFormat="1" ht="12.75" customHeight="1" x14ac:dyDescent="0.25">
      <c r="A6277" s="121"/>
      <c r="B6277" s="92" t="str">
        <f>IF(E6277="","",VLOOKUP(E6277,[1]PROJECTES!$C$14:$G$5000,2,FALSE))</f>
        <v/>
      </c>
      <c r="C6277" s="121"/>
      <c r="D6277" s="93" t="str">
        <f>IF(E6277="","",VLOOKUP(E6277,[1]PROJECTES!$C$14:$G$5000,5,FALSE))</f>
        <v/>
      </c>
      <c r="E6277" s="117"/>
      <c r="F6277" s="95"/>
      <c r="G6277" s="96" t="str">
        <f>IF(E6277="","",VLOOKUP(E6277,[1]PROJECTES!$C$14:$G$5000,4,FALSE))</f>
        <v/>
      </c>
      <c r="H6277" s="118"/>
      <c r="I6277" s="97" t="str">
        <f>IF(H6277="","",VLOOKUP(H6277,BD!B$2:C$16,2,FALSE))</f>
        <v/>
      </c>
      <c r="J6277" s="98"/>
      <c r="K6277" s="135" t="str">
        <f t="shared" si="208"/>
        <v/>
      </c>
      <c r="L6277" s="99" t="str">
        <f t="shared" ca="1" si="209"/>
        <v>-</v>
      </c>
      <c r="M6277" s="93" t="str">
        <f>IF(E6277="","",VLOOKUP(E6277,[1]PROJECTES!$C$14:$Z$5000,21,FALSE))</f>
        <v/>
      </c>
      <c r="N6277" s="100"/>
      <c r="O6277" s="72" t="s">
        <v>229</v>
      </c>
      <c r="P6277" s="101"/>
      <c r="Q6277" s="132"/>
      <c r="R6277" s="102"/>
      <c r="S6277" s="91"/>
    </row>
    <row r="6278" spans="1:19" s="104" customFormat="1" ht="12.75" customHeight="1" x14ac:dyDescent="0.25">
      <c r="A6278" s="121"/>
      <c r="B6278" s="92" t="str">
        <f>IF(E6278="","",VLOOKUP(E6278,[1]PROJECTES!$C$14:$G$5000,2,FALSE))</f>
        <v/>
      </c>
      <c r="C6278" s="121"/>
      <c r="D6278" s="93" t="str">
        <f>IF(E6278="","",VLOOKUP(E6278,[1]PROJECTES!$C$14:$G$5000,5,FALSE))</f>
        <v/>
      </c>
      <c r="E6278" s="117"/>
      <c r="F6278" s="95"/>
      <c r="G6278" s="96" t="str">
        <f>IF(E6278="","",VLOOKUP(E6278,[1]PROJECTES!$C$14:$G$5000,4,FALSE))</f>
        <v/>
      </c>
      <c r="H6278" s="118"/>
      <c r="I6278" s="97" t="str">
        <f>IF(H6278="","",VLOOKUP(H6278,BD!B$2:C$16,2,FALSE))</f>
        <v/>
      </c>
      <c r="J6278" s="98"/>
      <c r="K6278" s="135" t="str">
        <f t="shared" si="208"/>
        <v/>
      </c>
      <c r="L6278" s="99" t="str">
        <f t="shared" ca="1" si="209"/>
        <v>-</v>
      </c>
      <c r="M6278" s="93" t="str">
        <f>IF(E6278="","",VLOOKUP(E6278,[1]PROJECTES!$C$14:$Z$5000,21,FALSE))</f>
        <v/>
      </c>
      <c r="N6278" s="100"/>
      <c r="O6278" s="72" t="s">
        <v>229</v>
      </c>
      <c r="P6278" s="101"/>
      <c r="Q6278" s="132"/>
      <c r="R6278" s="102"/>
      <c r="S6278" s="91"/>
    </row>
    <row r="6279" spans="1:19" s="104" customFormat="1" ht="12.75" customHeight="1" x14ac:dyDescent="0.25">
      <c r="A6279" s="121"/>
      <c r="B6279" s="92" t="str">
        <f>IF(E6279="","",VLOOKUP(E6279,[1]PROJECTES!$C$14:$G$5000,2,FALSE))</f>
        <v/>
      </c>
      <c r="C6279" s="121"/>
      <c r="D6279" s="93" t="str">
        <f>IF(E6279="","",VLOOKUP(E6279,[1]PROJECTES!$C$14:$G$5000,5,FALSE))</f>
        <v/>
      </c>
      <c r="E6279" s="117"/>
      <c r="F6279" s="95"/>
      <c r="G6279" s="96" t="str">
        <f>IF(E6279="","",VLOOKUP(E6279,[1]PROJECTES!$C$14:$G$5000,4,FALSE))</f>
        <v/>
      </c>
      <c r="H6279" s="118"/>
      <c r="I6279" s="97" t="str">
        <f>IF(H6279="","",VLOOKUP(H6279,BD!B$2:C$16,2,FALSE))</f>
        <v/>
      </c>
      <c r="J6279" s="98"/>
      <c r="K6279" s="135" t="str">
        <f t="shared" si="208"/>
        <v/>
      </c>
      <c r="L6279" s="99" t="str">
        <f t="shared" ca="1" si="209"/>
        <v>-</v>
      </c>
      <c r="M6279" s="93" t="str">
        <f>IF(E6279="","",VLOOKUP(E6279,[1]PROJECTES!$C$14:$Z$5000,21,FALSE))</f>
        <v/>
      </c>
      <c r="N6279" s="100"/>
      <c r="O6279" s="72" t="s">
        <v>229</v>
      </c>
      <c r="P6279" s="101"/>
      <c r="Q6279" s="132"/>
      <c r="R6279" s="102"/>
      <c r="S6279" s="91"/>
    </row>
    <row r="6280" spans="1:19" s="104" customFormat="1" ht="12.75" customHeight="1" x14ac:dyDescent="0.25">
      <c r="A6280" s="121"/>
      <c r="B6280" s="92" t="str">
        <f>IF(E6280="","",VLOOKUP(E6280,[1]PROJECTES!$C$14:$G$5000,2,FALSE))</f>
        <v/>
      </c>
      <c r="C6280" s="121"/>
      <c r="D6280" s="93" t="str">
        <f>IF(E6280="","",VLOOKUP(E6280,[1]PROJECTES!$C$14:$G$5000,5,FALSE))</f>
        <v/>
      </c>
      <c r="E6280" s="117"/>
      <c r="F6280" s="95"/>
      <c r="G6280" s="96" t="str">
        <f>IF(E6280="","",VLOOKUP(E6280,[1]PROJECTES!$C$14:$G$5000,4,FALSE))</f>
        <v/>
      </c>
      <c r="H6280" s="118"/>
      <c r="I6280" s="97" t="str">
        <f>IF(H6280="","",VLOOKUP(H6280,BD!B$2:C$16,2,FALSE))</f>
        <v/>
      </c>
      <c r="J6280" s="98"/>
      <c r="K6280" s="135" t="str">
        <f t="shared" si="208"/>
        <v/>
      </c>
      <c r="L6280" s="99" t="str">
        <f t="shared" ca="1" si="209"/>
        <v>-</v>
      </c>
      <c r="M6280" s="93" t="str">
        <f>IF(E6280="","",VLOOKUP(E6280,[1]PROJECTES!$C$14:$Z$5000,21,FALSE))</f>
        <v/>
      </c>
      <c r="N6280" s="100"/>
      <c r="O6280" s="72" t="s">
        <v>229</v>
      </c>
      <c r="P6280" s="101"/>
      <c r="Q6280" s="132"/>
      <c r="R6280" s="102"/>
      <c r="S6280" s="91"/>
    </row>
    <row r="6281" spans="1:19" s="104" customFormat="1" ht="12.75" customHeight="1" x14ac:dyDescent="0.25">
      <c r="A6281" s="121"/>
      <c r="B6281" s="92" t="str">
        <f>IF(E6281="","",VLOOKUP(E6281,[1]PROJECTES!$C$14:$G$5000,2,FALSE))</f>
        <v/>
      </c>
      <c r="C6281" s="121"/>
      <c r="D6281" s="93" t="str">
        <f>IF(E6281="","",VLOOKUP(E6281,[1]PROJECTES!$C$14:$G$5000,5,FALSE))</f>
        <v/>
      </c>
      <c r="E6281" s="117"/>
      <c r="F6281" s="95"/>
      <c r="G6281" s="96" t="str">
        <f>IF(E6281="","",VLOOKUP(E6281,[1]PROJECTES!$C$14:$G$5000,4,FALSE))</f>
        <v/>
      </c>
      <c r="H6281" s="118"/>
      <c r="I6281" s="97" t="str">
        <f>IF(H6281="","",VLOOKUP(H6281,BD!B$2:C$16,2,FALSE))</f>
        <v/>
      </c>
      <c r="J6281" s="98"/>
      <c r="K6281" s="135" t="str">
        <f t="shared" si="208"/>
        <v/>
      </c>
      <c r="L6281" s="99" t="str">
        <f t="shared" ca="1" si="209"/>
        <v>-</v>
      </c>
      <c r="M6281" s="93" t="str">
        <f>IF(E6281="","",VLOOKUP(E6281,[1]PROJECTES!$C$14:$Z$5000,21,FALSE))</f>
        <v/>
      </c>
      <c r="N6281" s="100"/>
      <c r="O6281" s="72" t="s">
        <v>229</v>
      </c>
      <c r="P6281" s="101"/>
      <c r="Q6281" s="132"/>
      <c r="R6281" s="102"/>
      <c r="S6281" s="91"/>
    </row>
    <row r="6282" spans="1:19" s="104" customFormat="1" ht="12.75" customHeight="1" x14ac:dyDescent="0.25">
      <c r="A6282" s="121"/>
      <c r="B6282" s="92" t="str">
        <f>IF(E6282="","",VLOOKUP(E6282,[1]PROJECTES!$C$14:$G$5000,2,FALSE))</f>
        <v/>
      </c>
      <c r="C6282" s="121"/>
      <c r="D6282" s="93" t="str">
        <f>IF(E6282="","",VLOOKUP(E6282,[1]PROJECTES!$C$14:$G$5000,5,FALSE))</f>
        <v/>
      </c>
      <c r="E6282" s="117"/>
      <c r="F6282" s="95"/>
      <c r="G6282" s="96" t="str">
        <f>IF(E6282="","",VLOOKUP(E6282,[1]PROJECTES!$C$14:$G$5000,4,FALSE))</f>
        <v/>
      </c>
      <c r="H6282" s="118"/>
      <c r="I6282" s="97" t="str">
        <f>IF(H6282="","",VLOOKUP(H6282,BD!B$2:C$16,2,FALSE))</f>
        <v/>
      </c>
      <c r="J6282" s="98"/>
      <c r="K6282" s="135" t="str">
        <f t="shared" si="208"/>
        <v/>
      </c>
      <c r="L6282" s="99" t="str">
        <f t="shared" ca="1" si="209"/>
        <v>-</v>
      </c>
      <c r="M6282" s="93" t="str">
        <f>IF(E6282="","",VLOOKUP(E6282,[1]PROJECTES!$C$14:$Z$5000,21,FALSE))</f>
        <v/>
      </c>
      <c r="N6282" s="100"/>
      <c r="O6282" s="72" t="s">
        <v>229</v>
      </c>
      <c r="P6282" s="101"/>
      <c r="Q6282" s="132"/>
      <c r="R6282" s="102"/>
      <c r="S6282" s="91"/>
    </row>
    <row r="6283" spans="1:19" s="104" customFormat="1" ht="12.75" customHeight="1" x14ac:dyDescent="0.25">
      <c r="A6283" s="121"/>
      <c r="B6283" s="92" t="str">
        <f>IF(E6283="","",VLOOKUP(E6283,[1]PROJECTES!$C$14:$G$5000,2,FALSE))</f>
        <v/>
      </c>
      <c r="C6283" s="121"/>
      <c r="D6283" s="93" t="str">
        <f>IF(E6283="","",VLOOKUP(E6283,[1]PROJECTES!$C$14:$G$5000,5,FALSE))</f>
        <v/>
      </c>
      <c r="E6283" s="117"/>
      <c r="F6283" s="95"/>
      <c r="G6283" s="96" t="str">
        <f>IF(E6283="","",VLOOKUP(E6283,[1]PROJECTES!$C$14:$G$5000,4,FALSE))</f>
        <v/>
      </c>
      <c r="H6283" s="118"/>
      <c r="I6283" s="97" t="str">
        <f>IF(H6283="","",VLOOKUP(H6283,BD!B$2:C$16,2,FALSE))</f>
        <v/>
      </c>
      <c r="J6283" s="98"/>
      <c r="K6283" s="135" t="str">
        <f t="shared" si="208"/>
        <v/>
      </c>
      <c r="L6283" s="99" t="str">
        <f t="shared" ca="1" si="209"/>
        <v>-</v>
      </c>
      <c r="M6283" s="93" t="str">
        <f>IF(E6283="","",VLOOKUP(E6283,[1]PROJECTES!$C$14:$Z$5000,21,FALSE))</f>
        <v/>
      </c>
      <c r="N6283" s="100"/>
      <c r="O6283" s="72" t="s">
        <v>229</v>
      </c>
      <c r="P6283" s="101"/>
      <c r="Q6283" s="132"/>
      <c r="R6283" s="102"/>
      <c r="S6283" s="91"/>
    </row>
    <row r="6284" spans="1:19" s="104" customFormat="1" ht="12.75" customHeight="1" x14ac:dyDescent="0.25">
      <c r="A6284" s="121"/>
      <c r="B6284" s="92" t="str">
        <f>IF(E6284="","",VLOOKUP(E6284,[1]PROJECTES!$C$14:$G$5000,2,FALSE))</f>
        <v/>
      </c>
      <c r="C6284" s="121"/>
      <c r="D6284" s="93" t="str">
        <f>IF(E6284="","",VLOOKUP(E6284,[1]PROJECTES!$C$14:$G$5000,5,FALSE))</f>
        <v/>
      </c>
      <c r="E6284" s="117"/>
      <c r="F6284" s="95"/>
      <c r="G6284" s="96" t="str">
        <f>IF(E6284="","",VLOOKUP(E6284,[1]PROJECTES!$C$14:$G$5000,4,FALSE))</f>
        <v/>
      </c>
      <c r="H6284" s="118"/>
      <c r="I6284" s="97" t="str">
        <f>IF(H6284="","",VLOOKUP(H6284,BD!B$2:C$16,2,FALSE))</f>
        <v/>
      </c>
      <c r="J6284" s="98"/>
      <c r="K6284" s="135" t="str">
        <f t="shared" si="208"/>
        <v/>
      </c>
      <c r="L6284" s="99" t="str">
        <f t="shared" ca="1" si="209"/>
        <v>-</v>
      </c>
      <c r="M6284" s="93" t="str">
        <f>IF(E6284="","",VLOOKUP(E6284,[1]PROJECTES!$C$14:$Z$5000,21,FALSE))</f>
        <v/>
      </c>
      <c r="N6284" s="100"/>
      <c r="O6284" s="72" t="s">
        <v>229</v>
      </c>
      <c r="P6284" s="101"/>
      <c r="Q6284" s="132"/>
      <c r="R6284" s="102"/>
      <c r="S6284" s="91"/>
    </row>
    <row r="6285" spans="1:19" s="104" customFormat="1" ht="12.75" customHeight="1" x14ac:dyDescent="0.25">
      <c r="A6285" s="121"/>
      <c r="B6285" s="92" t="str">
        <f>IF(E6285="","",VLOOKUP(E6285,[1]PROJECTES!$C$14:$G$5000,2,FALSE))</f>
        <v/>
      </c>
      <c r="C6285" s="121"/>
      <c r="D6285" s="93" t="str">
        <f>IF(E6285="","",VLOOKUP(E6285,[1]PROJECTES!$C$14:$G$5000,5,FALSE))</f>
        <v/>
      </c>
      <c r="E6285" s="117"/>
      <c r="F6285" s="95"/>
      <c r="G6285" s="96" t="str">
        <f>IF(E6285="","",VLOOKUP(E6285,[1]PROJECTES!$C$14:$G$5000,4,FALSE))</f>
        <v/>
      </c>
      <c r="H6285" s="118"/>
      <c r="I6285" s="97" t="str">
        <f>IF(H6285="","",VLOOKUP(H6285,BD!B$2:C$16,2,FALSE))</f>
        <v/>
      </c>
      <c r="J6285" s="98"/>
      <c r="K6285" s="135" t="str">
        <f t="shared" si="208"/>
        <v/>
      </c>
      <c r="L6285" s="99" t="str">
        <f t="shared" ca="1" si="209"/>
        <v>-</v>
      </c>
      <c r="M6285" s="93" t="str">
        <f>IF(E6285="","",VLOOKUP(E6285,[1]PROJECTES!$C$14:$Z$5000,21,FALSE))</f>
        <v/>
      </c>
      <c r="N6285" s="100"/>
      <c r="O6285" s="72" t="s">
        <v>229</v>
      </c>
      <c r="P6285" s="101"/>
      <c r="Q6285" s="132"/>
      <c r="R6285" s="102"/>
      <c r="S6285" s="91"/>
    </row>
    <row r="6286" spans="1:19" s="104" customFormat="1" ht="12.75" customHeight="1" x14ac:dyDescent="0.25">
      <c r="A6286" s="121"/>
      <c r="B6286" s="92" t="str">
        <f>IF(E6286="","",VLOOKUP(E6286,[1]PROJECTES!$C$14:$G$5000,2,FALSE))</f>
        <v/>
      </c>
      <c r="C6286" s="121"/>
      <c r="D6286" s="93" t="str">
        <f>IF(E6286="","",VLOOKUP(E6286,[1]PROJECTES!$C$14:$G$5000,5,FALSE))</f>
        <v/>
      </c>
      <c r="E6286" s="117"/>
      <c r="F6286" s="95"/>
      <c r="G6286" s="96" t="str">
        <f>IF(E6286="","",VLOOKUP(E6286,[1]PROJECTES!$C$14:$G$5000,4,FALSE))</f>
        <v/>
      </c>
      <c r="H6286" s="118"/>
      <c r="I6286" s="97" t="str">
        <f>IF(H6286="","",VLOOKUP(H6286,BD!B$2:C$16,2,FALSE))</f>
        <v/>
      </c>
      <c r="J6286" s="98"/>
      <c r="K6286" s="135" t="str">
        <f t="shared" si="208"/>
        <v/>
      </c>
      <c r="L6286" s="99" t="str">
        <f t="shared" ca="1" si="209"/>
        <v>-</v>
      </c>
      <c r="M6286" s="93" t="str">
        <f>IF(E6286="","",VLOOKUP(E6286,[1]PROJECTES!$C$14:$Z$5000,21,FALSE))</f>
        <v/>
      </c>
      <c r="N6286" s="100"/>
      <c r="O6286" s="72" t="s">
        <v>229</v>
      </c>
      <c r="P6286" s="101"/>
      <c r="Q6286" s="132"/>
      <c r="R6286" s="102"/>
      <c r="S6286" s="91"/>
    </row>
    <row r="6287" spans="1:19" s="104" customFormat="1" ht="12.75" customHeight="1" x14ac:dyDescent="0.25">
      <c r="A6287" s="121"/>
      <c r="B6287" s="92" t="str">
        <f>IF(E6287="","",VLOOKUP(E6287,[1]PROJECTES!$C$14:$G$5000,2,FALSE))</f>
        <v/>
      </c>
      <c r="C6287" s="121"/>
      <c r="D6287" s="93" t="str">
        <f>IF(E6287="","",VLOOKUP(E6287,[1]PROJECTES!$C$14:$G$5000,5,FALSE))</f>
        <v/>
      </c>
      <c r="E6287" s="117"/>
      <c r="F6287" s="95"/>
      <c r="G6287" s="96" t="str">
        <f>IF(E6287="","",VLOOKUP(E6287,[1]PROJECTES!$C$14:$G$5000,4,FALSE))</f>
        <v/>
      </c>
      <c r="H6287" s="118"/>
      <c r="I6287" s="97" t="str">
        <f>IF(H6287="","",VLOOKUP(H6287,BD!B$2:C$16,2,FALSE))</f>
        <v/>
      </c>
      <c r="J6287" s="98"/>
      <c r="K6287" s="135" t="str">
        <f t="shared" si="208"/>
        <v/>
      </c>
      <c r="L6287" s="99" t="str">
        <f t="shared" ca="1" si="209"/>
        <v>-</v>
      </c>
      <c r="M6287" s="93" t="str">
        <f>IF(E6287="","",VLOOKUP(E6287,[1]PROJECTES!$C$14:$Z$5000,21,FALSE))</f>
        <v/>
      </c>
      <c r="N6287" s="100"/>
      <c r="O6287" s="72" t="s">
        <v>229</v>
      </c>
      <c r="P6287" s="101"/>
      <c r="Q6287" s="132"/>
      <c r="R6287" s="102"/>
      <c r="S6287" s="91"/>
    </row>
    <row r="6288" spans="1:19" s="104" customFormat="1" ht="12.75" customHeight="1" x14ac:dyDescent="0.25">
      <c r="A6288" s="121"/>
      <c r="B6288" s="92" t="str">
        <f>IF(E6288="","",VLOOKUP(E6288,[1]PROJECTES!$C$14:$G$5000,2,FALSE))</f>
        <v/>
      </c>
      <c r="C6288" s="121"/>
      <c r="D6288" s="93" t="str">
        <f>IF(E6288="","",VLOOKUP(E6288,[1]PROJECTES!$C$14:$G$5000,5,FALSE))</f>
        <v/>
      </c>
      <c r="E6288" s="117"/>
      <c r="F6288" s="95"/>
      <c r="G6288" s="96" t="str">
        <f>IF(E6288="","",VLOOKUP(E6288,[1]PROJECTES!$C$14:$G$5000,4,FALSE))</f>
        <v/>
      </c>
      <c r="H6288" s="118"/>
      <c r="I6288" s="97" t="str">
        <f>IF(H6288="","",VLOOKUP(H6288,BD!B$2:C$16,2,FALSE))</f>
        <v/>
      </c>
      <c r="J6288" s="98"/>
      <c r="K6288" s="135" t="str">
        <f t="shared" si="208"/>
        <v/>
      </c>
      <c r="L6288" s="99" t="str">
        <f t="shared" ca="1" si="209"/>
        <v>-</v>
      </c>
      <c r="M6288" s="93" t="str">
        <f>IF(E6288="","",VLOOKUP(E6288,[1]PROJECTES!$C$14:$Z$5000,21,FALSE))</f>
        <v/>
      </c>
      <c r="N6288" s="100"/>
      <c r="O6288" s="72" t="s">
        <v>229</v>
      </c>
      <c r="P6288" s="101"/>
      <c r="Q6288" s="132"/>
      <c r="R6288" s="102"/>
      <c r="S6288" s="91"/>
    </row>
    <row r="6289" spans="1:19" s="104" customFormat="1" ht="12.75" customHeight="1" x14ac:dyDescent="0.25">
      <c r="A6289" s="121"/>
      <c r="B6289" s="92" t="str">
        <f>IF(E6289="","",VLOOKUP(E6289,[1]PROJECTES!$C$14:$G$5000,2,FALSE))</f>
        <v/>
      </c>
      <c r="C6289" s="121"/>
      <c r="D6289" s="93" t="str">
        <f>IF(E6289="","",VLOOKUP(E6289,[1]PROJECTES!$C$14:$G$5000,5,FALSE))</f>
        <v/>
      </c>
      <c r="E6289" s="117"/>
      <c r="F6289" s="95"/>
      <c r="G6289" s="96" t="str">
        <f>IF(E6289="","",VLOOKUP(E6289,[1]PROJECTES!$C$14:$G$5000,4,FALSE))</f>
        <v/>
      </c>
      <c r="H6289" s="118"/>
      <c r="I6289" s="97" t="str">
        <f>IF(H6289="","",VLOOKUP(H6289,BD!B$2:C$16,2,FALSE))</f>
        <v/>
      </c>
      <c r="J6289" s="98"/>
      <c r="K6289" s="135" t="str">
        <f t="shared" si="208"/>
        <v/>
      </c>
      <c r="L6289" s="99" t="str">
        <f t="shared" ca="1" si="209"/>
        <v>-</v>
      </c>
      <c r="M6289" s="93" t="str">
        <f>IF(E6289="","",VLOOKUP(E6289,[1]PROJECTES!$C$14:$Z$5000,21,FALSE))</f>
        <v/>
      </c>
      <c r="N6289" s="100"/>
      <c r="O6289" s="72" t="s">
        <v>229</v>
      </c>
      <c r="P6289" s="101"/>
      <c r="Q6289" s="132"/>
      <c r="R6289" s="102"/>
      <c r="S6289" s="91"/>
    </row>
    <row r="6290" spans="1:19" s="104" customFormat="1" ht="12.75" customHeight="1" x14ac:dyDescent="0.25">
      <c r="A6290" s="121"/>
      <c r="B6290" s="92" t="str">
        <f>IF(E6290="","",VLOOKUP(E6290,[1]PROJECTES!$C$14:$G$5000,2,FALSE))</f>
        <v/>
      </c>
      <c r="C6290" s="121"/>
      <c r="D6290" s="93" t="str">
        <f>IF(E6290="","",VLOOKUP(E6290,[1]PROJECTES!$C$14:$G$5000,5,FALSE))</f>
        <v/>
      </c>
      <c r="E6290" s="117"/>
      <c r="F6290" s="95"/>
      <c r="G6290" s="96" t="str">
        <f>IF(E6290="","",VLOOKUP(E6290,[1]PROJECTES!$C$14:$G$5000,4,FALSE))</f>
        <v/>
      </c>
      <c r="H6290" s="118"/>
      <c r="I6290" s="97" t="str">
        <f>IF(H6290="","",VLOOKUP(H6290,BD!B$2:C$16,2,FALSE))</f>
        <v/>
      </c>
      <c r="J6290" s="98"/>
      <c r="K6290" s="135" t="str">
        <f t="shared" si="208"/>
        <v/>
      </c>
      <c r="L6290" s="99" t="str">
        <f t="shared" ca="1" si="209"/>
        <v>-</v>
      </c>
      <c r="M6290" s="93" t="str">
        <f>IF(E6290="","",VLOOKUP(E6290,[1]PROJECTES!$C$14:$Z$5000,21,FALSE))</f>
        <v/>
      </c>
      <c r="N6290" s="100"/>
      <c r="O6290" s="72" t="s">
        <v>229</v>
      </c>
      <c r="P6290" s="101"/>
      <c r="Q6290" s="132"/>
      <c r="R6290" s="102"/>
      <c r="S6290" s="91"/>
    </row>
    <row r="6291" spans="1:19" s="104" customFormat="1" ht="12.75" customHeight="1" x14ac:dyDescent="0.25">
      <c r="A6291" s="121"/>
      <c r="B6291" s="92" t="str">
        <f>IF(E6291="","",VLOOKUP(E6291,[1]PROJECTES!$C$14:$G$5000,2,FALSE))</f>
        <v/>
      </c>
      <c r="C6291" s="121"/>
      <c r="D6291" s="93" t="str">
        <f>IF(E6291="","",VLOOKUP(E6291,[1]PROJECTES!$C$14:$G$5000,5,FALSE))</f>
        <v/>
      </c>
      <c r="E6291" s="117"/>
      <c r="F6291" s="95"/>
      <c r="G6291" s="96" t="str">
        <f>IF(E6291="","",VLOOKUP(E6291,[1]PROJECTES!$C$14:$G$5000,4,FALSE))</f>
        <v/>
      </c>
      <c r="H6291" s="118"/>
      <c r="I6291" s="97" t="str">
        <f>IF(H6291="","",VLOOKUP(H6291,BD!B$2:C$16,2,FALSE))</f>
        <v/>
      </c>
      <c r="J6291" s="98"/>
      <c r="K6291" s="135" t="str">
        <f t="shared" si="208"/>
        <v/>
      </c>
      <c r="L6291" s="99" t="str">
        <f t="shared" ca="1" si="209"/>
        <v>-</v>
      </c>
      <c r="M6291" s="93" t="str">
        <f>IF(E6291="","",VLOOKUP(E6291,[1]PROJECTES!$C$14:$Z$5000,21,FALSE))</f>
        <v/>
      </c>
      <c r="N6291" s="100"/>
      <c r="O6291" s="72" t="s">
        <v>229</v>
      </c>
      <c r="P6291" s="101"/>
      <c r="Q6291" s="132"/>
      <c r="R6291" s="102"/>
      <c r="S6291" s="91"/>
    </row>
    <row r="6292" spans="1:19" s="104" customFormat="1" ht="12.75" customHeight="1" x14ac:dyDescent="0.25">
      <c r="A6292" s="121"/>
      <c r="B6292" s="92" t="str">
        <f>IF(E6292="","",VLOOKUP(E6292,[1]PROJECTES!$C$14:$G$5000,2,FALSE))</f>
        <v/>
      </c>
      <c r="C6292" s="121"/>
      <c r="D6292" s="93" t="str">
        <f>IF(E6292="","",VLOOKUP(E6292,[1]PROJECTES!$C$14:$G$5000,5,FALSE))</f>
        <v/>
      </c>
      <c r="E6292" s="117"/>
      <c r="F6292" s="95"/>
      <c r="G6292" s="96" t="str">
        <f>IF(E6292="","",VLOOKUP(E6292,[1]PROJECTES!$C$14:$G$5000,4,FALSE))</f>
        <v/>
      </c>
      <c r="H6292" s="118"/>
      <c r="I6292" s="97" t="str">
        <f>IF(H6292="","",VLOOKUP(H6292,BD!B$2:C$16,2,FALSE))</f>
        <v/>
      </c>
      <c r="J6292" s="98"/>
      <c r="K6292" s="135" t="str">
        <f t="shared" si="208"/>
        <v/>
      </c>
      <c r="L6292" s="99" t="str">
        <f t="shared" ca="1" si="209"/>
        <v>-</v>
      </c>
      <c r="M6292" s="93" t="str">
        <f>IF(E6292="","",VLOOKUP(E6292,[1]PROJECTES!$C$14:$Z$5000,21,FALSE))</f>
        <v/>
      </c>
      <c r="N6292" s="100"/>
      <c r="O6292" s="72" t="s">
        <v>229</v>
      </c>
      <c r="P6292" s="101"/>
      <c r="Q6292" s="132"/>
      <c r="R6292" s="102"/>
      <c r="S6292" s="91"/>
    </row>
    <row r="6293" spans="1:19" s="104" customFormat="1" ht="12.75" customHeight="1" x14ac:dyDescent="0.25">
      <c r="A6293" s="121"/>
      <c r="B6293" s="92" t="str">
        <f>IF(E6293="","",VLOOKUP(E6293,[1]PROJECTES!$C$14:$G$5000,2,FALSE))</f>
        <v/>
      </c>
      <c r="C6293" s="121"/>
      <c r="D6293" s="93" t="str">
        <f>IF(E6293="","",VLOOKUP(E6293,[1]PROJECTES!$C$14:$G$5000,5,FALSE))</f>
        <v/>
      </c>
      <c r="E6293" s="117"/>
      <c r="F6293" s="95"/>
      <c r="G6293" s="96" t="str">
        <f>IF(E6293="","",VLOOKUP(E6293,[1]PROJECTES!$C$14:$G$5000,4,FALSE))</f>
        <v/>
      </c>
      <c r="H6293" s="118"/>
      <c r="I6293" s="97" t="str">
        <f>IF(H6293="","",VLOOKUP(H6293,BD!B$2:C$16,2,FALSE))</f>
        <v/>
      </c>
      <c r="J6293" s="98"/>
      <c r="K6293" s="135" t="str">
        <f t="shared" si="208"/>
        <v/>
      </c>
      <c r="L6293" s="99" t="str">
        <f t="shared" ca="1" si="209"/>
        <v>-</v>
      </c>
      <c r="M6293" s="93" t="str">
        <f>IF(E6293="","",VLOOKUP(E6293,[1]PROJECTES!$C$14:$Z$5000,21,FALSE))</f>
        <v/>
      </c>
      <c r="N6293" s="100"/>
      <c r="O6293" s="72" t="s">
        <v>229</v>
      </c>
      <c r="P6293" s="101"/>
      <c r="Q6293" s="132"/>
      <c r="R6293" s="102"/>
      <c r="S6293" s="91"/>
    </row>
    <row r="6294" spans="1:19" s="104" customFormat="1" ht="12.75" customHeight="1" x14ac:dyDescent="0.25">
      <c r="A6294" s="121"/>
      <c r="B6294" s="92" t="str">
        <f>IF(E6294="","",VLOOKUP(E6294,[1]PROJECTES!$C$14:$G$5000,2,FALSE))</f>
        <v/>
      </c>
      <c r="C6294" s="121"/>
      <c r="D6294" s="93" t="str">
        <f>IF(E6294="","",VLOOKUP(E6294,[1]PROJECTES!$C$14:$G$5000,5,FALSE))</f>
        <v/>
      </c>
      <c r="E6294" s="117"/>
      <c r="F6294" s="95"/>
      <c r="G6294" s="96" t="str">
        <f>IF(E6294="","",VLOOKUP(E6294,[1]PROJECTES!$C$14:$G$5000,4,FALSE))</f>
        <v/>
      </c>
      <c r="H6294" s="118"/>
      <c r="I6294" s="97" t="str">
        <f>IF(H6294="","",VLOOKUP(H6294,BD!B$2:C$16,2,FALSE))</f>
        <v/>
      </c>
      <c r="J6294" s="98"/>
      <c r="K6294" s="135" t="str">
        <f t="shared" si="208"/>
        <v/>
      </c>
      <c r="L6294" s="99" t="str">
        <f t="shared" ca="1" si="209"/>
        <v>-</v>
      </c>
      <c r="M6294" s="93" t="str">
        <f>IF(E6294="","",VLOOKUP(E6294,[1]PROJECTES!$C$14:$Z$5000,21,FALSE))</f>
        <v/>
      </c>
      <c r="N6294" s="100"/>
      <c r="O6294" s="72" t="s">
        <v>229</v>
      </c>
      <c r="P6294" s="101"/>
      <c r="Q6294" s="132"/>
      <c r="R6294" s="102"/>
      <c r="S6294" s="91"/>
    </row>
    <row r="6295" spans="1:19" s="104" customFormat="1" ht="12.75" customHeight="1" x14ac:dyDescent="0.25">
      <c r="A6295" s="121"/>
      <c r="B6295" s="92" t="str">
        <f>IF(E6295="","",VLOOKUP(E6295,[1]PROJECTES!$C$14:$G$5000,2,FALSE))</f>
        <v/>
      </c>
      <c r="C6295" s="121"/>
      <c r="D6295" s="93" t="str">
        <f>IF(E6295="","",VLOOKUP(E6295,[1]PROJECTES!$C$14:$G$5000,5,FALSE))</f>
        <v/>
      </c>
      <c r="E6295" s="117"/>
      <c r="F6295" s="95"/>
      <c r="G6295" s="96" t="str">
        <f>IF(E6295="","",VLOOKUP(E6295,[1]PROJECTES!$C$14:$G$5000,4,FALSE))</f>
        <v/>
      </c>
      <c r="H6295" s="118"/>
      <c r="I6295" s="97" t="str">
        <f>IF(H6295="","",VLOOKUP(H6295,BD!B$2:C$16,2,FALSE))</f>
        <v/>
      </c>
      <c r="J6295" s="98"/>
      <c r="K6295" s="135" t="str">
        <f t="shared" si="208"/>
        <v/>
      </c>
      <c r="L6295" s="99" t="str">
        <f t="shared" ca="1" si="209"/>
        <v>-</v>
      </c>
      <c r="M6295" s="93" t="str">
        <f>IF(E6295="","",VLOOKUP(E6295,[1]PROJECTES!$C$14:$Z$5000,21,FALSE))</f>
        <v/>
      </c>
      <c r="N6295" s="100"/>
      <c r="O6295" s="72" t="s">
        <v>229</v>
      </c>
      <c r="P6295" s="101"/>
      <c r="Q6295" s="132"/>
      <c r="R6295" s="102"/>
      <c r="S6295" s="91"/>
    </row>
    <row r="6296" spans="1:19" s="104" customFormat="1" ht="12.75" customHeight="1" x14ac:dyDescent="0.25">
      <c r="A6296" s="121"/>
      <c r="B6296" s="92" t="str">
        <f>IF(E6296="","",VLOOKUP(E6296,[1]PROJECTES!$C$14:$G$5000,2,FALSE))</f>
        <v/>
      </c>
      <c r="C6296" s="121"/>
      <c r="D6296" s="93" t="str">
        <f>IF(E6296="","",VLOOKUP(E6296,[1]PROJECTES!$C$14:$G$5000,5,FALSE))</f>
        <v/>
      </c>
      <c r="E6296" s="117"/>
      <c r="F6296" s="95"/>
      <c r="G6296" s="96" t="str">
        <f>IF(E6296="","",VLOOKUP(E6296,[1]PROJECTES!$C$14:$G$5000,4,FALSE))</f>
        <v/>
      </c>
      <c r="H6296" s="118"/>
      <c r="I6296" s="97" t="str">
        <f>IF(H6296="","",VLOOKUP(H6296,BD!B$2:C$16,2,FALSE))</f>
        <v/>
      </c>
      <c r="J6296" s="98"/>
      <c r="K6296" s="135" t="str">
        <f t="shared" si="208"/>
        <v/>
      </c>
      <c r="L6296" s="99" t="str">
        <f t="shared" ca="1" si="209"/>
        <v>-</v>
      </c>
      <c r="M6296" s="93" t="str">
        <f>IF(E6296="","",VLOOKUP(E6296,[1]PROJECTES!$C$14:$Z$5000,21,FALSE))</f>
        <v/>
      </c>
      <c r="N6296" s="100"/>
      <c r="O6296" s="72" t="s">
        <v>229</v>
      </c>
      <c r="P6296" s="101"/>
      <c r="Q6296" s="132"/>
      <c r="R6296" s="102"/>
      <c r="S6296" s="91"/>
    </row>
    <row r="6297" spans="1:19" s="104" customFormat="1" ht="12.75" customHeight="1" x14ac:dyDescent="0.25">
      <c r="A6297" s="121"/>
      <c r="B6297" s="92" t="str">
        <f>IF(E6297="","",VLOOKUP(E6297,[1]PROJECTES!$C$14:$G$5000,2,FALSE))</f>
        <v/>
      </c>
      <c r="C6297" s="121"/>
      <c r="D6297" s="93" t="str">
        <f>IF(E6297="","",VLOOKUP(E6297,[1]PROJECTES!$C$14:$G$5000,5,FALSE))</f>
        <v/>
      </c>
      <c r="E6297" s="117"/>
      <c r="F6297" s="95"/>
      <c r="G6297" s="96" t="str">
        <f>IF(E6297="","",VLOOKUP(E6297,[1]PROJECTES!$C$14:$G$5000,4,FALSE))</f>
        <v/>
      </c>
      <c r="H6297" s="118"/>
      <c r="I6297" s="97" t="str">
        <f>IF(H6297="","",VLOOKUP(H6297,BD!B$2:C$16,2,FALSE))</f>
        <v/>
      </c>
      <c r="J6297" s="98"/>
      <c r="K6297" s="135" t="str">
        <f t="shared" si="208"/>
        <v/>
      </c>
      <c r="L6297" s="99" t="str">
        <f t="shared" ca="1" si="209"/>
        <v>-</v>
      </c>
      <c r="M6297" s="93" t="str">
        <f>IF(E6297="","",VLOOKUP(E6297,[1]PROJECTES!$C$14:$Z$5000,21,FALSE))</f>
        <v/>
      </c>
      <c r="N6297" s="100"/>
      <c r="O6297" s="72" t="s">
        <v>229</v>
      </c>
      <c r="P6297" s="101"/>
      <c r="Q6297" s="132"/>
      <c r="R6297" s="102"/>
      <c r="S6297" s="91"/>
    </row>
    <row r="6298" spans="1:19" s="104" customFormat="1" ht="12.75" customHeight="1" x14ac:dyDescent="0.25">
      <c r="A6298" s="121"/>
      <c r="B6298" s="92" t="str">
        <f>IF(E6298="","",VLOOKUP(E6298,[1]PROJECTES!$C$14:$G$5000,2,FALSE))</f>
        <v/>
      </c>
      <c r="C6298" s="121"/>
      <c r="D6298" s="93" t="str">
        <f>IF(E6298="","",VLOOKUP(E6298,[1]PROJECTES!$C$14:$G$5000,5,FALSE))</f>
        <v/>
      </c>
      <c r="E6298" s="117"/>
      <c r="F6298" s="95"/>
      <c r="G6298" s="96" t="str">
        <f>IF(E6298="","",VLOOKUP(E6298,[1]PROJECTES!$C$14:$G$5000,4,FALSE))</f>
        <v/>
      </c>
      <c r="H6298" s="118"/>
      <c r="I6298" s="97" t="str">
        <f>IF(H6298="","",VLOOKUP(H6298,BD!B$2:C$16,2,FALSE))</f>
        <v/>
      </c>
      <c r="J6298" s="98"/>
      <c r="K6298" s="135" t="str">
        <f t="shared" si="208"/>
        <v/>
      </c>
      <c r="L6298" s="99" t="str">
        <f t="shared" ca="1" si="209"/>
        <v>-</v>
      </c>
      <c r="M6298" s="93" t="str">
        <f>IF(E6298="","",VLOOKUP(E6298,[1]PROJECTES!$C$14:$Z$5000,21,FALSE))</f>
        <v/>
      </c>
      <c r="N6298" s="100"/>
      <c r="O6298" s="72" t="s">
        <v>229</v>
      </c>
      <c r="P6298" s="101"/>
      <c r="Q6298" s="132"/>
      <c r="R6298" s="102"/>
      <c r="S6298" s="91"/>
    </row>
    <row r="6299" spans="1:19" s="104" customFormat="1" ht="12.75" customHeight="1" x14ac:dyDescent="0.25">
      <c r="A6299" s="121"/>
      <c r="B6299" s="92" t="str">
        <f>IF(E6299="","",VLOOKUP(E6299,[1]PROJECTES!$C$14:$G$5000,2,FALSE))</f>
        <v/>
      </c>
      <c r="C6299" s="121"/>
      <c r="D6299" s="93" t="str">
        <f>IF(E6299="","",VLOOKUP(E6299,[1]PROJECTES!$C$14:$G$5000,5,FALSE))</f>
        <v/>
      </c>
      <c r="E6299" s="117"/>
      <c r="F6299" s="95"/>
      <c r="G6299" s="96" t="str">
        <f>IF(E6299="","",VLOOKUP(E6299,[1]PROJECTES!$C$14:$G$5000,4,FALSE))</f>
        <v/>
      </c>
      <c r="H6299" s="118"/>
      <c r="I6299" s="97" t="str">
        <f>IF(H6299="","",VLOOKUP(H6299,BD!B$2:C$16,2,FALSE))</f>
        <v/>
      </c>
      <c r="J6299" s="98"/>
      <c r="K6299" s="135" t="str">
        <f t="shared" si="208"/>
        <v/>
      </c>
      <c r="L6299" s="99" t="str">
        <f t="shared" ca="1" si="209"/>
        <v>-</v>
      </c>
      <c r="M6299" s="93" t="str">
        <f>IF(E6299="","",VLOOKUP(E6299,[1]PROJECTES!$C$14:$Z$5000,21,FALSE))</f>
        <v/>
      </c>
      <c r="N6299" s="100"/>
      <c r="O6299" s="72" t="s">
        <v>229</v>
      </c>
      <c r="P6299" s="101"/>
      <c r="Q6299" s="132"/>
      <c r="R6299" s="102"/>
      <c r="S6299" s="91"/>
    </row>
    <row r="6300" spans="1:19" s="104" customFormat="1" ht="12.75" customHeight="1" x14ac:dyDescent="0.25">
      <c r="A6300" s="121"/>
      <c r="B6300" s="92" t="str">
        <f>IF(E6300="","",VLOOKUP(E6300,[1]PROJECTES!$C$14:$G$5000,2,FALSE))</f>
        <v/>
      </c>
      <c r="C6300" s="121"/>
      <c r="D6300" s="93" t="str">
        <f>IF(E6300="","",VLOOKUP(E6300,[1]PROJECTES!$C$14:$G$5000,5,FALSE))</f>
        <v/>
      </c>
      <c r="E6300" s="117"/>
      <c r="F6300" s="95"/>
      <c r="G6300" s="96" t="str">
        <f>IF(E6300="","",VLOOKUP(E6300,[1]PROJECTES!$C$14:$G$5000,4,FALSE))</f>
        <v/>
      </c>
      <c r="H6300" s="118"/>
      <c r="I6300" s="97" t="str">
        <f>IF(H6300="","",VLOOKUP(H6300,BD!B$2:C$16,2,FALSE))</f>
        <v/>
      </c>
      <c r="J6300" s="98"/>
      <c r="K6300" s="135" t="str">
        <f t="shared" si="208"/>
        <v/>
      </c>
      <c r="L6300" s="99" t="str">
        <f t="shared" ca="1" si="209"/>
        <v>-</v>
      </c>
      <c r="M6300" s="93" t="str">
        <f>IF(E6300="","",VLOOKUP(E6300,[1]PROJECTES!$C$14:$Z$5000,21,FALSE))</f>
        <v/>
      </c>
      <c r="N6300" s="100"/>
      <c r="O6300" s="72" t="s">
        <v>229</v>
      </c>
      <c r="P6300" s="101"/>
      <c r="Q6300" s="132"/>
      <c r="R6300" s="102"/>
      <c r="S6300" s="91"/>
    </row>
    <row r="6301" spans="1:19" s="104" customFormat="1" ht="12.75" customHeight="1" x14ac:dyDescent="0.25">
      <c r="A6301" s="121"/>
      <c r="B6301" s="92" t="str">
        <f>IF(E6301="","",VLOOKUP(E6301,[1]PROJECTES!$C$14:$G$5000,2,FALSE))</f>
        <v/>
      </c>
      <c r="C6301" s="121"/>
      <c r="D6301" s="93" t="str">
        <f>IF(E6301="","",VLOOKUP(E6301,[1]PROJECTES!$C$14:$G$5000,5,FALSE))</f>
        <v/>
      </c>
      <c r="E6301" s="117"/>
      <c r="F6301" s="95"/>
      <c r="G6301" s="96" t="str">
        <f>IF(E6301="","",VLOOKUP(E6301,[1]PROJECTES!$C$14:$G$5000,4,FALSE))</f>
        <v/>
      </c>
      <c r="H6301" s="118"/>
      <c r="I6301" s="97" t="str">
        <f>IF(H6301="","",VLOOKUP(H6301,BD!B$2:C$16,2,FALSE))</f>
        <v/>
      </c>
      <c r="J6301" s="98"/>
      <c r="K6301" s="135" t="str">
        <f t="shared" si="208"/>
        <v/>
      </c>
      <c r="L6301" s="99" t="str">
        <f t="shared" ca="1" si="209"/>
        <v>-</v>
      </c>
      <c r="M6301" s="93" t="str">
        <f>IF(E6301="","",VLOOKUP(E6301,[1]PROJECTES!$C$14:$Z$5000,21,FALSE))</f>
        <v/>
      </c>
      <c r="N6301" s="100"/>
      <c r="O6301" s="72" t="s">
        <v>229</v>
      </c>
      <c r="P6301" s="101"/>
      <c r="Q6301" s="132"/>
      <c r="R6301" s="102"/>
      <c r="S6301" s="91"/>
    </row>
    <row r="6302" spans="1:19" s="104" customFormat="1" ht="12.75" customHeight="1" x14ac:dyDescent="0.25">
      <c r="A6302" s="121"/>
      <c r="B6302" s="92" t="str">
        <f>IF(E6302="","",VLOOKUP(E6302,[1]PROJECTES!$C$14:$G$5000,2,FALSE))</f>
        <v/>
      </c>
      <c r="C6302" s="121"/>
      <c r="D6302" s="93" t="str">
        <f>IF(E6302="","",VLOOKUP(E6302,[1]PROJECTES!$C$14:$G$5000,5,FALSE))</f>
        <v/>
      </c>
      <c r="E6302" s="117"/>
      <c r="F6302" s="95"/>
      <c r="G6302" s="96" t="str">
        <f>IF(E6302="","",VLOOKUP(E6302,[1]PROJECTES!$C$14:$G$5000,4,FALSE))</f>
        <v/>
      </c>
      <c r="H6302" s="118"/>
      <c r="I6302" s="97" t="str">
        <f>IF(H6302="","",VLOOKUP(H6302,BD!B$2:C$16,2,FALSE))</f>
        <v/>
      </c>
      <c r="J6302" s="98"/>
      <c r="K6302" s="135" t="str">
        <f t="shared" si="208"/>
        <v/>
      </c>
      <c r="L6302" s="99" t="str">
        <f t="shared" ca="1" si="209"/>
        <v>-</v>
      </c>
      <c r="M6302" s="93" t="str">
        <f>IF(E6302="","",VLOOKUP(E6302,[1]PROJECTES!$C$14:$Z$5000,21,FALSE))</f>
        <v/>
      </c>
      <c r="N6302" s="100"/>
      <c r="O6302" s="72" t="s">
        <v>229</v>
      </c>
      <c r="P6302" s="101"/>
      <c r="Q6302" s="132"/>
      <c r="R6302" s="102"/>
      <c r="S6302" s="91"/>
    </row>
    <row r="6303" spans="1:19" s="104" customFormat="1" ht="12.75" customHeight="1" x14ac:dyDescent="0.25">
      <c r="A6303" s="121"/>
      <c r="B6303" s="92" t="str">
        <f>IF(E6303="","",VLOOKUP(E6303,[1]PROJECTES!$C$14:$G$5000,2,FALSE))</f>
        <v/>
      </c>
      <c r="C6303" s="121"/>
      <c r="D6303" s="93" t="str">
        <f>IF(E6303="","",VLOOKUP(E6303,[1]PROJECTES!$C$14:$G$5000,5,FALSE))</f>
        <v/>
      </c>
      <c r="E6303" s="117"/>
      <c r="F6303" s="95"/>
      <c r="G6303" s="96" t="str">
        <f>IF(E6303="","",VLOOKUP(E6303,[1]PROJECTES!$C$14:$G$5000,4,FALSE))</f>
        <v/>
      </c>
      <c r="H6303" s="118"/>
      <c r="I6303" s="97" t="str">
        <f>IF(H6303="","",VLOOKUP(H6303,BD!B$2:C$16,2,FALSE))</f>
        <v/>
      </c>
      <c r="J6303" s="98"/>
      <c r="K6303" s="135" t="str">
        <f t="shared" si="208"/>
        <v/>
      </c>
      <c r="L6303" s="99" t="str">
        <f t="shared" ca="1" si="209"/>
        <v>-</v>
      </c>
      <c r="M6303" s="93" t="str">
        <f>IF(E6303="","",VLOOKUP(E6303,[1]PROJECTES!$C$14:$Z$5000,21,FALSE))</f>
        <v/>
      </c>
      <c r="N6303" s="100"/>
      <c r="O6303" s="72" t="s">
        <v>229</v>
      </c>
      <c r="P6303" s="101"/>
      <c r="Q6303" s="132"/>
      <c r="R6303" s="102"/>
      <c r="S6303" s="91"/>
    </row>
    <row r="6304" spans="1:19" s="104" customFormat="1" ht="12.75" customHeight="1" x14ac:dyDescent="0.25">
      <c r="A6304" s="121"/>
      <c r="B6304" s="92" t="str">
        <f>IF(E6304="","",VLOOKUP(E6304,[1]PROJECTES!$C$14:$G$5000,2,FALSE))</f>
        <v/>
      </c>
      <c r="C6304" s="121"/>
      <c r="D6304" s="93" t="str">
        <f>IF(E6304="","",VLOOKUP(E6304,[1]PROJECTES!$C$14:$G$5000,5,FALSE))</f>
        <v/>
      </c>
      <c r="E6304" s="117"/>
      <c r="F6304" s="95"/>
      <c r="G6304" s="96" t="str">
        <f>IF(E6304="","",VLOOKUP(E6304,[1]PROJECTES!$C$14:$G$5000,4,FALSE))</f>
        <v/>
      </c>
      <c r="H6304" s="118"/>
      <c r="I6304" s="97" t="str">
        <f>IF(H6304="","",VLOOKUP(H6304,BD!B$2:C$16,2,FALSE))</f>
        <v/>
      </c>
      <c r="J6304" s="98"/>
      <c r="K6304" s="135" t="str">
        <f t="shared" si="208"/>
        <v/>
      </c>
      <c r="L6304" s="99" t="str">
        <f t="shared" ca="1" si="209"/>
        <v>-</v>
      </c>
      <c r="M6304" s="93" t="str">
        <f>IF(E6304="","",VLOOKUP(E6304,[1]PROJECTES!$C$14:$Z$5000,21,FALSE))</f>
        <v/>
      </c>
      <c r="N6304" s="100"/>
      <c r="O6304" s="72" t="s">
        <v>229</v>
      </c>
      <c r="P6304" s="101"/>
      <c r="Q6304" s="132"/>
      <c r="R6304" s="102"/>
      <c r="S6304" s="91"/>
    </row>
    <row r="6305" spans="1:19" s="104" customFormat="1" ht="12.75" customHeight="1" x14ac:dyDescent="0.25">
      <c r="A6305" s="121"/>
      <c r="B6305" s="92" t="str">
        <f>IF(E6305="","",VLOOKUP(E6305,[1]PROJECTES!$C$14:$G$5000,2,FALSE))</f>
        <v/>
      </c>
      <c r="C6305" s="121"/>
      <c r="D6305" s="93" t="str">
        <f>IF(E6305="","",VLOOKUP(E6305,[1]PROJECTES!$C$14:$G$5000,5,FALSE))</f>
        <v/>
      </c>
      <c r="E6305" s="117"/>
      <c r="F6305" s="95"/>
      <c r="G6305" s="96" t="str">
        <f>IF(E6305="","",VLOOKUP(E6305,[1]PROJECTES!$C$14:$G$5000,4,FALSE))</f>
        <v/>
      </c>
      <c r="H6305" s="118"/>
      <c r="I6305" s="97" t="str">
        <f>IF(H6305="","",VLOOKUP(H6305,BD!B$2:C$16,2,FALSE))</f>
        <v/>
      </c>
      <c r="J6305" s="98"/>
      <c r="K6305" s="135" t="str">
        <f t="shared" si="208"/>
        <v/>
      </c>
      <c r="L6305" s="99" t="str">
        <f t="shared" ca="1" si="209"/>
        <v>-</v>
      </c>
      <c r="M6305" s="93" t="str">
        <f>IF(E6305="","",VLOOKUP(E6305,[1]PROJECTES!$C$14:$Z$5000,21,FALSE))</f>
        <v/>
      </c>
      <c r="N6305" s="100"/>
      <c r="O6305" s="72" t="s">
        <v>229</v>
      </c>
      <c r="P6305" s="101"/>
      <c r="Q6305" s="132"/>
      <c r="R6305" s="102"/>
      <c r="S6305" s="91"/>
    </row>
    <row r="6306" spans="1:19" s="104" customFormat="1" ht="12.75" customHeight="1" x14ac:dyDescent="0.25">
      <c r="A6306" s="121"/>
      <c r="B6306" s="92" t="str">
        <f>IF(E6306="","",VLOOKUP(E6306,[1]PROJECTES!$C$14:$G$5000,2,FALSE))</f>
        <v/>
      </c>
      <c r="C6306" s="121"/>
      <c r="D6306" s="93" t="str">
        <f>IF(E6306="","",VLOOKUP(E6306,[1]PROJECTES!$C$14:$G$5000,5,FALSE))</f>
        <v/>
      </c>
      <c r="E6306" s="117"/>
      <c r="F6306" s="95"/>
      <c r="G6306" s="96" t="str">
        <f>IF(E6306="","",VLOOKUP(E6306,[1]PROJECTES!$C$14:$G$5000,4,FALSE))</f>
        <v/>
      </c>
      <c r="H6306" s="118"/>
      <c r="I6306" s="97" t="str">
        <f>IF(H6306="","",VLOOKUP(H6306,BD!B$2:C$16,2,FALSE))</f>
        <v/>
      </c>
      <c r="J6306" s="98"/>
      <c r="K6306" s="135" t="str">
        <f t="shared" si="208"/>
        <v/>
      </c>
      <c r="L6306" s="99" t="str">
        <f t="shared" ca="1" si="209"/>
        <v>-</v>
      </c>
      <c r="M6306" s="93" t="str">
        <f>IF(E6306="","",VLOOKUP(E6306,[1]PROJECTES!$C$14:$Z$5000,21,FALSE))</f>
        <v/>
      </c>
      <c r="N6306" s="100"/>
      <c r="O6306" s="72" t="s">
        <v>229</v>
      </c>
      <c r="P6306" s="101"/>
      <c r="Q6306" s="132"/>
      <c r="R6306" s="102"/>
      <c r="S6306" s="91"/>
    </row>
    <row r="6307" spans="1:19" s="104" customFormat="1" ht="12.75" customHeight="1" x14ac:dyDescent="0.25">
      <c r="A6307" s="121"/>
      <c r="B6307" s="92" t="str">
        <f>IF(E6307="","",VLOOKUP(E6307,[1]PROJECTES!$C$14:$G$5000,2,FALSE))</f>
        <v/>
      </c>
      <c r="C6307" s="121"/>
      <c r="D6307" s="93" t="str">
        <f>IF(E6307="","",VLOOKUP(E6307,[1]PROJECTES!$C$14:$G$5000,5,FALSE))</f>
        <v/>
      </c>
      <c r="E6307" s="117"/>
      <c r="F6307" s="95"/>
      <c r="G6307" s="96" t="str">
        <f>IF(E6307="","",VLOOKUP(E6307,[1]PROJECTES!$C$14:$G$5000,4,FALSE))</f>
        <v/>
      </c>
      <c r="H6307" s="118"/>
      <c r="I6307" s="97" t="str">
        <f>IF(H6307="","",VLOOKUP(H6307,BD!B$2:C$16,2,FALSE))</f>
        <v/>
      </c>
      <c r="J6307" s="98"/>
      <c r="K6307" s="135" t="str">
        <f t="shared" si="208"/>
        <v/>
      </c>
      <c r="L6307" s="99" t="str">
        <f t="shared" ca="1" si="209"/>
        <v>-</v>
      </c>
      <c r="M6307" s="93" t="str">
        <f>IF(E6307="","",VLOOKUP(E6307,[1]PROJECTES!$C$14:$Z$5000,21,FALSE))</f>
        <v/>
      </c>
      <c r="N6307" s="100"/>
      <c r="O6307" s="72" t="s">
        <v>229</v>
      </c>
      <c r="P6307" s="101"/>
      <c r="Q6307" s="132"/>
      <c r="R6307" s="102"/>
      <c r="S6307" s="91"/>
    </row>
    <row r="6308" spans="1:19" s="104" customFormat="1" ht="12.75" customHeight="1" x14ac:dyDescent="0.25">
      <c r="A6308" s="121"/>
      <c r="B6308" s="92" t="str">
        <f>IF(E6308="","",VLOOKUP(E6308,[1]PROJECTES!$C$14:$G$5000,2,FALSE))</f>
        <v/>
      </c>
      <c r="C6308" s="121"/>
      <c r="D6308" s="93" t="str">
        <f>IF(E6308="","",VLOOKUP(E6308,[1]PROJECTES!$C$14:$G$5000,5,FALSE))</f>
        <v/>
      </c>
      <c r="E6308" s="117"/>
      <c r="F6308" s="95"/>
      <c r="G6308" s="96" t="str">
        <f>IF(E6308="","",VLOOKUP(E6308,[1]PROJECTES!$C$14:$G$5000,4,FALSE))</f>
        <v/>
      </c>
      <c r="H6308" s="118"/>
      <c r="I6308" s="97" t="str">
        <f>IF(H6308="","",VLOOKUP(H6308,BD!B$2:C$16,2,FALSE))</f>
        <v/>
      </c>
      <c r="J6308" s="98"/>
      <c r="K6308" s="135" t="str">
        <f t="shared" si="208"/>
        <v/>
      </c>
      <c r="L6308" s="99" t="str">
        <f t="shared" ca="1" si="209"/>
        <v>-</v>
      </c>
      <c r="M6308" s="93" t="str">
        <f>IF(E6308="","",VLOOKUP(E6308,[1]PROJECTES!$C$14:$Z$5000,21,FALSE))</f>
        <v/>
      </c>
      <c r="N6308" s="100"/>
      <c r="O6308" s="72" t="s">
        <v>229</v>
      </c>
      <c r="P6308" s="101"/>
      <c r="Q6308" s="132"/>
      <c r="R6308" s="102"/>
      <c r="S6308" s="91"/>
    </row>
    <row r="6309" spans="1:19" s="104" customFormat="1" ht="12.75" customHeight="1" x14ac:dyDescent="0.25">
      <c r="A6309" s="121"/>
      <c r="B6309" s="92" t="str">
        <f>IF(E6309="","",VLOOKUP(E6309,[1]PROJECTES!$C$14:$G$5000,2,FALSE))</f>
        <v/>
      </c>
      <c r="C6309" s="121"/>
      <c r="D6309" s="93" t="str">
        <f>IF(E6309="","",VLOOKUP(E6309,[1]PROJECTES!$C$14:$G$5000,5,FALSE))</f>
        <v/>
      </c>
      <c r="E6309" s="117"/>
      <c r="F6309" s="95"/>
      <c r="G6309" s="96" t="str">
        <f>IF(E6309="","",VLOOKUP(E6309,[1]PROJECTES!$C$14:$G$5000,4,FALSE))</f>
        <v/>
      </c>
      <c r="H6309" s="118"/>
      <c r="I6309" s="97" t="str">
        <f>IF(H6309="","",VLOOKUP(H6309,BD!B$2:C$16,2,FALSE))</f>
        <v/>
      </c>
      <c r="J6309" s="98"/>
      <c r="K6309" s="135" t="str">
        <f t="shared" si="208"/>
        <v/>
      </c>
      <c r="L6309" s="99" t="str">
        <f t="shared" ca="1" si="209"/>
        <v>-</v>
      </c>
      <c r="M6309" s="93" t="str">
        <f>IF(E6309="","",VLOOKUP(E6309,[1]PROJECTES!$C$14:$Z$5000,21,FALSE))</f>
        <v/>
      </c>
      <c r="N6309" s="100"/>
      <c r="O6309" s="72" t="s">
        <v>229</v>
      </c>
      <c r="P6309" s="101"/>
      <c r="Q6309" s="132"/>
      <c r="R6309" s="102"/>
      <c r="S6309" s="91"/>
    </row>
    <row r="6310" spans="1:19" s="104" customFormat="1" ht="12.75" customHeight="1" x14ac:dyDescent="0.25">
      <c r="A6310" s="121"/>
      <c r="B6310" s="92" t="str">
        <f>IF(E6310="","",VLOOKUP(E6310,[1]PROJECTES!$C$14:$G$5000,2,FALSE))</f>
        <v/>
      </c>
      <c r="C6310" s="121"/>
      <c r="D6310" s="93" t="str">
        <f>IF(E6310="","",VLOOKUP(E6310,[1]PROJECTES!$C$14:$G$5000,5,FALSE))</f>
        <v/>
      </c>
      <c r="E6310" s="117"/>
      <c r="F6310" s="95"/>
      <c r="G6310" s="96" t="str">
        <f>IF(E6310="","",VLOOKUP(E6310,[1]PROJECTES!$C$14:$G$5000,4,FALSE))</f>
        <v/>
      </c>
      <c r="H6310" s="118"/>
      <c r="I6310" s="97" t="str">
        <f>IF(H6310="","",VLOOKUP(H6310,BD!B$2:C$16,2,FALSE))</f>
        <v/>
      </c>
      <c r="J6310" s="98"/>
      <c r="K6310" s="135" t="str">
        <f t="shared" si="208"/>
        <v/>
      </c>
      <c r="L6310" s="99" t="str">
        <f t="shared" ca="1" si="209"/>
        <v>-</v>
      </c>
      <c r="M6310" s="93" t="str">
        <f>IF(E6310="","",VLOOKUP(E6310,[1]PROJECTES!$C$14:$Z$5000,21,FALSE))</f>
        <v/>
      </c>
      <c r="N6310" s="100"/>
      <c r="O6310" s="72" t="s">
        <v>229</v>
      </c>
      <c r="P6310" s="101"/>
      <c r="Q6310" s="132"/>
      <c r="R6310" s="102"/>
      <c r="S6310" s="91"/>
    </row>
    <row r="6311" spans="1:19" s="104" customFormat="1" ht="12.75" customHeight="1" x14ac:dyDescent="0.25">
      <c r="A6311" s="121"/>
      <c r="B6311" s="92" t="str">
        <f>IF(E6311="","",VLOOKUP(E6311,[1]PROJECTES!$C$14:$G$5000,2,FALSE))</f>
        <v/>
      </c>
      <c r="C6311" s="121"/>
      <c r="D6311" s="93" t="str">
        <f>IF(E6311="","",VLOOKUP(E6311,[1]PROJECTES!$C$14:$G$5000,5,FALSE))</f>
        <v/>
      </c>
      <c r="E6311" s="117"/>
      <c r="F6311" s="95"/>
      <c r="G6311" s="96" t="str">
        <f>IF(E6311="","",VLOOKUP(E6311,[1]PROJECTES!$C$14:$G$5000,4,FALSE))</f>
        <v/>
      </c>
      <c r="H6311" s="118"/>
      <c r="I6311" s="97" t="str">
        <f>IF(H6311="","",VLOOKUP(H6311,BD!B$2:C$16,2,FALSE))</f>
        <v/>
      </c>
      <c r="J6311" s="98"/>
      <c r="K6311" s="135" t="str">
        <f t="shared" si="208"/>
        <v/>
      </c>
      <c r="L6311" s="99" t="str">
        <f t="shared" ca="1" si="209"/>
        <v>-</v>
      </c>
      <c r="M6311" s="93" t="str">
        <f>IF(E6311="","",VLOOKUP(E6311,[1]PROJECTES!$C$14:$Z$5000,21,FALSE))</f>
        <v/>
      </c>
      <c r="N6311" s="100"/>
      <c r="O6311" s="72" t="s">
        <v>229</v>
      </c>
      <c r="P6311" s="101"/>
      <c r="Q6311" s="132"/>
      <c r="R6311" s="102"/>
      <c r="S6311" s="91"/>
    </row>
    <row r="6312" spans="1:19" s="104" customFormat="1" ht="12.75" customHeight="1" x14ac:dyDescent="0.25">
      <c r="A6312" s="121"/>
      <c r="B6312" s="92" t="str">
        <f>IF(E6312="","",VLOOKUP(E6312,[1]PROJECTES!$C$14:$G$5000,2,FALSE))</f>
        <v/>
      </c>
      <c r="C6312" s="121"/>
      <c r="D6312" s="93" t="str">
        <f>IF(E6312="","",VLOOKUP(E6312,[1]PROJECTES!$C$14:$G$5000,5,FALSE))</f>
        <v/>
      </c>
      <c r="E6312" s="117"/>
      <c r="F6312" s="95"/>
      <c r="G6312" s="96" t="str">
        <f>IF(E6312="","",VLOOKUP(E6312,[1]PROJECTES!$C$14:$G$5000,4,FALSE))</f>
        <v/>
      </c>
      <c r="H6312" s="118"/>
      <c r="I6312" s="97" t="str">
        <f>IF(H6312="","",VLOOKUP(H6312,BD!B$2:C$16,2,FALSE))</f>
        <v/>
      </c>
      <c r="J6312" s="98"/>
      <c r="K6312" s="135" t="str">
        <f t="shared" si="208"/>
        <v/>
      </c>
      <c r="L6312" s="99" t="str">
        <f t="shared" ca="1" si="209"/>
        <v>-</v>
      </c>
      <c r="M6312" s="93" t="str">
        <f>IF(E6312="","",VLOOKUP(E6312,[1]PROJECTES!$C$14:$Z$5000,21,FALSE))</f>
        <v/>
      </c>
      <c r="N6312" s="100"/>
      <c r="O6312" s="72" t="s">
        <v>229</v>
      </c>
      <c r="P6312" s="101"/>
      <c r="Q6312" s="132"/>
      <c r="R6312" s="102"/>
      <c r="S6312" s="91"/>
    </row>
    <row r="6313" spans="1:19" s="104" customFormat="1" ht="12.75" customHeight="1" x14ac:dyDescent="0.25">
      <c r="A6313" s="121"/>
      <c r="B6313" s="92" t="str">
        <f>IF(E6313="","",VLOOKUP(E6313,[1]PROJECTES!$C$14:$G$5000,2,FALSE))</f>
        <v/>
      </c>
      <c r="C6313" s="121"/>
      <c r="D6313" s="93" t="str">
        <f>IF(E6313="","",VLOOKUP(E6313,[1]PROJECTES!$C$14:$G$5000,5,FALSE))</f>
        <v/>
      </c>
      <c r="E6313" s="117"/>
      <c r="F6313" s="95"/>
      <c r="G6313" s="96" t="str">
        <f>IF(E6313="","",VLOOKUP(E6313,[1]PROJECTES!$C$14:$G$5000,4,FALSE))</f>
        <v/>
      </c>
      <c r="H6313" s="118"/>
      <c r="I6313" s="97" t="str">
        <f>IF(H6313="","",VLOOKUP(H6313,BD!B$2:C$16,2,FALSE))</f>
        <v/>
      </c>
      <c r="J6313" s="98"/>
      <c r="K6313" s="135" t="str">
        <f t="shared" si="208"/>
        <v/>
      </c>
      <c r="L6313" s="99" t="str">
        <f t="shared" ca="1" si="209"/>
        <v>-</v>
      </c>
      <c r="M6313" s="93" t="str">
        <f>IF(E6313="","",VLOOKUP(E6313,[1]PROJECTES!$C$14:$Z$5000,21,FALSE))</f>
        <v/>
      </c>
      <c r="N6313" s="100"/>
      <c r="O6313" s="72" t="s">
        <v>229</v>
      </c>
      <c r="P6313" s="101"/>
      <c r="Q6313" s="132"/>
      <c r="R6313" s="102"/>
      <c r="S6313" s="91"/>
    </row>
    <row r="6314" spans="1:19" s="104" customFormat="1" ht="12.75" customHeight="1" x14ac:dyDescent="0.25">
      <c r="A6314" s="121"/>
      <c r="B6314" s="92" t="str">
        <f>IF(E6314="","",VLOOKUP(E6314,[1]PROJECTES!$C$14:$G$5000,2,FALSE))</f>
        <v/>
      </c>
      <c r="C6314" s="121"/>
      <c r="D6314" s="93" t="str">
        <f>IF(E6314="","",VLOOKUP(E6314,[1]PROJECTES!$C$14:$G$5000,5,FALSE))</f>
        <v/>
      </c>
      <c r="E6314" s="117"/>
      <c r="F6314" s="95"/>
      <c r="G6314" s="96" t="str">
        <f>IF(E6314="","",VLOOKUP(E6314,[1]PROJECTES!$C$14:$G$5000,4,FALSE))</f>
        <v/>
      </c>
      <c r="H6314" s="118"/>
      <c r="I6314" s="97" t="str">
        <f>IF(H6314="","",VLOOKUP(H6314,BD!B$2:C$16,2,FALSE))</f>
        <v/>
      </c>
      <c r="J6314" s="98"/>
      <c r="K6314" s="135" t="str">
        <f t="shared" si="208"/>
        <v/>
      </c>
      <c r="L6314" s="99" t="str">
        <f t="shared" ca="1" si="209"/>
        <v>-</v>
      </c>
      <c r="M6314" s="93" t="str">
        <f>IF(E6314="","",VLOOKUP(E6314,[1]PROJECTES!$C$14:$Z$5000,21,FALSE))</f>
        <v/>
      </c>
      <c r="N6314" s="100"/>
      <c r="O6314" s="72" t="s">
        <v>229</v>
      </c>
      <c r="P6314" s="101"/>
      <c r="Q6314" s="132"/>
      <c r="R6314" s="102"/>
      <c r="S6314" s="91"/>
    </row>
    <row r="6315" spans="1:19" s="104" customFormat="1" ht="12.75" customHeight="1" x14ac:dyDescent="0.25">
      <c r="A6315" s="121"/>
      <c r="B6315" s="92" t="str">
        <f>IF(E6315="","",VLOOKUP(E6315,[1]PROJECTES!$C$14:$G$5000,2,FALSE))</f>
        <v/>
      </c>
      <c r="C6315" s="121"/>
      <c r="D6315" s="93" t="str">
        <f>IF(E6315="","",VLOOKUP(E6315,[1]PROJECTES!$C$14:$G$5000,5,FALSE))</f>
        <v/>
      </c>
      <c r="E6315" s="117"/>
      <c r="F6315" s="95"/>
      <c r="G6315" s="96" t="str">
        <f>IF(E6315="","",VLOOKUP(E6315,[1]PROJECTES!$C$14:$G$5000,4,FALSE))</f>
        <v/>
      </c>
      <c r="H6315" s="118"/>
      <c r="I6315" s="97" t="str">
        <f>IF(H6315="","",VLOOKUP(H6315,BD!B$2:C$16,2,FALSE))</f>
        <v/>
      </c>
      <c r="J6315" s="98"/>
      <c r="K6315" s="135" t="str">
        <f t="shared" si="208"/>
        <v/>
      </c>
      <c r="L6315" s="99" t="str">
        <f t="shared" ca="1" si="209"/>
        <v>-</v>
      </c>
      <c r="M6315" s="93" t="str">
        <f>IF(E6315="","",VLOOKUP(E6315,[1]PROJECTES!$C$14:$Z$5000,21,FALSE))</f>
        <v/>
      </c>
      <c r="N6315" s="100"/>
      <c r="O6315" s="72" t="s">
        <v>229</v>
      </c>
      <c r="P6315" s="101"/>
      <c r="Q6315" s="132"/>
      <c r="R6315" s="102"/>
      <c r="S6315" s="91"/>
    </row>
    <row r="6316" spans="1:19" s="104" customFormat="1" ht="12.75" customHeight="1" x14ac:dyDescent="0.25">
      <c r="A6316" s="121"/>
      <c r="B6316" s="92" t="str">
        <f>IF(E6316="","",VLOOKUP(E6316,[1]PROJECTES!$C$14:$G$5000,2,FALSE))</f>
        <v/>
      </c>
      <c r="C6316" s="121"/>
      <c r="D6316" s="93" t="str">
        <f>IF(E6316="","",VLOOKUP(E6316,[1]PROJECTES!$C$14:$G$5000,5,FALSE))</f>
        <v/>
      </c>
      <c r="E6316" s="117"/>
      <c r="F6316" s="95"/>
      <c r="G6316" s="96" t="str">
        <f>IF(E6316="","",VLOOKUP(E6316,[1]PROJECTES!$C$14:$G$5000,4,FALSE))</f>
        <v/>
      </c>
      <c r="H6316" s="118"/>
      <c r="I6316" s="97" t="str">
        <f>IF(H6316="","",VLOOKUP(H6316,BD!B$2:C$16,2,FALSE))</f>
        <v/>
      </c>
      <c r="J6316" s="98"/>
      <c r="K6316" s="135" t="str">
        <f t="shared" ref="K6316:K6379" si="210">IF(J6316="","",WEEKNUM(J6316,2)-0)</f>
        <v/>
      </c>
      <c r="L6316" s="99" t="str">
        <f t="shared" ref="L6316:L6379" ca="1" si="211">IF(M6316="","-",IF(G6316="TA","-",+M6316-TODAY()))</f>
        <v>-</v>
      </c>
      <c r="M6316" s="93" t="str">
        <f>IF(E6316="","",VLOOKUP(E6316,[1]PROJECTES!$C$14:$Z$5000,21,FALSE))</f>
        <v/>
      </c>
      <c r="N6316" s="100"/>
      <c r="O6316" s="72" t="s">
        <v>229</v>
      </c>
      <c r="P6316" s="101"/>
      <c r="Q6316" s="132"/>
      <c r="R6316" s="102"/>
      <c r="S6316" s="91"/>
    </row>
    <row r="6317" spans="1:19" s="104" customFormat="1" ht="12.75" customHeight="1" x14ac:dyDescent="0.25">
      <c r="A6317" s="121"/>
      <c r="B6317" s="92" t="str">
        <f>IF(E6317="","",VLOOKUP(E6317,[1]PROJECTES!$C$14:$G$5000,2,FALSE))</f>
        <v/>
      </c>
      <c r="C6317" s="121"/>
      <c r="D6317" s="93" t="str">
        <f>IF(E6317="","",VLOOKUP(E6317,[1]PROJECTES!$C$14:$G$5000,5,FALSE))</f>
        <v/>
      </c>
      <c r="E6317" s="117"/>
      <c r="F6317" s="95"/>
      <c r="G6317" s="96" t="str">
        <f>IF(E6317="","",VLOOKUP(E6317,[1]PROJECTES!$C$14:$G$5000,4,FALSE))</f>
        <v/>
      </c>
      <c r="H6317" s="118"/>
      <c r="I6317" s="97" t="str">
        <f>IF(H6317="","",VLOOKUP(H6317,BD!B$2:C$16,2,FALSE))</f>
        <v/>
      </c>
      <c r="J6317" s="98"/>
      <c r="K6317" s="135" t="str">
        <f t="shared" si="210"/>
        <v/>
      </c>
      <c r="L6317" s="99" t="str">
        <f t="shared" ca="1" si="211"/>
        <v>-</v>
      </c>
      <c r="M6317" s="93" t="str">
        <f>IF(E6317="","",VLOOKUP(E6317,[1]PROJECTES!$C$14:$Z$5000,21,FALSE))</f>
        <v/>
      </c>
      <c r="N6317" s="100"/>
      <c r="O6317" s="72" t="s">
        <v>229</v>
      </c>
      <c r="P6317" s="101"/>
      <c r="Q6317" s="132"/>
      <c r="R6317" s="102"/>
      <c r="S6317" s="91"/>
    </row>
    <row r="6318" spans="1:19" s="104" customFormat="1" ht="12.75" customHeight="1" x14ac:dyDescent="0.25">
      <c r="A6318" s="121"/>
      <c r="B6318" s="92" t="str">
        <f>IF(E6318="","",VLOOKUP(E6318,[1]PROJECTES!$C$14:$G$5000,2,FALSE))</f>
        <v/>
      </c>
      <c r="C6318" s="121"/>
      <c r="D6318" s="93" t="str">
        <f>IF(E6318="","",VLOOKUP(E6318,[1]PROJECTES!$C$14:$G$5000,5,FALSE))</f>
        <v/>
      </c>
      <c r="E6318" s="117"/>
      <c r="F6318" s="95"/>
      <c r="G6318" s="96" t="str">
        <f>IF(E6318="","",VLOOKUP(E6318,[1]PROJECTES!$C$14:$G$5000,4,FALSE))</f>
        <v/>
      </c>
      <c r="H6318" s="118"/>
      <c r="I6318" s="97" t="str">
        <f>IF(H6318="","",VLOOKUP(H6318,BD!B$2:C$16,2,FALSE))</f>
        <v/>
      </c>
      <c r="J6318" s="98"/>
      <c r="K6318" s="135" t="str">
        <f t="shared" si="210"/>
        <v/>
      </c>
      <c r="L6318" s="99" t="str">
        <f t="shared" ca="1" si="211"/>
        <v>-</v>
      </c>
      <c r="M6318" s="93" t="str">
        <f>IF(E6318="","",VLOOKUP(E6318,[1]PROJECTES!$C$14:$Z$5000,21,FALSE))</f>
        <v/>
      </c>
      <c r="N6318" s="100"/>
      <c r="O6318" s="72" t="s">
        <v>229</v>
      </c>
      <c r="P6318" s="101"/>
      <c r="Q6318" s="132"/>
      <c r="R6318" s="102"/>
      <c r="S6318" s="91"/>
    </row>
    <row r="6319" spans="1:19" s="104" customFormat="1" ht="12.75" customHeight="1" x14ac:dyDescent="0.25">
      <c r="A6319" s="121"/>
      <c r="B6319" s="92" t="str">
        <f>IF(E6319="","",VLOOKUP(E6319,[1]PROJECTES!$C$14:$G$5000,2,FALSE))</f>
        <v/>
      </c>
      <c r="C6319" s="121"/>
      <c r="D6319" s="93" t="str">
        <f>IF(E6319="","",VLOOKUP(E6319,[1]PROJECTES!$C$14:$G$5000,5,FALSE))</f>
        <v/>
      </c>
      <c r="E6319" s="117"/>
      <c r="F6319" s="95"/>
      <c r="G6319" s="96" t="str">
        <f>IF(E6319="","",VLOOKUP(E6319,[1]PROJECTES!$C$14:$G$5000,4,FALSE))</f>
        <v/>
      </c>
      <c r="H6319" s="118"/>
      <c r="I6319" s="97" t="str">
        <f>IF(H6319="","",VLOOKUP(H6319,BD!B$2:C$16,2,FALSE))</f>
        <v/>
      </c>
      <c r="J6319" s="98"/>
      <c r="K6319" s="135" t="str">
        <f t="shared" si="210"/>
        <v/>
      </c>
      <c r="L6319" s="99" t="str">
        <f t="shared" ca="1" si="211"/>
        <v>-</v>
      </c>
      <c r="M6319" s="93" t="str">
        <f>IF(E6319="","",VLOOKUP(E6319,[1]PROJECTES!$C$14:$Z$5000,21,FALSE))</f>
        <v/>
      </c>
      <c r="N6319" s="100"/>
      <c r="O6319" s="72" t="s">
        <v>229</v>
      </c>
      <c r="P6319" s="101"/>
      <c r="Q6319" s="132"/>
      <c r="R6319" s="102"/>
      <c r="S6319" s="91"/>
    </row>
    <row r="6320" spans="1:19" s="104" customFormat="1" ht="12.75" customHeight="1" x14ac:dyDescent="0.25">
      <c r="A6320" s="121"/>
      <c r="B6320" s="92" t="str">
        <f>IF(E6320="","",VLOOKUP(E6320,[1]PROJECTES!$C$14:$G$5000,2,FALSE))</f>
        <v/>
      </c>
      <c r="C6320" s="121"/>
      <c r="D6320" s="93" t="str">
        <f>IF(E6320="","",VLOOKUP(E6320,[1]PROJECTES!$C$14:$G$5000,5,FALSE))</f>
        <v/>
      </c>
      <c r="E6320" s="117"/>
      <c r="F6320" s="95"/>
      <c r="G6320" s="96" t="str">
        <f>IF(E6320="","",VLOOKUP(E6320,[1]PROJECTES!$C$14:$G$5000,4,FALSE))</f>
        <v/>
      </c>
      <c r="H6320" s="118"/>
      <c r="I6320" s="97" t="str">
        <f>IF(H6320="","",VLOOKUP(H6320,BD!B$2:C$16,2,FALSE))</f>
        <v/>
      </c>
      <c r="J6320" s="98"/>
      <c r="K6320" s="135" t="str">
        <f t="shared" si="210"/>
        <v/>
      </c>
      <c r="L6320" s="99" t="str">
        <f t="shared" ca="1" si="211"/>
        <v>-</v>
      </c>
      <c r="M6320" s="93" t="str">
        <f>IF(E6320="","",VLOOKUP(E6320,[1]PROJECTES!$C$14:$Z$5000,21,FALSE))</f>
        <v/>
      </c>
      <c r="N6320" s="100"/>
      <c r="O6320" s="72" t="s">
        <v>229</v>
      </c>
      <c r="P6320" s="101"/>
      <c r="Q6320" s="132"/>
      <c r="R6320" s="102"/>
      <c r="S6320" s="91"/>
    </row>
    <row r="6321" spans="1:19" s="104" customFormat="1" ht="12.75" customHeight="1" x14ac:dyDescent="0.25">
      <c r="A6321" s="121"/>
      <c r="B6321" s="92" t="str">
        <f>IF(E6321="","",VLOOKUP(E6321,[1]PROJECTES!$C$14:$G$5000,2,FALSE))</f>
        <v/>
      </c>
      <c r="C6321" s="121"/>
      <c r="D6321" s="93" t="str">
        <f>IF(E6321="","",VLOOKUP(E6321,[1]PROJECTES!$C$14:$G$5000,5,FALSE))</f>
        <v/>
      </c>
      <c r="E6321" s="117"/>
      <c r="F6321" s="95"/>
      <c r="G6321" s="96" t="str">
        <f>IF(E6321="","",VLOOKUP(E6321,[1]PROJECTES!$C$14:$G$5000,4,FALSE))</f>
        <v/>
      </c>
      <c r="H6321" s="118"/>
      <c r="I6321" s="97" t="str">
        <f>IF(H6321="","",VLOOKUP(H6321,BD!B$2:C$16,2,FALSE))</f>
        <v/>
      </c>
      <c r="J6321" s="98"/>
      <c r="K6321" s="135" t="str">
        <f t="shared" si="210"/>
        <v/>
      </c>
      <c r="L6321" s="99" t="str">
        <f t="shared" ca="1" si="211"/>
        <v>-</v>
      </c>
      <c r="M6321" s="93" t="str">
        <f>IF(E6321="","",VLOOKUP(E6321,[1]PROJECTES!$C$14:$Z$5000,21,FALSE))</f>
        <v/>
      </c>
      <c r="N6321" s="100"/>
      <c r="O6321" s="72" t="s">
        <v>229</v>
      </c>
      <c r="P6321" s="101"/>
      <c r="Q6321" s="132"/>
      <c r="R6321" s="102"/>
      <c r="S6321" s="91"/>
    </row>
    <row r="6322" spans="1:19" s="104" customFormat="1" ht="12.75" customHeight="1" x14ac:dyDescent="0.25">
      <c r="A6322" s="121"/>
      <c r="B6322" s="92" t="str">
        <f>IF(E6322="","",VLOOKUP(E6322,[1]PROJECTES!$C$14:$G$5000,2,FALSE))</f>
        <v/>
      </c>
      <c r="C6322" s="121"/>
      <c r="D6322" s="93" t="str">
        <f>IF(E6322="","",VLOOKUP(E6322,[1]PROJECTES!$C$14:$G$5000,5,FALSE))</f>
        <v/>
      </c>
      <c r="E6322" s="117"/>
      <c r="F6322" s="95"/>
      <c r="G6322" s="96" t="str">
        <f>IF(E6322="","",VLOOKUP(E6322,[1]PROJECTES!$C$14:$G$5000,4,FALSE))</f>
        <v/>
      </c>
      <c r="H6322" s="118"/>
      <c r="I6322" s="97" t="str">
        <f>IF(H6322="","",VLOOKUP(H6322,BD!B$2:C$16,2,FALSE))</f>
        <v/>
      </c>
      <c r="J6322" s="98"/>
      <c r="K6322" s="135" t="str">
        <f t="shared" si="210"/>
        <v/>
      </c>
      <c r="L6322" s="99" t="str">
        <f t="shared" ca="1" si="211"/>
        <v>-</v>
      </c>
      <c r="M6322" s="93" t="str">
        <f>IF(E6322="","",VLOOKUP(E6322,[1]PROJECTES!$C$14:$Z$5000,21,FALSE))</f>
        <v/>
      </c>
      <c r="N6322" s="100"/>
      <c r="O6322" s="72" t="s">
        <v>229</v>
      </c>
      <c r="P6322" s="101"/>
      <c r="Q6322" s="132"/>
      <c r="R6322" s="102"/>
      <c r="S6322" s="91"/>
    </row>
    <row r="6323" spans="1:19" s="104" customFormat="1" ht="12.75" customHeight="1" x14ac:dyDescent="0.25">
      <c r="A6323" s="121"/>
      <c r="B6323" s="92" t="str">
        <f>IF(E6323="","",VLOOKUP(E6323,[1]PROJECTES!$C$14:$G$5000,2,FALSE))</f>
        <v/>
      </c>
      <c r="C6323" s="121"/>
      <c r="D6323" s="93" t="str">
        <f>IF(E6323="","",VLOOKUP(E6323,[1]PROJECTES!$C$14:$G$5000,5,FALSE))</f>
        <v/>
      </c>
      <c r="E6323" s="117"/>
      <c r="F6323" s="95"/>
      <c r="G6323" s="96" t="str">
        <f>IF(E6323="","",VLOOKUP(E6323,[1]PROJECTES!$C$14:$G$5000,4,FALSE))</f>
        <v/>
      </c>
      <c r="H6323" s="118"/>
      <c r="I6323" s="97" t="str">
        <f>IF(H6323="","",VLOOKUP(H6323,BD!B$2:C$16,2,FALSE))</f>
        <v/>
      </c>
      <c r="J6323" s="98"/>
      <c r="K6323" s="135" t="str">
        <f t="shared" si="210"/>
        <v/>
      </c>
      <c r="L6323" s="99" t="str">
        <f t="shared" ca="1" si="211"/>
        <v>-</v>
      </c>
      <c r="M6323" s="93" t="str">
        <f>IF(E6323="","",VLOOKUP(E6323,[1]PROJECTES!$C$14:$Z$5000,21,FALSE))</f>
        <v/>
      </c>
      <c r="N6323" s="100"/>
      <c r="O6323" s="72" t="s">
        <v>229</v>
      </c>
      <c r="P6323" s="101"/>
      <c r="Q6323" s="132"/>
      <c r="R6323" s="102"/>
      <c r="S6323" s="91"/>
    </row>
    <row r="6324" spans="1:19" s="104" customFormat="1" ht="12.75" customHeight="1" x14ac:dyDescent="0.25">
      <c r="A6324" s="121"/>
      <c r="B6324" s="92" t="str">
        <f>IF(E6324="","",VLOOKUP(E6324,[1]PROJECTES!$C$14:$G$5000,2,FALSE))</f>
        <v/>
      </c>
      <c r="C6324" s="121"/>
      <c r="D6324" s="93" t="str">
        <f>IF(E6324="","",VLOOKUP(E6324,[1]PROJECTES!$C$14:$G$5000,5,FALSE))</f>
        <v/>
      </c>
      <c r="E6324" s="117"/>
      <c r="F6324" s="95"/>
      <c r="G6324" s="96" t="str">
        <f>IF(E6324="","",VLOOKUP(E6324,[1]PROJECTES!$C$14:$G$5000,4,FALSE))</f>
        <v/>
      </c>
      <c r="H6324" s="118"/>
      <c r="I6324" s="97" t="str">
        <f>IF(H6324="","",VLOOKUP(H6324,BD!B$2:C$16,2,FALSE))</f>
        <v/>
      </c>
      <c r="J6324" s="98"/>
      <c r="K6324" s="135" t="str">
        <f t="shared" si="210"/>
        <v/>
      </c>
      <c r="L6324" s="99" t="str">
        <f t="shared" ca="1" si="211"/>
        <v>-</v>
      </c>
      <c r="M6324" s="93" t="str">
        <f>IF(E6324="","",VLOOKUP(E6324,[1]PROJECTES!$C$14:$Z$5000,21,FALSE))</f>
        <v/>
      </c>
      <c r="N6324" s="100"/>
      <c r="O6324" s="72" t="s">
        <v>229</v>
      </c>
      <c r="P6324" s="101"/>
      <c r="Q6324" s="132"/>
      <c r="R6324" s="102"/>
      <c r="S6324" s="91"/>
    </row>
    <row r="6325" spans="1:19" s="104" customFormat="1" ht="12.75" customHeight="1" x14ac:dyDescent="0.25">
      <c r="A6325" s="121"/>
      <c r="B6325" s="92" t="str">
        <f>IF(E6325="","",VLOOKUP(E6325,[1]PROJECTES!$C$14:$G$5000,2,FALSE))</f>
        <v/>
      </c>
      <c r="C6325" s="121"/>
      <c r="D6325" s="93" t="str">
        <f>IF(E6325="","",VLOOKUP(E6325,[1]PROJECTES!$C$14:$G$5000,5,FALSE))</f>
        <v/>
      </c>
      <c r="E6325" s="117"/>
      <c r="F6325" s="95"/>
      <c r="G6325" s="96" t="str">
        <f>IF(E6325="","",VLOOKUP(E6325,[1]PROJECTES!$C$14:$G$5000,4,FALSE))</f>
        <v/>
      </c>
      <c r="H6325" s="118"/>
      <c r="I6325" s="97" t="str">
        <f>IF(H6325="","",VLOOKUP(H6325,BD!B$2:C$16,2,FALSE))</f>
        <v/>
      </c>
      <c r="J6325" s="98"/>
      <c r="K6325" s="135" t="str">
        <f t="shared" si="210"/>
        <v/>
      </c>
      <c r="L6325" s="99" t="str">
        <f t="shared" ca="1" si="211"/>
        <v>-</v>
      </c>
      <c r="M6325" s="93" t="str">
        <f>IF(E6325="","",VLOOKUP(E6325,[1]PROJECTES!$C$14:$Z$5000,21,FALSE))</f>
        <v/>
      </c>
      <c r="N6325" s="100"/>
      <c r="O6325" s="72" t="s">
        <v>229</v>
      </c>
      <c r="P6325" s="101"/>
      <c r="Q6325" s="132"/>
      <c r="R6325" s="102"/>
      <c r="S6325" s="91"/>
    </row>
    <row r="6326" spans="1:19" s="104" customFormat="1" ht="12.75" customHeight="1" x14ac:dyDescent="0.25">
      <c r="A6326" s="121"/>
      <c r="B6326" s="92" t="str">
        <f>IF(E6326="","",VLOOKUP(E6326,[1]PROJECTES!$C$14:$G$5000,2,FALSE))</f>
        <v/>
      </c>
      <c r="C6326" s="121"/>
      <c r="D6326" s="93" t="str">
        <f>IF(E6326="","",VLOOKUP(E6326,[1]PROJECTES!$C$14:$G$5000,5,FALSE))</f>
        <v/>
      </c>
      <c r="E6326" s="117"/>
      <c r="F6326" s="95"/>
      <c r="G6326" s="96" t="str">
        <f>IF(E6326="","",VLOOKUP(E6326,[1]PROJECTES!$C$14:$G$5000,4,FALSE))</f>
        <v/>
      </c>
      <c r="H6326" s="118"/>
      <c r="I6326" s="97" t="str">
        <f>IF(H6326="","",VLOOKUP(H6326,BD!B$2:C$16,2,FALSE))</f>
        <v/>
      </c>
      <c r="J6326" s="98"/>
      <c r="K6326" s="135" t="str">
        <f t="shared" si="210"/>
        <v/>
      </c>
      <c r="L6326" s="99" t="str">
        <f t="shared" ca="1" si="211"/>
        <v>-</v>
      </c>
      <c r="M6326" s="93" t="str">
        <f>IF(E6326="","",VLOOKUP(E6326,[1]PROJECTES!$C$14:$Z$5000,21,FALSE))</f>
        <v/>
      </c>
      <c r="N6326" s="100"/>
      <c r="O6326" s="72" t="s">
        <v>229</v>
      </c>
      <c r="P6326" s="101"/>
      <c r="Q6326" s="132"/>
      <c r="R6326" s="102"/>
      <c r="S6326" s="91"/>
    </row>
    <row r="6327" spans="1:19" s="104" customFormat="1" ht="12.75" customHeight="1" x14ac:dyDescent="0.25">
      <c r="A6327" s="121"/>
      <c r="B6327" s="92" t="str">
        <f>IF(E6327="","",VLOOKUP(E6327,[1]PROJECTES!$C$14:$G$5000,2,FALSE))</f>
        <v/>
      </c>
      <c r="C6327" s="121"/>
      <c r="D6327" s="93" t="str">
        <f>IF(E6327="","",VLOOKUP(E6327,[1]PROJECTES!$C$14:$G$5000,5,FALSE))</f>
        <v/>
      </c>
      <c r="E6327" s="117"/>
      <c r="F6327" s="95"/>
      <c r="G6327" s="96" t="str">
        <f>IF(E6327="","",VLOOKUP(E6327,[1]PROJECTES!$C$14:$G$5000,4,FALSE))</f>
        <v/>
      </c>
      <c r="H6327" s="118"/>
      <c r="I6327" s="97" t="str">
        <f>IF(H6327="","",VLOOKUP(H6327,BD!B$2:C$16,2,FALSE))</f>
        <v/>
      </c>
      <c r="J6327" s="98"/>
      <c r="K6327" s="135" t="str">
        <f t="shared" si="210"/>
        <v/>
      </c>
      <c r="L6327" s="99" t="str">
        <f t="shared" ca="1" si="211"/>
        <v>-</v>
      </c>
      <c r="M6327" s="93" t="str">
        <f>IF(E6327="","",VLOOKUP(E6327,[1]PROJECTES!$C$14:$Z$5000,21,FALSE))</f>
        <v/>
      </c>
      <c r="N6327" s="100"/>
      <c r="O6327" s="72" t="s">
        <v>229</v>
      </c>
      <c r="P6327" s="101"/>
      <c r="Q6327" s="132"/>
      <c r="R6327" s="102"/>
      <c r="S6327" s="91"/>
    </row>
    <row r="6328" spans="1:19" s="104" customFormat="1" ht="12.75" customHeight="1" x14ac:dyDescent="0.25">
      <c r="A6328" s="121"/>
      <c r="B6328" s="92" t="str">
        <f>IF(E6328="","",VLOOKUP(E6328,[1]PROJECTES!$C$14:$G$5000,2,FALSE))</f>
        <v/>
      </c>
      <c r="C6328" s="121"/>
      <c r="D6328" s="93" t="str">
        <f>IF(E6328="","",VLOOKUP(E6328,[1]PROJECTES!$C$14:$G$5000,5,FALSE))</f>
        <v/>
      </c>
      <c r="E6328" s="117"/>
      <c r="F6328" s="95"/>
      <c r="G6328" s="96" t="str">
        <f>IF(E6328="","",VLOOKUP(E6328,[1]PROJECTES!$C$14:$G$5000,4,FALSE))</f>
        <v/>
      </c>
      <c r="H6328" s="118"/>
      <c r="I6328" s="97" t="str">
        <f>IF(H6328="","",VLOOKUP(H6328,BD!B$2:C$16,2,FALSE))</f>
        <v/>
      </c>
      <c r="J6328" s="98"/>
      <c r="K6328" s="135" t="str">
        <f t="shared" si="210"/>
        <v/>
      </c>
      <c r="L6328" s="99" t="str">
        <f t="shared" ca="1" si="211"/>
        <v>-</v>
      </c>
      <c r="M6328" s="93" t="str">
        <f>IF(E6328="","",VLOOKUP(E6328,[1]PROJECTES!$C$14:$Z$5000,21,FALSE))</f>
        <v/>
      </c>
      <c r="N6328" s="100"/>
      <c r="O6328" s="72" t="s">
        <v>229</v>
      </c>
      <c r="P6328" s="101"/>
      <c r="Q6328" s="132"/>
      <c r="R6328" s="102"/>
      <c r="S6328" s="91"/>
    </row>
    <row r="6329" spans="1:19" s="104" customFormat="1" ht="12.75" customHeight="1" x14ac:dyDescent="0.25">
      <c r="A6329" s="121"/>
      <c r="B6329" s="92" t="str">
        <f>IF(E6329="","",VLOOKUP(E6329,[1]PROJECTES!$C$14:$G$5000,2,FALSE))</f>
        <v/>
      </c>
      <c r="C6329" s="121"/>
      <c r="D6329" s="93" t="str">
        <f>IF(E6329="","",VLOOKUP(E6329,[1]PROJECTES!$C$14:$G$5000,5,FALSE))</f>
        <v/>
      </c>
      <c r="E6329" s="117"/>
      <c r="F6329" s="95"/>
      <c r="G6329" s="96" t="str">
        <f>IF(E6329="","",VLOOKUP(E6329,[1]PROJECTES!$C$14:$G$5000,4,FALSE))</f>
        <v/>
      </c>
      <c r="H6329" s="118"/>
      <c r="I6329" s="97" t="str">
        <f>IF(H6329="","",VLOOKUP(H6329,BD!B$2:C$16,2,FALSE))</f>
        <v/>
      </c>
      <c r="J6329" s="98"/>
      <c r="K6329" s="135" t="str">
        <f t="shared" si="210"/>
        <v/>
      </c>
      <c r="L6329" s="99" t="str">
        <f t="shared" ca="1" si="211"/>
        <v>-</v>
      </c>
      <c r="M6329" s="93" t="str">
        <f>IF(E6329="","",VLOOKUP(E6329,[1]PROJECTES!$C$14:$Z$5000,21,FALSE))</f>
        <v/>
      </c>
      <c r="N6329" s="100"/>
      <c r="O6329" s="72" t="s">
        <v>229</v>
      </c>
      <c r="P6329" s="101"/>
      <c r="Q6329" s="132"/>
      <c r="R6329" s="102"/>
      <c r="S6329" s="91"/>
    </row>
    <row r="6330" spans="1:19" s="104" customFormat="1" ht="12.75" customHeight="1" x14ac:dyDescent="0.25">
      <c r="A6330" s="121"/>
      <c r="B6330" s="92" t="str">
        <f>IF(E6330="","",VLOOKUP(E6330,[1]PROJECTES!$C$14:$G$5000,2,FALSE))</f>
        <v/>
      </c>
      <c r="C6330" s="121"/>
      <c r="D6330" s="93" t="str">
        <f>IF(E6330="","",VLOOKUP(E6330,[1]PROJECTES!$C$14:$G$5000,5,FALSE))</f>
        <v/>
      </c>
      <c r="E6330" s="117"/>
      <c r="F6330" s="95"/>
      <c r="G6330" s="96" t="str">
        <f>IF(E6330="","",VLOOKUP(E6330,[1]PROJECTES!$C$14:$G$5000,4,FALSE))</f>
        <v/>
      </c>
      <c r="H6330" s="118"/>
      <c r="I6330" s="97" t="str">
        <f>IF(H6330="","",VLOOKUP(H6330,BD!B$2:C$16,2,FALSE))</f>
        <v/>
      </c>
      <c r="J6330" s="98"/>
      <c r="K6330" s="135" t="str">
        <f t="shared" si="210"/>
        <v/>
      </c>
      <c r="L6330" s="99" t="str">
        <f t="shared" ca="1" si="211"/>
        <v>-</v>
      </c>
      <c r="M6330" s="93" t="str">
        <f>IF(E6330="","",VLOOKUP(E6330,[1]PROJECTES!$C$14:$Z$5000,21,FALSE))</f>
        <v/>
      </c>
      <c r="N6330" s="100"/>
      <c r="O6330" s="72" t="s">
        <v>229</v>
      </c>
      <c r="P6330" s="101"/>
      <c r="Q6330" s="132"/>
      <c r="R6330" s="102"/>
      <c r="S6330" s="91"/>
    </row>
    <row r="6331" spans="1:19" s="104" customFormat="1" ht="12.75" customHeight="1" x14ac:dyDescent="0.25">
      <c r="A6331" s="121"/>
      <c r="B6331" s="92" t="str">
        <f>IF(E6331="","",VLOOKUP(E6331,[1]PROJECTES!$C$14:$G$5000,2,FALSE))</f>
        <v/>
      </c>
      <c r="C6331" s="121"/>
      <c r="D6331" s="93" t="str">
        <f>IF(E6331="","",VLOOKUP(E6331,[1]PROJECTES!$C$14:$G$5000,5,FALSE))</f>
        <v/>
      </c>
      <c r="E6331" s="117"/>
      <c r="F6331" s="95"/>
      <c r="G6331" s="96" t="str">
        <f>IF(E6331="","",VLOOKUP(E6331,[1]PROJECTES!$C$14:$G$5000,4,FALSE))</f>
        <v/>
      </c>
      <c r="H6331" s="118"/>
      <c r="I6331" s="97" t="str">
        <f>IF(H6331="","",VLOOKUP(H6331,BD!B$2:C$16,2,FALSE))</f>
        <v/>
      </c>
      <c r="J6331" s="98"/>
      <c r="K6331" s="135" t="str">
        <f t="shared" si="210"/>
        <v/>
      </c>
      <c r="L6331" s="99" t="str">
        <f t="shared" ca="1" si="211"/>
        <v>-</v>
      </c>
      <c r="M6331" s="93" t="str">
        <f>IF(E6331="","",VLOOKUP(E6331,[1]PROJECTES!$C$14:$Z$5000,21,FALSE))</f>
        <v/>
      </c>
      <c r="N6331" s="100"/>
      <c r="O6331" s="72" t="s">
        <v>229</v>
      </c>
      <c r="P6331" s="101"/>
      <c r="Q6331" s="132"/>
      <c r="R6331" s="102"/>
      <c r="S6331" s="91"/>
    </row>
    <row r="6332" spans="1:19" s="104" customFormat="1" ht="12.75" customHeight="1" x14ac:dyDescent="0.25">
      <c r="A6332" s="121"/>
      <c r="B6332" s="92" t="str">
        <f>IF(E6332="","",VLOOKUP(E6332,[1]PROJECTES!$C$14:$G$5000,2,FALSE))</f>
        <v/>
      </c>
      <c r="C6332" s="121"/>
      <c r="D6332" s="93" t="str">
        <f>IF(E6332="","",VLOOKUP(E6332,[1]PROJECTES!$C$14:$G$5000,5,FALSE))</f>
        <v/>
      </c>
      <c r="E6332" s="117"/>
      <c r="F6332" s="95"/>
      <c r="G6332" s="96" t="str">
        <f>IF(E6332="","",VLOOKUP(E6332,[1]PROJECTES!$C$14:$G$5000,4,FALSE))</f>
        <v/>
      </c>
      <c r="H6332" s="118"/>
      <c r="I6332" s="97" t="str">
        <f>IF(H6332="","",VLOOKUP(H6332,BD!B$2:C$16,2,FALSE))</f>
        <v/>
      </c>
      <c r="J6332" s="98"/>
      <c r="K6332" s="135" t="str">
        <f t="shared" si="210"/>
        <v/>
      </c>
      <c r="L6332" s="99" t="str">
        <f t="shared" ca="1" si="211"/>
        <v>-</v>
      </c>
      <c r="M6332" s="93" t="str">
        <f>IF(E6332="","",VLOOKUP(E6332,[1]PROJECTES!$C$14:$Z$5000,21,FALSE))</f>
        <v/>
      </c>
      <c r="N6332" s="100"/>
      <c r="O6332" s="72" t="s">
        <v>229</v>
      </c>
      <c r="P6332" s="101"/>
      <c r="Q6332" s="132"/>
      <c r="R6332" s="102"/>
      <c r="S6332" s="91"/>
    </row>
    <row r="6333" spans="1:19" s="104" customFormat="1" ht="12.75" customHeight="1" x14ac:dyDescent="0.25">
      <c r="A6333" s="121"/>
      <c r="B6333" s="92" t="str">
        <f>IF(E6333="","",VLOOKUP(E6333,[1]PROJECTES!$C$14:$G$5000,2,FALSE))</f>
        <v/>
      </c>
      <c r="C6333" s="121"/>
      <c r="D6333" s="93" t="str">
        <f>IF(E6333="","",VLOOKUP(E6333,[1]PROJECTES!$C$14:$G$5000,5,FALSE))</f>
        <v/>
      </c>
      <c r="E6333" s="117"/>
      <c r="F6333" s="95"/>
      <c r="G6333" s="96" t="str">
        <f>IF(E6333="","",VLOOKUP(E6333,[1]PROJECTES!$C$14:$G$5000,4,FALSE))</f>
        <v/>
      </c>
      <c r="H6333" s="118"/>
      <c r="I6333" s="97" t="str">
        <f>IF(H6333="","",VLOOKUP(H6333,BD!B$2:C$16,2,FALSE))</f>
        <v/>
      </c>
      <c r="J6333" s="98"/>
      <c r="K6333" s="135" t="str">
        <f t="shared" si="210"/>
        <v/>
      </c>
      <c r="L6333" s="99" t="str">
        <f t="shared" ca="1" si="211"/>
        <v>-</v>
      </c>
      <c r="M6333" s="93" t="str">
        <f>IF(E6333="","",VLOOKUP(E6333,[1]PROJECTES!$C$14:$Z$5000,21,FALSE))</f>
        <v/>
      </c>
      <c r="N6333" s="100"/>
      <c r="O6333" s="72" t="s">
        <v>229</v>
      </c>
      <c r="P6333" s="101"/>
      <c r="Q6333" s="132"/>
      <c r="R6333" s="102"/>
      <c r="S6333" s="91"/>
    </row>
    <row r="6334" spans="1:19" s="104" customFormat="1" ht="12.75" customHeight="1" x14ac:dyDescent="0.25">
      <c r="A6334" s="121"/>
      <c r="B6334" s="92" t="str">
        <f>IF(E6334="","",VLOOKUP(E6334,[1]PROJECTES!$C$14:$G$5000,2,FALSE))</f>
        <v/>
      </c>
      <c r="C6334" s="121"/>
      <c r="D6334" s="93" t="str">
        <f>IF(E6334="","",VLOOKUP(E6334,[1]PROJECTES!$C$14:$G$5000,5,FALSE))</f>
        <v/>
      </c>
      <c r="E6334" s="117"/>
      <c r="F6334" s="95"/>
      <c r="G6334" s="96" t="str">
        <f>IF(E6334="","",VLOOKUP(E6334,[1]PROJECTES!$C$14:$G$5000,4,FALSE))</f>
        <v/>
      </c>
      <c r="H6334" s="118"/>
      <c r="I6334" s="97" t="str">
        <f>IF(H6334="","",VLOOKUP(H6334,BD!B$2:C$16,2,FALSE))</f>
        <v/>
      </c>
      <c r="J6334" s="98"/>
      <c r="K6334" s="135" t="str">
        <f t="shared" si="210"/>
        <v/>
      </c>
      <c r="L6334" s="99" t="str">
        <f t="shared" ca="1" si="211"/>
        <v>-</v>
      </c>
      <c r="M6334" s="93" t="str">
        <f>IF(E6334="","",VLOOKUP(E6334,[1]PROJECTES!$C$14:$Z$5000,21,FALSE))</f>
        <v/>
      </c>
      <c r="N6334" s="100"/>
      <c r="O6334" s="72" t="s">
        <v>229</v>
      </c>
      <c r="P6334" s="101"/>
      <c r="Q6334" s="132"/>
      <c r="R6334" s="102"/>
      <c r="S6334" s="91"/>
    </row>
    <row r="6335" spans="1:19" s="104" customFormat="1" ht="12.75" customHeight="1" x14ac:dyDescent="0.25">
      <c r="A6335" s="121"/>
      <c r="B6335" s="92" t="str">
        <f>IF(E6335="","",VLOOKUP(E6335,[1]PROJECTES!$C$14:$G$5000,2,FALSE))</f>
        <v/>
      </c>
      <c r="C6335" s="121"/>
      <c r="D6335" s="93" t="str">
        <f>IF(E6335="","",VLOOKUP(E6335,[1]PROJECTES!$C$14:$G$5000,5,FALSE))</f>
        <v/>
      </c>
      <c r="E6335" s="117"/>
      <c r="F6335" s="95"/>
      <c r="G6335" s="96" t="str">
        <f>IF(E6335="","",VLOOKUP(E6335,[1]PROJECTES!$C$14:$G$5000,4,FALSE))</f>
        <v/>
      </c>
      <c r="H6335" s="118"/>
      <c r="I6335" s="97" t="str">
        <f>IF(H6335="","",VLOOKUP(H6335,BD!B$2:C$16,2,FALSE))</f>
        <v/>
      </c>
      <c r="J6335" s="98"/>
      <c r="K6335" s="135" t="str">
        <f t="shared" si="210"/>
        <v/>
      </c>
      <c r="L6335" s="99" t="str">
        <f t="shared" ca="1" si="211"/>
        <v>-</v>
      </c>
      <c r="M6335" s="93" t="str">
        <f>IF(E6335="","",VLOOKUP(E6335,[1]PROJECTES!$C$14:$Z$5000,21,FALSE))</f>
        <v/>
      </c>
      <c r="N6335" s="100"/>
      <c r="O6335" s="72" t="s">
        <v>229</v>
      </c>
      <c r="P6335" s="101"/>
      <c r="Q6335" s="132"/>
      <c r="R6335" s="102"/>
      <c r="S6335" s="91"/>
    </row>
    <row r="6336" spans="1:19" s="104" customFormat="1" ht="12.75" customHeight="1" x14ac:dyDescent="0.25">
      <c r="A6336" s="121"/>
      <c r="B6336" s="92" t="str">
        <f>IF(E6336="","",VLOOKUP(E6336,[1]PROJECTES!$C$14:$G$5000,2,FALSE))</f>
        <v/>
      </c>
      <c r="C6336" s="121"/>
      <c r="D6336" s="93" t="str">
        <f>IF(E6336="","",VLOOKUP(E6336,[1]PROJECTES!$C$14:$G$5000,5,FALSE))</f>
        <v/>
      </c>
      <c r="E6336" s="117"/>
      <c r="F6336" s="95"/>
      <c r="G6336" s="96" t="str">
        <f>IF(E6336="","",VLOOKUP(E6336,[1]PROJECTES!$C$14:$G$5000,4,FALSE))</f>
        <v/>
      </c>
      <c r="H6336" s="118"/>
      <c r="I6336" s="97" t="str">
        <f>IF(H6336="","",VLOOKUP(H6336,BD!B$2:C$16,2,FALSE))</f>
        <v/>
      </c>
      <c r="J6336" s="98"/>
      <c r="K6336" s="135" t="str">
        <f t="shared" si="210"/>
        <v/>
      </c>
      <c r="L6336" s="99" t="str">
        <f t="shared" ca="1" si="211"/>
        <v>-</v>
      </c>
      <c r="M6336" s="93" t="str">
        <f>IF(E6336="","",VLOOKUP(E6336,[1]PROJECTES!$C$14:$Z$5000,21,FALSE))</f>
        <v/>
      </c>
      <c r="N6336" s="100"/>
      <c r="O6336" s="72" t="s">
        <v>229</v>
      </c>
      <c r="P6336" s="101"/>
      <c r="Q6336" s="132"/>
      <c r="R6336" s="102"/>
      <c r="S6336" s="91"/>
    </row>
    <row r="6337" spans="1:19" s="104" customFormat="1" ht="12.75" customHeight="1" x14ac:dyDescent="0.25">
      <c r="A6337" s="121"/>
      <c r="B6337" s="92" t="str">
        <f>IF(E6337="","",VLOOKUP(E6337,[1]PROJECTES!$C$14:$G$5000,2,FALSE))</f>
        <v/>
      </c>
      <c r="C6337" s="121"/>
      <c r="D6337" s="93" t="str">
        <f>IF(E6337="","",VLOOKUP(E6337,[1]PROJECTES!$C$14:$G$5000,5,FALSE))</f>
        <v/>
      </c>
      <c r="E6337" s="117"/>
      <c r="F6337" s="95"/>
      <c r="G6337" s="96" t="str">
        <f>IF(E6337="","",VLOOKUP(E6337,[1]PROJECTES!$C$14:$G$5000,4,FALSE))</f>
        <v/>
      </c>
      <c r="H6337" s="118"/>
      <c r="I6337" s="97" t="str">
        <f>IF(H6337="","",VLOOKUP(H6337,BD!B$2:C$16,2,FALSE))</f>
        <v/>
      </c>
      <c r="J6337" s="98"/>
      <c r="K6337" s="135" t="str">
        <f t="shared" si="210"/>
        <v/>
      </c>
      <c r="L6337" s="99" t="str">
        <f t="shared" ca="1" si="211"/>
        <v>-</v>
      </c>
      <c r="M6337" s="93" t="str">
        <f>IF(E6337="","",VLOOKUP(E6337,[1]PROJECTES!$C$14:$Z$5000,21,FALSE))</f>
        <v/>
      </c>
      <c r="N6337" s="100"/>
      <c r="O6337" s="72" t="s">
        <v>229</v>
      </c>
      <c r="P6337" s="101"/>
      <c r="Q6337" s="132"/>
      <c r="R6337" s="102"/>
      <c r="S6337" s="91"/>
    </row>
    <row r="6338" spans="1:19" s="104" customFormat="1" ht="12.75" customHeight="1" x14ac:dyDescent="0.25">
      <c r="A6338" s="121"/>
      <c r="B6338" s="92" t="str">
        <f>IF(E6338="","",VLOOKUP(E6338,[1]PROJECTES!$C$14:$G$5000,2,FALSE))</f>
        <v/>
      </c>
      <c r="C6338" s="121"/>
      <c r="D6338" s="93" t="str">
        <f>IF(E6338="","",VLOOKUP(E6338,[1]PROJECTES!$C$14:$G$5000,5,FALSE))</f>
        <v/>
      </c>
      <c r="E6338" s="117"/>
      <c r="F6338" s="95"/>
      <c r="G6338" s="96" t="str">
        <f>IF(E6338="","",VLOOKUP(E6338,[1]PROJECTES!$C$14:$G$5000,4,FALSE))</f>
        <v/>
      </c>
      <c r="H6338" s="118"/>
      <c r="I6338" s="97" t="str">
        <f>IF(H6338="","",VLOOKUP(H6338,BD!B$2:C$16,2,FALSE))</f>
        <v/>
      </c>
      <c r="J6338" s="98"/>
      <c r="K6338" s="135" t="str">
        <f t="shared" si="210"/>
        <v/>
      </c>
      <c r="L6338" s="99" t="str">
        <f t="shared" ca="1" si="211"/>
        <v>-</v>
      </c>
      <c r="M6338" s="93" t="str">
        <f>IF(E6338="","",VLOOKUP(E6338,[1]PROJECTES!$C$14:$Z$5000,21,FALSE))</f>
        <v/>
      </c>
      <c r="N6338" s="100"/>
      <c r="O6338" s="72" t="s">
        <v>229</v>
      </c>
      <c r="P6338" s="101"/>
      <c r="Q6338" s="132"/>
      <c r="R6338" s="102"/>
      <c r="S6338" s="91"/>
    </row>
    <row r="6339" spans="1:19" s="104" customFormat="1" ht="12.75" customHeight="1" x14ac:dyDescent="0.25">
      <c r="A6339" s="121"/>
      <c r="B6339" s="92" t="str">
        <f>IF(E6339="","",VLOOKUP(E6339,[1]PROJECTES!$C$14:$G$5000,2,FALSE))</f>
        <v/>
      </c>
      <c r="C6339" s="121"/>
      <c r="D6339" s="93" t="str">
        <f>IF(E6339="","",VLOOKUP(E6339,[1]PROJECTES!$C$14:$G$5000,5,FALSE))</f>
        <v/>
      </c>
      <c r="E6339" s="117"/>
      <c r="F6339" s="95"/>
      <c r="G6339" s="96" t="str">
        <f>IF(E6339="","",VLOOKUP(E6339,[1]PROJECTES!$C$14:$G$5000,4,FALSE))</f>
        <v/>
      </c>
      <c r="H6339" s="118"/>
      <c r="I6339" s="97" t="str">
        <f>IF(H6339="","",VLOOKUP(H6339,BD!B$2:C$16,2,FALSE))</f>
        <v/>
      </c>
      <c r="J6339" s="98"/>
      <c r="K6339" s="135" t="str">
        <f t="shared" si="210"/>
        <v/>
      </c>
      <c r="L6339" s="99" t="str">
        <f t="shared" ca="1" si="211"/>
        <v>-</v>
      </c>
      <c r="M6339" s="93" t="str">
        <f>IF(E6339="","",VLOOKUP(E6339,[1]PROJECTES!$C$14:$Z$5000,21,FALSE))</f>
        <v/>
      </c>
      <c r="N6339" s="100"/>
      <c r="O6339" s="72" t="s">
        <v>229</v>
      </c>
      <c r="P6339" s="101"/>
      <c r="Q6339" s="132"/>
      <c r="R6339" s="102"/>
      <c r="S6339" s="91"/>
    </row>
    <row r="6340" spans="1:19" s="104" customFormat="1" ht="12.75" customHeight="1" x14ac:dyDescent="0.25">
      <c r="A6340" s="121"/>
      <c r="B6340" s="92" t="str">
        <f>IF(E6340="","",VLOOKUP(E6340,[1]PROJECTES!$C$14:$G$5000,2,FALSE))</f>
        <v/>
      </c>
      <c r="C6340" s="121"/>
      <c r="D6340" s="93" t="str">
        <f>IF(E6340="","",VLOOKUP(E6340,[1]PROJECTES!$C$14:$G$5000,5,FALSE))</f>
        <v/>
      </c>
      <c r="E6340" s="117"/>
      <c r="F6340" s="95"/>
      <c r="G6340" s="96" t="str">
        <f>IF(E6340="","",VLOOKUP(E6340,[1]PROJECTES!$C$14:$G$5000,4,FALSE))</f>
        <v/>
      </c>
      <c r="H6340" s="118"/>
      <c r="I6340" s="97" t="str">
        <f>IF(H6340="","",VLOOKUP(H6340,BD!B$2:C$16,2,FALSE))</f>
        <v/>
      </c>
      <c r="J6340" s="98"/>
      <c r="K6340" s="135" t="str">
        <f t="shared" si="210"/>
        <v/>
      </c>
      <c r="L6340" s="99" t="str">
        <f t="shared" ca="1" si="211"/>
        <v>-</v>
      </c>
      <c r="M6340" s="93" t="str">
        <f>IF(E6340="","",VLOOKUP(E6340,[1]PROJECTES!$C$14:$Z$5000,21,FALSE))</f>
        <v/>
      </c>
      <c r="N6340" s="100"/>
      <c r="O6340" s="72" t="s">
        <v>229</v>
      </c>
      <c r="P6340" s="101"/>
      <c r="Q6340" s="132"/>
      <c r="R6340" s="102"/>
      <c r="S6340" s="91"/>
    </row>
    <row r="6341" spans="1:19" s="104" customFormat="1" ht="12.75" customHeight="1" x14ac:dyDescent="0.25">
      <c r="A6341" s="121"/>
      <c r="B6341" s="92" t="str">
        <f>IF(E6341="","",VLOOKUP(E6341,[1]PROJECTES!$C$14:$G$5000,2,FALSE))</f>
        <v/>
      </c>
      <c r="C6341" s="121"/>
      <c r="D6341" s="93" t="str">
        <f>IF(E6341="","",VLOOKUP(E6341,[1]PROJECTES!$C$14:$G$5000,5,FALSE))</f>
        <v/>
      </c>
      <c r="E6341" s="117"/>
      <c r="F6341" s="95"/>
      <c r="G6341" s="96" t="str">
        <f>IF(E6341="","",VLOOKUP(E6341,[1]PROJECTES!$C$14:$G$5000,4,FALSE))</f>
        <v/>
      </c>
      <c r="H6341" s="118"/>
      <c r="I6341" s="97" t="str">
        <f>IF(H6341="","",VLOOKUP(H6341,BD!B$2:C$16,2,FALSE))</f>
        <v/>
      </c>
      <c r="J6341" s="98"/>
      <c r="K6341" s="135" t="str">
        <f t="shared" si="210"/>
        <v/>
      </c>
      <c r="L6341" s="99" t="str">
        <f t="shared" ca="1" si="211"/>
        <v>-</v>
      </c>
      <c r="M6341" s="93" t="str">
        <f>IF(E6341="","",VLOOKUP(E6341,[1]PROJECTES!$C$14:$Z$5000,21,FALSE))</f>
        <v/>
      </c>
      <c r="N6341" s="100"/>
      <c r="O6341" s="72" t="s">
        <v>229</v>
      </c>
      <c r="P6341" s="101"/>
      <c r="Q6341" s="132"/>
      <c r="R6341" s="102"/>
      <c r="S6341" s="91"/>
    </row>
    <row r="6342" spans="1:19" s="104" customFormat="1" ht="12.75" customHeight="1" x14ac:dyDescent="0.25">
      <c r="A6342" s="121"/>
      <c r="B6342" s="92" t="str">
        <f>IF(E6342="","",VLOOKUP(E6342,[1]PROJECTES!$C$14:$G$5000,2,FALSE))</f>
        <v/>
      </c>
      <c r="C6342" s="121"/>
      <c r="D6342" s="93" t="str">
        <f>IF(E6342="","",VLOOKUP(E6342,[1]PROJECTES!$C$14:$G$5000,5,FALSE))</f>
        <v/>
      </c>
      <c r="E6342" s="117"/>
      <c r="F6342" s="95"/>
      <c r="G6342" s="96" t="str">
        <f>IF(E6342="","",VLOOKUP(E6342,[1]PROJECTES!$C$14:$G$5000,4,FALSE))</f>
        <v/>
      </c>
      <c r="H6342" s="118"/>
      <c r="I6342" s="97" t="str">
        <f>IF(H6342="","",VLOOKUP(H6342,BD!B$2:C$16,2,FALSE))</f>
        <v/>
      </c>
      <c r="J6342" s="98"/>
      <c r="K6342" s="135" t="str">
        <f t="shared" si="210"/>
        <v/>
      </c>
      <c r="L6342" s="99" t="str">
        <f t="shared" ca="1" si="211"/>
        <v>-</v>
      </c>
      <c r="M6342" s="93" t="str">
        <f>IF(E6342="","",VLOOKUP(E6342,[1]PROJECTES!$C$14:$Z$5000,21,FALSE))</f>
        <v/>
      </c>
      <c r="N6342" s="100"/>
      <c r="O6342" s="72" t="s">
        <v>229</v>
      </c>
      <c r="P6342" s="101"/>
      <c r="Q6342" s="132"/>
      <c r="R6342" s="102"/>
      <c r="S6342" s="91"/>
    </row>
    <row r="6343" spans="1:19" s="104" customFormat="1" ht="12.75" customHeight="1" x14ac:dyDescent="0.25">
      <c r="A6343" s="121"/>
      <c r="B6343" s="92" t="str">
        <f>IF(E6343="","",VLOOKUP(E6343,[1]PROJECTES!$C$14:$G$5000,2,FALSE))</f>
        <v/>
      </c>
      <c r="C6343" s="121"/>
      <c r="D6343" s="93" t="str">
        <f>IF(E6343="","",VLOOKUP(E6343,[1]PROJECTES!$C$14:$G$5000,5,FALSE))</f>
        <v/>
      </c>
      <c r="E6343" s="117"/>
      <c r="F6343" s="95"/>
      <c r="G6343" s="96" t="str">
        <f>IF(E6343="","",VLOOKUP(E6343,[1]PROJECTES!$C$14:$G$5000,4,FALSE))</f>
        <v/>
      </c>
      <c r="H6343" s="118"/>
      <c r="I6343" s="97" t="str">
        <f>IF(H6343="","",VLOOKUP(H6343,BD!B$2:C$16,2,FALSE))</f>
        <v/>
      </c>
      <c r="J6343" s="98"/>
      <c r="K6343" s="135" t="str">
        <f t="shared" si="210"/>
        <v/>
      </c>
      <c r="L6343" s="99" t="str">
        <f t="shared" ca="1" si="211"/>
        <v>-</v>
      </c>
      <c r="M6343" s="93" t="str">
        <f>IF(E6343="","",VLOOKUP(E6343,[1]PROJECTES!$C$14:$Z$5000,21,FALSE))</f>
        <v/>
      </c>
      <c r="N6343" s="100"/>
      <c r="O6343" s="72" t="s">
        <v>229</v>
      </c>
      <c r="P6343" s="101"/>
      <c r="Q6343" s="132"/>
      <c r="R6343" s="102"/>
      <c r="S6343" s="91"/>
    </row>
    <row r="6344" spans="1:19" s="104" customFormat="1" ht="12.75" customHeight="1" x14ac:dyDescent="0.25">
      <c r="A6344" s="121"/>
      <c r="B6344" s="92" t="str">
        <f>IF(E6344="","",VLOOKUP(E6344,[1]PROJECTES!$C$14:$G$5000,2,FALSE))</f>
        <v/>
      </c>
      <c r="C6344" s="121"/>
      <c r="D6344" s="93" t="str">
        <f>IF(E6344="","",VLOOKUP(E6344,[1]PROJECTES!$C$14:$G$5000,5,FALSE))</f>
        <v/>
      </c>
      <c r="E6344" s="117"/>
      <c r="F6344" s="95"/>
      <c r="G6344" s="96" t="str">
        <f>IF(E6344="","",VLOOKUP(E6344,[1]PROJECTES!$C$14:$G$5000,4,FALSE))</f>
        <v/>
      </c>
      <c r="H6344" s="118"/>
      <c r="I6344" s="97" t="str">
        <f>IF(H6344="","",VLOOKUP(H6344,BD!B$2:C$16,2,FALSE))</f>
        <v/>
      </c>
      <c r="J6344" s="98"/>
      <c r="K6344" s="135" t="str">
        <f t="shared" si="210"/>
        <v/>
      </c>
      <c r="L6344" s="99" t="str">
        <f t="shared" ca="1" si="211"/>
        <v>-</v>
      </c>
      <c r="M6344" s="93" t="str">
        <f>IF(E6344="","",VLOOKUP(E6344,[1]PROJECTES!$C$14:$Z$5000,21,FALSE))</f>
        <v/>
      </c>
      <c r="N6344" s="100"/>
      <c r="O6344" s="72" t="s">
        <v>229</v>
      </c>
      <c r="P6344" s="101"/>
      <c r="Q6344" s="132"/>
      <c r="R6344" s="102"/>
      <c r="S6344" s="91"/>
    </row>
    <row r="6345" spans="1:19" s="104" customFormat="1" ht="12.75" customHeight="1" x14ac:dyDescent="0.25">
      <c r="A6345" s="121"/>
      <c r="B6345" s="92" t="str">
        <f>IF(E6345="","",VLOOKUP(E6345,[1]PROJECTES!$C$14:$G$5000,2,FALSE))</f>
        <v/>
      </c>
      <c r="C6345" s="121"/>
      <c r="D6345" s="93" t="str">
        <f>IF(E6345="","",VLOOKUP(E6345,[1]PROJECTES!$C$14:$G$5000,5,FALSE))</f>
        <v/>
      </c>
      <c r="E6345" s="117"/>
      <c r="F6345" s="95"/>
      <c r="G6345" s="96" t="str">
        <f>IF(E6345="","",VLOOKUP(E6345,[1]PROJECTES!$C$14:$G$5000,4,FALSE))</f>
        <v/>
      </c>
      <c r="H6345" s="118"/>
      <c r="I6345" s="97" t="str">
        <f>IF(H6345="","",VLOOKUP(H6345,BD!B$2:C$16,2,FALSE))</f>
        <v/>
      </c>
      <c r="J6345" s="98"/>
      <c r="K6345" s="135" t="str">
        <f t="shared" si="210"/>
        <v/>
      </c>
      <c r="L6345" s="99" t="str">
        <f t="shared" ca="1" si="211"/>
        <v>-</v>
      </c>
      <c r="M6345" s="93" t="str">
        <f>IF(E6345="","",VLOOKUP(E6345,[1]PROJECTES!$C$14:$Z$5000,21,FALSE))</f>
        <v/>
      </c>
      <c r="N6345" s="100"/>
      <c r="O6345" s="72" t="s">
        <v>229</v>
      </c>
      <c r="P6345" s="101"/>
      <c r="Q6345" s="132"/>
      <c r="R6345" s="102"/>
      <c r="S6345" s="91"/>
    </row>
    <row r="6346" spans="1:19" s="104" customFormat="1" ht="12.75" customHeight="1" x14ac:dyDescent="0.25">
      <c r="A6346" s="121"/>
      <c r="B6346" s="92" t="str">
        <f>IF(E6346="","",VLOOKUP(E6346,[1]PROJECTES!$C$14:$G$5000,2,FALSE))</f>
        <v/>
      </c>
      <c r="C6346" s="121"/>
      <c r="D6346" s="93" t="str">
        <f>IF(E6346="","",VLOOKUP(E6346,[1]PROJECTES!$C$14:$G$5000,5,FALSE))</f>
        <v/>
      </c>
      <c r="E6346" s="117"/>
      <c r="F6346" s="95"/>
      <c r="G6346" s="96" t="str">
        <f>IF(E6346="","",VLOOKUP(E6346,[1]PROJECTES!$C$14:$G$5000,4,FALSE))</f>
        <v/>
      </c>
      <c r="H6346" s="118"/>
      <c r="I6346" s="97" t="str">
        <f>IF(H6346="","",VLOOKUP(H6346,BD!B$2:C$16,2,FALSE))</f>
        <v/>
      </c>
      <c r="J6346" s="98"/>
      <c r="K6346" s="135" t="str">
        <f t="shared" si="210"/>
        <v/>
      </c>
      <c r="L6346" s="99" t="str">
        <f t="shared" ca="1" si="211"/>
        <v>-</v>
      </c>
      <c r="M6346" s="93" t="str">
        <f>IF(E6346="","",VLOOKUP(E6346,[1]PROJECTES!$C$14:$Z$5000,21,FALSE))</f>
        <v/>
      </c>
      <c r="N6346" s="100"/>
      <c r="O6346" s="72" t="s">
        <v>229</v>
      </c>
      <c r="P6346" s="101"/>
      <c r="Q6346" s="132"/>
      <c r="R6346" s="102"/>
      <c r="S6346" s="91"/>
    </row>
    <row r="6347" spans="1:19" s="104" customFormat="1" ht="12.75" customHeight="1" x14ac:dyDescent="0.25">
      <c r="A6347" s="121"/>
      <c r="B6347" s="92" t="str">
        <f>IF(E6347="","",VLOOKUP(E6347,[1]PROJECTES!$C$14:$G$5000,2,FALSE))</f>
        <v/>
      </c>
      <c r="C6347" s="121"/>
      <c r="D6347" s="93" t="str">
        <f>IF(E6347="","",VLOOKUP(E6347,[1]PROJECTES!$C$14:$G$5000,5,FALSE))</f>
        <v/>
      </c>
      <c r="E6347" s="117"/>
      <c r="F6347" s="95"/>
      <c r="G6347" s="96" t="str">
        <f>IF(E6347="","",VLOOKUP(E6347,[1]PROJECTES!$C$14:$G$5000,4,FALSE))</f>
        <v/>
      </c>
      <c r="H6347" s="118"/>
      <c r="I6347" s="97" t="str">
        <f>IF(H6347="","",VLOOKUP(H6347,BD!B$2:C$16,2,FALSE))</f>
        <v/>
      </c>
      <c r="J6347" s="98"/>
      <c r="K6347" s="135" t="str">
        <f t="shared" si="210"/>
        <v/>
      </c>
      <c r="L6347" s="99" t="str">
        <f t="shared" ca="1" si="211"/>
        <v>-</v>
      </c>
      <c r="M6347" s="93" t="str">
        <f>IF(E6347="","",VLOOKUP(E6347,[1]PROJECTES!$C$14:$Z$5000,21,FALSE))</f>
        <v/>
      </c>
      <c r="N6347" s="100"/>
      <c r="O6347" s="72" t="s">
        <v>229</v>
      </c>
      <c r="P6347" s="101"/>
      <c r="Q6347" s="132"/>
      <c r="R6347" s="102"/>
      <c r="S6347" s="91"/>
    </row>
    <row r="6348" spans="1:19" s="104" customFormat="1" ht="12.75" customHeight="1" x14ac:dyDescent="0.25">
      <c r="A6348" s="121"/>
      <c r="B6348" s="92" t="str">
        <f>IF(E6348="","",VLOOKUP(E6348,[1]PROJECTES!$C$14:$G$5000,2,FALSE))</f>
        <v/>
      </c>
      <c r="C6348" s="121"/>
      <c r="D6348" s="93" t="str">
        <f>IF(E6348="","",VLOOKUP(E6348,[1]PROJECTES!$C$14:$G$5000,5,FALSE))</f>
        <v/>
      </c>
      <c r="E6348" s="117"/>
      <c r="F6348" s="95"/>
      <c r="G6348" s="96" t="str">
        <f>IF(E6348="","",VLOOKUP(E6348,[1]PROJECTES!$C$14:$G$5000,4,FALSE))</f>
        <v/>
      </c>
      <c r="H6348" s="118"/>
      <c r="I6348" s="97" t="str">
        <f>IF(H6348="","",VLOOKUP(H6348,BD!B$2:C$16,2,FALSE))</f>
        <v/>
      </c>
      <c r="J6348" s="98"/>
      <c r="K6348" s="135" t="str">
        <f t="shared" si="210"/>
        <v/>
      </c>
      <c r="L6348" s="99" t="str">
        <f t="shared" ca="1" si="211"/>
        <v>-</v>
      </c>
      <c r="M6348" s="93" t="str">
        <f>IF(E6348="","",VLOOKUP(E6348,[1]PROJECTES!$C$14:$Z$5000,21,FALSE))</f>
        <v/>
      </c>
      <c r="N6348" s="100"/>
      <c r="O6348" s="72" t="s">
        <v>229</v>
      </c>
      <c r="P6348" s="101"/>
      <c r="Q6348" s="132"/>
      <c r="R6348" s="102"/>
      <c r="S6348" s="91"/>
    </row>
    <row r="6349" spans="1:19" s="104" customFormat="1" ht="12.75" customHeight="1" x14ac:dyDescent="0.25">
      <c r="A6349" s="121"/>
      <c r="B6349" s="92" t="str">
        <f>IF(E6349="","",VLOOKUP(E6349,[1]PROJECTES!$C$14:$G$5000,2,FALSE))</f>
        <v/>
      </c>
      <c r="C6349" s="121"/>
      <c r="D6349" s="93" t="str">
        <f>IF(E6349="","",VLOOKUP(E6349,[1]PROJECTES!$C$14:$G$5000,5,FALSE))</f>
        <v/>
      </c>
      <c r="E6349" s="117"/>
      <c r="F6349" s="95"/>
      <c r="G6349" s="96" t="str">
        <f>IF(E6349="","",VLOOKUP(E6349,[1]PROJECTES!$C$14:$G$5000,4,FALSE))</f>
        <v/>
      </c>
      <c r="H6349" s="118"/>
      <c r="I6349" s="97" t="str">
        <f>IF(H6349="","",VLOOKUP(H6349,BD!B$2:C$16,2,FALSE))</f>
        <v/>
      </c>
      <c r="J6349" s="98"/>
      <c r="K6349" s="135" t="str">
        <f t="shared" si="210"/>
        <v/>
      </c>
      <c r="L6349" s="99" t="str">
        <f t="shared" ca="1" si="211"/>
        <v>-</v>
      </c>
      <c r="M6349" s="93" t="str">
        <f>IF(E6349="","",VLOOKUP(E6349,[1]PROJECTES!$C$14:$Z$5000,21,FALSE))</f>
        <v/>
      </c>
      <c r="N6349" s="100"/>
      <c r="O6349" s="72" t="s">
        <v>229</v>
      </c>
      <c r="P6349" s="101"/>
      <c r="Q6349" s="132"/>
      <c r="R6349" s="102"/>
      <c r="S6349" s="91"/>
    </row>
    <row r="6350" spans="1:19" s="104" customFormat="1" ht="12.75" customHeight="1" x14ac:dyDescent="0.25">
      <c r="A6350" s="121"/>
      <c r="B6350" s="92" t="str">
        <f>IF(E6350="","",VLOOKUP(E6350,[1]PROJECTES!$C$14:$G$5000,2,FALSE))</f>
        <v/>
      </c>
      <c r="C6350" s="121"/>
      <c r="D6350" s="93" t="str">
        <f>IF(E6350="","",VLOOKUP(E6350,[1]PROJECTES!$C$14:$G$5000,5,FALSE))</f>
        <v/>
      </c>
      <c r="E6350" s="117"/>
      <c r="F6350" s="95"/>
      <c r="G6350" s="96" t="str">
        <f>IF(E6350="","",VLOOKUP(E6350,[1]PROJECTES!$C$14:$G$5000,4,FALSE))</f>
        <v/>
      </c>
      <c r="H6350" s="118"/>
      <c r="I6350" s="97" t="str">
        <f>IF(H6350="","",VLOOKUP(H6350,BD!B$2:C$16,2,FALSE))</f>
        <v/>
      </c>
      <c r="J6350" s="98"/>
      <c r="K6350" s="135" t="str">
        <f t="shared" si="210"/>
        <v/>
      </c>
      <c r="L6350" s="99" t="str">
        <f t="shared" ca="1" si="211"/>
        <v>-</v>
      </c>
      <c r="M6350" s="93" t="str">
        <f>IF(E6350="","",VLOOKUP(E6350,[1]PROJECTES!$C$14:$Z$5000,21,FALSE))</f>
        <v/>
      </c>
      <c r="N6350" s="100"/>
      <c r="O6350" s="72" t="s">
        <v>229</v>
      </c>
      <c r="P6350" s="101"/>
      <c r="Q6350" s="132"/>
      <c r="R6350" s="102"/>
      <c r="S6350" s="91"/>
    </row>
    <row r="6351" spans="1:19" s="104" customFormat="1" ht="12.75" customHeight="1" x14ac:dyDescent="0.25">
      <c r="A6351" s="121"/>
      <c r="B6351" s="92" t="str">
        <f>IF(E6351="","",VLOOKUP(E6351,[1]PROJECTES!$C$14:$G$5000,2,FALSE))</f>
        <v/>
      </c>
      <c r="C6351" s="121"/>
      <c r="D6351" s="93" t="str">
        <f>IF(E6351="","",VLOOKUP(E6351,[1]PROJECTES!$C$14:$G$5000,5,FALSE))</f>
        <v/>
      </c>
      <c r="E6351" s="117"/>
      <c r="F6351" s="95"/>
      <c r="G6351" s="96" t="str">
        <f>IF(E6351="","",VLOOKUP(E6351,[1]PROJECTES!$C$14:$G$5000,4,FALSE))</f>
        <v/>
      </c>
      <c r="H6351" s="118"/>
      <c r="I6351" s="97" t="str">
        <f>IF(H6351="","",VLOOKUP(H6351,BD!B$2:C$16,2,FALSE))</f>
        <v/>
      </c>
      <c r="J6351" s="98"/>
      <c r="K6351" s="135" t="str">
        <f t="shared" si="210"/>
        <v/>
      </c>
      <c r="L6351" s="99" t="str">
        <f t="shared" ca="1" si="211"/>
        <v>-</v>
      </c>
      <c r="M6351" s="93" t="str">
        <f>IF(E6351="","",VLOOKUP(E6351,[1]PROJECTES!$C$14:$Z$5000,21,FALSE))</f>
        <v/>
      </c>
      <c r="N6351" s="100"/>
      <c r="O6351" s="72" t="s">
        <v>229</v>
      </c>
      <c r="P6351" s="101"/>
      <c r="Q6351" s="132"/>
      <c r="R6351" s="102"/>
      <c r="S6351" s="91"/>
    </row>
    <row r="6352" spans="1:19" s="104" customFormat="1" ht="12.75" customHeight="1" x14ac:dyDescent="0.25">
      <c r="A6352" s="121"/>
      <c r="B6352" s="92" t="str">
        <f>IF(E6352="","",VLOOKUP(E6352,[1]PROJECTES!$C$14:$G$5000,2,FALSE))</f>
        <v/>
      </c>
      <c r="C6352" s="121"/>
      <c r="D6352" s="93" t="str">
        <f>IF(E6352="","",VLOOKUP(E6352,[1]PROJECTES!$C$14:$G$5000,5,FALSE))</f>
        <v/>
      </c>
      <c r="E6352" s="117"/>
      <c r="F6352" s="95"/>
      <c r="G6352" s="96" t="str">
        <f>IF(E6352="","",VLOOKUP(E6352,[1]PROJECTES!$C$14:$G$5000,4,FALSE))</f>
        <v/>
      </c>
      <c r="H6352" s="118"/>
      <c r="I6352" s="97" t="str">
        <f>IF(H6352="","",VLOOKUP(H6352,BD!B$2:C$16,2,FALSE))</f>
        <v/>
      </c>
      <c r="J6352" s="98"/>
      <c r="K6352" s="135" t="str">
        <f t="shared" si="210"/>
        <v/>
      </c>
      <c r="L6352" s="99" t="str">
        <f t="shared" ca="1" si="211"/>
        <v>-</v>
      </c>
      <c r="M6352" s="93" t="str">
        <f>IF(E6352="","",VLOOKUP(E6352,[1]PROJECTES!$C$14:$Z$5000,21,FALSE))</f>
        <v/>
      </c>
      <c r="N6352" s="100"/>
      <c r="O6352" s="72" t="s">
        <v>229</v>
      </c>
      <c r="P6352" s="101"/>
      <c r="Q6352" s="132"/>
      <c r="R6352" s="102"/>
      <c r="S6352" s="91"/>
    </row>
    <row r="6353" spans="1:19" s="104" customFormat="1" ht="12.75" customHeight="1" x14ac:dyDescent="0.25">
      <c r="A6353" s="121"/>
      <c r="B6353" s="92" t="str">
        <f>IF(E6353="","",VLOOKUP(E6353,[1]PROJECTES!$C$14:$G$5000,2,FALSE))</f>
        <v/>
      </c>
      <c r="C6353" s="121"/>
      <c r="D6353" s="93" t="str">
        <f>IF(E6353="","",VLOOKUP(E6353,[1]PROJECTES!$C$14:$G$5000,5,FALSE))</f>
        <v/>
      </c>
      <c r="E6353" s="117"/>
      <c r="F6353" s="95"/>
      <c r="G6353" s="96" t="str">
        <f>IF(E6353="","",VLOOKUP(E6353,[1]PROJECTES!$C$14:$G$5000,4,FALSE))</f>
        <v/>
      </c>
      <c r="H6353" s="118"/>
      <c r="I6353" s="97" t="str">
        <f>IF(H6353="","",VLOOKUP(H6353,BD!B$2:C$16,2,FALSE))</f>
        <v/>
      </c>
      <c r="J6353" s="98"/>
      <c r="K6353" s="135" t="str">
        <f t="shared" si="210"/>
        <v/>
      </c>
      <c r="L6353" s="99" t="str">
        <f t="shared" ca="1" si="211"/>
        <v>-</v>
      </c>
      <c r="M6353" s="93" t="str">
        <f>IF(E6353="","",VLOOKUP(E6353,[1]PROJECTES!$C$14:$Z$5000,21,FALSE))</f>
        <v/>
      </c>
      <c r="N6353" s="100"/>
      <c r="O6353" s="72" t="s">
        <v>229</v>
      </c>
      <c r="P6353" s="101"/>
      <c r="Q6353" s="132"/>
      <c r="R6353" s="102"/>
      <c r="S6353" s="91"/>
    </row>
    <row r="6354" spans="1:19" s="104" customFormat="1" ht="12.75" customHeight="1" x14ac:dyDescent="0.25">
      <c r="A6354" s="121"/>
      <c r="B6354" s="92" t="str">
        <f>IF(E6354="","",VLOOKUP(E6354,[1]PROJECTES!$C$14:$G$5000,2,FALSE))</f>
        <v/>
      </c>
      <c r="C6354" s="121"/>
      <c r="D6354" s="93" t="str">
        <f>IF(E6354="","",VLOOKUP(E6354,[1]PROJECTES!$C$14:$G$5000,5,FALSE))</f>
        <v/>
      </c>
      <c r="E6354" s="117"/>
      <c r="F6354" s="95"/>
      <c r="G6354" s="96" t="str">
        <f>IF(E6354="","",VLOOKUP(E6354,[1]PROJECTES!$C$14:$G$5000,4,FALSE))</f>
        <v/>
      </c>
      <c r="H6354" s="118"/>
      <c r="I6354" s="97" t="str">
        <f>IF(H6354="","",VLOOKUP(H6354,BD!B$2:C$16,2,FALSE))</f>
        <v/>
      </c>
      <c r="J6354" s="98"/>
      <c r="K6354" s="135" t="str">
        <f t="shared" si="210"/>
        <v/>
      </c>
      <c r="L6354" s="99" t="str">
        <f t="shared" ca="1" si="211"/>
        <v>-</v>
      </c>
      <c r="M6354" s="93" t="str">
        <f>IF(E6354="","",VLOOKUP(E6354,[1]PROJECTES!$C$14:$Z$5000,21,FALSE))</f>
        <v/>
      </c>
      <c r="N6354" s="100"/>
      <c r="O6354" s="72" t="s">
        <v>229</v>
      </c>
      <c r="P6354" s="101"/>
      <c r="Q6354" s="132"/>
      <c r="R6354" s="102"/>
      <c r="S6354" s="91"/>
    </row>
    <row r="6355" spans="1:19" s="104" customFormat="1" ht="12.75" customHeight="1" x14ac:dyDescent="0.25">
      <c r="A6355" s="121"/>
      <c r="B6355" s="92" t="str">
        <f>IF(E6355="","",VLOOKUP(E6355,[1]PROJECTES!$C$14:$G$5000,2,FALSE))</f>
        <v/>
      </c>
      <c r="C6355" s="121"/>
      <c r="D6355" s="93" t="str">
        <f>IF(E6355="","",VLOOKUP(E6355,[1]PROJECTES!$C$14:$G$5000,5,FALSE))</f>
        <v/>
      </c>
      <c r="E6355" s="117"/>
      <c r="F6355" s="95"/>
      <c r="G6355" s="96" t="str">
        <f>IF(E6355="","",VLOOKUP(E6355,[1]PROJECTES!$C$14:$G$5000,4,FALSE))</f>
        <v/>
      </c>
      <c r="H6355" s="118"/>
      <c r="I6355" s="97" t="str">
        <f>IF(H6355="","",VLOOKUP(H6355,BD!B$2:C$16,2,FALSE))</f>
        <v/>
      </c>
      <c r="J6355" s="98"/>
      <c r="K6355" s="135" t="str">
        <f t="shared" si="210"/>
        <v/>
      </c>
      <c r="L6355" s="99" t="str">
        <f t="shared" ca="1" si="211"/>
        <v>-</v>
      </c>
      <c r="M6355" s="93" t="str">
        <f>IF(E6355="","",VLOOKUP(E6355,[1]PROJECTES!$C$14:$Z$5000,21,FALSE))</f>
        <v/>
      </c>
      <c r="N6355" s="100"/>
      <c r="O6355" s="72" t="s">
        <v>229</v>
      </c>
      <c r="P6355" s="101"/>
      <c r="Q6355" s="132"/>
      <c r="R6355" s="102"/>
      <c r="S6355" s="91"/>
    </row>
    <row r="6356" spans="1:19" s="104" customFormat="1" ht="12.75" customHeight="1" x14ac:dyDescent="0.25">
      <c r="A6356" s="121"/>
      <c r="B6356" s="92" t="str">
        <f>IF(E6356="","",VLOOKUP(E6356,[1]PROJECTES!$C$14:$G$5000,2,FALSE))</f>
        <v/>
      </c>
      <c r="C6356" s="121"/>
      <c r="D6356" s="93" t="str">
        <f>IF(E6356="","",VLOOKUP(E6356,[1]PROJECTES!$C$14:$G$5000,5,FALSE))</f>
        <v/>
      </c>
      <c r="E6356" s="117"/>
      <c r="F6356" s="95"/>
      <c r="G6356" s="96" t="str">
        <f>IF(E6356="","",VLOOKUP(E6356,[1]PROJECTES!$C$14:$G$5000,4,FALSE))</f>
        <v/>
      </c>
      <c r="H6356" s="118"/>
      <c r="I6356" s="97" t="str">
        <f>IF(H6356="","",VLOOKUP(H6356,BD!B$2:C$16,2,FALSE))</f>
        <v/>
      </c>
      <c r="J6356" s="98"/>
      <c r="K6356" s="135" t="str">
        <f t="shared" si="210"/>
        <v/>
      </c>
      <c r="L6356" s="99" t="str">
        <f t="shared" ca="1" si="211"/>
        <v>-</v>
      </c>
      <c r="M6356" s="93" t="str">
        <f>IF(E6356="","",VLOOKUP(E6356,[1]PROJECTES!$C$14:$Z$5000,21,FALSE))</f>
        <v/>
      </c>
      <c r="N6356" s="100"/>
      <c r="O6356" s="72" t="s">
        <v>229</v>
      </c>
      <c r="P6356" s="101"/>
      <c r="Q6356" s="132"/>
      <c r="R6356" s="102"/>
      <c r="S6356" s="91"/>
    </row>
    <row r="6357" spans="1:19" s="104" customFormat="1" ht="12.75" customHeight="1" x14ac:dyDescent="0.25">
      <c r="A6357" s="121"/>
      <c r="B6357" s="92" t="str">
        <f>IF(E6357="","",VLOOKUP(E6357,[1]PROJECTES!$C$14:$G$5000,2,FALSE))</f>
        <v/>
      </c>
      <c r="C6357" s="121"/>
      <c r="D6357" s="93" t="str">
        <f>IF(E6357="","",VLOOKUP(E6357,[1]PROJECTES!$C$14:$G$5000,5,FALSE))</f>
        <v/>
      </c>
      <c r="E6357" s="117"/>
      <c r="F6357" s="95"/>
      <c r="G6357" s="96" t="str">
        <f>IF(E6357="","",VLOOKUP(E6357,[1]PROJECTES!$C$14:$G$5000,4,FALSE))</f>
        <v/>
      </c>
      <c r="H6357" s="118"/>
      <c r="I6357" s="97" t="str">
        <f>IF(H6357="","",VLOOKUP(H6357,BD!B$2:C$16,2,FALSE))</f>
        <v/>
      </c>
      <c r="J6357" s="98"/>
      <c r="K6357" s="135" t="str">
        <f t="shared" si="210"/>
        <v/>
      </c>
      <c r="L6357" s="99" t="str">
        <f t="shared" ca="1" si="211"/>
        <v>-</v>
      </c>
      <c r="M6357" s="93" t="str">
        <f>IF(E6357="","",VLOOKUP(E6357,[1]PROJECTES!$C$14:$Z$5000,21,FALSE))</f>
        <v/>
      </c>
      <c r="N6357" s="100"/>
      <c r="O6357" s="72" t="s">
        <v>229</v>
      </c>
      <c r="P6357" s="101"/>
      <c r="Q6357" s="132"/>
      <c r="R6357" s="102"/>
      <c r="S6357" s="91"/>
    </row>
    <row r="6358" spans="1:19" s="104" customFormat="1" ht="12.75" customHeight="1" x14ac:dyDescent="0.25">
      <c r="A6358" s="121"/>
      <c r="B6358" s="92" t="str">
        <f>IF(E6358="","",VLOOKUP(E6358,[1]PROJECTES!$C$14:$G$5000,2,FALSE))</f>
        <v/>
      </c>
      <c r="C6358" s="121"/>
      <c r="D6358" s="93" t="str">
        <f>IF(E6358="","",VLOOKUP(E6358,[1]PROJECTES!$C$14:$G$5000,5,FALSE))</f>
        <v/>
      </c>
      <c r="E6358" s="117"/>
      <c r="F6358" s="95"/>
      <c r="G6358" s="96" t="str">
        <f>IF(E6358="","",VLOOKUP(E6358,[1]PROJECTES!$C$14:$G$5000,4,FALSE))</f>
        <v/>
      </c>
      <c r="H6358" s="118"/>
      <c r="I6358" s="97" t="str">
        <f>IF(H6358="","",VLOOKUP(H6358,BD!B$2:C$16,2,FALSE))</f>
        <v/>
      </c>
      <c r="J6358" s="98"/>
      <c r="K6358" s="135" t="str">
        <f t="shared" si="210"/>
        <v/>
      </c>
      <c r="L6358" s="99" t="str">
        <f t="shared" ca="1" si="211"/>
        <v>-</v>
      </c>
      <c r="M6358" s="93" t="str">
        <f>IF(E6358="","",VLOOKUP(E6358,[1]PROJECTES!$C$14:$Z$5000,21,FALSE))</f>
        <v/>
      </c>
      <c r="N6358" s="100"/>
      <c r="O6358" s="72" t="s">
        <v>229</v>
      </c>
      <c r="P6358" s="101"/>
      <c r="Q6358" s="132"/>
      <c r="R6358" s="102"/>
      <c r="S6358" s="91"/>
    </row>
    <row r="6359" spans="1:19" s="104" customFormat="1" ht="12.75" customHeight="1" x14ac:dyDescent="0.25">
      <c r="A6359" s="121"/>
      <c r="B6359" s="92" t="str">
        <f>IF(E6359="","",VLOOKUP(E6359,[1]PROJECTES!$C$14:$G$5000,2,FALSE))</f>
        <v/>
      </c>
      <c r="C6359" s="121"/>
      <c r="D6359" s="93" t="str">
        <f>IF(E6359="","",VLOOKUP(E6359,[1]PROJECTES!$C$14:$G$5000,5,FALSE))</f>
        <v/>
      </c>
      <c r="E6359" s="117"/>
      <c r="F6359" s="95"/>
      <c r="G6359" s="96" t="str">
        <f>IF(E6359="","",VLOOKUP(E6359,[1]PROJECTES!$C$14:$G$5000,4,FALSE))</f>
        <v/>
      </c>
      <c r="H6359" s="118"/>
      <c r="I6359" s="97" t="str">
        <f>IF(H6359="","",VLOOKUP(H6359,BD!B$2:C$16,2,FALSE))</f>
        <v/>
      </c>
      <c r="J6359" s="98"/>
      <c r="K6359" s="135" t="str">
        <f t="shared" si="210"/>
        <v/>
      </c>
      <c r="L6359" s="99" t="str">
        <f t="shared" ca="1" si="211"/>
        <v>-</v>
      </c>
      <c r="M6359" s="93" t="str">
        <f>IF(E6359="","",VLOOKUP(E6359,[1]PROJECTES!$C$14:$Z$5000,21,FALSE))</f>
        <v/>
      </c>
      <c r="N6359" s="100"/>
      <c r="O6359" s="72" t="s">
        <v>229</v>
      </c>
      <c r="P6359" s="101"/>
      <c r="Q6359" s="132"/>
      <c r="R6359" s="102"/>
      <c r="S6359" s="91"/>
    </row>
    <row r="6360" spans="1:19" s="104" customFormat="1" ht="12.75" customHeight="1" x14ac:dyDescent="0.25">
      <c r="A6360" s="121"/>
      <c r="B6360" s="92" t="str">
        <f>IF(E6360="","",VLOOKUP(E6360,[1]PROJECTES!$C$14:$G$5000,2,FALSE))</f>
        <v/>
      </c>
      <c r="C6360" s="121"/>
      <c r="D6360" s="93" t="str">
        <f>IF(E6360="","",VLOOKUP(E6360,[1]PROJECTES!$C$14:$G$5000,5,FALSE))</f>
        <v/>
      </c>
      <c r="E6360" s="117"/>
      <c r="F6360" s="95"/>
      <c r="G6360" s="96" t="str">
        <f>IF(E6360="","",VLOOKUP(E6360,[1]PROJECTES!$C$14:$G$5000,4,FALSE))</f>
        <v/>
      </c>
      <c r="H6360" s="118"/>
      <c r="I6360" s="97" t="str">
        <f>IF(H6360="","",VLOOKUP(H6360,BD!B$2:C$16,2,FALSE))</f>
        <v/>
      </c>
      <c r="J6360" s="98"/>
      <c r="K6360" s="135" t="str">
        <f t="shared" si="210"/>
        <v/>
      </c>
      <c r="L6360" s="99" t="str">
        <f t="shared" ca="1" si="211"/>
        <v>-</v>
      </c>
      <c r="M6360" s="93" t="str">
        <f>IF(E6360="","",VLOOKUP(E6360,[1]PROJECTES!$C$14:$Z$5000,21,FALSE))</f>
        <v/>
      </c>
      <c r="N6360" s="100"/>
      <c r="O6360" s="72" t="s">
        <v>229</v>
      </c>
      <c r="P6360" s="101"/>
      <c r="Q6360" s="132"/>
      <c r="R6360" s="102"/>
      <c r="S6360" s="91"/>
    </row>
    <row r="6361" spans="1:19" s="104" customFormat="1" ht="12.75" customHeight="1" x14ac:dyDescent="0.25">
      <c r="A6361" s="121"/>
      <c r="B6361" s="92" t="str">
        <f>IF(E6361="","",VLOOKUP(E6361,[1]PROJECTES!$C$14:$G$5000,2,FALSE))</f>
        <v/>
      </c>
      <c r="C6361" s="121"/>
      <c r="D6361" s="93" t="str">
        <f>IF(E6361="","",VLOOKUP(E6361,[1]PROJECTES!$C$14:$G$5000,5,FALSE))</f>
        <v/>
      </c>
      <c r="E6361" s="117"/>
      <c r="F6361" s="95"/>
      <c r="G6361" s="96" t="str">
        <f>IF(E6361="","",VLOOKUP(E6361,[1]PROJECTES!$C$14:$G$5000,4,FALSE))</f>
        <v/>
      </c>
      <c r="H6361" s="118"/>
      <c r="I6361" s="97" t="str">
        <f>IF(H6361="","",VLOOKUP(H6361,BD!B$2:C$16,2,FALSE))</f>
        <v/>
      </c>
      <c r="J6361" s="98"/>
      <c r="K6361" s="135" t="str">
        <f t="shared" si="210"/>
        <v/>
      </c>
      <c r="L6361" s="99" t="str">
        <f t="shared" ca="1" si="211"/>
        <v>-</v>
      </c>
      <c r="M6361" s="93" t="str">
        <f>IF(E6361="","",VLOOKUP(E6361,[1]PROJECTES!$C$14:$Z$5000,21,FALSE))</f>
        <v/>
      </c>
      <c r="N6361" s="100"/>
      <c r="O6361" s="72" t="s">
        <v>229</v>
      </c>
      <c r="P6361" s="101"/>
      <c r="Q6361" s="132"/>
      <c r="R6361" s="102"/>
      <c r="S6361" s="91"/>
    </row>
    <row r="6362" spans="1:19" s="104" customFormat="1" ht="12.75" customHeight="1" x14ac:dyDescent="0.25">
      <c r="A6362" s="121"/>
      <c r="B6362" s="92" t="str">
        <f>IF(E6362="","",VLOOKUP(E6362,[1]PROJECTES!$C$14:$G$5000,2,FALSE))</f>
        <v/>
      </c>
      <c r="C6362" s="121"/>
      <c r="D6362" s="93" t="str">
        <f>IF(E6362="","",VLOOKUP(E6362,[1]PROJECTES!$C$14:$G$5000,5,FALSE))</f>
        <v/>
      </c>
      <c r="E6362" s="117"/>
      <c r="F6362" s="95"/>
      <c r="G6362" s="96" t="str">
        <f>IF(E6362="","",VLOOKUP(E6362,[1]PROJECTES!$C$14:$G$5000,4,FALSE))</f>
        <v/>
      </c>
      <c r="H6362" s="118"/>
      <c r="I6362" s="97" t="str">
        <f>IF(H6362="","",VLOOKUP(H6362,BD!B$2:C$16,2,FALSE))</f>
        <v/>
      </c>
      <c r="J6362" s="98"/>
      <c r="K6362" s="135" t="str">
        <f t="shared" si="210"/>
        <v/>
      </c>
      <c r="L6362" s="99" t="str">
        <f t="shared" ca="1" si="211"/>
        <v>-</v>
      </c>
      <c r="M6362" s="93" t="str">
        <f>IF(E6362="","",VLOOKUP(E6362,[1]PROJECTES!$C$14:$Z$5000,21,FALSE))</f>
        <v/>
      </c>
      <c r="N6362" s="100"/>
      <c r="O6362" s="72" t="s">
        <v>229</v>
      </c>
      <c r="P6362" s="101"/>
      <c r="Q6362" s="132"/>
      <c r="R6362" s="102"/>
      <c r="S6362" s="91"/>
    </row>
    <row r="6363" spans="1:19" s="104" customFormat="1" ht="12.75" customHeight="1" x14ac:dyDescent="0.25">
      <c r="A6363" s="121"/>
      <c r="B6363" s="92" t="str">
        <f>IF(E6363="","",VLOOKUP(E6363,[1]PROJECTES!$C$14:$G$5000,2,FALSE))</f>
        <v/>
      </c>
      <c r="C6363" s="121"/>
      <c r="D6363" s="93" t="str">
        <f>IF(E6363="","",VLOOKUP(E6363,[1]PROJECTES!$C$14:$G$5000,5,FALSE))</f>
        <v/>
      </c>
      <c r="E6363" s="117"/>
      <c r="F6363" s="95"/>
      <c r="G6363" s="96" t="str">
        <f>IF(E6363="","",VLOOKUP(E6363,[1]PROJECTES!$C$14:$G$5000,4,FALSE))</f>
        <v/>
      </c>
      <c r="H6363" s="118"/>
      <c r="I6363" s="97" t="str">
        <f>IF(H6363="","",VLOOKUP(H6363,BD!B$2:C$16,2,FALSE))</f>
        <v/>
      </c>
      <c r="J6363" s="98"/>
      <c r="K6363" s="135" t="str">
        <f t="shared" si="210"/>
        <v/>
      </c>
      <c r="L6363" s="99" t="str">
        <f t="shared" ca="1" si="211"/>
        <v>-</v>
      </c>
      <c r="M6363" s="93" t="str">
        <f>IF(E6363="","",VLOOKUP(E6363,[1]PROJECTES!$C$14:$Z$5000,21,FALSE))</f>
        <v/>
      </c>
      <c r="N6363" s="100"/>
      <c r="O6363" s="72" t="s">
        <v>229</v>
      </c>
      <c r="P6363" s="101"/>
      <c r="Q6363" s="132"/>
      <c r="R6363" s="102"/>
      <c r="S6363" s="91"/>
    </row>
    <row r="6364" spans="1:19" s="104" customFormat="1" ht="12.75" customHeight="1" x14ac:dyDescent="0.25">
      <c r="A6364" s="121"/>
      <c r="B6364" s="92" t="str">
        <f>IF(E6364="","",VLOOKUP(E6364,[1]PROJECTES!$C$14:$G$5000,2,FALSE))</f>
        <v/>
      </c>
      <c r="C6364" s="121"/>
      <c r="D6364" s="93" t="str">
        <f>IF(E6364="","",VLOOKUP(E6364,[1]PROJECTES!$C$14:$G$5000,5,FALSE))</f>
        <v/>
      </c>
      <c r="E6364" s="117"/>
      <c r="F6364" s="95"/>
      <c r="G6364" s="96" t="str">
        <f>IF(E6364="","",VLOOKUP(E6364,[1]PROJECTES!$C$14:$G$5000,4,FALSE))</f>
        <v/>
      </c>
      <c r="H6364" s="118"/>
      <c r="I6364" s="97" t="str">
        <f>IF(H6364="","",VLOOKUP(H6364,BD!B$2:C$16,2,FALSE))</f>
        <v/>
      </c>
      <c r="J6364" s="98"/>
      <c r="K6364" s="135" t="str">
        <f t="shared" si="210"/>
        <v/>
      </c>
      <c r="L6364" s="99" t="str">
        <f t="shared" ca="1" si="211"/>
        <v>-</v>
      </c>
      <c r="M6364" s="93" t="str">
        <f>IF(E6364="","",VLOOKUP(E6364,[1]PROJECTES!$C$14:$Z$5000,21,FALSE))</f>
        <v/>
      </c>
      <c r="N6364" s="100"/>
      <c r="O6364" s="72" t="s">
        <v>229</v>
      </c>
      <c r="P6364" s="101"/>
      <c r="Q6364" s="132"/>
      <c r="R6364" s="102"/>
      <c r="S6364" s="91"/>
    </row>
    <row r="6365" spans="1:19" s="104" customFormat="1" ht="12.75" customHeight="1" x14ac:dyDescent="0.25">
      <c r="A6365" s="121"/>
      <c r="B6365" s="92" t="str">
        <f>IF(E6365="","",VLOOKUP(E6365,[1]PROJECTES!$C$14:$G$5000,2,FALSE))</f>
        <v/>
      </c>
      <c r="C6365" s="121"/>
      <c r="D6365" s="93" t="str">
        <f>IF(E6365="","",VLOOKUP(E6365,[1]PROJECTES!$C$14:$G$5000,5,FALSE))</f>
        <v/>
      </c>
      <c r="E6365" s="117"/>
      <c r="F6365" s="95"/>
      <c r="G6365" s="96" t="str">
        <f>IF(E6365="","",VLOOKUP(E6365,[1]PROJECTES!$C$14:$G$5000,4,FALSE))</f>
        <v/>
      </c>
      <c r="H6365" s="118"/>
      <c r="I6365" s="97" t="str">
        <f>IF(H6365="","",VLOOKUP(H6365,BD!B$2:C$16,2,FALSE))</f>
        <v/>
      </c>
      <c r="J6365" s="98"/>
      <c r="K6365" s="135" t="str">
        <f t="shared" si="210"/>
        <v/>
      </c>
      <c r="L6365" s="99" t="str">
        <f t="shared" ca="1" si="211"/>
        <v>-</v>
      </c>
      <c r="M6365" s="93" t="str">
        <f>IF(E6365="","",VLOOKUP(E6365,[1]PROJECTES!$C$14:$Z$5000,21,FALSE))</f>
        <v/>
      </c>
      <c r="N6365" s="100"/>
      <c r="O6365" s="72" t="s">
        <v>229</v>
      </c>
      <c r="P6365" s="101"/>
      <c r="Q6365" s="132"/>
      <c r="R6365" s="102"/>
      <c r="S6365" s="91"/>
    </row>
    <row r="6366" spans="1:19" s="104" customFormat="1" ht="12.75" customHeight="1" x14ac:dyDescent="0.25">
      <c r="A6366" s="121"/>
      <c r="B6366" s="92" t="str">
        <f>IF(E6366="","",VLOOKUP(E6366,[1]PROJECTES!$C$14:$G$5000,2,FALSE))</f>
        <v/>
      </c>
      <c r="C6366" s="121"/>
      <c r="D6366" s="93" t="str">
        <f>IF(E6366="","",VLOOKUP(E6366,[1]PROJECTES!$C$14:$G$5000,5,FALSE))</f>
        <v/>
      </c>
      <c r="E6366" s="117"/>
      <c r="F6366" s="95"/>
      <c r="G6366" s="96" t="str">
        <f>IF(E6366="","",VLOOKUP(E6366,[1]PROJECTES!$C$14:$G$5000,4,FALSE))</f>
        <v/>
      </c>
      <c r="H6366" s="118"/>
      <c r="I6366" s="97" t="str">
        <f>IF(H6366="","",VLOOKUP(H6366,BD!B$2:C$16,2,FALSE))</f>
        <v/>
      </c>
      <c r="J6366" s="98"/>
      <c r="K6366" s="135" t="str">
        <f t="shared" si="210"/>
        <v/>
      </c>
      <c r="L6366" s="99" t="str">
        <f t="shared" ca="1" si="211"/>
        <v>-</v>
      </c>
      <c r="M6366" s="93" t="str">
        <f>IF(E6366="","",VLOOKUP(E6366,[1]PROJECTES!$C$14:$Z$5000,21,FALSE))</f>
        <v/>
      </c>
      <c r="N6366" s="100"/>
      <c r="O6366" s="72" t="s">
        <v>229</v>
      </c>
      <c r="P6366" s="101"/>
      <c r="Q6366" s="132"/>
      <c r="R6366" s="102"/>
      <c r="S6366" s="91"/>
    </row>
    <row r="6367" spans="1:19" s="104" customFormat="1" ht="12.75" customHeight="1" x14ac:dyDescent="0.25">
      <c r="A6367" s="121"/>
      <c r="B6367" s="92" t="str">
        <f>IF(E6367="","",VLOOKUP(E6367,[1]PROJECTES!$C$14:$G$5000,2,FALSE))</f>
        <v/>
      </c>
      <c r="C6367" s="121"/>
      <c r="D6367" s="93" t="str">
        <f>IF(E6367="","",VLOOKUP(E6367,[1]PROJECTES!$C$14:$G$5000,5,FALSE))</f>
        <v/>
      </c>
      <c r="E6367" s="117"/>
      <c r="F6367" s="95"/>
      <c r="G6367" s="96" t="str">
        <f>IF(E6367="","",VLOOKUP(E6367,[1]PROJECTES!$C$14:$G$5000,4,FALSE))</f>
        <v/>
      </c>
      <c r="H6367" s="118"/>
      <c r="I6367" s="97" t="str">
        <f>IF(H6367="","",VLOOKUP(H6367,BD!B$2:C$16,2,FALSE))</f>
        <v/>
      </c>
      <c r="J6367" s="98"/>
      <c r="K6367" s="135" t="str">
        <f t="shared" si="210"/>
        <v/>
      </c>
      <c r="L6367" s="99" t="str">
        <f t="shared" ca="1" si="211"/>
        <v>-</v>
      </c>
      <c r="M6367" s="93" t="str">
        <f>IF(E6367="","",VLOOKUP(E6367,[1]PROJECTES!$C$14:$Z$5000,21,FALSE))</f>
        <v/>
      </c>
      <c r="N6367" s="100"/>
      <c r="O6367" s="72" t="s">
        <v>229</v>
      </c>
      <c r="P6367" s="101"/>
      <c r="Q6367" s="132"/>
      <c r="R6367" s="102"/>
      <c r="S6367" s="91"/>
    </row>
    <row r="6368" spans="1:19" s="104" customFormat="1" ht="12.75" customHeight="1" x14ac:dyDescent="0.25">
      <c r="A6368" s="121"/>
      <c r="B6368" s="92" t="str">
        <f>IF(E6368="","",VLOOKUP(E6368,[1]PROJECTES!$C$14:$G$5000,2,FALSE))</f>
        <v/>
      </c>
      <c r="C6368" s="121"/>
      <c r="D6368" s="93" t="str">
        <f>IF(E6368="","",VLOOKUP(E6368,[1]PROJECTES!$C$14:$G$5000,5,FALSE))</f>
        <v/>
      </c>
      <c r="E6368" s="117"/>
      <c r="F6368" s="95"/>
      <c r="G6368" s="96" t="str">
        <f>IF(E6368="","",VLOOKUP(E6368,[1]PROJECTES!$C$14:$G$5000,4,FALSE))</f>
        <v/>
      </c>
      <c r="H6368" s="118"/>
      <c r="I6368" s="97" t="str">
        <f>IF(H6368="","",VLOOKUP(H6368,BD!B$2:C$16,2,FALSE))</f>
        <v/>
      </c>
      <c r="J6368" s="98"/>
      <c r="K6368" s="135" t="str">
        <f t="shared" si="210"/>
        <v/>
      </c>
      <c r="L6368" s="99" t="str">
        <f t="shared" ca="1" si="211"/>
        <v>-</v>
      </c>
      <c r="M6368" s="93" t="str">
        <f>IF(E6368="","",VLOOKUP(E6368,[1]PROJECTES!$C$14:$Z$5000,21,FALSE))</f>
        <v/>
      </c>
      <c r="N6368" s="100"/>
      <c r="O6368" s="72" t="s">
        <v>229</v>
      </c>
      <c r="P6368" s="101"/>
      <c r="Q6368" s="132"/>
      <c r="R6368" s="102"/>
      <c r="S6368" s="91"/>
    </row>
    <row r="6369" spans="1:19" s="104" customFormat="1" ht="12.75" customHeight="1" x14ac:dyDescent="0.25">
      <c r="A6369" s="121"/>
      <c r="B6369" s="92" t="str">
        <f>IF(E6369="","",VLOOKUP(E6369,[1]PROJECTES!$C$14:$G$5000,2,FALSE))</f>
        <v/>
      </c>
      <c r="C6369" s="121"/>
      <c r="D6369" s="93" t="str">
        <f>IF(E6369="","",VLOOKUP(E6369,[1]PROJECTES!$C$14:$G$5000,5,FALSE))</f>
        <v/>
      </c>
      <c r="E6369" s="117"/>
      <c r="F6369" s="95"/>
      <c r="G6369" s="96" t="str">
        <f>IF(E6369="","",VLOOKUP(E6369,[1]PROJECTES!$C$14:$G$5000,4,FALSE))</f>
        <v/>
      </c>
      <c r="H6369" s="118"/>
      <c r="I6369" s="97" t="str">
        <f>IF(H6369="","",VLOOKUP(H6369,BD!B$2:C$16,2,FALSE))</f>
        <v/>
      </c>
      <c r="J6369" s="98"/>
      <c r="K6369" s="135" t="str">
        <f t="shared" si="210"/>
        <v/>
      </c>
      <c r="L6369" s="99" t="str">
        <f t="shared" ca="1" si="211"/>
        <v>-</v>
      </c>
      <c r="M6369" s="93" t="str">
        <f>IF(E6369="","",VLOOKUP(E6369,[1]PROJECTES!$C$14:$Z$5000,21,FALSE))</f>
        <v/>
      </c>
      <c r="N6369" s="100"/>
      <c r="O6369" s="72" t="s">
        <v>229</v>
      </c>
      <c r="P6369" s="101"/>
      <c r="Q6369" s="132"/>
      <c r="R6369" s="102"/>
      <c r="S6369" s="91"/>
    </row>
    <row r="6370" spans="1:19" s="104" customFormat="1" ht="12.75" customHeight="1" x14ac:dyDescent="0.25">
      <c r="A6370" s="121"/>
      <c r="B6370" s="92" t="str">
        <f>IF(E6370="","",VLOOKUP(E6370,[1]PROJECTES!$C$14:$G$5000,2,FALSE))</f>
        <v/>
      </c>
      <c r="C6370" s="121"/>
      <c r="D6370" s="93" t="str">
        <f>IF(E6370="","",VLOOKUP(E6370,[1]PROJECTES!$C$14:$G$5000,5,FALSE))</f>
        <v/>
      </c>
      <c r="E6370" s="117"/>
      <c r="F6370" s="95"/>
      <c r="G6370" s="96" t="str">
        <f>IF(E6370="","",VLOOKUP(E6370,[1]PROJECTES!$C$14:$G$5000,4,FALSE))</f>
        <v/>
      </c>
      <c r="H6370" s="118"/>
      <c r="I6370" s="97" t="str">
        <f>IF(H6370="","",VLOOKUP(H6370,BD!B$2:C$16,2,FALSE))</f>
        <v/>
      </c>
      <c r="J6370" s="98"/>
      <c r="K6370" s="135" t="str">
        <f t="shared" si="210"/>
        <v/>
      </c>
      <c r="L6370" s="99" t="str">
        <f t="shared" ca="1" si="211"/>
        <v>-</v>
      </c>
      <c r="M6370" s="93" t="str">
        <f>IF(E6370="","",VLOOKUP(E6370,[1]PROJECTES!$C$14:$Z$5000,21,FALSE))</f>
        <v/>
      </c>
      <c r="N6370" s="100"/>
      <c r="O6370" s="72" t="s">
        <v>229</v>
      </c>
      <c r="P6370" s="101"/>
      <c r="Q6370" s="132"/>
      <c r="R6370" s="102"/>
      <c r="S6370" s="91"/>
    </row>
    <row r="6371" spans="1:19" s="104" customFormat="1" ht="12.75" customHeight="1" x14ac:dyDescent="0.25">
      <c r="A6371" s="121"/>
      <c r="B6371" s="92" t="str">
        <f>IF(E6371="","",VLOOKUP(E6371,[1]PROJECTES!$C$14:$G$5000,2,FALSE))</f>
        <v/>
      </c>
      <c r="C6371" s="121"/>
      <c r="D6371" s="93" t="str">
        <f>IF(E6371="","",VLOOKUP(E6371,[1]PROJECTES!$C$14:$G$5000,5,FALSE))</f>
        <v/>
      </c>
      <c r="E6371" s="117"/>
      <c r="F6371" s="95"/>
      <c r="G6371" s="96" t="str">
        <f>IF(E6371="","",VLOOKUP(E6371,[1]PROJECTES!$C$14:$G$5000,4,FALSE))</f>
        <v/>
      </c>
      <c r="H6371" s="118"/>
      <c r="I6371" s="97" t="str">
        <f>IF(H6371="","",VLOOKUP(H6371,BD!B$2:C$16,2,FALSE))</f>
        <v/>
      </c>
      <c r="J6371" s="98"/>
      <c r="K6371" s="135" t="str">
        <f t="shared" si="210"/>
        <v/>
      </c>
      <c r="L6371" s="99" t="str">
        <f t="shared" ca="1" si="211"/>
        <v>-</v>
      </c>
      <c r="M6371" s="93" t="str">
        <f>IF(E6371="","",VLOOKUP(E6371,[1]PROJECTES!$C$14:$Z$5000,21,FALSE))</f>
        <v/>
      </c>
      <c r="N6371" s="100"/>
      <c r="O6371" s="72" t="s">
        <v>229</v>
      </c>
      <c r="P6371" s="101"/>
      <c r="Q6371" s="132"/>
      <c r="R6371" s="102"/>
      <c r="S6371" s="91"/>
    </row>
    <row r="6372" spans="1:19" s="104" customFormat="1" ht="12.75" customHeight="1" x14ac:dyDescent="0.25">
      <c r="A6372" s="121"/>
      <c r="B6372" s="92" t="str">
        <f>IF(E6372="","",VLOOKUP(E6372,[1]PROJECTES!$C$14:$G$5000,2,FALSE))</f>
        <v/>
      </c>
      <c r="C6372" s="121"/>
      <c r="D6372" s="93" t="str">
        <f>IF(E6372="","",VLOOKUP(E6372,[1]PROJECTES!$C$14:$G$5000,5,FALSE))</f>
        <v/>
      </c>
      <c r="E6372" s="117"/>
      <c r="F6372" s="95"/>
      <c r="G6372" s="96" t="str">
        <f>IF(E6372="","",VLOOKUP(E6372,[1]PROJECTES!$C$14:$G$5000,4,FALSE))</f>
        <v/>
      </c>
      <c r="H6372" s="118"/>
      <c r="I6372" s="97" t="str">
        <f>IF(H6372="","",VLOOKUP(H6372,BD!B$2:C$16,2,FALSE))</f>
        <v/>
      </c>
      <c r="J6372" s="98"/>
      <c r="K6372" s="135" t="str">
        <f t="shared" si="210"/>
        <v/>
      </c>
      <c r="L6372" s="99" t="str">
        <f t="shared" ca="1" si="211"/>
        <v>-</v>
      </c>
      <c r="M6372" s="93" t="str">
        <f>IF(E6372="","",VLOOKUP(E6372,[1]PROJECTES!$C$14:$Z$5000,21,FALSE))</f>
        <v/>
      </c>
      <c r="N6372" s="100"/>
      <c r="O6372" s="72" t="s">
        <v>229</v>
      </c>
      <c r="P6372" s="101"/>
      <c r="Q6372" s="132"/>
      <c r="R6372" s="102"/>
      <c r="S6372" s="91"/>
    </row>
    <row r="6373" spans="1:19" s="104" customFormat="1" ht="12.75" customHeight="1" x14ac:dyDescent="0.25">
      <c r="A6373" s="121"/>
      <c r="B6373" s="92" t="str">
        <f>IF(E6373="","",VLOOKUP(E6373,[1]PROJECTES!$C$14:$G$5000,2,FALSE))</f>
        <v/>
      </c>
      <c r="C6373" s="121"/>
      <c r="D6373" s="93" t="str">
        <f>IF(E6373="","",VLOOKUP(E6373,[1]PROJECTES!$C$14:$G$5000,5,FALSE))</f>
        <v/>
      </c>
      <c r="E6373" s="117"/>
      <c r="F6373" s="95"/>
      <c r="G6373" s="96" t="str">
        <f>IF(E6373="","",VLOOKUP(E6373,[1]PROJECTES!$C$14:$G$5000,4,FALSE))</f>
        <v/>
      </c>
      <c r="H6373" s="118"/>
      <c r="I6373" s="97" t="str">
        <f>IF(H6373="","",VLOOKUP(H6373,BD!B$2:C$16,2,FALSE))</f>
        <v/>
      </c>
      <c r="J6373" s="98"/>
      <c r="K6373" s="135" t="str">
        <f t="shared" si="210"/>
        <v/>
      </c>
      <c r="L6373" s="99" t="str">
        <f t="shared" ca="1" si="211"/>
        <v>-</v>
      </c>
      <c r="M6373" s="93" t="str">
        <f>IF(E6373="","",VLOOKUP(E6373,[1]PROJECTES!$C$14:$Z$5000,21,FALSE))</f>
        <v/>
      </c>
      <c r="N6373" s="100"/>
      <c r="O6373" s="72" t="s">
        <v>229</v>
      </c>
      <c r="P6373" s="101"/>
      <c r="Q6373" s="132"/>
      <c r="R6373" s="102"/>
      <c r="S6373" s="91"/>
    </row>
    <row r="6374" spans="1:19" s="104" customFormat="1" ht="12.75" customHeight="1" x14ac:dyDescent="0.25">
      <c r="A6374" s="121"/>
      <c r="B6374" s="92" t="str">
        <f>IF(E6374="","",VLOOKUP(E6374,[1]PROJECTES!$C$14:$G$5000,2,FALSE))</f>
        <v/>
      </c>
      <c r="C6374" s="121"/>
      <c r="D6374" s="93" t="str">
        <f>IF(E6374="","",VLOOKUP(E6374,[1]PROJECTES!$C$14:$G$5000,5,FALSE))</f>
        <v/>
      </c>
      <c r="E6374" s="117"/>
      <c r="F6374" s="95"/>
      <c r="G6374" s="96" t="str">
        <f>IF(E6374="","",VLOOKUP(E6374,[1]PROJECTES!$C$14:$G$5000,4,FALSE))</f>
        <v/>
      </c>
      <c r="H6374" s="118"/>
      <c r="I6374" s="97" t="str">
        <f>IF(H6374="","",VLOOKUP(H6374,BD!B$2:C$16,2,FALSE))</f>
        <v/>
      </c>
      <c r="J6374" s="98"/>
      <c r="K6374" s="135" t="str">
        <f t="shared" si="210"/>
        <v/>
      </c>
      <c r="L6374" s="99" t="str">
        <f t="shared" ca="1" si="211"/>
        <v>-</v>
      </c>
      <c r="M6374" s="93" t="str">
        <f>IF(E6374="","",VLOOKUP(E6374,[1]PROJECTES!$C$14:$Z$5000,21,FALSE))</f>
        <v/>
      </c>
      <c r="N6374" s="100"/>
      <c r="O6374" s="72" t="s">
        <v>229</v>
      </c>
      <c r="P6374" s="101"/>
      <c r="Q6374" s="132"/>
      <c r="R6374" s="102"/>
      <c r="S6374" s="91"/>
    </row>
    <row r="6375" spans="1:19" s="104" customFormat="1" ht="12.75" customHeight="1" x14ac:dyDescent="0.25">
      <c r="A6375" s="121"/>
      <c r="B6375" s="92" t="str">
        <f>IF(E6375="","",VLOOKUP(E6375,[1]PROJECTES!$C$14:$G$5000,2,FALSE))</f>
        <v/>
      </c>
      <c r="C6375" s="121"/>
      <c r="D6375" s="93" t="str">
        <f>IF(E6375="","",VLOOKUP(E6375,[1]PROJECTES!$C$14:$G$5000,5,FALSE))</f>
        <v/>
      </c>
      <c r="E6375" s="117"/>
      <c r="F6375" s="95"/>
      <c r="G6375" s="96" t="str">
        <f>IF(E6375="","",VLOOKUP(E6375,[1]PROJECTES!$C$14:$G$5000,4,FALSE))</f>
        <v/>
      </c>
      <c r="H6375" s="118"/>
      <c r="I6375" s="97" t="str">
        <f>IF(H6375="","",VLOOKUP(H6375,BD!B$2:C$16,2,FALSE))</f>
        <v/>
      </c>
      <c r="J6375" s="98"/>
      <c r="K6375" s="135" t="str">
        <f t="shared" si="210"/>
        <v/>
      </c>
      <c r="L6375" s="99" t="str">
        <f t="shared" ca="1" si="211"/>
        <v>-</v>
      </c>
      <c r="M6375" s="93" t="str">
        <f>IF(E6375="","",VLOOKUP(E6375,[1]PROJECTES!$C$14:$Z$5000,21,FALSE))</f>
        <v/>
      </c>
      <c r="N6375" s="100"/>
      <c r="O6375" s="72" t="s">
        <v>229</v>
      </c>
      <c r="P6375" s="101"/>
      <c r="Q6375" s="132"/>
      <c r="R6375" s="102"/>
      <c r="S6375" s="91"/>
    </row>
    <row r="6376" spans="1:19" s="104" customFormat="1" ht="12.75" customHeight="1" x14ac:dyDescent="0.25">
      <c r="A6376" s="121"/>
      <c r="B6376" s="92" t="str">
        <f>IF(E6376="","",VLOOKUP(E6376,[1]PROJECTES!$C$14:$G$5000,2,FALSE))</f>
        <v/>
      </c>
      <c r="C6376" s="121"/>
      <c r="D6376" s="93" t="str">
        <f>IF(E6376="","",VLOOKUP(E6376,[1]PROJECTES!$C$14:$G$5000,5,FALSE))</f>
        <v/>
      </c>
      <c r="E6376" s="117"/>
      <c r="F6376" s="95"/>
      <c r="G6376" s="96" t="str">
        <f>IF(E6376="","",VLOOKUP(E6376,[1]PROJECTES!$C$14:$G$5000,4,FALSE))</f>
        <v/>
      </c>
      <c r="H6376" s="118"/>
      <c r="I6376" s="97" t="str">
        <f>IF(H6376="","",VLOOKUP(H6376,BD!B$2:C$16,2,FALSE))</f>
        <v/>
      </c>
      <c r="J6376" s="98"/>
      <c r="K6376" s="135" t="str">
        <f t="shared" si="210"/>
        <v/>
      </c>
      <c r="L6376" s="99" t="str">
        <f t="shared" ca="1" si="211"/>
        <v>-</v>
      </c>
      <c r="M6376" s="93" t="str">
        <f>IF(E6376="","",VLOOKUP(E6376,[1]PROJECTES!$C$14:$Z$5000,21,FALSE))</f>
        <v/>
      </c>
      <c r="N6376" s="100"/>
      <c r="O6376" s="72" t="s">
        <v>229</v>
      </c>
      <c r="P6376" s="101"/>
      <c r="Q6376" s="132"/>
      <c r="R6376" s="102"/>
      <c r="S6376" s="91"/>
    </row>
    <row r="6377" spans="1:19" s="104" customFormat="1" ht="12.75" customHeight="1" x14ac:dyDescent="0.25">
      <c r="A6377" s="121"/>
      <c r="B6377" s="92" t="str">
        <f>IF(E6377="","",VLOOKUP(E6377,[1]PROJECTES!$C$14:$G$5000,2,FALSE))</f>
        <v/>
      </c>
      <c r="C6377" s="121"/>
      <c r="D6377" s="93" t="str">
        <f>IF(E6377="","",VLOOKUP(E6377,[1]PROJECTES!$C$14:$G$5000,5,FALSE))</f>
        <v/>
      </c>
      <c r="E6377" s="117"/>
      <c r="F6377" s="95"/>
      <c r="G6377" s="96" t="str">
        <f>IF(E6377="","",VLOOKUP(E6377,[1]PROJECTES!$C$14:$G$5000,4,FALSE))</f>
        <v/>
      </c>
      <c r="H6377" s="118"/>
      <c r="I6377" s="97" t="str">
        <f>IF(H6377="","",VLOOKUP(H6377,BD!B$2:C$16,2,FALSE))</f>
        <v/>
      </c>
      <c r="J6377" s="98"/>
      <c r="K6377" s="135" t="str">
        <f t="shared" si="210"/>
        <v/>
      </c>
      <c r="L6377" s="99" t="str">
        <f t="shared" ca="1" si="211"/>
        <v>-</v>
      </c>
      <c r="M6377" s="93" t="str">
        <f>IF(E6377="","",VLOOKUP(E6377,[1]PROJECTES!$C$14:$Z$5000,21,FALSE))</f>
        <v/>
      </c>
      <c r="N6377" s="100"/>
      <c r="O6377" s="72" t="s">
        <v>229</v>
      </c>
      <c r="P6377" s="101"/>
      <c r="Q6377" s="132"/>
      <c r="R6377" s="102"/>
      <c r="S6377" s="91"/>
    </row>
    <row r="6378" spans="1:19" s="104" customFormat="1" ht="12.75" customHeight="1" x14ac:dyDescent="0.25">
      <c r="A6378" s="121"/>
      <c r="B6378" s="92" t="str">
        <f>IF(E6378="","",VLOOKUP(E6378,[1]PROJECTES!$C$14:$G$5000,2,FALSE))</f>
        <v/>
      </c>
      <c r="C6378" s="121"/>
      <c r="D6378" s="93" t="str">
        <f>IF(E6378="","",VLOOKUP(E6378,[1]PROJECTES!$C$14:$G$5000,5,FALSE))</f>
        <v/>
      </c>
      <c r="E6378" s="117"/>
      <c r="F6378" s="95"/>
      <c r="G6378" s="96" t="str">
        <f>IF(E6378="","",VLOOKUP(E6378,[1]PROJECTES!$C$14:$G$5000,4,FALSE))</f>
        <v/>
      </c>
      <c r="H6378" s="118"/>
      <c r="I6378" s="97" t="str">
        <f>IF(H6378="","",VLOOKUP(H6378,BD!B$2:C$16,2,FALSE))</f>
        <v/>
      </c>
      <c r="J6378" s="98"/>
      <c r="K6378" s="135" t="str">
        <f t="shared" si="210"/>
        <v/>
      </c>
      <c r="L6378" s="99" t="str">
        <f t="shared" ca="1" si="211"/>
        <v>-</v>
      </c>
      <c r="M6378" s="93" t="str">
        <f>IF(E6378="","",VLOOKUP(E6378,[1]PROJECTES!$C$14:$Z$5000,21,FALSE))</f>
        <v/>
      </c>
      <c r="N6378" s="100"/>
      <c r="O6378" s="72" t="s">
        <v>229</v>
      </c>
      <c r="P6378" s="101"/>
      <c r="Q6378" s="132"/>
      <c r="R6378" s="102"/>
      <c r="S6378" s="91"/>
    </row>
    <row r="6379" spans="1:19" s="104" customFormat="1" ht="12.75" customHeight="1" x14ac:dyDescent="0.25">
      <c r="A6379" s="121"/>
      <c r="B6379" s="92" t="str">
        <f>IF(E6379="","",VLOOKUP(E6379,[1]PROJECTES!$C$14:$G$5000,2,FALSE))</f>
        <v/>
      </c>
      <c r="C6379" s="121"/>
      <c r="D6379" s="93" t="str">
        <f>IF(E6379="","",VLOOKUP(E6379,[1]PROJECTES!$C$14:$G$5000,5,FALSE))</f>
        <v/>
      </c>
      <c r="E6379" s="117"/>
      <c r="F6379" s="95"/>
      <c r="G6379" s="96" t="str">
        <f>IF(E6379="","",VLOOKUP(E6379,[1]PROJECTES!$C$14:$G$5000,4,FALSE))</f>
        <v/>
      </c>
      <c r="H6379" s="118"/>
      <c r="I6379" s="97" t="str">
        <f>IF(H6379="","",VLOOKUP(H6379,BD!B$2:C$16,2,FALSE))</f>
        <v/>
      </c>
      <c r="J6379" s="98"/>
      <c r="K6379" s="135" t="str">
        <f t="shared" si="210"/>
        <v/>
      </c>
      <c r="L6379" s="99" t="str">
        <f t="shared" ca="1" si="211"/>
        <v>-</v>
      </c>
      <c r="M6379" s="93" t="str">
        <f>IF(E6379="","",VLOOKUP(E6379,[1]PROJECTES!$C$14:$Z$5000,21,FALSE))</f>
        <v/>
      </c>
      <c r="N6379" s="100"/>
      <c r="O6379" s="72" t="s">
        <v>229</v>
      </c>
      <c r="P6379" s="101"/>
      <c r="Q6379" s="132"/>
      <c r="R6379" s="102"/>
      <c r="S6379" s="91"/>
    </row>
    <row r="6380" spans="1:19" s="104" customFormat="1" ht="12.75" customHeight="1" x14ac:dyDescent="0.25">
      <c r="A6380" s="121"/>
      <c r="B6380" s="92" t="str">
        <f>IF(E6380="","",VLOOKUP(E6380,[1]PROJECTES!$C$14:$G$5000,2,FALSE))</f>
        <v/>
      </c>
      <c r="C6380" s="121"/>
      <c r="D6380" s="93" t="str">
        <f>IF(E6380="","",VLOOKUP(E6380,[1]PROJECTES!$C$14:$G$5000,5,FALSE))</f>
        <v/>
      </c>
      <c r="E6380" s="117"/>
      <c r="F6380" s="95"/>
      <c r="G6380" s="96" t="str">
        <f>IF(E6380="","",VLOOKUP(E6380,[1]PROJECTES!$C$14:$G$5000,4,FALSE))</f>
        <v/>
      </c>
      <c r="H6380" s="118"/>
      <c r="I6380" s="97" t="str">
        <f>IF(H6380="","",VLOOKUP(H6380,BD!B$2:C$16,2,FALSE))</f>
        <v/>
      </c>
      <c r="J6380" s="98"/>
      <c r="K6380" s="135" t="str">
        <f t="shared" ref="K6380:K6443" si="212">IF(J6380="","",WEEKNUM(J6380,2)-0)</f>
        <v/>
      </c>
      <c r="L6380" s="99" t="str">
        <f t="shared" ref="L6380:L6443" ca="1" si="213">IF(M6380="","-",IF(G6380="TA","-",+M6380-TODAY()))</f>
        <v>-</v>
      </c>
      <c r="M6380" s="93" t="str">
        <f>IF(E6380="","",VLOOKUP(E6380,[1]PROJECTES!$C$14:$Z$5000,21,FALSE))</f>
        <v/>
      </c>
      <c r="N6380" s="100"/>
      <c r="O6380" s="72" t="s">
        <v>229</v>
      </c>
      <c r="P6380" s="101"/>
      <c r="Q6380" s="132"/>
      <c r="R6380" s="102"/>
      <c r="S6380" s="91"/>
    </row>
    <row r="6381" spans="1:19" s="104" customFormat="1" ht="12.75" customHeight="1" x14ac:dyDescent="0.25">
      <c r="A6381" s="121"/>
      <c r="B6381" s="92" t="str">
        <f>IF(E6381="","",VLOOKUP(E6381,[1]PROJECTES!$C$14:$G$5000,2,FALSE))</f>
        <v/>
      </c>
      <c r="C6381" s="121"/>
      <c r="D6381" s="93" t="str">
        <f>IF(E6381="","",VLOOKUP(E6381,[1]PROJECTES!$C$14:$G$5000,5,FALSE))</f>
        <v/>
      </c>
      <c r="E6381" s="117"/>
      <c r="F6381" s="95"/>
      <c r="G6381" s="96" t="str">
        <f>IF(E6381="","",VLOOKUP(E6381,[1]PROJECTES!$C$14:$G$5000,4,FALSE))</f>
        <v/>
      </c>
      <c r="H6381" s="118"/>
      <c r="I6381" s="97" t="str">
        <f>IF(H6381="","",VLOOKUP(H6381,BD!B$2:C$16,2,FALSE))</f>
        <v/>
      </c>
      <c r="J6381" s="98"/>
      <c r="K6381" s="135" t="str">
        <f t="shared" si="212"/>
        <v/>
      </c>
      <c r="L6381" s="99" t="str">
        <f t="shared" ca="1" si="213"/>
        <v>-</v>
      </c>
      <c r="M6381" s="93" t="str">
        <f>IF(E6381="","",VLOOKUP(E6381,[1]PROJECTES!$C$14:$Z$5000,21,FALSE))</f>
        <v/>
      </c>
      <c r="N6381" s="100"/>
      <c r="O6381" s="72" t="s">
        <v>229</v>
      </c>
      <c r="P6381" s="101"/>
      <c r="Q6381" s="132"/>
      <c r="R6381" s="102"/>
      <c r="S6381" s="91"/>
    </row>
    <row r="6382" spans="1:19" s="104" customFormat="1" ht="12.75" customHeight="1" x14ac:dyDescent="0.25">
      <c r="A6382" s="121"/>
      <c r="B6382" s="92" t="str">
        <f>IF(E6382="","",VLOOKUP(E6382,[1]PROJECTES!$C$14:$G$5000,2,FALSE))</f>
        <v/>
      </c>
      <c r="C6382" s="121"/>
      <c r="D6382" s="93" t="str">
        <f>IF(E6382="","",VLOOKUP(E6382,[1]PROJECTES!$C$14:$G$5000,5,FALSE))</f>
        <v/>
      </c>
      <c r="E6382" s="117"/>
      <c r="F6382" s="95"/>
      <c r="G6382" s="96" t="str">
        <f>IF(E6382="","",VLOOKUP(E6382,[1]PROJECTES!$C$14:$G$5000,4,FALSE))</f>
        <v/>
      </c>
      <c r="H6382" s="118"/>
      <c r="I6382" s="97" t="str">
        <f>IF(H6382="","",VLOOKUP(H6382,BD!B$2:C$16,2,FALSE))</f>
        <v/>
      </c>
      <c r="J6382" s="98"/>
      <c r="K6382" s="135" t="str">
        <f t="shared" si="212"/>
        <v/>
      </c>
      <c r="L6382" s="99" t="str">
        <f t="shared" ca="1" si="213"/>
        <v>-</v>
      </c>
      <c r="M6382" s="93" t="str">
        <f>IF(E6382="","",VLOOKUP(E6382,[1]PROJECTES!$C$14:$Z$5000,21,FALSE))</f>
        <v/>
      </c>
      <c r="N6382" s="100"/>
      <c r="O6382" s="72" t="s">
        <v>229</v>
      </c>
      <c r="P6382" s="101"/>
      <c r="Q6382" s="132"/>
      <c r="R6382" s="102"/>
      <c r="S6382" s="91"/>
    </row>
    <row r="6383" spans="1:19" s="104" customFormat="1" ht="12.75" customHeight="1" x14ac:dyDescent="0.25">
      <c r="A6383" s="121"/>
      <c r="B6383" s="92" t="str">
        <f>IF(E6383="","",VLOOKUP(E6383,[1]PROJECTES!$C$14:$G$5000,2,FALSE))</f>
        <v/>
      </c>
      <c r="C6383" s="121"/>
      <c r="D6383" s="93" t="str">
        <f>IF(E6383="","",VLOOKUP(E6383,[1]PROJECTES!$C$14:$G$5000,5,FALSE))</f>
        <v/>
      </c>
      <c r="E6383" s="117"/>
      <c r="F6383" s="95"/>
      <c r="G6383" s="96" t="str">
        <f>IF(E6383="","",VLOOKUP(E6383,[1]PROJECTES!$C$14:$G$5000,4,FALSE))</f>
        <v/>
      </c>
      <c r="H6383" s="118"/>
      <c r="I6383" s="97" t="str">
        <f>IF(H6383="","",VLOOKUP(H6383,BD!B$2:C$16,2,FALSE))</f>
        <v/>
      </c>
      <c r="J6383" s="98"/>
      <c r="K6383" s="135" t="str">
        <f t="shared" si="212"/>
        <v/>
      </c>
      <c r="L6383" s="99" t="str">
        <f t="shared" ca="1" si="213"/>
        <v>-</v>
      </c>
      <c r="M6383" s="93" t="str">
        <f>IF(E6383="","",VLOOKUP(E6383,[1]PROJECTES!$C$14:$Z$5000,21,FALSE))</f>
        <v/>
      </c>
      <c r="N6383" s="100"/>
      <c r="O6383" s="72" t="s">
        <v>229</v>
      </c>
      <c r="P6383" s="101"/>
      <c r="Q6383" s="132"/>
      <c r="R6383" s="102"/>
      <c r="S6383" s="91"/>
    </row>
    <row r="6384" spans="1:19" s="104" customFormat="1" ht="12.75" customHeight="1" x14ac:dyDescent="0.25">
      <c r="A6384" s="121"/>
      <c r="B6384" s="92" t="str">
        <f>IF(E6384="","",VLOOKUP(E6384,[1]PROJECTES!$C$14:$G$5000,2,FALSE))</f>
        <v/>
      </c>
      <c r="C6384" s="121"/>
      <c r="D6384" s="93" t="str">
        <f>IF(E6384="","",VLOOKUP(E6384,[1]PROJECTES!$C$14:$G$5000,5,FALSE))</f>
        <v/>
      </c>
      <c r="E6384" s="117"/>
      <c r="F6384" s="95"/>
      <c r="G6384" s="96" t="str">
        <f>IF(E6384="","",VLOOKUP(E6384,[1]PROJECTES!$C$14:$G$5000,4,FALSE))</f>
        <v/>
      </c>
      <c r="H6384" s="118"/>
      <c r="I6384" s="97" t="str">
        <f>IF(H6384="","",VLOOKUP(H6384,BD!B$2:C$16,2,FALSE))</f>
        <v/>
      </c>
      <c r="J6384" s="98"/>
      <c r="K6384" s="135" t="str">
        <f t="shared" si="212"/>
        <v/>
      </c>
      <c r="L6384" s="99" t="str">
        <f t="shared" ca="1" si="213"/>
        <v>-</v>
      </c>
      <c r="M6384" s="93" t="str">
        <f>IF(E6384="","",VLOOKUP(E6384,[1]PROJECTES!$C$14:$Z$5000,21,FALSE))</f>
        <v/>
      </c>
      <c r="N6384" s="100"/>
      <c r="O6384" s="72" t="s">
        <v>229</v>
      </c>
      <c r="P6384" s="101"/>
      <c r="Q6384" s="132"/>
      <c r="R6384" s="102"/>
      <c r="S6384" s="91"/>
    </row>
    <row r="6385" spans="1:19" s="104" customFormat="1" ht="12.75" customHeight="1" x14ac:dyDescent="0.25">
      <c r="A6385" s="121"/>
      <c r="B6385" s="92" t="str">
        <f>IF(E6385="","",VLOOKUP(E6385,[1]PROJECTES!$C$14:$G$5000,2,FALSE))</f>
        <v/>
      </c>
      <c r="C6385" s="121"/>
      <c r="D6385" s="93" t="str">
        <f>IF(E6385="","",VLOOKUP(E6385,[1]PROJECTES!$C$14:$G$5000,5,FALSE))</f>
        <v/>
      </c>
      <c r="E6385" s="117"/>
      <c r="F6385" s="95"/>
      <c r="G6385" s="96" t="str">
        <f>IF(E6385="","",VLOOKUP(E6385,[1]PROJECTES!$C$14:$G$5000,4,FALSE))</f>
        <v/>
      </c>
      <c r="H6385" s="118"/>
      <c r="I6385" s="97" t="str">
        <f>IF(H6385="","",VLOOKUP(H6385,BD!B$2:C$16,2,FALSE))</f>
        <v/>
      </c>
      <c r="J6385" s="98"/>
      <c r="K6385" s="135" t="str">
        <f t="shared" si="212"/>
        <v/>
      </c>
      <c r="L6385" s="99" t="str">
        <f t="shared" ca="1" si="213"/>
        <v>-</v>
      </c>
      <c r="M6385" s="93" t="str">
        <f>IF(E6385="","",VLOOKUP(E6385,[1]PROJECTES!$C$14:$Z$5000,21,FALSE))</f>
        <v/>
      </c>
      <c r="N6385" s="100"/>
      <c r="O6385" s="72" t="s">
        <v>229</v>
      </c>
      <c r="P6385" s="101"/>
      <c r="Q6385" s="132"/>
      <c r="R6385" s="102"/>
      <c r="S6385" s="91"/>
    </row>
    <row r="6386" spans="1:19" s="104" customFormat="1" ht="12.75" customHeight="1" x14ac:dyDescent="0.25">
      <c r="A6386" s="121"/>
      <c r="B6386" s="92" t="str">
        <f>IF(E6386="","",VLOOKUP(E6386,[1]PROJECTES!$C$14:$G$5000,2,FALSE))</f>
        <v/>
      </c>
      <c r="C6386" s="121"/>
      <c r="D6386" s="93" t="str">
        <f>IF(E6386="","",VLOOKUP(E6386,[1]PROJECTES!$C$14:$G$5000,5,FALSE))</f>
        <v/>
      </c>
      <c r="E6386" s="117"/>
      <c r="F6386" s="95"/>
      <c r="G6386" s="96" t="str">
        <f>IF(E6386="","",VLOOKUP(E6386,[1]PROJECTES!$C$14:$G$5000,4,FALSE))</f>
        <v/>
      </c>
      <c r="H6386" s="118"/>
      <c r="I6386" s="97" t="str">
        <f>IF(H6386="","",VLOOKUP(H6386,BD!B$2:C$16,2,FALSE))</f>
        <v/>
      </c>
      <c r="J6386" s="98"/>
      <c r="K6386" s="135" t="str">
        <f t="shared" si="212"/>
        <v/>
      </c>
      <c r="L6386" s="99" t="str">
        <f t="shared" ca="1" si="213"/>
        <v>-</v>
      </c>
      <c r="M6386" s="93" t="str">
        <f>IF(E6386="","",VLOOKUP(E6386,[1]PROJECTES!$C$14:$Z$5000,21,FALSE))</f>
        <v/>
      </c>
      <c r="N6386" s="100"/>
      <c r="O6386" s="72" t="s">
        <v>229</v>
      </c>
      <c r="P6386" s="101"/>
      <c r="Q6386" s="132"/>
      <c r="R6386" s="102"/>
      <c r="S6386" s="91"/>
    </row>
    <row r="6387" spans="1:19" s="104" customFormat="1" ht="12.75" customHeight="1" x14ac:dyDescent="0.25">
      <c r="A6387" s="121"/>
      <c r="B6387" s="92" t="str">
        <f>IF(E6387="","",VLOOKUP(E6387,[1]PROJECTES!$C$14:$G$5000,2,FALSE))</f>
        <v/>
      </c>
      <c r="C6387" s="121"/>
      <c r="D6387" s="93" t="str">
        <f>IF(E6387="","",VLOOKUP(E6387,[1]PROJECTES!$C$14:$G$5000,5,FALSE))</f>
        <v/>
      </c>
      <c r="E6387" s="117"/>
      <c r="F6387" s="95"/>
      <c r="G6387" s="96" t="str">
        <f>IF(E6387="","",VLOOKUP(E6387,[1]PROJECTES!$C$14:$G$5000,4,FALSE))</f>
        <v/>
      </c>
      <c r="H6387" s="118"/>
      <c r="I6387" s="97" t="str">
        <f>IF(H6387="","",VLOOKUP(H6387,BD!B$2:C$16,2,FALSE))</f>
        <v/>
      </c>
      <c r="J6387" s="98"/>
      <c r="K6387" s="135" t="str">
        <f t="shared" si="212"/>
        <v/>
      </c>
      <c r="L6387" s="99" t="str">
        <f t="shared" ca="1" si="213"/>
        <v>-</v>
      </c>
      <c r="M6387" s="93" t="str">
        <f>IF(E6387="","",VLOOKUP(E6387,[1]PROJECTES!$C$14:$Z$5000,21,FALSE))</f>
        <v/>
      </c>
      <c r="N6387" s="100"/>
      <c r="O6387" s="72" t="s">
        <v>229</v>
      </c>
      <c r="P6387" s="101"/>
      <c r="Q6387" s="132"/>
      <c r="R6387" s="102"/>
      <c r="S6387" s="91"/>
    </row>
    <row r="6388" spans="1:19" s="104" customFormat="1" ht="12.75" customHeight="1" x14ac:dyDescent="0.25">
      <c r="A6388" s="121"/>
      <c r="B6388" s="92" t="str">
        <f>IF(E6388="","",VLOOKUP(E6388,[1]PROJECTES!$C$14:$G$5000,2,FALSE))</f>
        <v/>
      </c>
      <c r="C6388" s="121"/>
      <c r="D6388" s="93" t="str">
        <f>IF(E6388="","",VLOOKUP(E6388,[1]PROJECTES!$C$14:$G$5000,5,FALSE))</f>
        <v/>
      </c>
      <c r="E6388" s="117"/>
      <c r="F6388" s="95"/>
      <c r="G6388" s="96" t="str">
        <f>IF(E6388="","",VLOOKUP(E6388,[1]PROJECTES!$C$14:$G$5000,4,FALSE))</f>
        <v/>
      </c>
      <c r="H6388" s="118"/>
      <c r="I6388" s="97" t="str">
        <f>IF(H6388="","",VLOOKUP(H6388,BD!B$2:C$16,2,FALSE))</f>
        <v/>
      </c>
      <c r="J6388" s="98"/>
      <c r="K6388" s="135" t="str">
        <f t="shared" si="212"/>
        <v/>
      </c>
      <c r="L6388" s="99" t="str">
        <f t="shared" ca="1" si="213"/>
        <v>-</v>
      </c>
      <c r="M6388" s="93" t="str">
        <f>IF(E6388="","",VLOOKUP(E6388,[1]PROJECTES!$C$14:$Z$5000,21,FALSE))</f>
        <v/>
      </c>
      <c r="N6388" s="100"/>
      <c r="O6388" s="72" t="s">
        <v>229</v>
      </c>
      <c r="P6388" s="101"/>
      <c r="Q6388" s="132"/>
      <c r="R6388" s="102"/>
      <c r="S6388" s="91"/>
    </row>
    <row r="6389" spans="1:19" s="104" customFormat="1" ht="12.75" customHeight="1" x14ac:dyDescent="0.25">
      <c r="A6389" s="121"/>
      <c r="B6389" s="92" t="str">
        <f>IF(E6389="","",VLOOKUP(E6389,[1]PROJECTES!$C$14:$G$5000,2,FALSE))</f>
        <v/>
      </c>
      <c r="C6389" s="121"/>
      <c r="D6389" s="93" t="str">
        <f>IF(E6389="","",VLOOKUP(E6389,[1]PROJECTES!$C$14:$G$5000,5,FALSE))</f>
        <v/>
      </c>
      <c r="E6389" s="117"/>
      <c r="F6389" s="95"/>
      <c r="G6389" s="96" t="str">
        <f>IF(E6389="","",VLOOKUP(E6389,[1]PROJECTES!$C$14:$G$5000,4,FALSE))</f>
        <v/>
      </c>
      <c r="H6389" s="118"/>
      <c r="I6389" s="97" t="str">
        <f>IF(H6389="","",VLOOKUP(H6389,BD!B$2:C$16,2,FALSE))</f>
        <v/>
      </c>
      <c r="J6389" s="98"/>
      <c r="K6389" s="135" t="str">
        <f t="shared" si="212"/>
        <v/>
      </c>
      <c r="L6389" s="99" t="str">
        <f t="shared" ca="1" si="213"/>
        <v>-</v>
      </c>
      <c r="M6389" s="93" t="str">
        <f>IF(E6389="","",VLOOKUP(E6389,[1]PROJECTES!$C$14:$Z$5000,21,FALSE))</f>
        <v/>
      </c>
      <c r="N6389" s="100"/>
      <c r="O6389" s="72" t="s">
        <v>229</v>
      </c>
      <c r="P6389" s="101"/>
      <c r="Q6389" s="132"/>
      <c r="R6389" s="102"/>
      <c r="S6389" s="91"/>
    </row>
    <row r="6390" spans="1:19" s="104" customFormat="1" ht="12.75" customHeight="1" x14ac:dyDescent="0.25">
      <c r="A6390" s="121"/>
      <c r="B6390" s="92" t="str">
        <f>IF(E6390="","",VLOOKUP(E6390,[1]PROJECTES!$C$14:$G$5000,2,FALSE))</f>
        <v/>
      </c>
      <c r="C6390" s="121"/>
      <c r="D6390" s="93" t="str">
        <f>IF(E6390="","",VLOOKUP(E6390,[1]PROJECTES!$C$14:$G$5000,5,FALSE))</f>
        <v/>
      </c>
      <c r="E6390" s="117"/>
      <c r="F6390" s="95"/>
      <c r="G6390" s="96" t="str">
        <f>IF(E6390="","",VLOOKUP(E6390,[1]PROJECTES!$C$14:$G$5000,4,FALSE))</f>
        <v/>
      </c>
      <c r="H6390" s="118"/>
      <c r="I6390" s="97" t="str">
        <f>IF(H6390="","",VLOOKUP(H6390,BD!B$2:C$16,2,FALSE))</f>
        <v/>
      </c>
      <c r="J6390" s="98"/>
      <c r="K6390" s="135" t="str">
        <f t="shared" si="212"/>
        <v/>
      </c>
      <c r="L6390" s="99" t="str">
        <f t="shared" ca="1" si="213"/>
        <v>-</v>
      </c>
      <c r="M6390" s="93" t="str">
        <f>IF(E6390="","",VLOOKUP(E6390,[1]PROJECTES!$C$14:$Z$5000,21,FALSE))</f>
        <v/>
      </c>
      <c r="N6390" s="100"/>
      <c r="O6390" s="72" t="s">
        <v>229</v>
      </c>
      <c r="P6390" s="101"/>
      <c r="Q6390" s="132"/>
      <c r="R6390" s="102"/>
      <c r="S6390" s="91"/>
    </row>
    <row r="6391" spans="1:19" s="104" customFormat="1" ht="12.75" customHeight="1" x14ac:dyDescent="0.25">
      <c r="A6391" s="121"/>
      <c r="B6391" s="92" t="str">
        <f>IF(E6391="","",VLOOKUP(E6391,[1]PROJECTES!$C$14:$G$5000,2,FALSE))</f>
        <v/>
      </c>
      <c r="C6391" s="121"/>
      <c r="D6391" s="93" t="str">
        <f>IF(E6391="","",VLOOKUP(E6391,[1]PROJECTES!$C$14:$G$5000,5,FALSE))</f>
        <v/>
      </c>
      <c r="E6391" s="117"/>
      <c r="F6391" s="95"/>
      <c r="G6391" s="96" t="str">
        <f>IF(E6391="","",VLOOKUP(E6391,[1]PROJECTES!$C$14:$G$5000,4,FALSE))</f>
        <v/>
      </c>
      <c r="H6391" s="118"/>
      <c r="I6391" s="97" t="str">
        <f>IF(H6391="","",VLOOKUP(H6391,BD!B$2:C$16,2,FALSE))</f>
        <v/>
      </c>
      <c r="J6391" s="98"/>
      <c r="K6391" s="135" t="str">
        <f t="shared" si="212"/>
        <v/>
      </c>
      <c r="L6391" s="99" t="str">
        <f t="shared" ca="1" si="213"/>
        <v>-</v>
      </c>
      <c r="M6391" s="93" t="str">
        <f>IF(E6391="","",VLOOKUP(E6391,[1]PROJECTES!$C$14:$Z$5000,21,FALSE))</f>
        <v/>
      </c>
      <c r="N6391" s="100"/>
      <c r="O6391" s="72" t="s">
        <v>229</v>
      </c>
      <c r="P6391" s="101"/>
      <c r="Q6391" s="132"/>
      <c r="R6391" s="102"/>
      <c r="S6391" s="91"/>
    </row>
    <row r="6392" spans="1:19" s="104" customFormat="1" ht="12.75" customHeight="1" x14ac:dyDescent="0.25">
      <c r="A6392" s="121"/>
      <c r="B6392" s="92" t="str">
        <f>IF(E6392="","",VLOOKUP(E6392,[1]PROJECTES!$C$14:$G$5000,2,FALSE))</f>
        <v/>
      </c>
      <c r="C6392" s="121"/>
      <c r="D6392" s="93" t="str">
        <f>IF(E6392="","",VLOOKUP(E6392,[1]PROJECTES!$C$14:$G$5000,5,FALSE))</f>
        <v/>
      </c>
      <c r="E6392" s="117"/>
      <c r="F6392" s="95"/>
      <c r="G6392" s="96" t="str">
        <f>IF(E6392="","",VLOOKUP(E6392,[1]PROJECTES!$C$14:$G$5000,4,FALSE))</f>
        <v/>
      </c>
      <c r="H6392" s="118"/>
      <c r="I6392" s="97" t="str">
        <f>IF(H6392="","",VLOOKUP(H6392,BD!B$2:C$16,2,FALSE))</f>
        <v/>
      </c>
      <c r="J6392" s="98"/>
      <c r="K6392" s="135" t="str">
        <f t="shared" si="212"/>
        <v/>
      </c>
      <c r="L6392" s="99" t="str">
        <f t="shared" ca="1" si="213"/>
        <v>-</v>
      </c>
      <c r="M6392" s="93" t="str">
        <f>IF(E6392="","",VLOOKUP(E6392,[1]PROJECTES!$C$14:$Z$5000,21,FALSE))</f>
        <v/>
      </c>
      <c r="N6392" s="100"/>
      <c r="O6392" s="72" t="s">
        <v>229</v>
      </c>
      <c r="P6392" s="101"/>
      <c r="Q6392" s="132"/>
      <c r="R6392" s="102"/>
      <c r="S6392" s="91"/>
    </row>
    <row r="6393" spans="1:19" s="104" customFormat="1" ht="12.75" customHeight="1" x14ac:dyDescent="0.25">
      <c r="A6393" s="121"/>
      <c r="B6393" s="92" t="str">
        <f>IF(E6393="","",VLOOKUP(E6393,[1]PROJECTES!$C$14:$G$5000,2,FALSE))</f>
        <v/>
      </c>
      <c r="C6393" s="121"/>
      <c r="D6393" s="93" t="str">
        <f>IF(E6393="","",VLOOKUP(E6393,[1]PROJECTES!$C$14:$G$5000,5,FALSE))</f>
        <v/>
      </c>
      <c r="E6393" s="117"/>
      <c r="F6393" s="95"/>
      <c r="G6393" s="96" t="str">
        <f>IF(E6393="","",VLOOKUP(E6393,[1]PROJECTES!$C$14:$G$5000,4,FALSE))</f>
        <v/>
      </c>
      <c r="H6393" s="118"/>
      <c r="I6393" s="97" t="str">
        <f>IF(H6393="","",VLOOKUP(H6393,BD!B$2:C$16,2,FALSE))</f>
        <v/>
      </c>
      <c r="J6393" s="98"/>
      <c r="K6393" s="135" t="str">
        <f t="shared" si="212"/>
        <v/>
      </c>
      <c r="L6393" s="99" t="str">
        <f t="shared" ca="1" si="213"/>
        <v>-</v>
      </c>
      <c r="M6393" s="93" t="str">
        <f>IF(E6393="","",VLOOKUP(E6393,[1]PROJECTES!$C$14:$Z$5000,21,FALSE))</f>
        <v/>
      </c>
      <c r="N6393" s="100"/>
      <c r="O6393" s="72" t="s">
        <v>229</v>
      </c>
      <c r="P6393" s="101"/>
      <c r="Q6393" s="132"/>
      <c r="R6393" s="102"/>
      <c r="S6393" s="91"/>
    </row>
    <row r="6394" spans="1:19" s="104" customFormat="1" ht="12.75" customHeight="1" x14ac:dyDescent="0.25">
      <c r="A6394" s="121"/>
      <c r="B6394" s="92" t="str">
        <f>IF(E6394="","",VLOOKUP(E6394,[1]PROJECTES!$C$14:$G$5000,2,FALSE))</f>
        <v/>
      </c>
      <c r="C6394" s="121"/>
      <c r="D6394" s="93" t="str">
        <f>IF(E6394="","",VLOOKUP(E6394,[1]PROJECTES!$C$14:$G$5000,5,FALSE))</f>
        <v/>
      </c>
      <c r="E6394" s="117"/>
      <c r="F6394" s="95"/>
      <c r="G6394" s="96" t="str">
        <f>IF(E6394="","",VLOOKUP(E6394,[1]PROJECTES!$C$14:$G$5000,4,FALSE))</f>
        <v/>
      </c>
      <c r="H6394" s="118"/>
      <c r="I6394" s="97" t="str">
        <f>IF(H6394="","",VLOOKUP(H6394,BD!B$2:C$16,2,FALSE))</f>
        <v/>
      </c>
      <c r="J6394" s="98"/>
      <c r="K6394" s="135" t="str">
        <f t="shared" si="212"/>
        <v/>
      </c>
      <c r="L6394" s="99" t="str">
        <f t="shared" ca="1" si="213"/>
        <v>-</v>
      </c>
      <c r="M6394" s="93" t="str">
        <f>IF(E6394="","",VLOOKUP(E6394,[1]PROJECTES!$C$14:$Z$5000,21,FALSE))</f>
        <v/>
      </c>
      <c r="N6394" s="100"/>
      <c r="O6394" s="72" t="s">
        <v>229</v>
      </c>
      <c r="P6394" s="101"/>
      <c r="Q6394" s="132"/>
      <c r="R6394" s="102"/>
      <c r="S6394" s="91"/>
    </row>
    <row r="6395" spans="1:19" s="104" customFormat="1" ht="12.75" customHeight="1" x14ac:dyDescent="0.25">
      <c r="A6395" s="121"/>
      <c r="B6395" s="92" t="str">
        <f>IF(E6395="","",VLOOKUP(E6395,[1]PROJECTES!$C$14:$G$5000,2,FALSE))</f>
        <v/>
      </c>
      <c r="C6395" s="121"/>
      <c r="D6395" s="93" t="str">
        <f>IF(E6395="","",VLOOKUP(E6395,[1]PROJECTES!$C$14:$G$5000,5,FALSE))</f>
        <v/>
      </c>
      <c r="E6395" s="117"/>
      <c r="F6395" s="95"/>
      <c r="G6395" s="96" t="str">
        <f>IF(E6395="","",VLOOKUP(E6395,[1]PROJECTES!$C$14:$G$5000,4,FALSE))</f>
        <v/>
      </c>
      <c r="H6395" s="118"/>
      <c r="I6395" s="97" t="str">
        <f>IF(H6395="","",VLOOKUP(H6395,BD!B$2:C$16,2,FALSE))</f>
        <v/>
      </c>
      <c r="J6395" s="98"/>
      <c r="K6395" s="135" t="str">
        <f t="shared" si="212"/>
        <v/>
      </c>
      <c r="L6395" s="99" t="str">
        <f t="shared" ca="1" si="213"/>
        <v>-</v>
      </c>
      <c r="M6395" s="93" t="str">
        <f>IF(E6395="","",VLOOKUP(E6395,[1]PROJECTES!$C$14:$Z$5000,21,FALSE))</f>
        <v/>
      </c>
      <c r="N6395" s="100"/>
      <c r="O6395" s="72" t="s">
        <v>229</v>
      </c>
      <c r="P6395" s="101"/>
      <c r="Q6395" s="132"/>
      <c r="R6395" s="102"/>
      <c r="S6395" s="91"/>
    </row>
    <row r="6396" spans="1:19" s="104" customFormat="1" ht="12.75" customHeight="1" x14ac:dyDescent="0.25">
      <c r="A6396" s="121"/>
      <c r="B6396" s="92" t="str">
        <f>IF(E6396="","",VLOOKUP(E6396,[1]PROJECTES!$C$14:$G$5000,2,FALSE))</f>
        <v/>
      </c>
      <c r="C6396" s="121"/>
      <c r="D6396" s="93" t="str">
        <f>IF(E6396="","",VLOOKUP(E6396,[1]PROJECTES!$C$14:$G$5000,5,FALSE))</f>
        <v/>
      </c>
      <c r="E6396" s="117"/>
      <c r="F6396" s="95"/>
      <c r="G6396" s="96" t="str">
        <f>IF(E6396="","",VLOOKUP(E6396,[1]PROJECTES!$C$14:$G$5000,4,FALSE))</f>
        <v/>
      </c>
      <c r="H6396" s="118"/>
      <c r="I6396" s="97" t="str">
        <f>IF(H6396="","",VLOOKUP(H6396,BD!B$2:C$16,2,FALSE))</f>
        <v/>
      </c>
      <c r="J6396" s="98"/>
      <c r="K6396" s="135" t="str">
        <f t="shared" si="212"/>
        <v/>
      </c>
      <c r="L6396" s="99" t="str">
        <f t="shared" ca="1" si="213"/>
        <v>-</v>
      </c>
      <c r="M6396" s="93" t="str">
        <f>IF(E6396="","",VLOOKUP(E6396,[1]PROJECTES!$C$14:$Z$5000,21,FALSE))</f>
        <v/>
      </c>
      <c r="N6396" s="100"/>
      <c r="O6396" s="72" t="s">
        <v>229</v>
      </c>
      <c r="P6396" s="101"/>
      <c r="Q6396" s="132"/>
      <c r="R6396" s="102"/>
      <c r="S6396" s="91"/>
    </row>
    <row r="6397" spans="1:19" s="104" customFormat="1" ht="12.75" customHeight="1" x14ac:dyDescent="0.25">
      <c r="A6397" s="121"/>
      <c r="B6397" s="92" t="str">
        <f>IF(E6397="","",VLOOKUP(E6397,[1]PROJECTES!$C$14:$G$5000,2,FALSE))</f>
        <v/>
      </c>
      <c r="C6397" s="121"/>
      <c r="D6397" s="93" t="str">
        <f>IF(E6397="","",VLOOKUP(E6397,[1]PROJECTES!$C$14:$G$5000,5,FALSE))</f>
        <v/>
      </c>
      <c r="E6397" s="117"/>
      <c r="F6397" s="95"/>
      <c r="G6397" s="96" t="str">
        <f>IF(E6397="","",VLOOKUP(E6397,[1]PROJECTES!$C$14:$G$5000,4,FALSE))</f>
        <v/>
      </c>
      <c r="H6397" s="118"/>
      <c r="I6397" s="97" t="str">
        <f>IF(H6397="","",VLOOKUP(H6397,BD!B$2:C$16,2,FALSE))</f>
        <v/>
      </c>
      <c r="J6397" s="98"/>
      <c r="K6397" s="135" t="str">
        <f t="shared" si="212"/>
        <v/>
      </c>
      <c r="L6397" s="99" t="str">
        <f t="shared" ca="1" si="213"/>
        <v>-</v>
      </c>
      <c r="M6397" s="93" t="str">
        <f>IF(E6397="","",VLOOKUP(E6397,[1]PROJECTES!$C$14:$Z$5000,21,FALSE))</f>
        <v/>
      </c>
      <c r="N6397" s="100"/>
      <c r="O6397" s="72" t="s">
        <v>229</v>
      </c>
      <c r="P6397" s="101"/>
      <c r="Q6397" s="132"/>
      <c r="R6397" s="102"/>
      <c r="S6397" s="91"/>
    </row>
    <row r="6398" spans="1:19" s="104" customFormat="1" ht="12.75" customHeight="1" x14ac:dyDescent="0.25">
      <c r="A6398" s="121"/>
      <c r="B6398" s="92" t="str">
        <f>IF(E6398="","",VLOOKUP(E6398,[1]PROJECTES!$C$14:$G$5000,2,FALSE))</f>
        <v/>
      </c>
      <c r="C6398" s="121"/>
      <c r="D6398" s="93" t="str">
        <f>IF(E6398="","",VLOOKUP(E6398,[1]PROJECTES!$C$14:$G$5000,5,FALSE))</f>
        <v/>
      </c>
      <c r="E6398" s="117"/>
      <c r="F6398" s="95"/>
      <c r="G6398" s="96" t="str">
        <f>IF(E6398="","",VLOOKUP(E6398,[1]PROJECTES!$C$14:$G$5000,4,FALSE))</f>
        <v/>
      </c>
      <c r="H6398" s="118"/>
      <c r="I6398" s="97" t="str">
        <f>IF(H6398="","",VLOOKUP(H6398,BD!B$2:C$16,2,FALSE))</f>
        <v/>
      </c>
      <c r="J6398" s="98"/>
      <c r="K6398" s="135" t="str">
        <f t="shared" si="212"/>
        <v/>
      </c>
      <c r="L6398" s="99" t="str">
        <f t="shared" ca="1" si="213"/>
        <v>-</v>
      </c>
      <c r="M6398" s="93" t="str">
        <f>IF(E6398="","",VLOOKUP(E6398,[1]PROJECTES!$C$14:$Z$5000,21,FALSE))</f>
        <v/>
      </c>
      <c r="N6398" s="100"/>
      <c r="O6398" s="72" t="s">
        <v>229</v>
      </c>
      <c r="P6398" s="101"/>
      <c r="Q6398" s="132"/>
      <c r="R6398" s="102"/>
      <c r="S6398" s="91"/>
    </row>
    <row r="6399" spans="1:19" s="104" customFormat="1" ht="12.75" customHeight="1" x14ac:dyDescent="0.25">
      <c r="A6399" s="121"/>
      <c r="B6399" s="92" t="str">
        <f>IF(E6399="","",VLOOKUP(E6399,[1]PROJECTES!$C$14:$G$5000,2,FALSE))</f>
        <v/>
      </c>
      <c r="C6399" s="121"/>
      <c r="D6399" s="93" t="str">
        <f>IF(E6399="","",VLOOKUP(E6399,[1]PROJECTES!$C$14:$G$5000,5,FALSE))</f>
        <v/>
      </c>
      <c r="E6399" s="117"/>
      <c r="F6399" s="95"/>
      <c r="G6399" s="96" t="str">
        <f>IF(E6399="","",VLOOKUP(E6399,[1]PROJECTES!$C$14:$G$5000,4,FALSE))</f>
        <v/>
      </c>
      <c r="H6399" s="118"/>
      <c r="I6399" s="97" t="str">
        <f>IF(H6399="","",VLOOKUP(H6399,BD!B$2:C$16,2,FALSE))</f>
        <v/>
      </c>
      <c r="J6399" s="98"/>
      <c r="K6399" s="135" t="str">
        <f t="shared" si="212"/>
        <v/>
      </c>
      <c r="L6399" s="99" t="str">
        <f t="shared" ca="1" si="213"/>
        <v>-</v>
      </c>
      <c r="M6399" s="93" t="str">
        <f>IF(E6399="","",VLOOKUP(E6399,[1]PROJECTES!$C$14:$Z$5000,21,FALSE))</f>
        <v/>
      </c>
      <c r="N6399" s="100"/>
      <c r="O6399" s="72" t="s">
        <v>229</v>
      </c>
      <c r="P6399" s="101"/>
      <c r="Q6399" s="132"/>
      <c r="R6399" s="102"/>
      <c r="S6399" s="91"/>
    </row>
    <row r="6400" spans="1:19" s="104" customFormat="1" ht="12.75" customHeight="1" x14ac:dyDescent="0.25">
      <c r="A6400" s="121"/>
      <c r="B6400" s="92" t="str">
        <f>IF(E6400="","",VLOOKUP(E6400,[1]PROJECTES!$C$14:$G$5000,2,FALSE))</f>
        <v/>
      </c>
      <c r="C6400" s="121"/>
      <c r="D6400" s="93" t="str">
        <f>IF(E6400="","",VLOOKUP(E6400,[1]PROJECTES!$C$14:$G$5000,5,FALSE))</f>
        <v/>
      </c>
      <c r="E6400" s="117"/>
      <c r="F6400" s="95"/>
      <c r="G6400" s="96" t="str">
        <f>IF(E6400="","",VLOOKUP(E6400,[1]PROJECTES!$C$14:$G$5000,4,FALSE))</f>
        <v/>
      </c>
      <c r="H6400" s="118"/>
      <c r="I6400" s="97" t="str">
        <f>IF(H6400="","",VLOOKUP(H6400,BD!B$2:C$16,2,FALSE))</f>
        <v/>
      </c>
      <c r="J6400" s="98"/>
      <c r="K6400" s="135" t="str">
        <f t="shared" si="212"/>
        <v/>
      </c>
      <c r="L6400" s="99" t="str">
        <f t="shared" ca="1" si="213"/>
        <v>-</v>
      </c>
      <c r="M6400" s="93" t="str">
        <f>IF(E6400="","",VLOOKUP(E6400,[1]PROJECTES!$C$14:$Z$5000,21,FALSE))</f>
        <v/>
      </c>
      <c r="N6400" s="100"/>
      <c r="O6400" s="72" t="s">
        <v>229</v>
      </c>
      <c r="P6400" s="101"/>
      <c r="Q6400" s="132"/>
      <c r="R6400" s="102"/>
      <c r="S6400" s="91"/>
    </row>
    <row r="6401" spans="1:19" s="104" customFormat="1" ht="12.75" customHeight="1" x14ac:dyDescent="0.25">
      <c r="A6401" s="121"/>
      <c r="B6401" s="92" t="str">
        <f>IF(E6401="","",VLOOKUP(E6401,[1]PROJECTES!$C$14:$G$5000,2,FALSE))</f>
        <v/>
      </c>
      <c r="C6401" s="121"/>
      <c r="D6401" s="93" t="str">
        <f>IF(E6401="","",VLOOKUP(E6401,[1]PROJECTES!$C$14:$G$5000,5,FALSE))</f>
        <v/>
      </c>
      <c r="E6401" s="117"/>
      <c r="F6401" s="95"/>
      <c r="G6401" s="96" t="str">
        <f>IF(E6401="","",VLOOKUP(E6401,[1]PROJECTES!$C$14:$G$5000,4,FALSE))</f>
        <v/>
      </c>
      <c r="H6401" s="118"/>
      <c r="I6401" s="97" t="str">
        <f>IF(H6401="","",VLOOKUP(H6401,BD!B$2:C$16,2,FALSE))</f>
        <v/>
      </c>
      <c r="J6401" s="98"/>
      <c r="K6401" s="135" t="str">
        <f t="shared" si="212"/>
        <v/>
      </c>
      <c r="L6401" s="99" t="str">
        <f t="shared" ca="1" si="213"/>
        <v>-</v>
      </c>
      <c r="M6401" s="93" t="str">
        <f>IF(E6401="","",VLOOKUP(E6401,[1]PROJECTES!$C$14:$Z$5000,21,FALSE))</f>
        <v/>
      </c>
      <c r="N6401" s="100"/>
      <c r="O6401" s="72" t="s">
        <v>229</v>
      </c>
      <c r="P6401" s="101"/>
      <c r="Q6401" s="132"/>
      <c r="R6401" s="102"/>
      <c r="S6401" s="91"/>
    </row>
    <row r="6402" spans="1:19" s="104" customFormat="1" ht="12.75" customHeight="1" x14ac:dyDescent="0.25">
      <c r="A6402" s="121"/>
      <c r="B6402" s="92" t="str">
        <f>IF(E6402="","",VLOOKUP(E6402,[1]PROJECTES!$C$14:$G$5000,2,FALSE))</f>
        <v/>
      </c>
      <c r="C6402" s="121"/>
      <c r="D6402" s="93" t="str">
        <f>IF(E6402="","",VLOOKUP(E6402,[1]PROJECTES!$C$14:$G$5000,5,FALSE))</f>
        <v/>
      </c>
      <c r="E6402" s="117"/>
      <c r="F6402" s="95"/>
      <c r="G6402" s="96" t="str">
        <f>IF(E6402="","",VLOOKUP(E6402,[1]PROJECTES!$C$14:$G$5000,4,FALSE))</f>
        <v/>
      </c>
      <c r="H6402" s="118"/>
      <c r="I6402" s="97" t="str">
        <f>IF(H6402="","",VLOOKUP(H6402,BD!B$2:C$16,2,FALSE))</f>
        <v/>
      </c>
      <c r="J6402" s="98"/>
      <c r="K6402" s="135" t="str">
        <f t="shared" si="212"/>
        <v/>
      </c>
      <c r="L6402" s="99" t="str">
        <f t="shared" ca="1" si="213"/>
        <v>-</v>
      </c>
      <c r="M6402" s="93" t="str">
        <f>IF(E6402="","",VLOOKUP(E6402,[1]PROJECTES!$C$14:$Z$5000,21,FALSE))</f>
        <v/>
      </c>
      <c r="N6402" s="100"/>
      <c r="O6402" s="72" t="s">
        <v>229</v>
      </c>
      <c r="P6402" s="101"/>
      <c r="Q6402" s="132"/>
      <c r="R6402" s="102"/>
      <c r="S6402" s="91"/>
    </row>
    <row r="6403" spans="1:19" s="104" customFormat="1" ht="12.75" customHeight="1" x14ac:dyDescent="0.25">
      <c r="A6403" s="121"/>
      <c r="B6403" s="92" t="str">
        <f>IF(E6403="","",VLOOKUP(E6403,[1]PROJECTES!$C$14:$G$5000,2,FALSE))</f>
        <v/>
      </c>
      <c r="C6403" s="121"/>
      <c r="D6403" s="93" t="str">
        <f>IF(E6403="","",VLOOKUP(E6403,[1]PROJECTES!$C$14:$G$5000,5,FALSE))</f>
        <v/>
      </c>
      <c r="E6403" s="117"/>
      <c r="F6403" s="95"/>
      <c r="G6403" s="96" t="str">
        <f>IF(E6403="","",VLOOKUP(E6403,[1]PROJECTES!$C$14:$G$5000,4,FALSE))</f>
        <v/>
      </c>
      <c r="H6403" s="118"/>
      <c r="I6403" s="97" t="str">
        <f>IF(H6403="","",VLOOKUP(H6403,BD!B$2:C$16,2,FALSE))</f>
        <v/>
      </c>
      <c r="J6403" s="98"/>
      <c r="K6403" s="135" t="str">
        <f t="shared" si="212"/>
        <v/>
      </c>
      <c r="L6403" s="99" t="str">
        <f t="shared" ca="1" si="213"/>
        <v>-</v>
      </c>
      <c r="M6403" s="93" t="str">
        <f>IF(E6403="","",VLOOKUP(E6403,[1]PROJECTES!$C$14:$Z$5000,21,FALSE))</f>
        <v/>
      </c>
      <c r="N6403" s="100"/>
      <c r="O6403" s="72" t="s">
        <v>229</v>
      </c>
      <c r="P6403" s="101"/>
      <c r="Q6403" s="132"/>
      <c r="R6403" s="102"/>
      <c r="S6403" s="91"/>
    </row>
    <row r="6404" spans="1:19" s="104" customFormat="1" ht="12.75" customHeight="1" x14ac:dyDescent="0.25">
      <c r="A6404" s="121"/>
      <c r="B6404" s="92" t="str">
        <f>IF(E6404="","",VLOOKUP(E6404,[1]PROJECTES!$C$14:$G$5000,2,FALSE))</f>
        <v/>
      </c>
      <c r="C6404" s="121"/>
      <c r="D6404" s="93" t="str">
        <f>IF(E6404="","",VLOOKUP(E6404,[1]PROJECTES!$C$14:$G$5000,5,FALSE))</f>
        <v/>
      </c>
      <c r="E6404" s="117"/>
      <c r="F6404" s="95"/>
      <c r="G6404" s="96" t="str">
        <f>IF(E6404="","",VLOOKUP(E6404,[1]PROJECTES!$C$14:$G$5000,4,FALSE))</f>
        <v/>
      </c>
      <c r="H6404" s="118"/>
      <c r="I6404" s="97" t="str">
        <f>IF(H6404="","",VLOOKUP(H6404,BD!B$2:C$16,2,FALSE))</f>
        <v/>
      </c>
      <c r="J6404" s="98"/>
      <c r="K6404" s="135" t="str">
        <f t="shared" si="212"/>
        <v/>
      </c>
      <c r="L6404" s="99" t="str">
        <f t="shared" ca="1" si="213"/>
        <v>-</v>
      </c>
      <c r="M6404" s="93" t="str">
        <f>IF(E6404="","",VLOOKUP(E6404,[1]PROJECTES!$C$14:$Z$5000,21,FALSE))</f>
        <v/>
      </c>
      <c r="N6404" s="100"/>
      <c r="O6404" s="72" t="s">
        <v>229</v>
      </c>
      <c r="P6404" s="101"/>
      <c r="Q6404" s="132"/>
      <c r="R6404" s="102"/>
      <c r="S6404" s="91"/>
    </row>
    <row r="6405" spans="1:19" s="104" customFormat="1" ht="12.75" customHeight="1" x14ac:dyDescent="0.25">
      <c r="A6405" s="121"/>
      <c r="B6405" s="92" t="str">
        <f>IF(E6405="","",VLOOKUP(E6405,[1]PROJECTES!$C$14:$G$5000,2,FALSE))</f>
        <v/>
      </c>
      <c r="C6405" s="121"/>
      <c r="D6405" s="93" t="str">
        <f>IF(E6405="","",VLOOKUP(E6405,[1]PROJECTES!$C$14:$G$5000,5,FALSE))</f>
        <v/>
      </c>
      <c r="E6405" s="117"/>
      <c r="F6405" s="95"/>
      <c r="G6405" s="96" t="str">
        <f>IF(E6405="","",VLOOKUP(E6405,[1]PROJECTES!$C$14:$G$5000,4,FALSE))</f>
        <v/>
      </c>
      <c r="H6405" s="118"/>
      <c r="I6405" s="97" t="str">
        <f>IF(H6405="","",VLOOKUP(H6405,BD!B$2:C$16,2,FALSE))</f>
        <v/>
      </c>
      <c r="J6405" s="98"/>
      <c r="K6405" s="135" t="str">
        <f t="shared" si="212"/>
        <v/>
      </c>
      <c r="L6405" s="99" t="str">
        <f t="shared" ca="1" si="213"/>
        <v>-</v>
      </c>
      <c r="M6405" s="93" t="str">
        <f>IF(E6405="","",VLOOKUP(E6405,[1]PROJECTES!$C$14:$Z$5000,21,FALSE))</f>
        <v/>
      </c>
      <c r="N6405" s="100"/>
      <c r="O6405" s="72" t="s">
        <v>229</v>
      </c>
      <c r="P6405" s="101"/>
      <c r="Q6405" s="132"/>
      <c r="R6405" s="102"/>
      <c r="S6405" s="91"/>
    </row>
    <row r="6406" spans="1:19" s="104" customFormat="1" ht="12.75" customHeight="1" x14ac:dyDescent="0.25">
      <c r="A6406" s="121"/>
      <c r="B6406" s="92" t="str">
        <f>IF(E6406="","",VLOOKUP(E6406,[1]PROJECTES!$C$14:$G$5000,2,FALSE))</f>
        <v/>
      </c>
      <c r="C6406" s="121"/>
      <c r="D6406" s="93" t="str">
        <f>IF(E6406="","",VLOOKUP(E6406,[1]PROJECTES!$C$14:$G$5000,5,FALSE))</f>
        <v/>
      </c>
      <c r="E6406" s="117"/>
      <c r="F6406" s="95"/>
      <c r="G6406" s="96" t="str">
        <f>IF(E6406="","",VLOOKUP(E6406,[1]PROJECTES!$C$14:$G$5000,4,FALSE))</f>
        <v/>
      </c>
      <c r="H6406" s="118"/>
      <c r="I6406" s="97" t="str">
        <f>IF(H6406="","",VLOOKUP(H6406,BD!B$2:C$16,2,FALSE))</f>
        <v/>
      </c>
      <c r="J6406" s="98"/>
      <c r="K6406" s="135" t="str">
        <f t="shared" si="212"/>
        <v/>
      </c>
      <c r="L6406" s="99" t="str">
        <f t="shared" ca="1" si="213"/>
        <v>-</v>
      </c>
      <c r="M6406" s="93" t="str">
        <f>IF(E6406="","",VLOOKUP(E6406,[1]PROJECTES!$C$14:$Z$5000,21,FALSE))</f>
        <v/>
      </c>
      <c r="N6406" s="100"/>
      <c r="O6406" s="72" t="s">
        <v>229</v>
      </c>
      <c r="P6406" s="101"/>
      <c r="Q6406" s="132"/>
      <c r="R6406" s="102"/>
      <c r="S6406" s="91"/>
    </row>
    <row r="6407" spans="1:19" s="104" customFormat="1" ht="12.75" customHeight="1" x14ac:dyDescent="0.25">
      <c r="A6407" s="121"/>
      <c r="B6407" s="92" t="str">
        <f>IF(E6407="","",VLOOKUP(E6407,[1]PROJECTES!$C$14:$G$5000,2,FALSE))</f>
        <v/>
      </c>
      <c r="C6407" s="121"/>
      <c r="D6407" s="93" t="str">
        <f>IF(E6407="","",VLOOKUP(E6407,[1]PROJECTES!$C$14:$G$5000,5,FALSE))</f>
        <v/>
      </c>
      <c r="E6407" s="117"/>
      <c r="F6407" s="95"/>
      <c r="G6407" s="96" t="str">
        <f>IF(E6407="","",VLOOKUP(E6407,[1]PROJECTES!$C$14:$G$5000,4,FALSE))</f>
        <v/>
      </c>
      <c r="H6407" s="118"/>
      <c r="I6407" s="97" t="str">
        <f>IF(H6407="","",VLOOKUP(H6407,BD!B$2:C$16,2,FALSE))</f>
        <v/>
      </c>
      <c r="J6407" s="98"/>
      <c r="K6407" s="135" t="str">
        <f t="shared" si="212"/>
        <v/>
      </c>
      <c r="L6407" s="99" t="str">
        <f t="shared" ca="1" si="213"/>
        <v>-</v>
      </c>
      <c r="M6407" s="93" t="str">
        <f>IF(E6407="","",VLOOKUP(E6407,[1]PROJECTES!$C$14:$Z$5000,21,FALSE))</f>
        <v/>
      </c>
      <c r="N6407" s="100"/>
      <c r="O6407" s="72" t="s">
        <v>229</v>
      </c>
      <c r="P6407" s="101"/>
      <c r="Q6407" s="132"/>
      <c r="R6407" s="102"/>
      <c r="S6407" s="91"/>
    </row>
    <row r="6408" spans="1:19" s="104" customFormat="1" ht="12.75" customHeight="1" x14ac:dyDescent="0.25">
      <c r="A6408" s="121"/>
      <c r="B6408" s="92" t="str">
        <f>IF(E6408="","",VLOOKUP(E6408,[1]PROJECTES!$C$14:$G$5000,2,FALSE))</f>
        <v/>
      </c>
      <c r="C6408" s="121"/>
      <c r="D6408" s="93" t="str">
        <f>IF(E6408="","",VLOOKUP(E6408,[1]PROJECTES!$C$14:$G$5000,5,FALSE))</f>
        <v/>
      </c>
      <c r="E6408" s="117"/>
      <c r="F6408" s="95"/>
      <c r="G6408" s="96" t="str">
        <f>IF(E6408="","",VLOOKUP(E6408,[1]PROJECTES!$C$14:$G$5000,4,FALSE))</f>
        <v/>
      </c>
      <c r="H6408" s="118"/>
      <c r="I6408" s="97" t="str">
        <f>IF(H6408="","",VLOOKUP(H6408,BD!B$2:C$16,2,FALSE))</f>
        <v/>
      </c>
      <c r="J6408" s="98"/>
      <c r="K6408" s="135" t="str">
        <f t="shared" si="212"/>
        <v/>
      </c>
      <c r="L6408" s="99" t="str">
        <f t="shared" ca="1" si="213"/>
        <v>-</v>
      </c>
      <c r="M6408" s="93" t="str">
        <f>IF(E6408="","",VLOOKUP(E6408,[1]PROJECTES!$C$14:$Z$5000,21,FALSE))</f>
        <v/>
      </c>
      <c r="N6408" s="100"/>
      <c r="O6408" s="72" t="s">
        <v>229</v>
      </c>
      <c r="P6408" s="101"/>
      <c r="Q6408" s="132"/>
      <c r="R6408" s="102"/>
      <c r="S6408" s="91"/>
    </row>
    <row r="6409" spans="1:19" s="104" customFormat="1" ht="12.75" customHeight="1" x14ac:dyDescent="0.25">
      <c r="A6409" s="121"/>
      <c r="B6409" s="92" t="str">
        <f>IF(E6409="","",VLOOKUP(E6409,[1]PROJECTES!$C$14:$G$5000,2,FALSE))</f>
        <v/>
      </c>
      <c r="C6409" s="121"/>
      <c r="D6409" s="93" t="str">
        <f>IF(E6409="","",VLOOKUP(E6409,[1]PROJECTES!$C$14:$G$5000,5,FALSE))</f>
        <v/>
      </c>
      <c r="E6409" s="117"/>
      <c r="F6409" s="95"/>
      <c r="G6409" s="96" t="str">
        <f>IF(E6409="","",VLOOKUP(E6409,[1]PROJECTES!$C$14:$G$5000,4,FALSE))</f>
        <v/>
      </c>
      <c r="H6409" s="118"/>
      <c r="I6409" s="97" t="str">
        <f>IF(H6409="","",VLOOKUP(H6409,BD!B$2:C$16,2,FALSE))</f>
        <v/>
      </c>
      <c r="J6409" s="98"/>
      <c r="K6409" s="135" t="str">
        <f t="shared" si="212"/>
        <v/>
      </c>
      <c r="L6409" s="99" t="str">
        <f t="shared" ca="1" si="213"/>
        <v>-</v>
      </c>
      <c r="M6409" s="93" t="str">
        <f>IF(E6409="","",VLOOKUP(E6409,[1]PROJECTES!$C$14:$Z$5000,21,FALSE))</f>
        <v/>
      </c>
      <c r="N6409" s="100"/>
      <c r="O6409" s="72" t="s">
        <v>229</v>
      </c>
      <c r="P6409" s="101"/>
      <c r="Q6409" s="132"/>
      <c r="R6409" s="102"/>
      <c r="S6409" s="91"/>
    </row>
    <row r="6410" spans="1:19" s="104" customFormat="1" ht="12.75" customHeight="1" x14ac:dyDescent="0.25">
      <c r="A6410" s="121"/>
      <c r="B6410" s="92" t="str">
        <f>IF(E6410="","",VLOOKUP(E6410,[1]PROJECTES!$C$14:$G$5000,2,FALSE))</f>
        <v/>
      </c>
      <c r="C6410" s="121"/>
      <c r="D6410" s="93" t="str">
        <f>IF(E6410="","",VLOOKUP(E6410,[1]PROJECTES!$C$14:$G$5000,5,FALSE))</f>
        <v/>
      </c>
      <c r="E6410" s="117"/>
      <c r="F6410" s="95"/>
      <c r="G6410" s="96" t="str">
        <f>IF(E6410="","",VLOOKUP(E6410,[1]PROJECTES!$C$14:$G$5000,4,FALSE))</f>
        <v/>
      </c>
      <c r="H6410" s="118"/>
      <c r="I6410" s="97" t="str">
        <f>IF(H6410="","",VLOOKUP(H6410,BD!B$2:C$16,2,FALSE))</f>
        <v/>
      </c>
      <c r="J6410" s="98"/>
      <c r="K6410" s="135" t="str">
        <f t="shared" si="212"/>
        <v/>
      </c>
      <c r="L6410" s="99" t="str">
        <f t="shared" ca="1" si="213"/>
        <v>-</v>
      </c>
      <c r="M6410" s="93" t="str">
        <f>IF(E6410="","",VLOOKUP(E6410,[1]PROJECTES!$C$14:$Z$5000,21,FALSE))</f>
        <v/>
      </c>
      <c r="N6410" s="100"/>
      <c r="O6410" s="72" t="s">
        <v>229</v>
      </c>
      <c r="P6410" s="101"/>
      <c r="Q6410" s="132"/>
      <c r="R6410" s="102"/>
      <c r="S6410" s="91"/>
    </row>
    <row r="6411" spans="1:19" s="104" customFormat="1" ht="12.75" customHeight="1" x14ac:dyDescent="0.25">
      <c r="A6411" s="121"/>
      <c r="B6411" s="92" t="str">
        <f>IF(E6411="","",VLOOKUP(E6411,[1]PROJECTES!$C$14:$G$5000,2,FALSE))</f>
        <v/>
      </c>
      <c r="C6411" s="121"/>
      <c r="D6411" s="93" t="str">
        <f>IF(E6411="","",VLOOKUP(E6411,[1]PROJECTES!$C$14:$G$5000,5,FALSE))</f>
        <v/>
      </c>
      <c r="E6411" s="117"/>
      <c r="F6411" s="95"/>
      <c r="G6411" s="96" t="str">
        <f>IF(E6411="","",VLOOKUP(E6411,[1]PROJECTES!$C$14:$G$5000,4,FALSE))</f>
        <v/>
      </c>
      <c r="H6411" s="118"/>
      <c r="I6411" s="97" t="str">
        <f>IF(H6411="","",VLOOKUP(H6411,BD!B$2:C$16,2,FALSE))</f>
        <v/>
      </c>
      <c r="J6411" s="98"/>
      <c r="K6411" s="135" t="str">
        <f t="shared" si="212"/>
        <v/>
      </c>
      <c r="L6411" s="99" t="str">
        <f t="shared" ca="1" si="213"/>
        <v>-</v>
      </c>
      <c r="M6411" s="93" t="str">
        <f>IF(E6411="","",VLOOKUP(E6411,[1]PROJECTES!$C$14:$Z$5000,21,FALSE))</f>
        <v/>
      </c>
      <c r="N6411" s="100"/>
      <c r="O6411" s="72" t="s">
        <v>229</v>
      </c>
      <c r="P6411" s="101"/>
      <c r="Q6411" s="132"/>
      <c r="R6411" s="102"/>
      <c r="S6411" s="91"/>
    </row>
    <row r="6412" spans="1:19" s="104" customFormat="1" ht="12.75" customHeight="1" x14ac:dyDescent="0.25">
      <c r="A6412" s="121"/>
      <c r="B6412" s="92" t="str">
        <f>IF(E6412="","",VLOOKUP(E6412,[1]PROJECTES!$C$14:$G$5000,2,FALSE))</f>
        <v/>
      </c>
      <c r="C6412" s="121"/>
      <c r="D6412" s="93" t="str">
        <f>IF(E6412="","",VLOOKUP(E6412,[1]PROJECTES!$C$14:$G$5000,5,FALSE))</f>
        <v/>
      </c>
      <c r="E6412" s="117"/>
      <c r="F6412" s="95"/>
      <c r="G6412" s="96" t="str">
        <f>IF(E6412="","",VLOOKUP(E6412,[1]PROJECTES!$C$14:$G$5000,4,FALSE))</f>
        <v/>
      </c>
      <c r="H6412" s="118"/>
      <c r="I6412" s="97" t="str">
        <f>IF(H6412="","",VLOOKUP(H6412,BD!B$2:C$16,2,FALSE))</f>
        <v/>
      </c>
      <c r="J6412" s="98"/>
      <c r="K6412" s="135" t="str">
        <f t="shared" si="212"/>
        <v/>
      </c>
      <c r="L6412" s="99" t="str">
        <f t="shared" ca="1" si="213"/>
        <v>-</v>
      </c>
      <c r="M6412" s="93" t="str">
        <f>IF(E6412="","",VLOOKUP(E6412,[1]PROJECTES!$C$14:$Z$5000,21,FALSE))</f>
        <v/>
      </c>
      <c r="N6412" s="100"/>
      <c r="O6412" s="72" t="s">
        <v>229</v>
      </c>
      <c r="P6412" s="101"/>
      <c r="Q6412" s="132"/>
      <c r="R6412" s="102"/>
      <c r="S6412" s="91"/>
    </row>
    <row r="6413" spans="1:19" s="104" customFormat="1" ht="12.75" customHeight="1" x14ac:dyDescent="0.25">
      <c r="A6413" s="121"/>
      <c r="B6413" s="92" t="str">
        <f>IF(E6413="","",VLOOKUP(E6413,[1]PROJECTES!$C$14:$G$5000,2,FALSE))</f>
        <v/>
      </c>
      <c r="C6413" s="121"/>
      <c r="D6413" s="93" t="str">
        <f>IF(E6413="","",VLOOKUP(E6413,[1]PROJECTES!$C$14:$G$5000,5,FALSE))</f>
        <v/>
      </c>
      <c r="E6413" s="117"/>
      <c r="F6413" s="95"/>
      <c r="G6413" s="96" t="str">
        <f>IF(E6413="","",VLOOKUP(E6413,[1]PROJECTES!$C$14:$G$5000,4,FALSE))</f>
        <v/>
      </c>
      <c r="H6413" s="118"/>
      <c r="I6413" s="97" t="str">
        <f>IF(H6413="","",VLOOKUP(H6413,BD!B$2:C$16,2,FALSE))</f>
        <v/>
      </c>
      <c r="J6413" s="98"/>
      <c r="K6413" s="135" t="str">
        <f t="shared" si="212"/>
        <v/>
      </c>
      <c r="L6413" s="99" t="str">
        <f t="shared" ca="1" si="213"/>
        <v>-</v>
      </c>
      <c r="M6413" s="93" t="str">
        <f>IF(E6413="","",VLOOKUP(E6413,[1]PROJECTES!$C$14:$Z$5000,21,FALSE))</f>
        <v/>
      </c>
      <c r="N6413" s="100"/>
      <c r="O6413" s="72" t="s">
        <v>229</v>
      </c>
      <c r="P6413" s="101"/>
      <c r="Q6413" s="132"/>
      <c r="R6413" s="102"/>
      <c r="S6413" s="91"/>
    </row>
    <row r="6414" spans="1:19" s="104" customFormat="1" ht="12.75" customHeight="1" x14ac:dyDescent="0.25">
      <c r="A6414" s="121"/>
      <c r="B6414" s="92" t="str">
        <f>IF(E6414="","",VLOOKUP(E6414,[1]PROJECTES!$C$14:$G$5000,2,FALSE))</f>
        <v/>
      </c>
      <c r="C6414" s="121"/>
      <c r="D6414" s="93" t="str">
        <f>IF(E6414="","",VLOOKUP(E6414,[1]PROJECTES!$C$14:$G$5000,5,FALSE))</f>
        <v/>
      </c>
      <c r="E6414" s="117"/>
      <c r="F6414" s="95"/>
      <c r="G6414" s="96" t="str">
        <f>IF(E6414="","",VLOOKUP(E6414,[1]PROJECTES!$C$14:$G$5000,4,FALSE))</f>
        <v/>
      </c>
      <c r="H6414" s="118"/>
      <c r="I6414" s="97" t="str">
        <f>IF(H6414="","",VLOOKUP(H6414,BD!B$2:C$16,2,FALSE))</f>
        <v/>
      </c>
      <c r="J6414" s="98"/>
      <c r="K6414" s="135" t="str">
        <f t="shared" si="212"/>
        <v/>
      </c>
      <c r="L6414" s="99" t="str">
        <f t="shared" ca="1" si="213"/>
        <v>-</v>
      </c>
      <c r="M6414" s="93" t="str">
        <f>IF(E6414="","",VLOOKUP(E6414,[1]PROJECTES!$C$14:$Z$5000,21,FALSE))</f>
        <v/>
      </c>
      <c r="N6414" s="100"/>
      <c r="O6414" s="72" t="s">
        <v>229</v>
      </c>
      <c r="P6414" s="101"/>
      <c r="Q6414" s="132"/>
      <c r="R6414" s="102"/>
      <c r="S6414" s="91"/>
    </row>
    <row r="6415" spans="1:19" s="104" customFormat="1" ht="12.75" customHeight="1" x14ac:dyDescent="0.25">
      <c r="A6415" s="121"/>
      <c r="B6415" s="92" t="str">
        <f>IF(E6415="","",VLOOKUP(E6415,[1]PROJECTES!$C$14:$G$5000,2,FALSE))</f>
        <v/>
      </c>
      <c r="C6415" s="121"/>
      <c r="D6415" s="93" t="str">
        <f>IF(E6415="","",VLOOKUP(E6415,[1]PROJECTES!$C$14:$G$5000,5,FALSE))</f>
        <v/>
      </c>
      <c r="E6415" s="117"/>
      <c r="F6415" s="95"/>
      <c r="G6415" s="96" t="str">
        <f>IF(E6415="","",VLOOKUP(E6415,[1]PROJECTES!$C$14:$G$5000,4,FALSE))</f>
        <v/>
      </c>
      <c r="H6415" s="118"/>
      <c r="I6415" s="97" t="str">
        <f>IF(H6415="","",VLOOKUP(H6415,BD!B$2:C$16,2,FALSE))</f>
        <v/>
      </c>
      <c r="J6415" s="98"/>
      <c r="K6415" s="135" t="str">
        <f t="shared" si="212"/>
        <v/>
      </c>
      <c r="L6415" s="99" t="str">
        <f t="shared" ca="1" si="213"/>
        <v>-</v>
      </c>
      <c r="M6415" s="93" t="str">
        <f>IF(E6415="","",VLOOKUP(E6415,[1]PROJECTES!$C$14:$Z$5000,21,FALSE))</f>
        <v/>
      </c>
      <c r="N6415" s="100"/>
      <c r="O6415" s="72" t="s">
        <v>229</v>
      </c>
      <c r="P6415" s="101"/>
      <c r="Q6415" s="132"/>
      <c r="R6415" s="102"/>
      <c r="S6415" s="91"/>
    </row>
    <row r="6416" spans="1:19" s="104" customFormat="1" ht="12.75" customHeight="1" x14ac:dyDescent="0.25">
      <c r="A6416" s="121"/>
      <c r="B6416" s="92" t="str">
        <f>IF(E6416="","",VLOOKUP(E6416,[1]PROJECTES!$C$14:$G$5000,2,FALSE))</f>
        <v/>
      </c>
      <c r="C6416" s="121"/>
      <c r="D6416" s="93" t="str">
        <f>IF(E6416="","",VLOOKUP(E6416,[1]PROJECTES!$C$14:$G$5000,5,FALSE))</f>
        <v/>
      </c>
      <c r="E6416" s="117"/>
      <c r="F6416" s="95"/>
      <c r="G6416" s="96" t="str">
        <f>IF(E6416="","",VLOOKUP(E6416,[1]PROJECTES!$C$14:$G$5000,4,FALSE))</f>
        <v/>
      </c>
      <c r="H6416" s="118"/>
      <c r="I6416" s="97" t="str">
        <f>IF(H6416="","",VLOOKUP(H6416,BD!B$2:C$16,2,FALSE))</f>
        <v/>
      </c>
      <c r="J6416" s="98"/>
      <c r="K6416" s="135" t="str">
        <f t="shared" si="212"/>
        <v/>
      </c>
      <c r="L6416" s="99" t="str">
        <f t="shared" ca="1" si="213"/>
        <v>-</v>
      </c>
      <c r="M6416" s="93" t="str">
        <f>IF(E6416="","",VLOOKUP(E6416,[1]PROJECTES!$C$14:$Z$5000,21,FALSE))</f>
        <v/>
      </c>
      <c r="N6416" s="100"/>
      <c r="O6416" s="72" t="s">
        <v>229</v>
      </c>
      <c r="P6416" s="101"/>
      <c r="Q6416" s="132"/>
      <c r="R6416" s="102"/>
      <c r="S6416" s="91"/>
    </row>
    <row r="6417" spans="1:19" s="104" customFormat="1" ht="12.75" customHeight="1" x14ac:dyDescent="0.25">
      <c r="A6417" s="121"/>
      <c r="B6417" s="92" t="str">
        <f>IF(E6417="","",VLOOKUP(E6417,[1]PROJECTES!$C$14:$G$5000,2,FALSE))</f>
        <v/>
      </c>
      <c r="C6417" s="121"/>
      <c r="D6417" s="93" t="str">
        <f>IF(E6417="","",VLOOKUP(E6417,[1]PROJECTES!$C$14:$G$5000,5,FALSE))</f>
        <v/>
      </c>
      <c r="E6417" s="117"/>
      <c r="F6417" s="95"/>
      <c r="G6417" s="96" t="str">
        <f>IF(E6417="","",VLOOKUP(E6417,[1]PROJECTES!$C$14:$G$5000,4,FALSE))</f>
        <v/>
      </c>
      <c r="H6417" s="118"/>
      <c r="I6417" s="97" t="str">
        <f>IF(H6417="","",VLOOKUP(H6417,BD!B$2:C$16,2,FALSE))</f>
        <v/>
      </c>
      <c r="J6417" s="98"/>
      <c r="K6417" s="135" t="str">
        <f t="shared" si="212"/>
        <v/>
      </c>
      <c r="L6417" s="99" t="str">
        <f t="shared" ca="1" si="213"/>
        <v>-</v>
      </c>
      <c r="M6417" s="93" t="str">
        <f>IF(E6417="","",VLOOKUP(E6417,[1]PROJECTES!$C$14:$Z$5000,21,FALSE))</f>
        <v/>
      </c>
      <c r="N6417" s="100"/>
      <c r="O6417" s="72" t="s">
        <v>229</v>
      </c>
      <c r="P6417" s="101"/>
      <c r="Q6417" s="132"/>
      <c r="R6417" s="102"/>
      <c r="S6417" s="91"/>
    </row>
    <row r="6418" spans="1:19" s="104" customFormat="1" ht="12.75" customHeight="1" x14ac:dyDescent="0.25">
      <c r="A6418" s="121"/>
      <c r="B6418" s="92" t="str">
        <f>IF(E6418="","",VLOOKUP(E6418,[1]PROJECTES!$C$14:$G$5000,2,FALSE))</f>
        <v/>
      </c>
      <c r="C6418" s="121"/>
      <c r="D6418" s="93" t="str">
        <f>IF(E6418="","",VLOOKUP(E6418,[1]PROJECTES!$C$14:$G$5000,5,FALSE))</f>
        <v/>
      </c>
      <c r="E6418" s="117"/>
      <c r="F6418" s="95"/>
      <c r="G6418" s="96" t="str">
        <f>IF(E6418="","",VLOOKUP(E6418,[1]PROJECTES!$C$14:$G$5000,4,FALSE))</f>
        <v/>
      </c>
      <c r="H6418" s="118"/>
      <c r="I6418" s="97" t="str">
        <f>IF(H6418="","",VLOOKUP(H6418,BD!B$2:C$16,2,FALSE))</f>
        <v/>
      </c>
      <c r="J6418" s="98"/>
      <c r="K6418" s="135" t="str">
        <f t="shared" si="212"/>
        <v/>
      </c>
      <c r="L6418" s="99" t="str">
        <f t="shared" ca="1" si="213"/>
        <v>-</v>
      </c>
      <c r="M6418" s="93" t="str">
        <f>IF(E6418="","",VLOOKUP(E6418,[1]PROJECTES!$C$14:$Z$5000,21,FALSE))</f>
        <v/>
      </c>
      <c r="N6418" s="100"/>
      <c r="O6418" s="72" t="s">
        <v>229</v>
      </c>
      <c r="P6418" s="101"/>
      <c r="Q6418" s="132"/>
      <c r="R6418" s="102"/>
      <c r="S6418" s="91"/>
    </row>
    <row r="6419" spans="1:19" s="104" customFormat="1" ht="12.75" customHeight="1" x14ac:dyDescent="0.25">
      <c r="A6419" s="121"/>
      <c r="B6419" s="92" t="str">
        <f>IF(E6419="","",VLOOKUP(E6419,[1]PROJECTES!$C$14:$G$5000,2,FALSE))</f>
        <v/>
      </c>
      <c r="C6419" s="121"/>
      <c r="D6419" s="93" t="str">
        <f>IF(E6419="","",VLOOKUP(E6419,[1]PROJECTES!$C$14:$G$5000,5,FALSE))</f>
        <v/>
      </c>
      <c r="E6419" s="117"/>
      <c r="F6419" s="95"/>
      <c r="G6419" s="96" t="str">
        <f>IF(E6419="","",VLOOKUP(E6419,[1]PROJECTES!$C$14:$G$5000,4,FALSE))</f>
        <v/>
      </c>
      <c r="H6419" s="118"/>
      <c r="I6419" s="97" t="str">
        <f>IF(H6419="","",VLOOKUP(H6419,BD!B$2:C$16,2,FALSE))</f>
        <v/>
      </c>
      <c r="J6419" s="98"/>
      <c r="K6419" s="135" t="str">
        <f t="shared" si="212"/>
        <v/>
      </c>
      <c r="L6419" s="99" t="str">
        <f t="shared" ca="1" si="213"/>
        <v>-</v>
      </c>
      <c r="M6419" s="93" t="str">
        <f>IF(E6419="","",VLOOKUP(E6419,[1]PROJECTES!$C$14:$Z$5000,21,FALSE))</f>
        <v/>
      </c>
      <c r="N6419" s="100"/>
      <c r="O6419" s="72" t="s">
        <v>229</v>
      </c>
      <c r="P6419" s="101"/>
      <c r="Q6419" s="132"/>
      <c r="R6419" s="102"/>
      <c r="S6419" s="91"/>
    </row>
    <row r="6420" spans="1:19" s="104" customFormat="1" ht="12.75" customHeight="1" x14ac:dyDescent="0.25">
      <c r="A6420" s="121"/>
      <c r="B6420" s="92" t="str">
        <f>IF(E6420="","",VLOOKUP(E6420,[1]PROJECTES!$C$14:$G$5000,2,FALSE))</f>
        <v/>
      </c>
      <c r="C6420" s="121"/>
      <c r="D6420" s="93" t="str">
        <f>IF(E6420="","",VLOOKUP(E6420,[1]PROJECTES!$C$14:$G$5000,5,FALSE))</f>
        <v/>
      </c>
      <c r="E6420" s="117"/>
      <c r="F6420" s="95"/>
      <c r="G6420" s="96" t="str">
        <f>IF(E6420="","",VLOOKUP(E6420,[1]PROJECTES!$C$14:$G$5000,4,FALSE))</f>
        <v/>
      </c>
      <c r="H6420" s="118"/>
      <c r="I6420" s="97" t="str">
        <f>IF(H6420="","",VLOOKUP(H6420,BD!B$2:C$16,2,FALSE))</f>
        <v/>
      </c>
      <c r="J6420" s="98"/>
      <c r="K6420" s="135" t="str">
        <f t="shared" si="212"/>
        <v/>
      </c>
      <c r="L6420" s="99" t="str">
        <f t="shared" ca="1" si="213"/>
        <v>-</v>
      </c>
      <c r="M6420" s="93" t="str">
        <f>IF(E6420="","",VLOOKUP(E6420,[1]PROJECTES!$C$14:$Z$5000,21,FALSE))</f>
        <v/>
      </c>
      <c r="N6420" s="100"/>
      <c r="O6420" s="72" t="s">
        <v>229</v>
      </c>
      <c r="P6420" s="101"/>
      <c r="Q6420" s="132"/>
      <c r="R6420" s="102"/>
      <c r="S6420" s="91"/>
    </row>
    <row r="6421" spans="1:19" s="104" customFormat="1" ht="12.75" customHeight="1" x14ac:dyDescent="0.25">
      <c r="A6421" s="121"/>
      <c r="B6421" s="92" t="str">
        <f>IF(E6421="","",VLOOKUP(E6421,[1]PROJECTES!$C$14:$G$5000,2,FALSE))</f>
        <v/>
      </c>
      <c r="C6421" s="121"/>
      <c r="D6421" s="93" t="str">
        <f>IF(E6421="","",VLOOKUP(E6421,[1]PROJECTES!$C$14:$G$5000,5,FALSE))</f>
        <v/>
      </c>
      <c r="E6421" s="117"/>
      <c r="F6421" s="95"/>
      <c r="G6421" s="96" t="str">
        <f>IF(E6421="","",VLOOKUP(E6421,[1]PROJECTES!$C$14:$G$5000,4,FALSE))</f>
        <v/>
      </c>
      <c r="H6421" s="118"/>
      <c r="I6421" s="97" t="str">
        <f>IF(H6421="","",VLOOKUP(H6421,BD!B$2:C$16,2,FALSE))</f>
        <v/>
      </c>
      <c r="J6421" s="98"/>
      <c r="K6421" s="135" t="str">
        <f t="shared" si="212"/>
        <v/>
      </c>
      <c r="L6421" s="99" t="str">
        <f t="shared" ca="1" si="213"/>
        <v>-</v>
      </c>
      <c r="M6421" s="93" t="str">
        <f>IF(E6421="","",VLOOKUP(E6421,[1]PROJECTES!$C$14:$Z$5000,21,FALSE))</f>
        <v/>
      </c>
      <c r="N6421" s="100"/>
      <c r="O6421" s="72" t="s">
        <v>229</v>
      </c>
      <c r="P6421" s="101"/>
      <c r="Q6421" s="132"/>
      <c r="R6421" s="102"/>
      <c r="S6421" s="91"/>
    </row>
    <row r="6422" spans="1:19" s="104" customFormat="1" ht="12.75" customHeight="1" x14ac:dyDescent="0.25">
      <c r="A6422" s="121"/>
      <c r="B6422" s="92" t="str">
        <f>IF(E6422="","",VLOOKUP(E6422,[1]PROJECTES!$C$14:$G$5000,2,FALSE))</f>
        <v/>
      </c>
      <c r="C6422" s="121"/>
      <c r="D6422" s="93" t="str">
        <f>IF(E6422="","",VLOOKUP(E6422,[1]PROJECTES!$C$14:$G$5000,5,FALSE))</f>
        <v/>
      </c>
      <c r="E6422" s="117"/>
      <c r="F6422" s="95"/>
      <c r="G6422" s="96" t="str">
        <f>IF(E6422="","",VLOOKUP(E6422,[1]PROJECTES!$C$14:$G$5000,4,FALSE))</f>
        <v/>
      </c>
      <c r="H6422" s="118"/>
      <c r="I6422" s="97" t="str">
        <f>IF(H6422="","",VLOOKUP(H6422,BD!B$2:C$16,2,FALSE))</f>
        <v/>
      </c>
      <c r="J6422" s="98"/>
      <c r="K6422" s="135" t="str">
        <f t="shared" si="212"/>
        <v/>
      </c>
      <c r="L6422" s="99" t="str">
        <f t="shared" ca="1" si="213"/>
        <v>-</v>
      </c>
      <c r="M6422" s="93" t="str">
        <f>IF(E6422="","",VLOOKUP(E6422,[1]PROJECTES!$C$14:$Z$5000,21,FALSE))</f>
        <v/>
      </c>
      <c r="N6422" s="100"/>
      <c r="O6422" s="72" t="s">
        <v>229</v>
      </c>
      <c r="P6422" s="101"/>
      <c r="Q6422" s="132"/>
      <c r="R6422" s="102"/>
      <c r="S6422" s="91"/>
    </row>
    <row r="6423" spans="1:19" s="104" customFormat="1" ht="12.75" customHeight="1" x14ac:dyDescent="0.25">
      <c r="A6423" s="121"/>
      <c r="B6423" s="92" t="str">
        <f>IF(E6423="","",VLOOKUP(E6423,[1]PROJECTES!$C$14:$G$5000,2,FALSE))</f>
        <v/>
      </c>
      <c r="C6423" s="121"/>
      <c r="D6423" s="93" t="str">
        <f>IF(E6423="","",VLOOKUP(E6423,[1]PROJECTES!$C$14:$G$5000,5,FALSE))</f>
        <v/>
      </c>
      <c r="E6423" s="117"/>
      <c r="F6423" s="95"/>
      <c r="G6423" s="96" t="str">
        <f>IF(E6423="","",VLOOKUP(E6423,[1]PROJECTES!$C$14:$G$5000,4,FALSE))</f>
        <v/>
      </c>
      <c r="H6423" s="118"/>
      <c r="I6423" s="97" t="str">
        <f>IF(H6423="","",VLOOKUP(H6423,BD!B$2:C$16,2,FALSE))</f>
        <v/>
      </c>
      <c r="J6423" s="98"/>
      <c r="K6423" s="135" t="str">
        <f t="shared" si="212"/>
        <v/>
      </c>
      <c r="L6423" s="99" t="str">
        <f t="shared" ca="1" si="213"/>
        <v>-</v>
      </c>
      <c r="M6423" s="93" t="str">
        <f>IF(E6423="","",VLOOKUP(E6423,[1]PROJECTES!$C$14:$Z$5000,21,FALSE))</f>
        <v/>
      </c>
      <c r="N6423" s="100"/>
      <c r="O6423" s="72" t="s">
        <v>229</v>
      </c>
      <c r="P6423" s="101"/>
      <c r="Q6423" s="132"/>
      <c r="R6423" s="102"/>
      <c r="S6423" s="91"/>
    </row>
    <row r="6424" spans="1:19" s="104" customFormat="1" ht="12.75" customHeight="1" x14ac:dyDescent="0.25">
      <c r="A6424" s="121"/>
      <c r="B6424" s="92" t="str">
        <f>IF(E6424="","",VLOOKUP(E6424,[1]PROJECTES!$C$14:$G$5000,2,FALSE))</f>
        <v/>
      </c>
      <c r="C6424" s="121"/>
      <c r="D6424" s="93" t="str">
        <f>IF(E6424="","",VLOOKUP(E6424,[1]PROJECTES!$C$14:$G$5000,5,FALSE))</f>
        <v/>
      </c>
      <c r="E6424" s="117"/>
      <c r="F6424" s="95"/>
      <c r="G6424" s="96" t="str">
        <f>IF(E6424="","",VLOOKUP(E6424,[1]PROJECTES!$C$14:$G$5000,4,FALSE))</f>
        <v/>
      </c>
      <c r="H6424" s="118"/>
      <c r="I6424" s="97" t="str">
        <f>IF(H6424="","",VLOOKUP(H6424,BD!B$2:C$16,2,FALSE))</f>
        <v/>
      </c>
      <c r="J6424" s="98"/>
      <c r="K6424" s="135" t="str">
        <f t="shared" si="212"/>
        <v/>
      </c>
      <c r="L6424" s="99" t="str">
        <f t="shared" ca="1" si="213"/>
        <v>-</v>
      </c>
      <c r="M6424" s="93" t="str">
        <f>IF(E6424="","",VLOOKUP(E6424,[1]PROJECTES!$C$14:$Z$5000,21,FALSE))</f>
        <v/>
      </c>
      <c r="N6424" s="100"/>
      <c r="O6424" s="72" t="s">
        <v>229</v>
      </c>
      <c r="P6424" s="101"/>
      <c r="Q6424" s="132"/>
      <c r="R6424" s="102"/>
      <c r="S6424" s="91"/>
    </row>
    <row r="6425" spans="1:19" s="104" customFormat="1" ht="12.75" customHeight="1" x14ac:dyDescent="0.25">
      <c r="A6425" s="121"/>
      <c r="B6425" s="92" t="str">
        <f>IF(E6425="","",VLOOKUP(E6425,[1]PROJECTES!$C$14:$G$5000,2,FALSE))</f>
        <v/>
      </c>
      <c r="C6425" s="121"/>
      <c r="D6425" s="93" t="str">
        <f>IF(E6425="","",VLOOKUP(E6425,[1]PROJECTES!$C$14:$G$5000,5,FALSE))</f>
        <v/>
      </c>
      <c r="E6425" s="117"/>
      <c r="F6425" s="95"/>
      <c r="G6425" s="96" t="str">
        <f>IF(E6425="","",VLOOKUP(E6425,[1]PROJECTES!$C$14:$G$5000,4,FALSE))</f>
        <v/>
      </c>
      <c r="H6425" s="118"/>
      <c r="I6425" s="97" t="str">
        <f>IF(H6425="","",VLOOKUP(H6425,BD!B$2:C$16,2,FALSE))</f>
        <v/>
      </c>
      <c r="J6425" s="98"/>
      <c r="K6425" s="135" t="str">
        <f t="shared" si="212"/>
        <v/>
      </c>
      <c r="L6425" s="99" t="str">
        <f t="shared" ca="1" si="213"/>
        <v>-</v>
      </c>
      <c r="M6425" s="93" t="str">
        <f>IF(E6425="","",VLOOKUP(E6425,[1]PROJECTES!$C$14:$Z$5000,21,FALSE))</f>
        <v/>
      </c>
      <c r="N6425" s="100"/>
      <c r="O6425" s="72" t="s">
        <v>229</v>
      </c>
      <c r="P6425" s="101"/>
      <c r="Q6425" s="132"/>
      <c r="R6425" s="102"/>
      <c r="S6425" s="91"/>
    </row>
    <row r="6426" spans="1:19" s="104" customFormat="1" ht="12.75" customHeight="1" x14ac:dyDescent="0.25">
      <c r="A6426" s="121"/>
      <c r="B6426" s="92" t="str">
        <f>IF(E6426="","",VLOOKUP(E6426,[1]PROJECTES!$C$14:$G$5000,2,FALSE))</f>
        <v/>
      </c>
      <c r="C6426" s="121"/>
      <c r="D6426" s="93" t="str">
        <f>IF(E6426="","",VLOOKUP(E6426,[1]PROJECTES!$C$14:$G$5000,5,FALSE))</f>
        <v/>
      </c>
      <c r="E6426" s="117"/>
      <c r="F6426" s="95"/>
      <c r="G6426" s="96" t="str">
        <f>IF(E6426="","",VLOOKUP(E6426,[1]PROJECTES!$C$14:$G$5000,4,FALSE))</f>
        <v/>
      </c>
      <c r="H6426" s="118"/>
      <c r="I6426" s="97" t="str">
        <f>IF(H6426="","",VLOOKUP(H6426,BD!B$2:C$16,2,FALSE))</f>
        <v/>
      </c>
      <c r="J6426" s="98"/>
      <c r="K6426" s="135" t="str">
        <f t="shared" si="212"/>
        <v/>
      </c>
      <c r="L6426" s="99" t="str">
        <f t="shared" ca="1" si="213"/>
        <v>-</v>
      </c>
      <c r="M6426" s="93" t="str">
        <f>IF(E6426="","",VLOOKUP(E6426,[1]PROJECTES!$C$14:$Z$5000,21,FALSE))</f>
        <v/>
      </c>
      <c r="N6426" s="100"/>
      <c r="O6426" s="72" t="s">
        <v>229</v>
      </c>
      <c r="P6426" s="101"/>
      <c r="Q6426" s="132"/>
      <c r="R6426" s="102"/>
      <c r="S6426" s="91"/>
    </row>
    <row r="6427" spans="1:19" s="104" customFormat="1" ht="12.75" customHeight="1" x14ac:dyDescent="0.25">
      <c r="A6427" s="121"/>
      <c r="B6427" s="92" t="str">
        <f>IF(E6427="","",VLOOKUP(E6427,[1]PROJECTES!$C$14:$G$5000,2,FALSE))</f>
        <v/>
      </c>
      <c r="C6427" s="121"/>
      <c r="D6427" s="93" t="str">
        <f>IF(E6427="","",VLOOKUP(E6427,[1]PROJECTES!$C$14:$G$5000,5,FALSE))</f>
        <v/>
      </c>
      <c r="E6427" s="117"/>
      <c r="F6427" s="95"/>
      <c r="G6427" s="96" t="str">
        <f>IF(E6427="","",VLOOKUP(E6427,[1]PROJECTES!$C$14:$G$5000,4,FALSE))</f>
        <v/>
      </c>
      <c r="H6427" s="118"/>
      <c r="I6427" s="97" t="str">
        <f>IF(H6427="","",VLOOKUP(H6427,BD!B$2:C$16,2,FALSE))</f>
        <v/>
      </c>
      <c r="J6427" s="98"/>
      <c r="K6427" s="135" t="str">
        <f t="shared" si="212"/>
        <v/>
      </c>
      <c r="L6427" s="99" t="str">
        <f t="shared" ca="1" si="213"/>
        <v>-</v>
      </c>
      <c r="M6427" s="93" t="str">
        <f>IF(E6427="","",VLOOKUP(E6427,[1]PROJECTES!$C$14:$Z$5000,21,FALSE))</f>
        <v/>
      </c>
      <c r="N6427" s="100"/>
      <c r="O6427" s="72" t="s">
        <v>229</v>
      </c>
      <c r="P6427" s="101"/>
      <c r="Q6427" s="132"/>
      <c r="R6427" s="102"/>
      <c r="S6427" s="91"/>
    </row>
    <row r="6428" spans="1:19" s="104" customFormat="1" ht="12.75" customHeight="1" x14ac:dyDescent="0.25">
      <c r="A6428" s="121"/>
      <c r="B6428" s="92" t="str">
        <f>IF(E6428="","",VLOOKUP(E6428,[1]PROJECTES!$C$14:$G$5000,2,FALSE))</f>
        <v/>
      </c>
      <c r="C6428" s="121"/>
      <c r="D6428" s="93" t="str">
        <f>IF(E6428="","",VLOOKUP(E6428,[1]PROJECTES!$C$14:$G$5000,5,FALSE))</f>
        <v/>
      </c>
      <c r="E6428" s="117"/>
      <c r="F6428" s="95"/>
      <c r="G6428" s="96" t="str">
        <f>IF(E6428="","",VLOOKUP(E6428,[1]PROJECTES!$C$14:$G$5000,4,FALSE))</f>
        <v/>
      </c>
      <c r="H6428" s="118"/>
      <c r="I6428" s="97" t="str">
        <f>IF(H6428="","",VLOOKUP(H6428,BD!B$2:C$16,2,FALSE))</f>
        <v/>
      </c>
      <c r="J6428" s="98"/>
      <c r="K6428" s="135" t="str">
        <f t="shared" si="212"/>
        <v/>
      </c>
      <c r="L6428" s="99" t="str">
        <f t="shared" ca="1" si="213"/>
        <v>-</v>
      </c>
      <c r="M6428" s="93" t="str">
        <f>IF(E6428="","",VLOOKUP(E6428,[1]PROJECTES!$C$14:$Z$5000,21,FALSE))</f>
        <v/>
      </c>
      <c r="N6428" s="100"/>
      <c r="O6428" s="72" t="s">
        <v>229</v>
      </c>
      <c r="P6428" s="101"/>
      <c r="Q6428" s="132"/>
      <c r="R6428" s="102"/>
      <c r="S6428" s="91"/>
    </row>
    <row r="6429" spans="1:19" s="104" customFormat="1" ht="12.75" customHeight="1" x14ac:dyDescent="0.25">
      <c r="A6429" s="121"/>
      <c r="B6429" s="92" t="str">
        <f>IF(E6429="","",VLOOKUP(E6429,[1]PROJECTES!$C$14:$G$5000,2,FALSE))</f>
        <v/>
      </c>
      <c r="C6429" s="121"/>
      <c r="D6429" s="93" t="str">
        <f>IF(E6429="","",VLOOKUP(E6429,[1]PROJECTES!$C$14:$G$5000,5,FALSE))</f>
        <v/>
      </c>
      <c r="E6429" s="117"/>
      <c r="F6429" s="95"/>
      <c r="G6429" s="96" t="str">
        <f>IF(E6429="","",VLOOKUP(E6429,[1]PROJECTES!$C$14:$G$5000,4,FALSE))</f>
        <v/>
      </c>
      <c r="H6429" s="118"/>
      <c r="I6429" s="97" t="str">
        <f>IF(H6429="","",VLOOKUP(H6429,BD!B$2:C$16,2,FALSE))</f>
        <v/>
      </c>
      <c r="J6429" s="98"/>
      <c r="K6429" s="135" t="str">
        <f t="shared" si="212"/>
        <v/>
      </c>
      <c r="L6429" s="99" t="str">
        <f t="shared" ca="1" si="213"/>
        <v>-</v>
      </c>
      <c r="M6429" s="93" t="str">
        <f>IF(E6429="","",VLOOKUP(E6429,[1]PROJECTES!$C$14:$Z$5000,21,FALSE))</f>
        <v/>
      </c>
      <c r="N6429" s="100"/>
      <c r="O6429" s="72" t="s">
        <v>229</v>
      </c>
      <c r="P6429" s="101"/>
      <c r="Q6429" s="132"/>
      <c r="R6429" s="102"/>
      <c r="S6429" s="91"/>
    </row>
    <row r="6430" spans="1:19" s="104" customFormat="1" ht="12.75" customHeight="1" x14ac:dyDescent="0.25">
      <c r="A6430" s="121"/>
      <c r="B6430" s="92" t="str">
        <f>IF(E6430="","",VLOOKUP(E6430,[1]PROJECTES!$C$14:$G$5000,2,FALSE))</f>
        <v/>
      </c>
      <c r="C6430" s="121"/>
      <c r="D6430" s="93" t="str">
        <f>IF(E6430="","",VLOOKUP(E6430,[1]PROJECTES!$C$14:$G$5000,5,FALSE))</f>
        <v/>
      </c>
      <c r="E6430" s="117"/>
      <c r="F6430" s="95"/>
      <c r="G6430" s="96" t="str">
        <f>IF(E6430="","",VLOOKUP(E6430,[1]PROJECTES!$C$14:$G$5000,4,FALSE))</f>
        <v/>
      </c>
      <c r="H6430" s="118"/>
      <c r="I6430" s="97" t="str">
        <f>IF(H6430="","",VLOOKUP(H6430,BD!B$2:C$16,2,FALSE))</f>
        <v/>
      </c>
      <c r="J6430" s="98"/>
      <c r="K6430" s="135" t="str">
        <f t="shared" si="212"/>
        <v/>
      </c>
      <c r="L6430" s="99" t="str">
        <f t="shared" ca="1" si="213"/>
        <v>-</v>
      </c>
      <c r="M6430" s="93" t="str">
        <f>IF(E6430="","",VLOOKUP(E6430,[1]PROJECTES!$C$14:$Z$5000,21,FALSE))</f>
        <v/>
      </c>
      <c r="N6430" s="100"/>
      <c r="O6430" s="72" t="s">
        <v>229</v>
      </c>
      <c r="P6430" s="101"/>
      <c r="Q6430" s="132"/>
      <c r="R6430" s="102"/>
      <c r="S6430" s="91"/>
    </row>
    <row r="6431" spans="1:19" s="104" customFormat="1" ht="12.75" customHeight="1" x14ac:dyDescent="0.25">
      <c r="A6431" s="121"/>
      <c r="B6431" s="92" t="str">
        <f>IF(E6431="","",VLOOKUP(E6431,[1]PROJECTES!$C$14:$G$5000,2,FALSE))</f>
        <v/>
      </c>
      <c r="C6431" s="121"/>
      <c r="D6431" s="93" t="str">
        <f>IF(E6431="","",VLOOKUP(E6431,[1]PROJECTES!$C$14:$G$5000,5,FALSE))</f>
        <v/>
      </c>
      <c r="E6431" s="117"/>
      <c r="F6431" s="95"/>
      <c r="G6431" s="96" t="str">
        <f>IF(E6431="","",VLOOKUP(E6431,[1]PROJECTES!$C$14:$G$5000,4,FALSE))</f>
        <v/>
      </c>
      <c r="H6431" s="118"/>
      <c r="I6431" s="97" t="str">
        <f>IF(H6431="","",VLOOKUP(H6431,BD!B$2:C$16,2,FALSE))</f>
        <v/>
      </c>
      <c r="J6431" s="98"/>
      <c r="K6431" s="135" t="str">
        <f t="shared" si="212"/>
        <v/>
      </c>
      <c r="L6431" s="99" t="str">
        <f t="shared" ca="1" si="213"/>
        <v>-</v>
      </c>
      <c r="M6431" s="93" t="str">
        <f>IF(E6431="","",VLOOKUP(E6431,[1]PROJECTES!$C$14:$Z$5000,21,FALSE))</f>
        <v/>
      </c>
      <c r="N6431" s="100"/>
      <c r="O6431" s="72" t="s">
        <v>229</v>
      </c>
      <c r="P6431" s="101"/>
      <c r="Q6431" s="132"/>
      <c r="R6431" s="102"/>
      <c r="S6431" s="91"/>
    </row>
    <row r="6432" spans="1:19" s="104" customFormat="1" ht="12.75" customHeight="1" x14ac:dyDescent="0.25">
      <c r="A6432" s="121"/>
      <c r="B6432" s="92" t="str">
        <f>IF(E6432="","",VLOOKUP(E6432,[1]PROJECTES!$C$14:$G$5000,2,FALSE))</f>
        <v/>
      </c>
      <c r="C6432" s="121"/>
      <c r="D6432" s="93" t="str">
        <f>IF(E6432="","",VLOOKUP(E6432,[1]PROJECTES!$C$14:$G$5000,5,FALSE))</f>
        <v/>
      </c>
      <c r="E6432" s="117"/>
      <c r="F6432" s="95"/>
      <c r="G6432" s="96" t="str">
        <f>IF(E6432="","",VLOOKUP(E6432,[1]PROJECTES!$C$14:$G$5000,4,FALSE))</f>
        <v/>
      </c>
      <c r="H6432" s="118"/>
      <c r="I6432" s="97" t="str">
        <f>IF(H6432="","",VLOOKUP(H6432,BD!B$2:C$16,2,FALSE))</f>
        <v/>
      </c>
      <c r="J6432" s="98"/>
      <c r="K6432" s="135" t="str">
        <f t="shared" si="212"/>
        <v/>
      </c>
      <c r="L6432" s="99" t="str">
        <f t="shared" ca="1" si="213"/>
        <v>-</v>
      </c>
      <c r="M6432" s="93" t="str">
        <f>IF(E6432="","",VLOOKUP(E6432,[1]PROJECTES!$C$14:$Z$5000,21,FALSE))</f>
        <v/>
      </c>
      <c r="N6432" s="100"/>
      <c r="O6432" s="72" t="s">
        <v>229</v>
      </c>
      <c r="P6432" s="101"/>
      <c r="Q6432" s="132"/>
      <c r="R6432" s="102"/>
      <c r="S6432" s="91"/>
    </row>
    <row r="6433" spans="1:19" s="104" customFormat="1" ht="12.75" customHeight="1" x14ac:dyDescent="0.25">
      <c r="A6433" s="121"/>
      <c r="B6433" s="92" t="str">
        <f>IF(E6433="","",VLOOKUP(E6433,[1]PROJECTES!$C$14:$G$5000,2,FALSE))</f>
        <v/>
      </c>
      <c r="C6433" s="121"/>
      <c r="D6433" s="93" t="str">
        <f>IF(E6433="","",VLOOKUP(E6433,[1]PROJECTES!$C$14:$G$5000,5,FALSE))</f>
        <v/>
      </c>
      <c r="E6433" s="117"/>
      <c r="F6433" s="95"/>
      <c r="G6433" s="96" t="str">
        <f>IF(E6433="","",VLOOKUP(E6433,[1]PROJECTES!$C$14:$G$5000,4,FALSE))</f>
        <v/>
      </c>
      <c r="H6433" s="118"/>
      <c r="I6433" s="97" t="str">
        <f>IF(H6433="","",VLOOKUP(H6433,BD!B$2:C$16,2,FALSE))</f>
        <v/>
      </c>
      <c r="J6433" s="98"/>
      <c r="K6433" s="135" t="str">
        <f t="shared" si="212"/>
        <v/>
      </c>
      <c r="L6433" s="99" t="str">
        <f t="shared" ca="1" si="213"/>
        <v>-</v>
      </c>
      <c r="M6433" s="93" t="str">
        <f>IF(E6433="","",VLOOKUP(E6433,[1]PROJECTES!$C$14:$Z$5000,21,FALSE))</f>
        <v/>
      </c>
      <c r="N6433" s="100"/>
      <c r="O6433" s="72" t="s">
        <v>229</v>
      </c>
      <c r="P6433" s="101"/>
      <c r="Q6433" s="132"/>
      <c r="R6433" s="102"/>
      <c r="S6433" s="91"/>
    </row>
    <row r="6434" spans="1:19" s="104" customFormat="1" ht="12.75" customHeight="1" x14ac:dyDescent="0.25">
      <c r="A6434" s="121"/>
      <c r="B6434" s="92" t="str">
        <f>IF(E6434="","",VLOOKUP(E6434,[1]PROJECTES!$C$14:$G$5000,2,FALSE))</f>
        <v/>
      </c>
      <c r="C6434" s="121"/>
      <c r="D6434" s="93" t="str">
        <f>IF(E6434="","",VLOOKUP(E6434,[1]PROJECTES!$C$14:$G$5000,5,FALSE))</f>
        <v/>
      </c>
      <c r="E6434" s="117"/>
      <c r="F6434" s="95"/>
      <c r="G6434" s="96" t="str">
        <f>IF(E6434="","",VLOOKUP(E6434,[1]PROJECTES!$C$14:$G$5000,4,FALSE))</f>
        <v/>
      </c>
      <c r="H6434" s="118"/>
      <c r="I6434" s="97" t="str">
        <f>IF(H6434="","",VLOOKUP(H6434,BD!B$2:C$16,2,FALSE))</f>
        <v/>
      </c>
      <c r="J6434" s="98"/>
      <c r="K6434" s="135" t="str">
        <f t="shared" si="212"/>
        <v/>
      </c>
      <c r="L6434" s="99" t="str">
        <f t="shared" ca="1" si="213"/>
        <v>-</v>
      </c>
      <c r="M6434" s="93" t="str">
        <f>IF(E6434="","",VLOOKUP(E6434,[1]PROJECTES!$C$14:$Z$5000,21,FALSE))</f>
        <v/>
      </c>
      <c r="N6434" s="100"/>
      <c r="O6434" s="72" t="s">
        <v>229</v>
      </c>
      <c r="P6434" s="101"/>
      <c r="Q6434" s="132"/>
      <c r="R6434" s="102"/>
      <c r="S6434" s="91"/>
    </row>
    <row r="6435" spans="1:19" s="104" customFormat="1" ht="12.75" customHeight="1" x14ac:dyDescent="0.25">
      <c r="A6435" s="121"/>
      <c r="B6435" s="92" t="str">
        <f>IF(E6435="","",VLOOKUP(E6435,[1]PROJECTES!$C$14:$G$5000,2,FALSE))</f>
        <v/>
      </c>
      <c r="C6435" s="121"/>
      <c r="D6435" s="93" t="str">
        <f>IF(E6435="","",VLOOKUP(E6435,[1]PROJECTES!$C$14:$G$5000,5,FALSE))</f>
        <v/>
      </c>
      <c r="E6435" s="117"/>
      <c r="F6435" s="95"/>
      <c r="G6435" s="96" t="str">
        <f>IF(E6435="","",VLOOKUP(E6435,[1]PROJECTES!$C$14:$G$5000,4,FALSE))</f>
        <v/>
      </c>
      <c r="H6435" s="118"/>
      <c r="I6435" s="97" t="str">
        <f>IF(H6435="","",VLOOKUP(H6435,BD!B$2:C$16,2,FALSE))</f>
        <v/>
      </c>
      <c r="J6435" s="98"/>
      <c r="K6435" s="135" t="str">
        <f t="shared" si="212"/>
        <v/>
      </c>
      <c r="L6435" s="99" t="str">
        <f t="shared" ca="1" si="213"/>
        <v>-</v>
      </c>
      <c r="M6435" s="93" t="str">
        <f>IF(E6435="","",VLOOKUP(E6435,[1]PROJECTES!$C$14:$Z$5000,21,FALSE))</f>
        <v/>
      </c>
      <c r="N6435" s="100"/>
      <c r="O6435" s="72" t="s">
        <v>229</v>
      </c>
      <c r="P6435" s="101"/>
      <c r="Q6435" s="132"/>
      <c r="R6435" s="102"/>
      <c r="S6435" s="91"/>
    </row>
    <row r="6436" spans="1:19" s="104" customFormat="1" ht="12.75" customHeight="1" x14ac:dyDescent="0.25">
      <c r="A6436" s="121"/>
      <c r="B6436" s="92" t="str">
        <f>IF(E6436="","",VLOOKUP(E6436,[1]PROJECTES!$C$14:$G$5000,2,FALSE))</f>
        <v/>
      </c>
      <c r="C6436" s="121"/>
      <c r="D6436" s="93" t="str">
        <f>IF(E6436="","",VLOOKUP(E6436,[1]PROJECTES!$C$14:$G$5000,5,FALSE))</f>
        <v/>
      </c>
      <c r="E6436" s="117"/>
      <c r="F6436" s="95"/>
      <c r="G6436" s="96" t="str">
        <f>IF(E6436="","",VLOOKUP(E6436,[1]PROJECTES!$C$14:$G$5000,4,FALSE))</f>
        <v/>
      </c>
      <c r="H6436" s="118"/>
      <c r="I6436" s="97" t="str">
        <f>IF(H6436="","",VLOOKUP(H6436,BD!B$2:C$16,2,FALSE))</f>
        <v/>
      </c>
      <c r="J6436" s="98"/>
      <c r="K6436" s="135" t="str">
        <f t="shared" si="212"/>
        <v/>
      </c>
      <c r="L6436" s="99" t="str">
        <f t="shared" ca="1" si="213"/>
        <v>-</v>
      </c>
      <c r="M6436" s="93" t="str">
        <f>IF(E6436="","",VLOOKUP(E6436,[1]PROJECTES!$C$14:$Z$5000,21,FALSE))</f>
        <v/>
      </c>
      <c r="N6436" s="100"/>
      <c r="O6436" s="72" t="s">
        <v>229</v>
      </c>
      <c r="P6436" s="101"/>
      <c r="Q6436" s="132"/>
      <c r="R6436" s="102"/>
      <c r="S6436" s="91"/>
    </row>
    <row r="6437" spans="1:19" s="104" customFormat="1" ht="12.75" customHeight="1" x14ac:dyDescent="0.25">
      <c r="A6437" s="121"/>
      <c r="B6437" s="92" t="str">
        <f>IF(E6437="","",VLOOKUP(E6437,[1]PROJECTES!$C$14:$G$5000,2,FALSE))</f>
        <v/>
      </c>
      <c r="C6437" s="121"/>
      <c r="D6437" s="93" t="str">
        <f>IF(E6437="","",VLOOKUP(E6437,[1]PROJECTES!$C$14:$G$5000,5,FALSE))</f>
        <v/>
      </c>
      <c r="E6437" s="117"/>
      <c r="F6437" s="95"/>
      <c r="G6437" s="96" t="str">
        <f>IF(E6437="","",VLOOKUP(E6437,[1]PROJECTES!$C$14:$G$5000,4,FALSE))</f>
        <v/>
      </c>
      <c r="H6437" s="118"/>
      <c r="I6437" s="97" t="str">
        <f>IF(H6437="","",VLOOKUP(H6437,BD!B$2:C$16,2,FALSE))</f>
        <v/>
      </c>
      <c r="J6437" s="98"/>
      <c r="K6437" s="135" t="str">
        <f t="shared" si="212"/>
        <v/>
      </c>
      <c r="L6437" s="99" t="str">
        <f t="shared" ca="1" si="213"/>
        <v>-</v>
      </c>
      <c r="M6437" s="93" t="str">
        <f>IF(E6437="","",VLOOKUP(E6437,[1]PROJECTES!$C$14:$Z$5000,21,FALSE))</f>
        <v/>
      </c>
      <c r="N6437" s="100"/>
      <c r="O6437" s="72" t="s">
        <v>229</v>
      </c>
      <c r="P6437" s="101"/>
      <c r="Q6437" s="132"/>
      <c r="R6437" s="102"/>
      <c r="S6437" s="91"/>
    </row>
    <row r="6438" spans="1:19" s="104" customFormat="1" ht="12.75" customHeight="1" x14ac:dyDescent="0.25">
      <c r="A6438" s="121"/>
      <c r="B6438" s="92" t="str">
        <f>IF(E6438="","",VLOOKUP(E6438,[1]PROJECTES!$C$14:$G$5000,2,FALSE))</f>
        <v/>
      </c>
      <c r="C6438" s="121"/>
      <c r="D6438" s="93" t="str">
        <f>IF(E6438="","",VLOOKUP(E6438,[1]PROJECTES!$C$14:$G$5000,5,FALSE))</f>
        <v/>
      </c>
      <c r="E6438" s="117"/>
      <c r="F6438" s="95"/>
      <c r="G6438" s="96" t="str">
        <f>IF(E6438="","",VLOOKUP(E6438,[1]PROJECTES!$C$14:$G$5000,4,FALSE))</f>
        <v/>
      </c>
      <c r="H6438" s="118"/>
      <c r="I6438" s="97" t="str">
        <f>IF(H6438="","",VLOOKUP(H6438,BD!B$2:C$16,2,FALSE))</f>
        <v/>
      </c>
      <c r="J6438" s="98"/>
      <c r="K6438" s="135" t="str">
        <f t="shared" si="212"/>
        <v/>
      </c>
      <c r="L6438" s="99" t="str">
        <f t="shared" ca="1" si="213"/>
        <v>-</v>
      </c>
      <c r="M6438" s="93" t="str">
        <f>IF(E6438="","",VLOOKUP(E6438,[1]PROJECTES!$C$14:$Z$5000,21,FALSE))</f>
        <v/>
      </c>
      <c r="N6438" s="100"/>
      <c r="O6438" s="72" t="s">
        <v>229</v>
      </c>
      <c r="P6438" s="101"/>
      <c r="Q6438" s="132"/>
      <c r="R6438" s="102"/>
      <c r="S6438" s="91"/>
    </row>
    <row r="6439" spans="1:19" s="104" customFormat="1" ht="12.75" customHeight="1" x14ac:dyDescent="0.25">
      <c r="A6439" s="121"/>
      <c r="B6439" s="92" t="str">
        <f>IF(E6439="","",VLOOKUP(E6439,[1]PROJECTES!$C$14:$G$5000,2,FALSE))</f>
        <v/>
      </c>
      <c r="C6439" s="121"/>
      <c r="D6439" s="93" t="str">
        <f>IF(E6439="","",VLOOKUP(E6439,[1]PROJECTES!$C$14:$G$5000,5,FALSE))</f>
        <v/>
      </c>
      <c r="E6439" s="117"/>
      <c r="F6439" s="95"/>
      <c r="G6439" s="96" t="str">
        <f>IF(E6439="","",VLOOKUP(E6439,[1]PROJECTES!$C$14:$G$5000,4,FALSE))</f>
        <v/>
      </c>
      <c r="H6439" s="118"/>
      <c r="I6439" s="97" t="str">
        <f>IF(H6439="","",VLOOKUP(H6439,BD!B$2:C$16,2,FALSE))</f>
        <v/>
      </c>
      <c r="J6439" s="98"/>
      <c r="K6439" s="135" t="str">
        <f t="shared" si="212"/>
        <v/>
      </c>
      <c r="L6439" s="99" t="str">
        <f t="shared" ca="1" si="213"/>
        <v>-</v>
      </c>
      <c r="M6439" s="93" t="str">
        <f>IF(E6439="","",VLOOKUP(E6439,[1]PROJECTES!$C$14:$Z$5000,21,FALSE))</f>
        <v/>
      </c>
      <c r="N6439" s="100"/>
      <c r="O6439" s="72" t="s">
        <v>229</v>
      </c>
      <c r="P6439" s="101"/>
      <c r="Q6439" s="132"/>
      <c r="R6439" s="102"/>
      <c r="S6439" s="91"/>
    </row>
    <row r="6440" spans="1:19" s="104" customFormat="1" ht="12.75" customHeight="1" x14ac:dyDescent="0.25">
      <c r="A6440" s="121"/>
      <c r="B6440" s="92" t="str">
        <f>IF(E6440="","",VLOOKUP(E6440,[1]PROJECTES!$C$14:$G$5000,2,FALSE))</f>
        <v/>
      </c>
      <c r="C6440" s="121"/>
      <c r="D6440" s="93" t="str">
        <f>IF(E6440="","",VLOOKUP(E6440,[1]PROJECTES!$C$14:$G$5000,5,FALSE))</f>
        <v/>
      </c>
      <c r="E6440" s="117"/>
      <c r="F6440" s="95"/>
      <c r="G6440" s="96" t="str">
        <f>IF(E6440="","",VLOOKUP(E6440,[1]PROJECTES!$C$14:$G$5000,4,FALSE))</f>
        <v/>
      </c>
      <c r="H6440" s="118"/>
      <c r="I6440" s="97" t="str">
        <f>IF(H6440="","",VLOOKUP(H6440,BD!B$2:C$16,2,FALSE))</f>
        <v/>
      </c>
      <c r="J6440" s="98"/>
      <c r="K6440" s="135" t="str">
        <f t="shared" si="212"/>
        <v/>
      </c>
      <c r="L6440" s="99" t="str">
        <f t="shared" ca="1" si="213"/>
        <v>-</v>
      </c>
      <c r="M6440" s="93" t="str">
        <f>IF(E6440="","",VLOOKUP(E6440,[1]PROJECTES!$C$14:$Z$5000,21,FALSE))</f>
        <v/>
      </c>
      <c r="N6440" s="100"/>
      <c r="O6440" s="72" t="s">
        <v>229</v>
      </c>
      <c r="P6440" s="101"/>
      <c r="Q6440" s="132"/>
      <c r="R6440" s="102"/>
      <c r="S6440" s="91"/>
    </row>
    <row r="6441" spans="1:19" s="104" customFormat="1" ht="12.75" customHeight="1" x14ac:dyDescent="0.25">
      <c r="A6441" s="121"/>
      <c r="B6441" s="92" t="str">
        <f>IF(E6441="","",VLOOKUP(E6441,[1]PROJECTES!$C$14:$G$5000,2,FALSE))</f>
        <v/>
      </c>
      <c r="C6441" s="121"/>
      <c r="D6441" s="93" t="str">
        <f>IF(E6441="","",VLOOKUP(E6441,[1]PROJECTES!$C$14:$G$5000,5,FALSE))</f>
        <v/>
      </c>
      <c r="E6441" s="117"/>
      <c r="F6441" s="95"/>
      <c r="G6441" s="96" t="str">
        <f>IF(E6441="","",VLOOKUP(E6441,[1]PROJECTES!$C$14:$G$5000,4,FALSE))</f>
        <v/>
      </c>
      <c r="H6441" s="118"/>
      <c r="I6441" s="97" t="str">
        <f>IF(H6441="","",VLOOKUP(H6441,BD!B$2:C$16,2,FALSE))</f>
        <v/>
      </c>
      <c r="J6441" s="98"/>
      <c r="K6441" s="135" t="str">
        <f t="shared" si="212"/>
        <v/>
      </c>
      <c r="L6441" s="99" t="str">
        <f t="shared" ca="1" si="213"/>
        <v>-</v>
      </c>
      <c r="M6441" s="93" t="str">
        <f>IF(E6441="","",VLOOKUP(E6441,[1]PROJECTES!$C$14:$Z$5000,21,FALSE))</f>
        <v/>
      </c>
      <c r="N6441" s="100"/>
      <c r="O6441" s="72" t="s">
        <v>229</v>
      </c>
      <c r="P6441" s="101"/>
      <c r="Q6441" s="132"/>
      <c r="R6441" s="102"/>
      <c r="S6441" s="91"/>
    </row>
    <row r="6442" spans="1:19" s="104" customFormat="1" ht="12.75" customHeight="1" x14ac:dyDescent="0.25">
      <c r="A6442" s="121"/>
      <c r="B6442" s="92" t="str">
        <f>IF(E6442="","",VLOOKUP(E6442,[1]PROJECTES!$C$14:$G$5000,2,FALSE))</f>
        <v/>
      </c>
      <c r="C6442" s="121"/>
      <c r="D6442" s="93" t="str">
        <f>IF(E6442="","",VLOOKUP(E6442,[1]PROJECTES!$C$14:$G$5000,5,FALSE))</f>
        <v/>
      </c>
      <c r="E6442" s="117"/>
      <c r="F6442" s="95"/>
      <c r="G6442" s="96" t="str">
        <f>IF(E6442="","",VLOOKUP(E6442,[1]PROJECTES!$C$14:$G$5000,4,FALSE))</f>
        <v/>
      </c>
      <c r="H6442" s="118"/>
      <c r="I6442" s="97" t="str">
        <f>IF(H6442="","",VLOOKUP(H6442,BD!B$2:C$16,2,FALSE))</f>
        <v/>
      </c>
      <c r="J6442" s="98"/>
      <c r="K6442" s="135" t="str">
        <f t="shared" si="212"/>
        <v/>
      </c>
      <c r="L6442" s="99" t="str">
        <f t="shared" ca="1" si="213"/>
        <v>-</v>
      </c>
      <c r="M6442" s="93" t="str">
        <f>IF(E6442="","",VLOOKUP(E6442,[1]PROJECTES!$C$14:$Z$5000,21,FALSE))</f>
        <v/>
      </c>
      <c r="N6442" s="100"/>
      <c r="O6442" s="72" t="s">
        <v>229</v>
      </c>
      <c r="P6442" s="101"/>
      <c r="Q6442" s="132"/>
      <c r="R6442" s="102"/>
      <c r="S6442" s="91"/>
    </row>
    <row r="6443" spans="1:19" s="104" customFormat="1" ht="12.75" customHeight="1" x14ac:dyDescent="0.25">
      <c r="A6443" s="121"/>
      <c r="B6443" s="92" t="str">
        <f>IF(E6443="","",VLOOKUP(E6443,[1]PROJECTES!$C$14:$G$5000,2,FALSE))</f>
        <v/>
      </c>
      <c r="C6443" s="121"/>
      <c r="D6443" s="93" t="str">
        <f>IF(E6443="","",VLOOKUP(E6443,[1]PROJECTES!$C$14:$G$5000,5,FALSE))</f>
        <v/>
      </c>
      <c r="E6443" s="117"/>
      <c r="F6443" s="95"/>
      <c r="G6443" s="96" t="str">
        <f>IF(E6443="","",VLOOKUP(E6443,[1]PROJECTES!$C$14:$G$5000,4,FALSE))</f>
        <v/>
      </c>
      <c r="H6443" s="118"/>
      <c r="I6443" s="97" t="str">
        <f>IF(H6443="","",VLOOKUP(H6443,BD!B$2:C$16,2,FALSE))</f>
        <v/>
      </c>
      <c r="J6443" s="98"/>
      <c r="K6443" s="135" t="str">
        <f t="shared" si="212"/>
        <v/>
      </c>
      <c r="L6443" s="99" t="str">
        <f t="shared" ca="1" si="213"/>
        <v>-</v>
      </c>
      <c r="M6443" s="93" t="str">
        <f>IF(E6443="","",VLOOKUP(E6443,[1]PROJECTES!$C$14:$Z$5000,21,FALSE))</f>
        <v/>
      </c>
      <c r="N6443" s="100"/>
      <c r="O6443" s="72" t="s">
        <v>229</v>
      </c>
      <c r="P6443" s="101"/>
      <c r="Q6443" s="132"/>
      <c r="R6443" s="102"/>
      <c r="S6443" s="91"/>
    </row>
    <row r="6444" spans="1:19" s="104" customFormat="1" ht="12.75" customHeight="1" x14ac:dyDescent="0.25">
      <c r="A6444" s="121"/>
      <c r="B6444" s="92" t="str">
        <f>IF(E6444="","",VLOOKUP(E6444,[1]PROJECTES!$C$14:$G$5000,2,FALSE))</f>
        <v/>
      </c>
      <c r="C6444" s="121"/>
      <c r="D6444" s="93" t="str">
        <f>IF(E6444="","",VLOOKUP(E6444,[1]PROJECTES!$C$14:$G$5000,5,FALSE))</f>
        <v/>
      </c>
      <c r="E6444" s="117"/>
      <c r="F6444" s="95"/>
      <c r="G6444" s="96" t="str">
        <f>IF(E6444="","",VLOOKUP(E6444,[1]PROJECTES!$C$14:$G$5000,4,FALSE))</f>
        <v/>
      </c>
      <c r="H6444" s="118"/>
      <c r="I6444" s="97" t="str">
        <f>IF(H6444="","",VLOOKUP(H6444,BD!B$2:C$16,2,FALSE))</f>
        <v/>
      </c>
      <c r="J6444" s="98"/>
      <c r="K6444" s="135" t="str">
        <f t="shared" ref="K6444:K6507" si="214">IF(J6444="","",WEEKNUM(J6444,2)-0)</f>
        <v/>
      </c>
      <c r="L6444" s="99" t="str">
        <f t="shared" ref="L6444:L6507" ca="1" si="215">IF(M6444="","-",IF(G6444="TA","-",+M6444-TODAY()))</f>
        <v>-</v>
      </c>
      <c r="M6444" s="93" t="str">
        <f>IF(E6444="","",VLOOKUP(E6444,[1]PROJECTES!$C$14:$Z$5000,21,FALSE))</f>
        <v/>
      </c>
      <c r="N6444" s="100"/>
      <c r="O6444" s="72" t="s">
        <v>229</v>
      </c>
      <c r="P6444" s="101"/>
      <c r="Q6444" s="132"/>
      <c r="R6444" s="102"/>
      <c r="S6444" s="91"/>
    </row>
    <row r="6445" spans="1:19" s="104" customFormat="1" ht="12.75" customHeight="1" x14ac:dyDescent="0.25">
      <c r="A6445" s="121"/>
      <c r="B6445" s="92" t="str">
        <f>IF(E6445="","",VLOOKUP(E6445,[1]PROJECTES!$C$14:$G$5000,2,FALSE))</f>
        <v/>
      </c>
      <c r="C6445" s="121"/>
      <c r="D6445" s="93" t="str">
        <f>IF(E6445="","",VLOOKUP(E6445,[1]PROJECTES!$C$14:$G$5000,5,FALSE))</f>
        <v/>
      </c>
      <c r="E6445" s="117"/>
      <c r="F6445" s="95"/>
      <c r="G6445" s="96" t="str">
        <f>IF(E6445="","",VLOOKUP(E6445,[1]PROJECTES!$C$14:$G$5000,4,FALSE))</f>
        <v/>
      </c>
      <c r="H6445" s="118"/>
      <c r="I6445" s="97" t="str">
        <f>IF(H6445="","",VLOOKUP(H6445,BD!B$2:C$16,2,FALSE))</f>
        <v/>
      </c>
      <c r="J6445" s="98"/>
      <c r="K6445" s="135" t="str">
        <f t="shared" si="214"/>
        <v/>
      </c>
      <c r="L6445" s="99" t="str">
        <f t="shared" ca="1" si="215"/>
        <v>-</v>
      </c>
      <c r="M6445" s="93" t="str">
        <f>IF(E6445="","",VLOOKUP(E6445,[1]PROJECTES!$C$14:$Z$5000,21,FALSE))</f>
        <v/>
      </c>
      <c r="N6445" s="100"/>
      <c r="O6445" s="72" t="s">
        <v>229</v>
      </c>
      <c r="P6445" s="101"/>
      <c r="Q6445" s="132"/>
      <c r="R6445" s="102"/>
      <c r="S6445" s="91"/>
    </row>
    <row r="6446" spans="1:19" s="104" customFormat="1" ht="12.75" customHeight="1" x14ac:dyDescent="0.25">
      <c r="A6446" s="121"/>
      <c r="B6446" s="92" t="str">
        <f>IF(E6446="","",VLOOKUP(E6446,[1]PROJECTES!$C$14:$G$5000,2,FALSE))</f>
        <v/>
      </c>
      <c r="C6446" s="121"/>
      <c r="D6446" s="93" t="str">
        <f>IF(E6446="","",VLOOKUP(E6446,[1]PROJECTES!$C$14:$G$5000,5,FALSE))</f>
        <v/>
      </c>
      <c r="E6446" s="117"/>
      <c r="F6446" s="95"/>
      <c r="G6446" s="96" t="str">
        <f>IF(E6446="","",VLOOKUP(E6446,[1]PROJECTES!$C$14:$G$5000,4,FALSE))</f>
        <v/>
      </c>
      <c r="H6446" s="118"/>
      <c r="I6446" s="97" t="str">
        <f>IF(H6446="","",VLOOKUP(H6446,BD!B$2:C$16,2,FALSE))</f>
        <v/>
      </c>
      <c r="J6446" s="98"/>
      <c r="K6446" s="135" t="str">
        <f t="shared" si="214"/>
        <v/>
      </c>
      <c r="L6446" s="99" t="str">
        <f t="shared" ca="1" si="215"/>
        <v>-</v>
      </c>
      <c r="M6446" s="93" t="str">
        <f>IF(E6446="","",VLOOKUP(E6446,[1]PROJECTES!$C$14:$Z$5000,21,FALSE))</f>
        <v/>
      </c>
      <c r="N6446" s="100"/>
      <c r="O6446" s="72" t="s">
        <v>229</v>
      </c>
      <c r="P6446" s="101"/>
      <c r="Q6446" s="132"/>
      <c r="R6446" s="102"/>
      <c r="S6446" s="91"/>
    </row>
    <row r="6447" spans="1:19" s="104" customFormat="1" ht="12.75" customHeight="1" x14ac:dyDescent="0.25">
      <c r="A6447" s="121"/>
      <c r="B6447" s="92" t="str">
        <f>IF(E6447="","",VLOOKUP(E6447,[1]PROJECTES!$C$14:$G$5000,2,FALSE))</f>
        <v/>
      </c>
      <c r="C6447" s="121"/>
      <c r="D6447" s="93" t="str">
        <f>IF(E6447="","",VLOOKUP(E6447,[1]PROJECTES!$C$14:$G$5000,5,FALSE))</f>
        <v/>
      </c>
      <c r="E6447" s="117"/>
      <c r="F6447" s="95"/>
      <c r="G6447" s="96" t="str">
        <f>IF(E6447="","",VLOOKUP(E6447,[1]PROJECTES!$C$14:$G$5000,4,FALSE))</f>
        <v/>
      </c>
      <c r="H6447" s="118"/>
      <c r="I6447" s="97" t="str">
        <f>IF(H6447="","",VLOOKUP(H6447,BD!B$2:C$16,2,FALSE))</f>
        <v/>
      </c>
      <c r="J6447" s="98"/>
      <c r="K6447" s="135" t="str">
        <f t="shared" si="214"/>
        <v/>
      </c>
      <c r="L6447" s="99" t="str">
        <f t="shared" ca="1" si="215"/>
        <v>-</v>
      </c>
      <c r="M6447" s="93" t="str">
        <f>IF(E6447="","",VLOOKUP(E6447,[1]PROJECTES!$C$14:$Z$5000,21,FALSE))</f>
        <v/>
      </c>
      <c r="N6447" s="100"/>
      <c r="O6447" s="72" t="s">
        <v>229</v>
      </c>
      <c r="P6447" s="101"/>
      <c r="Q6447" s="132"/>
      <c r="R6447" s="102"/>
      <c r="S6447" s="91"/>
    </row>
    <row r="6448" spans="1:19" s="104" customFormat="1" ht="12.75" customHeight="1" x14ac:dyDescent="0.25">
      <c r="A6448" s="121"/>
      <c r="B6448" s="92" t="str">
        <f>IF(E6448="","",VLOOKUP(E6448,[1]PROJECTES!$C$14:$G$5000,2,FALSE))</f>
        <v/>
      </c>
      <c r="C6448" s="121"/>
      <c r="D6448" s="93" t="str">
        <f>IF(E6448="","",VLOOKUP(E6448,[1]PROJECTES!$C$14:$G$5000,5,FALSE))</f>
        <v/>
      </c>
      <c r="E6448" s="117"/>
      <c r="F6448" s="95"/>
      <c r="G6448" s="96" t="str">
        <f>IF(E6448="","",VLOOKUP(E6448,[1]PROJECTES!$C$14:$G$5000,4,FALSE))</f>
        <v/>
      </c>
      <c r="H6448" s="118"/>
      <c r="I6448" s="97" t="str">
        <f>IF(H6448="","",VLOOKUP(H6448,BD!B$2:C$16,2,FALSE))</f>
        <v/>
      </c>
      <c r="J6448" s="98"/>
      <c r="K6448" s="135" t="str">
        <f t="shared" si="214"/>
        <v/>
      </c>
      <c r="L6448" s="99" t="str">
        <f t="shared" ca="1" si="215"/>
        <v>-</v>
      </c>
      <c r="M6448" s="93" t="str">
        <f>IF(E6448="","",VLOOKUP(E6448,[1]PROJECTES!$C$14:$Z$5000,21,FALSE))</f>
        <v/>
      </c>
      <c r="N6448" s="100"/>
      <c r="O6448" s="72" t="s">
        <v>229</v>
      </c>
      <c r="P6448" s="101"/>
      <c r="Q6448" s="132"/>
      <c r="R6448" s="102"/>
      <c r="S6448" s="91"/>
    </row>
    <row r="6449" spans="1:19" s="104" customFormat="1" ht="12.75" customHeight="1" x14ac:dyDescent="0.25">
      <c r="A6449" s="121"/>
      <c r="B6449" s="92" t="str">
        <f>IF(E6449="","",VLOOKUP(E6449,[1]PROJECTES!$C$14:$G$5000,2,FALSE))</f>
        <v/>
      </c>
      <c r="C6449" s="121"/>
      <c r="D6449" s="93" t="str">
        <f>IF(E6449="","",VLOOKUP(E6449,[1]PROJECTES!$C$14:$G$5000,5,FALSE))</f>
        <v/>
      </c>
      <c r="E6449" s="117"/>
      <c r="F6449" s="95"/>
      <c r="G6449" s="96" t="str">
        <f>IF(E6449="","",VLOOKUP(E6449,[1]PROJECTES!$C$14:$G$5000,4,FALSE))</f>
        <v/>
      </c>
      <c r="H6449" s="118"/>
      <c r="I6449" s="97" t="str">
        <f>IF(H6449="","",VLOOKUP(H6449,BD!B$2:C$16,2,FALSE))</f>
        <v/>
      </c>
      <c r="J6449" s="98"/>
      <c r="K6449" s="135" t="str">
        <f t="shared" si="214"/>
        <v/>
      </c>
      <c r="L6449" s="99" t="str">
        <f t="shared" ca="1" si="215"/>
        <v>-</v>
      </c>
      <c r="M6449" s="93" t="str">
        <f>IF(E6449="","",VLOOKUP(E6449,[1]PROJECTES!$C$14:$Z$5000,21,FALSE))</f>
        <v/>
      </c>
      <c r="N6449" s="100"/>
      <c r="O6449" s="72" t="s">
        <v>229</v>
      </c>
      <c r="P6449" s="101"/>
      <c r="Q6449" s="132"/>
      <c r="R6449" s="102"/>
      <c r="S6449" s="91"/>
    </row>
    <row r="6450" spans="1:19" s="104" customFormat="1" ht="12.75" customHeight="1" x14ac:dyDescent="0.25">
      <c r="A6450" s="121"/>
      <c r="B6450" s="92" t="str">
        <f>IF(E6450="","",VLOOKUP(E6450,[1]PROJECTES!$C$14:$G$5000,2,FALSE))</f>
        <v/>
      </c>
      <c r="C6450" s="121"/>
      <c r="D6450" s="93" t="str">
        <f>IF(E6450="","",VLOOKUP(E6450,[1]PROJECTES!$C$14:$G$5000,5,FALSE))</f>
        <v/>
      </c>
      <c r="E6450" s="117"/>
      <c r="F6450" s="95"/>
      <c r="G6450" s="96" t="str">
        <f>IF(E6450="","",VLOOKUP(E6450,[1]PROJECTES!$C$14:$G$5000,4,FALSE))</f>
        <v/>
      </c>
      <c r="H6450" s="118"/>
      <c r="I6450" s="97" t="str">
        <f>IF(H6450="","",VLOOKUP(H6450,BD!B$2:C$16,2,FALSE))</f>
        <v/>
      </c>
      <c r="J6450" s="98"/>
      <c r="K6450" s="135" t="str">
        <f t="shared" si="214"/>
        <v/>
      </c>
      <c r="L6450" s="99" t="str">
        <f t="shared" ca="1" si="215"/>
        <v>-</v>
      </c>
      <c r="M6450" s="93" t="str">
        <f>IF(E6450="","",VLOOKUP(E6450,[1]PROJECTES!$C$14:$Z$5000,21,FALSE))</f>
        <v/>
      </c>
      <c r="N6450" s="100"/>
      <c r="O6450" s="72" t="s">
        <v>229</v>
      </c>
      <c r="P6450" s="101"/>
      <c r="Q6450" s="132"/>
      <c r="R6450" s="102"/>
      <c r="S6450" s="91"/>
    </row>
    <row r="6451" spans="1:19" s="104" customFormat="1" ht="12.75" customHeight="1" x14ac:dyDescent="0.25">
      <c r="A6451" s="121"/>
      <c r="B6451" s="92" t="str">
        <f>IF(E6451="","",VLOOKUP(E6451,[1]PROJECTES!$C$14:$G$5000,2,FALSE))</f>
        <v/>
      </c>
      <c r="C6451" s="121"/>
      <c r="D6451" s="93" t="str">
        <f>IF(E6451="","",VLOOKUP(E6451,[1]PROJECTES!$C$14:$G$5000,5,FALSE))</f>
        <v/>
      </c>
      <c r="E6451" s="117"/>
      <c r="F6451" s="95"/>
      <c r="G6451" s="96" t="str">
        <f>IF(E6451="","",VLOOKUP(E6451,[1]PROJECTES!$C$14:$G$5000,4,FALSE))</f>
        <v/>
      </c>
      <c r="H6451" s="118"/>
      <c r="I6451" s="97" t="str">
        <f>IF(H6451="","",VLOOKUP(H6451,BD!B$2:C$16,2,FALSE))</f>
        <v/>
      </c>
      <c r="J6451" s="98"/>
      <c r="K6451" s="135" t="str">
        <f t="shared" si="214"/>
        <v/>
      </c>
      <c r="L6451" s="99" t="str">
        <f t="shared" ca="1" si="215"/>
        <v>-</v>
      </c>
      <c r="M6451" s="93" t="str">
        <f>IF(E6451="","",VLOOKUP(E6451,[1]PROJECTES!$C$14:$Z$5000,21,FALSE))</f>
        <v/>
      </c>
      <c r="N6451" s="100"/>
      <c r="O6451" s="72" t="s">
        <v>229</v>
      </c>
      <c r="P6451" s="101"/>
      <c r="Q6451" s="132"/>
      <c r="R6451" s="102"/>
      <c r="S6451" s="91"/>
    </row>
    <row r="6452" spans="1:19" s="104" customFormat="1" ht="12.75" customHeight="1" x14ac:dyDescent="0.25">
      <c r="A6452" s="121"/>
      <c r="B6452" s="92" t="str">
        <f>IF(E6452="","",VLOOKUP(E6452,[1]PROJECTES!$C$14:$G$5000,2,FALSE))</f>
        <v/>
      </c>
      <c r="C6452" s="121"/>
      <c r="D6452" s="93" t="str">
        <f>IF(E6452="","",VLOOKUP(E6452,[1]PROJECTES!$C$14:$G$5000,5,FALSE))</f>
        <v/>
      </c>
      <c r="E6452" s="117"/>
      <c r="F6452" s="95"/>
      <c r="G6452" s="96" t="str">
        <f>IF(E6452="","",VLOOKUP(E6452,[1]PROJECTES!$C$14:$G$5000,4,FALSE))</f>
        <v/>
      </c>
      <c r="H6452" s="118"/>
      <c r="I6452" s="97" t="str">
        <f>IF(H6452="","",VLOOKUP(H6452,BD!B$2:C$16,2,FALSE))</f>
        <v/>
      </c>
      <c r="J6452" s="98"/>
      <c r="K6452" s="135" t="str">
        <f t="shared" si="214"/>
        <v/>
      </c>
      <c r="L6452" s="99" t="str">
        <f t="shared" ca="1" si="215"/>
        <v>-</v>
      </c>
      <c r="M6452" s="93" t="str">
        <f>IF(E6452="","",VLOOKUP(E6452,[1]PROJECTES!$C$14:$Z$5000,21,FALSE))</f>
        <v/>
      </c>
      <c r="N6452" s="100"/>
      <c r="O6452" s="72" t="s">
        <v>229</v>
      </c>
      <c r="P6452" s="101"/>
      <c r="Q6452" s="132"/>
      <c r="R6452" s="102"/>
      <c r="S6452" s="91"/>
    </row>
    <row r="6453" spans="1:19" s="104" customFormat="1" ht="12.75" customHeight="1" x14ac:dyDescent="0.25">
      <c r="A6453" s="121"/>
      <c r="B6453" s="92" t="str">
        <f>IF(E6453="","",VLOOKUP(E6453,[1]PROJECTES!$C$14:$G$5000,2,FALSE))</f>
        <v/>
      </c>
      <c r="C6453" s="121"/>
      <c r="D6453" s="93" t="str">
        <f>IF(E6453="","",VLOOKUP(E6453,[1]PROJECTES!$C$14:$G$5000,5,FALSE))</f>
        <v/>
      </c>
      <c r="E6453" s="117"/>
      <c r="F6453" s="95"/>
      <c r="G6453" s="96" t="str">
        <f>IF(E6453="","",VLOOKUP(E6453,[1]PROJECTES!$C$14:$G$5000,4,FALSE))</f>
        <v/>
      </c>
      <c r="H6453" s="118"/>
      <c r="I6453" s="97" t="str">
        <f>IF(H6453="","",VLOOKUP(H6453,BD!B$2:C$16,2,FALSE))</f>
        <v/>
      </c>
      <c r="J6453" s="98"/>
      <c r="K6453" s="135" t="str">
        <f t="shared" si="214"/>
        <v/>
      </c>
      <c r="L6453" s="99" t="str">
        <f t="shared" ca="1" si="215"/>
        <v>-</v>
      </c>
      <c r="M6453" s="93" t="str">
        <f>IF(E6453="","",VLOOKUP(E6453,[1]PROJECTES!$C$14:$Z$5000,21,FALSE))</f>
        <v/>
      </c>
      <c r="N6453" s="100"/>
      <c r="O6453" s="72" t="s">
        <v>229</v>
      </c>
      <c r="P6453" s="101"/>
      <c r="Q6453" s="132"/>
      <c r="R6453" s="102"/>
      <c r="S6453" s="91"/>
    </row>
    <row r="6454" spans="1:19" s="104" customFormat="1" ht="12.75" customHeight="1" x14ac:dyDescent="0.25">
      <c r="A6454" s="121"/>
      <c r="B6454" s="92" t="str">
        <f>IF(E6454="","",VLOOKUP(E6454,[1]PROJECTES!$C$14:$G$5000,2,FALSE))</f>
        <v/>
      </c>
      <c r="C6454" s="121"/>
      <c r="D6454" s="93" t="str">
        <f>IF(E6454="","",VLOOKUP(E6454,[1]PROJECTES!$C$14:$G$5000,5,FALSE))</f>
        <v/>
      </c>
      <c r="E6454" s="117"/>
      <c r="F6454" s="95"/>
      <c r="G6454" s="96" t="str">
        <f>IF(E6454="","",VLOOKUP(E6454,[1]PROJECTES!$C$14:$G$5000,4,FALSE))</f>
        <v/>
      </c>
      <c r="H6454" s="118"/>
      <c r="I6454" s="97" t="str">
        <f>IF(H6454="","",VLOOKUP(H6454,BD!B$2:C$16,2,FALSE))</f>
        <v/>
      </c>
      <c r="J6454" s="98"/>
      <c r="K6454" s="135" t="str">
        <f t="shared" si="214"/>
        <v/>
      </c>
      <c r="L6454" s="99" t="str">
        <f t="shared" ca="1" si="215"/>
        <v>-</v>
      </c>
      <c r="M6454" s="93" t="str">
        <f>IF(E6454="","",VLOOKUP(E6454,[1]PROJECTES!$C$14:$Z$5000,21,FALSE))</f>
        <v/>
      </c>
      <c r="N6454" s="100"/>
      <c r="O6454" s="72" t="s">
        <v>229</v>
      </c>
      <c r="P6454" s="101"/>
      <c r="Q6454" s="132"/>
      <c r="R6454" s="102"/>
      <c r="S6454" s="91"/>
    </row>
    <row r="6455" spans="1:19" s="104" customFormat="1" ht="12.75" customHeight="1" x14ac:dyDescent="0.25">
      <c r="A6455" s="121"/>
      <c r="B6455" s="92" t="str">
        <f>IF(E6455="","",VLOOKUP(E6455,[1]PROJECTES!$C$14:$G$5000,2,FALSE))</f>
        <v/>
      </c>
      <c r="C6455" s="121"/>
      <c r="D6455" s="93" t="str">
        <f>IF(E6455="","",VLOOKUP(E6455,[1]PROJECTES!$C$14:$G$5000,5,FALSE))</f>
        <v/>
      </c>
      <c r="E6455" s="117"/>
      <c r="F6455" s="95"/>
      <c r="G6455" s="96" t="str">
        <f>IF(E6455="","",VLOOKUP(E6455,[1]PROJECTES!$C$14:$G$5000,4,FALSE))</f>
        <v/>
      </c>
      <c r="H6455" s="118"/>
      <c r="I6455" s="97" t="str">
        <f>IF(H6455="","",VLOOKUP(H6455,BD!B$2:C$16,2,FALSE))</f>
        <v/>
      </c>
      <c r="J6455" s="98"/>
      <c r="K6455" s="135" t="str">
        <f t="shared" si="214"/>
        <v/>
      </c>
      <c r="L6455" s="99" t="str">
        <f t="shared" ca="1" si="215"/>
        <v>-</v>
      </c>
      <c r="M6455" s="93" t="str">
        <f>IF(E6455="","",VLOOKUP(E6455,[1]PROJECTES!$C$14:$Z$5000,21,FALSE))</f>
        <v/>
      </c>
      <c r="N6455" s="100"/>
      <c r="O6455" s="72" t="s">
        <v>229</v>
      </c>
      <c r="P6455" s="101"/>
      <c r="Q6455" s="132"/>
      <c r="R6455" s="102"/>
      <c r="S6455" s="91"/>
    </row>
    <row r="6456" spans="1:19" s="104" customFormat="1" ht="12.75" customHeight="1" x14ac:dyDescent="0.25">
      <c r="A6456" s="121"/>
      <c r="B6456" s="92" t="str">
        <f>IF(E6456="","",VLOOKUP(E6456,[1]PROJECTES!$C$14:$G$5000,2,FALSE))</f>
        <v/>
      </c>
      <c r="C6456" s="121"/>
      <c r="D6456" s="93" t="str">
        <f>IF(E6456="","",VLOOKUP(E6456,[1]PROJECTES!$C$14:$G$5000,5,FALSE))</f>
        <v/>
      </c>
      <c r="E6456" s="117"/>
      <c r="F6456" s="95"/>
      <c r="G6456" s="96" t="str">
        <f>IF(E6456="","",VLOOKUP(E6456,[1]PROJECTES!$C$14:$G$5000,4,FALSE))</f>
        <v/>
      </c>
      <c r="H6456" s="118"/>
      <c r="I6456" s="97" t="str">
        <f>IF(H6456="","",VLOOKUP(H6456,BD!B$2:C$16,2,FALSE))</f>
        <v/>
      </c>
      <c r="J6456" s="98"/>
      <c r="K6456" s="135" t="str">
        <f t="shared" si="214"/>
        <v/>
      </c>
      <c r="L6456" s="99" t="str">
        <f t="shared" ca="1" si="215"/>
        <v>-</v>
      </c>
      <c r="M6456" s="93" t="str">
        <f>IF(E6456="","",VLOOKUP(E6456,[1]PROJECTES!$C$14:$Z$5000,21,FALSE))</f>
        <v/>
      </c>
      <c r="N6456" s="100"/>
      <c r="O6456" s="72" t="s">
        <v>229</v>
      </c>
      <c r="P6456" s="101"/>
      <c r="Q6456" s="132"/>
      <c r="R6456" s="102"/>
      <c r="S6456" s="91"/>
    </row>
    <row r="6457" spans="1:19" s="104" customFormat="1" ht="12.75" customHeight="1" x14ac:dyDescent="0.25">
      <c r="A6457" s="121"/>
      <c r="B6457" s="92" t="str">
        <f>IF(E6457="","",VLOOKUP(E6457,[1]PROJECTES!$C$14:$G$5000,2,FALSE))</f>
        <v/>
      </c>
      <c r="C6457" s="121"/>
      <c r="D6457" s="93" t="str">
        <f>IF(E6457="","",VLOOKUP(E6457,[1]PROJECTES!$C$14:$G$5000,5,FALSE))</f>
        <v/>
      </c>
      <c r="E6457" s="117"/>
      <c r="F6457" s="95"/>
      <c r="G6457" s="96" t="str">
        <f>IF(E6457="","",VLOOKUP(E6457,[1]PROJECTES!$C$14:$G$5000,4,FALSE))</f>
        <v/>
      </c>
      <c r="H6457" s="118"/>
      <c r="I6457" s="97" t="str">
        <f>IF(H6457="","",VLOOKUP(H6457,BD!B$2:C$16,2,FALSE))</f>
        <v/>
      </c>
      <c r="J6457" s="98"/>
      <c r="K6457" s="135" t="str">
        <f t="shared" si="214"/>
        <v/>
      </c>
      <c r="L6457" s="99" t="str">
        <f t="shared" ca="1" si="215"/>
        <v>-</v>
      </c>
      <c r="M6457" s="93" t="str">
        <f>IF(E6457="","",VLOOKUP(E6457,[1]PROJECTES!$C$14:$Z$5000,21,FALSE))</f>
        <v/>
      </c>
      <c r="N6457" s="100"/>
      <c r="O6457" s="72" t="s">
        <v>229</v>
      </c>
      <c r="P6457" s="101"/>
      <c r="Q6457" s="132"/>
      <c r="R6457" s="102"/>
      <c r="S6457" s="91"/>
    </row>
    <row r="6458" spans="1:19" s="104" customFormat="1" ht="12.75" customHeight="1" x14ac:dyDescent="0.25">
      <c r="A6458" s="121"/>
      <c r="B6458" s="92" t="str">
        <f>IF(E6458="","",VLOOKUP(E6458,[1]PROJECTES!$C$14:$G$5000,2,FALSE))</f>
        <v/>
      </c>
      <c r="C6458" s="121"/>
      <c r="D6458" s="93" t="str">
        <f>IF(E6458="","",VLOOKUP(E6458,[1]PROJECTES!$C$14:$G$5000,5,FALSE))</f>
        <v/>
      </c>
      <c r="E6458" s="117"/>
      <c r="F6458" s="95"/>
      <c r="G6458" s="96" t="str">
        <f>IF(E6458="","",VLOOKUP(E6458,[1]PROJECTES!$C$14:$G$5000,4,FALSE))</f>
        <v/>
      </c>
      <c r="H6458" s="118"/>
      <c r="I6458" s="97" t="str">
        <f>IF(H6458="","",VLOOKUP(H6458,BD!B$2:C$16,2,FALSE))</f>
        <v/>
      </c>
      <c r="J6458" s="98"/>
      <c r="K6458" s="135" t="str">
        <f t="shared" si="214"/>
        <v/>
      </c>
      <c r="L6458" s="99" t="str">
        <f t="shared" ca="1" si="215"/>
        <v>-</v>
      </c>
      <c r="M6458" s="93" t="str">
        <f>IF(E6458="","",VLOOKUP(E6458,[1]PROJECTES!$C$14:$Z$5000,21,FALSE))</f>
        <v/>
      </c>
      <c r="N6458" s="100"/>
      <c r="O6458" s="72" t="s">
        <v>229</v>
      </c>
      <c r="P6458" s="101"/>
      <c r="Q6458" s="132"/>
      <c r="R6458" s="102"/>
      <c r="S6458" s="91"/>
    </row>
    <row r="6459" spans="1:19" s="104" customFormat="1" ht="12.75" customHeight="1" x14ac:dyDescent="0.25">
      <c r="A6459" s="121"/>
      <c r="B6459" s="92" t="str">
        <f>IF(E6459="","",VLOOKUP(E6459,[1]PROJECTES!$C$14:$G$5000,2,FALSE))</f>
        <v/>
      </c>
      <c r="C6459" s="121"/>
      <c r="D6459" s="93" t="str">
        <f>IF(E6459="","",VLOOKUP(E6459,[1]PROJECTES!$C$14:$G$5000,5,FALSE))</f>
        <v/>
      </c>
      <c r="E6459" s="117"/>
      <c r="F6459" s="95"/>
      <c r="G6459" s="96" t="str">
        <f>IF(E6459="","",VLOOKUP(E6459,[1]PROJECTES!$C$14:$G$5000,4,FALSE))</f>
        <v/>
      </c>
      <c r="H6459" s="118"/>
      <c r="I6459" s="97" t="str">
        <f>IF(H6459="","",VLOOKUP(H6459,BD!B$2:C$16,2,FALSE))</f>
        <v/>
      </c>
      <c r="J6459" s="98"/>
      <c r="K6459" s="135" t="str">
        <f t="shared" si="214"/>
        <v/>
      </c>
      <c r="L6459" s="99" t="str">
        <f t="shared" ca="1" si="215"/>
        <v>-</v>
      </c>
      <c r="M6459" s="93" t="str">
        <f>IF(E6459="","",VLOOKUP(E6459,[1]PROJECTES!$C$14:$Z$5000,21,FALSE))</f>
        <v/>
      </c>
      <c r="N6459" s="100"/>
      <c r="O6459" s="72" t="s">
        <v>229</v>
      </c>
      <c r="P6459" s="101"/>
      <c r="Q6459" s="132"/>
      <c r="R6459" s="102"/>
      <c r="S6459" s="91"/>
    </row>
    <row r="6460" spans="1:19" s="104" customFormat="1" ht="12.75" customHeight="1" x14ac:dyDescent="0.25">
      <c r="A6460" s="121"/>
      <c r="B6460" s="92" t="str">
        <f>IF(E6460="","",VLOOKUP(E6460,[1]PROJECTES!$C$14:$G$5000,2,FALSE))</f>
        <v/>
      </c>
      <c r="C6460" s="121"/>
      <c r="D6460" s="93" t="str">
        <f>IF(E6460="","",VLOOKUP(E6460,[1]PROJECTES!$C$14:$G$5000,5,FALSE))</f>
        <v/>
      </c>
      <c r="E6460" s="117"/>
      <c r="F6460" s="95"/>
      <c r="G6460" s="96" t="str">
        <f>IF(E6460="","",VLOOKUP(E6460,[1]PROJECTES!$C$14:$G$5000,4,FALSE))</f>
        <v/>
      </c>
      <c r="H6460" s="118"/>
      <c r="I6460" s="97" t="str">
        <f>IF(H6460="","",VLOOKUP(H6460,BD!B$2:C$16,2,FALSE))</f>
        <v/>
      </c>
      <c r="J6460" s="98"/>
      <c r="K6460" s="135" t="str">
        <f t="shared" si="214"/>
        <v/>
      </c>
      <c r="L6460" s="99" t="str">
        <f t="shared" ca="1" si="215"/>
        <v>-</v>
      </c>
      <c r="M6460" s="93" t="str">
        <f>IF(E6460="","",VLOOKUP(E6460,[1]PROJECTES!$C$14:$Z$5000,21,FALSE))</f>
        <v/>
      </c>
      <c r="N6460" s="100"/>
      <c r="O6460" s="72" t="s">
        <v>229</v>
      </c>
      <c r="P6460" s="101"/>
      <c r="Q6460" s="132"/>
      <c r="R6460" s="102"/>
      <c r="S6460" s="91"/>
    </row>
    <row r="6461" spans="1:19" s="104" customFormat="1" ht="12.75" customHeight="1" x14ac:dyDescent="0.25">
      <c r="A6461" s="121"/>
      <c r="B6461" s="92" t="str">
        <f>IF(E6461="","",VLOOKUP(E6461,[1]PROJECTES!$C$14:$G$5000,2,FALSE))</f>
        <v/>
      </c>
      <c r="C6461" s="121"/>
      <c r="D6461" s="93" t="str">
        <f>IF(E6461="","",VLOOKUP(E6461,[1]PROJECTES!$C$14:$G$5000,5,FALSE))</f>
        <v/>
      </c>
      <c r="E6461" s="117"/>
      <c r="F6461" s="95"/>
      <c r="G6461" s="96" t="str">
        <f>IF(E6461="","",VLOOKUP(E6461,[1]PROJECTES!$C$14:$G$5000,4,FALSE))</f>
        <v/>
      </c>
      <c r="H6461" s="118"/>
      <c r="I6461" s="97" t="str">
        <f>IF(H6461="","",VLOOKUP(H6461,BD!B$2:C$16,2,FALSE))</f>
        <v/>
      </c>
      <c r="J6461" s="98"/>
      <c r="K6461" s="135" t="str">
        <f t="shared" si="214"/>
        <v/>
      </c>
      <c r="L6461" s="99" t="str">
        <f t="shared" ca="1" si="215"/>
        <v>-</v>
      </c>
      <c r="M6461" s="93" t="str">
        <f>IF(E6461="","",VLOOKUP(E6461,[1]PROJECTES!$C$14:$Z$5000,21,FALSE))</f>
        <v/>
      </c>
      <c r="N6461" s="100"/>
      <c r="O6461" s="72" t="s">
        <v>229</v>
      </c>
      <c r="P6461" s="101"/>
      <c r="Q6461" s="132"/>
      <c r="R6461" s="102"/>
      <c r="S6461" s="91"/>
    </row>
    <row r="6462" spans="1:19" s="104" customFormat="1" ht="12.75" customHeight="1" x14ac:dyDescent="0.25">
      <c r="A6462" s="121"/>
      <c r="B6462" s="92" t="str">
        <f>IF(E6462="","",VLOOKUP(E6462,[1]PROJECTES!$C$14:$G$5000,2,FALSE))</f>
        <v/>
      </c>
      <c r="C6462" s="121"/>
      <c r="D6462" s="93" t="str">
        <f>IF(E6462="","",VLOOKUP(E6462,[1]PROJECTES!$C$14:$G$5000,5,FALSE))</f>
        <v/>
      </c>
      <c r="E6462" s="117"/>
      <c r="F6462" s="95"/>
      <c r="G6462" s="96" t="str">
        <f>IF(E6462="","",VLOOKUP(E6462,[1]PROJECTES!$C$14:$G$5000,4,FALSE))</f>
        <v/>
      </c>
      <c r="H6462" s="118"/>
      <c r="I6462" s="97" t="str">
        <f>IF(H6462="","",VLOOKUP(H6462,BD!B$2:C$16,2,FALSE))</f>
        <v/>
      </c>
      <c r="J6462" s="98"/>
      <c r="K6462" s="135" t="str">
        <f t="shared" si="214"/>
        <v/>
      </c>
      <c r="L6462" s="99" t="str">
        <f t="shared" ca="1" si="215"/>
        <v>-</v>
      </c>
      <c r="M6462" s="93" t="str">
        <f>IF(E6462="","",VLOOKUP(E6462,[1]PROJECTES!$C$14:$Z$5000,21,FALSE))</f>
        <v/>
      </c>
      <c r="N6462" s="100"/>
      <c r="O6462" s="72" t="s">
        <v>229</v>
      </c>
      <c r="P6462" s="101"/>
      <c r="Q6462" s="132"/>
      <c r="R6462" s="102"/>
      <c r="S6462" s="91"/>
    </row>
    <row r="6463" spans="1:19" s="104" customFormat="1" ht="12.75" customHeight="1" x14ac:dyDescent="0.25">
      <c r="A6463" s="121"/>
      <c r="B6463" s="92" t="str">
        <f>IF(E6463="","",VLOOKUP(E6463,[1]PROJECTES!$C$14:$G$5000,2,FALSE))</f>
        <v/>
      </c>
      <c r="C6463" s="121"/>
      <c r="D6463" s="93" t="str">
        <f>IF(E6463="","",VLOOKUP(E6463,[1]PROJECTES!$C$14:$G$5000,5,FALSE))</f>
        <v/>
      </c>
      <c r="E6463" s="117"/>
      <c r="F6463" s="95"/>
      <c r="G6463" s="96" t="str">
        <f>IF(E6463="","",VLOOKUP(E6463,[1]PROJECTES!$C$14:$G$5000,4,FALSE))</f>
        <v/>
      </c>
      <c r="H6463" s="118"/>
      <c r="I6463" s="97" t="str">
        <f>IF(H6463="","",VLOOKUP(H6463,BD!B$2:C$16,2,FALSE))</f>
        <v/>
      </c>
      <c r="J6463" s="98"/>
      <c r="K6463" s="135" t="str">
        <f t="shared" si="214"/>
        <v/>
      </c>
      <c r="L6463" s="99" t="str">
        <f t="shared" ca="1" si="215"/>
        <v>-</v>
      </c>
      <c r="M6463" s="93" t="str">
        <f>IF(E6463="","",VLOOKUP(E6463,[1]PROJECTES!$C$14:$Z$5000,21,FALSE))</f>
        <v/>
      </c>
      <c r="N6463" s="100"/>
      <c r="O6463" s="72" t="s">
        <v>229</v>
      </c>
      <c r="P6463" s="101"/>
      <c r="Q6463" s="132"/>
      <c r="R6463" s="102"/>
      <c r="S6463" s="91"/>
    </row>
    <row r="6464" spans="1:19" s="104" customFormat="1" ht="12.75" customHeight="1" x14ac:dyDescent="0.25">
      <c r="A6464" s="121"/>
      <c r="B6464" s="92" t="str">
        <f>IF(E6464="","",VLOOKUP(E6464,[1]PROJECTES!$C$14:$G$5000,2,FALSE))</f>
        <v/>
      </c>
      <c r="C6464" s="121"/>
      <c r="D6464" s="93" t="str">
        <f>IF(E6464="","",VLOOKUP(E6464,[1]PROJECTES!$C$14:$G$5000,5,FALSE))</f>
        <v/>
      </c>
      <c r="E6464" s="117"/>
      <c r="F6464" s="95"/>
      <c r="G6464" s="96" t="str">
        <f>IF(E6464="","",VLOOKUP(E6464,[1]PROJECTES!$C$14:$G$5000,4,FALSE))</f>
        <v/>
      </c>
      <c r="H6464" s="118"/>
      <c r="I6464" s="97" t="str">
        <f>IF(H6464="","",VLOOKUP(H6464,BD!B$2:C$16,2,FALSE))</f>
        <v/>
      </c>
      <c r="J6464" s="98"/>
      <c r="K6464" s="135" t="str">
        <f t="shared" si="214"/>
        <v/>
      </c>
      <c r="L6464" s="99" t="str">
        <f t="shared" ca="1" si="215"/>
        <v>-</v>
      </c>
      <c r="M6464" s="93" t="str">
        <f>IF(E6464="","",VLOOKUP(E6464,[1]PROJECTES!$C$14:$Z$5000,21,FALSE))</f>
        <v/>
      </c>
      <c r="N6464" s="100"/>
      <c r="O6464" s="72" t="s">
        <v>229</v>
      </c>
      <c r="P6464" s="101"/>
      <c r="Q6464" s="132"/>
      <c r="R6464" s="102"/>
      <c r="S6464" s="91"/>
    </row>
    <row r="6465" spans="1:19" s="104" customFormat="1" ht="12.75" customHeight="1" x14ac:dyDescent="0.25">
      <c r="A6465" s="121"/>
      <c r="B6465" s="92" t="str">
        <f>IF(E6465="","",VLOOKUP(E6465,[1]PROJECTES!$C$14:$G$5000,2,FALSE))</f>
        <v/>
      </c>
      <c r="C6465" s="121"/>
      <c r="D6465" s="93" t="str">
        <f>IF(E6465="","",VLOOKUP(E6465,[1]PROJECTES!$C$14:$G$5000,5,FALSE))</f>
        <v/>
      </c>
      <c r="E6465" s="117"/>
      <c r="F6465" s="95"/>
      <c r="G6465" s="96" t="str">
        <f>IF(E6465="","",VLOOKUP(E6465,[1]PROJECTES!$C$14:$G$5000,4,FALSE))</f>
        <v/>
      </c>
      <c r="H6465" s="118"/>
      <c r="I6465" s="97" t="str">
        <f>IF(H6465="","",VLOOKUP(H6465,BD!B$2:C$16,2,FALSE))</f>
        <v/>
      </c>
      <c r="J6465" s="98"/>
      <c r="K6465" s="135" t="str">
        <f t="shared" si="214"/>
        <v/>
      </c>
      <c r="L6465" s="99" t="str">
        <f t="shared" ca="1" si="215"/>
        <v>-</v>
      </c>
      <c r="M6465" s="93" t="str">
        <f>IF(E6465="","",VLOOKUP(E6465,[1]PROJECTES!$C$14:$Z$5000,21,FALSE))</f>
        <v/>
      </c>
      <c r="N6465" s="100"/>
      <c r="O6465" s="72" t="s">
        <v>229</v>
      </c>
      <c r="P6465" s="101"/>
      <c r="Q6465" s="132"/>
      <c r="R6465" s="102"/>
      <c r="S6465" s="91"/>
    </row>
    <row r="6466" spans="1:19" s="104" customFormat="1" ht="12.75" customHeight="1" x14ac:dyDescent="0.25">
      <c r="A6466" s="121"/>
      <c r="B6466" s="92" t="str">
        <f>IF(E6466="","",VLOOKUP(E6466,[1]PROJECTES!$C$14:$G$5000,2,FALSE))</f>
        <v/>
      </c>
      <c r="C6466" s="121"/>
      <c r="D6466" s="93" t="str">
        <f>IF(E6466="","",VLOOKUP(E6466,[1]PROJECTES!$C$14:$G$5000,5,FALSE))</f>
        <v/>
      </c>
      <c r="E6466" s="117"/>
      <c r="F6466" s="95"/>
      <c r="G6466" s="96" t="str">
        <f>IF(E6466="","",VLOOKUP(E6466,[1]PROJECTES!$C$14:$G$5000,4,FALSE))</f>
        <v/>
      </c>
      <c r="H6466" s="118"/>
      <c r="I6466" s="97" t="str">
        <f>IF(H6466="","",VLOOKUP(H6466,BD!B$2:C$16,2,FALSE))</f>
        <v/>
      </c>
      <c r="J6466" s="98"/>
      <c r="K6466" s="135" t="str">
        <f t="shared" si="214"/>
        <v/>
      </c>
      <c r="L6466" s="99" t="str">
        <f t="shared" ca="1" si="215"/>
        <v>-</v>
      </c>
      <c r="M6466" s="93" t="str">
        <f>IF(E6466="","",VLOOKUP(E6466,[1]PROJECTES!$C$14:$Z$5000,21,FALSE))</f>
        <v/>
      </c>
      <c r="N6466" s="100"/>
      <c r="O6466" s="72" t="s">
        <v>229</v>
      </c>
      <c r="P6466" s="101"/>
      <c r="Q6466" s="132"/>
      <c r="R6466" s="102"/>
      <c r="S6466" s="91"/>
    </row>
    <row r="6467" spans="1:19" s="104" customFormat="1" ht="12.75" customHeight="1" x14ac:dyDescent="0.25">
      <c r="A6467" s="121"/>
      <c r="B6467" s="92" t="str">
        <f>IF(E6467="","",VLOOKUP(E6467,[1]PROJECTES!$C$14:$G$5000,2,FALSE))</f>
        <v/>
      </c>
      <c r="C6467" s="121"/>
      <c r="D6467" s="93" t="str">
        <f>IF(E6467="","",VLOOKUP(E6467,[1]PROJECTES!$C$14:$G$5000,5,FALSE))</f>
        <v/>
      </c>
      <c r="E6467" s="117"/>
      <c r="F6467" s="95"/>
      <c r="G6467" s="96" t="str">
        <f>IF(E6467="","",VLOOKUP(E6467,[1]PROJECTES!$C$14:$G$5000,4,FALSE))</f>
        <v/>
      </c>
      <c r="H6467" s="118"/>
      <c r="I6467" s="97" t="str">
        <f>IF(H6467="","",VLOOKUP(H6467,BD!B$2:C$16,2,FALSE))</f>
        <v/>
      </c>
      <c r="J6467" s="98"/>
      <c r="K6467" s="135" t="str">
        <f t="shared" si="214"/>
        <v/>
      </c>
      <c r="L6467" s="99" t="str">
        <f t="shared" ca="1" si="215"/>
        <v>-</v>
      </c>
      <c r="M6467" s="93" t="str">
        <f>IF(E6467="","",VLOOKUP(E6467,[1]PROJECTES!$C$14:$Z$5000,21,FALSE))</f>
        <v/>
      </c>
      <c r="N6467" s="100"/>
      <c r="O6467" s="72" t="s">
        <v>229</v>
      </c>
      <c r="P6467" s="101"/>
      <c r="Q6467" s="132"/>
      <c r="R6467" s="102"/>
      <c r="S6467" s="91"/>
    </row>
    <row r="6468" spans="1:19" s="104" customFormat="1" ht="12.75" customHeight="1" x14ac:dyDescent="0.25">
      <c r="A6468" s="121"/>
      <c r="B6468" s="92" t="str">
        <f>IF(E6468="","",VLOOKUP(E6468,[1]PROJECTES!$C$14:$G$5000,2,FALSE))</f>
        <v/>
      </c>
      <c r="C6468" s="121"/>
      <c r="D6468" s="93" t="str">
        <f>IF(E6468="","",VLOOKUP(E6468,[1]PROJECTES!$C$14:$G$5000,5,FALSE))</f>
        <v/>
      </c>
      <c r="E6468" s="117"/>
      <c r="F6468" s="95"/>
      <c r="G6468" s="96" t="str">
        <f>IF(E6468="","",VLOOKUP(E6468,[1]PROJECTES!$C$14:$G$5000,4,FALSE))</f>
        <v/>
      </c>
      <c r="H6468" s="118"/>
      <c r="I6468" s="97" t="str">
        <f>IF(H6468="","",VLOOKUP(H6468,BD!B$2:C$16,2,FALSE))</f>
        <v/>
      </c>
      <c r="J6468" s="98"/>
      <c r="K6468" s="135" t="str">
        <f t="shared" si="214"/>
        <v/>
      </c>
      <c r="L6468" s="99" t="str">
        <f t="shared" ca="1" si="215"/>
        <v>-</v>
      </c>
      <c r="M6468" s="93" t="str">
        <f>IF(E6468="","",VLOOKUP(E6468,[1]PROJECTES!$C$14:$Z$5000,21,FALSE))</f>
        <v/>
      </c>
      <c r="N6468" s="100"/>
      <c r="O6468" s="72" t="s">
        <v>229</v>
      </c>
      <c r="P6468" s="101"/>
      <c r="Q6468" s="132"/>
      <c r="R6468" s="102"/>
      <c r="S6468" s="91"/>
    </row>
    <row r="6469" spans="1:19" s="104" customFormat="1" ht="12.75" customHeight="1" x14ac:dyDescent="0.25">
      <c r="A6469" s="121"/>
      <c r="B6469" s="92" t="str">
        <f>IF(E6469="","",VLOOKUP(E6469,[1]PROJECTES!$C$14:$G$5000,2,FALSE))</f>
        <v/>
      </c>
      <c r="C6469" s="121"/>
      <c r="D6469" s="93" t="str">
        <f>IF(E6469="","",VLOOKUP(E6469,[1]PROJECTES!$C$14:$G$5000,5,FALSE))</f>
        <v/>
      </c>
      <c r="E6469" s="117"/>
      <c r="F6469" s="95"/>
      <c r="G6469" s="96" t="str">
        <f>IF(E6469="","",VLOOKUP(E6469,[1]PROJECTES!$C$14:$G$5000,4,FALSE))</f>
        <v/>
      </c>
      <c r="H6469" s="118"/>
      <c r="I6469" s="97" t="str">
        <f>IF(H6469="","",VLOOKUP(H6469,BD!B$2:C$16,2,FALSE))</f>
        <v/>
      </c>
      <c r="J6469" s="98"/>
      <c r="K6469" s="135" t="str">
        <f t="shared" si="214"/>
        <v/>
      </c>
      <c r="L6469" s="99" t="str">
        <f t="shared" ca="1" si="215"/>
        <v>-</v>
      </c>
      <c r="M6469" s="93" t="str">
        <f>IF(E6469="","",VLOOKUP(E6469,[1]PROJECTES!$C$14:$Z$5000,21,FALSE))</f>
        <v/>
      </c>
      <c r="N6469" s="100"/>
      <c r="O6469" s="72" t="s">
        <v>229</v>
      </c>
      <c r="P6469" s="101"/>
      <c r="Q6469" s="132"/>
      <c r="R6469" s="102"/>
      <c r="S6469" s="91"/>
    </row>
    <row r="6470" spans="1:19" s="104" customFormat="1" ht="12.75" customHeight="1" x14ac:dyDescent="0.25">
      <c r="A6470" s="121"/>
      <c r="B6470" s="92" t="str">
        <f>IF(E6470="","",VLOOKUP(E6470,[1]PROJECTES!$C$14:$G$5000,2,FALSE))</f>
        <v/>
      </c>
      <c r="C6470" s="121"/>
      <c r="D6470" s="93" t="str">
        <f>IF(E6470="","",VLOOKUP(E6470,[1]PROJECTES!$C$14:$G$5000,5,FALSE))</f>
        <v/>
      </c>
      <c r="E6470" s="117"/>
      <c r="F6470" s="95"/>
      <c r="G6470" s="96" t="str">
        <f>IF(E6470="","",VLOOKUP(E6470,[1]PROJECTES!$C$14:$G$5000,4,FALSE))</f>
        <v/>
      </c>
      <c r="H6470" s="118"/>
      <c r="I6470" s="97" t="str">
        <f>IF(H6470="","",VLOOKUP(H6470,BD!B$2:C$16,2,FALSE))</f>
        <v/>
      </c>
      <c r="J6470" s="98"/>
      <c r="K6470" s="135" t="str">
        <f t="shared" si="214"/>
        <v/>
      </c>
      <c r="L6470" s="99" t="str">
        <f t="shared" ca="1" si="215"/>
        <v>-</v>
      </c>
      <c r="M6470" s="93" t="str">
        <f>IF(E6470="","",VLOOKUP(E6470,[1]PROJECTES!$C$14:$Z$5000,21,FALSE))</f>
        <v/>
      </c>
      <c r="N6470" s="100"/>
      <c r="O6470" s="72" t="s">
        <v>229</v>
      </c>
      <c r="P6470" s="101"/>
      <c r="Q6470" s="132"/>
      <c r="R6470" s="102"/>
      <c r="S6470" s="91"/>
    </row>
    <row r="6471" spans="1:19" s="104" customFormat="1" ht="12.75" customHeight="1" x14ac:dyDescent="0.25">
      <c r="A6471" s="121"/>
      <c r="B6471" s="92" t="str">
        <f>IF(E6471="","",VLOOKUP(E6471,[1]PROJECTES!$C$14:$G$5000,2,FALSE))</f>
        <v/>
      </c>
      <c r="C6471" s="121"/>
      <c r="D6471" s="93" t="str">
        <f>IF(E6471="","",VLOOKUP(E6471,[1]PROJECTES!$C$14:$G$5000,5,FALSE))</f>
        <v/>
      </c>
      <c r="E6471" s="117"/>
      <c r="F6471" s="95"/>
      <c r="G6471" s="96" t="str">
        <f>IF(E6471="","",VLOOKUP(E6471,[1]PROJECTES!$C$14:$G$5000,4,FALSE))</f>
        <v/>
      </c>
      <c r="H6471" s="118"/>
      <c r="I6471" s="97" t="str">
        <f>IF(H6471="","",VLOOKUP(H6471,BD!B$2:C$16,2,FALSE))</f>
        <v/>
      </c>
      <c r="J6471" s="98"/>
      <c r="K6471" s="135" t="str">
        <f t="shared" si="214"/>
        <v/>
      </c>
      <c r="L6471" s="99" t="str">
        <f t="shared" ca="1" si="215"/>
        <v>-</v>
      </c>
      <c r="M6471" s="93" t="str">
        <f>IF(E6471="","",VLOOKUP(E6471,[1]PROJECTES!$C$14:$Z$5000,21,FALSE))</f>
        <v/>
      </c>
      <c r="N6471" s="100"/>
      <c r="O6471" s="72" t="s">
        <v>229</v>
      </c>
      <c r="P6471" s="101"/>
      <c r="Q6471" s="132"/>
      <c r="R6471" s="102"/>
      <c r="S6471" s="91"/>
    </row>
    <row r="6472" spans="1:19" s="104" customFormat="1" ht="12.75" customHeight="1" x14ac:dyDescent="0.25">
      <c r="A6472" s="121"/>
      <c r="B6472" s="92" t="str">
        <f>IF(E6472="","",VLOOKUP(E6472,[1]PROJECTES!$C$14:$G$5000,2,FALSE))</f>
        <v/>
      </c>
      <c r="C6472" s="121"/>
      <c r="D6472" s="93" t="str">
        <f>IF(E6472="","",VLOOKUP(E6472,[1]PROJECTES!$C$14:$G$5000,5,FALSE))</f>
        <v/>
      </c>
      <c r="E6472" s="117"/>
      <c r="F6472" s="95"/>
      <c r="G6472" s="96" t="str">
        <f>IF(E6472="","",VLOOKUP(E6472,[1]PROJECTES!$C$14:$G$5000,4,FALSE))</f>
        <v/>
      </c>
      <c r="H6472" s="118"/>
      <c r="I6472" s="97" t="str">
        <f>IF(H6472="","",VLOOKUP(H6472,BD!B$2:C$16,2,FALSE))</f>
        <v/>
      </c>
      <c r="J6472" s="98"/>
      <c r="K6472" s="135" t="str">
        <f t="shared" si="214"/>
        <v/>
      </c>
      <c r="L6472" s="99" t="str">
        <f t="shared" ca="1" si="215"/>
        <v>-</v>
      </c>
      <c r="M6472" s="93" t="str">
        <f>IF(E6472="","",VLOOKUP(E6472,[1]PROJECTES!$C$14:$Z$5000,21,FALSE))</f>
        <v/>
      </c>
      <c r="N6472" s="100"/>
      <c r="O6472" s="72" t="s">
        <v>229</v>
      </c>
      <c r="P6472" s="101"/>
      <c r="Q6472" s="132"/>
      <c r="R6472" s="102"/>
      <c r="S6472" s="91"/>
    </row>
    <row r="6473" spans="1:19" s="104" customFormat="1" ht="12.75" customHeight="1" x14ac:dyDescent="0.25">
      <c r="A6473" s="121"/>
      <c r="B6473" s="92" t="str">
        <f>IF(E6473="","",VLOOKUP(E6473,[1]PROJECTES!$C$14:$G$5000,2,FALSE))</f>
        <v/>
      </c>
      <c r="C6473" s="121"/>
      <c r="D6473" s="93" t="str">
        <f>IF(E6473="","",VLOOKUP(E6473,[1]PROJECTES!$C$14:$G$5000,5,FALSE))</f>
        <v/>
      </c>
      <c r="E6473" s="117"/>
      <c r="F6473" s="95"/>
      <c r="G6473" s="96" t="str">
        <f>IF(E6473="","",VLOOKUP(E6473,[1]PROJECTES!$C$14:$G$5000,4,FALSE))</f>
        <v/>
      </c>
      <c r="H6473" s="118"/>
      <c r="I6473" s="97" t="str">
        <f>IF(H6473="","",VLOOKUP(H6473,BD!B$2:C$16,2,FALSE))</f>
        <v/>
      </c>
      <c r="J6473" s="98"/>
      <c r="K6473" s="135" t="str">
        <f t="shared" si="214"/>
        <v/>
      </c>
      <c r="L6473" s="99" t="str">
        <f t="shared" ca="1" si="215"/>
        <v>-</v>
      </c>
      <c r="M6473" s="93" t="str">
        <f>IF(E6473="","",VLOOKUP(E6473,[1]PROJECTES!$C$14:$Z$5000,21,FALSE))</f>
        <v/>
      </c>
      <c r="N6473" s="100"/>
      <c r="O6473" s="72" t="s">
        <v>229</v>
      </c>
      <c r="P6473" s="101"/>
      <c r="Q6473" s="132"/>
      <c r="R6473" s="102"/>
      <c r="S6473" s="91"/>
    </row>
    <row r="6474" spans="1:19" s="104" customFormat="1" ht="12.75" customHeight="1" x14ac:dyDescent="0.25">
      <c r="A6474" s="121"/>
      <c r="B6474" s="92" t="str">
        <f>IF(E6474="","",VLOOKUP(E6474,[1]PROJECTES!$C$14:$G$5000,2,FALSE))</f>
        <v/>
      </c>
      <c r="C6474" s="121"/>
      <c r="D6474" s="93" t="str">
        <f>IF(E6474="","",VLOOKUP(E6474,[1]PROJECTES!$C$14:$G$5000,5,FALSE))</f>
        <v/>
      </c>
      <c r="E6474" s="117"/>
      <c r="F6474" s="95"/>
      <c r="G6474" s="96" t="str">
        <f>IF(E6474="","",VLOOKUP(E6474,[1]PROJECTES!$C$14:$G$5000,4,FALSE))</f>
        <v/>
      </c>
      <c r="H6474" s="118"/>
      <c r="I6474" s="97" t="str">
        <f>IF(H6474="","",VLOOKUP(H6474,BD!B$2:C$16,2,FALSE))</f>
        <v/>
      </c>
      <c r="J6474" s="98"/>
      <c r="K6474" s="135" t="str">
        <f t="shared" si="214"/>
        <v/>
      </c>
      <c r="L6474" s="99" t="str">
        <f t="shared" ca="1" si="215"/>
        <v>-</v>
      </c>
      <c r="M6474" s="93" t="str">
        <f>IF(E6474="","",VLOOKUP(E6474,[1]PROJECTES!$C$14:$Z$5000,21,FALSE))</f>
        <v/>
      </c>
      <c r="N6474" s="100"/>
      <c r="O6474" s="72" t="s">
        <v>229</v>
      </c>
      <c r="P6474" s="101"/>
      <c r="Q6474" s="132"/>
      <c r="R6474" s="102"/>
      <c r="S6474" s="91"/>
    </row>
    <row r="6475" spans="1:19" s="104" customFormat="1" ht="12.75" customHeight="1" x14ac:dyDescent="0.25">
      <c r="A6475" s="121"/>
      <c r="B6475" s="92" t="str">
        <f>IF(E6475="","",VLOOKUP(E6475,[1]PROJECTES!$C$14:$G$5000,2,FALSE))</f>
        <v/>
      </c>
      <c r="C6475" s="121"/>
      <c r="D6475" s="93" t="str">
        <f>IF(E6475="","",VLOOKUP(E6475,[1]PROJECTES!$C$14:$G$5000,5,FALSE))</f>
        <v/>
      </c>
      <c r="E6475" s="117"/>
      <c r="F6475" s="95"/>
      <c r="G6475" s="96" t="str">
        <f>IF(E6475="","",VLOOKUP(E6475,[1]PROJECTES!$C$14:$G$5000,4,FALSE))</f>
        <v/>
      </c>
      <c r="H6475" s="118"/>
      <c r="I6475" s="97" t="str">
        <f>IF(H6475="","",VLOOKUP(H6475,BD!B$2:C$16,2,FALSE))</f>
        <v/>
      </c>
      <c r="J6475" s="98"/>
      <c r="K6475" s="135" t="str">
        <f t="shared" si="214"/>
        <v/>
      </c>
      <c r="L6475" s="99" t="str">
        <f t="shared" ca="1" si="215"/>
        <v>-</v>
      </c>
      <c r="M6475" s="93" t="str">
        <f>IF(E6475="","",VLOOKUP(E6475,[1]PROJECTES!$C$14:$Z$5000,21,FALSE))</f>
        <v/>
      </c>
      <c r="N6475" s="100"/>
      <c r="O6475" s="72" t="s">
        <v>229</v>
      </c>
      <c r="P6475" s="101"/>
      <c r="Q6475" s="132"/>
      <c r="R6475" s="102"/>
      <c r="S6475" s="91"/>
    </row>
    <row r="6476" spans="1:19" s="104" customFormat="1" ht="12.75" customHeight="1" x14ac:dyDescent="0.25">
      <c r="A6476" s="121"/>
      <c r="B6476" s="92" t="str">
        <f>IF(E6476="","",VLOOKUP(E6476,[1]PROJECTES!$C$14:$G$5000,2,FALSE))</f>
        <v/>
      </c>
      <c r="C6476" s="121"/>
      <c r="D6476" s="93" t="str">
        <f>IF(E6476="","",VLOOKUP(E6476,[1]PROJECTES!$C$14:$G$5000,5,FALSE))</f>
        <v/>
      </c>
      <c r="E6476" s="117"/>
      <c r="F6476" s="95"/>
      <c r="G6476" s="96" t="str">
        <f>IF(E6476="","",VLOOKUP(E6476,[1]PROJECTES!$C$14:$G$5000,4,FALSE))</f>
        <v/>
      </c>
      <c r="H6476" s="118"/>
      <c r="I6476" s="97" t="str">
        <f>IF(H6476="","",VLOOKUP(H6476,BD!B$2:C$16,2,FALSE))</f>
        <v/>
      </c>
      <c r="J6476" s="98"/>
      <c r="K6476" s="135" t="str">
        <f t="shared" si="214"/>
        <v/>
      </c>
      <c r="L6476" s="99" t="str">
        <f t="shared" ca="1" si="215"/>
        <v>-</v>
      </c>
      <c r="M6476" s="93" t="str">
        <f>IF(E6476="","",VLOOKUP(E6476,[1]PROJECTES!$C$14:$Z$5000,21,FALSE))</f>
        <v/>
      </c>
      <c r="N6476" s="100"/>
      <c r="O6476" s="72" t="s">
        <v>229</v>
      </c>
      <c r="P6476" s="101"/>
      <c r="Q6476" s="132"/>
      <c r="R6476" s="102"/>
      <c r="S6476" s="91"/>
    </row>
    <row r="6477" spans="1:19" s="104" customFormat="1" ht="12.75" customHeight="1" x14ac:dyDescent="0.25">
      <c r="A6477" s="121"/>
      <c r="B6477" s="92" t="str">
        <f>IF(E6477="","",VLOOKUP(E6477,[1]PROJECTES!$C$14:$G$5000,2,FALSE))</f>
        <v/>
      </c>
      <c r="C6477" s="121"/>
      <c r="D6477" s="93" t="str">
        <f>IF(E6477="","",VLOOKUP(E6477,[1]PROJECTES!$C$14:$G$5000,5,FALSE))</f>
        <v/>
      </c>
      <c r="E6477" s="117"/>
      <c r="F6477" s="95"/>
      <c r="G6477" s="96" t="str">
        <f>IF(E6477="","",VLOOKUP(E6477,[1]PROJECTES!$C$14:$G$5000,4,FALSE))</f>
        <v/>
      </c>
      <c r="H6477" s="118"/>
      <c r="I6477" s="97" t="str">
        <f>IF(H6477="","",VLOOKUP(H6477,BD!B$2:C$16,2,FALSE))</f>
        <v/>
      </c>
      <c r="J6477" s="98"/>
      <c r="K6477" s="135" t="str">
        <f t="shared" si="214"/>
        <v/>
      </c>
      <c r="L6477" s="99" t="str">
        <f t="shared" ca="1" si="215"/>
        <v>-</v>
      </c>
      <c r="M6477" s="93" t="str">
        <f>IF(E6477="","",VLOOKUP(E6477,[1]PROJECTES!$C$14:$Z$5000,21,FALSE))</f>
        <v/>
      </c>
      <c r="N6477" s="100"/>
      <c r="O6477" s="72" t="s">
        <v>229</v>
      </c>
      <c r="P6477" s="101"/>
      <c r="Q6477" s="132"/>
      <c r="R6477" s="102"/>
      <c r="S6477" s="91"/>
    </row>
    <row r="6478" spans="1:19" s="104" customFormat="1" ht="12.75" customHeight="1" x14ac:dyDescent="0.25">
      <c r="A6478" s="121"/>
      <c r="B6478" s="92" t="str">
        <f>IF(E6478="","",VLOOKUP(E6478,[1]PROJECTES!$C$14:$G$5000,2,FALSE))</f>
        <v/>
      </c>
      <c r="C6478" s="121"/>
      <c r="D6478" s="93" t="str">
        <f>IF(E6478="","",VLOOKUP(E6478,[1]PROJECTES!$C$14:$G$5000,5,FALSE))</f>
        <v/>
      </c>
      <c r="E6478" s="117"/>
      <c r="F6478" s="95"/>
      <c r="G6478" s="96" t="str">
        <f>IF(E6478="","",VLOOKUP(E6478,[1]PROJECTES!$C$14:$G$5000,4,FALSE))</f>
        <v/>
      </c>
      <c r="H6478" s="118"/>
      <c r="I6478" s="97" t="str">
        <f>IF(H6478="","",VLOOKUP(H6478,BD!B$2:C$16,2,FALSE))</f>
        <v/>
      </c>
      <c r="J6478" s="98"/>
      <c r="K6478" s="135" t="str">
        <f t="shared" si="214"/>
        <v/>
      </c>
      <c r="L6478" s="99" t="str">
        <f t="shared" ca="1" si="215"/>
        <v>-</v>
      </c>
      <c r="M6478" s="93" t="str">
        <f>IF(E6478="","",VLOOKUP(E6478,[1]PROJECTES!$C$14:$Z$5000,21,FALSE))</f>
        <v/>
      </c>
      <c r="N6478" s="100"/>
      <c r="O6478" s="72" t="s">
        <v>229</v>
      </c>
      <c r="P6478" s="101"/>
      <c r="Q6478" s="132"/>
      <c r="R6478" s="102"/>
      <c r="S6478" s="91"/>
    </row>
    <row r="6479" spans="1:19" s="104" customFormat="1" ht="12.75" customHeight="1" x14ac:dyDescent="0.25">
      <c r="A6479" s="121"/>
      <c r="B6479" s="92" t="str">
        <f>IF(E6479="","",VLOOKUP(E6479,[1]PROJECTES!$C$14:$G$5000,2,FALSE))</f>
        <v/>
      </c>
      <c r="C6479" s="121"/>
      <c r="D6479" s="93" t="str">
        <f>IF(E6479="","",VLOOKUP(E6479,[1]PROJECTES!$C$14:$G$5000,5,FALSE))</f>
        <v/>
      </c>
      <c r="E6479" s="117"/>
      <c r="F6479" s="95"/>
      <c r="G6479" s="96" t="str">
        <f>IF(E6479="","",VLOOKUP(E6479,[1]PROJECTES!$C$14:$G$5000,4,FALSE))</f>
        <v/>
      </c>
      <c r="H6479" s="118"/>
      <c r="I6479" s="97" t="str">
        <f>IF(H6479="","",VLOOKUP(H6479,BD!B$2:C$16,2,FALSE))</f>
        <v/>
      </c>
      <c r="J6479" s="98"/>
      <c r="K6479" s="135" t="str">
        <f t="shared" si="214"/>
        <v/>
      </c>
      <c r="L6479" s="99" t="str">
        <f t="shared" ca="1" si="215"/>
        <v>-</v>
      </c>
      <c r="M6479" s="93" t="str">
        <f>IF(E6479="","",VLOOKUP(E6479,[1]PROJECTES!$C$14:$Z$5000,21,FALSE))</f>
        <v/>
      </c>
      <c r="N6479" s="100"/>
      <c r="O6479" s="72" t="s">
        <v>229</v>
      </c>
      <c r="P6479" s="101"/>
      <c r="Q6479" s="132"/>
      <c r="R6479" s="102"/>
      <c r="S6479" s="91"/>
    </row>
    <row r="6480" spans="1:19" s="104" customFormat="1" ht="12.75" customHeight="1" x14ac:dyDescent="0.25">
      <c r="A6480" s="121"/>
      <c r="B6480" s="92" t="str">
        <f>IF(E6480="","",VLOOKUP(E6480,[1]PROJECTES!$C$14:$G$5000,2,FALSE))</f>
        <v/>
      </c>
      <c r="C6480" s="121"/>
      <c r="D6480" s="93" t="str">
        <f>IF(E6480="","",VLOOKUP(E6480,[1]PROJECTES!$C$14:$G$5000,5,FALSE))</f>
        <v/>
      </c>
      <c r="E6480" s="117"/>
      <c r="F6480" s="95"/>
      <c r="G6480" s="96" t="str">
        <f>IF(E6480="","",VLOOKUP(E6480,[1]PROJECTES!$C$14:$G$5000,4,FALSE))</f>
        <v/>
      </c>
      <c r="H6480" s="118"/>
      <c r="I6480" s="97" t="str">
        <f>IF(H6480="","",VLOOKUP(H6480,BD!B$2:C$16,2,FALSE))</f>
        <v/>
      </c>
      <c r="J6480" s="98"/>
      <c r="K6480" s="135" t="str">
        <f t="shared" si="214"/>
        <v/>
      </c>
      <c r="L6480" s="99" t="str">
        <f t="shared" ca="1" si="215"/>
        <v>-</v>
      </c>
      <c r="M6480" s="93" t="str">
        <f>IF(E6480="","",VLOOKUP(E6480,[1]PROJECTES!$C$14:$Z$5000,21,FALSE))</f>
        <v/>
      </c>
      <c r="N6480" s="100"/>
      <c r="O6480" s="72" t="s">
        <v>229</v>
      </c>
      <c r="P6480" s="101"/>
      <c r="Q6480" s="132"/>
      <c r="R6480" s="102"/>
      <c r="S6480" s="91"/>
    </row>
    <row r="6481" spans="1:19" s="104" customFormat="1" ht="12.75" customHeight="1" x14ac:dyDescent="0.25">
      <c r="A6481" s="121"/>
      <c r="B6481" s="92" t="str">
        <f>IF(E6481="","",VLOOKUP(E6481,[1]PROJECTES!$C$14:$G$5000,2,FALSE))</f>
        <v/>
      </c>
      <c r="C6481" s="121"/>
      <c r="D6481" s="93" t="str">
        <f>IF(E6481="","",VLOOKUP(E6481,[1]PROJECTES!$C$14:$G$5000,5,FALSE))</f>
        <v/>
      </c>
      <c r="E6481" s="117"/>
      <c r="F6481" s="95"/>
      <c r="G6481" s="96" t="str">
        <f>IF(E6481="","",VLOOKUP(E6481,[1]PROJECTES!$C$14:$G$5000,4,FALSE))</f>
        <v/>
      </c>
      <c r="H6481" s="118"/>
      <c r="I6481" s="97" t="str">
        <f>IF(H6481="","",VLOOKUP(H6481,BD!B$2:C$16,2,FALSE))</f>
        <v/>
      </c>
      <c r="J6481" s="98"/>
      <c r="K6481" s="135" t="str">
        <f t="shared" si="214"/>
        <v/>
      </c>
      <c r="L6481" s="99" t="str">
        <f t="shared" ca="1" si="215"/>
        <v>-</v>
      </c>
      <c r="M6481" s="93" t="str">
        <f>IF(E6481="","",VLOOKUP(E6481,[1]PROJECTES!$C$14:$Z$5000,21,FALSE))</f>
        <v/>
      </c>
      <c r="N6481" s="100"/>
      <c r="O6481" s="72" t="s">
        <v>229</v>
      </c>
      <c r="P6481" s="101"/>
      <c r="Q6481" s="132"/>
      <c r="R6481" s="102"/>
      <c r="S6481" s="91"/>
    </row>
    <row r="6482" spans="1:19" s="104" customFormat="1" ht="12.75" customHeight="1" x14ac:dyDescent="0.25">
      <c r="A6482" s="121"/>
      <c r="B6482" s="92" t="str">
        <f>IF(E6482="","",VLOOKUP(E6482,[1]PROJECTES!$C$14:$G$5000,2,FALSE))</f>
        <v/>
      </c>
      <c r="C6482" s="121"/>
      <c r="D6482" s="93" t="str">
        <f>IF(E6482="","",VLOOKUP(E6482,[1]PROJECTES!$C$14:$G$5000,5,FALSE))</f>
        <v/>
      </c>
      <c r="E6482" s="117"/>
      <c r="F6482" s="95"/>
      <c r="G6482" s="96" t="str">
        <f>IF(E6482="","",VLOOKUP(E6482,[1]PROJECTES!$C$14:$G$5000,4,FALSE))</f>
        <v/>
      </c>
      <c r="H6482" s="118"/>
      <c r="I6482" s="97" t="str">
        <f>IF(H6482="","",VLOOKUP(H6482,BD!B$2:C$16,2,FALSE))</f>
        <v/>
      </c>
      <c r="J6482" s="98"/>
      <c r="K6482" s="135" t="str">
        <f t="shared" si="214"/>
        <v/>
      </c>
      <c r="L6482" s="99" t="str">
        <f t="shared" ca="1" si="215"/>
        <v>-</v>
      </c>
      <c r="M6482" s="93" t="str">
        <f>IF(E6482="","",VLOOKUP(E6482,[1]PROJECTES!$C$14:$Z$5000,21,FALSE))</f>
        <v/>
      </c>
      <c r="N6482" s="100"/>
      <c r="O6482" s="72" t="s">
        <v>229</v>
      </c>
      <c r="P6482" s="101"/>
      <c r="Q6482" s="132"/>
      <c r="R6482" s="102"/>
      <c r="S6482" s="91"/>
    </row>
    <row r="6483" spans="1:19" s="104" customFormat="1" ht="12.75" customHeight="1" x14ac:dyDescent="0.25">
      <c r="A6483" s="121"/>
      <c r="B6483" s="92" t="str">
        <f>IF(E6483="","",VLOOKUP(E6483,[1]PROJECTES!$C$14:$G$5000,2,FALSE))</f>
        <v/>
      </c>
      <c r="C6483" s="121"/>
      <c r="D6483" s="93" t="str">
        <f>IF(E6483="","",VLOOKUP(E6483,[1]PROJECTES!$C$14:$G$5000,5,FALSE))</f>
        <v/>
      </c>
      <c r="E6483" s="117"/>
      <c r="F6483" s="95"/>
      <c r="G6483" s="96" t="str">
        <f>IF(E6483="","",VLOOKUP(E6483,[1]PROJECTES!$C$14:$G$5000,4,FALSE))</f>
        <v/>
      </c>
      <c r="H6483" s="118"/>
      <c r="I6483" s="97" t="str">
        <f>IF(H6483="","",VLOOKUP(H6483,BD!B$2:C$16,2,FALSE))</f>
        <v/>
      </c>
      <c r="J6483" s="98"/>
      <c r="K6483" s="135" t="str">
        <f t="shared" si="214"/>
        <v/>
      </c>
      <c r="L6483" s="99" t="str">
        <f t="shared" ca="1" si="215"/>
        <v>-</v>
      </c>
      <c r="M6483" s="93" t="str">
        <f>IF(E6483="","",VLOOKUP(E6483,[1]PROJECTES!$C$14:$Z$5000,21,FALSE))</f>
        <v/>
      </c>
      <c r="N6483" s="100"/>
      <c r="O6483" s="72" t="s">
        <v>229</v>
      </c>
      <c r="P6483" s="101"/>
      <c r="Q6483" s="132"/>
      <c r="R6483" s="102"/>
      <c r="S6483" s="91"/>
    </row>
    <row r="6484" spans="1:19" s="104" customFormat="1" ht="12.75" customHeight="1" x14ac:dyDescent="0.25">
      <c r="A6484" s="121"/>
      <c r="B6484" s="92" t="str">
        <f>IF(E6484="","",VLOOKUP(E6484,[1]PROJECTES!$C$14:$G$5000,2,FALSE))</f>
        <v/>
      </c>
      <c r="C6484" s="121"/>
      <c r="D6484" s="93" t="str">
        <f>IF(E6484="","",VLOOKUP(E6484,[1]PROJECTES!$C$14:$G$5000,5,FALSE))</f>
        <v/>
      </c>
      <c r="E6484" s="117"/>
      <c r="F6484" s="95"/>
      <c r="G6484" s="96" t="str">
        <f>IF(E6484="","",VLOOKUP(E6484,[1]PROJECTES!$C$14:$G$5000,4,FALSE))</f>
        <v/>
      </c>
      <c r="H6484" s="118"/>
      <c r="I6484" s="97" t="str">
        <f>IF(H6484="","",VLOOKUP(H6484,BD!B$2:C$16,2,FALSE))</f>
        <v/>
      </c>
      <c r="J6484" s="98"/>
      <c r="K6484" s="135" t="str">
        <f t="shared" si="214"/>
        <v/>
      </c>
      <c r="L6484" s="99" t="str">
        <f t="shared" ca="1" si="215"/>
        <v>-</v>
      </c>
      <c r="M6484" s="93" t="str">
        <f>IF(E6484="","",VLOOKUP(E6484,[1]PROJECTES!$C$14:$Z$5000,21,FALSE))</f>
        <v/>
      </c>
      <c r="N6484" s="100"/>
      <c r="O6484" s="72" t="s">
        <v>229</v>
      </c>
      <c r="P6484" s="101"/>
      <c r="Q6484" s="132"/>
      <c r="R6484" s="102"/>
      <c r="S6484" s="91"/>
    </row>
    <row r="6485" spans="1:19" s="104" customFormat="1" ht="12.75" customHeight="1" x14ac:dyDescent="0.25">
      <c r="A6485" s="121"/>
      <c r="B6485" s="92" t="str">
        <f>IF(E6485="","",VLOOKUP(E6485,[1]PROJECTES!$C$14:$G$5000,2,FALSE))</f>
        <v/>
      </c>
      <c r="C6485" s="121"/>
      <c r="D6485" s="93" t="str">
        <f>IF(E6485="","",VLOOKUP(E6485,[1]PROJECTES!$C$14:$G$5000,5,FALSE))</f>
        <v/>
      </c>
      <c r="E6485" s="117"/>
      <c r="F6485" s="95"/>
      <c r="G6485" s="96" t="str">
        <f>IF(E6485="","",VLOOKUP(E6485,[1]PROJECTES!$C$14:$G$5000,4,FALSE))</f>
        <v/>
      </c>
      <c r="H6485" s="118"/>
      <c r="I6485" s="97" t="str">
        <f>IF(H6485="","",VLOOKUP(H6485,BD!B$2:C$16,2,FALSE))</f>
        <v/>
      </c>
      <c r="J6485" s="98"/>
      <c r="K6485" s="135" t="str">
        <f t="shared" si="214"/>
        <v/>
      </c>
      <c r="L6485" s="99" t="str">
        <f t="shared" ca="1" si="215"/>
        <v>-</v>
      </c>
      <c r="M6485" s="93" t="str">
        <f>IF(E6485="","",VLOOKUP(E6485,[1]PROJECTES!$C$14:$Z$5000,21,FALSE))</f>
        <v/>
      </c>
      <c r="N6485" s="100"/>
      <c r="O6485" s="72" t="s">
        <v>229</v>
      </c>
      <c r="P6485" s="101"/>
      <c r="Q6485" s="132"/>
      <c r="R6485" s="102"/>
      <c r="S6485" s="91"/>
    </row>
    <row r="6486" spans="1:19" s="104" customFormat="1" ht="12.75" customHeight="1" x14ac:dyDescent="0.25">
      <c r="A6486" s="121"/>
      <c r="B6486" s="92" t="str">
        <f>IF(E6486="","",VLOOKUP(E6486,[1]PROJECTES!$C$14:$G$5000,2,FALSE))</f>
        <v/>
      </c>
      <c r="C6486" s="121"/>
      <c r="D6486" s="93" t="str">
        <f>IF(E6486="","",VLOOKUP(E6486,[1]PROJECTES!$C$14:$G$5000,5,FALSE))</f>
        <v/>
      </c>
      <c r="E6486" s="117"/>
      <c r="F6486" s="95"/>
      <c r="G6486" s="96" t="str">
        <f>IF(E6486="","",VLOOKUP(E6486,[1]PROJECTES!$C$14:$G$5000,4,FALSE))</f>
        <v/>
      </c>
      <c r="H6486" s="118"/>
      <c r="I6486" s="97" t="str">
        <f>IF(H6486="","",VLOOKUP(H6486,BD!B$2:C$16,2,FALSE))</f>
        <v/>
      </c>
      <c r="J6486" s="98"/>
      <c r="K6486" s="135" t="str">
        <f t="shared" si="214"/>
        <v/>
      </c>
      <c r="L6486" s="99" t="str">
        <f t="shared" ca="1" si="215"/>
        <v>-</v>
      </c>
      <c r="M6486" s="93" t="str">
        <f>IF(E6486="","",VLOOKUP(E6486,[1]PROJECTES!$C$14:$Z$5000,21,FALSE))</f>
        <v/>
      </c>
      <c r="N6486" s="100"/>
      <c r="O6486" s="72" t="s">
        <v>229</v>
      </c>
      <c r="P6486" s="101"/>
      <c r="Q6486" s="132"/>
      <c r="R6486" s="102"/>
      <c r="S6486" s="91"/>
    </row>
    <row r="6487" spans="1:19" s="104" customFormat="1" ht="12.75" customHeight="1" x14ac:dyDescent="0.25">
      <c r="A6487" s="121"/>
      <c r="B6487" s="92" t="str">
        <f>IF(E6487="","",VLOOKUP(E6487,[1]PROJECTES!$C$14:$G$5000,2,FALSE))</f>
        <v/>
      </c>
      <c r="C6487" s="121"/>
      <c r="D6487" s="93" t="str">
        <f>IF(E6487="","",VLOOKUP(E6487,[1]PROJECTES!$C$14:$G$5000,5,FALSE))</f>
        <v/>
      </c>
      <c r="E6487" s="117"/>
      <c r="F6487" s="95"/>
      <c r="G6487" s="96" t="str">
        <f>IF(E6487="","",VLOOKUP(E6487,[1]PROJECTES!$C$14:$G$5000,4,FALSE))</f>
        <v/>
      </c>
      <c r="H6487" s="118"/>
      <c r="I6487" s="97" t="str">
        <f>IF(H6487="","",VLOOKUP(H6487,BD!B$2:C$16,2,FALSE))</f>
        <v/>
      </c>
      <c r="J6487" s="98"/>
      <c r="K6487" s="135" t="str">
        <f t="shared" si="214"/>
        <v/>
      </c>
      <c r="L6487" s="99" t="str">
        <f t="shared" ca="1" si="215"/>
        <v>-</v>
      </c>
      <c r="M6487" s="93" t="str">
        <f>IF(E6487="","",VLOOKUP(E6487,[1]PROJECTES!$C$14:$Z$5000,21,FALSE))</f>
        <v/>
      </c>
      <c r="N6487" s="100"/>
      <c r="O6487" s="72" t="s">
        <v>229</v>
      </c>
      <c r="P6487" s="101"/>
      <c r="Q6487" s="132"/>
      <c r="R6487" s="102"/>
      <c r="S6487" s="91"/>
    </row>
    <row r="6488" spans="1:19" s="104" customFormat="1" ht="12.75" customHeight="1" x14ac:dyDescent="0.25">
      <c r="A6488" s="121"/>
      <c r="B6488" s="92" t="str">
        <f>IF(E6488="","",VLOOKUP(E6488,[1]PROJECTES!$C$14:$G$5000,2,FALSE))</f>
        <v/>
      </c>
      <c r="C6488" s="121"/>
      <c r="D6488" s="93" t="str">
        <f>IF(E6488="","",VLOOKUP(E6488,[1]PROJECTES!$C$14:$G$5000,5,FALSE))</f>
        <v/>
      </c>
      <c r="E6488" s="117"/>
      <c r="F6488" s="95"/>
      <c r="G6488" s="96" t="str">
        <f>IF(E6488="","",VLOOKUP(E6488,[1]PROJECTES!$C$14:$G$5000,4,FALSE))</f>
        <v/>
      </c>
      <c r="H6488" s="118"/>
      <c r="I6488" s="97" t="str">
        <f>IF(H6488="","",VLOOKUP(H6488,BD!B$2:C$16,2,FALSE))</f>
        <v/>
      </c>
      <c r="J6488" s="98"/>
      <c r="K6488" s="135" t="str">
        <f t="shared" si="214"/>
        <v/>
      </c>
      <c r="L6488" s="99" t="str">
        <f t="shared" ca="1" si="215"/>
        <v>-</v>
      </c>
      <c r="M6488" s="93" t="str">
        <f>IF(E6488="","",VLOOKUP(E6488,[1]PROJECTES!$C$14:$Z$5000,21,FALSE))</f>
        <v/>
      </c>
      <c r="N6488" s="100"/>
      <c r="O6488" s="72" t="s">
        <v>229</v>
      </c>
      <c r="P6488" s="101"/>
      <c r="Q6488" s="132"/>
      <c r="R6488" s="102"/>
      <c r="S6488" s="91"/>
    </row>
    <row r="6489" spans="1:19" s="104" customFormat="1" ht="12.75" customHeight="1" x14ac:dyDescent="0.25">
      <c r="A6489" s="121"/>
      <c r="B6489" s="92" t="str">
        <f>IF(E6489="","",VLOOKUP(E6489,[1]PROJECTES!$C$14:$G$5000,2,FALSE))</f>
        <v/>
      </c>
      <c r="C6489" s="121"/>
      <c r="D6489" s="93" t="str">
        <f>IF(E6489="","",VLOOKUP(E6489,[1]PROJECTES!$C$14:$G$5000,5,FALSE))</f>
        <v/>
      </c>
      <c r="E6489" s="117"/>
      <c r="F6489" s="95"/>
      <c r="G6489" s="96" t="str">
        <f>IF(E6489="","",VLOOKUP(E6489,[1]PROJECTES!$C$14:$G$5000,4,FALSE))</f>
        <v/>
      </c>
      <c r="H6489" s="118"/>
      <c r="I6489" s="97" t="str">
        <f>IF(H6489="","",VLOOKUP(H6489,BD!B$2:C$16,2,FALSE))</f>
        <v/>
      </c>
      <c r="J6489" s="98"/>
      <c r="K6489" s="135" t="str">
        <f t="shared" si="214"/>
        <v/>
      </c>
      <c r="L6489" s="99" t="str">
        <f t="shared" ca="1" si="215"/>
        <v>-</v>
      </c>
      <c r="M6489" s="93" t="str">
        <f>IF(E6489="","",VLOOKUP(E6489,[1]PROJECTES!$C$14:$Z$5000,21,FALSE))</f>
        <v/>
      </c>
      <c r="N6489" s="100"/>
      <c r="O6489" s="72" t="s">
        <v>229</v>
      </c>
      <c r="P6489" s="101"/>
      <c r="Q6489" s="132"/>
      <c r="R6489" s="102"/>
      <c r="S6489" s="91"/>
    </row>
    <row r="6490" spans="1:19" s="104" customFormat="1" ht="12.75" customHeight="1" x14ac:dyDescent="0.25">
      <c r="A6490" s="121"/>
      <c r="B6490" s="92" t="str">
        <f>IF(E6490="","",VLOOKUP(E6490,[1]PROJECTES!$C$14:$G$5000,2,FALSE))</f>
        <v/>
      </c>
      <c r="C6490" s="121"/>
      <c r="D6490" s="93" t="str">
        <f>IF(E6490="","",VLOOKUP(E6490,[1]PROJECTES!$C$14:$G$5000,5,FALSE))</f>
        <v/>
      </c>
      <c r="E6490" s="117"/>
      <c r="F6490" s="95"/>
      <c r="G6490" s="96" t="str">
        <f>IF(E6490="","",VLOOKUP(E6490,[1]PROJECTES!$C$14:$G$5000,4,FALSE))</f>
        <v/>
      </c>
      <c r="H6490" s="118"/>
      <c r="I6490" s="97" t="str">
        <f>IF(H6490="","",VLOOKUP(H6490,BD!B$2:C$16,2,FALSE))</f>
        <v/>
      </c>
      <c r="J6490" s="98"/>
      <c r="K6490" s="135" t="str">
        <f t="shared" si="214"/>
        <v/>
      </c>
      <c r="L6490" s="99" t="str">
        <f t="shared" ca="1" si="215"/>
        <v>-</v>
      </c>
      <c r="M6490" s="93" t="str">
        <f>IF(E6490="","",VLOOKUP(E6490,[1]PROJECTES!$C$14:$Z$5000,21,FALSE))</f>
        <v/>
      </c>
      <c r="N6490" s="100"/>
      <c r="O6490" s="72" t="s">
        <v>229</v>
      </c>
      <c r="P6490" s="101"/>
      <c r="Q6490" s="132"/>
      <c r="R6490" s="102"/>
      <c r="S6490" s="91"/>
    </row>
    <row r="6491" spans="1:19" s="104" customFormat="1" ht="12.75" customHeight="1" x14ac:dyDescent="0.25">
      <c r="A6491" s="121"/>
      <c r="B6491" s="92" t="str">
        <f>IF(E6491="","",VLOOKUP(E6491,[1]PROJECTES!$C$14:$G$5000,2,FALSE))</f>
        <v/>
      </c>
      <c r="C6491" s="121"/>
      <c r="D6491" s="93" t="str">
        <f>IF(E6491="","",VLOOKUP(E6491,[1]PROJECTES!$C$14:$G$5000,5,FALSE))</f>
        <v/>
      </c>
      <c r="E6491" s="117"/>
      <c r="F6491" s="95"/>
      <c r="G6491" s="96" t="str">
        <f>IF(E6491="","",VLOOKUP(E6491,[1]PROJECTES!$C$14:$G$5000,4,FALSE))</f>
        <v/>
      </c>
      <c r="H6491" s="118"/>
      <c r="I6491" s="97" t="str">
        <f>IF(H6491="","",VLOOKUP(H6491,BD!B$2:C$16,2,FALSE))</f>
        <v/>
      </c>
      <c r="J6491" s="98"/>
      <c r="K6491" s="135" t="str">
        <f t="shared" si="214"/>
        <v/>
      </c>
      <c r="L6491" s="99" t="str">
        <f t="shared" ca="1" si="215"/>
        <v>-</v>
      </c>
      <c r="M6491" s="93" t="str">
        <f>IF(E6491="","",VLOOKUP(E6491,[1]PROJECTES!$C$14:$Z$5000,21,FALSE))</f>
        <v/>
      </c>
      <c r="N6491" s="100"/>
      <c r="O6491" s="72" t="s">
        <v>229</v>
      </c>
      <c r="P6491" s="101"/>
      <c r="Q6491" s="132"/>
      <c r="R6491" s="102"/>
      <c r="S6491" s="91"/>
    </row>
    <row r="6492" spans="1:19" s="104" customFormat="1" ht="12.75" customHeight="1" x14ac:dyDescent="0.25">
      <c r="A6492" s="121"/>
      <c r="B6492" s="92" t="str">
        <f>IF(E6492="","",VLOOKUP(E6492,[1]PROJECTES!$C$14:$G$5000,2,FALSE))</f>
        <v/>
      </c>
      <c r="C6492" s="121"/>
      <c r="D6492" s="93" t="str">
        <f>IF(E6492="","",VLOOKUP(E6492,[1]PROJECTES!$C$14:$G$5000,5,FALSE))</f>
        <v/>
      </c>
      <c r="E6492" s="117"/>
      <c r="F6492" s="95"/>
      <c r="G6492" s="96" t="str">
        <f>IF(E6492="","",VLOOKUP(E6492,[1]PROJECTES!$C$14:$G$5000,4,FALSE))</f>
        <v/>
      </c>
      <c r="H6492" s="118"/>
      <c r="I6492" s="97" t="str">
        <f>IF(H6492="","",VLOOKUP(H6492,BD!B$2:C$16,2,FALSE))</f>
        <v/>
      </c>
      <c r="J6492" s="98"/>
      <c r="K6492" s="135" t="str">
        <f t="shared" si="214"/>
        <v/>
      </c>
      <c r="L6492" s="99" t="str">
        <f t="shared" ca="1" si="215"/>
        <v>-</v>
      </c>
      <c r="M6492" s="93" t="str">
        <f>IF(E6492="","",VLOOKUP(E6492,[1]PROJECTES!$C$14:$Z$5000,21,FALSE))</f>
        <v/>
      </c>
      <c r="N6492" s="100"/>
      <c r="O6492" s="72" t="s">
        <v>229</v>
      </c>
      <c r="P6492" s="101"/>
      <c r="Q6492" s="132"/>
      <c r="R6492" s="102"/>
      <c r="S6492" s="91"/>
    </row>
    <row r="6493" spans="1:19" s="104" customFormat="1" ht="12.75" customHeight="1" x14ac:dyDescent="0.25">
      <c r="A6493" s="121"/>
      <c r="B6493" s="92" t="str">
        <f>IF(E6493="","",VLOOKUP(E6493,[1]PROJECTES!$C$14:$G$5000,2,FALSE))</f>
        <v/>
      </c>
      <c r="C6493" s="121"/>
      <c r="D6493" s="93" t="str">
        <f>IF(E6493="","",VLOOKUP(E6493,[1]PROJECTES!$C$14:$G$5000,5,FALSE))</f>
        <v/>
      </c>
      <c r="E6493" s="117"/>
      <c r="F6493" s="95"/>
      <c r="G6493" s="96" t="str">
        <f>IF(E6493="","",VLOOKUP(E6493,[1]PROJECTES!$C$14:$G$5000,4,FALSE))</f>
        <v/>
      </c>
      <c r="H6493" s="118"/>
      <c r="I6493" s="97" t="str">
        <f>IF(H6493="","",VLOOKUP(H6493,BD!B$2:C$16,2,FALSE))</f>
        <v/>
      </c>
      <c r="J6493" s="98"/>
      <c r="K6493" s="135" t="str">
        <f t="shared" si="214"/>
        <v/>
      </c>
      <c r="L6493" s="99" t="str">
        <f t="shared" ca="1" si="215"/>
        <v>-</v>
      </c>
      <c r="M6493" s="93" t="str">
        <f>IF(E6493="","",VLOOKUP(E6493,[1]PROJECTES!$C$14:$Z$5000,21,FALSE))</f>
        <v/>
      </c>
      <c r="N6493" s="100"/>
      <c r="O6493" s="72" t="s">
        <v>229</v>
      </c>
      <c r="P6493" s="101"/>
      <c r="Q6493" s="132"/>
      <c r="R6493" s="102"/>
      <c r="S6493" s="91"/>
    </row>
    <row r="6494" spans="1:19" s="104" customFormat="1" ht="12.75" customHeight="1" x14ac:dyDescent="0.25">
      <c r="A6494" s="121"/>
      <c r="B6494" s="92" t="str">
        <f>IF(E6494="","",VLOOKUP(E6494,[1]PROJECTES!$C$14:$G$5000,2,FALSE))</f>
        <v/>
      </c>
      <c r="C6494" s="121"/>
      <c r="D6494" s="93" t="str">
        <f>IF(E6494="","",VLOOKUP(E6494,[1]PROJECTES!$C$14:$G$5000,5,FALSE))</f>
        <v/>
      </c>
      <c r="E6494" s="117"/>
      <c r="F6494" s="95"/>
      <c r="G6494" s="96" t="str">
        <f>IF(E6494="","",VLOOKUP(E6494,[1]PROJECTES!$C$14:$G$5000,4,FALSE))</f>
        <v/>
      </c>
      <c r="H6494" s="118"/>
      <c r="I6494" s="97" t="str">
        <f>IF(H6494="","",VLOOKUP(H6494,BD!B$2:C$16,2,FALSE))</f>
        <v/>
      </c>
      <c r="J6494" s="98"/>
      <c r="K6494" s="135" t="str">
        <f t="shared" si="214"/>
        <v/>
      </c>
      <c r="L6494" s="99" t="str">
        <f t="shared" ca="1" si="215"/>
        <v>-</v>
      </c>
      <c r="M6494" s="93" t="str">
        <f>IF(E6494="","",VLOOKUP(E6494,[1]PROJECTES!$C$14:$Z$5000,21,FALSE))</f>
        <v/>
      </c>
      <c r="N6494" s="100"/>
      <c r="O6494" s="72" t="s">
        <v>229</v>
      </c>
      <c r="P6494" s="101"/>
      <c r="Q6494" s="132"/>
      <c r="R6494" s="102"/>
      <c r="S6494" s="91"/>
    </row>
    <row r="6495" spans="1:19" s="104" customFormat="1" ht="12.75" customHeight="1" x14ac:dyDescent="0.25">
      <c r="A6495" s="121"/>
      <c r="B6495" s="92" t="str">
        <f>IF(E6495="","",VLOOKUP(E6495,[1]PROJECTES!$C$14:$G$5000,2,FALSE))</f>
        <v/>
      </c>
      <c r="C6495" s="121"/>
      <c r="D6495" s="93" t="str">
        <f>IF(E6495="","",VLOOKUP(E6495,[1]PROJECTES!$C$14:$G$5000,5,FALSE))</f>
        <v/>
      </c>
      <c r="E6495" s="117"/>
      <c r="F6495" s="95"/>
      <c r="G6495" s="96" t="str">
        <f>IF(E6495="","",VLOOKUP(E6495,[1]PROJECTES!$C$14:$G$5000,4,FALSE))</f>
        <v/>
      </c>
      <c r="H6495" s="118"/>
      <c r="I6495" s="97" t="str">
        <f>IF(H6495="","",VLOOKUP(H6495,BD!B$2:C$16,2,FALSE))</f>
        <v/>
      </c>
      <c r="J6495" s="98"/>
      <c r="K6495" s="135" t="str">
        <f t="shared" si="214"/>
        <v/>
      </c>
      <c r="L6495" s="99" t="str">
        <f t="shared" ca="1" si="215"/>
        <v>-</v>
      </c>
      <c r="M6495" s="93" t="str">
        <f>IF(E6495="","",VLOOKUP(E6495,[1]PROJECTES!$C$14:$Z$5000,21,FALSE))</f>
        <v/>
      </c>
      <c r="N6495" s="100"/>
      <c r="O6495" s="72" t="s">
        <v>229</v>
      </c>
      <c r="P6495" s="101"/>
      <c r="Q6495" s="132"/>
      <c r="R6495" s="102"/>
      <c r="S6495" s="91"/>
    </row>
    <row r="6496" spans="1:19" s="104" customFormat="1" ht="12.75" customHeight="1" x14ac:dyDescent="0.25">
      <c r="A6496" s="121"/>
      <c r="B6496" s="92" t="str">
        <f>IF(E6496="","",VLOOKUP(E6496,[1]PROJECTES!$C$14:$G$5000,2,FALSE))</f>
        <v/>
      </c>
      <c r="C6496" s="121"/>
      <c r="D6496" s="93" t="str">
        <f>IF(E6496="","",VLOOKUP(E6496,[1]PROJECTES!$C$14:$G$5000,5,FALSE))</f>
        <v/>
      </c>
      <c r="E6496" s="117"/>
      <c r="F6496" s="95"/>
      <c r="G6496" s="96" t="str">
        <f>IF(E6496="","",VLOOKUP(E6496,[1]PROJECTES!$C$14:$G$5000,4,FALSE))</f>
        <v/>
      </c>
      <c r="H6496" s="118"/>
      <c r="I6496" s="97" t="str">
        <f>IF(H6496="","",VLOOKUP(H6496,BD!B$2:C$16,2,FALSE))</f>
        <v/>
      </c>
      <c r="J6496" s="98"/>
      <c r="K6496" s="135" t="str">
        <f t="shared" si="214"/>
        <v/>
      </c>
      <c r="L6496" s="99" t="str">
        <f t="shared" ca="1" si="215"/>
        <v>-</v>
      </c>
      <c r="M6496" s="93" t="str">
        <f>IF(E6496="","",VLOOKUP(E6496,[1]PROJECTES!$C$14:$Z$5000,21,FALSE))</f>
        <v/>
      </c>
      <c r="N6496" s="100"/>
      <c r="O6496" s="72" t="s">
        <v>229</v>
      </c>
      <c r="P6496" s="101"/>
      <c r="Q6496" s="132"/>
      <c r="R6496" s="102"/>
      <c r="S6496" s="91"/>
    </row>
    <row r="6497" spans="1:19" s="104" customFormat="1" ht="12.75" customHeight="1" x14ac:dyDescent="0.25">
      <c r="A6497" s="121"/>
      <c r="B6497" s="92" t="str">
        <f>IF(E6497="","",VLOOKUP(E6497,[1]PROJECTES!$C$14:$G$5000,2,FALSE))</f>
        <v/>
      </c>
      <c r="C6497" s="121"/>
      <c r="D6497" s="93" t="str">
        <f>IF(E6497="","",VLOOKUP(E6497,[1]PROJECTES!$C$14:$G$5000,5,FALSE))</f>
        <v/>
      </c>
      <c r="E6497" s="117"/>
      <c r="F6497" s="95"/>
      <c r="G6497" s="96" t="str">
        <f>IF(E6497="","",VLOOKUP(E6497,[1]PROJECTES!$C$14:$G$5000,4,FALSE))</f>
        <v/>
      </c>
      <c r="H6497" s="118"/>
      <c r="I6497" s="97" t="str">
        <f>IF(H6497="","",VLOOKUP(H6497,BD!B$2:C$16,2,FALSE))</f>
        <v/>
      </c>
      <c r="J6497" s="98"/>
      <c r="K6497" s="135" t="str">
        <f t="shared" si="214"/>
        <v/>
      </c>
      <c r="L6497" s="99" t="str">
        <f t="shared" ca="1" si="215"/>
        <v>-</v>
      </c>
      <c r="M6497" s="93" t="str">
        <f>IF(E6497="","",VLOOKUP(E6497,[1]PROJECTES!$C$14:$Z$5000,21,FALSE))</f>
        <v/>
      </c>
      <c r="N6497" s="100"/>
      <c r="O6497" s="72" t="s">
        <v>229</v>
      </c>
      <c r="P6497" s="101"/>
      <c r="Q6497" s="132"/>
      <c r="R6497" s="102"/>
      <c r="S6497" s="91"/>
    </row>
    <row r="6498" spans="1:19" s="104" customFormat="1" ht="12.75" customHeight="1" x14ac:dyDescent="0.25">
      <c r="A6498" s="121"/>
      <c r="B6498" s="92" t="str">
        <f>IF(E6498="","",VLOOKUP(E6498,[1]PROJECTES!$C$14:$G$5000,2,FALSE))</f>
        <v/>
      </c>
      <c r="C6498" s="121"/>
      <c r="D6498" s="93" t="str">
        <f>IF(E6498="","",VLOOKUP(E6498,[1]PROJECTES!$C$14:$G$5000,5,FALSE))</f>
        <v/>
      </c>
      <c r="E6498" s="117"/>
      <c r="F6498" s="95"/>
      <c r="G6498" s="96" t="str">
        <f>IF(E6498="","",VLOOKUP(E6498,[1]PROJECTES!$C$14:$G$5000,4,FALSE))</f>
        <v/>
      </c>
      <c r="H6498" s="118"/>
      <c r="I6498" s="97" t="str">
        <f>IF(H6498="","",VLOOKUP(H6498,BD!B$2:C$16,2,FALSE))</f>
        <v/>
      </c>
      <c r="J6498" s="98"/>
      <c r="K6498" s="135" t="str">
        <f t="shared" si="214"/>
        <v/>
      </c>
      <c r="L6498" s="99" t="str">
        <f t="shared" ca="1" si="215"/>
        <v>-</v>
      </c>
      <c r="M6498" s="93" t="str">
        <f>IF(E6498="","",VLOOKUP(E6498,[1]PROJECTES!$C$14:$Z$5000,21,FALSE))</f>
        <v/>
      </c>
      <c r="N6498" s="100"/>
      <c r="O6498" s="72" t="s">
        <v>229</v>
      </c>
      <c r="P6498" s="101"/>
      <c r="Q6498" s="132"/>
      <c r="R6498" s="102"/>
      <c r="S6498" s="91"/>
    </row>
    <row r="6499" spans="1:19" s="104" customFormat="1" ht="12.75" customHeight="1" x14ac:dyDescent="0.25">
      <c r="A6499" s="121"/>
      <c r="B6499" s="92" t="str">
        <f>IF(E6499="","",VLOOKUP(E6499,[1]PROJECTES!$C$14:$G$5000,2,FALSE))</f>
        <v/>
      </c>
      <c r="C6499" s="121"/>
      <c r="D6499" s="93" t="str">
        <f>IF(E6499="","",VLOOKUP(E6499,[1]PROJECTES!$C$14:$G$5000,5,FALSE))</f>
        <v/>
      </c>
      <c r="E6499" s="117"/>
      <c r="F6499" s="95"/>
      <c r="G6499" s="96" t="str">
        <f>IF(E6499="","",VLOOKUP(E6499,[1]PROJECTES!$C$14:$G$5000,4,FALSE))</f>
        <v/>
      </c>
      <c r="H6499" s="118"/>
      <c r="I6499" s="97" t="str">
        <f>IF(H6499="","",VLOOKUP(H6499,BD!B$2:C$16,2,FALSE))</f>
        <v/>
      </c>
      <c r="J6499" s="98"/>
      <c r="K6499" s="135" t="str">
        <f t="shared" si="214"/>
        <v/>
      </c>
      <c r="L6499" s="99" t="str">
        <f t="shared" ca="1" si="215"/>
        <v>-</v>
      </c>
      <c r="M6499" s="93" t="str">
        <f>IF(E6499="","",VLOOKUP(E6499,[1]PROJECTES!$C$14:$Z$5000,21,FALSE))</f>
        <v/>
      </c>
      <c r="N6499" s="100"/>
      <c r="O6499" s="72" t="s">
        <v>229</v>
      </c>
      <c r="P6499" s="101"/>
      <c r="Q6499" s="132"/>
      <c r="R6499" s="102"/>
      <c r="S6499" s="91"/>
    </row>
    <row r="6500" spans="1:19" s="104" customFormat="1" ht="12.75" customHeight="1" x14ac:dyDescent="0.25">
      <c r="A6500" s="121"/>
      <c r="B6500" s="92" t="str">
        <f>IF(E6500="","",VLOOKUP(E6500,[1]PROJECTES!$C$14:$G$5000,2,FALSE))</f>
        <v/>
      </c>
      <c r="C6500" s="121"/>
      <c r="D6500" s="93" t="str">
        <f>IF(E6500="","",VLOOKUP(E6500,[1]PROJECTES!$C$14:$G$5000,5,FALSE))</f>
        <v/>
      </c>
      <c r="E6500" s="117"/>
      <c r="F6500" s="95"/>
      <c r="G6500" s="96" t="str">
        <f>IF(E6500="","",VLOOKUP(E6500,[1]PROJECTES!$C$14:$G$5000,4,FALSE))</f>
        <v/>
      </c>
      <c r="H6500" s="118"/>
      <c r="I6500" s="97" t="str">
        <f>IF(H6500="","",VLOOKUP(H6500,BD!B$2:C$16,2,FALSE))</f>
        <v/>
      </c>
      <c r="J6500" s="98"/>
      <c r="K6500" s="135" t="str">
        <f t="shared" si="214"/>
        <v/>
      </c>
      <c r="L6500" s="99" t="str">
        <f t="shared" ca="1" si="215"/>
        <v>-</v>
      </c>
      <c r="M6500" s="93" t="str">
        <f>IF(E6500="","",VLOOKUP(E6500,[1]PROJECTES!$C$14:$Z$5000,21,FALSE))</f>
        <v/>
      </c>
      <c r="N6500" s="100"/>
      <c r="O6500" s="72" t="s">
        <v>229</v>
      </c>
      <c r="P6500" s="101"/>
      <c r="Q6500" s="132"/>
      <c r="R6500" s="102"/>
      <c r="S6500" s="91"/>
    </row>
    <row r="6501" spans="1:19" s="104" customFormat="1" ht="12.75" customHeight="1" x14ac:dyDescent="0.25">
      <c r="A6501" s="121"/>
      <c r="B6501" s="92" t="str">
        <f>IF(E6501="","",VLOOKUP(E6501,[1]PROJECTES!$C$14:$G$5000,2,FALSE))</f>
        <v/>
      </c>
      <c r="C6501" s="121"/>
      <c r="D6501" s="93" t="str">
        <f>IF(E6501="","",VLOOKUP(E6501,[1]PROJECTES!$C$14:$G$5000,5,FALSE))</f>
        <v/>
      </c>
      <c r="E6501" s="117"/>
      <c r="F6501" s="95"/>
      <c r="G6501" s="96" t="str">
        <f>IF(E6501="","",VLOOKUP(E6501,[1]PROJECTES!$C$14:$G$5000,4,FALSE))</f>
        <v/>
      </c>
      <c r="H6501" s="118"/>
      <c r="I6501" s="97" t="str">
        <f>IF(H6501="","",VLOOKUP(H6501,BD!B$2:C$16,2,FALSE))</f>
        <v/>
      </c>
      <c r="J6501" s="98"/>
      <c r="K6501" s="135" t="str">
        <f t="shared" si="214"/>
        <v/>
      </c>
      <c r="L6501" s="99" t="str">
        <f t="shared" ca="1" si="215"/>
        <v>-</v>
      </c>
      <c r="M6501" s="93" t="str">
        <f>IF(E6501="","",VLOOKUP(E6501,[1]PROJECTES!$C$14:$Z$5000,21,FALSE))</f>
        <v/>
      </c>
      <c r="N6501" s="100"/>
      <c r="O6501" s="72" t="s">
        <v>229</v>
      </c>
      <c r="P6501" s="101"/>
      <c r="Q6501" s="132"/>
      <c r="R6501" s="102"/>
      <c r="S6501" s="91"/>
    </row>
    <row r="6502" spans="1:19" s="104" customFormat="1" ht="12.75" customHeight="1" x14ac:dyDescent="0.25">
      <c r="A6502" s="121"/>
      <c r="B6502" s="92" t="str">
        <f>IF(E6502="","",VLOOKUP(E6502,[1]PROJECTES!$C$14:$G$5000,2,FALSE))</f>
        <v/>
      </c>
      <c r="C6502" s="121"/>
      <c r="D6502" s="93" t="str">
        <f>IF(E6502="","",VLOOKUP(E6502,[1]PROJECTES!$C$14:$G$5000,5,FALSE))</f>
        <v/>
      </c>
      <c r="E6502" s="117"/>
      <c r="F6502" s="95"/>
      <c r="G6502" s="96" t="str">
        <f>IF(E6502="","",VLOOKUP(E6502,[1]PROJECTES!$C$14:$G$5000,4,FALSE))</f>
        <v/>
      </c>
      <c r="H6502" s="118"/>
      <c r="I6502" s="97" t="str">
        <f>IF(H6502="","",VLOOKUP(H6502,BD!B$2:C$16,2,FALSE))</f>
        <v/>
      </c>
      <c r="J6502" s="98"/>
      <c r="K6502" s="135" t="str">
        <f t="shared" si="214"/>
        <v/>
      </c>
      <c r="L6502" s="99" t="str">
        <f t="shared" ca="1" si="215"/>
        <v>-</v>
      </c>
      <c r="M6502" s="93" t="str">
        <f>IF(E6502="","",VLOOKUP(E6502,[1]PROJECTES!$C$14:$Z$5000,21,FALSE))</f>
        <v/>
      </c>
      <c r="N6502" s="100"/>
      <c r="O6502" s="72" t="s">
        <v>229</v>
      </c>
      <c r="P6502" s="101"/>
      <c r="Q6502" s="132"/>
      <c r="R6502" s="102"/>
      <c r="S6502" s="91"/>
    </row>
    <row r="6503" spans="1:19" s="104" customFormat="1" ht="12.75" customHeight="1" x14ac:dyDescent="0.25">
      <c r="A6503" s="121"/>
      <c r="B6503" s="92" t="str">
        <f>IF(E6503="","",VLOOKUP(E6503,[1]PROJECTES!$C$14:$G$5000,2,FALSE))</f>
        <v/>
      </c>
      <c r="C6503" s="121"/>
      <c r="D6503" s="93" t="str">
        <f>IF(E6503="","",VLOOKUP(E6503,[1]PROJECTES!$C$14:$G$5000,5,FALSE))</f>
        <v/>
      </c>
      <c r="E6503" s="117"/>
      <c r="F6503" s="95"/>
      <c r="G6503" s="96" t="str">
        <f>IF(E6503="","",VLOOKUP(E6503,[1]PROJECTES!$C$14:$G$5000,4,FALSE))</f>
        <v/>
      </c>
      <c r="H6503" s="118"/>
      <c r="I6503" s="97" t="str">
        <f>IF(H6503="","",VLOOKUP(H6503,BD!B$2:C$16,2,FALSE))</f>
        <v/>
      </c>
      <c r="J6503" s="98"/>
      <c r="K6503" s="135" t="str">
        <f t="shared" si="214"/>
        <v/>
      </c>
      <c r="L6503" s="99" t="str">
        <f t="shared" ca="1" si="215"/>
        <v>-</v>
      </c>
      <c r="M6503" s="93" t="str">
        <f>IF(E6503="","",VLOOKUP(E6503,[1]PROJECTES!$C$14:$Z$5000,21,FALSE))</f>
        <v/>
      </c>
      <c r="N6503" s="100"/>
      <c r="O6503" s="72" t="s">
        <v>229</v>
      </c>
      <c r="P6503" s="101"/>
      <c r="Q6503" s="132"/>
      <c r="R6503" s="102"/>
      <c r="S6503" s="91"/>
    </row>
    <row r="6504" spans="1:19" s="104" customFormat="1" ht="12.75" customHeight="1" x14ac:dyDescent="0.25">
      <c r="A6504" s="121"/>
      <c r="B6504" s="92" t="str">
        <f>IF(E6504="","",VLOOKUP(E6504,[1]PROJECTES!$C$14:$G$5000,2,FALSE))</f>
        <v/>
      </c>
      <c r="C6504" s="121"/>
      <c r="D6504" s="93" t="str">
        <f>IF(E6504="","",VLOOKUP(E6504,[1]PROJECTES!$C$14:$G$5000,5,FALSE))</f>
        <v/>
      </c>
      <c r="E6504" s="117"/>
      <c r="F6504" s="95"/>
      <c r="G6504" s="96" t="str">
        <f>IF(E6504="","",VLOOKUP(E6504,[1]PROJECTES!$C$14:$G$5000,4,FALSE))</f>
        <v/>
      </c>
      <c r="H6504" s="118"/>
      <c r="I6504" s="97" t="str">
        <f>IF(H6504="","",VLOOKUP(H6504,BD!B$2:C$16,2,FALSE))</f>
        <v/>
      </c>
      <c r="J6504" s="98"/>
      <c r="K6504" s="135" t="str">
        <f t="shared" si="214"/>
        <v/>
      </c>
      <c r="L6504" s="99" t="str">
        <f t="shared" ca="1" si="215"/>
        <v>-</v>
      </c>
      <c r="M6504" s="93" t="str">
        <f>IF(E6504="","",VLOOKUP(E6504,[1]PROJECTES!$C$14:$Z$5000,21,FALSE))</f>
        <v/>
      </c>
      <c r="N6504" s="100"/>
      <c r="O6504" s="72" t="s">
        <v>229</v>
      </c>
      <c r="P6504" s="101"/>
      <c r="Q6504" s="132"/>
      <c r="R6504" s="102"/>
      <c r="S6504" s="91"/>
    </row>
    <row r="6505" spans="1:19" s="104" customFormat="1" ht="12.75" customHeight="1" x14ac:dyDescent="0.25">
      <c r="A6505" s="121"/>
      <c r="B6505" s="92" t="str">
        <f>IF(E6505="","",VLOOKUP(E6505,[1]PROJECTES!$C$14:$G$5000,2,FALSE))</f>
        <v/>
      </c>
      <c r="C6505" s="121"/>
      <c r="D6505" s="93" t="str">
        <f>IF(E6505="","",VLOOKUP(E6505,[1]PROJECTES!$C$14:$G$5000,5,FALSE))</f>
        <v/>
      </c>
      <c r="E6505" s="117"/>
      <c r="F6505" s="95"/>
      <c r="G6505" s="96" t="str">
        <f>IF(E6505="","",VLOOKUP(E6505,[1]PROJECTES!$C$14:$G$5000,4,FALSE))</f>
        <v/>
      </c>
      <c r="H6505" s="118"/>
      <c r="I6505" s="97" t="str">
        <f>IF(H6505="","",VLOOKUP(H6505,BD!B$2:C$16,2,FALSE))</f>
        <v/>
      </c>
      <c r="J6505" s="98"/>
      <c r="K6505" s="135" t="str">
        <f t="shared" si="214"/>
        <v/>
      </c>
      <c r="L6505" s="99" t="str">
        <f t="shared" ca="1" si="215"/>
        <v>-</v>
      </c>
      <c r="M6505" s="93" t="str">
        <f>IF(E6505="","",VLOOKUP(E6505,[1]PROJECTES!$C$14:$Z$5000,21,FALSE))</f>
        <v/>
      </c>
      <c r="N6505" s="100"/>
      <c r="O6505" s="72" t="s">
        <v>229</v>
      </c>
      <c r="P6505" s="101"/>
      <c r="Q6505" s="132"/>
      <c r="R6505" s="102"/>
      <c r="S6505" s="91"/>
    </row>
    <row r="6506" spans="1:19" s="104" customFormat="1" ht="12.75" customHeight="1" x14ac:dyDescent="0.25">
      <c r="A6506" s="121"/>
      <c r="B6506" s="92" t="str">
        <f>IF(E6506="","",VLOOKUP(E6506,[1]PROJECTES!$C$14:$G$5000,2,FALSE))</f>
        <v/>
      </c>
      <c r="C6506" s="121"/>
      <c r="D6506" s="93" t="str">
        <f>IF(E6506="","",VLOOKUP(E6506,[1]PROJECTES!$C$14:$G$5000,5,FALSE))</f>
        <v/>
      </c>
      <c r="E6506" s="117"/>
      <c r="F6506" s="95"/>
      <c r="G6506" s="96" t="str">
        <f>IF(E6506="","",VLOOKUP(E6506,[1]PROJECTES!$C$14:$G$5000,4,FALSE))</f>
        <v/>
      </c>
      <c r="H6506" s="118"/>
      <c r="I6506" s="97" t="str">
        <f>IF(H6506="","",VLOOKUP(H6506,BD!B$2:C$16,2,FALSE))</f>
        <v/>
      </c>
      <c r="J6506" s="98"/>
      <c r="K6506" s="135" t="str">
        <f t="shared" si="214"/>
        <v/>
      </c>
      <c r="L6506" s="99" t="str">
        <f t="shared" ca="1" si="215"/>
        <v>-</v>
      </c>
      <c r="M6506" s="93" t="str">
        <f>IF(E6506="","",VLOOKUP(E6506,[1]PROJECTES!$C$14:$Z$5000,21,FALSE))</f>
        <v/>
      </c>
      <c r="N6506" s="100"/>
      <c r="O6506" s="72" t="s">
        <v>229</v>
      </c>
      <c r="P6506" s="101"/>
      <c r="Q6506" s="132"/>
      <c r="R6506" s="102"/>
      <c r="S6506" s="91"/>
    </row>
    <row r="6507" spans="1:19" s="104" customFormat="1" ht="12.75" customHeight="1" x14ac:dyDescent="0.25">
      <c r="A6507" s="121"/>
      <c r="B6507" s="92" t="str">
        <f>IF(E6507="","",VLOOKUP(E6507,[1]PROJECTES!$C$14:$G$5000,2,FALSE))</f>
        <v/>
      </c>
      <c r="C6507" s="121"/>
      <c r="D6507" s="93" t="str">
        <f>IF(E6507="","",VLOOKUP(E6507,[1]PROJECTES!$C$14:$G$5000,5,FALSE))</f>
        <v/>
      </c>
      <c r="E6507" s="117"/>
      <c r="F6507" s="95"/>
      <c r="G6507" s="96" t="str">
        <f>IF(E6507="","",VLOOKUP(E6507,[1]PROJECTES!$C$14:$G$5000,4,FALSE))</f>
        <v/>
      </c>
      <c r="H6507" s="118"/>
      <c r="I6507" s="97" t="str">
        <f>IF(H6507="","",VLOOKUP(H6507,BD!B$2:C$16,2,FALSE))</f>
        <v/>
      </c>
      <c r="J6507" s="98"/>
      <c r="K6507" s="135" t="str">
        <f t="shared" si="214"/>
        <v/>
      </c>
      <c r="L6507" s="99" t="str">
        <f t="shared" ca="1" si="215"/>
        <v>-</v>
      </c>
      <c r="M6507" s="93" t="str">
        <f>IF(E6507="","",VLOOKUP(E6507,[1]PROJECTES!$C$14:$Z$5000,21,FALSE))</f>
        <v/>
      </c>
      <c r="N6507" s="100"/>
      <c r="O6507" s="72" t="s">
        <v>229</v>
      </c>
      <c r="P6507" s="101"/>
      <c r="Q6507" s="132"/>
      <c r="R6507" s="102"/>
      <c r="S6507" s="91"/>
    </row>
    <row r="6508" spans="1:19" s="104" customFormat="1" ht="12.75" customHeight="1" x14ac:dyDescent="0.25">
      <c r="A6508" s="121"/>
      <c r="B6508" s="92" t="str">
        <f>IF(E6508="","",VLOOKUP(E6508,[1]PROJECTES!$C$14:$G$5000,2,FALSE))</f>
        <v/>
      </c>
      <c r="C6508" s="121"/>
      <c r="D6508" s="93" t="str">
        <f>IF(E6508="","",VLOOKUP(E6508,[1]PROJECTES!$C$14:$G$5000,5,FALSE))</f>
        <v/>
      </c>
      <c r="E6508" s="117"/>
      <c r="F6508" s="95"/>
      <c r="G6508" s="96" t="str">
        <f>IF(E6508="","",VLOOKUP(E6508,[1]PROJECTES!$C$14:$G$5000,4,FALSE))</f>
        <v/>
      </c>
      <c r="H6508" s="118"/>
      <c r="I6508" s="97" t="str">
        <f>IF(H6508="","",VLOOKUP(H6508,BD!B$2:C$16,2,FALSE))</f>
        <v/>
      </c>
      <c r="J6508" s="98"/>
      <c r="K6508" s="135" t="str">
        <f t="shared" ref="K6508:K6571" si="216">IF(J6508="","",WEEKNUM(J6508,2)-0)</f>
        <v/>
      </c>
      <c r="L6508" s="99" t="str">
        <f t="shared" ref="L6508:L6571" ca="1" si="217">IF(M6508="","-",IF(G6508="TA","-",+M6508-TODAY()))</f>
        <v>-</v>
      </c>
      <c r="M6508" s="93" t="str">
        <f>IF(E6508="","",VLOOKUP(E6508,[1]PROJECTES!$C$14:$Z$5000,21,FALSE))</f>
        <v/>
      </c>
      <c r="N6508" s="100"/>
      <c r="O6508" s="72" t="s">
        <v>229</v>
      </c>
      <c r="P6508" s="101"/>
      <c r="Q6508" s="132"/>
      <c r="R6508" s="102"/>
      <c r="S6508" s="91"/>
    </row>
    <row r="6509" spans="1:19" s="104" customFormat="1" ht="12.75" customHeight="1" x14ac:dyDescent="0.25">
      <c r="A6509" s="121"/>
      <c r="B6509" s="92" t="str">
        <f>IF(E6509="","",VLOOKUP(E6509,[1]PROJECTES!$C$14:$G$5000,2,FALSE))</f>
        <v/>
      </c>
      <c r="C6509" s="121"/>
      <c r="D6509" s="93" t="str">
        <f>IF(E6509="","",VLOOKUP(E6509,[1]PROJECTES!$C$14:$G$5000,5,FALSE))</f>
        <v/>
      </c>
      <c r="E6509" s="117"/>
      <c r="F6509" s="95"/>
      <c r="G6509" s="96" t="str">
        <f>IF(E6509="","",VLOOKUP(E6509,[1]PROJECTES!$C$14:$G$5000,4,FALSE))</f>
        <v/>
      </c>
      <c r="H6509" s="118"/>
      <c r="I6509" s="97" t="str">
        <f>IF(H6509="","",VLOOKUP(H6509,BD!B$2:C$16,2,FALSE))</f>
        <v/>
      </c>
      <c r="J6509" s="98"/>
      <c r="K6509" s="135" t="str">
        <f t="shared" si="216"/>
        <v/>
      </c>
      <c r="L6509" s="99" t="str">
        <f t="shared" ca="1" si="217"/>
        <v>-</v>
      </c>
      <c r="M6509" s="93" t="str">
        <f>IF(E6509="","",VLOOKUP(E6509,[1]PROJECTES!$C$14:$Z$5000,21,FALSE))</f>
        <v/>
      </c>
      <c r="N6509" s="100"/>
      <c r="O6509" s="72" t="s">
        <v>229</v>
      </c>
      <c r="P6509" s="101"/>
      <c r="Q6509" s="132"/>
      <c r="R6509" s="102"/>
      <c r="S6509" s="91"/>
    </row>
    <row r="6510" spans="1:19" s="104" customFormat="1" ht="12.75" customHeight="1" x14ac:dyDescent="0.25">
      <c r="A6510" s="121"/>
      <c r="B6510" s="92" t="str">
        <f>IF(E6510="","",VLOOKUP(E6510,[1]PROJECTES!$C$14:$G$5000,2,FALSE))</f>
        <v/>
      </c>
      <c r="C6510" s="121"/>
      <c r="D6510" s="93" t="str">
        <f>IF(E6510="","",VLOOKUP(E6510,[1]PROJECTES!$C$14:$G$5000,5,FALSE))</f>
        <v/>
      </c>
      <c r="E6510" s="117"/>
      <c r="F6510" s="95"/>
      <c r="G6510" s="96" t="str">
        <f>IF(E6510="","",VLOOKUP(E6510,[1]PROJECTES!$C$14:$G$5000,4,FALSE))</f>
        <v/>
      </c>
      <c r="H6510" s="118"/>
      <c r="I6510" s="97" t="str">
        <f>IF(H6510="","",VLOOKUP(H6510,BD!B$2:C$16,2,FALSE))</f>
        <v/>
      </c>
      <c r="J6510" s="98"/>
      <c r="K6510" s="135" t="str">
        <f t="shared" si="216"/>
        <v/>
      </c>
      <c r="L6510" s="99" t="str">
        <f t="shared" ca="1" si="217"/>
        <v>-</v>
      </c>
      <c r="M6510" s="93" t="str">
        <f>IF(E6510="","",VLOOKUP(E6510,[1]PROJECTES!$C$14:$Z$5000,21,FALSE))</f>
        <v/>
      </c>
      <c r="N6510" s="100"/>
      <c r="O6510" s="72" t="s">
        <v>229</v>
      </c>
      <c r="P6510" s="101"/>
      <c r="Q6510" s="132"/>
      <c r="R6510" s="102"/>
      <c r="S6510" s="91"/>
    </row>
    <row r="6511" spans="1:19" s="104" customFormat="1" ht="12.75" customHeight="1" x14ac:dyDescent="0.25">
      <c r="A6511" s="121"/>
      <c r="B6511" s="92" t="str">
        <f>IF(E6511="","",VLOOKUP(E6511,[1]PROJECTES!$C$14:$G$5000,2,FALSE))</f>
        <v/>
      </c>
      <c r="C6511" s="121"/>
      <c r="D6511" s="93" t="str">
        <f>IF(E6511="","",VLOOKUP(E6511,[1]PROJECTES!$C$14:$G$5000,5,FALSE))</f>
        <v/>
      </c>
      <c r="E6511" s="117"/>
      <c r="F6511" s="95"/>
      <c r="G6511" s="96" t="str">
        <f>IF(E6511="","",VLOOKUP(E6511,[1]PROJECTES!$C$14:$G$5000,4,FALSE))</f>
        <v/>
      </c>
      <c r="H6511" s="118"/>
      <c r="I6511" s="97" t="str">
        <f>IF(H6511="","",VLOOKUP(H6511,BD!B$2:C$16,2,FALSE))</f>
        <v/>
      </c>
      <c r="J6511" s="98"/>
      <c r="K6511" s="135" t="str">
        <f t="shared" si="216"/>
        <v/>
      </c>
      <c r="L6511" s="99" t="str">
        <f t="shared" ca="1" si="217"/>
        <v>-</v>
      </c>
      <c r="M6511" s="93" t="str">
        <f>IF(E6511="","",VLOOKUP(E6511,[1]PROJECTES!$C$14:$Z$5000,21,FALSE))</f>
        <v/>
      </c>
      <c r="N6511" s="100"/>
      <c r="O6511" s="72" t="s">
        <v>229</v>
      </c>
      <c r="P6511" s="101"/>
      <c r="Q6511" s="132"/>
      <c r="R6511" s="102"/>
      <c r="S6511" s="91"/>
    </row>
    <row r="6512" spans="1:19" s="104" customFormat="1" ht="12.75" customHeight="1" x14ac:dyDescent="0.25">
      <c r="A6512" s="121"/>
      <c r="B6512" s="92" t="str">
        <f>IF(E6512="","",VLOOKUP(E6512,[1]PROJECTES!$C$14:$G$5000,2,FALSE))</f>
        <v/>
      </c>
      <c r="C6512" s="121"/>
      <c r="D6512" s="93" t="str">
        <f>IF(E6512="","",VLOOKUP(E6512,[1]PROJECTES!$C$14:$G$5000,5,FALSE))</f>
        <v/>
      </c>
      <c r="E6512" s="117"/>
      <c r="F6512" s="95"/>
      <c r="G6512" s="96" t="str">
        <f>IF(E6512="","",VLOOKUP(E6512,[1]PROJECTES!$C$14:$G$5000,4,FALSE))</f>
        <v/>
      </c>
      <c r="H6512" s="118"/>
      <c r="I6512" s="97" t="str">
        <f>IF(H6512="","",VLOOKUP(H6512,BD!B$2:C$16,2,FALSE))</f>
        <v/>
      </c>
      <c r="J6512" s="98"/>
      <c r="K6512" s="135" t="str">
        <f t="shared" si="216"/>
        <v/>
      </c>
      <c r="L6512" s="99" t="str">
        <f t="shared" ca="1" si="217"/>
        <v>-</v>
      </c>
      <c r="M6512" s="93" t="str">
        <f>IF(E6512="","",VLOOKUP(E6512,[1]PROJECTES!$C$14:$Z$5000,21,FALSE))</f>
        <v/>
      </c>
      <c r="N6512" s="100"/>
      <c r="O6512" s="72" t="s">
        <v>229</v>
      </c>
      <c r="P6512" s="101"/>
      <c r="Q6512" s="132"/>
      <c r="R6512" s="102"/>
      <c r="S6512" s="91"/>
    </row>
    <row r="6513" spans="1:19" s="104" customFormat="1" ht="12.75" customHeight="1" x14ac:dyDescent="0.25">
      <c r="A6513" s="121"/>
      <c r="B6513" s="92" t="str">
        <f>IF(E6513="","",VLOOKUP(E6513,[1]PROJECTES!$C$14:$G$5000,2,FALSE))</f>
        <v/>
      </c>
      <c r="C6513" s="121"/>
      <c r="D6513" s="93" t="str">
        <f>IF(E6513="","",VLOOKUP(E6513,[1]PROJECTES!$C$14:$G$5000,5,FALSE))</f>
        <v/>
      </c>
      <c r="E6513" s="117"/>
      <c r="F6513" s="95"/>
      <c r="G6513" s="96" t="str">
        <f>IF(E6513="","",VLOOKUP(E6513,[1]PROJECTES!$C$14:$G$5000,4,FALSE))</f>
        <v/>
      </c>
      <c r="H6513" s="118"/>
      <c r="I6513" s="97" t="str">
        <f>IF(H6513="","",VLOOKUP(H6513,BD!B$2:C$16,2,FALSE))</f>
        <v/>
      </c>
      <c r="J6513" s="98"/>
      <c r="K6513" s="135" t="str">
        <f t="shared" si="216"/>
        <v/>
      </c>
      <c r="L6513" s="99" t="str">
        <f t="shared" ca="1" si="217"/>
        <v>-</v>
      </c>
      <c r="M6513" s="93" t="str">
        <f>IF(E6513="","",VLOOKUP(E6513,[1]PROJECTES!$C$14:$Z$5000,21,FALSE))</f>
        <v/>
      </c>
      <c r="N6513" s="100"/>
      <c r="O6513" s="72" t="s">
        <v>229</v>
      </c>
      <c r="P6513" s="101"/>
      <c r="Q6513" s="132"/>
      <c r="R6513" s="102"/>
      <c r="S6513" s="91"/>
    </row>
    <row r="6514" spans="1:19" s="104" customFormat="1" ht="12.75" customHeight="1" x14ac:dyDescent="0.25">
      <c r="A6514" s="121"/>
      <c r="B6514" s="92" t="str">
        <f>IF(E6514="","",VLOOKUP(E6514,[1]PROJECTES!$C$14:$G$5000,2,FALSE))</f>
        <v/>
      </c>
      <c r="C6514" s="121"/>
      <c r="D6514" s="93" t="str">
        <f>IF(E6514="","",VLOOKUP(E6514,[1]PROJECTES!$C$14:$G$5000,5,FALSE))</f>
        <v/>
      </c>
      <c r="E6514" s="117"/>
      <c r="F6514" s="95"/>
      <c r="G6514" s="96" t="str">
        <f>IF(E6514="","",VLOOKUP(E6514,[1]PROJECTES!$C$14:$G$5000,4,FALSE))</f>
        <v/>
      </c>
      <c r="H6514" s="118"/>
      <c r="I6514" s="97" t="str">
        <f>IF(H6514="","",VLOOKUP(H6514,BD!B$2:C$16,2,FALSE))</f>
        <v/>
      </c>
      <c r="J6514" s="98"/>
      <c r="K6514" s="135" t="str">
        <f t="shared" si="216"/>
        <v/>
      </c>
      <c r="L6514" s="99" t="str">
        <f t="shared" ca="1" si="217"/>
        <v>-</v>
      </c>
      <c r="M6514" s="93" t="str">
        <f>IF(E6514="","",VLOOKUP(E6514,[1]PROJECTES!$C$14:$Z$5000,21,FALSE))</f>
        <v/>
      </c>
      <c r="N6514" s="100"/>
      <c r="O6514" s="72" t="s">
        <v>229</v>
      </c>
      <c r="P6514" s="101"/>
      <c r="Q6514" s="132"/>
      <c r="R6514" s="102"/>
      <c r="S6514" s="91"/>
    </row>
    <row r="6515" spans="1:19" s="104" customFormat="1" ht="12.75" customHeight="1" x14ac:dyDescent="0.25">
      <c r="A6515" s="121"/>
      <c r="B6515" s="92" t="str">
        <f>IF(E6515="","",VLOOKUP(E6515,[1]PROJECTES!$C$14:$G$5000,2,FALSE))</f>
        <v/>
      </c>
      <c r="C6515" s="121"/>
      <c r="D6515" s="93" t="str">
        <f>IF(E6515="","",VLOOKUP(E6515,[1]PROJECTES!$C$14:$G$5000,5,FALSE))</f>
        <v/>
      </c>
      <c r="E6515" s="117"/>
      <c r="F6515" s="95"/>
      <c r="G6515" s="96" t="str">
        <f>IF(E6515="","",VLOOKUP(E6515,[1]PROJECTES!$C$14:$G$5000,4,FALSE))</f>
        <v/>
      </c>
      <c r="H6515" s="118"/>
      <c r="I6515" s="97" t="str">
        <f>IF(H6515="","",VLOOKUP(H6515,BD!B$2:C$16,2,FALSE))</f>
        <v/>
      </c>
      <c r="J6515" s="98"/>
      <c r="K6515" s="135" t="str">
        <f t="shared" si="216"/>
        <v/>
      </c>
      <c r="L6515" s="99" t="str">
        <f t="shared" ca="1" si="217"/>
        <v>-</v>
      </c>
      <c r="M6515" s="93" t="str">
        <f>IF(E6515="","",VLOOKUP(E6515,[1]PROJECTES!$C$14:$Z$5000,21,FALSE))</f>
        <v/>
      </c>
      <c r="N6515" s="100"/>
      <c r="O6515" s="72" t="s">
        <v>229</v>
      </c>
      <c r="P6515" s="101"/>
      <c r="Q6515" s="132"/>
      <c r="R6515" s="102"/>
      <c r="S6515" s="91"/>
    </row>
    <row r="6516" spans="1:19" s="104" customFormat="1" ht="12.75" customHeight="1" x14ac:dyDescent="0.25">
      <c r="A6516" s="121"/>
      <c r="B6516" s="92" t="str">
        <f>IF(E6516="","",VLOOKUP(E6516,[1]PROJECTES!$C$14:$G$5000,2,FALSE))</f>
        <v/>
      </c>
      <c r="C6516" s="121"/>
      <c r="D6516" s="93" t="str">
        <f>IF(E6516="","",VLOOKUP(E6516,[1]PROJECTES!$C$14:$G$5000,5,FALSE))</f>
        <v/>
      </c>
      <c r="E6516" s="117"/>
      <c r="F6516" s="95"/>
      <c r="G6516" s="96" t="str">
        <f>IF(E6516="","",VLOOKUP(E6516,[1]PROJECTES!$C$14:$G$5000,4,FALSE))</f>
        <v/>
      </c>
      <c r="H6516" s="118"/>
      <c r="I6516" s="97" t="str">
        <f>IF(H6516="","",VLOOKUP(H6516,BD!B$2:C$16,2,FALSE))</f>
        <v/>
      </c>
      <c r="J6516" s="98"/>
      <c r="K6516" s="135" t="str">
        <f t="shared" si="216"/>
        <v/>
      </c>
      <c r="L6516" s="99" t="str">
        <f t="shared" ca="1" si="217"/>
        <v>-</v>
      </c>
      <c r="M6516" s="93" t="str">
        <f>IF(E6516="","",VLOOKUP(E6516,[1]PROJECTES!$C$14:$Z$5000,21,FALSE))</f>
        <v/>
      </c>
      <c r="N6516" s="100"/>
      <c r="O6516" s="72" t="s">
        <v>229</v>
      </c>
      <c r="P6516" s="101"/>
      <c r="Q6516" s="132"/>
      <c r="R6516" s="102"/>
      <c r="S6516" s="91"/>
    </row>
    <row r="6517" spans="1:19" s="104" customFormat="1" ht="12.75" customHeight="1" x14ac:dyDescent="0.25">
      <c r="A6517" s="121"/>
      <c r="B6517" s="92" t="str">
        <f>IF(E6517="","",VLOOKUP(E6517,[1]PROJECTES!$C$14:$G$5000,2,FALSE))</f>
        <v/>
      </c>
      <c r="C6517" s="121"/>
      <c r="D6517" s="93" t="str">
        <f>IF(E6517="","",VLOOKUP(E6517,[1]PROJECTES!$C$14:$G$5000,5,FALSE))</f>
        <v/>
      </c>
      <c r="E6517" s="117"/>
      <c r="F6517" s="95"/>
      <c r="G6517" s="96" t="str">
        <f>IF(E6517="","",VLOOKUP(E6517,[1]PROJECTES!$C$14:$G$5000,4,FALSE))</f>
        <v/>
      </c>
      <c r="H6517" s="118"/>
      <c r="I6517" s="97" t="str">
        <f>IF(H6517="","",VLOOKUP(H6517,BD!B$2:C$16,2,FALSE))</f>
        <v/>
      </c>
      <c r="J6517" s="98"/>
      <c r="K6517" s="135" t="str">
        <f t="shared" si="216"/>
        <v/>
      </c>
      <c r="L6517" s="99" t="str">
        <f t="shared" ca="1" si="217"/>
        <v>-</v>
      </c>
      <c r="M6517" s="93" t="str">
        <f>IF(E6517="","",VLOOKUP(E6517,[1]PROJECTES!$C$14:$Z$5000,21,FALSE))</f>
        <v/>
      </c>
      <c r="N6517" s="100"/>
      <c r="O6517" s="72" t="s">
        <v>229</v>
      </c>
      <c r="P6517" s="101"/>
      <c r="Q6517" s="132"/>
      <c r="R6517" s="102"/>
      <c r="S6517" s="91"/>
    </row>
    <row r="6518" spans="1:19" s="104" customFormat="1" ht="12.75" customHeight="1" x14ac:dyDescent="0.25">
      <c r="A6518" s="121"/>
      <c r="B6518" s="92" t="str">
        <f>IF(E6518="","",VLOOKUP(E6518,[1]PROJECTES!$C$14:$G$5000,2,FALSE))</f>
        <v/>
      </c>
      <c r="C6518" s="121"/>
      <c r="D6518" s="93" t="str">
        <f>IF(E6518="","",VLOOKUP(E6518,[1]PROJECTES!$C$14:$G$5000,5,FALSE))</f>
        <v/>
      </c>
      <c r="E6518" s="117"/>
      <c r="F6518" s="95"/>
      <c r="G6518" s="96" t="str">
        <f>IF(E6518="","",VLOOKUP(E6518,[1]PROJECTES!$C$14:$G$5000,4,FALSE))</f>
        <v/>
      </c>
      <c r="H6518" s="118"/>
      <c r="I6518" s="97" t="str">
        <f>IF(H6518="","",VLOOKUP(H6518,BD!B$2:C$16,2,FALSE))</f>
        <v/>
      </c>
      <c r="J6518" s="98"/>
      <c r="K6518" s="135" t="str">
        <f t="shared" si="216"/>
        <v/>
      </c>
      <c r="L6518" s="99" t="str">
        <f t="shared" ca="1" si="217"/>
        <v>-</v>
      </c>
      <c r="M6518" s="93" t="str">
        <f>IF(E6518="","",VLOOKUP(E6518,[1]PROJECTES!$C$14:$Z$5000,21,FALSE))</f>
        <v/>
      </c>
      <c r="N6518" s="100"/>
      <c r="O6518" s="72" t="s">
        <v>229</v>
      </c>
      <c r="P6518" s="101"/>
      <c r="Q6518" s="132"/>
      <c r="R6518" s="102"/>
      <c r="S6518" s="91"/>
    </row>
    <row r="6519" spans="1:19" s="104" customFormat="1" ht="12.75" customHeight="1" x14ac:dyDescent="0.25">
      <c r="A6519" s="121"/>
      <c r="B6519" s="92" t="str">
        <f>IF(E6519="","",VLOOKUP(E6519,[1]PROJECTES!$C$14:$G$5000,2,FALSE))</f>
        <v/>
      </c>
      <c r="C6519" s="121"/>
      <c r="D6519" s="93" t="str">
        <f>IF(E6519="","",VLOOKUP(E6519,[1]PROJECTES!$C$14:$G$5000,5,FALSE))</f>
        <v/>
      </c>
      <c r="E6519" s="117"/>
      <c r="F6519" s="95"/>
      <c r="G6519" s="96" t="str">
        <f>IF(E6519="","",VLOOKUP(E6519,[1]PROJECTES!$C$14:$G$5000,4,FALSE))</f>
        <v/>
      </c>
      <c r="H6519" s="118"/>
      <c r="I6519" s="97" t="str">
        <f>IF(H6519="","",VLOOKUP(H6519,BD!B$2:C$16,2,FALSE))</f>
        <v/>
      </c>
      <c r="J6519" s="98"/>
      <c r="K6519" s="135" t="str">
        <f t="shared" si="216"/>
        <v/>
      </c>
      <c r="L6519" s="99" t="str">
        <f t="shared" ca="1" si="217"/>
        <v>-</v>
      </c>
      <c r="M6519" s="93" t="str">
        <f>IF(E6519="","",VLOOKUP(E6519,[1]PROJECTES!$C$14:$Z$5000,21,FALSE))</f>
        <v/>
      </c>
      <c r="N6519" s="100"/>
      <c r="O6519" s="72" t="s">
        <v>229</v>
      </c>
      <c r="P6519" s="101"/>
      <c r="Q6519" s="132"/>
      <c r="R6519" s="102"/>
      <c r="S6519" s="91"/>
    </row>
    <row r="6520" spans="1:19" s="104" customFormat="1" ht="12.75" customHeight="1" x14ac:dyDescent="0.25">
      <c r="A6520" s="121"/>
      <c r="B6520" s="92" t="str">
        <f>IF(E6520="","",VLOOKUP(E6520,[1]PROJECTES!$C$14:$G$5000,2,FALSE))</f>
        <v/>
      </c>
      <c r="C6520" s="121"/>
      <c r="D6520" s="93" t="str">
        <f>IF(E6520="","",VLOOKUP(E6520,[1]PROJECTES!$C$14:$G$5000,5,FALSE))</f>
        <v/>
      </c>
      <c r="E6520" s="117"/>
      <c r="F6520" s="95"/>
      <c r="G6520" s="96" t="str">
        <f>IF(E6520="","",VLOOKUP(E6520,[1]PROJECTES!$C$14:$G$5000,4,FALSE))</f>
        <v/>
      </c>
      <c r="H6520" s="118"/>
      <c r="I6520" s="97" t="str">
        <f>IF(H6520="","",VLOOKUP(H6520,BD!B$2:C$16,2,FALSE))</f>
        <v/>
      </c>
      <c r="J6520" s="98"/>
      <c r="K6520" s="135" t="str">
        <f t="shared" si="216"/>
        <v/>
      </c>
      <c r="L6520" s="99" t="str">
        <f t="shared" ca="1" si="217"/>
        <v>-</v>
      </c>
      <c r="M6520" s="93" t="str">
        <f>IF(E6520="","",VLOOKUP(E6520,[1]PROJECTES!$C$14:$Z$5000,21,FALSE))</f>
        <v/>
      </c>
      <c r="N6520" s="100"/>
      <c r="O6520" s="72" t="s">
        <v>229</v>
      </c>
      <c r="P6520" s="101"/>
      <c r="Q6520" s="132"/>
      <c r="R6520" s="102"/>
      <c r="S6520" s="91"/>
    </row>
    <row r="6521" spans="1:19" s="104" customFormat="1" ht="12.75" customHeight="1" x14ac:dyDescent="0.25">
      <c r="A6521" s="121"/>
      <c r="B6521" s="92" t="str">
        <f>IF(E6521="","",VLOOKUP(E6521,[1]PROJECTES!$C$14:$G$5000,2,FALSE))</f>
        <v/>
      </c>
      <c r="C6521" s="121"/>
      <c r="D6521" s="93" t="str">
        <f>IF(E6521="","",VLOOKUP(E6521,[1]PROJECTES!$C$14:$G$5000,5,FALSE))</f>
        <v/>
      </c>
      <c r="E6521" s="117"/>
      <c r="F6521" s="95"/>
      <c r="G6521" s="96" t="str">
        <f>IF(E6521="","",VLOOKUP(E6521,[1]PROJECTES!$C$14:$G$5000,4,FALSE))</f>
        <v/>
      </c>
      <c r="H6521" s="118"/>
      <c r="I6521" s="97" t="str">
        <f>IF(H6521="","",VLOOKUP(H6521,BD!B$2:C$16,2,FALSE))</f>
        <v/>
      </c>
      <c r="J6521" s="98"/>
      <c r="K6521" s="135" t="str">
        <f t="shared" si="216"/>
        <v/>
      </c>
      <c r="L6521" s="99" t="str">
        <f t="shared" ca="1" si="217"/>
        <v>-</v>
      </c>
      <c r="M6521" s="93" t="str">
        <f>IF(E6521="","",VLOOKUP(E6521,[1]PROJECTES!$C$14:$Z$5000,21,FALSE))</f>
        <v/>
      </c>
      <c r="N6521" s="100"/>
      <c r="O6521" s="72" t="s">
        <v>229</v>
      </c>
      <c r="P6521" s="101"/>
      <c r="Q6521" s="132"/>
      <c r="R6521" s="102"/>
      <c r="S6521" s="91"/>
    </row>
    <row r="6522" spans="1:19" s="104" customFormat="1" ht="12.75" customHeight="1" x14ac:dyDescent="0.25">
      <c r="A6522" s="121"/>
      <c r="B6522" s="92" t="str">
        <f>IF(E6522="","",VLOOKUP(E6522,[1]PROJECTES!$C$14:$G$5000,2,FALSE))</f>
        <v/>
      </c>
      <c r="C6522" s="121"/>
      <c r="D6522" s="93" t="str">
        <f>IF(E6522="","",VLOOKUP(E6522,[1]PROJECTES!$C$14:$G$5000,5,FALSE))</f>
        <v/>
      </c>
      <c r="E6522" s="117"/>
      <c r="F6522" s="95"/>
      <c r="G6522" s="96" t="str">
        <f>IF(E6522="","",VLOOKUP(E6522,[1]PROJECTES!$C$14:$G$5000,4,FALSE))</f>
        <v/>
      </c>
      <c r="H6522" s="118"/>
      <c r="I6522" s="97" t="str">
        <f>IF(H6522="","",VLOOKUP(H6522,BD!B$2:C$16,2,FALSE))</f>
        <v/>
      </c>
      <c r="J6522" s="98"/>
      <c r="K6522" s="135" t="str">
        <f t="shared" si="216"/>
        <v/>
      </c>
      <c r="L6522" s="99" t="str">
        <f t="shared" ca="1" si="217"/>
        <v>-</v>
      </c>
      <c r="M6522" s="93" t="str">
        <f>IF(E6522="","",VLOOKUP(E6522,[1]PROJECTES!$C$14:$Z$5000,21,FALSE))</f>
        <v/>
      </c>
      <c r="N6522" s="100"/>
      <c r="O6522" s="72" t="s">
        <v>229</v>
      </c>
      <c r="P6522" s="101"/>
      <c r="Q6522" s="132"/>
      <c r="R6522" s="102"/>
      <c r="S6522" s="91"/>
    </row>
    <row r="6523" spans="1:19" s="104" customFormat="1" ht="12.75" customHeight="1" x14ac:dyDescent="0.25">
      <c r="A6523" s="121"/>
      <c r="B6523" s="92" t="str">
        <f>IF(E6523="","",VLOOKUP(E6523,[1]PROJECTES!$C$14:$G$5000,2,FALSE))</f>
        <v/>
      </c>
      <c r="C6523" s="121"/>
      <c r="D6523" s="93" t="str">
        <f>IF(E6523="","",VLOOKUP(E6523,[1]PROJECTES!$C$14:$G$5000,5,FALSE))</f>
        <v/>
      </c>
      <c r="E6523" s="117"/>
      <c r="F6523" s="95"/>
      <c r="G6523" s="96" t="str">
        <f>IF(E6523="","",VLOOKUP(E6523,[1]PROJECTES!$C$14:$G$5000,4,FALSE))</f>
        <v/>
      </c>
      <c r="H6523" s="118"/>
      <c r="I6523" s="97" t="str">
        <f>IF(H6523="","",VLOOKUP(H6523,BD!B$2:C$16,2,FALSE))</f>
        <v/>
      </c>
      <c r="J6523" s="98"/>
      <c r="K6523" s="135" t="str">
        <f t="shared" si="216"/>
        <v/>
      </c>
      <c r="L6523" s="99" t="str">
        <f t="shared" ca="1" si="217"/>
        <v>-</v>
      </c>
      <c r="M6523" s="93" t="str">
        <f>IF(E6523="","",VLOOKUP(E6523,[1]PROJECTES!$C$14:$Z$5000,21,FALSE))</f>
        <v/>
      </c>
      <c r="N6523" s="100"/>
      <c r="O6523" s="72" t="s">
        <v>229</v>
      </c>
      <c r="P6523" s="101"/>
      <c r="Q6523" s="132"/>
      <c r="R6523" s="102"/>
      <c r="S6523" s="91"/>
    </row>
    <row r="6524" spans="1:19" s="104" customFormat="1" ht="12.75" customHeight="1" x14ac:dyDescent="0.25">
      <c r="A6524" s="121"/>
      <c r="B6524" s="92" t="str">
        <f>IF(E6524="","",VLOOKUP(E6524,[1]PROJECTES!$C$14:$G$5000,2,FALSE))</f>
        <v/>
      </c>
      <c r="C6524" s="121"/>
      <c r="D6524" s="93" t="str">
        <f>IF(E6524="","",VLOOKUP(E6524,[1]PROJECTES!$C$14:$G$5000,5,FALSE))</f>
        <v/>
      </c>
      <c r="E6524" s="117"/>
      <c r="F6524" s="95"/>
      <c r="G6524" s="96" t="str">
        <f>IF(E6524="","",VLOOKUP(E6524,[1]PROJECTES!$C$14:$G$5000,4,FALSE))</f>
        <v/>
      </c>
      <c r="H6524" s="118"/>
      <c r="I6524" s="97" t="str">
        <f>IF(H6524="","",VLOOKUP(H6524,BD!B$2:C$16,2,FALSE))</f>
        <v/>
      </c>
      <c r="J6524" s="98"/>
      <c r="K6524" s="135" t="str">
        <f t="shared" si="216"/>
        <v/>
      </c>
      <c r="L6524" s="99" t="str">
        <f t="shared" ca="1" si="217"/>
        <v>-</v>
      </c>
      <c r="M6524" s="93" t="str">
        <f>IF(E6524="","",VLOOKUP(E6524,[1]PROJECTES!$C$14:$Z$5000,21,FALSE))</f>
        <v/>
      </c>
      <c r="N6524" s="100"/>
      <c r="O6524" s="72" t="s">
        <v>229</v>
      </c>
      <c r="P6524" s="101"/>
      <c r="Q6524" s="132"/>
      <c r="R6524" s="102"/>
      <c r="S6524" s="91"/>
    </row>
    <row r="6525" spans="1:19" s="104" customFormat="1" ht="12.75" customHeight="1" x14ac:dyDescent="0.25">
      <c r="A6525" s="121"/>
      <c r="B6525" s="92" t="str">
        <f>IF(E6525="","",VLOOKUP(E6525,[1]PROJECTES!$C$14:$G$5000,2,FALSE))</f>
        <v/>
      </c>
      <c r="C6525" s="121"/>
      <c r="D6525" s="93" t="str">
        <f>IF(E6525="","",VLOOKUP(E6525,[1]PROJECTES!$C$14:$G$5000,5,FALSE))</f>
        <v/>
      </c>
      <c r="E6525" s="117"/>
      <c r="F6525" s="95"/>
      <c r="G6525" s="96" t="str">
        <f>IF(E6525="","",VLOOKUP(E6525,[1]PROJECTES!$C$14:$G$5000,4,FALSE))</f>
        <v/>
      </c>
      <c r="H6525" s="118"/>
      <c r="I6525" s="97" t="str">
        <f>IF(H6525="","",VLOOKUP(H6525,BD!B$2:C$16,2,FALSE))</f>
        <v/>
      </c>
      <c r="J6525" s="98"/>
      <c r="K6525" s="135" t="str">
        <f t="shared" si="216"/>
        <v/>
      </c>
      <c r="L6525" s="99" t="str">
        <f t="shared" ca="1" si="217"/>
        <v>-</v>
      </c>
      <c r="M6525" s="93" t="str">
        <f>IF(E6525="","",VLOOKUP(E6525,[1]PROJECTES!$C$14:$Z$5000,21,FALSE))</f>
        <v/>
      </c>
      <c r="N6525" s="100"/>
      <c r="O6525" s="72" t="s">
        <v>229</v>
      </c>
      <c r="P6525" s="101"/>
      <c r="Q6525" s="132"/>
      <c r="R6525" s="102"/>
      <c r="S6525" s="91"/>
    </row>
    <row r="6526" spans="1:19" s="104" customFormat="1" ht="12.75" customHeight="1" x14ac:dyDescent="0.25">
      <c r="A6526" s="121"/>
      <c r="B6526" s="92" t="str">
        <f>IF(E6526="","",VLOOKUP(E6526,[1]PROJECTES!$C$14:$G$5000,2,FALSE))</f>
        <v/>
      </c>
      <c r="C6526" s="121"/>
      <c r="D6526" s="93" t="str">
        <f>IF(E6526="","",VLOOKUP(E6526,[1]PROJECTES!$C$14:$G$5000,5,FALSE))</f>
        <v/>
      </c>
      <c r="E6526" s="117"/>
      <c r="F6526" s="95"/>
      <c r="G6526" s="96" t="str">
        <f>IF(E6526="","",VLOOKUP(E6526,[1]PROJECTES!$C$14:$G$5000,4,FALSE))</f>
        <v/>
      </c>
      <c r="H6526" s="118"/>
      <c r="I6526" s="97" t="str">
        <f>IF(H6526="","",VLOOKUP(H6526,BD!B$2:C$16,2,FALSE))</f>
        <v/>
      </c>
      <c r="J6526" s="98"/>
      <c r="K6526" s="135" t="str">
        <f t="shared" si="216"/>
        <v/>
      </c>
      <c r="L6526" s="99" t="str">
        <f t="shared" ca="1" si="217"/>
        <v>-</v>
      </c>
      <c r="M6526" s="93" t="str">
        <f>IF(E6526="","",VLOOKUP(E6526,[1]PROJECTES!$C$14:$Z$5000,21,FALSE))</f>
        <v/>
      </c>
      <c r="N6526" s="100"/>
      <c r="O6526" s="72" t="s">
        <v>229</v>
      </c>
      <c r="P6526" s="101"/>
      <c r="Q6526" s="132"/>
      <c r="R6526" s="102"/>
      <c r="S6526" s="91"/>
    </row>
    <row r="6527" spans="1:19" s="104" customFormat="1" ht="12.75" customHeight="1" x14ac:dyDescent="0.25">
      <c r="A6527" s="121"/>
      <c r="B6527" s="92" t="str">
        <f>IF(E6527="","",VLOOKUP(E6527,[1]PROJECTES!$C$14:$G$5000,2,FALSE))</f>
        <v/>
      </c>
      <c r="C6527" s="121"/>
      <c r="D6527" s="93" t="str">
        <f>IF(E6527="","",VLOOKUP(E6527,[1]PROJECTES!$C$14:$G$5000,5,FALSE))</f>
        <v/>
      </c>
      <c r="E6527" s="117"/>
      <c r="F6527" s="95"/>
      <c r="G6527" s="96" t="str">
        <f>IF(E6527="","",VLOOKUP(E6527,[1]PROJECTES!$C$14:$G$5000,4,FALSE))</f>
        <v/>
      </c>
      <c r="H6527" s="118"/>
      <c r="I6527" s="97" t="str">
        <f>IF(H6527="","",VLOOKUP(H6527,BD!B$2:C$16,2,FALSE))</f>
        <v/>
      </c>
      <c r="J6527" s="98"/>
      <c r="K6527" s="135" t="str">
        <f t="shared" si="216"/>
        <v/>
      </c>
      <c r="L6527" s="99" t="str">
        <f t="shared" ca="1" si="217"/>
        <v>-</v>
      </c>
      <c r="M6527" s="93" t="str">
        <f>IF(E6527="","",VLOOKUP(E6527,[1]PROJECTES!$C$14:$Z$5000,21,FALSE))</f>
        <v/>
      </c>
      <c r="N6527" s="100"/>
      <c r="O6527" s="72" t="s">
        <v>229</v>
      </c>
      <c r="P6527" s="101"/>
      <c r="Q6527" s="132"/>
      <c r="R6527" s="102"/>
      <c r="S6527" s="91"/>
    </row>
    <row r="6528" spans="1:19" s="104" customFormat="1" ht="12.75" customHeight="1" x14ac:dyDescent="0.25">
      <c r="A6528" s="121"/>
      <c r="B6528" s="92" t="str">
        <f>IF(E6528="","",VLOOKUP(E6528,[1]PROJECTES!$C$14:$G$5000,2,FALSE))</f>
        <v/>
      </c>
      <c r="C6528" s="121"/>
      <c r="D6528" s="93" t="str">
        <f>IF(E6528="","",VLOOKUP(E6528,[1]PROJECTES!$C$14:$G$5000,5,FALSE))</f>
        <v/>
      </c>
      <c r="E6528" s="117"/>
      <c r="F6528" s="95"/>
      <c r="G6528" s="96" t="str">
        <f>IF(E6528="","",VLOOKUP(E6528,[1]PROJECTES!$C$14:$G$5000,4,FALSE))</f>
        <v/>
      </c>
      <c r="H6528" s="118"/>
      <c r="I6528" s="97" t="str">
        <f>IF(H6528="","",VLOOKUP(H6528,BD!B$2:C$16,2,FALSE))</f>
        <v/>
      </c>
      <c r="J6528" s="98"/>
      <c r="K6528" s="135" t="str">
        <f t="shared" si="216"/>
        <v/>
      </c>
      <c r="L6528" s="99" t="str">
        <f t="shared" ca="1" si="217"/>
        <v>-</v>
      </c>
      <c r="M6528" s="93" t="str">
        <f>IF(E6528="","",VLOOKUP(E6528,[1]PROJECTES!$C$14:$Z$5000,21,FALSE))</f>
        <v/>
      </c>
      <c r="N6528" s="100"/>
      <c r="O6528" s="72" t="s">
        <v>229</v>
      </c>
      <c r="P6528" s="101"/>
      <c r="Q6528" s="132"/>
      <c r="R6528" s="102"/>
      <c r="S6528" s="91"/>
    </row>
    <row r="6529" spans="1:19" s="104" customFormat="1" ht="12.75" customHeight="1" x14ac:dyDescent="0.25">
      <c r="A6529" s="121"/>
      <c r="B6529" s="92" t="str">
        <f>IF(E6529="","",VLOOKUP(E6529,[1]PROJECTES!$C$14:$G$5000,2,FALSE))</f>
        <v/>
      </c>
      <c r="C6529" s="121"/>
      <c r="D6529" s="93" t="str">
        <f>IF(E6529="","",VLOOKUP(E6529,[1]PROJECTES!$C$14:$G$5000,5,FALSE))</f>
        <v/>
      </c>
      <c r="E6529" s="117"/>
      <c r="F6529" s="95"/>
      <c r="G6529" s="96" t="str">
        <f>IF(E6529="","",VLOOKUP(E6529,[1]PROJECTES!$C$14:$G$5000,4,FALSE))</f>
        <v/>
      </c>
      <c r="H6529" s="118"/>
      <c r="I6529" s="97" t="str">
        <f>IF(H6529="","",VLOOKUP(H6529,BD!B$2:C$16,2,FALSE))</f>
        <v/>
      </c>
      <c r="J6529" s="98"/>
      <c r="K6529" s="135" t="str">
        <f t="shared" si="216"/>
        <v/>
      </c>
      <c r="L6529" s="99" t="str">
        <f t="shared" ca="1" si="217"/>
        <v>-</v>
      </c>
      <c r="M6529" s="93" t="str">
        <f>IF(E6529="","",VLOOKUP(E6529,[1]PROJECTES!$C$14:$Z$5000,21,FALSE))</f>
        <v/>
      </c>
      <c r="N6529" s="100"/>
      <c r="O6529" s="72" t="s">
        <v>229</v>
      </c>
      <c r="P6529" s="101"/>
      <c r="Q6529" s="132"/>
      <c r="R6529" s="102"/>
      <c r="S6529" s="91"/>
    </row>
    <row r="6530" spans="1:19" s="104" customFormat="1" ht="12.75" customHeight="1" x14ac:dyDescent="0.25">
      <c r="A6530" s="121"/>
      <c r="B6530" s="92" t="str">
        <f>IF(E6530="","",VLOOKUP(E6530,[1]PROJECTES!$C$14:$G$5000,2,FALSE))</f>
        <v/>
      </c>
      <c r="C6530" s="121"/>
      <c r="D6530" s="93" t="str">
        <f>IF(E6530="","",VLOOKUP(E6530,[1]PROJECTES!$C$14:$G$5000,5,FALSE))</f>
        <v/>
      </c>
      <c r="E6530" s="117"/>
      <c r="F6530" s="95"/>
      <c r="G6530" s="96" t="str">
        <f>IF(E6530="","",VLOOKUP(E6530,[1]PROJECTES!$C$14:$G$5000,4,FALSE))</f>
        <v/>
      </c>
      <c r="H6530" s="118"/>
      <c r="I6530" s="97" t="str">
        <f>IF(H6530="","",VLOOKUP(H6530,BD!B$2:C$16,2,FALSE))</f>
        <v/>
      </c>
      <c r="J6530" s="98"/>
      <c r="K6530" s="135" t="str">
        <f t="shared" si="216"/>
        <v/>
      </c>
      <c r="L6530" s="99" t="str">
        <f t="shared" ca="1" si="217"/>
        <v>-</v>
      </c>
      <c r="M6530" s="93" t="str">
        <f>IF(E6530="","",VLOOKUP(E6530,[1]PROJECTES!$C$14:$Z$5000,21,FALSE))</f>
        <v/>
      </c>
      <c r="N6530" s="100"/>
      <c r="O6530" s="72" t="s">
        <v>229</v>
      </c>
      <c r="P6530" s="101"/>
      <c r="Q6530" s="132"/>
      <c r="R6530" s="102"/>
      <c r="S6530" s="91"/>
    </row>
    <row r="6531" spans="1:19" s="104" customFormat="1" ht="12.75" customHeight="1" x14ac:dyDescent="0.25">
      <c r="A6531" s="121"/>
      <c r="B6531" s="92" t="str">
        <f>IF(E6531="","",VLOOKUP(E6531,[1]PROJECTES!$C$14:$G$5000,2,FALSE))</f>
        <v/>
      </c>
      <c r="C6531" s="121"/>
      <c r="D6531" s="93" t="str">
        <f>IF(E6531="","",VLOOKUP(E6531,[1]PROJECTES!$C$14:$G$5000,5,FALSE))</f>
        <v/>
      </c>
      <c r="E6531" s="117"/>
      <c r="F6531" s="95"/>
      <c r="G6531" s="96" t="str">
        <f>IF(E6531="","",VLOOKUP(E6531,[1]PROJECTES!$C$14:$G$5000,4,FALSE))</f>
        <v/>
      </c>
      <c r="H6531" s="118"/>
      <c r="I6531" s="97" t="str">
        <f>IF(H6531="","",VLOOKUP(H6531,BD!B$2:C$16,2,FALSE))</f>
        <v/>
      </c>
      <c r="J6531" s="98"/>
      <c r="K6531" s="135" t="str">
        <f t="shared" si="216"/>
        <v/>
      </c>
      <c r="L6531" s="99" t="str">
        <f t="shared" ca="1" si="217"/>
        <v>-</v>
      </c>
      <c r="M6531" s="93" t="str">
        <f>IF(E6531="","",VLOOKUP(E6531,[1]PROJECTES!$C$14:$Z$5000,21,FALSE))</f>
        <v/>
      </c>
      <c r="N6531" s="100"/>
      <c r="O6531" s="72" t="s">
        <v>229</v>
      </c>
      <c r="P6531" s="101"/>
      <c r="Q6531" s="132"/>
      <c r="R6531" s="102"/>
      <c r="S6531" s="91"/>
    </row>
    <row r="6532" spans="1:19" s="104" customFormat="1" ht="12.75" customHeight="1" x14ac:dyDescent="0.25">
      <c r="A6532" s="121"/>
      <c r="B6532" s="92" t="str">
        <f>IF(E6532="","",VLOOKUP(E6532,[1]PROJECTES!$C$14:$G$5000,2,FALSE))</f>
        <v/>
      </c>
      <c r="C6532" s="121"/>
      <c r="D6532" s="93" t="str">
        <f>IF(E6532="","",VLOOKUP(E6532,[1]PROJECTES!$C$14:$G$5000,5,FALSE))</f>
        <v/>
      </c>
      <c r="E6532" s="117"/>
      <c r="F6532" s="95"/>
      <c r="G6532" s="96" t="str">
        <f>IF(E6532="","",VLOOKUP(E6532,[1]PROJECTES!$C$14:$G$5000,4,FALSE))</f>
        <v/>
      </c>
      <c r="H6532" s="118"/>
      <c r="I6532" s="97" t="str">
        <f>IF(H6532="","",VLOOKUP(H6532,BD!B$2:C$16,2,FALSE))</f>
        <v/>
      </c>
      <c r="J6532" s="98"/>
      <c r="K6532" s="135" t="str">
        <f t="shared" si="216"/>
        <v/>
      </c>
      <c r="L6532" s="99" t="str">
        <f t="shared" ca="1" si="217"/>
        <v>-</v>
      </c>
      <c r="M6532" s="93" t="str">
        <f>IF(E6532="","",VLOOKUP(E6532,[1]PROJECTES!$C$14:$Z$5000,21,FALSE))</f>
        <v/>
      </c>
      <c r="N6532" s="100"/>
      <c r="O6532" s="72" t="s">
        <v>229</v>
      </c>
      <c r="P6532" s="101"/>
      <c r="Q6532" s="132"/>
      <c r="R6532" s="102"/>
      <c r="S6532" s="91"/>
    </row>
    <row r="6533" spans="1:19" s="104" customFormat="1" ht="12.75" customHeight="1" x14ac:dyDescent="0.25">
      <c r="A6533" s="121"/>
      <c r="B6533" s="92" t="str">
        <f>IF(E6533="","",VLOOKUP(E6533,[1]PROJECTES!$C$14:$G$5000,2,FALSE))</f>
        <v/>
      </c>
      <c r="C6533" s="121"/>
      <c r="D6533" s="93" t="str">
        <f>IF(E6533="","",VLOOKUP(E6533,[1]PROJECTES!$C$14:$G$5000,5,FALSE))</f>
        <v/>
      </c>
      <c r="E6533" s="117"/>
      <c r="F6533" s="95"/>
      <c r="G6533" s="96" t="str">
        <f>IF(E6533="","",VLOOKUP(E6533,[1]PROJECTES!$C$14:$G$5000,4,FALSE))</f>
        <v/>
      </c>
      <c r="H6533" s="118"/>
      <c r="I6533" s="97" t="str">
        <f>IF(H6533="","",VLOOKUP(H6533,BD!B$2:C$16,2,FALSE))</f>
        <v/>
      </c>
      <c r="J6533" s="98"/>
      <c r="K6533" s="135" t="str">
        <f t="shared" si="216"/>
        <v/>
      </c>
      <c r="L6533" s="99" t="str">
        <f t="shared" ca="1" si="217"/>
        <v>-</v>
      </c>
      <c r="M6533" s="93" t="str">
        <f>IF(E6533="","",VLOOKUP(E6533,[1]PROJECTES!$C$14:$Z$5000,21,FALSE))</f>
        <v/>
      </c>
      <c r="N6533" s="100"/>
      <c r="O6533" s="72" t="s">
        <v>229</v>
      </c>
      <c r="P6533" s="101"/>
      <c r="Q6533" s="132"/>
      <c r="R6533" s="102"/>
      <c r="S6533" s="91"/>
    </row>
    <row r="6534" spans="1:19" s="104" customFormat="1" ht="12.75" customHeight="1" x14ac:dyDescent="0.25">
      <c r="A6534" s="121"/>
      <c r="B6534" s="92" t="str">
        <f>IF(E6534="","",VLOOKUP(E6534,[1]PROJECTES!$C$14:$G$5000,2,FALSE))</f>
        <v/>
      </c>
      <c r="C6534" s="121"/>
      <c r="D6534" s="93" t="str">
        <f>IF(E6534="","",VLOOKUP(E6534,[1]PROJECTES!$C$14:$G$5000,5,FALSE))</f>
        <v/>
      </c>
      <c r="E6534" s="117"/>
      <c r="F6534" s="95"/>
      <c r="G6534" s="96" t="str">
        <f>IF(E6534="","",VLOOKUP(E6534,[1]PROJECTES!$C$14:$G$5000,4,FALSE))</f>
        <v/>
      </c>
      <c r="H6534" s="118"/>
      <c r="I6534" s="97" t="str">
        <f>IF(H6534="","",VLOOKUP(H6534,BD!B$2:C$16,2,FALSE))</f>
        <v/>
      </c>
      <c r="J6534" s="98"/>
      <c r="K6534" s="135" t="str">
        <f t="shared" si="216"/>
        <v/>
      </c>
      <c r="L6534" s="99" t="str">
        <f t="shared" ca="1" si="217"/>
        <v>-</v>
      </c>
      <c r="M6534" s="93" t="str">
        <f>IF(E6534="","",VLOOKUP(E6534,[1]PROJECTES!$C$14:$Z$5000,21,FALSE))</f>
        <v/>
      </c>
      <c r="N6534" s="100"/>
      <c r="O6534" s="72" t="s">
        <v>229</v>
      </c>
      <c r="P6534" s="101"/>
      <c r="Q6534" s="132"/>
      <c r="R6534" s="102"/>
      <c r="S6534" s="91"/>
    </row>
    <row r="6535" spans="1:19" s="104" customFormat="1" ht="12.75" customHeight="1" x14ac:dyDescent="0.25">
      <c r="A6535" s="121"/>
      <c r="B6535" s="92" t="str">
        <f>IF(E6535="","",VLOOKUP(E6535,[1]PROJECTES!$C$14:$G$5000,2,FALSE))</f>
        <v/>
      </c>
      <c r="C6535" s="121"/>
      <c r="D6535" s="93" t="str">
        <f>IF(E6535="","",VLOOKUP(E6535,[1]PROJECTES!$C$14:$G$5000,5,FALSE))</f>
        <v/>
      </c>
      <c r="E6535" s="117"/>
      <c r="F6535" s="95"/>
      <c r="G6535" s="96" t="str">
        <f>IF(E6535="","",VLOOKUP(E6535,[1]PROJECTES!$C$14:$G$5000,4,FALSE))</f>
        <v/>
      </c>
      <c r="H6535" s="118"/>
      <c r="I6535" s="97" t="str">
        <f>IF(H6535="","",VLOOKUP(H6535,BD!B$2:C$16,2,FALSE))</f>
        <v/>
      </c>
      <c r="J6535" s="98"/>
      <c r="K6535" s="135" t="str">
        <f t="shared" si="216"/>
        <v/>
      </c>
      <c r="L6535" s="99" t="str">
        <f t="shared" ca="1" si="217"/>
        <v>-</v>
      </c>
      <c r="M6535" s="93" t="str">
        <f>IF(E6535="","",VLOOKUP(E6535,[1]PROJECTES!$C$14:$Z$5000,21,FALSE))</f>
        <v/>
      </c>
      <c r="N6535" s="100"/>
      <c r="O6535" s="72" t="s">
        <v>229</v>
      </c>
      <c r="P6535" s="101"/>
      <c r="Q6535" s="132"/>
      <c r="R6535" s="102"/>
      <c r="S6535" s="91"/>
    </row>
    <row r="6536" spans="1:19" s="104" customFormat="1" ht="12.75" customHeight="1" x14ac:dyDescent="0.25">
      <c r="A6536" s="121"/>
      <c r="B6536" s="92" t="str">
        <f>IF(E6536="","",VLOOKUP(E6536,[1]PROJECTES!$C$14:$G$5000,2,FALSE))</f>
        <v/>
      </c>
      <c r="C6536" s="121"/>
      <c r="D6536" s="93" t="str">
        <f>IF(E6536="","",VLOOKUP(E6536,[1]PROJECTES!$C$14:$G$5000,5,FALSE))</f>
        <v/>
      </c>
      <c r="E6536" s="117"/>
      <c r="F6536" s="95"/>
      <c r="G6536" s="96" t="str">
        <f>IF(E6536="","",VLOOKUP(E6536,[1]PROJECTES!$C$14:$G$5000,4,FALSE))</f>
        <v/>
      </c>
      <c r="H6536" s="118"/>
      <c r="I6536" s="97" t="str">
        <f>IF(H6536="","",VLOOKUP(H6536,BD!B$2:C$16,2,FALSE))</f>
        <v/>
      </c>
      <c r="J6536" s="98"/>
      <c r="K6536" s="135" t="str">
        <f t="shared" si="216"/>
        <v/>
      </c>
      <c r="L6536" s="99" t="str">
        <f t="shared" ca="1" si="217"/>
        <v>-</v>
      </c>
      <c r="M6536" s="93" t="str">
        <f>IF(E6536="","",VLOOKUP(E6536,[1]PROJECTES!$C$14:$Z$5000,21,FALSE))</f>
        <v/>
      </c>
      <c r="N6536" s="100"/>
      <c r="O6536" s="72" t="s">
        <v>229</v>
      </c>
      <c r="P6536" s="101"/>
      <c r="Q6536" s="132"/>
      <c r="R6536" s="102"/>
      <c r="S6536" s="91"/>
    </row>
    <row r="6537" spans="1:19" s="104" customFormat="1" ht="12.75" customHeight="1" x14ac:dyDescent="0.25">
      <c r="A6537" s="121"/>
      <c r="B6537" s="92" t="str">
        <f>IF(E6537="","",VLOOKUP(E6537,[1]PROJECTES!$C$14:$G$5000,2,FALSE))</f>
        <v/>
      </c>
      <c r="C6537" s="121"/>
      <c r="D6537" s="93" t="str">
        <f>IF(E6537="","",VLOOKUP(E6537,[1]PROJECTES!$C$14:$G$5000,5,FALSE))</f>
        <v/>
      </c>
      <c r="E6537" s="117"/>
      <c r="F6537" s="95"/>
      <c r="G6537" s="96" t="str">
        <f>IF(E6537="","",VLOOKUP(E6537,[1]PROJECTES!$C$14:$G$5000,4,FALSE))</f>
        <v/>
      </c>
      <c r="H6537" s="118"/>
      <c r="I6537" s="97" t="str">
        <f>IF(H6537="","",VLOOKUP(H6537,BD!B$2:C$16,2,FALSE))</f>
        <v/>
      </c>
      <c r="J6537" s="98"/>
      <c r="K6537" s="135" t="str">
        <f t="shared" si="216"/>
        <v/>
      </c>
      <c r="L6537" s="99" t="str">
        <f t="shared" ca="1" si="217"/>
        <v>-</v>
      </c>
      <c r="M6537" s="93" t="str">
        <f>IF(E6537="","",VLOOKUP(E6537,[1]PROJECTES!$C$14:$Z$5000,21,FALSE))</f>
        <v/>
      </c>
      <c r="N6537" s="100"/>
      <c r="O6537" s="72" t="s">
        <v>229</v>
      </c>
      <c r="P6537" s="101"/>
      <c r="Q6537" s="132"/>
      <c r="R6537" s="102"/>
      <c r="S6537" s="91"/>
    </row>
    <row r="6538" spans="1:19" s="104" customFormat="1" ht="12.75" customHeight="1" x14ac:dyDescent="0.25">
      <c r="A6538" s="121"/>
      <c r="B6538" s="92" t="str">
        <f>IF(E6538="","",VLOOKUP(E6538,[1]PROJECTES!$C$14:$G$5000,2,FALSE))</f>
        <v/>
      </c>
      <c r="C6538" s="121"/>
      <c r="D6538" s="93" t="str">
        <f>IF(E6538="","",VLOOKUP(E6538,[1]PROJECTES!$C$14:$G$5000,5,FALSE))</f>
        <v/>
      </c>
      <c r="E6538" s="117"/>
      <c r="F6538" s="95"/>
      <c r="G6538" s="96" t="str">
        <f>IF(E6538="","",VLOOKUP(E6538,[1]PROJECTES!$C$14:$G$5000,4,FALSE))</f>
        <v/>
      </c>
      <c r="H6538" s="118"/>
      <c r="I6538" s="97" t="str">
        <f>IF(H6538="","",VLOOKUP(H6538,BD!B$2:C$16,2,FALSE))</f>
        <v/>
      </c>
      <c r="J6538" s="98"/>
      <c r="K6538" s="135" t="str">
        <f t="shared" si="216"/>
        <v/>
      </c>
      <c r="L6538" s="99" t="str">
        <f t="shared" ca="1" si="217"/>
        <v>-</v>
      </c>
      <c r="M6538" s="93" t="str">
        <f>IF(E6538="","",VLOOKUP(E6538,[1]PROJECTES!$C$14:$Z$5000,21,FALSE))</f>
        <v/>
      </c>
      <c r="N6538" s="100"/>
      <c r="O6538" s="72" t="s">
        <v>229</v>
      </c>
      <c r="P6538" s="101"/>
      <c r="Q6538" s="132"/>
      <c r="R6538" s="102"/>
      <c r="S6538" s="91"/>
    </row>
    <row r="6539" spans="1:19" s="104" customFormat="1" ht="12.75" customHeight="1" x14ac:dyDescent="0.25">
      <c r="A6539" s="121"/>
      <c r="B6539" s="92" t="str">
        <f>IF(E6539="","",VLOOKUP(E6539,[1]PROJECTES!$C$14:$G$5000,2,FALSE))</f>
        <v/>
      </c>
      <c r="C6539" s="121"/>
      <c r="D6539" s="93" t="str">
        <f>IF(E6539="","",VLOOKUP(E6539,[1]PROJECTES!$C$14:$G$5000,5,FALSE))</f>
        <v/>
      </c>
      <c r="E6539" s="117"/>
      <c r="F6539" s="95"/>
      <c r="G6539" s="96" t="str">
        <f>IF(E6539="","",VLOOKUP(E6539,[1]PROJECTES!$C$14:$G$5000,4,FALSE))</f>
        <v/>
      </c>
      <c r="H6539" s="118"/>
      <c r="I6539" s="97" t="str">
        <f>IF(H6539="","",VLOOKUP(H6539,BD!B$2:C$16,2,FALSE))</f>
        <v/>
      </c>
      <c r="J6539" s="98"/>
      <c r="K6539" s="135" t="str">
        <f t="shared" si="216"/>
        <v/>
      </c>
      <c r="L6539" s="99" t="str">
        <f t="shared" ca="1" si="217"/>
        <v>-</v>
      </c>
      <c r="M6539" s="93" t="str">
        <f>IF(E6539="","",VLOOKUP(E6539,[1]PROJECTES!$C$14:$Z$5000,21,FALSE))</f>
        <v/>
      </c>
      <c r="N6539" s="100"/>
      <c r="O6539" s="72" t="s">
        <v>229</v>
      </c>
      <c r="P6539" s="101"/>
      <c r="Q6539" s="132"/>
      <c r="R6539" s="102"/>
      <c r="S6539" s="91"/>
    </row>
    <row r="6540" spans="1:19" s="104" customFormat="1" ht="12.75" customHeight="1" x14ac:dyDescent="0.25">
      <c r="A6540" s="121"/>
      <c r="B6540" s="92" t="str">
        <f>IF(E6540="","",VLOOKUP(E6540,[1]PROJECTES!$C$14:$G$5000,2,FALSE))</f>
        <v/>
      </c>
      <c r="C6540" s="121"/>
      <c r="D6540" s="93" t="str">
        <f>IF(E6540="","",VLOOKUP(E6540,[1]PROJECTES!$C$14:$G$5000,5,FALSE))</f>
        <v/>
      </c>
      <c r="E6540" s="117"/>
      <c r="F6540" s="95"/>
      <c r="G6540" s="96" t="str">
        <f>IF(E6540="","",VLOOKUP(E6540,[1]PROJECTES!$C$14:$G$5000,4,FALSE))</f>
        <v/>
      </c>
      <c r="H6540" s="118"/>
      <c r="I6540" s="97" t="str">
        <f>IF(H6540="","",VLOOKUP(H6540,BD!B$2:C$16,2,FALSE))</f>
        <v/>
      </c>
      <c r="J6540" s="98"/>
      <c r="K6540" s="135" t="str">
        <f t="shared" si="216"/>
        <v/>
      </c>
      <c r="L6540" s="99" t="str">
        <f t="shared" ca="1" si="217"/>
        <v>-</v>
      </c>
      <c r="M6540" s="93" t="str">
        <f>IF(E6540="","",VLOOKUP(E6540,[1]PROJECTES!$C$14:$Z$5000,21,FALSE))</f>
        <v/>
      </c>
      <c r="N6540" s="100"/>
      <c r="O6540" s="72" t="s">
        <v>229</v>
      </c>
      <c r="P6540" s="101"/>
      <c r="Q6540" s="132"/>
      <c r="R6540" s="102"/>
      <c r="S6540" s="91"/>
    </row>
    <row r="6541" spans="1:19" s="104" customFormat="1" ht="12.75" customHeight="1" x14ac:dyDescent="0.25">
      <c r="A6541" s="121"/>
      <c r="B6541" s="92" t="str">
        <f>IF(E6541="","",VLOOKUP(E6541,[1]PROJECTES!$C$14:$G$5000,2,FALSE))</f>
        <v/>
      </c>
      <c r="C6541" s="121"/>
      <c r="D6541" s="93" t="str">
        <f>IF(E6541="","",VLOOKUP(E6541,[1]PROJECTES!$C$14:$G$5000,5,FALSE))</f>
        <v/>
      </c>
      <c r="E6541" s="117"/>
      <c r="F6541" s="95"/>
      <c r="G6541" s="96" t="str">
        <f>IF(E6541="","",VLOOKUP(E6541,[1]PROJECTES!$C$14:$G$5000,4,FALSE))</f>
        <v/>
      </c>
      <c r="H6541" s="118"/>
      <c r="I6541" s="97" t="str">
        <f>IF(H6541="","",VLOOKUP(H6541,BD!B$2:C$16,2,FALSE))</f>
        <v/>
      </c>
      <c r="J6541" s="98"/>
      <c r="K6541" s="135" t="str">
        <f t="shared" si="216"/>
        <v/>
      </c>
      <c r="L6541" s="99" t="str">
        <f t="shared" ca="1" si="217"/>
        <v>-</v>
      </c>
      <c r="M6541" s="93" t="str">
        <f>IF(E6541="","",VLOOKUP(E6541,[1]PROJECTES!$C$14:$Z$5000,21,FALSE))</f>
        <v/>
      </c>
      <c r="N6541" s="100"/>
      <c r="O6541" s="72" t="s">
        <v>229</v>
      </c>
      <c r="P6541" s="101"/>
      <c r="Q6541" s="132"/>
      <c r="R6541" s="102"/>
      <c r="S6541" s="91"/>
    </row>
    <row r="6542" spans="1:19" s="104" customFormat="1" ht="12.75" customHeight="1" x14ac:dyDescent="0.25">
      <c r="A6542" s="121"/>
      <c r="B6542" s="92" t="str">
        <f>IF(E6542="","",VLOOKUP(E6542,[1]PROJECTES!$C$14:$G$5000,2,FALSE))</f>
        <v/>
      </c>
      <c r="C6542" s="121"/>
      <c r="D6542" s="93" t="str">
        <f>IF(E6542="","",VLOOKUP(E6542,[1]PROJECTES!$C$14:$G$5000,5,FALSE))</f>
        <v/>
      </c>
      <c r="E6542" s="117"/>
      <c r="F6542" s="95"/>
      <c r="G6542" s="96" t="str">
        <f>IF(E6542="","",VLOOKUP(E6542,[1]PROJECTES!$C$14:$G$5000,4,FALSE))</f>
        <v/>
      </c>
      <c r="H6542" s="118"/>
      <c r="I6542" s="97" t="str">
        <f>IF(H6542="","",VLOOKUP(H6542,BD!B$2:C$16,2,FALSE))</f>
        <v/>
      </c>
      <c r="J6542" s="98"/>
      <c r="K6542" s="135" t="str">
        <f t="shared" si="216"/>
        <v/>
      </c>
      <c r="L6542" s="99" t="str">
        <f t="shared" ca="1" si="217"/>
        <v>-</v>
      </c>
      <c r="M6542" s="93" t="str">
        <f>IF(E6542="","",VLOOKUP(E6542,[1]PROJECTES!$C$14:$Z$5000,21,FALSE))</f>
        <v/>
      </c>
      <c r="N6542" s="100"/>
      <c r="O6542" s="72" t="s">
        <v>229</v>
      </c>
      <c r="P6542" s="101"/>
      <c r="Q6542" s="132"/>
      <c r="R6542" s="102"/>
      <c r="S6542" s="91"/>
    </row>
    <row r="6543" spans="1:19" s="104" customFormat="1" ht="12.75" customHeight="1" x14ac:dyDescent="0.25">
      <c r="A6543" s="121"/>
      <c r="B6543" s="92" t="str">
        <f>IF(E6543="","",VLOOKUP(E6543,[1]PROJECTES!$C$14:$G$5000,2,FALSE))</f>
        <v/>
      </c>
      <c r="C6543" s="121"/>
      <c r="D6543" s="93" t="str">
        <f>IF(E6543="","",VLOOKUP(E6543,[1]PROJECTES!$C$14:$G$5000,5,FALSE))</f>
        <v/>
      </c>
      <c r="E6543" s="117"/>
      <c r="F6543" s="95"/>
      <c r="G6543" s="96" t="str">
        <f>IF(E6543="","",VLOOKUP(E6543,[1]PROJECTES!$C$14:$G$5000,4,FALSE))</f>
        <v/>
      </c>
      <c r="H6543" s="118"/>
      <c r="I6543" s="97" t="str">
        <f>IF(H6543="","",VLOOKUP(H6543,BD!B$2:C$16,2,FALSE))</f>
        <v/>
      </c>
      <c r="J6543" s="98"/>
      <c r="K6543" s="135" t="str">
        <f t="shared" si="216"/>
        <v/>
      </c>
      <c r="L6543" s="99" t="str">
        <f t="shared" ca="1" si="217"/>
        <v>-</v>
      </c>
      <c r="M6543" s="93" t="str">
        <f>IF(E6543="","",VLOOKUP(E6543,[1]PROJECTES!$C$14:$Z$5000,21,FALSE))</f>
        <v/>
      </c>
      <c r="N6543" s="100"/>
      <c r="O6543" s="72" t="s">
        <v>229</v>
      </c>
      <c r="P6543" s="101"/>
      <c r="Q6543" s="132"/>
      <c r="R6543" s="102"/>
      <c r="S6543" s="91"/>
    </row>
    <row r="6544" spans="1:19" s="104" customFormat="1" ht="12.75" customHeight="1" x14ac:dyDescent="0.25">
      <c r="A6544" s="121"/>
      <c r="B6544" s="92" t="str">
        <f>IF(E6544="","",VLOOKUP(E6544,[1]PROJECTES!$C$14:$G$5000,2,FALSE))</f>
        <v/>
      </c>
      <c r="C6544" s="121"/>
      <c r="D6544" s="93" t="str">
        <f>IF(E6544="","",VLOOKUP(E6544,[1]PROJECTES!$C$14:$G$5000,5,FALSE))</f>
        <v/>
      </c>
      <c r="E6544" s="117"/>
      <c r="F6544" s="95"/>
      <c r="G6544" s="96" t="str">
        <f>IF(E6544="","",VLOOKUP(E6544,[1]PROJECTES!$C$14:$G$5000,4,FALSE))</f>
        <v/>
      </c>
      <c r="H6544" s="118"/>
      <c r="I6544" s="97" t="str">
        <f>IF(H6544="","",VLOOKUP(H6544,BD!B$2:C$16,2,FALSE))</f>
        <v/>
      </c>
      <c r="J6544" s="98"/>
      <c r="K6544" s="135" t="str">
        <f t="shared" si="216"/>
        <v/>
      </c>
      <c r="L6544" s="99" t="str">
        <f t="shared" ca="1" si="217"/>
        <v>-</v>
      </c>
      <c r="M6544" s="93" t="str">
        <f>IF(E6544="","",VLOOKUP(E6544,[1]PROJECTES!$C$14:$Z$5000,21,FALSE))</f>
        <v/>
      </c>
      <c r="N6544" s="100"/>
      <c r="O6544" s="72" t="s">
        <v>229</v>
      </c>
      <c r="P6544" s="101"/>
      <c r="Q6544" s="132"/>
      <c r="R6544" s="102"/>
      <c r="S6544" s="91"/>
    </row>
    <row r="6545" spans="1:19" s="104" customFormat="1" ht="12.75" customHeight="1" x14ac:dyDescent="0.25">
      <c r="A6545" s="121"/>
      <c r="B6545" s="92" t="str">
        <f>IF(E6545="","",VLOOKUP(E6545,[1]PROJECTES!$C$14:$G$5000,2,FALSE))</f>
        <v/>
      </c>
      <c r="C6545" s="121"/>
      <c r="D6545" s="93" t="str">
        <f>IF(E6545="","",VLOOKUP(E6545,[1]PROJECTES!$C$14:$G$5000,5,FALSE))</f>
        <v/>
      </c>
      <c r="E6545" s="117"/>
      <c r="F6545" s="95"/>
      <c r="G6545" s="96" t="str">
        <f>IF(E6545="","",VLOOKUP(E6545,[1]PROJECTES!$C$14:$G$5000,4,FALSE))</f>
        <v/>
      </c>
      <c r="H6545" s="118"/>
      <c r="I6545" s="97" t="str">
        <f>IF(H6545="","",VLOOKUP(H6545,BD!B$2:C$16,2,FALSE))</f>
        <v/>
      </c>
      <c r="J6545" s="98"/>
      <c r="K6545" s="135" t="str">
        <f t="shared" si="216"/>
        <v/>
      </c>
      <c r="L6545" s="99" t="str">
        <f t="shared" ca="1" si="217"/>
        <v>-</v>
      </c>
      <c r="M6545" s="93" t="str">
        <f>IF(E6545="","",VLOOKUP(E6545,[1]PROJECTES!$C$14:$Z$5000,21,FALSE))</f>
        <v/>
      </c>
      <c r="N6545" s="100"/>
      <c r="O6545" s="72" t="s">
        <v>229</v>
      </c>
      <c r="P6545" s="101"/>
      <c r="Q6545" s="132"/>
      <c r="R6545" s="102"/>
      <c r="S6545" s="91"/>
    </row>
    <row r="6546" spans="1:19" s="104" customFormat="1" ht="12.75" customHeight="1" x14ac:dyDescent="0.25">
      <c r="A6546" s="121"/>
      <c r="B6546" s="92" t="str">
        <f>IF(E6546="","",VLOOKUP(E6546,[1]PROJECTES!$C$14:$G$5000,2,FALSE))</f>
        <v/>
      </c>
      <c r="C6546" s="121"/>
      <c r="D6546" s="93" t="str">
        <f>IF(E6546="","",VLOOKUP(E6546,[1]PROJECTES!$C$14:$G$5000,5,FALSE))</f>
        <v/>
      </c>
      <c r="E6546" s="117"/>
      <c r="F6546" s="95"/>
      <c r="G6546" s="96" t="str">
        <f>IF(E6546="","",VLOOKUP(E6546,[1]PROJECTES!$C$14:$G$5000,4,FALSE))</f>
        <v/>
      </c>
      <c r="H6546" s="118"/>
      <c r="I6546" s="97" t="str">
        <f>IF(H6546="","",VLOOKUP(H6546,BD!B$2:C$16,2,FALSE))</f>
        <v/>
      </c>
      <c r="J6546" s="98"/>
      <c r="K6546" s="135" t="str">
        <f t="shared" si="216"/>
        <v/>
      </c>
      <c r="L6546" s="99" t="str">
        <f t="shared" ca="1" si="217"/>
        <v>-</v>
      </c>
      <c r="M6546" s="93" t="str">
        <f>IF(E6546="","",VLOOKUP(E6546,[1]PROJECTES!$C$14:$Z$5000,21,FALSE))</f>
        <v/>
      </c>
      <c r="N6546" s="100"/>
      <c r="O6546" s="72" t="s">
        <v>229</v>
      </c>
      <c r="P6546" s="101"/>
      <c r="Q6546" s="132"/>
      <c r="R6546" s="102"/>
      <c r="S6546" s="91"/>
    </row>
    <row r="6547" spans="1:19" s="104" customFormat="1" ht="12.75" customHeight="1" x14ac:dyDescent="0.25">
      <c r="A6547" s="121"/>
      <c r="B6547" s="92" t="str">
        <f>IF(E6547="","",VLOOKUP(E6547,[1]PROJECTES!$C$14:$G$5000,2,FALSE))</f>
        <v/>
      </c>
      <c r="C6547" s="121"/>
      <c r="D6547" s="93" t="str">
        <f>IF(E6547="","",VLOOKUP(E6547,[1]PROJECTES!$C$14:$G$5000,5,FALSE))</f>
        <v/>
      </c>
      <c r="E6547" s="117"/>
      <c r="F6547" s="95"/>
      <c r="G6547" s="96" t="str">
        <f>IF(E6547="","",VLOOKUP(E6547,[1]PROJECTES!$C$14:$G$5000,4,FALSE))</f>
        <v/>
      </c>
      <c r="H6547" s="118"/>
      <c r="I6547" s="97" t="str">
        <f>IF(H6547="","",VLOOKUP(H6547,BD!B$2:C$16,2,FALSE))</f>
        <v/>
      </c>
      <c r="J6547" s="98"/>
      <c r="K6547" s="135" t="str">
        <f t="shared" si="216"/>
        <v/>
      </c>
      <c r="L6547" s="99" t="str">
        <f t="shared" ca="1" si="217"/>
        <v>-</v>
      </c>
      <c r="M6547" s="93" t="str">
        <f>IF(E6547="","",VLOOKUP(E6547,[1]PROJECTES!$C$14:$Z$5000,21,FALSE))</f>
        <v/>
      </c>
      <c r="N6547" s="100"/>
      <c r="O6547" s="72" t="s">
        <v>229</v>
      </c>
      <c r="P6547" s="101"/>
      <c r="Q6547" s="132"/>
      <c r="R6547" s="102"/>
      <c r="S6547" s="91"/>
    </row>
    <row r="6548" spans="1:19" s="104" customFormat="1" ht="12.75" customHeight="1" x14ac:dyDescent="0.25">
      <c r="A6548" s="121"/>
      <c r="B6548" s="92" t="str">
        <f>IF(E6548="","",VLOOKUP(E6548,[1]PROJECTES!$C$14:$G$5000,2,FALSE))</f>
        <v/>
      </c>
      <c r="C6548" s="121"/>
      <c r="D6548" s="93" t="str">
        <f>IF(E6548="","",VLOOKUP(E6548,[1]PROJECTES!$C$14:$G$5000,5,FALSE))</f>
        <v/>
      </c>
      <c r="E6548" s="117"/>
      <c r="F6548" s="95"/>
      <c r="G6548" s="96" t="str">
        <f>IF(E6548="","",VLOOKUP(E6548,[1]PROJECTES!$C$14:$G$5000,4,FALSE))</f>
        <v/>
      </c>
      <c r="H6548" s="118"/>
      <c r="I6548" s="97" t="str">
        <f>IF(H6548="","",VLOOKUP(H6548,BD!B$2:C$16,2,FALSE))</f>
        <v/>
      </c>
      <c r="J6548" s="98"/>
      <c r="K6548" s="135" t="str">
        <f t="shared" si="216"/>
        <v/>
      </c>
      <c r="L6548" s="99" t="str">
        <f t="shared" ca="1" si="217"/>
        <v>-</v>
      </c>
      <c r="M6548" s="93" t="str">
        <f>IF(E6548="","",VLOOKUP(E6548,[1]PROJECTES!$C$14:$Z$5000,21,FALSE))</f>
        <v/>
      </c>
      <c r="N6548" s="100"/>
      <c r="O6548" s="72" t="s">
        <v>229</v>
      </c>
      <c r="P6548" s="101"/>
      <c r="Q6548" s="132"/>
      <c r="R6548" s="102"/>
      <c r="S6548" s="91"/>
    </row>
    <row r="6549" spans="1:19" s="104" customFormat="1" ht="12.75" customHeight="1" x14ac:dyDescent="0.25">
      <c r="A6549" s="121"/>
      <c r="B6549" s="92" t="str">
        <f>IF(E6549="","",VLOOKUP(E6549,[1]PROJECTES!$C$14:$G$5000,2,FALSE))</f>
        <v/>
      </c>
      <c r="C6549" s="121"/>
      <c r="D6549" s="93" t="str">
        <f>IF(E6549="","",VLOOKUP(E6549,[1]PROJECTES!$C$14:$G$5000,5,FALSE))</f>
        <v/>
      </c>
      <c r="E6549" s="117"/>
      <c r="F6549" s="95"/>
      <c r="G6549" s="96" t="str">
        <f>IF(E6549="","",VLOOKUP(E6549,[1]PROJECTES!$C$14:$G$5000,4,FALSE))</f>
        <v/>
      </c>
      <c r="H6549" s="118"/>
      <c r="I6549" s="97" t="str">
        <f>IF(H6549="","",VLOOKUP(H6549,BD!B$2:C$16,2,FALSE))</f>
        <v/>
      </c>
      <c r="J6549" s="98"/>
      <c r="K6549" s="135" t="str">
        <f t="shared" si="216"/>
        <v/>
      </c>
      <c r="L6549" s="99" t="str">
        <f t="shared" ca="1" si="217"/>
        <v>-</v>
      </c>
      <c r="M6549" s="93" t="str">
        <f>IF(E6549="","",VLOOKUP(E6549,[1]PROJECTES!$C$14:$Z$5000,21,FALSE))</f>
        <v/>
      </c>
      <c r="N6549" s="100"/>
      <c r="O6549" s="72" t="s">
        <v>229</v>
      </c>
      <c r="P6549" s="101"/>
      <c r="Q6549" s="132"/>
      <c r="R6549" s="102"/>
      <c r="S6549" s="91"/>
    </row>
    <row r="6550" spans="1:19" s="104" customFormat="1" ht="12.75" customHeight="1" x14ac:dyDescent="0.25">
      <c r="A6550" s="121"/>
      <c r="B6550" s="92" t="str">
        <f>IF(E6550="","",VLOOKUP(E6550,[1]PROJECTES!$C$14:$G$5000,2,FALSE))</f>
        <v/>
      </c>
      <c r="C6550" s="121"/>
      <c r="D6550" s="93" t="str">
        <f>IF(E6550="","",VLOOKUP(E6550,[1]PROJECTES!$C$14:$G$5000,5,FALSE))</f>
        <v/>
      </c>
      <c r="E6550" s="117"/>
      <c r="F6550" s="95"/>
      <c r="G6550" s="96" t="str">
        <f>IF(E6550="","",VLOOKUP(E6550,[1]PROJECTES!$C$14:$G$5000,4,FALSE))</f>
        <v/>
      </c>
      <c r="H6550" s="118"/>
      <c r="I6550" s="97" t="str">
        <f>IF(H6550="","",VLOOKUP(H6550,BD!B$2:C$16,2,FALSE))</f>
        <v/>
      </c>
      <c r="J6550" s="98"/>
      <c r="K6550" s="135" t="str">
        <f t="shared" si="216"/>
        <v/>
      </c>
      <c r="L6550" s="99" t="str">
        <f t="shared" ca="1" si="217"/>
        <v>-</v>
      </c>
      <c r="M6550" s="93" t="str">
        <f>IF(E6550="","",VLOOKUP(E6550,[1]PROJECTES!$C$14:$Z$5000,21,FALSE))</f>
        <v/>
      </c>
      <c r="N6550" s="100"/>
      <c r="O6550" s="72" t="s">
        <v>229</v>
      </c>
      <c r="P6550" s="101"/>
      <c r="Q6550" s="132"/>
      <c r="R6550" s="102"/>
      <c r="S6550" s="91"/>
    </row>
    <row r="6551" spans="1:19" s="104" customFormat="1" ht="12.75" customHeight="1" x14ac:dyDescent="0.25">
      <c r="A6551" s="121"/>
      <c r="B6551" s="92" t="str">
        <f>IF(E6551="","",VLOOKUP(E6551,[1]PROJECTES!$C$14:$G$5000,2,FALSE))</f>
        <v/>
      </c>
      <c r="C6551" s="121"/>
      <c r="D6551" s="93" t="str">
        <f>IF(E6551="","",VLOOKUP(E6551,[1]PROJECTES!$C$14:$G$5000,5,FALSE))</f>
        <v/>
      </c>
      <c r="E6551" s="117"/>
      <c r="F6551" s="95"/>
      <c r="G6551" s="96" t="str">
        <f>IF(E6551="","",VLOOKUP(E6551,[1]PROJECTES!$C$14:$G$5000,4,FALSE))</f>
        <v/>
      </c>
      <c r="H6551" s="118"/>
      <c r="I6551" s="97" t="str">
        <f>IF(H6551="","",VLOOKUP(H6551,BD!B$2:C$16,2,FALSE))</f>
        <v/>
      </c>
      <c r="J6551" s="98"/>
      <c r="K6551" s="135" t="str">
        <f t="shared" si="216"/>
        <v/>
      </c>
      <c r="L6551" s="99" t="str">
        <f t="shared" ca="1" si="217"/>
        <v>-</v>
      </c>
      <c r="M6551" s="93" t="str">
        <f>IF(E6551="","",VLOOKUP(E6551,[1]PROJECTES!$C$14:$Z$5000,21,FALSE))</f>
        <v/>
      </c>
      <c r="N6551" s="100"/>
      <c r="O6551" s="72" t="s">
        <v>229</v>
      </c>
      <c r="P6551" s="101"/>
      <c r="Q6551" s="132"/>
      <c r="R6551" s="102"/>
      <c r="S6551" s="91"/>
    </row>
    <row r="6552" spans="1:19" s="104" customFormat="1" ht="12.75" customHeight="1" x14ac:dyDescent="0.25">
      <c r="A6552" s="121"/>
      <c r="B6552" s="92" t="str">
        <f>IF(E6552="","",VLOOKUP(E6552,[1]PROJECTES!$C$14:$G$5000,2,FALSE))</f>
        <v/>
      </c>
      <c r="C6552" s="121"/>
      <c r="D6552" s="93" t="str">
        <f>IF(E6552="","",VLOOKUP(E6552,[1]PROJECTES!$C$14:$G$5000,5,FALSE))</f>
        <v/>
      </c>
      <c r="E6552" s="117"/>
      <c r="F6552" s="95"/>
      <c r="G6552" s="96" t="str">
        <f>IF(E6552="","",VLOOKUP(E6552,[1]PROJECTES!$C$14:$G$5000,4,FALSE))</f>
        <v/>
      </c>
      <c r="H6552" s="118"/>
      <c r="I6552" s="97" t="str">
        <f>IF(H6552="","",VLOOKUP(H6552,BD!B$2:C$16,2,FALSE))</f>
        <v/>
      </c>
      <c r="J6552" s="98"/>
      <c r="K6552" s="135" t="str">
        <f t="shared" si="216"/>
        <v/>
      </c>
      <c r="L6552" s="99" t="str">
        <f t="shared" ca="1" si="217"/>
        <v>-</v>
      </c>
      <c r="M6552" s="93" t="str">
        <f>IF(E6552="","",VLOOKUP(E6552,[1]PROJECTES!$C$14:$Z$5000,21,FALSE))</f>
        <v/>
      </c>
      <c r="N6552" s="100"/>
      <c r="O6552" s="72" t="s">
        <v>229</v>
      </c>
      <c r="P6552" s="101"/>
      <c r="Q6552" s="132"/>
      <c r="R6552" s="102"/>
      <c r="S6552" s="91"/>
    </row>
    <row r="6553" spans="1:19" s="104" customFormat="1" ht="12.75" customHeight="1" x14ac:dyDescent="0.25">
      <c r="A6553" s="121"/>
      <c r="B6553" s="92" t="str">
        <f>IF(E6553="","",VLOOKUP(E6553,[1]PROJECTES!$C$14:$G$5000,2,FALSE))</f>
        <v/>
      </c>
      <c r="C6553" s="121"/>
      <c r="D6553" s="93" t="str">
        <f>IF(E6553="","",VLOOKUP(E6553,[1]PROJECTES!$C$14:$G$5000,5,FALSE))</f>
        <v/>
      </c>
      <c r="E6553" s="117"/>
      <c r="F6553" s="95"/>
      <c r="G6553" s="96" t="str">
        <f>IF(E6553="","",VLOOKUP(E6553,[1]PROJECTES!$C$14:$G$5000,4,FALSE))</f>
        <v/>
      </c>
      <c r="H6553" s="118"/>
      <c r="I6553" s="97" t="str">
        <f>IF(H6553="","",VLOOKUP(H6553,BD!B$2:C$16,2,FALSE))</f>
        <v/>
      </c>
      <c r="J6553" s="98"/>
      <c r="K6553" s="135" t="str">
        <f t="shared" si="216"/>
        <v/>
      </c>
      <c r="L6553" s="99" t="str">
        <f t="shared" ca="1" si="217"/>
        <v>-</v>
      </c>
      <c r="M6553" s="93" t="str">
        <f>IF(E6553="","",VLOOKUP(E6553,[1]PROJECTES!$C$14:$Z$5000,21,FALSE))</f>
        <v/>
      </c>
      <c r="N6553" s="100"/>
      <c r="O6553" s="72" t="s">
        <v>229</v>
      </c>
      <c r="P6553" s="101"/>
      <c r="Q6553" s="132"/>
      <c r="R6553" s="102"/>
      <c r="S6553" s="91"/>
    </row>
    <row r="6554" spans="1:19" s="104" customFormat="1" ht="12.75" customHeight="1" x14ac:dyDescent="0.25">
      <c r="A6554" s="121"/>
      <c r="B6554" s="92" t="str">
        <f>IF(E6554="","",VLOOKUP(E6554,[1]PROJECTES!$C$14:$G$5000,2,FALSE))</f>
        <v/>
      </c>
      <c r="C6554" s="121"/>
      <c r="D6554" s="93" t="str">
        <f>IF(E6554="","",VLOOKUP(E6554,[1]PROJECTES!$C$14:$G$5000,5,FALSE))</f>
        <v/>
      </c>
      <c r="E6554" s="117"/>
      <c r="F6554" s="95"/>
      <c r="G6554" s="96" t="str">
        <f>IF(E6554="","",VLOOKUP(E6554,[1]PROJECTES!$C$14:$G$5000,4,FALSE))</f>
        <v/>
      </c>
      <c r="H6554" s="118"/>
      <c r="I6554" s="97" t="str">
        <f>IF(H6554="","",VLOOKUP(H6554,BD!B$2:C$16,2,FALSE))</f>
        <v/>
      </c>
      <c r="J6554" s="98"/>
      <c r="K6554" s="135" t="str">
        <f t="shared" si="216"/>
        <v/>
      </c>
      <c r="L6554" s="99" t="str">
        <f t="shared" ca="1" si="217"/>
        <v>-</v>
      </c>
      <c r="M6554" s="93" t="str">
        <f>IF(E6554="","",VLOOKUP(E6554,[1]PROJECTES!$C$14:$Z$5000,21,FALSE))</f>
        <v/>
      </c>
      <c r="N6554" s="100"/>
      <c r="O6554" s="72" t="s">
        <v>229</v>
      </c>
      <c r="P6554" s="101"/>
      <c r="Q6554" s="132"/>
      <c r="R6554" s="102"/>
      <c r="S6554" s="91"/>
    </row>
    <row r="6555" spans="1:19" s="104" customFormat="1" ht="12.75" customHeight="1" x14ac:dyDescent="0.25">
      <c r="A6555" s="121"/>
      <c r="B6555" s="92" t="str">
        <f>IF(E6555="","",VLOOKUP(E6555,[1]PROJECTES!$C$14:$G$5000,2,FALSE))</f>
        <v/>
      </c>
      <c r="C6555" s="121"/>
      <c r="D6555" s="93" t="str">
        <f>IF(E6555="","",VLOOKUP(E6555,[1]PROJECTES!$C$14:$G$5000,5,FALSE))</f>
        <v/>
      </c>
      <c r="E6555" s="117"/>
      <c r="F6555" s="95"/>
      <c r="G6555" s="96" t="str">
        <f>IF(E6555="","",VLOOKUP(E6555,[1]PROJECTES!$C$14:$G$5000,4,FALSE))</f>
        <v/>
      </c>
      <c r="H6555" s="118"/>
      <c r="I6555" s="97" t="str">
        <f>IF(H6555="","",VLOOKUP(H6555,BD!B$2:C$16,2,FALSE))</f>
        <v/>
      </c>
      <c r="J6555" s="98"/>
      <c r="K6555" s="135" t="str">
        <f t="shared" si="216"/>
        <v/>
      </c>
      <c r="L6555" s="99" t="str">
        <f t="shared" ca="1" si="217"/>
        <v>-</v>
      </c>
      <c r="M6555" s="93" t="str">
        <f>IF(E6555="","",VLOOKUP(E6555,[1]PROJECTES!$C$14:$Z$5000,21,FALSE))</f>
        <v/>
      </c>
      <c r="N6555" s="100"/>
      <c r="O6555" s="72" t="s">
        <v>229</v>
      </c>
      <c r="P6555" s="101"/>
      <c r="Q6555" s="132"/>
      <c r="R6555" s="102"/>
      <c r="S6555" s="91"/>
    </row>
    <row r="6556" spans="1:19" s="104" customFormat="1" ht="12.75" customHeight="1" x14ac:dyDescent="0.25">
      <c r="A6556" s="121"/>
      <c r="B6556" s="92" t="str">
        <f>IF(E6556="","",VLOOKUP(E6556,[1]PROJECTES!$C$14:$G$5000,2,FALSE))</f>
        <v/>
      </c>
      <c r="C6556" s="121"/>
      <c r="D6556" s="93" t="str">
        <f>IF(E6556="","",VLOOKUP(E6556,[1]PROJECTES!$C$14:$G$5000,5,FALSE))</f>
        <v/>
      </c>
      <c r="E6556" s="117"/>
      <c r="F6556" s="95"/>
      <c r="G6556" s="96" t="str">
        <f>IF(E6556="","",VLOOKUP(E6556,[1]PROJECTES!$C$14:$G$5000,4,FALSE))</f>
        <v/>
      </c>
      <c r="H6556" s="118"/>
      <c r="I6556" s="97" t="str">
        <f>IF(H6556="","",VLOOKUP(H6556,BD!B$2:C$16,2,FALSE))</f>
        <v/>
      </c>
      <c r="J6556" s="98"/>
      <c r="K6556" s="135" t="str">
        <f t="shared" si="216"/>
        <v/>
      </c>
      <c r="L6556" s="99" t="str">
        <f t="shared" ca="1" si="217"/>
        <v>-</v>
      </c>
      <c r="M6556" s="93" t="str">
        <f>IF(E6556="","",VLOOKUP(E6556,[1]PROJECTES!$C$14:$Z$5000,21,FALSE))</f>
        <v/>
      </c>
      <c r="N6556" s="100"/>
      <c r="O6556" s="72" t="s">
        <v>229</v>
      </c>
      <c r="P6556" s="101"/>
      <c r="Q6556" s="132"/>
      <c r="R6556" s="102"/>
      <c r="S6556" s="91"/>
    </row>
    <row r="6557" spans="1:19" s="104" customFormat="1" ht="12.75" customHeight="1" x14ac:dyDescent="0.25">
      <c r="A6557" s="121"/>
      <c r="B6557" s="92" t="str">
        <f>IF(E6557="","",VLOOKUP(E6557,[1]PROJECTES!$C$14:$G$5000,2,FALSE))</f>
        <v/>
      </c>
      <c r="C6557" s="121"/>
      <c r="D6557" s="93" t="str">
        <f>IF(E6557="","",VLOOKUP(E6557,[1]PROJECTES!$C$14:$G$5000,5,FALSE))</f>
        <v/>
      </c>
      <c r="E6557" s="117"/>
      <c r="F6557" s="95"/>
      <c r="G6557" s="96" t="str">
        <f>IF(E6557="","",VLOOKUP(E6557,[1]PROJECTES!$C$14:$G$5000,4,FALSE))</f>
        <v/>
      </c>
      <c r="H6557" s="118"/>
      <c r="I6557" s="97" t="str">
        <f>IF(H6557="","",VLOOKUP(H6557,BD!B$2:C$16,2,FALSE))</f>
        <v/>
      </c>
      <c r="J6557" s="98"/>
      <c r="K6557" s="135" t="str">
        <f t="shared" si="216"/>
        <v/>
      </c>
      <c r="L6557" s="99" t="str">
        <f t="shared" ca="1" si="217"/>
        <v>-</v>
      </c>
      <c r="M6557" s="93" t="str">
        <f>IF(E6557="","",VLOOKUP(E6557,[1]PROJECTES!$C$14:$Z$5000,21,FALSE))</f>
        <v/>
      </c>
      <c r="N6557" s="100"/>
      <c r="O6557" s="72" t="s">
        <v>229</v>
      </c>
      <c r="P6557" s="101"/>
      <c r="Q6557" s="132"/>
      <c r="R6557" s="102"/>
      <c r="S6557" s="91"/>
    </row>
    <row r="6558" spans="1:19" s="104" customFormat="1" ht="12.75" customHeight="1" x14ac:dyDescent="0.25">
      <c r="A6558" s="121"/>
      <c r="B6558" s="92" t="str">
        <f>IF(E6558="","",VLOOKUP(E6558,[1]PROJECTES!$C$14:$G$5000,2,FALSE))</f>
        <v/>
      </c>
      <c r="C6558" s="121"/>
      <c r="D6558" s="93" t="str">
        <f>IF(E6558="","",VLOOKUP(E6558,[1]PROJECTES!$C$14:$G$5000,5,FALSE))</f>
        <v/>
      </c>
      <c r="E6558" s="117"/>
      <c r="F6558" s="95"/>
      <c r="G6558" s="96" t="str">
        <f>IF(E6558="","",VLOOKUP(E6558,[1]PROJECTES!$C$14:$G$5000,4,FALSE))</f>
        <v/>
      </c>
      <c r="H6558" s="118"/>
      <c r="I6558" s="97" t="str">
        <f>IF(H6558="","",VLOOKUP(H6558,BD!B$2:C$16,2,FALSE))</f>
        <v/>
      </c>
      <c r="J6558" s="98"/>
      <c r="K6558" s="135" t="str">
        <f t="shared" si="216"/>
        <v/>
      </c>
      <c r="L6558" s="99" t="str">
        <f t="shared" ca="1" si="217"/>
        <v>-</v>
      </c>
      <c r="M6558" s="93" t="str">
        <f>IF(E6558="","",VLOOKUP(E6558,[1]PROJECTES!$C$14:$Z$5000,21,FALSE))</f>
        <v/>
      </c>
      <c r="N6558" s="100"/>
      <c r="O6558" s="72" t="s">
        <v>229</v>
      </c>
      <c r="P6558" s="101"/>
      <c r="Q6558" s="132"/>
      <c r="R6558" s="102"/>
      <c r="S6558" s="91"/>
    </row>
    <row r="6559" spans="1:19" s="104" customFormat="1" ht="12.75" customHeight="1" x14ac:dyDescent="0.25">
      <c r="A6559" s="121"/>
      <c r="B6559" s="92" t="str">
        <f>IF(E6559="","",VLOOKUP(E6559,[1]PROJECTES!$C$14:$G$5000,2,FALSE))</f>
        <v/>
      </c>
      <c r="C6559" s="121"/>
      <c r="D6559" s="93" t="str">
        <f>IF(E6559="","",VLOOKUP(E6559,[1]PROJECTES!$C$14:$G$5000,5,FALSE))</f>
        <v/>
      </c>
      <c r="E6559" s="117"/>
      <c r="F6559" s="95"/>
      <c r="G6559" s="96" t="str">
        <f>IF(E6559="","",VLOOKUP(E6559,[1]PROJECTES!$C$14:$G$5000,4,FALSE))</f>
        <v/>
      </c>
      <c r="H6559" s="118"/>
      <c r="I6559" s="97" t="str">
        <f>IF(H6559="","",VLOOKUP(H6559,BD!B$2:C$16,2,FALSE))</f>
        <v/>
      </c>
      <c r="J6559" s="98"/>
      <c r="K6559" s="135" t="str">
        <f t="shared" si="216"/>
        <v/>
      </c>
      <c r="L6559" s="99" t="str">
        <f t="shared" ca="1" si="217"/>
        <v>-</v>
      </c>
      <c r="M6559" s="93" t="str">
        <f>IF(E6559="","",VLOOKUP(E6559,[1]PROJECTES!$C$14:$Z$5000,21,FALSE))</f>
        <v/>
      </c>
      <c r="N6559" s="100"/>
      <c r="O6559" s="72" t="s">
        <v>229</v>
      </c>
      <c r="P6559" s="101"/>
      <c r="Q6559" s="132"/>
      <c r="R6559" s="102"/>
      <c r="S6559" s="91"/>
    </row>
    <row r="6560" spans="1:19" s="104" customFormat="1" ht="12.75" customHeight="1" x14ac:dyDescent="0.25">
      <c r="A6560" s="121"/>
      <c r="B6560" s="92" t="str">
        <f>IF(E6560="","",VLOOKUP(E6560,[1]PROJECTES!$C$14:$G$5000,2,FALSE))</f>
        <v/>
      </c>
      <c r="C6560" s="121"/>
      <c r="D6560" s="93" t="str">
        <f>IF(E6560="","",VLOOKUP(E6560,[1]PROJECTES!$C$14:$G$5000,5,FALSE))</f>
        <v/>
      </c>
      <c r="E6560" s="117"/>
      <c r="F6560" s="95"/>
      <c r="G6560" s="96" t="str">
        <f>IF(E6560="","",VLOOKUP(E6560,[1]PROJECTES!$C$14:$G$5000,4,FALSE))</f>
        <v/>
      </c>
      <c r="H6560" s="118"/>
      <c r="I6560" s="97" t="str">
        <f>IF(H6560="","",VLOOKUP(H6560,BD!B$2:C$16,2,FALSE))</f>
        <v/>
      </c>
      <c r="J6560" s="98"/>
      <c r="K6560" s="135" t="str">
        <f t="shared" si="216"/>
        <v/>
      </c>
      <c r="L6560" s="99" t="str">
        <f t="shared" ca="1" si="217"/>
        <v>-</v>
      </c>
      <c r="M6560" s="93" t="str">
        <f>IF(E6560="","",VLOOKUP(E6560,[1]PROJECTES!$C$14:$Z$5000,21,FALSE))</f>
        <v/>
      </c>
      <c r="N6560" s="100"/>
      <c r="O6560" s="72" t="s">
        <v>229</v>
      </c>
      <c r="P6560" s="101"/>
      <c r="Q6560" s="132"/>
      <c r="R6560" s="102"/>
      <c r="S6560" s="91"/>
    </row>
    <row r="6561" spans="1:19" s="104" customFormat="1" ht="12.75" customHeight="1" x14ac:dyDescent="0.25">
      <c r="A6561" s="121"/>
      <c r="B6561" s="92" t="str">
        <f>IF(E6561="","",VLOOKUP(E6561,[1]PROJECTES!$C$14:$G$5000,2,FALSE))</f>
        <v/>
      </c>
      <c r="C6561" s="121"/>
      <c r="D6561" s="93" t="str">
        <f>IF(E6561="","",VLOOKUP(E6561,[1]PROJECTES!$C$14:$G$5000,5,FALSE))</f>
        <v/>
      </c>
      <c r="E6561" s="117"/>
      <c r="F6561" s="95"/>
      <c r="G6561" s="96" t="str">
        <f>IF(E6561="","",VLOOKUP(E6561,[1]PROJECTES!$C$14:$G$5000,4,FALSE))</f>
        <v/>
      </c>
      <c r="H6561" s="118"/>
      <c r="I6561" s="97" t="str">
        <f>IF(H6561="","",VLOOKUP(H6561,BD!B$2:C$16,2,FALSE))</f>
        <v/>
      </c>
      <c r="J6561" s="98"/>
      <c r="K6561" s="135" t="str">
        <f t="shared" si="216"/>
        <v/>
      </c>
      <c r="L6561" s="99" t="str">
        <f t="shared" ca="1" si="217"/>
        <v>-</v>
      </c>
      <c r="M6561" s="93" t="str">
        <f>IF(E6561="","",VLOOKUP(E6561,[1]PROJECTES!$C$14:$Z$5000,21,FALSE))</f>
        <v/>
      </c>
      <c r="N6561" s="100"/>
      <c r="O6561" s="72" t="s">
        <v>229</v>
      </c>
      <c r="P6561" s="101"/>
      <c r="Q6561" s="132"/>
      <c r="R6561" s="102"/>
      <c r="S6561" s="91"/>
    </row>
    <row r="6562" spans="1:19" s="104" customFormat="1" ht="12.75" customHeight="1" x14ac:dyDescent="0.25">
      <c r="A6562" s="121"/>
      <c r="B6562" s="92" t="str">
        <f>IF(E6562="","",VLOOKUP(E6562,[1]PROJECTES!$C$14:$G$5000,2,FALSE))</f>
        <v/>
      </c>
      <c r="C6562" s="121"/>
      <c r="D6562" s="93" t="str">
        <f>IF(E6562="","",VLOOKUP(E6562,[1]PROJECTES!$C$14:$G$5000,5,FALSE))</f>
        <v/>
      </c>
      <c r="E6562" s="117"/>
      <c r="F6562" s="95"/>
      <c r="G6562" s="96" t="str">
        <f>IF(E6562="","",VLOOKUP(E6562,[1]PROJECTES!$C$14:$G$5000,4,FALSE))</f>
        <v/>
      </c>
      <c r="H6562" s="118"/>
      <c r="I6562" s="97" t="str">
        <f>IF(H6562="","",VLOOKUP(H6562,BD!B$2:C$16,2,FALSE))</f>
        <v/>
      </c>
      <c r="J6562" s="98"/>
      <c r="K6562" s="135" t="str">
        <f t="shared" si="216"/>
        <v/>
      </c>
      <c r="L6562" s="99" t="str">
        <f t="shared" ca="1" si="217"/>
        <v>-</v>
      </c>
      <c r="M6562" s="93" t="str">
        <f>IF(E6562="","",VLOOKUP(E6562,[1]PROJECTES!$C$14:$Z$5000,21,FALSE))</f>
        <v/>
      </c>
      <c r="N6562" s="100"/>
      <c r="O6562" s="72" t="s">
        <v>229</v>
      </c>
      <c r="P6562" s="101"/>
      <c r="Q6562" s="132"/>
      <c r="R6562" s="102"/>
      <c r="S6562" s="91"/>
    </row>
    <row r="6563" spans="1:19" s="104" customFormat="1" ht="12.75" customHeight="1" x14ac:dyDescent="0.25">
      <c r="A6563" s="121"/>
      <c r="B6563" s="92" t="str">
        <f>IF(E6563="","",VLOOKUP(E6563,[1]PROJECTES!$C$14:$G$5000,2,FALSE))</f>
        <v/>
      </c>
      <c r="C6563" s="121"/>
      <c r="D6563" s="93" t="str">
        <f>IF(E6563="","",VLOOKUP(E6563,[1]PROJECTES!$C$14:$G$5000,5,FALSE))</f>
        <v/>
      </c>
      <c r="E6563" s="117"/>
      <c r="F6563" s="95"/>
      <c r="G6563" s="96" t="str">
        <f>IF(E6563="","",VLOOKUP(E6563,[1]PROJECTES!$C$14:$G$5000,4,FALSE))</f>
        <v/>
      </c>
      <c r="H6563" s="118"/>
      <c r="I6563" s="97" t="str">
        <f>IF(H6563="","",VLOOKUP(H6563,BD!B$2:C$16,2,FALSE))</f>
        <v/>
      </c>
      <c r="J6563" s="98"/>
      <c r="K6563" s="135" t="str">
        <f t="shared" si="216"/>
        <v/>
      </c>
      <c r="L6563" s="99" t="str">
        <f t="shared" ca="1" si="217"/>
        <v>-</v>
      </c>
      <c r="M6563" s="93" t="str">
        <f>IF(E6563="","",VLOOKUP(E6563,[1]PROJECTES!$C$14:$Z$5000,21,FALSE))</f>
        <v/>
      </c>
      <c r="N6563" s="100"/>
      <c r="O6563" s="72" t="s">
        <v>229</v>
      </c>
      <c r="P6563" s="101"/>
      <c r="Q6563" s="132"/>
      <c r="R6563" s="102"/>
      <c r="S6563" s="91"/>
    </row>
    <row r="6564" spans="1:19" s="104" customFormat="1" ht="12.75" customHeight="1" x14ac:dyDescent="0.25">
      <c r="A6564" s="121"/>
      <c r="B6564" s="92" t="str">
        <f>IF(E6564="","",VLOOKUP(E6564,[1]PROJECTES!$C$14:$G$5000,2,FALSE))</f>
        <v/>
      </c>
      <c r="C6564" s="121"/>
      <c r="D6564" s="93" t="str">
        <f>IF(E6564="","",VLOOKUP(E6564,[1]PROJECTES!$C$14:$G$5000,5,FALSE))</f>
        <v/>
      </c>
      <c r="E6564" s="117"/>
      <c r="F6564" s="95"/>
      <c r="G6564" s="96" t="str">
        <f>IF(E6564="","",VLOOKUP(E6564,[1]PROJECTES!$C$14:$G$5000,4,FALSE))</f>
        <v/>
      </c>
      <c r="H6564" s="118"/>
      <c r="I6564" s="97" t="str">
        <f>IF(H6564="","",VLOOKUP(H6564,BD!B$2:C$16,2,FALSE))</f>
        <v/>
      </c>
      <c r="J6564" s="98"/>
      <c r="K6564" s="135" t="str">
        <f t="shared" si="216"/>
        <v/>
      </c>
      <c r="L6564" s="99" t="str">
        <f t="shared" ca="1" si="217"/>
        <v>-</v>
      </c>
      <c r="M6564" s="93" t="str">
        <f>IF(E6564="","",VLOOKUP(E6564,[1]PROJECTES!$C$14:$Z$5000,21,FALSE))</f>
        <v/>
      </c>
      <c r="N6564" s="100"/>
      <c r="O6564" s="72" t="s">
        <v>229</v>
      </c>
      <c r="P6564" s="101"/>
      <c r="Q6564" s="132"/>
      <c r="R6564" s="102"/>
      <c r="S6564" s="91"/>
    </row>
    <row r="6565" spans="1:19" s="104" customFormat="1" ht="12.75" customHeight="1" x14ac:dyDescent="0.25">
      <c r="A6565" s="121"/>
      <c r="B6565" s="92" t="str">
        <f>IF(E6565="","",VLOOKUP(E6565,[1]PROJECTES!$C$14:$G$5000,2,FALSE))</f>
        <v/>
      </c>
      <c r="C6565" s="121"/>
      <c r="D6565" s="93" t="str">
        <f>IF(E6565="","",VLOOKUP(E6565,[1]PROJECTES!$C$14:$G$5000,5,FALSE))</f>
        <v/>
      </c>
      <c r="E6565" s="117"/>
      <c r="F6565" s="95"/>
      <c r="G6565" s="96" t="str">
        <f>IF(E6565="","",VLOOKUP(E6565,[1]PROJECTES!$C$14:$G$5000,4,FALSE))</f>
        <v/>
      </c>
      <c r="H6565" s="118"/>
      <c r="I6565" s="97" t="str">
        <f>IF(H6565="","",VLOOKUP(H6565,BD!B$2:C$16,2,FALSE))</f>
        <v/>
      </c>
      <c r="J6565" s="98"/>
      <c r="K6565" s="135" t="str">
        <f t="shared" si="216"/>
        <v/>
      </c>
      <c r="L6565" s="99" t="str">
        <f t="shared" ca="1" si="217"/>
        <v>-</v>
      </c>
      <c r="M6565" s="93" t="str">
        <f>IF(E6565="","",VLOOKUP(E6565,[1]PROJECTES!$C$14:$Z$5000,21,FALSE))</f>
        <v/>
      </c>
      <c r="N6565" s="100"/>
      <c r="O6565" s="72" t="s">
        <v>229</v>
      </c>
      <c r="P6565" s="101"/>
      <c r="Q6565" s="132"/>
      <c r="R6565" s="102"/>
      <c r="S6565" s="91"/>
    </row>
    <row r="6566" spans="1:19" s="104" customFormat="1" ht="12.75" customHeight="1" x14ac:dyDescent="0.25">
      <c r="A6566" s="121"/>
      <c r="B6566" s="92" t="str">
        <f>IF(E6566="","",VLOOKUP(E6566,[1]PROJECTES!$C$14:$G$5000,2,FALSE))</f>
        <v/>
      </c>
      <c r="C6566" s="121"/>
      <c r="D6566" s="93" t="str">
        <f>IF(E6566="","",VLOOKUP(E6566,[1]PROJECTES!$C$14:$G$5000,5,FALSE))</f>
        <v/>
      </c>
      <c r="E6566" s="117"/>
      <c r="F6566" s="95"/>
      <c r="G6566" s="96" t="str">
        <f>IF(E6566="","",VLOOKUP(E6566,[1]PROJECTES!$C$14:$G$5000,4,FALSE))</f>
        <v/>
      </c>
      <c r="H6566" s="118"/>
      <c r="I6566" s="97" t="str">
        <f>IF(H6566="","",VLOOKUP(H6566,BD!B$2:C$16,2,FALSE))</f>
        <v/>
      </c>
      <c r="J6566" s="98"/>
      <c r="K6566" s="135" t="str">
        <f t="shared" si="216"/>
        <v/>
      </c>
      <c r="L6566" s="99" t="str">
        <f t="shared" ca="1" si="217"/>
        <v>-</v>
      </c>
      <c r="M6566" s="93" t="str">
        <f>IF(E6566="","",VLOOKUP(E6566,[1]PROJECTES!$C$14:$Z$5000,21,FALSE))</f>
        <v/>
      </c>
      <c r="N6566" s="100"/>
      <c r="O6566" s="72" t="s">
        <v>229</v>
      </c>
      <c r="P6566" s="101"/>
      <c r="Q6566" s="132"/>
      <c r="R6566" s="102"/>
      <c r="S6566" s="91"/>
    </row>
    <row r="6567" spans="1:19" s="104" customFormat="1" ht="12.75" customHeight="1" x14ac:dyDescent="0.25">
      <c r="A6567" s="121"/>
      <c r="B6567" s="92" t="str">
        <f>IF(E6567="","",VLOOKUP(E6567,[1]PROJECTES!$C$14:$G$5000,2,FALSE))</f>
        <v/>
      </c>
      <c r="C6567" s="121"/>
      <c r="D6567" s="93" t="str">
        <f>IF(E6567="","",VLOOKUP(E6567,[1]PROJECTES!$C$14:$G$5000,5,FALSE))</f>
        <v/>
      </c>
      <c r="E6567" s="117"/>
      <c r="F6567" s="95"/>
      <c r="G6567" s="96" t="str">
        <f>IF(E6567="","",VLOOKUP(E6567,[1]PROJECTES!$C$14:$G$5000,4,FALSE))</f>
        <v/>
      </c>
      <c r="H6567" s="118"/>
      <c r="I6567" s="97" t="str">
        <f>IF(H6567="","",VLOOKUP(H6567,BD!B$2:C$16,2,FALSE))</f>
        <v/>
      </c>
      <c r="J6567" s="98"/>
      <c r="K6567" s="135" t="str">
        <f t="shared" si="216"/>
        <v/>
      </c>
      <c r="L6567" s="99" t="str">
        <f t="shared" ca="1" si="217"/>
        <v>-</v>
      </c>
      <c r="M6567" s="93" t="str">
        <f>IF(E6567="","",VLOOKUP(E6567,[1]PROJECTES!$C$14:$Z$5000,21,FALSE))</f>
        <v/>
      </c>
      <c r="N6567" s="100"/>
      <c r="O6567" s="72" t="s">
        <v>229</v>
      </c>
      <c r="P6567" s="101"/>
      <c r="Q6567" s="132"/>
      <c r="R6567" s="102"/>
      <c r="S6567" s="91"/>
    </row>
    <row r="6568" spans="1:19" s="104" customFormat="1" ht="12.75" customHeight="1" x14ac:dyDescent="0.25">
      <c r="A6568" s="121"/>
      <c r="B6568" s="92" t="str">
        <f>IF(E6568="","",VLOOKUP(E6568,[1]PROJECTES!$C$14:$G$5000,2,FALSE))</f>
        <v/>
      </c>
      <c r="C6568" s="121"/>
      <c r="D6568" s="93" t="str">
        <f>IF(E6568="","",VLOOKUP(E6568,[1]PROJECTES!$C$14:$G$5000,5,FALSE))</f>
        <v/>
      </c>
      <c r="E6568" s="117"/>
      <c r="F6568" s="95"/>
      <c r="G6568" s="96" t="str">
        <f>IF(E6568="","",VLOOKUP(E6568,[1]PROJECTES!$C$14:$G$5000,4,FALSE))</f>
        <v/>
      </c>
      <c r="H6568" s="118"/>
      <c r="I6568" s="97" t="str">
        <f>IF(H6568="","",VLOOKUP(H6568,BD!B$2:C$16,2,FALSE))</f>
        <v/>
      </c>
      <c r="J6568" s="98"/>
      <c r="K6568" s="135" t="str">
        <f t="shared" si="216"/>
        <v/>
      </c>
      <c r="L6568" s="99" t="str">
        <f t="shared" ca="1" si="217"/>
        <v>-</v>
      </c>
      <c r="M6568" s="93" t="str">
        <f>IF(E6568="","",VLOOKUP(E6568,[1]PROJECTES!$C$14:$Z$5000,21,FALSE))</f>
        <v/>
      </c>
      <c r="N6568" s="100"/>
      <c r="O6568" s="72" t="s">
        <v>229</v>
      </c>
      <c r="P6568" s="101"/>
      <c r="Q6568" s="132"/>
      <c r="R6568" s="102"/>
      <c r="S6568" s="91"/>
    </row>
    <row r="6569" spans="1:19" s="104" customFormat="1" ht="12.75" customHeight="1" x14ac:dyDescent="0.25">
      <c r="A6569" s="121"/>
      <c r="B6569" s="92" t="str">
        <f>IF(E6569="","",VLOOKUP(E6569,[1]PROJECTES!$C$14:$G$5000,2,FALSE))</f>
        <v/>
      </c>
      <c r="C6569" s="121"/>
      <c r="D6569" s="93" t="str">
        <f>IF(E6569="","",VLOOKUP(E6569,[1]PROJECTES!$C$14:$G$5000,5,FALSE))</f>
        <v/>
      </c>
      <c r="E6569" s="117"/>
      <c r="F6569" s="95"/>
      <c r="G6569" s="96" t="str">
        <f>IF(E6569="","",VLOOKUP(E6569,[1]PROJECTES!$C$14:$G$5000,4,FALSE))</f>
        <v/>
      </c>
      <c r="H6569" s="118"/>
      <c r="I6569" s="97" t="str">
        <f>IF(H6569="","",VLOOKUP(H6569,BD!B$2:C$16,2,FALSE))</f>
        <v/>
      </c>
      <c r="J6569" s="98"/>
      <c r="K6569" s="135" t="str">
        <f t="shared" si="216"/>
        <v/>
      </c>
      <c r="L6569" s="99" t="str">
        <f t="shared" ca="1" si="217"/>
        <v>-</v>
      </c>
      <c r="M6569" s="93" t="str">
        <f>IF(E6569="","",VLOOKUP(E6569,[1]PROJECTES!$C$14:$Z$5000,21,FALSE))</f>
        <v/>
      </c>
      <c r="N6569" s="100"/>
      <c r="O6569" s="72" t="s">
        <v>229</v>
      </c>
      <c r="P6569" s="101"/>
      <c r="Q6569" s="132"/>
      <c r="R6569" s="102"/>
      <c r="S6569" s="91"/>
    </row>
    <row r="6570" spans="1:19" s="104" customFormat="1" ht="12.75" customHeight="1" x14ac:dyDescent="0.25">
      <c r="A6570" s="121"/>
      <c r="B6570" s="92" t="str">
        <f>IF(E6570="","",VLOOKUP(E6570,[1]PROJECTES!$C$14:$G$5000,2,FALSE))</f>
        <v/>
      </c>
      <c r="C6570" s="121"/>
      <c r="D6570" s="93" t="str">
        <f>IF(E6570="","",VLOOKUP(E6570,[1]PROJECTES!$C$14:$G$5000,5,FALSE))</f>
        <v/>
      </c>
      <c r="E6570" s="117"/>
      <c r="F6570" s="95"/>
      <c r="G6570" s="96" t="str">
        <f>IF(E6570="","",VLOOKUP(E6570,[1]PROJECTES!$C$14:$G$5000,4,FALSE))</f>
        <v/>
      </c>
      <c r="H6570" s="118"/>
      <c r="I6570" s="97" t="str">
        <f>IF(H6570="","",VLOOKUP(H6570,BD!B$2:C$16,2,FALSE))</f>
        <v/>
      </c>
      <c r="J6570" s="98"/>
      <c r="K6570" s="135" t="str">
        <f t="shared" si="216"/>
        <v/>
      </c>
      <c r="L6570" s="99" t="str">
        <f t="shared" ca="1" si="217"/>
        <v>-</v>
      </c>
      <c r="M6570" s="93" t="str">
        <f>IF(E6570="","",VLOOKUP(E6570,[1]PROJECTES!$C$14:$Z$5000,21,FALSE))</f>
        <v/>
      </c>
      <c r="N6570" s="100"/>
      <c r="O6570" s="72" t="s">
        <v>229</v>
      </c>
      <c r="P6570" s="101"/>
      <c r="Q6570" s="132"/>
      <c r="R6570" s="102"/>
      <c r="S6570" s="91"/>
    </row>
    <row r="6571" spans="1:19" s="104" customFormat="1" ht="12.75" customHeight="1" x14ac:dyDescent="0.25">
      <c r="A6571" s="121"/>
      <c r="B6571" s="92" t="str">
        <f>IF(E6571="","",VLOOKUP(E6571,[1]PROJECTES!$C$14:$G$5000,2,FALSE))</f>
        <v/>
      </c>
      <c r="C6571" s="121"/>
      <c r="D6571" s="93" t="str">
        <f>IF(E6571="","",VLOOKUP(E6571,[1]PROJECTES!$C$14:$G$5000,5,FALSE))</f>
        <v/>
      </c>
      <c r="E6571" s="117"/>
      <c r="F6571" s="95"/>
      <c r="G6571" s="96" t="str">
        <f>IF(E6571="","",VLOOKUP(E6571,[1]PROJECTES!$C$14:$G$5000,4,FALSE))</f>
        <v/>
      </c>
      <c r="H6571" s="118"/>
      <c r="I6571" s="97" t="str">
        <f>IF(H6571="","",VLOOKUP(H6571,BD!B$2:C$16,2,FALSE))</f>
        <v/>
      </c>
      <c r="J6571" s="98"/>
      <c r="K6571" s="135" t="str">
        <f t="shared" si="216"/>
        <v/>
      </c>
      <c r="L6571" s="99" t="str">
        <f t="shared" ca="1" si="217"/>
        <v>-</v>
      </c>
      <c r="M6571" s="93" t="str">
        <f>IF(E6571="","",VLOOKUP(E6571,[1]PROJECTES!$C$14:$Z$5000,21,FALSE))</f>
        <v/>
      </c>
      <c r="N6571" s="100"/>
      <c r="O6571" s="72" t="s">
        <v>229</v>
      </c>
      <c r="P6571" s="101"/>
      <c r="Q6571" s="132"/>
      <c r="R6571" s="102"/>
      <c r="S6571" s="91"/>
    </row>
    <row r="6572" spans="1:19" s="104" customFormat="1" ht="12.75" customHeight="1" x14ac:dyDescent="0.25">
      <c r="A6572" s="121"/>
      <c r="B6572" s="92" t="str">
        <f>IF(E6572="","",VLOOKUP(E6572,[1]PROJECTES!$C$14:$G$5000,2,FALSE))</f>
        <v/>
      </c>
      <c r="C6572" s="121"/>
      <c r="D6572" s="93" t="str">
        <f>IF(E6572="","",VLOOKUP(E6572,[1]PROJECTES!$C$14:$G$5000,5,FALSE))</f>
        <v/>
      </c>
      <c r="E6572" s="117"/>
      <c r="F6572" s="95"/>
      <c r="G6572" s="96" t="str">
        <f>IF(E6572="","",VLOOKUP(E6572,[1]PROJECTES!$C$14:$G$5000,4,FALSE))</f>
        <v/>
      </c>
      <c r="H6572" s="118"/>
      <c r="I6572" s="97" t="str">
        <f>IF(H6572="","",VLOOKUP(H6572,BD!B$2:C$16,2,FALSE))</f>
        <v/>
      </c>
      <c r="J6572" s="98"/>
      <c r="K6572" s="135" t="str">
        <f t="shared" ref="K6572:K6635" si="218">IF(J6572="","",WEEKNUM(J6572,2)-0)</f>
        <v/>
      </c>
      <c r="L6572" s="99" t="str">
        <f t="shared" ref="L6572:L6635" ca="1" si="219">IF(M6572="","-",IF(G6572="TA","-",+M6572-TODAY()))</f>
        <v>-</v>
      </c>
      <c r="M6572" s="93" t="str">
        <f>IF(E6572="","",VLOOKUP(E6572,[1]PROJECTES!$C$14:$Z$5000,21,FALSE))</f>
        <v/>
      </c>
      <c r="N6572" s="100"/>
      <c r="O6572" s="72" t="s">
        <v>229</v>
      </c>
      <c r="P6572" s="101"/>
      <c r="Q6572" s="132"/>
      <c r="R6572" s="102"/>
      <c r="S6572" s="91"/>
    </row>
    <row r="6573" spans="1:19" s="104" customFormat="1" ht="12.75" customHeight="1" x14ac:dyDescent="0.25">
      <c r="A6573" s="121"/>
      <c r="B6573" s="92" t="str">
        <f>IF(E6573="","",VLOOKUP(E6573,[1]PROJECTES!$C$14:$G$5000,2,FALSE))</f>
        <v/>
      </c>
      <c r="C6573" s="121"/>
      <c r="D6573" s="93" t="str">
        <f>IF(E6573="","",VLOOKUP(E6573,[1]PROJECTES!$C$14:$G$5000,5,FALSE))</f>
        <v/>
      </c>
      <c r="E6573" s="117"/>
      <c r="F6573" s="95"/>
      <c r="G6573" s="96" t="str">
        <f>IF(E6573="","",VLOOKUP(E6573,[1]PROJECTES!$C$14:$G$5000,4,FALSE))</f>
        <v/>
      </c>
      <c r="H6573" s="118"/>
      <c r="I6573" s="97" t="str">
        <f>IF(H6573="","",VLOOKUP(H6573,BD!B$2:C$16,2,FALSE))</f>
        <v/>
      </c>
      <c r="J6573" s="98"/>
      <c r="K6573" s="135" t="str">
        <f t="shared" si="218"/>
        <v/>
      </c>
      <c r="L6573" s="99" t="str">
        <f t="shared" ca="1" si="219"/>
        <v>-</v>
      </c>
      <c r="M6573" s="93" t="str">
        <f>IF(E6573="","",VLOOKUP(E6573,[1]PROJECTES!$C$14:$Z$5000,21,FALSE))</f>
        <v/>
      </c>
      <c r="N6573" s="100"/>
      <c r="O6573" s="72" t="s">
        <v>229</v>
      </c>
      <c r="P6573" s="101"/>
      <c r="Q6573" s="132"/>
      <c r="R6573" s="102"/>
      <c r="S6573" s="91"/>
    </row>
    <row r="6574" spans="1:19" s="104" customFormat="1" ht="12.75" customHeight="1" x14ac:dyDescent="0.25">
      <c r="A6574" s="121"/>
      <c r="B6574" s="92" t="str">
        <f>IF(E6574="","",VLOOKUP(E6574,[1]PROJECTES!$C$14:$G$5000,2,FALSE))</f>
        <v/>
      </c>
      <c r="C6574" s="121"/>
      <c r="D6574" s="93" t="str">
        <f>IF(E6574="","",VLOOKUP(E6574,[1]PROJECTES!$C$14:$G$5000,5,FALSE))</f>
        <v/>
      </c>
      <c r="E6574" s="117"/>
      <c r="F6574" s="95"/>
      <c r="G6574" s="96" t="str">
        <f>IF(E6574="","",VLOOKUP(E6574,[1]PROJECTES!$C$14:$G$5000,4,FALSE))</f>
        <v/>
      </c>
      <c r="H6574" s="118"/>
      <c r="I6574" s="97" t="str">
        <f>IF(H6574="","",VLOOKUP(H6574,BD!B$2:C$16,2,FALSE))</f>
        <v/>
      </c>
      <c r="J6574" s="98"/>
      <c r="K6574" s="135" t="str">
        <f t="shared" si="218"/>
        <v/>
      </c>
      <c r="L6574" s="99" t="str">
        <f t="shared" ca="1" si="219"/>
        <v>-</v>
      </c>
      <c r="M6574" s="93" t="str">
        <f>IF(E6574="","",VLOOKUP(E6574,[1]PROJECTES!$C$14:$Z$5000,21,FALSE))</f>
        <v/>
      </c>
      <c r="N6574" s="100"/>
      <c r="O6574" s="72" t="s">
        <v>229</v>
      </c>
      <c r="P6574" s="101"/>
      <c r="Q6574" s="132"/>
      <c r="R6574" s="102"/>
      <c r="S6574" s="91"/>
    </row>
    <row r="6575" spans="1:19" s="104" customFormat="1" ht="12.75" customHeight="1" x14ac:dyDescent="0.25">
      <c r="A6575" s="121"/>
      <c r="B6575" s="92" t="str">
        <f>IF(E6575="","",VLOOKUP(E6575,[1]PROJECTES!$C$14:$G$5000,2,FALSE))</f>
        <v/>
      </c>
      <c r="C6575" s="121"/>
      <c r="D6575" s="93" t="str">
        <f>IF(E6575="","",VLOOKUP(E6575,[1]PROJECTES!$C$14:$G$5000,5,FALSE))</f>
        <v/>
      </c>
      <c r="E6575" s="117"/>
      <c r="F6575" s="95"/>
      <c r="G6575" s="96" t="str">
        <f>IF(E6575="","",VLOOKUP(E6575,[1]PROJECTES!$C$14:$G$5000,4,FALSE))</f>
        <v/>
      </c>
      <c r="H6575" s="118"/>
      <c r="I6575" s="97" t="str">
        <f>IF(H6575="","",VLOOKUP(H6575,BD!B$2:C$16,2,FALSE))</f>
        <v/>
      </c>
      <c r="J6575" s="98"/>
      <c r="K6575" s="135" t="str">
        <f t="shared" si="218"/>
        <v/>
      </c>
      <c r="L6575" s="99" t="str">
        <f t="shared" ca="1" si="219"/>
        <v>-</v>
      </c>
      <c r="M6575" s="93" t="str">
        <f>IF(E6575="","",VLOOKUP(E6575,[1]PROJECTES!$C$14:$Z$5000,21,FALSE))</f>
        <v/>
      </c>
      <c r="N6575" s="100"/>
      <c r="O6575" s="72" t="s">
        <v>229</v>
      </c>
      <c r="P6575" s="101"/>
      <c r="Q6575" s="132"/>
      <c r="R6575" s="102"/>
      <c r="S6575" s="91"/>
    </row>
    <row r="6576" spans="1:19" s="104" customFormat="1" ht="12.75" customHeight="1" x14ac:dyDescent="0.25">
      <c r="A6576" s="121"/>
      <c r="B6576" s="92" t="str">
        <f>IF(E6576="","",VLOOKUP(E6576,[1]PROJECTES!$C$14:$G$5000,2,FALSE))</f>
        <v/>
      </c>
      <c r="C6576" s="121"/>
      <c r="D6576" s="93" t="str">
        <f>IF(E6576="","",VLOOKUP(E6576,[1]PROJECTES!$C$14:$G$5000,5,FALSE))</f>
        <v/>
      </c>
      <c r="E6576" s="117"/>
      <c r="F6576" s="95"/>
      <c r="G6576" s="96" t="str">
        <f>IF(E6576="","",VLOOKUP(E6576,[1]PROJECTES!$C$14:$G$5000,4,FALSE))</f>
        <v/>
      </c>
      <c r="H6576" s="118"/>
      <c r="I6576" s="97" t="str">
        <f>IF(H6576="","",VLOOKUP(H6576,BD!B$2:C$16,2,FALSE))</f>
        <v/>
      </c>
      <c r="J6576" s="98"/>
      <c r="K6576" s="135" t="str">
        <f t="shared" si="218"/>
        <v/>
      </c>
      <c r="L6576" s="99" t="str">
        <f t="shared" ca="1" si="219"/>
        <v>-</v>
      </c>
      <c r="M6576" s="93" t="str">
        <f>IF(E6576="","",VLOOKUP(E6576,[1]PROJECTES!$C$14:$Z$5000,21,FALSE))</f>
        <v/>
      </c>
      <c r="N6576" s="100"/>
      <c r="O6576" s="72" t="s">
        <v>229</v>
      </c>
      <c r="P6576" s="101"/>
      <c r="Q6576" s="132"/>
      <c r="R6576" s="102"/>
      <c r="S6576" s="91"/>
    </row>
    <row r="6577" spans="1:19" s="104" customFormat="1" ht="12.75" customHeight="1" x14ac:dyDescent="0.25">
      <c r="A6577" s="121"/>
      <c r="B6577" s="92" t="str">
        <f>IF(E6577="","",VLOOKUP(E6577,[1]PROJECTES!$C$14:$G$5000,2,FALSE))</f>
        <v/>
      </c>
      <c r="C6577" s="121"/>
      <c r="D6577" s="93" t="str">
        <f>IF(E6577="","",VLOOKUP(E6577,[1]PROJECTES!$C$14:$G$5000,5,FALSE))</f>
        <v/>
      </c>
      <c r="E6577" s="117"/>
      <c r="F6577" s="95"/>
      <c r="G6577" s="96" t="str">
        <f>IF(E6577="","",VLOOKUP(E6577,[1]PROJECTES!$C$14:$G$5000,4,FALSE))</f>
        <v/>
      </c>
      <c r="H6577" s="118"/>
      <c r="I6577" s="97" t="str">
        <f>IF(H6577="","",VLOOKUP(H6577,BD!B$2:C$16,2,FALSE))</f>
        <v/>
      </c>
      <c r="J6577" s="98"/>
      <c r="K6577" s="135" t="str">
        <f t="shared" si="218"/>
        <v/>
      </c>
      <c r="L6577" s="99" t="str">
        <f t="shared" ca="1" si="219"/>
        <v>-</v>
      </c>
      <c r="M6577" s="93" t="str">
        <f>IF(E6577="","",VLOOKUP(E6577,[1]PROJECTES!$C$14:$Z$5000,21,FALSE))</f>
        <v/>
      </c>
      <c r="N6577" s="100"/>
      <c r="O6577" s="72" t="s">
        <v>229</v>
      </c>
      <c r="P6577" s="101"/>
      <c r="Q6577" s="132"/>
      <c r="R6577" s="102"/>
      <c r="S6577" s="91"/>
    </row>
    <row r="6578" spans="1:19" s="104" customFormat="1" ht="12.75" customHeight="1" x14ac:dyDescent="0.25">
      <c r="A6578" s="121"/>
      <c r="B6578" s="92" t="str">
        <f>IF(E6578="","",VLOOKUP(E6578,[1]PROJECTES!$C$14:$G$5000,2,FALSE))</f>
        <v/>
      </c>
      <c r="C6578" s="121"/>
      <c r="D6578" s="93" t="str">
        <f>IF(E6578="","",VLOOKUP(E6578,[1]PROJECTES!$C$14:$G$5000,5,FALSE))</f>
        <v/>
      </c>
      <c r="E6578" s="117"/>
      <c r="F6578" s="95"/>
      <c r="G6578" s="96" t="str">
        <f>IF(E6578="","",VLOOKUP(E6578,[1]PROJECTES!$C$14:$G$5000,4,FALSE))</f>
        <v/>
      </c>
      <c r="H6578" s="118"/>
      <c r="I6578" s="97" t="str">
        <f>IF(H6578="","",VLOOKUP(H6578,BD!B$2:C$16,2,FALSE))</f>
        <v/>
      </c>
      <c r="J6578" s="98"/>
      <c r="K6578" s="135" t="str">
        <f t="shared" si="218"/>
        <v/>
      </c>
      <c r="L6578" s="99" t="str">
        <f t="shared" ca="1" si="219"/>
        <v>-</v>
      </c>
      <c r="M6578" s="93" t="str">
        <f>IF(E6578="","",VLOOKUP(E6578,[1]PROJECTES!$C$14:$Z$5000,21,FALSE))</f>
        <v/>
      </c>
      <c r="N6578" s="100"/>
      <c r="O6578" s="72" t="s">
        <v>229</v>
      </c>
      <c r="P6578" s="101"/>
      <c r="Q6578" s="132"/>
      <c r="R6578" s="102"/>
      <c r="S6578" s="91"/>
    </row>
    <row r="6579" spans="1:19" s="104" customFormat="1" ht="12.75" customHeight="1" x14ac:dyDescent="0.25">
      <c r="A6579" s="121"/>
      <c r="B6579" s="92" t="str">
        <f>IF(E6579="","",VLOOKUP(E6579,[1]PROJECTES!$C$14:$G$5000,2,FALSE))</f>
        <v/>
      </c>
      <c r="C6579" s="121"/>
      <c r="D6579" s="93" t="str">
        <f>IF(E6579="","",VLOOKUP(E6579,[1]PROJECTES!$C$14:$G$5000,5,FALSE))</f>
        <v/>
      </c>
      <c r="E6579" s="117"/>
      <c r="F6579" s="95"/>
      <c r="G6579" s="96" t="str">
        <f>IF(E6579="","",VLOOKUP(E6579,[1]PROJECTES!$C$14:$G$5000,4,FALSE))</f>
        <v/>
      </c>
      <c r="H6579" s="118"/>
      <c r="I6579" s="97" t="str">
        <f>IF(H6579="","",VLOOKUP(H6579,BD!B$2:C$16,2,FALSE))</f>
        <v/>
      </c>
      <c r="J6579" s="98"/>
      <c r="K6579" s="135" t="str">
        <f t="shared" si="218"/>
        <v/>
      </c>
      <c r="L6579" s="99" t="str">
        <f t="shared" ca="1" si="219"/>
        <v>-</v>
      </c>
      <c r="M6579" s="93" t="str">
        <f>IF(E6579="","",VLOOKUP(E6579,[1]PROJECTES!$C$14:$Z$5000,21,FALSE))</f>
        <v/>
      </c>
      <c r="N6579" s="100"/>
      <c r="O6579" s="72" t="s">
        <v>229</v>
      </c>
      <c r="P6579" s="101"/>
      <c r="Q6579" s="132"/>
      <c r="R6579" s="102"/>
      <c r="S6579" s="91"/>
    </row>
    <row r="6580" spans="1:19" s="104" customFormat="1" ht="12.75" customHeight="1" x14ac:dyDescent="0.25">
      <c r="A6580" s="121"/>
      <c r="B6580" s="92" t="str">
        <f>IF(E6580="","",VLOOKUP(E6580,[1]PROJECTES!$C$14:$G$5000,2,FALSE))</f>
        <v/>
      </c>
      <c r="C6580" s="121"/>
      <c r="D6580" s="93" t="str">
        <f>IF(E6580="","",VLOOKUP(E6580,[1]PROJECTES!$C$14:$G$5000,5,FALSE))</f>
        <v/>
      </c>
      <c r="E6580" s="117"/>
      <c r="F6580" s="95"/>
      <c r="G6580" s="96" t="str">
        <f>IF(E6580="","",VLOOKUP(E6580,[1]PROJECTES!$C$14:$G$5000,4,FALSE))</f>
        <v/>
      </c>
      <c r="H6580" s="118"/>
      <c r="I6580" s="97" t="str">
        <f>IF(H6580="","",VLOOKUP(H6580,BD!B$2:C$16,2,FALSE))</f>
        <v/>
      </c>
      <c r="J6580" s="98"/>
      <c r="K6580" s="135" t="str">
        <f t="shared" si="218"/>
        <v/>
      </c>
      <c r="L6580" s="99" t="str">
        <f t="shared" ca="1" si="219"/>
        <v>-</v>
      </c>
      <c r="M6580" s="93" t="str">
        <f>IF(E6580="","",VLOOKUP(E6580,[1]PROJECTES!$C$14:$Z$5000,21,FALSE))</f>
        <v/>
      </c>
      <c r="N6580" s="100"/>
      <c r="O6580" s="72" t="s">
        <v>229</v>
      </c>
      <c r="P6580" s="101"/>
      <c r="Q6580" s="132"/>
      <c r="R6580" s="102"/>
      <c r="S6580" s="91"/>
    </row>
    <row r="6581" spans="1:19" s="104" customFormat="1" ht="12.75" customHeight="1" x14ac:dyDescent="0.25">
      <c r="A6581" s="121"/>
      <c r="B6581" s="92" t="str">
        <f>IF(E6581="","",VLOOKUP(E6581,[1]PROJECTES!$C$14:$G$5000,2,FALSE))</f>
        <v/>
      </c>
      <c r="C6581" s="121"/>
      <c r="D6581" s="93" t="str">
        <f>IF(E6581="","",VLOOKUP(E6581,[1]PROJECTES!$C$14:$G$5000,5,FALSE))</f>
        <v/>
      </c>
      <c r="E6581" s="117"/>
      <c r="F6581" s="95"/>
      <c r="G6581" s="96" t="str">
        <f>IF(E6581="","",VLOOKUP(E6581,[1]PROJECTES!$C$14:$G$5000,4,FALSE))</f>
        <v/>
      </c>
      <c r="H6581" s="118"/>
      <c r="I6581" s="97" t="str">
        <f>IF(H6581="","",VLOOKUP(H6581,BD!B$2:C$16,2,FALSE))</f>
        <v/>
      </c>
      <c r="J6581" s="98"/>
      <c r="K6581" s="135" t="str">
        <f t="shared" si="218"/>
        <v/>
      </c>
      <c r="L6581" s="99" t="str">
        <f t="shared" ca="1" si="219"/>
        <v>-</v>
      </c>
      <c r="M6581" s="93" t="str">
        <f>IF(E6581="","",VLOOKUP(E6581,[1]PROJECTES!$C$14:$Z$5000,21,FALSE))</f>
        <v/>
      </c>
      <c r="N6581" s="100"/>
      <c r="O6581" s="72" t="s">
        <v>229</v>
      </c>
      <c r="P6581" s="101"/>
      <c r="Q6581" s="132"/>
      <c r="R6581" s="102"/>
      <c r="S6581" s="91"/>
    </row>
    <row r="6582" spans="1:19" s="104" customFormat="1" ht="12.75" customHeight="1" x14ac:dyDescent="0.25">
      <c r="A6582" s="121"/>
      <c r="B6582" s="92" t="str">
        <f>IF(E6582="","",VLOOKUP(E6582,[1]PROJECTES!$C$14:$G$5000,2,FALSE))</f>
        <v/>
      </c>
      <c r="C6582" s="121"/>
      <c r="D6582" s="93" t="str">
        <f>IF(E6582="","",VLOOKUP(E6582,[1]PROJECTES!$C$14:$G$5000,5,FALSE))</f>
        <v/>
      </c>
      <c r="E6582" s="117"/>
      <c r="F6582" s="95"/>
      <c r="G6582" s="96" t="str">
        <f>IF(E6582="","",VLOOKUP(E6582,[1]PROJECTES!$C$14:$G$5000,4,FALSE))</f>
        <v/>
      </c>
      <c r="H6582" s="118"/>
      <c r="I6582" s="97" t="str">
        <f>IF(H6582="","",VLOOKUP(H6582,BD!B$2:C$16,2,FALSE))</f>
        <v/>
      </c>
      <c r="J6582" s="98"/>
      <c r="K6582" s="135" t="str">
        <f t="shared" si="218"/>
        <v/>
      </c>
      <c r="L6582" s="99" t="str">
        <f t="shared" ca="1" si="219"/>
        <v>-</v>
      </c>
      <c r="M6582" s="93" t="str">
        <f>IF(E6582="","",VLOOKUP(E6582,[1]PROJECTES!$C$14:$Z$5000,21,FALSE))</f>
        <v/>
      </c>
      <c r="N6582" s="100"/>
      <c r="O6582" s="72" t="s">
        <v>229</v>
      </c>
      <c r="P6582" s="101"/>
      <c r="Q6582" s="132"/>
      <c r="R6582" s="102"/>
      <c r="S6582" s="91"/>
    </row>
    <row r="6583" spans="1:19" s="104" customFormat="1" ht="12.75" customHeight="1" x14ac:dyDescent="0.25">
      <c r="A6583" s="121"/>
      <c r="B6583" s="92" t="str">
        <f>IF(E6583="","",VLOOKUP(E6583,[1]PROJECTES!$C$14:$G$5000,2,FALSE))</f>
        <v/>
      </c>
      <c r="C6583" s="121"/>
      <c r="D6583" s="93" t="str">
        <f>IF(E6583="","",VLOOKUP(E6583,[1]PROJECTES!$C$14:$G$5000,5,FALSE))</f>
        <v/>
      </c>
      <c r="E6583" s="117"/>
      <c r="F6583" s="95"/>
      <c r="G6583" s="96" t="str">
        <f>IF(E6583="","",VLOOKUP(E6583,[1]PROJECTES!$C$14:$G$5000,4,FALSE))</f>
        <v/>
      </c>
      <c r="H6583" s="118"/>
      <c r="I6583" s="97" t="str">
        <f>IF(H6583="","",VLOOKUP(H6583,BD!B$2:C$16,2,FALSE))</f>
        <v/>
      </c>
      <c r="J6583" s="98"/>
      <c r="K6583" s="135" t="str">
        <f t="shared" si="218"/>
        <v/>
      </c>
      <c r="L6583" s="99" t="str">
        <f t="shared" ca="1" si="219"/>
        <v>-</v>
      </c>
      <c r="M6583" s="93" t="str">
        <f>IF(E6583="","",VLOOKUP(E6583,[1]PROJECTES!$C$14:$Z$5000,21,FALSE))</f>
        <v/>
      </c>
      <c r="N6583" s="100"/>
      <c r="O6583" s="72" t="s">
        <v>229</v>
      </c>
      <c r="P6583" s="101"/>
      <c r="Q6583" s="132"/>
      <c r="R6583" s="102"/>
      <c r="S6583" s="91"/>
    </row>
    <row r="6584" spans="1:19" s="104" customFormat="1" ht="12.75" customHeight="1" x14ac:dyDescent="0.25">
      <c r="A6584" s="121"/>
      <c r="B6584" s="92" t="str">
        <f>IF(E6584="","",VLOOKUP(E6584,[1]PROJECTES!$C$14:$G$5000,2,FALSE))</f>
        <v/>
      </c>
      <c r="C6584" s="121"/>
      <c r="D6584" s="93" t="str">
        <f>IF(E6584="","",VLOOKUP(E6584,[1]PROJECTES!$C$14:$G$5000,5,FALSE))</f>
        <v/>
      </c>
      <c r="E6584" s="117"/>
      <c r="F6584" s="95"/>
      <c r="G6584" s="96" t="str">
        <f>IF(E6584="","",VLOOKUP(E6584,[1]PROJECTES!$C$14:$G$5000,4,FALSE))</f>
        <v/>
      </c>
      <c r="H6584" s="118"/>
      <c r="I6584" s="97" t="str">
        <f>IF(H6584="","",VLOOKUP(H6584,BD!B$2:C$16,2,FALSE))</f>
        <v/>
      </c>
      <c r="J6584" s="98"/>
      <c r="K6584" s="135" t="str">
        <f t="shared" si="218"/>
        <v/>
      </c>
      <c r="L6584" s="99" t="str">
        <f t="shared" ca="1" si="219"/>
        <v>-</v>
      </c>
      <c r="M6584" s="93" t="str">
        <f>IF(E6584="","",VLOOKUP(E6584,[1]PROJECTES!$C$14:$Z$5000,21,FALSE))</f>
        <v/>
      </c>
      <c r="N6584" s="100"/>
      <c r="O6584" s="72" t="s">
        <v>229</v>
      </c>
      <c r="P6584" s="101"/>
      <c r="Q6584" s="132"/>
      <c r="R6584" s="102"/>
      <c r="S6584" s="91"/>
    </row>
    <row r="6585" spans="1:19" s="104" customFormat="1" ht="12.75" customHeight="1" x14ac:dyDescent="0.25">
      <c r="A6585" s="121"/>
      <c r="B6585" s="92" t="str">
        <f>IF(E6585="","",VLOOKUP(E6585,[1]PROJECTES!$C$14:$G$5000,2,FALSE))</f>
        <v/>
      </c>
      <c r="C6585" s="121"/>
      <c r="D6585" s="93" t="str">
        <f>IF(E6585="","",VLOOKUP(E6585,[1]PROJECTES!$C$14:$G$5000,5,FALSE))</f>
        <v/>
      </c>
      <c r="E6585" s="117"/>
      <c r="F6585" s="95"/>
      <c r="G6585" s="96" t="str">
        <f>IF(E6585="","",VLOOKUP(E6585,[1]PROJECTES!$C$14:$G$5000,4,FALSE))</f>
        <v/>
      </c>
      <c r="H6585" s="118"/>
      <c r="I6585" s="97" t="str">
        <f>IF(H6585="","",VLOOKUP(H6585,BD!B$2:C$16,2,FALSE))</f>
        <v/>
      </c>
      <c r="J6585" s="98"/>
      <c r="K6585" s="135" t="str">
        <f t="shared" si="218"/>
        <v/>
      </c>
      <c r="L6585" s="99" t="str">
        <f t="shared" ca="1" si="219"/>
        <v>-</v>
      </c>
      <c r="M6585" s="93" t="str">
        <f>IF(E6585="","",VLOOKUP(E6585,[1]PROJECTES!$C$14:$Z$5000,21,FALSE))</f>
        <v/>
      </c>
      <c r="N6585" s="100"/>
      <c r="O6585" s="72" t="s">
        <v>229</v>
      </c>
      <c r="P6585" s="101"/>
      <c r="Q6585" s="132"/>
      <c r="R6585" s="102"/>
      <c r="S6585" s="91"/>
    </row>
    <row r="6586" spans="1:19" s="104" customFormat="1" ht="12.75" customHeight="1" x14ac:dyDescent="0.25">
      <c r="A6586" s="121"/>
      <c r="B6586" s="92" t="str">
        <f>IF(E6586="","",VLOOKUP(E6586,[1]PROJECTES!$C$14:$G$5000,2,FALSE))</f>
        <v/>
      </c>
      <c r="C6586" s="121"/>
      <c r="D6586" s="93" t="str">
        <f>IF(E6586="","",VLOOKUP(E6586,[1]PROJECTES!$C$14:$G$5000,5,FALSE))</f>
        <v/>
      </c>
      <c r="E6586" s="117"/>
      <c r="F6586" s="95"/>
      <c r="G6586" s="96" t="str">
        <f>IF(E6586="","",VLOOKUP(E6586,[1]PROJECTES!$C$14:$G$5000,4,FALSE))</f>
        <v/>
      </c>
      <c r="H6586" s="118"/>
      <c r="I6586" s="97" t="str">
        <f>IF(H6586="","",VLOOKUP(H6586,BD!B$2:C$16,2,FALSE))</f>
        <v/>
      </c>
      <c r="J6586" s="98"/>
      <c r="K6586" s="135" t="str">
        <f t="shared" si="218"/>
        <v/>
      </c>
      <c r="L6586" s="99" t="str">
        <f t="shared" ca="1" si="219"/>
        <v>-</v>
      </c>
      <c r="M6586" s="93" t="str">
        <f>IF(E6586="","",VLOOKUP(E6586,[1]PROJECTES!$C$14:$Z$5000,21,FALSE))</f>
        <v/>
      </c>
      <c r="N6586" s="100"/>
      <c r="O6586" s="72" t="s">
        <v>229</v>
      </c>
      <c r="P6586" s="101"/>
      <c r="Q6586" s="132"/>
      <c r="R6586" s="102"/>
      <c r="S6586" s="91"/>
    </row>
    <row r="6587" spans="1:19" s="104" customFormat="1" ht="12.75" customHeight="1" x14ac:dyDescent="0.25">
      <c r="A6587" s="121"/>
      <c r="B6587" s="92" t="str">
        <f>IF(E6587="","",VLOOKUP(E6587,[1]PROJECTES!$C$14:$G$5000,2,FALSE))</f>
        <v/>
      </c>
      <c r="C6587" s="121"/>
      <c r="D6587" s="93" t="str">
        <f>IF(E6587="","",VLOOKUP(E6587,[1]PROJECTES!$C$14:$G$5000,5,FALSE))</f>
        <v/>
      </c>
      <c r="E6587" s="117"/>
      <c r="F6587" s="95"/>
      <c r="G6587" s="96" t="str">
        <f>IF(E6587="","",VLOOKUP(E6587,[1]PROJECTES!$C$14:$G$5000,4,FALSE))</f>
        <v/>
      </c>
      <c r="H6587" s="118"/>
      <c r="I6587" s="97" t="str">
        <f>IF(H6587="","",VLOOKUP(H6587,BD!B$2:C$16,2,FALSE))</f>
        <v/>
      </c>
      <c r="J6587" s="98"/>
      <c r="K6587" s="135" t="str">
        <f t="shared" si="218"/>
        <v/>
      </c>
      <c r="L6587" s="99" t="str">
        <f t="shared" ca="1" si="219"/>
        <v>-</v>
      </c>
      <c r="M6587" s="93" t="str">
        <f>IF(E6587="","",VLOOKUP(E6587,[1]PROJECTES!$C$14:$Z$5000,21,FALSE))</f>
        <v/>
      </c>
      <c r="N6587" s="100"/>
      <c r="O6587" s="72" t="s">
        <v>229</v>
      </c>
      <c r="P6587" s="101"/>
      <c r="Q6587" s="132"/>
      <c r="R6587" s="102"/>
      <c r="S6587" s="91"/>
    </row>
    <row r="6588" spans="1:19" s="104" customFormat="1" ht="12.75" customHeight="1" x14ac:dyDescent="0.25">
      <c r="A6588" s="121"/>
      <c r="B6588" s="92" t="str">
        <f>IF(E6588="","",VLOOKUP(E6588,[1]PROJECTES!$C$14:$G$5000,2,FALSE))</f>
        <v/>
      </c>
      <c r="C6588" s="121"/>
      <c r="D6588" s="93" t="str">
        <f>IF(E6588="","",VLOOKUP(E6588,[1]PROJECTES!$C$14:$G$5000,5,FALSE))</f>
        <v/>
      </c>
      <c r="E6588" s="117"/>
      <c r="F6588" s="95"/>
      <c r="G6588" s="96" t="str">
        <f>IF(E6588="","",VLOOKUP(E6588,[1]PROJECTES!$C$14:$G$5000,4,FALSE))</f>
        <v/>
      </c>
      <c r="H6588" s="118"/>
      <c r="I6588" s="97" t="str">
        <f>IF(H6588="","",VLOOKUP(H6588,BD!B$2:C$16,2,FALSE))</f>
        <v/>
      </c>
      <c r="J6588" s="98"/>
      <c r="K6588" s="135" t="str">
        <f t="shared" si="218"/>
        <v/>
      </c>
      <c r="L6588" s="99" t="str">
        <f t="shared" ca="1" si="219"/>
        <v>-</v>
      </c>
      <c r="M6588" s="93" t="str">
        <f>IF(E6588="","",VLOOKUP(E6588,[1]PROJECTES!$C$14:$Z$5000,21,FALSE))</f>
        <v/>
      </c>
      <c r="N6588" s="100"/>
      <c r="O6588" s="72" t="s">
        <v>229</v>
      </c>
      <c r="P6588" s="101"/>
      <c r="Q6588" s="132"/>
      <c r="R6588" s="102"/>
      <c r="S6588" s="91"/>
    </row>
    <row r="6589" spans="1:19" s="104" customFormat="1" ht="12.75" customHeight="1" x14ac:dyDescent="0.25">
      <c r="A6589" s="121"/>
      <c r="B6589" s="92" t="str">
        <f>IF(E6589="","",VLOOKUP(E6589,[1]PROJECTES!$C$14:$G$5000,2,FALSE))</f>
        <v/>
      </c>
      <c r="C6589" s="121"/>
      <c r="D6589" s="93" t="str">
        <f>IF(E6589="","",VLOOKUP(E6589,[1]PROJECTES!$C$14:$G$5000,5,FALSE))</f>
        <v/>
      </c>
      <c r="E6589" s="117"/>
      <c r="F6589" s="95"/>
      <c r="G6589" s="96" t="str">
        <f>IF(E6589="","",VLOOKUP(E6589,[1]PROJECTES!$C$14:$G$5000,4,FALSE))</f>
        <v/>
      </c>
      <c r="H6589" s="118"/>
      <c r="I6589" s="97" t="str">
        <f>IF(H6589="","",VLOOKUP(H6589,BD!B$2:C$16,2,FALSE))</f>
        <v/>
      </c>
      <c r="J6589" s="98"/>
      <c r="K6589" s="135" t="str">
        <f t="shared" si="218"/>
        <v/>
      </c>
      <c r="L6589" s="99" t="str">
        <f t="shared" ca="1" si="219"/>
        <v>-</v>
      </c>
      <c r="M6589" s="93" t="str">
        <f>IF(E6589="","",VLOOKUP(E6589,[1]PROJECTES!$C$14:$Z$5000,21,FALSE))</f>
        <v/>
      </c>
      <c r="N6589" s="100"/>
      <c r="O6589" s="72" t="s">
        <v>229</v>
      </c>
      <c r="P6589" s="101"/>
      <c r="Q6589" s="132"/>
      <c r="R6589" s="102"/>
      <c r="S6589" s="91"/>
    </row>
    <row r="6590" spans="1:19" s="104" customFormat="1" ht="12.75" customHeight="1" x14ac:dyDescent="0.25">
      <c r="A6590" s="121"/>
      <c r="B6590" s="92" t="str">
        <f>IF(E6590="","",VLOOKUP(E6590,[1]PROJECTES!$C$14:$G$5000,2,FALSE))</f>
        <v/>
      </c>
      <c r="C6590" s="121"/>
      <c r="D6590" s="93" t="str">
        <f>IF(E6590="","",VLOOKUP(E6590,[1]PROJECTES!$C$14:$G$5000,5,FALSE))</f>
        <v/>
      </c>
      <c r="E6590" s="117"/>
      <c r="F6590" s="95"/>
      <c r="G6590" s="96" t="str">
        <f>IF(E6590="","",VLOOKUP(E6590,[1]PROJECTES!$C$14:$G$5000,4,FALSE))</f>
        <v/>
      </c>
      <c r="H6590" s="118"/>
      <c r="I6590" s="97" t="str">
        <f>IF(H6590="","",VLOOKUP(H6590,BD!B$2:C$16,2,FALSE))</f>
        <v/>
      </c>
      <c r="J6590" s="98"/>
      <c r="K6590" s="135" t="str">
        <f t="shared" si="218"/>
        <v/>
      </c>
      <c r="L6590" s="99" t="str">
        <f t="shared" ca="1" si="219"/>
        <v>-</v>
      </c>
      <c r="M6590" s="93" t="str">
        <f>IF(E6590="","",VLOOKUP(E6590,[1]PROJECTES!$C$14:$Z$5000,21,FALSE))</f>
        <v/>
      </c>
      <c r="N6590" s="100"/>
      <c r="O6590" s="72" t="s">
        <v>229</v>
      </c>
      <c r="P6590" s="101"/>
      <c r="Q6590" s="132"/>
      <c r="R6590" s="102"/>
      <c r="S6590" s="91"/>
    </row>
    <row r="6591" spans="1:19" s="104" customFormat="1" ht="12.75" customHeight="1" x14ac:dyDescent="0.25">
      <c r="A6591" s="121"/>
      <c r="B6591" s="92" t="str">
        <f>IF(E6591="","",VLOOKUP(E6591,[1]PROJECTES!$C$14:$G$5000,2,FALSE))</f>
        <v/>
      </c>
      <c r="C6591" s="121"/>
      <c r="D6591" s="93" t="str">
        <f>IF(E6591="","",VLOOKUP(E6591,[1]PROJECTES!$C$14:$G$5000,5,FALSE))</f>
        <v/>
      </c>
      <c r="E6591" s="117"/>
      <c r="F6591" s="95"/>
      <c r="G6591" s="96" t="str">
        <f>IF(E6591="","",VLOOKUP(E6591,[1]PROJECTES!$C$14:$G$5000,4,FALSE))</f>
        <v/>
      </c>
      <c r="H6591" s="118"/>
      <c r="I6591" s="97" t="str">
        <f>IF(H6591="","",VLOOKUP(H6591,BD!B$2:C$16,2,FALSE))</f>
        <v/>
      </c>
      <c r="J6591" s="98"/>
      <c r="K6591" s="135" t="str">
        <f t="shared" si="218"/>
        <v/>
      </c>
      <c r="L6591" s="99" t="str">
        <f t="shared" ca="1" si="219"/>
        <v>-</v>
      </c>
      <c r="M6591" s="93" t="str">
        <f>IF(E6591="","",VLOOKUP(E6591,[1]PROJECTES!$C$14:$Z$5000,21,FALSE))</f>
        <v/>
      </c>
      <c r="N6591" s="100"/>
      <c r="O6591" s="72" t="s">
        <v>229</v>
      </c>
      <c r="P6591" s="101"/>
      <c r="Q6591" s="132"/>
      <c r="R6591" s="102"/>
      <c r="S6591" s="91"/>
    </row>
    <row r="6592" spans="1:19" s="104" customFormat="1" ht="12.75" customHeight="1" x14ac:dyDescent="0.25">
      <c r="A6592" s="121"/>
      <c r="B6592" s="92" t="str">
        <f>IF(E6592="","",VLOOKUP(E6592,[1]PROJECTES!$C$14:$G$5000,2,FALSE))</f>
        <v/>
      </c>
      <c r="C6592" s="121"/>
      <c r="D6592" s="93" t="str">
        <f>IF(E6592="","",VLOOKUP(E6592,[1]PROJECTES!$C$14:$G$5000,5,FALSE))</f>
        <v/>
      </c>
      <c r="E6592" s="117"/>
      <c r="F6592" s="95"/>
      <c r="G6592" s="96" t="str">
        <f>IF(E6592="","",VLOOKUP(E6592,[1]PROJECTES!$C$14:$G$5000,4,FALSE))</f>
        <v/>
      </c>
      <c r="H6592" s="118"/>
      <c r="I6592" s="97" t="str">
        <f>IF(H6592="","",VLOOKUP(H6592,BD!B$2:C$16,2,FALSE))</f>
        <v/>
      </c>
      <c r="J6592" s="98"/>
      <c r="K6592" s="135" t="str">
        <f t="shared" si="218"/>
        <v/>
      </c>
      <c r="L6592" s="99" t="str">
        <f t="shared" ca="1" si="219"/>
        <v>-</v>
      </c>
      <c r="M6592" s="93" t="str">
        <f>IF(E6592="","",VLOOKUP(E6592,[1]PROJECTES!$C$14:$Z$5000,21,FALSE))</f>
        <v/>
      </c>
      <c r="N6592" s="100"/>
      <c r="O6592" s="72" t="s">
        <v>229</v>
      </c>
      <c r="P6592" s="101"/>
      <c r="Q6592" s="132"/>
      <c r="R6592" s="102"/>
      <c r="S6592" s="91"/>
    </row>
    <row r="6593" spans="1:19" s="104" customFormat="1" ht="12.75" customHeight="1" x14ac:dyDescent="0.25">
      <c r="A6593" s="121"/>
      <c r="B6593" s="92" t="str">
        <f>IF(E6593="","",VLOOKUP(E6593,[1]PROJECTES!$C$14:$G$5000,2,FALSE))</f>
        <v/>
      </c>
      <c r="C6593" s="121"/>
      <c r="D6593" s="93" t="str">
        <f>IF(E6593="","",VLOOKUP(E6593,[1]PROJECTES!$C$14:$G$5000,5,FALSE))</f>
        <v/>
      </c>
      <c r="E6593" s="117"/>
      <c r="F6593" s="95"/>
      <c r="G6593" s="96" t="str">
        <f>IF(E6593="","",VLOOKUP(E6593,[1]PROJECTES!$C$14:$G$5000,4,FALSE))</f>
        <v/>
      </c>
      <c r="H6593" s="118"/>
      <c r="I6593" s="97" t="str">
        <f>IF(H6593="","",VLOOKUP(H6593,BD!B$2:C$16,2,FALSE))</f>
        <v/>
      </c>
      <c r="J6593" s="98"/>
      <c r="K6593" s="135" t="str">
        <f t="shared" si="218"/>
        <v/>
      </c>
      <c r="L6593" s="99" t="str">
        <f t="shared" ca="1" si="219"/>
        <v>-</v>
      </c>
      <c r="M6593" s="93" t="str">
        <f>IF(E6593="","",VLOOKUP(E6593,[1]PROJECTES!$C$14:$Z$5000,21,FALSE))</f>
        <v/>
      </c>
      <c r="N6593" s="100"/>
      <c r="O6593" s="72" t="s">
        <v>229</v>
      </c>
      <c r="P6593" s="101"/>
      <c r="Q6593" s="132"/>
      <c r="R6593" s="102"/>
      <c r="S6593" s="91"/>
    </row>
    <row r="6594" spans="1:19" s="104" customFormat="1" ht="12.75" customHeight="1" x14ac:dyDescent="0.25">
      <c r="A6594" s="121"/>
      <c r="B6594" s="92" t="str">
        <f>IF(E6594="","",VLOOKUP(E6594,[1]PROJECTES!$C$14:$G$5000,2,FALSE))</f>
        <v/>
      </c>
      <c r="C6594" s="121"/>
      <c r="D6594" s="93" t="str">
        <f>IF(E6594="","",VLOOKUP(E6594,[1]PROJECTES!$C$14:$G$5000,5,FALSE))</f>
        <v/>
      </c>
      <c r="E6594" s="117"/>
      <c r="F6594" s="95"/>
      <c r="G6594" s="96" t="str">
        <f>IF(E6594="","",VLOOKUP(E6594,[1]PROJECTES!$C$14:$G$5000,4,FALSE))</f>
        <v/>
      </c>
      <c r="H6594" s="118"/>
      <c r="I6594" s="97" t="str">
        <f>IF(H6594="","",VLOOKUP(H6594,BD!B$2:C$16,2,FALSE))</f>
        <v/>
      </c>
      <c r="J6594" s="98"/>
      <c r="K6594" s="135" t="str">
        <f t="shared" si="218"/>
        <v/>
      </c>
      <c r="L6594" s="99" t="str">
        <f t="shared" ca="1" si="219"/>
        <v>-</v>
      </c>
      <c r="M6594" s="93" t="str">
        <f>IF(E6594="","",VLOOKUP(E6594,[1]PROJECTES!$C$14:$Z$5000,21,FALSE))</f>
        <v/>
      </c>
      <c r="N6594" s="100"/>
      <c r="O6594" s="72" t="s">
        <v>229</v>
      </c>
      <c r="P6594" s="101"/>
      <c r="Q6594" s="132"/>
      <c r="R6594" s="102"/>
      <c r="S6594" s="91"/>
    </row>
    <row r="6595" spans="1:19" s="104" customFormat="1" ht="12.75" customHeight="1" x14ac:dyDescent="0.25">
      <c r="A6595" s="121"/>
      <c r="B6595" s="92" t="str">
        <f>IF(E6595="","",VLOOKUP(E6595,[1]PROJECTES!$C$14:$G$5000,2,FALSE))</f>
        <v/>
      </c>
      <c r="C6595" s="121"/>
      <c r="D6595" s="93" t="str">
        <f>IF(E6595="","",VLOOKUP(E6595,[1]PROJECTES!$C$14:$G$5000,5,FALSE))</f>
        <v/>
      </c>
      <c r="E6595" s="117"/>
      <c r="F6595" s="95"/>
      <c r="G6595" s="96" t="str">
        <f>IF(E6595="","",VLOOKUP(E6595,[1]PROJECTES!$C$14:$G$5000,4,FALSE))</f>
        <v/>
      </c>
      <c r="H6595" s="118"/>
      <c r="I6595" s="97" t="str">
        <f>IF(H6595="","",VLOOKUP(H6595,BD!B$2:C$16,2,FALSE))</f>
        <v/>
      </c>
      <c r="J6595" s="98"/>
      <c r="K6595" s="135" t="str">
        <f t="shared" si="218"/>
        <v/>
      </c>
      <c r="L6595" s="99" t="str">
        <f t="shared" ca="1" si="219"/>
        <v>-</v>
      </c>
      <c r="M6595" s="93" t="str">
        <f>IF(E6595="","",VLOOKUP(E6595,[1]PROJECTES!$C$14:$Z$5000,21,FALSE))</f>
        <v/>
      </c>
      <c r="N6595" s="100"/>
      <c r="O6595" s="72" t="s">
        <v>229</v>
      </c>
      <c r="P6595" s="101"/>
      <c r="Q6595" s="132"/>
      <c r="R6595" s="102"/>
      <c r="S6595" s="91"/>
    </row>
    <row r="6596" spans="1:19" s="104" customFormat="1" ht="12.75" customHeight="1" x14ac:dyDescent="0.25">
      <c r="A6596" s="121"/>
      <c r="B6596" s="92" t="str">
        <f>IF(E6596="","",VLOOKUP(E6596,[1]PROJECTES!$C$14:$G$5000,2,FALSE))</f>
        <v/>
      </c>
      <c r="C6596" s="121"/>
      <c r="D6596" s="93" t="str">
        <f>IF(E6596="","",VLOOKUP(E6596,[1]PROJECTES!$C$14:$G$5000,5,FALSE))</f>
        <v/>
      </c>
      <c r="E6596" s="117"/>
      <c r="F6596" s="95"/>
      <c r="G6596" s="96" t="str">
        <f>IF(E6596="","",VLOOKUP(E6596,[1]PROJECTES!$C$14:$G$5000,4,FALSE))</f>
        <v/>
      </c>
      <c r="H6596" s="118"/>
      <c r="I6596" s="97" t="str">
        <f>IF(H6596="","",VLOOKUP(H6596,BD!B$2:C$16,2,FALSE))</f>
        <v/>
      </c>
      <c r="J6596" s="98"/>
      <c r="K6596" s="135" t="str">
        <f t="shared" si="218"/>
        <v/>
      </c>
      <c r="L6596" s="99" t="str">
        <f t="shared" ca="1" si="219"/>
        <v>-</v>
      </c>
      <c r="M6596" s="93" t="str">
        <f>IF(E6596="","",VLOOKUP(E6596,[1]PROJECTES!$C$14:$Z$5000,21,FALSE))</f>
        <v/>
      </c>
      <c r="N6596" s="100"/>
      <c r="O6596" s="72" t="s">
        <v>229</v>
      </c>
      <c r="P6596" s="101"/>
      <c r="Q6596" s="132"/>
      <c r="R6596" s="102"/>
      <c r="S6596" s="91"/>
    </row>
    <row r="6597" spans="1:19" s="104" customFormat="1" ht="12.75" customHeight="1" x14ac:dyDescent="0.25">
      <c r="A6597" s="121"/>
      <c r="B6597" s="92" t="str">
        <f>IF(E6597="","",VLOOKUP(E6597,[1]PROJECTES!$C$14:$G$5000,2,FALSE))</f>
        <v/>
      </c>
      <c r="C6597" s="121"/>
      <c r="D6597" s="93" t="str">
        <f>IF(E6597="","",VLOOKUP(E6597,[1]PROJECTES!$C$14:$G$5000,5,FALSE))</f>
        <v/>
      </c>
      <c r="E6597" s="117"/>
      <c r="F6597" s="95"/>
      <c r="G6597" s="96" t="str">
        <f>IF(E6597="","",VLOOKUP(E6597,[1]PROJECTES!$C$14:$G$5000,4,FALSE))</f>
        <v/>
      </c>
      <c r="H6597" s="118"/>
      <c r="I6597" s="97" t="str">
        <f>IF(H6597="","",VLOOKUP(H6597,BD!B$2:C$16,2,FALSE))</f>
        <v/>
      </c>
      <c r="J6597" s="98"/>
      <c r="K6597" s="135" t="str">
        <f t="shared" si="218"/>
        <v/>
      </c>
      <c r="L6597" s="99" t="str">
        <f t="shared" ca="1" si="219"/>
        <v>-</v>
      </c>
      <c r="M6597" s="93" t="str">
        <f>IF(E6597="","",VLOOKUP(E6597,[1]PROJECTES!$C$14:$Z$5000,21,FALSE))</f>
        <v/>
      </c>
      <c r="N6597" s="100"/>
      <c r="O6597" s="72" t="s">
        <v>229</v>
      </c>
      <c r="P6597" s="101"/>
      <c r="Q6597" s="132"/>
      <c r="R6597" s="102"/>
      <c r="S6597" s="91"/>
    </row>
    <row r="6598" spans="1:19" s="104" customFormat="1" ht="12.75" customHeight="1" x14ac:dyDescent="0.25">
      <c r="A6598" s="121"/>
      <c r="B6598" s="92" t="str">
        <f>IF(E6598="","",VLOOKUP(E6598,[1]PROJECTES!$C$14:$G$5000,2,FALSE))</f>
        <v/>
      </c>
      <c r="C6598" s="121"/>
      <c r="D6598" s="93" t="str">
        <f>IF(E6598="","",VLOOKUP(E6598,[1]PROJECTES!$C$14:$G$5000,5,FALSE))</f>
        <v/>
      </c>
      <c r="E6598" s="117"/>
      <c r="F6598" s="95"/>
      <c r="G6598" s="96" t="str">
        <f>IF(E6598="","",VLOOKUP(E6598,[1]PROJECTES!$C$14:$G$5000,4,FALSE))</f>
        <v/>
      </c>
      <c r="H6598" s="118"/>
      <c r="I6598" s="97" t="str">
        <f>IF(H6598="","",VLOOKUP(H6598,BD!B$2:C$16,2,FALSE))</f>
        <v/>
      </c>
      <c r="J6598" s="98"/>
      <c r="K6598" s="135" t="str">
        <f t="shared" si="218"/>
        <v/>
      </c>
      <c r="L6598" s="99" t="str">
        <f t="shared" ca="1" si="219"/>
        <v>-</v>
      </c>
      <c r="M6598" s="93" t="str">
        <f>IF(E6598="","",VLOOKUP(E6598,[1]PROJECTES!$C$14:$Z$5000,21,FALSE))</f>
        <v/>
      </c>
      <c r="N6598" s="100"/>
      <c r="O6598" s="72" t="s">
        <v>229</v>
      </c>
      <c r="P6598" s="101"/>
      <c r="Q6598" s="132"/>
      <c r="R6598" s="102"/>
      <c r="S6598" s="91"/>
    </row>
    <row r="6599" spans="1:19" s="104" customFormat="1" ht="12.75" customHeight="1" x14ac:dyDescent="0.25">
      <c r="A6599" s="121"/>
      <c r="B6599" s="92" t="str">
        <f>IF(E6599="","",VLOOKUP(E6599,[1]PROJECTES!$C$14:$G$5000,2,FALSE))</f>
        <v/>
      </c>
      <c r="C6599" s="121"/>
      <c r="D6599" s="93" t="str">
        <f>IF(E6599="","",VLOOKUP(E6599,[1]PROJECTES!$C$14:$G$5000,5,FALSE))</f>
        <v/>
      </c>
      <c r="E6599" s="117"/>
      <c r="F6599" s="95"/>
      <c r="G6599" s="96" t="str">
        <f>IF(E6599="","",VLOOKUP(E6599,[1]PROJECTES!$C$14:$G$5000,4,FALSE))</f>
        <v/>
      </c>
      <c r="H6599" s="118"/>
      <c r="I6599" s="97" t="str">
        <f>IF(H6599="","",VLOOKUP(H6599,BD!B$2:C$16,2,FALSE))</f>
        <v/>
      </c>
      <c r="J6599" s="98"/>
      <c r="K6599" s="135" t="str">
        <f t="shared" si="218"/>
        <v/>
      </c>
      <c r="L6599" s="99" t="str">
        <f t="shared" ca="1" si="219"/>
        <v>-</v>
      </c>
      <c r="M6599" s="93" t="str">
        <f>IF(E6599="","",VLOOKUP(E6599,[1]PROJECTES!$C$14:$Z$5000,21,FALSE))</f>
        <v/>
      </c>
      <c r="N6599" s="100"/>
      <c r="O6599" s="72" t="s">
        <v>229</v>
      </c>
      <c r="P6599" s="101"/>
      <c r="Q6599" s="132"/>
      <c r="R6599" s="102"/>
      <c r="S6599" s="91"/>
    </row>
    <row r="6600" spans="1:19" s="104" customFormat="1" ht="12.75" customHeight="1" x14ac:dyDescent="0.25">
      <c r="A6600" s="121"/>
      <c r="B6600" s="92" t="str">
        <f>IF(E6600="","",VLOOKUP(E6600,[1]PROJECTES!$C$14:$G$5000,2,FALSE))</f>
        <v/>
      </c>
      <c r="C6600" s="121"/>
      <c r="D6600" s="93" t="str">
        <f>IF(E6600="","",VLOOKUP(E6600,[1]PROJECTES!$C$14:$G$5000,5,FALSE))</f>
        <v/>
      </c>
      <c r="E6600" s="117"/>
      <c r="F6600" s="95"/>
      <c r="G6600" s="96" t="str">
        <f>IF(E6600="","",VLOOKUP(E6600,[1]PROJECTES!$C$14:$G$5000,4,FALSE))</f>
        <v/>
      </c>
      <c r="H6600" s="118"/>
      <c r="I6600" s="97" t="str">
        <f>IF(H6600="","",VLOOKUP(H6600,BD!B$2:C$16,2,FALSE))</f>
        <v/>
      </c>
      <c r="J6600" s="98"/>
      <c r="K6600" s="135" t="str">
        <f t="shared" si="218"/>
        <v/>
      </c>
      <c r="L6600" s="99" t="str">
        <f t="shared" ca="1" si="219"/>
        <v>-</v>
      </c>
      <c r="M6600" s="93" t="str">
        <f>IF(E6600="","",VLOOKUP(E6600,[1]PROJECTES!$C$14:$Z$5000,21,FALSE))</f>
        <v/>
      </c>
      <c r="N6600" s="100"/>
      <c r="O6600" s="72" t="s">
        <v>229</v>
      </c>
      <c r="P6600" s="101"/>
      <c r="Q6600" s="132"/>
      <c r="R6600" s="102"/>
      <c r="S6600" s="91"/>
    </row>
    <row r="6601" spans="1:19" s="104" customFormat="1" ht="12.75" customHeight="1" x14ac:dyDescent="0.25">
      <c r="A6601" s="121"/>
      <c r="B6601" s="92" t="str">
        <f>IF(E6601="","",VLOOKUP(E6601,[1]PROJECTES!$C$14:$G$5000,2,FALSE))</f>
        <v/>
      </c>
      <c r="C6601" s="121"/>
      <c r="D6601" s="93" t="str">
        <f>IF(E6601="","",VLOOKUP(E6601,[1]PROJECTES!$C$14:$G$5000,5,FALSE))</f>
        <v/>
      </c>
      <c r="E6601" s="117"/>
      <c r="F6601" s="95"/>
      <c r="G6601" s="96" t="str">
        <f>IF(E6601="","",VLOOKUP(E6601,[1]PROJECTES!$C$14:$G$5000,4,FALSE))</f>
        <v/>
      </c>
      <c r="H6601" s="118"/>
      <c r="I6601" s="97" t="str">
        <f>IF(H6601="","",VLOOKUP(H6601,BD!B$2:C$16,2,FALSE))</f>
        <v/>
      </c>
      <c r="J6601" s="98"/>
      <c r="K6601" s="135" t="str">
        <f t="shared" si="218"/>
        <v/>
      </c>
      <c r="L6601" s="99" t="str">
        <f t="shared" ca="1" si="219"/>
        <v>-</v>
      </c>
      <c r="M6601" s="93" t="str">
        <f>IF(E6601="","",VLOOKUP(E6601,[1]PROJECTES!$C$14:$Z$5000,21,FALSE))</f>
        <v/>
      </c>
      <c r="N6601" s="100"/>
      <c r="O6601" s="72" t="s">
        <v>229</v>
      </c>
      <c r="P6601" s="101"/>
      <c r="Q6601" s="132"/>
      <c r="R6601" s="102"/>
      <c r="S6601" s="91"/>
    </row>
    <row r="6602" spans="1:19" s="104" customFormat="1" ht="12.75" customHeight="1" x14ac:dyDescent="0.25">
      <c r="A6602" s="121"/>
      <c r="B6602" s="92" t="str">
        <f>IF(E6602="","",VLOOKUP(E6602,[1]PROJECTES!$C$14:$G$5000,2,FALSE))</f>
        <v/>
      </c>
      <c r="C6602" s="121"/>
      <c r="D6602" s="93" t="str">
        <f>IF(E6602="","",VLOOKUP(E6602,[1]PROJECTES!$C$14:$G$5000,5,FALSE))</f>
        <v/>
      </c>
      <c r="E6602" s="117"/>
      <c r="F6602" s="95"/>
      <c r="G6602" s="96" t="str">
        <f>IF(E6602="","",VLOOKUP(E6602,[1]PROJECTES!$C$14:$G$5000,4,FALSE))</f>
        <v/>
      </c>
      <c r="H6602" s="118"/>
      <c r="I6602" s="97" t="str">
        <f>IF(H6602="","",VLOOKUP(H6602,BD!B$2:C$16,2,FALSE))</f>
        <v/>
      </c>
      <c r="J6602" s="98"/>
      <c r="K6602" s="135" t="str">
        <f t="shared" si="218"/>
        <v/>
      </c>
      <c r="L6602" s="99" t="str">
        <f t="shared" ca="1" si="219"/>
        <v>-</v>
      </c>
      <c r="M6602" s="93" t="str">
        <f>IF(E6602="","",VLOOKUP(E6602,[1]PROJECTES!$C$14:$Z$5000,21,FALSE))</f>
        <v/>
      </c>
      <c r="N6602" s="100"/>
      <c r="O6602" s="72" t="s">
        <v>229</v>
      </c>
      <c r="P6602" s="101"/>
      <c r="Q6602" s="132"/>
      <c r="R6602" s="102"/>
      <c r="S6602" s="91"/>
    </row>
    <row r="6603" spans="1:19" s="104" customFormat="1" ht="12.75" customHeight="1" x14ac:dyDescent="0.25">
      <c r="A6603" s="121"/>
      <c r="B6603" s="92" t="str">
        <f>IF(E6603="","",VLOOKUP(E6603,[1]PROJECTES!$C$14:$G$5000,2,FALSE))</f>
        <v/>
      </c>
      <c r="C6603" s="121"/>
      <c r="D6603" s="93" t="str">
        <f>IF(E6603="","",VLOOKUP(E6603,[1]PROJECTES!$C$14:$G$5000,5,FALSE))</f>
        <v/>
      </c>
      <c r="E6603" s="117"/>
      <c r="F6603" s="95"/>
      <c r="G6603" s="96" t="str">
        <f>IF(E6603="","",VLOOKUP(E6603,[1]PROJECTES!$C$14:$G$5000,4,FALSE))</f>
        <v/>
      </c>
      <c r="H6603" s="118"/>
      <c r="I6603" s="97" t="str">
        <f>IF(H6603="","",VLOOKUP(H6603,BD!B$2:C$16,2,FALSE))</f>
        <v/>
      </c>
      <c r="J6603" s="98"/>
      <c r="K6603" s="135" t="str">
        <f t="shared" si="218"/>
        <v/>
      </c>
      <c r="L6603" s="99" t="str">
        <f t="shared" ca="1" si="219"/>
        <v>-</v>
      </c>
      <c r="M6603" s="93" t="str">
        <f>IF(E6603="","",VLOOKUP(E6603,[1]PROJECTES!$C$14:$Z$5000,21,FALSE))</f>
        <v/>
      </c>
      <c r="N6603" s="100"/>
      <c r="O6603" s="72" t="s">
        <v>229</v>
      </c>
      <c r="P6603" s="101"/>
      <c r="Q6603" s="132"/>
      <c r="R6603" s="102"/>
      <c r="S6603" s="91"/>
    </row>
    <row r="6604" spans="1:19" s="104" customFormat="1" ht="12.75" customHeight="1" x14ac:dyDescent="0.25">
      <c r="A6604" s="121"/>
      <c r="B6604" s="92" t="str">
        <f>IF(E6604="","",VLOOKUP(E6604,[1]PROJECTES!$C$14:$G$5000,2,FALSE))</f>
        <v/>
      </c>
      <c r="C6604" s="121"/>
      <c r="D6604" s="93" t="str">
        <f>IF(E6604="","",VLOOKUP(E6604,[1]PROJECTES!$C$14:$G$5000,5,FALSE))</f>
        <v/>
      </c>
      <c r="E6604" s="117"/>
      <c r="F6604" s="95"/>
      <c r="G6604" s="96" t="str">
        <f>IF(E6604="","",VLOOKUP(E6604,[1]PROJECTES!$C$14:$G$5000,4,FALSE))</f>
        <v/>
      </c>
      <c r="H6604" s="118"/>
      <c r="I6604" s="97" t="str">
        <f>IF(H6604="","",VLOOKUP(H6604,BD!B$2:C$16,2,FALSE))</f>
        <v/>
      </c>
      <c r="J6604" s="98"/>
      <c r="K6604" s="135" t="str">
        <f t="shared" si="218"/>
        <v/>
      </c>
      <c r="L6604" s="99" t="str">
        <f t="shared" ca="1" si="219"/>
        <v>-</v>
      </c>
      <c r="M6604" s="93" t="str">
        <f>IF(E6604="","",VLOOKUP(E6604,[1]PROJECTES!$C$14:$Z$5000,21,FALSE))</f>
        <v/>
      </c>
      <c r="N6604" s="100"/>
      <c r="O6604" s="72" t="s">
        <v>229</v>
      </c>
      <c r="P6604" s="101"/>
      <c r="Q6604" s="132"/>
      <c r="R6604" s="102"/>
      <c r="S6604" s="91"/>
    </row>
    <row r="6605" spans="1:19" s="104" customFormat="1" ht="12.75" customHeight="1" x14ac:dyDescent="0.25">
      <c r="A6605" s="121"/>
      <c r="B6605" s="92" t="str">
        <f>IF(E6605="","",VLOOKUP(E6605,[1]PROJECTES!$C$14:$G$5000,2,FALSE))</f>
        <v/>
      </c>
      <c r="C6605" s="121"/>
      <c r="D6605" s="93" t="str">
        <f>IF(E6605="","",VLOOKUP(E6605,[1]PROJECTES!$C$14:$G$5000,5,FALSE))</f>
        <v/>
      </c>
      <c r="E6605" s="117"/>
      <c r="F6605" s="95"/>
      <c r="G6605" s="96" t="str">
        <f>IF(E6605="","",VLOOKUP(E6605,[1]PROJECTES!$C$14:$G$5000,4,FALSE))</f>
        <v/>
      </c>
      <c r="H6605" s="118"/>
      <c r="I6605" s="97" t="str">
        <f>IF(H6605="","",VLOOKUP(H6605,BD!B$2:C$16,2,FALSE))</f>
        <v/>
      </c>
      <c r="J6605" s="98"/>
      <c r="K6605" s="135" t="str">
        <f t="shared" si="218"/>
        <v/>
      </c>
      <c r="L6605" s="99" t="str">
        <f t="shared" ca="1" si="219"/>
        <v>-</v>
      </c>
      <c r="M6605" s="93" t="str">
        <f>IF(E6605="","",VLOOKUP(E6605,[1]PROJECTES!$C$14:$Z$5000,21,FALSE))</f>
        <v/>
      </c>
      <c r="N6605" s="100"/>
      <c r="O6605" s="72" t="s">
        <v>229</v>
      </c>
      <c r="P6605" s="101"/>
      <c r="Q6605" s="132"/>
      <c r="R6605" s="102"/>
      <c r="S6605" s="91"/>
    </row>
    <row r="6606" spans="1:19" s="104" customFormat="1" ht="12.75" customHeight="1" x14ac:dyDescent="0.25">
      <c r="A6606" s="121"/>
      <c r="B6606" s="92" t="str">
        <f>IF(E6606="","",VLOOKUP(E6606,[1]PROJECTES!$C$14:$G$5000,2,FALSE))</f>
        <v/>
      </c>
      <c r="C6606" s="121"/>
      <c r="D6606" s="93" t="str">
        <f>IF(E6606="","",VLOOKUP(E6606,[1]PROJECTES!$C$14:$G$5000,5,FALSE))</f>
        <v/>
      </c>
      <c r="E6606" s="117"/>
      <c r="F6606" s="95"/>
      <c r="G6606" s="96" t="str">
        <f>IF(E6606="","",VLOOKUP(E6606,[1]PROJECTES!$C$14:$G$5000,4,FALSE))</f>
        <v/>
      </c>
      <c r="H6606" s="118"/>
      <c r="I6606" s="97" t="str">
        <f>IF(H6606="","",VLOOKUP(H6606,BD!B$2:C$16,2,FALSE))</f>
        <v/>
      </c>
      <c r="J6606" s="98"/>
      <c r="K6606" s="135" t="str">
        <f t="shared" si="218"/>
        <v/>
      </c>
      <c r="L6606" s="99" t="str">
        <f t="shared" ca="1" si="219"/>
        <v>-</v>
      </c>
      <c r="M6606" s="93" t="str">
        <f>IF(E6606="","",VLOOKUP(E6606,[1]PROJECTES!$C$14:$Z$5000,21,FALSE))</f>
        <v/>
      </c>
      <c r="N6606" s="100"/>
      <c r="O6606" s="72" t="s">
        <v>229</v>
      </c>
      <c r="P6606" s="101"/>
      <c r="Q6606" s="132"/>
      <c r="R6606" s="102"/>
      <c r="S6606" s="91"/>
    </row>
    <row r="6607" spans="1:19" s="104" customFormat="1" ht="12.75" customHeight="1" x14ac:dyDescent="0.25">
      <c r="A6607" s="121"/>
      <c r="B6607" s="92" t="str">
        <f>IF(E6607="","",VLOOKUP(E6607,[1]PROJECTES!$C$14:$G$5000,2,FALSE))</f>
        <v/>
      </c>
      <c r="C6607" s="121"/>
      <c r="D6607" s="93" t="str">
        <f>IF(E6607="","",VLOOKUP(E6607,[1]PROJECTES!$C$14:$G$5000,5,FALSE))</f>
        <v/>
      </c>
      <c r="E6607" s="117"/>
      <c r="F6607" s="95"/>
      <c r="G6607" s="96" t="str">
        <f>IF(E6607="","",VLOOKUP(E6607,[1]PROJECTES!$C$14:$G$5000,4,FALSE))</f>
        <v/>
      </c>
      <c r="H6607" s="118"/>
      <c r="I6607" s="97" t="str">
        <f>IF(H6607="","",VLOOKUP(H6607,BD!B$2:C$16,2,FALSE))</f>
        <v/>
      </c>
      <c r="J6607" s="98"/>
      <c r="K6607" s="135" t="str">
        <f t="shared" si="218"/>
        <v/>
      </c>
      <c r="L6607" s="99" t="str">
        <f t="shared" ca="1" si="219"/>
        <v>-</v>
      </c>
      <c r="M6607" s="93" t="str">
        <f>IF(E6607="","",VLOOKUP(E6607,[1]PROJECTES!$C$14:$Z$5000,21,FALSE))</f>
        <v/>
      </c>
      <c r="N6607" s="100"/>
      <c r="O6607" s="72" t="s">
        <v>229</v>
      </c>
      <c r="P6607" s="101"/>
      <c r="Q6607" s="132"/>
      <c r="R6607" s="102"/>
      <c r="S6607" s="91"/>
    </row>
    <row r="6608" spans="1:19" s="104" customFormat="1" ht="12.75" customHeight="1" x14ac:dyDescent="0.25">
      <c r="A6608" s="121"/>
      <c r="B6608" s="92" t="str">
        <f>IF(E6608="","",VLOOKUP(E6608,[1]PROJECTES!$C$14:$G$5000,2,FALSE))</f>
        <v/>
      </c>
      <c r="C6608" s="121"/>
      <c r="D6608" s="93" t="str">
        <f>IF(E6608="","",VLOOKUP(E6608,[1]PROJECTES!$C$14:$G$5000,5,FALSE))</f>
        <v/>
      </c>
      <c r="E6608" s="117"/>
      <c r="F6608" s="95"/>
      <c r="G6608" s="96" t="str">
        <f>IF(E6608="","",VLOOKUP(E6608,[1]PROJECTES!$C$14:$G$5000,4,FALSE))</f>
        <v/>
      </c>
      <c r="H6608" s="118"/>
      <c r="I6608" s="97" t="str">
        <f>IF(H6608="","",VLOOKUP(H6608,BD!B$2:C$16,2,FALSE))</f>
        <v/>
      </c>
      <c r="J6608" s="98"/>
      <c r="K6608" s="135" t="str">
        <f t="shared" si="218"/>
        <v/>
      </c>
      <c r="L6608" s="99" t="str">
        <f t="shared" ca="1" si="219"/>
        <v>-</v>
      </c>
      <c r="M6608" s="93" t="str">
        <f>IF(E6608="","",VLOOKUP(E6608,[1]PROJECTES!$C$14:$Z$5000,21,FALSE))</f>
        <v/>
      </c>
      <c r="N6608" s="100"/>
      <c r="O6608" s="72" t="s">
        <v>229</v>
      </c>
      <c r="P6608" s="101"/>
      <c r="Q6608" s="132"/>
      <c r="R6608" s="102"/>
      <c r="S6608" s="91"/>
    </row>
    <row r="6609" spans="1:19" s="104" customFormat="1" ht="12.75" customHeight="1" x14ac:dyDescent="0.25">
      <c r="A6609" s="121"/>
      <c r="B6609" s="92" t="str">
        <f>IF(E6609="","",VLOOKUP(E6609,[1]PROJECTES!$C$14:$G$5000,2,FALSE))</f>
        <v/>
      </c>
      <c r="C6609" s="121"/>
      <c r="D6609" s="93" t="str">
        <f>IF(E6609="","",VLOOKUP(E6609,[1]PROJECTES!$C$14:$G$5000,5,FALSE))</f>
        <v/>
      </c>
      <c r="E6609" s="117"/>
      <c r="F6609" s="95"/>
      <c r="G6609" s="96" t="str">
        <f>IF(E6609="","",VLOOKUP(E6609,[1]PROJECTES!$C$14:$G$5000,4,FALSE))</f>
        <v/>
      </c>
      <c r="H6609" s="118"/>
      <c r="I6609" s="97" t="str">
        <f>IF(H6609="","",VLOOKUP(H6609,BD!B$2:C$16,2,FALSE))</f>
        <v/>
      </c>
      <c r="J6609" s="98"/>
      <c r="K6609" s="135" t="str">
        <f t="shared" si="218"/>
        <v/>
      </c>
      <c r="L6609" s="99" t="str">
        <f t="shared" ca="1" si="219"/>
        <v>-</v>
      </c>
      <c r="M6609" s="93" t="str">
        <f>IF(E6609="","",VLOOKUP(E6609,[1]PROJECTES!$C$14:$Z$5000,21,FALSE))</f>
        <v/>
      </c>
      <c r="N6609" s="100"/>
      <c r="O6609" s="72" t="s">
        <v>229</v>
      </c>
      <c r="P6609" s="101"/>
      <c r="Q6609" s="132"/>
      <c r="R6609" s="102"/>
      <c r="S6609" s="91"/>
    </row>
    <row r="6610" spans="1:19" s="104" customFormat="1" ht="12.75" customHeight="1" x14ac:dyDescent="0.25">
      <c r="A6610" s="121"/>
      <c r="B6610" s="92" t="str">
        <f>IF(E6610="","",VLOOKUP(E6610,[1]PROJECTES!$C$14:$G$5000,2,FALSE))</f>
        <v/>
      </c>
      <c r="C6610" s="121"/>
      <c r="D6610" s="93" t="str">
        <f>IF(E6610="","",VLOOKUP(E6610,[1]PROJECTES!$C$14:$G$5000,5,FALSE))</f>
        <v/>
      </c>
      <c r="E6610" s="117"/>
      <c r="F6610" s="95"/>
      <c r="G6610" s="96" t="str">
        <f>IF(E6610="","",VLOOKUP(E6610,[1]PROJECTES!$C$14:$G$5000,4,FALSE))</f>
        <v/>
      </c>
      <c r="H6610" s="118"/>
      <c r="I6610" s="97" t="str">
        <f>IF(H6610="","",VLOOKUP(H6610,BD!B$2:C$16,2,FALSE))</f>
        <v/>
      </c>
      <c r="J6610" s="98"/>
      <c r="K6610" s="135" t="str">
        <f t="shared" si="218"/>
        <v/>
      </c>
      <c r="L6610" s="99" t="str">
        <f t="shared" ca="1" si="219"/>
        <v>-</v>
      </c>
      <c r="M6610" s="93" t="str">
        <f>IF(E6610="","",VLOOKUP(E6610,[1]PROJECTES!$C$14:$Z$5000,21,FALSE))</f>
        <v/>
      </c>
      <c r="N6610" s="100"/>
      <c r="O6610" s="72" t="s">
        <v>229</v>
      </c>
      <c r="P6610" s="101"/>
      <c r="Q6610" s="132"/>
      <c r="R6610" s="102"/>
      <c r="S6610" s="91"/>
    </row>
    <row r="6611" spans="1:19" s="104" customFormat="1" ht="12.75" customHeight="1" x14ac:dyDescent="0.25">
      <c r="A6611" s="121"/>
      <c r="B6611" s="92" t="str">
        <f>IF(E6611="","",VLOOKUP(E6611,[1]PROJECTES!$C$14:$G$5000,2,FALSE))</f>
        <v/>
      </c>
      <c r="C6611" s="121"/>
      <c r="D6611" s="93" t="str">
        <f>IF(E6611="","",VLOOKUP(E6611,[1]PROJECTES!$C$14:$G$5000,5,FALSE))</f>
        <v/>
      </c>
      <c r="E6611" s="117"/>
      <c r="F6611" s="95"/>
      <c r="G6611" s="96" t="str">
        <f>IF(E6611="","",VLOOKUP(E6611,[1]PROJECTES!$C$14:$G$5000,4,FALSE))</f>
        <v/>
      </c>
      <c r="H6611" s="118"/>
      <c r="I6611" s="97" t="str">
        <f>IF(H6611="","",VLOOKUP(H6611,BD!B$2:C$16,2,FALSE))</f>
        <v/>
      </c>
      <c r="J6611" s="98"/>
      <c r="K6611" s="135" t="str">
        <f t="shared" si="218"/>
        <v/>
      </c>
      <c r="L6611" s="99" t="str">
        <f t="shared" ca="1" si="219"/>
        <v>-</v>
      </c>
      <c r="M6611" s="93" t="str">
        <f>IF(E6611="","",VLOOKUP(E6611,[1]PROJECTES!$C$14:$Z$5000,21,FALSE))</f>
        <v/>
      </c>
      <c r="N6611" s="100"/>
      <c r="O6611" s="72" t="s">
        <v>229</v>
      </c>
      <c r="P6611" s="101"/>
      <c r="Q6611" s="132"/>
      <c r="R6611" s="102"/>
      <c r="S6611" s="91"/>
    </row>
    <row r="6612" spans="1:19" s="104" customFormat="1" ht="12.75" customHeight="1" x14ac:dyDescent="0.25">
      <c r="A6612" s="121"/>
      <c r="B6612" s="92" t="str">
        <f>IF(E6612="","",VLOOKUP(E6612,[1]PROJECTES!$C$14:$G$5000,2,FALSE))</f>
        <v/>
      </c>
      <c r="C6612" s="121"/>
      <c r="D6612" s="93" t="str">
        <f>IF(E6612="","",VLOOKUP(E6612,[1]PROJECTES!$C$14:$G$5000,5,FALSE))</f>
        <v/>
      </c>
      <c r="E6612" s="117"/>
      <c r="F6612" s="95"/>
      <c r="G6612" s="96" t="str">
        <f>IF(E6612="","",VLOOKUP(E6612,[1]PROJECTES!$C$14:$G$5000,4,FALSE))</f>
        <v/>
      </c>
      <c r="H6612" s="118"/>
      <c r="I6612" s="97" t="str">
        <f>IF(H6612="","",VLOOKUP(H6612,BD!B$2:C$16,2,FALSE))</f>
        <v/>
      </c>
      <c r="J6612" s="98"/>
      <c r="K6612" s="135" t="str">
        <f t="shared" si="218"/>
        <v/>
      </c>
      <c r="L6612" s="99" t="str">
        <f t="shared" ca="1" si="219"/>
        <v>-</v>
      </c>
      <c r="M6612" s="93" t="str">
        <f>IF(E6612="","",VLOOKUP(E6612,[1]PROJECTES!$C$14:$Z$5000,21,FALSE))</f>
        <v/>
      </c>
      <c r="N6612" s="100"/>
      <c r="O6612" s="72" t="s">
        <v>229</v>
      </c>
      <c r="P6612" s="101"/>
      <c r="Q6612" s="132"/>
      <c r="R6612" s="102"/>
      <c r="S6612" s="91"/>
    </row>
    <row r="6613" spans="1:19" s="104" customFormat="1" ht="12.75" customHeight="1" x14ac:dyDescent="0.25">
      <c r="A6613" s="121"/>
      <c r="B6613" s="92" t="str">
        <f>IF(E6613="","",VLOOKUP(E6613,[1]PROJECTES!$C$14:$G$5000,2,FALSE))</f>
        <v/>
      </c>
      <c r="C6613" s="121"/>
      <c r="D6613" s="93" t="str">
        <f>IF(E6613="","",VLOOKUP(E6613,[1]PROJECTES!$C$14:$G$5000,5,FALSE))</f>
        <v/>
      </c>
      <c r="E6613" s="117"/>
      <c r="F6613" s="95"/>
      <c r="G6613" s="96" t="str">
        <f>IF(E6613="","",VLOOKUP(E6613,[1]PROJECTES!$C$14:$G$5000,4,FALSE))</f>
        <v/>
      </c>
      <c r="H6613" s="118"/>
      <c r="I6613" s="97" t="str">
        <f>IF(H6613="","",VLOOKUP(H6613,BD!B$2:C$16,2,FALSE))</f>
        <v/>
      </c>
      <c r="J6613" s="98"/>
      <c r="K6613" s="135" t="str">
        <f t="shared" si="218"/>
        <v/>
      </c>
      <c r="L6613" s="99" t="str">
        <f t="shared" ca="1" si="219"/>
        <v>-</v>
      </c>
      <c r="M6613" s="93" t="str">
        <f>IF(E6613="","",VLOOKUP(E6613,[1]PROJECTES!$C$14:$Z$5000,21,FALSE))</f>
        <v/>
      </c>
      <c r="N6613" s="100"/>
      <c r="O6613" s="72" t="s">
        <v>229</v>
      </c>
      <c r="P6613" s="101"/>
      <c r="Q6613" s="132"/>
      <c r="R6613" s="102"/>
      <c r="S6613" s="91"/>
    </row>
    <row r="6614" spans="1:19" s="104" customFormat="1" ht="12.75" customHeight="1" x14ac:dyDescent="0.25">
      <c r="A6614" s="121"/>
      <c r="B6614" s="92" t="str">
        <f>IF(E6614="","",VLOOKUP(E6614,[1]PROJECTES!$C$14:$G$5000,2,FALSE))</f>
        <v/>
      </c>
      <c r="C6614" s="121"/>
      <c r="D6614" s="93" t="str">
        <f>IF(E6614="","",VLOOKUP(E6614,[1]PROJECTES!$C$14:$G$5000,5,FALSE))</f>
        <v/>
      </c>
      <c r="E6614" s="117"/>
      <c r="F6614" s="95"/>
      <c r="G6614" s="96" t="str">
        <f>IF(E6614="","",VLOOKUP(E6614,[1]PROJECTES!$C$14:$G$5000,4,FALSE))</f>
        <v/>
      </c>
      <c r="H6614" s="118"/>
      <c r="I6614" s="97" t="str">
        <f>IF(H6614="","",VLOOKUP(H6614,BD!B$2:C$16,2,FALSE))</f>
        <v/>
      </c>
      <c r="J6614" s="98"/>
      <c r="K6614" s="135" t="str">
        <f t="shared" si="218"/>
        <v/>
      </c>
      <c r="L6614" s="99" t="str">
        <f t="shared" ca="1" si="219"/>
        <v>-</v>
      </c>
      <c r="M6614" s="93" t="str">
        <f>IF(E6614="","",VLOOKUP(E6614,[1]PROJECTES!$C$14:$Z$5000,21,FALSE))</f>
        <v/>
      </c>
      <c r="N6614" s="100"/>
      <c r="O6614" s="72" t="s">
        <v>229</v>
      </c>
      <c r="P6614" s="101"/>
      <c r="Q6614" s="132"/>
      <c r="R6614" s="102"/>
      <c r="S6614" s="91"/>
    </row>
    <row r="6615" spans="1:19" s="104" customFormat="1" ht="12.75" customHeight="1" x14ac:dyDescent="0.25">
      <c r="A6615" s="121"/>
      <c r="B6615" s="92" t="str">
        <f>IF(E6615="","",VLOOKUP(E6615,[1]PROJECTES!$C$14:$G$5000,2,FALSE))</f>
        <v/>
      </c>
      <c r="C6615" s="121"/>
      <c r="D6615" s="93" t="str">
        <f>IF(E6615="","",VLOOKUP(E6615,[1]PROJECTES!$C$14:$G$5000,5,FALSE))</f>
        <v/>
      </c>
      <c r="E6615" s="117"/>
      <c r="F6615" s="95"/>
      <c r="G6615" s="96" t="str">
        <f>IF(E6615="","",VLOOKUP(E6615,[1]PROJECTES!$C$14:$G$5000,4,FALSE))</f>
        <v/>
      </c>
      <c r="H6615" s="118"/>
      <c r="I6615" s="97" t="str">
        <f>IF(H6615="","",VLOOKUP(H6615,BD!B$2:C$16,2,FALSE))</f>
        <v/>
      </c>
      <c r="J6615" s="98"/>
      <c r="K6615" s="135" t="str">
        <f t="shared" si="218"/>
        <v/>
      </c>
      <c r="L6615" s="99" t="str">
        <f t="shared" ca="1" si="219"/>
        <v>-</v>
      </c>
      <c r="M6615" s="93" t="str">
        <f>IF(E6615="","",VLOOKUP(E6615,[1]PROJECTES!$C$14:$Z$5000,21,FALSE))</f>
        <v/>
      </c>
      <c r="N6615" s="100"/>
      <c r="O6615" s="72" t="s">
        <v>229</v>
      </c>
      <c r="P6615" s="101"/>
      <c r="Q6615" s="132"/>
      <c r="R6615" s="102"/>
      <c r="S6615" s="91"/>
    </row>
    <row r="6616" spans="1:19" s="104" customFormat="1" ht="12.75" customHeight="1" x14ac:dyDescent="0.25">
      <c r="A6616" s="121"/>
      <c r="B6616" s="92" t="str">
        <f>IF(E6616="","",VLOOKUP(E6616,[1]PROJECTES!$C$14:$G$5000,2,FALSE))</f>
        <v/>
      </c>
      <c r="C6616" s="121"/>
      <c r="D6616" s="93" t="str">
        <f>IF(E6616="","",VLOOKUP(E6616,[1]PROJECTES!$C$14:$G$5000,5,FALSE))</f>
        <v/>
      </c>
      <c r="E6616" s="117"/>
      <c r="F6616" s="95"/>
      <c r="G6616" s="96" t="str">
        <f>IF(E6616="","",VLOOKUP(E6616,[1]PROJECTES!$C$14:$G$5000,4,FALSE))</f>
        <v/>
      </c>
      <c r="H6616" s="118"/>
      <c r="I6616" s="97" t="str">
        <f>IF(H6616="","",VLOOKUP(H6616,BD!B$2:C$16,2,FALSE))</f>
        <v/>
      </c>
      <c r="J6616" s="98"/>
      <c r="K6616" s="135" t="str">
        <f t="shared" si="218"/>
        <v/>
      </c>
      <c r="L6616" s="99" t="str">
        <f t="shared" ca="1" si="219"/>
        <v>-</v>
      </c>
      <c r="M6616" s="93" t="str">
        <f>IF(E6616="","",VLOOKUP(E6616,[1]PROJECTES!$C$14:$Z$5000,21,FALSE))</f>
        <v/>
      </c>
      <c r="N6616" s="100"/>
      <c r="O6616" s="72" t="s">
        <v>229</v>
      </c>
      <c r="P6616" s="101"/>
      <c r="Q6616" s="132"/>
      <c r="R6616" s="102"/>
      <c r="S6616" s="91"/>
    </row>
    <row r="6617" spans="1:19" s="104" customFormat="1" ht="12.75" customHeight="1" x14ac:dyDescent="0.25">
      <c r="A6617" s="121"/>
      <c r="B6617" s="92" t="str">
        <f>IF(E6617="","",VLOOKUP(E6617,[1]PROJECTES!$C$14:$G$5000,2,FALSE))</f>
        <v/>
      </c>
      <c r="C6617" s="121"/>
      <c r="D6617" s="93" t="str">
        <f>IF(E6617="","",VLOOKUP(E6617,[1]PROJECTES!$C$14:$G$5000,5,FALSE))</f>
        <v/>
      </c>
      <c r="E6617" s="117"/>
      <c r="F6617" s="95"/>
      <c r="G6617" s="96" t="str">
        <f>IF(E6617="","",VLOOKUP(E6617,[1]PROJECTES!$C$14:$G$5000,4,FALSE))</f>
        <v/>
      </c>
      <c r="H6617" s="118"/>
      <c r="I6617" s="97" t="str">
        <f>IF(H6617="","",VLOOKUP(H6617,BD!B$2:C$16,2,FALSE))</f>
        <v/>
      </c>
      <c r="J6617" s="98"/>
      <c r="K6617" s="135" t="str">
        <f t="shared" si="218"/>
        <v/>
      </c>
      <c r="L6617" s="99" t="str">
        <f t="shared" ca="1" si="219"/>
        <v>-</v>
      </c>
      <c r="M6617" s="93" t="str">
        <f>IF(E6617="","",VLOOKUP(E6617,[1]PROJECTES!$C$14:$Z$5000,21,FALSE))</f>
        <v/>
      </c>
      <c r="N6617" s="100"/>
      <c r="O6617" s="72" t="s">
        <v>229</v>
      </c>
      <c r="P6617" s="101"/>
      <c r="Q6617" s="132"/>
      <c r="R6617" s="102"/>
      <c r="S6617" s="91"/>
    </row>
    <row r="6618" spans="1:19" s="104" customFormat="1" ht="12.75" customHeight="1" x14ac:dyDescent="0.25">
      <c r="A6618" s="121"/>
      <c r="B6618" s="92" t="str">
        <f>IF(E6618="","",VLOOKUP(E6618,[1]PROJECTES!$C$14:$G$5000,2,FALSE))</f>
        <v/>
      </c>
      <c r="C6618" s="121"/>
      <c r="D6618" s="93" t="str">
        <f>IF(E6618="","",VLOOKUP(E6618,[1]PROJECTES!$C$14:$G$5000,5,FALSE))</f>
        <v/>
      </c>
      <c r="E6618" s="117"/>
      <c r="F6618" s="95"/>
      <c r="G6618" s="96" t="str">
        <f>IF(E6618="","",VLOOKUP(E6618,[1]PROJECTES!$C$14:$G$5000,4,FALSE))</f>
        <v/>
      </c>
      <c r="H6618" s="118"/>
      <c r="I6618" s="97" t="str">
        <f>IF(H6618="","",VLOOKUP(H6618,BD!B$2:C$16,2,FALSE))</f>
        <v/>
      </c>
      <c r="J6618" s="98"/>
      <c r="K6618" s="135" t="str">
        <f t="shared" si="218"/>
        <v/>
      </c>
      <c r="L6618" s="99" t="str">
        <f t="shared" ca="1" si="219"/>
        <v>-</v>
      </c>
      <c r="M6618" s="93" t="str">
        <f>IF(E6618="","",VLOOKUP(E6618,[1]PROJECTES!$C$14:$Z$5000,21,FALSE))</f>
        <v/>
      </c>
      <c r="N6618" s="100"/>
      <c r="O6618" s="72" t="s">
        <v>229</v>
      </c>
      <c r="P6618" s="101"/>
      <c r="Q6618" s="132"/>
      <c r="R6618" s="102"/>
      <c r="S6618" s="91"/>
    </row>
    <row r="6619" spans="1:19" s="104" customFormat="1" ht="12.75" customHeight="1" x14ac:dyDescent="0.25">
      <c r="A6619" s="121"/>
      <c r="B6619" s="92" t="str">
        <f>IF(E6619="","",VLOOKUP(E6619,[1]PROJECTES!$C$14:$G$5000,2,FALSE))</f>
        <v/>
      </c>
      <c r="C6619" s="121"/>
      <c r="D6619" s="93" t="str">
        <f>IF(E6619="","",VLOOKUP(E6619,[1]PROJECTES!$C$14:$G$5000,5,FALSE))</f>
        <v/>
      </c>
      <c r="E6619" s="117"/>
      <c r="F6619" s="95"/>
      <c r="G6619" s="96" t="str">
        <f>IF(E6619="","",VLOOKUP(E6619,[1]PROJECTES!$C$14:$G$5000,4,FALSE))</f>
        <v/>
      </c>
      <c r="H6619" s="118"/>
      <c r="I6619" s="97" t="str">
        <f>IF(H6619="","",VLOOKUP(H6619,BD!B$2:C$16,2,FALSE))</f>
        <v/>
      </c>
      <c r="J6619" s="98"/>
      <c r="K6619" s="135" t="str">
        <f t="shared" si="218"/>
        <v/>
      </c>
      <c r="L6619" s="99" t="str">
        <f t="shared" ca="1" si="219"/>
        <v>-</v>
      </c>
      <c r="M6619" s="93" t="str">
        <f>IF(E6619="","",VLOOKUP(E6619,[1]PROJECTES!$C$14:$Z$5000,21,FALSE))</f>
        <v/>
      </c>
      <c r="N6619" s="100"/>
      <c r="O6619" s="72" t="s">
        <v>229</v>
      </c>
      <c r="P6619" s="101"/>
      <c r="Q6619" s="132"/>
      <c r="R6619" s="102"/>
      <c r="S6619" s="91"/>
    </row>
    <row r="6620" spans="1:19" s="104" customFormat="1" ht="12.75" customHeight="1" x14ac:dyDescent="0.25">
      <c r="A6620" s="121"/>
      <c r="B6620" s="92" t="str">
        <f>IF(E6620="","",VLOOKUP(E6620,[1]PROJECTES!$C$14:$G$5000,2,FALSE))</f>
        <v/>
      </c>
      <c r="C6620" s="121"/>
      <c r="D6620" s="93" t="str">
        <f>IF(E6620="","",VLOOKUP(E6620,[1]PROJECTES!$C$14:$G$5000,5,FALSE))</f>
        <v/>
      </c>
      <c r="E6620" s="117"/>
      <c r="F6620" s="95"/>
      <c r="G6620" s="96" t="str">
        <f>IF(E6620="","",VLOOKUP(E6620,[1]PROJECTES!$C$14:$G$5000,4,FALSE))</f>
        <v/>
      </c>
      <c r="H6620" s="118"/>
      <c r="I6620" s="97" t="str">
        <f>IF(H6620="","",VLOOKUP(H6620,BD!B$2:C$16,2,FALSE))</f>
        <v/>
      </c>
      <c r="J6620" s="98"/>
      <c r="K6620" s="135" t="str">
        <f t="shared" si="218"/>
        <v/>
      </c>
      <c r="L6620" s="99" t="str">
        <f t="shared" ca="1" si="219"/>
        <v>-</v>
      </c>
      <c r="M6620" s="93" t="str">
        <f>IF(E6620="","",VLOOKUP(E6620,[1]PROJECTES!$C$14:$Z$5000,21,FALSE))</f>
        <v/>
      </c>
      <c r="N6620" s="100"/>
      <c r="O6620" s="72" t="s">
        <v>229</v>
      </c>
      <c r="P6620" s="101"/>
      <c r="Q6620" s="132"/>
      <c r="R6620" s="102"/>
      <c r="S6620" s="91"/>
    </row>
    <row r="6621" spans="1:19" s="104" customFormat="1" ht="12.75" customHeight="1" x14ac:dyDescent="0.25">
      <c r="A6621" s="121"/>
      <c r="B6621" s="92" t="str">
        <f>IF(E6621="","",VLOOKUP(E6621,[1]PROJECTES!$C$14:$G$5000,2,FALSE))</f>
        <v/>
      </c>
      <c r="C6621" s="121"/>
      <c r="D6621" s="93" t="str">
        <f>IF(E6621="","",VLOOKUP(E6621,[1]PROJECTES!$C$14:$G$5000,5,FALSE))</f>
        <v/>
      </c>
      <c r="E6621" s="117"/>
      <c r="F6621" s="95"/>
      <c r="G6621" s="96" t="str">
        <f>IF(E6621="","",VLOOKUP(E6621,[1]PROJECTES!$C$14:$G$5000,4,FALSE))</f>
        <v/>
      </c>
      <c r="H6621" s="118"/>
      <c r="I6621" s="97" t="str">
        <f>IF(H6621="","",VLOOKUP(H6621,BD!B$2:C$16,2,FALSE))</f>
        <v/>
      </c>
      <c r="J6621" s="98"/>
      <c r="K6621" s="135" t="str">
        <f t="shared" si="218"/>
        <v/>
      </c>
      <c r="L6621" s="99" t="str">
        <f t="shared" ca="1" si="219"/>
        <v>-</v>
      </c>
      <c r="M6621" s="93" t="str">
        <f>IF(E6621="","",VLOOKUP(E6621,[1]PROJECTES!$C$14:$Z$5000,21,FALSE))</f>
        <v/>
      </c>
      <c r="N6621" s="100"/>
      <c r="O6621" s="72" t="s">
        <v>229</v>
      </c>
      <c r="P6621" s="101"/>
      <c r="Q6621" s="132"/>
      <c r="R6621" s="102"/>
      <c r="S6621" s="91"/>
    </row>
    <row r="6622" spans="1:19" s="104" customFormat="1" ht="12.75" customHeight="1" x14ac:dyDescent="0.25">
      <c r="A6622" s="121"/>
      <c r="B6622" s="92" t="str">
        <f>IF(E6622="","",VLOOKUP(E6622,[1]PROJECTES!$C$14:$G$5000,2,FALSE))</f>
        <v/>
      </c>
      <c r="C6622" s="121"/>
      <c r="D6622" s="93" t="str">
        <f>IF(E6622="","",VLOOKUP(E6622,[1]PROJECTES!$C$14:$G$5000,5,FALSE))</f>
        <v/>
      </c>
      <c r="E6622" s="117"/>
      <c r="F6622" s="95"/>
      <c r="G6622" s="96" t="str">
        <f>IF(E6622="","",VLOOKUP(E6622,[1]PROJECTES!$C$14:$G$5000,4,FALSE))</f>
        <v/>
      </c>
      <c r="H6622" s="118"/>
      <c r="I6622" s="97" t="str">
        <f>IF(H6622="","",VLOOKUP(H6622,BD!B$2:C$16,2,FALSE))</f>
        <v/>
      </c>
      <c r="J6622" s="98"/>
      <c r="K6622" s="135" t="str">
        <f t="shared" si="218"/>
        <v/>
      </c>
      <c r="L6622" s="99" t="str">
        <f t="shared" ca="1" si="219"/>
        <v>-</v>
      </c>
      <c r="M6622" s="93" t="str">
        <f>IF(E6622="","",VLOOKUP(E6622,[1]PROJECTES!$C$14:$Z$5000,21,FALSE))</f>
        <v/>
      </c>
      <c r="N6622" s="100"/>
      <c r="O6622" s="72" t="s">
        <v>229</v>
      </c>
      <c r="P6622" s="101"/>
      <c r="Q6622" s="132"/>
      <c r="R6622" s="102"/>
      <c r="S6622" s="91"/>
    </row>
    <row r="6623" spans="1:19" s="104" customFormat="1" ht="12.75" customHeight="1" x14ac:dyDescent="0.25">
      <c r="A6623" s="121"/>
      <c r="B6623" s="92" t="str">
        <f>IF(E6623="","",VLOOKUP(E6623,[1]PROJECTES!$C$14:$G$5000,2,FALSE))</f>
        <v/>
      </c>
      <c r="C6623" s="121"/>
      <c r="D6623" s="93" t="str">
        <f>IF(E6623="","",VLOOKUP(E6623,[1]PROJECTES!$C$14:$G$5000,5,FALSE))</f>
        <v/>
      </c>
      <c r="E6623" s="117"/>
      <c r="F6623" s="95"/>
      <c r="G6623" s="96" t="str">
        <f>IF(E6623="","",VLOOKUP(E6623,[1]PROJECTES!$C$14:$G$5000,4,FALSE))</f>
        <v/>
      </c>
      <c r="H6623" s="118"/>
      <c r="I6623" s="97" t="str">
        <f>IF(H6623="","",VLOOKUP(H6623,BD!B$2:C$16,2,FALSE))</f>
        <v/>
      </c>
      <c r="J6623" s="98"/>
      <c r="K6623" s="135" t="str">
        <f t="shared" si="218"/>
        <v/>
      </c>
      <c r="L6623" s="99" t="str">
        <f t="shared" ca="1" si="219"/>
        <v>-</v>
      </c>
      <c r="M6623" s="93" t="str">
        <f>IF(E6623="","",VLOOKUP(E6623,[1]PROJECTES!$C$14:$Z$5000,21,FALSE))</f>
        <v/>
      </c>
      <c r="N6623" s="100"/>
      <c r="O6623" s="72" t="s">
        <v>229</v>
      </c>
      <c r="P6623" s="101"/>
      <c r="Q6623" s="132"/>
      <c r="R6623" s="102"/>
      <c r="S6623" s="91"/>
    </row>
    <row r="6624" spans="1:19" s="104" customFormat="1" ht="12.75" customHeight="1" x14ac:dyDescent="0.25">
      <c r="A6624" s="121"/>
      <c r="B6624" s="92" t="str">
        <f>IF(E6624="","",VLOOKUP(E6624,[1]PROJECTES!$C$14:$G$5000,2,FALSE))</f>
        <v/>
      </c>
      <c r="C6624" s="121"/>
      <c r="D6624" s="93" t="str">
        <f>IF(E6624="","",VLOOKUP(E6624,[1]PROJECTES!$C$14:$G$5000,5,FALSE))</f>
        <v/>
      </c>
      <c r="E6624" s="117"/>
      <c r="F6624" s="95"/>
      <c r="G6624" s="96" t="str">
        <f>IF(E6624="","",VLOOKUP(E6624,[1]PROJECTES!$C$14:$G$5000,4,FALSE))</f>
        <v/>
      </c>
      <c r="H6624" s="118"/>
      <c r="I6624" s="97" t="str">
        <f>IF(H6624="","",VLOOKUP(H6624,BD!B$2:C$16,2,FALSE))</f>
        <v/>
      </c>
      <c r="J6624" s="98"/>
      <c r="K6624" s="135" t="str">
        <f t="shared" si="218"/>
        <v/>
      </c>
      <c r="L6624" s="99" t="str">
        <f t="shared" ca="1" si="219"/>
        <v>-</v>
      </c>
      <c r="M6624" s="93" t="str">
        <f>IF(E6624="","",VLOOKUP(E6624,[1]PROJECTES!$C$14:$Z$5000,21,FALSE))</f>
        <v/>
      </c>
      <c r="N6624" s="100"/>
      <c r="O6624" s="72" t="s">
        <v>229</v>
      </c>
      <c r="P6624" s="101"/>
      <c r="Q6624" s="132"/>
      <c r="R6624" s="102"/>
      <c r="S6624" s="91"/>
    </row>
    <row r="6625" spans="1:19" s="104" customFormat="1" ht="12.75" customHeight="1" x14ac:dyDescent="0.25">
      <c r="A6625" s="121"/>
      <c r="B6625" s="92" t="str">
        <f>IF(E6625="","",VLOOKUP(E6625,[1]PROJECTES!$C$14:$G$5000,2,FALSE))</f>
        <v/>
      </c>
      <c r="C6625" s="121"/>
      <c r="D6625" s="93" t="str">
        <f>IF(E6625="","",VLOOKUP(E6625,[1]PROJECTES!$C$14:$G$5000,5,FALSE))</f>
        <v/>
      </c>
      <c r="E6625" s="117"/>
      <c r="F6625" s="95"/>
      <c r="G6625" s="96" t="str">
        <f>IF(E6625="","",VLOOKUP(E6625,[1]PROJECTES!$C$14:$G$5000,4,FALSE))</f>
        <v/>
      </c>
      <c r="H6625" s="118"/>
      <c r="I6625" s="97" t="str">
        <f>IF(H6625="","",VLOOKUP(H6625,BD!B$2:C$16,2,FALSE))</f>
        <v/>
      </c>
      <c r="J6625" s="98"/>
      <c r="K6625" s="135" t="str">
        <f t="shared" si="218"/>
        <v/>
      </c>
      <c r="L6625" s="99" t="str">
        <f t="shared" ca="1" si="219"/>
        <v>-</v>
      </c>
      <c r="M6625" s="93" t="str">
        <f>IF(E6625="","",VLOOKUP(E6625,[1]PROJECTES!$C$14:$Z$5000,21,FALSE))</f>
        <v/>
      </c>
      <c r="N6625" s="100"/>
      <c r="O6625" s="72" t="s">
        <v>229</v>
      </c>
      <c r="P6625" s="101"/>
      <c r="Q6625" s="132"/>
      <c r="R6625" s="102"/>
      <c r="S6625" s="91"/>
    </row>
    <row r="6626" spans="1:19" s="104" customFormat="1" ht="12.75" customHeight="1" x14ac:dyDescent="0.25">
      <c r="A6626" s="121"/>
      <c r="B6626" s="92" t="str">
        <f>IF(E6626="","",VLOOKUP(E6626,[1]PROJECTES!$C$14:$G$5000,2,FALSE))</f>
        <v/>
      </c>
      <c r="C6626" s="121"/>
      <c r="D6626" s="93" t="str">
        <f>IF(E6626="","",VLOOKUP(E6626,[1]PROJECTES!$C$14:$G$5000,5,FALSE))</f>
        <v/>
      </c>
      <c r="E6626" s="117"/>
      <c r="F6626" s="95"/>
      <c r="G6626" s="96" t="str">
        <f>IF(E6626="","",VLOOKUP(E6626,[1]PROJECTES!$C$14:$G$5000,4,FALSE))</f>
        <v/>
      </c>
      <c r="H6626" s="118"/>
      <c r="I6626" s="97" t="str">
        <f>IF(H6626="","",VLOOKUP(H6626,BD!B$2:C$16,2,FALSE))</f>
        <v/>
      </c>
      <c r="J6626" s="98"/>
      <c r="K6626" s="135" t="str">
        <f t="shared" si="218"/>
        <v/>
      </c>
      <c r="L6626" s="99" t="str">
        <f t="shared" ca="1" si="219"/>
        <v>-</v>
      </c>
      <c r="M6626" s="93" t="str">
        <f>IF(E6626="","",VLOOKUP(E6626,[1]PROJECTES!$C$14:$Z$5000,21,FALSE))</f>
        <v/>
      </c>
      <c r="N6626" s="100"/>
      <c r="O6626" s="72" t="s">
        <v>229</v>
      </c>
      <c r="P6626" s="101"/>
      <c r="Q6626" s="132"/>
      <c r="R6626" s="102"/>
      <c r="S6626" s="91"/>
    </row>
    <row r="6627" spans="1:19" s="104" customFormat="1" ht="12.75" customHeight="1" x14ac:dyDescent="0.25">
      <c r="A6627" s="121"/>
      <c r="B6627" s="92" t="str">
        <f>IF(E6627="","",VLOOKUP(E6627,[1]PROJECTES!$C$14:$G$5000,2,FALSE))</f>
        <v/>
      </c>
      <c r="C6627" s="121"/>
      <c r="D6627" s="93" t="str">
        <f>IF(E6627="","",VLOOKUP(E6627,[1]PROJECTES!$C$14:$G$5000,5,FALSE))</f>
        <v/>
      </c>
      <c r="E6627" s="117"/>
      <c r="F6627" s="95"/>
      <c r="G6627" s="96" t="str">
        <f>IF(E6627="","",VLOOKUP(E6627,[1]PROJECTES!$C$14:$G$5000,4,FALSE))</f>
        <v/>
      </c>
      <c r="H6627" s="118"/>
      <c r="I6627" s="97" t="str">
        <f>IF(H6627="","",VLOOKUP(H6627,BD!B$2:C$16,2,FALSE))</f>
        <v/>
      </c>
      <c r="J6627" s="98"/>
      <c r="K6627" s="135" t="str">
        <f t="shared" si="218"/>
        <v/>
      </c>
      <c r="L6627" s="99" t="str">
        <f t="shared" ca="1" si="219"/>
        <v>-</v>
      </c>
      <c r="M6627" s="93" t="str">
        <f>IF(E6627="","",VLOOKUP(E6627,[1]PROJECTES!$C$14:$Z$5000,21,FALSE))</f>
        <v/>
      </c>
      <c r="N6627" s="100"/>
      <c r="O6627" s="72" t="s">
        <v>229</v>
      </c>
      <c r="P6627" s="101"/>
      <c r="Q6627" s="132"/>
      <c r="R6627" s="102"/>
      <c r="S6627" s="91"/>
    </row>
    <row r="6628" spans="1:19" s="104" customFormat="1" ht="12.75" customHeight="1" x14ac:dyDescent="0.25">
      <c r="A6628" s="121"/>
      <c r="B6628" s="92" t="str">
        <f>IF(E6628="","",VLOOKUP(E6628,[1]PROJECTES!$C$14:$G$5000,2,FALSE))</f>
        <v/>
      </c>
      <c r="C6628" s="121"/>
      <c r="D6628" s="93" t="str">
        <f>IF(E6628="","",VLOOKUP(E6628,[1]PROJECTES!$C$14:$G$5000,5,FALSE))</f>
        <v/>
      </c>
      <c r="E6628" s="117"/>
      <c r="F6628" s="95"/>
      <c r="G6628" s="96" t="str">
        <f>IF(E6628="","",VLOOKUP(E6628,[1]PROJECTES!$C$14:$G$5000,4,FALSE))</f>
        <v/>
      </c>
      <c r="H6628" s="118"/>
      <c r="I6628" s="97" t="str">
        <f>IF(H6628="","",VLOOKUP(H6628,BD!B$2:C$16,2,FALSE))</f>
        <v/>
      </c>
      <c r="J6628" s="98"/>
      <c r="K6628" s="135" t="str">
        <f t="shared" si="218"/>
        <v/>
      </c>
      <c r="L6628" s="99" t="str">
        <f t="shared" ca="1" si="219"/>
        <v>-</v>
      </c>
      <c r="M6628" s="93" t="str">
        <f>IF(E6628="","",VLOOKUP(E6628,[1]PROJECTES!$C$14:$Z$5000,21,FALSE))</f>
        <v/>
      </c>
      <c r="N6628" s="100"/>
      <c r="O6628" s="72" t="s">
        <v>229</v>
      </c>
      <c r="P6628" s="101"/>
      <c r="Q6628" s="132"/>
      <c r="R6628" s="102"/>
      <c r="S6628" s="91"/>
    </row>
    <row r="6629" spans="1:19" s="104" customFormat="1" ht="12.75" customHeight="1" x14ac:dyDescent="0.25">
      <c r="A6629" s="121"/>
      <c r="B6629" s="92" t="str">
        <f>IF(E6629="","",VLOOKUP(E6629,[1]PROJECTES!$C$14:$G$5000,2,FALSE))</f>
        <v/>
      </c>
      <c r="C6629" s="121"/>
      <c r="D6629" s="93" t="str">
        <f>IF(E6629="","",VLOOKUP(E6629,[1]PROJECTES!$C$14:$G$5000,5,FALSE))</f>
        <v/>
      </c>
      <c r="E6629" s="117"/>
      <c r="F6629" s="95"/>
      <c r="G6629" s="96" t="str">
        <f>IF(E6629="","",VLOOKUP(E6629,[1]PROJECTES!$C$14:$G$5000,4,FALSE))</f>
        <v/>
      </c>
      <c r="H6629" s="118"/>
      <c r="I6629" s="97" t="str">
        <f>IF(H6629="","",VLOOKUP(H6629,BD!B$2:C$16,2,FALSE))</f>
        <v/>
      </c>
      <c r="J6629" s="98"/>
      <c r="K6629" s="135" t="str">
        <f t="shared" si="218"/>
        <v/>
      </c>
      <c r="L6629" s="99" t="str">
        <f t="shared" ca="1" si="219"/>
        <v>-</v>
      </c>
      <c r="M6629" s="93" t="str">
        <f>IF(E6629="","",VLOOKUP(E6629,[1]PROJECTES!$C$14:$Z$5000,21,FALSE))</f>
        <v/>
      </c>
      <c r="N6629" s="100"/>
      <c r="O6629" s="72" t="s">
        <v>229</v>
      </c>
      <c r="P6629" s="101"/>
      <c r="Q6629" s="132"/>
      <c r="R6629" s="102"/>
      <c r="S6629" s="91"/>
    </row>
    <row r="6630" spans="1:19" s="104" customFormat="1" ht="12.75" customHeight="1" x14ac:dyDescent="0.25">
      <c r="A6630" s="121"/>
      <c r="B6630" s="92" t="str">
        <f>IF(E6630="","",VLOOKUP(E6630,[1]PROJECTES!$C$14:$G$5000,2,FALSE))</f>
        <v/>
      </c>
      <c r="C6630" s="121"/>
      <c r="D6630" s="93" t="str">
        <f>IF(E6630="","",VLOOKUP(E6630,[1]PROJECTES!$C$14:$G$5000,5,FALSE))</f>
        <v/>
      </c>
      <c r="E6630" s="117"/>
      <c r="F6630" s="95"/>
      <c r="G6630" s="96" t="str">
        <f>IF(E6630="","",VLOOKUP(E6630,[1]PROJECTES!$C$14:$G$5000,4,FALSE))</f>
        <v/>
      </c>
      <c r="H6630" s="118"/>
      <c r="I6630" s="97" t="str">
        <f>IF(H6630="","",VLOOKUP(H6630,BD!B$2:C$16,2,FALSE))</f>
        <v/>
      </c>
      <c r="J6630" s="98"/>
      <c r="K6630" s="135" t="str">
        <f t="shared" si="218"/>
        <v/>
      </c>
      <c r="L6630" s="99" t="str">
        <f t="shared" ca="1" si="219"/>
        <v>-</v>
      </c>
      <c r="M6630" s="93" t="str">
        <f>IF(E6630="","",VLOOKUP(E6630,[1]PROJECTES!$C$14:$Z$5000,21,FALSE))</f>
        <v/>
      </c>
      <c r="N6630" s="100"/>
      <c r="O6630" s="72" t="s">
        <v>229</v>
      </c>
      <c r="P6630" s="101"/>
      <c r="Q6630" s="132"/>
      <c r="R6630" s="102"/>
      <c r="S6630" s="91"/>
    </row>
    <row r="6631" spans="1:19" s="104" customFormat="1" ht="12.75" customHeight="1" x14ac:dyDescent="0.25">
      <c r="A6631" s="121"/>
      <c r="B6631" s="92" t="str">
        <f>IF(E6631="","",VLOOKUP(E6631,[1]PROJECTES!$C$14:$G$5000,2,FALSE))</f>
        <v/>
      </c>
      <c r="C6631" s="121"/>
      <c r="D6631" s="93" t="str">
        <f>IF(E6631="","",VLOOKUP(E6631,[1]PROJECTES!$C$14:$G$5000,5,FALSE))</f>
        <v/>
      </c>
      <c r="E6631" s="117"/>
      <c r="F6631" s="95"/>
      <c r="G6631" s="96" t="str">
        <f>IF(E6631="","",VLOOKUP(E6631,[1]PROJECTES!$C$14:$G$5000,4,FALSE))</f>
        <v/>
      </c>
      <c r="H6631" s="118"/>
      <c r="I6631" s="97" t="str">
        <f>IF(H6631="","",VLOOKUP(H6631,BD!B$2:C$16,2,FALSE))</f>
        <v/>
      </c>
      <c r="J6631" s="98"/>
      <c r="K6631" s="135" t="str">
        <f t="shared" si="218"/>
        <v/>
      </c>
      <c r="L6631" s="99" t="str">
        <f t="shared" ca="1" si="219"/>
        <v>-</v>
      </c>
      <c r="M6631" s="93" t="str">
        <f>IF(E6631="","",VLOOKUP(E6631,[1]PROJECTES!$C$14:$Z$5000,21,FALSE))</f>
        <v/>
      </c>
      <c r="N6631" s="100"/>
      <c r="O6631" s="72" t="s">
        <v>229</v>
      </c>
      <c r="P6631" s="101"/>
      <c r="Q6631" s="132"/>
      <c r="R6631" s="102"/>
      <c r="S6631" s="91"/>
    </row>
    <row r="6632" spans="1:19" s="104" customFormat="1" ht="12.75" customHeight="1" x14ac:dyDescent="0.25">
      <c r="A6632" s="121"/>
      <c r="B6632" s="92" t="str">
        <f>IF(E6632="","",VLOOKUP(E6632,[1]PROJECTES!$C$14:$G$5000,2,FALSE))</f>
        <v/>
      </c>
      <c r="C6632" s="121"/>
      <c r="D6632" s="93" t="str">
        <f>IF(E6632="","",VLOOKUP(E6632,[1]PROJECTES!$C$14:$G$5000,5,FALSE))</f>
        <v/>
      </c>
      <c r="E6632" s="117"/>
      <c r="F6632" s="95"/>
      <c r="G6632" s="96" t="str">
        <f>IF(E6632="","",VLOOKUP(E6632,[1]PROJECTES!$C$14:$G$5000,4,FALSE))</f>
        <v/>
      </c>
      <c r="H6632" s="118"/>
      <c r="I6632" s="97" t="str">
        <f>IF(H6632="","",VLOOKUP(H6632,BD!B$2:C$16,2,FALSE))</f>
        <v/>
      </c>
      <c r="J6632" s="98"/>
      <c r="K6632" s="135" t="str">
        <f t="shared" si="218"/>
        <v/>
      </c>
      <c r="L6632" s="99" t="str">
        <f t="shared" ca="1" si="219"/>
        <v>-</v>
      </c>
      <c r="M6632" s="93" t="str">
        <f>IF(E6632="","",VLOOKUP(E6632,[1]PROJECTES!$C$14:$Z$5000,21,FALSE))</f>
        <v/>
      </c>
      <c r="N6632" s="100"/>
      <c r="O6632" s="72" t="s">
        <v>229</v>
      </c>
      <c r="P6632" s="101"/>
      <c r="Q6632" s="132"/>
      <c r="R6632" s="102"/>
      <c r="S6632" s="91"/>
    </row>
    <row r="6633" spans="1:19" s="104" customFormat="1" ht="12.75" customHeight="1" x14ac:dyDescent="0.25">
      <c r="A6633" s="121"/>
      <c r="B6633" s="92" t="str">
        <f>IF(E6633="","",VLOOKUP(E6633,[1]PROJECTES!$C$14:$G$5000,2,FALSE))</f>
        <v/>
      </c>
      <c r="C6633" s="121"/>
      <c r="D6633" s="93" t="str">
        <f>IF(E6633="","",VLOOKUP(E6633,[1]PROJECTES!$C$14:$G$5000,5,FALSE))</f>
        <v/>
      </c>
      <c r="E6633" s="117"/>
      <c r="F6633" s="95"/>
      <c r="G6633" s="96" t="str">
        <f>IF(E6633="","",VLOOKUP(E6633,[1]PROJECTES!$C$14:$G$5000,4,FALSE))</f>
        <v/>
      </c>
      <c r="H6633" s="118"/>
      <c r="I6633" s="97" t="str">
        <f>IF(H6633="","",VLOOKUP(H6633,BD!B$2:C$16,2,FALSE))</f>
        <v/>
      </c>
      <c r="J6633" s="98"/>
      <c r="K6633" s="135" t="str">
        <f t="shared" si="218"/>
        <v/>
      </c>
      <c r="L6633" s="99" t="str">
        <f t="shared" ca="1" si="219"/>
        <v>-</v>
      </c>
      <c r="M6633" s="93" t="str">
        <f>IF(E6633="","",VLOOKUP(E6633,[1]PROJECTES!$C$14:$Z$5000,21,FALSE))</f>
        <v/>
      </c>
      <c r="N6633" s="100"/>
      <c r="O6633" s="72" t="s">
        <v>229</v>
      </c>
      <c r="P6633" s="101"/>
      <c r="Q6633" s="132"/>
      <c r="R6633" s="102"/>
      <c r="S6633" s="91"/>
    </row>
    <row r="6634" spans="1:19" s="104" customFormat="1" ht="12.75" customHeight="1" x14ac:dyDescent="0.25">
      <c r="A6634" s="121"/>
      <c r="B6634" s="92" t="str">
        <f>IF(E6634="","",VLOOKUP(E6634,[1]PROJECTES!$C$14:$G$5000,2,FALSE))</f>
        <v/>
      </c>
      <c r="C6634" s="121"/>
      <c r="D6634" s="93" t="str">
        <f>IF(E6634="","",VLOOKUP(E6634,[1]PROJECTES!$C$14:$G$5000,5,FALSE))</f>
        <v/>
      </c>
      <c r="E6634" s="117"/>
      <c r="F6634" s="95"/>
      <c r="G6634" s="96" t="str">
        <f>IF(E6634="","",VLOOKUP(E6634,[1]PROJECTES!$C$14:$G$5000,4,FALSE))</f>
        <v/>
      </c>
      <c r="H6634" s="118"/>
      <c r="I6634" s="97" t="str">
        <f>IF(H6634="","",VLOOKUP(H6634,BD!B$2:C$16,2,FALSE))</f>
        <v/>
      </c>
      <c r="J6634" s="98"/>
      <c r="K6634" s="135" t="str">
        <f t="shared" si="218"/>
        <v/>
      </c>
      <c r="L6634" s="99" t="str">
        <f t="shared" ca="1" si="219"/>
        <v>-</v>
      </c>
      <c r="M6634" s="93" t="str">
        <f>IF(E6634="","",VLOOKUP(E6634,[1]PROJECTES!$C$14:$Z$5000,21,FALSE))</f>
        <v/>
      </c>
      <c r="N6634" s="100"/>
      <c r="O6634" s="72" t="s">
        <v>229</v>
      </c>
      <c r="P6634" s="101"/>
      <c r="Q6634" s="132"/>
      <c r="R6634" s="102"/>
      <c r="S6634" s="91"/>
    </row>
    <row r="6635" spans="1:19" s="104" customFormat="1" ht="12.75" customHeight="1" x14ac:dyDescent="0.25">
      <c r="A6635" s="121"/>
      <c r="B6635" s="92" t="str">
        <f>IF(E6635="","",VLOOKUP(E6635,[1]PROJECTES!$C$14:$G$5000,2,FALSE))</f>
        <v/>
      </c>
      <c r="C6635" s="121"/>
      <c r="D6635" s="93" t="str">
        <f>IF(E6635="","",VLOOKUP(E6635,[1]PROJECTES!$C$14:$G$5000,5,FALSE))</f>
        <v/>
      </c>
      <c r="E6635" s="117"/>
      <c r="F6635" s="95"/>
      <c r="G6635" s="96" t="str">
        <f>IF(E6635="","",VLOOKUP(E6635,[1]PROJECTES!$C$14:$G$5000,4,FALSE))</f>
        <v/>
      </c>
      <c r="H6635" s="118"/>
      <c r="I6635" s="97" t="str">
        <f>IF(H6635="","",VLOOKUP(H6635,BD!B$2:C$16,2,FALSE))</f>
        <v/>
      </c>
      <c r="J6635" s="98"/>
      <c r="K6635" s="135" t="str">
        <f t="shared" si="218"/>
        <v/>
      </c>
      <c r="L6635" s="99" t="str">
        <f t="shared" ca="1" si="219"/>
        <v>-</v>
      </c>
      <c r="M6635" s="93" t="str">
        <f>IF(E6635="","",VLOOKUP(E6635,[1]PROJECTES!$C$14:$Z$5000,21,FALSE))</f>
        <v/>
      </c>
      <c r="N6635" s="100"/>
      <c r="O6635" s="72" t="s">
        <v>229</v>
      </c>
      <c r="P6635" s="101"/>
      <c r="Q6635" s="132"/>
      <c r="R6635" s="102"/>
      <c r="S6635" s="91"/>
    </row>
    <row r="6636" spans="1:19" s="104" customFormat="1" ht="12.75" customHeight="1" x14ac:dyDescent="0.25">
      <c r="A6636" s="121"/>
      <c r="B6636" s="92" t="str">
        <f>IF(E6636="","",VLOOKUP(E6636,[1]PROJECTES!$C$14:$G$5000,2,FALSE))</f>
        <v/>
      </c>
      <c r="C6636" s="121"/>
      <c r="D6636" s="93" t="str">
        <f>IF(E6636="","",VLOOKUP(E6636,[1]PROJECTES!$C$14:$G$5000,5,FALSE))</f>
        <v/>
      </c>
      <c r="E6636" s="117"/>
      <c r="F6636" s="95"/>
      <c r="G6636" s="96" t="str">
        <f>IF(E6636="","",VLOOKUP(E6636,[1]PROJECTES!$C$14:$G$5000,4,FALSE))</f>
        <v/>
      </c>
      <c r="H6636" s="118"/>
      <c r="I6636" s="97" t="str">
        <f>IF(H6636="","",VLOOKUP(H6636,BD!B$2:C$16,2,FALSE))</f>
        <v/>
      </c>
      <c r="J6636" s="98"/>
      <c r="K6636" s="135" t="str">
        <f t="shared" ref="K6636:K6699" si="220">IF(J6636="","",WEEKNUM(J6636,2)-0)</f>
        <v/>
      </c>
      <c r="L6636" s="99" t="str">
        <f t="shared" ref="L6636:L6699" ca="1" si="221">IF(M6636="","-",IF(G6636="TA","-",+M6636-TODAY()))</f>
        <v>-</v>
      </c>
      <c r="M6636" s="93" t="str">
        <f>IF(E6636="","",VLOOKUP(E6636,[1]PROJECTES!$C$14:$Z$5000,21,FALSE))</f>
        <v/>
      </c>
      <c r="N6636" s="100"/>
      <c r="O6636" s="72" t="s">
        <v>229</v>
      </c>
      <c r="P6636" s="101"/>
      <c r="Q6636" s="132"/>
      <c r="R6636" s="102"/>
      <c r="S6636" s="91"/>
    </row>
    <row r="6637" spans="1:19" s="104" customFormat="1" ht="12.75" customHeight="1" x14ac:dyDescent="0.25">
      <c r="A6637" s="121"/>
      <c r="B6637" s="92" t="str">
        <f>IF(E6637="","",VLOOKUP(E6637,[1]PROJECTES!$C$14:$G$5000,2,FALSE))</f>
        <v/>
      </c>
      <c r="C6637" s="121"/>
      <c r="D6637" s="93" t="str">
        <f>IF(E6637="","",VLOOKUP(E6637,[1]PROJECTES!$C$14:$G$5000,5,FALSE))</f>
        <v/>
      </c>
      <c r="E6637" s="117"/>
      <c r="F6637" s="95"/>
      <c r="G6637" s="96" t="str">
        <f>IF(E6637="","",VLOOKUP(E6637,[1]PROJECTES!$C$14:$G$5000,4,FALSE))</f>
        <v/>
      </c>
      <c r="H6637" s="118"/>
      <c r="I6637" s="97" t="str">
        <f>IF(H6637="","",VLOOKUP(H6637,BD!B$2:C$16,2,FALSE))</f>
        <v/>
      </c>
      <c r="J6637" s="98"/>
      <c r="K6637" s="135" t="str">
        <f t="shared" si="220"/>
        <v/>
      </c>
      <c r="L6637" s="99" t="str">
        <f t="shared" ca="1" si="221"/>
        <v>-</v>
      </c>
      <c r="M6637" s="93" t="str">
        <f>IF(E6637="","",VLOOKUP(E6637,[1]PROJECTES!$C$14:$Z$5000,21,FALSE))</f>
        <v/>
      </c>
      <c r="N6637" s="100"/>
      <c r="O6637" s="72" t="s">
        <v>229</v>
      </c>
      <c r="P6637" s="101"/>
      <c r="Q6637" s="132"/>
      <c r="R6637" s="102"/>
      <c r="S6637" s="91"/>
    </row>
    <row r="6638" spans="1:19" s="104" customFormat="1" ht="12.75" customHeight="1" x14ac:dyDescent="0.25">
      <c r="A6638" s="121"/>
      <c r="B6638" s="92" t="str">
        <f>IF(E6638="","",VLOOKUP(E6638,[1]PROJECTES!$C$14:$G$5000,2,FALSE))</f>
        <v/>
      </c>
      <c r="C6638" s="121"/>
      <c r="D6638" s="93" t="str">
        <f>IF(E6638="","",VLOOKUP(E6638,[1]PROJECTES!$C$14:$G$5000,5,FALSE))</f>
        <v/>
      </c>
      <c r="E6638" s="117"/>
      <c r="F6638" s="95"/>
      <c r="G6638" s="96" t="str">
        <f>IF(E6638="","",VLOOKUP(E6638,[1]PROJECTES!$C$14:$G$5000,4,FALSE))</f>
        <v/>
      </c>
      <c r="H6638" s="118"/>
      <c r="I6638" s="97" t="str">
        <f>IF(H6638="","",VLOOKUP(H6638,BD!B$2:C$16,2,FALSE))</f>
        <v/>
      </c>
      <c r="J6638" s="98"/>
      <c r="K6638" s="135" t="str">
        <f t="shared" si="220"/>
        <v/>
      </c>
      <c r="L6638" s="99" t="str">
        <f t="shared" ca="1" si="221"/>
        <v>-</v>
      </c>
      <c r="M6638" s="93" t="str">
        <f>IF(E6638="","",VLOOKUP(E6638,[1]PROJECTES!$C$14:$Z$5000,21,FALSE))</f>
        <v/>
      </c>
      <c r="N6638" s="100"/>
      <c r="O6638" s="72" t="s">
        <v>229</v>
      </c>
      <c r="P6638" s="101"/>
      <c r="Q6638" s="132"/>
      <c r="R6638" s="102"/>
      <c r="S6638" s="91"/>
    </row>
    <row r="6639" spans="1:19" s="104" customFormat="1" ht="12.75" customHeight="1" x14ac:dyDescent="0.25">
      <c r="A6639" s="121"/>
      <c r="B6639" s="92" t="str">
        <f>IF(E6639="","",VLOOKUP(E6639,[1]PROJECTES!$C$14:$G$5000,2,FALSE))</f>
        <v/>
      </c>
      <c r="C6639" s="121"/>
      <c r="D6639" s="93" t="str">
        <f>IF(E6639="","",VLOOKUP(E6639,[1]PROJECTES!$C$14:$G$5000,5,FALSE))</f>
        <v/>
      </c>
      <c r="E6639" s="117"/>
      <c r="F6639" s="95"/>
      <c r="G6639" s="96" t="str">
        <f>IF(E6639="","",VLOOKUP(E6639,[1]PROJECTES!$C$14:$G$5000,4,FALSE))</f>
        <v/>
      </c>
      <c r="H6639" s="118"/>
      <c r="I6639" s="97" t="str">
        <f>IF(H6639="","",VLOOKUP(H6639,BD!B$2:C$16,2,FALSE))</f>
        <v/>
      </c>
      <c r="J6639" s="98"/>
      <c r="K6639" s="135" t="str">
        <f t="shared" si="220"/>
        <v/>
      </c>
      <c r="L6639" s="99" t="str">
        <f t="shared" ca="1" si="221"/>
        <v>-</v>
      </c>
      <c r="M6639" s="93" t="str">
        <f>IF(E6639="","",VLOOKUP(E6639,[1]PROJECTES!$C$14:$Z$5000,21,FALSE))</f>
        <v/>
      </c>
      <c r="N6639" s="100"/>
      <c r="O6639" s="72" t="s">
        <v>229</v>
      </c>
      <c r="P6639" s="101"/>
      <c r="Q6639" s="132"/>
      <c r="R6639" s="102"/>
      <c r="S6639" s="91"/>
    </row>
    <row r="6640" spans="1:19" s="104" customFormat="1" ht="12.75" customHeight="1" x14ac:dyDescent="0.25">
      <c r="A6640" s="121"/>
      <c r="B6640" s="92" t="str">
        <f>IF(E6640="","",VLOOKUP(E6640,[1]PROJECTES!$C$14:$G$5000,2,FALSE))</f>
        <v/>
      </c>
      <c r="C6640" s="121"/>
      <c r="D6640" s="93" t="str">
        <f>IF(E6640="","",VLOOKUP(E6640,[1]PROJECTES!$C$14:$G$5000,5,FALSE))</f>
        <v/>
      </c>
      <c r="E6640" s="117"/>
      <c r="F6640" s="95"/>
      <c r="G6640" s="96" t="str">
        <f>IF(E6640="","",VLOOKUP(E6640,[1]PROJECTES!$C$14:$G$5000,4,FALSE))</f>
        <v/>
      </c>
      <c r="H6640" s="118"/>
      <c r="I6640" s="97" t="str">
        <f>IF(H6640="","",VLOOKUP(H6640,BD!B$2:C$16,2,FALSE))</f>
        <v/>
      </c>
      <c r="J6640" s="98"/>
      <c r="K6640" s="135" t="str">
        <f t="shared" si="220"/>
        <v/>
      </c>
      <c r="L6640" s="99" t="str">
        <f t="shared" ca="1" si="221"/>
        <v>-</v>
      </c>
      <c r="M6640" s="93" t="str">
        <f>IF(E6640="","",VLOOKUP(E6640,[1]PROJECTES!$C$14:$Z$5000,21,FALSE))</f>
        <v/>
      </c>
      <c r="N6640" s="100"/>
      <c r="O6640" s="72" t="s">
        <v>229</v>
      </c>
      <c r="P6640" s="101"/>
      <c r="Q6640" s="132"/>
      <c r="R6640" s="102"/>
      <c r="S6640" s="91"/>
    </row>
    <row r="6641" spans="1:19" s="104" customFormat="1" ht="12.75" customHeight="1" x14ac:dyDescent="0.25">
      <c r="A6641" s="121"/>
      <c r="B6641" s="92" t="str">
        <f>IF(E6641="","",VLOOKUP(E6641,[1]PROJECTES!$C$14:$G$5000,2,FALSE))</f>
        <v/>
      </c>
      <c r="C6641" s="121"/>
      <c r="D6641" s="93" t="str">
        <f>IF(E6641="","",VLOOKUP(E6641,[1]PROJECTES!$C$14:$G$5000,5,FALSE))</f>
        <v/>
      </c>
      <c r="E6641" s="117"/>
      <c r="F6641" s="95"/>
      <c r="G6641" s="96" t="str">
        <f>IF(E6641="","",VLOOKUP(E6641,[1]PROJECTES!$C$14:$G$5000,4,FALSE))</f>
        <v/>
      </c>
      <c r="H6641" s="118"/>
      <c r="I6641" s="97" t="str">
        <f>IF(H6641="","",VLOOKUP(H6641,BD!B$2:C$16,2,FALSE))</f>
        <v/>
      </c>
      <c r="J6641" s="98"/>
      <c r="K6641" s="135" t="str">
        <f t="shared" si="220"/>
        <v/>
      </c>
      <c r="L6641" s="99" t="str">
        <f t="shared" ca="1" si="221"/>
        <v>-</v>
      </c>
      <c r="M6641" s="93" t="str">
        <f>IF(E6641="","",VLOOKUP(E6641,[1]PROJECTES!$C$14:$Z$5000,21,FALSE))</f>
        <v/>
      </c>
      <c r="N6641" s="100"/>
      <c r="O6641" s="72" t="s">
        <v>229</v>
      </c>
      <c r="P6641" s="101"/>
      <c r="Q6641" s="132"/>
      <c r="R6641" s="102"/>
      <c r="S6641" s="91"/>
    </row>
    <row r="6642" spans="1:19" s="104" customFormat="1" ht="12.75" customHeight="1" x14ac:dyDescent="0.25">
      <c r="A6642" s="121"/>
      <c r="B6642" s="92" t="str">
        <f>IF(E6642="","",VLOOKUP(E6642,[1]PROJECTES!$C$14:$G$5000,2,FALSE))</f>
        <v/>
      </c>
      <c r="C6642" s="121"/>
      <c r="D6642" s="93" t="str">
        <f>IF(E6642="","",VLOOKUP(E6642,[1]PROJECTES!$C$14:$G$5000,5,FALSE))</f>
        <v/>
      </c>
      <c r="E6642" s="117"/>
      <c r="F6642" s="95"/>
      <c r="G6642" s="96" t="str">
        <f>IF(E6642="","",VLOOKUP(E6642,[1]PROJECTES!$C$14:$G$5000,4,FALSE))</f>
        <v/>
      </c>
      <c r="H6642" s="118"/>
      <c r="I6642" s="97" t="str">
        <f>IF(H6642="","",VLOOKUP(H6642,BD!B$2:C$16,2,FALSE))</f>
        <v/>
      </c>
      <c r="J6642" s="98"/>
      <c r="K6642" s="135" t="str">
        <f t="shared" si="220"/>
        <v/>
      </c>
      <c r="L6642" s="99" t="str">
        <f t="shared" ca="1" si="221"/>
        <v>-</v>
      </c>
      <c r="M6642" s="93" t="str">
        <f>IF(E6642="","",VLOOKUP(E6642,[1]PROJECTES!$C$14:$Z$5000,21,FALSE))</f>
        <v/>
      </c>
      <c r="N6642" s="100"/>
      <c r="O6642" s="72" t="s">
        <v>229</v>
      </c>
      <c r="P6642" s="101"/>
      <c r="Q6642" s="132"/>
      <c r="R6642" s="102"/>
      <c r="S6642" s="91"/>
    </row>
    <row r="6643" spans="1:19" s="104" customFormat="1" ht="12.75" customHeight="1" x14ac:dyDescent="0.25">
      <c r="A6643" s="121"/>
      <c r="B6643" s="92" t="str">
        <f>IF(E6643="","",VLOOKUP(E6643,[1]PROJECTES!$C$14:$G$5000,2,FALSE))</f>
        <v/>
      </c>
      <c r="C6643" s="121"/>
      <c r="D6643" s="93" t="str">
        <f>IF(E6643="","",VLOOKUP(E6643,[1]PROJECTES!$C$14:$G$5000,5,FALSE))</f>
        <v/>
      </c>
      <c r="E6643" s="117"/>
      <c r="F6643" s="95"/>
      <c r="G6643" s="96" t="str">
        <f>IF(E6643="","",VLOOKUP(E6643,[1]PROJECTES!$C$14:$G$5000,4,FALSE))</f>
        <v/>
      </c>
      <c r="H6643" s="118"/>
      <c r="I6643" s="97" t="str">
        <f>IF(H6643="","",VLOOKUP(H6643,BD!B$2:C$16,2,FALSE))</f>
        <v/>
      </c>
      <c r="J6643" s="98"/>
      <c r="K6643" s="135" t="str">
        <f t="shared" si="220"/>
        <v/>
      </c>
      <c r="L6643" s="99" t="str">
        <f t="shared" ca="1" si="221"/>
        <v>-</v>
      </c>
      <c r="M6643" s="93" t="str">
        <f>IF(E6643="","",VLOOKUP(E6643,[1]PROJECTES!$C$14:$Z$5000,21,FALSE))</f>
        <v/>
      </c>
      <c r="N6643" s="100"/>
      <c r="O6643" s="72" t="s">
        <v>229</v>
      </c>
      <c r="P6643" s="101"/>
      <c r="Q6643" s="132"/>
      <c r="R6643" s="102"/>
      <c r="S6643" s="91"/>
    </row>
    <row r="6644" spans="1:19" s="104" customFormat="1" ht="12.75" customHeight="1" x14ac:dyDescent="0.25">
      <c r="A6644" s="121"/>
      <c r="B6644" s="92" t="str">
        <f>IF(E6644="","",VLOOKUP(E6644,[1]PROJECTES!$C$14:$G$5000,2,FALSE))</f>
        <v/>
      </c>
      <c r="C6644" s="121"/>
      <c r="D6644" s="93" t="str">
        <f>IF(E6644="","",VLOOKUP(E6644,[1]PROJECTES!$C$14:$G$5000,5,FALSE))</f>
        <v/>
      </c>
      <c r="E6644" s="117"/>
      <c r="F6644" s="95"/>
      <c r="G6644" s="96" t="str">
        <f>IF(E6644="","",VLOOKUP(E6644,[1]PROJECTES!$C$14:$G$5000,4,FALSE))</f>
        <v/>
      </c>
      <c r="H6644" s="118"/>
      <c r="I6644" s="97" t="str">
        <f>IF(H6644="","",VLOOKUP(H6644,BD!B$2:C$16,2,FALSE))</f>
        <v/>
      </c>
      <c r="J6644" s="98"/>
      <c r="K6644" s="135" t="str">
        <f t="shared" si="220"/>
        <v/>
      </c>
      <c r="L6644" s="99" t="str">
        <f t="shared" ca="1" si="221"/>
        <v>-</v>
      </c>
      <c r="M6644" s="93" t="str">
        <f>IF(E6644="","",VLOOKUP(E6644,[1]PROJECTES!$C$14:$Z$5000,21,FALSE))</f>
        <v/>
      </c>
      <c r="N6644" s="100"/>
      <c r="O6644" s="72" t="s">
        <v>229</v>
      </c>
      <c r="P6644" s="101"/>
      <c r="Q6644" s="132"/>
      <c r="R6644" s="102"/>
      <c r="S6644" s="91"/>
    </row>
    <row r="6645" spans="1:19" s="104" customFormat="1" ht="12.75" customHeight="1" x14ac:dyDescent="0.25">
      <c r="A6645" s="121"/>
      <c r="B6645" s="92" t="str">
        <f>IF(E6645="","",VLOOKUP(E6645,[1]PROJECTES!$C$14:$G$5000,2,FALSE))</f>
        <v/>
      </c>
      <c r="C6645" s="121"/>
      <c r="D6645" s="93" t="str">
        <f>IF(E6645="","",VLOOKUP(E6645,[1]PROJECTES!$C$14:$G$5000,5,FALSE))</f>
        <v/>
      </c>
      <c r="E6645" s="117"/>
      <c r="F6645" s="95"/>
      <c r="G6645" s="96" t="str">
        <f>IF(E6645="","",VLOOKUP(E6645,[1]PROJECTES!$C$14:$G$5000,4,FALSE))</f>
        <v/>
      </c>
      <c r="H6645" s="118"/>
      <c r="I6645" s="97" t="str">
        <f>IF(H6645="","",VLOOKUP(H6645,BD!B$2:C$16,2,FALSE))</f>
        <v/>
      </c>
      <c r="J6645" s="98"/>
      <c r="K6645" s="135" t="str">
        <f t="shared" si="220"/>
        <v/>
      </c>
      <c r="L6645" s="99" t="str">
        <f t="shared" ca="1" si="221"/>
        <v>-</v>
      </c>
      <c r="M6645" s="93" t="str">
        <f>IF(E6645="","",VLOOKUP(E6645,[1]PROJECTES!$C$14:$Z$5000,21,FALSE))</f>
        <v/>
      </c>
      <c r="N6645" s="100"/>
      <c r="O6645" s="72" t="s">
        <v>229</v>
      </c>
      <c r="P6645" s="101"/>
      <c r="Q6645" s="132"/>
      <c r="R6645" s="102"/>
      <c r="S6645" s="91"/>
    </row>
    <row r="6646" spans="1:19" s="104" customFormat="1" ht="12.75" customHeight="1" x14ac:dyDescent="0.25">
      <c r="A6646" s="121"/>
      <c r="B6646" s="92" t="str">
        <f>IF(E6646="","",VLOOKUP(E6646,[1]PROJECTES!$C$14:$G$5000,2,FALSE))</f>
        <v/>
      </c>
      <c r="C6646" s="121"/>
      <c r="D6646" s="93" t="str">
        <f>IF(E6646="","",VLOOKUP(E6646,[1]PROJECTES!$C$14:$G$5000,5,FALSE))</f>
        <v/>
      </c>
      <c r="E6646" s="117"/>
      <c r="F6646" s="95"/>
      <c r="G6646" s="96" t="str">
        <f>IF(E6646="","",VLOOKUP(E6646,[1]PROJECTES!$C$14:$G$5000,4,FALSE))</f>
        <v/>
      </c>
      <c r="H6646" s="118"/>
      <c r="I6646" s="97" t="str">
        <f>IF(H6646="","",VLOOKUP(H6646,BD!B$2:C$16,2,FALSE))</f>
        <v/>
      </c>
      <c r="J6646" s="98"/>
      <c r="K6646" s="135" t="str">
        <f t="shared" si="220"/>
        <v/>
      </c>
      <c r="L6646" s="99" t="str">
        <f t="shared" ca="1" si="221"/>
        <v>-</v>
      </c>
      <c r="M6646" s="93" t="str">
        <f>IF(E6646="","",VLOOKUP(E6646,[1]PROJECTES!$C$14:$Z$5000,21,FALSE))</f>
        <v/>
      </c>
      <c r="N6646" s="100"/>
      <c r="O6646" s="72" t="s">
        <v>229</v>
      </c>
      <c r="P6646" s="101"/>
      <c r="Q6646" s="132"/>
      <c r="R6646" s="102"/>
      <c r="S6646" s="91"/>
    </row>
    <row r="6647" spans="1:19" s="104" customFormat="1" ht="12.75" customHeight="1" x14ac:dyDescent="0.25">
      <c r="A6647" s="121"/>
      <c r="B6647" s="92" t="str">
        <f>IF(E6647="","",VLOOKUP(E6647,[1]PROJECTES!$C$14:$G$5000,2,FALSE))</f>
        <v/>
      </c>
      <c r="C6647" s="121"/>
      <c r="D6647" s="93" t="str">
        <f>IF(E6647="","",VLOOKUP(E6647,[1]PROJECTES!$C$14:$G$5000,5,FALSE))</f>
        <v/>
      </c>
      <c r="E6647" s="117"/>
      <c r="F6647" s="95"/>
      <c r="G6647" s="96" t="str">
        <f>IF(E6647="","",VLOOKUP(E6647,[1]PROJECTES!$C$14:$G$5000,4,FALSE))</f>
        <v/>
      </c>
      <c r="H6647" s="118"/>
      <c r="I6647" s="97" t="str">
        <f>IF(H6647="","",VLOOKUP(H6647,BD!B$2:C$16,2,FALSE))</f>
        <v/>
      </c>
      <c r="J6647" s="98"/>
      <c r="K6647" s="135" t="str">
        <f t="shared" si="220"/>
        <v/>
      </c>
      <c r="L6647" s="99" t="str">
        <f t="shared" ca="1" si="221"/>
        <v>-</v>
      </c>
      <c r="M6647" s="93" t="str">
        <f>IF(E6647="","",VLOOKUP(E6647,[1]PROJECTES!$C$14:$Z$5000,21,FALSE))</f>
        <v/>
      </c>
      <c r="N6647" s="100"/>
      <c r="O6647" s="72" t="s">
        <v>229</v>
      </c>
      <c r="P6647" s="101"/>
      <c r="Q6647" s="132"/>
      <c r="R6647" s="102"/>
      <c r="S6647" s="91"/>
    </row>
    <row r="6648" spans="1:19" s="104" customFormat="1" ht="12.75" customHeight="1" x14ac:dyDescent="0.25">
      <c r="A6648" s="121"/>
      <c r="B6648" s="92" t="str">
        <f>IF(E6648="","",VLOOKUP(E6648,[1]PROJECTES!$C$14:$G$5000,2,FALSE))</f>
        <v/>
      </c>
      <c r="C6648" s="121"/>
      <c r="D6648" s="93" t="str">
        <f>IF(E6648="","",VLOOKUP(E6648,[1]PROJECTES!$C$14:$G$5000,5,FALSE))</f>
        <v/>
      </c>
      <c r="E6648" s="117"/>
      <c r="F6648" s="95"/>
      <c r="G6648" s="96" t="str">
        <f>IF(E6648="","",VLOOKUP(E6648,[1]PROJECTES!$C$14:$G$5000,4,FALSE))</f>
        <v/>
      </c>
      <c r="H6648" s="118"/>
      <c r="I6648" s="97" t="str">
        <f>IF(H6648="","",VLOOKUP(H6648,BD!B$2:C$16,2,FALSE))</f>
        <v/>
      </c>
      <c r="J6648" s="98"/>
      <c r="K6648" s="135" t="str">
        <f t="shared" si="220"/>
        <v/>
      </c>
      <c r="L6648" s="99" t="str">
        <f t="shared" ca="1" si="221"/>
        <v>-</v>
      </c>
      <c r="M6648" s="93" t="str">
        <f>IF(E6648="","",VLOOKUP(E6648,[1]PROJECTES!$C$14:$Z$5000,21,FALSE))</f>
        <v/>
      </c>
      <c r="N6648" s="100"/>
      <c r="O6648" s="72" t="s">
        <v>229</v>
      </c>
      <c r="P6648" s="101"/>
      <c r="Q6648" s="132"/>
      <c r="R6648" s="102"/>
      <c r="S6648" s="91"/>
    </row>
    <row r="6649" spans="1:19" s="104" customFormat="1" ht="12.75" customHeight="1" x14ac:dyDescent="0.25">
      <c r="A6649" s="121"/>
      <c r="B6649" s="92" t="str">
        <f>IF(E6649="","",VLOOKUP(E6649,[1]PROJECTES!$C$14:$G$5000,2,FALSE))</f>
        <v/>
      </c>
      <c r="C6649" s="121"/>
      <c r="D6649" s="93" t="str">
        <f>IF(E6649="","",VLOOKUP(E6649,[1]PROJECTES!$C$14:$G$5000,5,FALSE))</f>
        <v/>
      </c>
      <c r="E6649" s="117"/>
      <c r="F6649" s="95"/>
      <c r="G6649" s="96" t="str">
        <f>IF(E6649="","",VLOOKUP(E6649,[1]PROJECTES!$C$14:$G$5000,4,FALSE))</f>
        <v/>
      </c>
      <c r="H6649" s="118"/>
      <c r="I6649" s="97" t="str">
        <f>IF(H6649="","",VLOOKUP(H6649,BD!B$2:C$16,2,FALSE))</f>
        <v/>
      </c>
      <c r="J6649" s="98"/>
      <c r="K6649" s="135" t="str">
        <f t="shared" si="220"/>
        <v/>
      </c>
      <c r="L6649" s="99" t="str">
        <f t="shared" ca="1" si="221"/>
        <v>-</v>
      </c>
      <c r="M6649" s="93" t="str">
        <f>IF(E6649="","",VLOOKUP(E6649,[1]PROJECTES!$C$14:$Z$5000,21,FALSE))</f>
        <v/>
      </c>
      <c r="N6649" s="100"/>
      <c r="O6649" s="72" t="s">
        <v>229</v>
      </c>
      <c r="P6649" s="101"/>
      <c r="Q6649" s="132"/>
      <c r="R6649" s="102"/>
      <c r="S6649" s="91"/>
    </row>
    <row r="6650" spans="1:19" s="104" customFormat="1" ht="12.75" customHeight="1" x14ac:dyDescent="0.25">
      <c r="A6650" s="121"/>
      <c r="B6650" s="92" t="str">
        <f>IF(E6650="","",VLOOKUP(E6650,[1]PROJECTES!$C$14:$G$5000,2,FALSE))</f>
        <v/>
      </c>
      <c r="C6650" s="121"/>
      <c r="D6650" s="93" t="str">
        <f>IF(E6650="","",VLOOKUP(E6650,[1]PROJECTES!$C$14:$G$5000,5,FALSE))</f>
        <v/>
      </c>
      <c r="E6650" s="117"/>
      <c r="F6650" s="95"/>
      <c r="G6650" s="96" t="str">
        <f>IF(E6650="","",VLOOKUP(E6650,[1]PROJECTES!$C$14:$G$5000,4,FALSE))</f>
        <v/>
      </c>
      <c r="H6650" s="118"/>
      <c r="I6650" s="97" t="str">
        <f>IF(H6650="","",VLOOKUP(H6650,BD!B$2:C$16,2,FALSE))</f>
        <v/>
      </c>
      <c r="J6650" s="98"/>
      <c r="K6650" s="135" t="str">
        <f t="shared" si="220"/>
        <v/>
      </c>
      <c r="L6650" s="99" t="str">
        <f t="shared" ca="1" si="221"/>
        <v>-</v>
      </c>
      <c r="M6650" s="93" t="str">
        <f>IF(E6650="","",VLOOKUP(E6650,[1]PROJECTES!$C$14:$Z$5000,21,FALSE))</f>
        <v/>
      </c>
      <c r="N6650" s="100"/>
      <c r="O6650" s="72" t="s">
        <v>229</v>
      </c>
      <c r="P6650" s="101"/>
      <c r="Q6650" s="132"/>
      <c r="R6650" s="102"/>
      <c r="S6650" s="91"/>
    </row>
    <row r="6651" spans="1:19" s="104" customFormat="1" ht="12.75" customHeight="1" x14ac:dyDescent="0.25">
      <c r="A6651" s="121"/>
      <c r="B6651" s="92" t="str">
        <f>IF(E6651="","",VLOOKUP(E6651,[1]PROJECTES!$C$14:$G$5000,2,FALSE))</f>
        <v/>
      </c>
      <c r="C6651" s="121"/>
      <c r="D6651" s="93" t="str">
        <f>IF(E6651="","",VLOOKUP(E6651,[1]PROJECTES!$C$14:$G$5000,5,FALSE))</f>
        <v/>
      </c>
      <c r="E6651" s="117"/>
      <c r="F6651" s="95"/>
      <c r="G6651" s="96" t="str">
        <f>IF(E6651="","",VLOOKUP(E6651,[1]PROJECTES!$C$14:$G$5000,4,FALSE))</f>
        <v/>
      </c>
      <c r="H6651" s="118"/>
      <c r="I6651" s="97" t="str">
        <f>IF(H6651="","",VLOOKUP(H6651,BD!B$2:C$16,2,FALSE))</f>
        <v/>
      </c>
      <c r="J6651" s="98"/>
      <c r="K6651" s="135" t="str">
        <f t="shared" si="220"/>
        <v/>
      </c>
      <c r="L6651" s="99" t="str">
        <f t="shared" ca="1" si="221"/>
        <v>-</v>
      </c>
      <c r="M6651" s="93" t="str">
        <f>IF(E6651="","",VLOOKUP(E6651,[1]PROJECTES!$C$14:$Z$5000,21,FALSE))</f>
        <v/>
      </c>
      <c r="N6651" s="100"/>
      <c r="O6651" s="72" t="s">
        <v>229</v>
      </c>
      <c r="P6651" s="101"/>
      <c r="Q6651" s="132"/>
      <c r="R6651" s="102"/>
      <c r="S6651" s="91"/>
    </row>
    <row r="6652" spans="1:19" s="104" customFormat="1" ht="12.75" customHeight="1" x14ac:dyDescent="0.25">
      <c r="A6652" s="121"/>
      <c r="B6652" s="92" t="str">
        <f>IF(E6652="","",VLOOKUP(E6652,[1]PROJECTES!$C$14:$G$5000,2,FALSE))</f>
        <v/>
      </c>
      <c r="C6652" s="121"/>
      <c r="D6652" s="93" t="str">
        <f>IF(E6652="","",VLOOKUP(E6652,[1]PROJECTES!$C$14:$G$5000,5,FALSE))</f>
        <v/>
      </c>
      <c r="E6652" s="117"/>
      <c r="F6652" s="95"/>
      <c r="G6652" s="96" t="str">
        <f>IF(E6652="","",VLOOKUP(E6652,[1]PROJECTES!$C$14:$G$5000,4,FALSE))</f>
        <v/>
      </c>
      <c r="H6652" s="118"/>
      <c r="I6652" s="97" t="str">
        <f>IF(H6652="","",VLOOKUP(H6652,BD!B$2:C$16,2,FALSE))</f>
        <v/>
      </c>
      <c r="J6652" s="98"/>
      <c r="K6652" s="135" t="str">
        <f t="shared" si="220"/>
        <v/>
      </c>
      <c r="L6652" s="99" t="str">
        <f t="shared" ca="1" si="221"/>
        <v>-</v>
      </c>
      <c r="M6652" s="93" t="str">
        <f>IF(E6652="","",VLOOKUP(E6652,[1]PROJECTES!$C$14:$Z$5000,21,FALSE))</f>
        <v/>
      </c>
      <c r="N6652" s="100"/>
      <c r="O6652" s="72" t="s">
        <v>229</v>
      </c>
      <c r="P6652" s="101"/>
      <c r="Q6652" s="132"/>
      <c r="R6652" s="102"/>
      <c r="S6652" s="91"/>
    </row>
    <row r="6653" spans="1:19" s="104" customFormat="1" ht="12.75" customHeight="1" x14ac:dyDescent="0.25">
      <c r="A6653" s="121"/>
      <c r="B6653" s="92" t="str">
        <f>IF(E6653="","",VLOOKUP(E6653,[1]PROJECTES!$C$14:$G$5000,2,FALSE))</f>
        <v/>
      </c>
      <c r="C6653" s="121"/>
      <c r="D6653" s="93" t="str">
        <f>IF(E6653="","",VLOOKUP(E6653,[1]PROJECTES!$C$14:$G$5000,5,FALSE))</f>
        <v/>
      </c>
      <c r="E6653" s="117"/>
      <c r="F6653" s="95"/>
      <c r="G6653" s="96" t="str">
        <f>IF(E6653="","",VLOOKUP(E6653,[1]PROJECTES!$C$14:$G$5000,4,FALSE))</f>
        <v/>
      </c>
      <c r="H6653" s="118"/>
      <c r="I6653" s="97" t="str">
        <f>IF(H6653="","",VLOOKUP(H6653,BD!B$2:C$16,2,FALSE))</f>
        <v/>
      </c>
      <c r="J6653" s="98"/>
      <c r="K6653" s="135" t="str">
        <f t="shared" si="220"/>
        <v/>
      </c>
      <c r="L6653" s="99" t="str">
        <f t="shared" ca="1" si="221"/>
        <v>-</v>
      </c>
      <c r="M6653" s="93" t="str">
        <f>IF(E6653="","",VLOOKUP(E6653,[1]PROJECTES!$C$14:$Z$5000,21,FALSE))</f>
        <v/>
      </c>
      <c r="N6653" s="100"/>
      <c r="O6653" s="72" t="s">
        <v>229</v>
      </c>
      <c r="P6653" s="101"/>
      <c r="Q6653" s="132"/>
      <c r="R6653" s="102"/>
      <c r="S6653" s="91"/>
    </row>
    <row r="6654" spans="1:19" s="104" customFormat="1" ht="12.75" customHeight="1" x14ac:dyDescent="0.25">
      <c r="A6654" s="121"/>
      <c r="B6654" s="92" t="str">
        <f>IF(E6654="","",VLOOKUP(E6654,[1]PROJECTES!$C$14:$G$5000,2,FALSE))</f>
        <v/>
      </c>
      <c r="C6654" s="121"/>
      <c r="D6654" s="93" t="str">
        <f>IF(E6654="","",VLOOKUP(E6654,[1]PROJECTES!$C$14:$G$5000,5,FALSE))</f>
        <v/>
      </c>
      <c r="E6654" s="117"/>
      <c r="F6654" s="95"/>
      <c r="G6654" s="96" t="str">
        <f>IF(E6654="","",VLOOKUP(E6654,[1]PROJECTES!$C$14:$G$5000,4,FALSE))</f>
        <v/>
      </c>
      <c r="H6654" s="118"/>
      <c r="I6654" s="97" t="str">
        <f>IF(H6654="","",VLOOKUP(H6654,BD!B$2:C$16,2,FALSE))</f>
        <v/>
      </c>
      <c r="J6654" s="98"/>
      <c r="K6654" s="135" t="str">
        <f t="shared" si="220"/>
        <v/>
      </c>
      <c r="L6654" s="99" t="str">
        <f t="shared" ca="1" si="221"/>
        <v>-</v>
      </c>
      <c r="M6654" s="93" t="str">
        <f>IF(E6654="","",VLOOKUP(E6654,[1]PROJECTES!$C$14:$Z$5000,21,FALSE))</f>
        <v/>
      </c>
      <c r="N6654" s="100"/>
      <c r="O6654" s="72" t="s">
        <v>229</v>
      </c>
      <c r="P6654" s="101"/>
      <c r="Q6654" s="132"/>
      <c r="R6654" s="102"/>
      <c r="S6654" s="91"/>
    </row>
    <row r="6655" spans="1:19" s="104" customFormat="1" ht="12.75" customHeight="1" x14ac:dyDescent="0.25">
      <c r="A6655" s="121"/>
      <c r="B6655" s="92" t="str">
        <f>IF(E6655="","",VLOOKUP(E6655,[1]PROJECTES!$C$14:$G$5000,2,FALSE))</f>
        <v/>
      </c>
      <c r="C6655" s="121"/>
      <c r="D6655" s="93" t="str">
        <f>IF(E6655="","",VLOOKUP(E6655,[1]PROJECTES!$C$14:$G$5000,5,FALSE))</f>
        <v/>
      </c>
      <c r="E6655" s="117"/>
      <c r="F6655" s="95"/>
      <c r="G6655" s="96" t="str">
        <f>IF(E6655="","",VLOOKUP(E6655,[1]PROJECTES!$C$14:$G$5000,4,FALSE))</f>
        <v/>
      </c>
      <c r="H6655" s="118"/>
      <c r="I6655" s="97" t="str">
        <f>IF(H6655="","",VLOOKUP(H6655,BD!B$2:C$16,2,FALSE))</f>
        <v/>
      </c>
      <c r="J6655" s="98"/>
      <c r="K6655" s="135" t="str">
        <f t="shared" si="220"/>
        <v/>
      </c>
      <c r="L6655" s="99" t="str">
        <f t="shared" ca="1" si="221"/>
        <v>-</v>
      </c>
      <c r="M6655" s="93" t="str">
        <f>IF(E6655="","",VLOOKUP(E6655,[1]PROJECTES!$C$14:$Z$5000,21,FALSE))</f>
        <v/>
      </c>
      <c r="N6655" s="100"/>
      <c r="O6655" s="72" t="s">
        <v>229</v>
      </c>
      <c r="P6655" s="101"/>
      <c r="Q6655" s="132"/>
      <c r="R6655" s="102"/>
      <c r="S6655" s="91"/>
    </row>
    <row r="6656" spans="1:19" s="104" customFormat="1" ht="12.75" customHeight="1" x14ac:dyDescent="0.25">
      <c r="A6656" s="121"/>
      <c r="B6656" s="92" t="str">
        <f>IF(E6656="","",VLOOKUP(E6656,[1]PROJECTES!$C$14:$G$5000,2,FALSE))</f>
        <v/>
      </c>
      <c r="C6656" s="121"/>
      <c r="D6656" s="93" t="str">
        <f>IF(E6656="","",VLOOKUP(E6656,[1]PROJECTES!$C$14:$G$5000,5,FALSE))</f>
        <v/>
      </c>
      <c r="E6656" s="117"/>
      <c r="F6656" s="95"/>
      <c r="G6656" s="96" t="str">
        <f>IF(E6656="","",VLOOKUP(E6656,[1]PROJECTES!$C$14:$G$5000,4,FALSE))</f>
        <v/>
      </c>
      <c r="H6656" s="118"/>
      <c r="I6656" s="97" t="str">
        <f>IF(H6656="","",VLOOKUP(H6656,BD!B$2:C$16,2,FALSE))</f>
        <v/>
      </c>
      <c r="J6656" s="98"/>
      <c r="K6656" s="135" t="str">
        <f t="shared" si="220"/>
        <v/>
      </c>
      <c r="L6656" s="99" t="str">
        <f t="shared" ca="1" si="221"/>
        <v>-</v>
      </c>
      <c r="M6656" s="93" t="str">
        <f>IF(E6656="","",VLOOKUP(E6656,[1]PROJECTES!$C$14:$Z$5000,21,FALSE))</f>
        <v/>
      </c>
      <c r="N6656" s="100"/>
      <c r="O6656" s="72" t="s">
        <v>229</v>
      </c>
      <c r="P6656" s="101"/>
      <c r="Q6656" s="132"/>
      <c r="R6656" s="102"/>
      <c r="S6656" s="91"/>
    </row>
    <row r="6657" spans="1:19" s="104" customFormat="1" ht="12.75" customHeight="1" x14ac:dyDescent="0.25">
      <c r="A6657" s="121"/>
      <c r="B6657" s="92" t="str">
        <f>IF(E6657="","",VLOOKUP(E6657,[1]PROJECTES!$C$14:$G$5000,2,FALSE))</f>
        <v/>
      </c>
      <c r="C6657" s="121"/>
      <c r="D6657" s="93" t="str">
        <f>IF(E6657="","",VLOOKUP(E6657,[1]PROJECTES!$C$14:$G$5000,5,FALSE))</f>
        <v/>
      </c>
      <c r="E6657" s="117"/>
      <c r="F6657" s="95"/>
      <c r="G6657" s="96" t="str">
        <f>IF(E6657="","",VLOOKUP(E6657,[1]PROJECTES!$C$14:$G$5000,4,FALSE))</f>
        <v/>
      </c>
      <c r="H6657" s="118"/>
      <c r="I6657" s="97" t="str">
        <f>IF(H6657="","",VLOOKUP(H6657,BD!B$2:C$16,2,FALSE))</f>
        <v/>
      </c>
      <c r="J6657" s="98"/>
      <c r="K6657" s="135" t="str">
        <f t="shared" si="220"/>
        <v/>
      </c>
      <c r="L6657" s="99" t="str">
        <f t="shared" ca="1" si="221"/>
        <v>-</v>
      </c>
      <c r="M6657" s="93" t="str">
        <f>IF(E6657="","",VLOOKUP(E6657,[1]PROJECTES!$C$14:$Z$5000,21,FALSE))</f>
        <v/>
      </c>
      <c r="N6657" s="100"/>
      <c r="O6657" s="72" t="s">
        <v>229</v>
      </c>
      <c r="P6657" s="101"/>
      <c r="Q6657" s="132"/>
      <c r="R6657" s="102"/>
      <c r="S6657" s="91"/>
    </row>
    <row r="6658" spans="1:19" s="104" customFormat="1" ht="12.75" customHeight="1" x14ac:dyDescent="0.25">
      <c r="A6658" s="121"/>
      <c r="B6658" s="92" t="str">
        <f>IF(E6658="","",VLOOKUP(E6658,[1]PROJECTES!$C$14:$G$5000,2,FALSE))</f>
        <v/>
      </c>
      <c r="C6658" s="121"/>
      <c r="D6658" s="93" t="str">
        <f>IF(E6658="","",VLOOKUP(E6658,[1]PROJECTES!$C$14:$G$5000,5,FALSE))</f>
        <v/>
      </c>
      <c r="E6658" s="117"/>
      <c r="F6658" s="95"/>
      <c r="G6658" s="96" t="str">
        <f>IF(E6658="","",VLOOKUP(E6658,[1]PROJECTES!$C$14:$G$5000,4,FALSE))</f>
        <v/>
      </c>
      <c r="H6658" s="118"/>
      <c r="I6658" s="97" t="str">
        <f>IF(H6658="","",VLOOKUP(H6658,BD!B$2:C$16,2,FALSE))</f>
        <v/>
      </c>
      <c r="J6658" s="98"/>
      <c r="K6658" s="135" t="str">
        <f t="shared" si="220"/>
        <v/>
      </c>
      <c r="L6658" s="99" t="str">
        <f t="shared" ca="1" si="221"/>
        <v>-</v>
      </c>
      <c r="M6658" s="93" t="str">
        <f>IF(E6658="","",VLOOKUP(E6658,[1]PROJECTES!$C$14:$Z$5000,21,FALSE))</f>
        <v/>
      </c>
      <c r="N6658" s="100"/>
      <c r="O6658" s="72" t="s">
        <v>229</v>
      </c>
      <c r="P6658" s="101"/>
      <c r="Q6658" s="132"/>
      <c r="R6658" s="102"/>
      <c r="S6658" s="91"/>
    </row>
    <row r="6659" spans="1:19" s="104" customFormat="1" ht="12.75" customHeight="1" x14ac:dyDescent="0.25">
      <c r="A6659" s="121"/>
      <c r="B6659" s="92" t="str">
        <f>IF(E6659="","",VLOOKUP(E6659,[1]PROJECTES!$C$14:$G$5000,2,FALSE))</f>
        <v/>
      </c>
      <c r="C6659" s="121"/>
      <c r="D6659" s="93" t="str">
        <f>IF(E6659="","",VLOOKUP(E6659,[1]PROJECTES!$C$14:$G$5000,5,FALSE))</f>
        <v/>
      </c>
      <c r="E6659" s="117"/>
      <c r="F6659" s="95"/>
      <c r="G6659" s="96" t="str">
        <f>IF(E6659="","",VLOOKUP(E6659,[1]PROJECTES!$C$14:$G$5000,4,FALSE))</f>
        <v/>
      </c>
      <c r="H6659" s="118"/>
      <c r="I6659" s="97" t="str">
        <f>IF(H6659="","",VLOOKUP(H6659,BD!B$2:C$16,2,FALSE))</f>
        <v/>
      </c>
      <c r="J6659" s="98"/>
      <c r="K6659" s="135" t="str">
        <f t="shared" si="220"/>
        <v/>
      </c>
      <c r="L6659" s="99" t="str">
        <f t="shared" ca="1" si="221"/>
        <v>-</v>
      </c>
      <c r="M6659" s="93" t="str">
        <f>IF(E6659="","",VLOOKUP(E6659,[1]PROJECTES!$C$14:$Z$5000,21,FALSE))</f>
        <v/>
      </c>
      <c r="N6659" s="100"/>
      <c r="O6659" s="72" t="s">
        <v>229</v>
      </c>
      <c r="P6659" s="101"/>
      <c r="Q6659" s="132"/>
      <c r="R6659" s="102"/>
      <c r="S6659" s="91"/>
    </row>
    <row r="6660" spans="1:19" s="104" customFormat="1" ht="12.75" customHeight="1" x14ac:dyDescent="0.25">
      <c r="A6660" s="121"/>
      <c r="B6660" s="92" t="str">
        <f>IF(E6660="","",VLOOKUP(E6660,[1]PROJECTES!$C$14:$G$5000,2,FALSE))</f>
        <v/>
      </c>
      <c r="C6660" s="121"/>
      <c r="D6660" s="93" t="str">
        <f>IF(E6660="","",VLOOKUP(E6660,[1]PROJECTES!$C$14:$G$5000,5,FALSE))</f>
        <v/>
      </c>
      <c r="E6660" s="117"/>
      <c r="F6660" s="95"/>
      <c r="G6660" s="96" t="str">
        <f>IF(E6660="","",VLOOKUP(E6660,[1]PROJECTES!$C$14:$G$5000,4,FALSE))</f>
        <v/>
      </c>
      <c r="H6660" s="118"/>
      <c r="I6660" s="97" t="str">
        <f>IF(H6660="","",VLOOKUP(H6660,BD!B$2:C$16,2,FALSE))</f>
        <v/>
      </c>
      <c r="J6660" s="98"/>
      <c r="K6660" s="135" t="str">
        <f t="shared" si="220"/>
        <v/>
      </c>
      <c r="L6660" s="99" t="str">
        <f t="shared" ca="1" si="221"/>
        <v>-</v>
      </c>
      <c r="M6660" s="93" t="str">
        <f>IF(E6660="","",VLOOKUP(E6660,[1]PROJECTES!$C$14:$Z$5000,21,FALSE))</f>
        <v/>
      </c>
      <c r="N6660" s="100"/>
      <c r="O6660" s="72" t="s">
        <v>229</v>
      </c>
      <c r="P6660" s="101"/>
      <c r="Q6660" s="132"/>
      <c r="R6660" s="102"/>
      <c r="S6660" s="91"/>
    </row>
    <row r="6661" spans="1:19" s="104" customFormat="1" ht="12.75" customHeight="1" x14ac:dyDescent="0.25">
      <c r="A6661" s="121"/>
      <c r="B6661" s="92" t="str">
        <f>IF(E6661="","",VLOOKUP(E6661,[1]PROJECTES!$C$14:$G$5000,2,FALSE))</f>
        <v/>
      </c>
      <c r="C6661" s="121"/>
      <c r="D6661" s="93" t="str">
        <f>IF(E6661="","",VLOOKUP(E6661,[1]PROJECTES!$C$14:$G$5000,5,FALSE))</f>
        <v/>
      </c>
      <c r="E6661" s="117"/>
      <c r="F6661" s="95"/>
      <c r="G6661" s="96" t="str">
        <f>IF(E6661="","",VLOOKUP(E6661,[1]PROJECTES!$C$14:$G$5000,4,FALSE))</f>
        <v/>
      </c>
      <c r="H6661" s="118"/>
      <c r="I6661" s="97" t="str">
        <f>IF(H6661="","",VLOOKUP(H6661,BD!B$2:C$16,2,FALSE))</f>
        <v/>
      </c>
      <c r="J6661" s="98"/>
      <c r="K6661" s="135" t="str">
        <f t="shared" si="220"/>
        <v/>
      </c>
      <c r="L6661" s="99" t="str">
        <f t="shared" ca="1" si="221"/>
        <v>-</v>
      </c>
      <c r="M6661" s="93" t="str">
        <f>IF(E6661="","",VLOOKUP(E6661,[1]PROJECTES!$C$14:$Z$5000,21,FALSE))</f>
        <v/>
      </c>
      <c r="N6661" s="100"/>
      <c r="O6661" s="72" t="s">
        <v>229</v>
      </c>
      <c r="P6661" s="101"/>
      <c r="Q6661" s="132"/>
      <c r="R6661" s="102"/>
      <c r="S6661" s="91"/>
    </row>
    <row r="6662" spans="1:19" s="104" customFormat="1" ht="12.75" customHeight="1" x14ac:dyDescent="0.25">
      <c r="A6662" s="121"/>
      <c r="B6662" s="92" t="str">
        <f>IF(E6662="","",VLOOKUP(E6662,[1]PROJECTES!$C$14:$G$5000,2,FALSE))</f>
        <v/>
      </c>
      <c r="C6662" s="121"/>
      <c r="D6662" s="93" t="str">
        <f>IF(E6662="","",VLOOKUP(E6662,[1]PROJECTES!$C$14:$G$5000,5,FALSE))</f>
        <v/>
      </c>
      <c r="E6662" s="117"/>
      <c r="F6662" s="95"/>
      <c r="G6662" s="96" t="str">
        <f>IF(E6662="","",VLOOKUP(E6662,[1]PROJECTES!$C$14:$G$5000,4,FALSE))</f>
        <v/>
      </c>
      <c r="H6662" s="118"/>
      <c r="I6662" s="97" t="str">
        <f>IF(H6662="","",VLOOKUP(H6662,BD!B$2:C$16,2,FALSE))</f>
        <v/>
      </c>
      <c r="J6662" s="98"/>
      <c r="K6662" s="135" t="str">
        <f t="shared" si="220"/>
        <v/>
      </c>
      <c r="L6662" s="99" t="str">
        <f t="shared" ca="1" si="221"/>
        <v>-</v>
      </c>
      <c r="M6662" s="93" t="str">
        <f>IF(E6662="","",VLOOKUP(E6662,[1]PROJECTES!$C$14:$Z$5000,21,FALSE))</f>
        <v/>
      </c>
      <c r="N6662" s="100"/>
      <c r="O6662" s="72" t="s">
        <v>229</v>
      </c>
      <c r="P6662" s="101"/>
      <c r="Q6662" s="132"/>
      <c r="R6662" s="102"/>
      <c r="S6662" s="91"/>
    </row>
    <row r="6663" spans="1:19" s="104" customFormat="1" ht="12.75" customHeight="1" x14ac:dyDescent="0.25">
      <c r="A6663" s="121"/>
      <c r="B6663" s="92" t="str">
        <f>IF(E6663="","",VLOOKUP(E6663,[1]PROJECTES!$C$14:$G$5000,2,FALSE))</f>
        <v/>
      </c>
      <c r="C6663" s="121"/>
      <c r="D6663" s="93" t="str">
        <f>IF(E6663="","",VLOOKUP(E6663,[1]PROJECTES!$C$14:$G$5000,5,FALSE))</f>
        <v/>
      </c>
      <c r="E6663" s="117"/>
      <c r="F6663" s="95"/>
      <c r="G6663" s="96" t="str">
        <f>IF(E6663="","",VLOOKUP(E6663,[1]PROJECTES!$C$14:$G$5000,4,FALSE))</f>
        <v/>
      </c>
      <c r="H6663" s="118"/>
      <c r="I6663" s="97" t="str">
        <f>IF(H6663="","",VLOOKUP(H6663,BD!B$2:C$16,2,FALSE))</f>
        <v/>
      </c>
      <c r="J6663" s="98"/>
      <c r="K6663" s="135" t="str">
        <f t="shared" si="220"/>
        <v/>
      </c>
      <c r="L6663" s="99" t="str">
        <f t="shared" ca="1" si="221"/>
        <v>-</v>
      </c>
      <c r="M6663" s="93" t="str">
        <f>IF(E6663="","",VLOOKUP(E6663,[1]PROJECTES!$C$14:$Z$5000,21,FALSE))</f>
        <v/>
      </c>
      <c r="N6663" s="100"/>
      <c r="O6663" s="72" t="s">
        <v>229</v>
      </c>
      <c r="P6663" s="101"/>
      <c r="Q6663" s="132"/>
      <c r="R6663" s="102"/>
      <c r="S6663" s="91"/>
    </row>
    <row r="6664" spans="1:19" s="104" customFormat="1" ht="12.75" customHeight="1" x14ac:dyDescent="0.25">
      <c r="A6664" s="121"/>
      <c r="B6664" s="92" t="str">
        <f>IF(E6664="","",VLOOKUP(E6664,[1]PROJECTES!$C$14:$G$5000,2,FALSE))</f>
        <v/>
      </c>
      <c r="C6664" s="121"/>
      <c r="D6664" s="93" t="str">
        <f>IF(E6664="","",VLOOKUP(E6664,[1]PROJECTES!$C$14:$G$5000,5,FALSE))</f>
        <v/>
      </c>
      <c r="E6664" s="117"/>
      <c r="F6664" s="95"/>
      <c r="G6664" s="96" t="str">
        <f>IF(E6664="","",VLOOKUP(E6664,[1]PROJECTES!$C$14:$G$5000,4,FALSE))</f>
        <v/>
      </c>
      <c r="H6664" s="118"/>
      <c r="I6664" s="97" t="str">
        <f>IF(H6664="","",VLOOKUP(H6664,BD!B$2:C$16,2,FALSE))</f>
        <v/>
      </c>
      <c r="J6664" s="98"/>
      <c r="K6664" s="135" t="str">
        <f t="shared" si="220"/>
        <v/>
      </c>
      <c r="L6664" s="99" t="str">
        <f t="shared" ca="1" si="221"/>
        <v>-</v>
      </c>
      <c r="M6664" s="93" t="str">
        <f>IF(E6664="","",VLOOKUP(E6664,[1]PROJECTES!$C$14:$Z$5000,21,FALSE))</f>
        <v/>
      </c>
      <c r="N6664" s="100"/>
      <c r="O6664" s="72" t="s">
        <v>229</v>
      </c>
      <c r="P6664" s="101"/>
      <c r="Q6664" s="132"/>
      <c r="R6664" s="102"/>
      <c r="S6664" s="91"/>
    </row>
    <row r="6665" spans="1:19" s="104" customFormat="1" ht="12.75" customHeight="1" x14ac:dyDescent="0.25">
      <c r="A6665" s="121"/>
      <c r="B6665" s="92" t="str">
        <f>IF(E6665="","",VLOOKUP(E6665,[1]PROJECTES!$C$14:$G$5000,2,FALSE))</f>
        <v/>
      </c>
      <c r="C6665" s="121"/>
      <c r="D6665" s="93" t="str">
        <f>IF(E6665="","",VLOOKUP(E6665,[1]PROJECTES!$C$14:$G$5000,5,FALSE))</f>
        <v/>
      </c>
      <c r="E6665" s="117"/>
      <c r="F6665" s="95"/>
      <c r="G6665" s="96" t="str">
        <f>IF(E6665="","",VLOOKUP(E6665,[1]PROJECTES!$C$14:$G$5000,4,FALSE))</f>
        <v/>
      </c>
      <c r="H6665" s="118"/>
      <c r="I6665" s="97" t="str">
        <f>IF(H6665="","",VLOOKUP(H6665,BD!B$2:C$16,2,FALSE))</f>
        <v/>
      </c>
      <c r="J6665" s="98"/>
      <c r="K6665" s="135" t="str">
        <f t="shared" si="220"/>
        <v/>
      </c>
      <c r="L6665" s="99" t="str">
        <f t="shared" ca="1" si="221"/>
        <v>-</v>
      </c>
      <c r="M6665" s="93" t="str">
        <f>IF(E6665="","",VLOOKUP(E6665,[1]PROJECTES!$C$14:$Z$5000,21,FALSE))</f>
        <v/>
      </c>
      <c r="N6665" s="100"/>
      <c r="O6665" s="72" t="s">
        <v>229</v>
      </c>
      <c r="P6665" s="101"/>
      <c r="Q6665" s="132"/>
      <c r="R6665" s="102"/>
      <c r="S6665" s="91"/>
    </row>
    <row r="6666" spans="1:19" s="104" customFormat="1" ht="12.75" customHeight="1" x14ac:dyDescent="0.25">
      <c r="A6666" s="121"/>
      <c r="B6666" s="92" t="str">
        <f>IF(E6666="","",VLOOKUP(E6666,[1]PROJECTES!$C$14:$G$5000,2,FALSE))</f>
        <v/>
      </c>
      <c r="C6666" s="121"/>
      <c r="D6666" s="93" t="str">
        <f>IF(E6666="","",VLOOKUP(E6666,[1]PROJECTES!$C$14:$G$5000,5,FALSE))</f>
        <v/>
      </c>
      <c r="E6666" s="117"/>
      <c r="F6666" s="95"/>
      <c r="G6666" s="96" t="str">
        <f>IF(E6666="","",VLOOKUP(E6666,[1]PROJECTES!$C$14:$G$5000,4,FALSE))</f>
        <v/>
      </c>
      <c r="H6666" s="118"/>
      <c r="I6666" s="97" t="str">
        <f>IF(H6666="","",VLOOKUP(H6666,BD!B$2:C$16,2,FALSE))</f>
        <v/>
      </c>
      <c r="J6666" s="98"/>
      <c r="K6666" s="135" t="str">
        <f t="shared" si="220"/>
        <v/>
      </c>
      <c r="L6666" s="99" t="str">
        <f t="shared" ca="1" si="221"/>
        <v>-</v>
      </c>
      <c r="M6666" s="93" t="str">
        <f>IF(E6666="","",VLOOKUP(E6666,[1]PROJECTES!$C$14:$Z$5000,21,FALSE))</f>
        <v/>
      </c>
      <c r="N6666" s="100"/>
      <c r="O6666" s="72" t="s">
        <v>229</v>
      </c>
      <c r="P6666" s="101"/>
      <c r="Q6666" s="132"/>
      <c r="R6666" s="102"/>
      <c r="S6666" s="91"/>
    </row>
    <row r="6667" spans="1:19" s="104" customFormat="1" ht="12.75" customHeight="1" x14ac:dyDescent="0.25">
      <c r="A6667" s="121"/>
      <c r="B6667" s="92" t="str">
        <f>IF(E6667="","",VLOOKUP(E6667,[1]PROJECTES!$C$14:$G$5000,2,FALSE))</f>
        <v/>
      </c>
      <c r="C6667" s="121"/>
      <c r="D6667" s="93" t="str">
        <f>IF(E6667="","",VLOOKUP(E6667,[1]PROJECTES!$C$14:$G$5000,5,FALSE))</f>
        <v/>
      </c>
      <c r="E6667" s="117"/>
      <c r="F6667" s="95"/>
      <c r="G6667" s="96" t="str">
        <f>IF(E6667="","",VLOOKUP(E6667,[1]PROJECTES!$C$14:$G$5000,4,FALSE))</f>
        <v/>
      </c>
      <c r="H6667" s="118"/>
      <c r="I6667" s="97" t="str">
        <f>IF(H6667="","",VLOOKUP(H6667,BD!B$2:C$16,2,FALSE))</f>
        <v/>
      </c>
      <c r="J6667" s="98"/>
      <c r="K6667" s="135" t="str">
        <f t="shared" si="220"/>
        <v/>
      </c>
      <c r="L6667" s="99" t="str">
        <f t="shared" ca="1" si="221"/>
        <v>-</v>
      </c>
      <c r="M6667" s="93" t="str">
        <f>IF(E6667="","",VLOOKUP(E6667,[1]PROJECTES!$C$14:$Z$5000,21,FALSE))</f>
        <v/>
      </c>
      <c r="N6667" s="100"/>
      <c r="O6667" s="72" t="s">
        <v>229</v>
      </c>
      <c r="P6667" s="101"/>
      <c r="Q6667" s="132"/>
      <c r="R6667" s="102"/>
      <c r="S6667" s="91"/>
    </row>
    <row r="6668" spans="1:19" s="104" customFormat="1" ht="12.75" customHeight="1" x14ac:dyDescent="0.25">
      <c r="A6668" s="121"/>
      <c r="B6668" s="92" t="str">
        <f>IF(E6668="","",VLOOKUP(E6668,[1]PROJECTES!$C$14:$G$5000,2,FALSE))</f>
        <v/>
      </c>
      <c r="C6668" s="121"/>
      <c r="D6668" s="93" t="str">
        <f>IF(E6668="","",VLOOKUP(E6668,[1]PROJECTES!$C$14:$G$5000,5,FALSE))</f>
        <v/>
      </c>
      <c r="E6668" s="117"/>
      <c r="F6668" s="95"/>
      <c r="G6668" s="96" t="str">
        <f>IF(E6668="","",VLOOKUP(E6668,[1]PROJECTES!$C$14:$G$5000,4,FALSE))</f>
        <v/>
      </c>
      <c r="H6668" s="118"/>
      <c r="I6668" s="97" t="str">
        <f>IF(H6668="","",VLOOKUP(H6668,BD!B$2:C$16,2,FALSE))</f>
        <v/>
      </c>
      <c r="J6668" s="98"/>
      <c r="K6668" s="135" t="str">
        <f t="shared" si="220"/>
        <v/>
      </c>
      <c r="L6668" s="99" t="str">
        <f t="shared" ca="1" si="221"/>
        <v>-</v>
      </c>
      <c r="M6668" s="93" t="str">
        <f>IF(E6668="","",VLOOKUP(E6668,[1]PROJECTES!$C$14:$Z$5000,21,FALSE))</f>
        <v/>
      </c>
      <c r="N6668" s="100"/>
      <c r="O6668" s="72" t="s">
        <v>229</v>
      </c>
      <c r="P6668" s="101"/>
      <c r="Q6668" s="132"/>
      <c r="R6668" s="102"/>
      <c r="S6668" s="91"/>
    </row>
    <row r="6669" spans="1:19" s="104" customFormat="1" ht="12.75" customHeight="1" x14ac:dyDescent="0.25">
      <c r="A6669" s="121"/>
      <c r="B6669" s="92" t="str">
        <f>IF(E6669="","",VLOOKUP(E6669,[1]PROJECTES!$C$14:$G$5000,2,FALSE))</f>
        <v/>
      </c>
      <c r="C6669" s="121"/>
      <c r="D6669" s="93" t="str">
        <f>IF(E6669="","",VLOOKUP(E6669,[1]PROJECTES!$C$14:$G$5000,5,FALSE))</f>
        <v/>
      </c>
      <c r="E6669" s="117"/>
      <c r="F6669" s="95"/>
      <c r="G6669" s="96" t="str">
        <f>IF(E6669="","",VLOOKUP(E6669,[1]PROJECTES!$C$14:$G$5000,4,FALSE))</f>
        <v/>
      </c>
      <c r="H6669" s="118"/>
      <c r="I6669" s="97" t="str">
        <f>IF(H6669="","",VLOOKUP(H6669,BD!B$2:C$16,2,FALSE))</f>
        <v/>
      </c>
      <c r="J6669" s="98"/>
      <c r="K6669" s="135" t="str">
        <f t="shared" si="220"/>
        <v/>
      </c>
      <c r="L6669" s="99" t="str">
        <f t="shared" ca="1" si="221"/>
        <v>-</v>
      </c>
      <c r="M6669" s="93" t="str">
        <f>IF(E6669="","",VLOOKUP(E6669,[1]PROJECTES!$C$14:$Z$5000,21,FALSE))</f>
        <v/>
      </c>
      <c r="N6669" s="100"/>
      <c r="O6669" s="72" t="s">
        <v>229</v>
      </c>
      <c r="P6669" s="101"/>
      <c r="Q6669" s="132"/>
      <c r="R6669" s="102"/>
      <c r="S6669" s="91"/>
    </row>
    <row r="6670" spans="1:19" s="104" customFormat="1" ht="12.75" customHeight="1" x14ac:dyDescent="0.25">
      <c r="A6670" s="121"/>
      <c r="B6670" s="92" t="str">
        <f>IF(E6670="","",VLOOKUP(E6670,[1]PROJECTES!$C$14:$G$5000,2,FALSE))</f>
        <v/>
      </c>
      <c r="C6670" s="121"/>
      <c r="D6670" s="93" t="str">
        <f>IF(E6670="","",VLOOKUP(E6670,[1]PROJECTES!$C$14:$G$5000,5,FALSE))</f>
        <v/>
      </c>
      <c r="E6670" s="117"/>
      <c r="F6670" s="95"/>
      <c r="G6670" s="96" t="str">
        <f>IF(E6670="","",VLOOKUP(E6670,[1]PROJECTES!$C$14:$G$5000,4,FALSE))</f>
        <v/>
      </c>
      <c r="H6670" s="118"/>
      <c r="I6670" s="97" t="str">
        <f>IF(H6670="","",VLOOKUP(H6670,BD!B$2:C$16,2,FALSE))</f>
        <v/>
      </c>
      <c r="J6670" s="98"/>
      <c r="K6670" s="135" t="str">
        <f t="shared" si="220"/>
        <v/>
      </c>
      <c r="L6670" s="99" t="str">
        <f t="shared" ca="1" si="221"/>
        <v>-</v>
      </c>
      <c r="M6670" s="93" t="str">
        <f>IF(E6670="","",VLOOKUP(E6670,[1]PROJECTES!$C$14:$Z$5000,21,FALSE))</f>
        <v/>
      </c>
      <c r="N6670" s="100"/>
      <c r="O6670" s="72" t="s">
        <v>229</v>
      </c>
      <c r="P6670" s="101"/>
      <c r="Q6670" s="132"/>
      <c r="R6670" s="102"/>
      <c r="S6670" s="91"/>
    </row>
    <row r="6671" spans="1:19" s="104" customFormat="1" ht="12.75" customHeight="1" x14ac:dyDescent="0.25">
      <c r="A6671" s="121"/>
      <c r="B6671" s="92" t="str">
        <f>IF(E6671="","",VLOOKUP(E6671,[1]PROJECTES!$C$14:$G$5000,2,FALSE))</f>
        <v/>
      </c>
      <c r="C6671" s="121"/>
      <c r="D6671" s="93" t="str">
        <f>IF(E6671="","",VLOOKUP(E6671,[1]PROJECTES!$C$14:$G$5000,5,FALSE))</f>
        <v/>
      </c>
      <c r="E6671" s="117"/>
      <c r="F6671" s="95"/>
      <c r="G6671" s="96" t="str">
        <f>IF(E6671="","",VLOOKUP(E6671,[1]PROJECTES!$C$14:$G$5000,4,FALSE))</f>
        <v/>
      </c>
      <c r="H6671" s="118"/>
      <c r="I6671" s="97" t="str">
        <f>IF(H6671="","",VLOOKUP(H6671,BD!B$2:C$16,2,FALSE))</f>
        <v/>
      </c>
      <c r="J6671" s="98"/>
      <c r="K6671" s="135" t="str">
        <f t="shared" si="220"/>
        <v/>
      </c>
      <c r="L6671" s="99" t="str">
        <f t="shared" ca="1" si="221"/>
        <v>-</v>
      </c>
      <c r="M6671" s="93" t="str">
        <f>IF(E6671="","",VLOOKUP(E6671,[1]PROJECTES!$C$14:$Z$5000,21,FALSE))</f>
        <v/>
      </c>
      <c r="N6671" s="100"/>
      <c r="O6671" s="72" t="s">
        <v>229</v>
      </c>
      <c r="P6671" s="101"/>
      <c r="Q6671" s="132"/>
      <c r="R6671" s="102"/>
      <c r="S6671" s="91"/>
    </row>
    <row r="6672" spans="1:19" s="104" customFormat="1" ht="12.75" customHeight="1" x14ac:dyDescent="0.25">
      <c r="A6672" s="121"/>
      <c r="B6672" s="92" t="str">
        <f>IF(E6672="","",VLOOKUP(E6672,[1]PROJECTES!$C$14:$G$5000,2,FALSE))</f>
        <v/>
      </c>
      <c r="C6672" s="121"/>
      <c r="D6672" s="93" t="str">
        <f>IF(E6672="","",VLOOKUP(E6672,[1]PROJECTES!$C$14:$G$5000,5,FALSE))</f>
        <v/>
      </c>
      <c r="E6672" s="117"/>
      <c r="F6672" s="95"/>
      <c r="G6672" s="96" t="str">
        <f>IF(E6672="","",VLOOKUP(E6672,[1]PROJECTES!$C$14:$G$5000,4,FALSE))</f>
        <v/>
      </c>
      <c r="H6672" s="118"/>
      <c r="I6672" s="97" t="str">
        <f>IF(H6672="","",VLOOKUP(H6672,BD!B$2:C$16,2,FALSE))</f>
        <v/>
      </c>
      <c r="J6672" s="98"/>
      <c r="K6672" s="135" t="str">
        <f t="shared" si="220"/>
        <v/>
      </c>
      <c r="L6672" s="99" t="str">
        <f t="shared" ca="1" si="221"/>
        <v>-</v>
      </c>
      <c r="M6672" s="93" t="str">
        <f>IF(E6672="","",VLOOKUP(E6672,[1]PROJECTES!$C$14:$Z$5000,21,FALSE))</f>
        <v/>
      </c>
      <c r="N6672" s="100"/>
      <c r="O6672" s="72" t="s">
        <v>229</v>
      </c>
      <c r="P6672" s="101"/>
      <c r="Q6672" s="132"/>
      <c r="R6672" s="102"/>
      <c r="S6672" s="91"/>
    </row>
    <row r="6673" spans="1:19" s="104" customFormat="1" ht="12.75" customHeight="1" x14ac:dyDescent="0.25">
      <c r="A6673" s="121"/>
      <c r="B6673" s="92" t="str">
        <f>IF(E6673="","",VLOOKUP(E6673,[1]PROJECTES!$C$14:$G$5000,2,FALSE))</f>
        <v/>
      </c>
      <c r="C6673" s="121"/>
      <c r="D6673" s="93" t="str">
        <f>IF(E6673="","",VLOOKUP(E6673,[1]PROJECTES!$C$14:$G$5000,5,FALSE))</f>
        <v/>
      </c>
      <c r="E6673" s="117"/>
      <c r="F6673" s="95"/>
      <c r="G6673" s="96" t="str">
        <f>IF(E6673="","",VLOOKUP(E6673,[1]PROJECTES!$C$14:$G$5000,4,FALSE))</f>
        <v/>
      </c>
      <c r="H6673" s="118"/>
      <c r="I6673" s="97" t="str">
        <f>IF(H6673="","",VLOOKUP(H6673,BD!B$2:C$16,2,FALSE))</f>
        <v/>
      </c>
      <c r="J6673" s="98"/>
      <c r="K6673" s="135" t="str">
        <f t="shared" si="220"/>
        <v/>
      </c>
      <c r="L6673" s="99" t="str">
        <f t="shared" ca="1" si="221"/>
        <v>-</v>
      </c>
      <c r="M6673" s="93" t="str">
        <f>IF(E6673="","",VLOOKUP(E6673,[1]PROJECTES!$C$14:$Z$5000,21,FALSE))</f>
        <v/>
      </c>
      <c r="N6673" s="100"/>
      <c r="O6673" s="72" t="s">
        <v>229</v>
      </c>
      <c r="P6673" s="101"/>
      <c r="Q6673" s="132"/>
      <c r="R6673" s="102"/>
      <c r="S6673" s="91"/>
    </row>
    <row r="6674" spans="1:19" s="104" customFormat="1" ht="12.75" customHeight="1" x14ac:dyDescent="0.25">
      <c r="A6674" s="121"/>
      <c r="B6674" s="92" t="str">
        <f>IF(E6674="","",VLOOKUP(E6674,[1]PROJECTES!$C$14:$G$5000,2,FALSE))</f>
        <v/>
      </c>
      <c r="C6674" s="121"/>
      <c r="D6674" s="93" t="str">
        <f>IF(E6674="","",VLOOKUP(E6674,[1]PROJECTES!$C$14:$G$5000,5,FALSE))</f>
        <v/>
      </c>
      <c r="E6674" s="117"/>
      <c r="F6674" s="95"/>
      <c r="G6674" s="96" t="str">
        <f>IF(E6674="","",VLOOKUP(E6674,[1]PROJECTES!$C$14:$G$5000,4,FALSE))</f>
        <v/>
      </c>
      <c r="H6674" s="118"/>
      <c r="I6674" s="97" t="str">
        <f>IF(H6674="","",VLOOKUP(H6674,BD!B$2:C$16,2,FALSE))</f>
        <v/>
      </c>
      <c r="J6674" s="98"/>
      <c r="K6674" s="135" t="str">
        <f t="shared" si="220"/>
        <v/>
      </c>
      <c r="L6674" s="99" t="str">
        <f t="shared" ca="1" si="221"/>
        <v>-</v>
      </c>
      <c r="M6674" s="93" t="str">
        <f>IF(E6674="","",VLOOKUP(E6674,[1]PROJECTES!$C$14:$Z$5000,21,FALSE))</f>
        <v/>
      </c>
      <c r="N6674" s="100"/>
      <c r="O6674" s="72" t="s">
        <v>229</v>
      </c>
      <c r="P6674" s="101"/>
      <c r="Q6674" s="132"/>
      <c r="R6674" s="102"/>
      <c r="S6674" s="91"/>
    </row>
    <row r="6675" spans="1:19" s="104" customFormat="1" ht="12.75" customHeight="1" x14ac:dyDescent="0.25">
      <c r="A6675" s="121"/>
      <c r="B6675" s="92" t="str">
        <f>IF(E6675="","",VLOOKUP(E6675,[1]PROJECTES!$C$14:$G$5000,2,FALSE))</f>
        <v/>
      </c>
      <c r="C6675" s="121"/>
      <c r="D6675" s="93" t="str">
        <f>IF(E6675="","",VLOOKUP(E6675,[1]PROJECTES!$C$14:$G$5000,5,FALSE))</f>
        <v/>
      </c>
      <c r="E6675" s="117"/>
      <c r="F6675" s="95"/>
      <c r="G6675" s="96" t="str">
        <f>IF(E6675="","",VLOOKUP(E6675,[1]PROJECTES!$C$14:$G$5000,4,FALSE))</f>
        <v/>
      </c>
      <c r="H6675" s="118"/>
      <c r="I6675" s="97" t="str">
        <f>IF(H6675="","",VLOOKUP(H6675,BD!B$2:C$16,2,FALSE))</f>
        <v/>
      </c>
      <c r="J6675" s="98"/>
      <c r="K6675" s="135" t="str">
        <f t="shared" si="220"/>
        <v/>
      </c>
      <c r="L6675" s="99" t="str">
        <f t="shared" ca="1" si="221"/>
        <v>-</v>
      </c>
      <c r="M6675" s="93" t="str">
        <f>IF(E6675="","",VLOOKUP(E6675,[1]PROJECTES!$C$14:$Z$5000,21,FALSE))</f>
        <v/>
      </c>
      <c r="N6675" s="100"/>
      <c r="O6675" s="72" t="s">
        <v>229</v>
      </c>
      <c r="P6675" s="101"/>
      <c r="Q6675" s="132"/>
      <c r="R6675" s="102"/>
      <c r="S6675" s="91"/>
    </row>
    <row r="6676" spans="1:19" s="104" customFormat="1" ht="12.75" customHeight="1" x14ac:dyDescent="0.25">
      <c r="A6676" s="121"/>
      <c r="B6676" s="92" t="str">
        <f>IF(E6676="","",VLOOKUP(E6676,[1]PROJECTES!$C$14:$G$5000,2,FALSE))</f>
        <v/>
      </c>
      <c r="C6676" s="121"/>
      <c r="D6676" s="93" t="str">
        <f>IF(E6676="","",VLOOKUP(E6676,[1]PROJECTES!$C$14:$G$5000,5,FALSE))</f>
        <v/>
      </c>
      <c r="E6676" s="117"/>
      <c r="F6676" s="95"/>
      <c r="G6676" s="96" t="str">
        <f>IF(E6676="","",VLOOKUP(E6676,[1]PROJECTES!$C$14:$G$5000,4,FALSE))</f>
        <v/>
      </c>
      <c r="H6676" s="118"/>
      <c r="I6676" s="97" t="str">
        <f>IF(H6676="","",VLOOKUP(H6676,BD!B$2:C$16,2,FALSE))</f>
        <v/>
      </c>
      <c r="J6676" s="98"/>
      <c r="K6676" s="135" t="str">
        <f t="shared" si="220"/>
        <v/>
      </c>
      <c r="L6676" s="99" t="str">
        <f t="shared" ca="1" si="221"/>
        <v>-</v>
      </c>
      <c r="M6676" s="93" t="str">
        <f>IF(E6676="","",VLOOKUP(E6676,[1]PROJECTES!$C$14:$Z$5000,21,FALSE))</f>
        <v/>
      </c>
      <c r="N6676" s="100"/>
      <c r="O6676" s="72" t="s">
        <v>229</v>
      </c>
      <c r="P6676" s="101"/>
      <c r="Q6676" s="132"/>
      <c r="R6676" s="102"/>
      <c r="S6676" s="91"/>
    </row>
    <row r="6677" spans="1:19" s="104" customFormat="1" ht="12.75" customHeight="1" x14ac:dyDescent="0.25">
      <c r="A6677" s="121"/>
      <c r="B6677" s="92" t="str">
        <f>IF(E6677="","",VLOOKUP(E6677,[1]PROJECTES!$C$14:$G$5000,2,FALSE))</f>
        <v/>
      </c>
      <c r="C6677" s="121"/>
      <c r="D6677" s="93" t="str">
        <f>IF(E6677="","",VLOOKUP(E6677,[1]PROJECTES!$C$14:$G$5000,5,FALSE))</f>
        <v/>
      </c>
      <c r="E6677" s="117"/>
      <c r="F6677" s="95"/>
      <c r="G6677" s="96" t="str">
        <f>IF(E6677="","",VLOOKUP(E6677,[1]PROJECTES!$C$14:$G$5000,4,FALSE))</f>
        <v/>
      </c>
      <c r="H6677" s="118"/>
      <c r="I6677" s="97" t="str">
        <f>IF(H6677="","",VLOOKUP(H6677,BD!B$2:C$16,2,FALSE))</f>
        <v/>
      </c>
      <c r="J6677" s="98"/>
      <c r="K6677" s="135" t="str">
        <f t="shared" si="220"/>
        <v/>
      </c>
      <c r="L6677" s="99" t="str">
        <f t="shared" ca="1" si="221"/>
        <v>-</v>
      </c>
      <c r="M6677" s="93" t="str">
        <f>IF(E6677="","",VLOOKUP(E6677,[1]PROJECTES!$C$14:$Z$5000,21,FALSE))</f>
        <v/>
      </c>
      <c r="N6677" s="100"/>
      <c r="O6677" s="72" t="s">
        <v>229</v>
      </c>
      <c r="P6677" s="101"/>
      <c r="Q6677" s="132"/>
      <c r="R6677" s="102"/>
      <c r="S6677" s="91"/>
    </row>
    <row r="6678" spans="1:19" s="104" customFormat="1" ht="12.75" customHeight="1" x14ac:dyDescent="0.25">
      <c r="A6678" s="121"/>
      <c r="B6678" s="92" t="str">
        <f>IF(E6678="","",VLOOKUP(E6678,[1]PROJECTES!$C$14:$G$5000,2,FALSE))</f>
        <v/>
      </c>
      <c r="C6678" s="121"/>
      <c r="D6678" s="93" t="str">
        <f>IF(E6678="","",VLOOKUP(E6678,[1]PROJECTES!$C$14:$G$5000,5,FALSE))</f>
        <v/>
      </c>
      <c r="E6678" s="117"/>
      <c r="F6678" s="95"/>
      <c r="G6678" s="96" t="str">
        <f>IF(E6678="","",VLOOKUP(E6678,[1]PROJECTES!$C$14:$G$5000,4,FALSE))</f>
        <v/>
      </c>
      <c r="H6678" s="118"/>
      <c r="I6678" s="97" t="str">
        <f>IF(H6678="","",VLOOKUP(H6678,BD!B$2:C$16,2,FALSE))</f>
        <v/>
      </c>
      <c r="J6678" s="98"/>
      <c r="K6678" s="135" t="str">
        <f t="shared" si="220"/>
        <v/>
      </c>
      <c r="L6678" s="99" t="str">
        <f t="shared" ca="1" si="221"/>
        <v>-</v>
      </c>
      <c r="M6678" s="93" t="str">
        <f>IF(E6678="","",VLOOKUP(E6678,[1]PROJECTES!$C$14:$Z$5000,21,FALSE))</f>
        <v/>
      </c>
      <c r="N6678" s="100"/>
      <c r="O6678" s="72" t="s">
        <v>229</v>
      </c>
      <c r="P6678" s="101"/>
      <c r="Q6678" s="132"/>
      <c r="R6678" s="102"/>
      <c r="S6678" s="91"/>
    </row>
    <row r="6679" spans="1:19" s="104" customFormat="1" ht="12.75" customHeight="1" x14ac:dyDescent="0.25">
      <c r="A6679" s="121"/>
      <c r="B6679" s="92" t="str">
        <f>IF(E6679="","",VLOOKUP(E6679,[1]PROJECTES!$C$14:$G$5000,2,FALSE))</f>
        <v/>
      </c>
      <c r="C6679" s="121"/>
      <c r="D6679" s="93" t="str">
        <f>IF(E6679="","",VLOOKUP(E6679,[1]PROJECTES!$C$14:$G$5000,5,FALSE))</f>
        <v/>
      </c>
      <c r="E6679" s="117"/>
      <c r="F6679" s="95"/>
      <c r="G6679" s="96" t="str">
        <f>IF(E6679="","",VLOOKUP(E6679,[1]PROJECTES!$C$14:$G$5000,4,FALSE))</f>
        <v/>
      </c>
      <c r="H6679" s="118"/>
      <c r="I6679" s="97" t="str">
        <f>IF(H6679="","",VLOOKUP(H6679,BD!B$2:C$16,2,FALSE))</f>
        <v/>
      </c>
      <c r="J6679" s="98"/>
      <c r="K6679" s="135" t="str">
        <f t="shared" si="220"/>
        <v/>
      </c>
      <c r="L6679" s="99" t="str">
        <f t="shared" ca="1" si="221"/>
        <v>-</v>
      </c>
      <c r="M6679" s="93" t="str">
        <f>IF(E6679="","",VLOOKUP(E6679,[1]PROJECTES!$C$14:$Z$5000,21,FALSE))</f>
        <v/>
      </c>
      <c r="N6679" s="100"/>
      <c r="O6679" s="72" t="s">
        <v>229</v>
      </c>
      <c r="P6679" s="101"/>
      <c r="Q6679" s="132"/>
      <c r="R6679" s="102"/>
      <c r="S6679" s="91"/>
    </row>
    <row r="6680" spans="1:19" s="104" customFormat="1" ht="12.75" customHeight="1" x14ac:dyDescent="0.25">
      <c r="A6680" s="121"/>
      <c r="B6680" s="92" t="str">
        <f>IF(E6680="","",VLOOKUP(E6680,[1]PROJECTES!$C$14:$G$5000,2,FALSE))</f>
        <v/>
      </c>
      <c r="C6680" s="121"/>
      <c r="D6680" s="93" t="str">
        <f>IF(E6680="","",VLOOKUP(E6680,[1]PROJECTES!$C$14:$G$5000,5,FALSE))</f>
        <v/>
      </c>
      <c r="E6680" s="117"/>
      <c r="F6680" s="95"/>
      <c r="G6680" s="96" t="str">
        <f>IF(E6680="","",VLOOKUP(E6680,[1]PROJECTES!$C$14:$G$5000,4,FALSE))</f>
        <v/>
      </c>
      <c r="H6680" s="118"/>
      <c r="I6680" s="97" t="str">
        <f>IF(H6680="","",VLOOKUP(H6680,BD!B$2:C$16,2,FALSE))</f>
        <v/>
      </c>
      <c r="J6680" s="98"/>
      <c r="K6680" s="135" t="str">
        <f t="shared" si="220"/>
        <v/>
      </c>
      <c r="L6680" s="99" t="str">
        <f t="shared" ca="1" si="221"/>
        <v>-</v>
      </c>
      <c r="M6680" s="93" t="str">
        <f>IF(E6680="","",VLOOKUP(E6680,[1]PROJECTES!$C$14:$Z$5000,21,FALSE))</f>
        <v/>
      </c>
      <c r="N6680" s="100"/>
      <c r="O6680" s="72" t="s">
        <v>229</v>
      </c>
      <c r="P6680" s="101"/>
      <c r="Q6680" s="132"/>
      <c r="R6680" s="102"/>
      <c r="S6680" s="91"/>
    </row>
    <row r="6681" spans="1:19" s="104" customFormat="1" ht="12.75" customHeight="1" x14ac:dyDescent="0.25">
      <c r="A6681" s="121"/>
      <c r="B6681" s="92" t="str">
        <f>IF(E6681="","",VLOOKUP(E6681,[1]PROJECTES!$C$14:$G$5000,2,FALSE))</f>
        <v/>
      </c>
      <c r="C6681" s="121"/>
      <c r="D6681" s="93" t="str">
        <f>IF(E6681="","",VLOOKUP(E6681,[1]PROJECTES!$C$14:$G$5000,5,FALSE))</f>
        <v/>
      </c>
      <c r="E6681" s="117"/>
      <c r="F6681" s="95"/>
      <c r="G6681" s="96" t="str">
        <f>IF(E6681="","",VLOOKUP(E6681,[1]PROJECTES!$C$14:$G$5000,4,FALSE))</f>
        <v/>
      </c>
      <c r="H6681" s="118"/>
      <c r="I6681" s="97" t="str">
        <f>IF(H6681="","",VLOOKUP(H6681,BD!B$2:C$16,2,FALSE))</f>
        <v/>
      </c>
      <c r="J6681" s="98"/>
      <c r="K6681" s="135" t="str">
        <f t="shared" si="220"/>
        <v/>
      </c>
      <c r="L6681" s="99" t="str">
        <f t="shared" ca="1" si="221"/>
        <v>-</v>
      </c>
      <c r="M6681" s="93" t="str">
        <f>IF(E6681="","",VLOOKUP(E6681,[1]PROJECTES!$C$14:$Z$5000,21,FALSE))</f>
        <v/>
      </c>
      <c r="N6681" s="100"/>
      <c r="O6681" s="72" t="s">
        <v>229</v>
      </c>
      <c r="P6681" s="101"/>
      <c r="Q6681" s="132"/>
      <c r="R6681" s="102"/>
      <c r="S6681" s="91"/>
    </row>
    <row r="6682" spans="1:19" s="104" customFormat="1" ht="12.75" customHeight="1" x14ac:dyDescent="0.25">
      <c r="A6682" s="121"/>
      <c r="B6682" s="92" t="str">
        <f>IF(E6682="","",VLOOKUP(E6682,[1]PROJECTES!$C$14:$G$5000,2,FALSE))</f>
        <v/>
      </c>
      <c r="C6682" s="121"/>
      <c r="D6682" s="93" t="str">
        <f>IF(E6682="","",VLOOKUP(E6682,[1]PROJECTES!$C$14:$G$5000,5,FALSE))</f>
        <v/>
      </c>
      <c r="E6682" s="117"/>
      <c r="F6682" s="95"/>
      <c r="G6682" s="96" t="str">
        <f>IF(E6682="","",VLOOKUP(E6682,[1]PROJECTES!$C$14:$G$5000,4,FALSE))</f>
        <v/>
      </c>
      <c r="H6682" s="118"/>
      <c r="I6682" s="97" t="str">
        <f>IF(H6682="","",VLOOKUP(H6682,BD!B$2:C$16,2,FALSE))</f>
        <v/>
      </c>
      <c r="J6682" s="98"/>
      <c r="K6682" s="135" t="str">
        <f t="shared" si="220"/>
        <v/>
      </c>
      <c r="L6682" s="99" t="str">
        <f t="shared" ca="1" si="221"/>
        <v>-</v>
      </c>
      <c r="M6682" s="93" t="str">
        <f>IF(E6682="","",VLOOKUP(E6682,[1]PROJECTES!$C$14:$Z$5000,21,FALSE))</f>
        <v/>
      </c>
      <c r="N6682" s="100"/>
      <c r="O6682" s="72" t="s">
        <v>229</v>
      </c>
      <c r="P6682" s="101"/>
      <c r="Q6682" s="132"/>
      <c r="R6682" s="102"/>
      <c r="S6682" s="91"/>
    </row>
    <row r="6683" spans="1:19" s="104" customFormat="1" ht="12.75" customHeight="1" x14ac:dyDescent="0.25">
      <c r="A6683" s="121"/>
      <c r="B6683" s="92" t="str">
        <f>IF(E6683="","",VLOOKUP(E6683,[1]PROJECTES!$C$14:$G$5000,2,FALSE))</f>
        <v/>
      </c>
      <c r="C6683" s="121"/>
      <c r="D6683" s="93" t="str">
        <f>IF(E6683="","",VLOOKUP(E6683,[1]PROJECTES!$C$14:$G$5000,5,FALSE))</f>
        <v/>
      </c>
      <c r="E6683" s="117"/>
      <c r="F6683" s="95"/>
      <c r="G6683" s="96" t="str">
        <f>IF(E6683="","",VLOOKUP(E6683,[1]PROJECTES!$C$14:$G$5000,4,FALSE))</f>
        <v/>
      </c>
      <c r="H6683" s="118"/>
      <c r="I6683" s="97" t="str">
        <f>IF(H6683="","",VLOOKUP(H6683,BD!B$2:C$16,2,FALSE))</f>
        <v/>
      </c>
      <c r="J6683" s="98"/>
      <c r="K6683" s="135" t="str">
        <f t="shared" si="220"/>
        <v/>
      </c>
      <c r="L6683" s="99" t="str">
        <f t="shared" ca="1" si="221"/>
        <v>-</v>
      </c>
      <c r="M6683" s="93" t="str">
        <f>IF(E6683="","",VLOOKUP(E6683,[1]PROJECTES!$C$14:$Z$5000,21,FALSE))</f>
        <v/>
      </c>
      <c r="N6683" s="100"/>
      <c r="O6683" s="72" t="s">
        <v>229</v>
      </c>
      <c r="P6683" s="101"/>
      <c r="Q6683" s="132"/>
      <c r="R6683" s="102"/>
      <c r="S6683" s="91"/>
    </row>
    <row r="6684" spans="1:19" s="104" customFormat="1" ht="12.75" customHeight="1" x14ac:dyDescent="0.25">
      <c r="A6684" s="121"/>
      <c r="B6684" s="92" t="str">
        <f>IF(E6684="","",VLOOKUP(E6684,[1]PROJECTES!$C$14:$G$5000,2,FALSE))</f>
        <v/>
      </c>
      <c r="C6684" s="121"/>
      <c r="D6684" s="93" t="str">
        <f>IF(E6684="","",VLOOKUP(E6684,[1]PROJECTES!$C$14:$G$5000,5,FALSE))</f>
        <v/>
      </c>
      <c r="E6684" s="117"/>
      <c r="F6684" s="95"/>
      <c r="G6684" s="96" t="str">
        <f>IF(E6684="","",VLOOKUP(E6684,[1]PROJECTES!$C$14:$G$5000,4,FALSE))</f>
        <v/>
      </c>
      <c r="H6684" s="118"/>
      <c r="I6684" s="97" t="str">
        <f>IF(H6684="","",VLOOKUP(H6684,BD!B$2:C$16,2,FALSE))</f>
        <v/>
      </c>
      <c r="J6684" s="98"/>
      <c r="K6684" s="135" t="str">
        <f t="shared" si="220"/>
        <v/>
      </c>
      <c r="L6684" s="99" t="str">
        <f t="shared" ca="1" si="221"/>
        <v>-</v>
      </c>
      <c r="M6684" s="93" t="str">
        <f>IF(E6684="","",VLOOKUP(E6684,[1]PROJECTES!$C$14:$Z$5000,21,FALSE))</f>
        <v/>
      </c>
      <c r="N6684" s="100"/>
      <c r="O6684" s="72" t="s">
        <v>229</v>
      </c>
      <c r="P6684" s="101"/>
      <c r="Q6684" s="132"/>
      <c r="R6684" s="102"/>
      <c r="S6684" s="91"/>
    </row>
    <row r="6685" spans="1:19" s="104" customFormat="1" ht="12.75" customHeight="1" x14ac:dyDescent="0.25">
      <c r="A6685" s="121"/>
      <c r="B6685" s="92" t="str">
        <f>IF(E6685="","",VLOOKUP(E6685,[1]PROJECTES!$C$14:$G$5000,2,FALSE))</f>
        <v/>
      </c>
      <c r="C6685" s="121"/>
      <c r="D6685" s="93" t="str">
        <f>IF(E6685="","",VLOOKUP(E6685,[1]PROJECTES!$C$14:$G$5000,5,FALSE))</f>
        <v/>
      </c>
      <c r="E6685" s="117"/>
      <c r="F6685" s="95"/>
      <c r="G6685" s="96" t="str">
        <f>IF(E6685="","",VLOOKUP(E6685,[1]PROJECTES!$C$14:$G$5000,4,FALSE))</f>
        <v/>
      </c>
      <c r="H6685" s="118"/>
      <c r="I6685" s="97" t="str">
        <f>IF(H6685="","",VLOOKUP(H6685,BD!B$2:C$16,2,FALSE))</f>
        <v/>
      </c>
      <c r="J6685" s="98"/>
      <c r="K6685" s="135" t="str">
        <f t="shared" si="220"/>
        <v/>
      </c>
      <c r="L6685" s="99" t="str">
        <f t="shared" ca="1" si="221"/>
        <v>-</v>
      </c>
      <c r="M6685" s="93" t="str">
        <f>IF(E6685="","",VLOOKUP(E6685,[1]PROJECTES!$C$14:$Z$5000,21,FALSE))</f>
        <v/>
      </c>
      <c r="N6685" s="100"/>
      <c r="O6685" s="72" t="s">
        <v>229</v>
      </c>
      <c r="P6685" s="101"/>
      <c r="Q6685" s="132"/>
      <c r="R6685" s="102"/>
      <c r="S6685" s="91"/>
    </row>
    <row r="6686" spans="1:19" s="104" customFormat="1" ht="12.75" customHeight="1" x14ac:dyDescent="0.25">
      <c r="A6686" s="121"/>
      <c r="B6686" s="92" t="str">
        <f>IF(E6686="","",VLOOKUP(E6686,[1]PROJECTES!$C$14:$G$5000,2,FALSE))</f>
        <v/>
      </c>
      <c r="C6686" s="121"/>
      <c r="D6686" s="93" t="str">
        <f>IF(E6686="","",VLOOKUP(E6686,[1]PROJECTES!$C$14:$G$5000,5,FALSE))</f>
        <v/>
      </c>
      <c r="E6686" s="117"/>
      <c r="F6686" s="95"/>
      <c r="G6686" s="96" t="str">
        <f>IF(E6686="","",VLOOKUP(E6686,[1]PROJECTES!$C$14:$G$5000,4,FALSE))</f>
        <v/>
      </c>
      <c r="H6686" s="118"/>
      <c r="I6686" s="97" t="str">
        <f>IF(H6686="","",VLOOKUP(H6686,BD!B$2:C$16,2,FALSE))</f>
        <v/>
      </c>
      <c r="J6686" s="98"/>
      <c r="K6686" s="135" t="str">
        <f t="shared" si="220"/>
        <v/>
      </c>
      <c r="L6686" s="99" t="str">
        <f t="shared" ca="1" si="221"/>
        <v>-</v>
      </c>
      <c r="M6686" s="93" t="str">
        <f>IF(E6686="","",VLOOKUP(E6686,[1]PROJECTES!$C$14:$Z$5000,21,FALSE))</f>
        <v/>
      </c>
      <c r="N6686" s="100"/>
      <c r="O6686" s="72" t="s">
        <v>229</v>
      </c>
      <c r="P6686" s="101"/>
      <c r="Q6686" s="132"/>
      <c r="R6686" s="102"/>
      <c r="S6686" s="91"/>
    </row>
    <row r="6687" spans="1:19" s="104" customFormat="1" ht="12.75" customHeight="1" x14ac:dyDescent="0.25">
      <c r="A6687" s="121"/>
      <c r="B6687" s="92" t="str">
        <f>IF(E6687="","",VLOOKUP(E6687,[1]PROJECTES!$C$14:$G$5000,2,FALSE))</f>
        <v/>
      </c>
      <c r="C6687" s="121"/>
      <c r="D6687" s="93" t="str">
        <f>IF(E6687="","",VLOOKUP(E6687,[1]PROJECTES!$C$14:$G$5000,5,FALSE))</f>
        <v/>
      </c>
      <c r="E6687" s="117"/>
      <c r="F6687" s="95"/>
      <c r="G6687" s="96" t="str">
        <f>IF(E6687="","",VLOOKUP(E6687,[1]PROJECTES!$C$14:$G$5000,4,FALSE))</f>
        <v/>
      </c>
      <c r="H6687" s="118"/>
      <c r="I6687" s="97" t="str">
        <f>IF(H6687="","",VLOOKUP(H6687,BD!B$2:C$16,2,FALSE))</f>
        <v/>
      </c>
      <c r="J6687" s="98"/>
      <c r="K6687" s="135" t="str">
        <f t="shared" si="220"/>
        <v/>
      </c>
      <c r="L6687" s="99" t="str">
        <f t="shared" ca="1" si="221"/>
        <v>-</v>
      </c>
      <c r="M6687" s="93" t="str">
        <f>IF(E6687="","",VLOOKUP(E6687,[1]PROJECTES!$C$14:$Z$5000,21,FALSE))</f>
        <v/>
      </c>
      <c r="N6687" s="100"/>
      <c r="O6687" s="72" t="s">
        <v>229</v>
      </c>
      <c r="P6687" s="101"/>
      <c r="Q6687" s="132"/>
      <c r="R6687" s="102"/>
      <c r="S6687" s="91"/>
    </row>
    <row r="6688" spans="1:19" s="104" customFormat="1" ht="12.75" customHeight="1" x14ac:dyDescent="0.25">
      <c r="A6688" s="121"/>
      <c r="B6688" s="92" t="str">
        <f>IF(E6688="","",VLOOKUP(E6688,[1]PROJECTES!$C$14:$G$5000,2,FALSE))</f>
        <v/>
      </c>
      <c r="C6688" s="121"/>
      <c r="D6688" s="93" t="str">
        <f>IF(E6688="","",VLOOKUP(E6688,[1]PROJECTES!$C$14:$G$5000,5,FALSE))</f>
        <v/>
      </c>
      <c r="E6688" s="117"/>
      <c r="F6688" s="95"/>
      <c r="G6688" s="96" t="str">
        <f>IF(E6688="","",VLOOKUP(E6688,[1]PROJECTES!$C$14:$G$5000,4,FALSE))</f>
        <v/>
      </c>
      <c r="H6688" s="118"/>
      <c r="I6688" s="97" t="str">
        <f>IF(H6688="","",VLOOKUP(H6688,BD!B$2:C$16,2,FALSE))</f>
        <v/>
      </c>
      <c r="J6688" s="98"/>
      <c r="K6688" s="135" t="str">
        <f t="shared" si="220"/>
        <v/>
      </c>
      <c r="L6688" s="99" t="str">
        <f t="shared" ca="1" si="221"/>
        <v>-</v>
      </c>
      <c r="M6688" s="93" t="str">
        <f>IF(E6688="","",VLOOKUP(E6688,[1]PROJECTES!$C$14:$Z$5000,21,FALSE))</f>
        <v/>
      </c>
      <c r="N6688" s="100"/>
      <c r="O6688" s="72" t="s">
        <v>229</v>
      </c>
      <c r="P6688" s="101"/>
      <c r="Q6688" s="132"/>
      <c r="R6688" s="102"/>
      <c r="S6688" s="91"/>
    </row>
    <row r="6689" spans="1:19" s="104" customFormat="1" ht="12.75" customHeight="1" x14ac:dyDescent="0.25">
      <c r="A6689" s="121"/>
      <c r="B6689" s="92" t="str">
        <f>IF(E6689="","",VLOOKUP(E6689,[1]PROJECTES!$C$14:$G$5000,2,FALSE))</f>
        <v/>
      </c>
      <c r="C6689" s="121"/>
      <c r="D6689" s="93" t="str">
        <f>IF(E6689="","",VLOOKUP(E6689,[1]PROJECTES!$C$14:$G$5000,5,FALSE))</f>
        <v/>
      </c>
      <c r="E6689" s="117"/>
      <c r="F6689" s="95"/>
      <c r="G6689" s="96" t="str">
        <f>IF(E6689="","",VLOOKUP(E6689,[1]PROJECTES!$C$14:$G$5000,4,FALSE))</f>
        <v/>
      </c>
      <c r="H6689" s="118"/>
      <c r="I6689" s="97" t="str">
        <f>IF(H6689="","",VLOOKUP(H6689,BD!B$2:C$16,2,FALSE))</f>
        <v/>
      </c>
      <c r="J6689" s="98"/>
      <c r="K6689" s="135" t="str">
        <f t="shared" si="220"/>
        <v/>
      </c>
      <c r="L6689" s="99" t="str">
        <f t="shared" ca="1" si="221"/>
        <v>-</v>
      </c>
      <c r="M6689" s="93" t="str">
        <f>IF(E6689="","",VLOOKUP(E6689,[1]PROJECTES!$C$14:$Z$5000,21,FALSE))</f>
        <v/>
      </c>
      <c r="N6689" s="100"/>
      <c r="O6689" s="72" t="s">
        <v>229</v>
      </c>
      <c r="P6689" s="101"/>
      <c r="Q6689" s="132"/>
      <c r="R6689" s="102"/>
      <c r="S6689" s="91"/>
    </row>
    <row r="6690" spans="1:19" s="104" customFormat="1" ht="12.75" customHeight="1" x14ac:dyDescent="0.25">
      <c r="A6690" s="121"/>
      <c r="B6690" s="92" t="str">
        <f>IF(E6690="","",VLOOKUP(E6690,[1]PROJECTES!$C$14:$G$5000,2,FALSE))</f>
        <v/>
      </c>
      <c r="C6690" s="121"/>
      <c r="D6690" s="93" t="str">
        <f>IF(E6690="","",VLOOKUP(E6690,[1]PROJECTES!$C$14:$G$5000,5,FALSE))</f>
        <v/>
      </c>
      <c r="E6690" s="117"/>
      <c r="F6690" s="95"/>
      <c r="G6690" s="96" t="str">
        <f>IF(E6690="","",VLOOKUP(E6690,[1]PROJECTES!$C$14:$G$5000,4,FALSE))</f>
        <v/>
      </c>
      <c r="H6690" s="118"/>
      <c r="I6690" s="97" t="str">
        <f>IF(H6690="","",VLOOKUP(H6690,BD!B$2:C$16,2,FALSE))</f>
        <v/>
      </c>
      <c r="J6690" s="98"/>
      <c r="K6690" s="135" t="str">
        <f t="shared" si="220"/>
        <v/>
      </c>
      <c r="L6690" s="99" t="str">
        <f t="shared" ca="1" si="221"/>
        <v>-</v>
      </c>
      <c r="M6690" s="93" t="str">
        <f>IF(E6690="","",VLOOKUP(E6690,[1]PROJECTES!$C$14:$Z$5000,21,FALSE))</f>
        <v/>
      </c>
      <c r="N6690" s="100"/>
      <c r="O6690" s="72" t="s">
        <v>229</v>
      </c>
      <c r="P6690" s="101"/>
      <c r="Q6690" s="132"/>
      <c r="R6690" s="102"/>
      <c r="S6690" s="91"/>
    </row>
    <row r="6691" spans="1:19" s="104" customFormat="1" ht="12.75" customHeight="1" x14ac:dyDescent="0.25">
      <c r="A6691" s="121"/>
      <c r="B6691" s="92" t="str">
        <f>IF(E6691="","",VLOOKUP(E6691,[1]PROJECTES!$C$14:$G$5000,2,FALSE))</f>
        <v/>
      </c>
      <c r="C6691" s="121"/>
      <c r="D6691" s="93" t="str">
        <f>IF(E6691="","",VLOOKUP(E6691,[1]PROJECTES!$C$14:$G$5000,5,FALSE))</f>
        <v/>
      </c>
      <c r="E6691" s="117"/>
      <c r="F6691" s="95"/>
      <c r="G6691" s="96" t="str">
        <f>IF(E6691="","",VLOOKUP(E6691,[1]PROJECTES!$C$14:$G$5000,4,FALSE))</f>
        <v/>
      </c>
      <c r="H6691" s="118"/>
      <c r="I6691" s="97" t="str">
        <f>IF(H6691="","",VLOOKUP(H6691,BD!B$2:C$16,2,FALSE))</f>
        <v/>
      </c>
      <c r="J6691" s="98"/>
      <c r="K6691" s="135" t="str">
        <f t="shared" si="220"/>
        <v/>
      </c>
      <c r="L6691" s="99" t="str">
        <f t="shared" ca="1" si="221"/>
        <v>-</v>
      </c>
      <c r="M6691" s="93" t="str">
        <f>IF(E6691="","",VLOOKUP(E6691,[1]PROJECTES!$C$14:$Z$5000,21,FALSE))</f>
        <v/>
      </c>
      <c r="N6691" s="100"/>
      <c r="O6691" s="72" t="s">
        <v>229</v>
      </c>
      <c r="P6691" s="101"/>
      <c r="Q6691" s="132"/>
      <c r="R6691" s="102"/>
      <c r="S6691" s="91"/>
    </row>
    <row r="6692" spans="1:19" s="104" customFormat="1" ht="12.75" customHeight="1" x14ac:dyDescent="0.25">
      <c r="A6692" s="121"/>
      <c r="B6692" s="92" t="str">
        <f>IF(E6692="","",VLOOKUP(E6692,[1]PROJECTES!$C$14:$G$5000,2,FALSE))</f>
        <v/>
      </c>
      <c r="C6692" s="121"/>
      <c r="D6692" s="93" t="str">
        <f>IF(E6692="","",VLOOKUP(E6692,[1]PROJECTES!$C$14:$G$5000,5,FALSE))</f>
        <v/>
      </c>
      <c r="E6692" s="117"/>
      <c r="F6692" s="95"/>
      <c r="G6692" s="96" t="str">
        <f>IF(E6692="","",VLOOKUP(E6692,[1]PROJECTES!$C$14:$G$5000,4,FALSE))</f>
        <v/>
      </c>
      <c r="H6692" s="118"/>
      <c r="I6692" s="97" t="str">
        <f>IF(H6692="","",VLOOKUP(H6692,BD!B$2:C$16,2,FALSE))</f>
        <v/>
      </c>
      <c r="J6692" s="98"/>
      <c r="K6692" s="135" t="str">
        <f t="shared" si="220"/>
        <v/>
      </c>
      <c r="L6692" s="99" t="str">
        <f t="shared" ca="1" si="221"/>
        <v>-</v>
      </c>
      <c r="M6692" s="93" t="str">
        <f>IF(E6692="","",VLOOKUP(E6692,[1]PROJECTES!$C$14:$Z$5000,21,FALSE))</f>
        <v/>
      </c>
      <c r="N6692" s="100"/>
      <c r="O6692" s="72" t="s">
        <v>229</v>
      </c>
      <c r="P6692" s="101"/>
      <c r="Q6692" s="132"/>
      <c r="R6692" s="102"/>
      <c r="S6692" s="91"/>
    </row>
    <row r="6693" spans="1:19" s="104" customFormat="1" ht="12.75" customHeight="1" x14ac:dyDescent="0.25">
      <c r="A6693" s="121"/>
      <c r="B6693" s="92" t="str">
        <f>IF(E6693="","",VLOOKUP(E6693,[1]PROJECTES!$C$14:$G$5000,2,FALSE))</f>
        <v/>
      </c>
      <c r="C6693" s="121"/>
      <c r="D6693" s="93" t="str">
        <f>IF(E6693="","",VLOOKUP(E6693,[1]PROJECTES!$C$14:$G$5000,5,FALSE))</f>
        <v/>
      </c>
      <c r="E6693" s="117"/>
      <c r="F6693" s="95"/>
      <c r="G6693" s="96" t="str">
        <f>IF(E6693="","",VLOOKUP(E6693,[1]PROJECTES!$C$14:$G$5000,4,FALSE))</f>
        <v/>
      </c>
      <c r="H6693" s="118"/>
      <c r="I6693" s="97" t="str">
        <f>IF(H6693="","",VLOOKUP(H6693,BD!B$2:C$16,2,FALSE))</f>
        <v/>
      </c>
      <c r="J6693" s="98"/>
      <c r="K6693" s="135" t="str">
        <f t="shared" si="220"/>
        <v/>
      </c>
      <c r="L6693" s="99" t="str">
        <f t="shared" ca="1" si="221"/>
        <v>-</v>
      </c>
      <c r="M6693" s="93" t="str">
        <f>IF(E6693="","",VLOOKUP(E6693,[1]PROJECTES!$C$14:$Z$5000,21,FALSE))</f>
        <v/>
      </c>
      <c r="N6693" s="100"/>
      <c r="O6693" s="72" t="s">
        <v>229</v>
      </c>
      <c r="P6693" s="101"/>
      <c r="Q6693" s="132"/>
      <c r="R6693" s="102"/>
      <c r="S6693" s="91"/>
    </row>
    <row r="6694" spans="1:19" s="104" customFormat="1" ht="12.75" customHeight="1" x14ac:dyDescent="0.25">
      <c r="A6694" s="121"/>
      <c r="B6694" s="92" t="str">
        <f>IF(E6694="","",VLOOKUP(E6694,[1]PROJECTES!$C$14:$G$5000,2,FALSE))</f>
        <v/>
      </c>
      <c r="C6694" s="121"/>
      <c r="D6694" s="93" t="str">
        <f>IF(E6694="","",VLOOKUP(E6694,[1]PROJECTES!$C$14:$G$5000,5,FALSE))</f>
        <v/>
      </c>
      <c r="E6694" s="117"/>
      <c r="F6694" s="95"/>
      <c r="G6694" s="96" t="str">
        <f>IF(E6694="","",VLOOKUP(E6694,[1]PROJECTES!$C$14:$G$5000,4,FALSE))</f>
        <v/>
      </c>
      <c r="H6694" s="118"/>
      <c r="I6694" s="97" t="str">
        <f>IF(H6694="","",VLOOKUP(H6694,BD!B$2:C$16,2,FALSE))</f>
        <v/>
      </c>
      <c r="J6694" s="98"/>
      <c r="K6694" s="135" t="str">
        <f t="shared" si="220"/>
        <v/>
      </c>
      <c r="L6694" s="99" t="str">
        <f t="shared" ca="1" si="221"/>
        <v>-</v>
      </c>
      <c r="M6694" s="93" t="str">
        <f>IF(E6694="","",VLOOKUP(E6694,[1]PROJECTES!$C$14:$Z$5000,21,FALSE))</f>
        <v/>
      </c>
      <c r="N6694" s="100"/>
      <c r="O6694" s="72" t="s">
        <v>229</v>
      </c>
      <c r="P6694" s="101"/>
      <c r="Q6694" s="132"/>
      <c r="R6694" s="102"/>
      <c r="S6694" s="91"/>
    </row>
    <row r="6695" spans="1:19" s="104" customFormat="1" ht="12.75" customHeight="1" x14ac:dyDescent="0.25">
      <c r="A6695" s="121"/>
      <c r="B6695" s="92" t="str">
        <f>IF(E6695="","",VLOOKUP(E6695,[1]PROJECTES!$C$14:$G$5000,2,FALSE))</f>
        <v/>
      </c>
      <c r="C6695" s="121"/>
      <c r="D6695" s="93" t="str">
        <f>IF(E6695="","",VLOOKUP(E6695,[1]PROJECTES!$C$14:$G$5000,5,FALSE))</f>
        <v/>
      </c>
      <c r="E6695" s="117"/>
      <c r="F6695" s="95"/>
      <c r="G6695" s="96" t="str">
        <f>IF(E6695="","",VLOOKUP(E6695,[1]PROJECTES!$C$14:$G$5000,4,FALSE))</f>
        <v/>
      </c>
      <c r="H6695" s="118"/>
      <c r="I6695" s="97" t="str">
        <f>IF(H6695="","",VLOOKUP(H6695,BD!B$2:C$16,2,FALSE))</f>
        <v/>
      </c>
      <c r="J6695" s="98"/>
      <c r="K6695" s="135" t="str">
        <f t="shared" si="220"/>
        <v/>
      </c>
      <c r="L6695" s="99" t="str">
        <f t="shared" ca="1" si="221"/>
        <v>-</v>
      </c>
      <c r="M6695" s="93" t="str">
        <f>IF(E6695="","",VLOOKUP(E6695,[1]PROJECTES!$C$14:$Z$5000,21,FALSE))</f>
        <v/>
      </c>
      <c r="N6695" s="100"/>
      <c r="O6695" s="72" t="s">
        <v>229</v>
      </c>
      <c r="P6695" s="101"/>
      <c r="Q6695" s="132"/>
      <c r="R6695" s="102"/>
      <c r="S6695" s="91"/>
    </row>
    <row r="6696" spans="1:19" s="104" customFormat="1" ht="12.75" customHeight="1" x14ac:dyDescent="0.25">
      <c r="A6696" s="121"/>
      <c r="B6696" s="92" t="str">
        <f>IF(E6696="","",VLOOKUP(E6696,[1]PROJECTES!$C$14:$G$5000,2,FALSE))</f>
        <v/>
      </c>
      <c r="C6696" s="121"/>
      <c r="D6696" s="93" t="str">
        <f>IF(E6696="","",VLOOKUP(E6696,[1]PROJECTES!$C$14:$G$5000,5,FALSE))</f>
        <v/>
      </c>
      <c r="E6696" s="117"/>
      <c r="F6696" s="95"/>
      <c r="G6696" s="96" t="str">
        <f>IF(E6696="","",VLOOKUP(E6696,[1]PROJECTES!$C$14:$G$5000,4,FALSE))</f>
        <v/>
      </c>
      <c r="H6696" s="118"/>
      <c r="I6696" s="97" t="str">
        <f>IF(H6696="","",VLOOKUP(H6696,BD!B$2:C$16,2,FALSE))</f>
        <v/>
      </c>
      <c r="J6696" s="98"/>
      <c r="K6696" s="135" t="str">
        <f t="shared" si="220"/>
        <v/>
      </c>
      <c r="L6696" s="99" t="str">
        <f t="shared" ca="1" si="221"/>
        <v>-</v>
      </c>
      <c r="M6696" s="93" t="str">
        <f>IF(E6696="","",VLOOKUP(E6696,[1]PROJECTES!$C$14:$Z$5000,21,FALSE))</f>
        <v/>
      </c>
      <c r="N6696" s="100"/>
      <c r="O6696" s="72" t="s">
        <v>229</v>
      </c>
      <c r="P6696" s="101"/>
      <c r="Q6696" s="132"/>
      <c r="R6696" s="102"/>
      <c r="S6696" s="91"/>
    </row>
    <row r="6697" spans="1:19" s="104" customFormat="1" ht="12.75" customHeight="1" x14ac:dyDescent="0.25">
      <c r="A6697" s="121"/>
      <c r="B6697" s="92" t="str">
        <f>IF(E6697="","",VLOOKUP(E6697,[1]PROJECTES!$C$14:$G$5000,2,FALSE))</f>
        <v/>
      </c>
      <c r="C6697" s="121"/>
      <c r="D6697" s="93" t="str">
        <f>IF(E6697="","",VLOOKUP(E6697,[1]PROJECTES!$C$14:$G$5000,5,FALSE))</f>
        <v/>
      </c>
      <c r="E6697" s="117"/>
      <c r="F6697" s="95"/>
      <c r="G6697" s="96" t="str">
        <f>IF(E6697="","",VLOOKUP(E6697,[1]PROJECTES!$C$14:$G$5000,4,FALSE))</f>
        <v/>
      </c>
      <c r="H6697" s="118"/>
      <c r="I6697" s="97" t="str">
        <f>IF(H6697="","",VLOOKUP(H6697,BD!B$2:C$16,2,FALSE))</f>
        <v/>
      </c>
      <c r="J6697" s="98"/>
      <c r="K6697" s="135" t="str">
        <f t="shared" si="220"/>
        <v/>
      </c>
      <c r="L6697" s="99" t="str">
        <f t="shared" ca="1" si="221"/>
        <v>-</v>
      </c>
      <c r="M6697" s="93" t="str">
        <f>IF(E6697="","",VLOOKUP(E6697,[1]PROJECTES!$C$14:$Z$5000,21,FALSE))</f>
        <v/>
      </c>
      <c r="N6697" s="100"/>
      <c r="O6697" s="72" t="s">
        <v>229</v>
      </c>
      <c r="P6697" s="101"/>
      <c r="Q6697" s="132"/>
      <c r="R6697" s="102"/>
      <c r="S6697" s="91"/>
    </row>
    <row r="6698" spans="1:19" s="104" customFormat="1" ht="12.75" customHeight="1" x14ac:dyDescent="0.25">
      <c r="A6698" s="121"/>
      <c r="B6698" s="92" t="str">
        <f>IF(E6698="","",VLOOKUP(E6698,[1]PROJECTES!$C$14:$G$5000,2,FALSE))</f>
        <v/>
      </c>
      <c r="C6698" s="121"/>
      <c r="D6698" s="93" t="str">
        <f>IF(E6698="","",VLOOKUP(E6698,[1]PROJECTES!$C$14:$G$5000,5,FALSE))</f>
        <v/>
      </c>
      <c r="E6698" s="117"/>
      <c r="F6698" s="95"/>
      <c r="G6698" s="96" t="str">
        <f>IF(E6698="","",VLOOKUP(E6698,[1]PROJECTES!$C$14:$G$5000,4,FALSE))</f>
        <v/>
      </c>
      <c r="H6698" s="118"/>
      <c r="I6698" s="97" t="str">
        <f>IF(H6698="","",VLOOKUP(H6698,BD!B$2:C$16,2,FALSE))</f>
        <v/>
      </c>
      <c r="J6698" s="98"/>
      <c r="K6698" s="135" t="str">
        <f t="shared" si="220"/>
        <v/>
      </c>
      <c r="L6698" s="99" t="str">
        <f t="shared" ca="1" si="221"/>
        <v>-</v>
      </c>
      <c r="M6698" s="93" t="str">
        <f>IF(E6698="","",VLOOKUP(E6698,[1]PROJECTES!$C$14:$Z$5000,21,FALSE))</f>
        <v/>
      </c>
      <c r="N6698" s="100"/>
      <c r="O6698" s="72" t="s">
        <v>229</v>
      </c>
      <c r="P6698" s="101"/>
      <c r="Q6698" s="132"/>
      <c r="R6698" s="102"/>
      <c r="S6698" s="91"/>
    </row>
    <row r="6699" spans="1:19" s="104" customFormat="1" ht="12.75" customHeight="1" x14ac:dyDescent="0.25">
      <c r="A6699" s="121"/>
      <c r="B6699" s="92" t="str">
        <f>IF(E6699="","",VLOOKUP(E6699,[1]PROJECTES!$C$14:$G$5000,2,FALSE))</f>
        <v/>
      </c>
      <c r="C6699" s="121"/>
      <c r="D6699" s="93" t="str">
        <f>IF(E6699="","",VLOOKUP(E6699,[1]PROJECTES!$C$14:$G$5000,5,FALSE))</f>
        <v/>
      </c>
      <c r="E6699" s="117"/>
      <c r="F6699" s="95"/>
      <c r="G6699" s="96" t="str">
        <f>IF(E6699="","",VLOOKUP(E6699,[1]PROJECTES!$C$14:$G$5000,4,FALSE))</f>
        <v/>
      </c>
      <c r="H6699" s="118"/>
      <c r="I6699" s="97" t="str">
        <f>IF(H6699="","",VLOOKUP(H6699,BD!B$2:C$16,2,FALSE))</f>
        <v/>
      </c>
      <c r="J6699" s="98"/>
      <c r="K6699" s="135" t="str">
        <f t="shared" si="220"/>
        <v/>
      </c>
      <c r="L6699" s="99" t="str">
        <f t="shared" ca="1" si="221"/>
        <v>-</v>
      </c>
      <c r="M6699" s="93" t="str">
        <f>IF(E6699="","",VLOOKUP(E6699,[1]PROJECTES!$C$14:$Z$5000,21,FALSE))</f>
        <v/>
      </c>
      <c r="N6699" s="100"/>
      <c r="O6699" s="72" t="s">
        <v>229</v>
      </c>
      <c r="P6699" s="101"/>
      <c r="Q6699" s="132"/>
      <c r="R6699" s="102"/>
      <c r="S6699" s="91"/>
    </row>
    <row r="6700" spans="1:19" s="104" customFormat="1" ht="12.75" customHeight="1" x14ac:dyDescent="0.25">
      <c r="A6700" s="121"/>
      <c r="B6700" s="92" t="str">
        <f>IF(E6700="","",VLOOKUP(E6700,[1]PROJECTES!$C$14:$G$5000,2,FALSE))</f>
        <v/>
      </c>
      <c r="C6700" s="121"/>
      <c r="D6700" s="93" t="str">
        <f>IF(E6700="","",VLOOKUP(E6700,[1]PROJECTES!$C$14:$G$5000,5,FALSE))</f>
        <v/>
      </c>
      <c r="E6700" s="117"/>
      <c r="F6700" s="95"/>
      <c r="G6700" s="96" t="str">
        <f>IF(E6700="","",VLOOKUP(E6700,[1]PROJECTES!$C$14:$G$5000,4,FALSE))</f>
        <v/>
      </c>
      <c r="H6700" s="118"/>
      <c r="I6700" s="97" t="str">
        <f>IF(H6700="","",VLOOKUP(H6700,BD!B$2:C$16,2,FALSE))</f>
        <v/>
      </c>
      <c r="J6700" s="98"/>
      <c r="K6700" s="135" t="str">
        <f t="shared" ref="K6700:K6763" si="222">IF(J6700="","",WEEKNUM(J6700,2)-0)</f>
        <v/>
      </c>
      <c r="L6700" s="99" t="str">
        <f t="shared" ref="L6700:L6763" ca="1" si="223">IF(M6700="","-",IF(G6700="TA","-",+M6700-TODAY()))</f>
        <v>-</v>
      </c>
      <c r="M6700" s="93" t="str">
        <f>IF(E6700="","",VLOOKUP(E6700,[1]PROJECTES!$C$14:$Z$5000,21,FALSE))</f>
        <v/>
      </c>
      <c r="N6700" s="100"/>
      <c r="O6700" s="72" t="s">
        <v>229</v>
      </c>
      <c r="P6700" s="101"/>
      <c r="Q6700" s="132"/>
      <c r="R6700" s="102"/>
      <c r="S6700" s="91"/>
    </row>
    <row r="6701" spans="1:19" s="104" customFormat="1" ht="12.75" customHeight="1" x14ac:dyDescent="0.25">
      <c r="A6701" s="121"/>
      <c r="B6701" s="92" t="str">
        <f>IF(E6701="","",VLOOKUP(E6701,[1]PROJECTES!$C$14:$G$5000,2,FALSE))</f>
        <v/>
      </c>
      <c r="C6701" s="121"/>
      <c r="D6701" s="93" t="str">
        <f>IF(E6701="","",VLOOKUP(E6701,[1]PROJECTES!$C$14:$G$5000,5,FALSE))</f>
        <v/>
      </c>
      <c r="E6701" s="117"/>
      <c r="F6701" s="95"/>
      <c r="G6701" s="96" t="str">
        <f>IF(E6701="","",VLOOKUP(E6701,[1]PROJECTES!$C$14:$G$5000,4,FALSE))</f>
        <v/>
      </c>
      <c r="H6701" s="118"/>
      <c r="I6701" s="97" t="str">
        <f>IF(H6701="","",VLOOKUP(H6701,BD!B$2:C$16,2,FALSE))</f>
        <v/>
      </c>
      <c r="J6701" s="98"/>
      <c r="K6701" s="135" t="str">
        <f t="shared" si="222"/>
        <v/>
      </c>
      <c r="L6701" s="99" t="str">
        <f t="shared" ca="1" si="223"/>
        <v>-</v>
      </c>
      <c r="M6701" s="93" t="str">
        <f>IF(E6701="","",VLOOKUP(E6701,[1]PROJECTES!$C$14:$Z$5000,21,FALSE))</f>
        <v/>
      </c>
      <c r="N6701" s="100"/>
      <c r="O6701" s="72" t="s">
        <v>229</v>
      </c>
      <c r="P6701" s="101"/>
      <c r="Q6701" s="132"/>
      <c r="R6701" s="102"/>
      <c r="S6701" s="91"/>
    </row>
    <row r="6702" spans="1:19" s="104" customFormat="1" ht="12.75" customHeight="1" x14ac:dyDescent="0.25">
      <c r="A6702" s="121"/>
      <c r="B6702" s="92" t="str">
        <f>IF(E6702="","",VLOOKUP(E6702,[1]PROJECTES!$C$14:$G$5000,2,FALSE))</f>
        <v/>
      </c>
      <c r="C6702" s="121"/>
      <c r="D6702" s="93" t="str">
        <f>IF(E6702="","",VLOOKUP(E6702,[1]PROJECTES!$C$14:$G$5000,5,FALSE))</f>
        <v/>
      </c>
      <c r="E6702" s="117"/>
      <c r="F6702" s="95"/>
      <c r="G6702" s="96" t="str">
        <f>IF(E6702="","",VLOOKUP(E6702,[1]PROJECTES!$C$14:$G$5000,4,FALSE))</f>
        <v/>
      </c>
      <c r="H6702" s="118"/>
      <c r="I6702" s="97" t="str">
        <f>IF(H6702="","",VLOOKUP(H6702,BD!B$2:C$16,2,FALSE))</f>
        <v/>
      </c>
      <c r="J6702" s="98"/>
      <c r="K6702" s="135" t="str">
        <f t="shared" si="222"/>
        <v/>
      </c>
      <c r="L6702" s="99" t="str">
        <f t="shared" ca="1" si="223"/>
        <v>-</v>
      </c>
      <c r="M6702" s="93" t="str">
        <f>IF(E6702="","",VLOOKUP(E6702,[1]PROJECTES!$C$14:$Z$5000,21,FALSE))</f>
        <v/>
      </c>
      <c r="N6702" s="100"/>
      <c r="O6702" s="72" t="s">
        <v>229</v>
      </c>
      <c r="P6702" s="101"/>
      <c r="Q6702" s="132"/>
      <c r="R6702" s="102"/>
      <c r="S6702" s="91"/>
    </row>
    <row r="6703" spans="1:19" s="104" customFormat="1" ht="12.75" customHeight="1" x14ac:dyDescent="0.25">
      <c r="A6703" s="121"/>
      <c r="B6703" s="92" t="str">
        <f>IF(E6703="","",VLOOKUP(E6703,[1]PROJECTES!$C$14:$G$5000,2,FALSE))</f>
        <v/>
      </c>
      <c r="C6703" s="121"/>
      <c r="D6703" s="93" t="str">
        <f>IF(E6703="","",VLOOKUP(E6703,[1]PROJECTES!$C$14:$G$5000,5,FALSE))</f>
        <v/>
      </c>
      <c r="E6703" s="117"/>
      <c r="F6703" s="95"/>
      <c r="G6703" s="96" t="str">
        <f>IF(E6703="","",VLOOKUP(E6703,[1]PROJECTES!$C$14:$G$5000,4,FALSE))</f>
        <v/>
      </c>
      <c r="H6703" s="118"/>
      <c r="I6703" s="97" t="str">
        <f>IF(H6703="","",VLOOKUP(H6703,BD!B$2:C$16,2,FALSE))</f>
        <v/>
      </c>
      <c r="J6703" s="98"/>
      <c r="K6703" s="135" t="str">
        <f t="shared" si="222"/>
        <v/>
      </c>
      <c r="L6703" s="99" t="str">
        <f t="shared" ca="1" si="223"/>
        <v>-</v>
      </c>
      <c r="M6703" s="93" t="str">
        <f>IF(E6703="","",VLOOKUP(E6703,[1]PROJECTES!$C$14:$Z$5000,21,FALSE))</f>
        <v/>
      </c>
      <c r="N6703" s="100"/>
      <c r="O6703" s="72" t="s">
        <v>229</v>
      </c>
      <c r="P6703" s="101"/>
      <c r="Q6703" s="132"/>
      <c r="R6703" s="102"/>
      <c r="S6703" s="91"/>
    </row>
    <row r="6704" spans="1:19" s="104" customFormat="1" ht="12.75" customHeight="1" x14ac:dyDescent="0.25">
      <c r="A6704" s="121"/>
      <c r="B6704" s="92" t="str">
        <f>IF(E6704="","",VLOOKUP(E6704,[1]PROJECTES!$C$14:$G$5000,2,FALSE))</f>
        <v/>
      </c>
      <c r="C6704" s="121"/>
      <c r="D6704" s="93" t="str">
        <f>IF(E6704="","",VLOOKUP(E6704,[1]PROJECTES!$C$14:$G$5000,5,FALSE))</f>
        <v/>
      </c>
      <c r="E6704" s="117"/>
      <c r="F6704" s="95"/>
      <c r="G6704" s="96" t="str">
        <f>IF(E6704="","",VLOOKUP(E6704,[1]PROJECTES!$C$14:$G$5000,4,FALSE))</f>
        <v/>
      </c>
      <c r="H6704" s="118"/>
      <c r="I6704" s="97" t="str">
        <f>IF(H6704="","",VLOOKUP(H6704,BD!B$2:C$16,2,FALSE))</f>
        <v/>
      </c>
      <c r="J6704" s="98"/>
      <c r="K6704" s="135" t="str">
        <f t="shared" si="222"/>
        <v/>
      </c>
      <c r="L6704" s="99" t="str">
        <f t="shared" ca="1" si="223"/>
        <v>-</v>
      </c>
      <c r="M6704" s="93" t="str">
        <f>IF(E6704="","",VLOOKUP(E6704,[1]PROJECTES!$C$14:$Z$5000,21,FALSE))</f>
        <v/>
      </c>
      <c r="N6704" s="100"/>
      <c r="O6704" s="72" t="s">
        <v>229</v>
      </c>
      <c r="P6704" s="101"/>
      <c r="Q6704" s="132"/>
      <c r="R6704" s="102"/>
      <c r="S6704" s="91"/>
    </row>
    <row r="6705" spans="1:19" s="104" customFormat="1" ht="12.75" customHeight="1" x14ac:dyDescent="0.25">
      <c r="A6705" s="121"/>
      <c r="B6705" s="92" t="str">
        <f>IF(E6705="","",VLOOKUP(E6705,[1]PROJECTES!$C$14:$G$5000,2,FALSE))</f>
        <v/>
      </c>
      <c r="C6705" s="121"/>
      <c r="D6705" s="93" t="str">
        <f>IF(E6705="","",VLOOKUP(E6705,[1]PROJECTES!$C$14:$G$5000,5,FALSE))</f>
        <v/>
      </c>
      <c r="E6705" s="117"/>
      <c r="F6705" s="95"/>
      <c r="G6705" s="96" t="str">
        <f>IF(E6705="","",VLOOKUP(E6705,[1]PROJECTES!$C$14:$G$5000,4,FALSE))</f>
        <v/>
      </c>
      <c r="H6705" s="118"/>
      <c r="I6705" s="97" t="str">
        <f>IF(H6705="","",VLOOKUP(H6705,BD!B$2:C$16,2,FALSE))</f>
        <v/>
      </c>
      <c r="J6705" s="98"/>
      <c r="K6705" s="135" t="str">
        <f t="shared" si="222"/>
        <v/>
      </c>
      <c r="L6705" s="99" t="str">
        <f t="shared" ca="1" si="223"/>
        <v>-</v>
      </c>
      <c r="M6705" s="93" t="str">
        <f>IF(E6705="","",VLOOKUP(E6705,[1]PROJECTES!$C$14:$Z$5000,21,FALSE))</f>
        <v/>
      </c>
      <c r="N6705" s="100"/>
      <c r="O6705" s="72" t="s">
        <v>229</v>
      </c>
      <c r="P6705" s="101"/>
      <c r="Q6705" s="132"/>
      <c r="R6705" s="102"/>
      <c r="S6705" s="91"/>
    </row>
    <row r="6706" spans="1:19" s="104" customFormat="1" ht="12.75" customHeight="1" x14ac:dyDescent="0.25">
      <c r="A6706" s="121"/>
      <c r="B6706" s="92" t="str">
        <f>IF(E6706="","",VLOOKUP(E6706,[1]PROJECTES!$C$14:$G$5000,2,FALSE))</f>
        <v/>
      </c>
      <c r="C6706" s="121"/>
      <c r="D6706" s="93" t="str">
        <f>IF(E6706="","",VLOOKUP(E6706,[1]PROJECTES!$C$14:$G$5000,5,FALSE))</f>
        <v/>
      </c>
      <c r="E6706" s="117"/>
      <c r="F6706" s="95"/>
      <c r="G6706" s="96" t="str">
        <f>IF(E6706="","",VLOOKUP(E6706,[1]PROJECTES!$C$14:$G$5000,4,FALSE))</f>
        <v/>
      </c>
      <c r="H6706" s="118"/>
      <c r="I6706" s="97" t="str">
        <f>IF(H6706="","",VLOOKUP(H6706,BD!B$2:C$16,2,FALSE))</f>
        <v/>
      </c>
      <c r="J6706" s="98"/>
      <c r="K6706" s="135" t="str">
        <f t="shared" si="222"/>
        <v/>
      </c>
      <c r="L6706" s="99" t="str">
        <f t="shared" ca="1" si="223"/>
        <v>-</v>
      </c>
      <c r="M6706" s="93" t="str">
        <f>IF(E6706="","",VLOOKUP(E6706,[1]PROJECTES!$C$14:$Z$5000,21,FALSE))</f>
        <v/>
      </c>
      <c r="N6706" s="100"/>
      <c r="O6706" s="72" t="s">
        <v>229</v>
      </c>
      <c r="P6706" s="101"/>
      <c r="Q6706" s="132"/>
      <c r="R6706" s="102"/>
      <c r="S6706" s="91"/>
    </row>
    <row r="6707" spans="1:19" s="104" customFormat="1" ht="12.75" customHeight="1" x14ac:dyDescent="0.25">
      <c r="A6707" s="121"/>
      <c r="B6707" s="92" t="str">
        <f>IF(E6707="","",VLOOKUP(E6707,[1]PROJECTES!$C$14:$G$5000,2,FALSE))</f>
        <v/>
      </c>
      <c r="C6707" s="121"/>
      <c r="D6707" s="93" t="str">
        <f>IF(E6707="","",VLOOKUP(E6707,[1]PROJECTES!$C$14:$G$5000,5,FALSE))</f>
        <v/>
      </c>
      <c r="E6707" s="117"/>
      <c r="F6707" s="95"/>
      <c r="G6707" s="96" t="str">
        <f>IF(E6707="","",VLOOKUP(E6707,[1]PROJECTES!$C$14:$G$5000,4,FALSE))</f>
        <v/>
      </c>
      <c r="H6707" s="118"/>
      <c r="I6707" s="97" t="str">
        <f>IF(H6707="","",VLOOKUP(H6707,BD!B$2:C$16,2,FALSE))</f>
        <v/>
      </c>
      <c r="J6707" s="98"/>
      <c r="K6707" s="135" t="str">
        <f t="shared" si="222"/>
        <v/>
      </c>
      <c r="L6707" s="99" t="str">
        <f t="shared" ca="1" si="223"/>
        <v>-</v>
      </c>
      <c r="M6707" s="93" t="str">
        <f>IF(E6707="","",VLOOKUP(E6707,[1]PROJECTES!$C$14:$Z$5000,21,FALSE))</f>
        <v/>
      </c>
      <c r="N6707" s="100"/>
      <c r="O6707" s="72" t="s">
        <v>229</v>
      </c>
      <c r="P6707" s="101"/>
      <c r="Q6707" s="132"/>
      <c r="R6707" s="102"/>
      <c r="S6707" s="91"/>
    </row>
    <row r="6708" spans="1:19" s="104" customFormat="1" ht="12.75" customHeight="1" x14ac:dyDescent="0.25">
      <c r="A6708" s="121"/>
      <c r="B6708" s="92" t="str">
        <f>IF(E6708="","",VLOOKUP(E6708,[1]PROJECTES!$C$14:$G$5000,2,FALSE))</f>
        <v/>
      </c>
      <c r="C6708" s="121"/>
      <c r="D6708" s="93" t="str">
        <f>IF(E6708="","",VLOOKUP(E6708,[1]PROJECTES!$C$14:$G$5000,5,FALSE))</f>
        <v/>
      </c>
      <c r="E6708" s="117"/>
      <c r="F6708" s="95"/>
      <c r="G6708" s="96" t="str">
        <f>IF(E6708="","",VLOOKUP(E6708,[1]PROJECTES!$C$14:$G$5000,4,FALSE))</f>
        <v/>
      </c>
      <c r="H6708" s="118"/>
      <c r="I6708" s="97" t="str">
        <f>IF(H6708="","",VLOOKUP(H6708,BD!B$2:C$16,2,FALSE))</f>
        <v/>
      </c>
      <c r="J6708" s="98"/>
      <c r="K6708" s="135" t="str">
        <f t="shared" si="222"/>
        <v/>
      </c>
      <c r="L6708" s="99" t="str">
        <f t="shared" ca="1" si="223"/>
        <v>-</v>
      </c>
      <c r="M6708" s="93" t="str">
        <f>IF(E6708="","",VLOOKUP(E6708,[1]PROJECTES!$C$14:$Z$5000,21,FALSE))</f>
        <v/>
      </c>
      <c r="N6708" s="100"/>
      <c r="O6708" s="72" t="s">
        <v>229</v>
      </c>
      <c r="P6708" s="101"/>
      <c r="Q6708" s="132"/>
      <c r="R6708" s="102"/>
      <c r="S6708" s="91"/>
    </row>
    <row r="6709" spans="1:19" s="104" customFormat="1" ht="12.75" customHeight="1" x14ac:dyDescent="0.25">
      <c r="A6709" s="121"/>
      <c r="B6709" s="92" t="str">
        <f>IF(E6709="","",VLOOKUP(E6709,[1]PROJECTES!$C$14:$G$5000,2,FALSE))</f>
        <v/>
      </c>
      <c r="C6709" s="121"/>
      <c r="D6709" s="93" t="str">
        <f>IF(E6709="","",VLOOKUP(E6709,[1]PROJECTES!$C$14:$G$5000,5,FALSE))</f>
        <v/>
      </c>
      <c r="E6709" s="117"/>
      <c r="F6709" s="95"/>
      <c r="G6709" s="96" t="str">
        <f>IF(E6709="","",VLOOKUP(E6709,[1]PROJECTES!$C$14:$G$5000,4,FALSE))</f>
        <v/>
      </c>
      <c r="H6709" s="118"/>
      <c r="I6709" s="97" t="str">
        <f>IF(H6709="","",VLOOKUP(H6709,BD!B$2:C$16,2,FALSE))</f>
        <v/>
      </c>
      <c r="J6709" s="98"/>
      <c r="K6709" s="135" t="str">
        <f t="shared" si="222"/>
        <v/>
      </c>
      <c r="L6709" s="99" t="str">
        <f t="shared" ca="1" si="223"/>
        <v>-</v>
      </c>
      <c r="M6709" s="93" t="str">
        <f>IF(E6709="","",VLOOKUP(E6709,[1]PROJECTES!$C$14:$Z$5000,21,FALSE))</f>
        <v/>
      </c>
      <c r="N6709" s="100"/>
      <c r="O6709" s="72" t="s">
        <v>229</v>
      </c>
      <c r="P6709" s="101"/>
      <c r="Q6709" s="132"/>
      <c r="R6709" s="102"/>
      <c r="S6709" s="91"/>
    </row>
    <row r="6710" spans="1:19" s="104" customFormat="1" ht="12.75" customHeight="1" x14ac:dyDescent="0.25">
      <c r="A6710" s="121"/>
      <c r="B6710" s="92" t="str">
        <f>IF(E6710="","",VLOOKUP(E6710,[1]PROJECTES!$C$14:$G$5000,2,FALSE))</f>
        <v/>
      </c>
      <c r="C6710" s="121"/>
      <c r="D6710" s="93" t="str">
        <f>IF(E6710="","",VLOOKUP(E6710,[1]PROJECTES!$C$14:$G$5000,5,FALSE))</f>
        <v/>
      </c>
      <c r="E6710" s="117"/>
      <c r="F6710" s="95"/>
      <c r="G6710" s="96" t="str">
        <f>IF(E6710="","",VLOOKUP(E6710,[1]PROJECTES!$C$14:$G$5000,4,FALSE))</f>
        <v/>
      </c>
      <c r="H6710" s="118"/>
      <c r="I6710" s="97" t="str">
        <f>IF(H6710="","",VLOOKUP(H6710,BD!B$2:C$16,2,FALSE))</f>
        <v/>
      </c>
      <c r="J6710" s="98"/>
      <c r="K6710" s="135" t="str">
        <f t="shared" si="222"/>
        <v/>
      </c>
      <c r="L6710" s="99" t="str">
        <f t="shared" ca="1" si="223"/>
        <v>-</v>
      </c>
      <c r="M6710" s="93" t="str">
        <f>IF(E6710="","",VLOOKUP(E6710,[1]PROJECTES!$C$14:$Z$5000,21,FALSE))</f>
        <v/>
      </c>
      <c r="N6710" s="100"/>
      <c r="O6710" s="72" t="s">
        <v>229</v>
      </c>
      <c r="P6710" s="101"/>
      <c r="Q6710" s="132"/>
      <c r="R6710" s="102"/>
      <c r="S6710" s="91"/>
    </row>
    <row r="6711" spans="1:19" s="104" customFormat="1" ht="12.75" customHeight="1" x14ac:dyDescent="0.25">
      <c r="A6711" s="121"/>
      <c r="B6711" s="92" t="str">
        <f>IF(E6711="","",VLOOKUP(E6711,[1]PROJECTES!$C$14:$G$5000,2,FALSE))</f>
        <v/>
      </c>
      <c r="C6711" s="121"/>
      <c r="D6711" s="93" t="str">
        <f>IF(E6711="","",VLOOKUP(E6711,[1]PROJECTES!$C$14:$G$5000,5,FALSE))</f>
        <v/>
      </c>
      <c r="E6711" s="117"/>
      <c r="F6711" s="95"/>
      <c r="G6711" s="96" t="str">
        <f>IF(E6711="","",VLOOKUP(E6711,[1]PROJECTES!$C$14:$G$5000,4,FALSE))</f>
        <v/>
      </c>
      <c r="H6711" s="118"/>
      <c r="I6711" s="97" t="str">
        <f>IF(H6711="","",VLOOKUP(H6711,BD!B$2:C$16,2,FALSE))</f>
        <v/>
      </c>
      <c r="J6711" s="98"/>
      <c r="K6711" s="135" t="str">
        <f t="shared" si="222"/>
        <v/>
      </c>
      <c r="L6711" s="99" t="str">
        <f t="shared" ca="1" si="223"/>
        <v>-</v>
      </c>
      <c r="M6711" s="93" t="str">
        <f>IF(E6711="","",VLOOKUP(E6711,[1]PROJECTES!$C$14:$Z$5000,21,FALSE))</f>
        <v/>
      </c>
      <c r="N6711" s="100"/>
      <c r="O6711" s="72" t="s">
        <v>229</v>
      </c>
      <c r="P6711" s="101"/>
      <c r="Q6711" s="132"/>
      <c r="R6711" s="102"/>
      <c r="S6711" s="91"/>
    </row>
    <row r="6712" spans="1:19" s="104" customFormat="1" ht="12.75" customHeight="1" x14ac:dyDescent="0.25">
      <c r="A6712" s="121"/>
      <c r="B6712" s="92" t="str">
        <f>IF(E6712="","",VLOOKUP(E6712,[1]PROJECTES!$C$14:$G$5000,2,FALSE))</f>
        <v/>
      </c>
      <c r="C6712" s="121"/>
      <c r="D6712" s="93" t="str">
        <f>IF(E6712="","",VLOOKUP(E6712,[1]PROJECTES!$C$14:$G$5000,5,FALSE))</f>
        <v/>
      </c>
      <c r="E6712" s="117"/>
      <c r="F6712" s="95"/>
      <c r="G6712" s="96" t="str">
        <f>IF(E6712="","",VLOOKUP(E6712,[1]PROJECTES!$C$14:$G$5000,4,FALSE))</f>
        <v/>
      </c>
      <c r="H6712" s="118"/>
      <c r="I6712" s="97" t="str">
        <f>IF(H6712="","",VLOOKUP(H6712,BD!B$2:C$16,2,FALSE))</f>
        <v/>
      </c>
      <c r="J6712" s="98"/>
      <c r="K6712" s="135" t="str">
        <f t="shared" si="222"/>
        <v/>
      </c>
      <c r="L6712" s="99" t="str">
        <f t="shared" ca="1" si="223"/>
        <v>-</v>
      </c>
      <c r="M6712" s="93" t="str">
        <f>IF(E6712="","",VLOOKUP(E6712,[1]PROJECTES!$C$14:$Z$5000,21,FALSE))</f>
        <v/>
      </c>
      <c r="N6712" s="100"/>
      <c r="O6712" s="72" t="s">
        <v>229</v>
      </c>
      <c r="P6712" s="101"/>
      <c r="Q6712" s="132"/>
      <c r="R6712" s="102"/>
      <c r="S6712" s="91"/>
    </row>
    <row r="6713" spans="1:19" s="104" customFormat="1" ht="12.75" customHeight="1" x14ac:dyDescent="0.25">
      <c r="A6713" s="121"/>
      <c r="B6713" s="92" t="str">
        <f>IF(E6713="","",VLOOKUP(E6713,[1]PROJECTES!$C$14:$G$5000,2,FALSE))</f>
        <v/>
      </c>
      <c r="C6713" s="121"/>
      <c r="D6713" s="93" t="str">
        <f>IF(E6713="","",VLOOKUP(E6713,[1]PROJECTES!$C$14:$G$5000,5,FALSE))</f>
        <v/>
      </c>
      <c r="E6713" s="117"/>
      <c r="F6713" s="95"/>
      <c r="G6713" s="96" t="str">
        <f>IF(E6713="","",VLOOKUP(E6713,[1]PROJECTES!$C$14:$G$5000,4,FALSE))</f>
        <v/>
      </c>
      <c r="H6713" s="118"/>
      <c r="I6713" s="97" t="str">
        <f>IF(H6713="","",VLOOKUP(H6713,BD!B$2:C$16,2,FALSE))</f>
        <v/>
      </c>
      <c r="J6713" s="98"/>
      <c r="K6713" s="135" t="str">
        <f t="shared" si="222"/>
        <v/>
      </c>
      <c r="L6713" s="99" t="str">
        <f t="shared" ca="1" si="223"/>
        <v>-</v>
      </c>
      <c r="M6713" s="93" t="str">
        <f>IF(E6713="","",VLOOKUP(E6713,[1]PROJECTES!$C$14:$Z$5000,21,FALSE))</f>
        <v/>
      </c>
      <c r="N6713" s="100"/>
      <c r="O6713" s="72" t="s">
        <v>229</v>
      </c>
      <c r="P6713" s="101"/>
      <c r="Q6713" s="132"/>
      <c r="R6713" s="102"/>
      <c r="S6713" s="91"/>
    </row>
    <row r="6714" spans="1:19" s="104" customFormat="1" ht="12.75" customHeight="1" x14ac:dyDescent="0.25">
      <c r="A6714" s="121"/>
      <c r="B6714" s="92" t="str">
        <f>IF(E6714="","",VLOOKUP(E6714,[1]PROJECTES!$C$14:$G$5000,2,FALSE))</f>
        <v/>
      </c>
      <c r="C6714" s="121"/>
      <c r="D6714" s="93" t="str">
        <f>IF(E6714="","",VLOOKUP(E6714,[1]PROJECTES!$C$14:$G$5000,5,FALSE))</f>
        <v/>
      </c>
      <c r="E6714" s="117"/>
      <c r="F6714" s="95"/>
      <c r="G6714" s="96" t="str">
        <f>IF(E6714="","",VLOOKUP(E6714,[1]PROJECTES!$C$14:$G$5000,4,FALSE))</f>
        <v/>
      </c>
      <c r="H6714" s="118"/>
      <c r="I6714" s="97" t="str">
        <f>IF(H6714="","",VLOOKUP(H6714,BD!B$2:C$16,2,FALSE))</f>
        <v/>
      </c>
      <c r="J6714" s="98"/>
      <c r="K6714" s="135" t="str">
        <f t="shared" si="222"/>
        <v/>
      </c>
      <c r="L6714" s="99" t="str">
        <f t="shared" ca="1" si="223"/>
        <v>-</v>
      </c>
      <c r="M6714" s="93" t="str">
        <f>IF(E6714="","",VLOOKUP(E6714,[1]PROJECTES!$C$14:$Z$5000,21,FALSE))</f>
        <v/>
      </c>
      <c r="N6714" s="100"/>
      <c r="O6714" s="72" t="s">
        <v>229</v>
      </c>
      <c r="P6714" s="101"/>
      <c r="Q6714" s="132"/>
      <c r="R6714" s="102"/>
      <c r="S6714" s="91"/>
    </row>
    <row r="6715" spans="1:19" s="104" customFormat="1" ht="12.75" customHeight="1" x14ac:dyDescent="0.25">
      <c r="A6715" s="121"/>
      <c r="B6715" s="92" t="str">
        <f>IF(E6715="","",VLOOKUP(E6715,[1]PROJECTES!$C$14:$G$5000,2,FALSE))</f>
        <v/>
      </c>
      <c r="C6715" s="121"/>
      <c r="D6715" s="93" t="str">
        <f>IF(E6715="","",VLOOKUP(E6715,[1]PROJECTES!$C$14:$G$5000,5,FALSE))</f>
        <v/>
      </c>
      <c r="E6715" s="117"/>
      <c r="F6715" s="95"/>
      <c r="G6715" s="96" t="str">
        <f>IF(E6715="","",VLOOKUP(E6715,[1]PROJECTES!$C$14:$G$5000,4,FALSE))</f>
        <v/>
      </c>
      <c r="H6715" s="118"/>
      <c r="I6715" s="97" t="str">
        <f>IF(H6715="","",VLOOKUP(H6715,BD!B$2:C$16,2,FALSE))</f>
        <v/>
      </c>
      <c r="J6715" s="98"/>
      <c r="K6715" s="135" t="str">
        <f t="shared" si="222"/>
        <v/>
      </c>
      <c r="L6715" s="99" t="str">
        <f t="shared" ca="1" si="223"/>
        <v>-</v>
      </c>
      <c r="M6715" s="93" t="str">
        <f>IF(E6715="","",VLOOKUP(E6715,[1]PROJECTES!$C$14:$Z$5000,21,FALSE))</f>
        <v/>
      </c>
      <c r="N6715" s="100"/>
      <c r="O6715" s="72" t="s">
        <v>229</v>
      </c>
      <c r="P6715" s="101"/>
      <c r="Q6715" s="132"/>
      <c r="R6715" s="102"/>
      <c r="S6715" s="91"/>
    </row>
    <row r="6716" spans="1:19" s="104" customFormat="1" ht="12.75" customHeight="1" x14ac:dyDescent="0.25">
      <c r="A6716" s="121"/>
      <c r="B6716" s="92" t="str">
        <f>IF(E6716="","",VLOOKUP(E6716,[1]PROJECTES!$C$14:$G$5000,2,FALSE))</f>
        <v/>
      </c>
      <c r="C6716" s="121"/>
      <c r="D6716" s="93" t="str">
        <f>IF(E6716="","",VLOOKUP(E6716,[1]PROJECTES!$C$14:$G$5000,5,FALSE))</f>
        <v/>
      </c>
      <c r="E6716" s="117"/>
      <c r="F6716" s="95"/>
      <c r="G6716" s="96" t="str">
        <f>IF(E6716="","",VLOOKUP(E6716,[1]PROJECTES!$C$14:$G$5000,4,FALSE))</f>
        <v/>
      </c>
      <c r="H6716" s="118"/>
      <c r="I6716" s="97" t="str">
        <f>IF(H6716="","",VLOOKUP(H6716,BD!B$2:C$16,2,FALSE))</f>
        <v/>
      </c>
      <c r="J6716" s="98"/>
      <c r="K6716" s="135" t="str">
        <f t="shared" si="222"/>
        <v/>
      </c>
      <c r="L6716" s="99" t="str">
        <f t="shared" ca="1" si="223"/>
        <v>-</v>
      </c>
      <c r="M6716" s="93" t="str">
        <f>IF(E6716="","",VLOOKUP(E6716,[1]PROJECTES!$C$14:$Z$5000,21,FALSE))</f>
        <v/>
      </c>
      <c r="N6716" s="100"/>
      <c r="O6716" s="72" t="s">
        <v>229</v>
      </c>
      <c r="P6716" s="101"/>
      <c r="Q6716" s="132"/>
      <c r="R6716" s="102"/>
      <c r="S6716" s="91"/>
    </row>
    <row r="6717" spans="1:19" s="104" customFormat="1" ht="12.75" customHeight="1" x14ac:dyDescent="0.25">
      <c r="A6717" s="121"/>
      <c r="B6717" s="92" t="str">
        <f>IF(E6717="","",VLOOKUP(E6717,[1]PROJECTES!$C$14:$G$5000,2,FALSE))</f>
        <v/>
      </c>
      <c r="C6717" s="121"/>
      <c r="D6717" s="93" t="str">
        <f>IF(E6717="","",VLOOKUP(E6717,[1]PROJECTES!$C$14:$G$5000,5,FALSE))</f>
        <v/>
      </c>
      <c r="E6717" s="117"/>
      <c r="F6717" s="95"/>
      <c r="G6717" s="96" t="str">
        <f>IF(E6717="","",VLOOKUP(E6717,[1]PROJECTES!$C$14:$G$5000,4,FALSE))</f>
        <v/>
      </c>
      <c r="H6717" s="118"/>
      <c r="I6717" s="97" t="str">
        <f>IF(H6717="","",VLOOKUP(H6717,BD!B$2:C$16,2,FALSE))</f>
        <v/>
      </c>
      <c r="J6717" s="98"/>
      <c r="K6717" s="135" t="str">
        <f t="shared" si="222"/>
        <v/>
      </c>
      <c r="L6717" s="99" t="str">
        <f t="shared" ca="1" si="223"/>
        <v>-</v>
      </c>
      <c r="M6717" s="93" t="str">
        <f>IF(E6717="","",VLOOKUP(E6717,[1]PROJECTES!$C$14:$Z$5000,21,FALSE))</f>
        <v/>
      </c>
      <c r="N6717" s="100"/>
      <c r="O6717" s="72" t="s">
        <v>229</v>
      </c>
      <c r="P6717" s="101"/>
      <c r="Q6717" s="132"/>
      <c r="R6717" s="102"/>
      <c r="S6717" s="91"/>
    </row>
    <row r="6718" spans="1:19" s="104" customFormat="1" ht="12.75" customHeight="1" x14ac:dyDescent="0.25">
      <c r="A6718" s="121"/>
      <c r="B6718" s="92" t="str">
        <f>IF(E6718="","",VLOOKUP(E6718,[1]PROJECTES!$C$14:$G$5000,2,FALSE))</f>
        <v/>
      </c>
      <c r="C6718" s="121"/>
      <c r="D6718" s="93" t="str">
        <f>IF(E6718="","",VLOOKUP(E6718,[1]PROJECTES!$C$14:$G$5000,5,FALSE))</f>
        <v/>
      </c>
      <c r="E6718" s="117"/>
      <c r="F6718" s="95"/>
      <c r="G6718" s="96" t="str">
        <f>IF(E6718="","",VLOOKUP(E6718,[1]PROJECTES!$C$14:$G$5000,4,FALSE))</f>
        <v/>
      </c>
      <c r="H6718" s="118"/>
      <c r="I6718" s="97" t="str">
        <f>IF(H6718="","",VLOOKUP(H6718,BD!B$2:C$16,2,FALSE))</f>
        <v/>
      </c>
      <c r="J6718" s="98"/>
      <c r="K6718" s="135" t="str">
        <f t="shared" si="222"/>
        <v/>
      </c>
      <c r="L6718" s="99" t="str">
        <f t="shared" ca="1" si="223"/>
        <v>-</v>
      </c>
      <c r="M6718" s="93" t="str">
        <f>IF(E6718="","",VLOOKUP(E6718,[1]PROJECTES!$C$14:$Z$5000,21,FALSE))</f>
        <v/>
      </c>
      <c r="N6718" s="100"/>
      <c r="O6718" s="72" t="s">
        <v>229</v>
      </c>
      <c r="P6718" s="101"/>
      <c r="Q6718" s="132"/>
      <c r="R6718" s="102"/>
      <c r="S6718" s="91"/>
    </row>
    <row r="6719" spans="1:19" s="104" customFormat="1" ht="12.75" customHeight="1" x14ac:dyDescent="0.25">
      <c r="A6719" s="121"/>
      <c r="B6719" s="92" t="str">
        <f>IF(E6719="","",VLOOKUP(E6719,[1]PROJECTES!$C$14:$G$5000,2,FALSE))</f>
        <v/>
      </c>
      <c r="C6719" s="121"/>
      <c r="D6719" s="93" t="str">
        <f>IF(E6719="","",VLOOKUP(E6719,[1]PROJECTES!$C$14:$G$5000,5,FALSE))</f>
        <v/>
      </c>
      <c r="E6719" s="117"/>
      <c r="F6719" s="95"/>
      <c r="G6719" s="96" t="str">
        <f>IF(E6719="","",VLOOKUP(E6719,[1]PROJECTES!$C$14:$G$5000,4,FALSE))</f>
        <v/>
      </c>
      <c r="H6719" s="118"/>
      <c r="I6719" s="97" t="str">
        <f>IF(H6719="","",VLOOKUP(H6719,BD!B$2:C$16,2,FALSE))</f>
        <v/>
      </c>
      <c r="J6719" s="98"/>
      <c r="K6719" s="135" t="str">
        <f t="shared" si="222"/>
        <v/>
      </c>
      <c r="L6719" s="99" t="str">
        <f t="shared" ca="1" si="223"/>
        <v>-</v>
      </c>
      <c r="M6719" s="93" t="str">
        <f>IF(E6719="","",VLOOKUP(E6719,[1]PROJECTES!$C$14:$Z$5000,21,FALSE))</f>
        <v/>
      </c>
      <c r="N6719" s="100"/>
      <c r="O6719" s="72" t="s">
        <v>229</v>
      </c>
      <c r="P6719" s="101"/>
      <c r="Q6719" s="132"/>
      <c r="R6719" s="102"/>
      <c r="S6719" s="91"/>
    </row>
    <row r="6720" spans="1:19" s="104" customFormat="1" ht="12.75" customHeight="1" x14ac:dyDescent="0.25">
      <c r="A6720" s="121"/>
      <c r="B6720" s="92" t="str">
        <f>IF(E6720="","",VLOOKUP(E6720,[1]PROJECTES!$C$14:$G$5000,2,FALSE))</f>
        <v/>
      </c>
      <c r="C6720" s="121"/>
      <c r="D6720" s="93" t="str">
        <f>IF(E6720="","",VLOOKUP(E6720,[1]PROJECTES!$C$14:$G$5000,5,FALSE))</f>
        <v/>
      </c>
      <c r="E6720" s="117"/>
      <c r="F6720" s="95"/>
      <c r="G6720" s="96" t="str">
        <f>IF(E6720="","",VLOOKUP(E6720,[1]PROJECTES!$C$14:$G$5000,4,FALSE))</f>
        <v/>
      </c>
      <c r="H6720" s="118"/>
      <c r="I6720" s="97" t="str">
        <f>IF(H6720="","",VLOOKUP(H6720,BD!B$2:C$16,2,FALSE))</f>
        <v/>
      </c>
      <c r="J6720" s="98"/>
      <c r="K6720" s="135" t="str">
        <f t="shared" si="222"/>
        <v/>
      </c>
      <c r="L6720" s="99" t="str">
        <f t="shared" ca="1" si="223"/>
        <v>-</v>
      </c>
      <c r="M6720" s="93" t="str">
        <f>IF(E6720="","",VLOOKUP(E6720,[1]PROJECTES!$C$14:$Z$5000,21,FALSE))</f>
        <v/>
      </c>
      <c r="N6720" s="100"/>
      <c r="O6720" s="72" t="s">
        <v>229</v>
      </c>
      <c r="P6720" s="101"/>
      <c r="Q6720" s="132"/>
      <c r="R6720" s="102"/>
      <c r="S6720" s="91"/>
    </row>
    <row r="6721" spans="1:19" s="104" customFormat="1" ht="12.75" customHeight="1" x14ac:dyDescent="0.25">
      <c r="A6721" s="121"/>
      <c r="B6721" s="92" t="str">
        <f>IF(E6721="","",VLOOKUP(E6721,[1]PROJECTES!$C$14:$G$5000,2,FALSE))</f>
        <v/>
      </c>
      <c r="C6721" s="121"/>
      <c r="D6721" s="93" t="str">
        <f>IF(E6721="","",VLOOKUP(E6721,[1]PROJECTES!$C$14:$G$5000,5,FALSE))</f>
        <v/>
      </c>
      <c r="E6721" s="117"/>
      <c r="F6721" s="95"/>
      <c r="G6721" s="96" t="str">
        <f>IF(E6721="","",VLOOKUP(E6721,[1]PROJECTES!$C$14:$G$5000,4,FALSE))</f>
        <v/>
      </c>
      <c r="H6721" s="118"/>
      <c r="I6721" s="97" t="str">
        <f>IF(H6721="","",VLOOKUP(H6721,BD!B$2:C$16,2,FALSE))</f>
        <v/>
      </c>
      <c r="J6721" s="98"/>
      <c r="K6721" s="135" t="str">
        <f t="shared" si="222"/>
        <v/>
      </c>
      <c r="L6721" s="99" t="str">
        <f t="shared" ca="1" si="223"/>
        <v>-</v>
      </c>
      <c r="M6721" s="93" t="str">
        <f>IF(E6721="","",VLOOKUP(E6721,[1]PROJECTES!$C$14:$Z$5000,21,FALSE))</f>
        <v/>
      </c>
      <c r="N6721" s="100"/>
      <c r="O6721" s="72" t="s">
        <v>229</v>
      </c>
      <c r="P6721" s="101"/>
      <c r="Q6721" s="132"/>
      <c r="R6721" s="102"/>
      <c r="S6721" s="91"/>
    </row>
    <row r="6722" spans="1:19" s="104" customFormat="1" ht="12.75" customHeight="1" x14ac:dyDescent="0.25">
      <c r="A6722" s="121"/>
      <c r="B6722" s="92" t="str">
        <f>IF(E6722="","",VLOOKUP(E6722,[1]PROJECTES!$C$14:$G$5000,2,FALSE))</f>
        <v/>
      </c>
      <c r="C6722" s="121"/>
      <c r="D6722" s="93" t="str">
        <f>IF(E6722="","",VLOOKUP(E6722,[1]PROJECTES!$C$14:$G$5000,5,FALSE))</f>
        <v/>
      </c>
      <c r="E6722" s="117"/>
      <c r="F6722" s="95"/>
      <c r="G6722" s="96" t="str">
        <f>IF(E6722="","",VLOOKUP(E6722,[1]PROJECTES!$C$14:$G$5000,4,FALSE))</f>
        <v/>
      </c>
      <c r="H6722" s="118"/>
      <c r="I6722" s="97" t="str">
        <f>IF(H6722="","",VLOOKUP(H6722,BD!B$2:C$16,2,FALSE))</f>
        <v/>
      </c>
      <c r="J6722" s="98"/>
      <c r="K6722" s="135" t="str">
        <f t="shared" si="222"/>
        <v/>
      </c>
      <c r="L6722" s="99" t="str">
        <f t="shared" ca="1" si="223"/>
        <v>-</v>
      </c>
      <c r="M6722" s="93" t="str">
        <f>IF(E6722="","",VLOOKUP(E6722,[1]PROJECTES!$C$14:$Z$5000,21,FALSE))</f>
        <v/>
      </c>
      <c r="N6722" s="100"/>
      <c r="O6722" s="72" t="s">
        <v>229</v>
      </c>
      <c r="P6722" s="101"/>
      <c r="Q6722" s="132"/>
      <c r="R6722" s="102"/>
      <c r="S6722" s="91"/>
    </row>
    <row r="6723" spans="1:19" s="104" customFormat="1" ht="12.75" customHeight="1" x14ac:dyDescent="0.25">
      <c r="A6723" s="121"/>
      <c r="B6723" s="92" t="str">
        <f>IF(E6723="","",VLOOKUP(E6723,[1]PROJECTES!$C$14:$G$5000,2,FALSE))</f>
        <v/>
      </c>
      <c r="C6723" s="121"/>
      <c r="D6723" s="93" t="str">
        <f>IF(E6723="","",VLOOKUP(E6723,[1]PROJECTES!$C$14:$G$5000,5,FALSE))</f>
        <v/>
      </c>
      <c r="E6723" s="117"/>
      <c r="F6723" s="95"/>
      <c r="G6723" s="96" t="str">
        <f>IF(E6723="","",VLOOKUP(E6723,[1]PROJECTES!$C$14:$G$5000,4,FALSE))</f>
        <v/>
      </c>
      <c r="H6723" s="118"/>
      <c r="I6723" s="97" t="str">
        <f>IF(H6723="","",VLOOKUP(H6723,BD!B$2:C$16,2,FALSE))</f>
        <v/>
      </c>
      <c r="J6723" s="98"/>
      <c r="K6723" s="135" t="str">
        <f t="shared" si="222"/>
        <v/>
      </c>
      <c r="L6723" s="99" t="str">
        <f t="shared" ca="1" si="223"/>
        <v>-</v>
      </c>
      <c r="M6723" s="93" t="str">
        <f>IF(E6723="","",VLOOKUP(E6723,[1]PROJECTES!$C$14:$Z$5000,21,FALSE))</f>
        <v/>
      </c>
      <c r="N6723" s="100"/>
      <c r="O6723" s="72" t="s">
        <v>229</v>
      </c>
      <c r="P6723" s="101"/>
      <c r="Q6723" s="132"/>
      <c r="R6723" s="102"/>
      <c r="S6723" s="91"/>
    </row>
    <row r="6724" spans="1:19" s="104" customFormat="1" ht="12.75" customHeight="1" x14ac:dyDescent="0.25">
      <c r="A6724" s="121"/>
      <c r="B6724" s="92" t="str">
        <f>IF(E6724="","",VLOOKUP(E6724,[1]PROJECTES!$C$14:$G$5000,2,FALSE))</f>
        <v/>
      </c>
      <c r="C6724" s="121"/>
      <c r="D6724" s="93" t="str">
        <f>IF(E6724="","",VLOOKUP(E6724,[1]PROJECTES!$C$14:$G$5000,5,FALSE))</f>
        <v/>
      </c>
      <c r="E6724" s="117"/>
      <c r="F6724" s="95"/>
      <c r="G6724" s="96" t="str">
        <f>IF(E6724="","",VLOOKUP(E6724,[1]PROJECTES!$C$14:$G$5000,4,FALSE))</f>
        <v/>
      </c>
      <c r="H6724" s="118"/>
      <c r="I6724" s="97" t="str">
        <f>IF(H6724="","",VLOOKUP(H6724,BD!B$2:C$16,2,FALSE))</f>
        <v/>
      </c>
      <c r="J6724" s="98"/>
      <c r="K6724" s="135" t="str">
        <f t="shared" si="222"/>
        <v/>
      </c>
      <c r="L6724" s="99" t="str">
        <f t="shared" ca="1" si="223"/>
        <v>-</v>
      </c>
      <c r="M6724" s="93" t="str">
        <f>IF(E6724="","",VLOOKUP(E6724,[1]PROJECTES!$C$14:$Z$5000,21,FALSE))</f>
        <v/>
      </c>
      <c r="N6724" s="100"/>
      <c r="O6724" s="72" t="s">
        <v>229</v>
      </c>
      <c r="P6724" s="101"/>
      <c r="Q6724" s="132"/>
      <c r="R6724" s="102"/>
      <c r="S6724" s="91"/>
    </row>
    <row r="6725" spans="1:19" s="104" customFormat="1" ht="12.75" customHeight="1" x14ac:dyDescent="0.25">
      <c r="A6725" s="121"/>
      <c r="B6725" s="92" t="str">
        <f>IF(E6725="","",VLOOKUP(E6725,[1]PROJECTES!$C$14:$G$5000,2,FALSE))</f>
        <v/>
      </c>
      <c r="C6725" s="121"/>
      <c r="D6725" s="93" t="str">
        <f>IF(E6725="","",VLOOKUP(E6725,[1]PROJECTES!$C$14:$G$5000,5,FALSE))</f>
        <v/>
      </c>
      <c r="E6725" s="117"/>
      <c r="F6725" s="95"/>
      <c r="G6725" s="96" t="str">
        <f>IF(E6725="","",VLOOKUP(E6725,[1]PROJECTES!$C$14:$G$5000,4,FALSE))</f>
        <v/>
      </c>
      <c r="H6725" s="118"/>
      <c r="I6725" s="97" t="str">
        <f>IF(H6725="","",VLOOKUP(H6725,BD!B$2:C$16,2,FALSE))</f>
        <v/>
      </c>
      <c r="J6725" s="98"/>
      <c r="K6725" s="135" t="str">
        <f t="shared" si="222"/>
        <v/>
      </c>
      <c r="L6725" s="99" t="str">
        <f t="shared" ca="1" si="223"/>
        <v>-</v>
      </c>
      <c r="M6725" s="93" t="str">
        <f>IF(E6725="","",VLOOKUP(E6725,[1]PROJECTES!$C$14:$Z$5000,21,FALSE))</f>
        <v/>
      </c>
      <c r="N6725" s="100"/>
      <c r="O6725" s="72" t="s">
        <v>229</v>
      </c>
      <c r="P6725" s="101"/>
      <c r="Q6725" s="132"/>
      <c r="R6725" s="102"/>
      <c r="S6725" s="91"/>
    </row>
    <row r="6726" spans="1:19" s="104" customFormat="1" ht="12.75" customHeight="1" x14ac:dyDescent="0.25">
      <c r="A6726" s="121"/>
      <c r="B6726" s="92" t="str">
        <f>IF(E6726="","",VLOOKUP(E6726,[1]PROJECTES!$C$14:$G$5000,2,FALSE))</f>
        <v/>
      </c>
      <c r="C6726" s="121"/>
      <c r="D6726" s="93" t="str">
        <f>IF(E6726="","",VLOOKUP(E6726,[1]PROJECTES!$C$14:$G$5000,5,FALSE))</f>
        <v/>
      </c>
      <c r="E6726" s="117"/>
      <c r="F6726" s="95"/>
      <c r="G6726" s="96" t="str">
        <f>IF(E6726="","",VLOOKUP(E6726,[1]PROJECTES!$C$14:$G$5000,4,FALSE))</f>
        <v/>
      </c>
      <c r="H6726" s="118"/>
      <c r="I6726" s="97" t="str">
        <f>IF(H6726="","",VLOOKUP(H6726,BD!B$2:C$16,2,FALSE))</f>
        <v/>
      </c>
      <c r="J6726" s="98"/>
      <c r="K6726" s="135" t="str">
        <f t="shared" si="222"/>
        <v/>
      </c>
      <c r="L6726" s="99" t="str">
        <f t="shared" ca="1" si="223"/>
        <v>-</v>
      </c>
      <c r="M6726" s="93" t="str">
        <f>IF(E6726="","",VLOOKUP(E6726,[1]PROJECTES!$C$14:$Z$5000,21,FALSE))</f>
        <v/>
      </c>
      <c r="N6726" s="100"/>
      <c r="O6726" s="72" t="s">
        <v>229</v>
      </c>
      <c r="P6726" s="101"/>
      <c r="Q6726" s="132"/>
      <c r="R6726" s="102"/>
      <c r="S6726" s="91"/>
    </row>
    <row r="6727" spans="1:19" s="104" customFormat="1" ht="12.75" customHeight="1" x14ac:dyDescent="0.25">
      <c r="A6727" s="121"/>
      <c r="B6727" s="92" t="str">
        <f>IF(E6727="","",VLOOKUP(E6727,[1]PROJECTES!$C$14:$G$5000,2,FALSE))</f>
        <v/>
      </c>
      <c r="C6727" s="121"/>
      <c r="D6727" s="93" t="str">
        <f>IF(E6727="","",VLOOKUP(E6727,[1]PROJECTES!$C$14:$G$5000,5,FALSE))</f>
        <v/>
      </c>
      <c r="E6727" s="117"/>
      <c r="F6727" s="95"/>
      <c r="G6727" s="96" t="str">
        <f>IF(E6727="","",VLOOKUP(E6727,[1]PROJECTES!$C$14:$G$5000,4,FALSE))</f>
        <v/>
      </c>
      <c r="H6727" s="118"/>
      <c r="I6727" s="97" t="str">
        <f>IF(H6727="","",VLOOKUP(H6727,BD!B$2:C$16,2,FALSE))</f>
        <v/>
      </c>
      <c r="J6727" s="98"/>
      <c r="K6727" s="135" t="str">
        <f t="shared" si="222"/>
        <v/>
      </c>
      <c r="L6727" s="99" t="str">
        <f t="shared" ca="1" si="223"/>
        <v>-</v>
      </c>
      <c r="M6727" s="93" t="str">
        <f>IF(E6727="","",VLOOKUP(E6727,[1]PROJECTES!$C$14:$Z$5000,21,FALSE))</f>
        <v/>
      </c>
      <c r="N6727" s="100"/>
      <c r="O6727" s="72" t="s">
        <v>229</v>
      </c>
      <c r="P6727" s="101"/>
      <c r="Q6727" s="132"/>
      <c r="R6727" s="102"/>
      <c r="S6727" s="91"/>
    </row>
    <row r="6728" spans="1:19" s="104" customFormat="1" ht="12.75" customHeight="1" x14ac:dyDescent="0.25">
      <c r="A6728" s="121"/>
      <c r="B6728" s="92" t="str">
        <f>IF(E6728="","",VLOOKUP(E6728,[1]PROJECTES!$C$14:$G$5000,2,FALSE))</f>
        <v/>
      </c>
      <c r="C6728" s="121"/>
      <c r="D6728" s="93" t="str">
        <f>IF(E6728="","",VLOOKUP(E6728,[1]PROJECTES!$C$14:$G$5000,5,FALSE))</f>
        <v/>
      </c>
      <c r="E6728" s="117"/>
      <c r="F6728" s="95"/>
      <c r="G6728" s="96" t="str">
        <f>IF(E6728="","",VLOOKUP(E6728,[1]PROJECTES!$C$14:$G$5000,4,FALSE))</f>
        <v/>
      </c>
      <c r="H6728" s="118"/>
      <c r="I6728" s="97" t="str">
        <f>IF(H6728="","",VLOOKUP(H6728,BD!B$2:C$16,2,FALSE))</f>
        <v/>
      </c>
      <c r="J6728" s="98"/>
      <c r="K6728" s="135" t="str">
        <f t="shared" si="222"/>
        <v/>
      </c>
      <c r="L6728" s="99" t="str">
        <f t="shared" ca="1" si="223"/>
        <v>-</v>
      </c>
      <c r="M6728" s="93" t="str">
        <f>IF(E6728="","",VLOOKUP(E6728,[1]PROJECTES!$C$14:$Z$5000,21,FALSE))</f>
        <v/>
      </c>
      <c r="N6728" s="100"/>
      <c r="O6728" s="72" t="s">
        <v>229</v>
      </c>
      <c r="P6728" s="101"/>
      <c r="Q6728" s="132"/>
      <c r="R6728" s="102"/>
      <c r="S6728" s="91"/>
    </row>
    <row r="6729" spans="1:19" s="104" customFormat="1" ht="12.75" customHeight="1" x14ac:dyDescent="0.25">
      <c r="A6729" s="121"/>
      <c r="B6729" s="92" t="str">
        <f>IF(E6729="","",VLOOKUP(E6729,[1]PROJECTES!$C$14:$G$5000,2,FALSE))</f>
        <v/>
      </c>
      <c r="C6729" s="121"/>
      <c r="D6729" s="93" t="str">
        <f>IF(E6729="","",VLOOKUP(E6729,[1]PROJECTES!$C$14:$G$5000,5,FALSE))</f>
        <v/>
      </c>
      <c r="E6729" s="117"/>
      <c r="F6729" s="95"/>
      <c r="G6729" s="96" t="str">
        <f>IF(E6729="","",VLOOKUP(E6729,[1]PROJECTES!$C$14:$G$5000,4,FALSE))</f>
        <v/>
      </c>
      <c r="H6729" s="118"/>
      <c r="I6729" s="97" t="str">
        <f>IF(H6729="","",VLOOKUP(H6729,BD!B$2:C$16,2,FALSE))</f>
        <v/>
      </c>
      <c r="J6729" s="98"/>
      <c r="K6729" s="135" t="str">
        <f t="shared" si="222"/>
        <v/>
      </c>
      <c r="L6729" s="99" t="str">
        <f t="shared" ca="1" si="223"/>
        <v>-</v>
      </c>
      <c r="M6729" s="93" t="str">
        <f>IF(E6729="","",VLOOKUP(E6729,[1]PROJECTES!$C$14:$Z$5000,21,FALSE))</f>
        <v/>
      </c>
      <c r="N6729" s="100"/>
      <c r="O6729" s="72" t="s">
        <v>229</v>
      </c>
      <c r="P6729" s="101"/>
      <c r="Q6729" s="132"/>
      <c r="R6729" s="102"/>
      <c r="S6729" s="91"/>
    </row>
    <row r="6730" spans="1:19" s="104" customFormat="1" ht="12.75" customHeight="1" x14ac:dyDescent="0.25">
      <c r="A6730" s="121"/>
      <c r="B6730" s="92" t="str">
        <f>IF(E6730="","",VLOOKUP(E6730,[1]PROJECTES!$C$14:$G$5000,2,FALSE))</f>
        <v/>
      </c>
      <c r="C6730" s="121"/>
      <c r="D6730" s="93" t="str">
        <f>IF(E6730="","",VLOOKUP(E6730,[1]PROJECTES!$C$14:$G$5000,5,FALSE))</f>
        <v/>
      </c>
      <c r="E6730" s="117"/>
      <c r="F6730" s="95"/>
      <c r="G6730" s="96" t="str">
        <f>IF(E6730="","",VLOOKUP(E6730,[1]PROJECTES!$C$14:$G$5000,4,FALSE))</f>
        <v/>
      </c>
      <c r="H6730" s="118"/>
      <c r="I6730" s="97" t="str">
        <f>IF(H6730="","",VLOOKUP(H6730,BD!B$2:C$16,2,FALSE))</f>
        <v/>
      </c>
      <c r="J6730" s="98"/>
      <c r="K6730" s="135" t="str">
        <f t="shared" si="222"/>
        <v/>
      </c>
      <c r="L6730" s="99" t="str">
        <f t="shared" ca="1" si="223"/>
        <v>-</v>
      </c>
      <c r="M6730" s="93" t="str">
        <f>IF(E6730="","",VLOOKUP(E6730,[1]PROJECTES!$C$14:$Z$5000,21,FALSE))</f>
        <v/>
      </c>
      <c r="N6730" s="100"/>
      <c r="O6730" s="72" t="s">
        <v>229</v>
      </c>
      <c r="P6730" s="101"/>
      <c r="Q6730" s="132"/>
      <c r="R6730" s="102"/>
      <c r="S6730" s="91"/>
    </row>
    <row r="6731" spans="1:19" s="104" customFormat="1" ht="12.75" customHeight="1" x14ac:dyDescent="0.25">
      <c r="A6731" s="121"/>
      <c r="B6731" s="92" t="str">
        <f>IF(E6731="","",VLOOKUP(E6731,[1]PROJECTES!$C$14:$G$5000,2,FALSE))</f>
        <v/>
      </c>
      <c r="C6731" s="121"/>
      <c r="D6731" s="93" t="str">
        <f>IF(E6731="","",VLOOKUP(E6731,[1]PROJECTES!$C$14:$G$5000,5,FALSE))</f>
        <v/>
      </c>
      <c r="E6731" s="117"/>
      <c r="F6731" s="95"/>
      <c r="G6731" s="96" t="str">
        <f>IF(E6731="","",VLOOKUP(E6731,[1]PROJECTES!$C$14:$G$5000,4,FALSE))</f>
        <v/>
      </c>
      <c r="H6731" s="118"/>
      <c r="I6731" s="97" t="str">
        <f>IF(H6731="","",VLOOKUP(H6731,BD!B$2:C$16,2,FALSE))</f>
        <v/>
      </c>
      <c r="J6731" s="98"/>
      <c r="K6731" s="135" t="str">
        <f t="shared" si="222"/>
        <v/>
      </c>
      <c r="L6731" s="99" t="str">
        <f t="shared" ca="1" si="223"/>
        <v>-</v>
      </c>
      <c r="M6731" s="93" t="str">
        <f>IF(E6731="","",VLOOKUP(E6731,[1]PROJECTES!$C$14:$Z$5000,21,FALSE))</f>
        <v/>
      </c>
      <c r="N6731" s="100"/>
      <c r="O6731" s="72" t="s">
        <v>229</v>
      </c>
      <c r="P6731" s="101"/>
      <c r="Q6731" s="132"/>
      <c r="R6731" s="102"/>
      <c r="S6731" s="91"/>
    </row>
    <row r="6732" spans="1:19" s="104" customFormat="1" ht="12.75" customHeight="1" x14ac:dyDescent="0.25">
      <c r="A6732" s="121"/>
      <c r="B6732" s="92" t="str">
        <f>IF(E6732="","",VLOOKUP(E6732,[1]PROJECTES!$C$14:$G$5000,2,FALSE))</f>
        <v/>
      </c>
      <c r="C6732" s="121"/>
      <c r="D6732" s="93" t="str">
        <f>IF(E6732="","",VLOOKUP(E6732,[1]PROJECTES!$C$14:$G$5000,5,FALSE))</f>
        <v/>
      </c>
      <c r="E6732" s="117"/>
      <c r="F6732" s="95"/>
      <c r="G6732" s="96" t="str">
        <f>IF(E6732="","",VLOOKUP(E6732,[1]PROJECTES!$C$14:$G$5000,4,FALSE))</f>
        <v/>
      </c>
      <c r="H6732" s="118"/>
      <c r="I6732" s="97" t="str">
        <f>IF(H6732="","",VLOOKUP(H6732,BD!B$2:C$16,2,FALSE))</f>
        <v/>
      </c>
      <c r="J6732" s="98"/>
      <c r="K6732" s="135" t="str">
        <f t="shared" si="222"/>
        <v/>
      </c>
      <c r="L6732" s="99" t="str">
        <f t="shared" ca="1" si="223"/>
        <v>-</v>
      </c>
      <c r="M6732" s="93" t="str">
        <f>IF(E6732="","",VLOOKUP(E6732,[1]PROJECTES!$C$14:$Z$5000,21,FALSE))</f>
        <v/>
      </c>
      <c r="N6732" s="100"/>
      <c r="O6732" s="72" t="s">
        <v>229</v>
      </c>
      <c r="P6732" s="101"/>
      <c r="Q6732" s="132"/>
      <c r="R6732" s="102"/>
      <c r="S6732" s="91"/>
    </row>
    <row r="6733" spans="1:19" s="104" customFormat="1" ht="12.75" customHeight="1" x14ac:dyDescent="0.25">
      <c r="A6733" s="121"/>
      <c r="B6733" s="92" t="str">
        <f>IF(E6733="","",VLOOKUP(E6733,[1]PROJECTES!$C$14:$G$5000,2,FALSE))</f>
        <v/>
      </c>
      <c r="C6733" s="121"/>
      <c r="D6733" s="93" t="str">
        <f>IF(E6733="","",VLOOKUP(E6733,[1]PROJECTES!$C$14:$G$5000,5,FALSE))</f>
        <v/>
      </c>
      <c r="E6733" s="117"/>
      <c r="F6733" s="95"/>
      <c r="G6733" s="96" t="str">
        <f>IF(E6733="","",VLOOKUP(E6733,[1]PROJECTES!$C$14:$G$5000,4,FALSE))</f>
        <v/>
      </c>
      <c r="H6733" s="118"/>
      <c r="I6733" s="97" t="str">
        <f>IF(H6733="","",VLOOKUP(H6733,BD!B$2:C$16,2,FALSE))</f>
        <v/>
      </c>
      <c r="J6733" s="98"/>
      <c r="K6733" s="135" t="str">
        <f t="shared" si="222"/>
        <v/>
      </c>
      <c r="L6733" s="99" t="str">
        <f t="shared" ca="1" si="223"/>
        <v>-</v>
      </c>
      <c r="M6733" s="93" t="str">
        <f>IF(E6733="","",VLOOKUP(E6733,[1]PROJECTES!$C$14:$Z$5000,21,FALSE))</f>
        <v/>
      </c>
      <c r="N6733" s="100"/>
      <c r="O6733" s="72" t="s">
        <v>229</v>
      </c>
      <c r="P6733" s="101"/>
      <c r="Q6733" s="132"/>
      <c r="R6733" s="102"/>
      <c r="S6733" s="91"/>
    </row>
    <row r="6734" spans="1:19" s="104" customFormat="1" ht="12.75" customHeight="1" x14ac:dyDescent="0.25">
      <c r="A6734" s="121"/>
      <c r="B6734" s="92" t="str">
        <f>IF(E6734="","",VLOOKUP(E6734,[1]PROJECTES!$C$14:$G$5000,2,FALSE))</f>
        <v/>
      </c>
      <c r="C6734" s="121"/>
      <c r="D6734" s="93" t="str">
        <f>IF(E6734="","",VLOOKUP(E6734,[1]PROJECTES!$C$14:$G$5000,5,FALSE))</f>
        <v/>
      </c>
      <c r="E6734" s="117"/>
      <c r="F6734" s="95"/>
      <c r="G6734" s="96" t="str">
        <f>IF(E6734="","",VLOOKUP(E6734,[1]PROJECTES!$C$14:$G$5000,4,FALSE))</f>
        <v/>
      </c>
      <c r="H6734" s="118"/>
      <c r="I6734" s="97" t="str">
        <f>IF(H6734="","",VLOOKUP(H6734,BD!B$2:C$16,2,FALSE))</f>
        <v/>
      </c>
      <c r="J6734" s="98"/>
      <c r="K6734" s="135" t="str">
        <f t="shared" si="222"/>
        <v/>
      </c>
      <c r="L6734" s="99" t="str">
        <f t="shared" ca="1" si="223"/>
        <v>-</v>
      </c>
      <c r="M6734" s="93" t="str">
        <f>IF(E6734="","",VLOOKUP(E6734,[1]PROJECTES!$C$14:$Z$5000,21,FALSE))</f>
        <v/>
      </c>
      <c r="N6734" s="100"/>
      <c r="O6734" s="72" t="s">
        <v>229</v>
      </c>
      <c r="P6734" s="101"/>
      <c r="Q6734" s="132"/>
      <c r="R6734" s="102"/>
      <c r="S6734" s="91"/>
    </row>
    <row r="6735" spans="1:19" s="104" customFormat="1" ht="12.75" customHeight="1" x14ac:dyDescent="0.25">
      <c r="A6735" s="121"/>
      <c r="B6735" s="92" t="str">
        <f>IF(E6735="","",VLOOKUP(E6735,[1]PROJECTES!$C$14:$G$5000,2,FALSE))</f>
        <v/>
      </c>
      <c r="C6735" s="121"/>
      <c r="D6735" s="93" t="str">
        <f>IF(E6735="","",VLOOKUP(E6735,[1]PROJECTES!$C$14:$G$5000,5,FALSE))</f>
        <v/>
      </c>
      <c r="E6735" s="117"/>
      <c r="F6735" s="95"/>
      <c r="G6735" s="96" t="str">
        <f>IF(E6735="","",VLOOKUP(E6735,[1]PROJECTES!$C$14:$G$5000,4,FALSE))</f>
        <v/>
      </c>
      <c r="H6735" s="118"/>
      <c r="I6735" s="97" t="str">
        <f>IF(H6735="","",VLOOKUP(H6735,BD!B$2:C$16,2,FALSE))</f>
        <v/>
      </c>
      <c r="J6735" s="98"/>
      <c r="K6735" s="135" t="str">
        <f t="shared" si="222"/>
        <v/>
      </c>
      <c r="L6735" s="99" t="str">
        <f t="shared" ca="1" si="223"/>
        <v>-</v>
      </c>
      <c r="M6735" s="93" t="str">
        <f>IF(E6735="","",VLOOKUP(E6735,[1]PROJECTES!$C$14:$Z$5000,21,FALSE))</f>
        <v/>
      </c>
      <c r="N6735" s="100"/>
      <c r="O6735" s="72" t="s">
        <v>229</v>
      </c>
      <c r="P6735" s="101"/>
      <c r="Q6735" s="132"/>
      <c r="R6735" s="102"/>
      <c r="S6735" s="91"/>
    </row>
    <row r="6736" spans="1:19" s="104" customFormat="1" ht="12.75" customHeight="1" x14ac:dyDescent="0.25">
      <c r="A6736" s="121"/>
      <c r="B6736" s="92" t="str">
        <f>IF(E6736="","",VLOOKUP(E6736,[1]PROJECTES!$C$14:$G$5000,2,FALSE))</f>
        <v/>
      </c>
      <c r="C6736" s="121"/>
      <c r="D6736" s="93" t="str">
        <f>IF(E6736="","",VLOOKUP(E6736,[1]PROJECTES!$C$14:$G$5000,5,FALSE))</f>
        <v/>
      </c>
      <c r="E6736" s="117"/>
      <c r="F6736" s="95"/>
      <c r="G6736" s="96" t="str">
        <f>IF(E6736="","",VLOOKUP(E6736,[1]PROJECTES!$C$14:$G$5000,4,FALSE))</f>
        <v/>
      </c>
      <c r="H6736" s="118"/>
      <c r="I6736" s="97" t="str">
        <f>IF(H6736="","",VLOOKUP(H6736,BD!B$2:C$16,2,FALSE))</f>
        <v/>
      </c>
      <c r="J6736" s="98"/>
      <c r="K6736" s="135" t="str">
        <f t="shared" si="222"/>
        <v/>
      </c>
      <c r="L6736" s="99" t="str">
        <f t="shared" ca="1" si="223"/>
        <v>-</v>
      </c>
      <c r="M6736" s="93" t="str">
        <f>IF(E6736="","",VLOOKUP(E6736,[1]PROJECTES!$C$14:$Z$5000,21,FALSE))</f>
        <v/>
      </c>
      <c r="N6736" s="100"/>
      <c r="O6736" s="72" t="s">
        <v>229</v>
      </c>
      <c r="P6736" s="101"/>
      <c r="Q6736" s="132"/>
      <c r="R6736" s="102"/>
      <c r="S6736" s="91"/>
    </row>
    <row r="6737" spans="1:19" s="104" customFormat="1" ht="12.75" customHeight="1" x14ac:dyDescent="0.25">
      <c r="A6737" s="121"/>
      <c r="B6737" s="92" t="str">
        <f>IF(E6737="","",VLOOKUP(E6737,[1]PROJECTES!$C$14:$G$5000,2,FALSE))</f>
        <v/>
      </c>
      <c r="C6737" s="121"/>
      <c r="D6737" s="93" t="str">
        <f>IF(E6737="","",VLOOKUP(E6737,[1]PROJECTES!$C$14:$G$5000,5,FALSE))</f>
        <v/>
      </c>
      <c r="E6737" s="117"/>
      <c r="F6737" s="95"/>
      <c r="G6737" s="96" t="str">
        <f>IF(E6737="","",VLOOKUP(E6737,[1]PROJECTES!$C$14:$G$5000,4,FALSE))</f>
        <v/>
      </c>
      <c r="H6737" s="118"/>
      <c r="I6737" s="97" t="str">
        <f>IF(H6737="","",VLOOKUP(H6737,BD!B$2:C$16,2,FALSE))</f>
        <v/>
      </c>
      <c r="J6737" s="98"/>
      <c r="K6737" s="135" t="str">
        <f t="shared" si="222"/>
        <v/>
      </c>
      <c r="L6737" s="99" t="str">
        <f t="shared" ca="1" si="223"/>
        <v>-</v>
      </c>
      <c r="M6737" s="93" t="str">
        <f>IF(E6737="","",VLOOKUP(E6737,[1]PROJECTES!$C$14:$Z$5000,21,FALSE))</f>
        <v/>
      </c>
      <c r="N6737" s="100"/>
      <c r="O6737" s="72" t="s">
        <v>229</v>
      </c>
      <c r="P6737" s="101"/>
      <c r="Q6737" s="132"/>
      <c r="R6737" s="102"/>
      <c r="S6737" s="91"/>
    </row>
    <row r="6738" spans="1:19" s="104" customFormat="1" ht="12.75" customHeight="1" x14ac:dyDescent="0.25">
      <c r="A6738" s="121"/>
      <c r="B6738" s="92" t="str">
        <f>IF(E6738="","",VLOOKUP(E6738,[1]PROJECTES!$C$14:$G$5000,2,FALSE))</f>
        <v/>
      </c>
      <c r="C6738" s="121"/>
      <c r="D6738" s="93" t="str">
        <f>IF(E6738="","",VLOOKUP(E6738,[1]PROJECTES!$C$14:$G$5000,5,FALSE))</f>
        <v/>
      </c>
      <c r="E6738" s="117"/>
      <c r="F6738" s="95"/>
      <c r="G6738" s="96" t="str">
        <f>IF(E6738="","",VLOOKUP(E6738,[1]PROJECTES!$C$14:$G$5000,4,FALSE))</f>
        <v/>
      </c>
      <c r="H6738" s="118"/>
      <c r="I6738" s="97" t="str">
        <f>IF(H6738="","",VLOOKUP(H6738,BD!B$2:C$16,2,FALSE))</f>
        <v/>
      </c>
      <c r="J6738" s="98"/>
      <c r="K6738" s="135" t="str">
        <f t="shared" si="222"/>
        <v/>
      </c>
      <c r="L6738" s="99" t="str">
        <f t="shared" ca="1" si="223"/>
        <v>-</v>
      </c>
      <c r="M6738" s="93" t="str">
        <f>IF(E6738="","",VLOOKUP(E6738,[1]PROJECTES!$C$14:$Z$5000,21,FALSE))</f>
        <v/>
      </c>
      <c r="N6738" s="100"/>
      <c r="O6738" s="72" t="s">
        <v>229</v>
      </c>
      <c r="P6738" s="101"/>
      <c r="Q6738" s="132"/>
      <c r="R6738" s="102"/>
      <c r="S6738" s="91"/>
    </row>
    <row r="6739" spans="1:19" s="104" customFormat="1" ht="12.75" customHeight="1" x14ac:dyDescent="0.25">
      <c r="A6739" s="121"/>
      <c r="B6739" s="92" t="str">
        <f>IF(E6739="","",VLOOKUP(E6739,[1]PROJECTES!$C$14:$G$5000,2,FALSE))</f>
        <v/>
      </c>
      <c r="C6739" s="121"/>
      <c r="D6739" s="93" t="str">
        <f>IF(E6739="","",VLOOKUP(E6739,[1]PROJECTES!$C$14:$G$5000,5,FALSE))</f>
        <v/>
      </c>
      <c r="E6739" s="117"/>
      <c r="F6739" s="95"/>
      <c r="G6739" s="96" t="str">
        <f>IF(E6739="","",VLOOKUP(E6739,[1]PROJECTES!$C$14:$G$5000,4,FALSE))</f>
        <v/>
      </c>
      <c r="H6739" s="118"/>
      <c r="I6739" s="97" t="str">
        <f>IF(H6739="","",VLOOKUP(H6739,BD!B$2:C$16,2,FALSE))</f>
        <v/>
      </c>
      <c r="J6739" s="98"/>
      <c r="K6739" s="135" t="str">
        <f t="shared" si="222"/>
        <v/>
      </c>
      <c r="L6739" s="99" t="str">
        <f t="shared" ca="1" si="223"/>
        <v>-</v>
      </c>
      <c r="M6739" s="93" t="str">
        <f>IF(E6739="","",VLOOKUP(E6739,[1]PROJECTES!$C$14:$Z$5000,21,FALSE))</f>
        <v/>
      </c>
      <c r="N6739" s="100"/>
      <c r="O6739" s="72" t="s">
        <v>229</v>
      </c>
      <c r="P6739" s="101"/>
      <c r="Q6739" s="132"/>
      <c r="R6739" s="102"/>
      <c r="S6739" s="91"/>
    </row>
    <row r="6740" spans="1:19" s="104" customFormat="1" ht="12.75" customHeight="1" x14ac:dyDescent="0.25">
      <c r="A6740" s="121"/>
      <c r="B6740" s="92" t="str">
        <f>IF(E6740="","",VLOOKUP(E6740,[1]PROJECTES!$C$14:$G$5000,2,FALSE))</f>
        <v/>
      </c>
      <c r="C6740" s="121"/>
      <c r="D6740" s="93" t="str">
        <f>IF(E6740="","",VLOOKUP(E6740,[1]PROJECTES!$C$14:$G$5000,5,FALSE))</f>
        <v/>
      </c>
      <c r="E6740" s="117"/>
      <c r="F6740" s="95"/>
      <c r="G6740" s="96" t="str">
        <f>IF(E6740="","",VLOOKUP(E6740,[1]PROJECTES!$C$14:$G$5000,4,FALSE))</f>
        <v/>
      </c>
      <c r="H6740" s="118"/>
      <c r="I6740" s="97" t="str">
        <f>IF(H6740="","",VLOOKUP(H6740,BD!B$2:C$16,2,FALSE))</f>
        <v/>
      </c>
      <c r="J6740" s="98"/>
      <c r="K6740" s="135" t="str">
        <f t="shared" si="222"/>
        <v/>
      </c>
      <c r="L6740" s="99" t="str">
        <f t="shared" ca="1" si="223"/>
        <v>-</v>
      </c>
      <c r="M6740" s="93" t="str">
        <f>IF(E6740="","",VLOOKUP(E6740,[1]PROJECTES!$C$14:$Z$5000,21,FALSE))</f>
        <v/>
      </c>
      <c r="N6740" s="100"/>
      <c r="O6740" s="72" t="s">
        <v>229</v>
      </c>
      <c r="P6740" s="101"/>
      <c r="Q6740" s="132"/>
      <c r="R6740" s="102"/>
      <c r="S6740" s="91"/>
    </row>
    <row r="6741" spans="1:19" s="104" customFormat="1" ht="12.75" customHeight="1" x14ac:dyDescent="0.25">
      <c r="A6741" s="121"/>
      <c r="B6741" s="92" t="str">
        <f>IF(E6741="","",VLOOKUP(E6741,[1]PROJECTES!$C$14:$G$5000,2,FALSE))</f>
        <v/>
      </c>
      <c r="C6741" s="121"/>
      <c r="D6741" s="93" t="str">
        <f>IF(E6741="","",VLOOKUP(E6741,[1]PROJECTES!$C$14:$G$5000,5,FALSE))</f>
        <v/>
      </c>
      <c r="E6741" s="117"/>
      <c r="F6741" s="95"/>
      <c r="G6741" s="96" t="str">
        <f>IF(E6741="","",VLOOKUP(E6741,[1]PROJECTES!$C$14:$G$5000,4,FALSE))</f>
        <v/>
      </c>
      <c r="H6741" s="118"/>
      <c r="I6741" s="97" t="str">
        <f>IF(H6741="","",VLOOKUP(H6741,BD!B$2:C$16,2,FALSE))</f>
        <v/>
      </c>
      <c r="J6741" s="98"/>
      <c r="K6741" s="135" t="str">
        <f t="shared" si="222"/>
        <v/>
      </c>
      <c r="L6741" s="99" t="str">
        <f t="shared" ca="1" si="223"/>
        <v>-</v>
      </c>
      <c r="M6741" s="93" t="str">
        <f>IF(E6741="","",VLOOKUP(E6741,[1]PROJECTES!$C$14:$Z$5000,21,FALSE))</f>
        <v/>
      </c>
      <c r="N6741" s="100"/>
      <c r="O6741" s="72" t="s">
        <v>229</v>
      </c>
      <c r="P6741" s="101"/>
      <c r="Q6741" s="132"/>
      <c r="R6741" s="102"/>
      <c r="S6741" s="91"/>
    </row>
    <row r="6742" spans="1:19" s="104" customFormat="1" ht="12.75" customHeight="1" x14ac:dyDescent="0.25">
      <c r="A6742" s="121"/>
      <c r="B6742" s="92" t="str">
        <f>IF(E6742="","",VLOOKUP(E6742,[1]PROJECTES!$C$14:$G$5000,2,FALSE))</f>
        <v/>
      </c>
      <c r="C6742" s="121"/>
      <c r="D6742" s="93" t="str">
        <f>IF(E6742="","",VLOOKUP(E6742,[1]PROJECTES!$C$14:$G$5000,5,FALSE))</f>
        <v/>
      </c>
      <c r="E6742" s="117"/>
      <c r="F6742" s="95"/>
      <c r="G6742" s="96" t="str">
        <f>IF(E6742="","",VLOOKUP(E6742,[1]PROJECTES!$C$14:$G$5000,4,FALSE))</f>
        <v/>
      </c>
      <c r="H6742" s="118"/>
      <c r="I6742" s="97" t="str">
        <f>IF(H6742="","",VLOOKUP(H6742,BD!B$2:C$16,2,FALSE))</f>
        <v/>
      </c>
      <c r="J6742" s="98"/>
      <c r="K6742" s="135" t="str">
        <f t="shared" si="222"/>
        <v/>
      </c>
      <c r="L6742" s="99" t="str">
        <f t="shared" ca="1" si="223"/>
        <v>-</v>
      </c>
      <c r="M6742" s="93" t="str">
        <f>IF(E6742="","",VLOOKUP(E6742,[1]PROJECTES!$C$14:$Z$5000,21,FALSE))</f>
        <v/>
      </c>
      <c r="N6742" s="100"/>
      <c r="O6742" s="72" t="s">
        <v>229</v>
      </c>
      <c r="P6742" s="101"/>
      <c r="Q6742" s="132"/>
      <c r="R6742" s="102"/>
      <c r="S6742" s="91"/>
    </row>
    <row r="6743" spans="1:19" s="104" customFormat="1" ht="12.75" customHeight="1" x14ac:dyDescent="0.25">
      <c r="A6743" s="121"/>
      <c r="B6743" s="92" t="str">
        <f>IF(E6743="","",VLOOKUP(E6743,[1]PROJECTES!$C$14:$G$5000,2,FALSE))</f>
        <v/>
      </c>
      <c r="C6743" s="121"/>
      <c r="D6743" s="93" t="str">
        <f>IF(E6743="","",VLOOKUP(E6743,[1]PROJECTES!$C$14:$G$5000,5,FALSE))</f>
        <v/>
      </c>
      <c r="E6743" s="117"/>
      <c r="F6743" s="95"/>
      <c r="G6743" s="96" t="str">
        <f>IF(E6743="","",VLOOKUP(E6743,[1]PROJECTES!$C$14:$G$5000,4,FALSE))</f>
        <v/>
      </c>
      <c r="H6743" s="118"/>
      <c r="I6743" s="97" t="str">
        <f>IF(H6743="","",VLOOKUP(H6743,BD!B$2:C$16,2,FALSE))</f>
        <v/>
      </c>
      <c r="J6743" s="98"/>
      <c r="K6743" s="135" t="str">
        <f t="shared" si="222"/>
        <v/>
      </c>
      <c r="L6743" s="99" t="str">
        <f t="shared" ca="1" si="223"/>
        <v>-</v>
      </c>
      <c r="M6743" s="93" t="str">
        <f>IF(E6743="","",VLOOKUP(E6743,[1]PROJECTES!$C$14:$Z$5000,21,FALSE))</f>
        <v/>
      </c>
      <c r="N6743" s="100"/>
      <c r="O6743" s="72" t="s">
        <v>229</v>
      </c>
      <c r="P6743" s="101"/>
      <c r="Q6743" s="132"/>
      <c r="R6743" s="102"/>
      <c r="S6743" s="91"/>
    </row>
    <row r="6744" spans="1:19" s="104" customFormat="1" ht="12.75" customHeight="1" x14ac:dyDescent="0.25">
      <c r="A6744" s="121"/>
      <c r="B6744" s="92" t="str">
        <f>IF(E6744="","",VLOOKUP(E6744,[1]PROJECTES!$C$14:$G$5000,2,FALSE))</f>
        <v/>
      </c>
      <c r="C6744" s="121"/>
      <c r="D6744" s="93" t="str">
        <f>IF(E6744="","",VLOOKUP(E6744,[1]PROJECTES!$C$14:$G$5000,5,FALSE))</f>
        <v/>
      </c>
      <c r="E6744" s="117"/>
      <c r="F6744" s="95"/>
      <c r="G6744" s="96" t="str">
        <f>IF(E6744="","",VLOOKUP(E6744,[1]PROJECTES!$C$14:$G$5000,4,FALSE))</f>
        <v/>
      </c>
      <c r="H6744" s="118"/>
      <c r="I6744" s="97" t="str">
        <f>IF(H6744="","",VLOOKUP(H6744,BD!B$2:C$16,2,FALSE))</f>
        <v/>
      </c>
      <c r="J6744" s="98"/>
      <c r="K6744" s="135" t="str">
        <f t="shared" si="222"/>
        <v/>
      </c>
      <c r="L6744" s="99" t="str">
        <f t="shared" ca="1" si="223"/>
        <v>-</v>
      </c>
      <c r="M6744" s="93" t="str">
        <f>IF(E6744="","",VLOOKUP(E6744,[1]PROJECTES!$C$14:$Z$5000,21,FALSE))</f>
        <v/>
      </c>
      <c r="N6744" s="100"/>
      <c r="O6744" s="72" t="s">
        <v>229</v>
      </c>
      <c r="P6744" s="101"/>
      <c r="Q6744" s="132"/>
      <c r="R6744" s="102"/>
      <c r="S6744" s="91"/>
    </row>
    <row r="6745" spans="1:19" s="104" customFormat="1" ht="12.75" customHeight="1" x14ac:dyDescent="0.25">
      <c r="A6745" s="121"/>
      <c r="B6745" s="92" t="str">
        <f>IF(E6745="","",VLOOKUP(E6745,[1]PROJECTES!$C$14:$G$5000,2,FALSE))</f>
        <v/>
      </c>
      <c r="C6745" s="121"/>
      <c r="D6745" s="93" t="str">
        <f>IF(E6745="","",VLOOKUP(E6745,[1]PROJECTES!$C$14:$G$5000,5,FALSE))</f>
        <v/>
      </c>
      <c r="E6745" s="117"/>
      <c r="F6745" s="95"/>
      <c r="G6745" s="96" t="str">
        <f>IF(E6745="","",VLOOKUP(E6745,[1]PROJECTES!$C$14:$G$5000,4,FALSE))</f>
        <v/>
      </c>
      <c r="H6745" s="118"/>
      <c r="I6745" s="97" t="str">
        <f>IF(H6745="","",VLOOKUP(H6745,BD!B$2:C$16,2,FALSE))</f>
        <v/>
      </c>
      <c r="J6745" s="98"/>
      <c r="K6745" s="135" t="str">
        <f t="shared" si="222"/>
        <v/>
      </c>
      <c r="L6745" s="99" t="str">
        <f t="shared" ca="1" si="223"/>
        <v>-</v>
      </c>
      <c r="M6745" s="93" t="str">
        <f>IF(E6745="","",VLOOKUP(E6745,[1]PROJECTES!$C$14:$Z$5000,21,FALSE))</f>
        <v/>
      </c>
      <c r="N6745" s="100"/>
      <c r="O6745" s="72" t="s">
        <v>229</v>
      </c>
      <c r="P6745" s="101"/>
      <c r="Q6745" s="132"/>
      <c r="R6745" s="102"/>
      <c r="S6745" s="91"/>
    </row>
    <row r="6746" spans="1:19" s="104" customFormat="1" ht="12.75" customHeight="1" x14ac:dyDescent="0.25">
      <c r="A6746" s="121"/>
      <c r="B6746" s="92" t="str">
        <f>IF(E6746="","",VLOOKUP(E6746,[1]PROJECTES!$C$14:$G$5000,2,FALSE))</f>
        <v/>
      </c>
      <c r="C6746" s="121"/>
      <c r="D6746" s="93" t="str">
        <f>IF(E6746="","",VLOOKUP(E6746,[1]PROJECTES!$C$14:$G$5000,5,FALSE))</f>
        <v/>
      </c>
      <c r="E6746" s="117"/>
      <c r="F6746" s="95"/>
      <c r="G6746" s="96" t="str">
        <f>IF(E6746="","",VLOOKUP(E6746,[1]PROJECTES!$C$14:$G$5000,4,FALSE))</f>
        <v/>
      </c>
      <c r="H6746" s="118"/>
      <c r="I6746" s="97" t="str">
        <f>IF(H6746="","",VLOOKUP(H6746,BD!B$2:C$16,2,FALSE))</f>
        <v/>
      </c>
      <c r="J6746" s="98"/>
      <c r="K6746" s="135" t="str">
        <f t="shared" si="222"/>
        <v/>
      </c>
      <c r="L6746" s="99" t="str">
        <f t="shared" ca="1" si="223"/>
        <v>-</v>
      </c>
      <c r="M6746" s="93" t="str">
        <f>IF(E6746="","",VLOOKUP(E6746,[1]PROJECTES!$C$14:$Z$5000,21,FALSE))</f>
        <v/>
      </c>
      <c r="N6746" s="100"/>
      <c r="O6746" s="72" t="s">
        <v>229</v>
      </c>
      <c r="P6746" s="101"/>
      <c r="Q6746" s="132"/>
      <c r="R6746" s="102"/>
      <c r="S6746" s="91"/>
    </row>
    <row r="6747" spans="1:19" s="104" customFormat="1" ht="12.75" customHeight="1" x14ac:dyDescent="0.25">
      <c r="A6747" s="121"/>
      <c r="B6747" s="92" t="str">
        <f>IF(E6747="","",VLOOKUP(E6747,[1]PROJECTES!$C$14:$G$5000,2,FALSE))</f>
        <v/>
      </c>
      <c r="C6747" s="121"/>
      <c r="D6747" s="93" t="str">
        <f>IF(E6747="","",VLOOKUP(E6747,[1]PROJECTES!$C$14:$G$5000,5,FALSE))</f>
        <v/>
      </c>
      <c r="E6747" s="117"/>
      <c r="F6747" s="95"/>
      <c r="G6747" s="96" t="str">
        <f>IF(E6747="","",VLOOKUP(E6747,[1]PROJECTES!$C$14:$G$5000,4,FALSE))</f>
        <v/>
      </c>
      <c r="H6747" s="118"/>
      <c r="I6747" s="97" t="str">
        <f>IF(H6747="","",VLOOKUP(H6747,BD!B$2:C$16,2,FALSE))</f>
        <v/>
      </c>
      <c r="J6747" s="98"/>
      <c r="K6747" s="135" t="str">
        <f t="shared" si="222"/>
        <v/>
      </c>
      <c r="L6747" s="99" t="str">
        <f t="shared" ca="1" si="223"/>
        <v>-</v>
      </c>
      <c r="M6747" s="93" t="str">
        <f>IF(E6747="","",VLOOKUP(E6747,[1]PROJECTES!$C$14:$Z$5000,21,FALSE))</f>
        <v/>
      </c>
      <c r="N6747" s="100"/>
      <c r="O6747" s="72" t="s">
        <v>229</v>
      </c>
      <c r="P6747" s="101"/>
      <c r="Q6747" s="132"/>
      <c r="R6747" s="102"/>
      <c r="S6747" s="91"/>
    </row>
    <row r="6748" spans="1:19" s="104" customFormat="1" ht="12.75" customHeight="1" x14ac:dyDescent="0.25">
      <c r="A6748" s="121"/>
      <c r="B6748" s="92" t="str">
        <f>IF(E6748="","",VLOOKUP(E6748,[1]PROJECTES!$C$14:$G$5000,2,FALSE))</f>
        <v/>
      </c>
      <c r="C6748" s="121"/>
      <c r="D6748" s="93" t="str">
        <f>IF(E6748="","",VLOOKUP(E6748,[1]PROJECTES!$C$14:$G$5000,5,FALSE))</f>
        <v/>
      </c>
      <c r="E6748" s="117"/>
      <c r="F6748" s="95"/>
      <c r="G6748" s="96" t="str">
        <f>IF(E6748="","",VLOOKUP(E6748,[1]PROJECTES!$C$14:$G$5000,4,FALSE))</f>
        <v/>
      </c>
      <c r="H6748" s="118"/>
      <c r="I6748" s="97" t="str">
        <f>IF(H6748="","",VLOOKUP(H6748,BD!B$2:C$16,2,FALSE))</f>
        <v/>
      </c>
      <c r="J6748" s="98"/>
      <c r="K6748" s="135" t="str">
        <f t="shared" si="222"/>
        <v/>
      </c>
      <c r="L6748" s="99" t="str">
        <f t="shared" ca="1" si="223"/>
        <v>-</v>
      </c>
      <c r="M6748" s="93" t="str">
        <f>IF(E6748="","",VLOOKUP(E6748,[1]PROJECTES!$C$14:$Z$5000,21,FALSE))</f>
        <v/>
      </c>
      <c r="N6748" s="100"/>
      <c r="O6748" s="72" t="s">
        <v>229</v>
      </c>
      <c r="P6748" s="101"/>
      <c r="Q6748" s="132"/>
      <c r="R6748" s="102"/>
      <c r="S6748" s="91"/>
    </row>
    <row r="6749" spans="1:19" s="104" customFormat="1" ht="12.75" customHeight="1" x14ac:dyDescent="0.25">
      <c r="A6749" s="121"/>
      <c r="B6749" s="92" t="str">
        <f>IF(E6749="","",VLOOKUP(E6749,[1]PROJECTES!$C$14:$G$5000,2,FALSE))</f>
        <v/>
      </c>
      <c r="C6749" s="121"/>
      <c r="D6749" s="93" t="str">
        <f>IF(E6749="","",VLOOKUP(E6749,[1]PROJECTES!$C$14:$G$5000,5,FALSE))</f>
        <v/>
      </c>
      <c r="E6749" s="117"/>
      <c r="F6749" s="95"/>
      <c r="G6749" s="96" t="str">
        <f>IF(E6749="","",VLOOKUP(E6749,[1]PROJECTES!$C$14:$G$5000,4,FALSE))</f>
        <v/>
      </c>
      <c r="H6749" s="118"/>
      <c r="I6749" s="97" t="str">
        <f>IF(H6749="","",VLOOKUP(H6749,BD!B$2:C$16,2,FALSE))</f>
        <v/>
      </c>
      <c r="J6749" s="98"/>
      <c r="K6749" s="135" t="str">
        <f t="shared" si="222"/>
        <v/>
      </c>
      <c r="L6749" s="99" t="str">
        <f t="shared" ca="1" si="223"/>
        <v>-</v>
      </c>
      <c r="M6749" s="93" t="str">
        <f>IF(E6749="","",VLOOKUP(E6749,[1]PROJECTES!$C$14:$Z$5000,21,FALSE))</f>
        <v/>
      </c>
      <c r="N6749" s="100"/>
      <c r="O6749" s="72" t="s">
        <v>229</v>
      </c>
      <c r="P6749" s="101"/>
      <c r="Q6749" s="132"/>
      <c r="R6749" s="102"/>
      <c r="S6749" s="91"/>
    </row>
    <row r="6750" spans="1:19" s="104" customFormat="1" ht="12.75" customHeight="1" x14ac:dyDescent="0.25">
      <c r="A6750" s="121"/>
      <c r="B6750" s="92" t="str">
        <f>IF(E6750="","",VLOOKUP(E6750,[1]PROJECTES!$C$14:$G$5000,2,FALSE))</f>
        <v/>
      </c>
      <c r="C6750" s="121"/>
      <c r="D6750" s="93" t="str">
        <f>IF(E6750="","",VLOOKUP(E6750,[1]PROJECTES!$C$14:$G$5000,5,FALSE))</f>
        <v/>
      </c>
      <c r="E6750" s="117"/>
      <c r="F6750" s="95"/>
      <c r="G6750" s="96" t="str">
        <f>IF(E6750="","",VLOOKUP(E6750,[1]PROJECTES!$C$14:$G$5000,4,FALSE))</f>
        <v/>
      </c>
      <c r="H6750" s="118"/>
      <c r="I6750" s="97" t="str">
        <f>IF(H6750="","",VLOOKUP(H6750,BD!B$2:C$16,2,FALSE))</f>
        <v/>
      </c>
      <c r="J6750" s="98"/>
      <c r="K6750" s="135" t="str">
        <f t="shared" si="222"/>
        <v/>
      </c>
      <c r="L6750" s="99" t="str">
        <f t="shared" ca="1" si="223"/>
        <v>-</v>
      </c>
      <c r="M6750" s="93" t="str">
        <f>IF(E6750="","",VLOOKUP(E6750,[1]PROJECTES!$C$14:$Z$5000,21,FALSE))</f>
        <v/>
      </c>
      <c r="N6750" s="100"/>
      <c r="O6750" s="72" t="s">
        <v>229</v>
      </c>
      <c r="P6750" s="101"/>
      <c r="Q6750" s="132"/>
      <c r="R6750" s="102"/>
      <c r="S6750" s="91"/>
    </row>
    <row r="6751" spans="1:19" s="104" customFormat="1" ht="12.75" customHeight="1" x14ac:dyDescent="0.25">
      <c r="A6751" s="121"/>
      <c r="B6751" s="92" t="str">
        <f>IF(E6751="","",VLOOKUP(E6751,[1]PROJECTES!$C$14:$G$5000,2,FALSE))</f>
        <v/>
      </c>
      <c r="C6751" s="121"/>
      <c r="D6751" s="93" t="str">
        <f>IF(E6751="","",VLOOKUP(E6751,[1]PROJECTES!$C$14:$G$5000,5,FALSE))</f>
        <v/>
      </c>
      <c r="E6751" s="117"/>
      <c r="F6751" s="95"/>
      <c r="G6751" s="96" t="str">
        <f>IF(E6751="","",VLOOKUP(E6751,[1]PROJECTES!$C$14:$G$5000,4,FALSE))</f>
        <v/>
      </c>
      <c r="H6751" s="118"/>
      <c r="I6751" s="97" t="str">
        <f>IF(H6751="","",VLOOKUP(H6751,BD!B$2:C$16,2,FALSE))</f>
        <v/>
      </c>
      <c r="J6751" s="98"/>
      <c r="K6751" s="135" t="str">
        <f t="shared" si="222"/>
        <v/>
      </c>
      <c r="L6751" s="99" t="str">
        <f t="shared" ca="1" si="223"/>
        <v>-</v>
      </c>
      <c r="M6751" s="93" t="str">
        <f>IF(E6751="","",VLOOKUP(E6751,[1]PROJECTES!$C$14:$Z$5000,21,FALSE))</f>
        <v/>
      </c>
      <c r="N6751" s="100"/>
      <c r="O6751" s="72" t="s">
        <v>229</v>
      </c>
      <c r="P6751" s="101"/>
      <c r="Q6751" s="132"/>
      <c r="R6751" s="102"/>
      <c r="S6751" s="91"/>
    </row>
    <row r="6752" spans="1:19" s="104" customFormat="1" ht="12.75" customHeight="1" x14ac:dyDescent="0.25">
      <c r="A6752" s="121"/>
      <c r="B6752" s="92" t="str">
        <f>IF(E6752="","",VLOOKUP(E6752,[1]PROJECTES!$C$14:$G$5000,2,FALSE))</f>
        <v/>
      </c>
      <c r="C6752" s="121"/>
      <c r="D6752" s="93" t="str">
        <f>IF(E6752="","",VLOOKUP(E6752,[1]PROJECTES!$C$14:$G$5000,5,FALSE))</f>
        <v/>
      </c>
      <c r="E6752" s="117"/>
      <c r="F6752" s="95"/>
      <c r="G6752" s="96" t="str">
        <f>IF(E6752="","",VLOOKUP(E6752,[1]PROJECTES!$C$14:$G$5000,4,FALSE))</f>
        <v/>
      </c>
      <c r="H6752" s="118"/>
      <c r="I6752" s="97" t="str">
        <f>IF(H6752="","",VLOOKUP(H6752,BD!B$2:C$16,2,FALSE))</f>
        <v/>
      </c>
      <c r="J6752" s="98"/>
      <c r="K6752" s="135" t="str">
        <f t="shared" si="222"/>
        <v/>
      </c>
      <c r="L6752" s="99" t="str">
        <f t="shared" ca="1" si="223"/>
        <v>-</v>
      </c>
      <c r="M6752" s="93" t="str">
        <f>IF(E6752="","",VLOOKUP(E6752,[1]PROJECTES!$C$14:$Z$5000,21,FALSE))</f>
        <v/>
      </c>
      <c r="N6752" s="100"/>
      <c r="O6752" s="72" t="s">
        <v>229</v>
      </c>
      <c r="P6752" s="101"/>
      <c r="Q6752" s="132"/>
      <c r="R6752" s="102"/>
      <c r="S6752" s="91"/>
    </row>
    <row r="6753" spans="1:19" s="104" customFormat="1" ht="12.75" customHeight="1" x14ac:dyDescent="0.25">
      <c r="A6753" s="121"/>
      <c r="B6753" s="92" t="str">
        <f>IF(E6753="","",VLOOKUP(E6753,[1]PROJECTES!$C$14:$G$5000,2,FALSE))</f>
        <v/>
      </c>
      <c r="C6753" s="121"/>
      <c r="D6753" s="93" t="str">
        <f>IF(E6753="","",VLOOKUP(E6753,[1]PROJECTES!$C$14:$G$5000,5,FALSE))</f>
        <v/>
      </c>
      <c r="E6753" s="117"/>
      <c r="F6753" s="95"/>
      <c r="G6753" s="96" t="str">
        <f>IF(E6753="","",VLOOKUP(E6753,[1]PROJECTES!$C$14:$G$5000,4,FALSE))</f>
        <v/>
      </c>
      <c r="H6753" s="118"/>
      <c r="I6753" s="97" t="str">
        <f>IF(H6753="","",VLOOKUP(H6753,BD!B$2:C$16,2,FALSE))</f>
        <v/>
      </c>
      <c r="J6753" s="98"/>
      <c r="K6753" s="135" t="str">
        <f t="shared" si="222"/>
        <v/>
      </c>
      <c r="L6753" s="99" t="str">
        <f t="shared" ca="1" si="223"/>
        <v>-</v>
      </c>
      <c r="M6753" s="93" t="str">
        <f>IF(E6753="","",VLOOKUP(E6753,[1]PROJECTES!$C$14:$Z$5000,21,FALSE))</f>
        <v/>
      </c>
      <c r="N6753" s="100"/>
      <c r="O6753" s="72" t="s">
        <v>229</v>
      </c>
      <c r="P6753" s="101"/>
      <c r="Q6753" s="132"/>
      <c r="R6753" s="102"/>
      <c r="S6753" s="91"/>
    </row>
    <row r="6754" spans="1:19" s="104" customFormat="1" ht="12.75" customHeight="1" x14ac:dyDescent="0.25">
      <c r="A6754" s="121"/>
      <c r="B6754" s="92" t="str">
        <f>IF(E6754="","",VLOOKUP(E6754,[1]PROJECTES!$C$14:$G$5000,2,FALSE))</f>
        <v/>
      </c>
      <c r="C6754" s="121"/>
      <c r="D6754" s="93" t="str">
        <f>IF(E6754="","",VLOOKUP(E6754,[1]PROJECTES!$C$14:$G$5000,5,FALSE))</f>
        <v/>
      </c>
      <c r="E6754" s="117"/>
      <c r="F6754" s="95"/>
      <c r="G6754" s="96" t="str">
        <f>IF(E6754="","",VLOOKUP(E6754,[1]PROJECTES!$C$14:$G$5000,4,FALSE))</f>
        <v/>
      </c>
      <c r="H6754" s="118"/>
      <c r="I6754" s="97" t="str">
        <f>IF(H6754="","",VLOOKUP(H6754,BD!B$2:C$16,2,FALSE))</f>
        <v/>
      </c>
      <c r="J6754" s="98"/>
      <c r="K6754" s="135" t="str">
        <f t="shared" si="222"/>
        <v/>
      </c>
      <c r="L6754" s="99" t="str">
        <f t="shared" ca="1" si="223"/>
        <v>-</v>
      </c>
      <c r="M6754" s="93" t="str">
        <f>IF(E6754="","",VLOOKUP(E6754,[1]PROJECTES!$C$14:$Z$5000,21,FALSE))</f>
        <v/>
      </c>
      <c r="N6754" s="100"/>
      <c r="O6754" s="72" t="s">
        <v>229</v>
      </c>
      <c r="P6754" s="101"/>
      <c r="Q6754" s="132"/>
      <c r="R6754" s="102"/>
      <c r="S6754" s="91"/>
    </row>
    <row r="6755" spans="1:19" s="104" customFormat="1" ht="12.75" customHeight="1" x14ac:dyDescent="0.25">
      <c r="A6755" s="121"/>
      <c r="B6755" s="92" t="str">
        <f>IF(E6755="","",VLOOKUP(E6755,[1]PROJECTES!$C$14:$G$5000,2,FALSE))</f>
        <v/>
      </c>
      <c r="C6755" s="121"/>
      <c r="D6755" s="93" t="str">
        <f>IF(E6755="","",VLOOKUP(E6755,[1]PROJECTES!$C$14:$G$5000,5,FALSE))</f>
        <v/>
      </c>
      <c r="E6755" s="117"/>
      <c r="F6755" s="95"/>
      <c r="G6755" s="96" t="str">
        <f>IF(E6755="","",VLOOKUP(E6755,[1]PROJECTES!$C$14:$G$5000,4,FALSE))</f>
        <v/>
      </c>
      <c r="H6755" s="118"/>
      <c r="I6755" s="97" t="str">
        <f>IF(H6755="","",VLOOKUP(H6755,BD!B$2:C$16,2,FALSE))</f>
        <v/>
      </c>
      <c r="J6755" s="98"/>
      <c r="K6755" s="135" t="str">
        <f t="shared" si="222"/>
        <v/>
      </c>
      <c r="L6755" s="99" t="str">
        <f t="shared" ca="1" si="223"/>
        <v>-</v>
      </c>
      <c r="M6755" s="93" t="str">
        <f>IF(E6755="","",VLOOKUP(E6755,[1]PROJECTES!$C$14:$Z$5000,21,FALSE))</f>
        <v/>
      </c>
      <c r="N6755" s="100"/>
      <c r="O6755" s="72" t="s">
        <v>229</v>
      </c>
      <c r="P6755" s="101"/>
      <c r="Q6755" s="132"/>
      <c r="R6755" s="102"/>
      <c r="S6755" s="91"/>
    </row>
    <row r="6756" spans="1:19" s="104" customFormat="1" ht="12.75" customHeight="1" x14ac:dyDescent="0.25">
      <c r="A6756" s="121"/>
      <c r="B6756" s="92" t="str">
        <f>IF(E6756="","",VLOOKUP(E6756,[1]PROJECTES!$C$14:$G$5000,2,FALSE))</f>
        <v/>
      </c>
      <c r="C6756" s="121"/>
      <c r="D6756" s="93" t="str">
        <f>IF(E6756="","",VLOOKUP(E6756,[1]PROJECTES!$C$14:$G$5000,5,FALSE))</f>
        <v/>
      </c>
      <c r="E6756" s="117"/>
      <c r="F6756" s="95"/>
      <c r="G6756" s="96" t="str">
        <f>IF(E6756="","",VLOOKUP(E6756,[1]PROJECTES!$C$14:$G$5000,4,FALSE))</f>
        <v/>
      </c>
      <c r="H6756" s="118"/>
      <c r="I6756" s="97" t="str">
        <f>IF(H6756="","",VLOOKUP(H6756,BD!B$2:C$16,2,FALSE))</f>
        <v/>
      </c>
      <c r="J6756" s="98"/>
      <c r="K6756" s="135" t="str">
        <f t="shared" si="222"/>
        <v/>
      </c>
      <c r="L6756" s="99" t="str">
        <f t="shared" ca="1" si="223"/>
        <v>-</v>
      </c>
      <c r="M6756" s="93" t="str">
        <f>IF(E6756="","",VLOOKUP(E6756,[1]PROJECTES!$C$14:$Z$5000,21,FALSE))</f>
        <v/>
      </c>
      <c r="N6756" s="100"/>
      <c r="O6756" s="72" t="s">
        <v>229</v>
      </c>
      <c r="P6756" s="101"/>
      <c r="Q6756" s="132"/>
      <c r="R6756" s="102"/>
      <c r="S6756" s="91"/>
    </row>
    <row r="6757" spans="1:19" s="104" customFormat="1" ht="12.75" customHeight="1" x14ac:dyDescent="0.25">
      <c r="A6757" s="121"/>
      <c r="B6757" s="92" t="str">
        <f>IF(E6757="","",VLOOKUP(E6757,[1]PROJECTES!$C$14:$G$5000,2,FALSE))</f>
        <v/>
      </c>
      <c r="C6757" s="121"/>
      <c r="D6757" s="93" t="str">
        <f>IF(E6757="","",VLOOKUP(E6757,[1]PROJECTES!$C$14:$G$5000,5,FALSE))</f>
        <v/>
      </c>
      <c r="E6757" s="117"/>
      <c r="F6757" s="95"/>
      <c r="G6757" s="96" t="str">
        <f>IF(E6757="","",VLOOKUP(E6757,[1]PROJECTES!$C$14:$G$5000,4,FALSE))</f>
        <v/>
      </c>
      <c r="H6757" s="118"/>
      <c r="I6757" s="97" t="str">
        <f>IF(H6757="","",VLOOKUP(H6757,BD!B$2:C$16,2,FALSE))</f>
        <v/>
      </c>
      <c r="J6757" s="98"/>
      <c r="K6757" s="135" t="str">
        <f t="shared" si="222"/>
        <v/>
      </c>
      <c r="L6757" s="99" t="str">
        <f t="shared" ca="1" si="223"/>
        <v>-</v>
      </c>
      <c r="M6757" s="93" t="str">
        <f>IF(E6757="","",VLOOKUP(E6757,[1]PROJECTES!$C$14:$Z$5000,21,FALSE))</f>
        <v/>
      </c>
      <c r="N6757" s="100"/>
      <c r="O6757" s="72" t="s">
        <v>229</v>
      </c>
      <c r="P6757" s="101"/>
      <c r="Q6757" s="132"/>
      <c r="R6757" s="102"/>
      <c r="S6757" s="91"/>
    </row>
    <row r="6758" spans="1:19" s="104" customFormat="1" ht="12.75" customHeight="1" x14ac:dyDescent="0.25">
      <c r="A6758" s="121"/>
      <c r="B6758" s="92" t="str">
        <f>IF(E6758="","",VLOOKUP(E6758,[1]PROJECTES!$C$14:$G$5000,2,FALSE))</f>
        <v/>
      </c>
      <c r="C6758" s="121"/>
      <c r="D6758" s="93" t="str">
        <f>IF(E6758="","",VLOOKUP(E6758,[1]PROJECTES!$C$14:$G$5000,5,FALSE))</f>
        <v/>
      </c>
      <c r="E6758" s="117"/>
      <c r="F6758" s="95"/>
      <c r="G6758" s="96" t="str">
        <f>IF(E6758="","",VLOOKUP(E6758,[1]PROJECTES!$C$14:$G$5000,4,FALSE))</f>
        <v/>
      </c>
      <c r="H6758" s="118"/>
      <c r="I6758" s="97" t="str">
        <f>IF(H6758="","",VLOOKUP(H6758,BD!B$2:C$16,2,FALSE))</f>
        <v/>
      </c>
      <c r="J6758" s="98"/>
      <c r="K6758" s="135" t="str">
        <f t="shared" si="222"/>
        <v/>
      </c>
      <c r="L6758" s="99" t="str">
        <f t="shared" ca="1" si="223"/>
        <v>-</v>
      </c>
      <c r="M6758" s="93" t="str">
        <f>IF(E6758="","",VLOOKUP(E6758,[1]PROJECTES!$C$14:$Z$5000,21,FALSE))</f>
        <v/>
      </c>
      <c r="N6758" s="100"/>
      <c r="O6758" s="72" t="s">
        <v>229</v>
      </c>
      <c r="P6758" s="101"/>
      <c r="Q6758" s="132"/>
      <c r="R6758" s="102"/>
      <c r="S6758" s="91"/>
    </row>
    <row r="6759" spans="1:19" s="104" customFormat="1" ht="12.75" customHeight="1" x14ac:dyDescent="0.25">
      <c r="A6759" s="121"/>
      <c r="B6759" s="92" t="str">
        <f>IF(E6759="","",VLOOKUP(E6759,[1]PROJECTES!$C$14:$G$5000,2,FALSE))</f>
        <v/>
      </c>
      <c r="C6759" s="121"/>
      <c r="D6759" s="93" t="str">
        <f>IF(E6759="","",VLOOKUP(E6759,[1]PROJECTES!$C$14:$G$5000,5,FALSE))</f>
        <v/>
      </c>
      <c r="E6759" s="117"/>
      <c r="F6759" s="95"/>
      <c r="G6759" s="96" t="str">
        <f>IF(E6759="","",VLOOKUP(E6759,[1]PROJECTES!$C$14:$G$5000,4,FALSE))</f>
        <v/>
      </c>
      <c r="H6759" s="118"/>
      <c r="I6759" s="97" t="str">
        <f>IF(H6759="","",VLOOKUP(H6759,BD!B$2:C$16,2,FALSE))</f>
        <v/>
      </c>
      <c r="J6759" s="98"/>
      <c r="K6759" s="135" t="str">
        <f t="shared" si="222"/>
        <v/>
      </c>
      <c r="L6759" s="99" t="str">
        <f t="shared" ca="1" si="223"/>
        <v>-</v>
      </c>
      <c r="M6759" s="93" t="str">
        <f>IF(E6759="","",VLOOKUP(E6759,[1]PROJECTES!$C$14:$Z$5000,21,FALSE))</f>
        <v/>
      </c>
      <c r="N6759" s="100"/>
      <c r="O6759" s="72" t="s">
        <v>229</v>
      </c>
      <c r="P6759" s="101"/>
      <c r="Q6759" s="132"/>
      <c r="R6759" s="102"/>
      <c r="S6759" s="91"/>
    </row>
    <row r="6760" spans="1:19" s="104" customFormat="1" ht="12.75" customHeight="1" x14ac:dyDescent="0.25">
      <c r="A6760" s="121"/>
      <c r="B6760" s="92" t="str">
        <f>IF(E6760="","",VLOOKUP(E6760,[1]PROJECTES!$C$14:$G$5000,2,FALSE))</f>
        <v/>
      </c>
      <c r="C6760" s="121"/>
      <c r="D6760" s="93" t="str">
        <f>IF(E6760="","",VLOOKUP(E6760,[1]PROJECTES!$C$14:$G$5000,5,FALSE))</f>
        <v/>
      </c>
      <c r="E6760" s="117"/>
      <c r="F6760" s="95"/>
      <c r="G6760" s="96" t="str">
        <f>IF(E6760="","",VLOOKUP(E6760,[1]PROJECTES!$C$14:$G$5000,4,FALSE))</f>
        <v/>
      </c>
      <c r="H6760" s="118"/>
      <c r="I6760" s="97" t="str">
        <f>IF(H6760="","",VLOOKUP(H6760,BD!B$2:C$16,2,FALSE))</f>
        <v/>
      </c>
      <c r="J6760" s="98"/>
      <c r="K6760" s="135" t="str">
        <f t="shared" si="222"/>
        <v/>
      </c>
      <c r="L6760" s="99" t="str">
        <f t="shared" ca="1" si="223"/>
        <v>-</v>
      </c>
      <c r="M6760" s="93" t="str">
        <f>IF(E6760="","",VLOOKUP(E6760,[1]PROJECTES!$C$14:$Z$5000,21,FALSE))</f>
        <v/>
      </c>
      <c r="N6760" s="100"/>
      <c r="O6760" s="72" t="s">
        <v>229</v>
      </c>
      <c r="P6760" s="101"/>
      <c r="Q6760" s="132"/>
      <c r="R6760" s="102"/>
      <c r="S6760" s="91"/>
    </row>
    <row r="6761" spans="1:19" s="104" customFormat="1" ht="12.75" customHeight="1" x14ac:dyDescent="0.25">
      <c r="A6761" s="121"/>
      <c r="B6761" s="92" t="str">
        <f>IF(E6761="","",VLOOKUP(E6761,[1]PROJECTES!$C$14:$G$5000,2,FALSE))</f>
        <v/>
      </c>
      <c r="C6761" s="121"/>
      <c r="D6761" s="93" t="str">
        <f>IF(E6761="","",VLOOKUP(E6761,[1]PROJECTES!$C$14:$G$5000,5,FALSE))</f>
        <v/>
      </c>
      <c r="E6761" s="117"/>
      <c r="F6761" s="95"/>
      <c r="G6761" s="96" t="str">
        <f>IF(E6761="","",VLOOKUP(E6761,[1]PROJECTES!$C$14:$G$5000,4,FALSE))</f>
        <v/>
      </c>
      <c r="H6761" s="118"/>
      <c r="I6761" s="97" t="str">
        <f>IF(H6761="","",VLOOKUP(H6761,BD!B$2:C$16,2,FALSE))</f>
        <v/>
      </c>
      <c r="J6761" s="98"/>
      <c r="K6761" s="135" t="str">
        <f t="shared" si="222"/>
        <v/>
      </c>
      <c r="L6761" s="99" t="str">
        <f t="shared" ca="1" si="223"/>
        <v>-</v>
      </c>
      <c r="M6761" s="93" t="str">
        <f>IF(E6761="","",VLOOKUP(E6761,[1]PROJECTES!$C$14:$Z$5000,21,FALSE))</f>
        <v/>
      </c>
      <c r="N6761" s="100"/>
      <c r="O6761" s="72" t="s">
        <v>229</v>
      </c>
      <c r="P6761" s="101"/>
      <c r="Q6761" s="132"/>
      <c r="R6761" s="102"/>
      <c r="S6761" s="91"/>
    </row>
    <row r="6762" spans="1:19" s="104" customFormat="1" ht="12.75" customHeight="1" x14ac:dyDescent="0.25">
      <c r="A6762" s="121"/>
      <c r="B6762" s="92" t="str">
        <f>IF(E6762="","",VLOOKUP(E6762,[1]PROJECTES!$C$14:$G$5000,2,FALSE))</f>
        <v/>
      </c>
      <c r="C6762" s="121"/>
      <c r="D6762" s="93" t="str">
        <f>IF(E6762="","",VLOOKUP(E6762,[1]PROJECTES!$C$14:$G$5000,5,FALSE))</f>
        <v/>
      </c>
      <c r="E6762" s="117"/>
      <c r="F6762" s="95"/>
      <c r="G6762" s="96" t="str">
        <f>IF(E6762="","",VLOOKUP(E6762,[1]PROJECTES!$C$14:$G$5000,4,FALSE))</f>
        <v/>
      </c>
      <c r="H6762" s="118"/>
      <c r="I6762" s="97" t="str">
        <f>IF(H6762="","",VLOOKUP(H6762,BD!B$2:C$16,2,FALSE))</f>
        <v/>
      </c>
      <c r="J6762" s="98"/>
      <c r="K6762" s="135" t="str">
        <f t="shared" si="222"/>
        <v/>
      </c>
      <c r="L6762" s="99" t="str">
        <f t="shared" ca="1" si="223"/>
        <v>-</v>
      </c>
      <c r="M6762" s="93" t="str">
        <f>IF(E6762="","",VLOOKUP(E6762,[1]PROJECTES!$C$14:$Z$5000,21,FALSE))</f>
        <v/>
      </c>
      <c r="N6762" s="100"/>
      <c r="O6762" s="72" t="s">
        <v>229</v>
      </c>
      <c r="P6762" s="101"/>
      <c r="Q6762" s="132"/>
      <c r="R6762" s="102"/>
      <c r="S6762" s="91"/>
    </row>
    <row r="6763" spans="1:19" s="104" customFormat="1" ht="12.75" customHeight="1" x14ac:dyDescent="0.25">
      <c r="A6763" s="121"/>
      <c r="B6763" s="92" t="str">
        <f>IF(E6763="","",VLOOKUP(E6763,[1]PROJECTES!$C$14:$G$5000,2,FALSE))</f>
        <v/>
      </c>
      <c r="C6763" s="121"/>
      <c r="D6763" s="93" t="str">
        <f>IF(E6763="","",VLOOKUP(E6763,[1]PROJECTES!$C$14:$G$5000,5,FALSE))</f>
        <v/>
      </c>
      <c r="E6763" s="117"/>
      <c r="F6763" s="95"/>
      <c r="G6763" s="96" t="str">
        <f>IF(E6763="","",VLOOKUP(E6763,[1]PROJECTES!$C$14:$G$5000,4,FALSE))</f>
        <v/>
      </c>
      <c r="H6763" s="118"/>
      <c r="I6763" s="97" t="str">
        <f>IF(H6763="","",VLOOKUP(H6763,BD!B$2:C$16,2,FALSE))</f>
        <v/>
      </c>
      <c r="J6763" s="98"/>
      <c r="K6763" s="135" t="str">
        <f t="shared" si="222"/>
        <v/>
      </c>
      <c r="L6763" s="99" t="str">
        <f t="shared" ca="1" si="223"/>
        <v>-</v>
      </c>
      <c r="M6763" s="93" t="str">
        <f>IF(E6763="","",VLOOKUP(E6763,[1]PROJECTES!$C$14:$Z$5000,21,FALSE))</f>
        <v/>
      </c>
      <c r="N6763" s="100"/>
      <c r="O6763" s="72" t="s">
        <v>229</v>
      </c>
      <c r="P6763" s="101"/>
      <c r="Q6763" s="132"/>
      <c r="R6763" s="102"/>
      <c r="S6763" s="91"/>
    </row>
    <row r="6764" spans="1:19" s="104" customFormat="1" ht="12.75" customHeight="1" x14ac:dyDescent="0.25">
      <c r="A6764" s="121"/>
      <c r="B6764" s="92" t="str">
        <f>IF(E6764="","",VLOOKUP(E6764,[1]PROJECTES!$C$14:$G$5000,2,FALSE))</f>
        <v/>
      </c>
      <c r="C6764" s="121"/>
      <c r="D6764" s="93" t="str">
        <f>IF(E6764="","",VLOOKUP(E6764,[1]PROJECTES!$C$14:$G$5000,5,FALSE))</f>
        <v/>
      </c>
      <c r="E6764" s="117"/>
      <c r="F6764" s="95"/>
      <c r="G6764" s="96" t="str">
        <f>IF(E6764="","",VLOOKUP(E6764,[1]PROJECTES!$C$14:$G$5000,4,FALSE))</f>
        <v/>
      </c>
      <c r="H6764" s="118"/>
      <c r="I6764" s="97" t="str">
        <f>IF(H6764="","",VLOOKUP(H6764,BD!B$2:C$16,2,FALSE))</f>
        <v/>
      </c>
      <c r="J6764" s="98"/>
      <c r="K6764" s="135" t="str">
        <f t="shared" ref="K6764:K6827" si="224">IF(J6764="","",WEEKNUM(J6764,2)-0)</f>
        <v/>
      </c>
      <c r="L6764" s="99" t="str">
        <f t="shared" ref="L6764:L6827" ca="1" si="225">IF(M6764="","-",IF(G6764="TA","-",+M6764-TODAY()))</f>
        <v>-</v>
      </c>
      <c r="M6764" s="93" t="str">
        <f>IF(E6764="","",VLOOKUP(E6764,[1]PROJECTES!$C$14:$Z$5000,21,FALSE))</f>
        <v/>
      </c>
      <c r="N6764" s="100"/>
      <c r="O6764" s="72" t="s">
        <v>229</v>
      </c>
      <c r="P6764" s="101"/>
      <c r="Q6764" s="132"/>
      <c r="R6764" s="102"/>
      <c r="S6764" s="91"/>
    </row>
    <row r="6765" spans="1:19" s="104" customFormat="1" ht="12.75" customHeight="1" x14ac:dyDescent="0.25">
      <c r="A6765" s="121"/>
      <c r="B6765" s="92" t="str">
        <f>IF(E6765="","",VLOOKUP(E6765,[1]PROJECTES!$C$14:$G$5000,2,FALSE))</f>
        <v/>
      </c>
      <c r="C6765" s="121"/>
      <c r="D6765" s="93" t="str">
        <f>IF(E6765="","",VLOOKUP(E6765,[1]PROJECTES!$C$14:$G$5000,5,FALSE))</f>
        <v/>
      </c>
      <c r="E6765" s="117"/>
      <c r="F6765" s="95"/>
      <c r="G6765" s="96" t="str">
        <f>IF(E6765="","",VLOOKUP(E6765,[1]PROJECTES!$C$14:$G$5000,4,FALSE))</f>
        <v/>
      </c>
      <c r="H6765" s="118"/>
      <c r="I6765" s="97" t="str">
        <f>IF(H6765="","",VLOOKUP(H6765,BD!B$2:C$16,2,FALSE))</f>
        <v/>
      </c>
      <c r="J6765" s="98"/>
      <c r="K6765" s="135" t="str">
        <f t="shared" si="224"/>
        <v/>
      </c>
      <c r="L6765" s="99" t="str">
        <f t="shared" ca="1" si="225"/>
        <v>-</v>
      </c>
      <c r="M6765" s="93" t="str">
        <f>IF(E6765="","",VLOOKUP(E6765,[1]PROJECTES!$C$14:$Z$5000,21,FALSE))</f>
        <v/>
      </c>
      <c r="N6765" s="100"/>
      <c r="O6765" s="72" t="s">
        <v>229</v>
      </c>
      <c r="P6765" s="101"/>
      <c r="Q6765" s="132"/>
      <c r="R6765" s="102"/>
      <c r="S6765" s="91"/>
    </row>
    <row r="6766" spans="1:19" s="104" customFormat="1" ht="12.75" customHeight="1" x14ac:dyDescent="0.25">
      <c r="A6766" s="121"/>
      <c r="B6766" s="92" t="str">
        <f>IF(E6766="","",VLOOKUP(E6766,[1]PROJECTES!$C$14:$G$5000,2,FALSE))</f>
        <v/>
      </c>
      <c r="C6766" s="121"/>
      <c r="D6766" s="93" t="str">
        <f>IF(E6766="","",VLOOKUP(E6766,[1]PROJECTES!$C$14:$G$5000,5,FALSE))</f>
        <v/>
      </c>
      <c r="E6766" s="117"/>
      <c r="F6766" s="95"/>
      <c r="G6766" s="96" t="str">
        <f>IF(E6766="","",VLOOKUP(E6766,[1]PROJECTES!$C$14:$G$5000,4,FALSE))</f>
        <v/>
      </c>
      <c r="H6766" s="118"/>
      <c r="I6766" s="97" t="str">
        <f>IF(H6766="","",VLOOKUP(H6766,BD!B$2:C$16,2,FALSE))</f>
        <v/>
      </c>
      <c r="J6766" s="98"/>
      <c r="K6766" s="135" t="str">
        <f t="shared" si="224"/>
        <v/>
      </c>
      <c r="L6766" s="99" t="str">
        <f t="shared" ca="1" si="225"/>
        <v>-</v>
      </c>
      <c r="M6766" s="93" t="str">
        <f>IF(E6766="","",VLOOKUP(E6766,[1]PROJECTES!$C$14:$Z$5000,21,FALSE))</f>
        <v/>
      </c>
      <c r="N6766" s="100"/>
      <c r="O6766" s="72" t="s">
        <v>229</v>
      </c>
      <c r="P6766" s="101"/>
      <c r="Q6766" s="132"/>
      <c r="R6766" s="102"/>
      <c r="S6766" s="91"/>
    </row>
    <row r="6767" spans="1:19" s="104" customFormat="1" ht="12.75" customHeight="1" x14ac:dyDescent="0.25">
      <c r="A6767" s="121"/>
      <c r="B6767" s="92" t="str">
        <f>IF(E6767="","",VLOOKUP(E6767,[1]PROJECTES!$C$14:$G$5000,2,FALSE))</f>
        <v/>
      </c>
      <c r="C6767" s="121"/>
      <c r="D6767" s="93" t="str">
        <f>IF(E6767="","",VLOOKUP(E6767,[1]PROJECTES!$C$14:$G$5000,5,FALSE))</f>
        <v/>
      </c>
      <c r="E6767" s="117"/>
      <c r="F6767" s="95"/>
      <c r="G6767" s="96" t="str">
        <f>IF(E6767="","",VLOOKUP(E6767,[1]PROJECTES!$C$14:$G$5000,4,FALSE))</f>
        <v/>
      </c>
      <c r="H6767" s="118"/>
      <c r="I6767" s="97" t="str">
        <f>IF(H6767="","",VLOOKUP(H6767,BD!B$2:C$16,2,FALSE))</f>
        <v/>
      </c>
      <c r="J6767" s="98"/>
      <c r="K6767" s="135" t="str">
        <f t="shared" si="224"/>
        <v/>
      </c>
      <c r="L6767" s="99" t="str">
        <f t="shared" ca="1" si="225"/>
        <v>-</v>
      </c>
      <c r="M6767" s="93" t="str">
        <f>IF(E6767="","",VLOOKUP(E6767,[1]PROJECTES!$C$14:$Z$5000,21,FALSE))</f>
        <v/>
      </c>
      <c r="N6767" s="100"/>
      <c r="O6767" s="72" t="s">
        <v>229</v>
      </c>
      <c r="P6767" s="101"/>
      <c r="Q6767" s="132"/>
      <c r="R6767" s="102"/>
      <c r="S6767" s="91"/>
    </row>
    <row r="6768" spans="1:19" s="104" customFormat="1" ht="12.75" customHeight="1" x14ac:dyDescent="0.25">
      <c r="A6768" s="121"/>
      <c r="B6768" s="92" t="str">
        <f>IF(E6768="","",VLOOKUP(E6768,[1]PROJECTES!$C$14:$G$5000,2,FALSE))</f>
        <v/>
      </c>
      <c r="C6768" s="121"/>
      <c r="D6768" s="93" t="str">
        <f>IF(E6768="","",VLOOKUP(E6768,[1]PROJECTES!$C$14:$G$5000,5,FALSE))</f>
        <v/>
      </c>
      <c r="E6768" s="117"/>
      <c r="F6768" s="95"/>
      <c r="G6768" s="96" t="str">
        <f>IF(E6768="","",VLOOKUP(E6768,[1]PROJECTES!$C$14:$G$5000,4,FALSE))</f>
        <v/>
      </c>
      <c r="H6768" s="118"/>
      <c r="I6768" s="97" t="str">
        <f>IF(H6768="","",VLOOKUP(H6768,BD!B$2:C$16,2,FALSE))</f>
        <v/>
      </c>
      <c r="J6768" s="98"/>
      <c r="K6768" s="135" t="str">
        <f t="shared" si="224"/>
        <v/>
      </c>
      <c r="L6768" s="99" t="str">
        <f t="shared" ca="1" si="225"/>
        <v>-</v>
      </c>
      <c r="M6768" s="93" t="str">
        <f>IF(E6768="","",VLOOKUP(E6768,[1]PROJECTES!$C$14:$Z$5000,21,FALSE))</f>
        <v/>
      </c>
      <c r="N6768" s="100"/>
      <c r="O6768" s="72" t="s">
        <v>229</v>
      </c>
      <c r="P6768" s="101"/>
      <c r="Q6768" s="132"/>
      <c r="R6768" s="102"/>
      <c r="S6768" s="91"/>
    </row>
    <row r="6769" spans="1:19" s="104" customFormat="1" ht="12.75" customHeight="1" x14ac:dyDescent="0.25">
      <c r="A6769" s="121"/>
      <c r="B6769" s="92" t="str">
        <f>IF(E6769="","",VLOOKUP(E6769,[1]PROJECTES!$C$14:$G$5000,2,FALSE))</f>
        <v/>
      </c>
      <c r="C6769" s="121"/>
      <c r="D6769" s="93" t="str">
        <f>IF(E6769="","",VLOOKUP(E6769,[1]PROJECTES!$C$14:$G$5000,5,FALSE))</f>
        <v/>
      </c>
      <c r="E6769" s="117"/>
      <c r="F6769" s="95"/>
      <c r="G6769" s="96" t="str">
        <f>IF(E6769="","",VLOOKUP(E6769,[1]PROJECTES!$C$14:$G$5000,4,FALSE))</f>
        <v/>
      </c>
      <c r="H6769" s="118"/>
      <c r="I6769" s="97" t="str">
        <f>IF(H6769="","",VLOOKUP(H6769,BD!B$2:C$16,2,FALSE))</f>
        <v/>
      </c>
      <c r="J6769" s="98"/>
      <c r="K6769" s="135" t="str">
        <f t="shared" si="224"/>
        <v/>
      </c>
      <c r="L6769" s="99" t="str">
        <f t="shared" ca="1" si="225"/>
        <v>-</v>
      </c>
      <c r="M6769" s="93" t="str">
        <f>IF(E6769="","",VLOOKUP(E6769,[1]PROJECTES!$C$14:$Z$5000,21,FALSE))</f>
        <v/>
      </c>
      <c r="N6769" s="100"/>
      <c r="O6769" s="72" t="s">
        <v>229</v>
      </c>
      <c r="P6769" s="101"/>
      <c r="Q6769" s="132"/>
      <c r="R6769" s="102"/>
      <c r="S6769" s="91"/>
    </row>
    <row r="6770" spans="1:19" s="104" customFormat="1" ht="12.75" customHeight="1" x14ac:dyDescent="0.25">
      <c r="A6770" s="121"/>
      <c r="B6770" s="92" t="str">
        <f>IF(E6770="","",VLOOKUP(E6770,[1]PROJECTES!$C$14:$G$5000,2,FALSE))</f>
        <v/>
      </c>
      <c r="C6770" s="121"/>
      <c r="D6770" s="93" t="str">
        <f>IF(E6770="","",VLOOKUP(E6770,[1]PROJECTES!$C$14:$G$5000,5,FALSE))</f>
        <v/>
      </c>
      <c r="E6770" s="117"/>
      <c r="F6770" s="95"/>
      <c r="G6770" s="96" t="str">
        <f>IF(E6770="","",VLOOKUP(E6770,[1]PROJECTES!$C$14:$G$5000,4,FALSE))</f>
        <v/>
      </c>
      <c r="H6770" s="118"/>
      <c r="I6770" s="97" t="str">
        <f>IF(H6770="","",VLOOKUP(H6770,BD!B$2:C$16,2,FALSE))</f>
        <v/>
      </c>
      <c r="J6770" s="98"/>
      <c r="K6770" s="135" t="str">
        <f t="shared" si="224"/>
        <v/>
      </c>
      <c r="L6770" s="99" t="str">
        <f t="shared" ca="1" si="225"/>
        <v>-</v>
      </c>
      <c r="M6770" s="93" t="str">
        <f>IF(E6770="","",VLOOKUP(E6770,[1]PROJECTES!$C$14:$Z$5000,21,FALSE))</f>
        <v/>
      </c>
      <c r="N6770" s="100"/>
      <c r="O6770" s="72" t="s">
        <v>229</v>
      </c>
      <c r="P6770" s="101"/>
      <c r="Q6770" s="132"/>
      <c r="R6770" s="102"/>
      <c r="S6770" s="91"/>
    </row>
    <row r="6771" spans="1:19" s="104" customFormat="1" ht="12.75" customHeight="1" x14ac:dyDescent="0.25">
      <c r="A6771" s="121"/>
      <c r="B6771" s="92" t="str">
        <f>IF(E6771="","",VLOOKUP(E6771,[1]PROJECTES!$C$14:$G$5000,2,FALSE))</f>
        <v/>
      </c>
      <c r="C6771" s="121"/>
      <c r="D6771" s="93" t="str">
        <f>IF(E6771="","",VLOOKUP(E6771,[1]PROJECTES!$C$14:$G$5000,5,FALSE))</f>
        <v/>
      </c>
      <c r="E6771" s="117"/>
      <c r="F6771" s="95"/>
      <c r="G6771" s="96" t="str">
        <f>IF(E6771="","",VLOOKUP(E6771,[1]PROJECTES!$C$14:$G$5000,4,FALSE))</f>
        <v/>
      </c>
      <c r="H6771" s="118"/>
      <c r="I6771" s="97" t="str">
        <f>IF(H6771="","",VLOOKUP(H6771,BD!B$2:C$16,2,FALSE))</f>
        <v/>
      </c>
      <c r="J6771" s="98"/>
      <c r="K6771" s="135" t="str">
        <f t="shared" si="224"/>
        <v/>
      </c>
      <c r="L6771" s="99" t="str">
        <f t="shared" ca="1" si="225"/>
        <v>-</v>
      </c>
      <c r="M6771" s="93" t="str">
        <f>IF(E6771="","",VLOOKUP(E6771,[1]PROJECTES!$C$14:$Z$5000,21,FALSE))</f>
        <v/>
      </c>
      <c r="N6771" s="100"/>
      <c r="O6771" s="72" t="s">
        <v>229</v>
      </c>
      <c r="P6771" s="101"/>
      <c r="Q6771" s="132"/>
      <c r="R6771" s="102"/>
      <c r="S6771" s="91"/>
    </row>
    <row r="6772" spans="1:19" s="104" customFormat="1" ht="12.75" customHeight="1" x14ac:dyDescent="0.25">
      <c r="A6772" s="121"/>
      <c r="B6772" s="92" t="str">
        <f>IF(E6772="","",VLOOKUP(E6772,[1]PROJECTES!$C$14:$G$5000,2,FALSE))</f>
        <v/>
      </c>
      <c r="C6772" s="121"/>
      <c r="D6772" s="93" t="str">
        <f>IF(E6772="","",VLOOKUP(E6772,[1]PROJECTES!$C$14:$G$5000,5,FALSE))</f>
        <v/>
      </c>
      <c r="E6772" s="117"/>
      <c r="F6772" s="95"/>
      <c r="G6772" s="96" t="str">
        <f>IF(E6772="","",VLOOKUP(E6772,[1]PROJECTES!$C$14:$G$5000,4,FALSE))</f>
        <v/>
      </c>
      <c r="H6772" s="118"/>
      <c r="I6772" s="97" t="str">
        <f>IF(H6772="","",VLOOKUP(H6772,BD!B$2:C$16,2,FALSE))</f>
        <v/>
      </c>
      <c r="J6772" s="98"/>
      <c r="K6772" s="135" t="str">
        <f t="shared" si="224"/>
        <v/>
      </c>
      <c r="L6772" s="99" t="str">
        <f t="shared" ca="1" si="225"/>
        <v>-</v>
      </c>
      <c r="M6772" s="93" t="str">
        <f>IF(E6772="","",VLOOKUP(E6772,[1]PROJECTES!$C$14:$Z$5000,21,FALSE))</f>
        <v/>
      </c>
      <c r="N6772" s="100"/>
      <c r="O6772" s="72" t="s">
        <v>229</v>
      </c>
      <c r="P6772" s="101"/>
      <c r="Q6772" s="132"/>
      <c r="R6772" s="102"/>
      <c r="S6772" s="91"/>
    </row>
    <row r="6773" spans="1:19" s="104" customFormat="1" ht="12.75" customHeight="1" x14ac:dyDescent="0.25">
      <c r="A6773" s="121"/>
      <c r="B6773" s="92" t="str">
        <f>IF(E6773="","",VLOOKUP(E6773,[1]PROJECTES!$C$14:$G$5000,2,FALSE))</f>
        <v/>
      </c>
      <c r="C6773" s="121"/>
      <c r="D6773" s="93" t="str">
        <f>IF(E6773="","",VLOOKUP(E6773,[1]PROJECTES!$C$14:$G$5000,5,FALSE))</f>
        <v/>
      </c>
      <c r="E6773" s="117"/>
      <c r="F6773" s="95"/>
      <c r="G6773" s="96" t="str">
        <f>IF(E6773="","",VLOOKUP(E6773,[1]PROJECTES!$C$14:$G$5000,4,FALSE))</f>
        <v/>
      </c>
      <c r="H6773" s="118"/>
      <c r="I6773" s="97" t="str">
        <f>IF(H6773="","",VLOOKUP(H6773,BD!B$2:C$16,2,FALSE))</f>
        <v/>
      </c>
      <c r="J6773" s="98"/>
      <c r="K6773" s="135" t="str">
        <f t="shared" si="224"/>
        <v/>
      </c>
      <c r="L6773" s="99" t="str">
        <f t="shared" ca="1" si="225"/>
        <v>-</v>
      </c>
      <c r="M6773" s="93" t="str">
        <f>IF(E6773="","",VLOOKUP(E6773,[1]PROJECTES!$C$14:$Z$5000,21,FALSE))</f>
        <v/>
      </c>
      <c r="N6773" s="100"/>
      <c r="O6773" s="72" t="s">
        <v>229</v>
      </c>
      <c r="P6773" s="101"/>
      <c r="Q6773" s="132"/>
      <c r="R6773" s="102"/>
      <c r="S6773" s="91"/>
    </row>
    <row r="6774" spans="1:19" s="104" customFormat="1" ht="12.75" customHeight="1" x14ac:dyDescent="0.25">
      <c r="A6774" s="121"/>
      <c r="B6774" s="92" t="str">
        <f>IF(E6774="","",VLOOKUP(E6774,[1]PROJECTES!$C$14:$G$5000,2,FALSE))</f>
        <v/>
      </c>
      <c r="C6774" s="121"/>
      <c r="D6774" s="93" t="str">
        <f>IF(E6774="","",VLOOKUP(E6774,[1]PROJECTES!$C$14:$G$5000,5,FALSE))</f>
        <v/>
      </c>
      <c r="E6774" s="117"/>
      <c r="F6774" s="95"/>
      <c r="G6774" s="96" t="str">
        <f>IF(E6774="","",VLOOKUP(E6774,[1]PROJECTES!$C$14:$G$5000,4,FALSE))</f>
        <v/>
      </c>
      <c r="H6774" s="118"/>
      <c r="I6774" s="97" t="str">
        <f>IF(H6774="","",VLOOKUP(H6774,BD!B$2:C$16,2,FALSE))</f>
        <v/>
      </c>
      <c r="J6774" s="98"/>
      <c r="K6774" s="135" t="str">
        <f t="shared" si="224"/>
        <v/>
      </c>
      <c r="L6774" s="99" t="str">
        <f t="shared" ca="1" si="225"/>
        <v>-</v>
      </c>
      <c r="M6774" s="93" t="str">
        <f>IF(E6774="","",VLOOKUP(E6774,[1]PROJECTES!$C$14:$Z$5000,21,FALSE))</f>
        <v/>
      </c>
      <c r="N6774" s="100"/>
      <c r="O6774" s="72" t="s">
        <v>229</v>
      </c>
      <c r="P6774" s="101"/>
      <c r="Q6774" s="132"/>
      <c r="R6774" s="102"/>
      <c r="S6774" s="91"/>
    </row>
    <row r="6775" spans="1:19" s="104" customFormat="1" ht="12.75" customHeight="1" x14ac:dyDescent="0.25">
      <c r="A6775" s="121"/>
      <c r="B6775" s="92" t="str">
        <f>IF(E6775="","",VLOOKUP(E6775,[1]PROJECTES!$C$14:$G$5000,2,FALSE))</f>
        <v/>
      </c>
      <c r="C6775" s="121"/>
      <c r="D6775" s="93" t="str">
        <f>IF(E6775="","",VLOOKUP(E6775,[1]PROJECTES!$C$14:$G$5000,5,FALSE))</f>
        <v/>
      </c>
      <c r="E6775" s="117"/>
      <c r="F6775" s="95"/>
      <c r="G6775" s="96" t="str">
        <f>IF(E6775="","",VLOOKUP(E6775,[1]PROJECTES!$C$14:$G$5000,4,FALSE))</f>
        <v/>
      </c>
      <c r="H6775" s="118"/>
      <c r="I6775" s="97" t="str">
        <f>IF(H6775="","",VLOOKUP(H6775,BD!B$2:C$16,2,FALSE))</f>
        <v/>
      </c>
      <c r="J6775" s="98"/>
      <c r="K6775" s="135" t="str">
        <f t="shared" si="224"/>
        <v/>
      </c>
      <c r="L6775" s="99" t="str">
        <f t="shared" ca="1" si="225"/>
        <v>-</v>
      </c>
      <c r="M6775" s="93" t="str">
        <f>IF(E6775="","",VLOOKUP(E6775,[1]PROJECTES!$C$14:$Z$5000,21,FALSE))</f>
        <v/>
      </c>
      <c r="N6775" s="100"/>
      <c r="O6775" s="72" t="s">
        <v>229</v>
      </c>
      <c r="P6775" s="101"/>
      <c r="Q6775" s="132"/>
      <c r="R6775" s="102"/>
      <c r="S6775" s="91"/>
    </row>
    <row r="6776" spans="1:19" s="104" customFormat="1" ht="12.75" customHeight="1" x14ac:dyDescent="0.25">
      <c r="A6776" s="121"/>
      <c r="B6776" s="92" t="str">
        <f>IF(E6776="","",VLOOKUP(E6776,[1]PROJECTES!$C$14:$G$5000,2,FALSE))</f>
        <v/>
      </c>
      <c r="C6776" s="121"/>
      <c r="D6776" s="93" t="str">
        <f>IF(E6776="","",VLOOKUP(E6776,[1]PROJECTES!$C$14:$G$5000,5,FALSE))</f>
        <v/>
      </c>
      <c r="E6776" s="117"/>
      <c r="F6776" s="95"/>
      <c r="G6776" s="96" t="str">
        <f>IF(E6776="","",VLOOKUP(E6776,[1]PROJECTES!$C$14:$G$5000,4,FALSE))</f>
        <v/>
      </c>
      <c r="H6776" s="118"/>
      <c r="I6776" s="97" t="str">
        <f>IF(H6776="","",VLOOKUP(H6776,BD!B$2:C$16,2,FALSE))</f>
        <v/>
      </c>
      <c r="J6776" s="98"/>
      <c r="K6776" s="135" t="str">
        <f t="shared" si="224"/>
        <v/>
      </c>
      <c r="L6776" s="99" t="str">
        <f t="shared" ca="1" si="225"/>
        <v>-</v>
      </c>
      <c r="M6776" s="93" t="str">
        <f>IF(E6776="","",VLOOKUP(E6776,[1]PROJECTES!$C$14:$Z$5000,21,FALSE))</f>
        <v/>
      </c>
      <c r="N6776" s="100"/>
      <c r="O6776" s="72" t="s">
        <v>229</v>
      </c>
      <c r="P6776" s="101"/>
      <c r="Q6776" s="132"/>
      <c r="R6776" s="102"/>
      <c r="S6776" s="91"/>
    </row>
    <row r="6777" spans="1:19" s="104" customFormat="1" ht="12.75" customHeight="1" x14ac:dyDescent="0.25">
      <c r="A6777" s="121"/>
      <c r="B6777" s="92" t="str">
        <f>IF(E6777="","",VLOOKUP(E6777,[1]PROJECTES!$C$14:$G$5000,2,FALSE))</f>
        <v/>
      </c>
      <c r="C6777" s="121"/>
      <c r="D6777" s="93" t="str">
        <f>IF(E6777="","",VLOOKUP(E6777,[1]PROJECTES!$C$14:$G$5000,5,FALSE))</f>
        <v/>
      </c>
      <c r="E6777" s="117"/>
      <c r="F6777" s="95"/>
      <c r="G6777" s="96" t="str">
        <f>IF(E6777="","",VLOOKUP(E6777,[1]PROJECTES!$C$14:$G$5000,4,FALSE))</f>
        <v/>
      </c>
      <c r="H6777" s="118"/>
      <c r="I6777" s="97" t="str">
        <f>IF(H6777="","",VLOOKUP(H6777,BD!B$2:C$16,2,FALSE))</f>
        <v/>
      </c>
      <c r="J6777" s="98"/>
      <c r="K6777" s="135" t="str">
        <f t="shared" si="224"/>
        <v/>
      </c>
      <c r="L6777" s="99" t="str">
        <f t="shared" ca="1" si="225"/>
        <v>-</v>
      </c>
      <c r="M6777" s="93" t="str">
        <f>IF(E6777="","",VLOOKUP(E6777,[1]PROJECTES!$C$14:$Z$5000,21,FALSE))</f>
        <v/>
      </c>
      <c r="N6777" s="100"/>
      <c r="O6777" s="72" t="s">
        <v>229</v>
      </c>
      <c r="P6777" s="101"/>
      <c r="Q6777" s="132"/>
      <c r="R6777" s="102"/>
      <c r="S6777" s="91"/>
    </row>
    <row r="6778" spans="1:19" s="104" customFormat="1" ht="12.75" customHeight="1" x14ac:dyDescent="0.25">
      <c r="A6778" s="121"/>
      <c r="B6778" s="92" t="str">
        <f>IF(E6778="","",VLOOKUP(E6778,[1]PROJECTES!$C$14:$G$5000,2,FALSE))</f>
        <v/>
      </c>
      <c r="C6778" s="121"/>
      <c r="D6778" s="93" t="str">
        <f>IF(E6778="","",VLOOKUP(E6778,[1]PROJECTES!$C$14:$G$5000,5,FALSE))</f>
        <v/>
      </c>
      <c r="E6778" s="117"/>
      <c r="F6778" s="95"/>
      <c r="G6778" s="96" t="str">
        <f>IF(E6778="","",VLOOKUP(E6778,[1]PROJECTES!$C$14:$G$5000,4,FALSE))</f>
        <v/>
      </c>
      <c r="H6778" s="118"/>
      <c r="I6778" s="97" t="str">
        <f>IF(H6778="","",VLOOKUP(H6778,BD!B$2:C$16,2,FALSE))</f>
        <v/>
      </c>
      <c r="J6778" s="98"/>
      <c r="K6778" s="135" t="str">
        <f t="shared" si="224"/>
        <v/>
      </c>
      <c r="L6778" s="99" t="str">
        <f t="shared" ca="1" si="225"/>
        <v>-</v>
      </c>
      <c r="M6778" s="93" t="str">
        <f>IF(E6778="","",VLOOKUP(E6778,[1]PROJECTES!$C$14:$Z$5000,21,FALSE))</f>
        <v/>
      </c>
      <c r="N6778" s="100"/>
      <c r="O6778" s="72" t="s">
        <v>229</v>
      </c>
      <c r="P6778" s="101"/>
      <c r="Q6778" s="132"/>
      <c r="R6778" s="102"/>
      <c r="S6778" s="91"/>
    </row>
    <row r="6779" spans="1:19" s="104" customFormat="1" ht="12.75" customHeight="1" x14ac:dyDescent="0.25">
      <c r="A6779" s="121"/>
      <c r="B6779" s="92" t="str">
        <f>IF(E6779="","",VLOOKUP(E6779,[1]PROJECTES!$C$14:$G$5000,2,FALSE))</f>
        <v/>
      </c>
      <c r="C6779" s="121"/>
      <c r="D6779" s="93" t="str">
        <f>IF(E6779="","",VLOOKUP(E6779,[1]PROJECTES!$C$14:$G$5000,5,FALSE))</f>
        <v/>
      </c>
      <c r="E6779" s="117"/>
      <c r="F6779" s="95"/>
      <c r="G6779" s="96" t="str">
        <f>IF(E6779="","",VLOOKUP(E6779,[1]PROJECTES!$C$14:$G$5000,4,FALSE))</f>
        <v/>
      </c>
      <c r="H6779" s="118"/>
      <c r="I6779" s="97" t="str">
        <f>IF(H6779="","",VLOOKUP(H6779,BD!B$2:C$16,2,FALSE))</f>
        <v/>
      </c>
      <c r="J6779" s="98"/>
      <c r="K6779" s="135" t="str">
        <f t="shared" si="224"/>
        <v/>
      </c>
      <c r="L6779" s="99" t="str">
        <f t="shared" ca="1" si="225"/>
        <v>-</v>
      </c>
      <c r="M6779" s="93" t="str">
        <f>IF(E6779="","",VLOOKUP(E6779,[1]PROJECTES!$C$14:$Z$5000,21,FALSE))</f>
        <v/>
      </c>
      <c r="N6779" s="100"/>
      <c r="O6779" s="72" t="s">
        <v>229</v>
      </c>
      <c r="P6779" s="101"/>
      <c r="Q6779" s="132"/>
      <c r="R6779" s="102"/>
      <c r="S6779" s="91"/>
    </row>
    <row r="6780" spans="1:19" s="104" customFormat="1" ht="12.75" customHeight="1" x14ac:dyDescent="0.25">
      <c r="A6780" s="121"/>
      <c r="B6780" s="92" t="str">
        <f>IF(E6780="","",VLOOKUP(E6780,[1]PROJECTES!$C$14:$G$5000,2,FALSE))</f>
        <v/>
      </c>
      <c r="C6780" s="121"/>
      <c r="D6780" s="93" t="str">
        <f>IF(E6780="","",VLOOKUP(E6780,[1]PROJECTES!$C$14:$G$5000,5,FALSE))</f>
        <v/>
      </c>
      <c r="E6780" s="117"/>
      <c r="F6780" s="95"/>
      <c r="G6780" s="96" t="str">
        <f>IF(E6780="","",VLOOKUP(E6780,[1]PROJECTES!$C$14:$G$5000,4,FALSE))</f>
        <v/>
      </c>
      <c r="H6780" s="118"/>
      <c r="I6780" s="97" t="str">
        <f>IF(H6780="","",VLOOKUP(H6780,BD!B$2:C$16,2,FALSE))</f>
        <v/>
      </c>
      <c r="J6780" s="98"/>
      <c r="K6780" s="135" t="str">
        <f t="shared" si="224"/>
        <v/>
      </c>
      <c r="L6780" s="99" t="str">
        <f t="shared" ca="1" si="225"/>
        <v>-</v>
      </c>
      <c r="M6780" s="93" t="str">
        <f>IF(E6780="","",VLOOKUP(E6780,[1]PROJECTES!$C$14:$Z$5000,21,FALSE))</f>
        <v/>
      </c>
      <c r="N6780" s="100"/>
      <c r="O6780" s="72" t="s">
        <v>229</v>
      </c>
      <c r="P6780" s="101"/>
      <c r="Q6780" s="132"/>
      <c r="R6780" s="102"/>
      <c r="S6780" s="91"/>
    </row>
    <row r="6781" spans="1:19" s="104" customFormat="1" ht="12.75" customHeight="1" x14ac:dyDescent="0.25">
      <c r="A6781" s="121"/>
      <c r="B6781" s="92" t="str">
        <f>IF(E6781="","",VLOOKUP(E6781,[1]PROJECTES!$C$14:$G$5000,2,FALSE))</f>
        <v/>
      </c>
      <c r="C6781" s="121"/>
      <c r="D6781" s="93" t="str">
        <f>IF(E6781="","",VLOOKUP(E6781,[1]PROJECTES!$C$14:$G$5000,5,FALSE))</f>
        <v/>
      </c>
      <c r="E6781" s="117"/>
      <c r="F6781" s="95"/>
      <c r="G6781" s="96" t="str">
        <f>IF(E6781="","",VLOOKUP(E6781,[1]PROJECTES!$C$14:$G$5000,4,FALSE))</f>
        <v/>
      </c>
      <c r="H6781" s="118"/>
      <c r="I6781" s="97" t="str">
        <f>IF(H6781="","",VLOOKUP(H6781,BD!B$2:C$16,2,FALSE))</f>
        <v/>
      </c>
      <c r="J6781" s="98"/>
      <c r="K6781" s="135" t="str">
        <f t="shared" si="224"/>
        <v/>
      </c>
      <c r="L6781" s="99" t="str">
        <f t="shared" ca="1" si="225"/>
        <v>-</v>
      </c>
      <c r="M6781" s="93" t="str">
        <f>IF(E6781="","",VLOOKUP(E6781,[1]PROJECTES!$C$14:$Z$5000,21,FALSE))</f>
        <v/>
      </c>
      <c r="N6781" s="100"/>
      <c r="O6781" s="72" t="s">
        <v>229</v>
      </c>
      <c r="P6781" s="101"/>
      <c r="Q6781" s="132"/>
      <c r="R6781" s="102"/>
      <c r="S6781" s="91"/>
    </row>
    <row r="6782" spans="1:19" s="104" customFormat="1" ht="12.75" customHeight="1" x14ac:dyDescent="0.25">
      <c r="A6782" s="121"/>
      <c r="B6782" s="92" t="str">
        <f>IF(E6782="","",VLOOKUP(E6782,[1]PROJECTES!$C$14:$G$5000,2,FALSE))</f>
        <v/>
      </c>
      <c r="C6782" s="121"/>
      <c r="D6782" s="93" t="str">
        <f>IF(E6782="","",VLOOKUP(E6782,[1]PROJECTES!$C$14:$G$5000,5,FALSE))</f>
        <v/>
      </c>
      <c r="E6782" s="117"/>
      <c r="F6782" s="95"/>
      <c r="G6782" s="96" t="str">
        <f>IF(E6782="","",VLOOKUP(E6782,[1]PROJECTES!$C$14:$G$5000,4,FALSE))</f>
        <v/>
      </c>
      <c r="H6782" s="118"/>
      <c r="I6782" s="97" t="str">
        <f>IF(H6782="","",VLOOKUP(H6782,BD!B$2:C$16,2,FALSE))</f>
        <v/>
      </c>
      <c r="J6782" s="98"/>
      <c r="K6782" s="135" t="str">
        <f t="shared" si="224"/>
        <v/>
      </c>
      <c r="L6782" s="99" t="str">
        <f t="shared" ca="1" si="225"/>
        <v>-</v>
      </c>
      <c r="M6782" s="93" t="str">
        <f>IF(E6782="","",VLOOKUP(E6782,[1]PROJECTES!$C$14:$Z$5000,21,FALSE))</f>
        <v/>
      </c>
      <c r="N6782" s="100"/>
      <c r="O6782" s="72" t="s">
        <v>229</v>
      </c>
      <c r="P6782" s="101"/>
      <c r="Q6782" s="132"/>
      <c r="R6782" s="102"/>
      <c r="S6782" s="91"/>
    </row>
    <row r="6783" spans="1:19" s="104" customFormat="1" ht="12.75" customHeight="1" x14ac:dyDescent="0.25">
      <c r="A6783" s="121"/>
      <c r="B6783" s="92" t="str">
        <f>IF(E6783="","",VLOOKUP(E6783,[1]PROJECTES!$C$14:$G$5000,2,FALSE))</f>
        <v/>
      </c>
      <c r="C6783" s="121"/>
      <c r="D6783" s="93" t="str">
        <f>IF(E6783="","",VLOOKUP(E6783,[1]PROJECTES!$C$14:$G$5000,5,FALSE))</f>
        <v/>
      </c>
      <c r="E6783" s="117"/>
      <c r="F6783" s="95"/>
      <c r="G6783" s="96" t="str">
        <f>IF(E6783="","",VLOOKUP(E6783,[1]PROJECTES!$C$14:$G$5000,4,FALSE))</f>
        <v/>
      </c>
      <c r="H6783" s="118"/>
      <c r="I6783" s="97" t="str">
        <f>IF(H6783="","",VLOOKUP(H6783,BD!B$2:C$16,2,FALSE))</f>
        <v/>
      </c>
      <c r="J6783" s="98"/>
      <c r="K6783" s="135" t="str">
        <f t="shared" si="224"/>
        <v/>
      </c>
      <c r="L6783" s="99" t="str">
        <f t="shared" ca="1" si="225"/>
        <v>-</v>
      </c>
      <c r="M6783" s="93" t="str">
        <f>IF(E6783="","",VLOOKUP(E6783,[1]PROJECTES!$C$14:$Z$5000,21,FALSE))</f>
        <v/>
      </c>
      <c r="N6783" s="100"/>
      <c r="O6783" s="72" t="s">
        <v>229</v>
      </c>
      <c r="P6783" s="101"/>
      <c r="Q6783" s="132"/>
      <c r="R6783" s="102"/>
      <c r="S6783" s="91"/>
    </row>
    <row r="6784" spans="1:19" s="104" customFormat="1" ht="12.75" customHeight="1" x14ac:dyDescent="0.25">
      <c r="A6784" s="121"/>
      <c r="B6784" s="92" t="str">
        <f>IF(E6784="","",VLOOKUP(E6784,[1]PROJECTES!$C$14:$G$5000,2,FALSE))</f>
        <v/>
      </c>
      <c r="C6784" s="121"/>
      <c r="D6784" s="93" t="str">
        <f>IF(E6784="","",VLOOKUP(E6784,[1]PROJECTES!$C$14:$G$5000,5,FALSE))</f>
        <v/>
      </c>
      <c r="E6784" s="117"/>
      <c r="F6784" s="95"/>
      <c r="G6784" s="96" t="str">
        <f>IF(E6784="","",VLOOKUP(E6784,[1]PROJECTES!$C$14:$G$5000,4,FALSE))</f>
        <v/>
      </c>
      <c r="H6784" s="118"/>
      <c r="I6784" s="97" t="str">
        <f>IF(H6784="","",VLOOKUP(H6784,BD!B$2:C$16,2,FALSE))</f>
        <v/>
      </c>
      <c r="J6784" s="98"/>
      <c r="K6784" s="135" t="str">
        <f t="shared" si="224"/>
        <v/>
      </c>
      <c r="L6784" s="99" t="str">
        <f t="shared" ca="1" si="225"/>
        <v>-</v>
      </c>
      <c r="M6784" s="93" t="str">
        <f>IF(E6784="","",VLOOKUP(E6784,[1]PROJECTES!$C$14:$Z$5000,21,FALSE))</f>
        <v/>
      </c>
      <c r="N6784" s="100"/>
      <c r="O6784" s="72" t="s">
        <v>229</v>
      </c>
      <c r="P6784" s="101"/>
      <c r="Q6784" s="132"/>
      <c r="R6784" s="102"/>
      <c r="S6784" s="91"/>
    </row>
    <row r="6785" spans="1:19" s="104" customFormat="1" ht="12.75" customHeight="1" x14ac:dyDescent="0.25">
      <c r="A6785" s="121"/>
      <c r="B6785" s="92" t="str">
        <f>IF(E6785="","",VLOOKUP(E6785,[1]PROJECTES!$C$14:$G$5000,2,FALSE))</f>
        <v/>
      </c>
      <c r="C6785" s="121"/>
      <c r="D6785" s="93" t="str">
        <f>IF(E6785="","",VLOOKUP(E6785,[1]PROJECTES!$C$14:$G$5000,5,FALSE))</f>
        <v/>
      </c>
      <c r="E6785" s="117"/>
      <c r="F6785" s="95"/>
      <c r="G6785" s="96" t="str">
        <f>IF(E6785="","",VLOOKUP(E6785,[1]PROJECTES!$C$14:$G$5000,4,FALSE))</f>
        <v/>
      </c>
      <c r="H6785" s="118"/>
      <c r="I6785" s="97" t="str">
        <f>IF(H6785="","",VLOOKUP(H6785,BD!B$2:C$16,2,FALSE))</f>
        <v/>
      </c>
      <c r="J6785" s="98"/>
      <c r="K6785" s="135" t="str">
        <f t="shared" si="224"/>
        <v/>
      </c>
      <c r="L6785" s="99" t="str">
        <f t="shared" ca="1" si="225"/>
        <v>-</v>
      </c>
      <c r="M6785" s="93" t="str">
        <f>IF(E6785="","",VLOOKUP(E6785,[1]PROJECTES!$C$14:$Z$5000,21,FALSE))</f>
        <v/>
      </c>
      <c r="N6785" s="100"/>
      <c r="O6785" s="72" t="s">
        <v>229</v>
      </c>
      <c r="P6785" s="101"/>
      <c r="Q6785" s="132"/>
      <c r="R6785" s="102"/>
      <c r="S6785" s="91"/>
    </row>
    <row r="6786" spans="1:19" s="104" customFormat="1" ht="12.75" customHeight="1" x14ac:dyDescent="0.25">
      <c r="A6786" s="121"/>
      <c r="B6786" s="92" t="str">
        <f>IF(E6786="","",VLOOKUP(E6786,[1]PROJECTES!$C$14:$G$5000,2,FALSE))</f>
        <v/>
      </c>
      <c r="C6786" s="121"/>
      <c r="D6786" s="93" t="str">
        <f>IF(E6786="","",VLOOKUP(E6786,[1]PROJECTES!$C$14:$G$5000,5,FALSE))</f>
        <v/>
      </c>
      <c r="E6786" s="117"/>
      <c r="F6786" s="95"/>
      <c r="G6786" s="96" t="str">
        <f>IF(E6786="","",VLOOKUP(E6786,[1]PROJECTES!$C$14:$G$5000,4,FALSE))</f>
        <v/>
      </c>
      <c r="H6786" s="118"/>
      <c r="I6786" s="97" t="str">
        <f>IF(H6786="","",VLOOKUP(H6786,BD!B$2:C$16,2,FALSE))</f>
        <v/>
      </c>
      <c r="J6786" s="98"/>
      <c r="K6786" s="135" t="str">
        <f t="shared" si="224"/>
        <v/>
      </c>
      <c r="L6786" s="99" t="str">
        <f t="shared" ca="1" si="225"/>
        <v>-</v>
      </c>
      <c r="M6786" s="93" t="str">
        <f>IF(E6786="","",VLOOKUP(E6786,[1]PROJECTES!$C$14:$Z$5000,21,FALSE))</f>
        <v/>
      </c>
      <c r="N6786" s="100"/>
      <c r="O6786" s="72" t="s">
        <v>229</v>
      </c>
      <c r="P6786" s="101"/>
      <c r="Q6786" s="132"/>
      <c r="R6786" s="102"/>
      <c r="S6786" s="91"/>
    </row>
    <row r="6787" spans="1:19" s="104" customFormat="1" ht="12.75" customHeight="1" x14ac:dyDescent="0.25">
      <c r="A6787" s="121"/>
      <c r="B6787" s="92" t="str">
        <f>IF(E6787="","",VLOOKUP(E6787,[1]PROJECTES!$C$14:$G$5000,2,FALSE))</f>
        <v/>
      </c>
      <c r="C6787" s="121"/>
      <c r="D6787" s="93" t="str">
        <f>IF(E6787="","",VLOOKUP(E6787,[1]PROJECTES!$C$14:$G$5000,5,FALSE))</f>
        <v/>
      </c>
      <c r="E6787" s="117"/>
      <c r="F6787" s="95"/>
      <c r="G6787" s="96" t="str">
        <f>IF(E6787="","",VLOOKUP(E6787,[1]PROJECTES!$C$14:$G$5000,4,FALSE))</f>
        <v/>
      </c>
      <c r="H6787" s="118"/>
      <c r="I6787" s="97" t="str">
        <f>IF(H6787="","",VLOOKUP(H6787,BD!B$2:C$16,2,FALSE))</f>
        <v/>
      </c>
      <c r="J6787" s="98"/>
      <c r="K6787" s="135" t="str">
        <f t="shared" si="224"/>
        <v/>
      </c>
      <c r="L6787" s="99" t="str">
        <f t="shared" ca="1" si="225"/>
        <v>-</v>
      </c>
      <c r="M6787" s="93" t="str">
        <f>IF(E6787="","",VLOOKUP(E6787,[1]PROJECTES!$C$14:$Z$5000,21,FALSE))</f>
        <v/>
      </c>
      <c r="N6787" s="100"/>
      <c r="O6787" s="72" t="s">
        <v>229</v>
      </c>
      <c r="P6787" s="101"/>
      <c r="Q6787" s="132"/>
      <c r="R6787" s="102"/>
      <c r="S6787" s="91"/>
    </row>
    <row r="6788" spans="1:19" s="104" customFormat="1" ht="12.75" customHeight="1" x14ac:dyDescent="0.25">
      <c r="A6788" s="121"/>
      <c r="B6788" s="92" t="str">
        <f>IF(E6788="","",VLOOKUP(E6788,[1]PROJECTES!$C$14:$G$5000,2,FALSE))</f>
        <v/>
      </c>
      <c r="C6788" s="121"/>
      <c r="D6788" s="93" t="str">
        <f>IF(E6788="","",VLOOKUP(E6788,[1]PROJECTES!$C$14:$G$5000,5,FALSE))</f>
        <v/>
      </c>
      <c r="E6788" s="117"/>
      <c r="F6788" s="95"/>
      <c r="G6788" s="96" t="str">
        <f>IF(E6788="","",VLOOKUP(E6788,[1]PROJECTES!$C$14:$G$5000,4,FALSE))</f>
        <v/>
      </c>
      <c r="H6788" s="118"/>
      <c r="I6788" s="97" t="str">
        <f>IF(H6788="","",VLOOKUP(H6788,BD!B$2:C$16,2,FALSE))</f>
        <v/>
      </c>
      <c r="J6788" s="98"/>
      <c r="K6788" s="135" t="str">
        <f t="shared" si="224"/>
        <v/>
      </c>
      <c r="L6788" s="99" t="str">
        <f t="shared" ca="1" si="225"/>
        <v>-</v>
      </c>
      <c r="M6788" s="93" t="str">
        <f>IF(E6788="","",VLOOKUP(E6788,[1]PROJECTES!$C$14:$Z$5000,21,FALSE))</f>
        <v/>
      </c>
      <c r="N6788" s="100"/>
      <c r="O6788" s="72" t="s">
        <v>229</v>
      </c>
      <c r="P6788" s="101"/>
      <c r="Q6788" s="132"/>
      <c r="R6788" s="102"/>
      <c r="S6788" s="91"/>
    </row>
    <row r="6789" spans="1:19" s="104" customFormat="1" ht="12.75" customHeight="1" x14ac:dyDescent="0.25">
      <c r="A6789" s="121"/>
      <c r="B6789" s="92" t="str">
        <f>IF(E6789="","",VLOOKUP(E6789,[1]PROJECTES!$C$14:$G$5000,2,FALSE))</f>
        <v/>
      </c>
      <c r="C6789" s="121"/>
      <c r="D6789" s="93" t="str">
        <f>IF(E6789="","",VLOOKUP(E6789,[1]PROJECTES!$C$14:$G$5000,5,FALSE))</f>
        <v/>
      </c>
      <c r="E6789" s="117"/>
      <c r="F6789" s="95"/>
      <c r="G6789" s="96" t="str">
        <f>IF(E6789="","",VLOOKUP(E6789,[1]PROJECTES!$C$14:$G$5000,4,FALSE))</f>
        <v/>
      </c>
      <c r="H6789" s="118"/>
      <c r="I6789" s="97" t="str">
        <f>IF(H6789="","",VLOOKUP(H6789,BD!B$2:C$16,2,FALSE))</f>
        <v/>
      </c>
      <c r="J6789" s="98"/>
      <c r="K6789" s="135" t="str">
        <f t="shared" si="224"/>
        <v/>
      </c>
      <c r="L6789" s="99" t="str">
        <f t="shared" ca="1" si="225"/>
        <v>-</v>
      </c>
      <c r="M6789" s="93" t="str">
        <f>IF(E6789="","",VLOOKUP(E6789,[1]PROJECTES!$C$14:$Z$5000,21,FALSE))</f>
        <v/>
      </c>
      <c r="N6789" s="100"/>
      <c r="O6789" s="72" t="s">
        <v>229</v>
      </c>
      <c r="P6789" s="101"/>
      <c r="Q6789" s="132"/>
      <c r="R6789" s="102"/>
      <c r="S6789" s="91"/>
    </row>
    <row r="6790" spans="1:19" s="104" customFormat="1" ht="12.75" customHeight="1" x14ac:dyDescent="0.25">
      <c r="A6790" s="121"/>
      <c r="B6790" s="92" t="str">
        <f>IF(E6790="","",VLOOKUP(E6790,[1]PROJECTES!$C$14:$G$5000,2,FALSE))</f>
        <v/>
      </c>
      <c r="C6790" s="121"/>
      <c r="D6790" s="93" t="str">
        <f>IF(E6790="","",VLOOKUP(E6790,[1]PROJECTES!$C$14:$G$5000,5,FALSE))</f>
        <v/>
      </c>
      <c r="E6790" s="117"/>
      <c r="F6790" s="95"/>
      <c r="G6790" s="96" t="str">
        <f>IF(E6790="","",VLOOKUP(E6790,[1]PROJECTES!$C$14:$G$5000,4,FALSE))</f>
        <v/>
      </c>
      <c r="H6790" s="118"/>
      <c r="I6790" s="97" t="str">
        <f>IF(H6790="","",VLOOKUP(H6790,BD!B$2:C$16,2,FALSE))</f>
        <v/>
      </c>
      <c r="J6790" s="98"/>
      <c r="K6790" s="135" t="str">
        <f t="shared" si="224"/>
        <v/>
      </c>
      <c r="L6790" s="99" t="str">
        <f t="shared" ca="1" si="225"/>
        <v>-</v>
      </c>
      <c r="M6790" s="93" t="str">
        <f>IF(E6790="","",VLOOKUP(E6790,[1]PROJECTES!$C$14:$Z$5000,21,FALSE))</f>
        <v/>
      </c>
      <c r="N6790" s="100"/>
      <c r="O6790" s="72" t="s">
        <v>229</v>
      </c>
      <c r="P6790" s="101"/>
      <c r="Q6790" s="132"/>
      <c r="R6790" s="102"/>
      <c r="S6790" s="91"/>
    </row>
    <row r="6791" spans="1:19" s="104" customFormat="1" ht="12.75" customHeight="1" x14ac:dyDescent="0.25">
      <c r="A6791" s="121"/>
      <c r="B6791" s="92" t="str">
        <f>IF(E6791="","",VLOOKUP(E6791,[1]PROJECTES!$C$14:$G$5000,2,FALSE))</f>
        <v/>
      </c>
      <c r="C6791" s="121"/>
      <c r="D6791" s="93" t="str">
        <f>IF(E6791="","",VLOOKUP(E6791,[1]PROJECTES!$C$14:$G$5000,5,FALSE))</f>
        <v/>
      </c>
      <c r="E6791" s="117"/>
      <c r="F6791" s="95"/>
      <c r="G6791" s="96" t="str">
        <f>IF(E6791="","",VLOOKUP(E6791,[1]PROJECTES!$C$14:$G$5000,4,FALSE))</f>
        <v/>
      </c>
      <c r="H6791" s="118"/>
      <c r="I6791" s="97" t="str">
        <f>IF(H6791="","",VLOOKUP(H6791,BD!B$2:C$16,2,FALSE))</f>
        <v/>
      </c>
      <c r="J6791" s="98"/>
      <c r="K6791" s="135" t="str">
        <f t="shared" si="224"/>
        <v/>
      </c>
      <c r="L6791" s="99" t="str">
        <f t="shared" ca="1" si="225"/>
        <v>-</v>
      </c>
      <c r="M6791" s="93" t="str">
        <f>IF(E6791="","",VLOOKUP(E6791,[1]PROJECTES!$C$14:$Z$5000,21,FALSE))</f>
        <v/>
      </c>
      <c r="N6791" s="100"/>
      <c r="O6791" s="72" t="s">
        <v>229</v>
      </c>
      <c r="P6791" s="101"/>
      <c r="Q6791" s="132"/>
      <c r="R6791" s="102"/>
      <c r="S6791" s="91"/>
    </row>
    <row r="6792" spans="1:19" s="104" customFormat="1" ht="12.75" customHeight="1" x14ac:dyDescent="0.25">
      <c r="A6792" s="121"/>
      <c r="B6792" s="92" t="str">
        <f>IF(E6792="","",VLOOKUP(E6792,[1]PROJECTES!$C$14:$G$5000,2,FALSE))</f>
        <v/>
      </c>
      <c r="C6792" s="121"/>
      <c r="D6792" s="93" t="str">
        <f>IF(E6792="","",VLOOKUP(E6792,[1]PROJECTES!$C$14:$G$5000,5,FALSE))</f>
        <v/>
      </c>
      <c r="E6792" s="117"/>
      <c r="F6792" s="95"/>
      <c r="G6792" s="96" t="str">
        <f>IF(E6792="","",VLOOKUP(E6792,[1]PROJECTES!$C$14:$G$5000,4,FALSE))</f>
        <v/>
      </c>
      <c r="H6792" s="118"/>
      <c r="I6792" s="97" t="str">
        <f>IF(H6792="","",VLOOKUP(H6792,BD!B$2:C$16,2,FALSE))</f>
        <v/>
      </c>
      <c r="J6792" s="98"/>
      <c r="K6792" s="135" t="str">
        <f t="shared" si="224"/>
        <v/>
      </c>
      <c r="L6792" s="99" t="str">
        <f t="shared" ca="1" si="225"/>
        <v>-</v>
      </c>
      <c r="M6792" s="93" t="str">
        <f>IF(E6792="","",VLOOKUP(E6792,[1]PROJECTES!$C$14:$Z$5000,21,FALSE))</f>
        <v/>
      </c>
      <c r="N6792" s="100"/>
      <c r="O6792" s="72" t="s">
        <v>229</v>
      </c>
      <c r="P6792" s="101"/>
      <c r="Q6792" s="132"/>
      <c r="R6792" s="102"/>
      <c r="S6792" s="91"/>
    </row>
    <row r="6793" spans="1:19" s="104" customFormat="1" ht="12.75" customHeight="1" x14ac:dyDescent="0.25">
      <c r="A6793" s="121"/>
      <c r="B6793" s="92" t="str">
        <f>IF(E6793="","",VLOOKUP(E6793,[1]PROJECTES!$C$14:$G$5000,2,FALSE))</f>
        <v/>
      </c>
      <c r="C6793" s="121"/>
      <c r="D6793" s="93" t="str">
        <f>IF(E6793="","",VLOOKUP(E6793,[1]PROJECTES!$C$14:$G$5000,5,FALSE))</f>
        <v/>
      </c>
      <c r="E6793" s="117"/>
      <c r="F6793" s="95"/>
      <c r="G6793" s="96" t="str">
        <f>IF(E6793="","",VLOOKUP(E6793,[1]PROJECTES!$C$14:$G$5000,4,FALSE))</f>
        <v/>
      </c>
      <c r="H6793" s="118"/>
      <c r="I6793" s="97" t="str">
        <f>IF(H6793="","",VLOOKUP(H6793,BD!B$2:C$16,2,FALSE))</f>
        <v/>
      </c>
      <c r="J6793" s="98"/>
      <c r="K6793" s="135" t="str">
        <f t="shared" si="224"/>
        <v/>
      </c>
      <c r="L6793" s="99" t="str">
        <f t="shared" ca="1" si="225"/>
        <v>-</v>
      </c>
      <c r="M6793" s="93" t="str">
        <f>IF(E6793="","",VLOOKUP(E6793,[1]PROJECTES!$C$14:$Z$5000,21,FALSE))</f>
        <v/>
      </c>
      <c r="N6793" s="100"/>
      <c r="O6793" s="72" t="s">
        <v>229</v>
      </c>
      <c r="P6793" s="101"/>
      <c r="Q6793" s="132"/>
      <c r="R6793" s="102"/>
      <c r="S6793" s="91"/>
    </row>
    <row r="6794" spans="1:19" s="104" customFormat="1" ht="12.75" customHeight="1" x14ac:dyDescent="0.25">
      <c r="A6794" s="121"/>
      <c r="B6794" s="92" t="str">
        <f>IF(E6794="","",VLOOKUP(E6794,[1]PROJECTES!$C$14:$G$5000,2,FALSE))</f>
        <v/>
      </c>
      <c r="C6794" s="121"/>
      <c r="D6794" s="93" t="str">
        <f>IF(E6794="","",VLOOKUP(E6794,[1]PROJECTES!$C$14:$G$5000,5,FALSE))</f>
        <v/>
      </c>
      <c r="E6794" s="117"/>
      <c r="F6794" s="95"/>
      <c r="G6794" s="96" t="str">
        <f>IF(E6794="","",VLOOKUP(E6794,[1]PROJECTES!$C$14:$G$5000,4,FALSE))</f>
        <v/>
      </c>
      <c r="H6794" s="118"/>
      <c r="I6794" s="97" t="str">
        <f>IF(H6794="","",VLOOKUP(H6794,BD!B$2:C$16,2,FALSE))</f>
        <v/>
      </c>
      <c r="J6794" s="98"/>
      <c r="K6794" s="135" t="str">
        <f t="shared" si="224"/>
        <v/>
      </c>
      <c r="L6794" s="99" t="str">
        <f t="shared" ca="1" si="225"/>
        <v>-</v>
      </c>
      <c r="M6794" s="93" t="str">
        <f>IF(E6794="","",VLOOKUP(E6794,[1]PROJECTES!$C$14:$Z$5000,21,FALSE))</f>
        <v/>
      </c>
      <c r="N6794" s="100"/>
      <c r="O6794" s="72" t="s">
        <v>229</v>
      </c>
      <c r="P6794" s="101"/>
      <c r="Q6794" s="132"/>
      <c r="R6794" s="102"/>
      <c r="S6794" s="91"/>
    </row>
    <row r="6795" spans="1:19" s="104" customFormat="1" ht="12.75" customHeight="1" x14ac:dyDescent="0.25">
      <c r="A6795" s="121"/>
      <c r="B6795" s="92" t="str">
        <f>IF(E6795="","",VLOOKUP(E6795,[1]PROJECTES!$C$14:$G$5000,2,FALSE))</f>
        <v/>
      </c>
      <c r="C6795" s="121"/>
      <c r="D6795" s="93" t="str">
        <f>IF(E6795="","",VLOOKUP(E6795,[1]PROJECTES!$C$14:$G$5000,5,FALSE))</f>
        <v/>
      </c>
      <c r="E6795" s="117"/>
      <c r="F6795" s="95"/>
      <c r="G6795" s="96" t="str">
        <f>IF(E6795="","",VLOOKUP(E6795,[1]PROJECTES!$C$14:$G$5000,4,FALSE))</f>
        <v/>
      </c>
      <c r="H6795" s="118"/>
      <c r="I6795" s="97" t="str">
        <f>IF(H6795="","",VLOOKUP(H6795,BD!B$2:C$16,2,FALSE))</f>
        <v/>
      </c>
      <c r="J6795" s="98"/>
      <c r="K6795" s="135" t="str">
        <f t="shared" si="224"/>
        <v/>
      </c>
      <c r="L6795" s="99" t="str">
        <f t="shared" ca="1" si="225"/>
        <v>-</v>
      </c>
      <c r="M6795" s="93" t="str">
        <f>IF(E6795="","",VLOOKUP(E6795,[1]PROJECTES!$C$14:$Z$5000,21,FALSE))</f>
        <v/>
      </c>
      <c r="N6795" s="100"/>
      <c r="O6795" s="72" t="s">
        <v>229</v>
      </c>
      <c r="P6795" s="101"/>
      <c r="Q6795" s="132"/>
      <c r="R6795" s="102"/>
      <c r="S6795" s="91"/>
    </row>
    <row r="6796" spans="1:19" s="104" customFormat="1" ht="12.75" customHeight="1" x14ac:dyDescent="0.25">
      <c r="A6796" s="121"/>
      <c r="B6796" s="92" t="str">
        <f>IF(E6796="","",VLOOKUP(E6796,[1]PROJECTES!$C$14:$G$5000,2,FALSE))</f>
        <v/>
      </c>
      <c r="C6796" s="121"/>
      <c r="D6796" s="93" t="str">
        <f>IF(E6796="","",VLOOKUP(E6796,[1]PROJECTES!$C$14:$G$5000,5,FALSE))</f>
        <v/>
      </c>
      <c r="E6796" s="117"/>
      <c r="F6796" s="95"/>
      <c r="G6796" s="96" t="str">
        <f>IF(E6796="","",VLOOKUP(E6796,[1]PROJECTES!$C$14:$G$5000,4,FALSE))</f>
        <v/>
      </c>
      <c r="H6796" s="118"/>
      <c r="I6796" s="97" t="str">
        <f>IF(H6796="","",VLOOKUP(H6796,BD!B$2:C$16,2,FALSE))</f>
        <v/>
      </c>
      <c r="J6796" s="98"/>
      <c r="K6796" s="135" t="str">
        <f t="shared" si="224"/>
        <v/>
      </c>
      <c r="L6796" s="99" t="str">
        <f t="shared" ca="1" si="225"/>
        <v>-</v>
      </c>
      <c r="M6796" s="93" t="str">
        <f>IF(E6796="","",VLOOKUP(E6796,[1]PROJECTES!$C$14:$Z$5000,21,FALSE))</f>
        <v/>
      </c>
      <c r="N6796" s="100"/>
      <c r="O6796" s="72" t="s">
        <v>229</v>
      </c>
      <c r="P6796" s="101"/>
      <c r="Q6796" s="132"/>
      <c r="R6796" s="102"/>
      <c r="S6796" s="91"/>
    </row>
    <row r="6797" spans="1:19" s="104" customFormat="1" ht="12.75" customHeight="1" x14ac:dyDescent="0.25">
      <c r="A6797" s="121"/>
      <c r="B6797" s="92" t="str">
        <f>IF(E6797="","",VLOOKUP(E6797,[1]PROJECTES!$C$14:$G$5000,2,FALSE))</f>
        <v/>
      </c>
      <c r="C6797" s="121"/>
      <c r="D6797" s="93" t="str">
        <f>IF(E6797="","",VLOOKUP(E6797,[1]PROJECTES!$C$14:$G$5000,5,FALSE))</f>
        <v/>
      </c>
      <c r="E6797" s="117"/>
      <c r="F6797" s="95"/>
      <c r="G6797" s="96" t="str">
        <f>IF(E6797="","",VLOOKUP(E6797,[1]PROJECTES!$C$14:$G$5000,4,FALSE))</f>
        <v/>
      </c>
      <c r="H6797" s="118"/>
      <c r="I6797" s="97" t="str">
        <f>IF(H6797="","",VLOOKUP(H6797,BD!B$2:C$16,2,FALSE))</f>
        <v/>
      </c>
      <c r="J6797" s="98"/>
      <c r="K6797" s="135" t="str">
        <f t="shared" si="224"/>
        <v/>
      </c>
      <c r="L6797" s="99" t="str">
        <f t="shared" ca="1" si="225"/>
        <v>-</v>
      </c>
      <c r="M6797" s="93" t="str">
        <f>IF(E6797="","",VLOOKUP(E6797,[1]PROJECTES!$C$14:$Z$5000,21,FALSE))</f>
        <v/>
      </c>
      <c r="N6797" s="100"/>
      <c r="O6797" s="72" t="s">
        <v>229</v>
      </c>
      <c r="P6797" s="101"/>
      <c r="Q6797" s="132"/>
      <c r="R6797" s="102"/>
      <c r="S6797" s="91"/>
    </row>
    <row r="6798" spans="1:19" s="104" customFormat="1" ht="12.75" customHeight="1" x14ac:dyDescent="0.25">
      <c r="A6798" s="121"/>
      <c r="B6798" s="92" t="str">
        <f>IF(E6798="","",VLOOKUP(E6798,[1]PROJECTES!$C$14:$G$5000,2,FALSE))</f>
        <v/>
      </c>
      <c r="C6798" s="121"/>
      <c r="D6798" s="93" t="str">
        <f>IF(E6798="","",VLOOKUP(E6798,[1]PROJECTES!$C$14:$G$5000,5,FALSE))</f>
        <v/>
      </c>
      <c r="E6798" s="117"/>
      <c r="F6798" s="95"/>
      <c r="G6798" s="96" t="str">
        <f>IF(E6798="","",VLOOKUP(E6798,[1]PROJECTES!$C$14:$G$5000,4,FALSE))</f>
        <v/>
      </c>
      <c r="H6798" s="118"/>
      <c r="I6798" s="97" t="str">
        <f>IF(H6798="","",VLOOKUP(H6798,BD!B$2:C$16,2,FALSE))</f>
        <v/>
      </c>
      <c r="J6798" s="98"/>
      <c r="K6798" s="135" t="str">
        <f t="shared" si="224"/>
        <v/>
      </c>
      <c r="L6798" s="99" t="str">
        <f t="shared" ca="1" si="225"/>
        <v>-</v>
      </c>
      <c r="M6798" s="93" t="str">
        <f>IF(E6798="","",VLOOKUP(E6798,[1]PROJECTES!$C$14:$Z$5000,21,FALSE))</f>
        <v/>
      </c>
      <c r="N6798" s="100"/>
      <c r="O6798" s="72" t="s">
        <v>229</v>
      </c>
      <c r="P6798" s="101"/>
      <c r="Q6798" s="132"/>
      <c r="R6798" s="102"/>
      <c r="S6798" s="91"/>
    </row>
    <row r="6799" spans="1:19" s="104" customFormat="1" ht="12.75" customHeight="1" x14ac:dyDescent="0.25">
      <c r="A6799" s="121"/>
      <c r="B6799" s="92" t="str">
        <f>IF(E6799="","",VLOOKUP(E6799,[1]PROJECTES!$C$14:$G$5000,2,FALSE))</f>
        <v/>
      </c>
      <c r="C6799" s="121"/>
      <c r="D6799" s="93" t="str">
        <f>IF(E6799="","",VLOOKUP(E6799,[1]PROJECTES!$C$14:$G$5000,5,FALSE))</f>
        <v/>
      </c>
      <c r="E6799" s="117"/>
      <c r="F6799" s="95"/>
      <c r="G6799" s="96" t="str">
        <f>IF(E6799="","",VLOOKUP(E6799,[1]PROJECTES!$C$14:$G$5000,4,FALSE))</f>
        <v/>
      </c>
      <c r="H6799" s="118"/>
      <c r="I6799" s="97" t="str">
        <f>IF(H6799="","",VLOOKUP(H6799,BD!B$2:C$16,2,FALSE))</f>
        <v/>
      </c>
      <c r="J6799" s="98"/>
      <c r="K6799" s="135" t="str">
        <f t="shared" si="224"/>
        <v/>
      </c>
      <c r="L6799" s="99" t="str">
        <f t="shared" ca="1" si="225"/>
        <v>-</v>
      </c>
      <c r="M6799" s="93" t="str">
        <f>IF(E6799="","",VLOOKUP(E6799,[1]PROJECTES!$C$14:$Z$5000,21,FALSE))</f>
        <v/>
      </c>
      <c r="N6799" s="100"/>
      <c r="O6799" s="72" t="s">
        <v>229</v>
      </c>
      <c r="P6799" s="101"/>
      <c r="Q6799" s="132"/>
      <c r="R6799" s="102"/>
      <c r="S6799" s="91"/>
    </row>
    <row r="6800" spans="1:19" s="104" customFormat="1" ht="12.75" customHeight="1" x14ac:dyDescent="0.25">
      <c r="A6800" s="121"/>
      <c r="B6800" s="92" t="str">
        <f>IF(E6800="","",VLOOKUP(E6800,[1]PROJECTES!$C$14:$G$5000,2,FALSE))</f>
        <v/>
      </c>
      <c r="C6800" s="121"/>
      <c r="D6800" s="93" t="str">
        <f>IF(E6800="","",VLOOKUP(E6800,[1]PROJECTES!$C$14:$G$5000,5,FALSE))</f>
        <v/>
      </c>
      <c r="E6800" s="117"/>
      <c r="F6800" s="95"/>
      <c r="G6800" s="96" t="str">
        <f>IF(E6800="","",VLOOKUP(E6800,[1]PROJECTES!$C$14:$G$5000,4,FALSE))</f>
        <v/>
      </c>
      <c r="H6800" s="118"/>
      <c r="I6800" s="97" t="str">
        <f>IF(H6800="","",VLOOKUP(H6800,BD!B$2:C$16,2,FALSE))</f>
        <v/>
      </c>
      <c r="J6800" s="98"/>
      <c r="K6800" s="135" t="str">
        <f t="shared" si="224"/>
        <v/>
      </c>
      <c r="L6800" s="99" t="str">
        <f t="shared" ca="1" si="225"/>
        <v>-</v>
      </c>
      <c r="M6800" s="93" t="str">
        <f>IF(E6800="","",VLOOKUP(E6800,[1]PROJECTES!$C$14:$Z$5000,21,FALSE))</f>
        <v/>
      </c>
      <c r="N6800" s="100"/>
      <c r="O6800" s="72" t="s">
        <v>229</v>
      </c>
      <c r="P6800" s="101"/>
      <c r="Q6800" s="132"/>
      <c r="R6800" s="102"/>
      <c r="S6800" s="91"/>
    </row>
    <row r="6801" spans="1:19" s="104" customFormat="1" ht="12.75" customHeight="1" x14ac:dyDescent="0.25">
      <c r="A6801" s="121"/>
      <c r="B6801" s="92" t="str">
        <f>IF(E6801="","",VLOOKUP(E6801,[1]PROJECTES!$C$14:$G$5000,2,FALSE))</f>
        <v/>
      </c>
      <c r="C6801" s="121"/>
      <c r="D6801" s="93" t="str">
        <f>IF(E6801="","",VLOOKUP(E6801,[1]PROJECTES!$C$14:$G$5000,5,FALSE))</f>
        <v/>
      </c>
      <c r="E6801" s="117"/>
      <c r="F6801" s="95"/>
      <c r="G6801" s="96" t="str">
        <f>IF(E6801="","",VLOOKUP(E6801,[1]PROJECTES!$C$14:$G$5000,4,FALSE))</f>
        <v/>
      </c>
      <c r="H6801" s="118"/>
      <c r="I6801" s="97" t="str">
        <f>IF(H6801="","",VLOOKUP(H6801,BD!B$2:C$16,2,FALSE))</f>
        <v/>
      </c>
      <c r="J6801" s="98"/>
      <c r="K6801" s="135" t="str">
        <f t="shared" si="224"/>
        <v/>
      </c>
      <c r="L6801" s="99" t="str">
        <f t="shared" ca="1" si="225"/>
        <v>-</v>
      </c>
      <c r="M6801" s="93" t="str">
        <f>IF(E6801="","",VLOOKUP(E6801,[1]PROJECTES!$C$14:$Z$5000,21,FALSE))</f>
        <v/>
      </c>
      <c r="N6801" s="100"/>
      <c r="O6801" s="72" t="s">
        <v>229</v>
      </c>
      <c r="P6801" s="101"/>
      <c r="Q6801" s="132"/>
      <c r="R6801" s="102"/>
      <c r="S6801" s="91"/>
    </row>
    <row r="6802" spans="1:19" s="104" customFormat="1" ht="12.75" customHeight="1" x14ac:dyDescent="0.25">
      <c r="A6802" s="121"/>
      <c r="B6802" s="92" t="str">
        <f>IF(E6802="","",VLOOKUP(E6802,[1]PROJECTES!$C$14:$G$5000,2,FALSE))</f>
        <v/>
      </c>
      <c r="C6802" s="121"/>
      <c r="D6802" s="93" t="str">
        <f>IF(E6802="","",VLOOKUP(E6802,[1]PROJECTES!$C$14:$G$5000,5,FALSE))</f>
        <v/>
      </c>
      <c r="E6802" s="117"/>
      <c r="F6802" s="95"/>
      <c r="G6802" s="96" t="str">
        <f>IF(E6802="","",VLOOKUP(E6802,[1]PROJECTES!$C$14:$G$5000,4,FALSE))</f>
        <v/>
      </c>
      <c r="H6802" s="118"/>
      <c r="I6802" s="97" t="str">
        <f>IF(H6802="","",VLOOKUP(H6802,BD!B$2:C$16,2,FALSE))</f>
        <v/>
      </c>
      <c r="J6802" s="98"/>
      <c r="K6802" s="135" t="str">
        <f t="shared" si="224"/>
        <v/>
      </c>
      <c r="L6802" s="99" t="str">
        <f t="shared" ca="1" si="225"/>
        <v>-</v>
      </c>
      <c r="M6802" s="93" t="str">
        <f>IF(E6802="","",VLOOKUP(E6802,[1]PROJECTES!$C$14:$Z$5000,21,FALSE))</f>
        <v/>
      </c>
      <c r="N6802" s="100"/>
      <c r="O6802" s="72" t="s">
        <v>229</v>
      </c>
      <c r="P6802" s="101"/>
      <c r="Q6802" s="132"/>
      <c r="R6802" s="102"/>
      <c r="S6802" s="91"/>
    </row>
    <row r="6803" spans="1:19" s="104" customFormat="1" ht="12.75" customHeight="1" x14ac:dyDescent="0.25">
      <c r="A6803" s="121"/>
      <c r="B6803" s="92" t="str">
        <f>IF(E6803="","",VLOOKUP(E6803,[1]PROJECTES!$C$14:$G$5000,2,FALSE))</f>
        <v/>
      </c>
      <c r="C6803" s="121"/>
      <c r="D6803" s="93" t="str">
        <f>IF(E6803="","",VLOOKUP(E6803,[1]PROJECTES!$C$14:$G$5000,5,FALSE))</f>
        <v/>
      </c>
      <c r="E6803" s="117"/>
      <c r="F6803" s="95"/>
      <c r="G6803" s="96" t="str">
        <f>IF(E6803="","",VLOOKUP(E6803,[1]PROJECTES!$C$14:$G$5000,4,FALSE))</f>
        <v/>
      </c>
      <c r="H6803" s="118"/>
      <c r="I6803" s="97" t="str">
        <f>IF(H6803="","",VLOOKUP(H6803,BD!B$2:C$16,2,FALSE))</f>
        <v/>
      </c>
      <c r="J6803" s="98"/>
      <c r="K6803" s="135" t="str">
        <f t="shared" si="224"/>
        <v/>
      </c>
      <c r="L6803" s="99" t="str">
        <f t="shared" ca="1" si="225"/>
        <v>-</v>
      </c>
      <c r="M6803" s="93" t="str">
        <f>IF(E6803="","",VLOOKUP(E6803,[1]PROJECTES!$C$14:$Z$5000,21,FALSE))</f>
        <v/>
      </c>
      <c r="N6803" s="100"/>
      <c r="O6803" s="72" t="s">
        <v>229</v>
      </c>
      <c r="P6803" s="101"/>
      <c r="Q6803" s="132"/>
      <c r="R6803" s="102"/>
      <c r="S6803" s="91"/>
    </row>
    <row r="6804" spans="1:19" s="104" customFormat="1" ht="12.75" customHeight="1" x14ac:dyDescent="0.25">
      <c r="A6804" s="121"/>
      <c r="B6804" s="92" t="str">
        <f>IF(E6804="","",VLOOKUP(E6804,[1]PROJECTES!$C$14:$G$5000,2,FALSE))</f>
        <v/>
      </c>
      <c r="C6804" s="121"/>
      <c r="D6804" s="93" t="str">
        <f>IF(E6804="","",VLOOKUP(E6804,[1]PROJECTES!$C$14:$G$5000,5,FALSE))</f>
        <v/>
      </c>
      <c r="E6804" s="117"/>
      <c r="F6804" s="95"/>
      <c r="G6804" s="96" t="str">
        <f>IF(E6804="","",VLOOKUP(E6804,[1]PROJECTES!$C$14:$G$5000,4,FALSE))</f>
        <v/>
      </c>
      <c r="H6804" s="118"/>
      <c r="I6804" s="97" t="str">
        <f>IF(H6804="","",VLOOKUP(H6804,BD!B$2:C$16,2,FALSE))</f>
        <v/>
      </c>
      <c r="J6804" s="98"/>
      <c r="K6804" s="135" t="str">
        <f t="shared" si="224"/>
        <v/>
      </c>
      <c r="L6804" s="99" t="str">
        <f t="shared" ca="1" si="225"/>
        <v>-</v>
      </c>
      <c r="M6804" s="93" t="str">
        <f>IF(E6804="","",VLOOKUP(E6804,[1]PROJECTES!$C$14:$Z$5000,21,FALSE))</f>
        <v/>
      </c>
      <c r="N6804" s="100"/>
      <c r="O6804" s="72" t="s">
        <v>229</v>
      </c>
      <c r="P6804" s="101"/>
      <c r="Q6804" s="132"/>
      <c r="R6804" s="102"/>
      <c r="S6804" s="91"/>
    </row>
    <row r="6805" spans="1:19" s="104" customFormat="1" ht="12.75" customHeight="1" x14ac:dyDescent="0.25">
      <c r="A6805" s="121"/>
      <c r="B6805" s="92" t="str">
        <f>IF(E6805="","",VLOOKUP(E6805,[1]PROJECTES!$C$14:$G$5000,2,FALSE))</f>
        <v/>
      </c>
      <c r="C6805" s="121"/>
      <c r="D6805" s="93" t="str">
        <f>IF(E6805="","",VLOOKUP(E6805,[1]PROJECTES!$C$14:$G$5000,5,FALSE))</f>
        <v/>
      </c>
      <c r="E6805" s="117"/>
      <c r="F6805" s="95"/>
      <c r="G6805" s="96" t="str">
        <f>IF(E6805="","",VLOOKUP(E6805,[1]PROJECTES!$C$14:$G$5000,4,FALSE))</f>
        <v/>
      </c>
      <c r="H6805" s="118"/>
      <c r="I6805" s="97" t="str">
        <f>IF(H6805="","",VLOOKUP(H6805,BD!B$2:C$16,2,FALSE))</f>
        <v/>
      </c>
      <c r="J6805" s="98"/>
      <c r="K6805" s="135" t="str">
        <f t="shared" si="224"/>
        <v/>
      </c>
      <c r="L6805" s="99" t="str">
        <f t="shared" ca="1" si="225"/>
        <v>-</v>
      </c>
      <c r="M6805" s="93" t="str">
        <f>IF(E6805="","",VLOOKUP(E6805,[1]PROJECTES!$C$14:$Z$5000,21,FALSE))</f>
        <v/>
      </c>
      <c r="N6805" s="100"/>
      <c r="O6805" s="72" t="s">
        <v>229</v>
      </c>
      <c r="P6805" s="101"/>
      <c r="Q6805" s="132"/>
      <c r="R6805" s="102"/>
      <c r="S6805" s="91"/>
    </row>
    <row r="6806" spans="1:19" s="104" customFormat="1" ht="12.75" customHeight="1" x14ac:dyDescent="0.25">
      <c r="A6806" s="121"/>
      <c r="B6806" s="92" t="str">
        <f>IF(E6806="","",VLOOKUP(E6806,[1]PROJECTES!$C$14:$G$5000,2,FALSE))</f>
        <v/>
      </c>
      <c r="C6806" s="121"/>
      <c r="D6806" s="93" t="str">
        <f>IF(E6806="","",VLOOKUP(E6806,[1]PROJECTES!$C$14:$G$5000,5,FALSE))</f>
        <v/>
      </c>
      <c r="E6806" s="117"/>
      <c r="F6806" s="95"/>
      <c r="G6806" s="96" t="str">
        <f>IF(E6806="","",VLOOKUP(E6806,[1]PROJECTES!$C$14:$G$5000,4,FALSE))</f>
        <v/>
      </c>
      <c r="H6806" s="118"/>
      <c r="I6806" s="97" t="str">
        <f>IF(H6806="","",VLOOKUP(H6806,BD!B$2:C$16,2,FALSE))</f>
        <v/>
      </c>
      <c r="J6806" s="98"/>
      <c r="K6806" s="135" t="str">
        <f t="shared" si="224"/>
        <v/>
      </c>
      <c r="L6806" s="99" t="str">
        <f t="shared" ca="1" si="225"/>
        <v>-</v>
      </c>
      <c r="M6806" s="93" t="str">
        <f>IF(E6806="","",VLOOKUP(E6806,[1]PROJECTES!$C$14:$Z$5000,21,FALSE))</f>
        <v/>
      </c>
      <c r="N6806" s="100"/>
      <c r="O6806" s="72" t="s">
        <v>229</v>
      </c>
      <c r="P6806" s="101"/>
      <c r="Q6806" s="132"/>
      <c r="R6806" s="102"/>
      <c r="S6806" s="91"/>
    </row>
    <row r="6807" spans="1:19" s="104" customFormat="1" ht="12.75" customHeight="1" x14ac:dyDescent="0.25">
      <c r="A6807" s="121"/>
      <c r="B6807" s="92" t="str">
        <f>IF(E6807="","",VLOOKUP(E6807,[1]PROJECTES!$C$14:$G$5000,2,FALSE))</f>
        <v/>
      </c>
      <c r="C6807" s="121"/>
      <c r="D6807" s="93" t="str">
        <f>IF(E6807="","",VLOOKUP(E6807,[1]PROJECTES!$C$14:$G$5000,5,FALSE))</f>
        <v/>
      </c>
      <c r="E6807" s="117"/>
      <c r="F6807" s="95"/>
      <c r="G6807" s="96" t="str">
        <f>IF(E6807="","",VLOOKUP(E6807,[1]PROJECTES!$C$14:$G$5000,4,FALSE))</f>
        <v/>
      </c>
      <c r="H6807" s="118"/>
      <c r="I6807" s="97" t="str">
        <f>IF(H6807="","",VLOOKUP(H6807,BD!B$2:C$16,2,FALSE))</f>
        <v/>
      </c>
      <c r="J6807" s="98"/>
      <c r="K6807" s="135" t="str">
        <f t="shared" si="224"/>
        <v/>
      </c>
      <c r="L6807" s="99" t="str">
        <f t="shared" ca="1" si="225"/>
        <v>-</v>
      </c>
      <c r="M6807" s="93" t="str">
        <f>IF(E6807="","",VLOOKUP(E6807,[1]PROJECTES!$C$14:$Z$5000,21,FALSE))</f>
        <v/>
      </c>
      <c r="N6807" s="100"/>
      <c r="O6807" s="72" t="s">
        <v>229</v>
      </c>
      <c r="P6807" s="101"/>
      <c r="Q6807" s="132"/>
      <c r="R6807" s="102"/>
      <c r="S6807" s="91"/>
    </row>
    <row r="6808" spans="1:19" s="104" customFormat="1" ht="12.75" customHeight="1" x14ac:dyDescent="0.25">
      <c r="A6808" s="121"/>
      <c r="B6808" s="92" t="str">
        <f>IF(E6808="","",VLOOKUP(E6808,[1]PROJECTES!$C$14:$G$5000,2,FALSE))</f>
        <v/>
      </c>
      <c r="C6808" s="121"/>
      <c r="D6808" s="93" t="str">
        <f>IF(E6808="","",VLOOKUP(E6808,[1]PROJECTES!$C$14:$G$5000,5,FALSE))</f>
        <v/>
      </c>
      <c r="E6808" s="117"/>
      <c r="F6808" s="95"/>
      <c r="G6808" s="96" t="str">
        <f>IF(E6808="","",VLOOKUP(E6808,[1]PROJECTES!$C$14:$G$5000,4,FALSE))</f>
        <v/>
      </c>
      <c r="H6808" s="118"/>
      <c r="I6808" s="97" t="str">
        <f>IF(H6808="","",VLOOKUP(H6808,BD!B$2:C$16,2,FALSE))</f>
        <v/>
      </c>
      <c r="J6808" s="98"/>
      <c r="K6808" s="135" t="str">
        <f t="shared" si="224"/>
        <v/>
      </c>
      <c r="L6808" s="99" t="str">
        <f t="shared" ca="1" si="225"/>
        <v>-</v>
      </c>
      <c r="M6808" s="93" t="str">
        <f>IF(E6808="","",VLOOKUP(E6808,[1]PROJECTES!$C$14:$Z$5000,21,FALSE))</f>
        <v/>
      </c>
      <c r="N6808" s="100"/>
      <c r="O6808" s="72" t="s">
        <v>229</v>
      </c>
      <c r="P6808" s="101"/>
      <c r="Q6808" s="132"/>
      <c r="R6808" s="102"/>
      <c r="S6808" s="91"/>
    </row>
    <row r="6809" spans="1:19" s="104" customFormat="1" ht="12.75" customHeight="1" x14ac:dyDescent="0.25">
      <c r="A6809" s="121"/>
      <c r="B6809" s="92" t="str">
        <f>IF(E6809="","",VLOOKUP(E6809,[1]PROJECTES!$C$14:$G$5000,2,FALSE))</f>
        <v/>
      </c>
      <c r="C6809" s="121"/>
      <c r="D6809" s="93" t="str">
        <f>IF(E6809="","",VLOOKUP(E6809,[1]PROJECTES!$C$14:$G$5000,5,FALSE))</f>
        <v/>
      </c>
      <c r="E6809" s="117"/>
      <c r="F6809" s="95"/>
      <c r="G6809" s="96" t="str">
        <f>IF(E6809="","",VLOOKUP(E6809,[1]PROJECTES!$C$14:$G$5000,4,FALSE))</f>
        <v/>
      </c>
      <c r="H6809" s="118"/>
      <c r="I6809" s="97" t="str">
        <f>IF(H6809="","",VLOOKUP(H6809,BD!B$2:C$16,2,FALSE))</f>
        <v/>
      </c>
      <c r="J6809" s="98"/>
      <c r="K6809" s="135" t="str">
        <f t="shared" si="224"/>
        <v/>
      </c>
      <c r="L6809" s="99" t="str">
        <f t="shared" ca="1" si="225"/>
        <v>-</v>
      </c>
      <c r="M6809" s="93" t="str">
        <f>IF(E6809="","",VLOOKUP(E6809,[1]PROJECTES!$C$14:$Z$5000,21,FALSE))</f>
        <v/>
      </c>
      <c r="N6809" s="100"/>
      <c r="O6809" s="72" t="s">
        <v>229</v>
      </c>
      <c r="P6809" s="101"/>
      <c r="Q6809" s="132"/>
      <c r="R6809" s="102"/>
      <c r="S6809" s="91"/>
    </row>
    <row r="6810" spans="1:19" s="104" customFormat="1" ht="12.75" customHeight="1" x14ac:dyDescent="0.25">
      <c r="A6810" s="121"/>
      <c r="B6810" s="92" t="str">
        <f>IF(E6810="","",VLOOKUP(E6810,[1]PROJECTES!$C$14:$G$5000,2,FALSE))</f>
        <v/>
      </c>
      <c r="C6810" s="121"/>
      <c r="D6810" s="93" t="str">
        <f>IF(E6810="","",VLOOKUP(E6810,[1]PROJECTES!$C$14:$G$5000,5,FALSE))</f>
        <v/>
      </c>
      <c r="E6810" s="117"/>
      <c r="F6810" s="95"/>
      <c r="G6810" s="96" t="str">
        <f>IF(E6810="","",VLOOKUP(E6810,[1]PROJECTES!$C$14:$G$5000,4,FALSE))</f>
        <v/>
      </c>
      <c r="H6810" s="118"/>
      <c r="I6810" s="97" t="str">
        <f>IF(H6810="","",VLOOKUP(H6810,BD!B$2:C$16,2,FALSE))</f>
        <v/>
      </c>
      <c r="J6810" s="98"/>
      <c r="K6810" s="135" t="str">
        <f t="shared" si="224"/>
        <v/>
      </c>
      <c r="L6810" s="99" t="str">
        <f t="shared" ca="1" si="225"/>
        <v>-</v>
      </c>
      <c r="M6810" s="93" t="str">
        <f>IF(E6810="","",VLOOKUP(E6810,[1]PROJECTES!$C$14:$Z$5000,21,FALSE))</f>
        <v/>
      </c>
      <c r="N6810" s="100"/>
      <c r="O6810" s="72" t="s">
        <v>229</v>
      </c>
      <c r="P6810" s="101"/>
      <c r="Q6810" s="132"/>
      <c r="R6810" s="102"/>
      <c r="S6810" s="91"/>
    </row>
    <row r="6811" spans="1:19" s="104" customFormat="1" ht="12.75" customHeight="1" x14ac:dyDescent="0.25">
      <c r="A6811" s="121"/>
      <c r="B6811" s="92" t="str">
        <f>IF(E6811="","",VLOOKUP(E6811,[1]PROJECTES!$C$14:$G$5000,2,FALSE))</f>
        <v/>
      </c>
      <c r="C6811" s="121"/>
      <c r="D6811" s="93" t="str">
        <f>IF(E6811="","",VLOOKUP(E6811,[1]PROJECTES!$C$14:$G$5000,5,FALSE))</f>
        <v/>
      </c>
      <c r="E6811" s="117"/>
      <c r="F6811" s="95"/>
      <c r="G6811" s="96" t="str">
        <f>IF(E6811="","",VLOOKUP(E6811,[1]PROJECTES!$C$14:$G$5000,4,FALSE))</f>
        <v/>
      </c>
      <c r="H6811" s="118"/>
      <c r="I6811" s="97" t="str">
        <f>IF(H6811="","",VLOOKUP(H6811,BD!B$2:C$16,2,FALSE))</f>
        <v/>
      </c>
      <c r="J6811" s="98"/>
      <c r="K6811" s="135" t="str">
        <f t="shared" si="224"/>
        <v/>
      </c>
      <c r="L6811" s="99" t="str">
        <f t="shared" ca="1" si="225"/>
        <v>-</v>
      </c>
      <c r="M6811" s="93" t="str">
        <f>IF(E6811="","",VLOOKUP(E6811,[1]PROJECTES!$C$14:$Z$5000,21,FALSE))</f>
        <v/>
      </c>
      <c r="N6811" s="100"/>
      <c r="O6811" s="72" t="s">
        <v>229</v>
      </c>
      <c r="P6811" s="101"/>
      <c r="Q6811" s="132"/>
      <c r="R6811" s="102"/>
      <c r="S6811" s="91"/>
    </row>
    <row r="6812" spans="1:19" s="104" customFormat="1" ht="12.75" customHeight="1" x14ac:dyDescent="0.25">
      <c r="A6812" s="121"/>
      <c r="B6812" s="92" t="str">
        <f>IF(E6812="","",VLOOKUP(E6812,[1]PROJECTES!$C$14:$G$5000,2,FALSE))</f>
        <v/>
      </c>
      <c r="C6812" s="121"/>
      <c r="D6812" s="93" t="str">
        <f>IF(E6812="","",VLOOKUP(E6812,[1]PROJECTES!$C$14:$G$5000,5,FALSE))</f>
        <v/>
      </c>
      <c r="E6812" s="117"/>
      <c r="F6812" s="95"/>
      <c r="G6812" s="96" t="str">
        <f>IF(E6812="","",VLOOKUP(E6812,[1]PROJECTES!$C$14:$G$5000,4,FALSE))</f>
        <v/>
      </c>
      <c r="H6812" s="118"/>
      <c r="I6812" s="97" t="str">
        <f>IF(H6812="","",VLOOKUP(H6812,BD!B$2:C$16,2,FALSE))</f>
        <v/>
      </c>
      <c r="J6812" s="98"/>
      <c r="K6812" s="135" t="str">
        <f t="shared" si="224"/>
        <v/>
      </c>
      <c r="L6812" s="99" t="str">
        <f t="shared" ca="1" si="225"/>
        <v>-</v>
      </c>
      <c r="M6812" s="93" t="str">
        <f>IF(E6812="","",VLOOKUP(E6812,[1]PROJECTES!$C$14:$Z$5000,21,FALSE))</f>
        <v/>
      </c>
      <c r="N6812" s="100"/>
      <c r="O6812" s="72" t="s">
        <v>229</v>
      </c>
      <c r="P6812" s="101"/>
      <c r="Q6812" s="132"/>
      <c r="R6812" s="102"/>
      <c r="S6812" s="91"/>
    </row>
    <row r="6813" spans="1:19" s="104" customFormat="1" ht="12.75" customHeight="1" x14ac:dyDescent="0.25">
      <c r="A6813" s="121"/>
      <c r="B6813" s="92" t="str">
        <f>IF(E6813="","",VLOOKUP(E6813,[1]PROJECTES!$C$14:$G$5000,2,FALSE))</f>
        <v/>
      </c>
      <c r="C6813" s="121"/>
      <c r="D6813" s="93" t="str">
        <f>IF(E6813="","",VLOOKUP(E6813,[1]PROJECTES!$C$14:$G$5000,5,FALSE))</f>
        <v/>
      </c>
      <c r="E6813" s="117"/>
      <c r="F6813" s="95"/>
      <c r="G6813" s="96" t="str">
        <f>IF(E6813="","",VLOOKUP(E6813,[1]PROJECTES!$C$14:$G$5000,4,FALSE))</f>
        <v/>
      </c>
      <c r="H6813" s="118"/>
      <c r="I6813" s="97" t="str">
        <f>IF(H6813="","",VLOOKUP(H6813,BD!B$2:C$16,2,FALSE))</f>
        <v/>
      </c>
      <c r="J6813" s="98"/>
      <c r="K6813" s="135" t="str">
        <f t="shared" si="224"/>
        <v/>
      </c>
      <c r="L6813" s="99" t="str">
        <f t="shared" ca="1" si="225"/>
        <v>-</v>
      </c>
      <c r="M6813" s="93" t="str">
        <f>IF(E6813="","",VLOOKUP(E6813,[1]PROJECTES!$C$14:$Z$5000,21,FALSE))</f>
        <v/>
      </c>
      <c r="N6813" s="100"/>
      <c r="O6813" s="72" t="s">
        <v>229</v>
      </c>
      <c r="P6813" s="101"/>
      <c r="Q6813" s="132"/>
      <c r="R6813" s="102"/>
      <c r="S6813" s="91"/>
    </row>
    <row r="6814" spans="1:19" s="104" customFormat="1" ht="12.75" customHeight="1" x14ac:dyDescent="0.25">
      <c r="A6814" s="121"/>
      <c r="B6814" s="92" t="str">
        <f>IF(E6814="","",VLOOKUP(E6814,[1]PROJECTES!$C$14:$G$5000,2,FALSE))</f>
        <v/>
      </c>
      <c r="C6814" s="121"/>
      <c r="D6814" s="93" t="str">
        <f>IF(E6814="","",VLOOKUP(E6814,[1]PROJECTES!$C$14:$G$5000,5,FALSE))</f>
        <v/>
      </c>
      <c r="E6814" s="117"/>
      <c r="F6814" s="95"/>
      <c r="G6814" s="96" t="str">
        <f>IF(E6814="","",VLOOKUP(E6814,[1]PROJECTES!$C$14:$G$5000,4,FALSE))</f>
        <v/>
      </c>
      <c r="H6814" s="118"/>
      <c r="I6814" s="97" t="str">
        <f>IF(H6814="","",VLOOKUP(H6814,BD!B$2:C$16,2,FALSE))</f>
        <v/>
      </c>
      <c r="J6814" s="98"/>
      <c r="K6814" s="135" t="str">
        <f t="shared" si="224"/>
        <v/>
      </c>
      <c r="L6814" s="99" t="str">
        <f t="shared" ca="1" si="225"/>
        <v>-</v>
      </c>
      <c r="M6814" s="93" t="str">
        <f>IF(E6814="","",VLOOKUP(E6814,[1]PROJECTES!$C$14:$Z$5000,21,FALSE))</f>
        <v/>
      </c>
      <c r="N6814" s="100"/>
      <c r="O6814" s="72" t="s">
        <v>229</v>
      </c>
      <c r="P6814" s="101"/>
      <c r="Q6814" s="132"/>
      <c r="R6814" s="102"/>
      <c r="S6814" s="91"/>
    </row>
    <row r="6815" spans="1:19" s="104" customFormat="1" ht="12.75" customHeight="1" x14ac:dyDescent="0.25">
      <c r="A6815" s="121"/>
      <c r="B6815" s="92" t="str">
        <f>IF(E6815="","",VLOOKUP(E6815,[1]PROJECTES!$C$14:$G$5000,2,FALSE))</f>
        <v/>
      </c>
      <c r="C6815" s="121"/>
      <c r="D6815" s="93" t="str">
        <f>IF(E6815="","",VLOOKUP(E6815,[1]PROJECTES!$C$14:$G$5000,5,FALSE))</f>
        <v/>
      </c>
      <c r="E6815" s="117"/>
      <c r="F6815" s="95"/>
      <c r="G6815" s="96" t="str">
        <f>IF(E6815="","",VLOOKUP(E6815,[1]PROJECTES!$C$14:$G$5000,4,FALSE))</f>
        <v/>
      </c>
      <c r="H6815" s="118"/>
      <c r="I6815" s="97" t="str">
        <f>IF(H6815="","",VLOOKUP(H6815,BD!B$2:C$16,2,FALSE))</f>
        <v/>
      </c>
      <c r="J6815" s="98"/>
      <c r="K6815" s="135" t="str">
        <f t="shared" si="224"/>
        <v/>
      </c>
      <c r="L6815" s="99" t="str">
        <f t="shared" ca="1" si="225"/>
        <v>-</v>
      </c>
      <c r="M6815" s="93" t="str">
        <f>IF(E6815="","",VLOOKUP(E6815,[1]PROJECTES!$C$14:$Z$5000,21,FALSE))</f>
        <v/>
      </c>
      <c r="N6815" s="100"/>
      <c r="O6815" s="72" t="s">
        <v>229</v>
      </c>
      <c r="P6815" s="101"/>
      <c r="Q6815" s="132"/>
      <c r="R6815" s="102"/>
      <c r="S6815" s="91"/>
    </row>
    <row r="6816" spans="1:19" s="104" customFormat="1" ht="12.75" customHeight="1" x14ac:dyDescent="0.25">
      <c r="A6816" s="121"/>
      <c r="B6816" s="92" t="str">
        <f>IF(E6816="","",VLOOKUP(E6816,[1]PROJECTES!$C$14:$G$5000,2,FALSE))</f>
        <v/>
      </c>
      <c r="C6816" s="121"/>
      <c r="D6816" s="93" t="str">
        <f>IF(E6816="","",VLOOKUP(E6816,[1]PROJECTES!$C$14:$G$5000,5,FALSE))</f>
        <v/>
      </c>
      <c r="E6816" s="117"/>
      <c r="F6816" s="95"/>
      <c r="G6816" s="96" t="str">
        <f>IF(E6816="","",VLOOKUP(E6816,[1]PROJECTES!$C$14:$G$5000,4,FALSE))</f>
        <v/>
      </c>
      <c r="H6816" s="118"/>
      <c r="I6816" s="97" t="str">
        <f>IF(H6816="","",VLOOKUP(H6816,BD!B$2:C$16,2,FALSE))</f>
        <v/>
      </c>
      <c r="J6816" s="98"/>
      <c r="K6816" s="135" t="str">
        <f t="shared" si="224"/>
        <v/>
      </c>
      <c r="L6816" s="99" t="str">
        <f t="shared" ca="1" si="225"/>
        <v>-</v>
      </c>
      <c r="M6816" s="93" t="str">
        <f>IF(E6816="","",VLOOKUP(E6816,[1]PROJECTES!$C$14:$Z$5000,21,FALSE))</f>
        <v/>
      </c>
      <c r="N6816" s="100"/>
      <c r="O6816" s="72" t="s">
        <v>229</v>
      </c>
      <c r="P6816" s="101"/>
      <c r="Q6816" s="132"/>
      <c r="R6816" s="102"/>
      <c r="S6816" s="91"/>
    </row>
    <row r="6817" spans="1:19" s="104" customFormat="1" ht="12.75" customHeight="1" x14ac:dyDescent="0.25">
      <c r="A6817" s="121"/>
      <c r="B6817" s="92" t="str">
        <f>IF(E6817="","",VLOOKUP(E6817,[1]PROJECTES!$C$14:$G$5000,2,FALSE))</f>
        <v/>
      </c>
      <c r="C6817" s="121"/>
      <c r="D6817" s="93" t="str">
        <f>IF(E6817="","",VLOOKUP(E6817,[1]PROJECTES!$C$14:$G$5000,5,FALSE))</f>
        <v/>
      </c>
      <c r="E6817" s="117"/>
      <c r="F6817" s="95"/>
      <c r="G6817" s="96" t="str">
        <f>IF(E6817="","",VLOOKUP(E6817,[1]PROJECTES!$C$14:$G$5000,4,FALSE))</f>
        <v/>
      </c>
      <c r="H6817" s="118"/>
      <c r="I6817" s="97" t="str">
        <f>IF(H6817="","",VLOOKUP(H6817,BD!B$2:C$16,2,FALSE))</f>
        <v/>
      </c>
      <c r="J6817" s="98"/>
      <c r="K6817" s="135" t="str">
        <f t="shared" si="224"/>
        <v/>
      </c>
      <c r="L6817" s="99" t="str">
        <f t="shared" ca="1" si="225"/>
        <v>-</v>
      </c>
      <c r="M6817" s="93" t="str">
        <f>IF(E6817="","",VLOOKUP(E6817,[1]PROJECTES!$C$14:$Z$5000,21,FALSE))</f>
        <v/>
      </c>
      <c r="N6817" s="100"/>
      <c r="O6817" s="72" t="s">
        <v>229</v>
      </c>
      <c r="P6817" s="101"/>
      <c r="Q6817" s="132"/>
      <c r="R6817" s="102"/>
      <c r="S6817" s="91"/>
    </row>
    <row r="6818" spans="1:19" s="104" customFormat="1" ht="12.75" customHeight="1" x14ac:dyDescent="0.25">
      <c r="A6818" s="121"/>
      <c r="B6818" s="92" t="str">
        <f>IF(E6818="","",VLOOKUP(E6818,[1]PROJECTES!$C$14:$G$5000,2,FALSE))</f>
        <v/>
      </c>
      <c r="C6818" s="121"/>
      <c r="D6818" s="93" t="str">
        <f>IF(E6818="","",VLOOKUP(E6818,[1]PROJECTES!$C$14:$G$5000,5,FALSE))</f>
        <v/>
      </c>
      <c r="E6818" s="117"/>
      <c r="F6818" s="95"/>
      <c r="G6818" s="96" t="str">
        <f>IF(E6818="","",VLOOKUP(E6818,[1]PROJECTES!$C$14:$G$5000,4,FALSE))</f>
        <v/>
      </c>
      <c r="H6818" s="118"/>
      <c r="I6818" s="97" t="str">
        <f>IF(H6818="","",VLOOKUP(H6818,BD!B$2:C$16,2,FALSE))</f>
        <v/>
      </c>
      <c r="J6818" s="98"/>
      <c r="K6818" s="135" t="str">
        <f t="shared" si="224"/>
        <v/>
      </c>
      <c r="L6818" s="99" t="str">
        <f t="shared" ca="1" si="225"/>
        <v>-</v>
      </c>
      <c r="M6818" s="93" t="str">
        <f>IF(E6818="","",VLOOKUP(E6818,[1]PROJECTES!$C$14:$Z$5000,21,FALSE))</f>
        <v/>
      </c>
      <c r="N6818" s="100"/>
      <c r="O6818" s="72" t="s">
        <v>229</v>
      </c>
      <c r="P6818" s="101"/>
      <c r="Q6818" s="132"/>
      <c r="R6818" s="102"/>
      <c r="S6818" s="91"/>
    </row>
    <row r="6819" spans="1:19" s="104" customFormat="1" ht="12.75" customHeight="1" x14ac:dyDescent="0.25">
      <c r="A6819" s="121"/>
      <c r="B6819" s="92" t="str">
        <f>IF(E6819="","",VLOOKUP(E6819,[1]PROJECTES!$C$14:$G$5000,2,FALSE))</f>
        <v/>
      </c>
      <c r="C6819" s="121"/>
      <c r="D6819" s="93" t="str">
        <f>IF(E6819="","",VLOOKUP(E6819,[1]PROJECTES!$C$14:$G$5000,5,FALSE))</f>
        <v/>
      </c>
      <c r="E6819" s="117"/>
      <c r="F6819" s="95"/>
      <c r="G6819" s="96" t="str">
        <f>IF(E6819="","",VLOOKUP(E6819,[1]PROJECTES!$C$14:$G$5000,4,FALSE))</f>
        <v/>
      </c>
      <c r="H6819" s="118"/>
      <c r="I6819" s="97" t="str">
        <f>IF(H6819="","",VLOOKUP(H6819,BD!B$2:C$16,2,FALSE))</f>
        <v/>
      </c>
      <c r="J6819" s="98"/>
      <c r="K6819" s="135" t="str">
        <f t="shared" si="224"/>
        <v/>
      </c>
      <c r="L6819" s="99" t="str">
        <f t="shared" ca="1" si="225"/>
        <v>-</v>
      </c>
      <c r="M6819" s="93" t="str">
        <f>IF(E6819="","",VLOOKUP(E6819,[1]PROJECTES!$C$14:$Z$5000,21,FALSE))</f>
        <v/>
      </c>
      <c r="N6819" s="100"/>
      <c r="O6819" s="72" t="s">
        <v>229</v>
      </c>
      <c r="P6819" s="101"/>
      <c r="Q6819" s="132"/>
      <c r="R6819" s="102"/>
      <c r="S6819" s="91"/>
    </row>
    <row r="6820" spans="1:19" s="104" customFormat="1" ht="12.75" customHeight="1" x14ac:dyDescent="0.25">
      <c r="A6820" s="121"/>
      <c r="B6820" s="92" t="str">
        <f>IF(E6820="","",VLOOKUP(E6820,[1]PROJECTES!$C$14:$G$5000,2,FALSE))</f>
        <v/>
      </c>
      <c r="C6820" s="121"/>
      <c r="D6820" s="93" t="str">
        <f>IF(E6820="","",VLOOKUP(E6820,[1]PROJECTES!$C$14:$G$5000,5,FALSE))</f>
        <v/>
      </c>
      <c r="E6820" s="117"/>
      <c r="F6820" s="95"/>
      <c r="G6820" s="96" t="str">
        <f>IF(E6820="","",VLOOKUP(E6820,[1]PROJECTES!$C$14:$G$5000,4,FALSE))</f>
        <v/>
      </c>
      <c r="H6820" s="118"/>
      <c r="I6820" s="97" t="str">
        <f>IF(H6820="","",VLOOKUP(H6820,BD!B$2:C$16,2,FALSE))</f>
        <v/>
      </c>
      <c r="J6820" s="98"/>
      <c r="K6820" s="135" t="str">
        <f t="shared" si="224"/>
        <v/>
      </c>
      <c r="L6820" s="99" t="str">
        <f t="shared" ca="1" si="225"/>
        <v>-</v>
      </c>
      <c r="M6820" s="93" t="str">
        <f>IF(E6820="","",VLOOKUP(E6820,[1]PROJECTES!$C$14:$Z$5000,21,FALSE))</f>
        <v/>
      </c>
      <c r="N6820" s="100"/>
      <c r="O6820" s="72" t="s">
        <v>229</v>
      </c>
      <c r="P6820" s="101"/>
      <c r="Q6820" s="132"/>
      <c r="R6820" s="102"/>
      <c r="S6820" s="91"/>
    </row>
    <row r="6821" spans="1:19" s="104" customFormat="1" ht="12.75" customHeight="1" x14ac:dyDescent="0.25">
      <c r="A6821" s="121"/>
      <c r="B6821" s="92" t="str">
        <f>IF(E6821="","",VLOOKUP(E6821,[1]PROJECTES!$C$14:$G$5000,2,FALSE))</f>
        <v/>
      </c>
      <c r="C6821" s="121"/>
      <c r="D6821" s="93" t="str">
        <f>IF(E6821="","",VLOOKUP(E6821,[1]PROJECTES!$C$14:$G$5000,5,FALSE))</f>
        <v/>
      </c>
      <c r="E6821" s="117"/>
      <c r="F6821" s="95"/>
      <c r="G6821" s="96" t="str">
        <f>IF(E6821="","",VLOOKUP(E6821,[1]PROJECTES!$C$14:$G$5000,4,FALSE))</f>
        <v/>
      </c>
      <c r="H6821" s="118"/>
      <c r="I6821" s="97" t="str">
        <f>IF(H6821="","",VLOOKUP(H6821,BD!B$2:C$16,2,FALSE))</f>
        <v/>
      </c>
      <c r="J6821" s="98"/>
      <c r="K6821" s="135" t="str">
        <f t="shared" si="224"/>
        <v/>
      </c>
      <c r="L6821" s="99" t="str">
        <f t="shared" ca="1" si="225"/>
        <v>-</v>
      </c>
      <c r="M6821" s="93" t="str">
        <f>IF(E6821="","",VLOOKUP(E6821,[1]PROJECTES!$C$14:$Z$5000,21,FALSE))</f>
        <v/>
      </c>
      <c r="N6821" s="100"/>
      <c r="O6821" s="72" t="s">
        <v>229</v>
      </c>
      <c r="P6821" s="101"/>
      <c r="Q6821" s="132"/>
      <c r="R6821" s="102"/>
      <c r="S6821" s="91"/>
    </row>
    <row r="6822" spans="1:19" s="104" customFormat="1" ht="12.75" customHeight="1" x14ac:dyDescent="0.25">
      <c r="A6822" s="121"/>
      <c r="B6822" s="92" t="str">
        <f>IF(E6822="","",VLOOKUP(E6822,[1]PROJECTES!$C$14:$G$5000,2,FALSE))</f>
        <v/>
      </c>
      <c r="C6822" s="121"/>
      <c r="D6822" s="93" t="str">
        <f>IF(E6822="","",VLOOKUP(E6822,[1]PROJECTES!$C$14:$G$5000,5,FALSE))</f>
        <v/>
      </c>
      <c r="E6822" s="117"/>
      <c r="F6822" s="95"/>
      <c r="G6822" s="96" t="str">
        <f>IF(E6822="","",VLOOKUP(E6822,[1]PROJECTES!$C$14:$G$5000,4,FALSE))</f>
        <v/>
      </c>
      <c r="H6822" s="118"/>
      <c r="I6822" s="97" t="str">
        <f>IF(H6822="","",VLOOKUP(H6822,BD!B$2:C$16,2,FALSE))</f>
        <v/>
      </c>
      <c r="J6822" s="98"/>
      <c r="K6822" s="135" t="str">
        <f t="shared" si="224"/>
        <v/>
      </c>
      <c r="L6822" s="99" t="str">
        <f t="shared" ca="1" si="225"/>
        <v>-</v>
      </c>
      <c r="M6822" s="93" t="str">
        <f>IF(E6822="","",VLOOKUP(E6822,[1]PROJECTES!$C$14:$Z$5000,21,FALSE))</f>
        <v/>
      </c>
      <c r="N6822" s="100"/>
      <c r="O6822" s="72" t="s">
        <v>229</v>
      </c>
      <c r="P6822" s="101"/>
      <c r="Q6822" s="132"/>
      <c r="R6822" s="102"/>
      <c r="S6822" s="91"/>
    </row>
    <row r="6823" spans="1:19" s="104" customFormat="1" ht="12.75" customHeight="1" x14ac:dyDescent="0.25">
      <c r="A6823" s="121"/>
      <c r="B6823" s="92" t="str">
        <f>IF(E6823="","",VLOOKUP(E6823,[1]PROJECTES!$C$14:$G$5000,2,FALSE))</f>
        <v/>
      </c>
      <c r="C6823" s="121"/>
      <c r="D6823" s="93" t="str">
        <f>IF(E6823="","",VLOOKUP(E6823,[1]PROJECTES!$C$14:$G$5000,5,FALSE))</f>
        <v/>
      </c>
      <c r="E6823" s="117"/>
      <c r="F6823" s="95"/>
      <c r="G6823" s="96" t="str">
        <f>IF(E6823="","",VLOOKUP(E6823,[1]PROJECTES!$C$14:$G$5000,4,FALSE))</f>
        <v/>
      </c>
      <c r="H6823" s="118"/>
      <c r="I6823" s="97" t="str">
        <f>IF(H6823="","",VLOOKUP(H6823,BD!B$2:C$16,2,FALSE))</f>
        <v/>
      </c>
      <c r="J6823" s="98"/>
      <c r="K6823" s="135" t="str">
        <f t="shared" si="224"/>
        <v/>
      </c>
      <c r="L6823" s="99" t="str">
        <f t="shared" ca="1" si="225"/>
        <v>-</v>
      </c>
      <c r="M6823" s="93" t="str">
        <f>IF(E6823="","",VLOOKUP(E6823,[1]PROJECTES!$C$14:$Z$5000,21,FALSE))</f>
        <v/>
      </c>
      <c r="N6823" s="100"/>
      <c r="O6823" s="72" t="s">
        <v>229</v>
      </c>
      <c r="P6823" s="101"/>
      <c r="Q6823" s="132"/>
      <c r="R6823" s="102"/>
      <c r="S6823" s="91"/>
    </row>
    <row r="6824" spans="1:19" s="104" customFormat="1" ht="12.75" customHeight="1" x14ac:dyDescent="0.25">
      <c r="A6824" s="121"/>
      <c r="B6824" s="92" t="str">
        <f>IF(E6824="","",VLOOKUP(E6824,[1]PROJECTES!$C$14:$G$5000,2,FALSE))</f>
        <v/>
      </c>
      <c r="C6824" s="121"/>
      <c r="D6824" s="93" t="str">
        <f>IF(E6824="","",VLOOKUP(E6824,[1]PROJECTES!$C$14:$G$5000,5,FALSE))</f>
        <v/>
      </c>
      <c r="E6824" s="117"/>
      <c r="F6824" s="95"/>
      <c r="G6824" s="96" t="str">
        <f>IF(E6824="","",VLOOKUP(E6824,[1]PROJECTES!$C$14:$G$5000,4,FALSE))</f>
        <v/>
      </c>
      <c r="H6824" s="118"/>
      <c r="I6824" s="97" t="str">
        <f>IF(H6824="","",VLOOKUP(H6824,BD!B$2:C$16,2,FALSE))</f>
        <v/>
      </c>
      <c r="J6824" s="98"/>
      <c r="K6824" s="135" t="str">
        <f t="shared" si="224"/>
        <v/>
      </c>
      <c r="L6824" s="99" t="str">
        <f t="shared" ca="1" si="225"/>
        <v>-</v>
      </c>
      <c r="M6824" s="93" t="str">
        <f>IF(E6824="","",VLOOKUP(E6824,[1]PROJECTES!$C$14:$Z$5000,21,FALSE))</f>
        <v/>
      </c>
      <c r="N6824" s="100"/>
      <c r="O6824" s="72" t="s">
        <v>229</v>
      </c>
      <c r="P6824" s="101"/>
      <c r="Q6824" s="132"/>
      <c r="R6824" s="102"/>
      <c r="S6824" s="91"/>
    </row>
    <row r="6825" spans="1:19" s="104" customFormat="1" ht="12.75" customHeight="1" x14ac:dyDescent="0.25">
      <c r="A6825" s="121"/>
      <c r="B6825" s="92" t="str">
        <f>IF(E6825="","",VLOOKUP(E6825,[1]PROJECTES!$C$14:$G$5000,2,FALSE))</f>
        <v/>
      </c>
      <c r="C6825" s="121"/>
      <c r="D6825" s="93" t="str">
        <f>IF(E6825="","",VLOOKUP(E6825,[1]PROJECTES!$C$14:$G$5000,5,FALSE))</f>
        <v/>
      </c>
      <c r="E6825" s="117"/>
      <c r="F6825" s="95"/>
      <c r="G6825" s="96" t="str">
        <f>IF(E6825="","",VLOOKUP(E6825,[1]PROJECTES!$C$14:$G$5000,4,FALSE))</f>
        <v/>
      </c>
      <c r="H6825" s="118"/>
      <c r="I6825" s="97" t="str">
        <f>IF(H6825="","",VLOOKUP(H6825,BD!B$2:C$16,2,FALSE))</f>
        <v/>
      </c>
      <c r="J6825" s="98"/>
      <c r="K6825" s="135" t="str">
        <f t="shared" si="224"/>
        <v/>
      </c>
      <c r="L6825" s="99" t="str">
        <f t="shared" ca="1" si="225"/>
        <v>-</v>
      </c>
      <c r="M6825" s="93" t="str">
        <f>IF(E6825="","",VLOOKUP(E6825,[1]PROJECTES!$C$14:$Z$5000,21,FALSE))</f>
        <v/>
      </c>
      <c r="N6825" s="100"/>
      <c r="O6825" s="72" t="s">
        <v>229</v>
      </c>
      <c r="P6825" s="101"/>
      <c r="Q6825" s="132"/>
      <c r="R6825" s="102"/>
      <c r="S6825" s="91"/>
    </row>
    <row r="6826" spans="1:19" s="104" customFormat="1" ht="12.75" customHeight="1" x14ac:dyDescent="0.25">
      <c r="A6826" s="121"/>
      <c r="B6826" s="92" t="str">
        <f>IF(E6826="","",VLOOKUP(E6826,[1]PROJECTES!$C$14:$G$5000,2,FALSE))</f>
        <v/>
      </c>
      <c r="C6826" s="121"/>
      <c r="D6826" s="93" t="str">
        <f>IF(E6826="","",VLOOKUP(E6826,[1]PROJECTES!$C$14:$G$5000,5,FALSE))</f>
        <v/>
      </c>
      <c r="E6826" s="117"/>
      <c r="F6826" s="95"/>
      <c r="G6826" s="96" t="str">
        <f>IF(E6826="","",VLOOKUP(E6826,[1]PROJECTES!$C$14:$G$5000,4,FALSE))</f>
        <v/>
      </c>
      <c r="H6826" s="118"/>
      <c r="I6826" s="97" t="str">
        <f>IF(H6826="","",VLOOKUP(H6826,BD!B$2:C$16,2,FALSE))</f>
        <v/>
      </c>
      <c r="J6826" s="98"/>
      <c r="K6826" s="135" t="str">
        <f t="shared" si="224"/>
        <v/>
      </c>
      <c r="L6826" s="99" t="str">
        <f t="shared" ca="1" si="225"/>
        <v>-</v>
      </c>
      <c r="M6826" s="93" t="str">
        <f>IF(E6826="","",VLOOKUP(E6826,[1]PROJECTES!$C$14:$Z$5000,21,FALSE))</f>
        <v/>
      </c>
      <c r="N6826" s="100"/>
      <c r="O6826" s="72" t="s">
        <v>229</v>
      </c>
      <c r="P6826" s="101"/>
      <c r="Q6826" s="132"/>
      <c r="R6826" s="102"/>
      <c r="S6826" s="91"/>
    </row>
    <row r="6827" spans="1:19" s="104" customFormat="1" ht="12.75" customHeight="1" x14ac:dyDescent="0.25">
      <c r="A6827" s="121"/>
      <c r="B6827" s="92" t="str">
        <f>IF(E6827="","",VLOOKUP(E6827,[1]PROJECTES!$C$14:$G$5000,2,FALSE))</f>
        <v/>
      </c>
      <c r="C6827" s="121"/>
      <c r="D6827" s="93" t="str">
        <f>IF(E6827="","",VLOOKUP(E6827,[1]PROJECTES!$C$14:$G$5000,5,FALSE))</f>
        <v/>
      </c>
      <c r="E6827" s="117"/>
      <c r="F6827" s="95"/>
      <c r="G6827" s="96" t="str">
        <f>IF(E6827="","",VLOOKUP(E6827,[1]PROJECTES!$C$14:$G$5000,4,FALSE))</f>
        <v/>
      </c>
      <c r="H6827" s="118"/>
      <c r="I6827" s="97" t="str">
        <f>IF(H6827="","",VLOOKUP(H6827,BD!B$2:C$16,2,FALSE))</f>
        <v/>
      </c>
      <c r="J6827" s="98"/>
      <c r="K6827" s="135" t="str">
        <f t="shared" si="224"/>
        <v/>
      </c>
      <c r="L6827" s="99" t="str">
        <f t="shared" ca="1" si="225"/>
        <v>-</v>
      </c>
      <c r="M6827" s="93" t="str">
        <f>IF(E6827="","",VLOOKUP(E6827,[1]PROJECTES!$C$14:$Z$5000,21,FALSE))</f>
        <v/>
      </c>
      <c r="N6827" s="100"/>
      <c r="O6827" s="72" t="s">
        <v>229</v>
      </c>
      <c r="P6827" s="101"/>
      <c r="Q6827" s="132"/>
      <c r="R6827" s="102"/>
      <c r="S6827" s="91"/>
    </row>
    <row r="6828" spans="1:19" s="104" customFormat="1" ht="12.75" customHeight="1" x14ac:dyDescent="0.25">
      <c r="A6828" s="121"/>
      <c r="B6828" s="92" t="str">
        <f>IF(E6828="","",VLOOKUP(E6828,[1]PROJECTES!$C$14:$G$5000,2,FALSE))</f>
        <v/>
      </c>
      <c r="C6828" s="121"/>
      <c r="D6828" s="93" t="str">
        <f>IF(E6828="","",VLOOKUP(E6828,[1]PROJECTES!$C$14:$G$5000,5,FALSE))</f>
        <v/>
      </c>
      <c r="E6828" s="117"/>
      <c r="F6828" s="95"/>
      <c r="G6828" s="96" t="str">
        <f>IF(E6828="","",VLOOKUP(E6828,[1]PROJECTES!$C$14:$G$5000,4,FALSE))</f>
        <v/>
      </c>
      <c r="H6828" s="118"/>
      <c r="I6828" s="97" t="str">
        <f>IF(H6828="","",VLOOKUP(H6828,BD!B$2:C$16,2,FALSE))</f>
        <v/>
      </c>
      <c r="J6828" s="98"/>
      <c r="K6828" s="135" t="str">
        <f t="shared" ref="K6828:K6891" si="226">IF(J6828="","",WEEKNUM(J6828,2)-0)</f>
        <v/>
      </c>
      <c r="L6828" s="99" t="str">
        <f t="shared" ref="L6828:L6891" ca="1" si="227">IF(M6828="","-",IF(G6828="TA","-",+M6828-TODAY()))</f>
        <v>-</v>
      </c>
      <c r="M6828" s="93" t="str">
        <f>IF(E6828="","",VLOOKUP(E6828,[1]PROJECTES!$C$14:$Z$5000,21,FALSE))</f>
        <v/>
      </c>
      <c r="N6828" s="100"/>
      <c r="O6828" s="72" t="s">
        <v>229</v>
      </c>
      <c r="P6828" s="101"/>
      <c r="Q6828" s="132"/>
      <c r="R6828" s="102"/>
      <c r="S6828" s="91"/>
    </row>
    <row r="6829" spans="1:19" s="104" customFormat="1" ht="12.75" customHeight="1" x14ac:dyDescent="0.25">
      <c r="A6829" s="121"/>
      <c r="B6829" s="92" t="str">
        <f>IF(E6829="","",VLOOKUP(E6829,[1]PROJECTES!$C$14:$G$5000,2,FALSE))</f>
        <v/>
      </c>
      <c r="C6829" s="121"/>
      <c r="D6829" s="93" t="str">
        <f>IF(E6829="","",VLOOKUP(E6829,[1]PROJECTES!$C$14:$G$5000,5,FALSE))</f>
        <v/>
      </c>
      <c r="E6829" s="117"/>
      <c r="F6829" s="95"/>
      <c r="G6829" s="96" t="str">
        <f>IF(E6829="","",VLOOKUP(E6829,[1]PROJECTES!$C$14:$G$5000,4,FALSE))</f>
        <v/>
      </c>
      <c r="H6829" s="118"/>
      <c r="I6829" s="97" t="str">
        <f>IF(H6829="","",VLOOKUP(H6829,BD!B$2:C$16,2,FALSE))</f>
        <v/>
      </c>
      <c r="J6829" s="98"/>
      <c r="K6829" s="135" t="str">
        <f t="shared" si="226"/>
        <v/>
      </c>
      <c r="L6829" s="99" t="str">
        <f t="shared" ca="1" si="227"/>
        <v>-</v>
      </c>
      <c r="M6829" s="93" t="str">
        <f>IF(E6829="","",VLOOKUP(E6829,[1]PROJECTES!$C$14:$Z$5000,21,FALSE))</f>
        <v/>
      </c>
      <c r="N6829" s="100"/>
      <c r="O6829" s="72" t="s">
        <v>229</v>
      </c>
      <c r="P6829" s="101"/>
      <c r="Q6829" s="132"/>
      <c r="R6829" s="102"/>
      <c r="S6829" s="91"/>
    </row>
    <row r="6830" spans="1:19" s="104" customFormat="1" ht="12.75" customHeight="1" x14ac:dyDescent="0.25">
      <c r="A6830" s="121"/>
      <c r="B6830" s="92" t="str">
        <f>IF(E6830="","",VLOOKUP(E6830,[1]PROJECTES!$C$14:$G$5000,2,FALSE))</f>
        <v/>
      </c>
      <c r="C6830" s="121"/>
      <c r="D6830" s="93" t="str">
        <f>IF(E6830="","",VLOOKUP(E6830,[1]PROJECTES!$C$14:$G$5000,5,FALSE))</f>
        <v/>
      </c>
      <c r="E6830" s="117"/>
      <c r="F6830" s="95"/>
      <c r="G6830" s="96" t="str">
        <f>IF(E6830="","",VLOOKUP(E6830,[1]PROJECTES!$C$14:$G$5000,4,FALSE))</f>
        <v/>
      </c>
      <c r="H6830" s="118"/>
      <c r="I6830" s="97" t="str">
        <f>IF(H6830="","",VLOOKUP(H6830,BD!B$2:C$16,2,FALSE))</f>
        <v/>
      </c>
      <c r="J6830" s="98"/>
      <c r="K6830" s="135" t="str">
        <f t="shared" si="226"/>
        <v/>
      </c>
      <c r="L6830" s="99" t="str">
        <f t="shared" ca="1" si="227"/>
        <v>-</v>
      </c>
      <c r="M6830" s="93" t="str">
        <f>IF(E6830="","",VLOOKUP(E6830,[1]PROJECTES!$C$14:$Z$5000,21,FALSE))</f>
        <v/>
      </c>
      <c r="N6830" s="100"/>
      <c r="O6830" s="72" t="s">
        <v>229</v>
      </c>
      <c r="P6830" s="101"/>
      <c r="Q6830" s="132"/>
      <c r="R6830" s="102"/>
      <c r="S6830" s="91"/>
    </row>
    <row r="6831" spans="1:19" s="104" customFormat="1" ht="12.75" customHeight="1" x14ac:dyDescent="0.25">
      <c r="A6831" s="121"/>
      <c r="B6831" s="92" t="str">
        <f>IF(E6831="","",VLOOKUP(E6831,[1]PROJECTES!$C$14:$G$5000,2,FALSE))</f>
        <v/>
      </c>
      <c r="C6831" s="121"/>
      <c r="D6831" s="93" t="str">
        <f>IF(E6831="","",VLOOKUP(E6831,[1]PROJECTES!$C$14:$G$5000,5,FALSE))</f>
        <v/>
      </c>
      <c r="E6831" s="117"/>
      <c r="F6831" s="95"/>
      <c r="G6831" s="96" t="str">
        <f>IF(E6831="","",VLOOKUP(E6831,[1]PROJECTES!$C$14:$G$5000,4,FALSE))</f>
        <v/>
      </c>
      <c r="H6831" s="118"/>
      <c r="I6831" s="97" t="str">
        <f>IF(H6831="","",VLOOKUP(H6831,BD!B$2:C$16,2,FALSE))</f>
        <v/>
      </c>
      <c r="J6831" s="98"/>
      <c r="K6831" s="135" t="str">
        <f t="shared" si="226"/>
        <v/>
      </c>
      <c r="L6831" s="99" t="str">
        <f t="shared" ca="1" si="227"/>
        <v>-</v>
      </c>
      <c r="M6831" s="93" t="str">
        <f>IF(E6831="","",VLOOKUP(E6831,[1]PROJECTES!$C$14:$Z$5000,21,FALSE))</f>
        <v/>
      </c>
      <c r="N6831" s="100"/>
      <c r="O6831" s="72" t="s">
        <v>229</v>
      </c>
      <c r="P6831" s="101"/>
      <c r="Q6831" s="132"/>
      <c r="R6831" s="102"/>
      <c r="S6831" s="91"/>
    </row>
    <row r="6832" spans="1:19" s="104" customFormat="1" ht="12.75" customHeight="1" x14ac:dyDescent="0.25">
      <c r="A6832" s="121"/>
      <c r="B6832" s="92" t="str">
        <f>IF(E6832="","",VLOOKUP(E6832,[1]PROJECTES!$C$14:$G$5000,2,FALSE))</f>
        <v/>
      </c>
      <c r="C6832" s="121"/>
      <c r="D6832" s="93" t="str">
        <f>IF(E6832="","",VLOOKUP(E6832,[1]PROJECTES!$C$14:$G$5000,5,FALSE))</f>
        <v/>
      </c>
      <c r="E6832" s="117"/>
      <c r="F6832" s="95"/>
      <c r="G6832" s="96" t="str">
        <f>IF(E6832="","",VLOOKUP(E6832,[1]PROJECTES!$C$14:$G$5000,4,FALSE))</f>
        <v/>
      </c>
      <c r="H6832" s="118"/>
      <c r="I6832" s="97" t="str">
        <f>IF(H6832="","",VLOOKUP(H6832,BD!B$2:C$16,2,FALSE))</f>
        <v/>
      </c>
      <c r="J6832" s="98"/>
      <c r="K6832" s="135" t="str">
        <f t="shared" si="226"/>
        <v/>
      </c>
      <c r="L6832" s="99" t="str">
        <f t="shared" ca="1" si="227"/>
        <v>-</v>
      </c>
      <c r="M6832" s="93" t="str">
        <f>IF(E6832="","",VLOOKUP(E6832,[1]PROJECTES!$C$14:$Z$5000,21,FALSE))</f>
        <v/>
      </c>
      <c r="N6832" s="100"/>
      <c r="O6832" s="72" t="s">
        <v>229</v>
      </c>
      <c r="P6832" s="101"/>
      <c r="Q6832" s="132"/>
      <c r="R6832" s="102"/>
      <c r="S6832" s="91"/>
    </row>
    <row r="6833" spans="1:19" s="104" customFormat="1" ht="12.75" customHeight="1" x14ac:dyDescent="0.25">
      <c r="A6833" s="121"/>
      <c r="B6833" s="92" t="str">
        <f>IF(E6833="","",VLOOKUP(E6833,[1]PROJECTES!$C$14:$G$5000,2,FALSE))</f>
        <v/>
      </c>
      <c r="C6833" s="121"/>
      <c r="D6833" s="93" t="str">
        <f>IF(E6833="","",VLOOKUP(E6833,[1]PROJECTES!$C$14:$G$5000,5,FALSE))</f>
        <v/>
      </c>
      <c r="E6833" s="117"/>
      <c r="F6833" s="95"/>
      <c r="G6833" s="96" t="str">
        <f>IF(E6833="","",VLOOKUP(E6833,[1]PROJECTES!$C$14:$G$5000,4,FALSE))</f>
        <v/>
      </c>
      <c r="H6833" s="118"/>
      <c r="I6833" s="97" t="str">
        <f>IF(H6833="","",VLOOKUP(H6833,BD!B$2:C$16,2,FALSE))</f>
        <v/>
      </c>
      <c r="J6833" s="98"/>
      <c r="K6833" s="135" t="str">
        <f t="shared" si="226"/>
        <v/>
      </c>
      <c r="L6833" s="99" t="str">
        <f t="shared" ca="1" si="227"/>
        <v>-</v>
      </c>
      <c r="M6833" s="93" t="str">
        <f>IF(E6833="","",VLOOKUP(E6833,[1]PROJECTES!$C$14:$Z$5000,21,FALSE))</f>
        <v/>
      </c>
      <c r="N6833" s="100"/>
      <c r="O6833" s="72" t="s">
        <v>229</v>
      </c>
      <c r="P6833" s="101"/>
      <c r="Q6833" s="132"/>
      <c r="R6833" s="102"/>
      <c r="S6833" s="91"/>
    </row>
    <row r="6834" spans="1:19" s="104" customFormat="1" ht="12.75" customHeight="1" x14ac:dyDescent="0.25">
      <c r="A6834" s="121"/>
      <c r="B6834" s="92" t="str">
        <f>IF(E6834="","",VLOOKUP(E6834,[1]PROJECTES!$C$14:$G$5000,2,FALSE))</f>
        <v/>
      </c>
      <c r="C6834" s="121"/>
      <c r="D6834" s="93" t="str">
        <f>IF(E6834="","",VLOOKUP(E6834,[1]PROJECTES!$C$14:$G$5000,5,FALSE))</f>
        <v/>
      </c>
      <c r="E6834" s="117"/>
      <c r="F6834" s="95"/>
      <c r="G6834" s="96" t="str">
        <f>IF(E6834="","",VLOOKUP(E6834,[1]PROJECTES!$C$14:$G$5000,4,FALSE))</f>
        <v/>
      </c>
      <c r="H6834" s="118"/>
      <c r="I6834" s="97" t="str">
        <f>IF(H6834="","",VLOOKUP(H6834,BD!B$2:C$16,2,FALSE))</f>
        <v/>
      </c>
      <c r="J6834" s="98"/>
      <c r="K6834" s="135" t="str">
        <f t="shared" si="226"/>
        <v/>
      </c>
      <c r="L6834" s="99" t="str">
        <f t="shared" ca="1" si="227"/>
        <v>-</v>
      </c>
      <c r="M6834" s="93" t="str">
        <f>IF(E6834="","",VLOOKUP(E6834,[1]PROJECTES!$C$14:$Z$5000,21,FALSE))</f>
        <v/>
      </c>
      <c r="N6834" s="100"/>
      <c r="O6834" s="72" t="s">
        <v>229</v>
      </c>
      <c r="P6834" s="101"/>
      <c r="Q6834" s="132"/>
      <c r="R6834" s="102"/>
      <c r="S6834" s="91"/>
    </row>
    <row r="6835" spans="1:19" s="104" customFormat="1" ht="12.75" customHeight="1" x14ac:dyDescent="0.25">
      <c r="A6835" s="121"/>
      <c r="B6835" s="92" t="str">
        <f>IF(E6835="","",VLOOKUP(E6835,[1]PROJECTES!$C$14:$G$5000,2,FALSE))</f>
        <v/>
      </c>
      <c r="C6835" s="121"/>
      <c r="D6835" s="93" t="str">
        <f>IF(E6835="","",VLOOKUP(E6835,[1]PROJECTES!$C$14:$G$5000,5,FALSE))</f>
        <v/>
      </c>
      <c r="E6835" s="117"/>
      <c r="F6835" s="95"/>
      <c r="G6835" s="96" t="str">
        <f>IF(E6835="","",VLOOKUP(E6835,[1]PROJECTES!$C$14:$G$5000,4,FALSE))</f>
        <v/>
      </c>
      <c r="H6835" s="118"/>
      <c r="I6835" s="97" t="str">
        <f>IF(H6835="","",VLOOKUP(H6835,BD!B$2:C$16,2,FALSE))</f>
        <v/>
      </c>
      <c r="J6835" s="98"/>
      <c r="K6835" s="135" t="str">
        <f t="shared" si="226"/>
        <v/>
      </c>
      <c r="L6835" s="99" t="str">
        <f t="shared" ca="1" si="227"/>
        <v>-</v>
      </c>
      <c r="M6835" s="93" t="str">
        <f>IF(E6835="","",VLOOKUP(E6835,[1]PROJECTES!$C$14:$Z$5000,21,FALSE))</f>
        <v/>
      </c>
      <c r="N6835" s="100"/>
      <c r="O6835" s="72" t="s">
        <v>229</v>
      </c>
      <c r="P6835" s="101"/>
      <c r="Q6835" s="132"/>
      <c r="R6835" s="102"/>
      <c r="S6835" s="91"/>
    </row>
    <row r="6836" spans="1:19" s="104" customFormat="1" ht="12.75" customHeight="1" x14ac:dyDescent="0.25">
      <c r="A6836" s="121"/>
      <c r="B6836" s="92" t="str">
        <f>IF(E6836="","",VLOOKUP(E6836,[1]PROJECTES!$C$14:$G$5000,2,FALSE))</f>
        <v/>
      </c>
      <c r="C6836" s="121"/>
      <c r="D6836" s="93" t="str">
        <f>IF(E6836="","",VLOOKUP(E6836,[1]PROJECTES!$C$14:$G$5000,5,FALSE))</f>
        <v/>
      </c>
      <c r="E6836" s="117"/>
      <c r="F6836" s="95"/>
      <c r="G6836" s="96" t="str">
        <f>IF(E6836="","",VLOOKUP(E6836,[1]PROJECTES!$C$14:$G$5000,4,FALSE))</f>
        <v/>
      </c>
      <c r="H6836" s="118"/>
      <c r="I6836" s="97" t="str">
        <f>IF(H6836="","",VLOOKUP(H6836,BD!B$2:C$16,2,FALSE))</f>
        <v/>
      </c>
      <c r="J6836" s="98"/>
      <c r="K6836" s="135" t="str">
        <f t="shared" si="226"/>
        <v/>
      </c>
      <c r="L6836" s="99" t="str">
        <f t="shared" ca="1" si="227"/>
        <v>-</v>
      </c>
      <c r="M6836" s="93" t="str">
        <f>IF(E6836="","",VLOOKUP(E6836,[1]PROJECTES!$C$14:$Z$5000,21,FALSE))</f>
        <v/>
      </c>
      <c r="N6836" s="100"/>
      <c r="O6836" s="72" t="s">
        <v>229</v>
      </c>
      <c r="P6836" s="101"/>
      <c r="Q6836" s="132"/>
      <c r="R6836" s="102"/>
      <c r="S6836" s="91"/>
    </row>
    <row r="6837" spans="1:19" s="104" customFormat="1" ht="12.75" customHeight="1" x14ac:dyDescent="0.25">
      <c r="A6837" s="121"/>
      <c r="B6837" s="92" t="str">
        <f>IF(E6837="","",VLOOKUP(E6837,[1]PROJECTES!$C$14:$G$5000,2,FALSE))</f>
        <v/>
      </c>
      <c r="C6837" s="121"/>
      <c r="D6837" s="93" t="str">
        <f>IF(E6837="","",VLOOKUP(E6837,[1]PROJECTES!$C$14:$G$5000,5,FALSE))</f>
        <v/>
      </c>
      <c r="E6837" s="117"/>
      <c r="F6837" s="95"/>
      <c r="G6837" s="96" t="str">
        <f>IF(E6837="","",VLOOKUP(E6837,[1]PROJECTES!$C$14:$G$5000,4,FALSE))</f>
        <v/>
      </c>
      <c r="H6837" s="118"/>
      <c r="I6837" s="97" t="str">
        <f>IF(H6837="","",VLOOKUP(H6837,BD!B$2:C$16,2,FALSE))</f>
        <v/>
      </c>
      <c r="J6837" s="98"/>
      <c r="K6837" s="135" t="str">
        <f t="shared" si="226"/>
        <v/>
      </c>
      <c r="L6837" s="99" t="str">
        <f t="shared" ca="1" si="227"/>
        <v>-</v>
      </c>
      <c r="M6837" s="93" t="str">
        <f>IF(E6837="","",VLOOKUP(E6837,[1]PROJECTES!$C$14:$Z$5000,21,FALSE))</f>
        <v/>
      </c>
      <c r="N6837" s="100"/>
      <c r="O6837" s="72" t="s">
        <v>229</v>
      </c>
      <c r="P6837" s="101"/>
      <c r="Q6837" s="132"/>
      <c r="R6837" s="102"/>
      <c r="S6837" s="91"/>
    </row>
    <row r="6838" spans="1:19" s="104" customFormat="1" ht="12.75" customHeight="1" x14ac:dyDescent="0.25">
      <c r="A6838" s="121"/>
      <c r="B6838" s="92" t="str">
        <f>IF(E6838="","",VLOOKUP(E6838,[1]PROJECTES!$C$14:$G$5000,2,FALSE))</f>
        <v/>
      </c>
      <c r="C6838" s="121"/>
      <c r="D6838" s="93" t="str">
        <f>IF(E6838="","",VLOOKUP(E6838,[1]PROJECTES!$C$14:$G$5000,5,FALSE))</f>
        <v/>
      </c>
      <c r="E6838" s="117"/>
      <c r="F6838" s="95"/>
      <c r="G6838" s="96" t="str">
        <f>IF(E6838="","",VLOOKUP(E6838,[1]PROJECTES!$C$14:$G$5000,4,FALSE))</f>
        <v/>
      </c>
      <c r="H6838" s="118"/>
      <c r="I6838" s="97" t="str">
        <f>IF(H6838="","",VLOOKUP(H6838,BD!B$2:C$16,2,FALSE))</f>
        <v/>
      </c>
      <c r="J6838" s="98"/>
      <c r="K6838" s="135" t="str">
        <f t="shared" si="226"/>
        <v/>
      </c>
      <c r="L6838" s="99" t="str">
        <f t="shared" ca="1" si="227"/>
        <v>-</v>
      </c>
      <c r="M6838" s="93" t="str">
        <f>IF(E6838="","",VLOOKUP(E6838,[1]PROJECTES!$C$14:$Z$5000,21,FALSE))</f>
        <v/>
      </c>
      <c r="N6838" s="100"/>
      <c r="O6838" s="72" t="s">
        <v>229</v>
      </c>
      <c r="P6838" s="101"/>
      <c r="Q6838" s="132"/>
      <c r="R6838" s="102"/>
      <c r="S6838" s="91"/>
    </row>
    <row r="6839" spans="1:19" s="104" customFormat="1" ht="12.75" customHeight="1" x14ac:dyDescent="0.25">
      <c r="A6839" s="121"/>
      <c r="B6839" s="92" t="str">
        <f>IF(E6839="","",VLOOKUP(E6839,[1]PROJECTES!$C$14:$G$5000,2,FALSE))</f>
        <v/>
      </c>
      <c r="C6839" s="121"/>
      <c r="D6839" s="93" t="str">
        <f>IF(E6839="","",VLOOKUP(E6839,[1]PROJECTES!$C$14:$G$5000,5,FALSE))</f>
        <v/>
      </c>
      <c r="E6839" s="117"/>
      <c r="F6839" s="95"/>
      <c r="G6839" s="96" t="str">
        <f>IF(E6839="","",VLOOKUP(E6839,[1]PROJECTES!$C$14:$G$5000,4,FALSE))</f>
        <v/>
      </c>
      <c r="H6839" s="118"/>
      <c r="I6839" s="97" t="str">
        <f>IF(H6839="","",VLOOKUP(H6839,BD!B$2:C$16,2,FALSE))</f>
        <v/>
      </c>
      <c r="J6839" s="98"/>
      <c r="K6839" s="135" t="str">
        <f t="shared" si="226"/>
        <v/>
      </c>
      <c r="L6839" s="99" t="str">
        <f t="shared" ca="1" si="227"/>
        <v>-</v>
      </c>
      <c r="M6839" s="93" t="str">
        <f>IF(E6839="","",VLOOKUP(E6839,[1]PROJECTES!$C$14:$Z$5000,21,FALSE))</f>
        <v/>
      </c>
      <c r="N6839" s="100"/>
      <c r="O6839" s="72" t="s">
        <v>229</v>
      </c>
      <c r="P6839" s="101"/>
      <c r="Q6839" s="132"/>
      <c r="R6839" s="102"/>
      <c r="S6839" s="91"/>
    </row>
    <row r="6840" spans="1:19" s="104" customFormat="1" ht="12.75" customHeight="1" x14ac:dyDescent="0.25">
      <c r="A6840" s="121"/>
      <c r="B6840" s="92" t="str">
        <f>IF(E6840="","",VLOOKUP(E6840,[1]PROJECTES!$C$14:$G$5000,2,FALSE))</f>
        <v/>
      </c>
      <c r="C6840" s="121"/>
      <c r="D6840" s="93" t="str">
        <f>IF(E6840="","",VLOOKUP(E6840,[1]PROJECTES!$C$14:$G$5000,5,FALSE))</f>
        <v/>
      </c>
      <c r="E6840" s="117"/>
      <c r="F6840" s="95"/>
      <c r="G6840" s="96" t="str">
        <f>IF(E6840="","",VLOOKUP(E6840,[1]PROJECTES!$C$14:$G$5000,4,FALSE))</f>
        <v/>
      </c>
      <c r="H6840" s="118"/>
      <c r="I6840" s="97" t="str">
        <f>IF(H6840="","",VLOOKUP(H6840,BD!B$2:C$16,2,FALSE))</f>
        <v/>
      </c>
      <c r="J6840" s="98"/>
      <c r="K6840" s="135" t="str">
        <f t="shared" si="226"/>
        <v/>
      </c>
      <c r="L6840" s="99" t="str">
        <f t="shared" ca="1" si="227"/>
        <v>-</v>
      </c>
      <c r="M6840" s="93" t="str">
        <f>IF(E6840="","",VLOOKUP(E6840,[1]PROJECTES!$C$14:$Z$5000,21,FALSE))</f>
        <v/>
      </c>
      <c r="N6840" s="100"/>
      <c r="O6840" s="72" t="s">
        <v>229</v>
      </c>
      <c r="P6840" s="101"/>
      <c r="Q6840" s="132"/>
      <c r="R6840" s="102"/>
      <c r="S6840" s="91"/>
    </row>
    <row r="6841" spans="1:19" s="104" customFormat="1" ht="12.75" customHeight="1" x14ac:dyDescent="0.25">
      <c r="A6841" s="121"/>
      <c r="B6841" s="92" t="str">
        <f>IF(E6841="","",VLOOKUP(E6841,[1]PROJECTES!$C$14:$G$5000,2,FALSE))</f>
        <v/>
      </c>
      <c r="C6841" s="121"/>
      <c r="D6841" s="93" t="str">
        <f>IF(E6841="","",VLOOKUP(E6841,[1]PROJECTES!$C$14:$G$5000,5,FALSE))</f>
        <v/>
      </c>
      <c r="E6841" s="117"/>
      <c r="F6841" s="95"/>
      <c r="G6841" s="96" t="str">
        <f>IF(E6841="","",VLOOKUP(E6841,[1]PROJECTES!$C$14:$G$5000,4,FALSE))</f>
        <v/>
      </c>
      <c r="H6841" s="118"/>
      <c r="I6841" s="97" t="str">
        <f>IF(H6841="","",VLOOKUP(H6841,BD!B$2:C$16,2,FALSE))</f>
        <v/>
      </c>
      <c r="J6841" s="98"/>
      <c r="K6841" s="135" t="str">
        <f t="shared" si="226"/>
        <v/>
      </c>
      <c r="L6841" s="99" t="str">
        <f t="shared" ca="1" si="227"/>
        <v>-</v>
      </c>
      <c r="M6841" s="93" t="str">
        <f>IF(E6841="","",VLOOKUP(E6841,[1]PROJECTES!$C$14:$Z$5000,21,FALSE))</f>
        <v/>
      </c>
      <c r="N6841" s="100"/>
      <c r="O6841" s="72" t="s">
        <v>229</v>
      </c>
      <c r="P6841" s="101"/>
      <c r="Q6841" s="132"/>
      <c r="R6841" s="102"/>
      <c r="S6841" s="91"/>
    </row>
    <row r="6842" spans="1:19" s="104" customFormat="1" ht="12.75" customHeight="1" x14ac:dyDescent="0.25">
      <c r="A6842" s="121"/>
      <c r="B6842" s="92" t="str">
        <f>IF(E6842="","",VLOOKUP(E6842,[1]PROJECTES!$C$14:$G$5000,2,FALSE))</f>
        <v/>
      </c>
      <c r="C6842" s="121"/>
      <c r="D6842" s="93" t="str">
        <f>IF(E6842="","",VLOOKUP(E6842,[1]PROJECTES!$C$14:$G$5000,5,FALSE))</f>
        <v/>
      </c>
      <c r="E6842" s="117"/>
      <c r="F6842" s="95"/>
      <c r="G6842" s="96" t="str">
        <f>IF(E6842="","",VLOOKUP(E6842,[1]PROJECTES!$C$14:$G$5000,4,FALSE))</f>
        <v/>
      </c>
      <c r="H6842" s="118"/>
      <c r="I6842" s="97" t="str">
        <f>IF(H6842="","",VLOOKUP(H6842,BD!B$2:C$16,2,FALSE))</f>
        <v/>
      </c>
      <c r="J6842" s="98"/>
      <c r="K6842" s="135" t="str">
        <f t="shared" si="226"/>
        <v/>
      </c>
      <c r="L6842" s="99" t="str">
        <f t="shared" ca="1" si="227"/>
        <v>-</v>
      </c>
      <c r="M6842" s="93" t="str">
        <f>IF(E6842="","",VLOOKUP(E6842,[1]PROJECTES!$C$14:$Z$5000,21,FALSE))</f>
        <v/>
      </c>
      <c r="N6842" s="100"/>
      <c r="O6842" s="72" t="s">
        <v>229</v>
      </c>
      <c r="P6842" s="101"/>
      <c r="Q6842" s="132"/>
      <c r="R6842" s="102"/>
      <c r="S6842" s="91"/>
    </row>
    <row r="6843" spans="1:19" s="104" customFormat="1" ht="12.75" customHeight="1" x14ac:dyDescent="0.25">
      <c r="A6843" s="121"/>
      <c r="B6843" s="92" t="str">
        <f>IF(E6843="","",VLOOKUP(E6843,[1]PROJECTES!$C$14:$G$5000,2,FALSE))</f>
        <v/>
      </c>
      <c r="C6843" s="121"/>
      <c r="D6843" s="93" t="str">
        <f>IF(E6843="","",VLOOKUP(E6843,[1]PROJECTES!$C$14:$G$5000,5,FALSE))</f>
        <v/>
      </c>
      <c r="E6843" s="117"/>
      <c r="F6843" s="95"/>
      <c r="G6843" s="96" t="str">
        <f>IF(E6843="","",VLOOKUP(E6843,[1]PROJECTES!$C$14:$G$5000,4,FALSE))</f>
        <v/>
      </c>
      <c r="H6843" s="118"/>
      <c r="I6843" s="97" t="str">
        <f>IF(H6843="","",VLOOKUP(H6843,BD!B$2:C$16,2,FALSE))</f>
        <v/>
      </c>
      <c r="J6843" s="98"/>
      <c r="K6843" s="135" t="str">
        <f t="shared" si="226"/>
        <v/>
      </c>
      <c r="L6843" s="99" t="str">
        <f t="shared" ca="1" si="227"/>
        <v>-</v>
      </c>
      <c r="M6843" s="93" t="str">
        <f>IF(E6843="","",VLOOKUP(E6843,[1]PROJECTES!$C$14:$Z$5000,21,FALSE))</f>
        <v/>
      </c>
      <c r="N6843" s="100"/>
      <c r="O6843" s="72" t="s">
        <v>229</v>
      </c>
      <c r="P6843" s="101"/>
      <c r="Q6843" s="132"/>
      <c r="R6843" s="102"/>
      <c r="S6843" s="91"/>
    </row>
    <row r="6844" spans="1:19" s="104" customFormat="1" ht="12.75" customHeight="1" x14ac:dyDescent="0.25">
      <c r="A6844" s="121"/>
      <c r="B6844" s="92" t="str">
        <f>IF(E6844="","",VLOOKUP(E6844,[1]PROJECTES!$C$14:$G$5000,2,FALSE))</f>
        <v/>
      </c>
      <c r="C6844" s="121"/>
      <c r="D6844" s="93" t="str">
        <f>IF(E6844="","",VLOOKUP(E6844,[1]PROJECTES!$C$14:$G$5000,5,FALSE))</f>
        <v/>
      </c>
      <c r="E6844" s="117"/>
      <c r="F6844" s="95"/>
      <c r="G6844" s="96" t="str">
        <f>IF(E6844="","",VLOOKUP(E6844,[1]PROJECTES!$C$14:$G$5000,4,FALSE))</f>
        <v/>
      </c>
      <c r="H6844" s="118"/>
      <c r="I6844" s="97" t="str">
        <f>IF(H6844="","",VLOOKUP(H6844,BD!B$2:C$16,2,FALSE))</f>
        <v/>
      </c>
      <c r="J6844" s="98"/>
      <c r="K6844" s="135" t="str">
        <f t="shared" si="226"/>
        <v/>
      </c>
      <c r="L6844" s="99" t="str">
        <f t="shared" ca="1" si="227"/>
        <v>-</v>
      </c>
      <c r="M6844" s="93" t="str">
        <f>IF(E6844="","",VLOOKUP(E6844,[1]PROJECTES!$C$14:$Z$5000,21,FALSE))</f>
        <v/>
      </c>
      <c r="N6844" s="100"/>
      <c r="O6844" s="72" t="s">
        <v>229</v>
      </c>
      <c r="P6844" s="101"/>
      <c r="Q6844" s="132"/>
      <c r="R6844" s="102"/>
      <c r="S6844" s="91"/>
    </row>
    <row r="6845" spans="1:19" s="104" customFormat="1" ht="12.75" customHeight="1" x14ac:dyDescent="0.25">
      <c r="A6845" s="121"/>
      <c r="B6845" s="92" t="str">
        <f>IF(E6845="","",VLOOKUP(E6845,[1]PROJECTES!$C$14:$G$5000,2,FALSE))</f>
        <v/>
      </c>
      <c r="C6845" s="121"/>
      <c r="D6845" s="93" t="str">
        <f>IF(E6845="","",VLOOKUP(E6845,[1]PROJECTES!$C$14:$G$5000,5,FALSE))</f>
        <v/>
      </c>
      <c r="E6845" s="117"/>
      <c r="F6845" s="95"/>
      <c r="G6845" s="96" t="str">
        <f>IF(E6845="","",VLOOKUP(E6845,[1]PROJECTES!$C$14:$G$5000,4,FALSE))</f>
        <v/>
      </c>
      <c r="H6845" s="118"/>
      <c r="I6845" s="97" t="str">
        <f>IF(H6845="","",VLOOKUP(H6845,BD!B$2:C$16,2,FALSE))</f>
        <v/>
      </c>
      <c r="J6845" s="98"/>
      <c r="K6845" s="135" t="str">
        <f t="shared" si="226"/>
        <v/>
      </c>
      <c r="L6845" s="99" t="str">
        <f t="shared" ca="1" si="227"/>
        <v>-</v>
      </c>
      <c r="M6845" s="93" t="str">
        <f>IF(E6845="","",VLOOKUP(E6845,[1]PROJECTES!$C$14:$Z$5000,21,FALSE))</f>
        <v/>
      </c>
      <c r="N6845" s="100"/>
      <c r="O6845" s="72" t="s">
        <v>229</v>
      </c>
      <c r="P6845" s="101"/>
      <c r="Q6845" s="132"/>
      <c r="R6845" s="102"/>
      <c r="S6845" s="91"/>
    </row>
    <row r="6846" spans="1:19" s="104" customFormat="1" ht="12.75" customHeight="1" x14ac:dyDescent="0.25">
      <c r="A6846" s="121"/>
      <c r="B6846" s="92" t="str">
        <f>IF(E6846="","",VLOOKUP(E6846,[1]PROJECTES!$C$14:$G$5000,2,FALSE))</f>
        <v/>
      </c>
      <c r="C6846" s="121"/>
      <c r="D6846" s="93" t="str">
        <f>IF(E6846="","",VLOOKUP(E6846,[1]PROJECTES!$C$14:$G$5000,5,FALSE))</f>
        <v/>
      </c>
      <c r="E6846" s="117"/>
      <c r="F6846" s="95"/>
      <c r="G6846" s="96" t="str">
        <f>IF(E6846="","",VLOOKUP(E6846,[1]PROJECTES!$C$14:$G$5000,4,FALSE))</f>
        <v/>
      </c>
      <c r="H6846" s="118"/>
      <c r="I6846" s="97" t="str">
        <f>IF(H6846="","",VLOOKUP(H6846,BD!B$2:C$16,2,FALSE))</f>
        <v/>
      </c>
      <c r="J6846" s="98"/>
      <c r="K6846" s="135" t="str">
        <f t="shared" si="226"/>
        <v/>
      </c>
      <c r="L6846" s="99" t="str">
        <f t="shared" ca="1" si="227"/>
        <v>-</v>
      </c>
      <c r="M6846" s="93" t="str">
        <f>IF(E6846="","",VLOOKUP(E6846,[1]PROJECTES!$C$14:$Z$5000,21,FALSE))</f>
        <v/>
      </c>
      <c r="N6846" s="100"/>
      <c r="O6846" s="72" t="s">
        <v>229</v>
      </c>
      <c r="P6846" s="101"/>
      <c r="Q6846" s="132"/>
      <c r="R6846" s="102"/>
      <c r="S6846" s="91"/>
    </row>
    <row r="6847" spans="1:19" s="104" customFormat="1" ht="12.75" customHeight="1" x14ac:dyDescent="0.25">
      <c r="A6847" s="121"/>
      <c r="B6847" s="92" t="str">
        <f>IF(E6847="","",VLOOKUP(E6847,[1]PROJECTES!$C$14:$G$5000,2,FALSE))</f>
        <v/>
      </c>
      <c r="C6847" s="121"/>
      <c r="D6847" s="93" t="str">
        <f>IF(E6847="","",VLOOKUP(E6847,[1]PROJECTES!$C$14:$G$5000,5,FALSE))</f>
        <v/>
      </c>
      <c r="E6847" s="117"/>
      <c r="F6847" s="95"/>
      <c r="G6847" s="96" t="str">
        <f>IF(E6847="","",VLOOKUP(E6847,[1]PROJECTES!$C$14:$G$5000,4,FALSE))</f>
        <v/>
      </c>
      <c r="H6847" s="118"/>
      <c r="I6847" s="97" t="str">
        <f>IF(H6847="","",VLOOKUP(H6847,BD!B$2:C$16,2,FALSE))</f>
        <v/>
      </c>
      <c r="J6847" s="98"/>
      <c r="K6847" s="135" t="str">
        <f t="shared" si="226"/>
        <v/>
      </c>
      <c r="L6847" s="99" t="str">
        <f t="shared" ca="1" si="227"/>
        <v>-</v>
      </c>
      <c r="M6847" s="93" t="str">
        <f>IF(E6847="","",VLOOKUP(E6847,[1]PROJECTES!$C$14:$Z$5000,21,FALSE))</f>
        <v/>
      </c>
      <c r="N6847" s="100"/>
      <c r="O6847" s="72" t="s">
        <v>229</v>
      </c>
      <c r="P6847" s="101"/>
      <c r="Q6847" s="132"/>
      <c r="R6847" s="102"/>
      <c r="S6847" s="91"/>
    </row>
    <row r="6848" spans="1:19" s="104" customFormat="1" ht="12.75" customHeight="1" x14ac:dyDescent="0.25">
      <c r="A6848" s="121"/>
      <c r="B6848" s="92" t="str">
        <f>IF(E6848="","",VLOOKUP(E6848,[1]PROJECTES!$C$14:$G$5000,2,FALSE))</f>
        <v/>
      </c>
      <c r="C6848" s="121"/>
      <c r="D6848" s="93" t="str">
        <f>IF(E6848="","",VLOOKUP(E6848,[1]PROJECTES!$C$14:$G$5000,5,FALSE))</f>
        <v/>
      </c>
      <c r="E6848" s="117"/>
      <c r="F6848" s="95"/>
      <c r="G6848" s="96" t="str">
        <f>IF(E6848="","",VLOOKUP(E6848,[1]PROJECTES!$C$14:$G$5000,4,FALSE))</f>
        <v/>
      </c>
      <c r="H6848" s="118"/>
      <c r="I6848" s="97" t="str">
        <f>IF(H6848="","",VLOOKUP(H6848,BD!B$2:C$16,2,FALSE))</f>
        <v/>
      </c>
      <c r="J6848" s="98"/>
      <c r="K6848" s="135" t="str">
        <f t="shared" si="226"/>
        <v/>
      </c>
      <c r="L6848" s="99" t="str">
        <f t="shared" ca="1" si="227"/>
        <v>-</v>
      </c>
      <c r="M6848" s="93" t="str">
        <f>IF(E6848="","",VLOOKUP(E6848,[1]PROJECTES!$C$14:$Z$5000,21,FALSE))</f>
        <v/>
      </c>
      <c r="N6848" s="100"/>
      <c r="O6848" s="72" t="s">
        <v>229</v>
      </c>
      <c r="P6848" s="101"/>
      <c r="Q6848" s="132"/>
      <c r="R6848" s="102"/>
      <c r="S6848" s="91"/>
    </row>
    <row r="6849" spans="1:19" s="104" customFormat="1" ht="12.75" customHeight="1" x14ac:dyDescent="0.25">
      <c r="A6849" s="121"/>
      <c r="B6849" s="92" t="str">
        <f>IF(E6849="","",VLOOKUP(E6849,[1]PROJECTES!$C$14:$G$5000,2,FALSE))</f>
        <v/>
      </c>
      <c r="C6849" s="121"/>
      <c r="D6849" s="93" t="str">
        <f>IF(E6849="","",VLOOKUP(E6849,[1]PROJECTES!$C$14:$G$5000,5,FALSE))</f>
        <v/>
      </c>
      <c r="E6849" s="117"/>
      <c r="F6849" s="95"/>
      <c r="G6849" s="96" t="str">
        <f>IF(E6849="","",VLOOKUP(E6849,[1]PROJECTES!$C$14:$G$5000,4,FALSE))</f>
        <v/>
      </c>
      <c r="H6849" s="118"/>
      <c r="I6849" s="97" t="str">
        <f>IF(H6849="","",VLOOKUP(H6849,BD!B$2:C$16,2,FALSE))</f>
        <v/>
      </c>
      <c r="J6849" s="98"/>
      <c r="K6849" s="135" t="str">
        <f t="shared" si="226"/>
        <v/>
      </c>
      <c r="L6849" s="99" t="str">
        <f t="shared" ca="1" si="227"/>
        <v>-</v>
      </c>
      <c r="M6849" s="93" t="str">
        <f>IF(E6849="","",VLOOKUP(E6849,[1]PROJECTES!$C$14:$Z$5000,21,FALSE))</f>
        <v/>
      </c>
      <c r="N6849" s="100"/>
      <c r="O6849" s="72" t="s">
        <v>229</v>
      </c>
      <c r="P6849" s="101"/>
      <c r="Q6849" s="132"/>
      <c r="R6849" s="102"/>
      <c r="S6849" s="91"/>
    </row>
    <row r="6850" spans="1:19" s="104" customFormat="1" ht="12.75" customHeight="1" x14ac:dyDescent="0.25">
      <c r="A6850" s="121"/>
      <c r="B6850" s="92" t="str">
        <f>IF(E6850="","",VLOOKUP(E6850,[1]PROJECTES!$C$14:$G$5000,2,FALSE))</f>
        <v/>
      </c>
      <c r="C6850" s="121"/>
      <c r="D6850" s="93" t="str">
        <f>IF(E6850="","",VLOOKUP(E6850,[1]PROJECTES!$C$14:$G$5000,5,FALSE))</f>
        <v/>
      </c>
      <c r="E6850" s="117"/>
      <c r="F6850" s="95"/>
      <c r="G6850" s="96" t="str">
        <f>IF(E6850="","",VLOOKUP(E6850,[1]PROJECTES!$C$14:$G$5000,4,FALSE))</f>
        <v/>
      </c>
      <c r="H6850" s="118"/>
      <c r="I6850" s="97" t="str">
        <f>IF(H6850="","",VLOOKUP(H6850,BD!B$2:C$16,2,FALSE))</f>
        <v/>
      </c>
      <c r="J6850" s="98"/>
      <c r="K6850" s="135" t="str">
        <f t="shared" si="226"/>
        <v/>
      </c>
      <c r="L6850" s="99" t="str">
        <f t="shared" ca="1" si="227"/>
        <v>-</v>
      </c>
      <c r="M6850" s="93" t="str">
        <f>IF(E6850="","",VLOOKUP(E6850,[1]PROJECTES!$C$14:$Z$5000,21,FALSE))</f>
        <v/>
      </c>
      <c r="N6850" s="100"/>
      <c r="O6850" s="72" t="s">
        <v>229</v>
      </c>
      <c r="P6850" s="101"/>
      <c r="Q6850" s="132"/>
      <c r="R6850" s="102"/>
      <c r="S6850" s="91"/>
    </row>
    <row r="6851" spans="1:19" s="104" customFormat="1" ht="12.75" customHeight="1" x14ac:dyDescent="0.25">
      <c r="A6851" s="121"/>
      <c r="B6851" s="92" t="str">
        <f>IF(E6851="","",VLOOKUP(E6851,[1]PROJECTES!$C$14:$G$5000,2,FALSE))</f>
        <v/>
      </c>
      <c r="C6851" s="121"/>
      <c r="D6851" s="93" t="str">
        <f>IF(E6851="","",VLOOKUP(E6851,[1]PROJECTES!$C$14:$G$5000,5,FALSE))</f>
        <v/>
      </c>
      <c r="E6851" s="117"/>
      <c r="F6851" s="95"/>
      <c r="G6851" s="96" t="str">
        <f>IF(E6851="","",VLOOKUP(E6851,[1]PROJECTES!$C$14:$G$5000,4,FALSE))</f>
        <v/>
      </c>
      <c r="H6851" s="118"/>
      <c r="I6851" s="97" t="str">
        <f>IF(H6851="","",VLOOKUP(H6851,BD!B$2:C$16,2,FALSE))</f>
        <v/>
      </c>
      <c r="J6851" s="98"/>
      <c r="K6851" s="135" t="str">
        <f t="shared" si="226"/>
        <v/>
      </c>
      <c r="L6851" s="99" t="str">
        <f t="shared" ca="1" si="227"/>
        <v>-</v>
      </c>
      <c r="M6851" s="93" t="str">
        <f>IF(E6851="","",VLOOKUP(E6851,[1]PROJECTES!$C$14:$Z$5000,21,FALSE))</f>
        <v/>
      </c>
      <c r="N6851" s="100"/>
      <c r="O6851" s="72" t="s">
        <v>229</v>
      </c>
      <c r="P6851" s="101"/>
      <c r="Q6851" s="132"/>
      <c r="R6851" s="102"/>
      <c r="S6851" s="91"/>
    </row>
    <row r="6852" spans="1:19" s="104" customFormat="1" ht="12.75" customHeight="1" x14ac:dyDescent="0.25">
      <c r="A6852" s="121"/>
      <c r="B6852" s="92" t="str">
        <f>IF(E6852="","",VLOOKUP(E6852,[1]PROJECTES!$C$14:$G$5000,2,FALSE))</f>
        <v/>
      </c>
      <c r="C6852" s="121"/>
      <c r="D6852" s="93" t="str">
        <f>IF(E6852="","",VLOOKUP(E6852,[1]PROJECTES!$C$14:$G$5000,5,FALSE))</f>
        <v/>
      </c>
      <c r="E6852" s="117"/>
      <c r="F6852" s="95"/>
      <c r="G6852" s="96" t="str">
        <f>IF(E6852="","",VLOOKUP(E6852,[1]PROJECTES!$C$14:$G$5000,4,FALSE))</f>
        <v/>
      </c>
      <c r="H6852" s="118"/>
      <c r="I6852" s="97" t="str">
        <f>IF(H6852="","",VLOOKUP(H6852,BD!B$2:C$16,2,FALSE))</f>
        <v/>
      </c>
      <c r="J6852" s="98"/>
      <c r="K6852" s="135" t="str">
        <f t="shared" si="226"/>
        <v/>
      </c>
      <c r="L6852" s="99" t="str">
        <f t="shared" ca="1" si="227"/>
        <v>-</v>
      </c>
      <c r="M6852" s="93" t="str">
        <f>IF(E6852="","",VLOOKUP(E6852,[1]PROJECTES!$C$14:$Z$5000,21,FALSE))</f>
        <v/>
      </c>
      <c r="N6852" s="100"/>
      <c r="O6852" s="72" t="s">
        <v>229</v>
      </c>
      <c r="P6852" s="101"/>
      <c r="Q6852" s="132"/>
      <c r="R6852" s="102"/>
      <c r="S6852" s="91"/>
    </row>
    <row r="6853" spans="1:19" s="104" customFormat="1" ht="12.75" customHeight="1" x14ac:dyDescent="0.25">
      <c r="A6853" s="121"/>
      <c r="B6853" s="92" t="str">
        <f>IF(E6853="","",VLOOKUP(E6853,[1]PROJECTES!$C$14:$G$5000,2,FALSE))</f>
        <v/>
      </c>
      <c r="C6853" s="121"/>
      <c r="D6853" s="93" t="str">
        <f>IF(E6853="","",VLOOKUP(E6853,[1]PROJECTES!$C$14:$G$5000,5,FALSE))</f>
        <v/>
      </c>
      <c r="E6853" s="117"/>
      <c r="F6853" s="95"/>
      <c r="G6853" s="96" t="str">
        <f>IF(E6853="","",VLOOKUP(E6853,[1]PROJECTES!$C$14:$G$5000,4,FALSE))</f>
        <v/>
      </c>
      <c r="H6853" s="118"/>
      <c r="I6853" s="97" t="str">
        <f>IF(H6853="","",VLOOKUP(H6853,BD!B$2:C$16,2,FALSE))</f>
        <v/>
      </c>
      <c r="J6853" s="98"/>
      <c r="K6853" s="135" t="str">
        <f t="shared" si="226"/>
        <v/>
      </c>
      <c r="L6853" s="99" t="str">
        <f t="shared" ca="1" si="227"/>
        <v>-</v>
      </c>
      <c r="M6853" s="93" t="str">
        <f>IF(E6853="","",VLOOKUP(E6853,[1]PROJECTES!$C$14:$Z$5000,21,FALSE))</f>
        <v/>
      </c>
      <c r="N6853" s="100"/>
      <c r="O6853" s="72" t="s">
        <v>229</v>
      </c>
      <c r="P6853" s="101"/>
      <c r="Q6853" s="132"/>
      <c r="R6853" s="102"/>
      <c r="S6853" s="91"/>
    </row>
    <row r="6854" spans="1:19" s="104" customFormat="1" ht="12.75" customHeight="1" x14ac:dyDescent="0.25">
      <c r="A6854" s="121"/>
      <c r="B6854" s="92" t="str">
        <f>IF(E6854="","",VLOOKUP(E6854,[1]PROJECTES!$C$14:$G$5000,2,FALSE))</f>
        <v/>
      </c>
      <c r="C6854" s="121"/>
      <c r="D6854" s="93" t="str">
        <f>IF(E6854="","",VLOOKUP(E6854,[1]PROJECTES!$C$14:$G$5000,5,FALSE))</f>
        <v/>
      </c>
      <c r="E6854" s="117"/>
      <c r="F6854" s="95"/>
      <c r="G6854" s="96" t="str">
        <f>IF(E6854="","",VLOOKUP(E6854,[1]PROJECTES!$C$14:$G$5000,4,FALSE))</f>
        <v/>
      </c>
      <c r="H6854" s="118"/>
      <c r="I6854" s="97" t="str">
        <f>IF(H6854="","",VLOOKUP(H6854,BD!B$2:C$16,2,FALSE))</f>
        <v/>
      </c>
      <c r="J6854" s="98"/>
      <c r="K6854" s="135" t="str">
        <f t="shared" si="226"/>
        <v/>
      </c>
      <c r="L6854" s="99" t="str">
        <f t="shared" ca="1" si="227"/>
        <v>-</v>
      </c>
      <c r="M6854" s="93" t="str">
        <f>IF(E6854="","",VLOOKUP(E6854,[1]PROJECTES!$C$14:$Z$5000,21,FALSE))</f>
        <v/>
      </c>
      <c r="N6854" s="100"/>
      <c r="O6854" s="72" t="s">
        <v>229</v>
      </c>
      <c r="P6854" s="101"/>
      <c r="Q6854" s="132"/>
      <c r="R6854" s="102"/>
      <c r="S6854" s="91"/>
    </row>
    <row r="6855" spans="1:19" s="104" customFormat="1" ht="12.75" customHeight="1" x14ac:dyDescent="0.25">
      <c r="A6855" s="121"/>
      <c r="B6855" s="92" t="str">
        <f>IF(E6855="","",VLOOKUP(E6855,[1]PROJECTES!$C$14:$G$5000,2,FALSE))</f>
        <v/>
      </c>
      <c r="C6855" s="121"/>
      <c r="D6855" s="93" t="str">
        <f>IF(E6855="","",VLOOKUP(E6855,[1]PROJECTES!$C$14:$G$5000,5,FALSE))</f>
        <v/>
      </c>
      <c r="E6855" s="117"/>
      <c r="F6855" s="95"/>
      <c r="G6855" s="96" t="str">
        <f>IF(E6855="","",VLOOKUP(E6855,[1]PROJECTES!$C$14:$G$5000,4,FALSE))</f>
        <v/>
      </c>
      <c r="H6855" s="118"/>
      <c r="I6855" s="97" t="str">
        <f>IF(H6855="","",VLOOKUP(H6855,BD!B$2:C$16,2,FALSE))</f>
        <v/>
      </c>
      <c r="J6855" s="98"/>
      <c r="K6855" s="135" t="str">
        <f t="shared" si="226"/>
        <v/>
      </c>
      <c r="L6855" s="99" t="str">
        <f t="shared" ca="1" si="227"/>
        <v>-</v>
      </c>
      <c r="M6855" s="93" t="str">
        <f>IF(E6855="","",VLOOKUP(E6855,[1]PROJECTES!$C$14:$Z$5000,21,FALSE))</f>
        <v/>
      </c>
      <c r="N6855" s="100"/>
      <c r="O6855" s="72" t="s">
        <v>229</v>
      </c>
      <c r="P6855" s="101"/>
      <c r="Q6855" s="132"/>
      <c r="R6855" s="102"/>
      <c r="S6855" s="91"/>
    </row>
    <row r="6856" spans="1:19" s="104" customFormat="1" ht="12.75" customHeight="1" x14ac:dyDescent="0.25">
      <c r="A6856" s="121"/>
      <c r="B6856" s="92" t="str">
        <f>IF(E6856="","",VLOOKUP(E6856,[1]PROJECTES!$C$14:$G$5000,2,FALSE))</f>
        <v/>
      </c>
      <c r="C6856" s="121"/>
      <c r="D6856" s="93" t="str">
        <f>IF(E6856="","",VLOOKUP(E6856,[1]PROJECTES!$C$14:$G$5000,5,FALSE))</f>
        <v/>
      </c>
      <c r="E6856" s="117"/>
      <c r="F6856" s="95"/>
      <c r="G6856" s="96" t="str">
        <f>IF(E6856="","",VLOOKUP(E6856,[1]PROJECTES!$C$14:$G$5000,4,FALSE))</f>
        <v/>
      </c>
      <c r="H6856" s="118"/>
      <c r="I6856" s="97" t="str">
        <f>IF(H6856="","",VLOOKUP(H6856,BD!B$2:C$16,2,FALSE))</f>
        <v/>
      </c>
      <c r="J6856" s="98"/>
      <c r="K6856" s="135" t="str">
        <f t="shared" si="226"/>
        <v/>
      </c>
      <c r="L6856" s="99" t="str">
        <f t="shared" ca="1" si="227"/>
        <v>-</v>
      </c>
      <c r="M6856" s="93" t="str">
        <f>IF(E6856="","",VLOOKUP(E6856,[1]PROJECTES!$C$14:$Z$5000,21,FALSE))</f>
        <v/>
      </c>
      <c r="N6856" s="100"/>
      <c r="O6856" s="72" t="s">
        <v>229</v>
      </c>
      <c r="P6856" s="101"/>
      <c r="Q6856" s="132"/>
      <c r="R6856" s="102"/>
      <c r="S6856" s="91"/>
    </row>
    <row r="6857" spans="1:19" s="104" customFormat="1" ht="12.75" customHeight="1" x14ac:dyDescent="0.25">
      <c r="A6857" s="121"/>
      <c r="B6857" s="92" t="str">
        <f>IF(E6857="","",VLOOKUP(E6857,[1]PROJECTES!$C$14:$G$5000,2,FALSE))</f>
        <v/>
      </c>
      <c r="C6857" s="121"/>
      <c r="D6857" s="93" t="str">
        <f>IF(E6857="","",VLOOKUP(E6857,[1]PROJECTES!$C$14:$G$5000,5,FALSE))</f>
        <v/>
      </c>
      <c r="E6857" s="117"/>
      <c r="F6857" s="95"/>
      <c r="G6857" s="96" t="str">
        <f>IF(E6857="","",VLOOKUP(E6857,[1]PROJECTES!$C$14:$G$5000,4,FALSE))</f>
        <v/>
      </c>
      <c r="H6857" s="118"/>
      <c r="I6857" s="97" t="str">
        <f>IF(H6857="","",VLOOKUP(H6857,BD!B$2:C$16,2,FALSE))</f>
        <v/>
      </c>
      <c r="J6857" s="98"/>
      <c r="K6857" s="135" t="str">
        <f t="shared" si="226"/>
        <v/>
      </c>
      <c r="L6857" s="99" t="str">
        <f t="shared" ca="1" si="227"/>
        <v>-</v>
      </c>
      <c r="M6857" s="93" t="str">
        <f>IF(E6857="","",VLOOKUP(E6857,[1]PROJECTES!$C$14:$Z$5000,21,FALSE))</f>
        <v/>
      </c>
      <c r="N6857" s="100"/>
      <c r="O6857" s="72" t="s">
        <v>229</v>
      </c>
      <c r="P6857" s="101"/>
      <c r="Q6857" s="132"/>
      <c r="R6857" s="102"/>
      <c r="S6857" s="91"/>
    </row>
    <row r="6858" spans="1:19" s="104" customFormat="1" ht="12.75" customHeight="1" x14ac:dyDescent="0.25">
      <c r="A6858" s="121"/>
      <c r="B6858" s="92" t="str">
        <f>IF(E6858="","",VLOOKUP(E6858,[1]PROJECTES!$C$14:$G$5000,2,FALSE))</f>
        <v/>
      </c>
      <c r="C6858" s="121"/>
      <c r="D6858" s="93" t="str">
        <f>IF(E6858="","",VLOOKUP(E6858,[1]PROJECTES!$C$14:$G$5000,5,FALSE))</f>
        <v/>
      </c>
      <c r="E6858" s="117"/>
      <c r="F6858" s="95"/>
      <c r="G6858" s="96" t="str">
        <f>IF(E6858="","",VLOOKUP(E6858,[1]PROJECTES!$C$14:$G$5000,4,FALSE))</f>
        <v/>
      </c>
      <c r="H6858" s="118"/>
      <c r="I6858" s="97" t="str">
        <f>IF(H6858="","",VLOOKUP(H6858,BD!B$2:C$16,2,FALSE))</f>
        <v/>
      </c>
      <c r="J6858" s="98"/>
      <c r="K6858" s="135" t="str">
        <f t="shared" si="226"/>
        <v/>
      </c>
      <c r="L6858" s="99" t="str">
        <f t="shared" ca="1" si="227"/>
        <v>-</v>
      </c>
      <c r="M6858" s="93" t="str">
        <f>IF(E6858="","",VLOOKUP(E6858,[1]PROJECTES!$C$14:$Z$5000,21,FALSE))</f>
        <v/>
      </c>
      <c r="N6858" s="100"/>
      <c r="O6858" s="72" t="s">
        <v>229</v>
      </c>
      <c r="P6858" s="101"/>
      <c r="Q6858" s="132"/>
      <c r="R6858" s="102"/>
      <c r="S6858" s="91"/>
    </row>
    <row r="6859" spans="1:19" s="104" customFormat="1" ht="12.75" customHeight="1" x14ac:dyDescent="0.25">
      <c r="A6859" s="121"/>
      <c r="B6859" s="92" t="str">
        <f>IF(E6859="","",VLOOKUP(E6859,[1]PROJECTES!$C$14:$G$5000,2,FALSE))</f>
        <v/>
      </c>
      <c r="C6859" s="121"/>
      <c r="D6859" s="93" t="str">
        <f>IF(E6859="","",VLOOKUP(E6859,[1]PROJECTES!$C$14:$G$5000,5,FALSE))</f>
        <v/>
      </c>
      <c r="E6859" s="117"/>
      <c r="F6859" s="95"/>
      <c r="G6859" s="96" t="str">
        <f>IF(E6859="","",VLOOKUP(E6859,[1]PROJECTES!$C$14:$G$5000,4,FALSE))</f>
        <v/>
      </c>
      <c r="H6859" s="118"/>
      <c r="I6859" s="97" t="str">
        <f>IF(H6859="","",VLOOKUP(H6859,BD!B$2:C$16,2,FALSE))</f>
        <v/>
      </c>
      <c r="J6859" s="98"/>
      <c r="K6859" s="135" t="str">
        <f t="shared" si="226"/>
        <v/>
      </c>
      <c r="L6859" s="99" t="str">
        <f t="shared" ca="1" si="227"/>
        <v>-</v>
      </c>
      <c r="M6859" s="93" t="str">
        <f>IF(E6859="","",VLOOKUP(E6859,[1]PROJECTES!$C$14:$Z$5000,21,FALSE))</f>
        <v/>
      </c>
      <c r="N6859" s="100"/>
      <c r="O6859" s="72" t="s">
        <v>229</v>
      </c>
      <c r="P6859" s="101"/>
      <c r="Q6859" s="132"/>
      <c r="R6859" s="102"/>
      <c r="S6859" s="91"/>
    </row>
    <row r="6860" spans="1:19" s="104" customFormat="1" ht="12.75" customHeight="1" x14ac:dyDescent="0.25">
      <c r="A6860" s="121"/>
      <c r="B6860" s="92" t="str">
        <f>IF(E6860="","",VLOOKUP(E6860,[1]PROJECTES!$C$14:$G$5000,2,FALSE))</f>
        <v/>
      </c>
      <c r="C6860" s="121"/>
      <c r="D6860" s="93" t="str">
        <f>IF(E6860="","",VLOOKUP(E6860,[1]PROJECTES!$C$14:$G$5000,5,FALSE))</f>
        <v/>
      </c>
      <c r="E6860" s="117"/>
      <c r="F6860" s="95"/>
      <c r="G6860" s="96" t="str">
        <f>IF(E6860="","",VLOOKUP(E6860,[1]PROJECTES!$C$14:$G$5000,4,FALSE))</f>
        <v/>
      </c>
      <c r="H6860" s="118"/>
      <c r="I6860" s="97" t="str">
        <f>IF(H6860="","",VLOOKUP(H6860,BD!B$2:C$16,2,FALSE))</f>
        <v/>
      </c>
      <c r="J6860" s="98"/>
      <c r="K6860" s="135" t="str">
        <f t="shared" si="226"/>
        <v/>
      </c>
      <c r="L6860" s="99" t="str">
        <f t="shared" ca="1" si="227"/>
        <v>-</v>
      </c>
      <c r="M6860" s="93" t="str">
        <f>IF(E6860="","",VLOOKUP(E6860,[1]PROJECTES!$C$14:$Z$5000,21,FALSE))</f>
        <v/>
      </c>
      <c r="N6860" s="100"/>
      <c r="O6860" s="72" t="s">
        <v>229</v>
      </c>
      <c r="P6860" s="101"/>
      <c r="Q6860" s="132"/>
      <c r="R6860" s="102"/>
      <c r="S6860" s="91"/>
    </row>
    <row r="6861" spans="1:19" s="104" customFormat="1" ht="12.75" customHeight="1" x14ac:dyDescent="0.25">
      <c r="A6861" s="121"/>
      <c r="B6861" s="92" t="str">
        <f>IF(E6861="","",VLOOKUP(E6861,[1]PROJECTES!$C$14:$G$5000,2,FALSE))</f>
        <v/>
      </c>
      <c r="C6861" s="121"/>
      <c r="D6861" s="93" t="str">
        <f>IF(E6861="","",VLOOKUP(E6861,[1]PROJECTES!$C$14:$G$5000,5,FALSE))</f>
        <v/>
      </c>
      <c r="E6861" s="117"/>
      <c r="F6861" s="95"/>
      <c r="G6861" s="96" t="str">
        <f>IF(E6861="","",VLOOKUP(E6861,[1]PROJECTES!$C$14:$G$5000,4,FALSE))</f>
        <v/>
      </c>
      <c r="H6861" s="118"/>
      <c r="I6861" s="97" t="str">
        <f>IF(H6861="","",VLOOKUP(H6861,BD!B$2:C$16,2,FALSE))</f>
        <v/>
      </c>
      <c r="J6861" s="98"/>
      <c r="K6861" s="135" t="str">
        <f t="shared" si="226"/>
        <v/>
      </c>
      <c r="L6861" s="99" t="str">
        <f t="shared" ca="1" si="227"/>
        <v>-</v>
      </c>
      <c r="M6861" s="93" t="str">
        <f>IF(E6861="","",VLOOKUP(E6861,[1]PROJECTES!$C$14:$Z$5000,21,FALSE))</f>
        <v/>
      </c>
      <c r="N6861" s="100"/>
      <c r="O6861" s="72" t="s">
        <v>229</v>
      </c>
      <c r="P6861" s="101"/>
      <c r="Q6861" s="132"/>
      <c r="R6861" s="102"/>
      <c r="S6861" s="91"/>
    </row>
    <row r="6862" spans="1:19" s="104" customFormat="1" ht="12.75" customHeight="1" x14ac:dyDescent="0.25">
      <c r="A6862" s="121"/>
      <c r="B6862" s="92" t="str">
        <f>IF(E6862="","",VLOOKUP(E6862,[1]PROJECTES!$C$14:$G$5000,2,FALSE))</f>
        <v/>
      </c>
      <c r="C6862" s="121"/>
      <c r="D6862" s="93" t="str">
        <f>IF(E6862="","",VLOOKUP(E6862,[1]PROJECTES!$C$14:$G$5000,5,FALSE))</f>
        <v/>
      </c>
      <c r="E6862" s="117"/>
      <c r="F6862" s="95"/>
      <c r="G6862" s="96" t="str">
        <f>IF(E6862="","",VLOOKUP(E6862,[1]PROJECTES!$C$14:$G$5000,4,FALSE))</f>
        <v/>
      </c>
      <c r="H6862" s="118"/>
      <c r="I6862" s="97" t="str">
        <f>IF(H6862="","",VLOOKUP(H6862,BD!B$2:C$16,2,FALSE))</f>
        <v/>
      </c>
      <c r="J6862" s="98"/>
      <c r="K6862" s="135" t="str">
        <f t="shared" si="226"/>
        <v/>
      </c>
      <c r="L6862" s="99" t="str">
        <f t="shared" ca="1" si="227"/>
        <v>-</v>
      </c>
      <c r="M6862" s="93" t="str">
        <f>IF(E6862="","",VLOOKUP(E6862,[1]PROJECTES!$C$14:$Z$5000,21,FALSE))</f>
        <v/>
      </c>
      <c r="N6862" s="100"/>
      <c r="O6862" s="72" t="s">
        <v>229</v>
      </c>
      <c r="P6862" s="101"/>
      <c r="Q6862" s="132"/>
      <c r="R6862" s="102"/>
      <c r="S6862" s="91"/>
    </row>
    <row r="6863" spans="1:19" s="104" customFormat="1" ht="12.75" customHeight="1" x14ac:dyDescent="0.25">
      <c r="A6863" s="121"/>
      <c r="B6863" s="92" t="str">
        <f>IF(E6863="","",VLOOKUP(E6863,[1]PROJECTES!$C$14:$G$5000,2,FALSE))</f>
        <v/>
      </c>
      <c r="C6863" s="121"/>
      <c r="D6863" s="93" t="str">
        <f>IF(E6863="","",VLOOKUP(E6863,[1]PROJECTES!$C$14:$G$5000,5,FALSE))</f>
        <v/>
      </c>
      <c r="E6863" s="117"/>
      <c r="F6863" s="95"/>
      <c r="G6863" s="96" t="str">
        <f>IF(E6863="","",VLOOKUP(E6863,[1]PROJECTES!$C$14:$G$5000,4,FALSE))</f>
        <v/>
      </c>
      <c r="H6863" s="118"/>
      <c r="I6863" s="97" t="str">
        <f>IF(H6863="","",VLOOKUP(H6863,BD!B$2:C$16,2,FALSE))</f>
        <v/>
      </c>
      <c r="J6863" s="98"/>
      <c r="K6863" s="135" t="str">
        <f t="shared" si="226"/>
        <v/>
      </c>
      <c r="L6863" s="99" t="str">
        <f t="shared" ca="1" si="227"/>
        <v>-</v>
      </c>
      <c r="M6863" s="93" t="str">
        <f>IF(E6863="","",VLOOKUP(E6863,[1]PROJECTES!$C$14:$Z$5000,21,FALSE))</f>
        <v/>
      </c>
      <c r="N6863" s="100"/>
      <c r="O6863" s="72" t="s">
        <v>229</v>
      </c>
      <c r="P6863" s="101"/>
      <c r="Q6863" s="132"/>
      <c r="R6863" s="102"/>
      <c r="S6863" s="91"/>
    </row>
    <row r="6864" spans="1:19" s="104" customFormat="1" ht="12.75" customHeight="1" x14ac:dyDescent="0.25">
      <c r="A6864" s="121"/>
      <c r="B6864" s="92" t="str">
        <f>IF(E6864="","",VLOOKUP(E6864,[1]PROJECTES!$C$14:$G$5000,2,FALSE))</f>
        <v/>
      </c>
      <c r="C6864" s="121"/>
      <c r="D6864" s="93" t="str">
        <f>IF(E6864="","",VLOOKUP(E6864,[1]PROJECTES!$C$14:$G$5000,5,FALSE))</f>
        <v/>
      </c>
      <c r="E6864" s="117"/>
      <c r="F6864" s="95"/>
      <c r="G6864" s="96" t="str">
        <f>IF(E6864="","",VLOOKUP(E6864,[1]PROJECTES!$C$14:$G$5000,4,FALSE))</f>
        <v/>
      </c>
      <c r="H6864" s="118"/>
      <c r="I6864" s="97" t="str">
        <f>IF(H6864="","",VLOOKUP(H6864,BD!B$2:C$16,2,FALSE))</f>
        <v/>
      </c>
      <c r="J6864" s="98"/>
      <c r="K6864" s="135" t="str">
        <f t="shared" si="226"/>
        <v/>
      </c>
      <c r="L6864" s="99" t="str">
        <f t="shared" ca="1" si="227"/>
        <v>-</v>
      </c>
      <c r="M6864" s="93" t="str">
        <f>IF(E6864="","",VLOOKUP(E6864,[1]PROJECTES!$C$14:$Z$5000,21,FALSE))</f>
        <v/>
      </c>
      <c r="N6864" s="100"/>
      <c r="O6864" s="72" t="s">
        <v>229</v>
      </c>
      <c r="P6864" s="101"/>
      <c r="Q6864" s="132"/>
      <c r="R6864" s="102"/>
      <c r="S6864" s="91"/>
    </row>
    <row r="6865" spans="1:19" s="104" customFormat="1" ht="12.75" customHeight="1" x14ac:dyDescent="0.25">
      <c r="A6865" s="121"/>
      <c r="B6865" s="92" t="str">
        <f>IF(E6865="","",VLOOKUP(E6865,[1]PROJECTES!$C$14:$G$5000,2,FALSE))</f>
        <v/>
      </c>
      <c r="C6865" s="121"/>
      <c r="D6865" s="93" t="str">
        <f>IF(E6865="","",VLOOKUP(E6865,[1]PROJECTES!$C$14:$G$5000,5,FALSE))</f>
        <v/>
      </c>
      <c r="E6865" s="117"/>
      <c r="F6865" s="95"/>
      <c r="G6865" s="96" t="str">
        <f>IF(E6865="","",VLOOKUP(E6865,[1]PROJECTES!$C$14:$G$5000,4,FALSE))</f>
        <v/>
      </c>
      <c r="H6865" s="118"/>
      <c r="I6865" s="97" t="str">
        <f>IF(H6865="","",VLOOKUP(H6865,BD!B$2:C$16,2,FALSE))</f>
        <v/>
      </c>
      <c r="J6865" s="98"/>
      <c r="K6865" s="135" t="str">
        <f t="shared" si="226"/>
        <v/>
      </c>
      <c r="L6865" s="99" t="str">
        <f t="shared" ca="1" si="227"/>
        <v>-</v>
      </c>
      <c r="M6865" s="93" t="str">
        <f>IF(E6865="","",VLOOKUP(E6865,[1]PROJECTES!$C$14:$Z$5000,21,FALSE))</f>
        <v/>
      </c>
      <c r="N6865" s="100"/>
      <c r="O6865" s="72" t="s">
        <v>229</v>
      </c>
      <c r="P6865" s="101"/>
      <c r="Q6865" s="132"/>
      <c r="R6865" s="102"/>
      <c r="S6865" s="91"/>
    </row>
    <row r="6866" spans="1:19" s="104" customFormat="1" ht="12.75" customHeight="1" x14ac:dyDescent="0.25">
      <c r="A6866" s="121"/>
      <c r="B6866" s="92" t="str">
        <f>IF(E6866="","",VLOOKUP(E6866,[1]PROJECTES!$C$14:$G$5000,2,FALSE))</f>
        <v/>
      </c>
      <c r="C6866" s="121"/>
      <c r="D6866" s="93" t="str">
        <f>IF(E6866="","",VLOOKUP(E6866,[1]PROJECTES!$C$14:$G$5000,5,FALSE))</f>
        <v/>
      </c>
      <c r="E6866" s="117"/>
      <c r="F6866" s="95"/>
      <c r="G6866" s="96" t="str">
        <f>IF(E6866="","",VLOOKUP(E6866,[1]PROJECTES!$C$14:$G$5000,4,FALSE))</f>
        <v/>
      </c>
      <c r="H6866" s="118"/>
      <c r="I6866" s="97" t="str">
        <f>IF(H6866="","",VLOOKUP(H6866,BD!B$2:C$16,2,FALSE))</f>
        <v/>
      </c>
      <c r="J6866" s="98"/>
      <c r="K6866" s="135" t="str">
        <f t="shared" si="226"/>
        <v/>
      </c>
      <c r="L6866" s="99" t="str">
        <f t="shared" ca="1" si="227"/>
        <v>-</v>
      </c>
      <c r="M6866" s="93" t="str">
        <f>IF(E6866="","",VLOOKUP(E6866,[1]PROJECTES!$C$14:$Z$5000,21,FALSE))</f>
        <v/>
      </c>
      <c r="N6866" s="100"/>
      <c r="O6866" s="72" t="s">
        <v>229</v>
      </c>
      <c r="P6866" s="101"/>
      <c r="Q6866" s="132"/>
      <c r="R6866" s="102"/>
      <c r="S6866" s="91"/>
    </row>
    <row r="6867" spans="1:19" s="104" customFormat="1" ht="12.75" customHeight="1" x14ac:dyDescent="0.25">
      <c r="A6867" s="121"/>
      <c r="B6867" s="92" t="str">
        <f>IF(E6867="","",VLOOKUP(E6867,[1]PROJECTES!$C$14:$G$5000,2,FALSE))</f>
        <v/>
      </c>
      <c r="C6867" s="121"/>
      <c r="D6867" s="93" t="str">
        <f>IF(E6867="","",VLOOKUP(E6867,[1]PROJECTES!$C$14:$G$5000,5,FALSE))</f>
        <v/>
      </c>
      <c r="E6867" s="117"/>
      <c r="F6867" s="95"/>
      <c r="G6867" s="96" t="str">
        <f>IF(E6867="","",VLOOKUP(E6867,[1]PROJECTES!$C$14:$G$5000,4,FALSE))</f>
        <v/>
      </c>
      <c r="H6867" s="118"/>
      <c r="I6867" s="97" t="str">
        <f>IF(H6867="","",VLOOKUP(H6867,BD!B$2:C$16,2,FALSE))</f>
        <v/>
      </c>
      <c r="J6867" s="98"/>
      <c r="K6867" s="135" t="str">
        <f t="shared" si="226"/>
        <v/>
      </c>
      <c r="L6867" s="99" t="str">
        <f t="shared" ca="1" si="227"/>
        <v>-</v>
      </c>
      <c r="M6867" s="93" t="str">
        <f>IF(E6867="","",VLOOKUP(E6867,[1]PROJECTES!$C$14:$Z$5000,21,FALSE))</f>
        <v/>
      </c>
      <c r="N6867" s="100"/>
      <c r="O6867" s="72" t="s">
        <v>229</v>
      </c>
      <c r="P6867" s="101"/>
      <c r="Q6867" s="132"/>
      <c r="R6867" s="102"/>
      <c r="S6867" s="91"/>
    </row>
    <row r="6868" spans="1:19" s="104" customFormat="1" ht="12.75" customHeight="1" x14ac:dyDescent="0.25">
      <c r="A6868" s="121"/>
      <c r="B6868" s="92" t="str">
        <f>IF(E6868="","",VLOOKUP(E6868,[1]PROJECTES!$C$14:$G$5000,2,FALSE))</f>
        <v/>
      </c>
      <c r="C6868" s="121"/>
      <c r="D6868" s="93" t="str">
        <f>IF(E6868="","",VLOOKUP(E6868,[1]PROJECTES!$C$14:$G$5000,5,FALSE))</f>
        <v/>
      </c>
      <c r="E6868" s="117"/>
      <c r="F6868" s="95"/>
      <c r="G6868" s="96" t="str">
        <f>IF(E6868="","",VLOOKUP(E6868,[1]PROJECTES!$C$14:$G$5000,4,FALSE))</f>
        <v/>
      </c>
      <c r="H6868" s="118"/>
      <c r="I6868" s="97" t="str">
        <f>IF(H6868="","",VLOOKUP(H6868,BD!B$2:C$16,2,FALSE))</f>
        <v/>
      </c>
      <c r="J6868" s="98"/>
      <c r="K6868" s="135" t="str">
        <f t="shared" si="226"/>
        <v/>
      </c>
      <c r="L6868" s="99" t="str">
        <f t="shared" ca="1" si="227"/>
        <v>-</v>
      </c>
      <c r="M6868" s="93" t="str">
        <f>IF(E6868="","",VLOOKUP(E6868,[1]PROJECTES!$C$14:$Z$5000,21,FALSE))</f>
        <v/>
      </c>
      <c r="N6868" s="100"/>
      <c r="O6868" s="72" t="s">
        <v>229</v>
      </c>
      <c r="P6868" s="101"/>
      <c r="Q6868" s="132"/>
      <c r="R6868" s="102"/>
      <c r="S6868" s="91"/>
    </row>
    <row r="6869" spans="1:19" s="104" customFormat="1" ht="12.75" customHeight="1" x14ac:dyDescent="0.25">
      <c r="A6869" s="121"/>
      <c r="B6869" s="92" t="str">
        <f>IF(E6869="","",VLOOKUP(E6869,[1]PROJECTES!$C$14:$G$5000,2,FALSE))</f>
        <v/>
      </c>
      <c r="C6869" s="121"/>
      <c r="D6869" s="93" t="str">
        <f>IF(E6869="","",VLOOKUP(E6869,[1]PROJECTES!$C$14:$G$5000,5,FALSE))</f>
        <v/>
      </c>
      <c r="E6869" s="117"/>
      <c r="F6869" s="95"/>
      <c r="G6869" s="96" t="str">
        <f>IF(E6869="","",VLOOKUP(E6869,[1]PROJECTES!$C$14:$G$5000,4,FALSE))</f>
        <v/>
      </c>
      <c r="H6869" s="118"/>
      <c r="I6869" s="97" t="str">
        <f>IF(H6869="","",VLOOKUP(H6869,BD!B$2:C$16,2,FALSE))</f>
        <v/>
      </c>
      <c r="J6869" s="98"/>
      <c r="K6869" s="135" t="str">
        <f t="shared" si="226"/>
        <v/>
      </c>
      <c r="L6869" s="99" t="str">
        <f t="shared" ca="1" si="227"/>
        <v>-</v>
      </c>
      <c r="M6869" s="93" t="str">
        <f>IF(E6869="","",VLOOKUP(E6869,[1]PROJECTES!$C$14:$Z$5000,21,FALSE))</f>
        <v/>
      </c>
      <c r="N6869" s="100"/>
      <c r="O6869" s="72" t="s">
        <v>229</v>
      </c>
      <c r="P6869" s="101"/>
      <c r="Q6869" s="132"/>
      <c r="R6869" s="102"/>
      <c r="S6869" s="91"/>
    </row>
    <row r="6870" spans="1:19" s="104" customFormat="1" ht="12.75" customHeight="1" x14ac:dyDescent="0.25">
      <c r="A6870" s="121"/>
      <c r="B6870" s="92" t="str">
        <f>IF(E6870="","",VLOOKUP(E6870,[1]PROJECTES!$C$14:$G$5000,2,FALSE))</f>
        <v/>
      </c>
      <c r="C6870" s="121"/>
      <c r="D6870" s="93" t="str">
        <f>IF(E6870="","",VLOOKUP(E6870,[1]PROJECTES!$C$14:$G$5000,5,FALSE))</f>
        <v/>
      </c>
      <c r="E6870" s="117"/>
      <c r="F6870" s="95"/>
      <c r="G6870" s="96" t="str">
        <f>IF(E6870="","",VLOOKUP(E6870,[1]PROJECTES!$C$14:$G$5000,4,FALSE))</f>
        <v/>
      </c>
      <c r="H6870" s="118"/>
      <c r="I6870" s="97" t="str">
        <f>IF(H6870="","",VLOOKUP(H6870,BD!B$2:C$16,2,FALSE))</f>
        <v/>
      </c>
      <c r="J6870" s="98"/>
      <c r="K6870" s="135" t="str">
        <f t="shared" si="226"/>
        <v/>
      </c>
      <c r="L6870" s="99" t="str">
        <f t="shared" ca="1" si="227"/>
        <v>-</v>
      </c>
      <c r="M6870" s="93" t="str">
        <f>IF(E6870="","",VLOOKUP(E6870,[1]PROJECTES!$C$14:$Z$5000,21,FALSE))</f>
        <v/>
      </c>
      <c r="N6870" s="100"/>
      <c r="O6870" s="72" t="s">
        <v>229</v>
      </c>
      <c r="P6870" s="101"/>
      <c r="Q6870" s="132"/>
      <c r="R6870" s="102"/>
      <c r="S6870" s="91"/>
    </row>
    <row r="6871" spans="1:19" s="104" customFormat="1" ht="12.75" customHeight="1" x14ac:dyDescent="0.25">
      <c r="A6871" s="121"/>
      <c r="B6871" s="92" t="str">
        <f>IF(E6871="","",VLOOKUP(E6871,[1]PROJECTES!$C$14:$G$5000,2,FALSE))</f>
        <v/>
      </c>
      <c r="C6871" s="121"/>
      <c r="D6871" s="93" t="str">
        <f>IF(E6871="","",VLOOKUP(E6871,[1]PROJECTES!$C$14:$G$5000,5,FALSE))</f>
        <v/>
      </c>
      <c r="E6871" s="117"/>
      <c r="F6871" s="95"/>
      <c r="G6871" s="96" t="str">
        <f>IF(E6871="","",VLOOKUP(E6871,[1]PROJECTES!$C$14:$G$5000,4,FALSE))</f>
        <v/>
      </c>
      <c r="H6871" s="118"/>
      <c r="I6871" s="97" t="str">
        <f>IF(H6871="","",VLOOKUP(H6871,BD!B$2:C$16,2,FALSE))</f>
        <v/>
      </c>
      <c r="J6871" s="98"/>
      <c r="K6871" s="135" t="str">
        <f t="shared" si="226"/>
        <v/>
      </c>
      <c r="L6871" s="99" t="str">
        <f t="shared" ca="1" si="227"/>
        <v>-</v>
      </c>
      <c r="M6871" s="93" t="str">
        <f>IF(E6871="","",VLOOKUP(E6871,[1]PROJECTES!$C$14:$Z$5000,21,FALSE))</f>
        <v/>
      </c>
      <c r="N6871" s="100"/>
      <c r="O6871" s="72" t="s">
        <v>229</v>
      </c>
      <c r="P6871" s="101"/>
      <c r="Q6871" s="132"/>
      <c r="R6871" s="102"/>
      <c r="S6871" s="91"/>
    </row>
    <row r="6872" spans="1:19" s="104" customFormat="1" ht="12.75" customHeight="1" x14ac:dyDescent="0.25">
      <c r="A6872" s="121"/>
      <c r="B6872" s="92" t="str">
        <f>IF(E6872="","",VLOOKUP(E6872,[1]PROJECTES!$C$14:$G$5000,2,FALSE))</f>
        <v/>
      </c>
      <c r="C6872" s="121"/>
      <c r="D6872" s="93" t="str">
        <f>IF(E6872="","",VLOOKUP(E6872,[1]PROJECTES!$C$14:$G$5000,5,FALSE))</f>
        <v/>
      </c>
      <c r="E6872" s="117"/>
      <c r="F6872" s="95"/>
      <c r="G6872" s="96" t="str">
        <f>IF(E6872="","",VLOOKUP(E6872,[1]PROJECTES!$C$14:$G$5000,4,FALSE))</f>
        <v/>
      </c>
      <c r="H6872" s="118"/>
      <c r="I6872" s="97" t="str">
        <f>IF(H6872="","",VLOOKUP(H6872,BD!B$2:C$16,2,FALSE))</f>
        <v/>
      </c>
      <c r="J6872" s="98"/>
      <c r="K6872" s="135" t="str">
        <f t="shared" si="226"/>
        <v/>
      </c>
      <c r="L6872" s="99" t="str">
        <f t="shared" ca="1" si="227"/>
        <v>-</v>
      </c>
      <c r="M6872" s="93" t="str">
        <f>IF(E6872="","",VLOOKUP(E6872,[1]PROJECTES!$C$14:$Z$5000,21,FALSE))</f>
        <v/>
      </c>
      <c r="N6872" s="100"/>
      <c r="O6872" s="72" t="s">
        <v>229</v>
      </c>
      <c r="P6872" s="101"/>
      <c r="Q6872" s="132"/>
      <c r="R6872" s="102"/>
      <c r="S6872" s="91"/>
    </row>
    <row r="6873" spans="1:19" s="104" customFormat="1" ht="12.75" customHeight="1" x14ac:dyDescent="0.25">
      <c r="A6873" s="121"/>
      <c r="B6873" s="92" t="str">
        <f>IF(E6873="","",VLOOKUP(E6873,[1]PROJECTES!$C$14:$G$5000,2,FALSE))</f>
        <v/>
      </c>
      <c r="C6873" s="121"/>
      <c r="D6873" s="93" t="str">
        <f>IF(E6873="","",VLOOKUP(E6873,[1]PROJECTES!$C$14:$G$5000,5,FALSE))</f>
        <v/>
      </c>
      <c r="E6873" s="117"/>
      <c r="F6873" s="95"/>
      <c r="G6873" s="96" t="str">
        <f>IF(E6873="","",VLOOKUP(E6873,[1]PROJECTES!$C$14:$G$5000,4,FALSE))</f>
        <v/>
      </c>
      <c r="H6873" s="118"/>
      <c r="I6873" s="97" t="str">
        <f>IF(H6873="","",VLOOKUP(H6873,BD!B$2:C$16,2,FALSE))</f>
        <v/>
      </c>
      <c r="J6873" s="98"/>
      <c r="K6873" s="135" t="str">
        <f t="shared" si="226"/>
        <v/>
      </c>
      <c r="L6873" s="99" t="str">
        <f t="shared" ca="1" si="227"/>
        <v>-</v>
      </c>
      <c r="M6873" s="93" t="str">
        <f>IF(E6873="","",VLOOKUP(E6873,[1]PROJECTES!$C$14:$Z$5000,21,FALSE))</f>
        <v/>
      </c>
      <c r="N6873" s="100"/>
      <c r="O6873" s="72" t="s">
        <v>229</v>
      </c>
      <c r="P6873" s="101"/>
      <c r="Q6873" s="132"/>
      <c r="R6873" s="102"/>
      <c r="S6873" s="91"/>
    </row>
    <row r="6874" spans="1:19" s="104" customFormat="1" ht="12.75" customHeight="1" x14ac:dyDescent="0.25">
      <c r="A6874" s="121"/>
      <c r="B6874" s="92" t="str">
        <f>IF(E6874="","",VLOOKUP(E6874,[1]PROJECTES!$C$14:$G$5000,2,FALSE))</f>
        <v/>
      </c>
      <c r="C6874" s="121"/>
      <c r="D6874" s="93" t="str">
        <f>IF(E6874="","",VLOOKUP(E6874,[1]PROJECTES!$C$14:$G$5000,5,FALSE))</f>
        <v/>
      </c>
      <c r="E6874" s="117"/>
      <c r="F6874" s="95"/>
      <c r="G6874" s="96" t="str">
        <f>IF(E6874="","",VLOOKUP(E6874,[1]PROJECTES!$C$14:$G$5000,4,FALSE))</f>
        <v/>
      </c>
      <c r="H6874" s="118"/>
      <c r="I6874" s="97" t="str">
        <f>IF(H6874="","",VLOOKUP(H6874,BD!B$2:C$16,2,FALSE))</f>
        <v/>
      </c>
      <c r="J6874" s="98"/>
      <c r="K6874" s="135" t="str">
        <f t="shared" si="226"/>
        <v/>
      </c>
      <c r="L6874" s="99" t="str">
        <f t="shared" ca="1" si="227"/>
        <v>-</v>
      </c>
      <c r="M6874" s="93" t="str">
        <f>IF(E6874="","",VLOOKUP(E6874,[1]PROJECTES!$C$14:$Z$5000,21,FALSE))</f>
        <v/>
      </c>
      <c r="N6874" s="100"/>
      <c r="O6874" s="72" t="s">
        <v>229</v>
      </c>
      <c r="P6874" s="101"/>
      <c r="Q6874" s="132"/>
      <c r="R6874" s="102"/>
      <c r="S6874" s="91"/>
    </row>
    <row r="6875" spans="1:19" s="104" customFormat="1" ht="12.75" customHeight="1" x14ac:dyDescent="0.25">
      <c r="A6875" s="121"/>
      <c r="B6875" s="92" t="str">
        <f>IF(E6875="","",VLOOKUP(E6875,[1]PROJECTES!$C$14:$G$5000,2,FALSE))</f>
        <v/>
      </c>
      <c r="C6875" s="121"/>
      <c r="D6875" s="93" t="str">
        <f>IF(E6875="","",VLOOKUP(E6875,[1]PROJECTES!$C$14:$G$5000,5,FALSE))</f>
        <v/>
      </c>
      <c r="E6875" s="117"/>
      <c r="F6875" s="95"/>
      <c r="G6875" s="96" t="str">
        <f>IF(E6875="","",VLOOKUP(E6875,[1]PROJECTES!$C$14:$G$5000,4,FALSE))</f>
        <v/>
      </c>
      <c r="H6875" s="118"/>
      <c r="I6875" s="97" t="str">
        <f>IF(H6875="","",VLOOKUP(H6875,BD!B$2:C$16,2,FALSE))</f>
        <v/>
      </c>
      <c r="J6875" s="98"/>
      <c r="K6875" s="135" t="str">
        <f t="shared" si="226"/>
        <v/>
      </c>
      <c r="L6875" s="99" t="str">
        <f t="shared" ca="1" si="227"/>
        <v>-</v>
      </c>
      <c r="M6875" s="93" t="str">
        <f>IF(E6875="","",VLOOKUP(E6875,[1]PROJECTES!$C$14:$Z$5000,21,FALSE))</f>
        <v/>
      </c>
      <c r="N6875" s="100"/>
      <c r="O6875" s="72" t="s">
        <v>229</v>
      </c>
      <c r="P6875" s="101"/>
      <c r="Q6875" s="132"/>
      <c r="R6875" s="102"/>
      <c r="S6875" s="91"/>
    </row>
    <row r="6876" spans="1:19" s="104" customFormat="1" ht="12.75" customHeight="1" x14ac:dyDescent="0.25">
      <c r="A6876" s="121"/>
      <c r="B6876" s="92" t="str">
        <f>IF(E6876="","",VLOOKUP(E6876,[1]PROJECTES!$C$14:$G$5000,2,FALSE))</f>
        <v/>
      </c>
      <c r="C6876" s="121"/>
      <c r="D6876" s="93" t="str">
        <f>IF(E6876="","",VLOOKUP(E6876,[1]PROJECTES!$C$14:$G$5000,5,FALSE))</f>
        <v/>
      </c>
      <c r="E6876" s="117"/>
      <c r="F6876" s="95"/>
      <c r="G6876" s="96" t="str">
        <f>IF(E6876="","",VLOOKUP(E6876,[1]PROJECTES!$C$14:$G$5000,4,FALSE))</f>
        <v/>
      </c>
      <c r="H6876" s="118"/>
      <c r="I6876" s="97" t="str">
        <f>IF(H6876="","",VLOOKUP(H6876,BD!B$2:C$16,2,FALSE))</f>
        <v/>
      </c>
      <c r="J6876" s="98"/>
      <c r="K6876" s="135" t="str">
        <f t="shared" si="226"/>
        <v/>
      </c>
      <c r="L6876" s="99" t="str">
        <f t="shared" ca="1" si="227"/>
        <v>-</v>
      </c>
      <c r="M6876" s="93" t="str">
        <f>IF(E6876="","",VLOOKUP(E6876,[1]PROJECTES!$C$14:$Z$5000,21,FALSE))</f>
        <v/>
      </c>
      <c r="N6876" s="100"/>
      <c r="O6876" s="72" t="s">
        <v>229</v>
      </c>
      <c r="P6876" s="101"/>
      <c r="Q6876" s="132"/>
      <c r="R6876" s="102"/>
      <c r="S6876" s="91"/>
    </row>
    <row r="6877" spans="1:19" s="104" customFormat="1" ht="12.75" customHeight="1" x14ac:dyDescent="0.25">
      <c r="A6877" s="121"/>
      <c r="B6877" s="92" t="str">
        <f>IF(E6877="","",VLOOKUP(E6877,[1]PROJECTES!$C$14:$G$5000,2,FALSE))</f>
        <v/>
      </c>
      <c r="C6877" s="121"/>
      <c r="D6877" s="93" t="str">
        <f>IF(E6877="","",VLOOKUP(E6877,[1]PROJECTES!$C$14:$G$5000,5,FALSE))</f>
        <v/>
      </c>
      <c r="E6877" s="117"/>
      <c r="F6877" s="95"/>
      <c r="G6877" s="96" t="str">
        <f>IF(E6877="","",VLOOKUP(E6877,[1]PROJECTES!$C$14:$G$5000,4,FALSE))</f>
        <v/>
      </c>
      <c r="H6877" s="118"/>
      <c r="I6877" s="97" t="str">
        <f>IF(H6877="","",VLOOKUP(H6877,BD!B$2:C$16,2,FALSE))</f>
        <v/>
      </c>
      <c r="J6877" s="98"/>
      <c r="K6877" s="135" t="str">
        <f t="shared" si="226"/>
        <v/>
      </c>
      <c r="L6877" s="99" t="str">
        <f t="shared" ca="1" si="227"/>
        <v>-</v>
      </c>
      <c r="M6877" s="93" t="str">
        <f>IF(E6877="","",VLOOKUP(E6877,[1]PROJECTES!$C$14:$Z$5000,21,FALSE))</f>
        <v/>
      </c>
      <c r="N6877" s="100"/>
      <c r="O6877" s="72" t="s">
        <v>229</v>
      </c>
      <c r="P6877" s="101"/>
      <c r="Q6877" s="132"/>
      <c r="R6877" s="102"/>
      <c r="S6877" s="91"/>
    </row>
    <row r="6878" spans="1:19" s="104" customFormat="1" ht="12.75" customHeight="1" x14ac:dyDescent="0.25">
      <c r="A6878" s="121"/>
      <c r="B6878" s="92" t="str">
        <f>IF(E6878="","",VLOOKUP(E6878,[1]PROJECTES!$C$14:$G$5000,2,FALSE))</f>
        <v/>
      </c>
      <c r="C6878" s="121"/>
      <c r="D6878" s="93" t="str">
        <f>IF(E6878="","",VLOOKUP(E6878,[1]PROJECTES!$C$14:$G$5000,5,FALSE))</f>
        <v/>
      </c>
      <c r="E6878" s="117"/>
      <c r="F6878" s="95"/>
      <c r="G6878" s="96" t="str">
        <f>IF(E6878="","",VLOOKUP(E6878,[1]PROJECTES!$C$14:$G$5000,4,FALSE))</f>
        <v/>
      </c>
      <c r="H6878" s="118"/>
      <c r="I6878" s="97" t="str">
        <f>IF(H6878="","",VLOOKUP(H6878,BD!B$2:C$16,2,FALSE))</f>
        <v/>
      </c>
      <c r="J6878" s="98"/>
      <c r="K6878" s="135" t="str">
        <f t="shared" si="226"/>
        <v/>
      </c>
      <c r="L6878" s="99" t="str">
        <f t="shared" ca="1" si="227"/>
        <v>-</v>
      </c>
      <c r="M6878" s="93" t="str">
        <f>IF(E6878="","",VLOOKUP(E6878,[1]PROJECTES!$C$14:$Z$5000,21,FALSE))</f>
        <v/>
      </c>
      <c r="N6878" s="100"/>
      <c r="O6878" s="72" t="s">
        <v>229</v>
      </c>
      <c r="P6878" s="101"/>
      <c r="Q6878" s="132"/>
      <c r="R6878" s="102"/>
      <c r="S6878" s="91"/>
    </row>
    <row r="6879" spans="1:19" s="104" customFormat="1" ht="12.75" customHeight="1" x14ac:dyDescent="0.25">
      <c r="A6879" s="121"/>
      <c r="B6879" s="92" t="str">
        <f>IF(E6879="","",VLOOKUP(E6879,[1]PROJECTES!$C$14:$G$5000,2,FALSE))</f>
        <v/>
      </c>
      <c r="C6879" s="121"/>
      <c r="D6879" s="93" t="str">
        <f>IF(E6879="","",VLOOKUP(E6879,[1]PROJECTES!$C$14:$G$5000,5,FALSE))</f>
        <v/>
      </c>
      <c r="E6879" s="117"/>
      <c r="F6879" s="95"/>
      <c r="G6879" s="96" t="str">
        <f>IF(E6879="","",VLOOKUP(E6879,[1]PROJECTES!$C$14:$G$5000,4,FALSE))</f>
        <v/>
      </c>
      <c r="H6879" s="118"/>
      <c r="I6879" s="97" t="str">
        <f>IF(H6879="","",VLOOKUP(H6879,BD!B$2:C$16,2,FALSE))</f>
        <v/>
      </c>
      <c r="J6879" s="98"/>
      <c r="K6879" s="135" t="str">
        <f t="shared" si="226"/>
        <v/>
      </c>
      <c r="L6879" s="99" t="str">
        <f t="shared" ca="1" si="227"/>
        <v>-</v>
      </c>
      <c r="M6879" s="93" t="str">
        <f>IF(E6879="","",VLOOKUP(E6879,[1]PROJECTES!$C$14:$Z$5000,21,FALSE))</f>
        <v/>
      </c>
      <c r="N6879" s="100"/>
      <c r="O6879" s="72" t="s">
        <v>229</v>
      </c>
      <c r="P6879" s="101"/>
      <c r="Q6879" s="132"/>
      <c r="R6879" s="102"/>
      <c r="S6879" s="91"/>
    </row>
    <row r="6880" spans="1:19" s="104" customFormat="1" ht="12.75" customHeight="1" x14ac:dyDescent="0.25">
      <c r="A6880" s="121"/>
      <c r="B6880" s="92" t="str">
        <f>IF(E6880="","",VLOOKUP(E6880,[1]PROJECTES!$C$14:$G$5000,2,FALSE))</f>
        <v/>
      </c>
      <c r="C6880" s="121"/>
      <c r="D6880" s="93" t="str">
        <f>IF(E6880="","",VLOOKUP(E6880,[1]PROJECTES!$C$14:$G$5000,5,FALSE))</f>
        <v/>
      </c>
      <c r="E6880" s="117"/>
      <c r="F6880" s="95"/>
      <c r="G6880" s="96" t="str">
        <f>IF(E6880="","",VLOOKUP(E6880,[1]PROJECTES!$C$14:$G$5000,4,FALSE))</f>
        <v/>
      </c>
      <c r="H6880" s="118"/>
      <c r="I6880" s="97" t="str">
        <f>IF(H6880="","",VLOOKUP(H6880,BD!B$2:C$16,2,FALSE))</f>
        <v/>
      </c>
      <c r="J6880" s="98"/>
      <c r="K6880" s="135" t="str">
        <f t="shared" si="226"/>
        <v/>
      </c>
      <c r="L6880" s="99" t="str">
        <f t="shared" ca="1" si="227"/>
        <v>-</v>
      </c>
      <c r="M6880" s="93" t="str">
        <f>IF(E6880="","",VLOOKUP(E6880,[1]PROJECTES!$C$14:$Z$5000,21,FALSE))</f>
        <v/>
      </c>
      <c r="N6880" s="100"/>
      <c r="O6880" s="72" t="s">
        <v>229</v>
      </c>
      <c r="P6880" s="101"/>
      <c r="Q6880" s="132"/>
      <c r="R6880" s="102"/>
      <c r="S6880" s="91"/>
    </row>
    <row r="6881" spans="1:19" s="104" customFormat="1" ht="12.75" customHeight="1" x14ac:dyDescent="0.25">
      <c r="A6881" s="121"/>
      <c r="B6881" s="92" t="str">
        <f>IF(E6881="","",VLOOKUP(E6881,[1]PROJECTES!$C$14:$G$5000,2,FALSE))</f>
        <v/>
      </c>
      <c r="C6881" s="121"/>
      <c r="D6881" s="93" t="str">
        <f>IF(E6881="","",VLOOKUP(E6881,[1]PROJECTES!$C$14:$G$5000,5,FALSE))</f>
        <v/>
      </c>
      <c r="E6881" s="117"/>
      <c r="F6881" s="95"/>
      <c r="G6881" s="96" t="str">
        <f>IF(E6881="","",VLOOKUP(E6881,[1]PROJECTES!$C$14:$G$5000,4,FALSE))</f>
        <v/>
      </c>
      <c r="H6881" s="118"/>
      <c r="I6881" s="97" t="str">
        <f>IF(H6881="","",VLOOKUP(H6881,BD!B$2:C$16,2,FALSE))</f>
        <v/>
      </c>
      <c r="J6881" s="98"/>
      <c r="K6881" s="135" t="str">
        <f t="shared" si="226"/>
        <v/>
      </c>
      <c r="L6881" s="99" t="str">
        <f t="shared" ca="1" si="227"/>
        <v>-</v>
      </c>
      <c r="M6881" s="93" t="str">
        <f>IF(E6881="","",VLOOKUP(E6881,[1]PROJECTES!$C$14:$Z$5000,21,FALSE))</f>
        <v/>
      </c>
      <c r="N6881" s="100"/>
      <c r="O6881" s="72" t="s">
        <v>229</v>
      </c>
      <c r="P6881" s="101"/>
      <c r="Q6881" s="132"/>
      <c r="R6881" s="102"/>
      <c r="S6881" s="91"/>
    </row>
    <row r="6882" spans="1:19" s="104" customFormat="1" ht="12.75" customHeight="1" x14ac:dyDescent="0.25">
      <c r="A6882" s="121"/>
      <c r="B6882" s="92" t="str">
        <f>IF(E6882="","",VLOOKUP(E6882,[1]PROJECTES!$C$14:$G$5000,2,FALSE))</f>
        <v/>
      </c>
      <c r="C6882" s="121"/>
      <c r="D6882" s="93" t="str">
        <f>IF(E6882="","",VLOOKUP(E6882,[1]PROJECTES!$C$14:$G$5000,5,FALSE))</f>
        <v/>
      </c>
      <c r="E6882" s="117"/>
      <c r="F6882" s="95"/>
      <c r="G6882" s="96" t="str">
        <f>IF(E6882="","",VLOOKUP(E6882,[1]PROJECTES!$C$14:$G$5000,4,FALSE))</f>
        <v/>
      </c>
      <c r="H6882" s="118"/>
      <c r="I6882" s="97" t="str">
        <f>IF(H6882="","",VLOOKUP(H6882,BD!B$2:C$16,2,FALSE))</f>
        <v/>
      </c>
      <c r="J6882" s="98"/>
      <c r="K6882" s="135" t="str">
        <f t="shared" si="226"/>
        <v/>
      </c>
      <c r="L6882" s="99" t="str">
        <f t="shared" ca="1" si="227"/>
        <v>-</v>
      </c>
      <c r="M6882" s="93" t="str">
        <f>IF(E6882="","",VLOOKUP(E6882,[1]PROJECTES!$C$14:$Z$5000,21,FALSE))</f>
        <v/>
      </c>
      <c r="N6882" s="100"/>
      <c r="O6882" s="72" t="s">
        <v>229</v>
      </c>
      <c r="P6882" s="101"/>
      <c r="Q6882" s="132"/>
      <c r="R6882" s="102"/>
      <c r="S6882" s="91"/>
    </row>
    <row r="6883" spans="1:19" s="104" customFormat="1" ht="12.75" customHeight="1" x14ac:dyDescent="0.25">
      <c r="A6883" s="121"/>
      <c r="B6883" s="92" t="str">
        <f>IF(E6883="","",VLOOKUP(E6883,[1]PROJECTES!$C$14:$G$5000,2,FALSE))</f>
        <v/>
      </c>
      <c r="C6883" s="121"/>
      <c r="D6883" s="93" t="str">
        <f>IF(E6883="","",VLOOKUP(E6883,[1]PROJECTES!$C$14:$G$5000,5,FALSE))</f>
        <v/>
      </c>
      <c r="E6883" s="117"/>
      <c r="F6883" s="95"/>
      <c r="G6883" s="96" t="str">
        <f>IF(E6883="","",VLOOKUP(E6883,[1]PROJECTES!$C$14:$G$5000,4,FALSE))</f>
        <v/>
      </c>
      <c r="H6883" s="118"/>
      <c r="I6883" s="97" t="str">
        <f>IF(H6883="","",VLOOKUP(H6883,BD!B$2:C$16,2,FALSE))</f>
        <v/>
      </c>
      <c r="J6883" s="98"/>
      <c r="K6883" s="135" t="str">
        <f t="shared" si="226"/>
        <v/>
      </c>
      <c r="L6883" s="99" t="str">
        <f t="shared" ca="1" si="227"/>
        <v>-</v>
      </c>
      <c r="M6883" s="93" t="str">
        <f>IF(E6883="","",VLOOKUP(E6883,[1]PROJECTES!$C$14:$Z$5000,21,FALSE))</f>
        <v/>
      </c>
      <c r="N6883" s="100"/>
      <c r="O6883" s="72" t="s">
        <v>229</v>
      </c>
      <c r="P6883" s="101"/>
      <c r="Q6883" s="132"/>
      <c r="R6883" s="102"/>
      <c r="S6883" s="91"/>
    </row>
    <row r="6884" spans="1:19" s="104" customFormat="1" ht="12.75" customHeight="1" x14ac:dyDescent="0.25">
      <c r="A6884" s="121"/>
      <c r="B6884" s="92" t="str">
        <f>IF(E6884="","",VLOOKUP(E6884,[1]PROJECTES!$C$14:$G$5000,2,FALSE))</f>
        <v/>
      </c>
      <c r="C6884" s="121"/>
      <c r="D6884" s="93" t="str">
        <f>IF(E6884="","",VLOOKUP(E6884,[1]PROJECTES!$C$14:$G$5000,5,FALSE))</f>
        <v/>
      </c>
      <c r="E6884" s="117"/>
      <c r="F6884" s="95"/>
      <c r="G6884" s="96" t="str">
        <f>IF(E6884="","",VLOOKUP(E6884,[1]PROJECTES!$C$14:$G$5000,4,FALSE))</f>
        <v/>
      </c>
      <c r="H6884" s="118"/>
      <c r="I6884" s="97" t="str">
        <f>IF(H6884="","",VLOOKUP(H6884,BD!B$2:C$16,2,FALSE))</f>
        <v/>
      </c>
      <c r="J6884" s="98"/>
      <c r="K6884" s="135" t="str">
        <f t="shared" si="226"/>
        <v/>
      </c>
      <c r="L6884" s="99" t="str">
        <f t="shared" ca="1" si="227"/>
        <v>-</v>
      </c>
      <c r="M6884" s="93" t="str">
        <f>IF(E6884="","",VLOOKUP(E6884,[1]PROJECTES!$C$14:$Z$5000,21,FALSE))</f>
        <v/>
      </c>
      <c r="N6884" s="100"/>
      <c r="O6884" s="72" t="s">
        <v>229</v>
      </c>
      <c r="P6884" s="101"/>
      <c r="Q6884" s="132"/>
      <c r="R6884" s="102"/>
      <c r="S6884" s="91"/>
    </row>
    <row r="6885" spans="1:19" s="104" customFormat="1" ht="12.75" customHeight="1" x14ac:dyDescent="0.25">
      <c r="A6885" s="121"/>
      <c r="B6885" s="92" t="str">
        <f>IF(E6885="","",VLOOKUP(E6885,[1]PROJECTES!$C$14:$G$5000,2,FALSE))</f>
        <v/>
      </c>
      <c r="C6885" s="121"/>
      <c r="D6885" s="93" t="str">
        <f>IF(E6885="","",VLOOKUP(E6885,[1]PROJECTES!$C$14:$G$5000,5,FALSE))</f>
        <v/>
      </c>
      <c r="E6885" s="117"/>
      <c r="F6885" s="95"/>
      <c r="G6885" s="96" t="str">
        <f>IF(E6885="","",VLOOKUP(E6885,[1]PROJECTES!$C$14:$G$5000,4,FALSE))</f>
        <v/>
      </c>
      <c r="H6885" s="118"/>
      <c r="I6885" s="97" t="str">
        <f>IF(H6885="","",VLOOKUP(H6885,BD!B$2:C$16,2,FALSE))</f>
        <v/>
      </c>
      <c r="J6885" s="98"/>
      <c r="K6885" s="135" t="str">
        <f t="shared" si="226"/>
        <v/>
      </c>
      <c r="L6885" s="99" t="str">
        <f t="shared" ca="1" si="227"/>
        <v>-</v>
      </c>
      <c r="M6885" s="93" t="str">
        <f>IF(E6885="","",VLOOKUP(E6885,[1]PROJECTES!$C$14:$Z$5000,21,FALSE))</f>
        <v/>
      </c>
      <c r="N6885" s="100"/>
      <c r="O6885" s="72" t="s">
        <v>229</v>
      </c>
      <c r="P6885" s="101"/>
      <c r="Q6885" s="132"/>
      <c r="R6885" s="102"/>
      <c r="S6885" s="91"/>
    </row>
    <row r="6886" spans="1:19" s="104" customFormat="1" ht="12.75" customHeight="1" x14ac:dyDescent="0.25">
      <c r="A6886" s="121"/>
      <c r="B6886" s="92" t="str">
        <f>IF(E6886="","",VLOOKUP(E6886,[1]PROJECTES!$C$14:$G$5000,2,FALSE))</f>
        <v/>
      </c>
      <c r="C6886" s="121"/>
      <c r="D6886" s="93" t="str">
        <f>IF(E6886="","",VLOOKUP(E6886,[1]PROJECTES!$C$14:$G$5000,5,FALSE))</f>
        <v/>
      </c>
      <c r="E6886" s="117"/>
      <c r="F6886" s="95"/>
      <c r="G6886" s="96" t="str">
        <f>IF(E6886="","",VLOOKUP(E6886,[1]PROJECTES!$C$14:$G$5000,4,FALSE))</f>
        <v/>
      </c>
      <c r="H6886" s="118"/>
      <c r="I6886" s="97" t="str">
        <f>IF(H6886="","",VLOOKUP(H6886,BD!B$2:C$16,2,FALSE))</f>
        <v/>
      </c>
      <c r="J6886" s="98"/>
      <c r="K6886" s="135" t="str">
        <f t="shared" si="226"/>
        <v/>
      </c>
      <c r="L6886" s="99" t="str">
        <f t="shared" ca="1" si="227"/>
        <v>-</v>
      </c>
      <c r="M6886" s="93" t="str">
        <f>IF(E6886="","",VLOOKUP(E6886,[1]PROJECTES!$C$14:$Z$5000,21,FALSE))</f>
        <v/>
      </c>
      <c r="N6886" s="100"/>
      <c r="O6886" s="72" t="s">
        <v>229</v>
      </c>
      <c r="P6886" s="101"/>
      <c r="Q6886" s="132"/>
      <c r="R6886" s="102"/>
      <c r="S6886" s="91"/>
    </row>
    <row r="6887" spans="1:19" s="104" customFormat="1" ht="12.75" customHeight="1" x14ac:dyDescent="0.25">
      <c r="A6887" s="121"/>
      <c r="B6887" s="92" t="str">
        <f>IF(E6887="","",VLOOKUP(E6887,[1]PROJECTES!$C$14:$G$5000,2,FALSE))</f>
        <v/>
      </c>
      <c r="C6887" s="121"/>
      <c r="D6887" s="93" t="str">
        <f>IF(E6887="","",VLOOKUP(E6887,[1]PROJECTES!$C$14:$G$5000,5,FALSE))</f>
        <v/>
      </c>
      <c r="E6887" s="117"/>
      <c r="F6887" s="95"/>
      <c r="G6887" s="96" t="str">
        <f>IF(E6887="","",VLOOKUP(E6887,[1]PROJECTES!$C$14:$G$5000,4,FALSE))</f>
        <v/>
      </c>
      <c r="H6887" s="118"/>
      <c r="I6887" s="97" t="str">
        <f>IF(H6887="","",VLOOKUP(H6887,BD!B$2:C$16,2,FALSE))</f>
        <v/>
      </c>
      <c r="J6887" s="98"/>
      <c r="K6887" s="135" t="str">
        <f t="shared" si="226"/>
        <v/>
      </c>
      <c r="L6887" s="99" t="str">
        <f t="shared" ca="1" si="227"/>
        <v>-</v>
      </c>
      <c r="M6887" s="93" t="str">
        <f>IF(E6887="","",VLOOKUP(E6887,[1]PROJECTES!$C$14:$Z$5000,21,FALSE))</f>
        <v/>
      </c>
      <c r="N6887" s="100"/>
      <c r="O6887" s="72" t="s">
        <v>229</v>
      </c>
      <c r="P6887" s="101"/>
      <c r="Q6887" s="132"/>
      <c r="R6887" s="102"/>
      <c r="S6887" s="91"/>
    </row>
    <row r="6888" spans="1:19" s="104" customFormat="1" ht="12.75" customHeight="1" x14ac:dyDescent="0.25">
      <c r="A6888" s="121"/>
      <c r="B6888" s="92" t="str">
        <f>IF(E6888="","",VLOOKUP(E6888,[1]PROJECTES!$C$14:$G$5000,2,FALSE))</f>
        <v/>
      </c>
      <c r="C6888" s="121"/>
      <c r="D6888" s="93" t="str">
        <f>IF(E6888="","",VLOOKUP(E6888,[1]PROJECTES!$C$14:$G$5000,5,FALSE))</f>
        <v/>
      </c>
      <c r="E6888" s="117"/>
      <c r="F6888" s="95"/>
      <c r="G6888" s="96" t="str">
        <f>IF(E6888="","",VLOOKUP(E6888,[1]PROJECTES!$C$14:$G$5000,4,FALSE))</f>
        <v/>
      </c>
      <c r="H6888" s="118"/>
      <c r="I6888" s="97" t="str">
        <f>IF(H6888="","",VLOOKUP(H6888,BD!B$2:C$16,2,FALSE))</f>
        <v/>
      </c>
      <c r="J6888" s="98"/>
      <c r="K6888" s="135" t="str">
        <f t="shared" si="226"/>
        <v/>
      </c>
      <c r="L6888" s="99" t="str">
        <f t="shared" ca="1" si="227"/>
        <v>-</v>
      </c>
      <c r="M6888" s="93" t="str">
        <f>IF(E6888="","",VLOOKUP(E6888,[1]PROJECTES!$C$14:$Z$5000,21,FALSE))</f>
        <v/>
      </c>
      <c r="N6888" s="100"/>
      <c r="O6888" s="72" t="s">
        <v>229</v>
      </c>
      <c r="P6888" s="101"/>
      <c r="Q6888" s="132"/>
      <c r="R6888" s="102"/>
      <c r="S6888" s="91"/>
    </row>
    <row r="6889" spans="1:19" s="104" customFormat="1" ht="12.75" customHeight="1" x14ac:dyDescent="0.25">
      <c r="A6889" s="121"/>
      <c r="B6889" s="92" t="str">
        <f>IF(E6889="","",VLOOKUP(E6889,[1]PROJECTES!$C$14:$G$5000,2,FALSE))</f>
        <v/>
      </c>
      <c r="C6889" s="121"/>
      <c r="D6889" s="93" t="str">
        <f>IF(E6889="","",VLOOKUP(E6889,[1]PROJECTES!$C$14:$G$5000,5,FALSE))</f>
        <v/>
      </c>
      <c r="E6889" s="117"/>
      <c r="F6889" s="95"/>
      <c r="G6889" s="96" t="str">
        <f>IF(E6889="","",VLOOKUP(E6889,[1]PROJECTES!$C$14:$G$5000,4,FALSE))</f>
        <v/>
      </c>
      <c r="H6889" s="118"/>
      <c r="I6889" s="97" t="str">
        <f>IF(H6889="","",VLOOKUP(H6889,BD!B$2:C$16,2,FALSE))</f>
        <v/>
      </c>
      <c r="J6889" s="98"/>
      <c r="K6889" s="135" t="str">
        <f t="shared" si="226"/>
        <v/>
      </c>
      <c r="L6889" s="99" t="str">
        <f t="shared" ca="1" si="227"/>
        <v>-</v>
      </c>
      <c r="M6889" s="93" t="str">
        <f>IF(E6889="","",VLOOKUP(E6889,[1]PROJECTES!$C$14:$Z$5000,21,FALSE))</f>
        <v/>
      </c>
      <c r="N6889" s="100"/>
      <c r="O6889" s="72" t="s">
        <v>229</v>
      </c>
      <c r="P6889" s="101"/>
      <c r="Q6889" s="132"/>
      <c r="R6889" s="102"/>
      <c r="S6889" s="91"/>
    </row>
    <row r="6890" spans="1:19" s="104" customFormat="1" ht="12.75" customHeight="1" x14ac:dyDescent="0.25">
      <c r="A6890" s="121"/>
      <c r="B6890" s="92" t="str">
        <f>IF(E6890="","",VLOOKUP(E6890,[1]PROJECTES!$C$14:$G$5000,2,FALSE))</f>
        <v/>
      </c>
      <c r="C6890" s="121"/>
      <c r="D6890" s="93" t="str">
        <f>IF(E6890="","",VLOOKUP(E6890,[1]PROJECTES!$C$14:$G$5000,5,FALSE))</f>
        <v/>
      </c>
      <c r="E6890" s="117"/>
      <c r="F6890" s="95"/>
      <c r="G6890" s="96" t="str">
        <f>IF(E6890="","",VLOOKUP(E6890,[1]PROJECTES!$C$14:$G$5000,4,FALSE))</f>
        <v/>
      </c>
      <c r="H6890" s="118"/>
      <c r="I6890" s="97" t="str">
        <f>IF(H6890="","",VLOOKUP(H6890,BD!B$2:C$16,2,FALSE))</f>
        <v/>
      </c>
      <c r="J6890" s="98"/>
      <c r="K6890" s="135" t="str">
        <f t="shared" si="226"/>
        <v/>
      </c>
      <c r="L6890" s="99" t="str">
        <f t="shared" ca="1" si="227"/>
        <v>-</v>
      </c>
      <c r="M6890" s="93" t="str">
        <f>IF(E6890="","",VLOOKUP(E6890,[1]PROJECTES!$C$14:$Z$5000,21,FALSE))</f>
        <v/>
      </c>
      <c r="N6890" s="100"/>
      <c r="O6890" s="72" t="s">
        <v>229</v>
      </c>
      <c r="P6890" s="101"/>
      <c r="Q6890" s="132"/>
      <c r="R6890" s="102"/>
      <c r="S6890" s="91"/>
    </row>
    <row r="6891" spans="1:19" s="104" customFormat="1" ht="12.75" customHeight="1" x14ac:dyDescent="0.25">
      <c r="A6891" s="121"/>
      <c r="B6891" s="92" t="str">
        <f>IF(E6891="","",VLOOKUP(E6891,[1]PROJECTES!$C$14:$G$5000,2,FALSE))</f>
        <v/>
      </c>
      <c r="C6891" s="121"/>
      <c r="D6891" s="93" t="str">
        <f>IF(E6891="","",VLOOKUP(E6891,[1]PROJECTES!$C$14:$G$5000,5,FALSE))</f>
        <v/>
      </c>
      <c r="E6891" s="117"/>
      <c r="F6891" s="95"/>
      <c r="G6891" s="96" t="str">
        <f>IF(E6891="","",VLOOKUP(E6891,[1]PROJECTES!$C$14:$G$5000,4,FALSE))</f>
        <v/>
      </c>
      <c r="H6891" s="118"/>
      <c r="I6891" s="97" t="str">
        <f>IF(H6891="","",VLOOKUP(H6891,BD!B$2:C$16,2,FALSE))</f>
        <v/>
      </c>
      <c r="J6891" s="98"/>
      <c r="K6891" s="135" t="str">
        <f t="shared" si="226"/>
        <v/>
      </c>
      <c r="L6891" s="99" t="str">
        <f t="shared" ca="1" si="227"/>
        <v>-</v>
      </c>
      <c r="M6891" s="93" t="str">
        <f>IF(E6891="","",VLOOKUP(E6891,[1]PROJECTES!$C$14:$Z$5000,21,FALSE))</f>
        <v/>
      </c>
      <c r="N6891" s="100"/>
      <c r="O6891" s="72" t="s">
        <v>229</v>
      </c>
      <c r="P6891" s="101"/>
      <c r="Q6891" s="132"/>
      <c r="R6891" s="102"/>
      <c r="S6891" s="91"/>
    </row>
    <row r="6892" spans="1:19" s="104" customFormat="1" ht="12.75" customHeight="1" x14ac:dyDescent="0.25">
      <c r="A6892" s="121"/>
      <c r="B6892" s="92" t="str">
        <f>IF(E6892="","",VLOOKUP(E6892,[1]PROJECTES!$C$14:$G$5000,2,FALSE))</f>
        <v/>
      </c>
      <c r="C6892" s="121"/>
      <c r="D6892" s="93" t="str">
        <f>IF(E6892="","",VLOOKUP(E6892,[1]PROJECTES!$C$14:$G$5000,5,FALSE))</f>
        <v/>
      </c>
      <c r="E6892" s="117"/>
      <c r="F6892" s="95"/>
      <c r="G6892" s="96" t="str">
        <f>IF(E6892="","",VLOOKUP(E6892,[1]PROJECTES!$C$14:$G$5000,4,FALSE))</f>
        <v/>
      </c>
      <c r="H6892" s="118"/>
      <c r="I6892" s="97" t="str">
        <f>IF(H6892="","",VLOOKUP(H6892,BD!B$2:C$16,2,FALSE))</f>
        <v/>
      </c>
      <c r="J6892" s="98"/>
      <c r="K6892" s="135" t="str">
        <f t="shared" ref="K6892:K6955" si="228">IF(J6892="","",WEEKNUM(J6892,2)-0)</f>
        <v/>
      </c>
      <c r="L6892" s="99" t="str">
        <f t="shared" ref="L6892:L6955" ca="1" si="229">IF(M6892="","-",IF(G6892="TA","-",+M6892-TODAY()))</f>
        <v>-</v>
      </c>
      <c r="M6892" s="93" t="str">
        <f>IF(E6892="","",VLOOKUP(E6892,[1]PROJECTES!$C$14:$Z$5000,21,FALSE))</f>
        <v/>
      </c>
      <c r="N6892" s="100"/>
      <c r="O6892" s="72" t="s">
        <v>229</v>
      </c>
      <c r="P6892" s="101"/>
      <c r="Q6892" s="132"/>
      <c r="R6892" s="102"/>
      <c r="S6892" s="91"/>
    </row>
    <row r="6893" spans="1:19" s="104" customFormat="1" ht="12.75" customHeight="1" x14ac:dyDescent="0.25">
      <c r="A6893" s="121"/>
      <c r="B6893" s="92" t="str">
        <f>IF(E6893="","",VLOOKUP(E6893,[1]PROJECTES!$C$14:$G$5000,2,FALSE))</f>
        <v/>
      </c>
      <c r="C6893" s="121"/>
      <c r="D6893" s="93" t="str">
        <f>IF(E6893="","",VLOOKUP(E6893,[1]PROJECTES!$C$14:$G$5000,5,FALSE))</f>
        <v/>
      </c>
      <c r="E6893" s="117"/>
      <c r="F6893" s="95"/>
      <c r="G6893" s="96" t="str">
        <f>IF(E6893="","",VLOOKUP(E6893,[1]PROJECTES!$C$14:$G$5000,4,FALSE))</f>
        <v/>
      </c>
      <c r="H6893" s="118"/>
      <c r="I6893" s="97" t="str">
        <f>IF(H6893="","",VLOOKUP(H6893,BD!B$2:C$16,2,FALSE))</f>
        <v/>
      </c>
      <c r="J6893" s="98"/>
      <c r="K6893" s="135" t="str">
        <f t="shared" si="228"/>
        <v/>
      </c>
      <c r="L6893" s="99" t="str">
        <f t="shared" ca="1" si="229"/>
        <v>-</v>
      </c>
      <c r="M6893" s="93" t="str">
        <f>IF(E6893="","",VLOOKUP(E6893,[1]PROJECTES!$C$14:$Z$5000,21,FALSE))</f>
        <v/>
      </c>
      <c r="N6893" s="100"/>
      <c r="O6893" s="72" t="s">
        <v>229</v>
      </c>
      <c r="P6893" s="101"/>
      <c r="Q6893" s="132"/>
      <c r="R6893" s="102"/>
      <c r="S6893" s="91"/>
    </row>
    <row r="6894" spans="1:19" s="104" customFormat="1" ht="12.75" customHeight="1" x14ac:dyDescent="0.25">
      <c r="A6894" s="121"/>
      <c r="B6894" s="92" t="str">
        <f>IF(E6894="","",VLOOKUP(E6894,[1]PROJECTES!$C$14:$G$5000,2,FALSE))</f>
        <v/>
      </c>
      <c r="C6894" s="121"/>
      <c r="D6894" s="93" t="str">
        <f>IF(E6894="","",VLOOKUP(E6894,[1]PROJECTES!$C$14:$G$5000,5,FALSE))</f>
        <v/>
      </c>
      <c r="E6894" s="117"/>
      <c r="F6894" s="95"/>
      <c r="G6894" s="96" t="str">
        <f>IF(E6894="","",VLOOKUP(E6894,[1]PROJECTES!$C$14:$G$5000,4,FALSE))</f>
        <v/>
      </c>
      <c r="H6894" s="118"/>
      <c r="I6894" s="97" t="str">
        <f>IF(H6894="","",VLOOKUP(H6894,BD!B$2:C$16,2,FALSE))</f>
        <v/>
      </c>
      <c r="J6894" s="98"/>
      <c r="K6894" s="135" t="str">
        <f t="shared" si="228"/>
        <v/>
      </c>
      <c r="L6894" s="99" t="str">
        <f t="shared" ca="1" si="229"/>
        <v>-</v>
      </c>
      <c r="M6894" s="93" t="str">
        <f>IF(E6894="","",VLOOKUP(E6894,[1]PROJECTES!$C$14:$Z$5000,21,FALSE))</f>
        <v/>
      </c>
      <c r="N6894" s="100"/>
      <c r="O6894" s="72" t="s">
        <v>229</v>
      </c>
      <c r="P6894" s="101"/>
      <c r="Q6894" s="132"/>
      <c r="R6894" s="102"/>
      <c r="S6894" s="91"/>
    </row>
    <row r="6895" spans="1:19" s="104" customFormat="1" ht="12.75" customHeight="1" x14ac:dyDescent="0.25">
      <c r="A6895" s="121"/>
      <c r="B6895" s="92" t="str">
        <f>IF(E6895="","",VLOOKUP(E6895,[1]PROJECTES!$C$14:$G$5000,2,FALSE))</f>
        <v/>
      </c>
      <c r="C6895" s="121"/>
      <c r="D6895" s="93" t="str">
        <f>IF(E6895="","",VLOOKUP(E6895,[1]PROJECTES!$C$14:$G$5000,5,FALSE))</f>
        <v/>
      </c>
      <c r="E6895" s="117"/>
      <c r="F6895" s="95"/>
      <c r="G6895" s="96" t="str">
        <f>IF(E6895="","",VLOOKUP(E6895,[1]PROJECTES!$C$14:$G$5000,4,FALSE))</f>
        <v/>
      </c>
      <c r="H6895" s="118"/>
      <c r="I6895" s="97" t="str">
        <f>IF(H6895="","",VLOOKUP(H6895,BD!B$2:C$16,2,FALSE))</f>
        <v/>
      </c>
      <c r="J6895" s="98"/>
      <c r="K6895" s="135" t="str">
        <f t="shared" si="228"/>
        <v/>
      </c>
      <c r="L6895" s="99" t="str">
        <f t="shared" ca="1" si="229"/>
        <v>-</v>
      </c>
      <c r="M6895" s="93" t="str">
        <f>IF(E6895="","",VLOOKUP(E6895,[1]PROJECTES!$C$14:$Z$5000,21,FALSE))</f>
        <v/>
      </c>
      <c r="N6895" s="100"/>
      <c r="O6895" s="72" t="s">
        <v>229</v>
      </c>
      <c r="P6895" s="101"/>
      <c r="Q6895" s="132"/>
      <c r="R6895" s="102"/>
      <c r="S6895" s="91"/>
    </row>
    <row r="6896" spans="1:19" s="104" customFormat="1" ht="12.75" customHeight="1" x14ac:dyDescent="0.25">
      <c r="A6896" s="121"/>
      <c r="B6896" s="92" t="str">
        <f>IF(E6896="","",VLOOKUP(E6896,[1]PROJECTES!$C$14:$G$5000,2,FALSE))</f>
        <v/>
      </c>
      <c r="C6896" s="121"/>
      <c r="D6896" s="93" t="str">
        <f>IF(E6896="","",VLOOKUP(E6896,[1]PROJECTES!$C$14:$G$5000,5,FALSE))</f>
        <v/>
      </c>
      <c r="E6896" s="117"/>
      <c r="F6896" s="95"/>
      <c r="G6896" s="96" t="str">
        <f>IF(E6896="","",VLOOKUP(E6896,[1]PROJECTES!$C$14:$G$5000,4,FALSE))</f>
        <v/>
      </c>
      <c r="H6896" s="118"/>
      <c r="I6896" s="97" t="str">
        <f>IF(H6896="","",VLOOKUP(H6896,BD!B$2:C$16,2,FALSE))</f>
        <v/>
      </c>
      <c r="J6896" s="98"/>
      <c r="K6896" s="135" t="str">
        <f t="shared" si="228"/>
        <v/>
      </c>
      <c r="L6896" s="99" t="str">
        <f t="shared" ca="1" si="229"/>
        <v>-</v>
      </c>
      <c r="M6896" s="93" t="str">
        <f>IF(E6896="","",VLOOKUP(E6896,[1]PROJECTES!$C$14:$Z$5000,21,FALSE))</f>
        <v/>
      </c>
      <c r="N6896" s="100"/>
      <c r="O6896" s="72" t="s">
        <v>229</v>
      </c>
      <c r="P6896" s="101"/>
      <c r="Q6896" s="132"/>
      <c r="R6896" s="102"/>
      <c r="S6896" s="91"/>
    </row>
    <row r="6897" spans="1:19" s="104" customFormat="1" ht="12.75" customHeight="1" x14ac:dyDescent="0.25">
      <c r="A6897" s="121"/>
      <c r="B6897" s="92" t="str">
        <f>IF(E6897="","",VLOOKUP(E6897,[1]PROJECTES!$C$14:$G$5000,2,FALSE))</f>
        <v/>
      </c>
      <c r="C6897" s="121"/>
      <c r="D6897" s="93" t="str">
        <f>IF(E6897="","",VLOOKUP(E6897,[1]PROJECTES!$C$14:$G$5000,5,FALSE))</f>
        <v/>
      </c>
      <c r="E6897" s="117"/>
      <c r="F6897" s="95"/>
      <c r="G6897" s="96" t="str">
        <f>IF(E6897="","",VLOOKUP(E6897,[1]PROJECTES!$C$14:$G$5000,4,FALSE))</f>
        <v/>
      </c>
      <c r="H6897" s="118"/>
      <c r="I6897" s="97" t="str">
        <f>IF(H6897="","",VLOOKUP(H6897,BD!B$2:C$16,2,FALSE))</f>
        <v/>
      </c>
      <c r="J6897" s="98"/>
      <c r="K6897" s="135" t="str">
        <f t="shared" si="228"/>
        <v/>
      </c>
      <c r="L6897" s="99" t="str">
        <f t="shared" ca="1" si="229"/>
        <v>-</v>
      </c>
      <c r="M6897" s="93" t="str">
        <f>IF(E6897="","",VLOOKUP(E6897,[1]PROJECTES!$C$14:$Z$5000,21,FALSE))</f>
        <v/>
      </c>
      <c r="N6897" s="100"/>
      <c r="O6897" s="72" t="s">
        <v>229</v>
      </c>
      <c r="P6897" s="101"/>
      <c r="Q6897" s="132"/>
      <c r="R6897" s="102"/>
      <c r="S6897" s="91"/>
    </row>
    <row r="6898" spans="1:19" s="104" customFormat="1" ht="12.75" customHeight="1" x14ac:dyDescent="0.25">
      <c r="A6898" s="121"/>
      <c r="B6898" s="92" t="str">
        <f>IF(E6898="","",VLOOKUP(E6898,[1]PROJECTES!$C$14:$G$5000,2,FALSE))</f>
        <v/>
      </c>
      <c r="C6898" s="121"/>
      <c r="D6898" s="93" t="str">
        <f>IF(E6898="","",VLOOKUP(E6898,[1]PROJECTES!$C$14:$G$5000,5,FALSE))</f>
        <v/>
      </c>
      <c r="E6898" s="117"/>
      <c r="F6898" s="95"/>
      <c r="G6898" s="96" t="str">
        <f>IF(E6898="","",VLOOKUP(E6898,[1]PROJECTES!$C$14:$G$5000,4,FALSE))</f>
        <v/>
      </c>
      <c r="H6898" s="118"/>
      <c r="I6898" s="97" t="str">
        <f>IF(H6898="","",VLOOKUP(H6898,BD!B$2:C$16,2,FALSE))</f>
        <v/>
      </c>
      <c r="J6898" s="98"/>
      <c r="K6898" s="135" t="str">
        <f t="shared" si="228"/>
        <v/>
      </c>
      <c r="L6898" s="99" t="str">
        <f t="shared" ca="1" si="229"/>
        <v>-</v>
      </c>
      <c r="M6898" s="93" t="str">
        <f>IF(E6898="","",VLOOKUP(E6898,[1]PROJECTES!$C$14:$Z$5000,21,FALSE))</f>
        <v/>
      </c>
      <c r="N6898" s="100"/>
      <c r="O6898" s="72" t="s">
        <v>229</v>
      </c>
      <c r="P6898" s="101"/>
      <c r="Q6898" s="132"/>
      <c r="R6898" s="102"/>
      <c r="S6898" s="91"/>
    </row>
    <row r="6899" spans="1:19" s="104" customFormat="1" ht="12.75" customHeight="1" x14ac:dyDescent="0.25">
      <c r="A6899" s="121"/>
      <c r="B6899" s="92" t="str">
        <f>IF(E6899="","",VLOOKUP(E6899,[1]PROJECTES!$C$14:$G$5000,2,FALSE))</f>
        <v/>
      </c>
      <c r="C6899" s="121"/>
      <c r="D6899" s="93" t="str">
        <f>IF(E6899="","",VLOOKUP(E6899,[1]PROJECTES!$C$14:$G$5000,5,FALSE))</f>
        <v/>
      </c>
      <c r="E6899" s="117"/>
      <c r="F6899" s="95"/>
      <c r="G6899" s="96" t="str">
        <f>IF(E6899="","",VLOOKUP(E6899,[1]PROJECTES!$C$14:$G$5000,4,FALSE))</f>
        <v/>
      </c>
      <c r="H6899" s="118"/>
      <c r="I6899" s="97" t="str">
        <f>IF(H6899="","",VLOOKUP(H6899,BD!B$2:C$16,2,FALSE))</f>
        <v/>
      </c>
      <c r="J6899" s="98"/>
      <c r="K6899" s="135" t="str">
        <f t="shared" si="228"/>
        <v/>
      </c>
      <c r="L6899" s="99" t="str">
        <f t="shared" ca="1" si="229"/>
        <v>-</v>
      </c>
      <c r="M6899" s="93" t="str">
        <f>IF(E6899="","",VLOOKUP(E6899,[1]PROJECTES!$C$14:$Z$5000,21,FALSE))</f>
        <v/>
      </c>
      <c r="N6899" s="100"/>
      <c r="O6899" s="72" t="s">
        <v>229</v>
      </c>
      <c r="P6899" s="101"/>
      <c r="Q6899" s="132"/>
      <c r="R6899" s="102"/>
      <c r="S6899" s="91"/>
    </row>
    <row r="6900" spans="1:19" s="104" customFormat="1" ht="12.75" customHeight="1" x14ac:dyDescent="0.25">
      <c r="A6900" s="121"/>
      <c r="B6900" s="92" t="str">
        <f>IF(E6900="","",VLOOKUP(E6900,[1]PROJECTES!$C$14:$G$5000,2,FALSE))</f>
        <v/>
      </c>
      <c r="C6900" s="121"/>
      <c r="D6900" s="93" t="str">
        <f>IF(E6900="","",VLOOKUP(E6900,[1]PROJECTES!$C$14:$G$5000,5,FALSE))</f>
        <v/>
      </c>
      <c r="E6900" s="117"/>
      <c r="F6900" s="95"/>
      <c r="G6900" s="96" t="str">
        <f>IF(E6900="","",VLOOKUP(E6900,[1]PROJECTES!$C$14:$G$5000,4,FALSE))</f>
        <v/>
      </c>
      <c r="H6900" s="118"/>
      <c r="I6900" s="97" t="str">
        <f>IF(H6900="","",VLOOKUP(H6900,BD!B$2:C$16,2,FALSE))</f>
        <v/>
      </c>
      <c r="J6900" s="98"/>
      <c r="K6900" s="135" t="str">
        <f t="shared" si="228"/>
        <v/>
      </c>
      <c r="L6900" s="99" t="str">
        <f t="shared" ca="1" si="229"/>
        <v>-</v>
      </c>
      <c r="M6900" s="93" t="str">
        <f>IF(E6900="","",VLOOKUP(E6900,[1]PROJECTES!$C$14:$Z$5000,21,FALSE))</f>
        <v/>
      </c>
      <c r="N6900" s="100"/>
      <c r="O6900" s="72" t="s">
        <v>229</v>
      </c>
      <c r="P6900" s="101"/>
      <c r="Q6900" s="132"/>
      <c r="R6900" s="102"/>
      <c r="S6900" s="91"/>
    </row>
    <row r="6901" spans="1:19" s="104" customFormat="1" ht="12.75" customHeight="1" x14ac:dyDescent="0.25">
      <c r="A6901" s="121"/>
      <c r="B6901" s="92" t="str">
        <f>IF(E6901="","",VLOOKUP(E6901,[1]PROJECTES!$C$14:$G$5000,2,FALSE))</f>
        <v/>
      </c>
      <c r="C6901" s="121"/>
      <c r="D6901" s="93" t="str">
        <f>IF(E6901="","",VLOOKUP(E6901,[1]PROJECTES!$C$14:$G$5000,5,FALSE))</f>
        <v/>
      </c>
      <c r="E6901" s="117"/>
      <c r="F6901" s="95"/>
      <c r="G6901" s="96" t="str">
        <f>IF(E6901="","",VLOOKUP(E6901,[1]PROJECTES!$C$14:$G$5000,4,FALSE))</f>
        <v/>
      </c>
      <c r="H6901" s="118"/>
      <c r="I6901" s="97" t="str">
        <f>IF(H6901="","",VLOOKUP(H6901,BD!B$2:C$16,2,FALSE))</f>
        <v/>
      </c>
      <c r="J6901" s="98"/>
      <c r="K6901" s="135" t="str">
        <f t="shared" si="228"/>
        <v/>
      </c>
      <c r="L6901" s="99" t="str">
        <f t="shared" ca="1" si="229"/>
        <v>-</v>
      </c>
      <c r="M6901" s="93" t="str">
        <f>IF(E6901="","",VLOOKUP(E6901,[1]PROJECTES!$C$14:$Z$5000,21,FALSE))</f>
        <v/>
      </c>
      <c r="N6901" s="100"/>
      <c r="O6901" s="72" t="s">
        <v>229</v>
      </c>
      <c r="P6901" s="101"/>
      <c r="Q6901" s="132"/>
      <c r="R6901" s="102"/>
      <c r="S6901" s="91"/>
    </row>
    <row r="6902" spans="1:19" s="104" customFormat="1" ht="12.75" customHeight="1" x14ac:dyDescent="0.25">
      <c r="A6902" s="121"/>
      <c r="B6902" s="92" t="str">
        <f>IF(E6902="","",VLOOKUP(E6902,[1]PROJECTES!$C$14:$G$5000,2,FALSE))</f>
        <v/>
      </c>
      <c r="C6902" s="121"/>
      <c r="D6902" s="93" t="str">
        <f>IF(E6902="","",VLOOKUP(E6902,[1]PROJECTES!$C$14:$G$5000,5,FALSE))</f>
        <v/>
      </c>
      <c r="E6902" s="117"/>
      <c r="F6902" s="95"/>
      <c r="G6902" s="96" t="str">
        <f>IF(E6902="","",VLOOKUP(E6902,[1]PROJECTES!$C$14:$G$5000,4,FALSE))</f>
        <v/>
      </c>
      <c r="H6902" s="118"/>
      <c r="I6902" s="97" t="str">
        <f>IF(H6902="","",VLOOKUP(H6902,BD!B$2:C$16,2,FALSE))</f>
        <v/>
      </c>
      <c r="J6902" s="98"/>
      <c r="K6902" s="135" t="str">
        <f t="shared" si="228"/>
        <v/>
      </c>
      <c r="L6902" s="99" t="str">
        <f t="shared" ca="1" si="229"/>
        <v>-</v>
      </c>
      <c r="M6902" s="93" t="str">
        <f>IF(E6902="","",VLOOKUP(E6902,[1]PROJECTES!$C$14:$Z$5000,21,FALSE))</f>
        <v/>
      </c>
      <c r="N6902" s="100"/>
      <c r="O6902" s="72" t="s">
        <v>229</v>
      </c>
      <c r="P6902" s="101"/>
      <c r="Q6902" s="132"/>
      <c r="R6902" s="102"/>
      <c r="S6902" s="91"/>
    </row>
    <row r="6903" spans="1:19" s="104" customFormat="1" ht="12.75" customHeight="1" x14ac:dyDescent="0.25">
      <c r="A6903" s="121"/>
      <c r="B6903" s="92" t="str">
        <f>IF(E6903="","",VLOOKUP(E6903,[1]PROJECTES!$C$14:$G$5000,2,FALSE))</f>
        <v/>
      </c>
      <c r="C6903" s="121"/>
      <c r="D6903" s="93" t="str">
        <f>IF(E6903="","",VLOOKUP(E6903,[1]PROJECTES!$C$14:$G$5000,5,FALSE))</f>
        <v/>
      </c>
      <c r="E6903" s="117"/>
      <c r="F6903" s="95"/>
      <c r="G6903" s="96" t="str">
        <f>IF(E6903="","",VLOOKUP(E6903,[1]PROJECTES!$C$14:$G$5000,4,FALSE))</f>
        <v/>
      </c>
      <c r="H6903" s="118"/>
      <c r="I6903" s="97" t="str">
        <f>IF(H6903="","",VLOOKUP(H6903,BD!B$2:C$16,2,FALSE))</f>
        <v/>
      </c>
      <c r="J6903" s="98"/>
      <c r="K6903" s="135" t="str">
        <f t="shared" si="228"/>
        <v/>
      </c>
      <c r="L6903" s="99" t="str">
        <f t="shared" ca="1" si="229"/>
        <v>-</v>
      </c>
      <c r="M6903" s="93" t="str">
        <f>IF(E6903="","",VLOOKUP(E6903,[1]PROJECTES!$C$14:$Z$5000,21,FALSE))</f>
        <v/>
      </c>
      <c r="N6903" s="100"/>
      <c r="O6903" s="72" t="s">
        <v>229</v>
      </c>
      <c r="P6903" s="101"/>
      <c r="Q6903" s="132"/>
      <c r="R6903" s="102"/>
      <c r="S6903" s="91"/>
    </row>
    <row r="6904" spans="1:19" s="104" customFormat="1" ht="12.75" customHeight="1" x14ac:dyDescent="0.25">
      <c r="A6904" s="121"/>
      <c r="B6904" s="92" t="str">
        <f>IF(E6904="","",VLOOKUP(E6904,[1]PROJECTES!$C$14:$G$5000,2,FALSE))</f>
        <v/>
      </c>
      <c r="C6904" s="121"/>
      <c r="D6904" s="93" t="str">
        <f>IF(E6904="","",VLOOKUP(E6904,[1]PROJECTES!$C$14:$G$5000,5,FALSE))</f>
        <v/>
      </c>
      <c r="E6904" s="117"/>
      <c r="F6904" s="95"/>
      <c r="G6904" s="96" t="str">
        <f>IF(E6904="","",VLOOKUP(E6904,[1]PROJECTES!$C$14:$G$5000,4,FALSE))</f>
        <v/>
      </c>
      <c r="H6904" s="118"/>
      <c r="I6904" s="97" t="str">
        <f>IF(H6904="","",VLOOKUP(H6904,BD!B$2:C$16,2,FALSE))</f>
        <v/>
      </c>
      <c r="J6904" s="98"/>
      <c r="K6904" s="135" t="str">
        <f t="shared" si="228"/>
        <v/>
      </c>
      <c r="L6904" s="99" t="str">
        <f t="shared" ca="1" si="229"/>
        <v>-</v>
      </c>
      <c r="M6904" s="93" t="str">
        <f>IF(E6904="","",VLOOKUP(E6904,[1]PROJECTES!$C$14:$Z$5000,21,FALSE))</f>
        <v/>
      </c>
      <c r="N6904" s="100"/>
      <c r="O6904" s="72" t="s">
        <v>229</v>
      </c>
      <c r="P6904" s="101"/>
      <c r="Q6904" s="132"/>
      <c r="R6904" s="102"/>
      <c r="S6904" s="91"/>
    </row>
    <row r="6905" spans="1:19" s="104" customFormat="1" ht="12.75" customHeight="1" x14ac:dyDescent="0.25">
      <c r="A6905" s="121"/>
      <c r="B6905" s="92" t="str">
        <f>IF(E6905="","",VLOOKUP(E6905,[1]PROJECTES!$C$14:$G$5000,2,FALSE))</f>
        <v/>
      </c>
      <c r="C6905" s="121"/>
      <c r="D6905" s="93" t="str">
        <f>IF(E6905="","",VLOOKUP(E6905,[1]PROJECTES!$C$14:$G$5000,5,FALSE))</f>
        <v/>
      </c>
      <c r="E6905" s="117"/>
      <c r="F6905" s="95"/>
      <c r="G6905" s="96" t="str">
        <f>IF(E6905="","",VLOOKUP(E6905,[1]PROJECTES!$C$14:$G$5000,4,FALSE))</f>
        <v/>
      </c>
      <c r="H6905" s="118"/>
      <c r="I6905" s="97" t="str">
        <f>IF(H6905="","",VLOOKUP(H6905,BD!B$2:C$16,2,FALSE))</f>
        <v/>
      </c>
      <c r="J6905" s="98"/>
      <c r="K6905" s="135" t="str">
        <f t="shared" si="228"/>
        <v/>
      </c>
      <c r="L6905" s="99" t="str">
        <f t="shared" ca="1" si="229"/>
        <v>-</v>
      </c>
      <c r="M6905" s="93" t="str">
        <f>IF(E6905="","",VLOOKUP(E6905,[1]PROJECTES!$C$14:$Z$5000,21,FALSE))</f>
        <v/>
      </c>
      <c r="N6905" s="100"/>
      <c r="O6905" s="72" t="s">
        <v>229</v>
      </c>
      <c r="P6905" s="101"/>
      <c r="Q6905" s="132"/>
      <c r="R6905" s="102"/>
      <c r="S6905" s="91"/>
    </row>
    <row r="6906" spans="1:19" s="104" customFormat="1" ht="12.75" customHeight="1" x14ac:dyDescent="0.25">
      <c r="A6906" s="121"/>
      <c r="B6906" s="92" t="str">
        <f>IF(E6906="","",VLOOKUP(E6906,[1]PROJECTES!$C$14:$G$5000,2,FALSE))</f>
        <v/>
      </c>
      <c r="C6906" s="121"/>
      <c r="D6906" s="93" t="str">
        <f>IF(E6906="","",VLOOKUP(E6906,[1]PROJECTES!$C$14:$G$5000,5,FALSE))</f>
        <v/>
      </c>
      <c r="E6906" s="117"/>
      <c r="F6906" s="95"/>
      <c r="G6906" s="96" t="str">
        <f>IF(E6906="","",VLOOKUP(E6906,[1]PROJECTES!$C$14:$G$5000,4,FALSE))</f>
        <v/>
      </c>
      <c r="H6906" s="118"/>
      <c r="I6906" s="97" t="str">
        <f>IF(H6906="","",VLOOKUP(H6906,BD!B$2:C$16,2,FALSE))</f>
        <v/>
      </c>
      <c r="J6906" s="98"/>
      <c r="K6906" s="135" t="str">
        <f t="shared" si="228"/>
        <v/>
      </c>
      <c r="L6906" s="99" t="str">
        <f t="shared" ca="1" si="229"/>
        <v>-</v>
      </c>
      <c r="M6906" s="93" t="str">
        <f>IF(E6906="","",VLOOKUP(E6906,[1]PROJECTES!$C$14:$Z$5000,21,FALSE))</f>
        <v/>
      </c>
      <c r="N6906" s="100"/>
      <c r="O6906" s="72" t="s">
        <v>229</v>
      </c>
      <c r="P6906" s="101"/>
      <c r="Q6906" s="132"/>
      <c r="R6906" s="102"/>
      <c r="S6906" s="91"/>
    </row>
    <row r="6907" spans="1:19" s="104" customFormat="1" ht="12.75" customHeight="1" x14ac:dyDescent="0.25">
      <c r="A6907" s="121"/>
      <c r="B6907" s="92" t="str">
        <f>IF(E6907="","",VLOOKUP(E6907,[1]PROJECTES!$C$14:$G$5000,2,FALSE))</f>
        <v/>
      </c>
      <c r="C6907" s="121"/>
      <c r="D6907" s="93" t="str">
        <f>IF(E6907="","",VLOOKUP(E6907,[1]PROJECTES!$C$14:$G$5000,5,FALSE))</f>
        <v/>
      </c>
      <c r="E6907" s="117"/>
      <c r="F6907" s="95"/>
      <c r="G6907" s="96" t="str">
        <f>IF(E6907="","",VLOOKUP(E6907,[1]PROJECTES!$C$14:$G$5000,4,FALSE))</f>
        <v/>
      </c>
      <c r="H6907" s="118"/>
      <c r="I6907" s="97" t="str">
        <f>IF(H6907="","",VLOOKUP(H6907,BD!B$2:C$16,2,FALSE))</f>
        <v/>
      </c>
      <c r="J6907" s="98"/>
      <c r="K6907" s="135" t="str">
        <f t="shared" si="228"/>
        <v/>
      </c>
      <c r="L6907" s="99" t="str">
        <f t="shared" ca="1" si="229"/>
        <v>-</v>
      </c>
      <c r="M6907" s="93" t="str">
        <f>IF(E6907="","",VLOOKUP(E6907,[1]PROJECTES!$C$14:$Z$5000,21,FALSE))</f>
        <v/>
      </c>
      <c r="N6907" s="100"/>
      <c r="O6907" s="72" t="s">
        <v>229</v>
      </c>
      <c r="P6907" s="101"/>
      <c r="Q6907" s="132"/>
      <c r="R6907" s="102"/>
      <c r="S6907" s="91"/>
    </row>
    <row r="6908" spans="1:19" s="104" customFormat="1" ht="12.75" customHeight="1" x14ac:dyDescent="0.25">
      <c r="A6908" s="121"/>
      <c r="B6908" s="92" t="str">
        <f>IF(E6908="","",VLOOKUP(E6908,[1]PROJECTES!$C$14:$G$5000,2,FALSE))</f>
        <v/>
      </c>
      <c r="C6908" s="121"/>
      <c r="D6908" s="93" t="str">
        <f>IF(E6908="","",VLOOKUP(E6908,[1]PROJECTES!$C$14:$G$5000,5,FALSE))</f>
        <v/>
      </c>
      <c r="E6908" s="117"/>
      <c r="F6908" s="95"/>
      <c r="G6908" s="96" t="str">
        <f>IF(E6908="","",VLOOKUP(E6908,[1]PROJECTES!$C$14:$G$5000,4,FALSE))</f>
        <v/>
      </c>
      <c r="H6908" s="118"/>
      <c r="I6908" s="97" t="str">
        <f>IF(H6908="","",VLOOKUP(H6908,BD!B$2:C$16,2,FALSE))</f>
        <v/>
      </c>
      <c r="J6908" s="98"/>
      <c r="K6908" s="135" t="str">
        <f t="shared" si="228"/>
        <v/>
      </c>
      <c r="L6908" s="99" t="str">
        <f t="shared" ca="1" si="229"/>
        <v>-</v>
      </c>
      <c r="M6908" s="93" t="str">
        <f>IF(E6908="","",VLOOKUP(E6908,[1]PROJECTES!$C$14:$Z$5000,21,FALSE))</f>
        <v/>
      </c>
      <c r="N6908" s="100"/>
      <c r="O6908" s="72" t="s">
        <v>229</v>
      </c>
      <c r="P6908" s="101"/>
      <c r="Q6908" s="132"/>
      <c r="R6908" s="102"/>
      <c r="S6908" s="91"/>
    </row>
    <row r="6909" spans="1:19" s="104" customFormat="1" ht="12.75" customHeight="1" x14ac:dyDescent="0.25">
      <c r="A6909" s="121"/>
      <c r="B6909" s="92" t="str">
        <f>IF(E6909="","",VLOOKUP(E6909,[1]PROJECTES!$C$14:$G$5000,2,FALSE))</f>
        <v/>
      </c>
      <c r="C6909" s="121"/>
      <c r="D6909" s="93" t="str">
        <f>IF(E6909="","",VLOOKUP(E6909,[1]PROJECTES!$C$14:$G$5000,5,FALSE))</f>
        <v/>
      </c>
      <c r="E6909" s="117"/>
      <c r="F6909" s="95"/>
      <c r="G6909" s="96" t="str">
        <f>IF(E6909="","",VLOOKUP(E6909,[1]PROJECTES!$C$14:$G$5000,4,FALSE))</f>
        <v/>
      </c>
      <c r="H6909" s="118"/>
      <c r="I6909" s="97" t="str">
        <f>IF(H6909="","",VLOOKUP(H6909,BD!B$2:C$16,2,FALSE))</f>
        <v/>
      </c>
      <c r="J6909" s="98"/>
      <c r="K6909" s="135" t="str">
        <f t="shared" si="228"/>
        <v/>
      </c>
      <c r="L6909" s="99" t="str">
        <f t="shared" ca="1" si="229"/>
        <v>-</v>
      </c>
      <c r="M6909" s="93" t="str">
        <f>IF(E6909="","",VLOOKUP(E6909,[1]PROJECTES!$C$14:$Z$5000,21,FALSE))</f>
        <v/>
      </c>
      <c r="N6909" s="100"/>
      <c r="O6909" s="72" t="s">
        <v>229</v>
      </c>
      <c r="P6909" s="101"/>
      <c r="Q6909" s="132"/>
      <c r="R6909" s="102"/>
      <c r="S6909" s="91"/>
    </row>
    <row r="6910" spans="1:19" s="104" customFormat="1" ht="12.75" customHeight="1" x14ac:dyDescent="0.25">
      <c r="A6910" s="121"/>
      <c r="B6910" s="92" t="str">
        <f>IF(E6910="","",VLOOKUP(E6910,[1]PROJECTES!$C$14:$G$5000,2,FALSE))</f>
        <v/>
      </c>
      <c r="C6910" s="121"/>
      <c r="D6910" s="93" t="str">
        <f>IF(E6910="","",VLOOKUP(E6910,[1]PROJECTES!$C$14:$G$5000,5,FALSE))</f>
        <v/>
      </c>
      <c r="E6910" s="117"/>
      <c r="F6910" s="95"/>
      <c r="G6910" s="96" t="str">
        <f>IF(E6910="","",VLOOKUP(E6910,[1]PROJECTES!$C$14:$G$5000,4,FALSE))</f>
        <v/>
      </c>
      <c r="H6910" s="118"/>
      <c r="I6910" s="97" t="str">
        <f>IF(H6910="","",VLOOKUP(H6910,BD!B$2:C$16,2,FALSE))</f>
        <v/>
      </c>
      <c r="J6910" s="98"/>
      <c r="K6910" s="135" t="str">
        <f t="shared" si="228"/>
        <v/>
      </c>
      <c r="L6910" s="99" t="str">
        <f t="shared" ca="1" si="229"/>
        <v>-</v>
      </c>
      <c r="M6910" s="93" t="str">
        <f>IF(E6910="","",VLOOKUP(E6910,[1]PROJECTES!$C$14:$Z$5000,21,FALSE))</f>
        <v/>
      </c>
      <c r="N6910" s="100"/>
      <c r="O6910" s="72" t="s">
        <v>229</v>
      </c>
      <c r="P6910" s="101"/>
      <c r="Q6910" s="132"/>
      <c r="R6910" s="102"/>
      <c r="S6910" s="91"/>
    </row>
    <row r="6911" spans="1:19" s="104" customFormat="1" ht="12.75" customHeight="1" x14ac:dyDescent="0.25">
      <c r="A6911" s="121"/>
      <c r="B6911" s="92" t="str">
        <f>IF(E6911="","",VLOOKUP(E6911,[1]PROJECTES!$C$14:$G$5000,2,FALSE))</f>
        <v/>
      </c>
      <c r="C6911" s="121"/>
      <c r="D6911" s="93" t="str">
        <f>IF(E6911="","",VLOOKUP(E6911,[1]PROJECTES!$C$14:$G$5000,5,FALSE))</f>
        <v/>
      </c>
      <c r="E6911" s="117"/>
      <c r="F6911" s="95"/>
      <c r="G6911" s="96" t="str">
        <f>IF(E6911="","",VLOOKUP(E6911,[1]PROJECTES!$C$14:$G$5000,4,FALSE))</f>
        <v/>
      </c>
      <c r="H6911" s="118"/>
      <c r="I6911" s="97" t="str">
        <f>IF(H6911="","",VLOOKUP(H6911,BD!B$2:C$16,2,FALSE))</f>
        <v/>
      </c>
      <c r="J6911" s="98"/>
      <c r="K6911" s="135" t="str">
        <f t="shared" si="228"/>
        <v/>
      </c>
      <c r="L6911" s="99" t="str">
        <f t="shared" ca="1" si="229"/>
        <v>-</v>
      </c>
      <c r="M6911" s="93" t="str">
        <f>IF(E6911="","",VLOOKUP(E6911,[1]PROJECTES!$C$14:$Z$5000,21,FALSE))</f>
        <v/>
      </c>
      <c r="N6911" s="100"/>
      <c r="O6911" s="72" t="s">
        <v>229</v>
      </c>
      <c r="P6911" s="101"/>
      <c r="Q6911" s="132"/>
      <c r="R6911" s="102"/>
      <c r="S6911" s="91"/>
    </row>
    <row r="6912" spans="1:19" s="104" customFormat="1" ht="12.75" customHeight="1" x14ac:dyDescent="0.25">
      <c r="A6912" s="121"/>
      <c r="B6912" s="92" t="str">
        <f>IF(E6912="","",VLOOKUP(E6912,[1]PROJECTES!$C$14:$G$5000,2,FALSE))</f>
        <v/>
      </c>
      <c r="C6912" s="121"/>
      <c r="D6912" s="93" t="str">
        <f>IF(E6912="","",VLOOKUP(E6912,[1]PROJECTES!$C$14:$G$5000,5,FALSE))</f>
        <v/>
      </c>
      <c r="E6912" s="117"/>
      <c r="F6912" s="95"/>
      <c r="G6912" s="96" t="str">
        <f>IF(E6912="","",VLOOKUP(E6912,[1]PROJECTES!$C$14:$G$5000,4,FALSE))</f>
        <v/>
      </c>
      <c r="H6912" s="118"/>
      <c r="I6912" s="97" t="str">
        <f>IF(H6912="","",VLOOKUP(H6912,BD!B$2:C$16,2,FALSE))</f>
        <v/>
      </c>
      <c r="J6912" s="98"/>
      <c r="K6912" s="135" t="str">
        <f t="shared" si="228"/>
        <v/>
      </c>
      <c r="L6912" s="99" t="str">
        <f t="shared" ca="1" si="229"/>
        <v>-</v>
      </c>
      <c r="M6912" s="93" t="str">
        <f>IF(E6912="","",VLOOKUP(E6912,[1]PROJECTES!$C$14:$Z$5000,21,FALSE))</f>
        <v/>
      </c>
      <c r="N6912" s="100"/>
      <c r="O6912" s="72" t="s">
        <v>229</v>
      </c>
      <c r="P6912" s="101"/>
      <c r="Q6912" s="132"/>
      <c r="R6912" s="102"/>
      <c r="S6912" s="91"/>
    </row>
    <row r="6913" spans="1:19" s="104" customFormat="1" ht="12.75" customHeight="1" x14ac:dyDescent="0.25">
      <c r="A6913" s="121"/>
      <c r="B6913" s="92" t="str">
        <f>IF(E6913="","",VLOOKUP(E6913,[1]PROJECTES!$C$14:$G$5000,2,FALSE))</f>
        <v/>
      </c>
      <c r="C6913" s="121"/>
      <c r="D6913" s="93" t="str">
        <f>IF(E6913="","",VLOOKUP(E6913,[1]PROJECTES!$C$14:$G$5000,5,FALSE))</f>
        <v/>
      </c>
      <c r="E6913" s="117"/>
      <c r="F6913" s="95"/>
      <c r="G6913" s="96" t="str">
        <f>IF(E6913="","",VLOOKUP(E6913,[1]PROJECTES!$C$14:$G$5000,4,FALSE))</f>
        <v/>
      </c>
      <c r="H6913" s="118"/>
      <c r="I6913" s="97" t="str">
        <f>IF(H6913="","",VLOOKUP(H6913,BD!B$2:C$16,2,FALSE))</f>
        <v/>
      </c>
      <c r="J6913" s="98"/>
      <c r="K6913" s="135" t="str">
        <f t="shared" si="228"/>
        <v/>
      </c>
      <c r="L6913" s="99" t="str">
        <f t="shared" ca="1" si="229"/>
        <v>-</v>
      </c>
      <c r="M6913" s="93" t="str">
        <f>IF(E6913="","",VLOOKUP(E6913,[1]PROJECTES!$C$14:$Z$5000,21,FALSE))</f>
        <v/>
      </c>
      <c r="N6913" s="100"/>
      <c r="O6913" s="72" t="s">
        <v>229</v>
      </c>
      <c r="P6913" s="101"/>
      <c r="Q6913" s="132"/>
      <c r="R6913" s="102"/>
      <c r="S6913" s="91"/>
    </row>
    <row r="6914" spans="1:19" s="104" customFormat="1" ht="12.75" customHeight="1" x14ac:dyDescent="0.25">
      <c r="A6914" s="121"/>
      <c r="B6914" s="92" t="str">
        <f>IF(E6914="","",VLOOKUP(E6914,[1]PROJECTES!$C$14:$G$5000,2,FALSE))</f>
        <v/>
      </c>
      <c r="C6914" s="121"/>
      <c r="D6914" s="93" t="str">
        <f>IF(E6914="","",VLOOKUP(E6914,[1]PROJECTES!$C$14:$G$5000,5,FALSE))</f>
        <v/>
      </c>
      <c r="E6914" s="117"/>
      <c r="F6914" s="95"/>
      <c r="G6914" s="96" t="str">
        <f>IF(E6914="","",VLOOKUP(E6914,[1]PROJECTES!$C$14:$G$5000,4,FALSE))</f>
        <v/>
      </c>
      <c r="H6914" s="118"/>
      <c r="I6914" s="97" t="str">
        <f>IF(H6914="","",VLOOKUP(H6914,BD!B$2:C$16,2,FALSE))</f>
        <v/>
      </c>
      <c r="J6914" s="98"/>
      <c r="K6914" s="135" t="str">
        <f t="shared" si="228"/>
        <v/>
      </c>
      <c r="L6914" s="99" t="str">
        <f t="shared" ca="1" si="229"/>
        <v>-</v>
      </c>
      <c r="M6914" s="93" t="str">
        <f>IF(E6914="","",VLOOKUP(E6914,[1]PROJECTES!$C$14:$Z$5000,21,FALSE))</f>
        <v/>
      </c>
      <c r="N6914" s="100"/>
      <c r="O6914" s="72" t="s">
        <v>229</v>
      </c>
      <c r="P6914" s="101"/>
      <c r="Q6914" s="132"/>
      <c r="R6914" s="102"/>
      <c r="S6914" s="91"/>
    </row>
    <row r="6915" spans="1:19" s="104" customFormat="1" ht="12.75" customHeight="1" x14ac:dyDescent="0.25">
      <c r="A6915" s="121"/>
      <c r="B6915" s="92" t="str">
        <f>IF(E6915="","",VLOOKUP(E6915,[1]PROJECTES!$C$14:$G$5000,2,FALSE))</f>
        <v/>
      </c>
      <c r="C6915" s="121"/>
      <c r="D6915" s="93" t="str">
        <f>IF(E6915="","",VLOOKUP(E6915,[1]PROJECTES!$C$14:$G$5000,5,FALSE))</f>
        <v/>
      </c>
      <c r="E6915" s="117"/>
      <c r="F6915" s="95"/>
      <c r="G6915" s="96" t="str">
        <f>IF(E6915="","",VLOOKUP(E6915,[1]PROJECTES!$C$14:$G$5000,4,FALSE))</f>
        <v/>
      </c>
      <c r="H6915" s="118"/>
      <c r="I6915" s="97" t="str">
        <f>IF(H6915="","",VLOOKUP(H6915,BD!B$2:C$16,2,FALSE))</f>
        <v/>
      </c>
      <c r="J6915" s="98"/>
      <c r="K6915" s="135" t="str">
        <f t="shared" si="228"/>
        <v/>
      </c>
      <c r="L6915" s="99" t="str">
        <f t="shared" ca="1" si="229"/>
        <v>-</v>
      </c>
      <c r="M6915" s="93" t="str">
        <f>IF(E6915="","",VLOOKUP(E6915,[1]PROJECTES!$C$14:$Z$5000,21,FALSE))</f>
        <v/>
      </c>
      <c r="N6915" s="100"/>
      <c r="O6915" s="72" t="s">
        <v>229</v>
      </c>
      <c r="P6915" s="101"/>
      <c r="Q6915" s="132"/>
      <c r="R6915" s="102"/>
      <c r="S6915" s="91"/>
    </row>
    <row r="6916" spans="1:19" s="104" customFormat="1" ht="12.75" customHeight="1" x14ac:dyDescent="0.25">
      <c r="A6916" s="121"/>
      <c r="B6916" s="92" t="str">
        <f>IF(E6916="","",VLOOKUP(E6916,[1]PROJECTES!$C$14:$G$5000,2,FALSE))</f>
        <v/>
      </c>
      <c r="C6916" s="121"/>
      <c r="D6916" s="93" t="str">
        <f>IF(E6916="","",VLOOKUP(E6916,[1]PROJECTES!$C$14:$G$5000,5,FALSE))</f>
        <v/>
      </c>
      <c r="E6916" s="117"/>
      <c r="F6916" s="95"/>
      <c r="G6916" s="96" t="str">
        <f>IF(E6916="","",VLOOKUP(E6916,[1]PROJECTES!$C$14:$G$5000,4,FALSE))</f>
        <v/>
      </c>
      <c r="H6916" s="118"/>
      <c r="I6916" s="97" t="str">
        <f>IF(H6916="","",VLOOKUP(H6916,BD!B$2:C$16,2,FALSE))</f>
        <v/>
      </c>
      <c r="J6916" s="98"/>
      <c r="K6916" s="135" t="str">
        <f t="shared" si="228"/>
        <v/>
      </c>
      <c r="L6916" s="99" t="str">
        <f t="shared" ca="1" si="229"/>
        <v>-</v>
      </c>
      <c r="M6916" s="93" t="str">
        <f>IF(E6916="","",VLOOKUP(E6916,[1]PROJECTES!$C$14:$Z$5000,21,FALSE))</f>
        <v/>
      </c>
      <c r="N6916" s="100"/>
      <c r="O6916" s="72" t="s">
        <v>229</v>
      </c>
      <c r="P6916" s="101"/>
      <c r="Q6916" s="132"/>
      <c r="R6916" s="102"/>
      <c r="S6916" s="91"/>
    </row>
    <row r="6917" spans="1:19" s="104" customFormat="1" ht="12.75" customHeight="1" x14ac:dyDescent="0.25">
      <c r="A6917" s="121"/>
      <c r="B6917" s="92" t="str">
        <f>IF(E6917="","",VLOOKUP(E6917,[1]PROJECTES!$C$14:$G$5000,2,FALSE))</f>
        <v/>
      </c>
      <c r="C6917" s="121"/>
      <c r="D6917" s="93" t="str">
        <f>IF(E6917="","",VLOOKUP(E6917,[1]PROJECTES!$C$14:$G$5000,5,FALSE))</f>
        <v/>
      </c>
      <c r="E6917" s="117"/>
      <c r="F6917" s="95"/>
      <c r="G6917" s="96" t="str">
        <f>IF(E6917="","",VLOOKUP(E6917,[1]PROJECTES!$C$14:$G$5000,4,FALSE))</f>
        <v/>
      </c>
      <c r="H6917" s="118"/>
      <c r="I6917" s="97" t="str">
        <f>IF(H6917="","",VLOOKUP(H6917,BD!B$2:C$16,2,FALSE))</f>
        <v/>
      </c>
      <c r="J6917" s="98"/>
      <c r="K6917" s="135" t="str">
        <f t="shared" si="228"/>
        <v/>
      </c>
      <c r="L6917" s="99" t="str">
        <f t="shared" ca="1" si="229"/>
        <v>-</v>
      </c>
      <c r="M6917" s="93" t="str">
        <f>IF(E6917="","",VLOOKUP(E6917,[1]PROJECTES!$C$14:$Z$5000,21,FALSE))</f>
        <v/>
      </c>
      <c r="N6917" s="100"/>
      <c r="O6917" s="72" t="s">
        <v>229</v>
      </c>
      <c r="P6917" s="101"/>
      <c r="Q6917" s="132"/>
      <c r="R6917" s="102"/>
      <c r="S6917" s="91"/>
    </row>
    <row r="6918" spans="1:19" s="104" customFormat="1" ht="12.75" customHeight="1" x14ac:dyDescent="0.25">
      <c r="A6918" s="121"/>
      <c r="B6918" s="92" t="str">
        <f>IF(E6918="","",VLOOKUP(E6918,[1]PROJECTES!$C$14:$G$5000,2,FALSE))</f>
        <v/>
      </c>
      <c r="C6918" s="121"/>
      <c r="D6918" s="93" t="str">
        <f>IF(E6918="","",VLOOKUP(E6918,[1]PROJECTES!$C$14:$G$5000,5,FALSE))</f>
        <v/>
      </c>
      <c r="E6918" s="117"/>
      <c r="F6918" s="95"/>
      <c r="G6918" s="96" t="str">
        <f>IF(E6918="","",VLOOKUP(E6918,[1]PROJECTES!$C$14:$G$5000,4,FALSE))</f>
        <v/>
      </c>
      <c r="H6918" s="118"/>
      <c r="I6918" s="97" t="str">
        <f>IF(H6918="","",VLOOKUP(H6918,BD!B$2:C$16,2,FALSE))</f>
        <v/>
      </c>
      <c r="J6918" s="98"/>
      <c r="K6918" s="135" t="str">
        <f t="shared" si="228"/>
        <v/>
      </c>
      <c r="L6918" s="99" t="str">
        <f t="shared" ca="1" si="229"/>
        <v>-</v>
      </c>
      <c r="M6918" s="93" t="str">
        <f>IF(E6918="","",VLOOKUP(E6918,[1]PROJECTES!$C$14:$Z$5000,21,FALSE))</f>
        <v/>
      </c>
      <c r="N6918" s="100"/>
      <c r="O6918" s="72" t="s">
        <v>229</v>
      </c>
      <c r="P6918" s="101"/>
      <c r="Q6918" s="132"/>
      <c r="R6918" s="102"/>
      <c r="S6918" s="91"/>
    </row>
    <row r="6919" spans="1:19" s="104" customFormat="1" ht="12.75" customHeight="1" x14ac:dyDescent="0.25">
      <c r="A6919" s="121"/>
      <c r="B6919" s="92" t="str">
        <f>IF(E6919="","",VLOOKUP(E6919,[1]PROJECTES!$C$14:$G$5000,2,FALSE))</f>
        <v/>
      </c>
      <c r="C6919" s="121"/>
      <c r="D6919" s="93" t="str">
        <f>IF(E6919="","",VLOOKUP(E6919,[1]PROJECTES!$C$14:$G$5000,5,FALSE))</f>
        <v/>
      </c>
      <c r="E6919" s="117"/>
      <c r="F6919" s="95"/>
      <c r="G6919" s="96" t="str">
        <f>IF(E6919="","",VLOOKUP(E6919,[1]PROJECTES!$C$14:$G$5000,4,FALSE))</f>
        <v/>
      </c>
      <c r="H6919" s="118"/>
      <c r="I6919" s="97" t="str">
        <f>IF(H6919="","",VLOOKUP(H6919,BD!B$2:C$16,2,FALSE))</f>
        <v/>
      </c>
      <c r="J6919" s="98"/>
      <c r="K6919" s="135" t="str">
        <f t="shared" si="228"/>
        <v/>
      </c>
      <c r="L6919" s="99" t="str">
        <f t="shared" ca="1" si="229"/>
        <v>-</v>
      </c>
      <c r="M6919" s="93" t="str">
        <f>IF(E6919="","",VLOOKUP(E6919,[1]PROJECTES!$C$14:$Z$5000,21,FALSE))</f>
        <v/>
      </c>
      <c r="N6919" s="100"/>
      <c r="O6919" s="72" t="s">
        <v>229</v>
      </c>
      <c r="P6919" s="101"/>
      <c r="Q6919" s="132"/>
      <c r="R6919" s="102"/>
      <c r="S6919" s="91"/>
    </row>
    <row r="6920" spans="1:19" s="104" customFormat="1" ht="12.75" customHeight="1" x14ac:dyDescent="0.25">
      <c r="A6920" s="121"/>
      <c r="B6920" s="92" t="str">
        <f>IF(E6920="","",VLOOKUP(E6920,[1]PROJECTES!$C$14:$G$5000,2,FALSE))</f>
        <v/>
      </c>
      <c r="C6920" s="121"/>
      <c r="D6920" s="93" t="str">
        <f>IF(E6920="","",VLOOKUP(E6920,[1]PROJECTES!$C$14:$G$5000,5,FALSE))</f>
        <v/>
      </c>
      <c r="E6920" s="117"/>
      <c r="F6920" s="95"/>
      <c r="G6920" s="96" t="str">
        <f>IF(E6920="","",VLOOKUP(E6920,[1]PROJECTES!$C$14:$G$5000,4,FALSE))</f>
        <v/>
      </c>
      <c r="H6920" s="118"/>
      <c r="I6920" s="97" t="str">
        <f>IF(H6920="","",VLOOKUP(H6920,BD!B$2:C$16,2,FALSE))</f>
        <v/>
      </c>
      <c r="J6920" s="98"/>
      <c r="K6920" s="135" t="str">
        <f t="shared" si="228"/>
        <v/>
      </c>
      <c r="L6920" s="99" t="str">
        <f t="shared" ca="1" si="229"/>
        <v>-</v>
      </c>
      <c r="M6920" s="93" t="str">
        <f>IF(E6920="","",VLOOKUP(E6920,[1]PROJECTES!$C$14:$Z$5000,21,FALSE))</f>
        <v/>
      </c>
      <c r="N6920" s="100"/>
      <c r="O6920" s="72" t="s">
        <v>229</v>
      </c>
      <c r="P6920" s="101"/>
      <c r="Q6920" s="132"/>
      <c r="R6920" s="102"/>
      <c r="S6920" s="91"/>
    </row>
    <row r="6921" spans="1:19" s="104" customFormat="1" ht="12.75" customHeight="1" x14ac:dyDescent="0.25">
      <c r="A6921" s="121"/>
      <c r="B6921" s="92" t="str">
        <f>IF(E6921="","",VLOOKUP(E6921,[1]PROJECTES!$C$14:$G$5000,2,FALSE))</f>
        <v/>
      </c>
      <c r="C6921" s="121"/>
      <c r="D6921" s="93" t="str">
        <f>IF(E6921="","",VLOOKUP(E6921,[1]PROJECTES!$C$14:$G$5000,5,FALSE))</f>
        <v/>
      </c>
      <c r="E6921" s="117"/>
      <c r="F6921" s="95"/>
      <c r="G6921" s="96" t="str">
        <f>IF(E6921="","",VLOOKUP(E6921,[1]PROJECTES!$C$14:$G$5000,4,FALSE))</f>
        <v/>
      </c>
      <c r="H6921" s="118"/>
      <c r="I6921" s="97" t="str">
        <f>IF(H6921="","",VLOOKUP(H6921,BD!B$2:C$16,2,FALSE))</f>
        <v/>
      </c>
      <c r="J6921" s="98"/>
      <c r="K6921" s="135" t="str">
        <f t="shared" si="228"/>
        <v/>
      </c>
      <c r="L6921" s="99" t="str">
        <f t="shared" ca="1" si="229"/>
        <v>-</v>
      </c>
      <c r="M6921" s="93" t="str">
        <f>IF(E6921="","",VLOOKUP(E6921,[1]PROJECTES!$C$14:$Z$5000,21,FALSE))</f>
        <v/>
      </c>
      <c r="N6921" s="100"/>
      <c r="O6921" s="72" t="s">
        <v>229</v>
      </c>
      <c r="P6921" s="101"/>
      <c r="Q6921" s="132"/>
      <c r="R6921" s="102"/>
      <c r="S6921" s="91"/>
    </row>
    <row r="6922" spans="1:19" s="104" customFormat="1" ht="12.75" customHeight="1" x14ac:dyDescent="0.25">
      <c r="A6922" s="121"/>
      <c r="B6922" s="92" t="str">
        <f>IF(E6922="","",VLOOKUP(E6922,[1]PROJECTES!$C$14:$G$5000,2,FALSE))</f>
        <v/>
      </c>
      <c r="C6922" s="121"/>
      <c r="D6922" s="93" t="str">
        <f>IF(E6922="","",VLOOKUP(E6922,[1]PROJECTES!$C$14:$G$5000,5,FALSE))</f>
        <v/>
      </c>
      <c r="E6922" s="117"/>
      <c r="F6922" s="95"/>
      <c r="G6922" s="96" t="str">
        <f>IF(E6922="","",VLOOKUP(E6922,[1]PROJECTES!$C$14:$G$5000,4,FALSE))</f>
        <v/>
      </c>
      <c r="H6922" s="118"/>
      <c r="I6922" s="97" t="str">
        <f>IF(H6922="","",VLOOKUP(H6922,BD!B$2:C$16,2,FALSE))</f>
        <v/>
      </c>
      <c r="J6922" s="98"/>
      <c r="K6922" s="135" t="str">
        <f t="shared" si="228"/>
        <v/>
      </c>
      <c r="L6922" s="99" t="str">
        <f t="shared" ca="1" si="229"/>
        <v>-</v>
      </c>
      <c r="M6922" s="93" t="str">
        <f>IF(E6922="","",VLOOKUP(E6922,[1]PROJECTES!$C$14:$Z$5000,21,FALSE))</f>
        <v/>
      </c>
      <c r="N6922" s="100"/>
      <c r="O6922" s="72" t="s">
        <v>229</v>
      </c>
      <c r="P6922" s="101"/>
      <c r="Q6922" s="132"/>
      <c r="R6922" s="102"/>
      <c r="S6922" s="91"/>
    </row>
    <row r="6923" spans="1:19" s="104" customFormat="1" ht="12.75" customHeight="1" x14ac:dyDescent="0.25">
      <c r="A6923" s="121"/>
      <c r="B6923" s="92" t="str">
        <f>IF(E6923="","",VLOOKUP(E6923,[1]PROJECTES!$C$14:$G$5000,2,FALSE))</f>
        <v/>
      </c>
      <c r="C6923" s="121"/>
      <c r="D6923" s="93" t="str">
        <f>IF(E6923="","",VLOOKUP(E6923,[1]PROJECTES!$C$14:$G$5000,5,FALSE))</f>
        <v/>
      </c>
      <c r="E6923" s="117"/>
      <c r="F6923" s="95"/>
      <c r="G6923" s="96" t="str">
        <f>IF(E6923="","",VLOOKUP(E6923,[1]PROJECTES!$C$14:$G$5000,4,FALSE))</f>
        <v/>
      </c>
      <c r="H6923" s="118"/>
      <c r="I6923" s="97" t="str">
        <f>IF(H6923="","",VLOOKUP(H6923,BD!B$2:C$16,2,FALSE))</f>
        <v/>
      </c>
      <c r="J6923" s="98"/>
      <c r="K6923" s="135" t="str">
        <f t="shared" si="228"/>
        <v/>
      </c>
      <c r="L6923" s="99" t="str">
        <f t="shared" ca="1" si="229"/>
        <v>-</v>
      </c>
      <c r="M6923" s="93" t="str">
        <f>IF(E6923="","",VLOOKUP(E6923,[1]PROJECTES!$C$14:$Z$5000,21,FALSE))</f>
        <v/>
      </c>
      <c r="N6923" s="100"/>
      <c r="O6923" s="72" t="s">
        <v>229</v>
      </c>
      <c r="P6923" s="101"/>
      <c r="Q6923" s="132"/>
      <c r="R6923" s="102"/>
      <c r="S6923" s="91"/>
    </row>
    <row r="6924" spans="1:19" s="104" customFormat="1" ht="12.75" customHeight="1" x14ac:dyDescent="0.25">
      <c r="A6924" s="121"/>
      <c r="B6924" s="92" t="str">
        <f>IF(E6924="","",VLOOKUP(E6924,[1]PROJECTES!$C$14:$G$5000,2,FALSE))</f>
        <v/>
      </c>
      <c r="C6924" s="121"/>
      <c r="D6924" s="93" t="str">
        <f>IF(E6924="","",VLOOKUP(E6924,[1]PROJECTES!$C$14:$G$5000,5,FALSE))</f>
        <v/>
      </c>
      <c r="E6924" s="117"/>
      <c r="F6924" s="95"/>
      <c r="G6924" s="96" t="str">
        <f>IF(E6924="","",VLOOKUP(E6924,[1]PROJECTES!$C$14:$G$5000,4,FALSE))</f>
        <v/>
      </c>
      <c r="H6924" s="118"/>
      <c r="I6924" s="97" t="str">
        <f>IF(H6924="","",VLOOKUP(H6924,BD!B$2:C$16,2,FALSE))</f>
        <v/>
      </c>
      <c r="J6924" s="98"/>
      <c r="K6924" s="135" t="str">
        <f t="shared" si="228"/>
        <v/>
      </c>
      <c r="L6924" s="99" t="str">
        <f t="shared" ca="1" si="229"/>
        <v>-</v>
      </c>
      <c r="M6924" s="93" t="str">
        <f>IF(E6924="","",VLOOKUP(E6924,[1]PROJECTES!$C$14:$Z$5000,21,FALSE))</f>
        <v/>
      </c>
      <c r="N6924" s="100"/>
      <c r="O6924" s="72" t="s">
        <v>229</v>
      </c>
      <c r="P6924" s="101"/>
      <c r="Q6924" s="132"/>
      <c r="R6924" s="102"/>
      <c r="S6924" s="91"/>
    </row>
    <row r="6925" spans="1:19" s="104" customFormat="1" ht="12.75" customHeight="1" x14ac:dyDescent="0.25">
      <c r="A6925" s="121"/>
      <c r="B6925" s="92" t="str">
        <f>IF(E6925="","",VLOOKUP(E6925,[1]PROJECTES!$C$14:$G$5000,2,FALSE))</f>
        <v/>
      </c>
      <c r="C6925" s="121"/>
      <c r="D6925" s="93" t="str">
        <f>IF(E6925="","",VLOOKUP(E6925,[1]PROJECTES!$C$14:$G$5000,5,FALSE))</f>
        <v/>
      </c>
      <c r="E6925" s="117"/>
      <c r="F6925" s="95"/>
      <c r="G6925" s="96" t="str">
        <f>IF(E6925="","",VLOOKUP(E6925,[1]PROJECTES!$C$14:$G$5000,4,FALSE))</f>
        <v/>
      </c>
      <c r="H6925" s="118"/>
      <c r="I6925" s="97" t="str">
        <f>IF(H6925="","",VLOOKUP(H6925,BD!B$2:C$16,2,FALSE))</f>
        <v/>
      </c>
      <c r="J6925" s="98"/>
      <c r="K6925" s="135" t="str">
        <f t="shared" si="228"/>
        <v/>
      </c>
      <c r="L6925" s="99" t="str">
        <f t="shared" ca="1" si="229"/>
        <v>-</v>
      </c>
      <c r="M6925" s="93" t="str">
        <f>IF(E6925="","",VLOOKUP(E6925,[1]PROJECTES!$C$14:$Z$5000,21,FALSE))</f>
        <v/>
      </c>
      <c r="N6925" s="100"/>
      <c r="O6925" s="72" t="s">
        <v>229</v>
      </c>
      <c r="P6925" s="101"/>
      <c r="Q6925" s="132"/>
      <c r="R6925" s="102"/>
      <c r="S6925" s="91"/>
    </row>
    <row r="6926" spans="1:19" s="104" customFormat="1" ht="12.75" customHeight="1" x14ac:dyDescent="0.25">
      <c r="A6926" s="121"/>
      <c r="B6926" s="92" t="str">
        <f>IF(E6926="","",VLOOKUP(E6926,[1]PROJECTES!$C$14:$G$5000,2,FALSE))</f>
        <v/>
      </c>
      <c r="C6926" s="121"/>
      <c r="D6926" s="93" t="str">
        <f>IF(E6926="","",VLOOKUP(E6926,[1]PROJECTES!$C$14:$G$5000,5,FALSE))</f>
        <v/>
      </c>
      <c r="E6926" s="117"/>
      <c r="F6926" s="95"/>
      <c r="G6926" s="96" t="str">
        <f>IF(E6926="","",VLOOKUP(E6926,[1]PROJECTES!$C$14:$G$5000,4,FALSE))</f>
        <v/>
      </c>
      <c r="H6926" s="118"/>
      <c r="I6926" s="97" t="str">
        <f>IF(H6926="","",VLOOKUP(H6926,BD!B$2:C$16,2,FALSE))</f>
        <v/>
      </c>
      <c r="J6926" s="98"/>
      <c r="K6926" s="135" t="str">
        <f t="shared" si="228"/>
        <v/>
      </c>
      <c r="L6926" s="99" t="str">
        <f t="shared" ca="1" si="229"/>
        <v>-</v>
      </c>
      <c r="M6926" s="93" t="str">
        <f>IF(E6926="","",VLOOKUP(E6926,[1]PROJECTES!$C$14:$Z$5000,21,FALSE))</f>
        <v/>
      </c>
      <c r="N6926" s="100"/>
      <c r="O6926" s="72" t="s">
        <v>229</v>
      </c>
      <c r="P6926" s="101"/>
      <c r="Q6926" s="132"/>
      <c r="R6926" s="102"/>
      <c r="S6926" s="91"/>
    </row>
    <row r="6927" spans="1:19" s="104" customFormat="1" ht="12.75" customHeight="1" x14ac:dyDescent="0.25">
      <c r="A6927" s="121"/>
      <c r="B6927" s="92" t="str">
        <f>IF(E6927="","",VLOOKUP(E6927,[1]PROJECTES!$C$14:$G$5000,2,FALSE))</f>
        <v/>
      </c>
      <c r="C6927" s="121"/>
      <c r="D6927" s="93" t="str">
        <f>IF(E6927="","",VLOOKUP(E6927,[1]PROJECTES!$C$14:$G$5000,5,FALSE))</f>
        <v/>
      </c>
      <c r="E6927" s="117"/>
      <c r="F6927" s="95"/>
      <c r="G6927" s="96" t="str">
        <f>IF(E6927="","",VLOOKUP(E6927,[1]PROJECTES!$C$14:$G$5000,4,FALSE))</f>
        <v/>
      </c>
      <c r="H6927" s="118"/>
      <c r="I6927" s="97" t="str">
        <f>IF(H6927="","",VLOOKUP(H6927,BD!B$2:C$16,2,FALSE))</f>
        <v/>
      </c>
      <c r="J6927" s="98"/>
      <c r="K6927" s="135" t="str">
        <f t="shared" si="228"/>
        <v/>
      </c>
      <c r="L6927" s="99" t="str">
        <f t="shared" ca="1" si="229"/>
        <v>-</v>
      </c>
      <c r="M6927" s="93" t="str">
        <f>IF(E6927="","",VLOOKUP(E6927,[1]PROJECTES!$C$14:$Z$5000,21,FALSE))</f>
        <v/>
      </c>
      <c r="N6927" s="100"/>
      <c r="O6927" s="72" t="s">
        <v>229</v>
      </c>
      <c r="P6927" s="101"/>
      <c r="Q6927" s="132"/>
      <c r="R6927" s="102"/>
      <c r="S6927" s="91"/>
    </row>
    <row r="6928" spans="1:19" s="104" customFormat="1" ht="12.75" customHeight="1" x14ac:dyDescent="0.25">
      <c r="A6928" s="121"/>
      <c r="B6928" s="92" t="str">
        <f>IF(E6928="","",VLOOKUP(E6928,[1]PROJECTES!$C$14:$G$5000,2,FALSE))</f>
        <v/>
      </c>
      <c r="C6928" s="121"/>
      <c r="D6928" s="93" t="str">
        <f>IF(E6928="","",VLOOKUP(E6928,[1]PROJECTES!$C$14:$G$5000,5,FALSE))</f>
        <v/>
      </c>
      <c r="E6928" s="117"/>
      <c r="F6928" s="95"/>
      <c r="G6928" s="96" t="str">
        <f>IF(E6928="","",VLOOKUP(E6928,[1]PROJECTES!$C$14:$G$5000,4,FALSE))</f>
        <v/>
      </c>
      <c r="H6928" s="118"/>
      <c r="I6928" s="97" t="str">
        <f>IF(H6928="","",VLOOKUP(H6928,BD!B$2:C$16,2,FALSE))</f>
        <v/>
      </c>
      <c r="J6928" s="98"/>
      <c r="K6928" s="135" t="str">
        <f t="shared" si="228"/>
        <v/>
      </c>
      <c r="L6928" s="99" t="str">
        <f t="shared" ca="1" si="229"/>
        <v>-</v>
      </c>
      <c r="M6928" s="93" t="str">
        <f>IF(E6928="","",VLOOKUP(E6928,[1]PROJECTES!$C$14:$Z$5000,21,FALSE))</f>
        <v/>
      </c>
      <c r="N6928" s="100"/>
      <c r="O6928" s="72" t="s">
        <v>229</v>
      </c>
      <c r="P6928" s="101"/>
      <c r="Q6928" s="132"/>
      <c r="R6928" s="102"/>
      <c r="S6928" s="91"/>
    </row>
    <row r="6929" spans="1:19" s="104" customFormat="1" ht="12.75" customHeight="1" x14ac:dyDescent="0.25">
      <c r="A6929" s="121"/>
      <c r="B6929" s="92" t="str">
        <f>IF(E6929="","",VLOOKUP(E6929,[1]PROJECTES!$C$14:$G$5000,2,FALSE))</f>
        <v/>
      </c>
      <c r="C6929" s="121"/>
      <c r="D6929" s="93" t="str">
        <f>IF(E6929="","",VLOOKUP(E6929,[1]PROJECTES!$C$14:$G$5000,5,FALSE))</f>
        <v/>
      </c>
      <c r="E6929" s="117"/>
      <c r="F6929" s="95"/>
      <c r="G6929" s="96" t="str">
        <f>IF(E6929="","",VLOOKUP(E6929,[1]PROJECTES!$C$14:$G$5000,4,FALSE))</f>
        <v/>
      </c>
      <c r="H6929" s="118"/>
      <c r="I6929" s="97" t="str">
        <f>IF(H6929="","",VLOOKUP(H6929,BD!B$2:C$16,2,FALSE))</f>
        <v/>
      </c>
      <c r="J6929" s="98"/>
      <c r="K6929" s="135" t="str">
        <f t="shared" si="228"/>
        <v/>
      </c>
      <c r="L6929" s="99" t="str">
        <f t="shared" ca="1" si="229"/>
        <v>-</v>
      </c>
      <c r="M6929" s="93" t="str">
        <f>IF(E6929="","",VLOOKUP(E6929,[1]PROJECTES!$C$14:$Z$5000,21,FALSE))</f>
        <v/>
      </c>
      <c r="N6929" s="100"/>
      <c r="O6929" s="72" t="s">
        <v>229</v>
      </c>
      <c r="P6929" s="101"/>
      <c r="Q6929" s="132"/>
      <c r="R6929" s="102"/>
      <c r="S6929" s="91"/>
    </row>
    <row r="6930" spans="1:19" s="104" customFormat="1" ht="12.75" customHeight="1" x14ac:dyDescent="0.25">
      <c r="A6930" s="121"/>
      <c r="B6930" s="92" t="str">
        <f>IF(E6930="","",VLOOKUP(E6930,[1]PROJECTES!$C$14:$G$5000,2,FALSE))</f>
        <v/>
      </c>
      <c r="C6930" s="121"/>
      <c r="D6930" s="93" t="str">
        <f>IF(E6930="","",VLOOKUP(E6930,[1]PROJECTES!$C$14:$G$5000,5,FALSE))</f>
        <v/>
      </c>
      <c r="E6930" s="117"/>
      <c r="F6930" s="95"/>
      <c r="G6930" s="96" t="str">
        <f>IF(E6930="","",VLOOKUP(E6930,[1]PROJECTES!$C$14:$G$5000,4,FALSE))</f>
        <v/>
      </c>
      <c r="H6930" s="118"/>
      <c r="I6930" s="97" t="str">
        <f>IF(H6930="","",VLOOKUP(H6930,BD!B$2:C$16,2,FALSE))</f>
        <v/>
      </c>
      <c r="J6930" s="98"/>
      <c r="K6930" s="135" t="str">
        <f t="shared" si="228"/>
        <v/>
      </c>
      <c r="L6930" s="99" t="str">
        <f t="shared" ca="1" si="229"/>
        <v>-</v>
      </c>
      <c r="M6930" s="93" t="str">
        <f>IF(E6930="","",VLOOKUP(E6930,[1]PROJECTES!$C$14:$Z$5000,21,FALSE))</f>
        <v/>
      </c>
      <c r="N6930" s="100"/>
      <c r="O6930" s="72" t="s">
        <v>229</v>
      </c>
      <c r="P6930" s="101"/>
      <c r="Q6930" s="132"/>
      <c r="R6930" s="102"/>
      <c r="S6930" s="91"/>
    </row>
    <row r="6931" spans="1:19" s="104" customFormat="1" ht="12.75" customHeight="1" x14ac:dyDescent="0.25">
      <c r="A6931" s="121"/>
      <c r="B6931" s="92" t="str">
        <f>IF(E6931="","",VLOOKUP(E6931,[1]PROJECTES!$C$14:$G$5000,2,FALSE))</f>
        <v/>
      </c>
      <c r="C6931" s="121"/>
      <c r="D6931" s="93" t="str">
        <f>IF(E6931="","",VLOOKUP(E6931,[1]PROJECTES!$C$14:$G$5000,5,FALSE))</f>
        <v/>
      </c>
      <c r="E6931" s="117"/>
      <c r="F6931" s="95"/>
      <c r="G6931" s="96" t="str">
        <f>IF(E6931="","",VLOOKUP(E6931,[1]PROJECTES!$C$14:$G$5000,4,FALSE))</f>
        <v/>
      </c>
      <c r="H6931" s="118"/>
      <c r="I6931" s="97" t="str">
        <f>IF(H6931="","",VLOOKUP(H6931,BD!B$2:C$16,2,FALSE))</f>
        <v/>
      </c>
      <c r="J6931" s="98"/>
      <c r="K6931" s="135" t="str">
        <f t="shared" si="228"/>
        <v/>
      </c>
      <c r="L6931" s="99" t="str">
        <f t="shared" ca="1" si="229"/>
        <v>-</v>
      </c>
      <c r="M6931" s="93" t="str">
        <f>IF(E6931="","",VLOOKUP(E6931,[1]PROJECTES!$C$14:$Z$5000,21,FALSE))</f>
        <v/>
      </c>
      <c r="N6931" s="100"/>
      <c r="O6931" s="72" t="s">
        <v>229</v>
      </c>
      <c r="P6931" s="101"/>
      <c r="Q6931" s="132"/>
      <c r="R6931" s="102"/>
      <c r="S6931" s="91"/>
    </row>
    <row r="6932" spans="1:19" s="104" customFormat="1" ht="12.75" customHeight="1" x14ac:dyDescent="0.25">
      <c r="A6932" s="121"/>
      <c r="B6932" s="92" t="str">
        <f>IF(E6932="","",VLOOKUP(E6932,[1]PROJECTES!$C$14:$G$5000,2,FALSE))</f>
        <v/>
      </c>
      <c r="C6932" s="121"/>
      <c r="D6932" s="93" t="str">
        <f>IF(E6932="","",VLOOKUP(E6932,[1]PROJECTES!$C$14:$G$5000,5,FALSE))</f>
        <v/>
      </c>
      <c r="E6932" s="117"/>
      <c r="F6932" s="95"/>
      <c r="G6932" s="96" t="str">
        <f>IF(E6932="","",VLOOKUP(E6932,[1]PROJECTES!$C$14:$G$5000,4,FALSE))</f>
        <v/>
      </c>
      <c r="H6932" s="118"/>
      <c r="I6932" s="97" t="str">
        <f>IF(H6932="","",VLOOKUP(H6932,BD!B$2:C$16,2,FALSE))</f>
        <v/>
      </c>
      <c r="J6932" s="98"/>
      <c r="K6932" s="135" t="str">
        <f t="shared" si="228"/>
        <v/>
      </c>
      <c r="L6932" s="99" t="str">
        <f t="shared" ca="1" si="229"/>
        <v>-</v>
      </c>
      <c r="M6932" s="93" t="str">
        <f>IF(E6932="","",VLOOKUP(E6932,[1]PROJECTES!$C$14:$Z$5000,21,FALSE))</f>
        <v/>
      </c>
      <c r="N6932" s="100"/>
      <c r="O6932" s="72" t="s">
        <v>229</v>
      </c>
      <c r="P6932" s="101"/>
      <c r="Q6932" s="132"/>
      <c r="R6932" s="102"/>
      <c r="S6932" s="91"/>
    </row>
    <row r="6933" spans="1:19" s="104" customFormat="1" ht="12.75" customHeight="1" x14ac:dyDescent="0.25">
      <c r="A6933" s="121"/>
      <c r="B6933" s="92" t="str">
        <f>IF(E6933="","",VLOOKUP(E6933,[1]PROJECTES!$C$14:$G$5000,2,FALSE))</f>
        <v/>
      </c>
      <c r="C6933" s="121"/>
      <c r="D6933" s="93" t="str">
        <f>IF(E6933="","",VLOOKUP(E6933,[1]PROJECTES!$C$14:$G$5000,5,FALSE))</f>
        <v/>
      </c>
      <c r="E6933" s="117"/>
      <c r="F6933" s="95"/>
      <c r="G6933" s="96" t="str">
        <f>IF(E6933="","",VLOOKUP(E6933,[1]PROJECTES!$C$14:$G$5000,4,FALSE))</f>
        <v/>
      </c>
      <c r="H6933" s="118"/>
      <c r="I6933" s="97" t="str">
        <f>IF(H6933="","",VLOOKUP(H6933,BD!B$2:C$16,2,FALSE))</f>
        <v/>
      </c>
      <c r="J6933" s="98"/>
      <c r="K6933" s="135" t="str">
        <f t="shared" si="228"/>
        <v/>
      </c>
      <c r="L6933" s="99" t="str">
        <f t="shared" ca="1" si="229"/>
        <v>-</v>
      </c>
      <c r="M6933" s="93" t="str">
        <f>IF(E6933="","",VLOOKUP(E6933,[1]PROJECTES!$C$14:$Z$5000,21,FALSE))</f>
        <v/>
      </c>
      <c r="N6933" s="100"/>
      <c r="O6933" s="72" t="s">
        <v>229</v>
      </c>
      <c r="P6933" s="101"/>
      <c r="Q6933" s="132"/>
      <c r="R6933" s="102"/>
      <c r="S6933" s="91"/>
    </row>
    <row r="6934" spans="1:19" s="104" customFormat="1" ht="12.75" customHeight="1" x14ac:dyDescent="0.25">
      <c r="A6934" s="121"/>
      <c r="B6934" s="92" t="str">
        <f>IF(E6934="","",VLOOKUP(E6934,[1]PROJECTES!$C$14:$G$5000,2,FALSE))</f>
        <v/>
      </c>
      <c r="C6934" s="121"/>
      <c r="D6934" s="93" t="str">
        <f>IF(E6934="","",VLOOKUP(E6934,[1]PROJECTES!$C$14:$G$5000,5,FALSE))</f>
        <v/>
      </c>
      <c r="E6934" s="117"/>
      <c r="F6934" s="95"/>
      <c r="G6934" s="96" t="str">
        <f>IF(E6934="","",VLOOKUP(E6934,[1]PROJECTES!$C$14:$G$5000,4,FALSE))</f>
        <v/>
      </c>
      <c r="H6934" s="118"/>
      <c r="I6934" s="97" t="str">
        <f>IF(H6934="","",VLOOKUP(H6934,BD!B$2:C$16,2,FALSE))</f>
        <v/>
      </c>
      <c r="J6934" s="98"/>
      <c r="K6934" s="135" t="str">
        <f t="shared" si="228"/>
        <v/>
      </c>
      <c r="L6934" s="99" t="str">
        <f t="shared" ca="1" si="229"/>
        <v>-</v>
      </c>
      <c r="M6934" s="93" t="str">
        <f>IF(E6934="","",VLOOKUP(E6934,[1]PROJECTES!$C$14:$Z$5000,21,FALSE))</f>
        <v/>
      </c>
      <c r="N6934" s="100"/>
      <c r="O6934" s="72" t="s">
        <v>229</v>
      </c>
      <c r="P6934" s="101"/>
      <c r="Q6934" s="132"/>
      <c r="R6934" s="102"/>
      <c r="S6934" s="91"/>
    </row>
    <row r="6935" spans="1:19" s="104" customFormat="1" ht="12.75" customHeight="1" x14ac:dyDescent="0.25">
      <c r="A6935" s="121"/>
      <c r="B6935" s="92" t="str">
        <f>IF(E6935="","",VLOOKUP(E6935,[1]PROJECTES!$C$14:$G$5000,2,FALSE))</f>
        <v/>
      </c>
      <c r="C6935" s="121"/>
      <c r="D6935" s="93" t="str">
        <f>IF(E6935="","",VLOOKUP(E6935,[1]PROJECTES!$C$14:$G$5000,5,FALSE))</f>
        <v/>
      </c>
      <c r="E6935" s="117"/>
      <c r="F6935" s="95"/>
      <c r="G6935" s="96" t="str">
        <f>IF(E6935="","",VLOOKUP(E6935,[1]PROJECTES!$C$14:$G$5000,4,FALSE))</f>
        <v/>
      </c>
      <c r="H6935" s="118"/>
      <c r="I6935" s="97" t="str">
        <f>IF(H6935="","",VLOOKUP(H6935,BD!B$2:C$16,2,FALSE))</f>
        <v/>
      </c>
      <c r="J6935" s="98"/>
      <c r="K6935" s="135" t="str">
        <f t="shared" si="228"/>
        <v/>
      </c>
      <c r="L6935" s="99" t="str">
        <f t="shared" ca="1" si="229"/>
        <v>-</v>
      </c>
      <c r="M6935" s="93" t="str">
        <f>IF(E6935="","",VLOOKUP(E6935,[1]PROJECTES!$C$14:$Z$5000,21,FALSE))</f>
        <v/>
      </c>
      <c r="N6935" s="100"/>
      <c r="O6935" s="72" t="s">
        <v>229</v>
      </c>
      <c r="P6935" s="101"/>
      <c r="Q6935" s="132"/>
      <c r="R6935" s="102"/>
      <c r="S6935" s="91"/>
    </row>
    <row r="6936" spans="1:19" s="104" customFormat="1" ht="12.75" customHeight="1" x14ac:dyDescent="0.25">
      <c r="A6936" s="121"/>
      <c r="B6936" s="92" t="str">
        <f>IF(E6936="","",VLOOKUP(E6936,[1]PROJECTES!$C$14:$G$5000,2,FALSE))</f>
        <v/>
      </c>
      <c r="C6936" s="121"/>
      <c r="D6936" s="93" t="str">
        <f>IF(E6936="","",VLOOKUP(E6936,[1]PROJECTES!$C$14:$G$5000,5,FALSE))</f>
        <v/>
      </c>
      <c r="E6936" s="117"/>
      <c r="F6936" s="95"/>
      <c r="G6936" s="96" t="str">
        <f>IF(E6936="","",VLOOKUP(E6936,[1]PROJECTES!$C$14:$G$5000,4,FALSE))</f>
        <v/>
      </c>
      <c r="H6936" s="118"/>
      <c r="I6936" s="97" t="str">
        <f>IF(H6936="","",VLOOKUP(H6936,BD!B$2:C$16,2,FALSE))</f>
        <v/>
      </c>
      <c r="J6936" s="98"/>
      <c r="K6936" s="135" t="str">
        <f t="shared" si="228"/>
        <v/>
      </c>
      <c r="L6936" s="99" t="str">
        <f t="shared" ca="1" si="229"/>
        <v>-</v>
      </c>
      <c r="M6936" s="93" t="str">
        <f>IF(E6936="","",VLOOKUP(E6936,[1]PROJECTES!$C$14:$Z$5000,21,FALSE))</f>
        <v/>
      </c>
      <c r="N6936" s="100"/>
      <c r="O6936" s="72" t="s">
        <v>229</v>
      </c>
      <c r="P6936" s="101"/>
      <c r="Q6936" s="132"/>
      <c r="R6936" s="102"/>
      <c r="S6936" s="91"/>
    </row>
    <row r="6937" spans="1:19" s="104" customFormat="1" ht="12.75" customHeight="1" x14ac:dyDescent="0.25">
      <c r="A6937" s="121"/>
      <c r="B6937" s="92" t="str">
        <f>IF(E6937="","",VLOOKUP(E6937,[1]PROJECTES!$C$14:$G$5000,2,FALSE))</f>
        <v/>
      </c>
      <c r="C6937" s="121"/>
      <c r="D6937" s="93" t="str">
        <f>IF(E6937="","",VLOOKUP(E6937,[1]PROJECTES!$C$14:$G$5000,5,FALSE))</f>
        <v/>
      </c>
      <c r="E6937" s="117"/>
      <c r="F6937" s="95"/>
      <c r="G6937" s="96" t="str">
        <f>IF(E6937="","",VLOOKUP(E6937,[1]PROJECTES!$C$14:$G$5000,4,FALSE))</f>
        <v/>
      </c>
      <c r="H6937" s="118"/>
      <c r="I6937" s="97" t="str">
        <f>IF(H6937="","",VLOOKUP(H6937,BD!B$2:C$16,2,FALSE))</f>
        <v/>
      </c>
      <c r="J6937" s="98"/>
      <c r="K6937" s="135" t="str">
        <f t="shared" si="228"/>
        <v/>
      </c>
      <c r="L6937" s="99" t="str">
        <f t="shared" ca="1" si="229"/>
        <v>-</v>
      </c>
      <c r="M6937" s="93" t="str">
        <f>IF(E6937="","",VLOOKUP(E6937,[1]PROJECTES!$C$14:$Z$5000,21,FALSE))</f>
        <v/>
      </c>
      <c r="N6937" s="100"/>
      <c r="O6937" s="72" t="s">
        <v>229</v>
      </c>
      <c r="P6937" s="101"/>
      <c r="Q6937" s="132"/>
      <c r="R6937" s="102"/>
      <c r="S6937" s="91"/>
    </row>
    <row r="6938" spans="1:19" s="104" customFormat="1" ht="12.75" customHeight="1" x14ac:dyDescent="0.25">
      <c r="A6938" s="121"/>
      <c r="B6938" s="92" t="str">
        <f>IF(E6938="","",VLOOKUP(E6938,[1]PROJECTES!$C$14:$G$5000,2,FALSE))</f>
        <v/>
      </c>
      <c r="C6938" s="121"/>
      <c r="D6938" s="93" t="str">
        <f>IF(E6938="","",VLOOKUP(E6938,[1]PROJECTES!$C$14:$G$5000,5,FALSE))</f>
        <v/>
      </c>
      <c r="E6938" s="117"/>
      <c r="F6938" s="95"/>
      <c r="G6938" s="96" t="str">
        <f>IF(E6938="","",VLOOKUP(E6938,[1]PROJECTES!$C$14:$G$5000,4,FALSE))</f>
        <v/>
      </c>
      <c r="H6938" s="118"/>
      <c r="I6938" s="97" t="str">
        <f>IF(H6938="","",VLOOKUP(H6938,BD!B$2:C$16,2,FALSE))</f>
        <v/>
      </c>
      <c r="J6938" s="98"/>
      <c r="K6938" s="135" t="str">
        <f t="shared" si="228"/>
        <v/>
      </c>
      <c r="L6938" s="99" t="str">
        <f t="shared" ca="1" si="229"/>
        <v>-</v>
      </c>
      <c r="M6938" s="93" t="str">
        <f>IF(E6938="","",VLOOKUP(E6938,[1]PROJECTES!$C$14:$Z$5000,21,FALSE))</f>
        <v/>
      </c>
      <c r="N6938" s="100"/>
      <c r="O6938" s="72" t="s">
        <v>229</v>
      </c>
      <c r="P6938" s="101"/>
      <c r="Q6938" s="132"/>
      <c r="R6938" s="102"/>
      <c r="S6938" s="91"/>
    </row>
    <row r="6939" spans="1:19" s="104" customFormat="1" ht="12.75" customHeight="1" x14ac:dyDescent="0.25">
      <c r="A6939" s="121"/>
      <c r="B6939" s="92" t="str">
        <f>IF(E6939="","",VLOOKUP(E6939,[1]PROJECTES!$C$14:$G$5000,2,FALSE))</f>
        <v/>
      </c>
      <c r="C6939" s="121"/>
      <c r="D6939" s="93" t="str">
        <f>IF(E6939="","",VLOOKUP(E6939,[1]PROJECTES!$C$14:$G$5000,5,FALSE))</f>
        <v/>
      </c>
      <c r="E6939" s="117"/>
      <c r="F6939" s="95"/>
      <c r="G6939" s="96" t="str">
        <f>IF(E6939="","",VLOOKUP(E6939,[1]PROJECTES!$C$14:$G$5000,4,FALSE))</f>
        <v/>
      </c>
      <c r="H6939" s="118"/>
      <c r="I6939" s="97" t="str">
        <f>IF(H6939="","",VLOOKUP(H6939,BD!B$2:C$16,2,FALSE))</f>
        <v/>
      </c>
      <c r="J6939" s="98"/>
      <c r="K6939" s="135" t="str">
        <f t="shared" si="228"/>
        <v/>
      </c>
      <c r="L6939" s="99" t="str">
        <f t="shared" ca="1" si="229"/>
        <v>-</v>
      </c>
      <c r="M6939" s="93" t="str">
        <f>IF(E6939="","",VLOOKUP(E6939,[1]PROJECTES!$C$14:$Z$5000,21,FALSE))</f>
        <v/>
      </c>
      <c r="N6939" s="100"/>
      <c r="O6939" s="72" t="s">
        <v>229</v>
      </c>
      <c r="P6939" s="101"/>
      <c r="Q6939" s="132"/>
      <c r="R6939" s="102"/>
      <c r="S6939" s="91"/>
    </row>
    <row r="6940" spans="1:19" s="104" customFormat="1" ht="12.75" customHeight="1" x14ac:dyDescent="0.25">
      <c r="A6940" s="121"/>
      <c r="B6940" s="92" t="str">
        <f>IF(E6940="","",VLOOKUP(E6940,[1]PROJECTES!$C$14:$G$5000,2,FALSE))</f>
        <v/>
      </c>
      <c r="C6940" s="121"/>
      <c r="D6940" s="93" t="str">
        <f>IF(E6940="","",VLOOKUP(E6940,[1]PROJECTES!$C$14:$G$5000,5,FALSE))</f>
        <v/>
      </c>
      <c r="E6940" s="117"/>
      <c r="F6940" s="95"/>
      <c r="G6940" s="96" t="str">
        <f>IF(E6940="","",VLOOKUP(E6940,[1]PROJECTES!$C$14:$G$5000,4,FALSE))</f>
        <v/>
      </c>
      <c r="H6940" s="118"/>
      <c r="I6940" s="97" t="str">
        <f>IF(H6940="","",VLOOKUP(H6940,BD!B$2:C$16,2,FALSE))</f>
        <v/>
      </c>
      <c r="J6940" s="98"/>
      <c r="K6940" s="135" t="str">
        <f t="shared" si="228"/>
        <v/>
      </c>
      <c r="L6940" s="99" t="str">
        <f t="shared" ca="1" si="229"/>
        <v>-</v>
      </c>
      <c r="M6940" s="93" t="str">
        <f>IF(E6940="","",VLOOKUP(E6940,[1]PROJECTES!$C$14:$Z$5000,21,FALSE))</f>
        <v/>
      </c>
      <c r="N6940" s="100"/>
      <c r="O6940" s="72" t="s">
        <v>229</v>
      </c>
      <c r="P6940" s="101"/>
      <c r="Q6940" s="132"/>
      <c r="R6940" s="102"/>
      <c r="S6940" s="91"/>
    </row>
    <row r="6941" spans="1:19" s="104" customFormat="1" ht="12.75" customHeight="1" x14ac:dyDescent="0.25">
      <c r="A6941" s="121"/>
      <c r="B6941" s="92" t="str">
        <f>IF(E6941="","",VLOOKUP(E6941,[1]PROJECTES!$C$14:$G$5000,2,FALSE))</f>
        <v/>
      </c>
      <c r="C6941" s="121"/>
      <c r="D6941" s="93" t="str">
        <f>IF(E6941="","",VLOOKUP(E6941,[1]PROJECTES!$C$14:$G$5000,5,FALSE))</f>
        <v/>
      </c>
      <c r="E6941" s="117"/>
      <c r="F6941" s="95"/>
      <c r="G6941" s="96" t="str">
        <f>IF(E6941="","",VLOOKUP(E6941,[1]PROJECTES!$C$14:$G$5000,4,FALSE))</f>
        <v/>
      </c>
      <c r="H6941" s="118"/>
      <c r="I6941" s="97" t="str">
        <f>IF(H6941="","",VLOOKUP(H6941,BD!B$2:C$16,2,FALSE))</f>
        <v/>
      </c>
      <c r="J6941" s="98"/>
      <c r="K6941" s="135" t="str">
        <f t="shared" si="228"/>
        <v/>
      </c>
      <c r="L6941" s="99" t="str">
        <f t="shared" ca="1" si="229"/>
        <v>-</v>
      </c>
      <c r="M6941" s="93" t="str">
        <f>IF(E6941="","",VLOOKUP(E6941,[1]PROJECTES!$C$14:$Z$5000,21,FALSE))</f>
        <v/>
      </c>
      <c r="N6941" s="100"/>
      <c r="O6941" s="72" t="s">
        <v>229</v>
      </c>
      <c r="P6941" s="101"/>
      <c r="Q6941" s="132"/>
      <c r="R6941" s="102"/>
      <c r="S6941" s="91"/>
    </row>
    <row r="6942" spans="1:19" s="104" customFormat="1" ht="12.75" customHeight="1" x14ac:dyDescent="0.25">
      <c r="A6942" s="121"/>
      <c r="B6942" s="92" t="str">
        <f>IF(E6942="","",VLOOKUP(E6942,[1]PROJECTES!$C$14:$G$5000,2,FALSE))</f>
        <v/>
      </c>
      <c r="C6942" s="121"/>
      <c r="D6942" s="93" t="str">
        <f>IF(E6942="","",VLOOKUP(E6942,[1]PROJECTES!$C$14:$G$5000,5,FALSE))</f>
        <v/>
      </c>
      <c r="E6942" s="117"/>
      <c r="F6942" s="95"/>
      <c r="G6942" s="96" t="str">
        <f>IF(E6942="","",VLOOKUP(E6942,[1]PROJECTES!$C$14:$G$5000,4,FALSE))</f>
        <v/>
      </c>
      <c r="H6942" s="118"/>
      <c r="I6942" s="97" t="str">
        <f>IF(H6942="","",VLOOKUP(H6942,BD!B$2:C$16,2,FALSE))</f>
        <v/>
      </c>
      <c r="J6942" s="98"/>
      <c r="K6942" s="135" t="str">
        <f t="shared" si="228"/>
        <v/>
      </c>
      <c r="L6942" s="99" t="str">
        <f t="shared" ca="1" si="229"/>
        <v>-</v>
      </c>
      <c r="M6942" s="93" t="str">
        <f>IF(E6942="","",VLOOKUP(E6942,[1]PROJECTES!$C$14:$Z$5000,21,FALSE))</f>
        <v/>
      </c>
      <c r="N6942" s="100"/>
      <c r="O6942" s="72" t="s">
        <v>229</v>
      </c>
      <c r="P6942" s="101"/>
      <c r="Q6942" s="132"/>
      <c r="R6942" s="102"/>
      <c r="S6942" s="91"/>
    </row>
    <row r="6943" spans="1:19" s="104" customFormat="1" ht="12.75" customHeight="1" x14ac:dyDescent="0.25">
      <c r="A6943" s="121"/>
      <c r="B6943" s="92" t="str">
        <f>IF(E6943="","",VLOOKUP(E6943,[1]PROJECTES!$C$14:$G$5000,2,FALSE))</f>
        <v/>
      </c>
      <c r="C6943" s="121"/>
      <c r="D6943" s="93" t="str">
        <f>IF(E6943="","",VLOOKUP(E6943,[1]PROJECTES!$C$14:$G$5000,5,FALSE))</f>
        <v/>
      </c>
      <c r="E6943" s="117"/>
      <c r="F6943" s="95"/>
      <c r="G6943" s="96" t="str">
        <f>IF(E6943="","",VLOOKUP(E6943,[1]PROJECTES!$C$14:$G$5000,4,FALSE))</f>
        <v/>
      </c>
      <c r="H6943" s="118"/>
      <c r="I6943" s="97" t="str">
        <f>IF(H6943="","",VLOOKUP(H6943,BD!B$2:C$16,2,FALSE))</f>
        <v/>
      </c>
      <c r="J6943" s="98"/>
      <c r="K6943" s="135" t="str">
        <f t="shared" si="228"/>
        <v/>
      </c>
      <c r="L6943" s="99" t="str">
        <f t="shared" ca="1" si="229"/>
        <v>-</v>
      </c>
      <c r="M6943" s="93" t="str">
        <f>IF(E6943="","",VLOOKUP(E6943,[1]PROJECTES!$C$14:$Z$5000,21,FALSE))</f>
        <v/>
      </c>
      <c r="N6943" s="100"/>
      <c r="O6943" s="72" t="s">
        <v>229</v>
      </c>
      <c r="P6943" s="101"/>
      <c r="Q6943" s="132"/>
      <c r="R6943" s="102"/>
      <c r="S6943" s="91"/>
    </row>
    <row r="6944" spans="1:19" s="104" customFormat="1" ht="12.75" customHeight="1" x14ac:dyDescent="0.25">
      <c r="A6944" s="121"/>
      <c r="B6944" s="92" t="str">
        <f>IF(E6944="","",VLOOKUP(E6944,[1]PROJECTES!$C$14:$G$5000,2,FALSE))</f>
        <v/>
      </c>
      <c r="C6944" s="121"/>
      <c r="D6944" s="93" t="str">
        <f>IF(E6944="","",VLOOKUP(E6944,[1]PROJECTES!$C$14:$G$5000,5,FALSE))</f>
        <v/>
      </c>
      <c r="E6944" s="117"/>
      <c r="F6944" s="95"/>
      <c r="G6944" s="96" t="str">
        <f>IF(E6944="","",VLOOKUP(E6944,[1]PROJECTES!$C$14:$G$5000,4,FALSE))</f>
        <v/>
      </c>
      <c r="H6944" s="118"/>
      <c r="I6944" s="97" t="str">
        <f>IF(H6944="","",VLOOKUP(H6944,BD!B$2:C$16,2,FALSE))</f>
        <v/>
      </c>
      <c r="J6944" s="98"/>
      <c r="K6944" s="135" t="str">
        <f t="shared" si="228"/>
        <v/>
      </c>
      <c r="L6944" s="99" t="str">
        <f t="shared" ca="1" si="229"/>
        <v>-</v>
      </c>
      <c r="M6944" s="93" t="str">
        <f>IF(E6944="","",VLOOKUP(E6944,[1]PROJECTES!$C$14:$Z$5000,21,FALSE))</f>
        <v/>
      </c>
      <c r="N6944" s="100"/>
      <c r="O6944" s="72" t="s">
        <v>229</v>
      </c>
      <c r="P6944" s="101"/>
      <c r="Q6944" s="132"/>
      <c r="R6944" s="102"/>
      <c r="S6944" s="91"/>
    </row>
    <row r="6945" spans="1:19" s="104" customFormat="1" ht="12.75" customHeight="1" x14ac:dyDescent="0.25">
      <c r="A6945" s="121"/>
      <c r="B6945" s="92" t="str">
        <f>IF(E6945="","",VLOOKUP(E6945,[1]PROJECTES!$C$14:$G$5000,2,FALSE))</f>
        <v/>
      </c>
      <c r="C6945" s="121"/>
      <c r="D6945" s="93" t="str">
        <f>IF(E6945="","",VLOOKUP(E6945,[1]PROJECTES!$C$14:$G$5000,5,FALSE))</f>
        <v/>
      </c>
      <c r="E6945" s="117"/>
      <c r="F6945" s="95"/>
      <c r="G6945" s="96" t="str">
        <f>IF(E6945="","",VLOOKUP(E6945,[1]PROJECTES!$C$14:$G$5000,4,FALSE))</f>
        <v/>
      </c>
      <c r="H6945" s="118"/>
      <c r="I6945" s="97" t="str">
        <f>IF(H6945="","",VLOOKUP(H6945,BD!B$2:C$16,2,FALSE))</f>
        <v/>
      </c>
      <c r="J6945" s="98"/>
      <c r="K6945" s="135" t="str">
        <f t="shared" si="228"/>
        <v/>
      </c>
      <c r="L6945" s="99" t="str">
        <f t="shared" ca="1" si="229"/>
        <v>-</v>
      </c>
      <c r="M6945" s="93" t="str">
        <f>IF(E6945="","",VLOOKUP(E6945,[1]PROJECTES!$C$14:$Z$5000,21,FALSE))</f>
        <v/>
      </c>
      <c r="N6945" s="100"/>
      <c r="O6945" s="72" t="s">
        <v>229</v>
      </c>
      <c r="P6945" s="101"/>
      <c r="Q6945" s="132"/>
      <c r="R6945" s="102"/>
      <c r="S6945" s="91"/>
    </row>
    <row r="6946" spans="1:19" s="104" customFormat="1" ht="12.75" customHeight="1" x14ac:dyDescent="0.25">
      <c r="A6946" s="121"/>
      <c r="B6946" s="92" t="str">
        <f>IF(E6946="","",VLOOKUP(E6946,[1]PROJECTES!$C$14:$G$5000,2,FALSE))</f>
        <v/>
      </c>
      <c r="C6946" s="121"/>
      <c r="D6946" s="93" t="str">
        <f>IF(E6946="","",VLOOKUP(E6946,[1]PROJECTES!$C$14:$G$5000,5,FALSE))</f>
        <v/>
      </c>
      <c r="E6946" s="117"/>
      <c r="F6946" s="95"/>
      <c r="G6946" s="96" t="str">
        <f>IF(E6946="","",VLOOKUP(E6946,[1]PROJECTES!$C$14:$G$5000,4,FALSE))</f>
        <v/>
      </c>
      <c r="H6946" s="118"/>
      <c r="I6946" s="97" t="str">
        <f>IF(H6946="","",VLOOKUP(H6946,BD!B$2:C$16,2,FALSE))</f>
        <v/>
      </c>
      <c r="J6946" s="98"/>
      <c r="K6946" s="135" t="str">
        <f t="shared" si="228"/>
        <v/>
      </c>
      <c r="L6946" s="99" t="str">
        <f t="shared" ca="1" si="229"/>
        <v>-</v>
      </c>
      <c r="M6946" s="93" t="str">
        <f>IF(E6946="","",VLOOKUP(E6946,[1]PROJECTES!$C$14:$Z$5000,21,FALSE))</f>
        <v/>
      </c>
      <c r="N6946" s="100"/>
      <c r="O6946" s="72" t="s">
        <v>229</v>
      </c>
      <c r="P6946" s="101"/>
      <c r="Q6946" s="132"/>
      <c r="R6946" s="102"/>
      <c r="S6946" s="91"/>
    </row>
    <row r="6947" spans="1:19" s="104" customFormat="1" ht="12.75" customHeight="1" x14ac:dyDescent="0.25">
      <c r="A6947" s="121"/>
      <c r="B6947" s="92" t="str">
        <f>IF(E6947="","",VLOOKUP(E6947,[1]PROJECTES!$C$14:$G$5000,2,FALSE))</f>
        <v/>
      </c>
      <c r="C6947" s="121"/>
      <c r="D6947" s="93" t="str">
        <f>IF(E6947="","",VLOOKUP(E6947,[1]PROJECTES!$C$14:$G$5000,5,FALSE))</f>
        <v/>
      </c>
      <c r="E6947" s="117"/>
      <c r="F6947" s="95"/>
      <c r="G6947" s="96" t="str">
        <f>IF(E6947="","",VLOOKUP(E6947,[1]PROJECTES!$C$14:$G$5000,4,FALSE))</f>
        <v/>
      </c>
      <c r="H6947" s="118"/>
      <c r="I6947" s="97" t="str">
        <f>IF(H6947="","",VLOOKUP(H6947,BD!B$2:C$16,2,FALSE))</f>
        <v/>
      </c>
      <c r="J6947" s="98"/>
      <c r="K6947" s="135" t="str">
        <f t="shared" si="228"/>
        <v/>
      </c>
      <c r="L6947" s="99" t="str">
        <f t="shared" ca="1" si="229"/>
        <v>-</v>
      </c>
      <c r="M6947" s="93" t="str">
        <f>IF(E6947="","",VLOOKUP(E6947,[1]PROJECTES!$C$14:$Z$5000,21,FALSE))</f>
        <v/>
      </c>
      <c r="N6947" s="100"/>
      <c r="O6947" s="72" t="s">
        <v>229</v>
      </c>
      <c r="P6947" s="101"/>
      <c r="Q6947" s="132"/>
      <c r="R6947" s="102"/>
      <c r="S6947" s="91"/>
    </row>
    <row r="6948" spans="1:19" s="104" customFormat="1" ht="12.75" customHeight="1" x14ac:dyDescent="0.25">
      <c r="A6948" s="121"/>
      <c r="B6948" s="92" t="str">
        <f>IF(E6948="","",VLOOKUP(E6948,[1]PROJECTES!$C$14:$G$5000,2,FALSE))</f>
        <v/>
      </c>
      <c r="C6948" s="121"/>
      <c r="D6948" s="93" t="str">
        <f>IF(E6948="","",VLOOKUP(E6948,[1]PROJECTES!$C$14:$G$5000,5,FALSE))</f>
        <v/>
      </c>
      <c r="E6948" s="117"/>
      <c r="F6948" s="95"/>
      <c r="G6948" s="96" t="str">
        <f>IF(E6948="","",VLOOKUP(E6948,[1]PROJECTES!$C$14:$G$5000,4,FALSE))</f>
        <v/>
      </c>
      <c r="H6948" s="118"/>
      <c r="I6948" s="97" t="str">
        <f>IF(H6948="","",VLOOKUP(H6948,BD!B$2:C$16,2,FALSE))</f>
        <v/>
      </c>
      <c r="J6948" s="98"/>
      <c r="K6948" s="135" t="str">
        <f t="shared" si="228"/>
        <v/>
      </c>
      <c r="L6948" s="99" t="str">
        <f t="shared" ca="1" si="229"/>
        <v>-</v>
      </c>
      <c r="M6948" s="93" t="str">
        <f>IF(E6948="","",VLOOKUP(E6948,[1]PROJECTES!$C$14:$Z$5000,21,FALSE))</f>
        <v/>
      </c>
      <c r="N6948" s="100"/>
      <c r="O6948" s="72" t="s">
        <v>229</v>
      </c>
      <c r="P6948" s="101"/>
      <c r="Q6948" s="132"/>
      <c r="R6948" s="102"/>
      <c r="S6948" s="91"/>
    </row>
    <row r="6949" spans="1:19" s="104" customFormat="1" ht="12.75" customHeight="1" x14ac:dyDescent="0.25">
      <c r="A6949" s="121"/>
      <c r="B6949" s="92" t="str">
        <f>IF(E6949="","",VLOOKUP(E6949,[1]PROJECTES!$C$14:$G$5000,2,FALSE))</f>
        <v/>
      </c>
      <c r="C6949" s="121"/>
      <c r="D6949" s="93" t="str">
        <f>IF(E6949="","",VLOOKUP(E6949,[1]PROJECTES!$C$14:$G$5000,5,FALSE))</f>
        <v/>
      </c>
      <c r="E6949" s="117"/>
      <c r="F6949" s="95"/>
      <c r="G6949" s="96" t="str">
        <f>IF(E6949="","",VLOOKUP(E6949,[1]PROJECTES!$C$14:$G$5000,4,FALSE))</f>
        <v/>
      </c>
      <c r="H6949" s="118"/>
      <c r="I6949" s="97" t="str">
        <f>IF(H6949="","",VLOOKUP(H6949,BD!B$2:C$16,2,FALSE))</f>
        <v/>
      </c>
      <c r="J6949" s="98"/>
      <c r="K6949" s="135" t="str">
        <f t="shared" si="228"/>
        <v/>
      </c>
      <c r="L6949" s="99" t="str">
        <f t="shared" ca="1" si="229"/>
        <v>-</v>
      </c>
      <c r="M6949" s="93" t="str">
        <f>IF(E6949="","",VLOOKUP(E6949,[1]PROJECTES!$C$14:$Z$5000,21,FALSE))</f>
        <v/>
      </c>
      <c r="N6949" s="100"/>
      <c r="O6949" s="72" t="s">
        <v>229</v>
      </c>
      <c r="P6949" s="101"/>
      <c r="Q6949" s="132"/>
      <c r="R6949" s="102"/>
      <c r="S6949" s="91"/>
    </row>
    <row r="6950" spans="1:19" s="104" customFormat="1" ht="12.75" customHeight="1" x14ac:dyDescent="0.25">
      <c r="A6950" s="121"/>
      <c r="B6950" s="92" t="str">
        <f>IF(E6950="","",VLOOKUP(E6950,[1]PROJECTES!$C$14:$G$5000,2,FALSE))</f>
        <v/>
      </c>
      <c r="C6950" s="121"/>
      <c r="D6950" s="93" t="str">
        <f>IF(E6950="","",VLOOKUP(E6950,[1]PROJECTES!$C$14:$G$5000,5,FALSE))</f>
        <v/>
      </c>
      <c r="E6950" s="117"/>
      <c r="F6950" s="95"/>
      <c r="G6950" s="96" t="str">
        <f>IF(E6950="","",VLOOKUP(E6950,[1]PROJECTES!$C$14:$G$5000,4,FALSE))</f>
        <v/>
      </c>
      <c r="H6950" s="118"/>
      <c r="I6950" s="97" t="str">
        <f>IF(H6950="","",VLOOKUP(H6950,BD!B$2:C$16,2,FALSE))</f>
        <v/>
      </c>
      <c r="J6950" s="98"/>
      <c r="K6950" s="135" t="str">
        <f t="shared" si="228"/>
        <v/>
      </c>
      <c r="L6950" s="99" t="str">
        <f t="shared" ca="1" si="229"/>
        <v>-</v>
      </c>
      <c r="M6950" s="93" t="str">
        <f>IF(E6950="","",VLOOKUP(E6950,[1]PROJECTES!$C$14:$Z$5000,21,FALSE))</f>
        <v/>
      </c>
      <c r="N6950" s="100"/>
      <c r="O6950" s="72" t="s">
        <v>229</v>
      </c>
      <c r="P6950" s="101"/>
      <c r="Q6950" s="132"/>
      <c r="R6950" s="102"/>
      <c r="S6950" s="91"/>
    </row>
    <row r="6951" spans="1:19" s="104" customFormat="1" ht="12.75" customHeight="1" x14ac:dyDescent="0.25">
      <c r="A6951" s="121"/>
      <c r="B6951" s="92" t="str">
        <f>IF(E6951="","",VLOOKUP(E6951,[1]PROJECTES!$C$14:$G$5000,2,FALSE))</f>
        <v/>
      </c>
      <c r="C6951" s="121"/>
      <c r="D6951" s="93" t="str">
        <f>IF(E6951="","",VLOOKUP(E6951,[1]PROJECTES!$C$14:$G$5000,5,FALSE))</f>
        <v/>
      </c>
      <c r="E6951" s="117"/>
      <c r="F6951" s="95"/>
      <c r="G6951" s="96" t="str">
        <f>IF(E6951="","",VLOOKUP(E6951,[1]PROJECTES!$C$14:$G$5000,4,FALSE))</f>
        <v/>
      </c>
      <c r="H6951" s="118"/>
      <c r="I6951" s="97" t="str">
        <f>IF(H6951="","",VLOOKUP(H6951,BD!B$2:C$16,2,FALSE))</f>
        <v/>
      </c>
      <c r="J6951" s="98"/>
      <c r="K6951" s="135" t="str">
        <f t="shared" si="228"/>
        <v/>
      </c>
      <c r="L6951" s="99" t="str">
        <f t="shared" ca="1" si="229"/>
        <v>-</v>
      </c>
      <c r="M6951" s="93" t="str">
        <f>IF(E6951="","",VLOOKUP(E6951,[1]PROJECTES!$C$14:$Z$5000,21,FALSE))</f>
        <v/>
      </c>
      <c r="N6951" s="100"/>
      <c r="O6951" s="72" t="s">
        <v>229</v>
      </c>
      <c r="P6951" s="101"/>
      <c r="Q6951" s="132"/>
      <c r="R6951" s="102"/>
      <c r="S6951" s="91"/>
    </row>
    <row r="6952" spans="1:19" s="104" customFormat="1" ht="12.75" customHeight="1" x14ac:dyDescent="0.25">
      <c r="A6952" s="121"/>
      <c r="B6952" s="92" t="str">
        <f>IF(E6952="","",VLOOKUP(E6952,[1]PROJECTES!$C$14:$G$5000,2,FALSE))</f>
        <v/>
      </c>
      <c r="C6952" s="121"/>
      <c r="D6952" s="93" t="str">
        <f>IF(E6952="","",VLOOKUP(E6952,[1]PROJECTES!$C$14:$G$5000,5,FALSE))</f>
        <v/>
      </c>
      <c r="E6952" s="117"/>
      <c r="F6952" s="95"/>
      <c r="G6952" s="96" t="str">
        <f>IF(E6952="","",VLOOKUP(E6952,[1]PROJECTES!$C$14:$G$5000,4,FALSE))</f>
        <v/>
      </c>
      <c r="H6952" s="118"/>
      <c r="I6952" s="97" t="str">
        <f>IF(H6952="","",VLOOKUP(H6952,BD!B$2:C$16,2,FALSE))</f>
        <v/>
      </c>
      <c r="J6952" s="98"/>
      <c r="K6952" s="135" t="str">
        <f t="shared" si="228"/>
        <v/>
      </c>
      <c r="L6952" s="99" t="str">
        <f t="shared" ca="1" si="229"/>
        <v>-</v>
      </c>
      <c r="M6952" s="93" t="str">
        <f>IF(E6952="","",VLOOKUP(E6952,[1]PROJECTES!$C$14:$Z$5000,21,FALSE))</f>
        <v/>
      </c>
      <c r="N6952" s="100"/>
      <c r="O6952" s="72" t="s">
        <v>229</v>
      </c>
      <c r="P6952" s="101"/>
      <c r="Q6952" s="132"/>
      <c r="R6952" s="102"/>
      <c r="S6952" s="91"/>
    </row>
    <row r="6953" spans="1:19" s="104" customFormat="1" ht="12.75" customHeight="1" x14ac:dyDescent="0.25">
      <c r="A6953" s="121"/>
      <c r="B6953" s="92" t="str">
        <f>IF(E6953="","",VLOOKUP(E6953,[1]PROJECTES!$C$14:$G$5000,2,FALSE))</f>
        <v/>
      </c>
      <c r="C6953" s="121"/>
      <c r="D6953" s="93" t="str">
        <f>IF(E6953="","",VLOOKUP(E6953,[1]PROJECTES!$C$14:$G$5000,5,FALSE))</f>
        <v/>
      </c>
      <c r="E6953" s="117"/>
      <c r="F6953" s="95"/>
      <c r="G6953" s="96" t="str">
        <f>IF(E6953="","",VLOOKUP(E6953,[1]PROJECTES!$C$14:$G$5000,4,FALSE))</f>
        <v/>
      </c>
      <c r="H6953" s="118"/>
      <c r="I6953" s="97" t="str">
        <f>IF(H6953="","",VLOOKUP(H6953,BD!B$2:C$16,2,FALSE))</f>
        <v/>
      </c>
      <c r="J6953" s="98"/>
      <c r="K6953" s="135" t="str">
        <f t="shared" si="228"/>
        <v/>
      </c>
      <c r="L6953" s="99" t="str">
        <f t="shared" ca="1" si="229"/>
        <v>-</v>
      </c>
      <c r="M6953" s="93" t="str">
        <f>IF(E6953="","",VLOOKUP(E6953,[1]PROJECTES!$C$14:$Z$5000,21,FALSE))</f>
        <v/>
      </c>
      <c r="N6953" s="100"/>
      <c r="O6953" s="72" t="s">
        <v>229</v>
      </c>
      <c r="P6953" s="101"/>
      <c r="Q6953" s="132"/>
      <c r="R6953" s="102"/>
      <c r="S6953" s="91"/>
    </row>
    <row r="6954" spans="1:19" s="104" customFormat="1" ht="12.75" customHeight="1" x14ac:dyDescent="0.25">
      <c r="A6954" s="121"/>
      <c r="B6954" s="92" t="str">
        <f>IF(E6954="","",VLOOKUP(E6954,[1]PROJECTES!$C$14:$G$5000,2,FALSE))</f>
        <v/>
      </c>
      <c r="C6954" s="121"/>
      <c r="D6954" s="93" t="str">
        <f>IF(E6954="","",VLOOKUP(E6954,[1]PROJECTES!$C$14:$G$5000,5,FALSE))</f>
        <v/>
      </c>
      <c r="E6954" s="117"/>
      <c r="F6954" s="95"/>
      <c r="G6954" s="96" t="str">
        <f>IF(E6954="","",VLOOKUP(E6954,[1]PROJECTES!$C$14:$G$5000,4,FALSE))</f>
        <v/>
      </c>
      <c r="H6954" s="118"/>
      <c r="I6954" s="97" t="str">
        <f>IF(H6954="","",VLOOKUP(H6954,BD!B$2:C$16,2,FALSE))</f>
        <v/>
      </c>
      <c r="J6954" s="98"/>
      <c r="K6954" s="135" t="str">
        <f t="shared" si="228"/>
        <v/>
      </c>
      <c r="L6954" s="99" t="str">
        <f t="shared" ca="1" si="229"/>
        <v>-</v>
      </c>
      <c r="M6954" s="93" t="str">
        <f>IF(E6954="","",VLOOKUP(E6954,[1]PROJECTES!$C$14:$Z$5000,21,FALSE))</f>
        <v/>
      </c>
      <c r="N6954" s="100"/>
      <c r="O6954" s="72" t="s">
        <v>229</v>
      </c>
      <c r="P6954" s="101"/>
      <c r="Q6954" s="132"/>
      <c r="R6954" s="102"/>
      <c r="S6954" s="91"/>
    </row>
    <row r="6955" spans="1:19" s="104" customFormat="1" ht="12.75" customHeight="1" x14ac:dyDescent="0.25">
      <c r="A6955" s="121"/>
      <c r="B6955" s="92" t="str">
        <f>IF(E6955="","",VLOOKUP(E6955,[1]PROJECTES!$C$14:$G$5000,2,FALSE))</f>
        <v/>
      </c>
      <c r="C6955" s="121"/>
      <c r="D6955" s="93" t="str">
        <f>IF(E6955="","",VLOOKUP(E6955,[1]PROJECTES!$C$14:$G$5000,5,FALSE))</f>
        <v/>
      </c>
      <c r="E6955" s="117"/>
      <c r="F6955" s="95"/>
      <c r="G6955" s="96" t="str">
        <f>IF(E6955="","",VLOOKUP(E6955,[1]PROJECTES!$C$14:$G$5000,4,FALSE))</f>
        <v/>
      </c>
      <c r="H6955" s="118"/>
      <c r="I6955" s="97" t="str">
        <f>IF(H6955="","",VLOOKUP(H6955,BD!B$2:C$16,2,FALSE))</f>
        <v/>
      </c>
      <c r="J6955" s="98"/>
      <c r="K6955" s="135" t="str">
        <f t="shared" si="228"/>
        <v/>
      </c>
      <c r="L6955" s="99" t="str">
        <f t="shared" ca="1" si="229"/>
        <v>-</v>
      </c>
      <c r="M6955" s="93" t="str">
        <f>IF(E6955="","",VLOOKUP(E6955,[1]PROJECTES!$C$14:$Z$5000,21,FALSE))</f>
        <v/>
      </c>
      <c r="N6955" s="100"/>
      <c r="O6955" s="72" t="s">
        <v>229</v>
      </c>
      <c r="P6955" s="101"/>
      <c r="Q6955" s="132"/>
      <c r="R6955" s="102"/>
      <c r="S6955" s="91"/>
    </row>
    <row r="6956" spans="1:19" s="104" customFormat="1" ht="12.75" customHeight="1" x14ac:dyDescent="0.25">
      <c r="A6956" s="121"/>
      <c r="B6956" s="92" t="str">
        <f>IF(E6956="","",VLOOKUP(E6956,[1]PROJECTES!$C$14:$G$5000,2,FALSE))</f>
        <v/>
      </c>
      <c r="C6956" s="121"/>
      <c r="D6956" s="93" t="str">
        <f>IF(E6956="","",VLOOKUP(E6956,[1]PROJECTES!$C$14:$G$5000,5,FALSE))</f>
        <v/>
      </c>
      <c r="E6956" s="117"/>
      <c r="F6956" s="95"/>
      <c r="G6956" s="96" t="str">
        <f>IF(E6956="","",VLOOKUP(E6956,[1]PROJECTES!$C$14:$G$5000,4,FALSE))</f>
        <v/>
      </c>
      <c r="H6956" s="118"/>
      <c r="I6956" s="97" t="str">
        <f>IF(H6956="","",VLOOKUP(H6956,BD!B$2:C$16,2,FALSE))</f>
        <v/>
      </c>
      <c r="J6956" s="98"/>
      <c r="K6956" s="135" t="str">
        <f t="shared" ref="K6956:K7019" si="230">IF(J6956="","",WEEKNUM(J6956,2)-0)</f>
        <v/>
      </c>
      <c r="L6956" s="99" t="str">
        <f t="shared" ref="L6956:L7019" ca="1" si="231">IF(M6956="","-",IF(G6956="TA","-",+M6956-TODAY()))</f>
        <v>-</v>
      </c>
      <c r="M6956" s="93" t="str">
        <f>IF(E6956="","",VLOOKUP(E6956,[1]PROJECTES!$C$14:$Z$5000,21,FALSE))</f>
        <v/>
      </c>
      <c r="N6956" s="100"/>
      <c r="O6956" s="72" t="s">
        <v>229</v>
      </c>
      <c r="P6956" s="101"/>
      <c r="Q6956" s="132"/>
      <c r="R6956" s="102"/>
      <c r="S6956" s="91"/>
    </row>
    <row r="6957" spans="1:19" s="104" customFormat="1" ht="12.75" customHeight="1" x14ac:dyDescent="0.25">
      <c r="A6957" s="121"/>
      <c r="B6957" s="92" t="str">
        <f>IF(E6957="","",VLOOKUP(E6957,[1]PROJECTES!$C$14:$G$5000,2,FALSE))</f>
        <v/>
      </c>
      <c r="C6957" s="121"/>
      <c r="D6957" s="93" t="str">
        <f>IF(E6957="","",VLOOKUP(E6957,[1]PROJECTES!$C$14:$G$5000,5,FALSE))</f>
        <v/>
      </c>
      <c r="E6957" s="117"/>
      <c r="F6957" s="95"/>
      <c r="G6957" s="96" t="str">
        <f>IF(E6957="","",VLOOKUP(E6957,[1]PROJECTES!$C$14:$G$5000,4,FALSE))</f>
        <v/>
      </c>
      <c r="H6957" s="118"/>
      <c r="I6957" s="97" t="str">
        <f>IF(H6957="","",VLOOKUP(H6957,BD!B$2:C$16,2,FALSE))</f>
        <v/>
      </c>
      <c r="J6957" s="98"/>
      <c r="K6957" s="135" t="str">
        <f t="shared" si="230"/>
        <v/>
      </c>
      <c r="L6957" s="99" t="str">
        <f t="shared" ca="1" si="231"/>
        <v>-</v>
      </c>
      <c r="M6957" s="93" t="str">
        <f>IF(E6957="","",VLOOKUP(E6957,[1]PROJECTES!$C$14:$Z$5000,21,FALSE))</f>
        <v/>
      </c>
      <c r="N6957" s="100"/>
      <c r="O6957" s="72" t="s">
        <v>229</v>
      </c>
      <c r="P6957" s="101"/>
      <c r="Q6957" s="132"/>
      <c r="R6957" s="102"/>
      <c r="S6957" s="91"/>
    </row>
    <row r="6958" spans="1:19" s="104" customFormat="1" ht="12.75" customHeight="1" x14ac:dyDescent="0.25">
      <c r="A6958" s="121"/>
      <c r="B6958" s="92" t="str">
        <f>IF(E6958="","",VLOOKUP(E6958,[1]PROJECTES!$C$14:$G$5000,2,FALSE))</f>
        <v/>
      </c>
      <c r="C6958" s="121"/>
      <c r="D6958" s="93" t="str">
        <f>IF(E6958="","",VLOOKUP(E6958,[1]PROJECTES!$C$14:$G$5000,5,FALSE))</f>
        <v/>
      </c>
      <c r="E6958" s="117"/>
      <c r="F6958" s="95"/>
      <c r="G6958" s="96" t="str">
        <f>IF(E6958="","",VLOOKUP(E6958,[1]PROJECTES!$C$14:$G$5000,4,FALSE))</f>
        <v/>
      </c>
      <c r="H6958" s="118"/>
      <c r="I6958" s="97" t="str">
        <f>IF(H6958="","",VLOOKUP(H6958,BD!B$2:C$16,2,FALSE))</f>
        <v/>
      </c>
      <c r="J6958" s="98"/>
      <c r="K6958" s="135" t="str">
        <f t="shared" si="230"/>
        <v/>
      </c>
      <c r="L6958" s="99" t="str">
        <f t="shared" ca="1" si="231"/>
        <v>-</v>
      </c>
      <c r="M6958" s="93" t="str">
        <f>IF(E6958="","",VLOOKUP(E6958,[1]PROJECTES!$C$14:$Z$5000,21,FALSE))</f>
        <v/>
      </c>
      <c r="N6958" s="100"/>
      <c r="O6958" s="72" t="s">
        <v>229</v>
      </c>
      <c r="P6958" s="101"/>
      <c r="Q6958" s="132"/>
      <c r="R6958" s="102"/>
      <c r="S6958" s="91"/>
    </row>
    <row r="6959" spans="1:19" s="104" customFormat="1" ht="12.75" customHeight="1" x14ac:dyDescent="0.25">
      <c r="A6959" s="121"/>
      <c r="B6959" s="92" t="str">
        <f>IF(E6959="","",VLOOKUP(E6959,[1]PROJECTES!$C$14:$G$5000,2,FALSE))</f>
        <v/>
      </c>
      <c r="C6959" s="121"/>
      <c r="D6959" s="93" t="str">
        <f>IF(E6959="","",VLOOKUP(E6959,[1]PROJECTES!$C$14:$G$5000,5,FALSE))</f>
        <v/>
      </c>
      <c r="E6959" s="117"/>
      <c r="F6959" s="95"/>
      <c r="G6959" s="96" t="str">
        <f>IF(E6959="","",VLOOKUP(E6959,[1]PROJECTES!$C$14:$G$5000,4,FALSE))</f>
        <v/>
      </c>
      <c r="H6959" s="118"/>
      <c r="I6959" s="97" t="str">
        <f>IF(H6959="","",VLOOKUP(H6959,BD!B$2:C$16,2,FALSE))</f>
        <v/>
      </c>
      <c r="J6959" s="98"/>
      <c r="K6959" s="135" t="str">
        <f t="shared" si="230"/>
        <v/>
      </c>
      <c r="L6959" s="99" t="str">
        <f t="shared" ca="1" si="231"/>
        <v>-</v>
      </c>
      <c r="M6959" s="93" t="str">
        <f>IF(E6959="","",VLOOKUP(E6959,[1]PROJECTES!$C$14:$Z$5000,21,FALSE))</f>
        <v/>
      </c>
      <c r="N6959" s="100"/>
      <c r="O6959" s="72" t="s">
        <v>229</v>
      </c>
      <c r="P6959" s="101"/>
      <c r="Q6959" s="132"/>
      <c r="R6959" s="102"/>
      <c r="S6959" s="91"/>
    </row>
    <row r="6960" spans="1:19" s="104" customFormat="1" ht="12.75" customHeight="1" x14ac:dyDescent="0.25">
      <c r="A6960" s="121"/>
      <c r="B6960" s="92" t="str">
        <f>IF(E6960="","",VLOOKUP(E6960,[1]PROJECTES!$C$14:$G$5000,2,FALSE))</f>
        <v/>
      </c>
      <c r="C6960" s="121"/>
      <c r="D6960" s="93" t="str">
        <f>IF(E6960="","",VLOOKUP(E6960,[1]PROJECTES!$C$14:$G$5000,5,FALSE))</f>
        <v/>
      </c>
      <c r="E6960" s="117"/>
      <c r="F6960" s="95"/>
      <c r="G6960" s="96" t="str">
        <f>IF(E6960="","",VLOOKUP(E6960,[1]PROJECTES!$C$14:$G$5000,4,FALSE))</f>
        <v/>
      </c>
      <c r="H6960" s="118"/>
      <c r="I6960" s="97" t="str">
        <f>IF(H6960="","",VLOOKUP(H6960,BD!B$2:C$16,2,FALSE))</f>
        <v/>
      </c>
      <c r="J6960" s="98"/>
      <c r="K6960" s="135" t="str">
        <f t="shared" si="230"/>
        <v/>
      </c>
      <c r="L6960" s="99" t="str">
        <f t="shared" ca="1" si="231"/>
        <v>-</v>
      </c>
      <c r="M6960" s="93" t="str">
        <f>IF(E6960="","",VLOOKUP(E6960,[1]PROJECTES!$C$14:$Z$5000,21,FALSE))</f>
        <v/>
      </c>
      <c r="N6960" s="100"/>
      <c r="O6960" s="72" t="s">
        <v>229</v>
      </c>
      <c r="P6960" s="101"/>
      <c r="Q6960" s="132"/>
      <c r="R6960" s="102"/>
      <c r="S6960" s="91"/>
    </row>
    <row r="6961" spans="1:19" s="104" customFormat="1" ht="12.75" customHeight="1" x14ac:dyDescent="0.25">
      <c r="A6961" s="121"/>
      <c r="B6961" s="92" t="str">
        <f>IF(E6961="","",VLOOKUP(E6961,[1]PROJECTES!$C$14:$G$5000,2,FALSE))</f>
        <v/>
      </c>
      <c r="C6961" s="121"/>
      <c r="D6961" s="93" t="str">
        <f>IF(E6961="","",VLOOKUP(E6961,[1]PROJECTES!$C$14:$G$5000,5,FALSE))</f>
        <v/>
      </c>
      <c r="E6961" s="117"/>
      <c r="F6961" s="95"/>
      <c r="G6961" s="96" t="str">
        <f>IF(E6961="","",VLOOKUP(E6961,[1]PROJECTES!$C$14:$G$5000,4,FALSE))</f>
        <v/>
      </c>
      <c r="H6961" s="118"/>
      <c r="I6961" s="97" t="str">
        <f>IF(H6961="","",VLOOKUP(H6961,BD!B$2:C$16,2,FALSE))</f>
        <v/>
      </c>
      <c r="J6961" s="98"/>
      <c r="K6961" s="135" t="str">
        <f t="shared" si="230"/>
        <v/>
      </c>
      <c r="L6961" s="99" t="str">
        <f t="shared" ca="1" si="231"/>
        <v>-</v>
      </c>
      <c r="M6961" s="93" t="str">
        <f>IF(E6961="","",VLOOKUP(E6961,[1]PROJECTES!$C$14:$Z$5000,21,FALSE))</f>
        <v/>
      </c>
      <c r="N6961" s="100"/>
      <c r="O6961" s="72" t="s">
        <v>229</v>
      </c>
      <c r="P6961" s="101"/>
      <c r="Q6961" s="132"/>
      <c r="R6961" s="102"/>
      <c r="S6961" s="91"/>
    </row>
    <row r="6962" spans="1:19" s="104" customFormat="1" ht="12.75" customHeight="1" x14ac:dyDescent="0.25">
      <c r="A6962" s="121"/>
      <c r="B6962" s="92" t="str">
        <f>IF(E6962="","",VLOOKUP(E6962,[1]PROJECTES!$C$14:$G$5000,2,FALSE))</f>
        <v/>
      </c>
      <c r="C6962" s="121"/>
      <c r="D6962" s="93" t="str">
        <f>IF(E6962="","",VLOOKUP(E6962,[1]PROJECTES!$C$14:$G$5000,5,FALSE))</f>
        <v/>
      </c>
      <c r="E6962" s="117"/>
      <c r="F6962" s="95"/>
      <c r="G6962" s="96" t="str">
        <f>IF(E6962="","",VLOOKUP(E6962,[1]PROJECTES!$C$14:$G$5000,4,FALSE))</f>
        <v/>
      </c>
      <c r="H6962" s="118"/>
      <c r="I6962" s="97" t="str">
        <f>IF(H6962="","",VLOOKUP(H6962,BD!B$2:C$16,2,FALSE))</f>
        <v/>
      </c>
      <c r="J6962" s="98"/>
      <c r="K6962" s="135" t="str">
        <f t="shared" si="230"/>
        <v/>
      </c>
      <c r="L6962" s="99" t="str">
        <f t="shared" ca="1" si="231"/>
        <v>-</v>
      </c>
      <c r="M6962" s="93" t="str">
        <f>IF(E6962="","",VLOOKUP(E6962,[1]PROJECTES!$C$14:$Z$5000,21,FALSE))</f>
        <v/>
      </c>
      <c r="N6962" s="100"/>
      <c r="O6962" s="72" t="s">
        <v>229</v>
      </c>
      <c r="P6962" s="101"/>
      <c r="Q6962" s="132"/>
      <c r="R6962" s="102"/>
      <c r="S6962" s="91"/>
    </row>
    <row r="6963" spans="1:19" s="104" customFormat="1" ht="12.75" customHeight="1" x14ac:dyDescent="0.25">
      <c r="A6963" s="121"/>
      <c r="B6963" s="92" t="str">
        <f>IF(E6963="","",VLOOKUP(E6963,[1]PROJECTES!$C$14:$G$5000,2,FALSE))</f>
        <v/>
      </c>
      <c r="C6963" s="121"/>
      <c r="D6963" s="93" t="str">
        <f>IF(E6963="","",VLOOKUP(E6963,[1]PROJECTES!$C$14:$G$5000,5,FALSE))</f>
        <v/>
      </c>
      <c r="E6963" s="117"/>
      <c r="F6963" s="95"/>
      <c r="G6963" s="96" t="str">
        <f>IF(E6963="","",VLOOKUP(E6963,[1]PROJECTES!$C$14:$G$5000,4,FALSE))</f>
        <v/>
      </c>
      <c r="H6963" s="118"/>
      <c r="I6963" s="97" t="str">
        <f>IF(H6963="","",VLOOKUP(H6963,BD!B$2:C$16,2,FALSE))</f>
        <v/>
      </c>
      <c r="J6963" s="98"/>
      <c r="K6963" s="135" t="str">
        <f t="shared" si="230"/>
        <v/>
      </c>
      <c r="L6963" s="99" t="str">
        <f t="shared" ca="1" si="231"/>
        <v>-</v>
      </c>
      <c r="M6963" s="93" t="str">
        <f>IF(E6963="","",VLOOKUP(E6963,[1]PROJECTES!$C$14:$Z$5000,21,FALSE))</f>
        <v/>
      </c>
      <c r="N6963" s="100"/>
      <c r="O6963" s="72" t="s">
        <v>229</v>
      </c>
      <c r="P6963" s="101"/>
      <c r="Q6963" s="132"/>
      <c r="R6963" s="102"/>
      <c r="S6963" s="91"/>
    </row>
    <row r="6964" spans="1:19" s="104" customFormat="1" ht="12.75" customHeight="1" x14ac:dyDescent="0.25">
      <c r="A6964" s="121"/>
      <c r="B6964" s="92" t="str">
        <f>IF(E6964="","",VLOOKUP(E6964,[1]PROJECTES!$C$14:$G$5000,2,FALSE))</f>
        <v/>
      </c>
      <c r="C6964" s="121"/>
      <c r="D6964" s="93" t="str">
        <f>IF(E6964="","",VLOOKUP(E6964,[1]PROJECTES!$C$14:$G$5000,5,FALSE))</f>
        <v/>
      </c>
      <c r="E6964" s="117"/>
      <c r="F6964" s="95"/>
      <c r="G6964" s="96" t="str">
        <f>IF(E6964="","",VLOOKUP(E6964,[1]PROJECTES!$C$14:$G$5000,4,FALSE))</f>
        <v/>
      </c>
      <c r="H6964" s="118"/>
      <c r="I6964" s="97" t="str">
        <f>IF(H6964="","",VLOOKUP(H6964,BD!B$2:C$16,2,FALSE))</f>
        <v/>
      </c>
      <c r="J6964" s="98"/>
      <c r="K6964" s="135" t="str">
        <f t="shared" si="230"/>
        <v/>
      </c>
      <c r="L6964" s="99" t="str">
        <f t="shared" ca="1" si="231"/>
        <v>-</v>
      </c>
      <c r="M6964" s="93" t="str">
        <f>IF(E6964="","",VLOOKUP(E6964,[1]PROJECTES!$C$14:$Z$5000,21,FALSE))</f>
        <v/>
      </c>
      <c r="N6964" s="100"/>
      <c r="O6964" s="72" t="s">
        <v>229</v>
      </c>
      <c r="P6964" s="101"/>
      <c r="Q6964" s="132"/>
      <c r="R6964" s="102"/>
      <c r="S6964" s="91"/>
    </row>
    <row r="6965" spans="1:19" s="104" customFormat="1" ht="12.75" customHeight="1" x14ac:dyDescent="0.25">
      <c r="A6965" s="121"/>
      <c r="B6965" s="92" t="str">
        <f>IF(E6965="","",VLOOKUP(E6965,[1]PROJECTES!$C$14:$G$5000,2,FALSE))</f>
        <v/>
      </c>
      <c r="C6965" s="121"/>
      <c r="D6965" s="93" t="str">
        <f>IF(E6965="","",VLOOKUP(E6965,[1]PROJECTES!$C$14:$G$5000,5,FALSE))</f>
        <v/>
      </c>
      <c r="E6965" s="117"/>
      <c r="F6965" s="95"/>
      <c r="G6965" s="96" t="str">
        <f>IF(E6965="","",VLOOKUP(E6965,[1]PROJECTES!$C$14:$G$5000,4,FALSE))</f>
        <v/>
      </c>
      <c r="H6965" s="118"/>
      <c r="I6965" s="97" t="str">
        <f>IF(H6965="","",VLOOKUP(H6965,BD!B$2:C$16,2,FALSE))</f>
        <v/>
      </c>
      <c r="J6965" s="98"/>
      <c r="K6965" s="135" t="str">
        <f t="shared" si="230"/>
        <v/>
      </c>
      <c r="L6965" s="99" t="str">
        <f t="shared" ca="1" si="231"/>
        <v>-</v>
      </c>
      <c r="M6965" s="93" t="str">
        <f>IF(E6965="","",VLOOKUP(E6965,[1]PROJECTES!$C$14:$Z$5000,21,FALSE))</f>
        <v/>
      </c>
      <c r="N6965" s="100"/>
      <c r="O6965" s="72" t="s">
        <v>229</v>
      </c>
      <c r="P6965" s="101"/>
      <c r="Q6965" s="132"/>
      <c r="R6965" s="102"/>
      <c r="S6965" s="91"/>
    </row>
    <row r="6966" spans="1:19" s="104" customFormat="1" ht="12.75" customHeight="1" x14ac:dyDescent="0.25">
      <c r="A6966" s="121"/>
      <c r="B6966" s="92" t="str">
        <f>IF(E6966="","",VLOOKUP(E6966,[1]PROJECTES!$C$14:$G$5000,2,FALSE))</f>
        <v/>
      </c>
      <c r="C6966" s="121"/>
      <c r="D6966" s="93" t="str">
        <f>IF(E6966="","",VLOOKUP(E6966,[1]PROJECTES!$C$14:$G$5000,5,FALSE))</f>
        <v/>
      </c>
      <c r="E6966" s="117"/>
      <c r="F6966" s="95"/>
      <c r="G6966" s="96" t="str">
        <f>IF(E6966="","",VLOOKUP(E6966,[1]PROJECTES!$C$14:$G$5000,4,FALSE))</f>
        <v/>
      </c>
      <c r="H6966" s="118"/>
      <c r="I6966" s="97" t="str">
        <f>IF(H6966="","",VLOOKUP(H6966,BD!B$2:C$16,2,FALSE))</f>
        <v/>
      </c>
      <c r="J6966" s="98"/>
      <c r="K6966" s="135" t="str">
        <f t="shared" si="230"/>
        <v/>
      </c>
      <c r="L6966" s="99" t="str">
        <f t="shared" ca="1" si="231"/>
        <v>-</v>
      </c>
      <c r="M6966" s="93" t="str">
        <f>IF(E6966="","",VLOOKUP(E6966,[1]PROJECTES!$C$14:$Z$5000,21,FALSE))</f>
        <v/>
      </c>
      <c r="N6966" s="100"/>
      <c r="O6966" s="72" t="s">
        <v>229</v>
      </c>
      <c r="P6966" s="101"/>
      <c r="Q6966" s="132"/>
      <c r="R6966" s="102"/>
      <c r="S6966" s="91"/>
    </row>
    <row r="6967" spans="1:19" s="104" customFormat="1" ht="12.75" customHeight="1" x14ac:dyDescent="0.25">
      <c r="A6967" s="121"/>
      <c r="B6967" s="92" t="str">
        <f>IF(E6967="","",VLOOKUP(E6967,[1]PROJECTES!$C$14:$G$5000,2,FALSE))</f>
        <v/>
      </c>
      <c r="C6967" s="121"/>
      <c r="D6967" s="93" t="str">
        <f>IF(E6967="","",VLOOKUP(E6967,[1]PROJECTES!$C$14:$G$5000,5,FALSE))</f>
        <v/>
      </c>
      <c r="E6967" s="117"/>
      <c r="F6967" s="95"/>
      <c r="G6967" s="96" t="str">
        <f>IF(E6967="","",VLOOKUP(E6967,[1]PROJECTES!$C$14:$G$5000,4,FALSE))</f>
        <v/>
      </c>
      <c r="H6967" s="118"/>
      <c r="I6967" s="97" t="str">
        <f>IF(H6967="","",VLOOKUP(H6967,BD!B$2:C$16,2,FALSE))</f>
        <v/>
      </c>
      <c r="J6967" s="98"/>
      <c r="K6967" s="135" t="str">
        <f t="shared" si="230"/>
        <v/>
      </c>
      <c r="L6967" s="99" t="str">
        <f t="shared" ca="1" si="231"/>
        <v>-</v>
      </c>
      <c r="M6967" s="93" t="str">
        <f>IF(E6967="","",VLOOKUP(E6967,[1]PROJECTES!$C$14:$Z$5000,21,FALSE))</f>
        <v/>
      </c>
      <c r="N6967" s="100"/>
      <c r="O6967" s="72" t="s">
        <v>229</v>
      </c>
      <c r="P6967" s="101"/>
      <c r="Q6967" s="132"/>
      <c r="R6967" s="102"/>
      <c r="S6967" s="91"/>
    </row>
    <row r="6968" spans="1:19" s="104" customFormat="1" ht="12.75" customHeight="1" x14ac:dyDescent="0.25">
      <c r="A6968" s="121"/>
      <c r="B6968" s="92" t="str">
        <f>IF(E6968="","",VLOOKUP(E6968,[1]PROJECTES!$C$14:$G$5000,2,FALSE))</f>
        <v/>
      </c>
      <c r="C6968" s="121"/>
      <c r="D6968" s="93" t="str">
        <f>IF(E6968="","",VLOOKUP(E6968,[1]PROJECTES!$C$14:$G$5000,5,FALSE))</f>
        <v/>
      </c>
      <c r="E6968" s="117"/>
      <c r="F6968" s="95"/>
      <c r="G6968" s="96" t="str">
        <f>IF(E6968="","",VLOOKUP(E6968,[1]PROJECTES!$C$14:$G$5000,4,FALSE))</f>
        <v/>
      </c>
      <c r="H6968" s="118"/>
      <c r="I6968" s="97" t="str">
        <f>IF(H6968="","",VLOOKUP(H6968,BD!B$2:C$16,2,FALSE))</f>
        <v/>
      </c>
      <c r="J6968" s="98"/>
      <c r="K6968" s="135" t="str">
        <f t="shared" si="230"/>
        <v/>
      </c>
      <c r="L6968" s="99" t="str">
        <f t="shared" ca="1" si="231"/>
        <v>-</v>
      </c>
      <c r="M6968" s="93" t="str">
        <f>IF(E6968="","",VLOOKUP(E6968,[1]PROJECTES!$C$14:$Z$5000,21,FALSE))</f>
        <v/>
      </c>
      <c r="N6968" s="100"/>
      <c r="O6968" s="72" t="s">
        <v>229</v>
      </c>
      <c r="P6968" s="101"/>
      <c r="Q6968" s="132"/>
      <c r="R6968" s="102"/>
      <c r="S6968" s="91"/>
    </row>
    <row r="6969" spans="1:19" s="104" customFormat="1" ht="12.75" customHeight="1" x14ac:dyDescent="0.25">
      <c r="A6969" s="121"/>
      <c r="B6969" s="92" t="str">
        <f>IF(E6969="","",VLOOKUP(E6969,[1]PROJECTES!$C$14:$G$5000,2,FALSE))</f>
        <v/>
      </c>
      <c r="C6969" s="121"/>
      <c r="D6969" s="93" t="str">
        <f>IF(E6969="","",VLOOKUP(E6969,[1]PROJECTES!$C$14:$G$5000,5,FALSE))</f>
        <v/>
      </c>
      <c r="E6969" s="117"/>
      <c r="F6969" s="95"/>
      <c r="G6969" s="96" t="str">
        <f>IF(E6969="","",VLOOKUP(E6969,[1]PROJECTES!$C$14:$G$5000,4,FALSE))</f>
        <v/>
      </c>
      <c r="H6969" s="118"/>
      <c r="I6969" s="97" t="str">
        <f>IF(H6969="","",VLOOKUP(H6969,BD!B$2:C$16,2,FALSE))</f>
        <v/>
      </c>
      <c r="J6969" s="98"/>
      <c r="K6969" s="135" t="str">
        <f t="shared" si="230"/>
        <v/>
      </c>
      <c r="L6969" s="99" t="str">
        <f t="shared" ca="1" si="231"/>
        <v>-</v>
      </c>
      <c r="M6969" s="93" t="str">
        <f>IF(E6969="","",VLOOKUP(E6969,[1]PROJECTES!$C$14:$Z$5000,21,FALSE))</f>
        <v/>
      </c>
      <c r="N6969" s="100"/>
      <c r="O6969" s="72" t="s">
        <v>229</v>
      </c>
      <c r="P6969" s="101"/>
      <c r="Q6969" s="132"/>
      <c r="R6969" s="102"/>
      <c r="S6969" s="91"/>
    </row>
    <row r="6970" spans="1:19" s="104" customFormat="1" ht="12.75" customHeight="1" x14ac:dyDescent="0.25">
      <c r="A6970" s="121"/>
      <c r="B6970" s="92" t="str">
        <f>IF(E6970="","",VLOOKUP(E6970,[1]PROJECTES!$C$14:$G$5000,2,FALSE))</f>
        <v/>
      </c>
      <c r="C6970" s="121"/>
      <c r="D6970" s="93" t="str">
        <f>IF(E6970="","",VLOOKUP(E6970,[1]PROJECTES!$C$14:$G$5000,5,FALSE))</f>
        <v/>
      </c>
      <c r="E6970" s="117"/>
      <c r="F6970" s="95"/>
      <c r="G6970" s="96" t="str">
        <f>IF(E6970="","",VLOOKUP(E6970,[1]PROJECTES!$C$14:$G$5000,4,FALSE))</f>
        <v/>
      </c>
      <c r="H6970" s="118"/>
      <c r="I6970" s="97" t="str">
        <f>IF(H6970="","",VLOOKUP(H6970,BD!B$2:C$16,2,FALSE))</f>
        <v/>
      </c>
      <c r="J6970" s="98"/>
      <c r="K6970" s="135" t="str">
        <f t="shared" si="230"/>
        <v/>
      </c>
      <c r="L6970" s="99" t="str">
        <f t="shared" ca="1" si="231"/>
        <v>-</v>
      </c>
      <c r="M6970" s="93" t="str">
        <f>IF(E6970="","",VLOOKUP(E6970,[1]PROJECTES!$C$14:$Z$5000,21,FALSE))</f>
        <v/>
      </c>
      <c r="N6970" s="100"/>
      <c r="O6970" s="72" t="s">
        <v>229</v>
      </c>
      <c r="P6970" s="101"/>
      <c r="Q6970" s="132"/>
      <c r="R6970" s="102"/>
      <c r="S6970" s="91"/>
    </row>
    <row r="6971" spans="1:19" s="104" customFormat="1" ht="12.75" customHeight="1" x14ac:dyDescent="0.25">
      <c r="A6971" s="121"/>
      <c r="B6971" s="92" t="str">
        <f>IF(E6971="","",VLOOKUP(E6971,[1]PROJECTES!$C$14:$G$5000,2,FALSE))</f>
        <v/>
      </c>
      <c r="C6971" s="121"/>
      <c r="D6971" s="93" t="str">
        <f>IF(E6971="","",VLOOKUP(E6971,[1]PROJECTES!$C$14:$G$5000,5,FALSE))</f>
        <v/>
      </c>
      <c r="E6971" s="117"/>
      <c r="F6971" s="95"/>
      <c r="G6971" s="96" t="str">
        <f>IF(E6971="","",VLOOKUP(E6971,[1]PROJECTES!$C$14:$G$5000,4,FALSE))</f>
        <v/>
      </c>
      <c r="H6971" s="118"/>
      <c r="I6971" s="97" t="str">
        <f>IF(H6971="","",VLOOKUP(H6971,BD!B$2:C$16,2,FALSE))</f>
        <v/>
      </c>
      <c r="J6971" s="98"/>
      <c r="K6971" s="135" t="str">
        <f t="shared" si="230"/>
        <v/>
      </c>
      <c r="L6971" s="99" t="str">
        <f t="shared" ca="1" si="231"/>
        <v>-</v>
      </c>
      <c r="M6971" s="93" t="str">
        <f>IF(E6971="","",VLOOKUP(E6971,[1]PROJECTES!$C$14:$Z$5000,21,FALSE))</f>
        <v/>
      </c>
      <c r="N6971" s="100"/>
      <c r="O6971" s="72" t="s">
        <v>229</v>
      </c>
      <c r="P6971" s="101"/>
      <c r="Q6971" s="132"/>
      <c r="R6971" s="102"/>
      <c r="S6971" s="91"/>
    </row>
    <row r="6972" spans="1:19" s="104" customFormat="1" ht="12.75" customHeight="1" x14ac:dyDescent="0.25">
      <c r="A6972" s="121"/>
      <c r="B6972" s="92" t="str">
        <f>IF(E6972="","",VLOOKUP(E6972,[1]PROJECTES!$C$14:$G$5000,2,FALSE))</f>
        <v/>
      </c>
      <c r="C6972" s="121"/>
      <c r="D6972" s="93" t="str">
        <f>IF(E6972="","",VLOOKUP(E6972,[1]PROJECTES!$C$14:$G$5000,5,FALSE))</f>
        <v/>
      </c>
      <c r="E6972" s="117"/>
      <c r="F6972" s="95"/>
      <c r="G6972" s="96" t="str">
        <f>IF(E6972="","",VLOOKUP(E6972,[1]PROJECTES!$C$14:$G$5000,4,FALSE))</f>
        <v/>
      </c>
      <c r="H6972" s="118"/>
      <c r="I6972" s="97" t="str">
        <f>IF(H6972="","",VLOOKUP(H6972,BD!B$2:C$16,2,FALSE))</f>
        <v/>
      </c>
      <c r="J6972" s="98"/>
      <c r="K6972" s="135" t="str">
        <f t="shared" si="230"/>
        <v/>
      </c>
      <c r="L6972" s="99" t="str">
        <f t="shared" ca="1" si="231"/>
        <v>-</v>
      </c>
      <c r="M6972" s="93" t="str">
        <f>IF(E6972="","",VLOOKUP(E6972,[1]PROJECTES!$C$14:$Z$5000,21,FALSE))</f>
        <v/>
      </c>
      <c r="N6972" s="100"/>
      <c r="O6972" s="72" t="s">
        <v>229</v>
      </c>
      <c r="P6972" s="101"/>
      <c r="Q6972" s="132"/>
      <c r="R6972" s="102"/>
      <c r="S6972" s="91"/>
    </row>
    <row r="6973" spans="1:19" s="104" customFormat="1" ht="12.75" customHeight="1" x14ac:dyDescent="0.25">
      <c r="A6973" s="121"/>
      <c r="B6973" s="92" t="str">
        <f>IF(E6973="","",VLOOKUP(E6973,[1]PROJECTES!$C$14:$G$5000,2,FALSE))</f>
        <v/>
      </c>
      <c r="C6973" s="121"/>
      <c r="D6973" s="93" t="str">
        <f>IF(E6973="","",VLOOKUP(E6973,[1]PROJECTES!$C$14:$G$5000,5,FALSE))</f>
        <v/>
      </c>
      <c r="E6973" s="117"/>
      <c r="F6973" s="95"/>
      <c r="G6973" s="96" t="str">
        <f>IF(E6973="","",VLOOKUP(E6973,[1]PROJECTES!$C$14:$G$5000,4,FALSE))</f>
        <v/>
      </c>
      <c r="H6973" s="118"/>
      <c r="I6973" s="97" t="str">
        <f>IF(H6973="","",VLOOKUP(H6973,BD!B$2:C$16,2,FALSE))</f>
        <v/>
      </c>
      <c r="J6973" s="98"/>
      <c r="K6973" s="135" t="str">
        <f t="shared" si="230"/>
        <v/>
      </c>
      <c r="L6973" s="99" t="str">
        <f t="shared" ca="1" si="231"/>
        <v>-</v>
      </c>
      <c r="M6973" s="93" t="str">
        <f>IF(E6973="","",VLOOKUP(E6973,[1]PROJECTES!$C$14:$Z$5000,21,FALSE))</f>
        <v/>
      </c>
      <c r="N6973" s="100"/>
      <c r="O6973" s="72" t="s">
        <v>229</v>
      </c>
      <c r="P6973" s="101"/>
      <c r="Q6973" s="132"/>
      <c r="R6973" s="102"/>
      <c r="S6973" s="91"/>
    </row>
    <row r="6974" spans="1:19" s="104" customFormat="1" ht="12.75" customHeight="1" x14ac:dyDescent="0.25">
      <c r="A6974" s="121"/>
      <c r="B6974" s="92" t="str">
        <f>IF(E6974="","",VLOOKUP(E6974,[1]PROJECTES!$C$14:$G$5000,2,FALSE))</f>
        <v/>
      </c>
      <c r="C6974" s="121"/>
      <c r="D6974" s="93" t="str">
        <f>IF(E6974="","",VLOOKUP(E6974,[1]PROJECTES!$C$14:$G$5000,5,FALSE))</f>
        <v/>
      </c>
      <c r="E6974" s="117"/>
      <c r="F6974" s="95"/>
      <c r="G6974" s="96" t="str">
        <f>IF(E6974="","",VLOOKUP(E6974,[1]PROJECTES!$C$14:$G$5000,4,FALSE))</f>
        <v/>
      </c>
      <c r="H6974" s="118"/>
      <c r="I6974" s="97" t="str">
        <f>IF(H6974="","",VLOOKUP(H6974,BD!B$2:C$16,2,FALSE))</f>
        <v/>
      </c>
      <c r="J6974" s="98"/>
      <c r="K6974" s="135" t="str">
        <f t="shared" si="230"/>
        <v/>
      </c>
      <c r="L6974" s="99" t="str">
        <f t="shared" ca="1" si="231"/>
        <v>-</v>
      </c>
      <c r="M6974" s="93" t="str">
        <f>IF(E6974="","",VLOOKUP(E6974,[1]PROJECTES!$C$14:$Z$5000,21,FALSE))</f>
        <v/>
      </c>
      <c r="N6974" s="100"/>
      <c r="O6974" s="72" t="s">
        <v>229</v>
      </c>
      <c r="P6974" s="101"/>
      <c r="Q6974" s="132"/>
      <c r="R6974" s="102"/>
      <c r="S6974" s="91"/>
    </row>
    <row r="6975" spans="1:19" s="104" customFormat="1" ht="12.75" customHeight="1" x14ac:dyDescent="0.25">
      <c r="A6975" s="121"/>
      <c r="B6975" s="92" t="str">
        <f>IF(E6975="","",VLOOKUP(E6975,[1]PROJECTES!$C$14:$G$5000,2,FALSE))</f>
        <v/>
      </c>
      <c r="C6975" s="121"/>
      <c r="D6975" s="93" t="str">
        <f>IF(E6975="","",VLOOKUP(E6975,[1]PROJECTES!$C$14:$G$5000,5,FALSE))</f>
        <v/>
      </c>
      <c r="E6975" s="117"/>
      <c r="F6975" s="95"/>
      <c r="G6975" s="96" t="str">
        <f>IF(E6975="","",VLOOKUP(E6975,[1]PROJECTES!$C$14:$G$5000,4,FALSE))</f>
        <v/>
      </c>
      <c r="H6975" s="118"/>
      <c r="I6975" s="97" t="str">
        <f>IF(H6975="","",VLOOKUP(H6975,BD!B$2:C$16,2,FALSE))</f>
        <v/>
      </c>
      <c r="J6975" s="98"/>
      <c r="K6975" s="135" t="str">
        <f t="shared" si="230"/>
        <v/>
      </c>
      <c r="L6975" s="99" t="str">
        <f t="shared" ca="1" si="231"/>
        <v>-</v>
      </c>
      <c r="M6975" s="93" t="str">
        <f>IF(E6975="","",VLOOKUP(E6975,[1]PROJECTES!$C$14:$Z$5000,21,FALSE))</f>
        <v/>
      </c>
      <c r="N6975" s="100"/>
      <c r="O6975" s="72" t="s">
        <v>229</v>
      </c>
      <c r="P6975" s="101"/>
      <c r="Q6975" s="132"/>
      <c r="R6975" s="102"/>
      <c r="S6975" s="91"/>
    </row>
    <row r="6976" spans="1:19" s="104" customFormat="1" ht="12.75" customHeight="1" x14ac:dyDescent="0.25">
      <c r="A6976" s="121"/>
      <c r="B6976" s="92" t="str">
        <f>IF(E6976="","",VLOOKUP(E6976,[1]PROJECTES!$C$14:$G$5000,2,FALSE))</f>
        <v/>
      </c>
      <c r="C6976" s="121"/>
      <c r="D6976" s="93" t="str">
        <f>IF(E6976="","",VLOOKUP(E6976,[1]PROJECTES!$C$14:$G$5000,5,FALSE))</f>
        <v/>
      </c>
      <c r="E6976" s="117"/>
      <c r="F6976" s="95"/>
      <c r="G6976" s="96" t="str">
        <f>IF(E6976="","",VLOOKUP(E6976,[1]PROJECTES!$C$14:$G$5000,4,FALSE))</f>
        <v/>
      </c>
      <c r="H6976" s="118"/>
      <c r="I6976" s="97" t="str">
        <f>IF(H6976="","",VLOOKUP(H6976,BD!B$2:C$16,2,FALSE))</f>
        <v/>
      </c>
      <c r="J6976" s="98"/>
      <c r="K6976" s="135" t="str">
        <f t="shared" si="230"/>
        <v/>
      </c>
      <c r="L6976" s="99" t="str">
        <f t="shared" ca="1" si="231"/>
        <v>-</v>
      </c>
      <c r="M6976" s="93" t="str">
        <f>IF(E6976="","",VLOOKUP(E6976,[1]PROJECTES!$C$14:$Z$5000,21,FALSE))</f>
        <v/>
      </c>
      <c r="N6976" s="100"/>
      <c r="O6976" s="72" t="s">
        <v>229</v>
      </c>
      <c r="P6976" s="101"/>
      <c r="Q6976" s="132"/>
      <c r="R6976" s="102"/>
      <c r="S6976" s="91"/>
    </row>
    <row r="6977" spans="1:19" s="104" customFormat="1" ht="12.75" customHeight="1" x14ac:dyDescent="0.25">
      <c r="A6977" s="121"/>
      <c r="B6977" s="92" t="str">
        <f>IF(E6977="","",VLOOKUP(E6977,[1]PROJECTES!$C$14:$G$5000,2,FALSE))</f>
        <v/>
      </c>
      <c r="C6977" s="121"/>
      <c r="D6977" s="93" t="str">
        <f>IF(E6977="","",VLOOKUP(E6977,[1]PROJECTES!$C$14:$G$5000,5,FALSE))</f>
        <v/>
      </c>
      <c r="E6977" s="117"/>
      <c r="F6977" s="95"/>
      <c r="G6977" s="96" t="str">
        <f>IF(E6977="","",VLOOKUP(E6977,[1]PROJECTES!$C$14:$G$5000,4,FALSE))</f>
        <v/>
      </c>
      <c r="H6977" s="118"/>
      <c r="I6977" s="97" t="str">
        <f>IF(H6977="","",VLOOKUP(H6977,BD!B$2:C$16,2,FALSE))</f>
        <v/>
      </c>
      <c r="J6977" s="98"/>
      <c r="K6977" s="135" t="str">
        <f t="shared" si="230"/>
        <v/>
      </c>
      <c r="L6977" s="99" t="str">
        <f t="shared" ca="1" si="231"/>
        <v>-</v>
      </c>
      <c r="M6977" s="93" t="str">
        <f>IF(E6977="","",VLOOKUP(E6977,[1]PROJECTES!$C$14:$Z$5000,21,FALSE))</f>
        <v/>
      </c>
      <c r="N6977" s="100"/>
      <c r="O6977" s="72" t="s">
        <v>229</v>
      </c>
      <c r="P6977" s="101"/>
      <c r="Q6977" s="132"/>
      <c r="R6977" s="102"/>
      <c r="S6977" s="91"/>
    </row>
    <row r="6978" spans="1:19" s="104" customFormat="1" ht="12.75" customHeight="1" x14ac:dyDescent="0.25">
      <c r="A6978" s="121"/>
      <c r="B6978" s="92" t="str">
        <f>IF(E6978="","",VLOOKUP(E6978,[1]PROJECTES!$C$14:$G$5000,2,FALSE))</f>
        <v/>
      </c>
      <c r="C6978" s="121"/>
      <c r="D6978" s="93" t="str">
        <f>IF(E6978="","",VLOOKUP(E6978,[1]PROJECTES!$C$14:$G$5000,5,FALSE))</f>
        <v/>
      </c>
      <c r="E6978" s="117"/>
      <c r="F6978" s="95"/>
      <c r="G6978" s="96" t="str">
        <f>IF(E6978="","",VLOOKUP(E6978,[1]PROJECTES!$C$14:$G$5000,4,FALSE))</f>
        <v/>
      </c>
      <c r="H6978" s="118"/>
      <c r="I6978" s="97" t="str">
        <f>IF(H6978="","",VLOOKUP(H6978,BD!B$2:C$16,2,FALSE))</f>
        <v/>
      </c>
      <c r="J6978" s="98"/>
      <c r="K6978" s="135" t="str">
        <f t="shared" si="230"/>
        <v/>
      </c>
      <c r="L6978" s="99" t="str">
        <f t="shared" ca="1" si="231"/>
        <v>-</v>
      </c>
      <c r="M6978" s="93" t="str">
        <f>IF(E6978="","",VLOOKUP(E6978,[1]PROJECTES!$C$14:$Z$5000,21,FALSE))</f>
        <v/>
      </c>
      <c r="N6978" s="100"/>
      <c r="O6978" s="72" t="s">
        <v>229</v>
      </c>
      <c r="P6978" s="101"/>
      <c r="Q6978" s="132"/>
      <c r="R6978" s="102"/>
      <c r="S6978" s="91"/>
    </row>
    <row r="6979" spans="1:19" s="104" customFormat="1" ht="12.75" customHeight="1" x14ac:dyDescent="0.25">
      <c r="A6979" s="121"/>
      <c r="B6979" s="92" t="str">
        <f>IF(E6979="","",VLOOKUP(E6979,[1]PROJECTES!$C$14:$G$5000,2,FALSE))</f>
        <v/>
      </c>
      <c r="C6979" s="121"/>
      <c r="D6979" s="93" t="str">
        <f>IF(E6979="","",VLOOKUP(E6979,[1]PROJECTES!$C$14:$G$5000,5,FALSE))</f>
        <v/>
      </c>
      <c r="E6979" s="117"/>
      <c r="F6979" s="95"/>
      <c r="G6979" s="96" t="str">
        <f>IF(E6979="","",VLOOKUP(E6979,[1]PROJECTES!$C$14:$G$5000,4,FALSE))</f>
        <v/>
      </c>
      <c r="H6979" s="118"/>
      <c r="I6979" s="97" t="str">
        <f>IF(H6979="","",VLOOKUP(H6979,BD!B$2:C$16,2,FALSE))</f>
        <v/>
      </c>
      <c r="J6979" s="98"/>
      <c r="K6979" s="135" t="str">
        <f t="shared" si="230"/>
        <v/>
      </c>
      <c r="L6979" s="99" t="str">
        <f t="shared" ca="1" si="231"/>
        <v>-</v>
      </c>
      <c r="M6979" s="93" t="str">
        <f>IF(E6979="","",VLOOKUP(E6979,[1]PROJECTES!$C$14:$Z$5000,21,FALSE))</f>
        <v/>
      </c>
      <c r="N6979" s="100"/>
      <c r="O6979" s="72" t="s">
        <v>229</v>
      </c>
      <c r="P6979" s="101"/>
      <c r="Q6979" s="132"/>
      <c r="R6979" s="102"/>
      <c r="S6979" s="91"/>
    </row>
    <row r="6980" spans="1:19" s="104" customFormat="1" ht="12.75" customHeight="1" x14ac:dyDescent="0.25">
      <c r="A6980" s="121"/>
      <c r="B6980" s="92" t="str">
        <f>IF(E6980="","",VLOOKUP(E6980,[1]PROJECTES!$C$14:$G$5000,2,FALSE))</f>
        <v/>
      </c>
      <c r="C6980" s="121"/>
      <c r="D6980" s="93" t="str">
        <f>IF(E6980="","",VLOOKUP(E6980,[1]PROJECTES!$C$14:$G$5000,5,FALSE))</f>
        <v/>
      </c>
      <c r="E6980" s="117"/>
      <c r="F6980" s="95"/>
      <c r="G6980" s="96" t="str">
        <f>IF(E6980="","",VLOOKUP(E6980,[1]PROJECTES!$C$14:$G$5000,4,FALSE))</f>
        <v/>
      </c>
      <c r="H6980" s="118"/>
      <c r="I6980" s="97" t="str">
        <f>IF(H6980="","",VLOOKUP(H6980,BD!B$2:C$16,2,FALSE))</f>
        <v/>
      </c>
      <c r="J6980" s="98"/>
      <c r="K6980" s="135" t="str">
        <f t="shared" si="230"/>
        <v/>
      </c>
      <c r="L6980" s="99" t="str">
        <f t="shared" ca="1" si="231"/>
        <v>-</v>
      </c>
      <c r="M6980" s="93" t="str">
        <f>IF(E6980="","",VLOOKUP(E6980,[1]PROJECTES!$C$14:$Z$5000,21,FALSE))</f>
        <v/>
      </c>
      <c r="N6980" s="100"/>
      <c r="O6980" s="72" t="s">
        <v>229</v>
      </c>
      <c r="P6980" s="101"/>
      <c r="Q6980" s="132"/>
      <c r="R6980" s="102"/>
      <c r="S6980" s="91"/>
    </row>
    <row r="6981" spans="1:19" s="104" customFormat="1" ht="12.75" customHeight="1" x14ac:dyDescent="0.25">
      <c r="A6981" s="121"/>
      <c r="B6981" s="92" t="str">
        <f>IF(E6981="","",VLOOKUP(E6981,[1]PROJECTES!$C$14:$G$5000,2,FALSE))</f>
        <v/>
      </c>
      <c r="C6981" s="121"/>
      <c r="D6981" s="93" t="str">
        <f>IF(E6981="","",VLOOKUP(E6981,[1]PROJECTES!$C$14:$G$5000,5,FALSE))</f>
        <v/>
      </c>
      <c r="E6981" s="117"/>
      <c r="F6981" s="95"/>
      <c r="G6981" s="96" t="str">
        <f>IF(E6981="","",VLOOKUP(E6981,[1]PROJECTES!$C$14:$G$5000,4,FALSE))</f>
        <v/>
      </c>
      <c r="H6981" s="118"/>
      <c r="I6981" s="97" t="str">
        <f>IF(H6981="","",VLOOKUP(H6981,BD!B$2:C$16,2,FALSE))</f>
        <v/>
      </c>
      <c r="J6981" s="98"/>
      <c r="K6981" s="135" t="str">
        <f t="shared" si="230"/>
        <v/>
      </c>
      <c r="L6981" s="99" t="str">
        <f t="shared" ca="1" si="231"/>
        <v>-</v>
      </c>
      <c r="M6981" s="93" t="str">
        <f>IF(E6981="","",VLOOKUP(E6981,[1]PROJECTES!$C$14:$Z$5000,21,FALSE))</f>
        <v/>
      </c>
      <c r="N6981" s="100"/>
      <c r="O6981" s="72" t="s">
        <v>229</v>
      </c>
      <c r="P6981" s="101"/>
      <c r="Q6981" s="132"/>
      <c r="R6981" s="102"/>
      <c r="S6981" s="91"/>
    </row>
    <row r="6982" spans="1:19" s="104" customFormat="1" ht="12.75" customHeight="1" x14ac:dyDescent="0.25">
      <c r="A6982" s="121"/>
      <c r="B6982" s="92" t="str">
        <f>IF(E6982="","",VLOOKUP(E6982,[1]PROJECTES!$C$14:$G$5000,2,FALSE))</f>
        <v/>
      </c>
      <c r="C6982" s="121"/>
      <c r="D6982" s="93" t="str">
        <f>IF(E6982="","",VLOOKUP(E6982,[1]PROJECTES!$C$14:$G$5000,5,FALSE))</f>
        <v/>
      </c>
      <c r="E6982" s="117"/>
      <c r="F6982" s="95"/>
      <c r="G6982" s="96" t="str">
        <f>IF(E6982="","",VLOOKUP(E6982,[1]PROJECTES!$C$14:$G$5000,4,FALSE))</f>
        <v/>
      </c>
      <c r="H6982" s="118"/>
      <c r="I6982" s="97" t="str">
        <f>IF(H6982="","",VLOOKUP(H6982,BD!B$2:C$16,2,FALSE))</f>
        <v/>
      </c>
      <c r="J6982" s="98"/>
      <c r="K6982" s="135" t="str">
        <f t="shared" si="230"/>
        <v/>
      </c>
      <c r="L6982" s="99" t="str">
        <f t="shared" ca="1" si="231"/>
        <v>-</v>
      </c>
      <c r="M6982" s="93" t="str">
        <f>IF(E6982="","",VLOOKUP(E6982,[1]PROJECTES!$C$14:$Z$5000,21,FALSE))</f>
        <v/>
      </c>
      <c r="N6982" s="100"/>
      <c r="O6982" s="72" t="s">
        <v>229</v>
      </c>
      <c r="P6982" s="101"/>
      <c r="Q6982" s="132"/>
      <c r="R6982" s="102"/>
      <c r="S6982" s="91"/>
    </row>
    <row r="6983" spans="1:19" s="104" customFormat="1" ht="12.75" customHeight="1" x14ac:dyDescent="0.25">
      <c r="A6983" s="121"/>
      <c r="B6983" s="92" t="str">
        <f>IF(E6983="","",VLOOKUP(E6983,[1]PROJECTES!$C$14:$G$5000,2,FALSE))</f>
        <v/>
      </c>
      <c r="C6983" s="121"/>
      <c r="D6983" s="93" t="str">
        <f>IF(E6983="","",VLOOKUP(E6983,[1]PROJECTES!$C$14:$G$5000,5,FALSE))</f>
        <v/>
      </c>
      <c r="E6983" s="117"/>
      <c r="F6983" s="95"/>
      <c r="G6983" s="96" t="str">
        <f>IF(E6983="","",VLOOKUP(E6983,[1]PROJECTES!$C$14:$G$5000,4,FALSE))</f>
        <v/>
      </c>
      <c r="H6983" s="118"/>
      <c r="I6983" s="97" t="str">
        <f>IF(H6983="","",VLOOKUP(H6983,BD!B$2:C$16,2,FALSE))</f>
        <v/>
      </c>
      <c r="J6983" s="98"/>
      <c r="K6983" s="135" t="str">
        <f t="shared" si="230"/>
        <v/>
      </c>
      <c r="L6983" s="99" t="str">
        <f t="shared" ca="1" si="231"/>
        <v>-</v>
      </c>
      <c r="M6983" s="93" t="str">
        <f>IF(E6983="","",VLOOKUP(E6983,[1]PROJECTES!$C$14:$Z$5000,21,FALSE))</f>
        <v/>
      </c>
      <c r="N6983" s="100"/>
      <c r="O6983" s="72" t="s">
        <v>229</v>
      </c>
      <c r="P6983" s="101"/>
      <c r="Q6983" s="132"/>
      <c r="R6983" s="102"/>
      <c r="S6983" s="91"/>
    </row>
    <row r="6984" spans="1:19" s="104" customFormat="1" ht="12.75" customHeight="1" x14ac:dyDescent="0.25">
      <c r="A6984" s="121"/>
      <c r="B6984" s="92" t="str">
        <f>IF(E6984="","",VLOOKUP(E6984,[1]PROJECTES!$C$14:$G$5000,2,FALSE))</f>
        <v/>
      </c>
      <c r="C6984" s="121"/>
      <c r="D6984" s="93" t="str">
        <f>IF(E6984="","",VLOOKUP(E6984,[1]PROJECTES!$C$14:$G$5000,5,FALSE))</f>
        <v/>
      </c>
      <c r="E6984" s="117"/>
      <c r="F6984" s="95"/>
      <c r="G6984" s="96" t="str">
        <f>IF(E6984="","",VLOOKUP(E6984,[1]PROJECTES!$C$14:$G$5000,4,FALSE))</f>
        <v/>
      </c>
      <c r="H6984" s="118"/>
      <c r="I6984" s="97" t="str">
        <f>IF(H6984="","",VLOOKUP(H6984,BD!B$2:C$16,2,FALSE))</f>
        <v/>
      </c>
      <c r="J6984" s="98"/>
      <c r="K6984" s="135" t="str">
        <f t="shared" si="230"/>
        <v/>
      </c>
      <c r="L6984" s="99" t="str">
        <f t="shared" ca="1" si="231"/>
        <v>-</v>
      </c>
      <c r="M6984" s="93" t="str">
        <f>IF(E6984="","",VLOOKUP(E6984,[1]PROJECTES!$C$14:$Z$5000,21,FALSE))</f>
        <v/>
      </c>
      <c r="N6984" s="100"/>
      <c r="O6984" s="72" t="s">
        <v>229</v>
      </c>
      <c r="P6984" s="101"/>
      <c r="Q6984" s="132"/>
      <c r="R6984" s="102"/>
      <c r="S6984" s="91"/>
    </row>
    <row r="6985" spans="1:19" s="104" customFormat="1" ht="12.75" customHeight="1" x14ac:dyDescent="0.25">
      <c r="A6985" s="121"/>
      <c r="B6985" s="92" t="str">
        <f>IF(E6985="","",VLOOKUP(E6985,[1]PROJECTES!$C$14:$G$5000,2,FALSE))</f>
        <v/>
      </c>
      <c r="C6985" s="121"/>
      <c r="D6985" s="93" t="str">
        <f>IF(E6985="","",VLOOKUP(E6985,[1]PROJECTES!$C$14:$G$5000,5,FALSE))</f>
        <v/>
      </c>
      <c r="E6985" s="117"/>
      <c r="F6985" s="95"/>
      <c r="G6985" s="96" t="str">
        <f>IF(E6985="","",VLOOKUP(E6985,[1]PROJECTES!$C$14:$G$5000,4,FALSE))</f>
        <v/>
      </c>
      <c r="H6985" s="118"/>
      <c r="I6985" s="97" t="str">
        <f>IF(H6985="","",VLOOKUP(H6985,BD!B$2:C$16,2,FALSE))</f>
        <v/>
      </c>
      <c r="J6985" s="98"/>
      <c r="K6985" s="135" t="str">
        <f t="shared" si="230"/>
        <v/>
      </c>
      <c r="L6985" s="99" t="str">
        <f t="shared" ca="1" si="231"/>
        <v>-</v>
      </c>
      <c r="M6985" s="93" t="str">
        <f>IF(E6985="","",VLOOKUP(E6985,[1]PROJECTES!$C$14:$Z$5000,21,FALSE))</f>
        <v/>
      </c>
      <c r="N6985" s="100"/>
      <c r="O6985" s="72" t="s">
        <v>229</v>
      </c>
      <c r="P6985" s="101"/>
      <c r="Q6985" s="132"/>
      <c r="R6985" s="102"/>
      <c r="S6985" s="91"/>
    </row>
    <row r="6986" spans="1:19" s="104" customFormat="1" ht="12.75" customHeight="1" x14ac:dyDescent="0.25">
      <c r="A6986" s="121"/>
      <c r="B6986" s="92" t="str">
        <f>IF(E6986="","",VLOOKUP(E6986,[1]PROJECTES!$C$14:$G$5000,2,FALSE))</f>
        <v/>
      </c>
      <c r="C6986" s="121"/>
      <c r="D6986" s="93" t="str">
        <f>IF(E6986="","",VLOOKUP(E6986,[1]PROJECTES!$C$14:$G$5000,5,FALSE))</f>
        <v/>
      </c>
      <c r="E6986" s="117"/>
      <c r="F6986" s="95"/>
      <c r="G6986" s="96" t="str">
        <f>IF(E6986="","",VLOOKUP(E6986,[1]PROJECTES!$C$14:$G$5000,4,FALSE))</f>
        <v/>
      </c>
      <c r="H6986" s="118"/>
      <c r="I6986" s="97" t="str">
        <f>IF(H6986="","",VLOOKUP(H6986,BD!B$2:C$16,2,FALSE))</f>
        <v/>
      </c>
      <c r="J6986" s="98"/>
      <c r="K6986" s="135" t="str">
        <f t="shared" si="230"/>
        <v/>
      </c>
      <c r="L6986" s="99" t="str">
        <f t="shared" ca="1" si="231"/>
        <v>-</v>
      </c>
      <c r="M6986" s="93" t="str">
        <f>IF(E6986="","",VLOOKUP(E6986,[1]PROJECTES!$C$14:$Z$5000,21,FALSE))</f>
        <v/>
      </c>
      <c r="N6986" s="100"/>
      <c r="O6986" s="72" t="s">
        <v>229</v>
      </c>
      <c r="P6986" s="101"/>
      <c r="Q6986" s="132"/>
      <c r="R6986" s="102"/>
      <c r="S6986" s="91"/>
    </row>
    <row r="6987" spans="1:19" s="104" customFormat="1" ht="12.75" customHeight="1" x14ac:dyDescent="0.25">
      <c r="A6987" s="121"/>
      <c r="B6987" s="92" t="str">
        <f>IF(E6987="","",VLOOKUP(E6987,[1]PROJECTES!$C$14:$G$5000,2,FALSE))</f>
        <v/>
      </c>
      <c r="C6987" s="121"/>
      <c r="D6987" s="93" t="str">
        <f>IF(E6987="","",VLOOKUP(E6987,[1]PROJECTES!$C$14:$G$5000,5,FALSE))</f>
        <v/>
      </c>
      <c r="E6987" s="117"/>
      <c r="F6987" s="95"/>
      <c r="G6987" s="96" t="str">
        <f>IF(E6987="","",VLOOKUP(E6987,[1]PROJECTES!$C$14:$G$5000,4,FALSE))</f>
        <v/>
      </c>
      <c r="H6987" s="118"/>
      <c r="I6987" s="97" t="str">
        <f>IF(H6987="","",VLOOKUP(H6987,BD!B$2:C$16,2,FALSE))</f>
        <v/>
      </c>
      <c r="J6987" s="98"/>
      <c r="K6987" s="135" t="str">
        <f t="shared" si="230"/>
        <v/>
      </c>
      <c r="L6987" s="99" t="str">
        <f t="shared" ca="1" si="231"/>
        <v>-</v>
      </c>
      <c r="M6987" s="93" t="str">
        <f>IF(E6987="","",VLOOKUP(E6987,[1]PROJECTES!$C$14:$Z$5000,21,FALSE))</f>
        <v/>
      </c>
      <c r="N6987" s="100"/>
      <c r="O6987" s="72" t="s">
        <v>229</v>
      </c>
      <c r="P6987" s="101"/>
      <c r="Q6987" s="132"/>
      <c r="R6987" s="102"/>
      <c r="S6987" s="91"/>
    </row>
    <row r="6988" spans="1:19" s="104" customFormat="1" ht="12.75" customHeight="1" x14ac:dyDescent="0.25">
      <c r="A6988" s="121"/>
      <c r="B6988" s="92" t="str">
        <f>IF(E6988="","",VLOOKUP(E6988,[1]PROJECTES!$C$14:$G$5000,2,FALSE))</f>
        <v/>
      </c>
      <c r="C6988" s="121"/>
      <c r="D6988" s="93" t="str">
        <f>IF(E6988="","",VLOOKUP(E6988,[1]PROJECTES!$C$14:$G$5000,5,FALSE))</f>
        <v/>
      </c>
      <c r="E6988" s="117"/>
      <c r="F6988" s="95"/>
      <c r="G6988" s="96" t="str">
        <f>IF(E6988="","",VLOOKUP(E6988,[1]PROJECTES!$C$14:$G$5000,4,FALSE))</f>
        <v/>
      </c>
      <c r="H6988" s="118"/>
      <c r="I6988" s="97" t="str">
        <f>IF(H6988="","",VLOOKUP(H6988,BD!B$2:C$16,2,FALSE))</f>
        <v/>
      </c>
      <c r="J6988" s="98"/>
      <c r="K6988" s="135" t="str">
        <f t="shared" si="230"/>
        <v/>
      </c>
      <c r="L6988" s="99" t="str">
        <f t="shared" ca="1" si="231"/>
        <v>-</v>
      </c>
      <c r="M6988" s="93" t="str">
        <f>IF(E6988="","",VLOOKUP(E6988,[1]PROJECTES!$C$14:$Z$5000,21,FALSE))</f>
        <v/>
      </c>
      <c r="N6988" s="100"/>
      <c r="O6988" s="72" t="s">
        <v>229</v>
      </c>
      <c r="P6988" s="101"/>
      <c r="Q6988" s="132"/>
      <c r="R6988" s="102"/>
      <c r="S6988" s="91"/>
    </row>
    <row r="6989" spans="1:19" s="104" customFormat="1" ht="12.75" customHeight="1" x14ac:dyDescent="0.25">
      <c r="A6989" s="121"/>
      <c r="B6989" s="92" t="str">
        <f>IF(E6989="","",VLOOKUP(E6989,[1]PROJECTES!$C$14:$G$5000,2,FALSE))</f>
        <v/>
      </c>
      <c r="C6989" s="121"/>
      <c r="D6989" s="93" t="str">
        <f>IF(E6989="","",VLOOKUP(E6989,[1]PROJECTES!$C$14:$G$5000,5,FALSE))</f>
        <v/>
      </c>
      <c r="E6989" s="117"/>
      <c r="F6989" s="95"/>
      <c r="G6989" s="96" t="str">
        <f>IF(E6989="","",VLOOKUP(E6989,[1]PROJECTES!$C$14:$G$5000,4,FALSE))</f>
        <v/>
      </c>
      <c r="H6989" s="118"/>
      <c r="I6989" s="97" t="str">
        <f>IF(H6989="","",VLOOKUP(H6989,BD!B$2:C$16,2,FALSE))</f>
        <v/>
      </c>
      <c r="J6989" s="98"/>
      <c r="K6989" s="135" t="str">
        <f t="shared" si="230"/>
        <v/>
      </c>
      <c r="L6989" s="99" t="str">
        <f t="shared" ca="1" si="231"/>
        <v>-</v>
      </c>
      <c r="M6989" s="93" t="str">
        <f>IF(E6989="","",VLOOKUP(E6989,[1]PROJECTES!$C$14:$Z$5000,21,FALSE))</f>
        <v/>
      </c>
      <c r="N6989" s="100"/>
      <c r="O6989" s="72" t="s">
        <v>229</v>
      </c>
      <c r="P6989" s="101"/>
      <c r="Q6989" s="132"/>
      <c r="R6989" s="102"/>
      <c r="S6989" s="91"/>
    </row>
    <row r="6990" spans="1:19" s="104" customFormat="1" ht="12.75" customHeight="1" x14ac:dyDescent="0.25">
      <c r="A6990" s="121"/>
      <c r="B6990" s="92" t="str">
        <f>IF(E6990="","",VLOOKUP(E6990,[1]PROJECTES!$C$14:$G$5000,2,FALSE))</f>
        <v/>
      </c>
      <c r="C6990" s="121"/>
      <c r="D6990" s="93" t="str">
        <f>IF(E6990="","",VLOOKUP(E6990,[1]PROJECTES!$C$14:$G$5000,5,FALSE))</f>
        <v/>
      </c>
      <c r="E6990" s="117"/>
      <c r="F6990" s="95"/>
      <c r="G6990" s="96" t="str">
        <f>IF(E6990="","",VLOOKUP(E6990,[1]PROJECTES!$C$14:$G$5000,4,FALSE))</f>
        <v/>
      </c>
      <c r="H6990" s="118"/>
      <c r="I6990" s="97" t="str">
        <f>IF(H6990="","",VLOOKUP(H6990,BD!B$2:C$16,2,FALSE))</f>
        <v/>
      </c>
      <c r="J6990" s="98"/>
      <c r="K6990" s="135" t="str">
        <f t="shared" si="230"/>
        <v/>
      </c>
      <c r="L6990" s="99" t="str">
        <f t="shared" ca="1" si="231"/>
        <v>-</v>
      </c>
      <c r="M6990" s="93" t="str">
        <f>IF(E6990="","",VLOOKUP(E6990,[1]PROJECTES!$C$14:$Z$5000,21,FALSE))</f>
        <v/>
      </c>
      <c r="N6990" s="100"/>
      <c r="O6990" s="72" t="s">
        <v>229</v>
      </c>
      <c r="P6990" s="101"/>
      <c r="Q6990" s="132"/>
      <c r="R6990" s="102"/>
      <c r="S6990" s="91"/>
    </row>
    <row r="6991" spans="1:19" s="104" customFormat="1" ht="12.75" customHeight="1" x14ac:dyDescent="0.25">
      <c r="A6991" s="121"/>
      <c r="B6991" s="92" t="str">
        <f>IF(E6991="","",VLOOKUP(E6991,[1]PROJECTES!$C$14:$G$5000,2,FALSE))</f>
        <v/>
      </c>
      <c r="C6991" s="121"/>
      <c r="D6991" s="93" t="str">
        <f>IF(E6991="","",VLOOKUP(E6991,[1]PROJECTES!$C$14:$G$5000,5,FALSE))</f>
        <v/>
      </c>
      <c r="E6991" s="117"/>
      <c r="F6991" s="95"/>
      <c r="G6991" s="96" t="str">
        <f>IF(E6991="","",VLOOKUP(E6991,[1]PROJECTES!$C$14:$G$5000,4,FALSE))</f>
        <v/>
      </c>
      <c r="H6991" s="118"/>
      <c r="I6991" s="97" t="str">
        <f>IF(H6991="","",VLOOKUP(H6991,BD!B$2:C$16,2,FALSE))</f>
        <v/>
      </c>
      <c r="J6991" s="98"/>
      <c r="K6991" s="135" t="str">
        <f t="shared" si="230"/>
        <v/>
      </c>
      <c r="L6991" s="99" t="str">
        <f t="shared" ca="1" si="231"/>
        <v>-</v>
      </c>
      <c r="M6991" s="93" t="str">
        <f>IF(E6991="","",VLOOKUP(E6991,[1]PROJECTES!$C$14:$Z$5000,21,FALSE))</f>
        <v/>
      </c>
      <c r="N6991" s="100"/>
      <c r="O6991" s="72" t="s">
        <v>229</v>
      </c>
      <c r="P6991" s="101"/>
      <c r="Q6991" s="132"/>
      <c r="R6991" s="102"/>
      <c r="S6991" s="91"/>
    </row>
    <row r="6992" spans="1:19" s="104" customFormat="1" ht="12.75" customHeight="1" x14ac:dyDescent="0.25">
      <c r="A6992" s="121"/>
      <c r="B6992" s="92" t="str">
        <f>IF(E6992="","",VLOOKUP(E6992,[1]PROJECTES!$C$14:$G$5000,2,FALSE))</f>
        <v/>
      </c>
      <c r="C6992" s="121"/>
      <c r="D6992" s="93" t="str">
        <f>IF(E6992="","",VLOOKUP(E6992,[1]PROJECTES!$C$14:$G$5000,5,FALSE))</f>
        <v/>
      </c>
      <c r="E6992" s="117"/>
      <c r="F6992" s="95"/>
      <c r="G6992" s="96" t="str">
        <f>IF(E6992="","",VLOOKUP(E6992,[1]PROJECTES!$C$14:$G$5000,4,FALSE))</f>
        <v/>
      </c>
      <c r="H6992" s="118"/>
      <c r="I6992" s="97" t="str">
        <f>IF(H6992="","",VLOOKUP(H6992,BD!B$2:C$16,2,FALSE))</f>
        <v/>
      </c>
      <c r="J6992" s="98"/>
      <c r="K6992" s="135" t="str">
        <f t="shared" si="230"/>
        <v/>
      </c>
      <c r="L6992" s="99" t="str">
        <f t="shared" ca="1" si="231"/>
        <v>-</v>
      </c>
      <c r="M6992" s="93" t="str">
        <f>IF(E6992="","",VLOOKUP(E6992,[1]PROJECTES!$C$14:$Z$5000,21,FALSE))</f>
        <v/>
      </c>
      <c r="N6992" s="100"/>
      <c r="O6992" s="72" t="s">
        <v>229</v>
      </c>
      <c r="P6992" s="101"/>
      <c r="Q6992" s="132"/>
      <c r="R6992" s="102"/>
      <c r="S6992" s="91"/>
    </row>
    <row r="6993" spans="1:19" s="104" customFormat="1" ht="12.75" customHeight="1" x14ac:dyDescent="0.25">
      <c r="A6993" s="121"/>
      <c r="B6993" s="92" t="str">
        <f>IF(E6993="","",VLOOKUP(E6993,[1]PROJECTES!$C$14:$G$5000,2,FALSE))</f>
        <v/>
      </c>
      <c r="C6993" s="121"/>
      <c r="D6993" s="93" t="str">
        <f>IF(E6993="","",VLOOKUP(E6993,[1]PROJECTES!$C$14:$G$5000,5,FALSE))</f>
        <v/>
      </c>
      <c r="E6993" s="117"/>
      <c r="F6993" s="95"/>
      <c r="G6993" s="96" t="str">
        <f>IF(E6993="","",VLOOKUP(E6993,[1]PROJECTES!$C$14:$G$5000,4,FALSE))</f>
        <v/>
      </c>
      <c r="H6993" s="118"/>
      <c r="I6993" s="97" t="str">
        <f>IF(H6993="","",VLOOKUP(H6993,BD!B$2:C$16,2,FALSE))</f>
        <v/>
      </c>
      <c r="J6993" s="98"/>
      <c r="K6993" s="135" t="str">
        <f t="shared" si="230"/>
        <v/>
      </c>
      <c r="L6993" s="99" t="str">
        <f t="shared" ca="1" si="231"/>
        <v>-</v>
      </c>
      <c r="M6993" s="93" t="str">
        <f>IF(E6993="","",VLOOKUP(E6993,[1]PROJECTES!$C$14:$Z$5000,21,FALSE))</f>
        <v/>
      </c>
      <c r="N6993" s="100"/>
      <c r="O6993" s="72" t="s">
        <v>229</v>
      </c>
      <c r="P6993" s="101"/>
      <c r="Q6993" s="132"/>
      <c r="R6993" s="102"/>
      <c r="S6993" s="91"/>
    </row>
    <row r="6994" spans="1:19" s="104" customFormat="1" ht="12.75" customHeight="1" x14ac:dyDescent="0.25">
      <c r="A6994" s="121"/>
      <c r="B6994" s="92" t="str">
        <f>IF(E6994="","",VLOOKUP(E6994,[1]PROJECTES!$C$14:$G$5000,2,FALSE))</f>
        <v/>
      </c>
      <c r="C6994" s="121"/>
      <c r="D6994" s="93" t="str">
        <f>IF(E6994="","",VLOOKUP(E6994,[1]PROJECTES!$C$14:$G$5000,5,FALSE))</f>
        <v/>
      </c>
      <c r="E6994" s="117"/>
      <c r="F6994" s="95"/>
      <c r="G6994" s="96" t="str">
        <f>IF(E6994="","",VLOOKUP(E6994,[1]PROJECTES!$C$14:$G$5000,4,FALSE))</f>
        <v/>
      </c>
      <c r="H6994" s="118"/>
      <c r="I6994" s="97" t="str">
        <f>IF(H6994="","",VLOOKUP(H6994,BD!B$2:C$16,2,FALSE))</f>
        <v/>
      </c>
      <c r="J6994" s="98"/>
      <c r="K6994" s="135" t="str">
        <f t="shared" si="230"/>
        <v/>
      </c>
      <c r="L6994" s="99" t="str">
        <f t="shared" ca="1" si="231"/>
        <v>-</v>
      </c>
      <c r="M6994" s="93" t="str">
        <f>IF(E6994="","",VLOOKUP(E6994,[1]PROJECTES!$C$14:$Z$5000,21,FALSE))</f>
        <v/>
      </c>
      <c r="N6994" s="100"/>
      <c r="O6994" s="72" t="s">
        <v>229</v>
      </c>
      <c r="P6994" s="101"/>
      <c r="Q6994" s="132"/>
      <c r="R6994" s="102"/>
      <c r="S6994" s="91"/>
    </row>
    <row r="6995" spans="1:19" s="104" customFormat="1" ht="12.75" customHeight="1" x14ac:dyDescent="0.25">
      <c r="A6995" s="121"/>
      <c r="B6995" s="92" t="str">
        <f>IF(E6995="","",VLOOKUP(E6995,[1]PROJECTES!$C$14:$G$5000,2,FALSE))</f>
        <v/>
      </c>
      <c r="C6995" s="121"/>
      <c r="D6995" s="93" t="str">
        <f>IF(E6995="","",VLOOKUP(E6995,[1]PROJECTES!$C$14:$G$5000,5,FALSE))</f>
        <v/>
      </c>
      <c r="E6995" s="117"/>
      <c r="F6995" s="95"/>
      <c r="G6995" s="96" t="str">
        <f>IF(E6995="","",VLOOKUP(E6995,[1]PROJECTES!$C$14:$G$5000,4,FALSE))</f>
        <v/>
      </c>
      <c r="H6995" s="118"/>
      <c r="I6995" s="97" t="str">
        <f>IF(H6995="","",VLOOKUP(H6995,BD!B$2:C$16,2,FALSE))</f>
        <v/>
      </c>
      <c r="J6995" s="98"/>
      <c r="K6995" s="135" t="str">
        <f t="shared" si="230"/>
        <v/>
      </c>
      <c r="L6995" s="99" t="str">
        <f t="shared" ca="1" si="231"/>
        <v>-</v>
      </c>
      <c r="M6995" s="93" t="str">
        <f>IF(E6995="","",VLOOKUP(E6995,[1]PROJECTES!$C$14:$Z$5000,21,FALSE))</f>
        <v/>
      </c>
      <c r="N6995" s="100"/>
      <c r="O6995" s="72" t="s">
        <v>229</v>
      </c>
      <c r="P6995" s="101"/>
      <c r="Q6995" s="132"/>
      <c r="R6995" s="102"/>
      <c r="S6995" s="91"/>
    </row>
    <row r="6996" spans="1:19" s="104" customFormat="1" ht="12.75" customHeight="1" x14ac:dyDescent="0.25">
      <c r="A6996" s="121"/>
      <c r="B6996" s="92" t="str">
        <f>IF(E6996="","",VLOOKUP(E6996,[1]PROJECTES!$C$14:$G$5000,2,FALSE))</f>
        <v/>
      </c>
      <c r="C6996" s="121"/>
      <c r="D6996" s="93" t="str">
        <f>IF(E6996="","",VLOOKUP(E6996,[1]PROJECTES!$C$14:$G$5000,5,FALSE))</f>
        <v/>
      </c>
      <c r="E6996" s="117"/>
      <c r="F6996" s="95"/>
      <c r="G6996" s="96" t="str">
        <f>IF(E6996="","",VLOOKUP(E6996,[1]PROJECTES!$C$14:$G$5000,4,FALSE))</f>
        <v/>
      </c>
      <c r="H6996" s="118"/>
      <c r="I6996" s="97" t="str">
        <f>IF(H6996="","",VLOOKUP(H6996,BD!B$2:C$16,2,FALSE))</f>
        <v/>
      </c>
      <c r="J6996" s="98"/>
      <c r="K6996" s="135" t="str">
        <f t="shared" si="230"/>
        <v/>
      </c>
      <c r="L6996" s="99" t="str">
        <f t="shared" ca="1" si="231"/>
        <v>-</v>
      </c>
      <c r="M6996" s="93" t="str">
        <f>IF(E6996="","",VLOOKUP(E6996,[1]PROJECTES!$C$14:$Z$5000,21,FALSE))</f>
        <v/>
      </c>
      <c r="N6996" s="100"/>
      <c r="O6996" s="72" t="s">
        <v>229</v>
      </c>
      <c r="P6996" s="101"/>
      <c r="Q6996" s="132"/>
      <c r="R6996" s="102"/>
      <c r="S6996" s="91"/>
    </row>
    <row r="6997" spans="1:19" s="104" customFormat="1" ht="12.75" customHeight="1" x14ac:dyDescent="0.25">
      <c r="A6997" s="121"/>
      <c r="B6997" s="92" t="str">
        <f>IF(E6997="","",VLOOKUP(E6997,[1]PROJECTES!$C$14:$G$5000,2,FALSE))</f>
        <v/>
      </c>
      <c r="C6997" s="121"/>
      <c r="D6997" s="93" t="str">
        <f>IF(E6997="","",VLOOKUP(E6997,[1]PROJECTES!$C$14:$G$5000,5,FALSE))</f>
        <v/>
      </c>
      <c r="E6997" s="117"/>
      <c r="F6997" s="95"/>
      <c r="G6997" s="96" t="str">
        <f>IF(E6997="","",VLOOKUP(E6997,[1]PROJECTES!$C$14:$G$5000,4,FALSE))</f>
        <v/>
      </c>
      <c r="H6997" s="118"/>
      <c r="I6997" s="97" t="str">
        <f>IF(H6997="","",VLOOKUP(H6997,BD!B$2:C$16,2,FALSE))</f>
        <v/>
      </c>
      <c r="J6997" s="98"/>
      <c r="K6997" s="135" t="str">
        <f t="shared" si="230"/>
        <v/>
      </c>
      <c r="L6997" s="99" t="str">
        <f t="shared" ca="1" si="231"/>
        <v>-</v>
      </c>
      <c r="M6997" s="93" t="str">
        <f>IF(E6997="","",VLOOKUP(E6997,[1]PROJECTES!$C$14:$Z$5000,21,FALSE))</f>
        <v/>
      </c>
      <c r="N6997" s="100"/>
      <c r="O6997" s="72" t="s">
        <v>229</v>
      </c>
      <c r="P6997" s="101"/>
      <c r="Q6997" s="132"/>
      <c r="R6997" s="102"/>
      <c r="S6997" s="91"/>
    </row>
    <row r="6998" spans="1:19" s="104" customFormat="1" ht="12.75" customHeight="1" x14ac:dyDescent="0.25">
      <c r="A6998" s="121"/>
      <c r="B6998" s="92" t="str">
        <f>IF(E6998="","",VLOOKUP(E6998,[1]PROJECTES!$C$14:$G$5000,2,FALSE))</f>
        <v/>
      </c>
      <c r="C6998" s="121"/>
      <c r="D6998" s="93" t="str">
        <f>IF(E6998="","",VLOOKUP(E6998,[1]PROJECTES!$C$14:$G$5000,5,FALSE))</f>
        <v/>
      </c>
      <c r="E6998" s="117"/>
      <c r="F6998" s="95"/>
      <c r="G6998" s="96" t="str">
        <f>IF(E6998="","",VLOOKUP(E6998,[1]PROJECTES!$C$14:$G$5000,4,FALSE))</f>
        <v/>
      </c>
      <c r="H6998" s="118"/>
      <c r="I6998" s="97" t="str">
        <f>IF(H6998="","",VLOOKUP(H6998,BD!B$2:C$16,2,FALSE))</f>
        <v/>
      </c>
      <c r="J6998" s="98"/>
      <c r="K6998" s="135" t="str">
        <f t="shared" si="230"/>
        <v/>
      </c>
      <c r="L6998" s="99" t="str">
        <f t="shared" ca="1" si="231"/>
        <v>-</v>
      </c>
      <c r="M6998" s="93" t="str">
        <f>IF(E6998="","",VLOOKUP(E6998,[1]PROJECTES!$C$14:$Z$5000,21,FALSE))</f>
        <v/>
      </c>
      <c r="N6998" s="100"/>
      <c r="O6998" s="72" t="s">
        <v>229</v>
      </c>
      <c r="P6998" s="101"/>
      <c r="Q6998" s="132"/>
      <c r="R6998" s="102"/>
      <c r="S6998" s="91"/>
    </row>
    <row r="6999" spans="1:19" s="104" customFormat="1" ht="12.75" customHeight="1" x14ac:dyDescent="0.25">
      <c r="A6999" s="121"/>
      <c r="B6999" s="92" t="str">
        <f>IF(E6999="","",VLOOKUP(E6999,[1]PROJECTES!$C$14:$G$5000,2,FALSE))</f>
        <v/>
      </c>
      <c r="C6999" s="121"/>
      <c r="D6999" s="93" t="str">
        <f>IF(E6999="","",VLOOKUP(E6999,[1]PROJECTES!$C$14:$G$5000,5,FALSE))</f>
        <v/>
      </c>
      <c r="E6999" s="117"/>
      <c r="F6999" s="95"/>
      <c r="G6999" s="96" t="str">
        <f>IF(E6999="","",VLOOKUP(E6999,[1]PROJECTES!$C$14:$G$5000,4,FALSE))</f>
        <v/>
      </c>
      <c r="H6999" s="118"/>
      <c r="I6999" s="97" t="str">
        <f>IF(H6999="","",VLOOKUP(H6999,BD!B$2:C$16,2,FALSE))</f>
        <v/>
      </c>
      <c r="J6999" s="98"/>
      <c r="K6999" s="135" t="str">
        <f t="shared" si="230"/>
        <v/>
      </c>
      <c r="L6999" s="99" t="str">
        <f t="shared" ca="1" si="231"/>
        <v>-</v>
      </c>
      <c r="M6999" s="93" t="str">
        <f>IF(E6999="","",VLOOKUP(E6999,[1]PROJECTES!$C$14:$Z$5000,21,FALSE))</f>
        <v/>
      </c>
      <c r="N6999" s="100"/>
      <c r="O6999" s="72" t="s">
        <v>229</v>
      </c>
      <c r="P6999" s="101"/>
      <c r="Q6999" s="132"/>
      <c r="R6999" s="102"/>
      <c r="S6999" s="91"/>
    </row>
    <row r="7000" spans="1:19" s="104" customFormat="1" ht="12.75" customHeight="1" x14ac:dyDescent="0.25">
      <c r="A7000" s="121"/>
      <c r="B7000" s="92" t="str">
        <f>IF(E7000="","",VLOOKUP(E7000,[1]PROJECTES!$C$14:$G$5000,2,FALSE))</f>
        <v/>
      </c>
      <c r="C7000" s="121"/>
      <c r="D7000" s="93" t="str">
        <f>IF(E7000="","",VLOOKUP(E7000,[1]PROJECTES!$C$14:$G$5000,5,FALSE))</f>
        <v/>
      </c>
      <c r="E7000" s="117"/>
      <c r="F7000" s="95"/>
      <c r="G7000" s="96" t="str">
        <f>IF(E7000="","",VLOOKUP(E7000,[1]PROJECTES!$C$14:$G$5000,4,FALSE))</f>
        <v/>
      </c>
      <c r="H7000" s="118"/>
      <c r="I7000" s="97" t="str">
        <f>IF(H7000="","",VLOOKUP(H7000,BD!B$2:C$16,2,FALSE))</f>
        <v/>
      </c>
      <c r="J7000" s="98"/>
      <c r="K7000" s="135" t="str">
        <f t="shared" si="230"/>
        <v/>
      </c>
      <c r="L7000" s="99" t="str">
        <f t="shared" ca="1" si="231"/>
        <v>-</v>
      </c>
      <c r="M7000" s="93" t="str">
        <f>IF(E7000="","",VLOOKUP(E7000,[1]PROJECTES!$C$14:$Z$5000,21,FALSE))</f>
        <v/>
      </c>
      <c r="N7000" s="100"/>
      <c r="O7000" s="72" t="s">
        <v>229</v>
      </c>
      <c r="P7000" s="101"/>
      <c r="Q7000" s="132"/>
      <c r="R7000" s="102"/>
      <c r="S7000" s="91"/>
    </row>
    <row r="7001" spans="1:19" s="104" customFormat="1" ht="12.75" customHeight="1" x14ac:dyDescent="0.25">
      <c r="A7001" s="121"/>
      <c r="B7001" s="92" t="str">
        <f>IF(E7001="","",VLOOKUP(E7001,[1]PROJECTES!$C$14:$G$5000,2,FALSE))</f>
        <v/>
      </c>
      <c r="C7001" s="121"/>
      <c r="D7001" s="93" t="str">
        <f>IF(E7001="","",VLOOKUP(E7001,[1]PROJECTES!$C$14:$G$5000,5,FALSE))</f>
        <v/>
      </c>
      <c r="E7001" s="117"/>
      <c r="F7001" s="95"/>
      <c r="G7001" s="96" t="str">
        <f>IF(E7001="","",VLOOKUP(E7001,[1]PROJECTES!$C$14:$G$5000,4,FALSE))</f>
        <v/>
      </c>
      <c r="H7001" s="118"/>
      <c r="I7001" s="97" t="str">
        <f>IF(H7001="","",VLOOKUP(H7001,BD!B$2:C$16,2,FALSE))</f>
        <v/>
      </c>
      <c r="J7001" s="98"/>
      <c r="K7001" s="135" t="str">
        <f t="shared" si="230"/>
        <v/>
      </c>
      <c r="L7001" s="99" t="str">
        <f t="shared" ca="1" si="231"/>
        <v>-</v>
      </c>
      <c r="M7001" s="93" t="str">
        <f>IF(E7001="","",VLOOKUP(E7001,[1]PROJECTES!$C$14:$Z$5000,21,FALSE))</f>
        <v/>
      </c>
      <c r="N7001" s="100"/>
      <c r="O7001" s="72" t="s">
        <v>229</v>
      </c>
      <c r="P7001" s="101"/>
      <c r="Q7001" s="132"/>
      <c r="R7001" s="102"/>
      <c r="S7001" s="91"/>
    </row>
    <row r="7002" spans="1:19" s="104" customFormat="1" ht="12.75" customHeight="1" x14ac:dyDescent="0.25">
      <c r="A7002" s="121"/>
      <c r="B7002" s="92" t="str">
        <f>IF(E7002="","",VLOOKUP(E7002,[1]PROJECTES!$C$14:$G$5000,2,FALSE))</f>
        <v/>
      </c>
      <c r="C7002" s="121"/>
      <c r="D7002" s="93" t="str">
        <f>IF(E7002="","",VLOOKUP(E7002,[1]PROJECTES!$C$14:$G$5000,5,FALSE))</f>
        <v/>
      </c>
      <c r="E7002" s="117"/>
      <c r="F7002" s="95"/>
      <c r="G7002" s="96" t="str">
        <f>IF(E7002="","",VLOOKUP(E7002,[1]PROJECTES!$C$14:$G$5000,4,FALSE))</f>
        <v/>
      </c>
      <c r="H7002" s="118"/>
      <c r="I7002" s="97" t="str">
        <f>IF(H7002="","",VLOOKUP(H7002,BD!B$2:C$16,2,FALSE))</f>
        <v/>
      </c>
      <c r="J7002" s="98"/>
      <c r="K7002" s="135" t="str">
        <f t="shared" si="230"/>
        <v/>
      </c>
      <c r="L7002" s="99" t="str">
        <f t="shared" ca="1" si="231"/>
        <v>-</v>
      </c>
      <c r="M7002" s="93" t="str">
        <f>IF(E7002="","",VLOOKUP(E7002,[1]PROJECTES!$C$14:$Z$5000,21,FALSE))</f>
        <v/>
      </c>
      <c r="N7002" s="100"/>
      <c r="O7002" s="72" t="s">
        <v>229</v>
      </c>
      <c r="P7002" s="101"/>
      <c r="Q7002" s="132"/>
      <c r="R7002" s="102"/>
      <c r="S7002" s="91"/>
    </row>
    <row r="7003" spans="1:19" s="104" customFormat="1" ht="12.75" customHeight="1" x14ac:dyDescent="0.25">
      <c r="A7003" s="121"/>
      <c r="B7003" s="92" t="str">
        <f>IF(E7003="","",VLOOKUP(E7003,[1]PROJECTES!$C$14:$G$5000,2,FALSE))</f>
        <v/>
      </c>
      <c r="C7003" s="121"/>
      <c r="D7003" s="93" t="str">
        <f>IF(E7003="","",VLOOKUP(E7003,[1]PROJECTES!$C$14:$G$5000,5,FALSE))</f>
        <v/>
      </c>
      <c r="E7003" s="117"/>
      <c r="F7003" s="95"/>
      <c r="G7003" s="96" t="str">
        <f>IF(E7003="","",VLOOKUP(E7003,[1]PROJECTES!$C$14:$G$5000,4,FALSE))</f>
        <v/>
      </c>
      <c r="H7003" s="118"/>
      <c r="I7003" s="97" t="str">
        <f>IF(H7003="","",VLOOKUP(H7003,BD!B$2:C$16,2,FALSE))</f>
        <v/>
      </c>
      <c r="J7003" s="98"/>
      <c r="K7003" s="135" t="str">
        <f t="shared" si="230"/>
        <v/>
      </c>
      <c r="L7003" s="99" t="str">
        <f t="shared" ca="1" si="231"/>
        <v>-</v>
      </c>
      <c r="M7003" s="93" t="str">
        <f>IF(E7003="","",VLOOKUP(E7003,[1]PROJECTES!$C$14:$Z$5000,21,FALSE))</f>
        <v/>
      </c>
      <c r="N7003" s="100"/>
      <c r="O7003" s="72" t="s">
        <v>229</v>
      </c>
      <c r="P7003" s="101"/>
      <c r="Q7003" s="132"/>
      <c r="R7003" s="102"/>
      <c r="S7003" s="91"/>
    </row>
    <row r="7004" spans="1:19" s="104" customFormat="1" ht="12.75" customHeight="1" x14ac:dyDescent="0.25">
      <c r="A7004" s="121"/>
      <c r="B7004" s="92" t="str">
        <f>IF(E7004="","",VLOOKUP(E7004,[1]PROJECTES!$C$14:$G$5000,2,FALSE))</f>
        <v/>
      </c>
      <c r="C7004" s="121"/>
      <c r="D7004" s="93" t="str">
        <f>IF(E7004="","",VLOOKUP(E7004,[1]PROJECTES!$C$14:$G$5000,5,FALSE))</f>
        <v/>
      </c>
      <c r="E7004" s="117"/>
      <c r="F7004" s="95"/>
      <c r="G7004" s="96" t="str">
        <f>IF(E7004="","",VLOOKUP(E7004,[1]PROJECTES!$C$14:$G$5000,4,FALSE))</f>
        <v/>
      </c>
      <c r="H7004" s="118"/>
      <c r="I7004" s="97" t="str">
        <f>IF(H7004="","",VLOOKUP(H7004,BD!B$2:C$16,2,FALSE))</f>
        <v/>
      </c>
      <c r="J7004" s="98"/>
      <c r="K7004" s="135" t="str">
        <f t="shared" si="230"/>
        <v/>
      </c>
      <c r="L7004" s="99" t="str">
        <f t="shared" ca="1" si="231"/>
        <v>-</v>
      </c>
      <c r="M7004" s="93" t="str">
        <f>IF(E7004="","",VLOOKUP(E7004,[1]PROJECTES!$C$14:$Z$5000,21,FALSE))</f>
        <v/>
      </c>
      <c r="N7004" s="100"/>
      <c r="O7004" s="72" t="s">
        <v>229</v>
      </c>
      <c r="P7004" s="101"/>
      <c r="Q7004" s="132"/>
      <c r="R7004" s="102"/>
      <c r="S7004" s="91"/>
    </row>
    <row r="7005" spans="1:19" s="104" customFormat="1" ht="12.75" customHeight="1" x14ac:dyDescent="0.25">
      <c r="A7005" s="121"/>
      <c r="B7005" s="92" t="str">
        <f>IF(E7005="","",VLOOKUP(E7005,[1]PROJECTES!$C$14:$G$5000,2,FALSE))</f>
        <v/>
      </c>
      <c r="C7005" s="121"/>
      <c r="D7005" s="93" t="str">
        <f>IF(E7005="","",VLOOKUP(E7005,[1]PROJECTES!$C$14:$G$5000,5,FALSE))</f>
        <v/>
      </c>
      <c r="E7005" s="117"/>
      <c r="F7005" s="95"/>
      <c r="G7005" s="96" t="str">
        <f>IF(E7005="","",VLOOKUP(E7005,[1]PROJECTES!$C$14:$G$5000,4,FALSE))</f>
        <v/>
      </c>
      <c r="H7005" s="118"/>
      <c r="I7005" s="97" t="str">
        <f>IF(H7005="","",VLOOKUP(H7005,BD!B$2:C$16,2,FALSE))</f>
        <v/>
      </c>
      <c r="J7005" s="98"/>
      <c r="K7005" s="135" t="str">
        <f t="shared" si="230"/>
        <v/>
      </c>
      <c r="L7005" s="99" t="str">
        <f t="shared" ca="1" si="231"/>
        <v>-</v>
      </c>
      <c r="M7005" s="93" t="str">
        <f>IF(E7005="","",VLOOKUP(E7005,[1]PROJECTES!$C$14:$Z$5000,21,FALSE))</f>
        <v/>
      </c>
      <c r="N7005" s="100"/>
      <c r="O7005" s="72" t="s">
        <v>229</v>
      </c>
      <c r="P7005" s="101"/>
      <c r="Q7005" s="132"/>
      <c r="R7005" s="102"/>
      <c r="S7005" s="91"/>
    </row>
    <row r="7006" spans="1:19" s="104" customFormat="1" ht="12.75" customHeight="1" x14ac:dyDescent="0.25">
      <c r="A7006" s="121"/>
      <c r="B7006" s="92" t="str">
        <f>IF(E7006="","",VLOOKUP(E7006,[1]PROJECTES!$C$14:$G$5000,2,FALSE))</f>
        <v/>
      </c>
      <c r="C7006" s="121"/>
      <c r="D7006" s="93" t="str">
        <f>IF(E7006="","",VLOOKUP(E7006,[1]PROJECTES!$C$14:$G$5000,5,FALSE))</f>
        <v/>
      </c>
      <c r="E7006" s="117"/>
      <c r="F7006" s="95"/>
      <c r="G7006" s="96" t="str">
        <f>IF(E7006="","",VLOOKUP(E7006,[1]PROJECTES!$C$14:$G$5000,4,FALSE))</f>
        <v/>
      </c>
      <c r="H7006" s="118"/>
      <c r="I7006" s="97" t="str">
        <f>IF(H7006="","",VLOOKUP(H7006,BD!B$2:C$16,2,FALSE))</f>
        <v/>
      </c>
      <c r="J7006" s="98"/>
      <c r="K7006" s="135" t="str">
        <f t="shared" si="230"/>
        <v/>
      </c>
      <c r="L7006" s="99" t="str">
        <f t="shared" ca="1" si="231"/>
        <v>-</v>
      </c>
      <c r="M7006" s="93" t="str">
        <f>IF(E7006="","",VLOOKUP(E7006,[1]PROJECTES!$C$14:$Z$5000,21,FALSE))</f>
        <v/>
      </c>
      <c r="N7006" s="100"/>
      <c r="O7006" s="72" t="s">
        <v>229</v>
      </c>
      <c r="P7006" s="101"/>
      <c r="Q7006" s="132"/>
      <c r="R7006" s="102"/>
      <c r="S7006" s="91"/>
    </row>
    <row r="7007" spans="1:19" s="104" customFormat="1" ht="12.75" customHeight="1" x14ac:dyDescent="0.25">
      <c r="A7007" s="121"/>
      <c r="B7007" s="92" t="str">
        <f>IF(E7007="","",VLOOKUP(E7007,[1]PROJECTES!$C$14:$G$5000,2,FALSE))</f>
        <v/>
      </c>
      <c r="C7007" s="121"/>
      <c r="D7007" s="93" t="str">
        <f>IF(E7007="","",VLOOKUP(E7007,[1]PROJECTES!$C$14:$G$5000,5,FALSE))</f>
        <v/>
      </c>
      <c r="E7007" s="117"/>
      <c r="F7007" s="95"/>
      <c r="G7007" s="96" t="str">
        <f>IF(E7007="","",VLOOKUP(E7007,[1]PROJECTES!$C$14:$G$5000,4,FALSE))</f>
        <v/>
      </c>
      <c r="H7007" s="118"/>
      <c r="I7007" s="97" t="str">
        <f>IF(H7007="","",VLOOKUP(H7007,BD!B$2:C$16,2,FALSE))</f>
        <v/>
      </c>
      <c r="J7007" s="98"/>
      <c r="K7007" s="135" t="str">
        <f t="shared" si="230"/>
        <v/>
      </c>
      <c r="L7007" s="99" t="str">
        <f t="shared" ca="1" si="231"/>
        <v>-</v>
      </c>
      <c r="M7007" s="93" t="str">
        <f>IF(E7007="","",VLOOKUP(E7007,[1]PROJECTES!$C$14:$Z$5000,21,FALSE))</f>
        <v/>
      </c>
      <c r="N7007" s="100"/>
      <c r="O7007" s="72" t="s">
        <v>229</v>
      </c>
      <c r="P7007" s="101"/>
      <c r="Q7007" s="132"/>
      <c r="R7007" s="102"/>
      <c r="S7007" s="91"/>
    </row>
    <row r="7008" spans="1:19" s="104" customFormat="1" ht="12.75" customHeight="1" x14ac:dyDescent="0.25">
      <c r="A7008" s="121"/>
      <c r="B7008" s="92" t="str">
        <f>IF(E7008="","",VLOOKUP(E7008,[1]PROJECTES!$C$14:$G$5000,2,FALSE))</f>
        <v/>
      </c>
      <c r="C7008" s="121"/>
      <c r="D7008" s="93" t="str">
        <f>IF(E7008="","",VLOOKUP(E7008,[1]PROJECTES!$C$14:$G$5000,5,FALSE))</f>
        <v/>
      </c>
      <c r="E7008" s="117"/>
      <c r="F7008" s="95"/>
      <c r="G7008" s="96" t="str">
        <f>IF(E7008="","",VLOOKUP(E7008,[1]PROJECTES!$C$14:$G$5000,4,FALSE))</f>
        <v/>
      </c>
      <c r="H7008" s="118"/>
      <c r="I7008" s="97" t="str">
        <f>IF(H7008="","",VLOOKUP(H7008,BD!B$2:C$16,2,FALSE))</f>
        <v/>
      </c>
      <c r="J7008" s="98"/>
      <c r="K7008" s="135" t="str">
        <f t="shared" si="230"/>
        <v/>
      </c>
      <c r="L7008" s="99" t="str">
        <f t="shared" ca="1" si="231"/>
        <v>-</v>
      </c>
      <c r="M7008" s="93" t="str">
        <f>IF(E7008="","",VLOOKUP(E7008,[1]PROJECTES!$C$14:$Z$5000,21,FALSE))</f>
        <v/>
      </c>
      <c r="N7008" s="100"/>
      <c r="O7008" s="72" t="s">
        <v>229</v>
      </c>
      <c r="P7008" s="101"/>
      <c r="Q7008" s="132"/>
      <c r="R7008" s="102"/>
      <c r="S7008" s="91"/>
    </row>
    <row r="7009" spans="1:19" s="104" customFormat="1" ht="12.75" customHeight="1" x14ac:dyDescent="0.25">
      <c r="A7009" s="121"/>
      <c r="B7009" s="92" t="str">
        <f>IF(E7009="","",VLOOKUP(E7009,[1]PROJECTES!$C$14:$G$5000,2,FALSE))</f>
        <v/>
      </c>
      <c r="C7009" s="121"/>
      <c r="D7009" s="93" t="str">
        <f>IF(E7009="","",VLOOKUP(E7009,[1]PROJECTES!$C$14:$G$5000,5,FALSE))</f>
        <v/>
      </c>
      <c r="E7009" s="117"/>
      <c r="F7009" s="95"/>
      <c r="G7009" s="96" t="str">
        <f>IF(E7009="","",VLOOKUP(E7009,[1]PROJECTES!$C$14:$G$5000,4,FALSE))</f>
        <v/>
      </c>
      <c r="H7009" s="118"/>
      <c r="I7009" s="97" t="str">
        <f>IF(H7009="","",VLOOKUP(H7009,BD!B$2:C$16,2,FALSE))</f>
        <v/>
      </c>
      <c r="J7009" s="98"/>
      <c r="K7009" s="135" t="str">
        <f t="shared" si="230"/>
        <v/>
      </c>
      <c r="L7009" s="99" t="str">
        <f t="shared" ca="1" si="231"/>
        <v>-</v>
      </c>
      <c r="M7009" s="93" t="str">
        <f>IF(E7009="","",VLOOKUP(E7009,[1]PROJECTES!$C$14:$Z$5000,21,FALSE))</f>
        <v/>
      </c>
      <c r="N7009" s="100"/>
      <c r="O7009" s="72" t="s">
        <v>229</v>
      </c>
      <c r="P7009" s="101"/>
      <c r="Q7009" s="132"/>
      <c r="R7009" s="102"/>
      <c r="S7009" s="91"/>
    </row>
    <row r="7010" spans="1:19" s="104" customFormat="1" ht="12.75" customHeight="1" x14ac:dyDescent="0.25">
      <c r="A7010" s="121"/>
      <c r="B7010" s="92" t="str">
        <f>IF(E7010="","",VLOOKUP(E7010,[1]PROJECTES!$C$14:$G$5000,2,FALSE))</f>
        <v/>
      </c>
      <c r="C7010" s="121"/>
      <c r="D7010" s="93" t="str">
        <f>IF(E7010="","",VLOOKUP(E7010,[1]PROJECTES!$C$14:$G$5000,5,FALSE))</f>
        <v/>
      </c>
      <c r="E7010" s="117"/>
      <c r="F7010" s="95"/>
      <c r="G7010" s="96" t="str">
        <f>IF(E7010="","",VLOOKUP(E7010,[1]PROJECTES!$C$14:$G$5000,4,FALSE))</f>
        <v/>
      </c>
      <c r="H7010" s="118"/>
      <c r="I7010" s="97" t="str">
        <f>IF(H7010="","",VLOOKUP(H7010,BD!B$2:C$16,2,FALSE))</f>
        <v/>
      </c>
      <c r="J7010" s="98"/>
      <c r="K7010" s="135" t="str">
        <f t="shared" si="230"/>
        <v/>
      </c>
      <c r="L7010" s="99" t="str">
        <f t="shared" ca="1" si="231"/>
        <v>-</v>
      </c>
      <c r="M7010" s="93" t="str">
        <f>IF(E7010="","",VLOOKUP(E7010,[1]PROJECTES!$C$14:$Z$5000,21,FALSE))</f>
        <v/>
      </c>
      <c r="N7010" s="100"/>
      <c r="O7010" s="72" t="s">
        <v>229</v>
      </c>
      <c r="P7010" s="101"/>
      <c r="Q7010" s="132"/>
      <c r="R7010" s="102"/>
      <c r="S7010" s="91"/>
    </row>
    <row r="7011" spans="1:19" s="104" customFormat="1" ht="12.75" customHeight="1" x14ac:dyDescent="0.25">
      <c r="A7011" s="121"/>
      <c r="B7011" s="92" t="str">
        <f>IF(E7011="","",VLOOKUP(E7011,[1]PROJECTES!$C$14:$G$5000,2,FALSE))</f>
        <v/>
      </c>
      <c r="C7011" s="121"/>
      <c r="D7011" s="93" t="str">
        <f>IF(E7011="","",VLOOKUP(E7011,[1]PROJECTES!$C$14:$G$5000,5,FALSE))</f>
        <v/>
      </c>
      <c r="E7011" s="117"/>
      <c r="F7011" s="95"/>
      <c r="G7011" s="96" t="str">
        <f>IF(E7011="","",VLOOKUP(E7011,[1]PROJECTES!$C$14:$G$5000,4,FALSE))</f>
        <v/>
      </c>
      <c r="H7011" s="118"/>
      <c r="I7011" s="97" t="str">
        <f>IF(H7011="","",VLOOKUP(H7011,BD!B$2:C$16,2,FALSE))</f>
        <v/>
      </c>
      <c r="J7011" s="98"/>
      <c r="K7011" s="135" t="str">
        <f t="shared" si="230"/>
        <v/>
      </c>
      <c r="L7011" s="99" t="str">
        <f t="shared" ca="1" si="231"/>
        <v>-</v>
      </c>
      <c r="M7011" s="93" t="str">
        <f>IF(E7011="","",VLOOKUP(E7011,[1]PROJECTES!$C$14:$Z$5000,21,FALSE))</f>
        <v/>
      </c>
      <c r="N7011" s="100"/>
      <c r="O7011" s="72" t="s">
        <v>229</v>
      </c>
      <c r="P7011" s="101"/>
      <c r="Q7011" s="132"/>
      <c r="R7011" s="102"/>
      <c r="S7011" s="91"/>
    </row>
    <row r="7012" spans="1:19" s="104" customFormat="1" ht="12.75" customHeight="1" x14ac:dyDescent="0.25">
      <c r="A7012" s="121"/>
      <c r="B7012" s="92" t="str">
        <f>IF(E7012="","",VLOOKUP(E7012,[1]PROJECTES!$C$14:$G$5000,2,FALSE))</f>
        <v/>
      </c>
      <c r="C7012" s="121"/>
      <c r="D7012" s="93" t="str">
        <f>IF(E7012="","",VLOOKUP(E7012,[1]PROJECTES!$C$14:$G$5000,5,FALSE))</f>
        <v/>
      </c>
      <c r="E7012" s="117"/>
      <c r="F7012" s="95"/>
      <c r="G7012" s="96" t="str">
        <f>IF(E7012="","",VLOOKUP(E7012,[1]PROJECTES!$C$14:$G$5000,4,FALSE))</f>
        <v/>
      </c>
      <c r="H7012" s="118"/>
      <c r="I7012" s="97" t="str">
        <f>IF(H7012="","",VLOOKUP(H7012,BD!B$2:C$16,2,FALSE))</f>
        <v/>
      </c>
      <c r="J7012" s="98"/>
      <c r="K7012" s="135" t="str">
        <f t="shared" si="230"/>
        <v/>
      </c>
      <c r="L7012" s="99" t="str">
        <f t="shared" ca="1" si="231"/>
        <v>-</v>
      </c>
      <c r="M7012" s="93" t="str">
        <f>IF(E7012="","",VLOOKUP(E7012,[1]PROJECTES!$C$14:$Z$5000,21,FALSE))</f>
        <v/>
      </c>
      <c r="N7012" s="100"/>
      <c r="O7012" s="72" t="s">
        <v>229</v>
      </c>
      <c r="P7012" s="101"/>
      <c r="Q7012" s="132"/>
      <c r="R7012" s="102"/>
      <c r="S7012" s="91"/>
    </row>
    <row r="7013" spans="1:19" s="104" customFormat="1" ht="12.75" customHeight="1" x14ac:dyDescent="0.25">
      <c r="A7013" s="121"/>
      <c r="B7013" s="92" t="str">
        <f>IF(E7013="","",VLOOKUP(E7013,[1]PROJECTES!$C$14:$G$5000,2,FALSE))</f>
        <v/>
      </c>
      <c r="C7013" s="121"/>
      <c r="D7013" s="93" t="str">
        <f>IF(E7013="","",VLOOKUP(E7013,[1]PROJECTES!$C$14:$G$5000,5,FALSE))</f>
        <v/>
      </c>
      <c r="E7013" s="117"/>
      <c r="F7013" s="95"/>
      <c r="G7013" s="96" t="str">
        <f>IF(E7013="","",VLOOKUP(E7013,[1]PROJECTES!$C$14:$G$5000,4,FALSE))</f>
        <v/>
      </c>
      <c r="H7013" s="118"/>
      <c r="I7013" s="97" t="str">
        <f>IF(H7013="","",VLOOKUP(H7013,BD!B$2:C$16,2,FALSE))</f>
        <v/>
      </c>
      <c r="J7013" s="98"/>
      <c r="K7013" s="135" t="str">
        <f t="shared" si="230"/>
        <v/>
      </c>
      <c r="L7013" s="99" t="str">
        <f t="shared" ca="1" si="231"/>
        <v>-</v>
      </c>
      <c r="M7013" s="93" t="str">
        <f>IF(E7013="","",VLOOKUP(E7013,[1]PROJECTES!$C$14:$Z$5000,21,FALSE))</f>
        <v/>
      </c>
      <c r="N7013" s="100"/>
      <c r="O7013" s="72" t="s">
        <v>229</v>
      </c>
      <c r="P7013" s="101"/>
      <c r="Q7013" s="132"/>
      <c r="R7013" s="102"/>
      <c r="S7013" s="91"/>
    </row>
    <row r="7014" spans="1:19" s="104" customFormat="1" ht="12.75" customHeight="1" x14ac:dyDescent="0.25">
      <c r="A7014" s="121"/>
      <c r="B7014" s="92" t="str">
        <f>IF(E7014="","",VLOOKUP(E7014,[1]PROJECTES!$C$14:$G$5000,2,FALSE))</f>
        <v/>
      </c>
      <c r="C7014" s="121"/>
      <c r="D7014" s="93" t="str">
        <f>IF(E7014="","",VLOOKUP(E7014,[1]PROJECTES!$C$14:$G$5000,5,FALSE))</f>
        <v/>
      </c>
      <c r="E7014" s="117"/>
      <c r="F7014" s="95"/>
      <c r="G7014" s="96" t="str">
        <f>IF(E7014="","",VLOOKUP(E7014,[1]PROJECTES!$C$14:$G$5000,4,FALSE))</f>
        <v/>
      </c>
      <c r="H7014" s="118"/>
      <c r="I7014" s="97" t="str">
        <f>IF(H7014="","",VLOOKUP(H7014,BD!B$2:C$16,2,FALSE))</f>
        <v/>
      </c>
      <c r="J7014" s="98"/>
      <c r="K7014" s="135" t="str">
        <f t="shared" si="230"/>
        <v/>
      </c>
      <c r="L7014" s="99" t="str">
        <f t="shared" ca="1" si="231"/>
        <v>-</v>
      </c>
      <c r="M7014" s="93" t="str">
        <f>IF(E7014="","",VLOOKUP(E7014,[1]PROJECTES!$C$14:$Z$5000,21,FALSE))</f>
        <v/>
      </c>
      <c r="N7014" s="100"/>
      <c r="O7014" s="72" t="s">
        <v>229</v>
      </c>
      <c r="P7014" s="101"/>
      <c r="Q7014" s="132"/>
      <c r="R7014" s="102"/>
      <c r="S7014" s="91"/>
    </row>
    <row r="7015" spans="1:19" s="104" customFormat="1" ht="12.75" customHeight="1" x14ac:dyDescent="0.25">
      <c r="A7015" s="121"/>
      <c r="B7015" s="92" t="str">
        <f>IF(E7015="","",VLOOKUP(E7015,[1]PROJECTES!$C$14:$G$5000,2,FALSE))</f>
        <v/>
      </c>
      <c r="C7015" s="121"/>
      <c r="D7015" s="93" t="str">
        <f>IF(E7015="","",VLOOKUP(E7015,[1]PROJECTES!$C$14:$G$5000,5,FALSE))</f>
        <v/>
      </c>
      <c r="E7015" s="117"/>
      <c r="F7015" s="95"/>
      <c r="G7015" s="96" t="str">
        <f>IF(E7015="","",VLOOKUP(E7015,[1]PROJECTES!$C$14:$G$5000,4,FALSE))</f>
        <v/>
      </c>
      <c r="H7015" s="118"/>
      <c r="I7015" s="97" t="str">
        <f>IF(H7015="","",VLOOKUP(H7015,BD!B$2:C$16,2,FALSE))</f>
        <v/>
      </c>
      <c r="J7015" s="98"/>
      <c r="K7015" s="135" t="str">
        <f t="shared" si="230"/>
        <v/>
      </c>
      <c r="L7015" s="99" t="str">
        <f t="shared" ca="1" si="231"/>
        <v>-</v>
      </c>
      <c r="M7015" s="93" t="str">
        <f>IF(E7015="","",VLOOKUP(E7015,[1]PROJECTES!$C$14:$Z$5000,21,FALSE))</f>
        <v/>
      </c>
      <c r="N7015" s="100"/>
      <c r="O7015" s="72" t="s">
        <v>229</v>
      </c>
      <c r="P7015" s="101"/>
      <c r="Q7015" s="132"/>
      <c r="R7015" s="102"/>
      <c r="S7015" s="91"/>
    </row>
    <row r="7016" spans="1:19" s="104" customFormat="1" ht="12.75" customHeight="1" x14ac:dyDescent="0.25">
      <c r="A7016" s="121"/>
      <c r="B7016" s="92" t="str">
        <f>IF(E7016="","",VLOOKUP(E7016,[1]PROJECTES!$C$14:$G$5000,2,FALSE))</f>
        <v/>
      </c>
      <c r="C7016" s="121"/>
      <c r="D7016" s="93" t="str">
        <f>IF(E7016="","",VLOOKUP(E7016,[1]PROJECTES!$C$14:$G$5000,5,FALSE))</f>
        <v/>
      </c>
      <c r="E7016" s="117"/>
      <c r="F7016" s="95"/>
      <c r="G7016" s="96" t="str">
        <f>IF(E7016="","",VLOOKUP(E7016,[1]PROJECTES!$C$14:$G$5000,4,FALSE))</f>
        <v/>
      </c>
      <c r="H7016" s="118"/>
      <c r="I7016" s="97" t="str">
        <f>IF(H7016="","",VLOOKUP(H7016,BD!B$2:C$16,2,FALSE))</f>
        <v/>
      </c>
      <c r="J7016" s="98"/>
      <c r="K7016" s="135" t="str">
        <f t="shared" si="230"/>
        <v/>
      </c>
      <c r="L7016" s="99" t="str">
        <f t="shared" ca="1" si="231"/>
        <v>-</v>
      </c>
      <c r="M7016" s="93" t="str">
        <f>IF(E7016="","",VLOOKUP(E7016,[1]PROJECTES!$C$14:$Z$5000,21,FALSE))</f>
        <v/>
      </c>
      <c r="N7016" s="100"/>
      <c r="O7016" s="72" t="s">
        <v>229</v>
      </c>
      <c r="P7016" s="101"/>
      <c r="Q7016" s="132"/>
      <c r="R7016" s="102"/>
      <c r="S7016" s="91"/>
    </row>
    <row r="7017" spans="1:19" s="104" customFormat="1" ht="12.75" customHeight="1" x14ac:dyDescent="0.25">
      <c r="A7017" s="121"/>
      <c r="B7017" s="92" t="str">
        <f>IF(E7017="","",VLOOKUP(E7017,[1]PROJECTES!$C$14:$G$5000,2,FALSE))</f>
        <v/>
      </c>
      <c r="C7017" s="121"/>
      <c r="D7017" s="93" t="str">
        <f>IF(E7017="","",VLOOKUP(E7017,[1]PROJECTES!$C$14:$G$5000,5,FALSE))</f>
        <v/>
      </c>
      <c r="E7017" s="117"/>
      <c r="F7017" s="95"/>
      <c r="G7017" s="96" t="str">
        <f>IF(E7017="","",VLOOKUP(E7017,[1]PROJECTES!$C$14:$G$5000,4,FALSE))</f>
        <v/>
      </c>
      <c r="H7017" s="118"/>
      <c r="I7017" s="97" t="str">
        <f>IF(H7017="","",VLOOKUP(H7017,BD!B$2:C$16,2,FALSE))</f>
        <v/>
      </c>
      <c r="J7017" s="98"/>
      <c r="K7017" s="135" t="str">
        <f t="shared" si="230"/>
        <v/>
      </c>
      <c r="L7017" s="99" t="str">
        <f t="shared" ca="1" si="231"/>
        <v>-</v>
      </c>
      <c r="M7017" s="93" t="str">
        <f>IF(E7017="","",VLOOKUP(E7017,[1]PROJECTES!$C$14:$Z$5000,21,FALSE))</f>
        <v/>
      </c>
      <c r="N7017" s="100"/>
      <c r="O7017" s="72" t="s">
        <v>229</v>
      </c>
      <c r="P7017" s="101"/>
      <c r="Q7017" s="132"/>
      <c r="R7017" s="102"/>
      <c r="S7017" s="91"/>
    </row>
    <row r="7018" spans="1:19" s="104" customFormat="1" ht="12.75" customHeight="1" x14ac:dyDescent="0.25">
      <c r="A7018" s="121"/>
      <c r="B7018" s="92" t="str">
        <f>IF(E7018="","",VLOOKUP(E7018,[1]PROJECTES!$C$14:$G$5000,2,FALSE))</f>
        <v/>
      </c>
      <c r="C7018" s="121"/>
      <c r="D7018" s="93" t="str">
        <f>IF(E7018="","",VLOOKUP(E7018,[1]PROJECTES!$C$14:$G$5000,5,FALSE))</f>
        <v/>
      </c>
      <c r="E7018" s="117"/>
      <c r="F7018" s="95"/>
      <c r="G7018" s="96" t="str">
        <f>IF(E7018="","",VLOOKUP(E7018,[1]PROJECTES!$C$14:$G$5000,4,FALSE))</f>
        <v/>
      </c>
      <c r="H7018" s="118"/>
      <c r="I7018" s="97" t="str">
        <f>IF(H7018="","",VLOOKUP(H7018,BD!B$2:C$16,2,FALSE))</f>
        <v/>
      </c>
      <c r="J7018" s="98"/>
      <c r="K7018" s="135" t="str">
        <f t="shared" si="230"/>
        <v/>
      </c>
      <c r="L7018" s="99" t="str">
        <f t="shared" ca="1" si="231"/>
        <v>-</v>
      </c>
      <c r="M7018" s="93" t="str">
        <f>IF(E7018="","",VLOOKUP(E7018,[1]PROJECTES!$C$14:$Z$5000,21,FALSE))</f>
        <v/>
      </c>
      <c r="N7018" s="100"/>
      <c r="O7018" s="72" t="s">
        <v>229</v>
      </c>
      <c r="P7018" s="101"/>
      <c r="Q7018" s="132"/>
      <c r="R7018" s="102"/>
      <c r="S7018" s="91"/>
    </row>
    <row r="7019" spans="1:19" s="104" customFormat="1" ht="12.75" customHeight="1" x14ac:dyDescent="0.25">
      <c r="A7019" s="121"/>
      <c r="B7019" s="92" t="str">
        <f>IF(E7019="","",VLOOKUP(E7019,[1]PROJECTES!$C$14:$G$5000,2,FALSE))</f>
        <v/>
      </c>
      <c r="C7019" s="121"/>
      <c r="D7019" s="93" t="str">
        <f>IF(E7019="","",VLOOKUP(E7019,[1]PROJECTES!$C$14:$G$5000,5,FALSE))</f>
        <v/>
      </c>
      <c r="E7019" s="117"/>
      <c r="F7019" s="95"/>
      <c r="G7019" s="96" t="str">
        <f>IF(E7019="","",VLOOKUP(E7019,[1]PROJECTES!$C$14:$G$5000,4,FALSE))</f>
        <v/>
      </c>
      <c r="H7019" s="118"/>
      <c r="I7019" s="97" t="str">
        <f>IF(H7019="","",VLOOKUP(H7019,BD!B$2:C$16,2,FALSE))</f>
        <v/>
      </c>
      <c r="J7019" s="98"/>
      <c r="K7019" s="135" t="str">
        <f t="shared" si="230"/>
        <v/>
      </c>
      <c r="L7019" s="99" t="str">
        <f t="shared" ca="1" si="231"/>
        <v>-</v>
      </c>
      <c r="M7019" s="93" t="str">
        <f>IF(E7019="","",VLOOKUP(E7019,[1]PROJECTES!$C$14:$Z$5000,21,FALSE))</f>
        <v/>
      </c>
      <c r="N7019" s="100"/>
      <c r="O7019" s="72" t="s">
        <v>229</v>
      </c>
      <c r="P7019" s="101"/>
      <c r="Q7019" s="132"/>
      <c r="R7019" s="102"/>
      <c r="S7019" s="91"/>
    </row>
    <row r="7020" spans="1:19" s="104" customFormat="1" ht="12.75" customHeight="1" x14ac:dyDescent="0.25">
      <c r="A7020" s="121"/>
      <c r="B7020" s="92" t="str">
        <f>IF(E7020="","",VLOOKUP(E7020,[1]PROJECTES!$C$14:$G$5000,2,FALSE))</f>
        <v/>
      </c>
      <c r="C7020" s="121"/>
      <c r="D7020" s="93" t="str">
        <f>IF(E7020="","",VLOOKUP(E7020,[1]PROJECTES!$C$14:$G$5000,5,FALSE))</f>
        <v/>
      </c>
      <c r="E7020" s="117"/>
      <c r="F7020" s="95"/>
      <c r="G7020" s="96" t="str">
        <f>IF(E7020="","",VLOOKUP(E7020,[1]PROJECTES!$C$14:$G$5000,4,FALSE))</f>
        <v/>
      </c>
      <c r="H7020" s="118"/>
      <c r="I7020" s="97" t="str">
        <f>IF(H7020="","",VLOOKUP(H7020,BD!B$2:C$16,2,FALSE))</f>
        <v/>
      </c>
      <c r="J7020" s="98"/>
      <c r="K7020" s="135" t="str">
        <f t="shared" ref="K7020:K7083" si="232">IF(J7020="","",WEEKNUM(J7020,2)-0)</f>
        <v/>
      </c>
      <c r="L7020" s="99" t="str">
        <f t="shared" ref="L7020:L7083" ca="1" si="233">IF(M7020="","-",IF(G7020="TA","-",+M7020-TODAY()))</f>
        <v>-</v>
      </c>
      <c r="M7020" s="93" t="str">
        <f>IF(E7020="","",VLOOKUP(E7020,[1]PROJECTES!$C$14:$Z$5000,21,FALSE))</f>
        <v/>
      </c>
      <c r="N7020" s="100"/>
      <c r="O7020" s="72" t="s">
        <v>229</v>
      </c>
      <c r="P7020" s="101"/>
      <c r="Q7020" s="132"/>
      <c r="R7020" s="102"/>
      <c r="S7020" s="91"/>
    </row>
    <row r="7021" spans="1:19" s="104" customFormat="1" ht="12.75" customHeight="1" x14ac:dyDescent="0.25">
      <c r="A7021" s="121"/>
      <c r="B7021" s="92" t="str">
        <f>IF(E7021="","",VLOOKUP(E7021,[1]PROJECTES!$C$14:$G$5000,2,FALSE))</f>
        <v/>
      </c>
      <c r="C7021" s="121"/>
      <c r="D7021" s="93" t="str">
        <f>IF(E7021="","",VLOOKUP(E7021,[1]PROJECTES!$C$14:$G$5000,5,FALSE))</f>
        <v/>
      </c>
      <c r="E7021" s="117"/>
      <c r="F7021" s="95"/>
      <c r="G7021" s="96" t="str">
        <f>IF(E7021="","",VLOOKUP(E7021,[1]PROJECTES!$C$14:$G$5000,4,FALSE))</f>
        <v/>
      </c>
      <c r="H7021" s="118"/>
      <c r="I7021" s="97" t="str">
        <f>IF(H7021="","",VLOOKUP(H7021,BD!B$2:C$16,2,FALSE))</f>
        <v/>
      </c>
      <c r="J7021" s="98"/>
      <c r="K7021" s="135" t="str">
        <f t="shared" si="232"/>
        <v/>
      </c>
      <c r="L7021" s="99" t="str">
        <f t="shared" ca="1" si="233"/>
        <v>-</v>
      </c>
      <c r="M7021" s="93" t="str">
        <f>IF(E7021="","",VLOOKUP(E7021,[1]PROJECTES!$C$14:$Z$5000,21,FALSE))</f>
        <v/>
      </c>
      <c r="N7021" s="100"/>
      <c r="O7021" s="72" t="s">
        <v>229</v>
      </c>
      <c r="P7021" s="101"/>
      <c r="Q7021" s="132"/>
      <c r="R7021" s="102"/>
      <c r="S7021" s="91"/>
    </row>
    <row r="7022" spans="1:19" s="104" customFormat="1" ht="12.75" customHeight="1" x14ac:dyDescent="0.25">
      <c r="A7022" s="121"/>
      <c r="B7022" s="92" t="str">
        <f>IF(E7022="","",VLOOKUP(E7022,[1]PROJECTES!$C$14:$G$5000,2,FALSE))</f>
        <v/>
      </c>
      <c r="C7022" s="121"/>
      <c r="D7022" s="93" t="str">
        <f>IF(E7022="","",VLOOKUP(E7022,[1]PROJECTES!$C$14:$G$5000,5,FALSE))</f>
        <v/>
      </c>
      <c r="E7022" s="117"/>
      <c r="F7022" s="95"/>
      <c r="G7022" s="96" t="str">
        <f>IF(E7022="","",VLOOKUP(E7022,[1]PROJECTES!$C$14:$G$5000,4,FALSE))</f>
        <v/>
      </c>
      <c r="H7022" s="118"/>
      <c r="I7022" s="97" t="str">
        <f>IF(H7022="","",VLOOKUP(H7022,BD!B$2:C$16,2,FALSE))</f>
        <v/>
      </c>
      <c r="J7022" s="98"/>
      <c r="K7022" s="135" t="str">
        <f t="shared" si="232"/>
        <v/>
      </c>
      <c r="L7022" s="99" t="str">
        <f t="shared" ca="1" si="233"/>
        <v>-</v>
      </c>
      <c r="M7022" s="93" t="str">
        <f>IF(E7022="","",VLOOKUP(E7022,[1]PROJECTES!$C$14:$Z$5000,21,FALSE))</f>
        <v/>
      </c>
      <c r="N7022" s="100"/>
      <c r="O7022" s="72" t="s">
        <v>229</v>
      </c>
      <c r="P7022" s="101"/>
      <c r="Q7022" s="132"/>
      <c r="R7022" s="102"/>
      <c r="S7022" s="91"/>
    </row>
    <row r="7023" spans="1:19" s="104" customFormat="1" ht="12.75" customHeight="1" x14ac:dyDescent="0.25">
      <c r="A7023" s="121"/>
      <c r="B7023" s="92" t="str">
        <f>IF(E7023="","",VLOOKUP(E7023,[1]PROJECTES!$C$14:$G$5000,2,FALSE))</f>
        <v/>
      </c>
      <c r="C7023" s="121"/>
      <c r="D7023" s="93" t="str">
        <f>IF(E7023="","",VLOOKUP(E7023,[1]PROJECTES!$C$14:$G$5000,5,FALSE))</f>
        <v/>
      </c>
      <c r="E7023" s="117"/>
      <c r="F7023" s="95"/>
      <c r="G7023" s="96" t="str">
        <f>IF(E7023="","",VLOOKUP(E7023,[1]PROJECTES!$C$14:$G$5000,4,FALSE))</f>
        <v/>
      </c>
      <c r="H7023" s="118"/>
      <c r="I7023" s="97" t="str">
        <f>IF(H7023="","",VLOOKUP(H7023,BD!B$2:C$16,2,FALSE))</f>
        <v/>
      </c>
      <c r="J7023" s="98"/>
      <c r="K7023" s="135" t="str">
        <f t="shared" si="232"/>
        <v/>
      </c>
      <c r="L7023" s="99" t="str">
        <f t="shared" ca="1" si="233"/>
        <v>-</v>
      </c>
      <c r="M7023" s="93" t="str">
        <f>IF(E7023="","",VLOOKUP(E7023,[1]PROJECTES!$C$14:$Z$5000,21,FALSE))</f>
        <v/>
      </c>
      <c r="N7023" s="100"/>
      <c r="O7023" s="72" t="s">
        <v>229</v>
      </c>
      <c r="P7023" s="101"/>
      <c r="Q7023" s="132"/>
      <c r="R7023" s="102"/>
      <c r="S7023" s="91"/>
    </row>
    <row r="7024" spans="1:19" s="104" customFormat="1" ht="12.75" customHeight="1" x14ac:dyDescent="0.25">
      <c r="A7024" s="121"/>
      <c r="B7024" s="92" t="str">
        <f>IF(E7024="","",VLOOKUP(E7024,[1]PROJECTES!$C$14:$G$5000,2,FALSE))</f>
        <v/>
      </c>
      <c r="C7024" s="121"/>
      <c r="D7024" s="93" t="str">
        <f>IF(E7024="","",VLOOKUP(E7024,[1]PROJECTES!$C$14:$G$5000,5,FALSE))</f>
        <v/>
      </c>
      <c r="E7024" s="117"/>
      <c r="F7024" s="95"/>
      <c r="G7024" s="96" t="str">
        <f>IF(E7024="","",VLOOKUP(E7024,[1]PROJECTES!$C$14:$G$5000,4,FALSE))</f>
        <v/>
      </c>
      <c r="H7024" s="118"/>
      <c r="I7024" s="97" t="str">
        <f>IF(H7024="","",VLOOKUP(H7024,BD!B$2:C$16,2,FALSE))</f>
        <v/>
      </c>
      <c r="J7024" s="98"/>
      <c r="K7024" s="135" t="str">
        <f t="shared" si="232"/>
        <v/>
      </c>
      <c r="L7024" s="99" t="str">
        <f t="shared" ca="1" si="233"/>
        <v>-</v>
      </c>
      <c r="M7024" s="93" t="str">
        <f>IF(E7024="","",VLOOKUP(E7024,[1]PROJECTES!$C$14:$Z$5000,21,FALSE))</f>
        <v/>
      </c>
      <c r="N7024" s="100"/>
      <c r="O7024" s="72" t="s">
        <v>229</v>
      </c>
      <c r="P7024" s="101"/>
      <c r="Q7024" s="132"/>
      <c r="R7024" s="102"/>
      <c r="S7024" s="91"/>
    </row>
    <row r="7025" spans="1:19" s="104" customFormat="1" ht="12.75" customHeight="1" x14ac:dyDescent="0.25">
      <c r="A7025" s="121"/>
      <c r="B7025" s="92" t="str">
        <f>IF(E7025="","",VLOOKUP(E7025,[1]PROJECTES!$C$14:$G$5000,2,FALSE))</f>
        <v/>
      </c>
      <c r="C7025" s="121"/>
      <c r="D7025" s="93" t="str">
        <f>IF(E7025="","",VLOOKUP(E7025,[1]PROJECTES!$C$14:$G$5000,5,FALSE))</f>
        <v/>
      </c>
      <c r="E7025" s="117"/>
      <c r="F7025" s="95"/>
      <c r="G7025" s="96" t="str">
        <f>IF(E7025="","",VLOOKUP(E7025,[1]PROJECTES!$C$14:$G$5000,4,FALSE))</f>
        <v/>
      </c>
      <c r="H7025" s="118"/>
      <c r="I7025" s="97" t="str">
        <f>IF(H7025="","",VLOOKUP(H7025,BD!B$2:C$16,2,FALSE))</f>
        <v/>
      </c>
      <c r="J7025" s="98"/>
      <c r="K7025" s="135" t="str">
        <f t="shared" si="232"/>
        <v/>
      </c>
      <c r="L7025" s="99" t="str">
        <f t="shared" ca="1" si="233"/>
        <v>-</v>
      </c>
      <c r="M7025" s="93" t="str">
        <f>IF(E7025="","",VLOOKUP(E7025,[1]PROJECTES!$C$14:$Z$5000,21,FALSE))</f>
        <v/>
      </c>
      <c r="N7025" s="100"/>
      <c r="O7025" s="72" t="s">
        <v>229</v>
      </c>
      <c r="P7025" s="101"/>
      <c r="Q7025" s="132"/>
      <c r="R7025" s="102"/>
      <c r="S7025" s="91"/>
    </row>
    <row r="7026" spans="1:19" s="104" customFormat="1" ht="12.75" customHeight="1" x14ac:dyDescent="0.25">
      <c r="A7026" s="121"/>
      <c r="B7026" s="92" t="str">
        <f>IF(E7026="","",VLOOKUP(E7026,[1]PROJECTES!$C$14:$G$5000,2,FALSE))</f>
        <v/>
      </c>
      <c r="C7026" s="121"/>
      <c r="D7026" s="93" t="str">
        <f>IF(E7026="","",VLOOKUP(E7026,[1]PROJECTES!$C$14:$G$5000,5,FALSE))</f>
        <v/>
      </c>
      <c r="E7026" s="117"/>
      <c r="F7026" s="95"/>
      <c r="G7026" s="96" t="str">
        <f>IF(E7026="","",VLOOKUP(E7026,[1]PROJECTES!$C$14:$G$5000,4,FALSE))</f>
        <v/>
      </c>
      <c r="H7026" s="118"/>
      <c r="I7026" s="97" t="str">
        <f>IF(H7026="","",VLOOKUP(H7026,BD!B$2:C$16,2,FALSE))</f>
        <v/>
      </c>
      <c r="J7026" s="98"/>
      <c r="K7026" s="135" t="str">
        <f t="shared" si="232"/>
        <v/>
      </c>
      <c r="L7026" s="99" t="str">
        <f t="shared" ca="1" si="233"/>
        <v>-</v>
      </c>
      <c r="M7026" s="93" t="str">
        <f>IF(E7026="","",VLOOKUP(E7026,[1]PROJECTES!$C$14:$Z$5000,21,FALSE))</f>
        <v/>
      </c>
      <c r="N7026" s="100"/>
      <c r="O7026" s="72" t="s">
        <v>229</v>
      </c>
      <c r="P7026" s="101"/>
      <c r="Q7026" s="132"/>
      <c r="R7026" s="102"/>
      <c r="S7026" s="91"/>
    </row>
    <row r="7027" spans="1:19" s="104" customFormat="1" ht="12.75" customHeight="1" x14ac:dyDescent="0.25">
      <c r="A7027" s="121"/>
      <c r="B7027" s="92" t="str">
        <f>IF(E7027="","",VLOOKUP(E7027,[1]PROJECTES!$C$14:$G$5000,2,FALSE))</f>
        <v/>
      </c>
      <c r="C7027" s="121"/>
      <c r="D7027" s="93" t="str">
        <f>IF(E7027="","",VLOOKUP(E7027,[1]PROJECTES!$C$14:$G$5000,5,FALSE))</f>
        <v/>
      </c>
      <c r="E7027" s="117"/>
      <c r="F7027" s="95"/>
      <c r="G7027" s="96" t="str">
        <f>IF(E7027="","",VLOOKUP(E7027,[1]PROJECTES!$C$14:$G$5000,4,FALSE))</f>
        <v/>
      </c>
      <c r="H7027" s="118"/>
      <c r="I7027" s="97" t="str">
        <f>IF(H7027="","",VLOOKUP(H7027,BD!B$2:C$16,2,FALSE))</f>
        <v/>
      </c>
      <c r="J7027" s="98"/>
      <c r="K7027" s="135" t="str">
        <f t="shared" si="232"/>
        <v/>
      </c>
      <c r="L7027" s="99" t="str">
        <f t="shared" ca="1" si="233"/>
        <v>-</v>
      </c>
      <c r="M7027" s="93" t="str">
        <f>IF(E7027="","",VLOOKUP(E7027,[1]PROJECTES!$C$14:$Z$5000,21,FALSE))</f>
        <v/>
      </c>
      <c r="N7027" s="100"/>
      <c r="O7027" s="72" t="s">
        <v>229</v>
      </c>
      <c r="P7027" s="101"/>
      <c r="Q7027" s="132"/>
      <c r="R7027" s="102"/>
      <c r="S7027" s="91"/>
    </row>
    <row r="7028" spans="1:19" s="104" customFormat="1" ht="12.75" customHeight="1" x14ac:dyDescent="0.25">
      <c r="A7028" s="121"/>
      <c r="B7028" s="92" t="str">
        <f>IF(E7028="","",VLOOKUP(E7028,[1]PROJECTES!$C$14:$G$5000,2,FALSE))</f>
        <v/>
      </c>
      <c r="C7028" s="121"/>
      <c r="D7028" s="93" t="str">
        <f>IF(E7028="","",VLOOKUP(E7028,[1]PROJECTES!$C$14:$G$5000,5,FALSE))</f>
        <v/>
      </c>
      <c r="E7028" s="117"/>
      <c r="F7028" s="95"/>
      <c r="G7028" s="96" t="str">
        <f>IF(E7028="","",VLOOKUP(E7028,[1]PROJECTES!$C$14:$G$5000,4,FALSE))</f>
        <v/>
      </c>
      <c r="H7028" s="118"/>
      <c r="I7028" s="97" t="str">
        <f>IF(H7028="","",VLOOKUP(H7028,BD!B$2:C$16,2,FALSE))</f>
        <v/>
      </c>
      <c r="J7028" s="98"/>
      <c r="K7028" s="135" t="str">
        <f t="shared" si="232"/>
        <v/>
      </c>
      <c r="L7028" s="99" t="str">
        <f t="shared" ca="1" si="233"/>
        <v>-</v>
      </c>
      <c r="M7028" s="93" t="str">
        <f>IF(E7028="","",VLOOKUP(E7028,[1]PROJECTES!$C$14:$Z$5000,21,FALSE))</f>
        <v/>
      </c>
      <c r="N7028" s="100"/>
      <c r="O7028" s="72" t="s">
        <v>229</v>
      </c>
      <c r="P7028" s="101"/>
      <c r="Q7028" s="132"/>
      <c r="R7028" s="102"/>
      <c r="S7028" s="91"/>
    </row>
    <row r="7029" spans="1:19" s="104" customFormat="1" ht="12.75" customHeight="1" x14ac:dyDescent="0.25">
      <c r="A7029" s="121"/>
      <c r="B7029" s="92" t="str">
        <f>IF(E7029="","",VLOOKUP(E7029,[1]PROJECTES!$C$14:$G$5000,2,FALSE))</f>
        <v/>
      </c>
      <c r="C7029" s="121"/>
      <c r="D7029" s="93" t="str">
        <f>IF(E7029="","",VLOOKUP(E7029,[1]PROJECTES!$C$14:$G$5000,5,FALSE))</f>
        <v/>
      </c>
      <c r="E7029" s="117"/>
      <c r="F7029" s="95"/>
      <c r="G7029" s="96" t="str">
        <f>IF(E7029="","",VLOOKUP(E7029,[1]PROJECTES!$C$14:$G$5000,4,FALSE))</f>
        <v/>
      </c>
      <c r="H7029" s="118"/>
      <c r="I7029" s="97" t="str">
        <f>IF(H7029="","",VLOOKUP(H7029,BD!B$2:C$16,2,FALSE))</f>
        <v/>
      </c>
      <c r="J7029" s="98"/>
      <c r="K7029" s="135" t="str">
        <f t="shared" si="232"/>
        <v/>
      </c>
      <c r="L7029" s="99" t="str">
        <f t="shared" ca="1" si="233"/>
        <v>-</v>
      </c>
      <c r="M7029" s="93" t="str">
        <f>IF(E7029="","",VLOOKUP(E7029,[1]PROJECTES!$C$14:$Z$5000,21,FALSE))</f>
        <v/>
      </c>
      <c r="N7029" s="100"/>
      <c r="O7029" s="72" t="s">
        <v>229</v>
      </c>
      <c r="P7029" s="101"/>
      <c r="Q7029" s="132"/>
      <c r="R7029" s="102"/>
      <c r="S7029" s="91"/>
    </row>
    <row r="7030" spans="1:19" s="104" customFormat="1" ht="12.75" customHeight="1" x14ac:dyDescent="0.25">
      <c r="A7030" s="121"/>
      <c r="B7030" s="92" t="str">
        <f>IF(E7030="","",VLOOKUP(E7030,[1]PROJECTES!$C$14:$G$5000,2,FALSE))</f>
        <v/>
      </c>
      <c r="C7030" s="121"/>
      <c r="D7030" s="93" t="str">
        <f>IF(E7030="","",VLOOKUP(E7030,[1]PROJECTES!$C$14:$G$5000,5,FALSE))</f>
        <v/>
      </c>
      <c r="E7030" s="117"/>
      <c r="F7030" s="95"/>
      <c r="G7030" s="96" t="str">
        <f>IF(E7030="","",VLOOKUP(E7030,[1]PROJECTES!$C$14:$G$5000,4,FALSE))</f>
        <v/>
      </c>
      <c r="H7030" s="118"/>
      <c r="I7030" s="97" t="str">
        <f>IF(H7030="","",VLOOKUP(H7030,BD!B$2:C$16,2,FALSE))</f>
        <v/>
      </c>
      <c r="J7030" s="98"/>
      <c r="K7030" s="135" t="str">
        <f t="shared" si="232"/>
        <v/>
      </c>
      <c r="L7030" s="99" t="str">
        <f t="shared" ca="1" si="233"/>
        <v>-</v>
      </c>
      <c r="M7030" s="93" t="str">
        <f>IF(E7030="","",VLOOKUP(E7030,[1]PROJECTES!$C$14:$Z$5000,21,FALSE))</f>
        <v/>
      </c>
      <c r="N7030" s="100"/>
      <c r="O7030" s="72" t="s">
        <v>229</v>
      </c>
      <c r="P7030" s="101"/>
      <c r="Q7030" s="132"/>
      <c r="R7030" s="102"/>
      <c r="S7030" s="91"/>
    </row>
    <row r="7031" spans="1:19" s="104" customFormat="1" ht="12.75" customHeight="1" x14ac:dyDescent="0.25">
      <c r="A7031" s="121"/>
      <c r="B7031" s="92" t="str">
        <f>IF(E7031="","",VLOOKUP(E7031,[1]PROJECTES!$C$14:$G$5000,2,FALSE))</f>
        <v/>
      </c>
      <c r="C7031" s="121"/>
      <c r="D7031" s="93" t="str">
        <f>IF(E7031="","",VLOOKUP(E7031,[1]PROJECTES!$C$14:$G$5000,5,FALSE))</f>
        <v/>
      </c>
      <c r="E7031" s="117"/>
      <c r="F7031" s="95"/>
      <c r="G7031" s="96" t="str">
        <f>IF(E7031="","",VLOOKUP(E7031,[1]PROJECTES!$C$14:$G$5000,4,FALSE))</f>
        <v/>
      </c>
      <c r="H7031" s="118"/>
      <c r="I7031" s="97" t="str">
        <f>IF(H7031="","",VLOOKUP(H7031,BD!B$2:C$16,2,FALSE))</f>
        <v/>
      </c>
      <c r="J7031" s="98"/>
      <c r="K7031" s="135" t="str">
        <f t="shared" si="232"/>
        <v/>
      </c>
      <c r="L7031" s="99" t="str">
        <f t="shared" ca="1" si="233"/>
        <v>-</v>
      </c>
      <c r="M7031" s="93" t="str">
        <f>IF(E7031="","",VLOOKUP(E7031,[1]PROJECTES!$C$14:$Z$5000,21,FALSE))</f>
        <v/>
      </c>
      <c r="N7031" s="100"/>
      <c r="O7031" s="72" t="s">
        <v>229</v>
      </c>
      <c r="P7031" s="101"/>
      <c r="Q7031" s="132"/>
      <c r="R7031" s="102"/>
      <c r="S7031" s="91"/>
    </row>
    <row r="7032" spans="1:19" s="104" customFormat="1" ht="12.75" customHeight="1" x14ac:dyDescent="0.25">
      <c r="A7032" s="121"/>
      <c r="B7032" s="92" t="str">
        <f>IF(E7032="","",VLOOKUP(E7032,[1]PROJECTES!$C$14:$G$5000,2,FALSE))</f>
        <v/>
      </c>
      <c r="C7032" s="121"/>
      <c r="D7032" s="93" t="str">
        <f>IF(E7032="","",VLOOKUP(E7032,[1]PROJECTES!$C$14:$G$5000,5,FALSE))</f>
        <v/>
      </c>
      <c r="E7032" s="117"/>
      <c r="F7032" s="95"/>
      <c r="G7032" s="96" t="str">
        <f>IF(E7032="","",VLOOKUP(E7032,[1]PROJECTES!$C$14:$G$5000,4,FALSE))</f>
        <v/>
      </c>
      <c r="H7032" s="118"/>
      <c r="I7032" s="97" t="str">
        <f>IF(H7032="","",VLOOKUP(H7032,BD!B$2:C$16,2,FALSE))</f>
        <v/>
      </c>
      <c r="J7032" s="98"/>
      <c r="K7032" s="135" t="str">
        <f t="shared" si="232"/>
        <v/>
      </c>
      <c r="L7032" s="99" t="str">
        <f t="shared" ca="1" si="233"/>
        <v>-</v>
      </c>
      <c r="M7032" s="93" t="str">
        <f>IF(E7032="","",VLOOKUP(E7032,[1]PROJECTES!$C$14:$Z$5000,21,FALSE))</f>
        <v/>
      </c>
      <c r="N7032" s="100"/>
      <c r="O7032" s="72" t="s">
        <v>229</v>
      </c>
      <c r="P7032" s="101"/>
      <c r="Q7032" s="132"/>
      <c r="R7032" s="102"/>
      <c r="S7032" s="91"/>
    </row>
    <row r="7033" spans="1:19" s="104" customFormat="1" ht="12.75" customHeight="1" x14ac:dyDescent="0.25">
      <c r="A7033" s="121"/>
      <c r="B7033" s="92" t="str">
        <f>IF(E7033="","",VLOOKUP(E7033,[1]PROJECTES!$C$14:$G$5000,2,FALSE))</f>
        <v/>
      </c>
      <c r="C7033" s="121"/>
      <c r="D7033" s="93" t="str">
        <f>IF(E7033="","",VLOOKUP(E7033,[1]PROJECTES!$C$14:$G$5000,5,FALSE))</f>
        <v/>
      </c>
      <c r="E7033" s="117"/>
      <c r="F7033" s="95"/>
      <c r="G7033" s="96" t="str">
        <f>IF(E7033="","",VLOOKUP(E7033,[1]PROJECTES!$C$14:$G$5000,4,FALSE))</f>
        <v/>
      </c>
      <c r="H7033" s="118"/>
      <c r="I7033" s="97" t="str">
        <f>IF(H7033="","",VLOOKUP(H7033,BD!B$2:C$16,2,FALSE))</f>
        <v/>
      </c>
      <c r="J7033" s="98"/>
      <c r="K7033" s="135" t="str">
        <f t="shared" si="232"/>
        <v/>
      </c>
      <c r="L7033" s="99" t="str">
        <f t="shared" ca="1" si="233"/>
        <v>-</v>
      </c>
      <c r="M7033" s="93" t="str">
        <f>IF(E7033="","",VLOOKUP(E7033,[1]PROJECTES!$C$14:$Z$5000,21,FALSE))</f>
        <v/>
      </c>
      <c r="N7033" s="100"/>
      <c r="O7033" s="72" t="s">
        <v>229</v>
      </c>
      <c r="P7033" s="101"/>
      <c r="Q7033" s="132"/>
      <c r="R7033" s="102"/>
      <c r="S7033" s="91"/>
    </row>
    <row r="7034" spans="1:19" s="104" customFormat="1" ht="12.75" customHeight="1" x14ac:dyDescent="0.25">
      <c r="A7034" s="121"/>
      <c r="B7034" s="92" t="str">
        <f>IF(E7034="","",VLOOKUP(E7034,[1]PROJECTES!$C$14:$G$5000,2,FALSE))</f>
        <v/>
      </c>
      <c r="C7034" s="121"/>
      <c r="D7034" s="93" t="str">
        <f>IF(E7034="","",VLOOKUP(E7034,[1]PROJECTES!$C$14:$G$5000,5,FALSE))</f>
        <v/>
      </c>
      <c r="E7034" s="117"/>
      <c r="F7034" s="95"/>
      <c r="G7034" s="96" t="str">
        <f>IF(E7034="","",VLOOKUP(E7034,[1]PROJECTES!$C$14:$G$5000,4,FALSE))</f>
        <v/>
      </c>
      <c r="H7034" s="118"/>
      <c r="I7034" s="97" t="str">
        <f>IF(H7034="","",VLOOKUP(H7034,BD!B$2:C$16,2,FALSE))</f>
        <v/>
      </c>
      <c r="J7034" s="98"/>
      <c r="K7034" s="135" t="str">
        <f t="shared" si="232"/>
        <v/>
      </c>
      <c r="L7034" s="99" t="str">
        <f t="shared" ca="1" si="233"/>
        <v>-</v>
      </c>
      <c r="M7034" s="93" t="str">
        <f>IF(E7034="","",VLOOKUP(E7034,[1]PROJECTES!$C$14:$Z$5000,21,FALSE))</f>
        <v/>
      </c>
      <c r="N7034" s="100"/>
      <c r="O7034" s="72" t="s">
        <v>229</v>
      </c>
      <c r="P7034" s="101"/>
      <c r="Q7034" s="132"/>
      <c r="R7034" s="102"/>
      <c r="S7034" s="91"/>
    </row>
    <row r="7035" spans="1:19" s="104" customFormat="1" ht="12.75" customHeight="1" x14ac:dyDescent="0.25">
      <c r="A7035" s="121"/>
      <c r="B7035" s="92" t="str">
        <f>IF(E7035="","",VLOOKUP(E7035,[1]PROJECTES!$C$14:$G$5000,2,FALSE))</f>
        <v/>
      </c>
      <c r="C7035" s="121"/>
      <c r="D7035" s="93" t="str">
        <f>IF(E7035="","",VLOOKUP(E7035,[1]PROJECTES!$C$14:$G$5000,5,FALSE))</f>
        <v/>
      </c>
      <c r="E7035" s="117"/>
      <c r="F7035" s="95"/>
      <c r="G7035" s="96" t="str">
        <f>IF(E7035="","",VLOOKUP(E7035,[1]PROJECTES!$C$14:$G$5000,4,FALSE))</f>
        <v/>
      </c>
      <c r="H7035" s="118"/>
      <c r="I7035" s="97" t="str">
        <f>IF(H7035="","",VLOOKUP(H7035,BD!B$2:C$16,2,FALSE))</f>
        <v/>
      </c>
      <c r="J7035" s="98"/>
      <c r="K7035" s="135" t="str">
        <f t="shared" si="232"/>
        <v/>
      </c>
      <c r="L7035" s="99" t="str">
        <f t="shared" ca="1" si="233"/>
        <v>-</v>
      </c>
      <c r="M7035" s="93" t="str">
        <f>IF(E7035="","",VLOOKUP(E7035,[1]PROJECTES!$C$14:$Z$5000,21,FALSE))</f>
        <v/>
      </c>
      <c r="N7035" s="100"/>
      <c r="O7035" s="72" t="s">
        <v>229</v>
      </c>
      <c r="P7035" s="101"/>
      <c r="Q7035" s="132"/>
      <c r="R7035" s="102"/>
      <c r="S7035" s="91"/>
    </row>
    <row r="7036" spans="1:19" s="104" customFormat="1" ht="12.75" customHeight="1" x14ac:dyDescent="0.25">
      <c r="A7036" s="121"/>
      <c r="B7036" s="92" t="str">
        <f>IF(E7036="","",VLOOKUP(E7036,[1]PROJECTES!$C$14:$G$5000,2,FALSE))</f>
        <v/>
      </c>
      <c r="C7036" s="121"/>
      <c r="D7036" s="93" t="str">
        <f>IF(E7036="","",VLOOKUP(E7036,[1]PROJECTES!$C$14:$G$5000,5,FALSE))</f>
        <v/>
      </c>
      <c r="E7036" s="117"/>
      <c r="F7036" s="95"/>
      <c r="G7036" s="96" t="str">
        <f>IF(E7036="","",VLOOKUP(E7036,[1]PROJECTES!$C$14:$G$5000,4,FALSE))</f>
        <v/>
      </c>
      <c r="H7036" s="118"/>
      <c r="I7036" s="97" t="str">
        <f>IF(H7036="","",VLOOKUP(H7036,BD!B$2:C$16,2,FALSE))</f>
        <v/>
      </c>
      <c r="J7036" s="98"/>
      <c r="K7036" s="135" t="str">
        <f t="shared" si="232"/>
        <v/>
      </c>
      <c r="L7036" s="99" t="str">
        <f t="shared" ca="1" si="233"/>
        <v>-</v>
      </c>
      <c r="M7036" s="93" t="str">
        <f>IF(E7036="","",VLOOKUP(E7036,[1]PROJECTES!$C$14:$Z$5000,21,FALSE))</f>
        <v/>
      </c>
      <c r="N7036" s="100"/>
      <c r="O7036" s="72" t="s">
        <v>229</v>
      </c>
      <c r="P7036" s="101"/>
      <c r="Q7036" s="132"/>
      <c r="R7036" s="102"/>
      <c r="S7036" s="91"/>
    </row>
    <row r="7037" spans="1:19" s="104" customFormat="1" ht="12.75" customHeight="1" x14ac:dyDescent="0.25">
      <c r="A7037" s="121"/>
      <c r="B7037" s="92" t="str">
        <f>IF(E7037="","",VLOOKUP(E7037,[1]PROJECTES!$C$14:$G$5000,2,FALSE))</f>
        <v/>
      </c>
      <c r="C7037" s="121"/>
      <c r="D7037" s="93" t="str">
        <f>IF(E7037="","",VLOOKUP(E7037,[1]PROJECTES!$C$14:$G$5000,5,FALSE))</f>
        <v/>
      </c>
      <c r="E7037" s="117"/>
      <c r="F7037" s="95"/>
      <c r="G7037" s="96" t="str">
        <f>IF(E7037="","",VLOOKUP(E7037,[1]PROJECTES!$C$14:$G$5000,4,FALSE))</f>
        <v/>
      </c>
      <c r="H7037" s="118"/>
      <c r="I7037" s="97" t="str">
        <f>IF(H7037="","",VLOOKUP(H7037,BD!B$2:C$16,2,FALSE))</f>
        <v/>
      </c>
      <c r="J7037" s="98"/>
      <c r="K7037" s="135" t="str">
        <f t="shared" si="232"/>
        <v/>
      </c>
      <c r="L7037" s="99" t="str">
        <f t="shared" ca="1" si="233"/>
        <v>-</v>
      </c>
      <c r="M7037" s="93" t="str">
        <f>IF(E7037="","",VLOOKUP(E7037,[1]PROJECTES!$C$14:$Z$5000,21,FALSE))</f>
        <v/>
      </c>
      <c r="N7037" s="100"/>
      <c r="O7037" s="72" t="s">
        <v>229</v>
      </c>
      <c r="P7037" s="101"/>
      <c r="Q7037" s="132"/>
      <c r="R7037" s="102"/>
      <c r="S7037" s="91"/>
    </row>
    <row r="7038" spans="1:19" s="104" customFormat="1" ht="12.75" customHeight="1" x14ac:dyDescent="0.25">
      <c r="A7038" s="121"/>
      <c r="B7038" s="92" t="str">
        <f>IF(E7038="","",VLOOKUP(E7038,[1]PROJECTES!$C$14:$G$5000,2,FALSE))</f>
        <v/>
      </c>
      <c r="C7038" s="121"/>
      <c r="D7038" s="93" t="str">
        <f>IF(E7038="","",VLOOKUP(E7038,[1]PROJECTES!$C$14:$G$5000,5,FALSE))</f>
        <v/>
      </c>
      <c r="E7038" s="117"/>
      <c r="F7038" s="95"/>
      <c r="G7038" s="96" t="str">
        <f>IF(E7038="","",VLOOKUP(E7038,[1]PROJECTES!$C$14:$G$5000,4,FALSE))</f>
        <v/>
      </c>
      <c r="H7038" s="118"/>
      <c r="I7038" s="97" t="str">
        <f>IF(H7038="","",VLOOKUP(H7038,BD!B$2:C$16,2,FALSE))</f>
        <v/>
      </c>
      <c r="J7038" s="98"/>
      <c r="K7038" s="135" t="str">
        <f t="shared" si="232"/>
        <v/>
      </c>
      <c r="L7038" s="99" t="str">
        <f t="shared" ca="1" si="233"/>
        <v>-</v>
      </c>
      <c r="M7038" s="93" t="str">
        <f>IF(E7038="","",VLOOKUP(E7038,[1]PROJECTES!$C$14:$Z$5000,21,FALSE))</f>
        <v/>
      </c>
      <c r="N7038" s="100"/>
      <c r="O7038" s="72" t="s">
        <v>229</v>
      </c>
      <c r="P7038" s="101"/>
      <c r="Q7038" s="132"/>
      <c r="R7038" s="102"/>
      <c r="S7038" s="91"/>
    </row>
    <row r="7039" spans="1:19" s="104" customFormat="1" ht="12.75" customHeight="1" x14ac:dyDescent="0.25">
      <c r="A7039" s="121"/>
      <c r="B7039" s="92" t="str">
        <f>IF(E7039="","",VLOOKUP(E7039,[1]PROJECTES!$C$14:$G$5000,2,FALSE))</f>
        <v/>
      </c>
      <c r="C7039" s="121"/>
      <c r="D7039" s="93" t="str">
        <f>IF(E7039="","",VLOOKUP(E7039,[1]PROJECTES!$C$14:$G$5000,5,FALSE))</f>
        <v/>
      </c>
      <c r="E7039" s="117"/>
      <c r="F7039" s="95"/>
      <c r="G7039" s="96" t="str">
        <f>IF(E7039="","",VLOOKUP(E7039,[1]PROJECTES!$C$14:$G$5000,4,FALSE))</f>
        <v/>
      </c>
      <c r="H7039" s="118"/>
      <c r="I7039" s="97" t="str">
        <f>IF(H7039="","",VLOOKUP(H7039,BD!B$2:C$16,2,FALSE))</f>
        <v/>
      </c>
      <c r="J7039" s="98"/>
      <c r="K7039" s="135" t="str">
        <f t="shared" si="232"/>
        <v/>
      </c>
      <c r="L7039" s="99" t="str">
        <f t="shared" ca="1" si="233"/>
        <v>-</v>
      </c>
      <c r="M7039" s="93" t="str">
        <f>IF(E7039="","",VLOOKUP(E7039,[1]PROJECTES!$C$14:$Z$5000,21,FALSE))</f>
        <v/>
      </c>
      <c r="N7039" s="100"/>
      <c r="O7039" s="72" t="s">
        <v>229</v>
      </c>
      <c r="P7039" s="101"/>
      <c r="Q7039" s="132"/>
      <c r="R7039" s="102"/>
      <c r="S7039" s="91"/>
    </row>
    <row r="7040" spans="1:19" s="104" customFormat="1" ht="12.75" customHeight="1" x14ac:dyDescent="0.25">
      <c r="A7040" s="121"/>
      <c r="B7040" s="92" t="str">
        <f>IF(E7040="","",VLOOKUP(E7040,[1]PROJECTES!$C$14:$G$5000,2,FALSE))</f>
        <v/>
      </c>
      <c r="C7040" s="121"/>
      <c r="D7040" s="93" t="str">
        <f>IF(E7040="","",VLOOKUP(E7040,[1]PROJECTES!$C$14:$G$5000,5,FALSE))</f>
        <v/>
      </c>
      <c r="E7040" s="117"/>
      <c r="F7040" s="95"/>
      <c r="G7040" s="96" t="str">
        <f>IF(E7040="","",VLOOKUP(E7040,[1]PROJECTES!$C$14:$G$5000,4,FALSE))</f>
        <v/>
      </c>
      <c r="H7040" s="118"/>
      <c r="I7040" s="97" t="str">
        <f>IF(H7040="","",VLOOKUP(H7040,BD!B$2:C$16,2,FALSE))</f>
        <v/>
      </c>
      <c r="J7040" s="98"/>
      <c r="K7040" s="135" t="str">
        <f t="shared" si="232"/>
        <v/>
      </c>
      <c r="L7040" s="99" t="str">
        <f t="shared" ca="1" si="233"/>
        <v>-</v>
      </c>
      <c r="M7040" s="93" t="str">
        <f>IF(E7040="","",VLOOKUP(E7040,[1]PROJECTES!$C$14:$Z$5000,21,FALSE))</f>
        <v/>
      </c>
      <c r="N7040" s="100"/>
      <c r="O7040" s="72" t="s">
        <v>229</v>
      </c>
      <c r="P7040" s="101"/>
      <c r="Q7040" s="132"/>
      <c r="R7040" s="102"/>
      <c r="S7040" s="91"/>
    </row>
    <row r="7041" spans="1:19" s="104" customFormat="1" ht="12.75" customHeight="1" x14ac:dyDescent="0.25">
      <c r="A7041" s="121"/>
      <c r="B7041" s="92" t="str">
        <f>IF(E7041="","",VLOOKUP(E7041,[1]PROJECTES!$C$14:$G$5000,2,FALSE))</f>
        <v/>
      </c>
      <c r="C7041" s="121"/>
      <c r="D7041" s="93" t="str">
        <f>IF(E7041="","",VLOOKUP(E7041,[1]PROJECTES!$C$14:$G$5000,5,FALSE))</f>
        <v/>
      </c>
      <c r="E7041" s="117"/>
      <c r="F7041" s="95"/>
      <c r="G7041" s="96" t="str">
        <f>IF(E7041="","",VLOOKUP(E7041,[1]PROJECTES!$C$14:$G$5000,4,FALSE))</f>
        <v/>
      </c>
      <c r="H7041" s="118"/>
      <c r="I7041" s="97" t="str">
        <f>IF(H7041="","",VLOOKUP(H7041,BD!B$2:C$16,2,FALSE))</f>
        <v/>
      </c>
      <c r="J7041" s="98"/>
      <c r="K7041" s="135" t="str">
        <f t="shared" si="232"/>
        <v/>
      </c>
      <c r="L7041" s="99" t="str">
        <f t="shared" ca="1" si="233"/>
        <v>-</v>
      </c>
      <c r="M7041" s="93" t="str">
        <f>IF(E7041="","",VLOOKUP(E7041,[1]PROJECTES!$C$14:$Z$5000,21,FALSE))</f>
        <v/>
      </c>
      <c r="N7041" s="100"/>
      <c r="O7041" s="72" t="s">
        <v>229</v>
      </c>
      <c r="P7041" s="101"/>
      <c r="Q7041" s="132"/>
      <c r="R7041" s="102"/>
      <c r="S7041" s="91"/>
    </row>
    <row r="7042" spans="1:19" s="104" customFormat="1" ht="12.75" customHeight="1" x14ac:dyDescent="0.25">
      <c r="A7042" s="121"/>
      <c r="B7042" s="92" t="str">
        <f>IF(E7042="","",VLOOKUP(E7042,[1]PROJECTES!$C$14:$G$5000,2,FALSE))</f>
        <v/>
      </c>
      <c r="C7042" s="121"/>
      <c r="D7042" s="93" t="str">
        <f>IF(E7042="","",VLOOKUP(E7042,[1]PROJECTES!$C$14:$G$5000,5,FALSE))</f>
        <v/>
      </c>
      <c r="E7042" s="117"/>
      <c r="F7042" s="95"/>
      <c r="G7042" s="96" t="str">
        <f>IF(E7042="","",VLOOKUP(E7042,[1]PROJECTES!$C$14:$G$5000,4,FALSE))</f>
        <v/>
      </c>
      <c r="H7042" s="118"/>
      <c r="I7042" s="97" t="str">
        <f>IF(H7042="","",VLOOKUP(H7042,BD!B$2:C$16,2,FALSE))</f>
        <v/>
      </c>
      <c r="J7042" s="98"/>
      <c r="K7042" s="135" t="str">
        <f t="shared" si="232"/>
        <v/>
      </c>
      <c r="L7042" s="99" t="str">
        <f t="shared" ca="1" si="233"/>
        <v>-</v>
      </c>
      <c r="M7042" s="93" t="str">
        <f>IF(E7042="","",VLOOKUP(E7042,[1]PROJECTES!$C$14:$Z$5000,21,FALSE))</f>
        <v/>
      </c>
      <c r="N7042" s="100"/>
      <c r="O7042" s="72" t="s">
        <v>229</v>
      </c>
      <c r="P7042" s="101"/>
      <c r="Q7042" s="132"/>
      <c r="R7042" s="102"/>
      <c r="S7042" s="91"/>
    </row>
    <row r="7043" spans="1:19" s="104" customFormat="1" ht="12.75" customHeight="1" x14ac:dyDescent="0.25">
      <c r="A7043" s="121"/>
      <c r="B7043" s="92" t="str">
        <f>IF(E7043="","",VLOOKUP(E7043,[1]PROJECTES!$C$14:$G$5000,2,FALSE))</f>
        <v/>
      </c>
      <c r="C7043" s="121"/>
      <c r="D7043" s="93" t="str">
        <f>IF(E7043="","",VLOOKUP(E7043,[1]PROJECTES!$C$14:$G$5000,5,FALSE))</f>
        <v/>
      </c>
      <c r="E7043" s="117"/>
      <c r="F7043" s="95"/>
      <c r="G7043" s="96" t="str">
        <f>IF(E7043="","",VLOOKUP(E7043,[1]PROJECTES!$C$14:$G$5000,4,FALSE))</f>
        <v/>
      </c>
      <c r="H7043" s="118"/>
      <c r="I7043" s="97" t="str">
        <f>IF(H7043="","",VLOOKUP(H7043,BD!B$2:C$16,2,FALSE))</f>
        <v/>
      </c>
      <c r="J7043" s="98"/>
      <c r="K7043" s="135" t="str">
        <f t="shared" si="232"/>
        <v/>
      </c>
      <c r="L7043" s="99" t="str">
        <f t="shared" ca="1" si="233"/>
        <v>-</v>
      </c>
      <c r="M7043" s="93" t="str">
        <f>IF(E7043="","",VLOOKUP(E7043,[1]PROJECTES!$C$14:$Z$5000,21,FALSE))</f>
        <v/>
      </c>
      <c r="N7043" s="100"/>
      <c r="O7043" s="72" t="s">
        <v>229</v>
      </c>
      <c r="P7043" s="101"/>
      <c r="Q7043" s="132"/>
      <c r="R7043" s="102"/>
      <c r="S7043" s="91"/>
    </row>
    <row r="7044" spans="1:19" s="104" customFormat="1" ht="12.75" customHeight="1" x14ac:dyDescent="0.25">
      <c r="A7044" s="121"/>
      <c r="B7044" s="92" t="str">
        <f>IF(E7044="","",VLOOKUP(E7044,[1]PROJECTES!$C$14:$G$5000,2,FALSE))</f>
        <v/>
      </c>
      <c r="C7044" s="121"/>
      <c r="D7044" s="93" t="str">
        <f>IF(E7044="","",VLOOKUP(E7044,[1]PROJECTES!$C$14:$G$5000,5,FALSE))</f>
        <v/>
      </c>
      <c r="E7044" s="117"/>
      <c r="F7044" s="95"/>
      <c r="G7044" s="96" t="str">
        <f>IF(E7044="","",VLOOKUP(E7044,[1]PROJECTES!$C$14:$G$5000,4,FALSE))</f>
        <v/>
      </c>
      <c r="H7044" s="118"/>
      <c r="I7044" s="97" t="str">
        <f>IF(H7044="","",VLOOKUP(H7044,BD!B$2:C$16,2,FALSE))</f>
        <v/>
      </c>
      <c r="J7044" s="98"/>
      <c r="K7044" s="135" t="str">
        <f t="shared" si="232"/>
        <v/>
      </c>
      <c r="L7044" s="99" t="str">
        <f t="shared" ca="1" si="233"/>
        <v>-</v>
      </c>
      <c r="M7044" s="93" t="str">
        <f>IF(E7044="","",VLOOKUP(E7044,[1]PROJECTES!$C$14:$Z$5000,21,FALSE))</f>
        <v/>
      </c>
      <c r="N7044" s="100"/>
      <c r="O7044" s="72" t="s">
        <v>229</v>
      </c>
      <c r="P7044" s="101"/>
      <c r="Q7044" s="132"/>
      <c r="R7044" s="102"/>
      <c r="S7044" s="91"/>
    </row>
    <row r="7045" spans="1:19" s="104" customFormat="1" ht="12.75" customHeight="1" x14ac:dyDescent="0.25">
      <c r="A7045" s="121"/>
      <c r="B7045" s="92" t="str">
        <f>IF(E7045="","",VLOOKUP(E7045,[1]PROJECTES!$C$14:$G$5000,2,FALSE))</f>
        <v/>
      </c>
      <c r="C7045" s="121"/>
      <c r="D7045" s="93" t="str">
        <f>IF(E7045="","",VLOOKUP(E7045,[1]PROJECTES!$C$14:$G$5000,5,FALSE))</f>
        <v/>
      </c>
      <c r="E7045" s="117"/>
      <c r="F7045" s="95"/>
      <c r="G7045" s="96" t="str">
        <f>IF(E7045="","",VLOOKUP(E7045,[1]PROJECTES!$C$14:$G$5000,4,FALSE))</f>
        <v/>
      </c>
      <c r="H7045" s="118"/>
      <c r="I7045" s="97" t="str">
        <f>IF(H7045="","",VLOOKUP(H7045,BD!B$2:C$16,2,FALSE))</f>
        <v/>
      </c>
      <c r="J7045" s="98"/>
      <c r="K7045" s="135" t="str">
        <f t="shared" si="232"/>
        <v/>
      </c>
      <c r="L7045" s="99" t="str">
        <f t="shared" ca="1" si="233"/>
        <v>-</v>
      </c>
      <c r="M7045" s="93" t="str">
        <f>IF(E7045="","",VLOOKUP(E7045,[1]PROJECTES!$C$14:$Z$5000,21,FALSE))</f>
        <v/>
      </c>
      <c r="N7045" s="100"/>
      <c r="O7045" s="72" t="s">
        <v>229</v>
      </c>
      <c r="P7045" s="101"/>
      <c r="Q7045" s="132"/>
      <c r="R7045" s="102"/>
      <c r="S7045" s="91"/>
    </row>
    <row r="7046" spans="1:19" s="104" customFormat="1" ht="12.75" customHeight="1" x14ac:dyDescent="0.25">
      <c r="A7046" s="121"/>
      <c r="B7046" s="92" t="str">
        <f>IF(E7046="","",VLOOKUP(E7046,[1]PROJECTES!$C$14:$G$5000,2,FALSE))</f>
        <v/>
      </c>
      <c r="C7046" s="121"/>
      <c r="D7046" s="93" t="str">
        <f>IF(E7046="","",VLOOKUP(E7046,[1]PROJECTES!$C$14:$G$5000,5,FALSE))</f>
        <v/>
      </c>
      <c r="E7046" s="117"/>
      <c r="F7046" s="95"/>
      <c r="G7046" s="96" t="str">
        <f>IF(E7046="","",VLOOKUP(E7046,[1]PROJECTES!$C$14:$G$5000,4,FALSE))</f>
        <v/>
      </c>
      <c r="H7046" s="118"/>
      <c r="I7046" s="97" t="str">
        <f>IF(H7046="","",VLOOKUP(H7046,BD!B$2:C$16,2,FALSE))</f>
        <v/>
      </c>
      <c r="J7046" s="98"/>
      <c r="K7046" s="135" t="str">
        <f t="shared" si="232"/>
        <v/>
      </c>
      <c r="L7046" s="99" t="str">
        <f t="shared" ca="1" si="233"/>
        <v>-</v>
      </c>
      <c r="M7046" s="93" t="str">
        <f>IF(E7046="","",VLOOKUP(E7046,[1]PROJECTES!$C$14:$Z$5000,21,FALSE))</f>
        <v/>
      </c>
      <c r="N7046" s="100"/>
      <c r="O7046" s="72" t="s">
        <v>229</v>
      </c>
      <c r="P7046" s="101"/>
      <c r="Q7046" s="132"/>
      <c r="R7046" s="102"/>
      <c r="S7046" s="91"/>
    </row>
    <row r="7047" spans="1:19" s="104" customFormat="1" ht="12.75" customHeight="1" x14ac:dyDescent="0.25">
      <c r="A7047" s="121"/>
      <c r="B7047" s="92" t="str">
        <f>IF(E7047="","",VLOOKUP(E7047,[1]PROJECTES!$C$14:$G$5000,2,FALSE))</f>
        <v/>
      </c>
      <c r="C7047" s="121"/>
      <c r="D7047" s="93" t="str">
        <f>IF(E7047="","",VLOOKUP(E7047,[1]PROJECTES!$C$14:$G$5000,5,FALSE))</f>
        <v/>
      </c>
      <c r="E7047" s="117"/>
      <c r="F7047" s="95"/>
      <c r="G7047" s="96" t="str">
        <f>IF(E7047="","",VLOOKUP(E7047,[1]PROJECTES!$C$14:$G$5000,4,FALSE))</f>
        <v/>
      </c>
      <c r="H7047" s="118"/>
      <c r="I7047" s="97" t="str">
        <f>IF(H7047="","",VLOOKUP(H7047,BD!B$2:C$16,2,FALSE))</f>
        <v/>
      </c>
      <c r="J7047" s="98"/>
      <c r="K7047" s="135" t="str">
        <f t="shared" si="232"/>
        <v/>
      </c>
      <c r="L7047" s="99" t="str">
        <f t="shared" ca="1" si="233"/>
        <v>-</v>
      </c>
      <c r="M7047" s="93" t="str">
        <f>IF(E7047="","",VLOOKUP(E7047,[1]PROJECTES!$C$14:$Z$5000,21,FALSE))</f>
        <v/>
      </c>
      <c r="N7047" s="100"/>
      <c r="O7047" s="72" t="s">
        <v>229</v>
      </c>
      <c r="P7047" s="101"/>
      <c r="Q7047" s="132"/>
      <c r="R7047" s="102"/>
      <c r="S7047" s="91"/>
    </row>
    <row r="7048" spans="1:19" s="104" customFormat="1" ht="12.75" customHeight="1" x14ac:dyDescent="0.25">
      <c r="A7048" s="121"/>
      <c r="B7048" s="92" t="str">
        <f>IF(E7048="","",VLOOKUP(E7048,[1]PROJECTES!$C$14:$G$5000,2,FALSE))</f>
        <v/>
      </c>
      <c r="C7048" s="121"/>
      <c r="D7048" s="93" t="str">
        <f>IF(E7048="","",VLOOKUP(E7048,[1]PROJECTES!$C$14:$G$5000,5,FALSE))</f>
        <v/>
      </c>
      <c r="E7048" s="117"/>
      <c r="F7048" s="95"/>
      <c r="G7048" s="96" t="str">
        <f>IF(E7048="","",VLOOKUP(E7048,[1]PROJECTES!$C$14:$G$5000,4,FALSE))</f>
        <v/>
      </c>
      <c r="H7048" s="118"/>
      <c r="I7048" s="97" t="str">
        <f>IF(H7048="","",VLOOKUP(H7048,BD!B$2:C$16,2,FALSE))</f>
        <v/>
      </c>
      <c r="J7048" s="98"/>
      <c r="K7048" s="135" t="str">
        <f t="shared" si="232"/>
        <v/>
      </c>
      <c r="L7048" s="99" t="str">
        <f t="shared" ca="1" si="233"/>
        <v>-</v>
      </c>
      <c r="M7048" s="93" t="str">
        <f>IF(E7048="","",VLOOKUP(E7048,[1]PROJECTES!$C$14:$Z$5000,21,FALSE))</f>
        <v/>
      </c>
      <c r="N7048" s="100"/>
      <c r="O7048" s="72" t="s">
        <v>229</v>
      </c>
      <c r="P7048" s="101"/>
      <c r="Q7048" s="132"/>
      <c r="R7048" s="102"/>
      <c r="S7048" s="91"/>
    </row>
    <row r="7049" spans="1:19" s="104" customFormat="1" ht="12.75" customHeight="1" x14ac:dyDescent="0.25">
      <c r="A7049" s="121"/>
      <c r="B7049" s="92" t="str">
        <f>IF(E7049="","",VLOOKUP(E7049,[1]PROJECTES!$C$14:$G$5000,2,FALSE))</f>
        <v/>
      </c>
      <c r="C7049" s="121"/>
      <c r="D7049" s="93" t="str">
        <f>IF(E7049="","",VLOOKUP(E7049,[1]PROJECTES!$C$14:$G$5000,5,FALSE))</f>
        <v/>
      </c>
      <c r="E7049" s="117"/>
      <c r="F7049" s="95"/>
      <c r="G7049" s="96" t="str">
        <f>IF(E7049="","",VLOOKUP(E7049,[1]PROJECTES!$C$14:$G$5000,4,FALSE))</f>
        <v/>
      </c>
      <c r="H7049" s="118"/>
      <c r="I7049" s="97" t="str">
        <f>IF(H7049="","",VLOOKUP(H7049,BD!B$2:C$16,2,FALSE))</f>
        <v/>
      </c>
      <c r="J7049" s="98"/>
      <c r="K7049" s="135" t="str">
        <f t="shared" si="232"/>
        <v/>
      </c>
      <c r="L7049" s="99" t="str">
        <f t="shared" ca="1" si="233"/>
        <v>-</v>
      </c>
      <c r="M7049" s="93" t="str">
        <f>IF(E7049="","",VLOOKUP(E7049,[1]PROJECTES!$C$14:$Z$5000,21,FALSE))</f>
        <v/>
      </c>
      <c r="N7049" s="100"/>
      <c r="O7049" s="72" t="s">
        <v>229</v>
      </c>
      <c r="P7049" s="101"/>
      <c r="Q7049" s="132"/>
      <c r="R7049" s="102"/>
      <c r="S7049" s="91"/>
    </row>
    <row r="7050" spans="1:19" s="104" customFormat="1" ht="12.75" customHeight="1" x14ac:dyDescent="0.25">
      <c r="A7050" s="121"/>
      <c r="B7050" s="92" t="str">
        <f>IF(E7050="","",VLOOKUP(E7050,[1]PROJECTES!$C$14:$G$5000,2,FALSE))</f>
        <v/>
      </c>
      <c r="C7050" s="121"/>
      <c r="D7050" s="93" t="str">
        <f>IF(E7050="","",VLOOKUP(E7050,[1]PROJECTES!$C$14:$G$5000,5,FALSE))</f>
        <v/>
      </c>
      <c r="E7050" s="117"/>
      <c r="F7050" s="95"/>
      <c r="G7050" s="96" t="str">
        <f>IF(E7050="","",VLOOKUP(E7050,[1]PROJECTES!$C$14:$G$5000,4,FALSE))</f>
        <v/>
      </c>
      <c r="H7050" s="118"/>
      <c r="I7050" s="97" t="str">
        <f>IF(H7050="","",VLOOKUP(H7050,BD!B$2:C$16,2,FALSE))</f>
        <v/>
      </c>
      <c r="J7050" s="98"/>
      <c r="K7050" s="135" t="str">
        <f t="shared" si="232"/>
        <v/>
      </c>
      <c r="L7050" s="99" t="str">
        <f t="shared" ca="1" si="233"/>
        <v>-</v>
      </c>
      <c r="M7050" s="93" t="str">
        <f>IF(E7050="","",VLOOKUP(E7050,[1]PROJECTES!$C$14:$Z$5000,21,FALSE))</f>
        <v/>
      </c>
      <c r="N7050" s="100"/>
      <c r="O7050" s="72" t="s">
        <v>229</v>
      </c>
      <c r="P7050" s="101"/>
      <c r="Q7050" s="132"/>
      <c r="R7050" s="102"/>
      <c r="S7050" s="91"/>
    </row>
    <row r="7051" spans="1:19" s="104" customFormat="1" ht="12.75" customHeight="1" x14ac:dyDescent="0.25">
      <c r="A7051" s="121"/>
      <c r="B7051" s="92" t="str">
        <f>IF(E7051="","",VLOOKUP(E7051,[1]PROJECTES!$C$14:$G$5000,2,FALSE))</f>
        <v/>
      </c>
      <c r="C7051" s="121"/>
      <c r="D7051" s="93" t="str">
        <f>IF(E7051="","",VLOOKUP(E7051,[1]PROJECTES!$C$14:$G$5000,5,FALSE))</f>
        <v/>
      </c>
      <c r="E7051" s="117"/>
      <c r="F7051" s="95"/>
      <c r="G7051" s="96" t="str">
        <f>IF(E7051="","",VLOOKUP(E7051,[1]PROJECTES!$C$14:$G$5000,4,FALSE))</f>
        <v/>
      </c>
      <c r="H7051" s="118"/>
      <c r="I7051" s="97" t="str">
        <f>IF(H7051="","",VLOOKUP(H7051,BD!B$2:C$16,2,FALSE))</f>
        <v/>
      </c>
      <c r="J7051" s="98"/>
      <c r="K7051" s="135" t="str">
        <f t="shared" si="232"/>
        <v/>
      </c>
      <c r="L7051" s="99" t="str">
        <f t="shared" ca="1" si="233"/>
        <v>-</v>
      </c>
      <c r="M7051" s="93" t="str">
        <f>IF(E7051="","",VLOOKUP(E7051,[1]PROJECTES!$C$14:$Z$5000,21,FALSE))</f>
        <v/>
      </c>
      <c r="N7051" s="100"/>
      <c r="O7051" s="72" t="s">
        <v>229</v>
      </c>
      <c r="P7051" s="101"/>
      <c r="Q7051" s="132"/>
      <c r="R7051" s="102"/>
      <c r="S7051" s="91"/>
    </row>
    <row r="7052" spans="1:19" s="104" customFormat="1" ht="12.75" customHeight="1" x14ac:dyDescent="0.25">
      <c r="A7052" s="121"/>
      <c r="B7052" s="92" t="str">
        <f>IF(E7052="","",VLOOKUP(E7052,[1]PROJECTES!$C$14:$G$5000,2,FALSE))</f>
        <v/>
      </c>
      <c r="C7052" s="121"/>
      <c r="D7052" s="93" t="str">
        <f>IF(E7052="","",VLOOKUP(E7052,[1]PROJECTES!$C$14:$G$5000,5,FALSE))</f>
        <v/>
      </c>
      <c r="E7052" s="117"/>
      <c r="F7052" s="95"/>
      <c r="G7052" s="96" t="str">
        <f>IF(E7052="","",VLOOKUP(E7052,[1]PROJECTES!$C$14:$G$5000,4,FALSE))</f>
        <v/>
      </c>
      <c r="H7052" s="118"/>
      <c r="I7052" s="97" t="str">
        <f>IF(H7052="","",VLOOKUP(H7052,BD!B$2:C$16,2,FALSE))</f>
        <v/>
      </c>
      <c r="J7052" s="98"/>
      <c r="K7052" s="135" t="str">
        <f t="shared" si="232"/>
        <v/>
      </c>
      <c r="L7052" s="99" t="str">
        <f t="shared" ca="1" si="233"/>
        <v>-</v>
      </c>
      <c r="M7052" s="93" t="str">
        <f>IF(E7052="","",VLOOKUP(E7052,[1]PROJECTES!$C$14:$Z$5000,21,FALSE))</f>
        <v/>
      </c>
      <c r="N7052" s="100"/>
      <c r="O7052" s="72" t="s">
        <v>229</v>
      </c>
      <c r="P7052" s="101"/>
      <c r="Q7052" s="132"/>
      <c r="R7052" s="102"/>
      <c r="S7052" s="91"/>
    </row>
    <row r="7053" spans="1:19" s="104" customFormat="1" ht="12.75" customHeight="1" x14ac:dyDescent="0.25">
      <c r="A7053" s="121"/>
      <c r="B7053" s="92" t="str">
        <f>IF(E7053="","",VLOOKUP(E7053,[1]PROJECTES!$C$14:$G$5000,2,FALSE))</f>
        <v/>
      </c>
      <c r="C7053" s="121"/>
      <c r="D7053" s="93" t="str">
        <f>IF(E7053="","",VLOOKUP(E7053,[1]PROJECTES!$C$14:$G$5000,5,FALSE))</f>
        <v/>
      </c>
      <c r="E7053" s="117"/>
      <c r="F7053" s="95"/>
      <c r="G7053" s="96" t="str">
        <f>IF(E7053="","",VLOOKUP(E7053,[1]PROJECTES!$C$14:$G$5000,4,FALSE))</f>
        <v/>
      </c>
      <c r="H7053" s="118"/>
      <c r="I7053" s="97" t="str">
        <f>IF(H7053="","",VLOOKUP(H7053,BD!B$2:C$16,2,FALSE))</f>
        <v/>
      </c>
      <c r="J7053" s="98"/>
      <c r="K7053" s="135" t="str">
        <f t="shared" si="232"/>
        <v/>
      </c>
      <c r="L7053" s="99" t="str">
        <f t="shared" ca="1" si="233"/>
        <v>-</v>
      </c>
      <c r="M7053" s="93" t="str">
        <f>IF(E7053="","",VLOOKUP(E7053,[1]PROJECTES!$C$14:$Z$5000,21,FALSE))</f>
        <v/>
      </c>
      <c r="N7053" s="100"/>
      <c r="O7053" s="72" t="s">
        <v>229</v>
      </c>
      <c r="P7053" s="101"/>
      <c r="Q7053" s="132"/>
      <c r="R7053" s="102"/>
      <c r="S7053" s="91"/>
    </row>
    <row r="7054" spans="1:19" s="104" customFormat="1" ht="12.75" customHeight="1" x14ac:dyDescent="0.25">
      <c r="A7054" s="121"/>
      <c r="B7054" s="92" t="str">
        <f>IF(E7054="","",VLOOKUP(E7054,[1]PROJECTES!$C$14:$G$5000,2,FALSE))</f>
        <v/>
      </c>
      <c r="C7054" s="121"/>
      <c r="D7054" s="93" t="str">
        <f>IF(E7054="","",VLOOKUP(E7054,[1]PROJECTES!$C$14:$G$5000,5,FALSE))</f>
        <v/>
      </c>
      <c r="E7054" s="117"/>
      <c r="F7054" s="95"/>
      <c r="G7054" s="96" t="str">
        <f>IF(E7054="","",VLOOKUP(E7054,[1]PROJECTES!$C$14:$G$5000,4,FALSE))</f>
        <v/>
      </c>
      <c r="H7054" s="118"/>
      <c r="I7054" s="97" t="str">
        <f>IF(H7054="","",VLOOKUP(H7054,BD!B$2:C$16,2,FALSE))</f>
        <v/>
      </c>
      <c r="J7054" s="98"/>
      <c r="K7054" s="135" t="str">
        <f t="shared" si="232"/>
        <v/>
      </c>
      <c r="L7054" s="99" t="str">
        <f t="shared" ca="1" si="233"/>
        <v>-</v>
      </c>
      <c r="M7054" s="93" t="str">
        <f>IF(E7054="","",VLOOKUP(E7054,[1]PROJECTES!$C$14:$Z$5000,21,FALSE))</f>
        <v/>
      </c>
      <c r="N7054" s="100"/>
      <c r="O7054" s="72" t="s">
        <v>229</v>
      </c>
      <c r="P7054" s="101"/>
      <c r="Q7054" s="132"/>
      <c r="R7054" s="102"/>
      <c r="S7054" s="91"/>
    </row>
    <row r="7055" spans="1:19" s="104" customFormat="1" ht="12.75" customHeight="1" x14ac:dyDescent="0.25">
      <c r="A7055" s="121"/>
      <c r="B7055" s="92" t="str">
        <f>IF(E7055="","",VLOOKUP(E7055,[1]PROJECTES!$C$14:$G$5000,2,FALSE))</f>
        <v/>
      </c>
      <c r="C7055" s="121"/>
      <c r="D7055" s="93" t="str">
        <f>IF(E7055="","",VLOOKUP(E7055,[1]PROJECTES!$C$14:$G$5000,5,FALSE))</f>
        <v/>
      </c>
      <c r="E7055" s="117"/>
      <c r="F7055" s="95"/>
      <c r="G7055" s="96" t="str">
        <f>IF(E7055="","",VLOOKUP(E7055,[1]PROJECTES!$C$14:$G$5000,4,FALSE))</f>
        <v/>
      </c>
      <c r="H7055" s="118"/>
      <c r="I7055" s="97" t="str">
        <f>IF(H7055="","",VLOOKUP(H7055,BD!B$2:C$16,2,FALSE))</f>
        <v/>
      </c>
      <c r="J7055" s="98"/>
      <c r="K7055" s="135" t="str">
        <f t="shared" si="232"/>
        <v/>
      </c>
      <c r="L7055" s="99" t="str">
        <f t="shared" ca="1" si="233"/>
        <v>-</v>
      </c>
      <c r="M7055" s="93" t="str">
        <f>IF(E7055="","",VLOOKUP(E7055,[1]PROJECTES!$C$14:$Z$5000,21,FALSE))</f>
        <v/>
      </c>
      <c r="N7055" s="100"/>
      <c r="O7055" s="72" t="s">
        <v>229</v>
      </c>
      <c r="P7055" s="101"/>
      <c r="Q7055" s="132"/>
      <c r="R7055" s="102"/>
      <c r="S7055" s="91"/>
    </row>
    <row r="7056" spans="1:19" s="104" customFormat="1" ht="12.75" customHeight="1" x14ac:dyDescent="0.25">
      <c r="A7056" s="121"/>
      <c r="B7056" s="92" t="str">
        <f>IF(E7056="","",VLOOKUP(E7056,[1]PROJECTES!$C$14:$G$5000,2,FALSE))</f>
        <v/>
      </c>
      <c r="C7056" s="121"/>
      <c r="D7056" s="93" t="str">
        <f>IF(E7056="","",VLOOKUP(E7056,[1]PROJECTES!$C$14:$G$5000,5,FALSE))</f>
        <v/>
      </c>
      <c r="E7056" s="117"/>
      <c r="F7056" s="95"/>
      <c r="G7056" s="96" t="str">
        <f>IF(E7056="","",VLOOKUP(E7056,[1]PROJECTES!$C$14:$G$5000,4,FALSE))</f>
        <v/>
      </c>
      <c r="H7056" s="118"/>
      <c r="I7056" s="97" t="str">
        <f>IF(H7056="","",VLOOKUP(H7056,BD!B$2:C$16,2,FALSE))</f>
        <v/>
      </c>
      <c r="J7056" s="98"/>
      <c r="K7056" s="135" t="str">
        <f t="shared" si="232"/>
        <v/>
      </c>
      <c r="L7056" s="99" t="str">
        <f t="shared" ca="1" si="233"/>
        <v>-</v>
      </c>
      <c r="M7056" s="93" t="str">
        <f>IF(E7056="","",VLOOKUP(E7056,[1]PROJECTES!$C$14:$Z$5000,21,FALSE))</f>
        <v/>
      </c>
      <c r="N7056" s="100"/>
      <c r="O7056" s="72" t="s">
        <v>229</v>
      </c>
      <c r="P7056" s="101"/>
      <c r="Q7056" s="132"/>
      <c r="R7056" s="102"/>
      <c r="S7056" s="91"/>
    </row>
    <row r="7057" spans="1:19" s="104" customFormat="1" ht="12.75" customHeight="1" x14ac:dyDescent="0.25">
      <c r="A7057" s="121"/>
      <c r="B7057" s="92" t="str">
        <f>IF(E7057="","",VLOOKUP(E7057,[1]PROJECTES!$C$14:$G$5000,2,FALSE))</f>
        <v/>
      </c>
      <c r="C7057" s="121"/>
      <c r="D7057" s="93" t="str">
        <f>IF(E7057="","",VLOOKUP(E7057,[1]PROJECTES!$C$14:$G$5000,5,FALSE))</f>
        <v/>
      </c>
      <c r="E7057" s="117"/>
      <c r="F7057" s="95"/>
      <c r="G7057" s="96" t="str">
        <f>IF(E7057="","",VLOOKUP(E7057,[1]PROJECTES!$C$14:$G$5000,4,FALSE))</f>
        <v/>
      </c>
      <c r="H7057" s="118"/>
      <c r="I7057" s="97" t="str">
        <f>IF(H7057="","",VLOOKUP(H7057,BD!B$2:C$16,2,FALSE))</f>
        <v/>
      </c>
      <c r="J7057" s="98"/>
      <c r="K7057" s="135" t="str">
        <f t="shared" si="232"/>
        <v/>
      </c>
      <c r="L7057" s="99" t="str">
        <f t="shared" ca="1" si="233"/>
        <v>-</v>
      </c>
      <c r="M7057" s="93" t="str">
        <f>IF(E7057="","",VLOOKUP(E7057,[1]PROJECTES!$C$14:$Z$5000,21,FALSE))</f>
        <v/>
      </c>
      <c r="N7057" s="100"/>
      <c r="O7057" s="72" t="s">
        <v>229</v>
      </c>
      <c r="P7057" s="101"/>
      <c r="Q7057" s="132"/>
      <c r="R7057" s="102"/>
      <c r="S7057" s="91"/>
    </row>
    <row r="7058" spans="1:19" s="104" customFormat="1" ht="12.75" customHeight="1" x14ac:dyDescent="0.25">
      <c r="A7058" s="121"/>
      <c r="B7058" s="92" t="str">
        <f>IF(E7058="","",VLOOKUP(E7058,[1]PROJECTES!$C$14:$G$5000,2,FALSE))</f>
        <v/>
      </c>
      <c r="C7058" s="121"/>
      <c r="D7058" s="93" t="str">
        <f>IF(E7058="","",VLOOKUP(E7058,[1]PROJECTES!$C$14:$G$5000,5,FALSE))</f>
        <v/>
      </c>
      <c r="E7058" s="117"/>
      <c r="F7058" s="95"/>
      <c r="G7058" s="96" t="str">
        <f>IF(E7058="","",VLOOKUP(E7058,[1]PROJECTES!$C$14:$G$5000,4,FALSE))</f>
        <v/>
      </c>
      <c r="H7058" s="118"/>
      <c r="I7058" s="97" t="str">
        <f>IF(H7058="","",VLOOKUP(H7058,BD!B$2:C$16,2,FALSE))</f>
        <v/>
      </c>
      <c r="J7058" s="98"/>
      <c r="K7058" s="135" t="str">
        <f t="shared" si="232"/>
        <v/>
      </c>
      <c r="L7058" s="99" t="str">
        <f t="shared" ca="1" si="233"/>
        <v>-</v>
      </c>
      <c r="M7058" s="93" t="str">
        <f>IF(E7058="","",VLOOKUP(E7058,[1]PROJECTES!$C$14:$Z$5000,21,FALSE))</f>
        <v/>
      </c>
      <c r="N7058" s="100"/>
      <c r="O7058" s="72" t="s">
        <v>229</v>
      </c>
      <c r="P7058" s="101"/>
      <c r="Q7058" s="132"/>
      <c r="R7058" s="102"/>
      <c r="S7058" s="91"/>
    </row>
    <row r="7059" spans="1:19" s="104" customFormat="1" ht="12.75" customHeight="1" x14ac:dyDescent="0.25">
      <c r="A7059" s="121"/>
      <c r="B7059" s="92" t="str">
        <f>IF(E7059="","",VLOOKUP(E7059,[1]PROJECTES!$C$14:$G$5000,2,FALSE))</f>
        <v/>
      </c>
      <c r="C7059" s="121"/>
      <c r="D7059" s="93" t="str">
        <f>IF(E7059="","",VLOOKUP(E7059,[1]PROJECTES!$C$14:$G$5000,5,FALSE))</f>
        <v/>
      </c>
      <c r="E7059" s="117"/>
      <c r="F7059" s="95"/>
      <c r="G7059" s="96" t="str">
        <f>IF(E7059="","",VLOOKUP(E7059,[1]PROJECTES!$C$14:$G$5000,4,FALSE))</f>
        <v/>
      </c>
      <c r="H7059" s="118"/>
      <c r="I7059" s="97" t="str">
        <f>IF(H7059="","",VLOOKUP(H7059,BD!B$2:C$16,2,FALSE))</f>
        <v/>
      </c>
      <c r="J7059" s="98"/>
      <c r="K7059" s="135" t="str">
        <f t="shared" si="232"/>
        <v/>
      </c>
      <c r="L7059" s="99" t="str">
        <f t="shared" ca="1" si="233"/>
        <v>-</v>
      </c>
      <c r="M7059" s="93" t="str">
        <f>IF(E7059="","",VLOOKUP(E7059,[1]PROJECTES!$C$14:$Z$5000,21,FALSE))</f>
        <v/>
      </c>
      <c r="N7059" s="100"/>
      <c r="O7059" s="72" t="s">
        <v>229</v>
      </c>
      <c r="P7059" s="101"/>
      <c r="Q7059" s="132"/>
      <c r="R7059" s="102"/>
      <c r="S7059" s="91"/>
    </row>
    <row r="7060" spans="1:19" s="104" customFormat="1" ht="12.75" customHeight="1" x14ac:dyDescent="0.25">
      <c r="A7060" s="121"/>
      <c r="B7060" s="92" t="str">
        <f>IF(E7060="","",VLOOKUP(E7060,[1]PROJECTES!$C$14:$G$5000,2,FALSE))</f>
        <v/>
      </c>
      <c r="C7060" s="121"/>
      <c r="D7060" s="93" t="str">
        <f>IF(E7060="","",VLOOKUP(E7060,[1]PROJECTES!$C$14:$G$5000,5,FALSE))</f>
        <v/>
      </c>
      <c r="E7060" s="117"/>
      <c r="F7060" s="95"/>
      <c r="G7060" s="96" t="str">
        <f>IF(E7060="","",VLOOKUP(E7060,[1]PROJECTES!$C$14:$G$5000,4,FALSE))</f>
        <v/>
      </c>
      <c r="H7060" s="118"/>
      <c r="I7060" s="97" t="str">
        <f>IF(H7060="","",VLOOKUP(H7060,BD!B$2:C$16,2,FALSE))</f>
        <v/>
      </c>
      <c r="J7060" s="98"/>
      <c r="K7060" s="135" t="str">
        <f t="shared" si="232"/>
        <v/>
      </c>
      <c r="L7060" s="99" t="str">
        <f t="shared" ca="1" si="233"/>
        <v>-</v>
      </c>
      <c r="M7060" s="93" t="str">
        <f>IF(E7060="","",VLOOKUP(E7060,[1]PROJECTES!$C$14:$Z$5000,21,FALSE))</f>
        <v/>
      </c>
      <c r="N7060" s="100"/>
      <c r="O7060" s="72" t="s">
        <v>229</v>
      </c>
      <c r="P7060" s="101"/>
      <c r="Q7060" s="132"/>
      <c r="R7060" s="102"/>
      <c r="S7060" s="91"/>
    </row>
    <row r="7061" spans="1:19" s="104" customFormat="1" ht="12.75" customHeight="1" x14ac:dyDescent="0.25">
      <c r="A7061" s="121"/>
      <c r="B7061" s="92" t="str">
        <f>IF(E7061="","",VLOOKUP(E7061,[1]PROJECTES!$C$14:$G$5000,2,FALSE))</f>
        <v/>
      </c>
      <c r="C7061" s="121"/>
      <c r="D7061" s="93" t="str">
        <f>IF(E7061="","",VLOOKUP(E7061,[1]PROJECTES!$C$14:$G$5000,5,FALSE))</f>
        <v/>
      </c>
      <c r="E7061" s="117"/>
      <c r="F7061" s="95"/>
      <c r="G7061" s="96" t="str">
        <f>IF(E7061="","",VLOOKUP(E7061,[1]PROJECTES!$C$14:$G$5000,4,FALSE))</f>
        <v/>
      </c>
      <c r="H7061" s="118"/>
      <c r="I7061" s="97" t="str">
        <f>IF(H7061="","",VLOOKUP(H7061,BD!B$2:C$16,2,FALSE))</f>
        <v/>
      </c>
      <c r="J7061" s="98"/>
      <c r="K7061" s="135" t="str">
        <f t="shared" si="232"/>
        <v/>
      </c>
      <c r="L7061" s="99" t="str">
        <f t="shared" ca="1" si="233"/>
        <v>-</v>
      </c>
      <c r="M7061" s="93" t="str">
        <f>IF(E7061="","",VLOOKUP(E7061,[1]PROJECTES!$C$14:$Z$5000,21,FALSE))</f>
        <v/>
      </c>
      <c r="N7061" s="100"/>
      <c r="O7061" s="72" t="s">
        <v>229</v>
      </c>
      <c r="P7061" s="101"/>
      <c r="Q7061" s="132"/>
      <c r="R7061" s="102"/>
      <c r="S7061" s="91"/>
    </row>
    <row r="7062" spans="1:19" s="104" customFormat="1" ht="12.75" customHeight="1" x14ac:dyDescent="0.25">
      <c r="A7062" s="121"/>
      <c r="B7062" s="92" t="str">
        <f>IF(E7062="","",VLOOKUP(E7062,[1]PROJECTES!$C$14:$G$5000,2,FALSE))</f>
        <v/>
      </c>
      <c r="C7062" s="121"/>
      <c r="D7062" s="93" t="str">
        <f>IF(E7062="","",VLOOKUP(E7062,[1]PROJECTES!$C$14:$G$5000,5,FALSE))</f>
        <v/>
      </c>
      <c r="E7062" s="117"/>
      <c r="F7062" s="95"/>
      <c r="G7062" s="96" t="str">
        <f>IF(E7062="","",VLOOKUP(E7062,[1]PROJECTES!$C$14:$G$5000,4,FALSE))</f>
        <v/>
      </c>
      <c r="H7062" s="118"/>
      <c r="I7062" s="97" t="str">
        <f>IF(H7062="","",VLOOKUP(H7062,BD!B$2:C$16,2,FALSE))</f>
        <v/>
      </c>
      <c r="J7062" s="98"/>
      <c r="K7062" s="135" t="str">
        <f t="shared" si="232"/>
        <v/>
      </c>
      <c r="L7062" s="99" t="str">
        <f t="shared" ca="1" si="233"/>
        <v>-</v>
      </c>
      <c r="M7062" s="93" t="str">
        <f>IF(E7062="","",VLOOKUP(E7062,[1]PROJECTES!$C$14:$Z$5000,21,FALSE))</f>
        <v/>
      </c>
      <c r="N7062" s="100"/>
      <c r="O7062" s="72" t="s">
        <v>229</v>
      </c>
      <c r="P7062" s="101"/>
      <c r="Q7062" s="132"/>
      <c r="R7062" s="102"/>
      <c r="S7062" s="91"/>
    </row>
    <row r="7063" spans="1:19" s="104" customFormat="1" ht="12.75" customHeight="1" x14ac:dyDescent="0.25">
      <c r="A7063" s="121"/>
      <c r="B7063" s="92" t="str">
        <f>IF(E7063="","",VLOOKUP(E7063,[1]PROJECTES!$C$14:$G$5000,2,FALSE))</f>
        <v/>
      </c>
      <c r="C7063" s="121"/>
      <c r="D7063" s="93" t="str">
        <f>IF(E7063="","",VLOOKUP(E7063,[1]PROJECTES!$C$14:$G$5000,5,FALSE))</f>
        <v/>
      </c>
      <c r="E7063" s="117"/>
      <c r="F7063" s="95"/>
      <c r="G7063" s="96" t="str">
        <f>IF(E7063="","",VLOOKUP(E7063,[1]PROJECTES!$C$14:$G$5000,4,FALSE))</f>
        <v/>
      </c>
      <c r="H7063" s="118"/>
      <c r="I7063" s="97" t="str">
        <f>IF(H7063="","",VLOOKUP(H7063,BD!B$2:C$16,2,FALSE))</f>
        <v/>
      </c>
      <c r="J7063" s="98"/>
      <c r="K7063" s="135" t="str">
        <f t="shared" si="232"/>
        <v/>
      </c>
      <c r="L7063" s="99" t="str">
        <f t="shared" ca="1" si="233"/>
        <v>-</v>
      </c>
      <c r="M7063" s="93" t="str">
        <f>IF(E7063="","",VLOOKUP(E7063,[1]PROJECTES!$C$14:$Z$5000,21,FALSE))</f>
        <v/>
      </c>
      <c r="N7063" s="100"/>
      <c r="O7063" s="72" t="s">
        <v>229</v>
      </c>
      <c r="P7063" s="101"/>
      <c r="Q7063" s="132"/>
      <c r="R7063" s="102"/>
      <c r="S7063" s="91"/>
    </row>
    <row r="7064" spans="1:19" s="104" customFormat="1" ht="12.75" customHeight="1" x14ac:dyDescent="0.25">
      <c r="A7064" s="121"/>
      <c r="B7064" s="92" t="str">
        <f>IF(E7064="","",VLOOKUP(E7064,[1]PROJECTES!$C$14:$G$5000,2,FALSE))</f>
        <v/>
      </c>
      <c r="C7064" s="121"/>
      <c r="D7064" s="93" t="str">
        <f>IF(E7064="","",VLOOKUP(E7064,[1]PROJECTES!$C$14:$G$5000,5,FALSE))</f>
        <v/>
      </c>
      <c r="E7064" s="117"/>
      <c r="F7064" s="95"/>
      <c r="G7064" s="96" t="str">
        <f>IF(E7064="","",VLOOKUP(E7064,[1]PROJECTES!$C$14:$G$5000,4,FALSE))</f>
        <v/>
      </c>
      <c r="H7064" s="118"/>
      <c r="I7064" s="97" t="str">
        <f>IF(H7064="","",VLOOKUP(H7064,BD!B$2:C$16,2,FALSE))</f>
        <v/>
      </c>
      <c r="J7064" s="98"/>
      <c r="K7064" s="135" t="str">
        <f t="shared" si="232"/>
        <v/>
      </c>
      <c r="L7064" s="99" t="str">
        <f t="shared" ca="1" si="233"/>
        <v>-</v>
      </c>
      <c r="M7064" s="93" t="str">
        <f>IF(E7064="","",VLOOKUP(E7064,[1]PROJECTES!$C$14:$Z$5000,21,FALSE))</f>
        <v/>
      </c>
      <c r="N7064" s="100"/>
      <c r="O7064" s="72" t="s">
        <v>229</v>
      </c>
      <c r="P7064" s="101"/>
      <c r="Q7064" s="132"/>
      <c r="R7064" s="102"/>
      <c r="S7064" s="91"/>
    </row>
    <row r="7065" spans="1:19" s="104" customFormat="1" ht="12.75" customHeight="1" x14ac:dyDescent="0.25">
      <c r="A7065" s="121"/>
      <c r="B7065" s="92" t="str">
        <f>IF(E7065="","",VLOOKUP(E7065,[1]PROJECTES!$C$14:$G$5000,2,FALSE))</f>
        <v/>
      </c>
      <c r="C7065" s="121"/>
      <c r="D7065" s="93" t="str">
        <f>IF(E7065="","",VLOOKUP(E7065,[1]PROJECTES!$C$14:$G$5000,5,FALSE))</f>
        <v/>
      </c>
      <c r="E7065" s="117"/>
      <c r="F7065" s="95"/>
      <c r="G7065" s="96" t="str">
        <f>IF(E7065="","",VLOOKUP(E7065,[1]PROJECTES!$C$14:$G$5000,4,FALSE))</f>
        <v/>
      </c>
      <c r="H7065" s="118"/>
      <c r="I7065" s="97" t="str">
        <f>IF(H7065="","",VLOOKUP(H7065,BD!B$2:C$16,2,FALSE))</f>
        <v/>
      </c>
      <c r="J7065" s="98"/>
      <c r="K7065" s="135" t="str">
        <f t="shared" si="232"/>
        <v/>
      </c>
      <c r="L7065" s="99" t="str">
        <f t="shared" ca="1" si="233"/>
        <v>-</v>
      </c>
      <c r="M7065" s="93" t="str">
        <f>IF(E7065="","",VLOOKUP(E7065,[1]PROJECTES!$C$14:$Z$5000,21,FALSE))</f>
        <v/>
      </c>
      <c r="N7065" s="100"/>
      <c r="O7065" s="72" t="s">
        <v>229</v>
      </c>
      <c r="P7065" s="101"/>
      <c r="Q7065" s="132"/>
      <c r="R7065" s="102"/>
      <c r="S7065" s="91"/>
    </row>
    <row r="7066" spans="1:19" s="104" customFormat="1" ht="12.75" customHeight="1" x14ac:dyDescent="0.25">
      <c r="A7066" s="121"/>
      <c r="B7066" s="92" t="str">
        <f>IF(E7066="","",VLOOKUP(E7066,[1]PROJECTES!$C$14:$G$5000,2,FALSE))</f>
        <v/>
      </c>
      <c r="C7066" s="121"/>
      <c r="D7066" s="93" t="str">
        <f>IF(E7066="","",VLOOKUP(E7066,[1]PROJECTES!$C$14:$G$5000,5,FALSE))</f>
        <v/>
      </c>
      <c r="E7066" s="117"/>
      <c r="F7066" s="95"/>
      <c r="G7066" s="96" t="str">
        <f>IF(E7066="","",VLOOKUP(E7066,[1]PROJECTES!$C$14:$G$5000,4,FALSE))</f>
        <v/>
      </c>
      <c r="H7066" s="118"/>
      <c r="I7066" s="97" t="str">
        <f>IF(H7066="","",VLOOKUP(H7066,BD!B$2:C$16,2,FALSE))</f>
        <v/>
      </c>
      <c r="J7066" s="98"/>
      <c r="K7066" s="135" t="str">
        <f t="shared" si="232"/>
        <v/>
      </c>
      <c r="L7066" s="99" t="str">
        <f t="shared" ca="1" si="233"/>
        <v>-</v>
      </c>
      <c r="M7066" s="93" t="str">
        <f>IF(E7066="","",VLOOKUP(E7066,[1]PROJECTES!$C$14:$Z$5000,21,FALSE))</f>
        <v/>
      </c>
      <c r="N7066" s="100"/>
      <c r="O7066" s="72" t="s">
        <v>229</v>
      </c>
      <c r="P7066" s="101"/>
      <c r="Q7066" s="132"/>
      <c r="R7066" s="102"/>
      <c r="S7066" s="91"/>
    </row>
    <row r="7067" spans="1:19" s="104" customFormat="1" ht="12.75" customHeight="1" x14ac:dyDescent="0.25">
      <c r="A7067" s="121"/>
      <c r="B7067" s="92" t="str">
        <f>IF(E7067="","",VLOOKUP(E7067,[1]PROJECTES!$C$14:$G$5000,2,FALSE))</f>
        <v/>
      </c>
      <c r="C7067" s="121"/>
      <c r="D7067" s="93" t="str">
        <f>IF(E7067="","",VLOOKUP(E7067,[1]PROJECTES!$C$14:$G$5000,5,FALSE))</f>
        <v/>
      </c>
      <c r="E7067" s="117"/>
      <c r="F7067" s="95"/>
      <c r="G7067" s="96" t="str">
        <f>IF(E7067="","",VLOOKUP(E7067,[1]PROJECTES!$C$14:$G$5000,4,FALSE))</f>
        <v/>
      </c>
      <c r="H7067" s="118"/>
      <c r="I7067" s="97" t="str">
        <f>IF(H7067="","",VLOOKUP(H7067,BD!B$2:C$16,2,FALSE))</f>
        <v/>
      </c>
      <c r="J7067" s="98"/>
      <c r="K7067" s="135" t="str">
        <f t="shared" si="232"/>
        <v/>
      </c>
      <c r="L7067" s="99" t="str">
        <f t="shared" ca="1" si="233"/>
        <v>-</v>
      </c>
      <c r="M7067" s="93" t="str">
        <f>IF(E7067="","",VLOOKUP(E7067,[1]PROJECTES!$C$14:$Z$5000,21,FALSE))</f>
        <v/>
      </c>
      <c r="N7067" s="100"/>
      <c r="O7067" s="72" t="s">
        <v>229</v>
      </c>
      <c r="P7067" s="101"/>
      <c r="Q7067" s="132"/>
      <c r="R7067" s="102"/>
      <c r="S7067" s="91"/>
    </row>
    <row r="7068" spans="1:19" s="104" customFormat="1" ht="12.75" customHeight="1" x14ac:dyDescent="0.25">
      <c r="A7068" s="121"/>
      <c r="B7068" s="92" t="str">
        <f>IF(E7068="","",VLOOKUP(E7068,[1]PROJECTES!$C$14:$G$5000,2,FALSE))</f>
        <v/>
      </c>
      <c r="C7068" s="121"/>
      <c r="D7068" s="93" t="str">
        <f>IF(E7068="","",VLOOKUP(E7068,[1]PROJECTES!$C$14:$G$5000,5,FALSE))</f>
        <v/>
      </c>
      <c r="E7068" s="117"/>
      <c r="F7068" s="95"/>
      <c r="G7068" s="96" t="str">
        <f>IF(E7068="","",VLOOKUP(E7068,[1]PROJECTES!$C$14:$G$5000,4,FALSE))</f>
        <v/>
      </c>
      <c r="H7068" s="118"/>
      <c r="I7068" s="97" t="str">
        <f>IF(H7068="","",VLOOKUP(H7068,BD!B$2:C$16,2,FALSE))</f>
        <v/>
      </c>
      <c r="J7068" s="98"/>
      <c r="K7068" s="135" t="str">
        <f t="shared" si="232"/>
        <v/>
      </c>
      <c r="L7068" s="99" t="str">
        <f t="shared" ca="1" si="233"/>
        <v>-</v>
      </c>
      <c r="M7068" s="93" t="str">
        <f>IF(E7068="","",VLOOKUP(E7068,[1]PROJECTES!$C$14:$Z$5000,21,FALSE))</f>
        <v/>
      </c>
      <c r="N7068" s="100"/>
      <c r="O7068" s="72" t="s">
        <v>229</v>
      </c>
      <c r="P7068" s="101"/>
      <c r="Q7068" s="132"/>
      <c r="R7068" s="102"/>
      <c r="S7068" s="91"/>
    </row>
    <row r="7069" spans="1:19" s="104" customFormat="1" ht="12.75" customHeight="1" x14ac:dyDescent="0.25">
      <c r="A7069" s="121"/>
      <c r="B7069" s="92" t="str">
        <f>IF(E7069="","",VLOOKUP(E7069,[1]PROJECTES!$C$14:$G$5000,2,FALSE))</f>
        <v/>
      </c>
      <c r="C7069" s="121"/>
      <c r="D7069" s="93" t="str">
        <f>IF(E7069="","",VLOOKUP(E7069,[1]PROJECTES!$C$14:$G$5000,5,FALSE))</f>
        <v/>
      </c>
      <c r="E7069" s="117"/>
      <c r="F7069" s="95"/>
      <c r="G7069" s="96" t="str">
        <f>IF(E7069="","",VLOOKUP(E7069,[1]PROJECTES!$C$14:$G$5000,4,FALSE))</f>
        <v/>
      </c>
      <c r="H7069" s="118"/>
      <c r="I7069" s="97" t="str">
        <f>IF(H7069="","",VLOOKUP(H7069,BD!B$2:C$16,2,FALSE))</f>
        <v/>
      </c>
      <c r="J7069" s="98"/>
      <c r="K7069" s="135" t="str">
        <f t="shared" si="232"/>
        <v/>
      </c>
      <c r="L7069" s="99" t="str">
        <f t="shared" ca="1" si="233"/>
        <v>-</v>
      </c>
      <c r="M7069" s="93" t="str">
        <f>IF(E7069="","",VLOOKUP(E7069,[1]PROJECTES!$C$14:$Z$5000,21,FALSE))</f>
        <v/>
      </c>
      <c r="N7069" s="100"/>
      <c r="O7069" s="72" t="s">
        <v>229</v>
      </c>
      <c r="P7069" s="101"/>
      <c r="Q7069" s="132"/>
      <c r="R7069" s="102"/>
      <c r="S7069" s="91"/>
    </row>
    <row r="7070" spans="1:19" s="104" customFormat="1" ht="12.75" customHeight="1" x14ac:dyDescent="0.25">
      <c r="A7070" s="121"/>
      <c r="B7070" s="92" t="str">
        <f>IF(E7070="","",VLOOKUP(E7070,[1]PROJECTES!$C$14:$G$5000,2,FALSE))</f>
        <v/>
      </c>
      <c r="C7070" s="121"/>
      <c r="D7070" s="93" t="str">
        <f>IF(E7070="","",VLOOKUP(E7070,[1]PROJECTES!$C$14:$G$5000,5,FALSE))</f>
        <v/>
      </c>
      <c r="E7070" s="117"/>
      <c r="F7070" s="95"/>
      <c r="G7070" s="96" t="str">
        <f>IF(E7070="","",VLOOKUP(E7070,[1]PROJECTES!$C$14:$G$5000,4,FALSE))</f>
        <v/>
      </c>
      <c r="H7070" s="118"/>
      <c r="I7070" s="97" t="str">
        <f>IF(H7070="","",VLOOKUP(H7070,BD!B$2:C$16,2,FALSE))</f>
        <v/>
      </c>
      <c r="J7070" s="98"/>
      <c r="K7070" s="135" t="str">
        <f t="shared" si="232"/>
        <v/>
      </c>
      <c r="L7070" s="99" t="str">
        <f t="shared" ca="1" si="233"/>
        <v>-</v>
      </c>
      <c r="M7070" s="93" t="str">
        <f>IF(E7070="","",VLOOKUP(E7070,[1]PROJECTES!$C$14:$Z$5000,21,FALSE))</f>
        <v/>
      </c>
      <c r="N7070" s="100"/>
      <c r="O7070" s="72" t="s">
        <v>229</v>
      </c>
      <c r="P7070" s="101"/>
      <c r="Q7070" s="132"/>
      <c r="R7070" s="102"/>
      <c r="S7070" s="91"/>
    </row>
    <row r="7071" spans="1:19" s="104" customFormat="1" ht="12.75" customHeight="1" x14ac:dyDescent="0.25">
      <c r="A7071" s="121"/>
      <c r="B7071" s="92" t="str">
        <f>IF(E7071="","",VLOOKUP(E7071,[1]PROJECTES!$C$14:$G$5000,2,FALSE))</f>
        <v/>
      </c>
      <c r="C7071" s="121"/>
      <c r="D7071" s="93" t="str">
        <f>IF(E7071="","",VLOOKUP(E7071,[1]PROJECTES!$C$14:$G$5000,5,FALSE))</f>
        <v/>
      </c>
      <c r="E7071" s="117"/>
      <c r="F7071" s="95"/>
      <c r="G7071" s="96" t="str">
        <f>IF(E7071="","",VLOOKUP(E7071,[1]PROJECTES!$C$14:$G$5000,4,FALSE))</f>
        <v/>
      </c>
      <c r="H7071" s="118"/>
      <c r="I7071" s="97" t="str">
        <f>IF(H7071="","",VLOOKUP(H7071,BD!B$2:C$16,2,FALSE))</f>
        <v/>
      </c>
      <c r="J7071" s="98"/>
      <c r="K7071" s="135" t="str">
        <f t="shared" si="232"/>
        <v/>
      </c>
      <c r="L7071" s="99" t="str">
        <f t="shared" ca="1" si="233"/>
        <v>-</v>
      </c>
      <c r="M7071" s="93" t="str">
        <f>IF(E7071="","",VLOOKUP(E7071,[1]PROJECTES!$C$14:$Z$5000,21,FALSE))</f>
        <v/>
      </c>
      <c r="N7071" s="100"/>
      <c r="O7071" s="72" t="s">
        <v>229</v>
      </c>
      <c r="P7071" s="101"/>
      <c r="Q7071" s="132"/>
      <c r="R7071" s="102"/>
      <c r="S7071" s="91"/>
    </row>
    <row r="7072" spans="1:19" s="104" customFormat="1" ht="12.75" customHeight="1" x14ac:dyDescent="0.25">
      <c r="A7072" s="121"/>
      <c r="B7072" s="92" t="str">
        <f>IF(E7072="","",VLOOKUP(E7072,[1]PROJECTES!$C$14:$G$5000,2,FALSE))</f>
        <v/>
      </c>
      <c r="C7072" s="121"/>
      <c r="D7072" s="93" t="str">
        <f>IF(E7072="","",VLOOKUP(E7072,[1]PROJECTES!$C$14:$G$5000,5,FALSE))</f>
        <v/>
      </c>
      <c r="E7072" s="117"/>
      <c r="F7072" s="95"/>
      <c r="G7072" s="96" t="str">
        <f>IF(E7072="","",VLOOKUP(E7072,[1]PROJECTES!$C$14:$G$5000,4,FALSE))</f>
        <v/>
      </c>
      <c r="H7072" s="118"/>
      <c r="I7072" s="97" t="str">
        <f>IF(H7072="","",VLOOKUP(H7072,BD!B$2:C$16,2,FALSE))</f>
        <v/>
      </c>
      <c r="J7072" s="98"/>
      <c r="K7072" s="135" t="str">
        <f t="shared" si="232"/>
        <v/>
      </c>
      <c r="L7072" s="99" t="str">
        <f t="shared" ca="1" si="233"/>
        <v>-</v>
      </c>
      <c r="M7072" s="93" t="str">
        <f>IF(E7072="","",VLOOKUP(E7072,[1]PROJECTES!$C$14:$Z$5000,21,FALSE))</f>
        <v/>
      </c>
      <c r="N7072" s="100"/>
      <c r="O7072" s="72" t="s">
        <v>229</v>
      </c>
      <c r="P7072" s="101"/>
      <c r="Q7072" s="132"/>
      <c r="R7072" s="102"/>
      <c r="S7072" s="91"/>
    </row>
    <row r="7073" spans="1:19" s="104" customFormat="1" ht="12.75" customHeight="1" x14ac:dyDescent="0.25">
      <c r="A7073" s="121"/>
      <c r="B7073" s="92" t="str">
        <f>IF(E7073="","",VLOOKUP(E7073,[1]PROJECTES!$C$14:$G$5000,2,FALSE))</f>
        <v/>
      </c>
      <c r="C7073" s="121"/>
      <c r="D7073" s="93" t="str">
        <f>IF(E7073="","",VLOOKUP(E7073,[1]PROJECTES!$C$14:$G$5000,5,FALSE))</f>
        <v/>
      </c>
      <c r="E7073" s="117"/>
      <c r="F7073" s="95"/>
      <c r="G7073" s="96" t="str">
        <f>IF(E7073="","",VLOOKUP(E7073,[1]PROJECTES!$C$14:$G$5000,4,FALSE))</f>
        <v/>
      </c>
      <c r="H7073" s="118"/>
      <c r="I7073" s="97" t="str">
        <f>IF(H7073="","",VLOOKUP(H7073,BD!B$2:C$16,2,FALSE))</f>
        <v/>
      </c>
      <c r="J7073" s="98"/>
      <c r="K7073" s="135" t="str">
        <f t="shared" si="232"/>
        <v/>
      </c>
      <c r="L7073" s="99" t="str">
        <f t="shared" ca="1" si="233"/>
        <v>-</v>
      </c>
      <c r="M7073" s="93" t="str">
        <f>IF(E7073="","",VLOOKUP(E7073,[1]PROJECTES!$C$14:$Z$5000,21,FALSE))</f>
        <v/>
      </c>
      <c r="N7073" s="100"/>
      <c r="O7073" s="72" t="s">
        <v>229</v>
      </c>
      <c r="P7073" s="101"/>
      <c r="Q7073" s="132"/>
      <c r="R7073" s="102"/>
      <c r="S7073" s="91"/>
    </row>
    <row r="7074" spans="1:19" s="104" customFormat="1" ht="12.75" customHeight="1" x14ac:dyDescent="0.25">
      <c r="A7074" s="121"/>
      <c r="B7074" s="92" t="str">
        <f>IF(E7074="","",VLOOKUP(E7074,[1]PROJECTES!$C$14:$G$5000,2,FALSE))</f>
        <v/>
      </c>
      <c r="C7074" s="121"/>
      <c r="D7074" s="93" t="str">
        <f>IF(E7074="","",VLOOKUP(E7074,[1]PROJECTES!$C$14:$G$5000,5,FALSE))</f>
        <v/>
      </c>
      <c r="E7074" s="117"/>
      <c r="F7074" s="95"/>
      <c r="G7074" s="96" t="str">
        <f>IF(E7074="","",VLOOKUP(E7074,[1]PROJECTES!$C$14:$G$5000,4,FALSE))</f>
        <v/>
      </c>
      <c r="H7074" s="118"/>
      <c r="I7074" s="97" t="str">
        <f>IF(H7074="","",VLOOKUP(H7074,BD!B$2:C$16,2,FALSE))</f>
        <v/>
      </c>
      <c r="J7074" s="98"/>
      <c r="K7074" s="135" t="str">
        <f t="shared" si="232"/>
        <v/>
      </c>
      <c r="L7074" s="99" t="str">
        <f t="shared" ca="1" si="233"/>
        <v>-</v>
      </c>
      <c r="M7074" s="93" t="str">
        <f>IF(E7074="","",VLOOKUP(E7074,[1]PROJECTES!$C$14:$Z$5000,21,FALSE))</f>
        <v/>
      </c>
      <c r="N7074" s="100"/>
      <c r="O7074" s="72" t="s">
        <v>229</v>
      </c>
      <c r="P7074" s="101"/>
      <c r="Q7074" s="132"/>
      <c r="R7074" s="102"/>
      <c r="S7074" s="91"/>
    </row>
    <row r="7075" spans="1:19" s="104" customFormat="1" ht="12.75" customHeight="1" x14ac:dyDescent="0.25">
      <c r="A7075" s="121"/>
      <c r="B7075" s="92" t="str">
        <f>IF(E7075="","",VLOOKUP(E7075,[1]PROJECTES!$C$14:$G$5000,2,FALSE))</f>
        <v/>
      </c>
      <c r="C7075" s="121"/>
      <c r="D7075" s="93" t="str">
        <f>IF(E7075="","",VLOOKUP(E7075,[1]PROJECTES!$C$14:$G$5000,5,FALSE))</f>
        <v/>
      </c>
      <c r="E7075" s="117"/>
      <c r="F7075" s="95"/>
      <c r="G7075" s="96" t="str">
        <f>IF(E7075="","",VLOOKUP(E7075,[1]PROJECTES!$C$14:$G$5000,4,FALSE))</f>
        <v/>
      </c>
      <c r="H7075" s="118"/>
      <c r="I7075" s="97" t="str">
        <f>IF(H7075="","",VLOOKUP(H7075,BD!B$2:C$16,2,FALSE))</f>
        <v/>
      </c>
      <c r="J7075" s="98"/>
      <c r="K7075" s="135" t="str">
        <f t="shared" si="232"/>
        <v/>
      </c>
      <c r="L7075" s="99" t="str">
        <f t="shared" ca="1" si="233"/>
        <v>-</v>
      </c>
      <c r="M7075" s="93" t="str">
        <f>IF(E7075="","",VLOOKUP(E7075,[1]PROJECTES!$C$14:$Z$5000,21,FALSE))</f>
        <v/>
      </c>
      <c r="N7075" s="100"/>
      <c r="O7075" s="72" t="s">
        <v>229</v>
      </c>
      <c r="P7075" s="101"/>
      <c r="Q7075" s="132"/>
      <c r="R7075" s="102"/>
      <c r="S7075" s="91"/>
    </row>
    <row r="7076" spans="1:19" s="104" customFormat="1" ht="12.75" customHeight="1" x14ac:dyDescent="0.25">
      <c r="A7076" s="121"/>
      <c r="B7076" s="92" t="str">
        <f>IF(E7076="","",VLOOKUP(E7076,[1]PROJECTES!$C$14:$G$5000,2,FALSE))</f>
        <v/>
      </c>
      <c r="C7076" s="121"/>
      <c r="D7076" s="93" t="str">
        <f>IF(E7076="","",VLOOKUP(E7076,[1]PROJECTES!$C$14:$G$5000,5,FALSE))</f>
        <v/>
      </c>
      <c r="E7076" s="117"/>
      <c r="F7076" s="95"/>
      <c r="G7076" s="96" t="str">
        <f>IF(E7076="","",VLOOKUP(E7076,[1]PROJECTES!$C$14:$G$5000,4,FALSE))</f>
        <v/>
      </c>
      <c r="H7076" s="118"/>
      <c r="I7076" s="97" t="str">
        <f>IF(H7076="","",VLOOKUP(H7076,BD!B$2:C$16,2,FALSE))</f>
        <v/>
      </c>
      <c r="J7076" s="98"/>
      <c r="K7076" s="135" t="str">
        <f t="shared" si="232"/>
        <v/>
      </c>
      <c r="L7076" s="99" t="str">
        <f t="shared" ca="1" si="233"/>
        <v>-</v>
      </c>
      <c r="M7076" s="93" t="str">
        <f>IF(E7076="","",VLOOKUP(E7076,[1]PROJECTES!$C$14:$Z$5000,21,FALSE))</f>
        <v/>
      </c>
      <c r="N7076" s="100"/>
      <c r="O7076" s="72" t="s">
        <v>229</v>
      </c>
      <c r="P7076" s="101"/>
      <c r="Q7076" s="132"/>
      <c r="R7076" s="102"/>
      <c r="S7076" s="91"/>
    </row>
    <row r="7077" spans="1:19" s="104" customFormat="1" ht="12.75" customHeight="1" x14ac:dyDescent="0.25">
      <c r="A7077" s="121"/>
      <c r="B7077" s="92" t="str">
        <f>IF(E7077="","",VLOOKUP(E7077,[1]PROJECTES!$C$14:$G$5000,2,FALSE))</f>
        <v/>
      </c>
      <c r="C7077" s="121"/>
      <c r="D7077" s="93" t="str">
        <f>IF(E7077="","",VLOOKUP(E7077,[1]PROJECTES!$C$14:$G$5000,5,FALSE))</f>
        <v/>
      </c>
      <c r="E7077" s="117"/>
      <c r="F7077" s="95"/>
      <c r="G7077" s="96" t="str">
        <f>IF(E7077="","",VLOOKUP(E7077,[1]PROJECTES!$C$14:$G$5000,4,FALSE))</f>
        <v/>
      </c>
      <c r="H7077" s="118"/>
      <c r="I7077" s="97" t="str">
        <f>IF(H7077="","",VLOOKUP(H7077,BD!B$2:C$16,2,FALSE))</f>
        <v/>
      </c>
      <c r="J7077" s="98"/>
      <c r="K7077" s="135" t="str">
        <f t="shared" si="232"/>
        <v/>
      </c>
      <c r="L7077" s="99" t="str">
        <f t="shared" ca="1" si="233"/>
        <v>-</v>
      </c>
      <c r="M7077" s="93" t="str">
        <f>IF(E7077="","",VLOOKUP(E7077,[1]PROJECTES!$C$14:$Z$5000,21,FALSE))</f>
        <v/>
      </c>
      <c r="N7077" s="100"/>
      <c r="O7077" s="72" t="s">
        <v>229</v>
      </c>
      <c r="P7077" s="101"/>
      <c r="Q7077" s="132"/>
      <c r="R7077" s="102"/>
      <c r="S7077" s="91"/>
    </row>
    <row r="7078" spans="1:19" s="104" customFormat="1" ht="12.75" customHeight="1" x14ac:dyDescent="0.25">
      <c r="A7078" s="121"/>
      <c r="B7078" s="92" t="str">
        <f>IF(E7078="","",VLOOKUP(E7078,[1]PROJECTES!$C$14:$G$5000,2,FALSE))</f>
        <v/>
      </c>
      <c r="C7078" s="121"/>
      <c r="D7078" s="93" t="str">
        <f>IF(E7078="","",VLOOKUP(E7078,[1]PROJECTES!$C$14:$G$5000,5,FALSE))</f>
        <v/>
      </c>
      <c r="E7078" s="117"/>
      <c r="F7078" s="95"/>
      <c r="G7078" s="96" t="str">
        <f>IF(E7078="","",VLOOKUP(E7078,[1]PROJECTES!$C$14:$G$5000,4,FALSE))</f>
        <v/>
      </c>
      <c r="H7078" s="118"/>
      <c r="I7078" s="97" t="str">
        <f>IF(H7078="","",VLOOKUP(H7078,BD!B$2:C$16,2,FALSE))</f>
        <v/>
      </c>
      <c r="J7078" s="98"/>
      <c r="K7078" s="135" t="str">
        <f t="shared" si="232"/>
        <v/>
      </c>
      <c r="L7078" s="99" t="str">
        <f t="shared" ca="1" si="233"/>
        <v>-</v>
      </c>
      <c r="M7078" s="93" t="str">
        <f>IF(E7078="","",VLOOKUP(E7078,[1]PROJECTES!$C$14:$Z$5000,21,FALSE))</f>
        <v/>
      </c>
      <c r="N7078" s="100"/>
      <c r="O7078" s="72" t="s">
        <v>229</v>
      </c>
      <c r="P7078" s="101"/>
      <c r="Q7078" s="132"/>
      <c r="R7078" s="102"/>
      <c r="S7078" s="91"/>
    </row>
    <row r="7079" spans="1:19" s="104" customFormat="1" ht="12.75" customHeight="1" x14ac:dyDescent="0.25">
      <c r="A7079" s="121"/>
      <c r="B7079" s="92" t="str">
        <f>IF(E7079="","",VLOOKUP(E7079,[1]PROJECTES!$C$14:$G$5000,2,FALSE))</f>
        <v/>
      </c>
      <c r="C7079" s="121"/>
      <c r="D7079" s="93" t="str">
        <f>IF(E7079="","",VLOOKUP(E7079,[1]PROJECTES!$C$14:$G$5000,5,FALSE))</f>
        <v/>
      </c>
      <c r="E7079" s="117"/>
      <c r="F7079" s="95"/>
      <c r="G7079" s="96" t="str">
        <f>IF(E7079="","",VLOOKUP(E7079,[1]PROJECTES!$C$14:$G$5000,4,FALSE))</f>
        <v/>
      </c>
      <c r="H7079" s="118"/>
      <c r="I7079" s="97" t="str">
        <f>IF(H7079="","",VLOOKUP(H7079,BD!B$2:C$16,2,FALSE))</f>
        <v/>
      </c>
      <c r="J7079" s="98"/>
      <c r="K7079" s="135" t="str">
        <f t="shared" si="232"/>
        <v/>
      </c>
      <c r="L7079" s="99" t="str">
        <f t="shared" ca="1" si="233"/>
        <v>-</v>
      </c>
      <c r="M7079" s="93" t="str">
        <f>IF(E7079="","",VLOOKUP(E7079,[1]PROJECTES!$C$14:$Z$5000,21,FALSE))</f>
        <v/>
      </c>
      <c r="N7079" s="100"/>
      <c r="O7079" s="72" t="s">
        <v>229</v>
      </c>
      <c r="P7079" s="101"/>
      <c r="Q7079" s="132"/>
      <c r="R7079" s="102"/>
      <c r="S7079" s="91"/>
    </row>
    <row r="7080" spans="1:19" s="104" customFormat="1" ht="12.75" customHeight="1" x14ac:dyDescent="0.25">
      <c r="A7080" s="121"/>
      <c r="B7080" s="92" t="str">
        <f>IF(E7080="","",VLOOKUP(E7080,[1]PROJECTES!$C$14:$G$5000,2,FALSE))</f>
        <v/>
      </c>
      <c r="C7080" s="121"/>
      <c r="D7080" s="93" t="str">
        <f>IF(E7080="","",VLOOKUP(E7080,[1]PROJECTES!$C$14:$G$5000,5,FALSE))</f>
        <v/>
      </c>
      <c r="E7080" s="117"/>
      <c r="F7080" s="95"/>
      <c r="G7080" s="96" t="str">
        <f>IF(E7080="","",VLOOKUP(E7080,[1]PROJECTES!$C$14:$G$5000,4,FALSE))</f>
        <v/>
      </c>
      <c r="H7080" s="118"/>
      <c r="I7080" s="97" t="str">
        <f>IF(H7080="","",VLOOKUP(H7080,BD!B$2:C$16,2,FALSE))</f>
        <v/>
      </c>
      <c r="J7080" s="98"/>
      <c r="K7080" s="135" t="str">
        <f t="shared" si="232"/>
        <v/>
      </c>
      <c r="L7080" s="99" t="str">
        <f t="shared" ca="1" si="233"/>
        <v>-</v>
      </c>
      <c r="M7080" s="93" t="str">
        <f>IF(E7080="","",VLOOKUP(E7080,[1]PROJECTES!$C$14:$Z$5000,21,FALSE))</f>
        <v/>
      </c>
      <c r="N7080" s="100"/>
      <c r="O7080" s="72" t="s">
        <v>229</v>
      </c>
      <c r="P7080" s="101"/>
      <c r="Q7080" s="132"/>
      <c r="R7080" s="102"/>
      <c r="S7080" s="91"/>
    </row>
    <row r="7081" spans="1:19" s="104" customFormat="1" ht="12.75" customHeight="1" x14ac:dyDescent="0.25">
      <c r="A7081" s="121"/>
      <c r="B7081" s="92" t="str">
        <f>IF(E7081="","",VLOOKUP(E7081,[1]PROJECTES!$C$14:$G$5000,2,FALSE))</f>
        <v/>
      </c>
      <c r="C7081" s="121"/>
      <c r="D7081" s="93" t="str">
        <f>IF(E7081="","",VLOOKUP(E7081,[1]PROJECTES!$C$14:$G$5000,5,FALSE))</f>
        <v/>
      </c>
      <c r="E7081" s="117"/>
      <c r="F7081" s="95"/>
      <c r="G7081" s="96" t="str">
        <f>IF(E7081="","",VLOOKUP(E7081,[1]PROJECTES!$C$14:$G$5000,4,FALSE))</f>
        <v/>
      </c>
      <c r="H7081" s="118"/>
      <c r="I7081" s="97" t="str">
        <f>IF(H7081="","",VLOOKUP(H7081,BD!B$2:C$16,2,FALSE))</f>
        <v/>
      </c>
      <c r="J7081" s="98"/>
      <c r="K7081" s="135" t="str">
        <f t="shared" si="232"/>
        <v/>
      </c>
      <c r="L7081" s="99" t="str">
        <f t="shared" ca="1" si="233"/>
        <v>-</v>
      </c>
      <c r="M7081" s="93" t="str">
        <f>IF(E7081="","",VLOOKUP(E7081,[1]PROJECTES!$C$14:$Z$5000,21,FALSE))</f>
        <v/>
      </c>
      <c r="N7081" s="100"/>
      <c r="O7081" s="72" t="s">
        <v>229</v>
      </c>
      <c r="P7081" s="101"/>
      <c r="Q7081" s="132"/>
      <c r="R7081" s="102"/>
      <c r="S7081" s="91"/>
    </row>
    <row r="7082" spans="1:19" s="104" customFormat="1" ht="12.75" customHeight="1" x14ac:dyDescent="0.25">
      <c r="A7082" s="121"/>
      <c r="B7082" s="92" t="str">
        <f>IF(E7082="","",VLOOKUP(E7082,[1]PROJECTES!$C$14:$G$5000,2,FALSE))</f>
        <v/>
      </c>
      <c r="C7082" s="121"/>
      <c r="D7082" s="93" t="str">
        <f>IF(E7082="","",VLOOKUP(E7082,[1]PROJECTES!$C$14:$G$5000,5,FALSE))</f>
        <v/>
      </c>
      <c r="E7082" s="117"/>
      <c r="F7082" s="95"/>
      <c r="G7082" s="96" t="str">
        <f>IF(E7082="","",VLOOKUP(E7082,[1]PROJECTES!$C$14:$G$5000,4,FALSE))</f>
        <v/>
      </c>
      <c r="H7082" s="118"/>
      <c r="I7082" s="97" t="str">
        <f>IF(H7082="","",VLOOKUP(H7082,BD!B$2:C$16,2,FALSE))</f>
        <v/>
      </c>
      <c r="J7082" s="98"/>
      <c r="K7082" s="135" t="str">
        <f t="shared" si="232"/>
        <v/>
      </c>
      <c r="L7082" s="99" t="str">
        <f t="shared" ca="1" si="233"/>
        <v>-</v>
      </c>
      <c r="M7082" s="93" t="str">
        <f>IF(E7082="","",VLOOKUP(E7082,[1]PROJECTES!$C$14:$Z$5000,21,FALSE))</f>
        <v/>
      </c>
      <c r="N7082" s="100"/>
      <c r="O7082" s="72" t="s">
        <v>229</v>
      </c>
      <c r="P7082" s="101"/>
      <c r="Q7082" s="132"/>
      <c r="R7082" s="102"/>
      <c r="S7082" s="91"/>
    </row>
    <row r="7083" spans="1:19" s="104" customFormat="1" ht="12.75" customHeight="1" x14ac:dyDescent="0.25">
      <c r="A7083" s="121"/>
      <c r="B7083" s="92" t="str">
        <f>IF(E7083="","",VLOOKUP(E7083,[1]PROJECTES!$C$14:$G$5000,2,FALSE))</f>
        <v/>
      </c>
      <c r="C7083" s="121"/>
      <c r="D7083" s="93" t="str">
        <f>IF(E7083="","",VLOOKUP(E7083,[1]PROJECTES!$C$14:$G$5000,5,FALSE))</f>
        <v/>
      </c>
      <c r="E7083" s="117"/>
      <c r="F7083" s="95"/>
      <c r="G7083" s="96" t="str">
        <f>IF(E7083="","",VLOOKUP(E7083,[1]PROJECTES!$C$14:$G$5000,4,FALSE))</f>
        <v/>
      </c>
      <c r="H7083" s="118"/>
      <c r="I7083" s="97" t="str">
        <f>IF(H7083="","",VLOOKUP(H7083,BD!B$2:C$16,2,FALSE))</f>
        <v/>
      </c>
      <c r="J7083" s="98"/>
      <c r="K7083" s="135" t="str">
        <f t="shared" si="232"/>
        <v/>
      </c>
      <c r="L7083" s="99" t="str">
        <f t="shared" ca="1" si="233"/>
        <v>-</v>
      </c>
      <c r="M7083" s="93" t="str">
        <f>IF(E7083="","",VLOOKUP(E7083,[1]PROJECTES!$C$14:$Z$5000,21,FALSE))</f>
        <v/>
      </c>
      <c r="N7083" s="100"/>
      <c r="O7083" s="72" t="s">
        <v>229</v>
      </c>
      <c r="P7083" s="101"/>
      <c r="Q7083" s="132"/>
      <c r="R7083" s="102"/>
      <c r="S7083" s="91"/>
    </row>
    <row r="7084" spans="1:19" s="104" customFormat="1" ht="12.75" customHeight="1" x14ac:dyDescent="0.25">
      <c r="A7084" s="121"/>
      <c r="B7084" s="92" t="str">
        <f>IF(E7084="","",VLOOKUP(E7084,[1]PROJECTES!$C$14:$G$5000,2,FALSE))</f>
        <v/>
      </c>
      <c r="C7084" s="121"/>
      <c r="D7084" s="93" t="str">
        <f>IF(E7084="","",VLOOKUP(E7084,[1]PROJECTES!$C$14:$G$5000,5,FALSE))</f>
        <v/>
      </c>
      <c r="E7084" s="117"/>
      <c r="F7084" s="95"/>
      <c r="G7084" s="96" t="str">
        <f>IF(E7084="","",VLOOKUP(E7084,[1]PROJECTES!$C$14:$G$5000,4,FALSE))</f>
        <v/>
      </c>
      <c r="H7084" s="118"/>
      <c r="I7084" s="97" t="str">
        <f>IF(H7084="","",VLOOKUP(H7084,BD!B$2:C$16,2,FALSE))</f>
        <v/>
      </c>
      <c r="J7084" s="98"/>
      <c r="K7084" s="135" t="str">
        <f t="shared" ref="K7084:K7147" si="234">IF(J7084="","",WEEKNUM(J7084,2)-0)</f>
        <v/>
      </c>
      <c r="L7084" s="99" t="str">
        <f t="shared" ref="L7084:L7147" ca="1" si="235">IF(M7084="","-",IF(G7084="TA","-",+M7084-TODAY()))</f>
        <v>-</v>
      </c>
      <c r="M7084" s="93" t="str">
        <f>IF(E7084="","",VLOOKUP(E7084,[1]PROJECTES!$C$14:$Z$5000,21,FALSE))</f>
        <v/>
      </c>
      <c r="N7084" s="100"/>
      <c r="O7084" s="72" t="s">
        <v>229</v>
      </c>
      <c r="P7084" s="101"/>
      <c r="Q7084" s="132"/>
      <c r="R7084" s="102"/>
      <c r="S7084" s="91"/>
    </row>
    <row r="7085" spans="1:19" s="104" customFormat="1" ht="12.75" customHeight="1" x14ac:dyDescent="0.25">
      <c r="A7085" s="121"/>
      <c r="B7085" s="92" t="str">
        <f>IF(E7085="","",VLOOKUP(E7085,[1]PROJECTES!$C$14:$G$5000,2,FALSE))</f>
        <v/>
      </c>
      <c r="C7085" s="121"/>
      <c r="D7085" s="93" t="str">
        <f>IF(E7085="","",VLOOKUP(E7085,[1]PROJECTES!$C$14:$G$5000,5,FALSE))</f>
        <v/>
      </c>
      <c r="E7085" s="117"/>
      <c r="F7085" s="95"/>
      <c r="G7085" s="96" t="str">
        <f>IF(E7085="","",VLOOKUP(E7085,[1]PROJECTES!$C$14:$G$5000,4,FALSE))</f>
        <v/>
      </c>
      <c r="H7085" s="118"/>
      <c r="I7085" s="97" t="str">
        <f>IF(H7085="","",VLOOKUP(H7085,BD!B$2:C$16,2,FALSE))</f>
        <v/>
      </c>
      <c r="J7085" s="98"/>
      <c r="K7085" s="135" t="str">
        <f t="shared" si="234"/>
        <v/>
      </c>
      <c r="L7085" s="99" t="str">
        <f t="shared" ca="1" si="235"/>
        <v>-</v>
      </c>
      <c r="M7085" s="93" t="str">
        <f>IF(E7085="","",VLOOKUP(E7085,[1]PROJECTES!$C$14:$Z$5000,21,FALSE))</f>
        <v/>
      </c>
      <c r="N7085" s="100"/>
      <c r="O7085" s="72" t="s">
        <v>229</v>
      </c>
      <c r="P7085" s="101"/>
      <c r="Q7085" s="132"/>
      <c r="R7085" s="102"/>
      <c r="S7085" s="91"/>
    </row>
    <row r="7086" spans="1:19" s="104" customFormat="1" ht="12.75" customHeight="1" x14ac:dyDescent="0.25">
      <c r="A7086" s="121"/>
      <c r="B7086" s="92" t="str">
        <f>IF(E7086="","",VLOOKUP(E7086,[1]PROJECTES!$C$14:$G$5000,2,FALSE))</f>
        <v/>
      </c>
      <c r="C7086" s="121"/>
      <c r="D7086" s="93" t="str">
        <f>IF(E7086="","",VLOOKUP(E7086,[1]PROJECTES!$C$14:$G$5000,5,FALSE))</f>
        <v/>
      </c>
      <c r="E7086" s="117"/>
      <c r="F7086" s="95"/>
      <c r="G7086" s="96" t="str">
        <f>IF(E7086="","",VLOOKUP(E7086,[1]PROJECTES!$C$14:$G$5000,4,FALSE))</f>
        <v/>
      </c>
      <c r="H7086" s="118"/>
      <c r="I7086" s="97" t="str">
        <f>IF(H7086="","",VLOOKUP(H7086,BD!B$2:C$16,2,FALSE))</f>
        <v/>
      </c>
      <c r="J7086" s="98"/>
      <c r="K7086" s="135" t="str">
        <f t="shared" si="234"/>
        <v/>
      </c>
      <c r="L7086" s="99" t="str">
        <f t="shared" ca="1" si="235"/>
        <v>-</v>
      </c>
      <c r="M7086" s="93" t="str">
        <f>IF(E7086="","",VLOOKUP(E7086,[1]PROJECTES!$C$14:$Z$5000,21,FALSE))</f>
        <v/>
      </c>
      <c r="N7086" s="100"/>
      <c r="O7086" s="72" t="s">
        <v>229</v>
      </c>
      <c r="P7086" s="101"/>
      <c r="Q7086" s="132"/>
      <c r="R7086" s="102"/>
      <c r="S7086" s="91"/>
    </row>
    <row r="7087" spans="1:19" s="104" customFormat="1" ht="12.75" customHeight="1" x14ac:dyDescent="0.25">
      <c r="A7087" s="121"/>
      <c r="B7087" s="92" t="str">
        <f>IF(E7087="","",VLOOKUP(E7087,[1]PROJECTES!$C$14:$G$5000,2,FALSE))</f>
        <v/>
      </c>
      <c r="C7087" s="121"/>
      <c r="D7087" s="93" t="str">
        <f>IF(E7087="","",VLOOKUP(E7087,[1]PROJECTES!$C$14:$G$5000,5,FALSE))</f>
        <v/>
      </c>
      <c r="E7087" s="117"/>
      <c r="F7087" s="95"/>
      <c r="G7087" s="96" t="str">
        <f>IF(E7087="","",VLOOKUP(E7087,[1]PROJECTES!$C$14:$G$5000,4,FALSE))</f>
        <v/>
      </c>
      <c r="H7087" s="118"/>
      <c r="I7087" s="97" t="str">
        <f>IF(H7087="","",VLOOKUP(H7087,BD!B$2:C$16,2,FALSE))</f>
        <v/>
      </c>
      <c r="J7087" s="98"/>
      <c r="K7087" s="135" t="str">
        <f t="shared" si="234"/>
        <v/>
      </c>
      <c r="L7087" s="99" t="str">
        <f t="shared" ca="1" si="235"/>
        <v>-</v>
      </c>
      <c r="M7087" s="93" t="str">
        <f>IF(E7087="","",VLOOKUP(E7087,[1]PROJECTES!$C$14:$Z$5000,21,FALSE))</f>
        <v/>
      </c>
      <c r="N7087" s="100"/>
      <c r="O7087" s="72" t="s">
        <v>229</v>
      </c>
      <c r="P7087" s="101"/>
      <c r="Q7087" s="132"/>
      <c r="R7087" s="102"/>
      <c r="S7087" s="91"/>
    </row>
    <row r="7088" spans="1:19" s="104" customFormat="1" ht="12.75" customHeight="1" x14ac:dyDescent="0.25">
      <c r="A7088" s="121"/>
      <c r="B7088" s="92" t="str">
        <f>IF(E7088="","",VLOOKUP(E7088,[1]PROJECTES!$C$14:$G$5000,2,FALSE))</f>
        <v/>
      </c>
      <c r="C7088" s="121"/>
      <c r="D7088" s="93" t="str">
        <f>IF(E7088="","",VLOOKUP(E7088,[1]PROJECTES!$C$14:$G$5000,5,FALSE))</f>
        <v/>
      </c>
      <c r="E7088" s="117"/>
      <c r="F7088" s="95"/>
      <c r="G7088" s="96" t="str">
        <f>IF(E7088="","",VLOOKUP(E7088,[1]PROJECTES!$C$14:$G$5000,4,FALSE))</f>
        <v/>
      </c>
      <c r="H7088" s="118"/>
      <c r="I7088" s="97" t="str">
        <f>IF(H7088="","",VLOOKUP(H7088,BD!B$2:C$16,2,FALSE))</f>
        <v/>
      </c>
      <c r="J7088" s="98"/>
      <c r="K7088" s="135" t="str">
        <f t="shared" si="234"/>
        <v/>
      </c>
      <c r="L7088" s="99" t="str">
        <f t="shared" ca="1" si="235"/>
        <v>-</v>
      </c>
      <c r="M7088" s="93" t="str">
        <f>IF(E7088="","",VLOOKUP(E7088,[1]PROJECTES!$C$14:$Z$5000,21,FALSE))</f>
        <v/>
      </c>
      <c r="N7088" s="100"/>
      <c r="O7088" s="72" t="s">
        <v>229</v>
      </c>
      <c r="P7088" s="101"/>
      <c r="Q7088" s="132"/>
      <c r="R7088" s="102"/>
      <c r="S7088" s="91"/>
    </row>
    <row r="7089" spans="1:19" s="104" customFormat="1" ht="12.75" customHeight="1" x14ac:dyDescent="0.25">
      <c r="A7089" s="121"/>
      <c r="B7089" s="92" t="str">
        <f>IF(E7089="","",VLOOKUP(E7089,[1]PROJECTES!$C$14:$G$5000,2,FALSE))</f>
        <v/>
      </c>
      <c r="C7089" s="121"/>
      <c r="D7089" s="93" t="str">
        <f>IF(E7089="","",VLOOKUP(E7089,[1]PROJECTES!$C$14:$G$5000,5,FALSE))</f>
        <v/>
      </c>
      <c r="E7089" s="117"/>
      <c r="F7089" s="95"/>
      <c r="G7089" s="96" t="str">
        <f>IF(E7089="","",VLOOKUP(E7089,[1]PROJECTES!$C$14:$G$5000,4,FALSE))</f>
        <v/>
      </c>
      <c r="H7089" s="118"/>
      <c r="I7089" s="97" t="str">
        <f>IF(H7089="","",VLOOKUP(H7089,BD!B$2:C$16,2,FALSE))</f>
        <v/>
      </c>
      <c r="J7089" s="98"/>
      <c r="K7089" s="135" t="str">
        <f t="shared" si="234"/>
        <v/>
      </c>
      <c r="L7089" s="99" t="str">
        <f t="shared" ca="1" si="235"/>
        <v>-</v>
      </c>
      <c r="M7089" s="93" t="str">
        <f>IF(E7089="","",VLOOKUP(E7089,[1]PROJECTES!$C$14:$Z$5000,21,FALSE))</f>
        <v/>
      </c>
      <c r="N7089" s="100"/>
      <c r="O7089" s="72" t="s">
        <v>229</v>
      </c>
      <c r="P7089" s="101"/>
      <c r="Q7089" s="132"/>
      <c r="R7089" s="102"/>
      <c r="S7089" s="91"/>
    </row>
    <row r="7090" spans="1:19" s="104" customFormat="1" ht="12.75" customHeight="1" x14ac:dyDescent="0.25">
      <c r="A7090" s="121"/>
      <c r="B7090" s="92" t="str">
        <f>IF(E7090="","",VLOOKUP(E7090,[1]PROJECTES!$C$14:$G$5000,2,FALSE))</f>
        <v/>
      </c>
      <c r="C7090" s="121"/>
      <c r="D7090" s="93" t="str">
        <f>IF(E7090="","",VLOOKUP(E7090,[1]PROJECTES!$C$14:$G$5000,5,FALSE))</f>
        <v/>
      </c>
      <c r="E7090" s="117"/>
      <c r="F7090" s="95"/>
      <c r="G7090" s="96" t="str">
        <f>IF(E7090="","",VLOOKUP(E7090,[1]PROJECTES!$C$14:$G$5000,4,FALSE))</f>
        <v/>
      </c>
      <c r="H7090" s="118"/>
      <c r="I7090" s="97" t="str">
        <f>IF(H7090="","",VLOOKUP(H7090,BD!B$2:C$16,2,FALSE))</f>
        <v/>
      </c>
      <c r="J7090" s="98"/>
      <c r="K7090" s="135" t="str">
        <f t="shared" si="234"/>
        <v/>
      </c>
      <c r="L7090" s="99" t="str">
        <f t="shared" ca="1" si="235"/>
        <v>-</v>
      </c>
      <c r="M7090" s="93" t="str">
        <f>IF(E7090="","",VLOOKUP(E7090,[1]PROJECTES!$C$14:$Z$5000,21,FALSE))</f>
        <v/>
      </c>
      <c r="N7090" s="100"/>
      <c r="O7090" s="72" t="s">
        <v>229</v>
      </c>
      <c r="P7090" s="101"/>
      <c r="Q7090" s="132"/>
      <c r="R7090" s="102"/>
      <c r="S7090" s="91"/>
    </row>
    <row r="7091" spans="1:19" s="104" customFormat="1" ht="12.75" customHeight="1" x14ac:dyDescent="0.25">
      <c r="A7091" s="121"/>
      <c r="B7091" s="92" t="str">
        <f>IF(E7091="","",VLOOKUP(E7091,[1]PROJECTES!$C$14:$G$5000,2,FALSE))</f>
        <v/>
      </c>
      <c r="C7091" s="121"/>
      <c r="D7091" s="93" t="str">
        <f>IF(E7091="","",VLOOKUP(E7091,[1]PROJECTES!$C$14:$G$5000,5,FALSE))</f>
        <v/>
      </c>
      <c r="E7091" s="117"/>
      <c r="F7091" s="95"/>
      <c r="G7091" s="96" t="str">
        <f>IF(E7091="","",VLOOKUP(E7091,[1]PROJECTES!$C$14:$G$5000,4,FALSE))</f>
        <v/>
      </c>
      <c r="H7091" s="118"/>
      <c r="I7091" s="97" t="str">
        <f>IF(H7091="","",VLOOKUP(H7091,BD!B$2:C$16,2,FALSE))</f>
        <v/>
      </c>
      <c r="J7091" s="98"/>
      <c r="K7091" s="135" t="str">
        <f t="shared" si="234"/>
        <v/>
      </c>
      <c r="L7091" s="99" t="str">
        <f t="shared" ca="1" si="235"/>
        <v>-</v>
      </c>
      <c r="M7091" s="93" t="str">
        <f>IF(E7091="","",VLOOKUP(E7091,[1]PROJECTES!$C$14:$Z$5000,21,FALSE))</f>
        <v/>
      </c>
      <c r="N7091" s="100"/>
      <c r="O7091" s="72" t="s">
        <v>229</v>
      </c>
      <c r="P7091" s="101"/>
      <c r="Q7091" s="132"/>
      <c r="R7091" s="102"/>
      <c r="S7091" s="91"/>
    </row>
    <row r="7092" spans="1:19" s="104" customFormat="1" ht="12.75" customHeight="1" x14ac:dyDescent="0.25">
      <c r="A7092" s="121"/>
      <c r="B7092" s="92" t="str">
        <f>IF(E7092="","",VLOOKUP(E7092,[1]PROJECTES!$C$14:$G$5000,2,FALSE))</f>
        <v/>
      </c>
      <c r="C7092" s="121"/>
      <c r="D7092" s="93" t="str">
        <f>IF(E7092="","",VLOOKUP(E7092,[1]PROJECTES!$C$14:$G$5000,5,FALSE))</f>
        <v/>
      </c>
      <c r="E7092" s="117"/>
      <c r="F7092" s="95"/>
      <c r="G7092" s="96" t="str">
        <f>IF(E7092="","",VLOOKUP(E7092,[1]PROJECTES!$C$14:$G$5000,4,FALSE))</f>
        <v/>
      </c>
      <c r="H7092" s="118"/>
      <c r="I7092" s="97" t="str">
        <f>IF(H7092="","",VLOOKUP(H7092,BD!B$2:C$16,2,FALSE))</f>
        <v/>
      </c>
      <c r="J7092" s="98"/>
      <c r="K7092" s="135" t="str">
        <f t="shared" si="234"/>
        <v/>
      </c>
      <c r="L7092" s="99" t="str">
        <f t="shared" ca="1" si="235"/>
        <v>-</v>
      </c>
      <c r="M7092" s="93" t="str">
        <f>IF(E7092="","",VLOOKUP(E7092,[1]PROJECTES!$C$14:$Z$5000,21,FALSE))</f>
        <v/>
      </c>
      <c r="N7092" s="100"/>
      <c r="O7092" s="72" t="s">
        <v>229</v>
      </c>
      <c r="P7092" s="101"/>
      <c r="Q7092" s="132"/>
      <c r="R7092" s="102"/>
      <c r="S7092" s="91"/>
    </row>
    <row r="7093" spans="1:19" s="104" customFormat="1" ht="12.75" customHeight="1" x14ac:dyDescent="0.25">
      <c r="A7093" s="121"/>
      <c r="B7093" s="92" t="str">
        <f>IF(E7093="","",VLOOKUP(E7093,[1]PROJECTES!$C$14:$G$5000,2,FALSE))</f>
        <v/>
      </c>
      <c r="C7093" s="121"/>
      <c r="D7093" s="93" t="str">
        <f>IF(E7093="","",VLOOKUP(E7093,[1]PROJECTES!$C$14:$G$5000,5,FALSE))</f>
        <v/>
      </c>
      <c r="E7093" s="117"/>
      <c r="F7093" s="95"/>
      <c r="G7093" s="96" t="str">
        <f>IF(E7093="","",VLOOKUP(E7093,[1]PROJECTES!$C$14:$G$5000,4,FALSE))</f>
        <v/>
      </c>
      <c r="H7093" s="118"/>
      <c r="I7093" s="97" t="str">
        <f>IF(H7093="","",VLOOKUP(H7093,BD!B$2:C$16,2,FALSE))</f>
        <v/>
      </c>
      <c r="J7093" s="98"/>
      <c r="K7093" s="135" t="str">
        <f t="shared" si="234"/>
        <v/>
      </c>
      <c r="L7093" s="99" t="str">
        <f t="shared" ca="1" si="235"/>
        <v>-</v>
      </c>
      <c r="M7093" s="93" t="str">
        <f>IF(E7093="","",VLOOKUP(E7093,[1]PROJECTES!$C$14:$Z$5000,21,FALSE))</f>
        <v/>
      </c>
      <c r="N7093" s="100"/>
      <c r="O7093" s="72" t="s">
        <v>229</v>
      </c>
      <c r="P7093" s="101"/>
      <c r="Q7093" s="132"/>
      <c r="R7093" s="102"/>
      <c r="S7093" s="91"/>
    </row>
    <row r="7094" spans="1:19" s="104" customFormat="1" ht="12.75" customHeight="1" x14ac:dyDescent="0.25">
      <c r="A7094" s="121"/>
      <c r="B7094" s="92" t="str">
        <f>IF(E7094="","",VLOOKUP(E7094,[1]PROJECTES!$C$14:$G$5000,2,FALSE))</f>
        <v/>
      </c>
      <c r="C7094" s="121"/>
      <c r="D7094" s="93" t="str">
        <f>IF(E7094="","",VLOOKUP(E7094,[1]PROJECTES!$C$14:$G$5000,5,FALSE))</f>
        <v/>
      </c>
      <c r="E7094" s="117"/>
      <c r="F7094" s="95"/>
      <c r="G7094" s="96" t="str">
        <f>IF(E7094="","",VLOOKUP(E7094,[1]PROJECTES!$C$14:$G$5000,4,FALSE))</f>
        <v/>
      </c>
      <c r="H7094" s="118"/>
      <c r="I7094" s="97" t="str">
        <f>IF(H7094="","",VLOOKUP(H7094,BD!B$2:C$16,2,FALSE))</f>
        <v/>
      </c>
      <c r="J7094" s="98"/>
      <c r="K7094" s="135" t="str">
        <f t="shared" si="234"/>
        <v/>
      </c>
      <c r="L7094" s="99" t="str">
        <f t="shared" ca="1" si="235"/>
        <v>-</v>
      </c>
      <c r="M7094" s="93" t="str">
        <f>IF(E7094="","",VLOOKUP(E7094,[1]PROJECTES!$C$14:$Z$5000,21,FALSE))</f>
        <v/>
      </c>
      <c r="N7094" s="100"/>
      <c r="O7094" s="72" t="s">
        <v>229</v>
      </c>
      <c r="P7094" s="101"/>
      <c r="Q7094" s="132"/>
      <c r="R7094" s="102"/>
      <c r="S7094" s="91"/>
    </row>
    <row r="7095" spans="1:19" s="104" customFormat="1" ht="12.75" customHeight="1" x14ac:dyDescent="0.25">
      <c r="A7095" s="121"/>
      <c r="B7095" s="92" t="str">
        <f>IF(E7095="","",VLOOKUP(E7095,[1]PROJECTES!$C$14:$G$5000,2,FALSE))</f>
        <v/>
      </c>
      <c r="C7095" s="121"/>
      <c r="D7095" s="93" t="str">
        <f>IF(E7095="","",VLOOKUP(E7095,[1]PROJECTES!$C$14:$G$5000,5,FALSE))</f>
        <v/>
      </c>
      <c r="E7095" s="117"/>
      <c r="F7095" s="95"/>
      <c r="G7095" s="96" t="str">
        <f>IF(E7095="","",VLOOKUP(E7095,[1]PROJECTES!$C$14:$G$5000,4,FALSE))</f>
        <v/>
      </c>
      <c r="H7095" s="118"/>
      <c r="I7095" s="97" t="str">
        <f>IF(H7095="","",VLOOKUP(H7095,BD!B$2:C$16,2,FALSE))</f>
        <v/>
      </c>
      <c r="J7095" s="98"/>
      <c r="K7095" s="135" t="str">
        <f t="shared" si="234"/>
        <v/>
      </c>
      <c r="L7095" s="99" t="str">
        <f t="shared" ca="1" si="235"/>
        <v>-</v>
      </c>
      <c r="M7095" s="93" t="str">
        <f>IF(E7095="","",VLOOKUP(E7095,[1]PROJECTES!$C$14:$Z$5000,21,FALSE))</f>
        <v/>
      </c>
      <c r="N7095" s="100"/>
      <c r="O7095" s="72" t="s">
        <v>229</v>
      </c>
      <c r="P7095" s="101"/>
      <c r="Q7095" s="132"/>
      <c r="R7095" s="102"/>
      <c r="S7095" s="91"/>
    </row>
    <row r="7096" spans="1:19" s="104" customFormat="1" ht="12.75" customHeight="1" x14ac:dyDescent="0.25">
      <c r="A7096" s="121"/>
      <c r="B7096" s="92" t="str">
        <f>IF(E7096="","",VLOOKUP(E7096,[1]PROJECTES!$C$14:$G$5000,2,FALSE))</f>
        <v/>
      </c>
      <c r="C7096" s="121"/>
      <c r="D7096" s="93" t="str">
        <f>IF(E7096="","",VLOOKUP(E7096,[1]PROJECTES!$C$14:$G$5000,5,FALSE))</f>
        <v/>
      </c>
      <c r="E7096" s="117"/>
      <c r="F7096" s="95"/>
      <c r="G7096" s="96" t="str">
        <f>IF(E7096="","",VLOOKUP(E7096,[1]PROJECTES!$C$14:$G$5000,4,FALSE))</f>
        <v/>
      </c>
      <c r="H7096" s="118"/>
      <c r="I7096" s="97" t="str">
        <f>IF(H7096="","",VLOOKUP(H7096,BD!B$2:C$16,2,FALSE))</f>
        <v/>
      </c>
      <c r="J7096" s="98"/>
      <c r="K7096" s="135" t="str">
        <f t="shared" si="234"/>
        <v/>
      </c>
      <c r="L7096" s="99" t="str">
        <f t="shared" ca="1" si="235"/>
        <v>-</v>
      </c>
      <c r="M7096" s="93" t="str">
        <f>IF(E7096="","",VLOOKUP(E7096,[1]PROJECTES!$C$14:$Z$5000,21,FALSE))</f>
        <v/>
      </c>
      <c r="N7096" s="100"/>
      <c r="O7096" s="72" t="s">
        <v>229</v>
      </c>
      <c r="P7096" s="101"/>
      <c r="Q7096" s="132"/>
      <c r="R7096" s="102"/>
      <c r="S7096" s="91"/>
    </row>
    <row r="7097" spans="1:19" s="104" customFormat="1" ht="12.75" customHeight="1" x14ac:dyDescent="0.25">
      <c r="A7097" s="121"/>
      <c r="B7097" s="92" t="str">
        <f>IF(E7097="","",VLOOKUP(E7097,[1]PROJECTES!$C$14:$G$5000,2,FALSE))</f>
        <v/>
      </c>
      <c r="C7097" s="121"/>
      <c r="D7097" s="93" t="str">
        <f>IF(E7097="","",VLOOKUP(E7097,[1]PROJECTES!$C$14:$G$5000,5,FALSE))</f>
        <v/>
      </c>
      <c r="E7097" s="117"/>
      <c r="F7097" s="95"/>
      <c r="G7097" s="96" t="str">
        <f>IF(E7097="","",VLOOKUP(E7097,[1]PROJECTES!$C$14:$G$5000,4,FALSE))</f>
        <v/>
      </c>
      <c r="H7097" s="118"/>
      <c r="I7097" s="97" t="str">
        <f>IF(H7097="","",VLOOKUP(H7097,BD!B$2:C$16,2,FALSE))</f>
        <v/>
      </c>
      <c r="J7097" s="98"/>
      <c r="K7097" s="135" t="str">
        <f t="shared" si="234"/>
        <v/>
      </c>
      <c r="L7097" s="99" t="str">
        <f t="shared" ca="1" si="235"/>
        <v>-</v>
      </c>
      <c r="M7097" s="93" t="str">
        <f>IF(E7097="","",VLOOKUP(E7097,[1]PROJECTES!$C$14:$Z$5000,21,FALSE))</f>
        <v/>
      </c>
      <c r="N7097" s="100"/>
      <c r="O7097" s="72" t="s">
        <v>229</v>
      </c>
      <c r="P7097" s="101"/>
      <c r="Q7097" s="132"/>
      <c r="R7097" s="102"/>
      <c r="S7097" s="91"/>
    </row>
    <row r="7098" spans="1:19" s="104" customFormat="1" ht="12.75" customHeight="1" x14ac:dyDescent="0.25">
      <c r="A7098" s="121"/>
      <c r="B7098" s="92" t="str">
        <f>IF(E7098="","",VLOOKUP(E7098,[1]PROJECTES!$C$14:$G$5000,2,FALSE))</f>
        <v/>
      </c>
      <c r="C7098" s="121"/>
      <c r="D7098" s="93" t="str">
        <f>IF(E7098="","",VLOOKUP(E7098,[1]PROJECTES!$C$14:$G$5000,5,FALSE))</f>
        <v/>
      </c>
      <c r="E7098" s="117"/>
      <c r="F7098" s="95"/>
      <c r="G7098" s="96" t="str">
        <f>IF(E7098="","",VLOOKUP(E7098,[1]PROJECTES!$C$14:$G$5000,4,FALSE))</f>
        <v/>
      </c>
      <c r="H7098" s="118"/>
      <c r="I7098" s="97" t="str">
        <f>IF(H7098="","",VLOOKUP(H7098,BD!B$2:C$16,2,FALSE))</f>
        <v/>
      </c>
      <c r="J7098" s="98"/>
      <c r="K7098" s="135" t="str">
        <f t="shared" si="234"/>
        <v/>
      </c>
      <c r="L7098" s="99" t="str">
        <f t="shared" ca="1" si="235"/>
        <v>-</v>
      </c>
      <c r="M7098" s="93" t="str">
        <f>IF(E7098="","",VLOOKUP(E7098,[1]PROJECTES!$C$14:$Z$5000,21,FALSE))</f>
        <v/>
      </c>
      <c r="N7098" s="100"/>
      <c r="O7098" s="72" t="s">
        <v>229</v>
      </c>
      <c r="P7098" s="101"/>
      <c r="Q7098" s="132"/>
      <c r="R7098" s="102"/>
      <c r="S7098" s="91"/>
    </row>
    <row r="7099" spans="1:19" s="104" customFormat="1" ht="12.75" customHeight="1" x14ac:dyDescent="0.25">
      <c r="A7099" s="121"/>
      <c r="B7099" s="92" t="str">
        <f>IF(E7099="","",VLOOKUP(E7099,[1]PROJECTES!$C$14:$G$5000,2,FALSE))</f>
        <v/>
      </c>
      <c r="C7099" s="121"/>
      <c r="D7099" s="93" t="str">
        <f>IF(E7099="","",VLOOKUP(E7099,[1]PROJECTES!$C$14:$G$5000,5,FALSE))</f>
        <v/>
      </c>
      <c r="E7099" s="117"/>
      <c r="F7099" s="95"/>
      <c r="G7099" s="96" t="str">
        <f>IF(E7099="","",VLOOKUP(E7099,[1]PROJECTES!$C$14:$G$5000,4,FALSE))</f>
        <v/>
      </c>
      <c r="H7099" s="118"/>
      <c r="I7099" s="97" t="str">
        <f>IF(H7099="","",VLOOKUP(H7099,BD!B$2:C$16,2,FALSE))</f>
        <v/>
      </c>
      <c r="J7099" s="98"/>
      <c r="K7099" s="135" t="str">
        <f t="shared" si="234"/>
        <v/>
      </c>
      <c r="L7099" s="99" t="str">
        <f t="shared" ca="1" si="235"/>
        <v>-</v>
      </c>
      <c r="M7099" s="93" t="str">
        <f>IF(E7099="","",VLOOKUP(E7099,[1]PROJECTES!$C$14:$Z$5000,21,FALSE))</f>
        <v/>
      </c>
      <c r="N7099" s="100"/>
      <c r="O7099" s="72" t="s">
        <v>229</v>
      </c>
      <c r="P7099" s="101"/>
      <c r="Q7099" s="132"/>
      <c r="R7099" s="102"/>
      <c r="S7099" s="91"/>
    </row>
    <row r="7100" spans="1:19" s="104" customFormat="1" ht="12.75" customHeight="1" x14ac:dyDescent="0.25">
      <c r="A7100" s="121"/>
      <c r="B7100" s="92" t="str">
        <f>IF(E7100="","",VLOOKUP(E7100,[1]PROJECTES!$C$14:$G$5000,2,FALSE))</f>
        <v/>
      </c>
      <c r="C7100" s="121"/>
      <c r="D7100" s="93" t="str">
        <f>IF(E7100="","",VLOOKUP(E7100,[1]PROJECTES!$C$14:$G$5000,5,FALSE))</f>
        <v/>
      </c>
      <c r="E7100" s="117"/>
      <c r="F7100" s="95"/>
      <c r="G7100" s="96" t="str">
        <f>IF(E7100="","",VLOOKUP(E7100,[1]PROJECTES!$C$14:$G$5000,4,FALSE))</f>
        <v/>
      </c>
      <c r="H7100" s="118"/>
      <c r="I7100" s="97" t="str">
        <f>IF(H7100="","",VLOOKUP(H7100,BD!B$2:C$16,2,FALSE))</f>
        <v/>
      </c>
      <c r="J7100" s="98"/>
      <c r="K7100" s="135" t="str">
        <f t="shared" si="234"/>
        <v/>
      </c>
      <c r="L7100" s="99" t="str">
        <f t="shared" ca="1" si="235"/>
        <v>-</v>
      </c>
      <c r="M7100" s="93" t="str">
        <f>IF(E7100="","",VLOOKUP(E7100,[1]PROJECTES!$C$14:$Z$5000,21,FALSE))</f>
        <v/>
      </c>
      <c r="N7100" s="100"/>
      <c r="O7100" s="72" t="s">
        <v>229</v>
      </c>
      <c r="P7100" s="101"/>
      <c r="Q7100" s="132"/>
      <c r="R7100" s="102"/>
      <c r="S7100" s="91"/>
    </row>
    <row r="7101" spans="1:19" s="104" customFormat="1" ht="12.75" customHeight="1" x14ac:dyDescent="0.25">
      <c r="A7101" s="121"/>
      <c r="B7101" s="92" t="str">
        <f>IF(E7101="","",VLOOKUP(E7101,[1]PROJECTES!$C$14:$G$5000,2,FALSE))</f>
        <v/>
      </c>
      <c r="C7101" s="121"/>
      <c r="D7101" s="93" t="str">
        <f>IF(E7101="","",VLOOKUP(E7101,[1]PROJECTES!$C$14:$G$5000,5,FALSE))</f>
        <v/>
      </c>
      <c r="E7101" s="117"/>
      <c r="F7101" s="95"/>
      <c r="G7101" s="96" t="str">
        <f>IF(E7101="","",VLOOKUP(E7101,[1]PROJECTES!$C$14:$G$5000,4,FALSE))</f>
        <v/>
      </c>
      <c r="H7101" s="118"/>
      <c r="I7101" s="97" t="str">
        <f>IF(H7101="","",VLOOKUP(H7101,BD!B$2:C$16,2,FALSE))</f>
        <v/>
      </c>
      <c r="J7101" s="98"/>
      <c r="K7101" s="135" t="str">
        <f t="shared" si="234"/>
        <v/>
      </c>
      <c r="L7101" s="99" t="str">
        <f t="shared" ca="1" si="235"/>
        <v>-</v>
      </c>
      <c r="M7101" s="93" t="str">
        <f>IF(E7101="","",VLOOKUP(E7101,[1]PROJECTES!$C$14:$Z$5000,21,FALSE))</f>
        <v/>
      </c>
      <c r="N7101" s="100"/>
      <c r="O7101" s="72" t="s">
        <v>229</v>
      </c>
      <c r="P7101" s="101"/>
      <c r="Q7101" s="132"/>
      <c r="R7101" s="102"/>
      <c r="S7101" s="91"/>
    </row>
    <row r="7102" spans="1:19" s="104" customFormat="1" ht="12.75" customHeight="1" x14ac:dyDescent="0.25">
      <c r="A7102" s="121"/>
      <c r="B7102" s="92" t="str">
        <f>IF(E7102="","",VLOOKUP(E7102,[1]PROJECTES!$C$14:$G$5000,2,FALSE))</f>
        <v/>
      </c>
      <c r="C7102" s="121"/>
      <c r="D7102" s="93" t="str">
        <f>IF(E7102="","",VLOOKUP(E7102,[1]PROJECTES!$C$14:$G$5000,5,FALSE))</f>
        <v/>
      </c>
      <c r="E7102" s="117"/>
      <c r="F7102" s="95"/>
      <c r="G7102" s="96" t="str">
        <f>IF(E7102="","",VLOOKUP(E7102,[1]PROJECTES!$C$14:$G$5000,4,FALSE))</f>
        <v/>
      </c>
      <c r="H7102" s="118"/>
      <c r="I7102" s="97" t="str">
        <f>IF(H7102="","",VLOOKUP(H7102,BD!B$2:C$16,2,FALSE))</f>
        <v/>
      </c>
      <c r="J7102" s="98"/>
      <c r="K7102" s="135" t="str">
        <f t="shared" si="234"/>
        <v/>
      </c>
      <c r="L7102" s="99" t="str">
        <f t="shared" ca="1" si="235"/>
        <v>-</v>
      </c>
      <c r="M7102" s="93" t="str">
        <f>IF(E7102="","",VLOOKUP(E7102,[1]PROJECTES!$C$14:$Z$5000,21,FALSE))</f>
        <v/>
      </c>
      <c r="N7102" s="100"/>
      <c r="O7102" s="72" t="s">
        <v>229</v>
      </c>
      <c r="P7102" s="101"/>
      <c r="Q7102" s="132"/>
      <c r="R7102" s="102"/>
      <c r="S7102" s="91"/>
    </row>
    <row r="7103" spans="1:19" s="104" customFormat="1" ht="12.75" customHeight="1" x14ac:dyDescent="0.25">
      <c r="A7103" s="121"/>
      <c r="B7103" s="92" t="str">
        <f>IF(E7103="","",VLOOKUP(E7103,[1]PROJECTES!$C$14:$G$5000,2,FALSE))</f>
        <v/>
      </c>
      <c r="C7103" s="121"/>
      <c r="D7103" s="93" t="str">
        <f>IF(E7103="","",VLOOKUP(E7103,[1]PROJECTES!$C$14:$G$5000,5,FALSE))</f>
        <v/>
      </c>
      <c r="E7103" s="117"/>
      <c r="F7103" s="95"/>
      <c r="G7103" s="96" t="str">
        <f>IF(E7103="","",VLOOKUP(E7103,[1]PROJECTES!$C$14:$G$5000,4,FALSE))</f>
        <v/>
      </c>
      <c r="H7103" s="118"/>
      <c r="I7103" s="97" t="str">
        <f>IF(H7103="","",VLOOKUP(H7103,BD!B$2:C$16,2,FALSE))</f>
        <v/>
      </c>
      <c r="J7103" s="98"/>
      <c r="K7103" s="135" t="str">
        <f t="shared" si="234"/>
        <v/>
      </c>
      <c r="L7103" s="99" t="str">
        <f t="shared" ca="1" si="235"/>
        <v>-</v>
      </c>
      <c r="M7103" s="93" t="str">
        <f>IF(E7103="","",VLOOKUP(E7103,[1]PROJECTES!$C$14:$Z$5000,21,FALSE))</f>
        <v/>
      </c>
      <c r="N7103" s="100"/>
      <c r="O7103" s="72" t="s">
        <v>229</v>
      </c>
      <c r="P7103" s="101"/>
      <c r="Q7103" s="132"/>
      <c r="R7103" s="102"/>
      <c r="S7103" s="91"/>
    </row>
    <row r="7104" spans="1:19" s="104" customFormat="1" ht="12.75" customHeight="1" x14ac:dyDescent="0.25">
      <c r="A7104" s="121"/>
      <c r="B7104" s="92" t="str">
        <f>IF(E7104="","",VLOOKUP(E7104,[1]PROJECTES!$C$14:$G$5000,2,FALSE))</f>
        <v/>
      </c>
      <c r="C7104" s="121"/>
      <c r="D7104" s="93" t="str">
        <f>IF(E7104="","",VLOOKUP(E7104,[1]PROJECTES!$C$14:$G$5000,5,FALSE))</f>
        <v/>
      </c>
      <c r="E7104" s="117"/>
      <c r="F7104" s="95"/>
      <c r="G7104" s="96" t="str">
        <f>IF(E7104="","",VLOOKUP(E7104,[1]PROJECTES!$C$14:$G$5000,4,FALSE))</f>
        <v/>
      </c>
      <c r="H7104" s="118"/>
      <c r="I7104" s="97" t="str">
        <f>IF(H7104="","",VLOOKUP(H7104,BD!B$2:C$16,2,FALSE))</f>
        <v/>
      </c>
      <c r="J7104" s="98"/>
      <c r="K7104" s="135" t="str">
        <f t="shared" si="234"/>
        <v/>
      </c>
      <c r="L7104" s="99" t="str">
        <f t="shared" ca="1" si="235"/>
        <v>-</v>
      </c>
      <c r="M7104" s="93" t="str">
        <f>IF(E7104="","",VLOOKUP(E7104,[1]PROJECTES!$C$14:$Z$5000,21,FALSE))</f>
        <v/>
      </c>
      <c r="N7104" s="100"/>
      <c r="O7104" s="72" t="s">
        <v>229</v>
      </c>
      <c r="P7104" s="101"/>
      <c r="Q7104" s="132"/>
      <c r="R7104" s="102"/>
      <c r="S7104" s="91"/>
    </row>
    <row r="7105" spans="1:19" s="104" customFormat="1" ht="12.75" customHeight="1" x14ac:dyDescent="0.25">
      <c r="A7105" s="121"/>
      <c r="B7105" s="92" t="str">
        <f>IF(E7105="","",VLOOKUP(E7105,[1]PROJECTES!$C$14:$G$5000,2,FALSE))</f>
        <v/>
      </c>
      <c r="C7105" s="121"/>
      <c r="D7105" s="93" t="str">
        <f>IF(E7105="","",VLOOKUP(E7105,[1]PROJECTES!$C$14:$G$5000,5,FALSE))</f>
        <v/>
      </c>
      <c r="E7105" s="117"/>
      <c r="F7105" s="95"/>
      <c r="G7105" s="96" t="str">
        <f>IF(E7105="","",VLOOKUP(E7105,[1]PROJECTES!$C$14:$G$5000,4,FALSE))</f>
        <v/>
      </c>
      <c r="H7105" s="118"/>
      <c r="I7105" s="97" t="str">
        <f>IF(H7105="","",VLOOKUP(H7105,BD!B$2:C$16,2,FALSE))</f>
        <v/>
      </c>
      <c r="J7105" s="98"/>
      <c r="K7105" s="135" t="str">
        <f t="shared" si="234"/>
        <v/>
      </c>
      <c r="L7105" s="99" t="str">
        <f t="shared" ca="1" si="235"/>
        <v>-</v>
      </c>
      <c r="M7105" s="93" t="str">
        <f>IF(E7105="","",VLOOKUP(E7105,[1]PROJECTES!$C$14:$Z$5000,21,FALSE))</f>
        <v/>
      </c>
      <c r="N7105" s="100"/>
      <c r="O7105" s="72" t="s">
        <v>229</v>
      </c>
      <c r="P7105" s="101"/>
      <c r="Q7105" s="132"/>
      <c r="R7105" s="102"/>
      <c r="S7105" s="91"/>
    </row>
    <row r="7106" spans="1:19" s="104" customFormat="1" ht="12.75" customHeight="1" x14ac:dyDescent="0.25">
      <c r="A7106" s="121"/>
      <c r="B7106" s="92" t="str">
        <f>IF(E7106="","",VLOOKUP(E7106,[1]PROJECTES!$C$14:$G$5000,2,FALSE))</f>
        <v/>
      </c>
      <c r="C7106" s="121"/>
      <c r="D7106" s="93" t="str">
        <f>IF(E7106="","",VLOOKUP(E7106,[1]PROJECTES!$C$14:$G$5000,5,FALSE))</f>
        <v/>
      </c>
      <c r="E7106" s="117"/>
      <c r="F7106" s="95"/>
      <c r="G7106" s="96" t="str">
        <f>IF(E7106="","",VLOOKUP(E7106,[1]PROJECTES!$C$14:$G$5000,4,FALSE))</f>
        <v/>
      </c>
      <c r="H7106" s="118"/>
      <c r="I7106" s="97" t="str">
        <f>IF(H7106="","",VLOOKUP(H7106,BD!B$2:C$16,2,FALSE))</f>
        <v/>
      </c>
      <c r="J7106" s="98"/>
      <c r="K7106" s="135" t="str">
        <f t="shared" si="234"/>
        <v/>
      </c>
      <c r="L7106" s="99" t="str">
        <f t="shared" ca="1" si="235"/>
        <v>-</v>
      </c>
      <c r="M7106" s="93" t="str">
        <f>IF(E7106="","",VLOOKUP(E7106,[1]PROJECTES!$C$14:$Z$5000,21,FALSE))</f>
        <v/>
      </c>
      <c r="N7106" s="100"/>
      <c r="O7106" s="72" t="s">
        <v>229</v>
      </c>
      <c r="P7106" s="101"/>
      <c r="Q7106" s="132"/>
      <c r="R7106" s="102"/>
      <c r="S7106" s="91"/>
    </row>
    <row r="7107" spans="1:19" s="104" customFormat="1" ht="12.75" customHeight="1" x14ac:dyDescent="0.25">
      <c r="A7107" s="121"/>
      <c r="B7107" s="92" t="str">
        <f>IF(E7107="","",VLOOKUP(E7107,[1]PROJECTES!$C$14:$G$5000,2,FALSE))</f>
        <v/>
      </c>
      <c r="C7107" s="121"/>
      <c r="D7107" s="93" t="str">
        <f>IF(E7107="","",VLOOKUP(E7107,[1]PROJECTES!$C$14:$G$5000,5,FALSE))</f>
        <v/>
      </c>
      <c r="E7107" s="117"/>
      <c r="F7107" s="95"/>
      <c r="G7107" s="96" t="str">
        <f>IF(E7107="","",VLOOKUP(E7107,[1]PROJECTES!$C$14:$G$5000,4,FALSE))</f>
        <v/>
      </c>
      <c r="H7107" s="118"/>
      <c r="I7107" s="97" t="str">
        <f>IF(H7107="","",VLOOKUP(H7107,BD!B$2:C$16,2,FALSE))</f>
        <v/>
      </c>
      <c r="J7107" s="98"/>
      <c r="K7107" s="135" t="str">
        <f t="shared" si="234"/>
        <v/>
      </c>
      <c r="L7107" s="99" t="str">
        <f t="shared" ca="1" si="235"/>
        <v>-</v>
      </c>
      <c r="M7107" s="93" t="str">
        <f>IF(E7107="","",VLOOKUP(E7107,[1]PROJECTES!$C$14:$Z$5000,21,FALSE))</f>
        <v/>
      </c>
      <c r="N7107" s="100"/>
      <c r="O7107" s="72" t="s">
        <v>229</v>
      </c>
      <c r="P7107" s="101"/>
      <c r="Q7107" s="132"/>
      <c r="R7107" s="102"/>
      <c r="S7107" s="91"/>
    </row>
    <row r="7108" spans="1:19" s="104" customFormat="1" ht="12.75" customHeight="1" x14ac:dyDescent="0.25">
      <c r="A7108" s="121"/>
      <c r="B7108" s="92" t="str">
        <f>IF(E7108="","",VLOOKUP(E7108,[1]PROJECTES!$C$14:$G$5000,2,FALSE))</f>
        <v/>
      </c>
      <c r="C7108" s="121"/>
      <c r="D7108" s="93" t="str">
        <f>IF(E7108="","",VLOOKUP(E7108,[1]PROJECTES!$C$14:$G$5000,5,FALSE))</f>
        <v/>
      </c>
      <c r="E7108" s="117"/>
      <c r="F7108" s="95"/>
      <c r="G7108" s="96" t="str">
        <f>IF(E7108="","",VLOOKUP(E7108,[1]PROJECTES!$C$14:$G$5000,4,FALSE))</f>
        <v/>
      </c>
      <c r="H7108" s="118"/>
      <c r="I7108" s="97" t="str">
        <f>IF(H7108="","",VLOOKUP(H7108,BD!B$2:C$16,2,FALSE))</f>
        <v/>
      </c>
      <c r="J7108" s="98"/>
      <c r="K7108" s="135" t="str">
        <f t="shared" si="234"/>
        <v/>
      </c>
      <c r="L7108" s="99" t="str">
        <f t="shared" ca="1" si="235"/>
        <v>-</v>
      </c>
      <c r="M7108" s="93" t="str">
        <f>IF(E7108="","",VLOOKUP(E7108,[1]PROJECTES!$C$14:$Z$5000,21,FALSE))</f>
        <v/>
      </c>
      <c r="N7108" s="100"/>
      <c r="O7108" s="72" t="s">
        <v>229</v>
      </c>
      <c r="P7108" s="101"/>
      <c r="Q7108" s="132"/>
      <c r="R7108" s="102"/>
      <c r="S7108" s="91"/>
    </row>
    <row r="7109" spans="1:19" s="104" customFormat="1" ht="12.75" customHeight="1" x14ac:dyDescent="0.25">
      <c r="A7109" s="121"/>
      <c r="B7109" s="92" t="str">
        <f>IF(E7109="","",VLOOKUP(E7109,[1]PROJECTES!$C$14:$G$5000,2,FALSE))</f>
        <v/>
      </c>
      <c r="C7109" s="121"/>
      <c r="D7109" s="93" t="str">
        <f>IF(E7109="","",VLOOKUP(E7109,[1]PROJECTES!$C$14:$G$5000,5,FALSE))</f>
        <v/>
      </c>
      <c r="E7109" s="117"/>
      <c r="F7109" s="95"/>
      <c r="G7109" s="96" t="str">
        <f>IF(E7109="","",VLOOKUP(E7109,[1]PROJECTES!$C$14:$G$5000,4,FALSE))</f>
        <v/>
      </c>
      <c r="H7109" s="118"/>
      <c r="I7109" s="97" t="str">
        <f>IF(H7109="","",VLOOKUP(H7109,BD!B$2:C$16,2,FALSE))</f>
        <v/>
      </c>
      <c r="J7109" s="98"/>
      <c r="K7109" s="135" t="str">
        <f t="shared" si="234"/>
        <v/>
      </c>
      <c r="L7109" s="99" t="str">
        <f t="shared" ca="1" si="235"/>
        <v>-</v>
      </c>
      <c r="M7109" s="93" t="str">
        <f>IF(E7109="","",VLOOKUP(E7109,[1]PROJECTES!$C$14:$Z$5000,21,FALSE))</f>
        <v/>
      </c>
      <c r="N7109" s="100"/>
      <c r="O7109" s="72" t="s">
        <v>229</v>
      </c>
      <c r="P7109" s="101"/>
      <c r="Q7109" s="132"/>
      <c r="R7109" s="102"/>
      <c r="S7109" s="91"/>
    </row>
    <row r="7110" spans="1:19" s="104" customFormat="1" ht="12.75" customHeight="1" x14ac:dyDescent="0.25">
      <c r="A7110" s="121"/>
      <c r="B7110" s="92" t="str">
        <f>IF(E7110="","",VLOOKUP(E7110,[1]PROJECTES!$C$14:$G$5000,2,FALSE))</f>
        <v/>
      </c>
      <c r="C7110" s="121"/>
      <c r="D7110" s="93" t="str">
        <f>IF(E7110="","",VLOOKUP(E7110,[1]PROJECTES!$C$14:$G$5000,5,FALSE))</f>
        <v/>
      </c>
      <c r="E7110" s="117"/>
      <c r="F7110" s="95"/>
      <c r="G7110" s="96" t="str">
        <f>IF(E7110="","",VLOOKUP(E7110,[1]PROJECTES!$C$14:$G$5000,4,FALSE))</f>
        <v/>
      </c>
      <c r="H7110" s="118"/>
      <c r="I7110" s="97" t="str">
        <f>IF(H7110="","",VLOOKUP(H7110,BD!B$2:C$16,2,FALSE))</f>
        <v/>
      </c>
      <c r="J7110" s="98"/>
      <c r="K7110" s="135" t="str">
        <f t="shared" si="234"/>
        <v/>
      </c>
      <c r="L7110" s="99" t="str">
        <f t="shared" ca="1" si="235"/>
        <v>-</v>
      </c>
      <c r="M7110" s="93" t="str">
        <f>IF(E7110="","",VLOOKUP(E7110,[1]PROJECTES!$C$14:$Z$5000,21,FALSE))</f>
        <v/>
      </c>
      <c r="N7110" s="100"/>
      <c r="O7110" s="72" t="s">
        <v>229</v>
      </c>
      <c r="P7110" s="101"/>
      <c r="Q7110" s="132"/>
      <c r="R7110" s="102"/>
      <c r="S7110" s="91"/>
    </row>
    <row r="7111" spans="1:19" s="104" customFormat="1" ht="12.75" customHeight="1" x14ac:dyDescent="0.25">
      <c r="A7111" s="121"/>
      <c r="B7111" s="92" t="str">
        <f>IF(E7111="","",VLOOKUP(E7111,[1]PROJECTES!$C$14:$G$5000,2,FALSE))</f>
        <v/>
      </c>
      <c r="C7111" s="121"/>
      <c r="D7111" s="93" t="str">
        <f>IF(E7111="","",VLOOKUP(E7111,[1]PROJECTES!$C$14:$G$5000,5,FALSE))</f>
        <v/>
      </c>
      <c r="E7111" s="117"/>
      <c r="F7111" s="95"/>
      <c r="G7111" s="96" t="str">
        <f>IF(E7111="","",VLOOKUP(E7111,[1]PROJECTES!$C$14:$G$5000,4,FALSE))</f>
        <v/>
      </c>
      <c r="H7111" s="118"/>
      <c r="I7111" s="97" t="str">
        <f>IF(H7111="","",VLOOKUP(H7111,BD!B$2:C$16,2,FALSE))</f>
        <v/>
      </c>
      <c r="J7111" s="98"/>
      <c r="K7111" s="135" t="str">
        <f t="shared" si="234"/>
        <v/>
      </c>
      <c r="L7111" s="99" t="str">
        <f t="shared" ca="1" si="235"/>
        <v>-</v>
      </c>
      <c r="M7111" s="93" t="str">
        <f>IF(E7111="","",VLOOKUP(E7111,[1]PROJECTES!$C$14:$Z$5000,21,FALSE))</f>
        <v/>
      </c>
      <c r="N7111" s="100"/>
      <c r="O7111" s="72" t="s">
        <v>229</v>
      </c>
      <c r="P7111" s="101"/>
      <c r="Q7111" s="132"/>
      <c r="R7111" s="102"/>
      <c r="S7111" s="91"/>
    </row>
    <row r="7112" spans="1:19" s="104" customFormat="1" ht="12.75" customHeight="1" x14ac:dyDescent="0.25">
      <c r="A7112" s="121"/>
      <c r="B7112" s="92" t="str">
        <f>IF(E7112="","",VLOOKUP(E7112,[1]PROJECTES!$C$14:$G$5000,2,FALSE))</f>
        <v/>
      </c>
      <c r="C7112" s="121"/>
      <c r="D7112" s="93" t="str">
        <f>IF(E7112="","",VLOOKUP(E7112,[1]PROJECTES!$C$14:$G$5000,5,FALSE))</f>
        <v/>
      </c>
      <c r="E7112" s="117"/>
      <c r="F7112" s="95"/>
      <c r="G7112" s="96" t="str">
        <f>IF(E7112="","",VLOOKUP(E7112,[1]PROJECTES!$C$14:$G$5000,4,FALSE))</f>
        <v/>
      </c>
      <c r="H7112" s="118"/>
      <c r="I7112" s="97" t="str">
        <f>IF(H7112="","",VLOOKUP(H7112,BD!B$2:C$16,2,FALSE))</f>
        <v/>
      </c>
      <c r="J7112" s="98"/>
      <c r="K7112" s="135" t="str">
        <f t="shared" si="234"/>
        <v/>
      </c>
      <c r="L7112" s="99" t="str">
        <f t="shared" ca="1" si="235"/>
        <v>-</v>
      </c>
      <c r="M7112" s="93" t="str">
        <f>IF(E7112="","",VLOOKUP(E7112,[1]PROJECTES!$C$14:$Z$5000,21,FALSE))</f>
        <v/>
      </c>
      <c r="N7112" s="100"/>
      <c r="O7112" s="72" t="s">
        <v>229</v>
      </c>
      <c r="P7112" s="101"/>
      <c r="Q7112" s="132"/>
      <c r="R7112" s="102"/>
      <c r="S7112" s="91"/>
    </row>
    <row r="7113" spans="1:19" s="104" customFormat="1" ht="12.75" customHeight="1" x14ac:dyDescent="0.25">
      <c r="A7113" s="121"/>
      <c r="B7113" s="92" t="str">
        <f>IF(E7113="","",VLOOKUP(E7113,[1]PROJECTES!$C$14:$G$5000,2,FALSE))</f>
        <v/>
      </c>
      <c r="C7113" s="121"/>
      <c r="D7113" s="93" t="str">
        <f>IF(E7113="","",VLOOKUP(E7113,[1]PROJECTES!$C$14:$G$5000,5,FALSE))</f>
        <v/>
      </c>
      <c r="E7113" s="117"/>
      <c r="F7113" s="95"/>
      <c r="G7113" s="96" t="str">
        <f>IF(E7113="","",VLOOKUP(E7113,[1]PROJECTES!$C$14:$G$5000,4,FALSE))</f>
        <v/>
      </c>
      <c r="H7113" s="118"/>
      <c r="I7113" s="97" t="str">
        <f>IF(H7113="","",VLOOKUP(H7113,BD!B$2:C$16,2,FALSE))</f>
        <v/>
      </c>
      <c r="J7113" s="98"/>
      <c r="K7113" s="135" t="str">
        <f t="shared" si="234"/>
        <v/>
      </c>
      <c r="L7113" s="99" t="str">
        <f t="shared" ca="1" si="235"/>
        <v>-</v>
      </c>
      <c r="M7113" s="93" t="str">
        <f>IF(E7113="","",VLOOKUP(E7113,[1]PROJECTES!$C$14:$Z$5000,21,FALSE))</f>
        <v/>
      </c>
      <c r="N7113" s="100"/>
      <c r="O7113" s="72" t="s">
        <v>229</v>
      </c>
      <c r="P7113" s="101"/>
      <c r="Q7113" s="132"/>
      <c r="R7113" s="102"/>
      <c r="S7113" s="91"/>
    </row>
    <row r="7114" spans="1:19" s="104" customFormat="1" ht="12.75" customHeight="1" x14ac:dyDescent="0.25">
      <c r="A7114" s="121"/>
      <c r="B7114" s="92" t="str">
        <f>IF(E7114="","",VLOOKUP(E7114,[1]PROJECTES!$C$14:$G$5000,2,FALSE))</f>
        <v/>
      </c>
      <c r="C7114" s="121"/>
      <c r="D7114" s="93" t="str">
        <f>IF(E7114="","",VLOOKUP(E7114,[1]PROJECTES!$C$14:$G$5000,5,FALSE))</f>
        <v/>
      </c>
      <c r="E7114" s="117"/>
      <c r="F7114" s="95"/>
      <c r="G7114" s="96" t="str">
        <f>IF(E7114="","",VLOOKUP(E7114,[1]PROJECTES!$C$14:$G$5000,4,FALSE))</f>
        <v/>
      </c>
      <c r="H7114" s="118"/>
      <c r="I7114" s="97" t="str">
        <f>IF(H7114="","",VLOOKUP(H7114,BD!B$2:C$16,2,FALSE))</f>
        <v/>
      </c>
      <c r="J7114" s="98"/>
      <c r="K7114" s="135" t="str">
        <f t="shared" si="234"/>
        <v/>
      </c>
      <c r="L7114" s="99" t="str">
        <f t="shared" ca="1" si="235"/>
        <v>-</v>
      </c>
      <c r="M7114" s="93" t="str">
        <f>IF(E7114="","",VLOOKUP(E7114,[1]PROJECTES!$C$14:$Z$5000,21,FALSE))</f>
        <v/>
      </c>
      <c r="N7114" s="100"/>
      <c r="O7114" s="72" t="s">
        <v>229</v>
      </c>
      <c r="P7114" s="101"/>
      <c r="Q7114" s="132"/>
      <c r="R7114" s="102"/>
      <c r="S7114" s="91"/>
    </row>
    <row r="7115" spans="1:19" s="104" customFormat="1" ht="12.75" customHeight="1" x14ac:dyDescent="0.25">
      <c r="A7115" s="121"/>
      <c r="B7115" s="92" t="str">
        <f>IF(E7115="","",VLOOKUP(E7115,[1]PROJECTES!$C$14:$G$5000,2,FALSE))</f>
        <v/>
      </c>
      <c r="C7115" s="121"/>
      <c r="D7115" s="93" t="str">
        <f>IF(E7115="","",VLOOKUP(E7115,[1]PROJECTES!$C$14:$G$5000,5,FALSE))</f>
        <v/>
      </c>
      <c r="E7115" s="117"/>
      <c r="F7115" s="95"/>
      <c r="G7115" s="96" t="str">
        <f>IF(E7115="","",VLOOKUP(E7115,[1]PROJECTES!$C$14:$G$5000,4,FALSE))</f>
        <v/>
      </c>
      <c r="H7115" s="118"/>
      <c r="I7115" s="97" t="str">
        <f>IF(H7115="","",VLOOKUP(H7115,BD!B$2:C$16,2,FALSE))</f>
        <v/>
      </c>
      <c r="J7115" s="98"/>
      <c r="K7115" s="135" t="str">
        <f t="shared" si="234"/>
        <v/>
      </c>
      <c r="L7115" s="99" t="str">
        <f t="shared" ca="1" si="235"/>
        <v>-</v>
      </c>
      <c r="M7115" s="93" t="str">
        <f>IF(E7115="","",VLOOKUP(E7115,[1]PROJECTES!$C$14:$Z$5000,21,FALSE))</f>
        <v/>
      </c>
      <c r="N7115" s="100"/>
      <c r="O7115" s="72" t="s">
        <v>229</v>
      </c>
      <c r="P7115" s="101"/>
      <c r="Q7115" s="132"/>
      <c r="R7115" s="102"/>
      <c r="S7115" s="91"/>
    </row>
    <row r="7116" spans="1:19" s="104" customFormat="1" ht="12.75" customHeight="1" x14ac:dyDescent="0.25">
      <c r="A7116" s="121"/>
      <c r="B7116" s="92" t="str">
        <f>IF(E7116="","",VLOOKUP(E7116,[1]PROJECTES!$C$14:$G$5000,2,FALSE))</f>
        <v/>
      </c>
      <c r="C7116" s="121"/>
      <c r="D7116" s="93" t="str">
        <f>IF(E7116="","",VLOOKUP(E7116,[1]PROJECTES!$C$14:$G$5000,5,FALSE))</f>
        <v/>
      </c>
      <c r="E7116" s="117"/>
      <c r="F7116" s="95"/>
      <c r="G7116" s="96" t="str">
        <f>IF(E7116="","",VLOOKUP(E7116,[1]PROJECTES!$C$14:$G$5000,4,FALSE))</f>
        <v/>
      </c>
      <c r="H7116" s="118"/>
      <c r="I7116" s="97" t="str">
        <f>IF(H7116="","",VLOOKUP(H7116,BD!B$2:C$16,2,FALSE))</f>
        <v/>
      </c>
      <c r="J7116" s="98"/>
      <c r="K7116" s="135" t="str">
        <f t="shared" si="234"/>
        <v/>
      </c>
      <c r="L7116" s="99" t="str">
        <f t="shared" ca="1" si="235"/>
        <v>-</v>
      </c>
      <c r="M7116" s="93" t="str">
        <f>IF(E7116="","",VLOOKUP(E7116,[1]PROJECTES!$C$14:$Z$5000,21,FALSE))</f>
        <v/>
      </c>
      <c r="N7116" s="100"/>
      <c r="O7116" s="72" t="s">
        <v>229</v>
      </c>
      <c r="P7116" s="101"/>
      <c r="Q7116" s="132"/>
      <c r="R7116" s="102"/>
      <c r="S7116" s="91"/>
    </row>
    <row r="7117" spans="1:19" s="104" customFormat="1" ht="12.75" customHeight="1" x14ac:dyDescent="0.25">
      <c r="A7117" s="121"/>
      <c r="B7117" s="92" t="str">
        <f>IF(E7117="","",VLOOKUP(E7117,[1]PROJECTES!$C$14:$G$5000,2,FALSE))</f>
        <v/>
      </c>
      <c r="C7117" s="121"/>
      <c r="D7117" s="93" t="str">
        <f>IF(E7117="","",VLOOKUP(E7117,[1]PROJECTES!$C$14:$G$5000,5,FALSE))</f>
        <v/>
      </c>
      <c r="E7117" s="117"/>
      <c r="F7117" s="95"/>
      <c r="G7117" s="96" t="str">
        <f>IF(E7117="","",VLOOKUP(E7117,[1]PROJECTES!$C$14:$G$5000,4,FALSE))</f>
        <v/>
      </c>
      <c r="H7117" s="118"/>
      <c r="I7117" s="97" t="str">
        <f>IF(H7117="","",VLOOKUP(H7117,BD!B$2:C$16,2,FALSE))</f>
        <v/>
      </c>
      <c r="J7117" s="98"/>
      <c r="K7117" s="135" t="str">
        <f t="shared" si="234"/>
        <v/>
      </c>
      <c r="L7117" s="99" t="str">
        <f t="shared" ca="1" si="235"/>
        <v>-</v>
      </c>
      <c r="M7117" s="93" t="str">
        <f>IF(E7117="","",VLOOKUP(E7117,[1]PROJECTES!$C$14:$Z$5000,21,FALSE))</f>
        <v/>
      </c>
      <c r="N7117" s="100"/>
      <c r="O7117" s="72" t="s">
        <v>229</v>
      </c>
      <c r="P7117" s="101"/>
      <c r="Q7117" s="132"/>
      <c r="R7117" s="102"/>
      <c r="S7117" s="91"/>
    </row>
    <row r="7118" spans="1:19" s="104" customFormat="1" ht="12.75" customHeight="1" x14ac:dyDescent="0.25">
      <c r="A7118" s="121"/>
      <c r="B7118" s="92" t="str">
        <f>IF(E7118="","",VLOOKUP(E7118,[1]PROJECTES!$C$14:$G$5000,2,FALSE))</f>
        <v/>
      </c>
      <c r="C7118" s="121"/>
      <c r="D7118" s="93" t="str">
        <f>IF(E7118="","",VLOOKUP(E7118,[1]PROJECTES!$C$14:$G$5000,5,FALSE))</f>
        <v/>
      </c>
      <c r="E7118" s="117"/>
      <c r="F7118" s="95"/>
      <c r="G7118" s="96" t="str">
        <f>IF(E7118="","",VLOOKUP(E7118,[1]PROJECTES!$C$14:$G$5000,4,FALSE))</f>
        <v/>
      </c>
      <c r="H7118" s="118"/>
      <c r="I7118" s="97" t="str">
        <f>IF(H7118="","",VLOOKUP(H7118,BD!B$2:C$16,2,FALSE))</f>
        <v/>
      </c>
      <c r="J7118" s="98"/>
      <c r="K7118" s="135" t="str">
        <f t="shared" si="234"/>
        <v/>
      </c>
      <c r="L7118" s="99" t="str">
        <f t="shared" ca="1" si="235"/>
        <v>-</v>
      </c>
      <c r="M7118" s="93" t="str">
        <f>IF(E7118="","",VLOOKUP(E7118,[1]PROJECTES!$C$14:$Z$5000,21,FALSE))</f>
        <v/>
      </c>
      <c r="N7118" s="100"/>
      <c r="O7118" s="72" t="s">
        <v>229</v>
      </c>
      <c r="P7118" s="101"/>
      <c r="Q7118" s="132"/>
      <c r="R7118" s="102"/>
      <c r="S7118" s="91"/>
    </row>
    <row r="7119" spans="1:19" s="104" customFormat="1" ht="12.75" customHeight="1" x14ac:dyDescent="0.25">
      <c r="A7119" s="121"/>
      <c r="B7119" s="92" t="str">
        <f>IF(E7119="","",VLOOKUP(E7119,[1]PROJECTES!$C$14:$G$5000,2,FALSE))</f>
        <v/>
      </c>
      <c r="C7119" s="121"/>
      <c r="D7119" s="93" t="str">
        <f>IF(E7119="","",VLOOKUP(E7119,[1]PROJECTES!$C$14:$G$5000,5,FALSE))</f>
        <v/>
      </c>
      <c r="E7119" s="117"/>
      <c r="F7119" s="95"/>
      <c r="G7119" s="96" t="str">
        <f>IF(E7119="","",VLOOKUP(E7119,[1]PROJECTES!$C$14:$G$5000,4,FALSE))</f>
        <v/>
      </c>
      <c r="H7119" s="118"/>
      <c r="I7119" s="97" t="str">
        <f>IF(H7119="","",VLOOKUP(H7119,BD!B$2:C$16,2,FALSE))</f>
        <v/>
      </c>
      <c r="J7119" s="98"/>
      <c r="K7119" s="135" t="str">
        <f t="shared" si="234"/>
        <v/>
      </c>
      <c r="L7119" s="99" t="str">
        <f t="shared" ca="1" si="235"/>
        <v>-</v>
      </c>
      <c r="M7119" s="93" t="str">
        <f>IF(E7119="","",VLOOKUP(E7119,[1]PROJECTES!$C$14:$Z$5000,21,FALSE))</f>
        <v/>
      </c>
      <c r="N7119" s="100"/>
      <c r="O7119" s="72" t="s">
        <v>229</v>
      </c>
      <c r="P7119" s="101"/>
      <c r="Q7119" s="132"/>
      <c r="R7119" s="102"/>
      <c r="S7119" s="91"/>
    </row>
    <row r="7120" spans="1:19" s="104" customFormat="1" ht="12.75" customHeight="1" x14ac:dyDescent="0.25">
      <c r="A7120" s="121"/>
      <c r="B7120" s="92" t="str">
        <f>IF(E7120="","",VLOOKUP(E7120,[1]PROJECTES!$C$14:$G$5000,2,FALSE))</f>
        <v/>
      </c>
      <c r="C7120" s="121"/>
      <c r="D7120" s="93" t="str">
        <f>IF(E7120="","",VLOOKUP(E7120,[1]PROJECTES!$C$14:$G$5000,5,FALSE))</f>
        <v/>
      </c>
      <c r="E7120" s="117"/>
      <c r="F7120" s="95"/>
      <c r="G7120" s="96" t="str">
        <f>IF(E7120="","",VLOOKUP(E7120,[1]PROJECTES!$C$14:$G$5000,4,FALSE))</f>
        <v/>
      </c>
      <c r="H7120" s="118"/>
      <c r="I7120" s="97" t="str">
        <f>IF(H7120="","",VLOOKUP(H7120,BD!B$2:C$16,2,FALSE))</f>
        <v/>
      </c>
      <c r="J7120" s="98"/>
      <c r="K7120" s="135" t="str">
        <f t="shared" si="234"/>
        <v/>
      </c>
      <c r="L7120" s="99" t="str">
        <f t="shared" ca="1" si="235"/>
        <v>-</v>
      </c>
      <c r="M7120" s="93" t="str">
        <f>IF(E7120="","",VLOOKUP(E7120,[1]PROJECTES!$C$14:$Z$5000,21,FALSE))</f>
        <v/>
      </c>
      <c r="N7120" s="100"/>
      <c r="O7120" s="72" t="s">
        <v>229</v>
      </c>
      <c r="P7120" s="101"/>
      <c r="Q7120" s="132"/>
      <c r="R7120" s="102"/>
      <c r="S7120" s="91"/>
    </row>
    <row r="7121" spans="1:19" s="104" customFormat="1" ht="12.75" customHeight="1" x14ac:dyDescent="0.25">
      <c r="A7121" s="121"/>
      <c r="B7121" s="92" t="str">
        <f>IF(E7121="","",VLOOKUP(E7121,[1]PROJECTES!$C$14:$G$5000,2,FALSE))</f>
        <v/>
      </c>
      <c r="C7121" s="121"/>
      <c r="D7121" s="93" t="str">
        <f>IF(E7121="","",VLOOKUP(E7121,[1]PROJECTES!$C$14:$G$5000,5,FALSE))</f>
        <v/>
      </c>
      <c r="E7121" s="117"/>
      <c r="F7121" s="95"/>
      <c r="G7121" s="96" t="str">
        <f>IF(E7121="","",VLOOKUP(E7121,[1]PROJECTES!$C$14:$G$5000,4,FALSE))</f>
        <v/>
      </c>
      <c r="H7121" s="118"/>
      <c r="I7121" s="97" t="str">
        <f>IF(H7121="","",VLOOKUP(H7121,BD!B$2:C$16,2,FALSE))</f>
        <v/>
      </c>
      <c r="J7121" s="98"/>
      <c r="K7121" s="135" t="str">
        <f t="shared" si="234"/>
        <v/>
      </c>
      <c r="L7121" s="99" t="str">
        <f t="shared" ca="1" si="235"/>
        <v>-</v>
      </c>
      <c r="M7121" s="93" t="str">
        <f>IF(E7121="","",VLOOKUP(E7121,[1]PROJECTES!$C$14:$Z$5000,21,FALSE))</f>
        <v/>
      </c>
      <c r="N7121" s="100"/>
      <c r="O7121" s="72" t="s">
        <v>229</v>
      </c>
      <c r="P7121" s="101"/>
      <c r="Q7121" s="132"/>
      <c r="R7121" s="102"/>
      <c r="S7121" s="91"/>
    </row>
    <row r="7122" spans="1:19" s="104" customFormat="1" ht="12.75" customHeight="1" x14ac:dyDescent="0.25">
      <c r="A7122" s="121"/>
      <c r="B7122" s="92" t="str">
        <f>IF(E7122="","",VLOOKUP(E7122,[1]PROJECTES!$C$14:$G$5000,2,FALSE))</f>
        <v/>
      </c>
      <c r="C7122" s="121"/>
      <c r="D7122" s="93" t="str">
        <f>IF(E7122="","",VLOOKUP(E7122,[1]PROJECTES!$C$14:$G$5000,5,FALSE))</f>
        <v/>
      </c>
      <c r="E7122" s="117"/>
      <c r="F7122" s="95"/>
      <c r="G7122" s="96" t="str">
        <f>IF(E7122="","",VLOOKUP(E7122,[1]PROJECTES!$C$14:$G$5000,4,FALSE))</f>
        <v/>
      </c>
      <c r="H7122" s="118"/>
      <c r="I7122" s="97" t="str">
        <f>IF(H7122="","",VLOOKUP(H7122,BD!B$2:C$16,2,FALSE))</f>
        <v/>
      </c>
      <c r="J7122" s="98"/>
      <c r="K7122" s="135" t="str">
        <f t="shared" si="234"/>
        <v/>
      </c>
      <c r="L7122" s="99" t="str">
        <f t="shared" ca="1" si="235"/>
        <v>-</v>
      </c>
      <c r="M7122" s="93" t="str">
        <f>IF(E7122="","",VLOOKUP(E7122,[1]PROJECTES!$C$14:$Z$5000,21,FALSE))</f>
        <v/>
      </c>
      <c r="N7122" s="100"/>
      <c r="O7122" s="72" t="s">
        <v>229</v>
      </c>
      <c r="P7122" s="101"/>
      <c r="Q7122" s="132"/>
      <c r="R7122" s="102"/>
      <c r="S7122" s="91"/>
    </row>
    <row r="7123" spans="1:19" s="104" customFormat="1" ht="12.75" customHeight="1" x14ac:dyDescent="0.25">
      <c r="A7123" s="121"/>
      <c r="B7123" s="92" t="str">
        <f>IF(E7123="","",VLOOKUP(E7123,[1]PROJECTES!$C$14:$G$5000,2,FALSE))</f>
        <v/>
      </c>
      <c r="C7123" s="121"/>
      <c r="D7123" s="93" t="str">
        <f>IF(E7123="","",VLOOKUP(E7123,[1]PROJECTES!$C$14:$G$5000,5,FALSE))</f>
        <v/>
      </c>
      <c r="E7123" s="117"/>
      <c r="F7123" s="95"/>
      <c r="G7123" s="96" t="str">
        <f>IF(E7123="","",VLOOKUP(E7123,[1]PROJECTES!$C$14:$G$5000,4,FALSE))</f>
        <v/>
      </c>
      <c r="H7123" s="118"/>
      <c r="I7123" s="97" t="str">
        <f>IF(H7123="","",VLOOKUP(H7123,BD!B$2:C$16,2,FALSE))</f>
        <v/>
      </c>
      <c r="J7123" s="98"/>
      <c r="K7123" s="135" t="str">
        <f t="shared" si="234"/>
        <v/>
      </c>
      <c r="L7123" s="99" t="str">
        <f t="shared" ca="1" si="235"/>
        <v>-</v>
      </c>
      <c r="M7123" s="93" t="str">
        <f>IF(E7123="","",VLOOKUP(E7123,[1]PROJECTES!$C$14:$Z$5000,21,FALSE))</f>
        <v/>
      </c>
      <c r="N7123" s="100"/>
      <c r="O7123" s="72" t="s">
        <v>229</v>
      </c>
      <c r="P7123" s="101"/>
      <c r="Q7123" s="132"/>
      <c r="R7123" s="102"/>
      <c r="S7123" s="91"/>
    </row>
    <row r="7124" spans="1:19" s="104" customFormat="1" ht="12.75" customHeight="1" x14ac:dyDescent="0.25">
      <c r="A7124" s="121"/>
      <c r="B7124" s="92" t="str">
        <f>IF(E7124="","",VLOOKUP(E7124,[1]PROJECTES!$C$14:$G$5000,2,FALSE))</f>
        <v/>
      </c>
      <c r="C7124" s="121"/>
      <c r="D7124" s="93" t="str">
        <f>IF(E7124="","",VLOOKUP(E7124,[1]PROJECTES!$C$14:$G$5000,5,FALSE))</f>
        <v/>
      </c>
      <c r="E7124" s="117"/>
      <c r="F7124" s="95"/>
      <c r="G7124" s="96" t="str">
        <f>IF(E7124="","",VLOOKUP(E7124,[1]PROJECTES!$C$14:$G$5000,4,FALSE))</f>
        <v/>
      </c>
      <c r="H7124" s="118"/>
      <c r="I7124" s="97" t="str">
        <f>IF(H7124="","",VLOOKUP(H7124,BD!B$2:C$16,2,FALSE))</f>
        <v/>
      </c>
      <c r="J7124" s="98"/>
      <c r="K7124" s="135" t="str">
        <f t="shared" si="234"/>
        <v/>
      </c>
      <c r="L7124" s="99" t="str">
        <f t="shared" ca="1" si="235"/>
        <v>-</v>
      </c>
      <c r="M7124" s="93" t="str">
        <f>IF(E7124="","",VLOOKUP(E7124,[1]PROJECTES!$C$14:$Z$5000,21,FALSE))</f>
        <v/>
      </c>
      <c r="N7124" s="100"/>
      <c r="O7124" s="72" t="s">
        <v>229</v>
      </c>
      <c r="P7124" s="101"/>
      <c r="Q7124" s="132"/>
      <c r="R7124" s="102"/>
      <c r="S7124" s="91"/>
    </row>
    <row r="7125" spans="1:19" s="104" customFormat="1" ht="12.75" customHeight="1" x14ac:dyDescent="0.25">
      <c r="A7125" s="121"/>
      <c r="B7125" s="92" t="str">
        <f>IF(E7125="","",VLOOKUP(E7125,[1]PROJECTES!$C$14:$G$5000,2,FALSE))</f>
        <v/>
      </c>
      <c r="C7125" s="121"/>
      <c r="D7125" s="93" t="str">
        <f>IF(E7125="","",VLOOKUP(E7125,[1]PROJECTES!$C$14:$G$5000,5,FALSE))</f>
        <v/>
      </c>
      <c r="E7125" s="117"/>
      <c r="F7125" s="95"/>
      <c r="G7125" s="96" t="str">
        <f>IF(E7125="","",VLOOKUP(E7125,[1]PROJECTES!$C$14:$G$5000,4,FALSE))</f>
        <v/>
      </c>
      <c r="H7125" s="118"/>
      <c r="I7125" s="97" t="str">
        <f>IF(H7125="","",VLOOKUP(H7125,BD!B$2:C$16,2,FALSE))</f>
        <v/>
      </c>
      <c r="J7125" s="98"/>
      <c r="K7125" s="135" t="str">
        <f t="shared" si="234"/>
        <v/>
      </c>
      <c r="L7125" s="99" t="str">
        <f t="shared" ca="1" si="235"/>
        <v>-</v>
      </c>
      <c r="M7125" s="93" t="str">
        <f>IF(E7125="","",VLOOKUP(E7125,[1]PROJECTES!$C$14:$Z$5000,21,FALSE))</f>
        <v/>
      </c>
      <c r="N7125" s="100"/>
      <c r="O7125" s="72" t="s">
        <v>229</v>
      </c>
      <c r="P7125" s="101"/>
      <c r="Q7125" s="132"/>
      <c r="R7125" s="102"/>
      <c r="S7125" s="91"/>
    </row>
    <row r="7126" spans="1:19" s="104" customFormat="1" ht="12.75" customHeight="1" x14ac:dyDescent="0.25">
      <c r="A7126" s="121"/>
      <c r="B7126" s="92" t="str">
        <f>IF(E7126="","",VLOOKUP(E7126,[1]PROJECTES!$C$14:$G$5000,2,FALSE))</f>
        <v/>
      </c>
      <c r="C7126" s="121"/>
      <c r="D7126" s="93" t="str">
        <f>IF(E7126="","",VLOOKUP(E7126,[1]PROJECTES!$C$14:$G$5000,5,FALSE))</f>
        <v/>
      </c>
      <c r="E7126" s="117"/>
      <c r="F7126" s="95"/>
      <c r="G7126" s="96" t="str">
        <f>IF(E7126="","",VLOOKUP(E7126,[1]PROJECTES!$C$14:$G$5000,4,FALSE))</f>
        <v/>
      </c>
      <c r="H7126" s="118"/>
      <c r="I7126" s="97" t="str">
        <f>IF(H7126="","",VLOOKUP(H7126,BD!B$2:C$16,2,FALSE))</f>
        <v/>
      </c>
      <c r="J7126" s="98"/>
      <c r="K7126" s="135" t="str">
        <f t="shared" si="234"/>
        <v/>
      </c>
      <c r="L7126" s="99" t="str">
        <f t="shared" ca="1" si="235"/>
        <v>-</v>
      </c>
      <c r="M7126" s="93" t="str">
        <f>IF(E7126="","",VLOOKUP(E7126,[1]PROJECTES!$C$14:$Z$5000,21,FALSE))</f>
        <v/>
      </c>
      <c r="N7126" s="100"/>
      <c r="O7126" s="72" t="s">
        <v>229</v>
      </c>
      <c r="P7126" s="101"/>
      <c r="Q7126" s="132"/>
      <c r="R7126" s="102"/>
      <c r="S7126" s="91"/>
    </row>
    <row r="7127" spans="1:19" s="104" customFormat="1" ht="12.75" customHeight="1" x14ac:dyDescent="0.25">
      <c r="A7127" s="121"/>
      <c r="B7127" s="92" t="str">
        <f>IF(E7127="","",VLOOKUP(E7127,[1]PROJECTES!$C$14:$G$5000,2,FALSE))</f>
        <v/>
      </c>
      <c r="C7127" s="121"/>
      <c r="D7127" s="93" t="str">
        <f>IF(E7127="","",VLOOKUP(E7127,[1]PROJECTES!$C$14:$G$5000,5,FALSE))</f>
        <v/>
      </c>
      <c r="E7127" s="117"/>
      <c r="F7127" s="95"/>
      <c r="G7127" s="96" t="str">
        <f>IF(E7127="","",VLOOKUP(E7127,[1]PROJECTES!$C$14:$G$5000,4,FALSE))</f>
        <v/>
      </c>
      <c r="H7127" s="118"/>
      <c r="I7127" s="97" t="str">
        <f>IF(H7127="","",VLOOKUP(H7127,BD!B$2:C$16,2,FALSE))</f>
        <v/>
      </c>
      <c r="J7127" s="98"/>
      <c r="K7127" s="135" t="str">
        <f t="shared" si="234"/>
        <v/>
      </c>
      <c r="L7127" s="99" t="str">
        <f t="shared" ca="1" si="235"/>
        <v>-</v>
      </c>
      <c r="M7127" s="93" t="str">
        <f>IF(E7127="","",VLOOKUP(E7127,[1]PROJECTES!$C$14:$Z$5000,21,FALSE))</f>
        <v/>
      </c>
      <c r="N7127" s="100"/>
      <c r="O7127" s="72" t="s">
        <v>229</v>
      </c>
      <c r="P7127" s="101"/>
      <c r="Q7127" s="132"/>
      <c r="R7127" s="102"/>
      <c r="S7127" s="91"/>
    </row>
    <row r="7128" spans="1:19" s="104" customFormat="1" ht="12.75" customHeight="1" x14ac:dyDescent="0.25">
      <c r="A7128" s="121"/>
      <c r="B7128" s="92" t="str">
        <f>IF(E7128="","",VLOOKUP(E7128,[1]PROJECTES!$C$14:$G$5000,2,FALSE))</f>
        <v/>
      </c>
      <c r="C7128" s="121"/>
      <c r="D7128" s="93" t="str">
        <f>IF(E7128="","",VLOOKUP(E7128,[1]PROJECTES!$C$14:$G$5000,5,FALSE))</f>
        <v/>
      </c>
      <c r="E7128" s="117"/>
      <c r="F7128" s="95"/>
      <c r="G7128" s="96" t="str">
        <f>IF(E7128="","",VLOOKUP(E7128,[1]PROJECTES!$C$14:$G$5000,4,FALSE))</f>
        <v/>
      </c>
      <c r="H7128" s="118"/>
      <c r="I7128" s="97" t="str">
        <f>IF(H7128="","",VLOOKUP(H7128,BD!B$2:C$16,2,FALSE))</f>
        <v/>
      </c>
      <c r="J7128" s="98"/>
      <c r="K7128" s="135" t="str">
        <f t="shared" si="234"/>
        <v/>
      </c>
      <c r="L7128" s="99" t="str">
        <f t="shared" ca="1" si="235"/>
        <v>-</v>
      </c>
      <c r="M7128" s="93" t="str">
        <f>IF(E7128="","",VLOOKUP(E7128,[1]PROJECTES!$C$14:$Z$5000,21,FALSE))</f>
        <v/>
      </c>
      <c r="N7128" s="100"/>
      <c r="O7128" s="72" t="s">
        <v>229</v>
      </c>
      <c r="P7128" s="101"/>
      <c r="Q7128" s="132"/>
      <c r="R7128" s="102"/>
      <c r="S7128" s="91"/>
    </row>
    <row r="7129" spans="1:19" s="104" customFormat="1" ht="12.75" customHeight="1" x14ac:dyDescent="0.25">
      <c r="A7129" s="121"/>
      <c r="B7129" s="92" t="str">
        <f>IF(E7129="","",VLOOKUP(E7129,[1]PROJECTES!$C$14:$G$5000,2,FALSE))</f>
        <v/>
      </c>
      <c r="C7129" s="121"/>
      <c r="D7129" s="93" t="str">
        <f>IF(E7129="","",VLOOKUP(E7129,[1]PROJECTES!$C$14:$G$5000,5,FALSE))</f>
        <v/>
      </c>
      <c r="E7129" s="117"/>
      <c r="F7129" s="95"/>
      <c r="G7129" s="96" t="str">
        <f>IF(E7129="","",VLOOKUP(E7129,[1]PROJECTES!$C$14:$G$5000,4,FALSE))</f>
        <v/>
      </c>
      <c r="H7129" s="118"/>
      <c r="I7129" s="97" t="str">
        <f>IF(H7129="","",VLOOKUP(H7129,BD!B$2:C$16,2,FALSE))</f>
        <v/>
      </c>
      <c r="J7129" s="98"/>
      <c r="K7129" s="135" t="str">
        <f t="shared" si="234"/>
        <v/>
      </c>
      <c r="L7129" s="99" t="str">
        <f t="shared" ca="1" si="235"/>
        <v>-</v>
      </c>
      <c r="M7129" s="93" t="str">
        <f>IF(E7129="","",VLOOKUP(E7129,[1]PROJECTES!$C$14:$Z$5000,21,FALSE))</f>
        <v/>
      </c>
      <c r="N7129" s="100"/>
      <c r="O7129" s="72" t="s">
        <v>229</v>
      </c>
      <c r="P7129" s="101"/>
      <c r="Q7129" s="132"/>
      <c r="R7129" s="102"/>
      <c r="S7129" s="91"/>
    </row>
    <row r="7130" spans="1:19" s="104" customFormat="1" ht="12.75" customHeight="1" x14ac:dyDescent="0.25">
      <c r="A7130" s="121"/>
      <c r="B7130" s="92" t="str">
        <f>IF(E7130="","",VLOOKUP(E7130,[1]PROJECTES!$C$14:$G$5000,2,FALSE))</f>
        <v/>
      </c>
      <c r="C7130" s="121"/>
      <c r="D7130" s="93" t="str">
        <f>IF(E7130="","",VLOOKUP(E7130,[1]PROJECTES!$C$14:$G$5000,5,FALSE))</f>
        <v/>
      </c>
      <c r="E7130" s="117"/>
      <c r="F7130" s="95"/>
      <c r="G7130" s="96" t="str">
        <f>IF(E7130="","",VLOOKUP(E7130,[1]PROJECTES!$C$14:$G$5000,4,FALSE))</f>
        <v/>
      </c>
      <c r="H7130" s="118"/>
      <c r="I7130" s="97" t="str">
        <f>IF(H7130="","",VLOOKUP(H7130,BD!B$2:C$16,2,FALSE))</f>
        <v/>
      </c>
      <c r="J7130" s="98"/>
      <c r="K7130" s="135" t="str">
        <f t="shared" si="234"/>
        <v/>
      </c>
      <c r="L7130" s="99" t="str">
        <f t="shared" ca="1" si="235"/>
        <v>-</v>
      </c>
      <c r="M7130" s="93" t="str">
        <f>IF(E7130="","",VLOOKUP(E7130,[1]PROJECTES!$C$14:$Z$5000,21,FALSE))</f>
        <v/>
      </c>
      <c r="N7130" s="100"/>
      <c r="O7130" s="72" t="s">
        <v>229</v>
      </c>
      <c r="P7130" s="101"/>
      <c r="Q7130" s="132"/>
      <c r="R7130" s="102"/>
      <c r="S7130" s="91"/>
    </row>
    <row r="7131" spans="1:19" s="104" customFormat="1" ht="12.75" customHeight="1" x14ac:dyDescent="0.25">
      <c r="A7131" s="121"/>
      <c r="B7131" s="92" t="str">
        <f>IF(E7131="","",VLOOKUP(E7131,[1]PROJECTES!$C$14:$G$5000,2,FALSE))</f>
        <v/>
      </c>
      <c r="C7131" s="121"/>
      <c r="D7131" s="93" t="str">
        <f>IF(E7131="","",VLOOKUP(E7131,[1]PROJECTES!$C$14:$G$5000,5,FALSE))</f>
        <v/>
      </c>
      <c r="E7131" s="117"/>
      <c r="F7131" s="95"/>
      <c r="G7131" s="96" t="str">
        <f>IF(E7131="","",VLOOKUP(E7131,[1]PROJECTES!$C$14:$G$5000,4,FALSE))</f>
        <v/>
      </c>
      <c r="H7131" s="118"/>
      <c r="I7131" s="97" t="str">
        <f>IF(H7131="","",VLOOKUP(H7131,BD!B$2:C$16,2,FALSE))</f>
        <v/>
      </c>
      <c r="J7131" s="98"/>
      <c r="K7131" s="135" t="str">
        <f t="shared" si="234"/>
        <v/>
      </c>
      <c r="L7131" s="99" t="str">
        <f t="shared" ca="1" si="235"/>
        <v>-</v>
      </c>
      <c r="M7131" s="93" t="str">
        <f>IF(E7131="","",VLOOKUP(E7131,[1]PROJECTES!$C$14:$Z$5000,21,FALSE))</f>
        <v/>
      </c>
      <c r="N7131" s="100"/>
      <c r="O7131" s="72" t="s">
        <v>229</v>
      </c>
      <c r="P7131" s="101"/>
      <c r="Q7131" s="132"/>
      <c r="R7131" s="102"/>
      <c r="S7131" s="91"/>
    </row>
    <row r="7132" spans="1:19" s="104" customFormat="1" ht="12.75" customHeight="1" x14ac:dyDescent="0.25">
      <c r="A7132" s="121"/>
      <c r="B7132" s="92" t="str">
        <f>IF(E7132="","",VLOOKUP(E7132,[1]PROJECTES!$C$14:$G$5000,2,FALSE))</f>
        <v/>
      </c>
      <c r="C7132" s="121"/>
      <c r="D7132" s="93" t="str">
        <f>IF(E7132="","",VLOOKUP(E7132,[1]PROJECTES!$C$14:$G$5000,5,FALSE))</f>
        <v/>
      </c>
      <c r="E7132" s="117"/>
      <c r="F7132" s="95"/>
      <c r="G7132" s="96" t="str">
        <f>IF(E7132="","",VLOOKUP(E7132,[1]PROJECTES!$C$14:$G$5000,4,FALSE))</f>
        <v/>
      </c>
      <c r="H7132" s="118"/>
      <c r="I7132" s="97" t="str">
        <f>IF(H7132="","",VLOOKUP(H7132,BD!B$2:C$16,2,FALSE))</f>
        <v/>
      </c>
      <c r="J7132" s="98"/>
      <c r="K7132" s="135" t="str">
        <f t="shared" si="234"/>
        <v/>
      </c>
      <c r="L7132" s="99" t="str">
        <f t="shared" ca="1" si="235"/>
        <v>-</v>
      </c>
      <c r="M7132" s="93" t="str">
        <f>IF(E7132="","",VLOOKUP(E7132,[1]PROJECTES!$C$14:$Z$5000,21,FALSE))</f>
        <v/>
      </c>
      <c r="N7132" s="100"/>
      <c r="O7132" s="72" t="s">
        <v>229</v>
      </c>
      <c r="P7132" s="101"/>
      <c r="Q7132" s="132"/>
      <c r="R7132" s="102"/>
      <c r="S7132" s="91"/>
    </row>
    <row r="7133" spans="1:19" s="104" customFormat="1" ht="12.75" customHeight="1" x14ac:dyDescent="0.25">
      <c r="A7133" s="121"/>
      <c r="B7133" s="92" t="str">
        <f>IF(E7133="","",VLOOKUP(E7133,[1]PROJECTES!$C$14:$G$5000,2,FALSE))</f>
        <v/>
      </c>
      <c r="C7133" s="121"/>
      <c r="D7133" s="93" t="str">
        <f>IF(E7133="","",VLOOKUP(E7133,[1]PROJECTES!$C$14:$G$5000,5,FALSE))</f>
        <v/>
      </c>
      <c r="E7133" s="117"/>
      <c r="F7133" s="95"/>
      <c r="G7133" s="96" t="str">
        <f>IF(E7133="","",VLOOKUP(E7133,[1]PROJECTES!$C$14:$G$5000,4,FALSE))</f>
        <v/>
      </c>
      <c r="H7133" s="118"/>
      <c r="I7133" s="97" t="str">
        <f>IF(H7133="","",VLOOKUP(H7133,BD!B$2:C$16,2,FALSE))</f>
        <v/>
      </c>
      <c r="J7133" s="98"/>
      <c r="K7133" s="135" t="str">
        <f t="shared" si="234"/>
        <v/>
      </c>
      <c r="L7133" s="99" t="str">
        <f t="shared" ca="1" si="235"/>
        <v>-</v>
      </c>
      <c r="M7133" s="93" t="str">
        <f>IF(E7133="","",VLOOKUP(E7133,[1]PROJECTES!$C$14:$Z$5000,21,FALSE))</f>
        <v/>
      </c>
      <c r="N7133" s="100"/>
      <c r="O7133" s="72" t="s">
        <v>229</v>
      </c>
      <c r="P7133" s="101"/>
      <c r="Q7133" s="132"/>
      <c r="R7133" s="102"/>
      <c r="S7133" s="91"/>
    </row>
    <row r="7134" spans="1:19" s="104" customFormat="1" ht="12.75" customHeight="1" x14ac:dyDescent="0.25">
      <c r="A7134" s="121"/>
      <c r="B7134" s="92" t="str">
        <f>IF(E7134="","",VLOOKUP(E7134,[1]PROJECTES!$C$14:$G$5000,2,FALSE))</f>
        <v/>
      </c>
      <c r="C7134" s="121"/>
      <c r="D7134" s="93" t="str">
        <f>IF(E7134="","",VLOOKUP(E7134,[1]PROJECTES!$C$14:$G$5000,5,FALSE))</f>
        <v/>
      </c>
      <c r="E7134" s="117"/>
      <c r="F7134" s="95"/>
      <c r="G7134" s="96" t="str">
        <f>IF(E7134="","",VLOOKUP(E7134,[1]PROJECTES!$C$14:$G$5000,4,FALSE))</f>
        <v/>
      </c>
      <c r="H7134" s="118"/>
      <c r="I7134" s="97" t="str">
        <f>IF(H7134="","",VLOOKUP(H7134,BD!B$2:C$16,2,FALSE))</f>
        <v/>
      </c>
      <c r="J7134" s="98"/>
      <c r="K7134" s="135" t="str">
        <f t="shared" si="234"/>
        <v/>
      </c>
      <c r="L7134" s="99" t="str">
        <f t="shared" ca="1" si="235"/>
        <v>-</v>
      </c>
      <c r="M7134" s="93" t="str">
        <f>IF(E7134="","",VLOOKUP(E7134,[1]PROJECTES!$C$14:$Z$5000,21,FALSE))</f>
        <v/>
      </c>
      <c r="N7134" s="100"/>
      <c r="O7134" s="72" t="s">
        <v>229</v>
      </c>
      <c r="P7134" s="101"/>
      <c r="Q7134" s="132"/>
      <c r="R7134" s="102"/>
      <c r="S7134" s="91"/>
    </row>
    <row r="7135" spans="1:19" s="104" customFormat="1" ht="12.75" customHeight="1" x14ac:dyDescent="0.25">
      <c r="A7135" s="121"/>
      <c r="B7135" s="92" t="str">
        <f>IF(E7135="","",VLOOKUP(E7135,[1]PROJECTES!$C$14:$G$5000,2,FALSE))</f>
        <v/>
      </c>
      <c r="C7135" s="121"/>
      <c r="D7135" s="93" t="str">
        <f>IF(E7135="","",VLOOKUP(E7135,[1]PROJECTES!$C$14:$G$5000,5,FALSE))</f>
        <v/>
      </c>
      <c r="E7135" s="117"/>
      <c r="F7135" s="95"/>
      <c r="G7135" s="96" t="str">
        <f>IF(E7135="","",VLOOKUP(E7135,[1]PROJECTES!$C$14:$G$5000,4,FALSE))</f>
        <v/>
      </c>
      <c r="H7135" s="118"/>
      <c r="I7135" s="97" t="str">
        <f>IF(H7135="","",VLOOKUP(H7135,BD!B$2:C$16,2,FALSE))</f>
        <v/>
      </c>
      <c r="J7135" s="98"/>
      <c r="K7135" s="135" t="str">
        <f t="shared" si="234"/>
        <v/>
      </c>
      <c r="L7135" s="99" t="str">
        <f t="shared" ca="1" si="235"/>
        <v>-</v>
      </c>
      <c r="M7135" s="93" t="str">
        <f>IF(E7135="","",VLOOKUP(E7135,[1]PROJECTES!$C$14:$Z$5000,21,FALSE))</f>
        <v/>
      </c>
      <c r="N7135" s="100"/>
      <c r="O7135" s="72" t="s">
        <v>229</v>
      </c>
      <c r="P7135" s="101"/>
      <c r="Q7135" s="132"/>
      <c r="R7135" s="102"/>
      <c r="S7135" s="91"/>
    </row>
    <row r="7136" spans="1:19" s="104" customFormat="1" ht="12.75" customHeight="1" x14ac:dyDescent="0.25">
      <c r="A7136" s="121"/>
      <c r="B7136" s="92" t="str">
        <f>IF(E7136="","",VLOOKUP(E7136,[1]PROJECTES!$C$14:$G$5000,2,FALSE))</f>
        <v/>
      </c>
      <c r="C7136" s="121"/>
      <c r="D7136" s="93" t="str">
        <f>IF(E7136="","",VLOOKUP(E7136,[1]PROJECTES!$C$14:$G$5000,5,FALSE))</f>
        <v/>
      </c>
      <c r="E7136" s="117"/>
      <c r="F7136" s="95"/>
      <c r="G7136" s="96" t="str">
        <f>IF(E7136="","",VLOOKUP(E7136,[1]PROJECTES!$C$14:$G$5000,4,FALSE))</f>
        <v/>
      </c>
      <c r="H7136" s="118"/>
      <c r="I7136" s="97" t="str">
        <f>IF(H7136="","",VLOOKUP(H7136,BD!B$2:C$16,2,FALSE))</f>
        <v/>
      </c>
      <c r="J7136" s="98"/>
      <c r="K7136" s="135" t="str">
        <f t="shared" si="234"/>
        <v/>
      </c>
      <c r="L7136" s="99" t="str">
        <f t="shared" ca="1" si="235"/>
        <v>-</v>
      </c>
      <c r="M7136" s="93" t="str">
        <f>IF(E7136="","",VLOOKUP(E7136,[1]PROJECTES!$C$14:$Z$5000,21,FALSE))</f>
        <v/>
      </c>
      <c r="N7136" s="100"/>
      <c r="O7136" s="72" t="s">
        <v>229</v>
      </c>
      <c r="P7136" s="101"/>
      <c r="Q7136" s="132"/>
      <c r="R7136" s="102"/>
      <c r="S7136" s="91"/>
    </row>
    <row r="7137" spans="1:19" s="104" customFormat="1" ht="12.75" customHeight="1" x14ac:dyDescent="0.25">
      <c r="A7137" s="121"/>
      <c r="B7137" s="92" t="str">
        <f>IF(E7137="","",VLOOKUP(E7137,[1]PROJECTES!$C$14:$G$5000,2,FALSE))</f>
        <v/>
      </c>
      <c r="C7137" s="121"/>
      <c r="D7137" s="93" t="str">
        <f>IF(E7137="","",VLOOKUP(E7137,[1]PROJECTES!$C$14:$G$5000,5,FALSE))</f>
        <v/>
      </c>
      <c r="E7137" s="117"/>
      <c r="F7137" s="95"/>
      <c r="G7137" s="96" t="str">
        <f>IF(E7137="","",VLOOKUP(E7137,[1]PROJECTES!$C$14:$G$5000,4,FALSE))</f>
        <v/>
      </c>
      <c r="H7137" s="118"/>
      <c r="I7137" s="97" t="str">
        <f>IF(H7137="","",VLOOKUP(H7137,BD!B$2:C$16,2,FALSE))</f>
        <v/>
      </c>
      <c r="J7137" s="98"/>
      <c r="K7137" s="135" t="str">
        <f t="shared" si="234"/>
        <v/>
      </c>
      <c r="L7137" s="99" t="str">
        <f t="shared" ca="1" si="235"/>
        <v>-</v>
      </c>
      <c r="M7137" s="93" t="str">
        <f>IF(E7137="","",VLOOKUP(E7137,[1]PROJECTES!$C$14:$Z$5000,21,FALSE))</f>
        <v/>
      </c>
      <c r="N7137" s="100"/>
      <c r="O7137" s="72" t="s">
        <v>229</v>
      </c>
      <c r="P7137" s="101"/>
      <c r="Q7137" s="132"/>
      <c r="R7137" s="102"/>
      <c r="S7137" s="91"/>
    </row>
    <row r="7138" spans="1:19" s="104" customFormat="1" ht="12.75" customHeight="1" x14ac:dyDescent="0.25">
      <c r="A7138" s="121"/>
      <c r="B7138" s="92" t="str">
        <f>IF(E7138="","",VLOOKUP(E7138,[1]PROJECTES!$C$14:$G$5000,2,FALSE))</f>
        <v/>
      </c>
      <c r="C7138" s="121"/>
      <c r="D7138" s="93" t="str">
        <f>IF(E7138="","",VLOOKUP(E7138,[1]PROJECTES!$C$14:$G$5000,5,FALSE))</f>
        <v/>
      </c>
      <c r="E7138" s="117"/>
      <c r="F7138" s="95"/>
      <c r="G7138" s="96" t="str">
        <f>IF(E7138="","",VLOOKUP(E7138,[1]PROJECTES!$C$14:$G$5000,4,FALSE))</f>
        <v/>
      </c>
      <c r="H7138" s="118"/>
      <c r="I7138" s="97" t="str">
        <f>IF(H7138="","",VLOOKUP(H7138,BD!B$2:C$16,2,FALSE))</f>
        <v/>
      </c>
      <c r="J7138" s="98"/>
      <c r="K7138" s="135" t="str">
        <f t="shared" si="234"/>
        <v/>
      </c>
      <c r="L7138" s="99" t="str">
        <f t="shared" ca="1" si="235"/>
        <v>-</v>
      </c>
      <c r="M7138" s="93" t="str">
        <f>IF(E7138="","",VLOOKUP(E7138,[1]PROJECTES!$C$14:$Z$5000,21,FALSE))</f>
        <v/>
      </c>
      <c r="N7138" s="100"/>
      <c r="O7138" s="72" t="s">
        <v>229</v>
      </c>
      <c r="P7138" s="101"/>
      <c r="Q7138" s="132"/>
      <c r="R7138" s="102"/>
      <c r="S7138" s="91"/>
    </row>
    <row r="7139" spans="1:19" s="104" customFormat="1" ht="12.75" customHeight="1" x14ac:dyDescent="0.25">
      <c r="A7139" s="121"/>
      <c r="B7139" s="92" t="str">
        <f>IF(E7139="","",VLOOKUP(E7139,[1]PROJECTES!$C$14:$G$5000,2,FALSE))</f>
        <v/>
      </c>
      <c r="C7139" s="121"/>
      <c r="D7139" s="93" t="str">
        <f>IF(E7139="","",VLOOKUP(E7139,[1]PROJECTES!$C$14:$G$5000,5,FALSE))</f>
        <v/>
      </c>
      <c r="E7139" s="117"/>
      <c r="F7139" s="95"/>
      <c r="G7139" s="96" t="str">
        <f>IF(E7139="","",VLOOKUP(E7139,[1]PROJECTES!$C$14:$G$5000,4,FALSE))</f>
        <v/>
      </c>
      <c r="H7139" s="118"/>
      <c r="I7139" s="97" t="str">
        <f>IF(H7139="","",VLOOKUP(H7139,BD!B$2:C$16,2,FALSE))</f>
        <v/>
      </c>
      <c r="J7139" s="98"/>
      <c r="K7139" s="135" t="str">
        <f t="shared" si="234"/>
        <v/>
      </c>
      <c r="L7139" s="99" t="str">
        <f t="shared" ca="1" si="235"/>
        <v>-</v>
      </c>
      <c r="M7139" s="93" t="str">
        <f>IF(E7139="","",VLOOKUP(E7139,[1]PROJECTES!$C$14:$Z$5000,21,FALSE))</f>
        <v/>
      </c>
      <c r="N7139" s="100"/>
      <c r="O7139" s="72" t="s">
        <v>229</v>
      </c>
      <c r="P7139" s="101"/>
      <c r="Q7139" s="132"/>
      <c r="R7139" s="102"/>
      <c r="S7139" s="91"/>
    </row>
    <row r="7140" spans="1:19" s="104" customFormat="1" ht="12.75" customHeight="1" x14ac:dyDescent="0.25">
      <c r="A7140" s="121"/>
      <c r="B7140" s="92" t="str">
        <f>IF(E7140="","",VLOOKUP(E7140,[1]PROJECTES!$C$14:$G$5000,2,FALSE))</f>
        <v/>
      </c>
      <c r="C7140" s="121"/>
      <c r="D7140" s="93" t="str">
        <f>IF(E7140="","",VLOOKUP(E7140,[1]PROJECTES!$C$14:$G$5000,5,FALSE))</f>
        <v/>
      </c>
      <c r="E7140" s="117"/>
      <c r="F7140" s="95"/>
      <c r="G7140" s="96" t="str">
        <f>IF(E7140="","",VLOOKUP(E7140,[1]PROJECTES!$C$14:$G$5000,4,FALSE))</f>
        <v/>
      </c>
      <c r="H7140" s="118"/>
      <c r="I7140" s="97" t="str">
        <f>IF(H7140="","",VLOOKUP(H7140,BD!B$2:C$16,2,FALSE))</f>
        <v/>
      </c>
      <c r="J7140" s="98"/>
      <c r="K7140" s="135" t="str">
        <f t="shared" si="234"/>
        <v/>
      </c>
      <c r="L7140" s="99" t="str">
        <f t="shared" ca="1" si="235"/>
        <v>-</v>
      </c>
      <c r="M7140" s="93" t="str">
        <f>IF(E7140="","",VLOOKUP(E7140,[1]PROJECTES!$C$14:$Z$5000,21,FALSE))</f>
        <v/>
      </c>
      <c r="N7140" s="100"/>
      <c r="O7140" s="72" t="s">
        <v>229</v>
      </c>
      <c r="P7140" s="101"/>
      <c r="Q7140" s="132"/>
      <c r="R7140" s="102"/>
      <c r="S7140" s="91"/>
    </row>
    <row r="7141" spans="1:19" s="104" customFormat="1" ht="12.75" customHeight="1" x14ac:dyDescent="0.25">
      <c r="A7141" s="121"/>
      <c r="B7141" s="92" t="str">
        <f>IF(E7141="","",VLOOKUP(E7141,[1]PROJECTES!$C$14:$G$5000,2,FALSE))</f>
        <v/>
      </c>
      <c r="C7141" s="121"/>
      <c r="D7141" s="93" t="str">
        <f>IF(E7141="","",VLOOKUP(E7141,[1]PROJECTES!$C$14:$G$5000,5,FALSE))</f>
        <v/>
      </c>
      <c r="E7141" s="117"/>
      <c r="F7141" s="95"/>
      <c r="G7141" s="96" t="str">
        <f>IF(E7141="","",VLOOKUP(E7141,[1]PROJECTES!$C$14:$G$5000,4,FALSE))</f>
        <v/>
      </c>
      <c r="H7141" s="118"/>
      <c r="I7141" s="97" t="str">
        <f>IF(H7141="","",VLOOKUP(H7141,BD!B$2:C$16,2,FALSE))</f>
        <v/>
      </c>
      <c r="J7141" s="98"/>
      <c r="K7141" s="135" t="str">
        <f t="shared" si="234"/>
        <v/>
      </c>
      <c r="L7141" s="99" t="str">
        <f t="shared" ca="1" si="235"/>
        <v>-</v>
      </c>
      <c r="M7141" s="93" t="str">
        <f>IF(E7141="","",VLOOKUP(E7141,[1]PROJECTES!$C$14:$Z$5000,21,FALSE))</f>
        <v/>
      </c>
      <c r="N7141" s="100"/>
      <c r="O7141" s="72" t="s">
        <v>229</v>
      </c>
      <c r="P7141" s="101"/>
      <c r="Q7141" s="132"/>
      <c r="R7141" s="102"/>
      <c r="S7141" s="91"/>
    </row>
    <row r="7142" spans="1:19" s="104" customFormat="1" ht="12.75" customHeight="1" x14ac:dyDescent="0.25">
      <c r="A7142" s="121"/>
      <c r="B7142" s="92" t="str">
        <f>IF(E7142="","",VLOOKUP(E7142,[1]PROJECTES!$C$14:$G$5000,2,FALSE))</f>
        <v/>
      </c>
      <c r="C7142" s="121"/>
      <c r="D7142" s="93" t="str">
        <f>IF(E7142="","",VLOOKUP(E7142,[1]PROJECTES!$C$14:$G$5000,5,FALSE))</f>
        <v/>
      </c>
      <c r="E7142" s="117"/>
      <c r="F7142" s="95"/>
      <c r="G7142" s="96" t="str">
        <f>IF(E7142="","",VLOOKUP(E7142,[1]PROJECTES!$C$14:$G$5000,4,FALSE))</f>
        <v/>
      </c>
      <c r="H7142" s="118"/>
      <c r="I7142" s="97" t="str">
        <f>IF(H7142="","",VLOOKUP(H7142,BD!B$2:C$16,2,FALSE))</f>
        <v/>
      </c>
      <c r="J7142" s="98"/>
      <c r="K7142" s="135" t="str">
        <f t="shared" si="234"/>
        <v/>
      </c>
      <c r="L7142" s="99" t="str">
        <f t="shared" ca="1" si="235"/>
        <v>-</v>
      </c>
      <c r="M7142" s="93" t="str">
        <f>IF(E7142="","",VLOOKUP(E7142,[1]PROJECTES!$C$14:$Z$5000,21,FALSE))</f>
        <v/>
      </c>
      <c r="N7142" s="100"/>
      <c r="O7142" s="72" t="s">
        <v>229</v>
      </c>
      <c r="P7142" s="101"/>
      <c r="Q7142" s="132"/>
      <c r="R7142" s="102"/>
      <c r="S7142" s="91"/>
    </row>
    <row r="7143" spans="1:19" s="104" customFormat="1" ht="12.75" customHeight="1" x14ac:dyDescent="0.25">
      <c r="A7143" s="121"/>
      <c r="B7143" s="92" t="str">
        <f>IF(E7143="","",VLOOKUP(E7143,[1]PROJECTES!$C$14:$G$5000,2,FALSE))</f>
        <v/>
      </c>
      <c r="C7143" s="121"/>
      <c r="D7143" s="93" t="str">
        <f>IF(E7143="","",VLOOKUP(E7143,[1]PROJECTES!$C$14:$G$5000,5,FALSE))</f>
        <v/>
      </c>
      <c r="E7143" s="117"/>
      <c r="F7143" s="95"/>
      <c r="G7143" s="96" t="str">
        <f>IF(E7143="","",VLOOKUP(E7143,[1]PROJECTES!$C$14:$G$5000,4,FALSE))</f>
        <v/>
      </c>
      <c r="H7143" s="118"/>
      <c r="I7143" s="97" t="str">
        <f>IF(H7143="","",VLOOKUP(H7143,BD!B$2:C$16,2,FALSE))</f>
        <v/>
      </c>
      <c r="J7143" s="98"/>
      <c r="K7143" s="135" t="str">
        <f t="shared" si="234"/>
        <v/>
      </c>
      <c r="L7143" s="99" t="str">
        <f t="shared" ca="1" si="235"/>
        <v>-</v>
      </c>
      <c r="M7143" s="93" t="str">
        <f>IF(E7143="","",VLOOKUP(E7143,[1]PROJECTES!$C$14:$Z$5000,21,FALSE))</f>
        <v/>
      </c>
      <c r="N7143" s="100"/>
      <c r="O7143" s="72" t="s">
        <v>229</v>
      </c>
      <c r="P7143" s="101"/>
      <c r="Q7143" s="132"/>
      <c r="R7143" s="102"/>
      <c r="S7143" s="91"/>
    </row>
    <row r="7144" spans="1:19" s="104" customFormat="1" ht="12.75" customHeight="1" x14ac:dyDescent="0.25">
      <c r="A7144" s="121"/>
      <c r="B7144" s="92" t="str">
        <f>IF(E7144="","",VLOOKUP(E7144,[1]PROJECTES!$C$14:$G$5000,2,FALSE))</f>
        <v/>
      </c>
      <c r="C7144" s="121"/>
      <c r="D7144" s="93" t="str">
        <f>IF(E7144="","",VLOOKUP(E7144,[1]PROJECTES!$C$14:$G$5000,5,FALSE))</f>
        <v/>
      </c>
      <c r="E7144" s="117"/>
      <c r="F7144" s="95"/>
      <c r="G7144" s="96" t="str">
        <f>IF(E7144="","",VLOOKUP(E7144,[1]PROJECTES!$C$14:$G$5000,4,FALSE))</f>
        <v/>
      </c>
      <c r="H7144" s="118"/>
      <c r="I7144" s="97" t="str">
        <f>IF(H7144="","",VLOOKUP(H7144,BD!B$2:C$16,2,FALSE))</f>
        <v/>
      </c>
      <c r="J7144" s="98"/>
      <c r="K7144" s="135" t="str">
        <f t="shared" si="234"/>
        <v/>
      </c>
      <c r="L7144" s="99" t="str">
        <f t="shared" ca="1" si="235"/>
        <v>-</v>
      </c>
      <c r="M7144" s="93" t="str">
        <f>IF(E7144="","",VLOOKUP(E7144,[1]PROJECTES!$C$14:$Z$5000,21,FALSE))</f>
        <v/>
      </c>
      <c r="N7144" s="100"/>
      <c r="O7144" s="72" t="s">
        <v>229</v>
      </c>
      <c r="P7144" s="101"/>
      <c r="Q7144" s="132"/>
      <c r="R7144" s="102"/>
      <c r="S7144" s="91"/>
    </row>
    <row r="7145" spans="1:19" s="104" customFormat="1" ht="12.75" customHeight="1" x14ac:dyDescent="0.25">
      <c r="A7145" s="121"/>
      <c r="B7145" s="92" t="str">
        <f>IF(E7145="","",VLOOKUP(E7145,[1]PROJECTES!$C$14:$G$5000,2,FALSE))</f>
        <v/>
      </c>
      <c r="C7145" s="121"/>
      <c r="D7145" s="93" t="str">
        <f>IF(E7145="","",VLOOKUP(E7145,[1]PROJECTES!$C$14:$G$5000,5,FALSE))</f>
        <v/>
      </c>
      <c r="E7145" s="117"/>
      <c r="F7145" s="95"/>
      <c r="G7145" s="96" t="str">
        <f>IF(E7145="","",VLOOKUP(E7145,[1]PROJECTES!$C$14:$G$5000,4,FALSE))</f>
        <v/>
      </c>
      <c r="H7145" s="118"/>
      <c r="I7145" s="97" t="str">
        <f>IF(H7145="","",VLOOKUP(H7145,BD!B$2:C$16,2,FALSE))</f>
        <v/>
      </c>
      <c r="J7145" s="98"/>
      <c r="K7145" s="135" t="str">
        <f t="shared" si="234"/>
        <v/>
      </c>
      <c r="L7145" s="99" t="str">
        <f t="shared" ca="1" si="235"/>
        <v>-</v>
      </c>
      <c r="M7145" s="93" t="str">
        <f>IF(E7145="","",VLOOKUP(E7145,[1]PROJECTES!$C$14:$Z$5000,21,FALSE))</f>
        <v/>
      </c>
      <c r="N7145" s="100"/>
      <c r="O7145" s="72" t="s">
        <v>229</v>
      </c>
      <c r="P7145" s="101"/>
      <c r="Q7145" s="132"/>
      <c r="R7145" s="102"/>
      <c r="S7145" s="91"/>
    </row>
    <row r="7146" spans="1:19" s="104" customFormat="1" ht="12.75" customHeight="1" x14ac:dyDescent="0.25">
      <c r="A7146" s="121"/>
      <c r="B7146" s="92" t="str">
        <f>IF(E7146="","",VLOOKUP(E7146,[1]PROJECTES!$C$14:$G$5000,2,FALSE))</f>
        <v/>
      </c>
      <c r="C7146" s="121"/>
      <c r="D7146" s="93" t="str">
        <f>IF(E7146="","",VLOOKUP(E7146,[1]PROJECTES!$C$14:$G$5000,5,FALSE))</f>
        <v/>
      </c>
      <c r="E7146" s="117"/>
      <c r="F7146" s="95"/>
      <c r="G7146" s="96" t="str">
        <f>IF(E7146="","",VLOOKUP(E7146,[1]PROJECTES!$C$14:$G$5000,4,FALSE))</f>
        <v/>
      </c>
      <c r="H7146" s="118"/>
      <c r="I7146" s="97" t="str">
        <f>IF(H7146="","",VLOOKUP(H7146,BD!B$2:C$16,2,FALSE))</f>
        <v/>
      </c>
      <c r="J7146" s="98"/>
      <c r="K7146" s="135" t="str">
        <f t="shared" si="234"/>
        <v/>
      </c>
      <c r="L7146" s="99" t="str">
        <f t="shared" ca="1" si="235"/>
        <v>-</v>
      </c>
      <c r="M7146" s="93" t="str">
        <f>IF(E7146="","",VLOOKUP(E7146,[1]PROJECTES!$C$14:$Z$5000,21,FALSE))</f>
        <v/>
      </c>
      <c r="N7146" s="100"/>
      <c r="O7146" s="72" t="s">
        <v>229</v>
      </c>
      <c r="P7146" s="101"/>
      <c r="Q7146" s="132"/>
      <c r="R7146" s="102"/>
      <c r="S7146" s="91"/>
    </row>
    <row r="7147" spans="1:19" s="104" customFormat="1" ht="12.75" customHeight="1" x14ac:dyDescent="0.25">
      <c r="A7147" s="121"/>
      <c r="B7147" s="92" t="str">
        <f>IF(E7147="","",VLOOKUP(E7147,[1]PROJECTES!$C$14:$G$5000,2,FALSE))</f>
        <v/>
      </c>
      <c r="C7147" s="121"/>
      <c r="D7147" s="93" t="str">
        <f>IF(E7147="","",VLOOKUP(E7147,[1]PROJECTES!$C$14:$G$5000,5,FALSE))</f>
        <v/>
      </c>
      <c r="E7147" s="117"/>
      <c r="F7147" s="95"/>
      <c r="G7147" s="96" t="str">
        <f>IF(E7147="","",VLOOKUP(E7147,[1]PROJECTES!$C$14:$G$5000,4,FALSE))</f>
        <v/>
      </c>
      <c r="H7147" s="118"/>
      <c r="I7147" s="97" t="str">
        <f>IF(H7147="","",VLOOKUP(H7147,BD!B$2:C$16,2,FALSE))</f>
        <v/>
      </c>
      <c r="J7147" s="98"/>
      <c r="K7147" s="135" t="str">
        <f t="shared" si="234"/>
        <v/>
      </c>
      <c r="L7147" s="99" t="str">
        <f t="shared" ca="1" si="235"/>
        <v>-</v>
      </c>
      <c r="M7147" s="93" t="str">
        <f>IF(E7147="","",VLOOKUP(E7147,[1]PROJECTES!$C$14:$Z$5000,21,FALSE))</f>
        <v/>
      </c>
      <c r="N7147" s="100"/>
      <c r="O7147" s="72" t="s">
        <v>229</v>
      </c>
      <c r="P7147" s="101"/>
      <c r="Q7147" s="132"/>
      <c r="R7147" s="102"/>
      <c r="S7147" s="91"/>
    </row>
    <row r="7148" spans="1:19" s="104" customFormat="1" ht="12.75" customHeight="1" x14ac:dyDescent="0.25">
      <c r="A7148" s="121"/>
      <c r="B7148" s="92" t="str">
        <f>IF(E7148="","",VLOOKUP(E7148,[1]PROJECTES!$C$14:$G$5000,2,FALSE))</f>
        <v/>
      </c>
      <c r="C7148" s="121"/>
      <c r="D7148" s="93" t="str">
        <f>IF(E7148="","",VLOOKUP(E7148,[1]PROJECTES!$C$14:$G$5000,5,FALSE))</f>
        <v/>
      </c>
      <c r="E7148" s="117"/>
      <c r="F7148" s="95"/>
      <c r="G7148" s="96" t="str">
        <f>IF(E7148="","",VLOOKUP(E7148,[1]PROJECTES!$C$14:$G$5000,4,FALSE))</f>
        <v/>
      </c>
      <c r="H7148" s="118"/>
      <c r="I7148" s="97" t="str">
        <f>IF(H7148="","",VLOOKUP(H7148,BD!B$2:C$16,2,FALSE))</f>
        <v/>
      </c>
      <c r="J7148" s="98"/>
      <c r="K7148" s="135" t="str">
        <f t="shared" ref="K7148:K7211" si="236">IF(J7148="","",WEEKNUM(J7148,2)-0)</f>
        <v/>
      </c>
      <c r="L7148" s="99" t="str">
        <f t="shared" ref="L7148:L7211" ca="1" si="237">IF(M7148="","-",IF(G7148="TA","-",+M7148-TODAY()))</f>
        <v>-</v>
      </c>
      <c r="M7148" s="93" t="str">
        <f>IF(E7148="","",VLOOKUP(E7148,[1]PROJECTES!$C$14:$Z$5000,21,FALSE))</f>
        <v/>
      </c>
      <c r="N7148" s="100"/>
      <c r="O7148" s="72" t="s">
        <v>229</v>
      </c>
      <c r="P7148" s="101"/>
      <c r="Q7148" s="132"/>
      <c r="R7148" s="102"/>
      <c r="S7148" s="91"/>
    </row>
    <row r="7149" spans="1:19" s="104" customFormat="1" ht="12.75" customHeight="1" x14ac:dyDescent="0.25">
      <c r="A7149" s="121"/>
      <c r="B7149" s="92" t="str">
        <f>IF(E7149="","",VLOOKUP(E7149,[1]PROJECTES!$C$14:$G$5000,2,FALSE))</f>
        <v/>
      </c>
      <c r="C7149" s="121"/>
      <c r="D7149" s="93" t="str">
        <f>IF(E7149="","",VLOOKUP(E7149,[1]PROJECTES!$C$14:$G$5000,5,FALSE))</f>
        <v/>
      </c>
      <c r="E7149" s="117"/>
      <c r="F7149" s="95"/>
      <c r="G7149" s="96" t="str">
        <f>IF(E7149="","",VLOOKUP(E7149,[1]PROJECTES!$C$14:$G$5000,4,FALSE))</f>
        <v/>
      </c>
      <c r="H7149" s="118"/>
      <c r="I7149" s="97" t="str">
        <f>IF(H7149="","",VLOOKUP(H7149,BD!B$2:C$16,2,FALSE))</f>
        <v/>
      </c>
      <c r="J7149" s="98"/>
      <c r="K7149" s="135" t="str">
        <f t="shared" si="236"/>
        <v/>
      </c>
      <c r="L7149" s="99" t="str">
        <f t="shared" ca="1" si="237"/>
        <v>-</v>
      </c>
      <c r="M7149" s="93" t="str">
        <f>IF(E7149="","",VLOOKUP(E7149,[1]PROJECTES!$C$14:$Z$5000,21,FALSE))</f>
        <v/>
      </c>
      <c r="N7149" s="100"/>
      <c r="O7149" s="72" t="s">
        <v>229</v>
      </c>
      <c r="P7149" s="101"/>
      <c r="Q7149" s="132"/>
      <c r="R7149" s="102"/>
      <c r="S7149" s="91"/>
    </row>
    <row r="7150" spans="1:19" s="104" customFormat="1" ht="12.75" customHeight="1" x14ac:dyDescent="0.25">
      <c r="A7150" s="121"/>
      <c r="B7150" s="92" t="str">
        <f>IF(E7150="","",VLOOKUP(E7150,[1]PROJECTES!$C$14:$G$5000,2,FALSE))</f>
        <v/>
      </c>
      <c r="C7150" s="121"/>
      <c r="D7150" s="93" t="str">
        <f>IF(E7150="","",VLOOKUP(E7150,[1]PROJECTES!$C$14:$G$5000,5,FALSE))</f>
        <v/>
      </c>
      <c r="E7150" s="117"/>
      <c r="F7150" s="95"/>
      <c r="G7150" s="96" t="str">
        <f>IF(E7150="","",VLOOKUP(E7150,[1]PROJECTES!$C$14:$G$5000,4,FALSE))</f>
        <v/>
      </c>
      <c r="H7150" s="118"/>
      <c r="I7150" s="97" t="str">
        <f>IF(H7150="","",VLOOKUP(H7150,BD!B$2:C$16,2,FALSE))</f>
        <v/>
      </c>
      <c r="J7150" s="98"/>
      <c r="K7150" s="135" t="str">
        <f t="shared" si="236"/>
        <v/>
      </c>
      <c r="L7150" s="99" t="str">
        <f t="shared" ca="1" si="237"/>
        <v>-</v>
      </c>
      <c r="M7150" s="93" t="str">
        <f>IF(E7150="","",VLOOKUP(E7150,[1]PROJECTES!$C$14:$Z$5000,21,FALSE))</f>
        <v/>
      </c>
      <c r="N7150" s="100"/>
      <c r="O7150" s="72" t="s">
        <v>229</v>
      </c>
      <c r="P7150" s="101"/>
      <c r="Q7150" s="132"/>
      <c r="R7150" s="102"/>
      <c r="S7150" s="91"/>
    </row>
    <row r="7151" spans="1:19" s="104" customFormat="1" ht="12.75" customHeight="1" x14ac:dyDescent="0.25">
      <c r="A7151" s="121"/>
      <c r="B7151" s="92" t="str">
        <f>IF(E7151="","",VLOOKUP(E7151,[1]PROJECTES!$C$14:$G$5000,2,FALSE))</f>
        <v/>
      </c>
      <c r="C7151" s="121"/>
      <c r="D7151" s="93" t="str">
        <f>IF(E7151="","",VLOOKUP(E7151,[1]PROJECTES!$C$14:$G$5000,5,FALSE))</f>
        <v/>
      </c>
      <c r="E7151" s="117"/>
      <c r="F7151" s="95"/>
      <c r="G7151" s="96" t="str">
        <f>IF(E7151="","",VLOOKUP(E7151,[1]PROJECTES!$C$14:$G$5000,4,FALSE))</f>
        <v/>
      </c>
      <c r="H7151" s="118"/>
      <c r="I7151" s="97" t="str">
        <f>IF(H7151="","",VLOOKUP(H7151,BD!B$2:C$16,2,FALSE))</f>
        <v/>
      </c>
      <c r="J7151" s="98"/>
      <c r="K7151" s="135" t="str">
        <f t="shared" si="236"/>
        <v/>
      </c>
      <c r="L7151" s="99" t="str">
        <f t="shared" ca="1" si="237"/>
        <v>-</v>
      </c>
      <c r="M7151" s="93" t="str">
        <f>IF(E7151="","",VLOOKUP(E7151,[1]PROJECTES!$C$14:$Z$5000,21,FALSE))</f>
        <v/>
      </c>
      <c r="N7151" s="100"/>
      <c r="O7151" s="72" t="s">
        <v>229</v>
      </c>
      <c r="P7151" s="101"/>
      <c r="Q7151" s="132"/>
      <c r="R7151" s="102"/>
      <c r="S7151" s="91"/>
    </row>
    <row r="7152" spans="1:19" s="104" customFormat="1" ht="12.75" customHeight="1" x14ac:dyDescent="0.25">
      <c r="A7152" s="121"/>
      <c r="B7152" s="92" t="str">
        <f>IF(E7152="","",VLOOKUP(E7152,[1]PROJECTES!$C$14:$G$5000,2,FALSE))</f>
        <v/>
      </c>
      <c r="C7152" s="121"/>
      <c r="D7152" s="93" t="str">
        <f>IF(E7152="","",VLOOKUP(E7152,[1]PROJECTES!$C$14:$G$5000,5,FALSE))</f>
        <v/>
      </c>
      <c r="E7152" s="117"/>
      <c r="F7152" s="95"/>
      <c r="G7152" s="96" t="str">
        <f>IF(E7152="","",VLOOKUP(E7152,[1]PROJECTES!$C$14:$G$5000,4,FALSE))</f>
        <v/>
      </c>
      <c r="H7152" s="118"/>
      <c r="I7152" s="97" t="str">
        <f>IF(H7152="","",VLOOKUP(H7152,BD!B$2:C$16,2,FALSE))</f>
        <v/>
      </c>
      <c r="J7152" s="98"/>
      <c r="K7152" s="135" t="str">
        <f t="shared" si="236"/>
        <v/>
      </c>
      <c r="L7152" s="99" t="str">
        <f t="shared" ca="1" si="237"/>
        <v>-</v>
      </c>
      <c r="M7152" s="93" t="str">
        <f>IF(E7152="","",VLOOKUP(E7152,[1]PROJECTES!$C$14:$Z$5000,21,FALSE))</f>
        <v/>
      </c>
      <c r="N7152" s="100"/>
      <c r="O7152" s="72" t="s">
        <v>229</v>
      </c>
      <c r="P7152" s="101"/>
      <c r="Q7152" s="132"/>
      <c r="R7152" s="102"/>
      <c r="S7152" s="91"/>
    </row>
    <row r="7153" spans="1:19" s="104" customFormat="1" ht="12.75" customHeight="1" x14ac:dyDescent="0.25">
      <c r="A7153" s="121"/>
      <c r="B7153" s="92" t="str">
        <f>IF(E7153="","",VLOOKUP(E7153,[1]PROJECTES!$C$14:$G$5000,2,FALSE))</f>
        <v/>
      </c>
      <c r="C7153" s="121"/>
      <c r="D7153" s="93" t="str">
        <f>IF(E7153="","",VLOOKUP(E7153,[1]PROJECTES!$C$14:$G$5000,5,FALSE))</f>
        <v/>
      </c>
      <c r="E7153" s="117"/>
      <c r="F7153" s="95"/>
      <c r="G7153" s="96" t="str">
        <f>IF(E7153="","",VLOOKUP(E7153,[1]PROJECTES!$C$14:$G$5000,4,FALSE))</f>
        <v/>
      </c>
      <c r="H7153" s="118"/>
      <c r="I7153" s="97" t="str">
        <f>IF(H7153="","",VLOOKUP(H7153,BD!B$2:C$16,2,FALSE))</f>
        <v/>
      </c>
      <c r="J7153" s="98"/>
      <c r="K7153" s="135" t="str">
        <f t="shared" si="236"/>
        <v/>
      </c>
      <c r="L7153" s="99" t="str">
        <f t="shared" ca="1" si="237"/>
        <v>-</v>
      </c>
      <c r="M7153" s="93" t="str">
        <f>IF(E7153="","",VLOOKUP(E7153,[1]PROJECTES!$C$14:$Z$5000,21,FALSE))</f>
        <v/>
      </c>
      <c r="N7153" s="100"/>
      <c r="O7153" s="72" t="s">
        <v>229</v>
      </c>
      <c r="P7153" s="101"/>
      <c r="Q7153" s="132"/>
      <c r="R7153" s="102"/>
      <c r="S7153" s="91"/>
    </row>
    <row r="7154" spans="1:19" s="104" customFormat="1" ht="12.75" customHeight="1" x14ac:dyDescent="0.25">
      <c r="A7154" s="121"/>
      <c r="B7154" s="92" t="str">
        <f>IF(E7154="","",VLOOKUP(E7154,[1]PROJECTES!$C$14:$G$5000,2,FALSE))</f>
        <v/>
      </c>
      <c r="C7154" s="121"/>
      <c r="D7154" s="93" t="str">
        <f>IF(E7154="","",VLOOKUP(E7154,[1]PROJECTES!$C$14:$G$5000,5,FALSE))</f>
        <v/>
      </c>
      <c r="E7154" s="117"/>
      <c r="F7154" s="95"/>
      <c r="G7154" s="96" t="str">
        <f>IF(E7154="","",VLOOKUP(E7154,[1]PROJECTES!$C$14:$G$5000,4,FALSE))</f>
        <v/>
      </c>
      <c r="H7154" s="118"/>
      <c r="I7154" s="97" t="str">
        <f>IF(H7154="","",VLOOKUP(H7154,BD!B$2:C$16,2,FALSE))</f>
        <v/>
      </c>
      <c r="J7154" s="98"/>
      <c r="K7154" s="135" t="str">
        <f t="shared" si="236"/>
        <v/>
      </c>
      <c r="L7154" s="99" t="str">
        <f t="shared" ca="1" si="237"/>
        <v>-</v>
      </c>
      <c r="M7154" s="93" t="str">
        <f>IF(E7154="","",VLOOKUP(E7154,[1]PROJECTES!$C$14:$Z$5000,21,FALSE))</f>
        <v/>
      </c>
      <c r="N7154" s="100"/>
      <c r="O7154" s="72" t="s">
        <v>229</v>
      </c>
      <c r="P7154" s="101"/>
      <c r="Q7154" s="132"/>
      <c r="R7154" s="102"/>
      <c r="S7154" s="91"/>
    </row>
    <row r="7155" spans="1:19" s="104" customFormat="1" ht="12.75" customHeight="1" x14ac:dyDescent="0.25">
      <c r="A7155" s="121"/>
      <c r="B7155" s="92" t="str">
        <f>IF(E7155="","",VLOOKUP(E7155,[1]PROJECTES!$C$14:$G$5000,2,FALSE))</f>
        <v/>
      </c>
      <c r="C7155" s="121"/>
      <c r="D7155" s="93" t="str">
        <f>IF(E7155="","",VLOOKUP(E7155,[1]PROJECTES!$C$14:$G$5000,5,FALSE))</f>
        <v/>
      </c>
      <c r="E7155" s="117"/>
      <c r="F7155" s="95"/>
      <c r="G7155" s="96" t="str">
        <f>IF(E7155="","",VLOOKUP(E7155,[1]PROJECTES!$C$14:$G$5000,4,FALSE))</f>
        <v/>
      </c>
      <c r="H7155" s="118"/>
      <c r="I7155" s="97" t="str">
        <f>IF(H7155="","",VLOOKUP(H7155,BD!B$2:C$16,2,FALSE))</f>
        <v/>
      </c>
      <c r="J7155" s="98"/>
      <c r="K7155" s="135" t="str">
        <f t="shared" si="236"/>
        <v/>
      </c>
      <c r="L7155" s="99" t="str">
        <f t="shared" ca="1" si="237"/>
        <v>-</v>
      </c>
      <c r="M7155" s="93" t="str">
        <f>IF(E7155="","",VLOOKUP(E7155,[1]PROJECTES!$C$14:$Z$5000,21,FALSE))</f>
        <v/>
      </c>
      <c r="N7155" s="100"/>
      <c r="O7155" s="72" t="s">
        <v>229</v>
      </c>
      <c r="P7155" s="101"/>
      <c r="Q7155" s="132"/>
      <c r="R7155" s="102"/>
      <c r="S7155" s="91"/>
    </row>
    <row r="7156" spans="1:19" s="104" customFormat="1" ht="12.75" customHeight="1" x14ac:dyDescent="0.25">
      <c r="A7156" s="121"/>
      <c r="B7156" s="92" t="str">
        <f>IF(E7156="","",VLOOKUP(E7156,[1]PROJECTES!$C$14:$G$5000,2,FALSE))</f>
        <v/>
      </c>
      <c r="C7156" s="121"/>
      <c r="D7156" s="93" t="str">
        <f>IF(E7156="","",VLOOKUP(E7156,[1]PROJECTES!$C$14:$G$5000,5,FALSE))</f>
        <v/>
      </c>
      <c r="E7156" s="117"/>
      <c r="F7156" s="95"/>
      <c r="G7156" s="96" t="str">
        <f>IF(E7156="","",VLOOKUP(E7156,[1]PROJECTES!$C$14:$G$5000,4,FALSE))</f>
        <v/>
      </c>
      <c r="H7156" s="118"/>
      <c r="I7156" s="97" t="str">
        <f>IF(H7156="","",VLOOKUP(H7156,BD!B$2:C$16,2,FALSE))</f>
        <v/>
      </c>
      <c r="J7156" s="98"/>
      <c r="K7156" s="135" t="str">
        <f t="shared" si="236"/>
        <v/>
      </c>
      <c r="L7156" s="99" t="str">
        <f t="shared" ca="1" si="237"/>
        <v>-</v>
      </c>
      <c r="M7156" s="93" t="str">
        <f>IF(E7156="","",VLOOKUP(E7156,[1]PROJECTES!$C$14:$Z$5000,21,FALSE))</f>
        <v/>
      </c>
      <c r="N7156" s="100"/>
      <c r="O7156" s="72" t="s">
        <v>229</v>
      </c>
      <c r="P7156" s="101"/>
      <c r="Q7156" s="132"/>
      <c r="R7156" s="102"/>
      <c r="S7156" s="91"/>
    </row>
    <row r="7157" spans="1:19" s="104" customFormat="1" ht="12.75" customHeight="1" x14ac:dyDescent="0.25">
      <c r="A7157" s="121"/>
      <c r="B7157" s="92" t="str">
        <f>IF(E7157="","",VLOOKUP(E7157,[1]PROJECTES!$C$14:$G$5000,2,FALSE))</f>
        <v/>
      </c>
      <c r="C7157" s="121"/>
      <c r="D7157" s="93" t="str">
        <f>IF(E7157="","",VLOOKUP(E7157,[1]PROJECTES!$C$14:$G$5000,5,FALSE))</f>
        <v/>
      </c>
      <c r="E7157" s="117"/>
      <c r="F7157" s="95"/>
      <c r="G7157" s="96" t="str">
        <f>IF(E7157="","",VLOOKUP(E7157,[1]PROJECTES!$C$14:$G$5000,4,FALSE))</f>
        <v/>
      </c>
      <c r="H7157" s="118"/>
      <c r="I7157" s="97" t="str">
        <f>IF(H7157="","",VLOOKUP(H7157,BD!B$2:C$16,2,FALSE))</f>
        <v/>
      </c>
      <c r="J7157" s="98"/>
      <c r="K7157" s="135" t="str">
        <f t="shared" si="236"/>
        <v/>
      </c>
      <c r="L7157" s="99" t="str">
        <f t="shared" ca="1" si="237"/>
        <v>-</v>
      </c>
      <c r="M7157" s="93" t="str">
        <f>IF(E7157="","",VLOOKUP(E7157,[1]PROJECTES!$C$14:$Z$5000,21,FALSE))</f>
        <v/>
      </c>
      <c r="N7157" s="100"/>
      <c r="O7157" s="72" t="s">
        <v>229</v>
      </c>
      <c r="P7157" s="101"/>
      <c r="Q7157" s="132"/>
      <c r="R7157" s="102"/>
      <c r="S7157" s="91"/>
    </row>
    <row r="7158" spans="1:19" s="104" customFormat="1" ht="12.75" customHeight="1" x14ac:dyDescent="0.25">
      <c r="A7158" s="121"/>
      <c r="B7158" s="92" t="str">
        <f>IF(E7158="","",VLOOKUP(E7158,[1]PROJECTES!$C$14:$G$5000,2,FALSE))</f>
        <v/>
      </c>
      <c r="C7158" s="121"/>
      <c r="D7158" s="93" t="str">
        <f>IF(E7158="","",VLOOKUP(E7158,[1]PROJECTES!$C$14:$G$5000,5,FALSE))</f>
        <v/>
      </c>
      <c r="E7158" s="117"/>
      <c r="F7158" s="95"/>
      <c r="G7158" s="96" t="str">
        <f>IF(E7158="","",VLOOKUP(E7158,[1]PROJECTES!$C$14:$G$5000,4,FALSE))</f>
        <v/>
      </c>
      <c r="H7158" s="118"/>
      <c r="I7158" s="97" t="str">
        <f>IF(H7158="","",VLOOKUP(H7158,BD!B$2:C$16,2,FALSE))</f>
        <v/>
      </c>
      <c r="J7158" s="98"/>
      <c r="K7158" s="135" t="str">
        <f t="shared" si="236"/>
        <v/>
      </c>
      <c r="L7158" s="99" t="str">
        <f t="shared" ca="1" si="237"/>
        <v>-</v>
      </c>
      <c r="M7158" s="93" t="str">
        <f>IF(E7158="","",VLOOKUP(E7158,[1]PROJECTES!$C$14:$Z$5000,21,FALSE))</f>
        <v/>
      </c>
      <c r="N7158" s="100"/>
      <c r="O7158" s="72" t="s">
        <v>229</v>
      </c>
      <c r="P7158" s="101"/>
      <c r="Q7158" s="132"/>
      <c r="R7158" s="102"/>
      <c r="S7158" s="91"/>
    </row>
    <row r="7159" spans="1:19" s="104" customFormat="1" ht="12.75" customHeight="1" x14ac:dyDescent="0.25">
      <c r="A7159" s="121"/>
      <c r="B7159" s="92" t="str">
        <f>IF(E7159="","",VLOOKUP(E7159,[1]PROJECTES!$C$14:$G$5000,2,FALSE))</f>
        <v/>
      </c>
      <c r="C7159" s="121"/>
      <c r="D7159" s="93" t="str">
        <f>IF(E7159="","",VLOOKUP(E7159,[1]PROJECTES!$C$14:$G$5000,5,FALSE))</f>
        <v/>
      </c>
      <c r="E7159" s="117"/>
      <c r="F7159" s="95"/>
      <c r="G7159" s="96" t="str">
        <f>IF(E7159="","",VLOOKUP(E7159,[1]PROJECTES!$C$14:$G$5000,4,FALSE))</f>
        <v/>
      </c>
      <c r="H7159" s="118"/>
      <c r="I7159" s="97" t="str">
        <f>IF(H7159="","",VLOOKUP(H7159,BD!B$2:C$16,2,FALSE))</f>
        <v/>
      </c>
      <c r="J7159" s="98"/>
      <c r="K7159" s="135" t="str">
        <f t="shared" si="236"/>
        <v/>
      </c>
      <c r="L7159" s="99" t="str">
        <f t="shared" ca="1" si="237"/>
        <v>-</v>
      </c>
      <c r="M7159" s="93" t="str">
        <f>IF(E7159="","",VLOOKUP(E7159,[1]PROJECTES!$C$14:$Z$5000,21,FALSE))</f>
        <v/>
      </c>
      <c r="N7159" s="100"/>
      <c r="O7159" s="72" t="s">
        <v>229</v>
      </c>
      <c r="P7159" s="101"/>
      <c r="Q7159" s="132"/>
      <c r="R7159" s="102"/>
      <c r="S7159" s="91"/>
    </row>
    <row r="7160" spans="1:19" s="104" customFormat="1" ht="12.75" customHeight="1" x14ac:dyDescent="0.25">
      <c r="A7160" s="121"/>
      <c r="B7160" s="92" t="str">
        <f>IF(E7160="","",VLOOKUP(E7160,[1]PROJECTES!$C$14:$G$5000,2,FALSE))</f>
        <v/>
      </c>
      <c r="C7160" s="121"/>
      <c r="D7160" s="93" t="str">
        <f>IF(E7160="","",VLOOKUP(E7160,[1]PROJECTES!$C$14:$G$5000,5,FALSE))</f>
        <v/>
      </c>
      <c r="E7160" s="117"/>
      <c r="F7160" s="95"/>
      <c r="G7160" s="96" t="str">
        <f>IF(E7160="","",VLOOKUP(E7160,[1]PROJECTES!$C$14:$G$5000,4,FALSE))</f>
        <v/>
      </c>
      <c r="H7160" s="118"/>
      <c r="I7160" s="97" t="str">
        <f>IF(H7160="","",VLOOKUP(H7160,BD!B$2:C$16,2,FALSE))</f>
        <v/>
      </c>
      <c r="J7160" s="98"/>
      <c r="K7160" s="135" t="str">
        <f t="shared" si="236"/>
        <v/>
      </c>
      <c r="L7160" s="99" t="str">
        <f t="shared" ca="1" si="237"/>
        <v>-</v>
      </c>
      <c r="M7160" s="93" t="str">
        <f>IF(E7160="","",VLOOKUP(E7160,[1]PROJECTES!$C$14:$Z$5000,21,FALSE))</f>
        <v/>
      </c>
      <c r="N7160" s="100"/>
      <c r="O7160" s="72" t="s">
        <v>229</v>
      </c>
      <c r="P7160" s="101"/>
      <c r="Q7160" s="132"/>
      <c r="R7160" s="102"/>
      <c r="S7160" s="91"/>
    </row>
    <row r="7161" spans="1:19" s="104" customFormat="1" ht="12.75" customHeight="1" x14ac:dyDescent="0.25">
      <c r="A7161" s="121"/>
      <c r="B7161" s="92" t="str">
        <f>IF(E7161="","",VLOOKUP(E7161,[1]PROJECTES!$C$14:$G$5000,2,FALSE))</f>
        <v/>
      </c>
      <c r="C7161" s="121"/>
      <c r="D7161" s="93" t="str">
        <f>IF(E7161="","",VLOOKUP(E7161,[1]PROJECTES!$C$14:$G$5000,5,FALSE))</f>
        <v/>
      </c>
      <c r="E7161" s="117"/>
      <c r="F7161" s="95"/>
      <c r="G7161" s="96" t="str">
        <f>IF(E7161="","",VLOOKUP(E7161,[1]PROJECTES!$C$14:$G$5000,4,FALSE))</f>
        <v/>
      </c>
      <c r="H7161" s="118"/>
      <c r="I7161" s="97" t="str">
        <f>IF(H7161="","",VLOOKUP(H7161,BD!B$2:C$16,2,FALSE))</f>
        <v/>
      </c>
      <c r="J7161" s="98"/>
      <c r="K7161" s="135" t="str">
        <f t="shared" si="236"/>
        <v/>
      </c>
      <c r="L7161" s="99" t="str">
        <f t="shared" ca="1" si="237"/>
        <v>-</v>
      </c>
      <c r="M7161" s="93" t="str">
        <f>IF(E7161="","",VLOOKUP(E7161,[1]PROJECTES!$C$14:$Z$5000,21,FALSE))</f>
        <v/>
      </c>
      <c r="N7161" s="100"/>
      <c r="O7161" s="72" t="s">
        <v>229</v>
      </c>
      <c r="P7161" s="101"/>
      <c r="Q7161" s="132"/>
      <c r="R7161" s="102"/>
      <c r="S7161" s="91"/>
    </row>
    <row r="7162" spans="1:19" s="104" customFormat="1" ht="12.75" customHeight="1" x14ac:dyDescent="0.25">
      <c r="A7162" s="121"/>
      <c r="B7162" s="92" t="str">
        <f>IF(E7162="","",VLOOKUP(E7162,[1]PROJECTES!$C$14:$G$5000,2,FALSE))</f>
        <v/>
      </c>
      <c r="C7162" s="121"/>
      <c r="D7162" s="93" t="str">
        <f>IF(E7162="","",VLOOKUP(E7162,[1]PROJECTES!$C$14:$G$5000,5,FALSE))</f>
        <v/>
      </c>
      <c r="E7162" s="117"/>
      <c r="F7162" s="95"/>
      <c r="G7162" s="96" t="str">
        <f>IF(E7162="","",VLOOKUP(E7162,[1]PROJECTES!$C$14:$G$5000,4,FALSE))</f>
        <v/>
      </c>
      <c r="H7162" s="118"/>
      <c r="I7162" s="97" t="str">
        <f>IF(H7162="","",VLOOKUP(H7162,BD!B$2:C$16,2,FALSE))</f>
        <v/>
      </c>
      <c r="J7162" s="98"/>
      <c r="K7162" s="135" t="str">
        <f t="shared" si="236"/>
        <v/>
      </c>
      <c r="L7162" s="99" t="str">
        <f t="shared" ca="1" si="237"/>
        <v>-</v>
      </c>
      <c r="M7162" s="93" t="str">
        <f>IF(E7162="","",VLOOKUP(E7162,[1]PROJECTES!$C$14:$Z$5000,21,FALSE))</f>
        <v/>
      </c>
      <c r="N7162" s="100"/>
      <c r="O7162" s="72" t="s">
        <v>229</v>
      </c>
      <c r="P7162" s="101"/>
      <c r="Q7162" s="132"/>
      <c r="R7162" s="102"/>
      <c r="S7162" s="91"/>
    </row>
    <row r="7163" spans="1:19" s="104" customFormat="1" ht="12.75" customHeight="1" x14ac:dyDescent="0.25">
      <c r="A7163" s="121"/>
      <c r="B7163" s="92" t="str">
        <f>IF(E7163="","",VLOOKUP(E7163,[1]PROJECTES!$C$14:$G$5000,2,FALSE))</f>
        <v/>
      </c>
      <c r="C7163" s="121"/>
      <c r="D7163" s="93" t="str">
        <f>IF(E7163="","",VLOOKUP(E7163,[1]PROJECTES!$C$14:$G$5000,5,FALSE))</f>
        <v/>
      </c>
      <c r="E7163" s="117"/>
      <c r="F7163" s="95"/>
      <c r="G7163" s="96" t="str">
        <f>IF(E7163="","",VLOOKUP(E7163,[1]PROJECTES!$C$14:$G$5000,4,FALSE))</f>
        <v/>
      </c>
      <c r="H7163" s="118"/>
      <c r="I7163" s="97" t="str">
        <f>IF(H7163="","",VLOOKUP(H7163,BD!B$2:C$16,2,FALSE))</f>
        <v/>
      </c>
      <c r="J7163" s="98"/>
      <c r="K7163" s="135" t="str">
        <f t="shared" si="236"/>
        <v/>
      </c>
      <c r="L7163" s="99" t="str">
        <f t="shared" ca="1" si="237"/>
        <v>-</v>
      </c>
      <c r="M7163" s="93" t="str">
        <f>IF(E7163="","",VLOOKUP(E7163,[1]PROJECTES!$C$14:$Z$5000,21,FALSE))</f>
        <v/>
      </c>
      <c r="N7163" s="100"/>
      <c r="O7163" s="72" t="s">
        <v>229</v>
      </c>
      <c r="P7163" s="101"/>
      <c r="Q7163" s="132"/>
      <c r="R7163" s="102"/>
      <c r="S7163" s="91"/>
    </row>
    <row r="7164" spans="1:19" s="104" customFormat="1" ht="12.75" customHeight="1" x14ac:dyDescent="0.25">
      <c r="A7164" s="121"/>
      <c r="B7164" s="92" t="str">
        <f>IF(E7164="","",VLOOKUP(E7164,[1]PROJECTES!$C$14:$G$5000,2,FALSE))</f>
        <v/>
      </c>
      <c r="C7164" s="121"/>
      <c r="D7164" s="93" t="str">
        <f>IF(E7164="","",VLOOKUP(E7164,[1]PROJECTES!$C$14:$G$5000,5,FALSE))</f>
        <v/>
      </c>
      <c r="E7164" s="117"/>
      <c r="F7164" s="95"/>
      <c r="G7164" s="96" t="str">
        <f>IF(E7164="","",VLOOKUP(E7164,[1]PROJECTES!$C$14:$G$5000,4,FALSE))</f>
        <v/>
      </c>
      <c r="H7164" s="118"/>
      <c r="I7164" s="97" t="str">
        <f>IF(H7164="","",VLOOKUP(H7164,BD!B$2:C$16,2,FALSE))</f>
        <v/>
      </c>
      <c r="J7164" s="98"/>
      <c r="K7164" s="135" t="str">
        <f t="shared" si="236"/>
        <v/>
      </c>
      <c r="L7164" s="99" t="str">
        <f t="shared" ca="1" si="237"/>
        <v>-</v>
      </c>
      <c r="M7164" s="93" t="str">
        <f>IF(E7164="","",VLOOKUP(E7164,[1]PROJECTES!$C$14:$Z$5000,21,FALSE))</f>
        <v/>
      </c>
      <c r="N7164" s="100"/>
      <c r="O7164" s="72" t="s">
        <v>229</v>
      </c>
      <c r="P7164" s="101"/>
      <c r="Q7164" s="132"/>
      <c r="R7164" s="102"/>
      <c r="S7164" s="91"/>
    </row>
    <row r="7165" spans="1:19" s="104" customFormat="1" ht="12.75" customHeight="1" x14ac:dyDescent="0.25">
      <c r="A7165" s="121"/>
      <c r="B7165" s="92" t="str">
        <f>IF(E7165="","",VLOOKUP(E7165,[1]PROJECTES!$C$14:$G$5000,2,FALSE))</f>
        <v/>
      </c>
      <c r="C7165" s="121"/>
      <c r="D7165" s="93" t="str">
        <f>IF(E7165="","",VLOOKUP(E7165,[1]PROJECTES!$C$14:$G$5000,5,FALSE))</f>
        <v/>
      </c>
      <c r="E7165" s="117"/>
      <c r="F7165" s="95"/>
      <c r="G7165" s="96" t="str">
        <f>IF(E7165="","",VLOOKUP(E7165,[1]PROJECTES!$C$14:$G$5000,4,FALSE))</f>
        <v/>
      </c>
      <c r="H7165" s="118"/>
      <c r="I7165" s="97" t="str">
        <f>IF(H7165="","",VLOOKUP(H7165,BD!B$2:C$16,2,FALSE))</f>
        <v/>
      </c>
      <c r="J7165" s="98"/>
      <c r="K7165" s="135" t="str">
        <f t="shared" si="236"/>
        <v/>
      </c>
      <c r="L7165" s="99" t="str">
        <f t="shared" ca="1" si="237"/>
        <v>-</v>
      </c>
      <c r="M7165" s="93" t="str">
        <f>IF(E7165="","",VLOOKUP(E7165,[1]PROJECTES!$C$14:$Z$5000,21,FALSE))</f>
        <v/>
      </c>
      <c r="N7165" s="100"/>
      <c r="O7165" s="72" t="s">
        <v>229</v>
      </c>
      <c r="P7165" s="101"/>
      <c r="Q7165" s="132"/>
      <c r="R7165" s="102"/>
      <c r="S7165" s="91"/>
    </row>
    <row r="7166" spans="1:19" s="104" customFormat="1" ht="12.75" customHeight="1" x14ac:dyDescent="0.25">
      <c r="A7166" s="121"/>
      <c r="B7166" s="92" t="str">
        <f>IF(E7166="","",VLOOKUP(E7166,[1]PROJECTES!$C$14:$G$5000,2,FALSE))</f>
        <v/>
      </c>
      <c r="C7166" s="121"/>
      <c r="D7166" s="93" t="str">
        <f>IF(E7166="","",VLOOKUP(E7166,[1]PROJECTES!$C$14:$G$5000,5,FALSE))</f>
        <v/>
      </c>
      <c r="E7166" s="117"/>
      <c r="F7166" s="95"/>
      <c r="G7166" s="96" t="str">
        <f>IF(E7166="","",VLOOKUP(E7166,[1]PROJECTES!$C$14:$G$5000,4,FALSE))</f>
        <v/>
      </c>
      <c r="H7166" s="118"/>
      <c r="I7166" s="97" t="str">
        <f>IF(H7166="","",VLOOKUP(H7166,BD!B$2:C$16,2,FALSE))</f>
        <v/>
      </c>
      <c r="J7166" s="98"/>
      <c r="K7166" s="135" t="str">
        <f t="shared" si="236"/>
        <v/>
      </c>
      <c r="L7166" s="99" t="str">
        <f t="shared" ca="1" si="237"/>
        <v>-</v>
      </c>
      <c r="M7166" s="93" t="str">
        <f>IF(E7166="","",VLOOKUP(E7166,[1]PROJECTES!$C$14:$Z$5000,21,FALSE))</f>
        <v/>
      </c>
      <c r="N7166" s="100"/>
      <c r="O7166" s="72" t="s">
        <v>229</v>
      </c>
      <c r="P7166" s="101"/>
      <c r="Q7166" s="132"/>
      <c r="R7166" s="102"/>
      <c r="S7166" s="91"/>
    </row>
    <row r="7167" spans="1:19" s="104" customFormat="1" ht="12.75" customHeight="1" x14ac:dyDescent="0.25">
      <c r="A7167" s="121"/>
      <c r="B7167" s="92" t="str">
        <f>IF(E7167="","",VLOOKUP(E7167,[1]PROJECTES!$C$14:$G$5000,2,FALSE))</f>
        <v/>
      </c>
      <c r="C7167" s="121"/>
      <c r="D7167" s="93" t="str">
        <f>IF(E7167="","",VLOOKUP(E7167,[1]PROJECTES!$C$14:$G$5000,5,FALSE))</f>
        <v/>
      </c>
      <c r="E7167" s="117"/>
      <c r="F7167" s="95"/>
      <c r="G7167" s="96" t="str">
        <f>IF(E7167="","",VLOOKUP(E7167,[1]PROJECTES!$C$14:$G$5000,4,FALSE))</f>
        <v/>
      </c>
      <c r="H7167" s="118"/>
      <c r="I7167" s="97" t="str">
        <f>IF(H7167="","",VLOOKUP(H7167,BD!B$2:C$16,2,FALSE))</f>
        <v/>
      </c>
      <c r="J7167" s="98"/>
      <c r="K7167" s="135" t="str">
        <f t="shared" si="236"/>
        <v/>
      </c>
      <c r="L7167" s="99" t="str">
        <f t="shared" ca="1" si="237"/>
        <v>-</v>
      </c>
      <c r="M7167" s="93" t="str">
        <f>IF(E7167="","",VLOOKUP(E7167,[1]PROJECTES!$C$14:$Z$5000,21,FALSE))</f>
        <v/>
      </c>
      <c r="N7167" s="100"/>
      <c r="O7167" s="72" t="s">
        <v>229</v>
      </c>
      <c r="P7167" s="101"/>
      <c r="Q7167" s="132"/>
      <c r="R7167" s="102"/>
      <c r="S7167" s="91"/>
    </row>
    <row r="7168" spans="1:19" s="104" customFormat="1" ht="12.75" customHeight="1" x14ac:dyDescent="0.25">
      <c r="A7168" s="121"/>
      <c r="B7168" s="92" t="str">
        <f>IF(E7168="","",VLOOKUP(E7168,[1]PROJECTES!$C$14:$G$5000,2,FALSE))</f>
        <v/>
      </c>
      <c r="C7168" s="121"/>
      <c r="D7168" s="93" t="str">
        <f>IF(E7168="","",VLOOKUP(E7168,[1]PROJECTES!$C$14:$G$5000,5,FALSE))</f>
        <v/>
      </c>
      <c r="E7168" s="117"/>
      <c r="F7168" s="95"/>
      <c r="G7168" s="96" t="str">
        <f>IF(E7168="","",VLOOKUP(E7168,[1]PROJECTES!$C$14:$G$5000,4,FALSE))</f>
        <v/>
      </c>
      <c r="H7168" s="118"/>
      <c r="I7168" s="97" t="str">
        <f>IF(H7168="","",VLOOKUP(H7168,BD!B$2:C$16,2,FALSE))</f>
        <v/>
      </c>
      <c r="J7168" s="98"/>
      <c r="K7168" s="135" t="str">
        <f t="shared" si="236"/>
        <v/>
      </c>
      <c r="L7168" s="99" t="str">
        <f t="shared" ca="1" si="237"/>
        <v>-</v>
      </c>
      <c r="M7168" s="93" t="str">
        <f>IF(E7168="","",VLOOKUP(E7168,[1]PROJECTES!$C$14:$Z$5000,21,FALSE))</f>
        <v/>
      </c>
      <c r="N7168" s="100"/>
      <c r="O7168" s="72" t="s">
        <v>229</v>
      </c>
      <c r="P7168" s="101"/>
      <c r="Q7168" s="132"/>
      <c r="R7168" s="102"/>
      <c r="S7168" s="91"/>
    </row>
    <row r="7169" spans="1:19" s="104" customFormat="1" ht="12.75" customHeight="1" x14ac:dyDescent="0.25">
      <c r="A7169" s="121"/>
      <c r="B7169" s="92" t="str">
        <f>IF(E7169="","",VLOOKUP(E7169,[1]PROJECTES!$C$14:$G$5000,2,FALSE))</f>
        <v/>
      </c>
      <c r="C7169" s="121"/>
      <c r="D7169" s="93" t="str">
        <f>IF(E7169="","",VLOOKUP(E7169,[1]PROJECTES!$C$14:$G$5000,5,FALSE))</f>
        <v/>
      </c>
      <c r="E7169" s="117"/>
      <c r="F7169" s="95"/>
      <c r="G7169" s="96" t="str">
        <f>IF(E7169="","",VLOOKUP(E7169,[1]PROJECTES!$C$14:$G$5000,4,FALSE))</f>
        <v/>
      </c>
      <c r="H7169" s="118"/>
      <c r="I7169" s="97" t="str">
        <f>IF(H7169="","",VLOOKUP(H7169,BD!B$2:C$16,2,FALSE))</f>
        <v/>
      </c>
      <c r="J7169" s="98"/>
      <c r="K7169" s="135" t="str">
        <f t="shared" si="236"/>
        <v/>
      </c>
      <c r="L7169" s="99" t="str">
        <f t="shared" ca="1" si="237"/>
        <v>-</v>
      </c>
      <c r="M7169" s="93" t="str">
        <f>IF(E7169="","",VLOOKUP(E7169,[1]PROJECTES!$C$14:$Z$5000,21,FALSE))</f>
        <v/>
      </c>
      <c r="N7169" s="100"/>
      <c r="O7169" s="72" t="s">
        <v>229</v>
      </c>
      <c r="P7169" s="101"/>
      <c r="Q7169" s="132"/>
      <c r="R7169" s="102"/>
      <c r="S7169" s="91"/>
    </row>
    <row r="7170" spans="1:19" s="104" customFormat="1" ht="12.75" customHeight="1" x14ac:dyDescent="0.25">
      <c r="A7170" s="121"/>
      <c r="B7170" s="92" t="str">
        <f>IF(E7170="","",VLOOKUP(E7170,[1]PROJECTES!$C$14:$G$5000,2,FALSE))</f>
        <v/>
      </c>
      <c r="C7170" s="121"/>
      <c r="D7170" s="93" t="str">
        <f>IF(E7170="","",VLOOKUP(E7170,[1]PROJECTES!$C$14:$G$5000,5,FALSE))</f>
        <v/>
      </c>
      <c r="E7170" s="117"/>
      <c r="F7170" s="95"/>
      <c r="G7170" s="96" t="str">
        <f>IF(E7170="","",VLOOKUP(E7170,[1]PROJECTES!$C$14:$G$5000,4,FALSE))</f>
        <v/>
      </c>
      <c r="H7170" s="118"/>
      <c r="I7170" s="97" t="str">
        <f>IF(H7170="","",VLOOKUP(H7170,BD!B$2:C$16,2,FALSE))</f>
        <v/>
      </c>
      <c r="J7170" s="98"/>
      <c r="K7170" s="135" t="str">
        <f t="shared" si="236"/>
        <v/>
      </c>
      <c r="L7170" s="99" t="str">
        <f t="shared" ca="1" si="237"/>
        <v>-</v>
      </c>
      <c r="M7170" s="93" t="str">
        <f>IF(E7170="","",VLOOKUP(E7170,[1]PROJECTES!$C$14:$Z$5000,21,FALSE))</f>
        <v/>
      </c>
      <c r="N7170" s="100"/>
      <c r="O7170" s="72" t="s">
        <v>229</v>
      </c>
      <c r="P7170" s="101"/>
      <c r="Q7170" s="132"/>
      <c r="R7170" s="102"/>
      <c r="S7170" s="91"/>
    </row>
    <row r="7171" spans="1:19" s="104" customFormat="1" ht="12.75" customHeight="1" x14ac:dyDescent="0.25">
      <c r="A7171" s="121"/>
      <c r="B7171" s="92" t="str">
        <f>IF(E7171="","",VLOOKUP(E7171,[1]PROJECTES!$C$14:$G$5000,2,FALSE))</f>
        <v/>
      </c>
      <c r="C7171" s="121"/>
      <c r="D7171" s="93" t="str">
        <f>IF(E7171="","",VLOOKUP(E7171,[1]PROJECTES!$C$14:$G$5000,5,FALSE))</f>
        <v/>
      </c>
      <c r="E7171" s="117"/>
      <c r="F7171" s="95"/>
      <c r="G7171" s="96" t="str">
        <f>IF(E7171="","",VLOOKUP(E7171,[1]PROJECTES!$C$14:$G$5000,4,FALSE))</f>
        <v/>
      </c>
      <c r="H7171" s="118"/>
      <c r="I7171" s="97" t="str">
        <f>IF(H7171="","",VLOOKUP(H7171,BD!B$2:C$16,2,FALSE))</f>
        <v/>
      </c>
      <c r="J7171" s="98"/>
      <c r="K7171" s="135" t="str">
        <f t="shared" si="236"/>
        <v/>
      </c>
      <c r="L7171" s="99" t="str">
        <f t="shared" ca="1" si="237"/>
        <v>-</v>
      </c>
      <c r="M7171" s="93" t="str">
        <f>IF(E7171="","",VLOOKUP(E7171,[1]PROJECTES!$C$14:$Z$5000,21,FALSE))</f>
        <v/>
      </c>
      <c r="N7171" s="100"/>
      <c r="O7171" s="72" t="s">
        <v>229</v>
      </c>
      <c r="P7171" s="101"/>
      <c r="Q7171" s="132"/>
      <c r="R7171" s="102"/>
      <c r="S7171" s="91"/>
    </row>
    <row r="7172" spans="1:19" s="104" customFormat="1" ht="12.75" customHeight="1" x14ac:dyDescent="0.25">
      <c r="A7172" s="121"/>
      <c r="B7172" s="92" t="str">
        <f>IF(E7172="","",VLOOKUP(E7172,[1]PROJECTES!$C$14:$G$5000,2,FALSE))</f>
        <v/>
      </c>
      <c r="C7172" s="121"/>
      <c r="D7172" s="93" t="str">
        <f>IF(E7172="","",VLOOKUP(E7172,[1]PROJECTES!$C$14:$G$5000,5,FALSE))</f>
        <v/>
      </c>
      <c r="E7172" s="117"/>
      <c r="F7172" s="95"/>
      <c r="G7172" s="96" t="str">
        <f>IF(E7172="","",VLOOKUP(E7172,[1]PROJECTES!$C$14:$G$5000,4,FALSE))</f>
        <v/>
      </c>
      <c r="H7172" s="118"/>
      <c r="I7172" s="97" t="str">
        <f>IF(H7172="","",VLOOKUP(H7172,BD!B$2:C$16,2,FALSE))</f>
        <v/>
      </c>
      <c r="J7172" s="98"/>
      <c r="K7172" s="135" t="str">
        <f t="shared" si="236"/>
        <v/>
      </c>
      <c r="L7172" s="99" t="str">
        <f t="shared" ca="1" si="237"/>
        <v>-</v>
      </c>
      <c r="M7172" s="93" t="str">
        <f>IF(E7172="","",VLOOKUP(E7172,[1]PROJECTES!$C$14:$Z$5000,21,FALSE))</f>
        <v/>
      </c>
      <c r="N7172" s="100"/>
      <c r="O7172" s="72" t="s">
        <v>229</v>
      </c>
      <c r="P7172" s="101"/>
      <c r="Q7172" s="132"/>
      <c r="R7172" s="102"/>
      <c r="S7172" s="91"/>
    </row>
    <row r="7173" spans="1:19" s="104" customFormat="1" ht="12.75" customHeight="1" x14ac:dyDescent="0.25">
      <c r="A7173" s="121"/>
      <c r="B7173" s="92" t="str">
        <f>IF(E7173="","",VLOOKUP(E7173,[1]PROJECTES!$C$14:$G$5000,2,FALSE))</f>
        <v/>
      </c>
      <c r="C7173" s="121"/>
      <c r="D7173" s="93" t="str">
        <f>IF(E7173="","",VLOOKUP(E7173,[1]PROJECTES!$C$14:$G$5000,5,FALSE))</f>
        <v/>
      </c>
      <c r="E7173" s="117"/>
      <c r="F7173" s="95"/>
      <c r="G7173" s="96" t="str">
        <f>IF(E7173="","",VLOOKUP(E7173,[1]PROJECTES!$C$14:$G$5000,4,FALSE))</f>
        <v/>
      </c>
      <c r="H7173" s="118"/>
      <c r="I7173" s="97" t="str">
        <f>IF(H7173="","",VLOOKUP(H7173,BD!B$2:C$16,2,FALSE))</f>
        <v/>
      </c>
      <c r="J7173" s="98"/>
      <c r="K7173" s="135" t="str">
        <f t="shared" si="236"/>
        <v/>
      </c>
      <c r="L7173" s="99" t="str">
        <f t="shared" ca="1" si="237"/>
        <v>-</v>
      </c>
      <c r="M7173" s="93" t="str">
        <f>IF(E7173="","",VLOOKUP(E7173,[1]PROJECTES!$C$14:$Z$5000,21,FALSE))</f>
        <v/>
      </c>
      <c r="N7173" s="100"/>
      <c r="O7173" s="72" t="s">
        <v>229</v>
      </c>
      <c r="P7173" s="101"/>
      <c r="Q7173" s="132"/>
      <c r="R7173" s="102"/>
      <c r="S7173" s="91"/>
    </row>
    <row r="7174" spans="1:19" s="104" customFormat="1" ht="12.75" customHeight="1" x14ac:dyDescent="0.25">
      <c r="A7174" s="121"/>
      <c r="B7174" s="92" t="str">
        <f>IF(E7174="","",VLOOKUP(E7174,[1]PROJECTES!$C$14:$G$5000,2,FALSE))</f>
        <v/>
      </c>
      <c r="C7174" s="121"/>
      <c r="D7174" s="93" t="str">
        <f>IF(E7174="","",VLOOKUP(E7174,[1]PROJECTES!$C$14:$G$5000,5,FALSE))</f>
        <v/>
      </c>
      <c r="E7174" s="117"/>
      <c r="F7174" s="95"/>
      <c r="G7174" s="96" t="str">
        <f>IF(E7174="","",VLOOKUP(E7174,[1]PROJECTES!$C$14:$G$5000,4,FALSE))</f>
        <v/>
      </c>
      <c r="H7174" s="118"/>
      <c r="I7174" s="97" t="str">
        <f>IF(H7174="","",VLOOKUP(H7174,BD!B$2:C$16,2,FALSE))</f>
        <v/>
      </c>
      <c r="J7174" s="98"/>
      <c r="K7174" s="135" t="str">
        <f t="shared" si="236"/>
        <v/>
      </c>
      <c r="L7174" s="99" t="str">
        <f t="shared" ca="1" si="237"/>
        <v>-</v>
      </c>
      <c r="M7174" s="93" t="str">
        <f>IF(E7174="","",VLOOKUP(E7174,[1]PROJECTES!$C$14:$Z$5000,21,FALSE))</f>
        <v/>
      </c>
      <c r="N7174" s="100"/>
      <c r="O7174" s="72" t="s">
        <v>229</v>
      </c>
      <c r="P7174" s="101"/>
      <c r="Q7174" s="132"/>
      <c r="R7174" s="102"/>
      <c r="S7174" s="91"/>
    </row>
    <row r="7175" spans="1:19" s="104" customFormat="1" ht="12.75" customHeight="1" x14ac:dyDescent="0.25">
      <c r="A7175" s="121"/>
      <c r="B7175" s="92" t="str">
        <f>IF(E7175="","",VLOOKUP(E7175,[1]PROJECTES!$C$14:$G$5000,2,FALSE))</f>
        <v/>
      </c>
      <c r="C7175" s="121"/>
      <c r="D7175" s="93" t="str">
        <f>IF(E7175="","",VLOOKUP(E7175,[1]PROJECTES!$C$14:$G$5000,5,FALSE))</f>
        <v/>
      </c>
      <c r="E7175" s="117"/>
      <c r="F7175" s="95"/>
      <c r="G7175" s="96" t="str">
        <f>IF(E7175="","",VLOOKUP(E7175,[1]PROJECTES!$C$14:$G$5000,4,FALSE))</f>
        <v/>
      </c>
      <c r="H7175" s="118"/>
      <c r="I7175" s="97" t="str">
        <f>IF(H7175="","",VLOOKUP(H7175,BD!B$2:C$16,2,FALSE))</f>
        <v/>
      </c>
      <c r="J7175" s="98"/>
      <c r="K7175" s="135" t="str">
        <f t="shared" si="236"/>
        <v/>
      </c>
      <c r="L7175" s="99" t="str">
        <f t="shared" ca="1" si="237"/>
        <v>-</v>
      </c>
      <c r="M7175" s="93" t="str">
        <f>IF(E7175="","",VLOOKUP(E7175,[1]PROJECTES!$C$14:$Z$5000,21,FALSE))</f>
        <v/>
      </c>
      <c r="N7175" s="100"/>
      <c r="O7175" s="72" t="s">
        <v>229</v>
      </c>
      <c r="P7175" s="101"/>
      <c r="Q7175" s="132"/>
      <c r="R7175" s="102"/>
      <c r="S7175" s="91"/>
    </row>
    <row r="7176" spans="1:19" s="104" customFormat="1" ht="12.75" customHeight="1" x14ac:dyDescent="0.25">
      <c r="A7176" s="121"/>
      <c r="B7176" s="92" t="str">
        <f>IF(E7176="","",VLOOKUP(E7176,[1]PROJECTES!$C$14:$G$5000,2,FALSE))</f>
        <v/>
      </c>
      <c r="C7176" s="121"/>
      <c r="D7176" s="93" t="str">
        <f>IF(E7176="","",VLOOKUP(E7176,[1]PROJECTES!$C$14:$G$5000,5,FALSE))</f>
        <v/>
      </c>
      <c r="E7176" s="117"/>
      <c r="F7176" s="95"/>
      <c r="G7176" s="96" t="str">
        <f>IF(E7176="","",VLOOKUP(E7176,[1]PROJECTES!$C$14:$G$5000,4,FALSE))</f>
        <v/>
      </c>
      <c r="H7176" s="118"/>
      <c r="I7176" s="97" t="str">
        <f>IF(H7176="","",VLOOKUP(H7176,BD!B$2:C$16,2,FALSE))</f>
        <v/>
      </c>
      <c r="J7176" s="98"/>
      <c r="K7176" s="135" t="str">
        <f t="shared" si="236"/>
        <v/>
      </c>
      <c r="L7176" s="99" t="str">
        <f t="shared" ca="1" si="237"/>
        <v>-</v>
      </c>
      <c r="M7176" s="93" t="str">
        <f>IF(E7176="","",VLOOKUP(E7176,[1]PROJECTES!$C$14:$Z$5000,21,FALSE))</f>
        <v/>
      </c>
      <c r="N7176" s="100"/>
      <c r="O7176" s="72" t="s">
        <v>229</v>
      </c>
      <c r="P7176" s="101"/>
      <c r="Q7176" s="132"/>
      <c r="R7176" s="102"/>
      <c r="S7176" s="91"/>
    </row>
    <row r="7177" spans="1:19" s="104" customFormat="1" ht="12.75" customHeight="1" x14ac:dyDescent="0.25">
      <c r="A7177" s="121"/>
      <c r="B7177" s="92" t="str">
        <f>IF(E7177="","",VLOOKUP(E7177,[1]PROJECTES!$C$14:$G$5000,2,FALSE))</f>
        <v/>
      </c>
      <c r="C7177" s="121"/>
      <c r="D7177" s="93" t="str">
        <f>IF(E7177="","",VLOOKUP(E7177,[1]PROJECTES!$C$14:$G$5000,5,FALSE))</f>
        <v/>
      </c>
      <c r="E7177" s="117"/>
      <c r="F7177" s="95"/>
      <c r="G7177" s="96" t="str">
        <f>IF(E7177="","",VLOOKUP(E7177,[1]PROJECTES!$C$14:$G$5000,4,FALSE))</f>
        <v/>
      </c>
      <c r="H7177" s="118"/>
      <c r="I7177" s="97" t="str">
        <f>IF(H7177="","",VLOOKUP(H7177,BD!B$2:C$16,2,FALSE))</f>
        <v/>
      </c>
      <c r="J7177" s="98"/>
      <c r="K7177" s="135" t="str">
        <f t="shared" si="236"/>
        <v/>
      </c>
      <c r="L7177" s="99" t="str">
        <f t="shared" ca="1" si="237"/>
        <v>-</v>
      </c>
      <c r="M7177" s="93" t="str">
        <f>IF(E7177="","",VLOOKUP(E7177,[1]PROJECTES!$C$14:$Z$5000,21,FALSE))</f>
        <v/>
      </c>
      <c r="N7177" s="100"/>
      <c r="O7177" s="72" t="s">
        <v>229</v>
      </c>
      <c r="P7177" s="101"/>
      <c r="Q7177" s="132"/>
      <c r="R7177" s="102"/>
      <c r="S7177" s="91"/>
    </row>
    <row r="7178" spans="1:19" s="104" customFormat="1" ht="12.75" customHeight="1" x14ac:dyDescent="0.25">
      <c r="A7178" s="121"/>
      <c r="B7178" s="92" t="str">
        <f>IF(E7178="","",VLOOKUP(E7178,[1]PROJECTES!$C$14:$G$5000,2,FALSE))</f>
        <v/>
      </c>
      <c r="C7178" s="121"/>
      <c r="D7178" s="93" t="str">
        <f>IF(E7178="","",VLOOKUP(E7178,[1]PROJECTES!$C$14:$G$5000,5,FALSE))</f>
        <v/>
      </c>
      <c r="E7178" s="117"/>
      <c r="F7178" s="95"/>
      <c r="G7178" s="96" t="str">
        <f>IF(E7178="","",VLOOKUP(E7178,[1]PROJECTES!$C$14:$G$5000,4,FALSE))</f>
        <v/>
      </c>
      <c r="H7178" s="118"/>
      <c r="I7178" s="97" t="str">
        <f>IF(H7178="","",VLOOKUP(H7178,BD!B$2:C$16,2,FALSE))</f>
        <v/>
      </c>
      <c r="J7178" s="98"/>
      <c r="K7178" s="135" t="str">
        <f t="shared" si="236"/>
        <v/>
      </c>
      <c r="L7178" s="99" t="str">
        <f t="shared" ca="1" si="237"/>
        <v>-</v>
      </c>
      <c r="M7178" s="93" t="str">
        <f>IF(E7178="","",VLOOKUP(E7178,[1]PROJECTES!$C$14:$Z$5000,21,FALSE))</f>
        <v/>
      </c>
      <c r="N7178" s="100"/>
      <c r="O7178" s="72" t="s">
        <v>229</v>
      </c>
      <c r="P7178" s="101"/>
      <c r="Q7178" s="132"/>
      <c r="R7178" s="102"/>
      <c r="S7178" s="91"/>
    </row>
    <row r="7179" spans="1:19" s="104" customFormat="1" ht="12.75" customHeight="1" x14ac:dyDescent="0.25">
      <c r="A7179" s="121"/>
      <c r="B7179" s="92" t="str">
        <f>IF(E7179="","",VLOOKUP(E7179,[1]PROJECTES!$C$14:$G$5000,2,FALSE))</f>
        <v/>
      </c>
      <c r="C7179" s="121"/>
      <c r="D7179" s="93" t="str">
        <f>IF(E7179="","",VLOOKUP(E7179,[1]PROJECTES!$C$14:$G$5000,5,FALSE))</f>
        <v/>
      </c>
      <c r="E7179" s="117"/>
      <c r="F7179" s="95"/>
      <c r="G7179" s="96" t="str">
        <f>IF(E7179="","",VLOOKUP(E7179,[1]PROJECTES!$C$14:$G$5000,4,FALSE))</f>
        <v/>
      </c>
      <c r="H7179" s="118"/>
      <c r="I7179" s="97" t="str">
        <f>IF(H7179="","",VLOOKUP(H7179,BD!B$2:C$16,2,FALSE))</f>
        <v/>
      </c>
      <c r="J7179" s="98"/>
      <c r="K7179" s="135" t="str">
        <f t="shared" si="236"/>
        <v/>
      </c>
      <c r="L7179" s="99" t="str">
        <f t="shared" ca="1" si="237"/>
        <v>-</v>
      </c>
      <c r="M7179" s="93" t="str">
        <f>IF(E7179="","",VLOOKUP(E7179,[1]PROJECTES!$C$14:$Z$5000,21,FALSE))</f>
        <v/>
      </c>
      <c r="N7179" s="100"/>
      <c r="O7179" s="72" t="s">
        <v>229</v>
      </c>
      <c r="P7179" s="101"/>
      <c r="Q7179" s="132"/>
      <c r="R7179" s="102"/>
      <c r="S7179" s="91"/>
    </row>
    <row r="7180" spans="1:19" s="104" customFormat="1" ht="12.75" customHeight="1" x14ac:dyDescent="0.25">
      <c r="A7180" s="121"/>
      <c r="B7180" s="92" t="str">
        <f>IF(E7180="","",VLOOKUP(E7180,[1]PROJECTES!$C$14:$G$5000,2,FALSE))</f>
        <v/>
      </c>
      <c r="C7180" s="121"/>
      <c r="D7180" s="93" t="str">
        <f>IF(E7180="","",VLOOKUP(E7180,[1]PROJECTES!$C$14:$G$5000,5,FALSE))</f>
        <v/>
      </c>
      <c r="E7180" s="117"/>
      <c r="F7180" s="95"/>
      <c r="G7180" s="96" t="str">
        <f>IF(E7180="","",VLOOKUP(E7180,[1]PROJECTES!$C$14:$G$5000,4,FALSE))</f>
        <v/>
      </c>
      <c r="H7180" s="118"/>
      <c r="I7180" s="97" t="str">
        <f>IF(H7180="","",VLOOKUP(H7180,BD!B$2:C$16,2,FALSE))</f>
        <v/>
      </c>
      <c r="J7180" s="98"/>
      <c r="K7180" s="135" t="str">
        <f t="shared" si="236"/>
        <v/>
      </c>
      <c r="L7180" s="99" t="str">
        <f t="shared" ca="1" si="237"/>
        <v>-</v>
      </c>
      <c r="M7180" s="93" t="str">
        <f>IF(E7180="","",VLOOKUP(E7180,[1]PROJECTES!$C$14:$Z$5000,21,FALSE))</f>
        <v/>
      </c>
      <c r="N7180" s="100"/>
      <c r="O7180" s="72" t="s">
        <v>229</v>
      </c>
      <c r="P7180" s="101"/>
      <c r="Q7180" s="132"/>
      <c r="R7180" s="102"/>
      <c r="S7180" s="91"/>
    </row>
    <row r="7181" spans="1:19" s="104" customFormat="1" ht="12.75" customHeight="1" x14ac:dyDescent="0.25">
      <c r="A7181" s="121"/>
      <c r="B7181" s="92" t="str">
        <f>IF(E7181="","",VLOOKUP(E7181,[1]PROJECTES!$C$14:$G$5000,2,FALSE))</f>
        <v/>
      </c>
      <c r="C7181" s="121"/>
      <c r="D7181" s="93" t="str">
        <f>IF(E7181="","",VLOOKUP(E7181,[1]PROJECTES!$C$14:$G$5000,5,FALSE))</f>
        <v/>
      </c>
      <c r="E7181" s="117"/>
      <c r="F7181" s="95"/>
      <c r="G7181" s="96" t="str">
        <f>IF(E7181="","",VLOOKUP(E7181,[1]PROJECTES!$C$14:$G$5000,4,FALSE))</f>
        <v/>
      </c>
      <c r="H7181" s="118"/>
      <c r="I7181" s="97" t="str">
        <f>IF(H7181="","",VLOOKUP(H7181,BD!B$2:C$16,2,FALSE))</f>
        <v/>
      </c>
      <c r="J7181" s="98"/>
      <c r="K7181" s="135" t="str">
        <f t="shared" si="236"/>
        <v/>
      </c>
      <c r="L7181" s="99" t="str">
        <f t="shared" ca="1" si="237"/>
        <v>-</v>
      </c>
      <c r="M7181" s="93" t="str">
        <f>IF(E7181="","",VLOOKUP(E7181,[1]PROJECTES!$C$14:$Z$5000,21,FALSE))</f>
        <v/>
      </c>
      <c r="N7181" s="100"/>
      <c r="O7181" s="72" t="s">
        <v>229</v>
      </c>
      <c r="P7181" s="101"/>
      <c r="Q7181" s="132"/>
      <c r="R7181" s="102"/>
      <c r="S7181" s="91"/>
    </row>
    <row r="7182" spans="1:19" s="104" customFormat="1" ht="12.75" customHeight="1" x14ac:dyDescent="0.25">
      <c r="A7182" s="121"/>
      <c r="B7182" s="92" t="str">
        <f>IF(E7182="","",VLOOKUP(E7182,[1]PROJECTES!$C$14:$G$5000,2,FALSE))</f>
        <v/>
      </c>
      <c r="C7182" s="121"/>
      <c r="D7182" s="93" t="str">
        <f>IF(E7182="","",VLOOKUP(E7182,[1]PROJECTES!$C$14:$G$5000,5,FALSE))</f>
        <v/>
      </c>
      <c r="E7182" s="117"/>
      <c r="F7182" s="95"/>
      <c r="G7182" s="96" t="str">
        <f>IF(E7182="","",VLOOKUP(E7182,[1]PROJECTES!$C$14:$G$5000,4,FALSE))</f>
        <v/>
      </c>
      <c r="H7182" s="118"/>
      <c r="I7182" s="97" t="str">
        <f>IF(H7182="","",VLOOKUP(H7182,BD!B$2:C$16,2,FALSE))</f>
        <v/>
      </c>
      <c r="J7182" s="98"/>
      <c r="K7182" s="135" t="str">
        <f t="shared" si="236"/>
        <v/>
      </c>
      <c r="L7182" s="99" t="str">
        <f t="shared" ca="1" si="237"/>
        <v>-</v>
      </c>
      <c r="M7182" s="93" t="str">
        <f>IF(E7182="","",VLOOKUP(E7182,[1]PROJECTES!$C$14:$Z$5000,21,FALSE))</f>
        <v/>
      </c>
      <c r="N7182" s="100"/>
      <c r="O7182" s="72" t="s">
        <v>229</v>
      </c>
      <c r="P7182" s="101"/>
      <c r="Q7182" s="132"/>
      <c r="R7182" s="102"/>
      <c r="S7182" s="91"/>
    </row>
    <row r="7183" spans="1:19" s="104" customFormat="1" ht="12.75" customHeight="1" x14ac:dyDescent="0.25">
      <c r="A7183" s="121"/>
      <c r="B7183" s="92" t="str">
        <f>IF(E7183="","",VLOOKUP(E7183,[1]PROJECTES!$C$14:$G$5000,2,FALSE))</f>
        <v/>
      </c>
      <c r="C7183" s="121"/>
      <c r="D7183" s="93" t="str">
        <f>IF(E7183="","",VLOOKUP(E7183,[1]PROJECTES!$C$14:$G$5000,5,FALSE))</f>
        <v/>
      </c>
      <c r="E7183" s="117"/>
      <c r="F7183" s="95"/>
      <c r="G7183" s="96" t="str">
        <f>IF(E7183="","",VLOOKUP(E7183,[1]PROJECTES!$C$14:$G$5000,4,FALSE))</f>
        <v/>
      </c>
      <c r="H7183" s="118"/>
      <c r="I7183" s="97" t="str">
        <f>IF(H7183="","",VLOOKUP(H7183,BD!B$2:C$16,2,FALSE))</f>
        <v/>
      </c>
      <c r="J7183" s="98"/>
      <c r="K7183" s="135" t="str">
        <f t="shared" si="236"/>
        <v/>
      </c>
      <c r="L7183" s="99" t="str">
        <f t="shared" ca="1" si="237"/>
        <v>-</v>
      </c>
      <c r="M7183" s="93" t="str">
        <f>IF(E7183="","",VLOOKUP(E7183,[1]PROJECTES!$C$14:$Z$5000,21,FALSE))</f>
        <v/>
      </c>
      <c r="N7183" s="100"/>
      <c r="O7183" s="72" t="s">
        <v>229</v>
      </c>
      <c r="P7183" s="101"/>
      <c r="Q7183" s="132"/>
      <c r="R7183" s="102"/>
      <c r="S7183" s="91"/>
    </row>
    <row r="7184" spans="1:19" s="104" customFormat="1" ht="12.75" customHeight="1" x14ac:dyDescent="0.25">
      <c r="A7184" s="121"/>
      <c r="B7184" s="92" t="str">
        <f>IF(E7184="","",VLOOKUP(E7184,[1]PROJECTES!$C$14:$G$5000,2,FALSE))</f>
        <v/>
      </c>
      <c r="C7184" s="121"/>
      <c r="D7184" s="93" t="str">
        <f>IF(E7184="","",VLOOKUP(E7184,[1]PROJECTES!$C$14:$G$5000,5,FALSE))</f>
        <v/>
      </c>
      <c r="E7184" s="117"/>
      <c r="F7184" s="95"/>
      <c r="G7184" s="96" t="str">
        <f>IF(E7184="","",VLOOKUP(E7184,[1]PROJECTES!$C$14:$G$5000,4,FALSE))</f>
        <v/>
      </c>
      <c r="H7184" s="118"/>
      <c r="I7184" s="97" t="str">
        <f>IF(H7184="","",VLOOKUP(H7184,BD!B$2:C$16,2,FALSE))</f>
        <v/>
      </c>
      <c r="J7184" s="98"/>
      <c r="K7184" s="135" t="str">
        <f t="shared" si="236"/>
        <v/>
      </c>
      <c r="L7184" s="99" t="str">
        <f t="shared" ca="1" si="237"/>
        <v>-</v>
      </c>
      <c r="M7184" s="93" t="str">
        <f>IF(E7184="","",VLOOKUP(E7184,[1]PROJECTES!$C$14:$Z$5000,21,FALSE))</f>
        <v/>
      </c>
      <c r="N7184" s="100"/>
      <c r="O7184" s="72" t="s">
        <v>229</v>
      </c>
      <c r="P7184" s="101"/>
      <c r="Q7184" s="132"/>
      <c r="R7184" s="102"/>
      <c r="S7184" s="91"/>
    </row>
    <row r="7185" spans="1:19" s="104" customFormat="1" ht="12.75" customHeight="1" x14ac:dyDescent="0.25">
      <c r="A7185" s="121"/>
      <c r="B7185" s="92" t="str">
        <f>IF(E7185="","",VLOOKUP(E7185,[1]PROJECTES!$C$14:$G$5000,2,FALSE))</f>
        <v/>
      </c>
      <c r="C7185" s="121"/>
      <c r="D7185" s="93" t="str">
        <f>IF(E7185="","",VLOOKUP(E7185,[1]PROJECTES!$C$14:$G$5000,5,FALSE))</f>
        <v/>
      </c>
      <c r="E7185" s="117"/>
      <c r="F7185" s="95"/>
      <c r="G7185" s="96" t="str">
        <f>IF(E7185="","",VLOOKUP(E7185,[1]PROJECTES!$C$14:$G$5000,4,FALSE))</f>
        <v/>
      </c>
      <c r="H7185" s="118"/>
      <c r="I7185" s="97" t="str">
        <f>IF(H7185="","",VLOOKUP(H7185,BD!B$2:C$16,2,FALSE))</f>
        <v/>
      </c>
      <c r="J7185" s="98"/>
      <c r="K7185" s="135" t="str">
        <f t="shared" si="236"/>
        <v/>
      </c>
      <c r="L7185" s="99" t="str">
        <f t="shared" ca="1" si="237"/>
        <v>-</v>
      </c>
      <c r="M7185" s="93" t="str">
        <f>IF(E7185="","",VLOOKUP(E7185,[1]PROJECTES!$C$14:$Z$5000,21,FALSE))</f>
        <v/>
      </c>
      <c r="N7185" s="100"/>
      <c r="O7185" s="72" t="s">
        <v>229</v>
      </c>
      <c r="P7185" s="101"/>
      <c r="Q7185" s="132"/>
      <c r="R7185" s="102"/>
      <c r="S7185" s="91"/>
    </row>
    <row r="7186" spans="1:19" s="104" customFormat="1" ht="12.75" customHeight="1" x14ac:dyDescent="0.25">
      <c r="A7186" s="121"/>
      <c r="B7186" s="92" t="str">
        <f>IF(E7186="","",VLOOKUP(E7186,[1]PROJECTES!$C$14:$G$5000,2,FALSE))</f>
        <v/>
      </c>
      <c r="C7186" s="121"/>
      <c r="D7186" s="93" t="str">
        <f>IF(E7186="","",VLOOKUP(E7186,[1]PROJECTES!$C$14:$G$5000,5,FALSE))</f>
        <v/>
      </c>
      <c r="E7186" s="117"/>
      <c r="F7186" s="95"/>
      <c r="G7186" s="96" t="str">
        <f>IF(E7186="","",VLOOKUP(E7186,[1]PROJECTES!$C$14:$G$5000,4,FALSE))</f>
        <v/>
      </c>
      <c r="H7186" s="118"/>
      <c r="I7186" s="97" t="str">
        <f>IF(H7186="","",VLOOKUP(H7186,BD!B$2:C$16,2,FALSE))</f>
        <v/>
      </c>
      <c r="J7186" s="98"/>
      <c r="K7186" s="135" t="str">
        <f t="shared" si="236"/>
        <v/>
      </c>
      <c r="L7186" s="99" t="str">
        <f t="shared" ca="1" si="237"/>
        <v>-</v>
      </c>
      <c r="M7186" s="93" t="str">
        <f>IF(E7186="","",VLOOKUP(E7186,[1]PROJECTES!$C$14:$Z$5000,21,FALSE))</f>
        <v/>
      </c>
      <c r="N7186" s="100"/>
      <c r="O7186" s="72" t="s">
        <v>229</v>
      </c>
      <c r="P7186" s="101"/>
      <c r="Q7186" s="132"/>
      <c r="R7186" s="102"/>
      <c r="S7186" s="91"/>
    </row>
    <row r="7187" spans="1:19" s="104" customFormat="1" ht="12.75" customHeight="1" x14ac:dyDescent="0.25">
      <c r="A7187" s="121"/>
      <c r="B7187" s="92" t="str">
        <f>IF(E7187="","",VLOOKUP(E7187,[1]PROJECTES!$C$14:$G$5000,2,FALSE))</f>
        <v/>
      </c>
      <c r="C7187" s="121"/>
      <c r="D7187" s="93" t="str">
        <f>IF(E7187="","",VLOOKUP(E7187,[1]PROJECTES!$C$14:$G$5000,5,FALSE))</f>
        <v/>
      </c>
      <c r="E7187" s="117"/>
      <c r="F7187" s="95"/>
      <c r="G7187" s="96" t="str">
        <f>IF(E7187="","",VLOOKUP(E7187,[1]PROJECTES!$C$14:$G$5000,4,FALSE))</f>
        <v/>
      </c>
      <c r="H7187" s="118"/>
      <c r="I7187" s="97" t="str">
        <f>IF(H7187="","",VLOOKUP(H7187,BD!B$2:C$16,2,FALSE))</f>
        <v/>
      </c>
      <c r="J7187" s="98"/>
      <c r="K7187" s="135" t="str">
        <f t="shared" si="236"/>
        <v/>
      </c>
      <c r="L7187" s="99" t="str">
        <f t="shared" ca="1" si="237"/>
        <v>-</v>
      </c>
      <c r="M7187" s="93" t="str">
        <f>IF(E7187="","",VLOOKUP(E7187,[1]PROJECTES!$C$14:$Z$5000,21,FALSE))</f>
        <v/>
      </c>
      <c r="N7187" s="100"/>
      <c r="O7187" s="72" t="s">
        <v>229</v>
      </c>
      <c r="P7187" s="101"/>
      <c r="Q7187" s="132"/>
      <c r="R7187" s="102"/>
      <c r="S7187" s="91"/>
    </row>
    <row r="7188" spans="1:19" s="104" customFormat="1" ht="12.75" customHeight="1" x14ac:dyDescent="0.25">
      <c r="A7188" s="121"/>
      <c r="B7188" s="92" t="str">
        <f>IF(E7188="","",VLOOKUP(E7188,[1]PROJECTES!$C$14:$G$5000,2,FALSE))</f>
        <v/>
      </c>
      <c r="C7188" s="121"/>
      <c r="D7188" s="93" t="str">
        <f>IF(E7188="","",VLOOKUP(E7188,[1]PROJECTES!$C$14:$G$5000,5,FALSE))</f>
        <v/>
      </c>
      <c r="E7188" s="117"/>
      <c r="F7188" s="95"/>
      <c r="G7188" s="96" t="str">
        <f>IF(E7188="","",VLOOKUP(E7188,[1]PROJECTES!$C$14:$G$5000,4,FALSE))</f>
        <v/>
      </c>
      <c r="H7188" s="118"/>
      <c r="I7188" s="97" t="str">
        <f>IF(H7188="","",VLOOKUP(H7188,BD!B$2:C$16,2,FALSE))</f>
        <v/>
      </c>
      <c r="J7188" s="98"/>
      <c r="K7188" s="135" t="str">
        <f t="shared" si="236"/>
        <v/>
      </c>
      <c r="L7188" s="99" t="str">
        <f t="shared" ca="1" si="237"/>
        <v>-</v>
      </c>
      <c r="M7188" s="93" t="str">
        <f>IF(E7188="","",VLOOKUP(E7188,[1]PROJECTES!$C$14:$Z$5000,21,FALSE))</f>
        <v/>
      </c>
      <c r="N7188" s="100"/>
      <c r="O7188" s="72" t="s">
        <v>229</v>
      </c>
      <c r="P7188" s="101"/>
      <c r="Q7188" s="132"/>
      <c r="R7188" s="102"/>
      <c r="S7188" s="91"/>
    </row>
    <row r="7189" spans="1:19" s="104" customFormat="1" ht="12.75" customHeight="1" x14ac:dyDescent="0.25">
      <c r="A7189" s="121"/>
      <c r="B7189" s="92" t="str">
        <f>IF(E7189="","",VLOOKUP(E7189,[1]PROJECTES!$C$14:$G$5000,2,FALSE))</f>
        <v/>
      </c>
      <c r="C7189" s="121"/>
      <c r="D7189" s="93" t="str">
        <f>IF(E7189="","",VLOOKUP(E7189,[1]PROJECTES!$C$14:$G$5000,5,FALSE))</f>
        <v/>
      </c>
      <c r="E7189" s="117"/>
      <c r="F7189" s="95"/>
      <c r="G7189" s="96" t="str">
        <f>IF(E7189="","",VLOOKUP(E7189,[1]PROJECTES!$C$14:$G$5000,4,FALSE))</f>
        <v/>
      </c>
      <c r="H7189" s="118"/>
      <c r="I7189" s="97" t="str">
        <f>IF(H7189="","",VLOOKUP(H7189,BD!B$2:C$16,2,FALSE))</f>
        <v/>
      </c>
      <c r="J7189" s="98"/>
      <c r="K7189" s="135" t="str">
        <f t="shared" si="236"/>
        <v/>
      </c>
      <c r="L7189" s="99" t="str">
        <f t="shared" ca="1" si="237"/>
        <v>-</v>
      </c>
      <c r="M7189" s="93" t="str">
        <f>IF(E7189="","",VLOOKUP(E7189,[1]PROJECTES!$C$14:$Z$5000,21,FALSE))</f>
        <v/>
      </c>
      <c r="N7189" s="100"/>
      <c r="O7189" s="72" t="s">
        <v>229</v>
      </c>
      <c r="P7189" s="101"/>
      <c r="Q7189" s="132"/>
      <c r="R7189" s="102"/>
      <c r="S7189" s="91"/>
    </row>
    <row r="7190" spans="1:19" s="104" customFormat="1" ht="12.75" customHeight="1" x14ac:dyDescent="0.25">
      <c r="A7190" s="121"/>
      <c r="B7190" s="92" t="str">
        <f>IF(E7190="","",VLOOKUP(E7190,[1]PROJECTES!$C$14:$G$5000,2,FALSE))</f>
        <v/>
      </c>
      <c r="C7190" s="121"/>
      <c r="D7190" s="93" t="str">
        <f>IF(E7190="","",VLOOKUP(E7190,[1]PROJECTES!$C$14:$G$5000,5,FALSE))</f>
        <v/>
      </c>
      <c r="E7190" s="117"/>
      <c r="F7190" s="95"/>
      <c r="G7190" s="96" t="str">
        <f>IF(E7190="","",VLOOKUP(E7190,[1]PROJECTES!$C$14:$G$5000,4,FALSE))</f>
        <v/>
      </c>
      <c r="H7190" s="118"/>
      <c r="I7190" s="97" t="str">
        <f>IF(H7190="","",VLOOKUP(H7190,BD!B$2:C$16,2,FALSE))</f>
        <v/>
      </c>
      <c r="J7190" s="98"/>
      <c r="K7190" s="135" t="str">
        <f t="shared" si="236"/>
        <v/>
      </c>
      <c r="L7190" s="99" t="str">
        <f t="shared" ca="1" si="237"/>
        <v>-</v>
      </c>
      <c r="M7190" s="93" t="str">
        <f>IF(E7190="","",VLOOKUP(E7190,[1]PROJECTES!$C$14:$Z$5000,21,FALSE))</f>
        <v/>
      </c>
      <c r="N7190" s="100"/>
      <c r="O7190" s="72" t="s">
        <v>229</v>
      </c>
      <c r="P7190" s="101"/>
      <c r="Q7190" s="132"/>
      <c r="R7190" s="102"/>
      <c r="S7190" s="91"/>
    </row>
    <row r="7191" spans="1:19" s="104" customFormat="1" ht="12.75" customHeight="1" x14ac:dyDescent="0.25">
      <c r="A7191" s="121"/>
      <c r="B7191" s="92" t="str">
        <f>IF(E7191="","",VLOOKUP(E7191,[1]PROJECTES!$C$14:$G$5000,2,FALSE))</f>
        <v/>
      </c>
      <c r="C7191" s="121"/>
      <c r="D7191" s="93" t="str">
        <f>IF(E7191="","",VLOOKUP(E7191,[1]PROJECTES!$C$14:$G$5000,5,FALSE))</f>
        <v/>
      </c>
      <c r="E7191" s="117"/>
      <c r="F7191" s="95"/>
      <c r="G7191" s="96" t="str">
        <f>IF(E7191="","",VLOOKUP(E7191,[1]PROJECTES!$C$14:$G$5000,4,FALSE))</f>
        <v/>
      </c>
      <c r="H7191" s="118"/>
      <c r="I7191" s="97" t="str">
        <f>IF(H7191="","",VLOOKUP(H7191,BD!B$2:C$16,2,FALSE))</f>
        <v/>
      </c>
      <c r="J7191" s="98"/>
      <c r="K7191" s="135" t="str">
        <f t="shared" si="236"/>
        <v/>
      </c>
      <c r="L7191" s="99" t="str">
        <f t="shared" ca="1" si="237"/>
        <v>-</v>
      </c>
      <c r="M7191" s="93" t="str">
        <f>IF(E7191="","",VLOOKUP(E7191,[1]PROJECTES!$C$14:$Z$5000,21,FALSE))</f>
        <v/>
      </c>
      <c r="N7191" s="100"/>
      <c r="O7191" s="72" t="s">
        <v>229</v>
      </c>
      <c r="P7191" s="101"/>
      <c r="Q7191" s="132"/>
      <c r="R7191" s="102"/>
      <c r="S7191" s="91"/>
    </row>
    <row r="7192" spans="1:19" s="104" customFormat="1" ht="12.75" customHeight="1" x14ac:dyDescent="0.25">
      <c r="A7192" s="121"/>
      <c r="B7192" s="92" t="str">
        <f>IF(E7192="","",VLOOKUP(E7192,[1]PROJECTES!$C$14:$G$5000,2,FALSE))</f>
        <v/>
      </c>
      <c r="C7192" s="121"/>
      <c r="D7192" s="93" t="str">
        <f>IF(E7192="","",VLOOKUP(E7192,[1]PROJECTES!$C$14:$G$5000,5,FALSE))</f>
        <v/>
      </c>
      <c r="E7192" s="117"/>
      <c r="F7192" s="95"/>
      <c r="G7192" s="96" t="str">
        <f>IF(E7192="","",VLOOKUP(E7192,[1]PROJECTES!$C$14:$G$5000,4,FALSE))</f>
        <v/>
      </c>
      <c r="H7192" s="118"/>
      <c r="I7192" s="97" t="str">
        <f>IF(H7192="","",VLOOKUP(H7192,BD!B$2:C$16,2,FALSE))</f>
        <v/>
      </c>
      <c r="J7192" s="98"/>
      <c r="K7192" s="135" t="str">
        <f t="shared" si="236"/>
        <v/>
      </c>
      <c r="L7192" s="99" t="str">
        <f t="shared" ca="1" si="237"/>
        <v>-</v>
      </c>
      <c r="M7192" s="93" t="str">
        <f>IF(E7192="","",VLOOKUP(E7192,[1]PROJECTES!$C$14:$Z$5000,21,FALSE))</f>
        <v/>
      </c>
      <c r="N7192" s="100"/>
      <c r="O7192" s="72" t="s">
        <v>229</v>
      </c>
      <c r="P7192" s="101"/>
      <c r="Q7192" s="132"/>
      <c r="R7192" s="102"/>
      <c r="S7192" s="91"/>
    </row>
    <row r="7193" spans="1:19" s="104" customFormat="1" ht="12.75" customHeight="1" x14ac:dyDescent="0.25">
      <c r="A7193" s="121"/>
      <c r="B7193" s="92" t="str">
        <f>IF(E7193="","",VLOOKUP(E7193,[1]PROJECTES!$C$14:$G$5000,2,FALSE))</f>
        <v/>
      </c>
      <c r="C7193" s="121"/>
      <c r="D7193" s="93" t="str">
        <f>IF(E7193="","",VLOOKUP(E7193,[1]PROJECTES!$C$14:$G$5000,5,FALSE))</f>
        <v/>
      </c>
      <c r="E7193" s="117"/>
      <c r="F7193" s="95"/>
      <c r="G7193" s="96" t="str">
        <f>IF(E7193="","",VLOOKUP(E7193,[1]PROJECTES!$C$14:$G$5000,4,FALSE))</f>
        <v/>
      </c>
      <c r="H7193" s="118"/>
      <c r="I7193" s="97" t="str">
        <f>IF(H7193="","",VLOOKUP(H7193,BD!B$2:C$16,2,FALSE))</f>
        <v/>
      </c>
      <c r="J7193" s="98"/>
      <c r="K7193" s="135" t="str">
        <f t="shared" si="236"/>
        <v/>
      </c>
      <c r="L7193" s="99" t="str">
        <f t="shared" ca="1" si="237"/>
        <v>-</v>
      </c>
      <c r="M7193" s="93" t="str">
        <f>IF(E7193="","",VLOOKUP(E7193,[1]PROJECTES!$C$14:$Z$5000,21,FALSE))</f>
        <v/>
      </c>
      <c r="N7193" s="100"/>
      <c r="O7193" s="72" t="s">
        <v>229</v>
      </c>
      <c r="P7193" s="101"/>
      <c r="Q7193" s="132"/>
      <c r="R7193" s="102"/>
      <c r="S7193" s="91"/>
    </row>
    <row r="7194" spans="1:19" s="104" customFormat="1" ht="12.75" customHeight="1" x14ac:dyDescent="0.25">
      <c r="A7194" s="121"/>
      <c r="B7194" s="92" t="str">
        <f>IF(E7194="","",VLOOKUP(E7194,[1]PROJECTES!$C$14:$G$5000,2,FALSE))</f>
        <v/>
      </c>
      <c r="C7194" s="121"/>
      <c r="D7194" s="93" t="str">
        <f>IF(E7194="","",VLOOKUP(E7194,[1]PROJECTES!$C$14:$G$5000,5,FALSE))</f>
        <v/>
      </c>
      <c r="E7194" s="117"/>
      <c r="F7194" s="95"/>
      <c r="G7194" s="96" t="str">
        <f>IF(E7194="","",VLOOKUP(E7194,[1]PROJECTES!$C$14:$G$5000,4,FALSE))</f>
        <v/>
      </c>
      <c r="H7194" s="118"/>
      <c r="I7194" s="97" t="str">
        <f>IF(H7194="","",VLOOKUP(H7194,BD!B$2:C$16,2,FALSE))</f>
        <v/>
      </c>
      <c r="J7194" s="98"/>
      <c r="K7194" s="135" t="str">
        <f t="shared" si="236"/>
        <v/>
      </c>
      <c r="L7194" s="99" t="str">
        <f t="shared" ca="1" si="237"/>
        <v>-</v>
      </c>
      <c r="M7194" s="93" t="str">
        <f>IF(E7194="","",VLOOKUP(E7194,[1]PROJECTES!$C$14:$Z$5000,21,FALSE))</f>
        <v/>
      </c>
      <c r="N7194" s="100"/>
      <c r="O7194" s="72" t="s">
        <v>229</v>
      </c>
      <c r="P7194" s="101"/>
      <c r="Q7194" s="132"/>
      <c r="R7194" s="102"/>
      <c r="S7194" s="91"/>
    </row>
    <row r="7195" spans="1:19" s="104" customFormat="1" ht="12.75" customHeight="1" x14ac:dyDescent="0.25">
      <c r="A7195" s="121"/>
      <c r="B7195" s="92" t="str">
        <f>IF(E7195="","",VLOOKUP(E7195,[1]PROJECTES!$C$14:$G$5000,2,FALSE))</f>
        <v/>
      </c>
      <c r="C7195" s="121"/>
      <c r="D7195" s="93" t="str">
        <f>IF(E7195="","",VLOOKUP(E7195,[1]PROJECTES!$C$14:$G$5000,5,FALSE))</f>
        <v/>
      </c>
      <c r="E7195" s="117"/>
      <c r="F7195" s="95"/>
      <c r="G7195" s="96" t="str">
        <f>IF(E7195="","",VLOOKUP(E7195,[1]PROJECTES!$C$14:$G$5000,4,FALSE))</f>
        <v/>
      </c>
      <c r="H7195" s="118"/>
      <c r="I7195" s="97" t="str">
        <f>IF(H7195="","",VLOOKUP(H7195,BD!B$2:C$16,2,FALSE))</f>
        <v/>
      </c>
      <c r="J7195" s="98"/>
      <c r="K7195" s="135" t="str">
        <f t="shared" si="236"/>
        <v/>
      </c>
      <c r="L7195" s="99" t="str">
        <f t="shared" ca="1" si="237"/>
        <v>-</v>
      </c>
      <c r="M7195" s="93" t="str">
        <f>IF(E7195="","",VLOOKUP(E7195,[1]PROJECTES!$C$14:$Z$5000,21,FALSE))</f>
        <v/>
      </c>
      <c r="N7195" s="100"/>
      <c r="O7195" s="72" t="s">
        <v>229</v>
      </c>
      <c r="P7195" s="101"/>
      <c r="Q7195" s="132"/>
      <c r="R7195" s="102"/>
      <c r="S7195" s="91"/>
    </row>
    <row r="7196" spans="1:19" s="104" customFormat="1" ht="12.75" customHeight="1" x14ac:dyDescent="0.25">
      <c r="A7196" s="121"/>
      <c r="B7196" s="92" t="str">
        <f>IF(E7196="","",VLOOKUP(E7196,[1]PROJECTES!$C$14:$G$5000,2,FALSE))</f>
        <v/>
      </c>
      <c r="C7196" s="121"/>
      <c r="D7196" s="93" t="str">
        <f>IF(E7196="","",VLOOKUP(E7196,[1]PROJECTES!$C$14:$G$5000,5,FALSE))</f>
        <v/>
      </c>
      <c r="E7196" s="117"/>
      <c r="F7196" s="95"/>
      <c r="G7196" s="96" t="str">
        <f>IF(E7196="","",VLOOKUP(E7196,[1]PROJECTES!$C$14:$G$5000,4,FALSE))</f>
        <v/>
      </c>
      <c r="H7196" s="118"/>
      <c r="I7196" s="97" t="str">
        <f>IF(H7196="","",VLOOKUP(H7196,BD!B$2:C$16,2,FALSE))</f>
        <v/>
      </c>
      <c r="J7196" s="98"/>
      <c r="K7196" s="135" t="str">
        <f t="shared" si="236"/>
        <v/>
      </c>
      <c r="L7196" s="99" t="str">
        <f t="shared" ca="1" si="237"/>
        <v>-</v>
      </c>
      <c r="M7196" s="93" t="str">
        <f>IF(E7196="","",VLOOKUP(E7196,[1]PROJECTES!$C$14:$Z$5000,21,FALSE))</f>
        <v/>
      </c>
      <c r="N7196" s="100"/>
      <c r="O7196" s="72" t="s">
        <v>229</v>
      </c>
      <c r="P7196" s="101"/>
      <c r="Q7196" s="132"/>
      <c r="R7196" s="102"/>
      <c r="S7196" s="91"/>
    </row>
    <row r="7197" spans="1:19" s="104" customFormat="1" ht="12.75" customHeight="1" x14ac:dyDescent="0.25">
      <c r="A7197" s="121"/>
      <c r="B7197" s="92" t="str">
        <f>IF(E7197="","",VLOOKUP(E7197,[1]PROJECTES!$C$14:$G$5000,2,FALSE))</f>
        <v/>
      </c>
      <c r="C7197" s="121"/>
      <c r="D7197" s="93" t="str">
        <f>IF(E7197="","",VLOOKUP(E7197,[1]PROJECTES!$C$14:$G$5000,5,FALSE))</f>
        <v/>
      </c>
      <c r="E7197" s="117"/>
      <c r="F7197" s="95"/>
      <c r="G7197" s="96" t="str">
        <f>IF(E7197="","",VLOOKUP(E7197,[1]PROJECTES!$C$14:$G$5000,4,FALSE))</f>
        <v/>
      </c>
      <c r="H7197" s="118"/>
      <c r="I7197" s="97" t="str">
        <f>IF(H7197="","",VLOOKUP(H7197,BD!B$2:C$16,2,FALSE))</f>
        <v/>
      </c>
      <c r="J7197" s="98"/>
      <c r="K7197" s="135" t="str">
        <f t="shared" si="236"/>
        <v/>
      </c>
      <c r="L7197" s="99" t="str">
        <f t="shared" ca="1" si="237"/>
        <v>-</v>
      </c>
      <c r="M7197" s="93" t="str">
        <f>IF(E7197="","",VLOOKUP(E7197,[1]PROJECTES!$C$14:$Z$5000,21,FALSE))</f>
        <v/>
      </c>
      <c r="N7197" s="100"/>
      <c r="O7197" s="72" t="s">
        <v>229</v>
      </c>
      <c r="P7197" s="101"/>
      <c r="Q7197" s="132"/>
      <c r="R7197" s="102"/>
      <c r="S7197" s="91"/>
    </row>
    <row r="7198" spans="1:19" s="104" customFormat="1" ht="12.75" customHeight="1" x14ac:dyDescent="0.25">
      <c r="A7198" s="121"/>
      <c r="B7198" s="92" t="str">
        <f>IF(E7198="","",VLOOKUP(E7198,[1]PROJECTES!$C$14:$G$5000,2,FALSE))</f>
        <v/>
      </c>
      <c r="C7198" s="121"/>
      <c r="D7198" s="93" t="str">
        <f>IF(E7198="","",VLOOKUP(E7198,[1]PROJECTES!$C$14:$G$5000,5,FALSE))</f>
        <v/>
      </c>
      <c r="E7198" s="117"/>
      <c r="F7198" s="95"/>
      <c r="G7198" s="96" t="str">
        <f>IF(E7198="","",VLOOKUP(E7198,[1]PROJECTES!$C$14:$G$5000,4,FALSE))</f>
        <v/>
      </c>
      <c r="H7198" s="118"/>
      <c r="I7198" s="97" t="str">
        <f>IF(H7198="","",VLOOKUP(H7198,BD!B$2:C$16,2,FALSE))</f>
        <v/>
      </c>
      <c r="J7198" s="98"/>
      <c r="K7198" s="135" t="str">
        <f t="shared" si="236"/>
        <v/>
      </c>
      <c r="L7198" s="99" t="str">
        <f t="shared" ca="1" si="237"/>
        <v>-</v>
      </c>
      <c r="M7198" s="93" t="str">
        <f>IF(E7198="","",VLOOKUP(E7198,[1]PROJECTES!$C$14:$Z$5000,21,FALSE))</f>
        <v/>
      </c>
      <c r="N7198" s="100"/>
      <c r="O7198" s="72" t="s">
        <v>229</v>
      </c>
      <c r="P7198" s="101"/>
      <c r="Q7198" s="132"/>
      <c r="R7198" s="102"/>
      <c r="S7198" s="91"/>
    </row>
    <row r="7199" spans="1:19" s="104" customFormat="1" ht="12.75" customHeight="1" x14ac:dyDescent="0.25">
      <c r="A7199" s="121"/>
      <c r="B7199" s="92" t="str">
        <f>IF(E7199="","",VLOOKUP(E7199,[1]PROJECTES!$C$14:$G$5000,2,FALSE))</f>
        <v/>
      </c>
      <c r="C7199" s="121"/>
      <c r="D7199" s="93" t="str">
        <f>IF(E7199="","",VLOOKUP(E7199,[1]PROJECTES!$C$14:$G$5000,5,FALSE))</f>
        <v/>
      </c>
      <c r="E7199" s="117"/>
      <c r="F7199" s="95"/>
      <c r="G7199" s="96" t="str">
        <f>IF(E7199="","",VLOOKUP(E7199,[1]PROJECTES!$C$14:$G$5000,4,FALSE))</f>
        <v/>
      </c>
      <c r="H7199" s="118"/>
      <c r="I7199" s="97" t="str">
        <f>IF(H7199="","",VLOOKUP(H7199,BD!B$2:C$16,2,FALSE))</f>
        <v/>
      </c>
      <c r="J7199" s="98"/>
      <c r="K7199" s="135" t="str">
        <f t="shared" si="236"/>
        <v/>
      </c>
      <c r="L7199" s="99" t="str">
        <f t="shared" ca="1" si="237"/>
        <v>-</v>
      </c>
      <c r="M7199" s="93" t="str">
        <f>IF(E7199="","",VLOOKUP(E7199,[1]PROJECTES!$C$14:$Z$5000,21,FALSE))</f>
        <v/>
      </c>
      <c r="N7199" s="100"/>
      <c r="O7199" s="72" t="s">
        <v>229</v>
      </c>
      <c r="P7199" s="101"/>
      <c r="Q7199" s="132"/>
      <c r="R7199" s="102"/>
      <c r="S7199" s="91"/>
    </row>
    <row r="7200" spans="1:19" s="104" customFormat="1" ht="12.75" customHeight="1" x14ac:dyDescent="0.25">
      <c r="A7200" s="121"/>
      <c r="B7200" s="92" t="str">
        <f>IF(E7200="","",VLOOKUP(E7200,[1]PROJECTES!$C$14:$G$5000,2,FALSE))</f>
        <v/>
      </c>
      <c r="C7200" s="121"/>
      <c r="D7200" s="93" t="str">
        <f>IF(E7200="","",VLOOKUP(E7200,[1]PROJECTES!$C$14:$G$5000,5,FALSE))</f>
        <v/>
      </c>
      <c r="E7200" s="117"/>
      <c r="F7200" s="95"/>
      <c r="G7200" s="96" t="str">
        <f>IF(E7200="","",VLOOKUP(E7200,[1]PROJECTES!$C$14:$G$5000,4,FALSE))</f>
        <v/>
      </c>
      <c r="H7200" s="118"/>
      <c r="I7200" s="97" t="str">
        <f>IF(H7200="","",VLOOKUP(H7200,BD!B$2:C$16,2,FALSE))</f>
        <v/>
      </c>
      <c r="J7200" s="98"/>
      <c r="K7200" s="135" t="str">
        <f t="shared" si="236"/>
        <v/>
      </c>
      <c r="L7200" s="99" t="str">
        <f t="shared" ca="1" si="237"/>
        <v>-</v>
      </c>
      <c r="M7200" s="93" t="str">
        <f>IF(E7200="","",VLOOKUP(E7200,[1]PROJECTES!$C$14:$Z$5000,21,FALSE))</f>
        <v/>
      </c>
      <c r="N7200" s="100"/>
      <c r="O7200" s="72" t="s">
        <v>229</v>
      </c>
      <c r="P7200" s="101"/>
      <c r="Q7200" s="132"/>
      <c r="R7200" s="102"/>
      <c r="S7200" s="91"/>
    </row>
    <row r="7201" spans="1:19" s="104" customFormat="1" ht="12.75" customHeight="1" x14ac:dyDescent="0.25">
      <c r="A7201" s="121"/>
      <c r="B7201" s="92" t="str">
        <f>IF(E7201="","",VLOOKUP(E7201,[1]PROJECTES!$C$14:$G$5000,2,FALSE))</f>
        <v/>
      </c>
      <c r="C7201" s="121"/>
      <c r="D7201" s="93" t="str">
        <f>IF(E7201="","",VLOOKUP(E7201,[1]PROJECTES!$C$14:$G$5000,5,FALSE))</f>
        <v/>
      </c>
      <c r="E7201" s="117"/>
      <c r="F7201" s="95"/>
      <c r="G7201" s="96" t="str">
        <f>IF(E7201="","",VLOOKUP(E7201,[1]PROJECTES!$C$14:$G$5000,4,FALSE))</f>
        <v/>
      </c>
      <c r="H7201" s="118"/>
      <c r="I7201" s="97" t="str">
        <f>IF(H7201="","",VLOOKUP(H7201,BD!B$2:C$16,2,FALSE))</f>
        <v/>
      </c>
      <c r="J7201" s="98"/>
      <c r="K7201" s="135" t="str">
        <f t="shared" si="236"/>
        <v/>
      </c>
      <c r="L7201" s="99" t="str">
        <f t="shared" ca="1" si="237"/>
        <v>-</v>
      </c>
      <c r="M7201" s="93" t="str">
        <f>IF(E7201="","",VLOOKUP(E7201,[1]PROJECTES!$C$14:$Z$5000,21,FALSE))</f>
        <v/>
      </c>
      <c r="N7201" s="100"/>
      <c r="O7201" s="72" t="s">
        <v>229</v>
      </c>
      <c r="P7201" s="101"/>
      <c r="Q7201" s="132"/>
      <c r="R7201" s="102"/>
      <c r="S7201" s="91"/>
    </row>
    <row r="7202" spans="1:19" s="104" customFormat="1" ht="12.75" customHeight="1" x14ac:dyDescent="0.25">
      <c r="A7202" s="121"/>
      <c r="B7202" s="92" t="str">
        <f>IF(E7202="","",VLOOKUP(E7202,[1]PROJECTES!$C$14:$G$5000,2,FALSE))</f>
        <v/>
      </c>
      <c r="C7202" s="121"/>
      <c r="D7202" s="93" t="str">
        <f>IF(E7202="","",VLOOKUP(E7202,[1]PROJECTES!$C$14:$G$5000,5,FALSE))</f>
        <v/>
      </c>
      <c r="E7202" s="117"/>
      <c r="F7202" s="95"/>
      <c r="G7202" s="96" t="str">
        <f>IF(E7202="","",VLOOKUP(E7202,[1]PROJECTES!$C$14:$G$5000,4,FALSE))</f>
        <v/>
      </c>
      <c r="H7202" s="118"/>
      <c r="I7202" s="97" t="str">
        <f>IF(H7202="","",VLOOKUP(H7202,BD!B$2:C$16,2,FALSE))</f>
        <v/>
      </c>
      <c r="J7202" s="98"/>
      <c r="K7202" s="135" t="str">
        <f t="shared" si="236"/>
        <v/>
      </c>
      <c r="L7202" s="99" t="str">
        <f t="shared" ca="1" si="237"/>
        <v>-</v>
      </c>
      <c r="M7202" s="93" t="str">
        <f>IF(E7202="","",VLOOKUP(E7202,[1]PROJECTES!$C$14:$Z$5000,21,FALSE))</f>
        <v/>
      </c>
      <c r="N7202" s="100"/>
      <c r="O7202" s="72" t="s">
        <v>229</v>
      </c>
      <c r="P7202" s="101"/>
      <c r="Q7202" s="132"/>
      <c r="R7202" s="102"/>
      <c r="S7202" s="91"/>
    </row>
    <row r="7203" spans="1:19" s="104" customFormat="1" ht="12.75" customHeight="1" x14ac:dyDescent="0.25">
      <c r="A7203" s="121"/>
      <c r="B7203" s="92" t="str">
        <f>IF(E7203="","",VLOOKUP(E7203,[1]PROJECTES!$C$14:$G$5000,2,FALSE))</f>
        <v/>
      </c>
      <c r="C7203" s="121"/>
      <c r="D7203" s="93" t="str">
        <f>IF(E7203="","",VLOOKUP(E7203,[1]PROJECTES!$C$14:$G$5000,5,FALSE))</f>
        <v/>
      </c>
      <c r="E7203" s="117"/>
      <c r="F7203" s="95"/>
      <c r="G7203" s="96" t="str">
        <f>IF(E7203="","",VLOOKUP(E7203,[1]PROJECTES!$C$14:$G$5000,4,FALSE))</f>
        <v/>
      </c>
      <c r="H7203" s="118"/>
      <c r="I7203" s="97" t="str">
        <f>IF(H7203="","",VLOOKUP(H7203,BD!B$2:C$16,2,FALSE))</f>
        <v/>
      </c>
      <c r="J7203" s="98"/>
      <c r="K7203" s="135" t="str">
        <f t="shared" si="236"/>
        <v/>
      </c>
      <c r="L7203" s="99" t="str">
        <f t="shared" ca="1" si="237"/>
        <v>-</v>
      </c>
      <c r="M7203" s="93" t="str">
        <f>IF(E7203="","",VLOOKUP(E7203,[1]PROJECTES!$C$14:$Z$5000,21,FALSE))</f>
        <v/>
      </c>
      <c r="N7203" s="100"/>
      <c r="O7203" s="72" t="s">
        <v>229</v>
      </c>
      <c r="P7203" s="101"/>
      <c r="Q7203" s="132"/>
      <c r="R7203" s="102"/>
      <c r="S7203" s="91"/>
    </row>
    <row r="7204" spans="1:19" s="104" customFormat="1" ht="12.75" customHeight="1" x14ac:dyDescent="0.25">
      <c r="A7204" s="121"/>
      <c r="B7204" s="92" t="str">
        <f>IF(E7204="","",VLOOKUP(E7204,[1]PROJECTES!$C$14:$G$5000,2,FALSE))</f>
        <v/>
      </c>
      <c r="C7204" s="121"/>
      <c r="D7204" s="93" t="str">
        <f>IF(E7204="","",VLOOKUP(E7204,[1]PROJECTES!$C$14:$G$5000,5,FALSE))</f>
        <v/>
      </c>
      <c r="E7204" s="117"/>
      <c r="F7204" s="95"/>
      <c r="G7204" s="96" t="str">
        <f>IF(E7204="","",VLOOKUP(E7204,[1]PROJECTES!$C$14:$G$5000,4,FALSE))</f>
        <v/>
      </c>
      <c r="H7204" s="118"/>
      <c r="I7204" s="97" t="str">
        <f>IF(H7204="","",VLOOKUP(H7204,BD!B$2:C$16,2,FALSE))</f>
        <v/>
      </c>
      <c r="J7204" s="98"/>
      <c r="K7204" s="135" t="str">
        <f t="shared" si="236"/>
        <v/>
      </c>
      <c r="L7204" s="99" t="str">
        <f t="shared" ca="1" si="237"/>
        <v>-</v>
      </c>
      <c r="M7204" s="93" t="str">
        <f>IF(E7204="","",VLOOKUP(E7204,[1]PROJECTES!$C$14:$Z$5000,21,FALSE))</f>
        <v/>
      </c>
      <c r="N7204" s="100"/>
      <c r="O7204" s="72" t="s">
        <v>229</v>
      </c>
      <c r="P7204" s="101"/>
      <c r="Q7204" s="132"/>
      <c r="R7204" s="102"/>
      <c r="S7204" s="91"/>
    </row>
    <row r="7205" spans="1:19" s="104" customFormat="1" ht="12.75" customHeight="1" x14ac:dyDescent="0.25">
      <c r="A7205" s="121"/>
      <c r="B7205" s="92" t="str">
        <f>IF(E7205="","",VLOOKUP(E7205,[1]PROJECTES!$C$14:$G$5000,2,FALSE))</f>
        <v/>
      </c>
      <c r="C7205" s="121"/>
      <c r="D7205" s="93" t="str">
        <f>IF(E7205="","",VLOOKUP(E7205,[1]PROJECTES!$C$14:$G$5000,5,FALSE))</f>
        <v/>
      </c>
      <c r="E7205" s="117"/>
      <c r="F7205" s="95"/>
      <c r="G7205" s="96" t="str">
        <f>IF(E7205="","",VLOOKUP(E7205,[1]PROJECTES!$C$14:$G$5000,4,FALSE))</f>
        <v/>
      </c>
      <c r="H7205" s="118"/>
      <c r="I7205" s="97" t="str">
        <f>IF(H7205="","",VLOOKUP(H7205,BD!B$2:C$16,2,FALSE))</f>
        <v/>
      </c>
      <c r="J7205" s="98"/>
      <c r="K7205" s="135" t="str">
        <f t="shared" si="236"/>
        <v/>
      </c>
      <c r="L7205" s="99" t="str">
        <f t="shared" ca="1" si="237"/>
        <v>-</v>
      </c>
      <c r="M7205" s="93" t="str">
        <f>IF(E7205="","",VLOOKUP(E7205,[1]PROJECTES!$C$14:$Z$5000,21,FALSE))</f>
        <v/>
      </c>
      <c r="N7205" s="100"/>
      <c r="O7205" s="72" t="s">
        <v>229</v>
      </c>
      <c r="P7205" s="101"/>
      <c r="Q7205" s="132"/>
      <c r="R7205" s="102"/>
      <c r="S7205" s="91"/>
    </row>
    <row r="7206" spans="1:19" s="104" customFormat="1" ht="12.75" customHeight="1" x14ac:dyDescent="0.25">
      <c r="A7206" s="121"/>
      <c r="B7206" s="92" t="str">
        <f>IF(E7206="","",VLOOKUP(E7206,[1]PROJECTES!$C$14:$G$5000,2,FALSE))</f>
        <v/>
      </c>
      <c r="C7206" s="121"/>
      <c r="D7206" s="93" t="str">
        <f>IF(E7206="","",VLOOKUP(E7206,[1]PROJECTES!$C$14:$G$5000,5,FALSE))</f>
        <v/>
      </c>
      <c r="E7206" s="117"/>
      <c r="F7206" s="95"/>
      <c r="G7206" s="96" t="str">
        <f>IF(E7206="","",VLOOKUP(E7206,[1]PROJECTES!$C$14:$G$5000,4,FALSE))</f>
        <v/>
      </c>
      <c r="H7206" s="118"/>
      <c r="I7206" s="97" t="str">
        <f>IF(H7206="","",VLOOKUP(H7206,BD!B$2:C$16,2,FALSE))</f>
        <v/>
      </c>
      <c r="J7206" s="98"/>
      <c r="K7206" s="135" t="str">
        <f t="shared" si="236"/>
        <v/>
      </c>
      <c r="L7206" s="99" t="str">
        <f t="shared" ca="1" si="237"/>
        <v>-</v>
      </c>
      <c r="M7206" s="93" t="str">
        <f>IF(E7206="","",VLOOKUP(E7206,[1]PROJECTES!$C$14:$Z$5000,21,FALSE))</f>
        <v/>
      </c>
      <c r="N7206" s="100"/>
      <c r="O7206" s="72" t="s">
        <v>229</v>
      </c>
      <c r="P7206" s="101"/>
      <c r="Q7206" s="132"/>
      <c r="R7206" s="102"/>
      <c r="S7206" s="91"/>
    </row>
    <row r="7207" spans="1:19" s="104" customFormat="1" ht="12.75" customHeight="1" x14ac:dyDescent="0.25">
      <c r="A7207" s="121"/>
      <c r="B7207" s="92" t="str">
        <f>IF(E7207="","",VLOOKUP(E7207,[1]PROJECTES!$C$14:$G$5000,2,FALSE))</f>
        <v/>
      </c>
      <c r="C7207" s="121"/>
      <c r="D7207" s="93" t="str">
        <f>IF(E7207="","",VLOOKUP(E7207,[1]PROJECTES!$C$14:$G$5000,5,FALSE))</f>
        <v/>
      </c>
      <c r="E7207" s="117"/>
      <c r="F7207" s="95"/>
      <c r="G7207" s="96" t="str">
        <f>IF(E7207="","",VLOOKUP(E7207,[1]PROJECTES!$C$14:$G$5000,4,FALSE))</f>
        <v/>
      </c>
      <c r="H7207" s="118"/>
      <c r="I7207" s="97" t="str">
        <f>IF(H7207="","",VLOOKUP(H7207,BD!B$2:C$16,2,FALSE))</f>
        <v/>
      </c>
      <c r="J7207" s="98"/>
      <c r="K7207" s="135" t="str">
        <f t="shared" si="236"/>
        <v/>
      </c>
      <c r="L7207" s="99" t="str">
        <f t="shared" ca="1" si="237"/>
        <v>-</v>
      </c>
      <c r="M7207" s="93" t="str">
        <f>IF(E7207="","",VLOOKUP(E7207,[1]PROJECTES!$C$14:$Z$5000,21,FALSE))</f>
        <v/>
      </c>
      <c r="N7207" s="100"/>
      <c r="O7207" s="72" t="s">
        <v>229</v>
      </c>
      <c r="P7207" s="101"/>
      <c r="Q7207" s="132"/>
      <c r="R7207" s="102"/>
      <c r="S7207" s="91"/>
    </row>
    <row r="7208" spans="1:19" s="104" customFormat="1" ht="12.75" customHeight="1" x14ac:dyDescent="0.25">
      <c r="A7208" s="121"/>
      <c r="B7208" s="92" t="str">
        <f>IF(E7208="","",VLOOKUP(E7208,[1]PROJECTES!$C$14:$G$5000,2,FALSE))</f>
        <v/>
      </c>
      <c r="C7208" s="121"/>
      <c r="D7208" s="93" t="str">
        <f>IF(E7208="","",VLOOKUP(E7208,[1]PROJECTES!$C$14:$G$5000,5,FALSE))</f>
        <v/>
      </c>
      <c r="E7208" s="117"/>
      <c r="F7208" s="95"/>
      <c r="G7208" s="96" t="str">
        <f>IF(E7208="","",VLOOKUP(E7208,[1]PROJECTES!$C$14:$G$5000,4,FALSE))</f>
        <v/>
      </c>
      <c r="H7208" s="118"/>
      <c r="I7208" s="97" t="str">
        <f>IF(H7208="","",VLOOKUP(H7208,BD!B$2:C$16,2,FALSE))</f>
        <v/>
      </c>
      <c r="J7208" s="98"/>
      <c r="K7208" s="135" t="str">
        <f t="shared" si="236"/>
        <v/>
      </c>
      <c r="L7208" s="99" t="str">
        <f t="shared" ca="1" si="237"/>
        <v>-</v>
      </c>
      <c r="M7208" s="93" t="str">
        <f>IF(E7208="","",VLOOKUP(E7208,[1]PROJECTES!$C$14:$Z$5000,21,FALSE))</f>
        <v/>
      </c>
      <c r="N7208" s="100"/>
      <c r="O7208" s="72" t="s">
        <v>229</v>
      </c>
      <c r="P7208" s="101"/>
      <c r="Q7208" s="132"/>
      <c r="R7208" s="102"/>
      <c r="S7208" s="91"/>
    </row>
    <row r="7209" spans="1:19" s="104" customFormat="1" ht="12.75" customHeight="1" x14ac:dyDescent="0.25">
      <c r="A7209" s="121"/>
      <c r="B7209" s="92" t="str">
        <f>IF(E7209="","",VLOOKUP(E7209,[1]PROJECTES!$C$14:$G$5000,2,FALSE))</f>
        <v/>
      </c>
      <c r="C7209" s="121"/>
      <c r="D7209" s="93" t="str">
        <f>IF(E7209="","",VLOOKUP(E7209,[1]PROJECTES!$C$14:$G$5000,5,FALSE))</f>
        <v/>
      </c>
      <c r="E7209" s="117"/>
      <c r="F7209" s="95"/>
      <c r="G7209" s="96" t="str">
        <f>IF(E7209="","",VLOOKUP(E7209,[1]PROJECTES!$C$14:$G$5000,4,FALSE))</f>
        <v/>
      </c>
      <c r="H7209" s="118"/>
      <c r="I7209" s="97" t="str">
        <f>IF(H7209="","",VLOOKUP(H7209,BD!B$2:C$16,2,FALSE))</f>
        <v/>
      </c>
      <c r="J7209" s="98"/>
      <c r="K7209" s="135" t="str">
        <f t="shared" si="236"/>
        <v/>
      </c>
      <c r="L7209" s="99" t="str">
        <f t="shared" ca="1" si="237"/>
        <v>-</v>
      </c>
      <c r="M7209" s="93" t="str">
        <f>IF(E7209="","",VLOOKUP(E7209,[1]PROJECTES!$C$14:$Z$5000,21,FALSE))</f>
        <v/>
      </c>
      <c r="N7209" s="100"/>
      <c r="O7209" s="72" t="s">
        <v>229</v>
      </c>
      <c r="P7209" s="101"/>
      <c r="Q7209" s="132"/>
      <c r="R7209" s="102"/>
      <c r="S7209" s="91"/>
    </row>
    <row r="7210" spans="1:19" s="104" customFormat="1" ht="12.75" customHeight="1" x14ac:dyDescent="0.25">
      <c r="A7210" s="121"/>
      <c r="B7210" s="92" t="str">
        <f>IF(E7210="","",VLOOKUP(E7210,[1]PROJECTES!$C$14:$G$5000,2,FALSE))</f>
        <v/>
      </c>
      <c r="C7210" s="121"/>
      <c r="D7210" s="93" t="str">
        <f>IF(E7210="","",VLOOKUP(E7210,[1]PROJECTES!$C$14:$G$5000,5,FALSE))</f>
        <v/>
      </c>
      <c r="E7210" s="117"/>
      <c r="F7210" s="95"/>
      <c r="G7210" s="96" t="str">
        <f>IF(E7210="","",VLOOKUP(E7210,[1]PROJECTES!$C$14:$G$5000,4,FALSE))</f>
        <v/>
      </c>
      <c r="H7210" s="118"/>
      <c r="I7210" s="97" t="str">
        <f>IF(H7210="","",VLOOKUP(H7210,BD!B$2:C$16,2,FALSE))</f>
        <v/>
      </c>
      <c r="J7210" s="98"/>
      <c r="K7210" s="135" t="str">
        <f t="shared" si="236"/>
        <v/>
      </c>
      <c r="L7210" s="99" t="str">
        <f t="shared" ca="1" si="237"/>
        <v>-</v>
      </c>
      <c r="M7210" s="93" t="str">
        <f>IF(E7210="","",VLOOKUP(E7210,[1]PROJECTES!$C$14:$Z$5000,21,FALSE))</f>
        <v/>
      </c>
      <c r="N7210" s="100"/>
      <c r="O7210" s="72" t="s">
        <v>229</v>
      </c>
      <c r="P7210" s="101"/>
      <c r="Q7210" s="132"/>
      <c r="R7210" s="102"/>
      <c r="S7210" s="91"/>
    </row>
    <row r="7211" spans="1:19" s="104" customFormat="1" ht="12.75" customHeight="1" x14ac:dyDescent="0.25">
      <c r="A7211" s="121"/>
      <c r="B7211" s="92" t="str">
        <f>IF(E7211="","",VLOOKUP(E7211,[1]PROJECTES!$C$14:$G$5000,2,FALSE))</f>
        <v/>
      </c>
      <c r="C7211" s="121"/>
      <c r="D7211" s="93" t="str">
        <f>IF(E7211="","",VLOOKUP(E7211,[1]PROJECTES!$C$14:$G$5000,5,FALSE))</f>
        <v/>
      </c>
      <c r="E7211" s="117"/>
      <c r="F7211" s="95"/>
      <c r="G7211" s="96" t="str">
        <f>IF(E7211="","",VLOOKUP(E7211,[1]PROJECTES!$C$14:$G$5000,4,FALSE))</f>
        <v/>
      </c>
      <c r="H7211" s="118"/>
      <c r="I7211" s="97" t="str">
        <f>IF(H7211="","",VLOOKUP(H7211,BD!B$2:C$16,2,FALSE))</f>
        <v/>
      </c>
      <c r="J7211" s="98"/>
      <c r="K7211" s="135" t="str">
        <f t="shared" si="236"/>
        <v/>
      </c>
      <c r="L7211" s="99" t="str">
        <f t="shared" ca="1" si="237"/>
        <v>-</v>
      </c>
      <c r="M7211" s="93" t="str">
        <f>IF(E7211="","",VLOOKUP(E7211,[1]PROJECTES!$C$14:$Z$5000,21,FALSE))</f>
        <v/>
      </c>
      <c r="N7211" s="100"/>
      <c r="O7211" s="72" t="s">
        <v>229</v>
      </c>
      <c r="P7211" s="101"/>
      <c r="Q7211" s="132"/>
      <c r="R7211" s="102"/>
      <c r="S7211" s="91"/>
    </row>
    <row r="7212" spans="1:19" s="104" customFormat="1" ht="12.75" customHeight="1" x14ac:dyDescent="0.25">
      <c r="A7212" s="121"/>
      <c r="B7212" s="92" t="str">
        <f>IF(E7212="","",VLOOKUP(E7212,[1]PROJECTES!$C$14:$G$5000,2,FALSE))</f>
        <v/>
      </c>
      <c r="C7212" s="121"/>
      <c r="D7212" s="93" t="str">
        <f>IF(E7212="","",VLOOKUP(E7212,[1]PROJECTES!$C$14:$G$5000,5,FALSE))</f>
        <v/>
      </c>
      <c r="E7212" s="117"/>
      <c r="F7212" s="95"/>
      <c r="G7212" s="96" t="str">
        <f>IF(E7212="","",VLOOKUP(E7212,[1]PROJECTES!$C$14:$G$5000,4,FALSE))</f>
        <v/>
      </c>
      <c r="H7212" s="118"/>
      <c r="I7212" s="97" t="str">
        <f>IF(H7212="","",VLOOKUP(H7212,BD!B$2:C$16,2,FALSE))</f>
        <v/>
      </c>
      <c r="J7212" s="98"/>
      <c r="K7212" s="135" t="str">
        <f t="shared" ref="K7212:K7275" si="238">IF(J7212="","",WEEKNUM(J7212,2)-0)</f>
        <v/>
      </c>
      <c r="L7212" s="99" t="str">
        <f t="shared" ref="L7212:L7275" ca="1" si="239">IF(M7212="","-",IF(G7212="TA","-",+M7212-TODAY()))</f>
        <v>-</v>
      </c>
      <c r="M7212" s="93" t="str">
        <f>IF(E7212="","",VLOOKUP(E7212,[1]PROJECTES!$C$14:$Z$5000,21,FALSE))</f>
        <v/>
      </c>
      <c r="N7212" s="100"/>
      <c r="O7212" s="72" t="s">
        <v>229</v>
      </c>
      <c r="P7212" s="101"/>
      <c r="Q7212" s="132"/>
      <c r="R7212" s="102"/>
      <c r="S7212" s="91"/>
    </row>
    <row r="7213" spans="1:19" s="104" customFormat="1" ht="12.75" customHeight="1" x14ac:dyDescent="0.25">
      <c r="A7213" s="121"/>
      <c r="B7213" s="92" t="str">
        <f>IF(E7213="","",VLOOKUP(E7213,[1]PROJECTES!$C$14:$G$5000,2,FALSE))</f>
        <v/>
      </c>
      <c r="C7213" s="121"/>
      <c r="D7213" s="93" t="str">
        <f>IF(E7213="","",VLOOKUP(E7213,[1]PROJECTES!$C$14:$G$5000,5,FALSE))</f>
        <v/>
      </c>
      <c r="E7213" s="117"/>
      <c r="F7213" s="95"/>
      <c r="G7213" s="96" t="str">
        <f>IF(E7213="","",VLOOKUP(E7213,[1]PROJECTES!$C$14:$G$5000,4,FALSE))</f>
        <v/>
      </c>
      <c r="H7213" s="118"/>
      <c r="I7213" s="97" t="str">
        <f>IF(H7213="","",VLOOKUP(H7213,BD!B$2:C$16,2,FALSE))</f>
        <v/>
      </c>
      <c r="J7213" s="98"/>
      <c r="K7213" s="135" t="str">
        <f t="shared" si="238"/>
        <v/>
      </c>
      <c r="L7213" s="99" t="str">
        <f t="shared" ca="1" si="239"/>
        <v>-</v>
      </c>
      <c r="M7213" s="93" t="str">
        <f>IF(E7213="","",VLOOKUP(E7213,[1]PROJECTES!$C$14:$Z$5000,21,FALSE))</f>
        <v/>
      </c>
      <c r="N7213" s="100"/>
      <c r="O7213" s="72" t="s">
        <v>229</v>
      </c>
      <c r="P7213" s="101"/>
      <c r="Q7213" s="132"/>
      <c r="R7213" s="102"/>
      <c r="S7213" s="91"/>
    </row>
    <row r="7214" spans="1:19" s="104" customFormat="1" ht="12.75" customHeight="1" x14ac:dyDescent="0.25">
      <c r="A7214" s="121"/>
      <c r="B7214" s="92" t="str">
        <f>IF(E7214="","",VLOOKUP(E7214,[1]PROJECTES!$C$14:$G$5000,2,FALSE))</f>
        <v/>
      </c>
      <c r="C7214" s="121"/>
      <c r="D7214" s="93" t="str">
        <f>IF(E7214="","",VLOOKUP(E7214,[1]PROJECTES!$C$14:$G$5000,5,FALSE))</f>
        <v/>
      </c>
      <c r="E7214" s="117"/>
      <c r="F7214" s="95"/>
      <c r="G7214" s="96" t="str">
        <f>IF(E7214="","",VLOOKUP(E7214,[1]PROJECTES!$C$14:$G$5000,4,FALSE))</f>
        <v/>
      </c>
      <c r="H7214" s="118"/>
      <c r="I7214" s="97" t="str">
        <f>IF(H7214="","",VLOOKUP(H7214,BD!B$2:C$16,2,FALSE))</f>
        <v/>
      </c>
      <c r="J7214" s="98"/>
      <c r="K7214" s="135" t="str">
        <f t="shared" si="238"/>
        <v/>
      </c>
      <c r="L7214" s="99" t="str">
        <f t="shared" ca="1" si="239"/>
        <v>-</v>
      </c>
      <c r="M7214" s="93" t="str">
        <f>IF(E7214="","",VLOOKUP(E7214,[1]PROJECTES!$C$14:$Z$5000,21,FALSE))</f>
        <v/>
      </c>
      <c r="N7214" s="100"/>
      <c r="O7214" s="72" t="s">
        <v>229</v>
      </c>
      <c r="P7214" s="101"/>
      <c r="Q7214" s="132"/>
      <c r="R7214" s="102"/>
      <c r="S7214" s="91"/>
    </row>
    <row r="7215" spans="1:19" s="104" customFormat="1" ht="12.75" customHeight="1" x14ac:dyDescent="0.25">
      <c r="A7215" s="121"/>
      <c r="B7215" s="92" t="str">
        <f>IF(E7215="","",VLOOKUP(E7215,[1]PROJECTES!$C$14:$G$5000,2,FALSE))</f>
        <v/>
      </c>
      <c r="C7215" s="121"/>
      <c r="D7215" s="93" t="str">
        <f>IF(E7215="","",VLOOKUP(E7215,[1]PROJECTES!$C$14:$G$5000,5,FALSE))</f>
        <v/>
      </c>
      <c r="E7215" s="117"/>
      <c r="F7215" s="95"/>
      <c r="G7215" s="96" t="str">
        <f>IF(E7215="","",VLOOKUP(E7215,[1]PROJECTES!$C$14:$G$5000,4,FALSE))</f>
        <v/>
      </c>
      <c r="H7215" s="118"/>
      <c r="I7215" s="97" t="str">
        <f>IF(H7215="","",VLOOKUP(H7215,BD!B$2:C$16,2,FALSE))</f>
        <v/>
      </c>
      <c r="J7215" s="98"/>
      <c r="K7215" s="135" t="str">
        <f t="shared" si="238"/>
        <v/>
      </c>
      <c r="L7215" s="99" t="str">
        <f t="shared" ca="1" si="239"/>
        <v>-</v>
      </c>
      <c r="M7215" s="93" t="str">
        <f>IF(E7215="","",VLOOKUP(E7215,[1]PROJECTES!$C$14:$Z$5000,21,FALSE))</f>
        <v/>
      </c>
      <c r="N7215" s="100"/>
      <c r="O7215" s="72" t="s">
        <v>229</v>
      </c>
      <c r="P7215" s="101"/>
      <c r="Q7215" s="132"/>
      <c r="R7215" s="102"/>
      <c r="S7215" s="91"/>
    </row>
    <row r="7216" spans="1:19" s="104" customFormat="1" ht="12.75" customHeight="1" x14ac:dyDescent="0.25">
      <c r="A7216" s="121"/>
      <c r="B7216" s="92" t="str">
        <f>IF(E7216="","",VLOOKUP(E7216,[1]PROJECTES!$C$14:$G$5000,2,FALSE))</f>
        <v/>
      </c>
      <c r="C7216" s="121"/>
      <c r="D7216" s="93" t="str">
        <f>IF(E7216="","",VLOOKUP(E7216,[1]PROJECTES!$C$14:$G$5000,5,FALSE))</f>
        <v/>
      </c>
      <c r="E7216" s="117"/>
      <c r="F7216" s="95"/>
      <c r="G7216" s="96" t="str">
        <f>IF(E7216="","",VLOOKUP(E7216,[1]PROJECTES!$C$14:$G$5000,4,FALSE))</f>
        <v/>
      </c>
      <c r="H7216" s="118"/>
      <c r="I7216" s="97" t="str">
        <f>IF(H7216="","",VLOOKUP(H7216,BD!B$2:C$16,2,FALSE))</f>
        <v/>
      </c>
      <c r="J7216" s="98"/>
      <c r="K7216" s="135" t="str">
        <f t="shared" si="238"/>
        <v/>
      </c>
      <c r="L7216" s="99" t="str">
        <f t="shared" ca="1" si="239"/>
        <v>-</v>
      </c>
      <c r="M7216" s="93" t="str">
        <f>IF(E7216="","",VLOOKUP(E7216,[1]PROJECTES!$C$14:$Z$5000,21,FALSE))</f>
        <v/>
      </c>
      <c r="N7216" s="100"/>
      <c r="O7216" s="72" t="s">
        <v>229</v>
      </c>
      <c r="P7216" s="101"/>
      <c r="Q7216" s="132"/>
      <c r="R7216" s="102"/>
      <c r="S7216" s="91"/>
    </row>
    <row r="7217" spans="1:19" s="104" customFormat="1" ht="12.75" customHeight="1" x14ac:dyDescent="0.25">
      <c r="A7217" s="121"/>
      <c r="B7217" s="92" t="str">
        <f>IF(E7217="","",VLOOKUP(E7217,[1]PROJECTES!$C$14:$G$5000,2,FALSE))</f>
        <v/>
      </c>
      <c r="C7217" s="121"/>
      <c r="D7217" s="93" t="str">
        <f>IF(E7217="","",VLOOKUP(E7217,[1]PROJECTES!$C$14:$G$5000,5,FALSE))</f>
        <v/>
      </c>
      <c r="E7217" s="117"/>
      <c r="F7217" s="95"/>
      <c r="G7217" s="96" t="str">
        <f>IF(E7217="","",VLOOKUP(E7217,[1]PROJECTES!$C$14:$G$5000,4,FALSE))</f>
        <v/>
      </c>
      <c r="H7217" s="118"/>
      <c r="I7217" s="97" t="str">
        <f>IF(H7217="","",VLOOKUP(H7217,BD!B$2:C$16,2,FALSE))</f>
        <v/>
      </c>
      <c r="J7217" s="98"/>
      <c r="K7217" s="135" t="str">
        <f t="shared" si="238"/>
        <v/>
      </c>
      <c r="L7217" s="99" t="str">
        <f t="shared" ca="1" si="239"/>
        <v>-</v>
      </c>
      <c r="M7217" s="93" t="str">
        <f>IF(E7217="","",VLOOKUP(E7217,[1]PROJECTES!$C$14:$Z$5000,21,FALSE))</f>
        <v/>
      </c>
      <c r="N7217" s="100"/>
      <c r="O7217" s="72" t="s">
        <v>229</v>
      </c>
      <c r="P7217" s="101"/>
      <c r="Q7217" s="132"/>
      <c r="R7217" s="102"/>
      <c r="S7217" s="91"/>
    </row>
    <row r="7218" spans="1:19" s="104" customFormat="1" ht="12.75" customHeight="1" x14ac:dyDescent="0.25">
      <c r="A7218" s="121"/>
      <c r="B7218" s="92" t="str">
        <f>IF(E7218="","",VLOOKUP(E7218,[1]PROJECTES!$C$14:$G$5000,2,FALSE))</f>
        <v/>
      </c>
      <c r="C7218" s="121"/>
      <c r="D7218" s="93" t="str">
        <f>IF(E7218="","",VLOOKUP(E7218,[1]PROJECTES!$C$14:$G$5000,5,FALSE))</f>
        <v/>
      </c>
      <c r="E7218" s="117"/>
      <c r="F7218" s="95"/>
      <c r="G7218" s="96" t="str">
        <f>IF(E7218="","",VLOOKUP(E7218,[1]PROJECTES!$C$14:$G$5000,4,FALSE))</f>
        <v/>
      </c>
      <c r="H7218" s="118"/>
      <c r="I7218" s="97" t="str">
        <f>IF(H7218="","",VLOOKUP(H7218,BD!B$2:C$16,2,FALSE))</f>
        <v/>
      </c>
      <c r="J7218" s="98"/>
      <c r="K7218" s="135" t="str">
        <f t="shared" si="238"/>
        <v/>
      </c>
      <c r="L7218" s="99" t="str">
        <f t="shared" ca="1" si="239"/>
        <v>-</v>
      </c>
      <c r="M7218" s="93" t="str">
        <f>IF(E7218="","",VLOOKUP(E7218,[1]PROJECTES!$C$14:$Z$5000,21,FALSE))</f>
        <v/>
      </c>
      <c r="N7218" s="100"/>
      <c r="O7218" s="72" t="s">
        <v>229</v>
      </c>
      <c r="P7218" s="101"/>
      <c r="Q7218" s="132"/>
      <c r="R7218" s="102"/>
      <c r="S7218" s="91"/>
    </row>
    <row r="7219" spans="1:19" s="104" customFormat="1" ht="12.75" customHeight="1" x14ac:dyDescent="0.25">
      <c r="A7219" s="121"/>
      <c r="B7219" s="92" t="str">
        <f>IF(E7219="","",VLOOKUP(E7219,[1]PROJECTES!$C$14:$G$5000,2,FALSE))</f>
        <v/>
      </c>
      <c r="C7219" s="121"/>
      <c r="D7219" s="93" t="str">
        <f>IF(E7219="","",VLOOKUP(E7219,[1]PROJECTES!$C$14:$G$5000,5,FALSE))</f>
        <v/>
      </c>
      <c r="E7219" s="117"/>
      <c r="F7219" s="95"/>
      <c r="G7219" s="96" t="str">
        <f>IF(E7219="","",VLOOKUP(E7219,[1]PROJECTES!$C$14:$G$5000,4,FALSE))</f>
        <v/>
      </c>
      <c r="H7219" s="118"/>
      <c r="I7219" s="97" t="str">
        <f>IF(H7219="","",VLOOKUP(H7219,BD!B$2:C$16,2,FALSE))</f>
        <v/>
      </c>
      <c r="J7219" s="98"/>
      <c r="K7219" s="135" t="str">
        <f t="shared" si="238"/>
        <v/>
      </c>
      <c r="L7219" s="99" t="str">
        <f t="shared" ca="1" si="239"/>
        <v>-</v>
      </c>
      <c r="M7219" s="93" t="str">
        <f>IF(E7219="","",VLOOKUP(E7219,[1]PROJECTES!$C$14:$Z$5000,21,FALSE))</f>
        <v/>
      </c>
      <c r="N7219" s="100"/>
      <c r="O7219" s="72" t="s">
        <v>229</v>
      </c>
      <c r="P7219" s="101"/>
      <c r="Q7219" s="132"/>
      <c r="R7219" s="102"/>
      <c r="S7219" s="91"/>
    </row>
    <row r="7220" spans="1:19" s="104" customFormat="1" ht="12.75" customHeight="1" x14ac:dyDescent="0.25">
      <c r="A7220" s="121"/>
      <c r="B7220" s="92" t="str">
        <f>IF(E7220="","",VLOOKUP(E7220,[1]PROJECTES!$C$14:$G$5000,2,FALSE))</f>
        <v/>
      </c>
      <c r="C7220" s="121"/>
      <c r="D7220" s="93" t="str">
        <f>IF(E7220="","",VLOOKUP(E7220,[1]PROJECTES!$C$14:$G$5000,5,FALSE))</f>
        <v/>
      </c>
      <c r="E7220" s="117"/>
      <c r="F7220" s="95"/>
      <c r="G7220" s="96" t="str">
        <f>IF(E7220="","",VLOOKUP(E7220,[1]PROJECTES!$C$14:$G$5000,4,FALSE))</f>
        <v/>
      </c>
      <c r="H7220" s="118"/>
      <c r="I7220" s="97" t="str">
        <f>IF(H7220="","",VLOOKUP(H7220,BD!B$2:C$16,2,FALSE))</f>
        <v/>
      </c>
      <c r="J7220" s="98"/>
      <c r="K7220" s="135" t="str">
        <f t="shared" si="238"/>
        <v/>
      </c>
      <c r="L7220" s="99" t="str">
        <f t="shared" ca="1" si="239"/>
        <v>-</v>
      </c>
      <c r="M7220" s="93" t="str">
        <f>IF(E7220="","",VLOOKUP(E7220,[1]PROJECTES!$C$14:$Z$5000,21,FALSE))</f>
        <v/>
      </c>
      <c r="N7220" s="100"/>
      <c r="O7220" s="72" t="s">
        <v>229</v>
      </c>
      <c r="P7220" s="101"/>
      <c r="Q7220" s="132"/>
      <c r="R7220" s="102"/>
      <c r="S7220" s="91"/>
    </row>
    <row r="7221" spans="1:19" s="104" customFormat="1" ht="12.75" customHeight="1" x14ac:dyDescent="0.25">
      <c r="A7221" s="121"/>
      <c r="B7221" s="92" t="str">
        <f>IF(E7221="","",VLOOKUP(E7221,[1]PROJECTES!$C$14:$G$5000,2,FALSE))</f>
        <v/>
      </c>
      <c r="C7221" s="121"/>
      <c r="D7221" s="93" t="str">
        <f>IF(E7221="","",VLOOKUP(E7221,[1]PROJECTES!$C$14:$G$5000,5,FALSE))</f>
        <v/>
      </c>
      <c r="E7221" s="117"/>
      <c r="F7221" s="95"/>
      <c r="G7221" s="96" t="str">
        <f>IF(E7221="","",VLOOKUP(E7221,[1]PROJECTES!$C$14:$G$5000,4,FALSE))</f>
        <v/>
      </c>
      <c r="H7221" s="118"/>
      <c r="I7221" s="97" t="str">
        <f>IF(H7221="","",VLOOKUP(H7221,BD!B$2:C$16,2,FALSE))</f>
        <v/>
      </c>
      <c r="J7221" s="98"/>
      <c r="K7221" s="135" t="str">
        <f t="shared" si="238"/>
        <v/>
      </c>
      <c r="L7221" s="99" t="str">
        <f t="shared" ca="1" si="239"/>
        <v>-</v>
      </c>
      <c r="M7221" s="93" t="str">
        <f>IF(E7221="","",VLOOKUP(E7221,[1]PROJECTES!$C$14:$Z$5000,21,FALSE))</f>
        <v/>
      </c>
      <c r="N7221" s="100"/>
      <c r="O7221" s="72" t="s">
        <v>229</v>
      </c>
      <c r="P7221" s="101"/>
      <c r="Q7221" s="132"/>
      <c r="R7221" s="102"/>
      <c r="S7221" s="91"/>
    </row>
    <row r="7222" spans="1:19" s="104" customFormat="1" ht="12.75" customHeight="1" x14ac:dyDescent="0.25">
      <c r="A7222" s="121"/>
      <c r="B7222" s="92" t="str">
        <f>IF(E7222="","",VLOOKUP(E7222,[1]PROJECTES!$C$14:$G$5000,2,FALSE))</f>
        <v/>
      </c>
      <c r="C7222" s="121"/>
      <c r="D7222" s="93" t="str">
        <f>IF(E7222="","",VLOOKUP(E7222,[1]PROJECTES!$C$14:$G$5000,5,FALSE))</f>
        <v/>
      </c>
      <c r="E7222" s="117"/>
      <c r="F7222" s="95"/>
      <c r="G7222" s="96" t="str">
        <f>IF(E7222="","",VLOOKUP(E7222,[1]PROJECTES!$C$14:$G$5000,4,FALSE))</f>
        <v/>
      </c>
      <c r="H7222" s="118"/>
      <c r="I7222" s="97" t="str">
        <f>IF(H7222="","",VLOOKUP(H7222,BD!B$2:C$16,2,FALSE))</f>
        <v/>
      </c>
      <c r="J7222" s="98"/>
      <c r="K7222" s="135" t="str">
        <f t="shared" si="238"/>
        <v/>
      </c>
      <c r="L7222" s="99" t="str">
        <f t="shared" ca="1" si="239"/>
        <v>-</v>
      </c>
      <c r="M7222" s="93" t="str">
        <f>IF(E7222="","",VLOOKUP(E7222,[1]PROJECTES!$C$14:$Z$5000,21,FALSE))</f>
        <v/>
      </c>
      <c r="N7222" s="100"/>
      <c r="O7222" s="72" t="s">
        <v>229</v>
      </c>
      <c r="P7222" s="101"/>
      <c r="Q7222" s="132"/>
      <c r="R7222" s="102"/>
      <c r="S7222" s="91"/>
    </row>
    <row r="7223" spans="1:19" s="104" customFormat="1" ht="12.75" customHeight="1" x14ac:dyDescent="0.25">
      <c r="A7223" s="121"/>
      <c r="B7223" s="92" t="str">
        <f>IF(E7223="","",VLOOKUP(E7223,[1]PROJECTES!$C$14:$G$5000,2,FALSE))</f>
        <v/>
      </c>
      <c r="C7223" s="121"/>
      <c r="D7223" s="93" t="str">
        <f>IF(E7223="","",VLOOKUP(E7223,[1]PROJECTES!$C$14:$G$5000,5,FALSE))</f>
        <v/>
      </c>
      <c r="E7223" s="117"/>
      <c r="F7223" s="95"/>
      <c r="G7223" s="96" t="str">
        <f>IF(E7223="","",VLOOKUP(E7223,[1]PROJECTES!$C$14:$G$5000,4,FALSE))</f>
        <v/>
      </c>
      <c r="H7223" s="118"/>
      <c r="I7223" s="97" t="str">
        <f>IF(H7223="","",VLOOKUP(H7223,BD!B$2:C$16,2,FALSE))</f>
        <v/>
      </c>
      <c r="J7223" s="98"/>
      <c r="K7223" s="135" t="str">
        <f t="shared" si="238"/>
        <v/>
      </c>
      <c r="L7223" s="99" t="str">
        <f t="shared" ca="1" si="239"/>
        <v>-</v>
      </c>
      <c r="M7223" s="93" t="str">
        <f>IF(E7223="","",VLOOKUP(E7223,[1]PROJECTES!$C$14:$Z$5000,21,FALSE))</f>
        <v/>
      </c>
      <c r="N7223" s="100"/>
      <c r="O7223" s="72" t="s">
        <v>229</v>
      </c>
      <c r="P7223" s="101"/>
      <c r="Q7223" s="132"/>
      <c r="R7223" s="102"/>
      <c r="S7223" s="91"/>
    </row>
    <row r="7224" spans="1:19" s="104" customFormat="1" ht="12.75" customHeight="1" x14ac:dyDescent="0.25">
      <c r="A7224" s="121"/>
      <c r="B7224" s="92" t="str">
        <f>IF(E7224="","",VLOOKUP(E7224,[1]PROJECTES!$C$14:$G$5000,2,FALSE))</f>
        <v/>
      </c>
      <c r="C7224" s="121"/>
      <c r="D7224" s="93" t="str">
        <f>IF(E7224="","",VLOOKUP(E7224,[1]PROJECTES!$C$14:$G$5000,5,FALSE))</f>
        <v/>
      </c>
      <c r="E7224" s="117"/>
      <c r="F7224" s="95"/>
      <c r="G7224" s="96" t="str">
        <f>IF(E7224="","",VLOOKUP(E7224,[1]PROJECTES!$C$14:$G$5000,4,FALSE))</f>
        <v/>
      </c>
      <c r="H7224" s="118"/>
      <c r="I7224" s="97" t="str">
        <f>IF(H7224="","",VLOOKUP(H7224,BD!B$2:C$16,2,FALSE))</f>
        <v/>
      </c>
      <c r="J7224" s="98"/>
      <c r="K7224" s="135" t="str">
        <f t="shared" si="238"/>
        <v/>
      </c>
      <c r="L7224" s="99" t="str">
        <f t="shared" ca="1" si="239"/>
        <v>-</v>
      </c>
      <c r="M7224" s="93" t="str">
        <f>IF(E7224="","",VLOOKUP(E7224,[1]PROJECTES!$C$14:$Z$5000,21,FALSE))</f>
        <v/>
      </c>
      <c r="N7224" s="100"/>
      <c r="O7224" s="72" t="s">
        <v>229</v>
      </c>
      <c r="P7224" s="101"/>
      <c r="Q7224" s="132"/>
      <c r="R7224" s="102"/>
      <c r="S7224" s="91"/>
    </row>
    <row r="7225" spans="1:19" s="104" customFormat="1" ht="12.75" customHeight="1" x14ac:dyDescent="0.25">
      <c r="A7225" s="121"/>
      <c r="B7225" s="92" t="str">
        <f>IF(E7225="","",VLOOKUP(E7225,[1]PROJECTES!$C$14:$G$5000,2,FALSE))</f>
        <v/>
      </c>
      <c r="C7225" s="121"/>
      <c r="D7225" s="93" t="str">
        <f>IF(E7225="","",VLOOKUP(E7225,[1]PROJECTES!$C$14:$G$5000,5,FALSE))</f>
        <v/>
      </c>
      <c r="E7225" s="117"/>
      <c r="F7225" s="95"/>
      <c r="G7225" s="96" t="str">
        <f>IF(E7225="","",VLOOKUP(E7225,[1]PROJECTES!$C$14:$G$5000,4,FALSE))</f>
        <v/>
      </c>
      <c r="H7225" s="118"/>
      <c r="I7225" s="97" t="str">
        <f>IF(H7225="","",VLOOKUP(H7225,BD!B$2:C$16,2,FALSE))</f>
        <v/>
      </c>
      <c r="J7225" s="98"/>
      <c r="K7225" s="135" t="str">
        <f t="shared" si="238"/>
        <v/>
      </c>
      <c r="L7225" s="99" t="str">
        <f t="shared" ca="1" si="239"/>
        <v>-</v>
      </c>
      <c r="M7225" s="93" t="str">
        <f>IF(E7225="","",VLOOKUP(E7225,[1]PROJECTES!$C$14:$Z$5000,21,FALSE))</f>
        <v/>
      </c>
      <c r="N7225" s="100"/>
      <c r="O7225" s="72" t="s">
        <v>229</v>
      </c>
      <c r="P7225" s="101"/>
      <c r="Q7225" s="132"/>
      <c r="R7225" s="102"/>
      <c r="S7225" s="91"/>
    </row>
    <row r="7226" spans="1:19" s="104" customFormat="1" ht="12.75" customHeight="1" x14ac:dyDescent="0.25">
      <c r="A7226" s="121"/>
      <c r="B7226" s="92" t="str">
        <f>IF(E7226="","",VLOOKUP(E7226,[1]PROJECTES!$C$14:$G$5000,2,FALSE))</f>
        <v/>
      </c>
      <c r="C7226" s="121"/>
      <c r="D7226" s="93" t="str">
        <f>IF(E7226="","",VLOOKUP(E7226,[1]PROJECTES!$C$14:$G$5000,5,FALSE))</f>
        <v/>
      </c>
      <c r="E7226" s="117"/>
      <c r="F7226" s="95"/>
      <c r="G7226" s="96" t="str">
        <f>IF(E7226="","",VLOOKUP(E7226,[1]PROJECTES!$C$14:$G$5000,4,FALSE))</f>
        <v/>
      </c>
      <c r="H7226" s="118"/>
      <c r="I7226" s="97" t="str">
        <f>IF(H7226="","",VLOOKUP(H7226,BD!B$2:C$16,2,FALSE))</f>
        <v/>
      </c>
      <c r="J7226" s="98"/>
      <c r="K7226" s="135" t="str">
        <f t="shared" si="238"/>
        <v/>
      </c>
      <c r="L7226" s="99" t="str">
        <f t="shared" ca="1" si="239"/>
        <v>-</v>
      </c>
      <c r="M7226" s="93" t="str">
        <f>IF(E7226="","",VLOOKUP(E7226,[1]PROJECTES!$C$14:$Z$5000,21,FALSE))</f>
        <v/>
      </c>
      <c r="N7226" s="100"/>
      <c r="O7226" s="72" t="s">
        <v>229</v>
      </c>
      <c r="P7226" s="101"/>
      <c r="Q7226" s="132"/>
      <c r="R7226" s="102"/>
      <c r="S7226" s="91"/>
    </row>
    <row r="7227" spans="1:19" s="104" customFormat="1" ht="12.75" customHeight="1" x14ac:dyDescent="0.25">
      <c r="A7227" s="121"/>
      <c r="B7227" s="92" t="str">
        <f>IF(E7227="","",VLOOKUP(E7227,[1]PROJECTES!$C$14:$G$5000,2,FALSE))</f>
        <v/>
      </c>
      <c r="C7227" s="121"/>
      <c r="D7227" s="93" t="str">
        <f>IF(E7227="","",VLOOKUP(E7227,[1]PROJECTES!$C$14:$G$5000,5,FALSE))</f>
        <v/>
      </c>
      <c r="E7227" s="117"/>
      <c r="F7227" s="95"/>
      <c r="G7227" s="96" t="str">
        <f>IF(E7227="","",VLOOKUP(E7227,[1]PROJECTES!$C$14:$G$5000,4,FALSE))</f>
        <v/>
      </c>
      <c r="H7227" s="118"/>
      <c r="I7227" s="97" t="str">
        <f>IF(H7227="","",VLOOKUP(H7227,BD!B$2:C$16,2,FALSE))</f>
        <v/>
      </c>
      <c r="J7227" s="98"/>
      <c r="K7227" s="135" t="str">
        <f t="shared" si="238"/>
        <v/>
      </c>
      <c r="L7227" s="99" t="str">
        <f t="shared" ca="1" si="239"/>
        <v>-</v>
      </c>
      <c r="M7227" s="93" t="str">
        <f>IF(E7227="","",VLOOKUP(E7227,[1]PROJECTES!$C$14:$Z$5000,21,FALSE))</f>
        <v/>
      </c>
      <c r="N7227" s="100"/>
      <c r="O7227" s="72" t="s">
        <v>229</v>
      </c>
      <c r="P7227" s="101"/>
      <c r="Q7227" s="132"/>
      <c r="R7227" s="102"/>
      <c r="S7227" s="91"/>
    </row>
    <row r="7228" spans="1:19" s="104" customFormat="1" ht="12.75" customHeight="1" x14ac:dyDescent="0.25">
      <c r="A7228" s="121"/>
      <c r="B7228" s="92" t="str">
        <f>IF(E7228="","",VLOOKUP(E7228,[1]PROJECTES!$C$14:$G$5000,2,FALSE))</f>
        <v/>
      </c>
      <c r="C7228" s="121"/>
      <c r="D7228" s="93" t="str">
        <f>IF(E7228="","",VLOOKUP(E7228,[1]PROJECTES!$C$14:$G$5000,5,FALSE))</f>
        <v/>
      </c>
      <c r="E7228" s="117"/>
      <c r="F7228" s="95"/>
      <c r="G7228" s="96" t="str">
        <f>IF(E7228="","",VLOOKUP(E7228,[1]PROJECTES!$C$14:$G$5000,4,FALSE))</f>
        <v/>
      </c>
      <c r="H7228" s="118"/>
      <c r="I7228" s="97" t="str">
        <f>IF(H7228="","",VLOOKUP(H7228,BD!B$2:C$16,2,FALSE))</f>
        <v/>
      </c>
      <c r="J7228" s="98"/>
      <c r="K7228" s="135" t="str">
        <f t="shared" si="238"/>
        <v/>
      </c>
      <c r="L7228" s="99" t="str">
        <f t="shared" ca="1" si="239"/>
        <v>-</v>
      </c>
      <c r="M7228" s="93" t="str">
        <f>IF(E7228="","",VLOOKUP(E7228,[1]PROJECTES!$C$14:$Z$5000,21,FALSE))</f>
        <v/>
      </c>
      <c r="N7228" s="100"/>
      <c r="O7228" s="72" t="s">
        <v>229</v>
      </c>
      <c r="P7228" s="101"/>
      <c r="Q7228" s="132"/>
      <c r="R7228" s="102"/>
      <c r="S7228" s="91"/>
    </row>
    <row r="7229" spans="1:19" s="104" customFormat="1" ht="12.75" customHeight="1" x14ac:dyDescent="0.25">
      <c r="A7229" s="121"/>
      <c r="B7229" s="92" t="str">
        <f>IF(E7229="","",VLOOKUP(E7229,[1]PROJECTES!$C$14:$G$5000,2,FALSE))</f>
        <v/>
      </c>
      <c r="C7229" s="121"/>
      <c r="D7229" s="93" t="str">
        <f>IF(E7229="","",VLOOKUP(E7229,[1]PROJECTES!$C$14:$G$5000,5,FALSE))</f>
        <v/>
      </c>
      <c r="E7229" s="117"/>
      <c r="F7229" s="95"/>
      <c r="G7229" s="96" t="str">
        <f>IF(E7229="","",VLOOKUP(E7229,[1]PROJECTES!$C$14:$G$5000,4,FALSE))</f>
        <v/>
      </c>
      <c r="H7229" s="118"/>
      <c r="I7229" s="97" t="str">
        <f>IF(H7229="","",VLOOKUP(H7229,BD!B$2:C$16,2,FALSE))</f>
        <v/>
      </c>
      <c r="J7229" s="98"/>
      <c r="K7229" s="135" t="str">
        <f t="shared" si="238"/>
        <v/>
      </c>
      <c r="L7229" s="99" t="str">
        <f t="shared" ca="1" si="239"/>
        <v>-</v>
      </c>
      <c r="M7229" s="93" t="str">
        <f>IF(E7229="","",VLOOKUP(E7229,[1]PROJECTES!$C$14:$Z$5000,21,FALSE))</f>
        <v/>
      </c>
      <c r="N7229" s="100"/>
      <c r="O7229" s="72" t="s">
        <v>229</v>
      </c>
      <c r="P7229" s="101"/>
      <c r="Q7229" s="132"/>
      <c r="R7229" s="102"/>
      <c r="S7229" s="91"/>
    </row>
    <row r="7230" spans="1:19" s="104" customFormat="1" ht="12.75" customHeight="1" x14ac:dyDescent="0.25">
      <c r="A7230" s="121"/>
      <c r="B7230" s="92" t="str">
        <f>IF(E7230="","",VLOOKUP(E7230,[1]PROJECTES!$C$14:$G$5000,2,FALSE))</f>
        <v/>
      </c>
      <c r="C7230" s="121"/>
      <c r="D7230" s="93" t="str">
        <f>IF(E7230="","",VLOOKUP(E7230,[1]PROJECTES!$C$14:$G$5000,5,FALSE))</f>
        <v/>
      </c>
      <c r="E7230" s="117"/>
      <c r="F7230" s="95"/>
      <c r="G7230" s="96" t="str">
        <f>IF(E7230="","",VLOOKUP(E7230,[1]PROJECTES!$C$14:$G$5000,4,FALSE))</f>
        <v/>
      </c>
      <c r="H7230" s="118"/>
      <c r="I7230" s="97" t="str">
        <f>IF(H7230="","",VLOOKUP(H7230,BD!B$2:C$16,2,FALSE))</f>
        <v/>
      </c>
      <c r="J7230" s="98"/>
      <c r="K7230" s="135" t="str">
        <f t="shared" si="238"/>
        <v/>
      </c>
      <c r="L7230" s="99" t="str">
        <f t="shared" ca="1" si="239"/>
        <v>-</v>
      </c>
      <c r="M7230" s="93" t="str">
        <f>IF(E7230="","",VLOOKUP(E7230,[1]PROJECTES!$C$14:$Z$5000,21,FALSE))</f>
        <v/>
      </c>
      <c r="N7230" s="100"/>
      <c r="O7230" s="72" t="s">
        <v>229</v>
      </c>
      <c r="P7230" s="101"/>
      <c r="Q7230" s="132"/>
      <c r="R7230" s="102"/>
      <c r="S7230" s="91"/>
    </row>
    <row r="7231" spans="1:19" s="104" customFormat="1" ht="12.75" customHeight="1" x14ac:dyDescent="0.25">
      <c r="A7231" s="121"/>
      <c r="B7231" s="92" t="str">
        <f>IF(E7231="","",VLOOKUP(E7231,[1]PROJECTES!$C$14:$G$5000,2,FALSE))</f>
        <v/>
      </c>
      <c r="C7231" s="121"/>
      <c r="D7231" s="93" t="str">
        <f>IF(E7231="","",VLOOKUP(E7231,[1]PROJECTES!$C$14:$G$5000,5,FALSE))</f>
        <v/>
      </c>
      <c r="E7231" s="117"/>
      <c r="F7231" s="95"/>
      <c r="G7231" s="96" t="str">
        <f>IF(E7231="","",VLOOKUP(E7231,[1]PROJECTES!$C$14:$G$5000,4,FALSE))</f>
        <v/>
      </c>
      <c r="H7231" s="118"/>
      <c r="I7231" s="97" t="str">
        <f>IF(H7231="","",VLOOKUP(H7231,BD!B$2:C$16,2,FALSE))</f>
        <v/>
      </c>
      <c r="J7231" s="98"/>
      <c r="K7231" s="135" t="str">
        <f t="shared" si="238"/>
        <v/>
      </c>
      <c r="L7231" s="99" t="str">
        <f t="shared" ca="1" si="239"/>
        <v>-</v>
      </c>
      <c r="M7231" s="93" t="str">
        <f>IF(E7231="","",VLOOKUP(E7231,[1]PROJECTES!$C$14:$Z$5000,21,FALSE))</f>
        <v/>
      </c>
      <c r="N7231" s="100"/>
      <c r="O7231" s="72" t="s">
        <v>229</v>
      </c>
      <c r="P7231" s="101"/>
      <c r="Q7231" s="132"/>
      <c r="R7231" s="102"/>
      <c r="S7231" s="91"/>
    </row>
    <row r="7232" spans="1:19" s="104" customFormat="1" ht="12.75" customHeight="1" x14ac:dyDescent="0.25">
      <c r="A7232" s="121"/>
      <c r="B7232" s="92" t="str">
        <f>IF(E7232="","",VLOOKUP(E7232,[1]PROJECTES!$C$14:$G$5000,2,FALSE))</f>
        <v/>
      </c>
      <c r="C7232" s="121"/>
      <c r="D7232" s="93" t="str">
        <f>IF(E7232="","",VLOOKUP(E7232,[1]PROJECTES!$C$14:$G$5000,5,FALSE))</f>
        <v/>
      </c>
      <c r="E7232" s="117"/>
      <c r="F7232" s="95"/>
      <c r="G7232" s="96" t="str">
        <f>IF(E7232="","",VLOOKUP(E7232,[1]PROJECTES!$C$14:$G$5000,4,FALSE))</f>
        <v/>
      </c>
      <c r="H7232" s="118"/>
      <c r="I7232" s="97" t="str">
        <f>IF(H7232="","",VLOOKUP(H7232,BD!B$2:C$16,2,FALSE))</f>
        <v/>
      </c>
      <c r="J7232" s="98"/>
      <c r="K7232" s="135" t="str">
        <f t="shared" si="238"/>
        <v/>
      </c>
      <c r="L7232" s="99" t="str">
        <f t="shared" ca="1" si="239"/>
        <v>-</v>
      </c>
      <c r="M7232" s="93" t="str">
        <f>IF(E7232="","",VLOOKUP(E7232,[1]PROJECTES!$C$14:$Z$5000,21,FALSE))</f>
        <v/>
      </c>
      <c r="N7232" s="100"/>
      <c r="O7232" s="72" t="s">
        <v>229</v>
      </c>
      <c r="P7232" s="101"/>
      <c r="Q7232" s="132"/>
      <c r="R7232" s="102"/>
      <c r="S7232" s="91"/>
    </row>
    <row r="7233" spans="1:19" s="104" customFormat="1" ht="12.75" customHeight="1" x14ac:dyDescent="0.25">
      <c r="A7233" s="121"/>
      <c r="B7233" s="92" t="str">
        <f>IF(E7233="","",VLOOKUP(E7233,[1]PROJECTES!$C$14:$G$5000,2,FALSE))</f>
        <v/>
      </c>
      <c r="C7233" s="121"/>
      <c r="D7233" s="93" t="str">
        <f>IF(E7233="","",VLOOKUP(E7233,[1]PROJECTES!$C$14:$G$5000,5,FALSE))</f>
        <v/>
      </c>
      <c r="E7233" s="117"/>
      <c r="F7233" s="95"/>
      <c r="G7233" s="96" t="str">
        <f>IF(E7233="","",VLOOKUP(E7233,[1]PROJECTES!$C$14:$G$5000,4,FALSE))</f>
        <v/>
      </c>
      <c r="H7233" s="118"/>
      <c r="I7233" s="97" t="str">
        <f>IF(H7233="","",VLOOKUP(H7233,BD!B$2:C$16,2,FALSE))</f>
        <v/>
      </c>
      <c r="J7233" s="98"/>
      <c r="K7233" s="135" t="str">
        <f t="shared" si="238"/>
        <v/>
      </c>
      <c r="L7233" s="99" t="str">
        <f t="shared" ca="1" si="239"/>
        <v>-</v>
      </c>
      <c r="M7233" s="93" t="str">
        <f>IF(E7233="","",VLOOKUP(E7233,[1]PROJECTES!$C$14:$Z$5000,21,FALSE))</f>
        <v/>
      </c>
      <c r="N7233" s="100"/>
      <c r="O7233" s="72" t="s">
        <v>229</v>
      </c>
      <c r="P7233" s="101"/>
      <c r="Q7233" s="132"/>
      <c r="R7233" s="102"/>
      <c r="S7233" s="91"/>
    </row>
    <row r="7234" spans="1:19" s="104" customFormat="1" ht="12.75" customHeight="1" x14ac:dyDescent="0.25">
      <c r="A7234" s="121"/>
      <c r="B7234" s="92" t="str">
        <f>IF(E7234="","",VLOOKUP(E7234,[1]PROJECTES!$C$14:$G$5000,2,FALSE))</f>
        <v/>
      </c>
      <c r="C7234" s="121"/>
      <c r="D7234" s="93" t="str">
        <f>IF(E7234="","",VLOOKUP(E7234,[1]PROJECTES!$C$14:$G$5000,5,FALSE))</f>
        <v/>
      </c>
      <c r="E7234" s="117"/>
      <c r="F7234" s="95"/>
      <c r="G7234" s="96" t="str">
        <f>IF(E7234="","",VLOOKUP(E7234,[1]PROJECTES!$C$14:$G$5000,4,FALSE))</f>
        <v/>
      </c>
      <c r="H7234" s="118"/>
      <c r="I7234" s="97" t="str">
        <f>IF(H7234="","",VLOOKUP(H7234,BD!B$2:C$16,2,FALSE))</f>
        <v/>
      </c>
      <c r="J7234" s="98"/>
      <c r="K7234" s="135" t="str">
        <f t="shared" si="238"/>
        <v/>
      </c>
      <c r="L7234" s="99" t="str">
        <f t="shared" ca="1" si="239"/>
        <v>-</v>
      </c>
      <c r="M7234" s="93" t="str">
        <f>IF(E7234="","",VLOOKUP(E7234,[1]PROJECTES!$C$14:$Z$5000,21,FALSE))</f>
        <v/>
      </c>
      <c r="N7234" s="100"/>
      <c r="O7234" s="72" t="s">
        <v>229</v>
      </c>
      <c r="P7234" s="101"/>
      <c r="Q7234" s="132"/>
      <c r="R7234" s="102"/>
      <c r="S7234" s="91"/>
    </row>
    <row r="7235" spans="1:19" s="104" customFormat="1" ht="12.75" customHeight="1" x14ac:dyDescent="0.25">
      <c r="A7235" s="121"/>
      <c r="B7235" s="92" t="str">
        <f>IF(E7235="","",VLOOKUP(E7235,[1]PROJECTES!$C$14:$G$5000,2,FALSE))</f>
        <v/>
      </c>
      <c r="C7235" s="121"/>
      <c r="D7235" s="93" t="str">
        <f>IF(E7235="","",VLOOKUP(E7235,[1]PROJECTES!$C$14:$G$5000,5,FALSE))</f>
        <v/>
      </c>
      <c r="E7235" s="117"/>
      <c r="F7235" s="95"/>
      <c r="G7235" s="96" t="str">
        <f>IF(E7235="","",VLOOKUP(E7235,[1]PROJECTES!$C$14:$G$5000,4,FALSE))</f>
        <v/>
      </c>
      <c r="H7235" s="118"/>
      <c r="I7235" s="97" t="str">
        <f>IF(H7235="","",VLOOKUP(H7235,BD!B$2:C$16,2,FALSE))</f>
        <v/>
      </c>
      <c r="J7235" s="98"/>
      <c r="K7235" s="135" t="str">
        <f t="shared" si="238"/>
        <v/>
      </c>
      <c r="L7235" s="99" t="str">
        <f t="shared" ca="1" si="239"/>
        <v>-</v>
      </c>
      <c r="M7235" s="93" t="str">
        <f>IF(E7235="","",VLOOKUP(E7235,[1]PROJECTES!$C$14:$Z$5000,21,FALSE))</f>
        <v/>
      </c>
      <c r="N7235" s="100"/>
      <c r="O7235" s="72" t="s">
        <v>229</v>
      </c>
      <c r="P7235" s="101"/>
      <c r="Q7235" s="132"/>
      <c r="R7235" s="102"/>
      <c r="S7235" s="91"/>
    </row>
    <row r="7236" spans="1:19" s="104" customFormat="1" ht="12.75" customHeight="1" x14ac:dyDescent="0.25">
      <c r="A7236" s="121"/>
      <c r="B7236" s="92" t="str">
        <f>IF(E7236="","",VLOOKUP(E7236,[1]PROJECTES!$C$14:$G$5000,2,FALSE))</f>
        <v/>
      </c>
      <c r="C7236" s="121"/>
      <c r="D7236" s="93" t="str">
        <f>IF(E7236="","",VLOOKUP(E7236,[1]PROJECTES!$C$14:$G$5000,5,FALSE))</f>
        <v/>
      </c>
      <c r="E7236" s="117"/>
      <c r="F7236" s="95"/>
      <c r="G7236" s="96" t="str">
        <f>IF(E7236="","",VLOOKUP(E7236,[1]PROJECTES!$C$14:$G$5000,4,FALSE))</f>
        <v/>
      </c>
      <c r="H7236" s="118"/>
      <c r="I7236" s="97" t="str">
        <f>IF(H7236="","",VLOOKUP(H7236,BD!B$2:C$16,2,FALSE))</f>
        <v/>
      </c>
      <c r="J7236" s="98"/>
      <c r="K7236" s="135" t="str">
        <f t="shared" si="238"/>
        <v/>
      </c>
      <c r="L7236" s="99" t="str">
        <f t="shared" ca="1" si="239"/>
        <v>-</v>
      </c>
      <c r="M7236" s="93" t="str">
        <f>IF(E7236="","",VLOOKUP(E7236,[1]PROJECTES!$C$14:$Z$5000,21,FALSE))</f>
        <v/>
      </c>
      <c r="N7236" s="100"/>
      <c r="O7236" s="72" t="s">
        <v>229</v>
      </c>
      <c r="P7236" s="101"/>
      <c r="Q7236" s="132"/>
      <c r="R7236" s="102"/>
      <c r="S7236" s="91"/>
    </row>
    <row r="7237" spans="1:19" s="104" customFormat="1" ht="12.75" customHeight="1" x14ac:dyDescent="0.25">
      <c r="A7237" s="121"/>
      <c r="B7237" s="92" t="str">
        <f>IF(E7237="","",VLOOKUP(E7237,[1]PROJECTES!$C$14:$G$5000,2,FALSE))</f>
        <v/>
      </c>
      <c r="C7237" s="121"/>
      <c r="D7237" s="93" t="str">
        <f>IF(E7237="","",VLOOKUP(E7237,[1]PROJECTES!$C$14:$G$5000,5,FALSE))</f>
        <v/>
      </c>
      <c r="E7237" s="117"/>
      <c r="F7237" s="95"/>
      <c r="G7237" s="96" t="str">
        <f>IF(E7237="","",VLOOKUP(E7237,[1]PROJECTES!$C$14:$G$5000,4,FALSE))</f>
        <v/>
      </c>
      <c r="H7237" s="118"/>
      <c r="I7237" s="97" t="str">
        <f>IF(H7237="","",VLOOKUP(H7237,BD!B$2:C$16,2,FALSE))</f>
        <v/>
      </c>
      <c r="J7237" s="98"/>
      <c r="K7237" s="135" t="str">
        <f t="shared" si="238"/>
        <v/>
      </c>
      <c r="L7237" s="99" t="str">
        <f t="shared" ca="1" si="239"/>
        <v>-</v>
      </c>
      <c r="M7237" s="93" t="str">
        <f>IF(E7237="","",VLOOKUP(E7237,[1]PROJECTES!$C$14:$Z$5000,21,FALSE))</f>
        <v/>
      </c>
      <c r="N7237" s="100"/>
      <c r="O7237" s="72" t="s">
        <v>229</v>
      </c>
      <c r="P7237" s="101"/>
      <c r="Q7237" s="132"/>
      <c r="R7237" s="102"/>
      <c r="S7237" s="91"/>
    </row>
    <row r="7238" spans="1:19" s="104" customFormat="1" ht="12.75" customHeight="1" x14ac:dyDescent="0.25">
      <c r="A7238" s="121"/>
      <c r="B7238" s="92" t="str">
        <f>IF(E7238="","",VLOOKUP(E7238,[1]PROJECTES!$C$14:$G$5000,2,FALSE))</f>
        <v/>
      </c>
      <c r="C7238" s="121"/>
      <c r="D7238" s="93" t="str">
        <f>IF(E7238="","",VLOOKUP(E7238,[1]PROJECTES!$C$14:$G$5000,5,FALSE))</f>
        <v/>
      </c>
      <c r="E7238" s="117"/>
      <c r="F7238" s="95"/>
      <c r="G7238" s="96" t="str">
        <f>IF(E7238="","",VLOOKUP(E7238,[1]PROJECTES!$C$14:$G$5000,4,FALSE))</f>
        <v/>
      </c>
      <c r="H7238" s="118"/>
      <c r="I7238" s="97" t="str">
        <f>IF(H7238="","",VLOOKUP(H7238,BD!B$2:C$16,2,FALSE))</f>
        <v/>
      </c>
      <c r="J7238" s="98"/>
      <c r="K7238" s="135" t="str">
        <f t="shared" si="238"/>
        <v/>
      </c>
      <c r="L7238" s="99" t="str">
        <f t="shared" ca="1" si="239"/>
        <v>-</v>
      </c>
      <c r="M7238" s="93" t="str">
        <f>IF(E7238="","",VLOOKUP(E7238,[1]PROJECTES!$C$14:$Z$5000,21,FALSE))</f>
        <v/>
      </c>
      <c r="N7238" s="100"/>
      <c r="O7238" s="72" t="s">
        <v>229</v>
      </c>
      <c r="P7238" s="101"/>
      <c r="Q7238" s="132"/>
      <c r="R7238" s="102"/>
      <c r="S7238" s="91"/>
    </row>
    <row r="7239" spans="1:19" s="104" customFormat="1" ht="12.75" customHeight="1" x14ac:dyDescent="0.25">
      <c r="A7239" s="121"/>
      <c r="B7239" s="92" t="str">
        <f>IF(E7239="","",VLOOKUP(E7239,[1]PROJECTES!$C$14:$G$5000,2,FALSE))</f>
        <v/>
      </c>
      <c r="C7239" s="121"/>
      <c r="D7239" s="93" t="str">
        <f>IF(E7239="","",VLOOKUP(E7239,[1]PROJECTES!$C$14:$G$5000,5,FALSE))</f>
        <v/>
      </c>
      <c r="E7239" s="117"/>
      <c r="F7239" s="95"/>
      <c r="G7239" s="96" t="str">
        <f>IF(E7239="","",VLOOKUP(E7239,[1]PROJECTES!$C$14:$G$5000,4,FALSE))</f>
        <v/>
      </c>
      <c r="H7239" s="118"/>
      <c r="I7239" s="97" t="str">
        <f>IF(H7239="","",VLOOKUP(H7239,BD!B$2:C$16,2,FALSE))</f>
        <v/>
      </c>
      <c r="J7239" s="98"/>
      <c r="K7239" s="135" t="str">
        <f t="shared" si="238"/>
        <v/>
      </c>
      <c r="L7239" s="99" t="str">
        <f t="shared" ca="1" si="239"/>
        <v>-</v>
      </c>
      <c r="M7239" s="93" t="str">
        <f>IF(E7239="","",VLOOKUP(E7239,[1]PROJECTES!$C$14:$Z$5000,21,FALSE))</f>
        <v/>
      </c>
      <c r="N7239" s="100"/>
      <c r="O7239" s="72" t="s">
        <v>229</v>
      </c>
      <c r="P7239" s="101"/>
      <c r="Q7239" s="132"/>
      <c r="R7239" s="102"/>
      <c r="S7239" s="91"/>
    </row>
    <row r="7240" spans="1:19" s="104" customFormat="1" ht="12.75" customHeight="1" x14ac:dyDescent="0.25">
      <c r="A7240" s="121"/>
      <c r="B7240" s="92" t="str">
        <f>IF(E7240="","",VLOOKUP(E7240,[1]PROJECTES!$C$14:$G$5000,2,FALSE))</f>
        <v/>
      </c>
      <c r="C7240" s="121"/>
      <c r="D7240" s="93" t="str">
        <f>IF(E7240="","",VLOOKUP(E7240,[1]PROJECTES!$C$14:$G$5000,5,FALSE))</f>
        <v/>
      </c>
      <c r="E7240" s="117"/>
      <c r="F7240" s="95"/>
      <c r="G7240" s="96" t="str">
        <f>IF(E7240="","",VLOOKUP(E7240,[1]PROJECTES!$C$14:$G$5000,4,FALSE))</f>
        <v/>
      </c>
      <c r="H7240" s="118"/>
      <c r="I7240" s="97" t="str">
        <f>IF(H7240="","",VLOOKUP(H7240,BD!B$2:C$16,2,FALSE))</f>
        <v/>
      </c>
      <c r="J7240" s="98"/>
      <c r="K7240" s="135" t="str">
        <f t="shared" si="238"/>
        <v/>
      </c>
      <c r="L7240" s="99" t="str">
        <f t="shared" ca="1" si="239"/>
        <v>-</v>
      </c>
      <c r="M7240" s="93" t="str">
        <f>IF(E7240="","",VLOOKUP(E7240,[1]PROJECTES!$C$14:$Z$5000,21,FALSE))</f>
        <v/>
      </c>
      <c r="N7240" s="100"/>
      <c r="O7240" s="72" t="s">
        <v>229</v>
      </c>
      <c r="P7240" s="101"/>
      <c r="Q7240" s="132"/>
      <c r="R7240" s="102"/>
      <c r="S7240" s="91"/>
    </row>
    <row r="7241" spans="1:19" s="104" customFormat="1" ht="12.75" customHeight="1" x14ac:dyDescent="0.25">
      <c r="A7241" s="121"/>
      <c r="B7241" s="92" t="str">
        <f>IF(E7241="","",VLOOKUP(E7241,[1]PROJECTES!$C$14:$G$5000,2,FALSE))</f>
        <v/>
      </c>
      <c r="C7241" s="121"/>
      <c r="D7241" s="93" t="str">
        <f>IF(E7241="","",VLOOKUP(E7241,[1]PROJECTES!$C$14:$G$5000,5,FALSE))</f>
        <v/>
      </c>
      <c r="E7241" s="117"/>
      <c r="F7241" s="95"/>
      <c r="G7241" s="96" t="str">
        <f>IF(E7241="","",VLOOKUP(E7241,[1]PROJECTES!$C$14:$G$5000,4,FALSE))</f>
        <v/>
      </c>
      <c r="H7241" s="118"/>
      <c r="I7241" s="97" t="str">
        <f>IF(H7241="","",VLOOKUP(H7241,BD!B$2:C$16,2,FALSE))</f>
        <v/>
      </c>
      <c r="J7241" s="98"/>
      <c r="K7241" s="135" t="str">
        <f t="shared" si="238"/>
        <v/>
      </c>
      <c r="L7241" s="99" t="str">
        <f t="shared" ca="1" si="239"/>
        <v>-</v>
      </c>
      <c r="M7241" s="93" t="str">
        <f>IF(E7241="","",VLOOKUP(E7241,[1]PROJECTES!$C$14:$Z$5000,21,FALSE))</f>
        <v/>
      </c>
      <c r="N7241" s="100"/>
      <c r="O7241" s="72" t="s">
        <v>229</v>
      </c>
      <c r="P7241" s="101"/>
      <c r="Q7241" s="132"/>
      <c r="R7241" s="102"/>
      <c r="S7241" s="91"/>
    </row>
    <row r="7242" spans="1:19" s="104" customFormat="1" ht="12.75" customHeight="1" x14ac:dyDescent="0.25">
      <c r="A7242" s="121"/>
      <c r="B7242" s="92" t="str">
        <f>IF(E7242="","",VLOOKUP(E7242,[1]PROJECTES!$C$14:$G$5000,2,FALSE))</f>
        <v/>
      </c>
      <c r="C7242" s="121"/>
      <c r="D7242" s="93" t="str">
        <f>IF(E7242="","",VLOOKUP(E7242,[1]PROJECTES!$C$14:$G$5000,5,FALSE))</f>
        <v/>
      </c>
      <c r="E7242" s="117"/>
      <c r="F7242" s="95"/>
      <c r="G7242" s="96" t="str">
        <f>IF(E7242="","",VLOOKUP(E7242,[1]PROJECTES!$C$14:$G$5000,4,FALSE))</f>
        <v/>
      </c>
      <c r="H7242" s="118"/>
      <c r="I7242" s="97" t="str">
        <f>IF(H7242="","",VLOOKUP(H7242,BD!B$2:C$16,2,FALSE))</f>
        <v/>
      </c>
      <c r="J7242" s="98"/>
      <c r="K7242" s="135" t="str">
        <f t="shared" si="238"/>
        <v/>
      </c>
      <c r="L7242" s="99" t="str">
        <f t="shared" ca="1" si="239"/>
        <v>-</v>
      </c>
      <c r="M7242" s="93" t="str">
        <f>IF(E7242="","",VLOOKUP(E7242,[1]PROJECTES!$C$14:$Z$5000,21,FALSE))</f>
        <v/>
      </c>
      <c r="N7242" s="100"/>
      <c r="O7242" s="72" t="s">
        <v>229</v>
      </c>
      <c r="P7242" s="101"/>
      <c r="Q7242" s="132"/>
      <c r="R7242" s="102"/>
      <c r="S7242" s="91"/>
    </row>
    <row r="7243" spans="1:19" s="104" customFormat="1" ht="12.75" customHeight="1" x14ac:dyDescent="0.25">
      <c r="A7243" s="121"/>
      <c r="B7243" s="92" t="str">
        <f>IF(E7243="","",VLOOKUP(E7243,[1]PROJECTES!$C$14:$G$5000,2,FALSE))</f>
        <v/>
      </c>
      <c r="C7243" s="121"/>
      <c r="D7243" s="93" t="str">
        <f>IF(E7243="","",VLOOKUP(E7243,[1]PROJECTES!$C$14:$G$5000,5,FALSE))</f>
        <v/>
      </c>
      <c r="E7243" s="117"/>
      <c r="F7243" s="95"/>
      <c r="G7243" s="96" t="str">
        <f>IF(E7243="","",VLOOKUP(E7243,[1]PROJECTES!$C$14:$G$5000,4,FALSE))</f>
        <v/>
      </c>
      <c r="H7243" s="118"/>
      <c r="I7243" s="97" t="str">
        <f>IF(H7243="","",VLOOKUP(H7243,BD!B$2:C$16,2,FALSE))</f>
        <v/>
      </c>
      <c r="J7243" s="98"/>
      <c r="K7243" s="135" t="str">
        <f t="shared" si="238"/>
        <v/>
      </c>
      <c r="L7243" s="99" t="str">
        <f t="shared" ca="1" si="239"/>
        <v>-</v>
      </c>
      <c r="M7243" s="93" t="str">
        <f>IF(E7243="","",VLOOKUP(E7243,[1]PROJECTES!$C$14:$Z$5000,21,FALSE))</f>
        <v/>
      </c>
      <c r="N7243" s="100"/>
      <c r="O7243" s="72" t="s">
        <v>229</v>
      </c>
      <c r="P7243" s="101"/>
      <c r="Q7243" s="132"/>
      <c r="R7243" s="102"/>
      <c r="S7243" s="91"/>
    </row>
    <row r="7244" spans="1:19" s="104" customFormat="1" ht="12.75" customHeight="1" x14ac:dyDescent="0.25">
      <c r="A7244" s="121"/>
      <c r="B7244" s="92" t="str">
        <f>IF(E7244="","",VLOOKUP(E7244,[1]PROJECTES!$C$14:$G$5000,2,FALSE))</f>
        <v/>
      </c>
      <c r="C7244" s="121"/>
      <c r="D7244" s="93" t="str">
        <f>IF(E7244="","",VLOOKUP(E7244,[1]PROJECTES!$C$14:$G$5000,5,FALSE))</f>
        <v/>
      </c>
      <c r="E7244" s="117"/>
      <c r="F7244" s="95"/>
      <c r="G7244" s="96" t="str">
        <f>IF(E7244="","",VLOOKUP(E7244,[1]PROJECTES!$C$14:$G$5000,4,FALSE))</f>
        <v/>
      </c>
      <c r="H7244" s="118"/>
      <c r="I7244" s="97" t="str">
        <f>IF(H7244="","",VLOOKUP(H7244,BD!B$2:C$16,2,FALSE))</f>
        <v/>
      </c>
      <c r="J7244" s="98"/>
      <c r="K7244" s="135" t="str">
        <f t="shared" si="238"/>
        <v/>
      </c>
      <c r="L7244" s="99" t="str">
        <f t="shared" ca="1" si="239"/>
        <v>-</v>
      </c>
      <c r="M7244" s="93" t="str">
        <f>IF(E7244="","",VLOOKUP(E7244,[1]PROJECTES!$C$14:$Z$5000,21,FALSE))</f>
        <v/>
      </c>
      <c r="N7244" s="100"/>
      <c r="O7244" s="72" t="s">
        <v>229</v>
      </c>
      <c r="P7244" s="101"/>
      <c r="Q7244" s="132"/>
      <c r="R7244" s="102"/>
      <c r="S7244" s="91"/>
    </row>
    <row r="7245" spans="1:19" s="104" customFormat="1" ht="12.75" customHeight="1" x14ac:dyDescent="0.25">
      <c r="A7245" s="121"/>
      <c r="B7245" s="92" t="str">
        <f>IF(E7245="","",VLOOKUP(E7245,[1]PROJECTES!$C$14:$G$5000,2,FALSE))</f>
        <v/>
      </c>
      <c r="C7245" s="121"/>
      <c r="D7245" s="93" t="str">
        <f>IF(E7245="","",VLOOKUP(E7245,[1]PROJECTES!$C$14:$G$5000,5,FALSE))</f>
        <v/>
      </c>
      <c r="E7245" s="117"/>
      <c r="F7245" s="95"/>
      <c r="G7245" s="96" t="str">
        <f>IF(E7245="","",VLOOKUP(E7245,[1]PROJECTES!$C$14:$G$5000,4,FALSE))</f>
        <v/>
      </c>
      <c r="H7245" s="118"/>
      <c r="I7245" s="97" t="str">
        <f>IF(H7245="","",VLOOKUP(H7245,BD!B$2:C$16,2,FALSE))</f>
        <v/>
      </c>
      <c r="J7245" s="98"/>
      <c r="K7245" s="135" t="str">
        <f t="shared" si="238"/>
        <v/>
      </c>
      <c r="L7245" s="99" t="str">
        <f t="shared" ca="1" si="239"/>
        <v>-</v>
      </c>
      <c r="M7245" s="93" t="str">
        <f>IF(E7245="","",VLOOKUP(E7245,[1]PROJECTES!$C$14:$Z$5000,21,FALSE))</f>
        <v/>
      </c>
      <c r="N7245" s="100"/>
      <c r="O7245" s="72" t="s">
        <v>229</v>
      </c>
      <c r="P7245" s="101"/>
      <c r="Q7245" s="132"/>
      <c r="R7245" s="102"/>
      <c r="S7245" s="91"/>
    </row>
    <row r="7246" spans="1:19" s="104" customFormat="1" ht="12.75" customHeight="1" x14ac:dyDescent="0.25">
      <c r="A7246" s="121"/>
      <c r="B7246" s="92" t="str">
        <f>IF(E7246="","",VLOOKUP(E7246,[1]PROJECTES!$C$14:$G$5000,2,FALSE))</f>
        <v/>
      </c>
      <c r="C7246" s="121"/>
      <c r="D7246" s="93" t="str">
        <f>IF(E7246="","",VLOOKUP(E7246,[1]PROJECTES!$C$14:$G$5000,5,FALSE))</f>
        <v/>
      </c>
      <c r="E7246" s="117"/>
      <c r="F7246" s="95"/>
      <c r="G7246" s="96" t="str">
        <f>IF(E7246="","",VLOOKUP(E7246,[1]PROJECTES!$C$14:$G$5000,4,FALSE))</f>
        <v/>
      </c>
      <c r="H7246" s="118"/>
      <c r="I7246" s="97" t="str">
        <f>IF(H7246="","",VLOOKUP(H7246,BD!B$2:C$16,2,FALSE))</f>
        <v/>
      </c>
      <c r="J7246" s="98"/>
      <c r="K7246" s="135" t="str">
        <f t="shared" si="238"/>
        <v/>
      </c>
      <c r="L7246" s="99" t="str">
        <f t="shared" ca="1" si="239"/>
        <v>-</v>
      </c>
      <c r="M7246" s="93" t="str">
        <f>IF(E7246="","",VLOOKUP(E7246,[1]PROJECTES!$C$14:$Z$5000,21,FALSE))</f>
        <v/>
      </c>
      <c r="N7246" s="100"/>
      <c r="O7246" s="72" t="s">
        <v>229</v>
      </c>
      <c r="P7246" s="101"/>
      <c r="Q7246" s="132"/>
      <c r="R7246" s="102"/>
      <c r="S7246" s="91"/>
    </row>
    <row r="7247" spans="1:19" s="104" customFormat="1" ht="12.75" customHeight="1" x14ac:dyDescent="0.25">
      <c r="A7247" s="121"/>
      <c r="B7247" s="92" t="str">
        <f>IF(E7247="","",VLOOKUP(E7247,[1]PROJECTES!$C$14:$G$5000,2,FALSE))</f>
        <v/>
      </c>
      <c r="C7247" s="121"/>
      <c r="D7247" s="93" t="str">
        <f>IF(E7247="","",VLOOKUP(E7247,[1]PROJECTES!$C$14:$G$5000,5,FALSE))</f>
        <v/>
      </c>
      <c r="E7247" s="117"/>
      <c r="F7247" s="95"/>
      <c r="G7247" s="96" t="str">
        <f>IF(E7247="","",VLOOKUP(E7247,[1]PROJECTES!$C$14:$G$5000,4,FALSE))</f>
        <v/>
      </c>
      <c r="H7247" s="118"/>
      <c r="I7247" s="97" t="str">
        <f>IF(H7247="","",VLOOKUP(H7247,BD!B$2:C$16,2,FALSE))</f>
        <v/>
      </c>
      <c r="J7247" s="98"/>
      <c r="K7247" s="135" t="str">
        <f t="shared" si="238"/>
        <v/>
      </c>
      <c r="L7247" s="99" t="str">
        <f t="shared" ca="1" si="239"/>
        <v>-</v>
      </c>
      <c r="M7247" s="93" t="str">
        <f>IF(E7247="","",VLOOKUP(E7247,[1]PROJECTES!$C$14:$Z$5000,21,FALSE))</f>
        <v/>
      </c>
      <c r="N7247" s="100"/>
      <c r="O7247" s="72" t="s">
        <v>229</v>
      </c>
      <c r="P7247" s="101"/>
      <c r="Q7247" s="132"/>
      <c r="R7247" s="102"/>
      <c r="S7247" s="91"/>
    </row>
    <row r="7248" spans="1:19" s="104" customFormat="1" ht="12.75" customHeight="1" x14ac:dyDescent="0.25">
      <c r="A7248" s="121"/>
      <c r="B7248" s="92" t="str">
        <f>IF(E7248="","",VLOOKUP(E7248,[1]PROJECTES!$C$14:$G$5000,2,FALSE))</f>
        <v/>
      </c>
      <c r="C7248" s="121"/>
      <c r="D7248" s="93" t="str">
        <f>IF(E7248="","",VLOOKUP(E7248,[1]PROJECTES!$C$14:$G$5000,5,FALSE))</f>
        <v/>
      </c>
      <c r="E7248" s="117"/>
      <c r="F7248" s="95"/>
      <c r="G7248" s="96" t="str">
        <f>IF(E7248="","",VLOOKUP(E7248,[1]PROJECTES!$C$14:$G$5000,4,FALSE))</f>
        <v/>
      </c>
      <c r="H7248" s="118"/>
      <c r="I7248" s="97" t="str">
        <f>IF(H7248="","",VLOOKUP(H7248,BD!B$2:C$16,2,FALSE))</f>
        <v/>
      </c>
      <c r="J7248" s="98"/>
      <c r="K7248" s="135" t="str">
        <f t="shared" si="238"/>
        <v/>
      </c>
      <c r="L7248" s="99" t="str">
        <f t="shared" ca="1" si="239"/>
        <v>-</v>
      </c>
      <c r="M7248" s="93" t="str">
        <f>IF(E7248="","",VLOOKUP(E7248,[1]PROJECTES!$C$14:$Z$5000,21,FALSE))</f>
        <v/>
      </c>
      <c r="N7248" s="100"/>
      <c r="O7248" s="72" t="s">
        <v>229</v>
      </c>
      <c r="P7248" s="101"/>
      <c r="Q7248" s="132"/>
      <c r="R7248" s="102"/>
      <c r="S7248" s="91"/>
    </row>
    <row r="7249" spans="1:19" s="104" customFormat="1" ht="12.75" customHeight="1" x14ac:dyDescent="0.25">
      <c r="A7249" s="121"/>
      <c r="B7249" s="92" t="str">
        <f>IF(E7249="","",VLOOKUP(E7249,[1]PROJECTES!$C$14:$G$5000,2,FALSE))</f>
        <v/>
      </c>
      <c r="C7249" s="121"/>
      <c r="D7249" s="93" t="str">
        <f>IF(E7249="","",VLOOKUP(E7249,[1]PROJECTES!$C$14:$G$5000,5,FALSE))</f>
        <v/>
      </c>
      <c r="E7249" s="117"/>
      <c r="F7249" s="95"/>
      <c r="G7249" s="96" t="str">
        <f>IF(E7249="","",VLOOKUP(E7249,[1]PROJECTES!$C$14:$G$5000,4,FALSE))</f>
        <v/>
      </c>
      <c r="H7249" s="118"/>
      <c r="I7249" s="97" t="str">
        <f>IF(H7249="","",VLOOKUP(H7249,BD!B$2:C$16,2,FALSE))</f>
        <v/>
      </c>
      <c r="J7249" s="98"/>
      <c r="K7249" s="135" t="str">
        <f t="shared" si="238"/>
        <v/>
      </c>
      <c r="L7249" s="99" t="str">
        <f t="shared" ca="1" si="239"/>
        <v>-</v>
      </c>
      <c r="M7249" s="93" t="str">
        <f>IF(E7249="","",VLOOKUP(E7249,[1]PROJECTES!$C$14:$Z$5000,21,FALSE))</f>
        <v/>
      </c>
      <c r="N7249" s="100"/>
      <c r="O7249" s="72" t="s">
        <v>229</v>
      </c>
      <c r="P7249" s="101"/>
      <c r="Q7249" s="132"/>
      <c r="R7249" s="102"/>
      <c r="S7249" s="91"/>
    </row>
    <row r="7250" spans="1:19" s="104" customFormat="1" ht="12.75" customHeight="1" x14ac:dyDescent="0.25">
      <c r="A7250" s="121"/>
      <c r="B7250" s="92" t="str">
        <f>IF(E7250="","",VLOOKUP(E7250,[1]PROJECTES!$C$14:$G$5000,2,FALSE))</f>
        <v/>
      </c>
      <c r="C7250" s="121"/>
      <c r="D7250" s="93" t="str">
        <f>IF(E7250="","",VLOOKUP(E7250,[1]PROJECTES!$C$14:$G$5000,5,FALSE))</f>
        <v/>
      </c>
      <c r="E7250" s="117"/>
      <c r="F7250" s="95"/>
      <c r="G7250" s="96" t="str">
        <f>IF(E7250="","",VLOOKUP(E7250,[1]PROJECTES!$C$14:$G$5000,4,FALSE))</f>
        <v/>
      </c>
      <c r="H7250" s="118"/>
      <c r="I7250" s="97" t="str">
        <f>IF(H7250="","",VLOOKUP(H7250,BD!B$2:C$16,2,FALSE))</f>
        <v/>
      </c>
      <c r="J7250" s="98"/>
      <c r="K7250" s="135" t="str">
        <f t="shared" si="238"/>
        <v/>
      </c>
      <c r="L7250" s="99" t="str">
        <f t="shared" ca="1" si="239"/>
        <v>-</v>
      </c>
      <c r="M7250" s="93" t="str">
        <f>IF(E7250="","",VLOOKUP(E7250,[1]PROJECTES!$C$14:$Z$5000,21,FALSE))</f>
        <v/>
      </c>
      <c r="N7250" s="100"/>
      <c r="O7250" s="72" t="s">
        <v>229</v>
      </c>
      <c r="P7250" s="101"/>
      <c r="Q7250" s="132"/>
      <c r="R7250" s="102"/>
      <c r="S7250" s="91"/>
    </row>
    <row r="7251" spans="1:19" s="104" customFormat="1" ht="12.75" customHeight="1" x14ac:dyDescent="0.25">
      <c r="A7251" s="121"/>
      <c r="B7251" s="92" t="str">
        <f>IF(E7251="","",VLOOKUP(E7251,[1]PROJECTES!$C$14:$G$5000,2,FALSE))</f>
        <v/>
      </c>
      <c r="C7251" s="121"/>
      <c r="D7251" s="93" t="str">
        <f>IF(E7251="","",VLOOKUP(E7251,[1]PROJECTES!$C$14:$G$5000,5,FALSE))</f>
        <v/>
      </c>
      <c r="E7251" s="117"/>
      <c r="F7251" s="95"/>
      <c r="G7251" s="96" t="str">
        <f>IF(E7251="","",VLOOKUP(E7251,[1]PROJECTES!$C$14:$G$5000,4,FALSE))</f>
        <v/>
      </c>
      <c r="H7251" s="118"/>
      <c r="I7251" s="97" t="str">
        <f>IF(H7251="","",VLOOKUP(H7251,BD!B$2:C$16,2,FALSE))</f>
        <v/>
      </c>
      <c r="J7251" s="98"/>
      <c r="K7251" s="135" t="str">
        <f t="shared" si="238"/>
        <v/>
      </c>
      <c r="L7251" s="99" t="str">
        <f t="shared" ca="1" si="239"/>
        <v>-</v>
      </c>
      <c r="M7251" s="93" t="str">
        <f>IF(E7251="","",VLOOKUP(E7251,[1]PROJECTES!$C$14:$Z$5000,21,FALSE))</f>
        <v/>
      </c>
      <c r="N7251" s="100"/>
      <c r="O7251" s="72" t="s">
        <v>229</v>
      </c>
      <c r="P7251" s="101"/>
      <c r="Q7251" s="132"/>
      <c r="R7251" s="102"/>
      <c r="S7251" s="91"/>
    </row>
    <row r="7252" spans="1:19" s="104" customFormat="1" ht="12.75" customHeight="1" x14ac:dyDescent="0.25">
      <c r="A7252" s="121"/>
      <c r="B7252" s="92" t="str">
        <f>IF(E7252="","",VLOOKUP(E7252,[1]PROJECTES!$C$14:$G$5000,2,FALSE))</f>
        <v/>
      </c>
      <c r="C7252" s="121"/>
      <c r="D7252" s="93" t="str">
        <f>IF(E7252="","",VLOOKUP(E7252,[1]PROJECTES!$C$14:$G$5000,5,FALSE))</f>
        <v/>
      </c>
      <c r="E7252" s="117"/>
      <c r="F7252" s="95"/>
      <c r="G7252" s="96" t="str">
        <f>IF(E7252="","",VLOOKUP(E7252,[1]PROJECTES!$C$14:$G$5000,4,FALSE))</f>
        <v/>
      </c>
      <c r="H7252" s="118"/>
      <c r="I7252" s="97" t="str">
        <f>IF(H7252="","",VLOOKUP(H7252,BD!B$2:C$16,2,FALSE))</f>
        <v/>
      </c>
      <c r="J7252" s="98"/>
      <c r="K7252" s="135" t="str">
        <f t="shared" si="238"/>
        <v/>
      </c>
      <c r="L7252" s="99" t="str">
        <f t="shared" ca="1" si="239"/>
        <v>-</v>
      </c>
      <c r="M7252" s="93" t="str">
        <f>IF(E7252="","",VLOOKUP(E7252,[1]PROJECTES!$C$14:$Z$5000,21,FALSE))</f>
        <v/>
      </c>
      <c r="N7252" s="100"/>
      <c r="O7252" s="72" t="s">
        <v>229</v>
      </c>
      <c r="P7252" s="101"/>
      <c r="Q7252" s="132"/>
      <c r="R7252" s="102"/>
      <c r="S7252" s="91"/>
    </row>
    <row r="7253" spans="1:19" s="104" customFormat="1" ht="12.75" customHeight="1" x14ac:dyDescent="0.25">
      <c r="A7253" s="121"/>
      <c r="B7253" s="92" t="str">
        <f>IF(E7253="","",VLOOKUP(E7253,[1]PROJECTES!$C$14:$G$5000,2,FALSE))</f>
        <v/>
      </c>
      <c r="C7253" s="121"/>
      <c r="D7253" s="93" t="str">
        <f>IF(E7253="","",VLOOKUP(E7253,[1]PROJECTES!$C$14:$G$5000,5,FALSE))</f>
        <v/>
      </c>
      <c r="E7253" s="117"/>
      <c r="F7253" s="95"/>
      <c r="G7253" s="96" t="str">
        <f>IF(E7253="","",VLOOKUP(E7253,[1]PROJECTES!$C$14:$G$5000,4,FALSE))</f>
        <v/>
      </c>
      <c r="H7253" s="118"/>
      <c r="I7253" s="97" t="str">
        <f>IF(H7253="","",VLOOKUP(H7253,BD!B$2:C$16,2,FALSE))</f>
        <v/>
      </c>
      <c r="J7253" s="98"/>
      <c r="K7253" s="135" t="str">
        <f t="shared" si="238"/>
        <v/>
      </c>
      <c r="L7253" s="99" t="str">
        <f t="shared" ca="1" si="239"/>
        <v>-</v>
      </c>
      <c r="M7253" s="93" t="str">
        <f>IF(E7253="","",VLOOKUP(E7253,[1]PROJECTES!$C$14:$Z$5000,21,FALSE))</f>
        <v/>
      </c>
      <c r="N7253" s="100"/>
      <c r="O7253" s="72" t="s">
        <v>229</v>
      </c>
      <c r="P7253" s="101"/>
      <c r="Q7253" s="132"/>
      <c r="R7253" s="102"/>
      <c r="S7253" s="91"/>
    </row>
    <row r="7254" spans="1:19" s="104" customFormat="1" ht="12.75" customHeight="1" x14ac:dyDescent="0.25">
      <c r="A7254" s="121"/>
      <c r="B7254" s="92" t="str">
        <f>IF(E7254="","",VLOOKUP(E7254,[1]PROJECTES!$C$14:$G$5000,2,FALSE))</f>
        <v/>
      </c>
      <c r="C7254" s="121"/>
      <c r="D7254" s="93" t="str">
        <f>IF(E7254="","",VLOOKUP(E7254,[1]PROJECTES!$C$14:$G$5000,5,FALSE))</f>
        <v/>
      </c>
      <c r="E7254" s="117"/>
      <c r="F7254" s="95"/>
      <c r="G7254" s="96" t="str">
        <f>IF(E7254="","",VLOOKUP(E7254,[1]PROJECTES!$C$14:$G$5000,4,FALSE))</f>
        <v/>
      </c>
      <c r="H7254" s="118"/>
      <c r="I7254" s="97" t="str">
        <f>IF(H7254="","",VLOOKUP(H7254,BD!B$2:C$16,2,FALSE))</f>
        <v/>
      </c>
      <c r="J7254" s="98"/>
      <c r="K7254" s="135" t="str">
        <f t="shared" si="238"/>
        <v/>
      </c>
      <c r="L7254" s="99" t="str">
        <f t="shared" ca="1" si="239"/>
        <v>-</v>
      </c>
      <c r="M7254" s="93" t="str">
        <f>IF(E7254="","",VLOOKUP(E7254,[1]PROJECTES!$C$14:$Z$5000,21,FALSE))</f>
        <v/>
      </c>
      <c r="N7254" s="100"/>
      <c r="O7254" s="72" t="s">
        <v>229</v>
      </c>
      <c r="P7254" s="101"/>
      <c r="Q7254" s="132"/>
      <c r="R7254" s="102"/>
      <c r="S7254" s="91"/>
    </row>
    <row r="7255" spans="1:19" s="104" customFormat="1" ht="12.75" customHeight="1" x14ac:dyDescent="0.25">
      <c r="A7255" s="121"/>
      <c r="B7255" s="92" t="str">
        <f>IF(E7255="","",VLOOKUP(E7255,[1]PROJECTES!$C$14:$G$5000,2,FALSE))</f>
        <v/>
      </c>
      <c r="C7255" s="121"/>
      <c r="D7255" s="93" t="str">
        <f>IF(E7255="","",VLOOKUP(E7255,[1]PROJECTES!$C$14:$G$5000,5,FALSE))</f>
        <v/>
      </c>
      <c r="E7255" s="117"/>
      <c r="F7255" s="95"/>
      <c r="G7255" s="96" t="str">
        <f>IF(E7255="","",VLOOKUP(E7255,[1]PROJECTES!$C$14:$G$5000,4,FALSE))</f>
        <v/>
      </c>
      <c r="H7255" s="118"/>
      <c r="I7255" s="97" t="str">
        <f>IF(H7255="","",VLOOKUP(H7255,BD!B$2:C$16,2,FALSE))</f>
        <v/>
      </c>
      <c r="J7255" s="98"/>
      <c r="K7255" s="135" t="str">
        <f t="shared" si="238"/>
        <v/>
      </c>
      <c r="L7255" s="99" t="str">
        <f t="shared" ca="1" si="239"/>
        <v>-</v>
      </c>
      <c r="M7255" s="93" t="str">
        <f>IF(E7255="","",VLOOKUP(E7255,[1]PROJECTES!$C$14:$Z$5000,21,FALSE))</f>
        <v/>
      </c>
      <c r="N7255" s="100"/>
      <c r="O7255" s="72" t="s">
        <v>229</v>
      </c>
      <c r="P7255" s="101"/>
      <c r="Q7255" s="132"/>
      <c r="R7255" s="102"/>
      <c r="S7255" s="91"/>
    </row>
    <row r="7256" spans="1:19" s="104" customFormat="1" ht="12.75" customHeight="1" x14ac:dyDescent="0.25">
      <c r="A7256" s="121"/>
      <c r="B7256" s="92" t="str">
        <f>IF(E7256="","",VLOOKUP(E7256,[1]PROJECTES!$C$14:$G$5000,2,FALSE))</f>
        <v/>
      </c>
      <c r="C7256" s="121"/>
      <c r="D7256" s="93" t="str">
        <f>IF(E7256="","",VLOOKUP(E7256,[1]PROJECTES!$C$14:$G$5000,5,FALSE))</f>
        <v/>
      </c>
      <c r="E7256" s="117"/>
      <c r="F7256" s="95"/>
      <c r="G7256" s="96" t="str">
        <f>IF(E7256="","",VLOOKUP(E7256,[1]PROJECTES!$C$14:$G$5000,4,FALSE))</f>
        <v/>
      </c>
      <c r="H7256" s="118"/>
      <c r="I7256" s="97" t="str">
        <f>IF(H7256="","",VLOOKUP(H7256,BD!B$2:C$16,2,FALSE))</f>
        <v/>
      </c>
      <c r="J7256" s="98"/>
      <c r="K7256" s="135" t="str">
        <f t="shared" si="238"/>
        <v/>
      </c>
      <c r="L7256" s="99" t="str">
        <f t="shared" ca="1" si="239"/>
        <v>-</v>
      </c>
      <c r="M7256" s="93" t="str">
        <f>IF(E7256="","",VLOOKUP(E7256,[1]PROJECTES!$C$14:$Z$5000,21,FALSE))</f>
        <v/>
      </c>
      <c r="N7256" s="100"/>
      <c r="O7256" s="72" t="s">
        <v>229</v>
      </c>
      <c r="P7256" s="101"/>
      <c r="Q7256" s="132"/>
      <c r="R7256" s="102"/>
      <c r="S7256" s="91"/>
    </row>
    <row r="7257" spans="1:19" s="104" customFormat="1" ht="12.75" customHeight="1" x14ac:dyDescent="0.25">
      <c r="A7257" s="121"/>
      <c r="B7257" s="92" t="str">
        <f>IF(E7257="","",VLOOKUP(E7257,[1]PROJECTES!$C$14:$G$5000,2,FALSE))</f>
        <v/>
      </c>
      <c r="C7257" s="121"/>
      <c r="D7257" s="93" t="str">
        <f>IF(E7257="","",VLOOKUP(E7257,[1]PROJECTES!$C$14:$G$5000,5,FALSE))</f>
        <v/>
      </c>
      <c r="E7257" s="117"/>
      <c r="F7257" s="95"/>
      <c r="G7257" s="96" t="str">
        <f>IF(E7257="","",VLOOKUP(E7257,[1]PROJECTES!$C$14:$G$5000,4,FALSE))</f>
        <v/>
      </c>
      <c r="H7257" s="118"/>
      <c r="I7257" s="97" t="str">
        <f>IF(H7257="","",VLOOKUP(H7257,BD!B$2:C$16,2,FALSE))</f>
        <v/>
      </c>
      <c r="J7257" s="98"/>
      <c r="K7257" s="135" t="str">
        <f t="shared" si="238"/>
        <v/>
      </c>
      <c r="L7257" s="99" t="str">
        <f t="shared" ca="1" si="239"/>
        <v>-</v>
      </c>
      <c r="M7257" s="93" t="str">
        <f>IF(E7257="","",VLOOKUP(E7257,[1]PROJECTES!$C$14:$Z$5000,21,FALSE))</f>
        <v/>
      </c>
      <c r="N7257" s="100"/>
      <c r="O7257" s="72" t="s">
        <v>229</v>
      </c>
      <c r="P7257" s="101"/>
      <c r="Q7257" s="132"/>
      <c r="R7257" s="102"/>
      <c r="S7257" s="91"/>
    </row>
    <row r="7258" spans="1:19" s="104" customFormat="1" ht="12.75" customHeight="1" x14ac:dyDescent="0.25">
      <c r="A7258" s="121"/>
      <c r="B7258" s="92" t="str">
        <f>IF(E7258="","",VLOOKUP(E7258,[1]PROJECTES!$C$14:$G$5000,2,FALSE))</f>
        <v/>
      </c>
      <c r="C7258" s="121"/>
      <c r="D7258" s="93" t="str">
        <f>IF(E7258="","",VLOOKUP(E7258,[1]PROJECTES!$C$14:$G$5000,5,FALSE))</f>
        <v/>
      </c>
      <c r="E7258" s="117"/>
      <c r="F7258" s="95"/>
      <c r="G7258" s="96" t="str">
        <f>IF(E7258="","",VLOOKUP(E7258,[1]PROJECTES!$C$14:$G$5000,4,FALSE))</f>
        <v/>
      </c>
      <c r="H7258" s="118"/>
      <c r="I7258" s="97" t="str">
        <f>IF(H7258="","",VLOOKUP(H7258,BD!B$2:C$16,2,FALSE))</f>
        <v/>
      </c>
      <c r="J7258" s="98"/>
      <c r="K7258" s="135" t="str">
        <f t="shared" si="238"/>
        <v/>
      </c>
      <c r="L7258" s="99" t="str">
        <f t="shared" ca="1" si="239"/>
        <v>-</v>
      </c>
      <c r="M7258" s="93" t="str">
        <f>IF(E7258="","",VLOOKUP(E7258,[1]PROJECTES!$C$14:$Z$5000,21,FALSE))</f>
        <v/>
      </c>
      <c r="N7258" s="100"/>
      <c r="O7258" s="72" t="s">
        <v>229</v>
      </c>
      <c r="P7258" s="101"/>
      <c r="Q7258" s="132"/>
      <c r="R7258" s="102"/>
      <c r="S7258" s="91"/>
    </row>
    <row r="7259" spans="1:19" s="104" customFormat="1" ht="12.75" customHeight="1" x14ac:dyDescent="0.25">
      <c r="A7259" s="121"/>
      <c r="B7259" s="92" t="str">
        <f>IF(E7259="","",VLOOKUP(E7259,[1]PROJECTES!$C$14:$G$5000,2,FALSE))</f>
        <v/>
      </c>
      <c r="C7259" s="121"/>
      <c r="D7259" s="93" t="str">
        <f>IF(E7259="","",VLOOKUP(E7259,[1]PROJECTES!$C$14:$G$5000,5,FALSE))</f>
        <v/>
      </c>
      <c r="E7259" s="117"/>
      <c r="F7259" s="95"/>
      <c r="G7259" s="96" t="str">
        <f>IF(E7259="","",VLOOKUP(E7259,[1]PROJECTES!$C$14:$G$5000,4,FALSE))</f>
        <v/>
      </c>
      <c r="H7259" s="118"/>
      <c r="I7259" s="97" t="str">
        <f>IF(H7259="","",VLOOKUP(H7259,BD!B$2:C$16,2,FALSE))</f>
        <v/>
      </c>
      <c r="J7259" s="98"/>
      <c r="K7259" s="135" t="str">
        <f t="shared" si="238"/>
        <v/>
      </c>
      <c r="L7259" s="99" t="str">
        <f t="shared" ca="1" si="239"/>
        <v>-</v>
      </c>
      <c r="M7259" s="93" t="str">
        <f>IF(E7259="","",VLOOKUP(E7259,[1]PROJECTES!$C$14:$Z$5000,21,FALSE))</f>
        <v/>
      </c>
      <c r="N7259" s="100"/>
      <c r="O7259" s="72" t="s">
        <v>229</v>
      </c>
      <c r="P7259" s="101"/>
      <c r="Q7259" s="132"/>
      <c r="R7259" s="102"/>
      <c r="S7259" s="91"/>
    </row>
    <row r="7260" spans="1:19" s="104" customFormat="1" ht="12.75" customHeight="1" x14ac:dyDescent="0.25">
      <c r="A7260" s="121"/>
      <c r="B7260" s="92" t="str">
        <f>IF(E7260="","",VLOOKUP(E7260,[1]PROJECTES!$C$14:$G$5000,2,FALSE))</f>
        <v/>
      </c>
      <c r="C7260" s="121"/>
      <c r="D7260" s="93" t="str">
        <f>IF(E7260="","",VLOOKUP(E7260,[1]PROJECTES!$C$14:$G$5000,5,FALSE))</f>
        <v/>
      </c>
      <c r="E7260" s="117"/>
      <c r="F7260" s="95"/>
      <c r="G7260" s="96" t="str">
        <f>IF(E7260="","",VLOOKUP(E7260,[1]PROJECTES!$C$14:$G$5000,4,FALSE))</f>
        <v/>
      </c>
      <c r="H7260" s="118"/>
      <c r="I7260" s="97" t="str">
        <f>IF(H7260="","",VLOOKUP(H7260,BD!B$2:C$16,2,FALSE))</f>
        <v/>
      </c>
      <c r="J7260" s="98"/>
      <c r="K7260" s="135" t="str">
        <f t="shared" si="238"/>
        <v/>
      </c>
      <c r="L7260" s="99" t="str">
        <f t="shared" ca="1" si="239"/>
        <v>-</v>
      </c>
      <c r="M7260" s="93" t="str">
        <f>IF(E7260="","",VLOOKUP(E7260,[1]PROJECTES!$C$14:$Z$5000,21,FALSE))</f>
        <v/>
      </c>
      <c r="N7260" s="100"/>
      <c r="O7260" s="72" t="s">
        <v>229</v>
      </c>
      <c r="P7260" s="101"/>
      <c r="Q7260" s="132"/>
      <c r="R7260" s="102"/>
      <c r="S7260" s="91"/>
    </row>
    <row r="7261" spans="1:19" s="104" customFormat="1" ht="12.75" customHeight="1" x14ac:dyDescent="0.25">
      <c r="A7261" s="121"/>
      <c r="B7261" s="92" t="str">
        <f>IF(E7261="","",VLOOKUP(E7261,[1]PROJECTES!$C$14:$G$5000,2,FALSE))</f>
        <v/>
      </c>
      <c r="C7261" s="121"/>
      <c r="D7261" s="93" t="str">
        <f>IF(E7261="","",VLOOKUP(E7261,[1]PROJECTES!$C$14:$G$5000,5,FALSE))</f>
        <v/>
      </c>
      <c r="E7261" s="117"/>
      <c r="F7261" s="95"/>
      <c r="G7261" s="96" t="str">
        <f>IF(E7261="","",VLOOKUP(E7261,[1]PROJECTES!$C$14:$G$5000,4,FALSE))</f>
        <v/>
      </c>
      <c r="H7261" s="118"/>
      <c r="I7261" s="97" t="str">
        <f>IF(H7261="","",VLOOKUP(H7261,BD!B$2:C$16,2,FALSE))</f>
        <v/>
      </c>
      <c r="J7261" s="98"/>
      <c r="K7261" s="135" t="str">
        <f t="shared" si="238"/>
        <v/>
      </c>
      <c r="L7261" s="99" t="str">
        <f t="shared" ca="1" si="239"/>
        <v>-</v>
      </c>
      <c r="M7261" s="93" t="str">
        <f>IF(E7261="","",VLOOKUP(E7261,[1]PROJECTES!$C$14:$Z$5000,21,FALSE))</f>
        <v/>
      </c>
      <c r="N7261" s="100"/>
      <c r="O7261" s="72" t="s">
        <v>229</v>
      </c>
      <c r="P7261" s="101"/>
      <c r="Q7261" s="132"/>
      <c r="R7261" s="102"/>
      <c r="S7261" s="91"/>
    </row>
    <row r="7262" spans="1:19" s="104" customFormat="1" ht="12.75" customHeight="1" x14ac:dyDescent="0.25">
      <c r="A7262" s="121"/>
      <c r="B7262" s="92" t="str">
        <f>IF(E7262="","",VLOOKUP(E7262,[1]PROJECTES!$C$14:$G$5000,2,FALSE))</f>
        <v/>
      </c>
      <c r="C7262" s="121"/>
      <c r="D7262" s="93" t="str">
        <f>IF(E7262="","",VLOOKUP(E7262,[1]PROJECTES!$C$14:$G$5000,5,FALSE))</f>
        <v/>
      </c>
      <c r="E7262" s="117"/>
      <c r="F7262" s="95"/>
      <c r="G7262" s="96" t="str">
        <f>IF(E7262="","",VLOOKUP(E7262,[1]PROJECTES!$C$14:$G$5000,4,FALSE))</f>
        <v/>
      </c>
      <c r="H7262" s="118"/>
      <c r="I7262" s="97" t="str">
        <f>IF(H7262="","",VLOOKUP(H7262,BD!B$2:C$16,2,FALSE))</f>
        <v/>
      </c>
      <c r="J7262" s="98"/>
      <c r="K7262" s="135" t="str">
        <f t="shared" si="238"/>
        <v/>
      </c>
      <c r="L7262" s="99" t="str">
        <f t="shared" ca="1" si="239"/>
        <v>-</v>
      </c>
      <c r="M7262" s="93" t="str">
        <f>IF(E7262="","",VLOOKUP(E7262,[1]PROJECTES!$C$14:$Z$5000,21,FALSE))</f>
        <v/>
      </c>
      <c r="N7262" s="100"/>
      <c r="O7262" s="72" t="s">
        <v>229</v>
      </c>
      <c r="P7262" s="101"/>
      <c r="Q7262" s="132"/>
      <c r="R7262" s="102"/>
      <c r="S7262" s="91"/>
    </row>
    <row r="7263" spans="1:19" s="104" customFormat="1" ht="12.75" customHeight="1" x14ac:dyDescent="0.25">
      <c r="A7263" s="121"/>
      <c r="B7263" s="92" t="str">
        <f>IF(E7263="","",VLOOKUP(E7263,[1]PROJECTES!$C$14:$G$5000,2,FALSE))</f>
        <v/>
      </c>
      <c r="C7263" s="121"/>
      <c r="D7263" s="93" t="str">
        <f>IF(E7263="","",VLOOKUP(E7263,[1]PROJECTES!$C$14:$G$5000,5,FALSE))</f>
        <v/>
      </c>
      <c r="E7263" s="117"/>
      <c r="F7263" s="95"/>
      <c r="G7263" s="96" t="str">
        <f>IF(E7263="","",VLOOKUP(E7263,[1]PROJECTES!$C$14:$G$5000,4,FALSE))</f>
        <v/>
      </c>
      <c r="H7263" s="118"/>
      <c r="I7263" s="97" t="str">
        <f>IF(H7263="","",VLOOKUP(H7263,BD!B$2:C$16,2,FALSE))</f>
        <v/>
      </c>
      <c r="J7263" s="98"/>
      <c r="K7263" s="135" t="str">
        <f t="shared" si="238"/>
        <v/>
      </c>
      <c r="L7263" s="99" t="str">
        <f t="shared" ca="1" si="239"/>
        <v>-</v>
      </c>
      <c r="M7263" s="93" t="str">
        <f>IF(E7263="","",VLOOKUP(E7263,[1]PROJECTES!$C$14:$Z$5000,21,FALSE))</f>
        <v/>
      </c>
      <c r="N7263" s="100"/>
      <c r="O7263" s="72" t="s">
        <v>229</v>
      </c>
      <c r="P7263" s="101"/>
      <c r="Q7263" s="132"/>
      <c r="R7263" s="102"/>
      <c r="S7263" s="91"/>
    </row>
    <row r="7264" spans="1:19" s="104" customFormat="1" ht="12.75" customHeight="1" x14ac:dyDescent="0.25">
      <c r="A7264" s="121"/>
      <c r="B7264" s="92" t="str">
        <f>IF(E7264="","",VLOOKUP(E7264,[1]PROJECTES!$C$14:$G$5000,2,FALSE))</f>
        <v/>
      </c>
      <c r="C7264" s="121"/>
      <c r="D7264" s="93" t="str">
        <f>IF(E7264="","",VLOOKUP(E7264,[1]PROJECTES!$C$14:$G$5000,5,FALSE))</f>
        <v/>
      </c>
      <c r="E7264" s="117"/>
      <c r="F7264" s="95"/>
      <c r="G7264" s="96" t="str">
        <f>IF(E7264="","",VLOOKUP(E7264,[1]PROJECTES!$C$14:$G$5000,4,FALSE))</f>
        <v/>
      </c>
      <c r="H7264" s="118"/>
      <c r="I7264" s="97" t="str">
        <f>IF(H7264="","",VLOOKUP(H7264,BD!B$2:C$16,2,FALSE))</f>
        <v/>
      </c>
      <c r="J7264" s="98"/>
      <c r="K7264" s="135" t="str">
        <f t="shared" si="238"/>
        <v/>
      </c>
      <c r="L7264" s="99" t="str">
        <f t="shared" ca="1" si="239"/>
        <v>-</v>
      </c>
      <c r="M7264" s="93" t="str">
        <f>IF(E7264="","",VLOOKUP(E7264,[1]PROJECTES!$C$14:$Z$5000,21,FALSE))</f>
        <v/>
      </c>
      <c r="N7264" s="100"/>
      <c r="O7264" s="72" t="s">
        <v>229</v>
      </c>
      <c r="P7264" s="101"/>
      <c r="Q7264" s="132"/>
      <c r="R7264" s="102"/>
      <c r="S7264" s="91"/>
    </row>
    <row r="7265" spans="1:19" s="104" customFormat="1" ht="12.75" customHeight="1" x14ac:dyDescent="0.25">
      <c r="A7265" s="121"/>
      <c r="B7265" s="92" t="str">
        <f>IF(E7265="","",VLOOKUP(E7265,[1]PROJECTES!$C$14:$G$5000,2,FALSE))</f>
        <v/>
      </c>
      <c r="C7265" s="121"/>
      <c r="D7265" s="93" t="str">
        <f>IF(E7265="","",VLOOKUP(E7265,[1]PROJECTES!$C$14:$G$5000,5,FALSE))</f>
        <v/>
      </c>
      <c r="E7265" s="117"/>
      <c r="F7265" s="95"/>
      <c r="G7265" s="96" t="str">
        <f>IF(E7265="","",VLOOKUP(E7265,[1]PROJECTES!$C$14:$G$5000,4,FALSE))</f>
        <v/>
      </c>
      <c r="H7265" s="118"/>
      <c r="I7265" s="97" t="str">
        <f>IF(H7265="","",VLOOKUP(H7265,BD!B$2:C$16,2,FALSE))</f>
        <v/>
      </c>
      <c r="J7265" s="98"/>
      <c r="K7265" s="135" t="str">
        <f t="shared" si="238"/>
        <v/>
      </c>
      <c r="L7265" s="99" t="str">
        <f t="shared" ca="1" si="239"/>
        <v>-</v>
      </c>
      <c r="M7265" s="93" t="str">
        <f>IF(E7265="","",VLOOKUP(E7265,[1]PROJECTES!$C$14:$Z$5000,21,FALSE))</f>
        <v/>
      </c>
      <c r="N7265" s="100"/>
      <c r="O7265" s="72" t="s">
        <v>229</v>
      </c>
      <c r="P7265" s="101"/>
      <c r="Q7265" s="132"/>
      <c r="R7265" s="102"/>
      <c r="S7265" s="91"/>
    </row>
    <row r="7266" spans="1:19" s="104" customFormat="1" ht="12.75" customHeight="1" x14ac:dyDescent="0.25">
      <c r="A7266" s="121"/>
      <c r="B7266" s="92" t="str">
        <f>IF(E7266="","",VLOOKUP(E7266,[1]PROJECTES!$C$14:$G$5000,2,FALSE))</f>
        <v/>
      </c>
      <c r="C7266" s="121"/>
      <c r="D7266" s="93" t="str">
        <f>IF(E7266="","",VLOOKUP(E7266,[1]PROJECTES!$C$14:$G$5000,5,FALSE))</f>
        <v/>
      </c>
      <c r="E7266" s="117"/>
      <c r="F7266" s="95"/>
      <c r="G7266" s="96" t="str">
        <f>IF(E7266="","",VLOOKUP(E7266,[1]PROJECTES!$C$14:$G$5000,4,FALSE))</f>
        <v/>
      </c>
      <c r="H7266" s="118"/>
      <c r="I7266" s="97" t="str">
        <f>IF(H7266="","",VLOOKUP(H7266,BD!B$2:C$16,2,FALSE))</f>
        <v/>
      </c>
      <c r="J7266" s="98"/>
      <c r="K7266" s="135" t="str">
        <f t="shared" si="238"/>
        <v/>
      </c>
      <c r="L7266" s="99" t="str">
        <f t="shared" ca="1" si="239"/>
        <v>-</v>
      </c>
      <c r="M7266" s="93" t="str">
        <f>IF(E7266="","",VLOOKUP(E7266,[1]PROJECTES!$C$14:$Z$5000,21,FALSE))</f>
        <v/>
      </c>
      <c r="N7266" s="100"/>
      <c r="O7266" s="72" t="s">
        <v>229</v>
      </c>
      <c r="P7266" s="101"/>
      <c r="Q7266" s="132"/>
      <c r="R7266" s="102"/>
      <c r="S7266" s="91"/>
    </row>
    <row r="7267" spans="1:19" s="104" customFormat="1" ht="12.75" customHeight="1" x14ac:dyDescent="0.25">
      <c r="A7267" s="121"/>
      <c r="B7267" s="92" t="str">
        <f>IF(E7267="","",VLOOKUP(E7267,[1]PROJECTES!$C$14:$G$5000,2,FALSE))</f>
        <v/>
      </c>
      <c r="C7267" s="121"/>
      <c r="D7267" s="93" t="str">
        <f>IF(E7267="","",VLOOKUP(E7267,[1]PROJECTES!$C$14:$G$5000,5,FALSE))</f>
        <v/>
      </c>
      <c r="E7267" s="117"/>
      <c r="F7267" s="95"/>
      <c r="G7267" s="96" t="str">
        <f>IF(E7267="","",VLOOKUP(E7267,[1]PROJECTES!$C$14:$G$5000,4,FALSE))</f>
        <v/>
      </c>
      <c r="H7267" s="118"/>
      <c r="I7267" s="97" t="str">
        <f>IF(H7267="","",VLOOKUP(H7267,BD!B$2:C$16,2,FALSE))</f>
        <v/>
      </c>
      <c r="J7267" s="98"/>
      <c r="K7267" s="135" t="str">
        <f t="shared" si="238"/>
        <v/>
      </c>
      <c r="L7267" s="99" t="str">
        <f t="shared" ca="1" si="239"/>
        <v>-</v>
      </c>
      <c r="M7267" s="93" t="str">
        <f>IF(E7267="","",VLOOKUP(E7267,[1]PROJECTES!$C$14:$Z$5000,21,FALSE))</f>
        <v/>
      </c>
      <c r="N7267" s="100"/>
      <c r="O7267" s="72" t="s">
        <v>229</v>
      </c>
      <c r="P7267" s="101"/>
      <c r="Q7267" s="132"/>
      <c r="R7267" s="102"/>
      <c r="S7267" s="91"/>
    </row>
    <row r="7268" spans="1:19" s="104" customFormat="1" ht="12.75" customHeight="1" x14ac:dyDescent="0.25">
      <c r="A7268" s="121"/>
      <c r="B7268" s="92" t="str">
        <f>IF(E7268="","",VLOOKUP(E7268,[1]PROJECTES!$C$14:$G$5000,2,FALSE))</f>
        <v/>
      </c>
      <c r="C7268" s="121"/>
      <c r="D7268" s="93" t="str">
        <f>IF(E7268="","",VLOOKUP(E7268,[1]PROJECTES!$C$14:$G$5000,5,FALSE))</f>
        <v/>
      </c>
      <c r="E7268" s="117"/>
      <c r="F7268" s="95"/>
      <c r="G7268" s="96" t="str">
        <f>IF(E7268="","",VLOOKUP(E7268,[1]PROJECTES!$C$14:$G$5000,4,FALSE))</f>
        <v/>
      </c>
      <c r="H7268" s="118"/>
      <c r="I7268" s="97" t="str">
        <f>IF(H7268="","",VLOOKUP(H7268,BD!B$2:C$16,2,FALSE))</f>
        <v/>
      </c>
      <c r="J7268" s="98"/>
      <c r="K7268" s="135" t="str">
        <f t="shared" si="238"/>
        <v/>
      </c>
      <c r="L7268" s="99" t="str">
        <f t="shared" ca="1" si="239"/>
        <v>-</v>
      </c>
      <c r="M7268" s="93" t="str">
        <f>IF(E7268="","",VLOOKUP(E7268,[1]PROJECTES!$C$14:$Z$5000,21,FALSE))</f>
        <v/>
      </c>
      <c r="N7268" s="100"/>
      <c r="O7268" s="72" t="s">
        <v>229</v>
      </c>
      <c r="P7268" s="101"/>
      <c r="Q7268" s="132"/>
      <c r="R7268" s="102"/>
      <c r="S7268" s="91"/>
    </row>
    <row r="7269" spans="1:19" s="104" customFormat="1" ht="12.75" customHeight="1" x14ac:dyDescent="0.25">
      <c r="A7269" s="121"/>
      <c r="B7269" s="92" t="str">
        <f>IF(E7269="","",VLOOKUP(E7269,[1]PROJECTES!$C$14:$G$5000,2,FALSE))</f>
        <v/>
      </c>
      <c r="C7269" s="121"/>
      <c r="D7269" s="93" t="str">
        <f>IF(E7269="","",VLOOKUP(E7269,[1]PROJECTES!$C$14:$G$5000,5,FALSE))</f>
        <v/>
      </c>
      <c r="E7269" s="117"/>
      <c r="F7269" s="95"/>
      <c r="G7269" s="96" t="str">
        <f>IF(E7269="","",VLOOKUP(E7269,[1]PROJECTES!$C$14:$G$5000,4,FALSE))</f>
        <v/>
      </c>
      <c r="H7269" s="118"/>
      <c r="I7269" s="97" t="str">
        <f>IF(H7269="","",VLOOKUP(H7269,BD!B$2:C$16,2,FALSE))</f>
        <v/>
      </c>
      <c r="J7269" s="98"/>
      <c r="K7269" s="135" t="str">
        <f t="shared" si="238"/>
        <v/>
      </c>
      <c r="L7269" s="99" t="str">
        <f t="shared" ca="1" si="239"/>
        <v>-</v>
      </c>
      <c r="M7269" s="93" t="str">
        <f>IF(E7269="","",VLOOKUP(E7269,[1]PROJECTES!$C$14:$Z$5000,21,FALSE))</f>
        <v/>
      </c>
      <c r="N7269" s="100"/>
      <c r="O7269" s="72" t="s">
        <v>229</v>
      </c>
      <c r="P7269" s="101"/>
      <c r="Q7269" s="132"/>
      <c r="R7269" s="102"/>
      <c r="S7269" s="91"/>
    </row>
    <row r="7270" spans="1:19" s="104" customFormat="1" ht="12.75" customHeight="1" x14ac:dyDescent="0.25">
      <c r="A7270" s="121"/>
      <c r="B7270" s="92" t="str">
        <f>IF(E7270="","",VLOOKUP(E7270,[1]PROJECTES!$C$14:$G$5000,2,FALSE))</f>
        <v/>
      </c>
      <c r="C7270" s="121"/>
      <c r="D7270" s="93" t="str">
        <f>IF(E7270="","",VLOOKUP(E7270,[1]PROJECTES!$C$14:$G$5000,5,FALSE))</f>
        <v/>
      </c>
      <c r="E7270" s="117"/>
      <c r="F7270" s="95"/>
      <c r="G7270" s="96" t="str">
        <f>IF(E7270="","",VLOOKUP(E7270,[1]PROJECTES!$C$14:$G$5000,4,FALSE))</f>
        <v/>
      </c>
      <c r="H7270" s="118"/>
      <c r="I7270" s="97" t="str">
        <f>IF(H7270="","",VLOOKUP(H7270,BD!B$2:C$16,2,FALSE))</f>
        <v/>
      </c>
      <c r="J7270" s="98"/>
      <c r="K7270" s="135" t="str">
        <f t="shared" si="238"/>
        <v/>
      </c>
      <c r="L7270" s="99" t="str">
        <f t="shared" ca="1" si="239"/>
        <v>-</v>
      </c>
      <c r="M7270" s="93" t="str">
        <f>IF(E7270="","",VLOOKUP(E7270,[1]PROJECTES!$C$14:$Z$5000,21,FALSE))</f>
        <v/>
      </c>
      <c r="N7270" s="100"/>
      <c r="O7270" s="72" t="s">
        <v>229</v>
      </c>
      <c r="P7270" s="101"/>
      <c r="Q7270" s="132"/>
      <c r="R7270" s="102"/>
      <c r="S7270" s="91"/>
    </row>
    <row r="7271" spans="1:19" s="104" customFormat="1" ht="12.75" customHeight="1" x14ac:dyDescent="0.25">
      <c r="A7271" s="121"/>
      <c r="B7271" s="92" t="str">
        <f>IF(E7271="","",VLOOKUP(E7271,[1]PROJECTES!$C$14:$G$5000,2,FALSE))</f>
        <v/>
      </c>
      <c r="C7271" s="121"/>
      <c r="D7271" s="93" t="str">
        <f>IF(E7271="","",VLOOKUP(E7271,[1]PROJECTES!$C$14:$G$5000,5,FALSE))</f>
        <v/>
      </c>
      <c r="E7271" s="117"/>
      <c r="F7271" s="95"/>
      <c r="G7271" s="96" t="str">
        <f>IF(E7271="","",VLOOKUP(E7271,[1]PROJECTES!$C$14:$G$5000,4,FALSE))</f>
        <v/>
      </c>
      <c r="H7271" s="118"/>
      <c r="I7271" s="97" t="str">
        <f>IF(H7271="","",VLOOKUP(H7271,BD!B$2:C$16,2,FALSE))</f>
        <v/>
      </c>
      <c r="J7271" s="98"/>
      <c r="K7271" s="135" t="str">
        <f t="shared" si="238"/>
        <v/>
      </c>
      <c r="L7271" s="99" t="str">
        <f t="shared" ca="1" si="239"/>
        <v>-</v>
      </c>
      <c r="M7271" s="93" t="str">
        <f>IF(E7271="","",VLOOKUP(E7271,[1]PROJECTES!$C$14:$Z$5000,21,FALSE))</f>
        <v/>
      </c>
      <c r="N7271" s="100"/>
      <c r="O7271" s="72" t="s">
        <v>229</v>
      </c>
      <c r="P7271" s="101"/>
      <c r="Q7271" s="132"/>
      <c r="R7271" s="102"/>
      <c r="S7271" s="91"/>
    </row>
    <row r="7272" spans="1:19" s="104" customFormat="1" ht="12.75" customHeight="1" x14ac:dyDescent="0.25">
      <c r="A7272" s="121"/>
      <c r="B7272" s="92" t="str">
        <f>IF(E7272="","",VLOOKUP(E7272,[1]PROJECTES!$C$14:$G$5000,2,FALSE))</f>
        <v/>
      </c>
      <c r="C7272" s="121"/>
      <c r="D7272" s="93" t="str">
        <f>IF(E7272="","",VLOOKUP(E7272,[1]PROJECTES!$C$14:$G$5000,5,FALSE))</f>
        <v/>
      </c>
      <c r="E7272" s="117"/>
      <c r="F7272" s="95"/>
      <c r="G7272" s="96" t="str">
        <f>IF(E7272="","",VLOOKUP(E7272,[1]PROJECTES!$C$14:$G$5000,4,FALSE))</f>
        <v/>
      </c>
      <c r="H7272" s="118"/>
      <c r="I7272" s="97" t="str">
        <f>IF(H7272="","",VLOOKUP(H7272,BD!B$2:C$16,2,FALSE))</f>
        <v/>
      </c>
      <c r="J7272" s="98"/>
      <c r="K7272" s="135" t="str">
        <f t="shared" si="238"/>
        <v/>
      </c>
      <c r="L7272" s="99" t="str">
        <f t="shared" ca="1" si="239"/>
        <v>-</v>
      </c>
      <c r="M7272" s="93" t="str">
        <f>IF(E7272="","",VLOOKUP(E7272,[1]PROJECTES!$C$14:$Z$5000,21,FALSE))</f>
        <v/>
      </c>
      <c r="N7272" s="100"/>
      <c r="O7272" s="72" t="s">
        <v>229</v>
      </c>
      <c r="P7272" s="101"/>
      <c r="Q7272" s="132"/>
      <c r="R7272" s="102"/>
      <c r="S7272" s="91"/>
    </row>
    <row r="7273" spans="1:19" s="104" customFormat="1" ht="12.75" customHeight="1" x14ac:dyDescent="0.25">
      <c r="A7273" s="121"/>
      <c r="B7273" s="92" t="str">
        <f>IF(E7273="","",VLOOKUP(E7273,[1]PROJECTES!$C$14:$G$5000,2,FALSE))</f>
        <v/>
      </c>
      <c r="C7273" s="121"/>
      <c r="D7273" s="93" t="str">
        <f>IF(E7273="","",VLOOKUP(E7273,[1]PROJECTES!$C$14:$G$5000,5,FALSE))</f>
        <v/>
      </c>
      <c r="E7273" s="117"/>
      <c r="F7273" s="95"/>
      <c r="G7273" s="96" t="str">
        <f>IF(E7273="","",VLOOKUP(E7273,[1]PROJECTES!$C$14:$G$5000,4,FALSE))</f>
        <v/>
      </c>
      <c r="H7273" s="118"/>
      <c r="I7273" s="97" t="str">
        <f>IF(H7273="","",VLOOKUP(H7273,BD!B$2:C$16,2,FALSE))</f>
        <v/>
      </c>
      <c r="J7273" s="98"/>
      <c r="K7273" s="135" t="str">
        <f t="shared" si="238"/>
        <v/>
      </c>
      <c r="L7273" s="99" t="str">
        <f t="shared" ca="1" si="239"/>
        <v>-</v>
      </c>
      <c r="M7273" s="93" t="str">
        <f>IF(E7273="","",VLOOKUP(E7273,[1]PROJECTES!$C$14:$Z$5000,21,FALSE))</f>
        <v/>
      </c>
      <c r="N7273" s="100"/>
      <c r="O7273" s="72" t="s">
        <v>229</v>
      </c>
      <c r="P7273" s="101"/>
      <c r="Q7273" s="132"/>
      <c r="R7273" s="102"/>
      <c r="S7273" s="91"/>
    </row>
    <row r="7274" spans="1:19" s="104" customFormat="1" ht="12.75" customHeight="1" x14ac:dyDescent="0.25">
      <c r="A7274" s="121"/>
      <c r="B7274" s="92" t="str">
        <f>IF(E7274="","",VLOOKUP(E7274,[1]PROJECTES!$C$14:$G$5000,2,FALSE))</f>
        <v/>
      </c>
      <c r="C7274" s="121"/>
      <c r="D7274" s="93" t="str">
        <f>IF(E7274="","",VLOOKUP(E7274,[1]PROJECTES!$C$14:$G$5000,5,FALSE))</f>
        <v/>
      </c>
      <c r="E7274" s="117"/>
      <c r="F7274" s="95"/>
      <c r="G7274" s="96" t="str">
        <f>IF(E7274="","",VLOOKUP(E7274,[1]PROJECTES!$C$14:$G$5000,4,FALSE))</f>
        <v/>
      </c>
      <c r="H7274" s="118"/>
      <c r="I7274" s="97" t="str">
        <f>IF(H7274="","",VLOOKUP(H7274,BD!B$2:C$16,2,FALSE))</f>
        <v/>
      </c>
      <c r="J7274" s="98"/>
      <c r="K7274" s="135" t="str">
        <f t="shared" si="238"/>
        <v/>
      </c>
      <c r="L7274" s="99" t="str">
        <f t="shared" ca="1" si="239"/>
        <v>-</v>
      </c>
      <c r="M7274" s="93" t="str">
        <f>IF(E7274="","",VLOOKUP(E7274,[1]PROJECTES!$C$14:$Z$5000,21,FALSE))</f>
        <v/>
      </c>
      <c r="N7274" s="100"/>
      <c r="O7274" s="72" t="s">
        <v>229</v>
      </c>
      <c r="P7274" s="101"/>
      <c r="Q7274" s="132"/>
      <c r="R7274" s="102"/>
      <c r="S7274" s="91"/>
    </row>
    <row r="7275" spans="1:19" s="104" customFormat="1" ht="12.75" customHeight="1" x14ac:dyDescent="0.25">
      <c r="A7275" s="121"/>
      <c r="B7275" s="92" t="str">
        <f>IF(E7275="","",VLOOKUP(E7275,[1]PROJECTES!$C$14:$G$5000,2,FALSE))</f>
        <v/>
      </c>
      <c r="C7275" s="121"/>
      <c r="D7275" s="93" t="str">
        <f>IF(E7275="","",VLOOKUP(E7275,[1]PROJECTES!$C$14:$G$5000,5,FALSE))</f>
        <v/>
      </c>
      <c r="E7275" s="117"/>
      <c r="F7275" s="95"/>
      <c r="G7275" s="96" t="str">
        <f>IF(E7275="","",VLOOKUP(E7275,[1]PROJECTES!$C$14:$G$5000,4,FALSE))</f>
        <v/>
      </c>
      <c r="H7275" s="118"/>
      <c r="I7275" s="97" t="str">
        <f>IF(H7275="","",VLOOKUP(H7275,BD!B$2:C$16,2,FALSE))</f>
        <v/>
      </c>
      <c r="J7275" s="98"/>
      <c r="K7275" s="135" t="str">
        <f t="shared" si="238"/>
        <v/>
      </c>
      <c r="L7275" s="99" t="str">
        <f t="shared" ca="1" si="239"/>
        <v>-</v>
      </c>
      <c r="M7275" s="93" t="str">
        <f>IF(E7275="","",VLOOKUP(E7275,[1]PROJECTES!$C$14:$Z$5000,21,FALSE))</f>
        <v/>
      </c>
      <c r="N7275" s="100"/>
      <c r="O7275" s="72" t="s">
        <v>229</v>
      </c>
      <c r="P7275" s="101"/>
      <c r="Q7275" s="132"/>
      <c r="R7275" s="102"/>
      <c r="S7275" s="91"/>
    </row>
    <row r="7276" spans="1:19" s="104" customFormat="1" ht="12.75" customHeight="1" x14ac:dyDescent="0.25">
      <c r="A7276" s="121"/>
      <c r="B7276" s="92" t="str">
        <f>IF(E7276="","",VLOOKUP(E7276,[1]PROJECTES!$C$14:$G$5000,2,FALSE))</f>
        <v/>
      </c>
      <c r="C7276" s="121"/>
      <c r="D7276" s="93" t="str">
        <f>IF(E7276="","",VLOOKUP(E7276,[1]PROJECTES!$C$14:$G$5000,5,FALSE))</f>
        <v/>
      </c>
      <c r="E7276" s="117"/>
      <c r="F7276" s="95"/>
      <c r="G7276" s="96" t="str">
        <f>IF(E7276="","",VLOOKUP(E7276,[1]PROJECTES!$C$14:$G$5000,4,FALSE))</f>
        <v/>
      </c>
      <c r="H7276" s="118"/>
      <c r="I7276" s="97" t="str">
        <f>IF(H7276="","",VLOOKUP(H7276,BD!B$2:C$16,2,FALSE))</f>
        <v/>
      </c>
      <c r="J7276" s="98"/>
      <c r="K7276" s="135" t="str">
        <f t="shared" ref="K7276:K7339" si="240">IF(J7276="","",WEEKNUM(J7276,2)-0)</f>
        <v/>
      </c>
      <c r="L7276" s="99" t="str">
        <f t="shared" ref="L7276:L7339" ca="1" si="241">IF(M7276="","-",IF(G7276="TA","-",+M7276-TODAY()))</f>
        <v>-</v>
      </c>
      <c r="M7276" s="93" t="str">
        <f>IF(E7276="","",VLOOKUP(E7276,[1]PROJECTES!$C$14:$Z$5000,21,FALSE))</f>
        <v/>
      </c>
      <c r="N7276" s="100"/>
      <c r="O7276" s="72" t="s">
        <v>229</v>
      </c>
      <c r="P7276" s="101"/>
      <c r="Q7276" s="132"/>
      <c r="R7276" s="102"/>
      <c r="S7276" s="91"/>
    </row>
    <row r="7277" spans="1:19" s="104" customFormat="1" ht="12.75" customHeight="1" x14ac:dyDescent="0.25">
      <c r="A7277" s="121"/>
      <c r="B7277" s="92" t="str">
        <f>IF(E7277="","",VLOOKUP(E7277,[1]PROJECTES!$C$14:$G$5000,2,FALSE))</f>
        <v/>
      </c>
      <c r="C7277" s="121"/>
      <c r="D7277" s="93" t="str">
        <f>IF(E7277="","",VLOOKUP(E7277,[1]PROJECTES!$C$14:$G$5000,5,FALSE))</f>
        <v/>
      </c>
      <c r="E7277" s="117"/>
      <c r="F7277" s="95"/>
      <c r="G7277" s="96" t="str">
        <f>IF(E7277="","",VLOOKUP(E7277,[1]PROJECTES!$C$14:$G$5000,4,FALSE))</f>
        <v/>
      </c>
      <c r="H7277" s="118"/>
      <c r="I7277" s="97" t="str">
        <f>IF(H7277="","",VLOOKUP(H7277,BD!B$2:C$16,2,FALSE))</f>
        <v/>
      </c>
      <c r="J7277" s="98"/>
      <c r="K7277" s="135" t="str">
        <f t="shared" si="240"/>
        <v/>
      </c>
      <c r="L7277" s="99" t="str">
        <f t="shared" ca="1" si="241"/>
        <v>-</v>
      </c>
      <c r="M7277" s="93" t="str">
        <f>IF(E7277="","",VLOOKUP(E7277,[1]PROJECTES!$C$14:$Z$5000,21,FALSE))</f>
        <v/>
      </c>
      <c r="N7277" s="100"/>
      <c r="O7277" s="72" t="s">
        <v>229</v>
      </c>
      <c r="P7277" s="101"/>
      <c r="Q7277" s="132"/>
      <c r="R7277" s="102"/>
      <c r="S7277" s="91"/>
    </row>
    <row r="7278" spans="1:19" s="104" customFormat="1" ht="12.75" customHeight="1" x14ac:dyDescent="0.25">
      <c r="A7278" s="121"/>
      <c r="B7278" s="92" t="str">
        <f>IF(E7278="","",VLOOKUP(E7278,[1]PROJECTES!$C$14:$G$5000,2,FALSE))</f>
        <v/>
      </c>
      <c r="C7278" s="121"/>
      <c r="D7278" s="93" t="str">
        <f>IF(E7278="","",VLOOKUP(E7278,[1]PROJECTES!$C$14:$G$5000,5,FALSE))</f>
        <v/>
      </c>
      <c r="E7278" s="117"/>
      <c r="F7278" s="95"/>
      <c r="G7278" s="96" t="str">
        <f>IF(E7278="","",VLOOKUP(E7278,[1]PROJECTES!$C$14:$G$5000,4,FALSE))</f>
        <v/>
      </c>
      <c r="H7278" s="118"/>
      <c r="I7278" s="97" t="str">
        <f>IF(H7278="","",VLOOKUP(H7278,BD!B$2:C$16,2,FALSE))</f>
        <v/>
      </c>
      <c r="J7278" s="98"/>
      <c r="K7278" s="135" t="str">
        <f t="shared" si="240"/>
        <v/>
      </c>
      <c r="L7278" s="99" t="str">
        <f t="shared" ca="1" si="241"/>
        <v>-</v>
      </c>
      <c r="M7278" s="93" t="str">
        <f>IF(E7278="","",VLOOKUP(E7278,[1]PROJECTES!$C$14:$Z$5000,21,FALSE))</f>
        <v/>
      </c>
      <c r="N7278" s="100"/>
      <c r="O7278" s="72" t="s">
        <v>229</v>
      </c>
      <c r="P7278" s="101"/>
      <c r="Q7278" s="132"/>
      <c r="R7278" s="102"/>
      <c r="S7278" s="91"/>
    </row>
    <row r="7279" spans="1:19" s="104" customFormat="1" ht="12.75" customHeight="1" x14ac:dyDescent="0.25">
      <c r="A7279" s="121"/>
      <c r="B7279" s="92" t="str">
        <f>IF(E7279="","",VLOOKUP(E7279,[1]PROJECTES!$C$14:$G$5000,2,FALSE))</f>
        <v/>
      </c>
      <c r="C7279" s="121"/>
      <c r="D7279" s="93" t="str">
        <f>IF(E7279="","",VLOOKUP(E7279,[1]PROJECTES!$C$14:$G$5000,5,FALSE))</f>
        <v/>
      </c>
      <c r="E7279" s="117"/>
      <c r="F7279" s="95"/>
      <c r="G7279" s="96" t="str">
        <f>IF(E7279="","",VLOOKUP(E7279,[1]PROJECTES!$C$14:$G$5000,4,FALSE))</f>
        <v/>
      </c>
      <c r="H7279" s="118"/>
      <c r="I7279" s="97" t="str">
        <f>IF(H7279="","",VLOOKUP(H7279,BD!B$2:C$16,2,FALSE))</f>
        <v/>
      </c>
      <c r="J7279" s="98"/>
      <c r="K7279" s="135" t="str">
        <f t="shared" si="240"/>
        <v/>
      </c>
      <c r="L7279" s="99" t="str">
        <f t="shared" ca="1" si="241"/>
        <v>-</v>
      </c>
      <c r="M7279" s="93" t="str">
        <f>IF(E7279="","",VLOOKUP(E7279,[1]PROJECTES!$C$14:$Z$5000,21,FALSE))</f>
        <v/>
      </c>
      <c r="N7279" s="100"/>
      <c r="O7279" s="72" t="s">
        <v>229</v>
      </c>
      <c r="P7279" s="101"/>
      <c r="Q7279" s="132"/>
      <c r="R7279" s="102"/>
      <c r="S7279" s="91"/>
    </row>
    <row r="7280" spans="1:19" s="104" customFormat="1" ht="12.75" customHeight="1" x14ac:dyDescent="0.25">
      <c r="A7280" s="121"/>
      <c r="B7280" s="92" t="str">
        <f>IF(E7280="","",VLOOKUP(E7280,[1]PROJECTES!$C$14:$G$5000,2,FALSE))</f>
        <v/>
      </c>
      <c r="C7280" s="121"/>
      <c r="D7280" s="93" t="str">
        <f>IF(E7280="","",VLOOKUP(E7280,[1]PROJECTES!$C$14:$G$5000,5,FALSE))</f>
        <v/>
      </c>
      <c r="E7280" s="117"/>
      <c r="F7280" s="95"/>
      <c r="G7280" s="96" t="str">
        <f>IF(E7280="","",VLOOKUP(E7280,[1]PROJECTES!$C$14:$G$5000,4,FALSE))</f>
        <v/>
      </c>
      <c r="H7280" s="118"/>
      <c r="I7280" s="97" t="str">
        <f>IF(H7280="","",VLOOKUP(H7280,BD!B$2:C$16,2,FALSE))</f>
        <v/>
      </c>
      <c r="J7280" s="98"/>
      <c r="K7280" s="135" t="str">
        <f t="shared" si="240"/>
        <v/>
      </c>
      <c r="L7280" s="99" t="str">
        <f t="shared" ca="1" si="241"/>
        <v>-</v>
      </c>
      <c r="M7280" s="93" t="str">
        <f>IF(E7280="","",VLOOKUP(E7280,[1]PROJECTES!$C$14:$Z$5000,21,FALSE))</f>
        <v/>
      </c>
      <c r="N7280" s="100"/>
      <c r="O7280" s="72" t="s">
        <v>229</v>
      </c>
      <c r="P7280" s="101"/>
      <c r="Q7280" s="132"/>
      <c r="R7280" s="102"/>
      <c r="S7280" s="91"/>
    </row>
    <row r="7281" spans="1:19" s="104" customFormat="1" ht="12.75" customHeight="1" x14ac:dyDescent="0.25">
      <c r="A7281" s="121"/>
      <c r="B7281" s="92" t="str">
        <f>IF(E7281="","",VLOOKUP(E7281,[1]PROJECTES!$C$14:$G$5000,2,FALSE))</f>
        <v/>
      </c>
      <c r="C7281" s="121"/>
      <c r="D7281" s="93" t="str">
        <f>IF(E7281="","",VLOOKUP(E7281,[1]PROJECTES!$C$14:$G$5000,5,FALSE))</f>
        <v/>
      </c>
      <c r="E7281" s="117"/>
      <c r="F7281" s="95"/>
      <c r="G7281" s="96" t="str">
        <f>IF(E7281="","",VLOOKUP(E7281,[1]PROJECTES!$C$14:$G$5000,4,FALSE))</f>
        <v/>
      </c>
      <c r="H7281" s="118"/>
      <c r="I7281" s="97" t="str">
        <f>IF(H7281="","",VLOOKUP(H7281,BD!B$2:C$16,2,FALSE))</f>
        <v/>
      </c>
      <c r="J7281" s="98"/>
      <c r="K7281" s="135" t="str">
        <f t="shared" si="240"/>
        <v/>
      </c>
      <c r="L7281" s="99" t="str">
        <f t="shared" ca="1" si="241"/>
        <v>-</v>
      </c>
      <c r="M7281" s="93" t="str">
        <f>IF(E7281="","",VLOOKUP(E7281,[1]PROJECTES!$C$14:$Z$5000,21,FALSE))</f>
        <v/>
      </c>
      <c r="N7281" s="100"/>
      <c r="O7281" s="72" t="s">
        <v>229</v>
      </c>
      <c r="P7281" s="101"/>
      <c r="Q7281" s="132"/>
      <c r="R7281" s="102"/>
      <c r="S7281" s="91"/>
    </row>
    <row r="7282" spans="1:19" s="104" customFormat="1" ht="12.75" customHeight="1" x14ac:dyDescent="0.25">
      <c r="A7282" s="121"/>
      <c r="B7282" s="92" t="str">
        <f>IF(E7282="","",VLOOKUP(E7282,[1]PROJECTES!$C$14:$G$5000,2,FALSE))</f>
        <v/>
      </c>
      <c r="C7282" s="121"/>
      <c r="D7282" s="93" t="str">
        <f>IF(E7282="","",VLOOKUP(E7282,[1]PROJECTES!$C$14:$G$5000,5,FALSE))</f>
        <v/>
      </c>
      <c r="E7282" s="117"/>
      <c r="F7282" s="95"/>
      <c r="G7282" s="96" t="str">
        <f>IF(E7282="","",VLOOKUP(E7282,[1]PROJECTES!$C$14:$G$5000,4,FALSE))</f>
        <v/>
      </c>
      <c r="H7282" s="118"/>
      <c r="I7282" s="97" t="str">
        <f>IF(H7282="","",VLOOKUP(H7282,BD!B$2:C$16,2,FALSE))</f>
        <v/>
      </c>
      <c r="J7282" s="98"/>
      <c r="K7282" s="135" t="str">
        <f t="shared" si="240"/>
        <v/>
      </c>
      <c r="L7282" s="99" t="str">
        <f t="shared" ca="1" si="241"/>
        <v>-</v>
      </c>
      <c r="M7282" s="93" t="str">
        <f>IF(E7282="","",VLOOKUP(E7282,[1]PROJECTES!$C$14:$Z$5000,21,FALSE))</f>
        <v/>
      </c>
      <c r="N7282" s="100"/>
      <c r="O7282" s="72" t="s">
        <v>229</v>
      </c>
      <c r="P7282" s="101"/>
      <c r="Q7282" s="132"/>
      <c r="R7282" s="102"/>
      <c r="S7282" s="91"/>
    </row>
    <row r="7283" spans="1:19" s="104" customFormat="1" ht="12.75" customHeight="1" x14ac:dyDescent="0.25">
      <c r="A7283" s="121"/>
      <c r="B7283" s="92" t="str">
        <f>IF(E7283="","",VLOOKUP(E7283,[1]PROJECTES!$C$14:$G$5000,2,FALSE))</f>
        <v/>
      </c>
      <c r="C7283" s="121"/>
      <c r="D7283" s="93" t="str">
        <f>IF(E7283="","",VLOOKUP(E7283,[1]PROJECTES!$C$14:$G$5000,5,FALSE))</f>
        <v/>
      </c>
      <c r="E7283" s="117"/>
      <c r="F7283" s="95"/>
      <c r="G7283" s="96" t="str">
        <f>IF(E7283="","",VLOOKUP(E7283,[1]PROJECTES!$C$14:$G$5000,4,FALSE))</f>
        <v/>
      </c>
      <c r="H7283" s="118"/>
      <c r="I7283" s="97" t="str">
        <f>IF(H7283="","",VLOOKUP(H7283,BD!B$2:C$16,2,FALSE))</f>
        <v/>
      </c>
      <c r="J7283" s="98"/>
      <c r="K7283" s="135" t="str">
        <f t="shared" si="240"/>
        <v/>
      </c>
      <c r="L7283" s="99" t="str">
        <f t="shared" ca="1" si="241"/>
        <v>-</v>
      </c>
      <c r="M7283" s="93" t="str">
        <f>IF(E7283="","",VLOOKUP(E7283,[1]PROJECTES!$C$14:$Z$5000,21,FALSE))</f>
        <v/>
      </c>
      <c r="N7283" s="100"/>
      <c r="O7283" s="72" t="s">
        <v>229</v>
      </c>
      <c r="P7283" s="101"/>
      <c r="Q7283" s="132"/>
      <c r="R7283" s="102"/>
      <c r="S7283" s="91"/>
    </row>
    <row r="7284" spans="1:19" s="104" customFormat="1" ht="12.75" customHeight="1" x14ac:dyDescent="0.25">
      <c r="A7284" s="121"/>
      <c r="B7284" s="92" t="str">
        <f>IF(E7284="","",VLOOKUP(E7284,[1]PROJECTES!$C$14:$G$5000,2,FALSE))</f>
        <v/>
      </c>
      <c r="C7284" s="121"/>
      <c r="D7284" s="93" t="str">
        <f>IF(E7284="","",VLOOKUP(E7284,[1]PROJECTES!$C$14:$G$5000,5,FALSE))</f>
        <v/>
      </c>
      <c r="E7284" s="117"/>
      <c r="F7284" s="95"/>
      <c r="G7284" s="96" t="str">
        <f>IF(E7284="","",VLOOKUP(E7284,[1]PROJECTES!$C$14:$G$5000,4,FALSE))</f>
        <v/>
      </c>
      <c r="H7284" s="118"/>
      <c r="I7284" s="97" t="str">
        <f>IF(H7284="","",VLOOKUP(H7284,BD!B$2:C$16,2,FALSE))</f>
        <v/>
      </c>
      <c r="J7284" s="98"/>
      <c r="K7284" s="135" t="str">
        <f t="shared" si="240"/>
        <v/>
      </c>
      <c r="L7284" s="99" t="str">
        <f t="shared" ca="1" si="241"/>
        <v>-</v>
      </c>
      <c r="M7284" s="93" t="str">
        <f>IF(E7284="","",VLOOKUP(E7284,[1]PROJECTES!$C$14:$Z$5000,21,FALSE))</f>
        <v/>
      </c>
      <c r="N7284" s="100"/>
      <c r="O7284" s="72" t="s">
        <v>229</v>
      </c>
      <c r="P7284" s="101"/>
      <c r="Q7284" s="132"/>
      <c r="R7284" s="102"/>
      <c r="S7284" s="91"/>
    </row>
    <row r="7285" spans="1:19" s="104" customFormat="1" ht="12.75" customHeight="1" x14ac:dyDescent="0.25">
      <c r="A7285" s="121"/>
      <c r="B7285" s="92" t="str">
        <f>IF(E7285="","",VLOOKUP(E7285,[1]PROJECTES!$C$14:$G$5000,2,FALSE))</f>
        <v/>
      </c>
      <c r="C7285" s="121"/>
      <c r="D7285" s="93" t="str">
        <f>IF(E7285="","",VLOOKUP(E7285,[1]PROJECTES!$C$14:$G$5000,5,FALSE))</f>
        <v/>
      </c>
      <c r="E7285" s="117"/>
      <c r="F7285" s="95"/>
      <c r="G7285" s="96" t="str">
        <f>IF(E7285="","",VLOOKUP(E7285,[1]PROJECTES!$C$14:$G$5000,4,FALSE))</f>
        <v/>
      </c>
      <c r="H7285" s="118"/>
      <c r="I7285" s="97" t="str">
        <f>IF(H7285="","",VLOOKUP(H7285,BD!B$2:C$16,2,FALSE))</f>
        <v/>
      </c>
      <c r="J7285" s="98"/>
      <c r="K7285" s="135" t="str">
        <f t="shared" si="240"/>
        <v/>
      </c>
      <c r="L7285" s="99" t="str">
        <f t="shared" ca="1" si="241"/>
        <v>-</v>
      </c>
      <c r="M7285" s="93" t="str">
        <f>IF(E7285="","",VLOOKUP(E7285,[1]PROJECTES!$C$14:$Z$5000,21,FALSE))</f>
        <v/>
      </c>
      <c r="N7285" s="100"/>
      <c r="O7285" s="72" t="s">
        <v>229</v>
      </c>
      <c r="P7285" s="101"/>
      <c r="Q7285" s="132"/>
      <c r="R7285" s="102"/>
      <c r="S7285" s="91"/>
    </row>
    <row r="7286" spans="1:19" s="104" customFormat="1" ht="12.75" customHeight="1" x14ac:dyDescent="0.25">
      <c r="A7286" s="121"/>
      <c r="B7286" s="92" t="str">
        <f>IF(E7286="","",VLOOKUP(E7286,[1]PROJECTES!$C$14:$G$5000,2,FALSE))</f>
        <v/>
      </c>
      <c r="C7286" s="121"/>
      <c r="D7286" s="93" t="str">
        <f>IF(E7286="","",VLOOKUP(E7286,[1]PROJECTES!$C$14:$G$5000,5,FALSE))</f>
        <v/>
      </c>
      <c r="E7286" s="117"/>
      <c r="F7286" s="95"/>
      <c r="G7286" s="96" t="str">
        <f>IF(E7286="","",VLOOKUP(E7286,[1]PROJECTES!$C$14:$G$5000,4,FALSE))</f>
        <v/>
      </c>
      <c r="H7286" s="118"/>
      <c r="I7286" s="97" t="str">
        <f>IF(H7286="","",VLOOKUP(H7286,BD!B$2:C$16,2,FALSE))</f>
        <v/>
      </c>
      <c r="J7286" s="98"/>
      <c r="K7286" s="135" t="str">
        <f t="shared" si="240"/>
        <v/>
      </c>
      <c r="L7286" s="99" t="str">
        <f t="shared" ca="1" si="241"/>
        <v>-</v>
      </c>
      <c r="M7286" s="93" t="str">
        <f>IF(E7286="","",VLOOKUP(E7286,[1]PROJECTES!$C$14:$Z$5000,21,FALSE))</f>
        <v/>
      </c>
      <c r="N7286" s="100"/>
      <c r="O7286" s="72" t="s">
        <v>229</v>
      </c>
      <c r="P7286" s="101"/>
      <c r="Q7286" s="132"/>
      <c r="R7286" s="102"/>
      <c r="S7286" s="91"/>
    </row>
    <row r="7287" spans="1:19" s="104" customFormat="1" ht="12.75" customHeight="1" x14ac:dyDescent="0.25">
      <c r="A7287" s="121"/>
      <c r="B7287" s="92" t="str">
        <f>IF(E7287="","",VLOOKUP(E7287,[1]PROJECTES!$C$14:$G$5000,2,FALSE))</f>
        <v/>
      </c>
      <c r="C7287" s="121"/>
      <c r="D7287" s="93" t="str">
        <f>IF(E7287="","",VLOOKUP(E7287,[1]PROJECTES!$C$14:$G$5000,5,FALSE))</f>
        <v/>
      </c>
      <c r="E7287" s="117"/>
      <c r="F7287" s="95"/>
      <c r="G7287" s="96" t="str">
        <f>IF(E7287="","",VLOOKUP(E7287,[1]PROJECTES!$C$14:$G$5000,4,FALSE))</f>
        <v/>
      </c>
      <c r="H7287" s="118"/>
      <c r="I7287" s="97" t="str">
        <f>IF(H7287="","",VLOOKUP(H7287,BD!B$2:C$16,2,FALSE))</f>
        <v/>
      </c>
      <c r="J7287" s="98"/>
      <c r="K7287" s="135" t="str">
        <f t="shared" si="240"/>
        <v/>
      </c>
      <c r="L7287" s="99" t="str">
        <f t="shared" ca="1" si="241"/>
        <v>-</v>
      </c>
      <c r="M7287" s="93" t="str">
        <f>IF(E7287="","",VLOOKUP(E7287,[1]PROJECTES!$C$14:$Z$5000,21,FALSE))</f>
        <v/>
      </c>
      <c r="N7287" s="100"/>
      <c r="O7287" s="72" t="s">
        <v>229</v>
      </c>
      <c r="P7287" s="101"/>
      <c r="Q7287" s="132"/>
      <c r="R7287" s="102"/>
      <c r="S7287" s="91"/>
    </row>
    <row r="7288" spans="1:19" s="104" customFormat="1" ht="12.75" customHeight="1" x14ac:dyDescent="0.25">
      <c r="A7288" s="121"/>
      <c r="B7288" s="92" t="str">
        <f>IF(E7288="","",VLOOKUP(E7288,[1]PROJECTES!$C$14:$G$5000,2,FALSE))</f>
        <v/>
      </c>
      <c r="C7288" s="121"/>
      <c r="D7288" s="93" t="str">
        <f>IF(E7288="","",VLOOKUP(E7288,[1]PROJECTES!$C$14:$G$5000,5,FALSE))</f>
        <v/>
      </c>
      <c r="E7288" s="117"/>
      <c r="F7288" s="95"/>
      <c r="G7288" s="96" t="str">
        <f>IF(E7288="","",VLOOKUP(E7288,[1]PROJECTES!$C$14:$G$5000,4,FALSE))</f>
        <v/>
      </c>
      <c r="H7288" s="118"/>
      <c r="I7288" s="97" t="str">
        <f>IF(H7288="","",VLOOKUP(H7288,BD!B$2:C$16,2,FALSE))</f>
        <v/>
      </c>
      <c r="J7288" s="98"/>
      <c r="K7288" s="135" t="str">
        <f t="shared" si="240"/>
        <v/>
      </c>
      <c r="L7288" s="99" t="str">
        <f t="shared" ca="1" si="241"/>
        <v>-</v>
      </c>
      <c r="M7288" s="93" t="str">
        <f>IF(E7288="","",VLOOKUP(E7288,[1]PROJECTES!$C$14:$Z$5000,21,FALSE))</f>
        <v/>
      </c>
      <c r="N7288" s="100"/>
      <c r="O7288" s="72" t="s">
        <v>229</v>
      </c>
      <c r="P7288" s="101"/>
      <c r="Q7288" s="132"/>
      <c r="R7288" s="102"/>
      <c r="S7288" s="91"/>
    </row>
    <row r="7289" spans="1:19" s="104" customFormat="1" ht="12.75" customHeight="1" x14ac:dyDescent="0.25">
      <c r="A7289" s="121"/>
      <c r="B7289" s="92" t="str">
        <f>IF(E7289="","",VLOOKUP(E7289,[1]PROJECTES!$C$14:$G$5000,2,FALSE))</f>
        <v/>
      </c>
      <c r="C7289" s="121"/>
      <c r="D7289" s="93" t="str">
        <f>IF(E7289="","",VLOOKUP(E7289,[1]PROJECTES!$C$14:$G$5000,5,FALSE))</f>
        <v/>
      </c>
      <c r="E7289" s="117"/>
      <c r="F7289" s="95"/>
      <c r="G7289" s="96" t="str">
        <f>IF(E7289="","",VLOOKUP(E7289,[1]PROJECTES!$C$14:$G$5000,4,FALSE))</f>
        <v/>
      </c>
      <c r="H7289" s="118"/>
      <c r="I7289" s="97" t="str">
        <f>IF(H7289="","",VLOOKUP(H7289,BD!B$2:C$16,2,FALSE))</f>
        <v/>
      </c>
      <c r="J7289" s="98"/>
      <c r="K7289" s="135" t="str">
        <f t="shared" si="240"/>
        <v/>
      </c>
      <c r="L7289" s="99" t="str">
        <f t="shared" ca="1" si="241"/>
        <v>-</v>
      </c>
      <c r="M7289" s="93" t="str">
        <f>IF(E7289="","",VLOOKUP(E7289,[1]PROJECTES!$C$14:$Z$5000,21,FALSE))</f>
        <v/>
      </c>
      <c r="N7289" s="100"/>
      <c r="O7289" s="72" t="s">
        <v>229</v>
      </c>
      <c r="P7289" s="101"/>
      <c r="Q7289" s="132"/>
      <c r="R7289" s="102"/>
      <c r="S7289" s="91"/>
    </row>
    <row r="7290" spans="1:19" s="104" customFormat="1" ht="12.75" customHeight="1" x14ac:dyDescent="0.25">
      <c r="A7290" s="121"/>
      <c r="B7290" s="92" t="str">
        <f>IF(E7290="","",VLOOKUP(E7290,[1]PROJECTES!$C$14:$G$5000,2,FALSE))</f>
        <v/>
      </c>
      <c r="C7290" s="121"/>
      <c r="D7290" s="93" t="str">
        <f>IF(E7290="","",VLOOKUP(E7290,[1]PROJECTES!$C$14:$G$5000,5,FALSE))</f>
        <v/>
      </c>
      <c r="E7290" s="117"/>
      <c r="F7290" s="95"/>
      <c r="G7290" s="96" t="str">
        <f>IF(E7290="","",VLOOKUP(E7290,[1]PROJECTES!$C$14:$G$5000,4,FALSE))</f>
        <v/>
      </c>
      <c r="H7290" s="118"/>
      <c r="I7290" s="97" t="str">
        <f>IF(H7290="","",VLOOKUP(H7290,BD!B$2:C$16,2,FALSE))</f>
        <v/>
      </c>
      <c r="J7290" s="98"/>
      <c r="K7290" s="135" t="str">
        <f t="shared" si="240"/>
        <v/>
      </c>
      <c r="L7290" s="99" t="str">
        <f t="shared" ca="1" si="241"/>
        <v>-</v>
      </c>
      <c r="M7290" s="93" t="str">
        <f>IF(E7290="","",VLOOKUP(E7290,[1]PROJECTES!$C$14:$Z$5000,21,FALSE))</f>
        <v/>
      </c>
      <c r="N7290" s="100"/>
      <c r="O7290" s="72" t="s">
        <v>229</v>
      </c>
      <c r="P7290" s="101"/>
      <c r="Q7290" s="132"/>
      <c r="R7290" s="102"/>
      <c r="S7290" s="91"/>
    </row>
    <row r="7291" spans="1:19" s="104" customFormat="1" ht="12.75" customHeight="1" x14ac:dyDescent="0.25">
      <c r="A7291" s="121"/>
      <c r="B7291" s="92" t="str">
        <f>IF(E7291="","",VLOOKUP(E7291,[1]PROJECTES!$C$14:$G$5000,2,FALSE))</f>
        <v/>
      </c>
      <c r="C7291" s="121"/>
      <c r="D7291" s="93" t="str">
        <f>IF(E7291="","",VLOOKUP(E7291,[1]PROJECTES!$C$14:$G$5000,5,FALSE))</f>
        <v/>
      </c>
      <c r="E7291" s="117"/>
      <c r="F7291" s="95"/>
      <c r="G7291" s="96" t="str">
        <f>IF(E7291="","",VLOOKUP(E7291,[1]PROJECTES!$C$14:$G$5000,4,FALSE))</f>
        <v/>
      </c>
      <c r="H7291" s="118"/>
      <c r="I7291" s="97" t="str">
        <f>IF(H7291="","",VLOOKUP(H7291,BD!B$2:C$16,2,FALSE))</f>
        <v/>
      </c>
      <c r="J7291" s="98"/>
      <c r="K7291" s="135" t="str">
        <f t="shared" si="240"/>
        <v/>
      </c>
      <c r="L7291" s="99" t="str">
        <f t="shared" ca="1" si="241"/>
        <v>-</v>
      </c>
      <c r="M7291" s="93" t="str">
        <f>IF(E7291="","",VLOOKUP(E7291,[1]PROJECTES!$C$14:$Z$5000,21,FALSE))</f>
        <v/>
      </c>
      <c r="N7291" s="100"/>
      <c r="O7291" s="72" t="s">
        <v>229</v>
      </c>
      <c r="P7291" s="101"/>
      <c r="Q7291" s="132"/>
      <c r="R7291" s="102"/>
      <c r="S7291" s="91"/>
    </row>
    <row r="7292" spans="1:19" s="104" customFormat="1" ht="12.75" customHeight="1" x14ac:dyDescent="0.25">
      <c r="A7292" s="121"/>
      <c r="B7292" s="92" t="str">
        <f>IF(E7292="","",VLOOKUP(E7292,[1]PROJECTES!$C$14:$G$5000,2,FALSE))</f>
        <v/>
      </c>
      <c r="C7292" s="121"/>
      <c r="D7292" s="93" t="str">
        <f>IF(E7292="","",VLOOKUP(E7292,[1]PROJECTES!$C$14:$G$5000,5,FALSE))</f>
        <v/>
      </c>
      <c r="E7292" s="117"/>
      <c r="F7292" s="95"/>
      <c r="G7292" s="96" t="str">
        <f>IF(E7292="","",VLOOKUP(E7292,[1]PROJECTES!$C$14:$G$5000,4,FALSE))</f>
        <v/>
      </c>
      <c r="H7292" s="118"/>
      <c r="I7292" s="97" t="str">
        <f>IF(H7292="","",VLOOKUP(H7292,BD!B$2:C$16,2,FALSE))</f>
        <v/>
      </c>
      <c r="J7292" s="98"/>
      <c r="K7292" s="135" t="str">
        <f t="shared" si="240"/>
        <v/>
      </c>
      <c r="L7292" s="99" t="str">
        <f t="shared" ca="1" si="241"/>
        <v>-</v>
      </c>
      <c r="M7292" s="93" t="str">
        <f>IF(E7292="","",VLOOKUP(E7292,[1]PROJECTES!$C$14:$Z$5000,21,FALSE))</f>
        <v/>
      </c>
      <c r="N7292" s="100"/>
      <c r="O7292" s="72" t="s">
        <v>229</v>
      </c>
      <c r="P7292" s="101"/>
      <c r="Q7292" s="132"/>
      <c r="R7292" s="102"/>
      <c r="S7292" s="91"/>
    </row>
    <row r="7293" spans="1:19" s="104" customFormat="1" ht="12.75" customHeight="1" x14ac:dyDescent="0.25">
      <c r="A7293" s="121"/>
      <c r="B7293" s="92" t="str">
        <f>IF(E7293="","",VLOOKUP(E7293,[1]PROJECTES!$C$14:$G$5000,2,FALSE))</f>
        <v/>
      </c>
      <c r="C7293" s="121"/>
      <c r="D7293" s="93" t="str">
        <f>IF(E7293="","",VLOOKUP(E7293,[1]PROJECTES!$C$14:$G$5000,5,FALSE))</f>
        <v/>
      </c>
      <c r="E7293" s="117"/>
      <c r="F7293" s="95"/>
      <c r="G7293" s="96" t="str">
        <f>IF(E7293="","",VLOOKUP(E7293,[1]PROJECTES!$C$14:$G$5000,4,FALSE))</f>
        <v/>
      </c>
      <c r="H7293" s="118"/>
      <c r="I7293" s="97" t="str">
        <f>IF(H7293="","",VLOOKUP(H7293,BD!B$2:C$16,2,FALSE))</f>
        <v/>
      </c>
      <c r="J7293" s="98"/>
      <c r="K7293" s="135" t="str">
        <f t="shared" si="240"/>
        <v/>
      </c>
      <c r="L7293" s="99" t="str">
        <f t="shared" ca="1" si="241"/>
        <v>-</v>
      </c>
      <c r="M7293" s="93" t="str">
        <f>IF(E7293="","",VLOOKUP(E7293,[1]PROJECTES!$C$14:$Z$5000,21,FALSE))</f>
        <v/>
      </c>
      <c r="N7293" s="100"/>
      <c r="O7293" s="72" t="s">
        <v>229</v>
      </c>
      <c r="P7293" s="101"/>
      <c r="Q7293" s="132"/>
      <c r="R7293" s="102"/>
      <c r="S7293" s="91"/>
    </row>
    <row r="7294" spans="1:19" s="104" customFormat="1" ht="12.75" customHeight="1" x14ac:dyDescent="0.25">
      <c r="A7294" s="121"/>
      <c r="B7294" s="92" t="str">
        <f>IF(E7294="","",VLOOKUP(E7294,[1]PROJECTES!$C$14:$G$5000,2,FALSE))</f>
        <v/>
      </c>
      <c r="C7294" s="121"/>
      <c r="D7294" s="93" t="str">
        <f>IF(E7294="","",VLOOKUP(E7294,[1]PROJECTES!$C$14:$G$5000,5,FALSE))</f>
        <v/>
      </c>
      <c r="E7294" s="117"/>
      <c r="F7294" s="95"/>
      <c r="G7294" s="96" t="str">
        <f>IF(E7294="","",VLOOKUP(E7294,[1]PROJECTES!$C$14:$G$5000,4,FALSE))</f>
        <v/>
      </c>
      <c r="H7294" s="118"/>
      <c r="I7294" s="97" t="str">
        <f>IF(H7294="","",VLOOKUP(H7294,BD!B$2:C$16,2,FALSE))</f>
        <v/>
      </c>
      <c r="J7294" s="98"/>
      <c r="K7294" s="135" t="str">
        <f t="shared" si="240"/>
        <v/>
      </c>
      <c r="L7294" s="99" t="str">
        <f t="shared" ca="1" si="241"/>
        <v>-</v>
      </c>
      <c r="M7294" s="93" t="str">
        <f>IF(E7294="","",VLOOKUP(E7294,[1]PROJECTES!$C$14:$Z$5000,21,FALSE))</f>
        <v/>
      </c>
      <c r="N7294" s="100"/>
      <c r="O7294" s="72" t="s">
        <v>229</v>
      </c>
      <c r="P7294" s="101"/>
      <c r="Q7294" s="132"/>
      <c r="R7294" s="102"/>
      <c r="S7294" s="91"/>
    </row>
    <row r="7295" spans="1:19" s="104" customFormat="1" ht="12.75" customHeight="1" x14ac:dyDescent="0.25">
      <c r="A7295" s="121"/>
      <c r="B7295" s="92" t="str">
        <f>IF(E7295="","",VLOOKUP(E7295,[1]PROJECTES!$C$14:$G$5000,2,FALSE))</f>
        <v/>
      </c>
      <c r="C7295" s="121"/>
      <c r="D7295" s="93" t="str">
        <f>IF(E7295="","",VLOOKUP(E7295,[1]PROJECTES!$C$14:$G$5000,5,FALSE))</f>
        <v/>
      </c>
      <c r="E7295" s="117"/>
      <c r="F7295" s="95"/>
      <c r="G7295" s="96" t="str">
        <f>IF(E7295="","",VLOOKUP(E7295,[1]PROJECTES!$C$14:$G$5000,4,FALSE))</f>
        <v/>
      </c>
      <c r="H7295" s="118"/>
      <c r="I7295" s="97" t="str">
        <f>IF(H7295="","",VLOOKUP(H7295,BD!B$2:C$16,2,FALSE))</f>
        <v/>
      </c>
      <c r="J7295" s="98"/>
      <c r="K7295" s="135" t="str">
        <f t="shared" si="240"/>
        <v/>
      </c>
      <c r="L7295" s="99" t="str">
        <f t="shared" ca="1" si="241"/>
        <v>-</v>
      </c>
      <c r="M7295" s="93" t="str">
        <f>IF(E7295="","",VLOOKUP(E7295,[1]PROJECTES!$C$14:$Z$5000,21,FALSE))</f>
        <v/>
      </c>
      <c r="N7295" s="100"/>
      <c r="O7295" s="72" t="s">
        <v>229</v>
      </c>
      <c r="P7295" s="101"/>
      <c r="Q7295" s="132"/>
      <c r="R7295" s="102"/>
      <c r="S7295" s="91"/>
    </row>
    <row r="7296" spans="1:19" s="104" customFormat="1" ht="12.75" customHeight="1" x14ac:dyDescent="0.25">
      <c r="A7296" s="121"/>
      <c r="B7296" s="92" t="str">
        <f>IF(E7296="","",VLOOKUP(E7296,[1]PROJECTES!$C$14:$G$5000,2,FALSE))</f>
        <v/>
      </c>
      <c r="C7296" s="121"/>
      <c r="D7296" s="93" t="str">
        <f>IF(E7296="","",VLOOKUP(E7296,[1]PROJECTES!$C$14:$G$5000,5,FALSE))</f>
        <v/>
      </c>
      <c r="E7296" s="117"/>
      <c r="F7296" s="95"/>
      <c r="G7296" s="96" t="str">
        <f>IF(E7296="","",VLOOKUP(E7296,[1]PROJECTES!$C$14:$G$5000,4,FALSE))</f>
        <v/>
      </c>
      <c r="H7296" s="118"/>
      <c r="I7296" s="97" t="str">
        <f>IF(H7296="","",VLOOKUP(H7296,BD!B$2:C$16,2,FALSE))</f>
        <v/>
      </c>
      <c r="J7296" s="98"/>
      <c r="K7296" s="135" t="str">
        <f t="shared" si="240"/>
        <v/>
      </c>
      <c r="L7296" s="99" t="str">
        <f t="shared" ca="1" si="241"/>
        <v>-</v>
      </c>
      <c r="M7296" s="93" t="str">
        <f>IF(E7296="","",VLOOKUP(E7296,[1]PROJECTES!$C$14:$Z$5000,21,FALSE))</f>
        <v/>
      </c>
      <c r="N7296" s="100"/>
      <c r="O7296" s="72" t="s">
        <v>229</v>
      </c>
      <c r="P7296" s="101"/>
      <c r="Q7296" s="132"/>
      <c r="R7296" s="102"/>
      <c r="S7296" s="91"/>
    </row>
    <row r="7297" spans="1:19" s="104" customFormat="1" ht="12.75" customHeight="1" x14ac:dyDescent="0.25">
      <c r="A7297" s="121"/>
      <c r="B7297" s="92" t="str">
        <f>IF(E7297="","",VLOOKUP(E7297,[1]PROJECTES!$C$14:$G$5000,2,FALSE))</f>
        <v/>
      </c>
      <c r="C7297" s="121"/>
      <c r="D7297" s="93" t="str">
        <f>IF(E7297="","",VLOOKUP(E7297,[1]PROJECTES!$C$14:$G$5000,5,FALSE))</f>
        <v/>
      </c>
      <c r="E7297" s="117"/>
      <c r="F7297" s="95"/>
      <c r="G7297" s="96" t="str">
        <f>IF(E7297="","",VLOOKUP(E7297,[1]PROJECTES!$C$14:$G$5000,4,FALSE))</f>
        <v/>
      </c>
      <c r="H7297" s="118"/>
      <c r="I7297" s="97" t="str">
        <f>IF(H7297="","",VLOOKUP(H7297,BD!B$2:C$16,2,FALSE))</f>
        <v/>
      </c>
      <c r="J7297" s="98"/>
      <c r="K7297" s="135" t="str">
        <f t="shared" si="240"/>
        <v/>
      </c>
      <c r="L7297" s="99" t="str">
        <f t="shared" ca="1" si="241"/>
        <v>-</v>
      </c>
      <c r="M7297" s="93" t="str">
        <f>IF(E7297="","",VLOOKUP(E7297,[1]PROJECTES!$C$14:$Z$5000,21,FALSE))</f>
        <v/>
      </c>
      <c r="N7297" s="100"/>
      <c r="O7297" s="72" t="s">
        <v>229</v>
      </c>
      <c r="P7297" s="101"/>
      <c r="Q7297" s="132"/>
      <c r="R7297" s="102"/>
      <c r="S7297" s="91"/>
    </row>
    <row r="7298" spans="1:19" s="104" customFormat="1" ht="12.75" customHeight="1" x14ac:dyDescent="0.25">
      <c r="A7298" s="121"/>
      <c r="B7298" s="92" t="str">
        <f>IF(E7298="","",VLOOKUP(E7298,[1]PROJECTES!$C$14:$G$5000,2,FALSE))</f>
        <v/>
      </c>
      <c r="C7298" s="121"/>
      <c r="D7298" s="93" t="str">
        <f>IF(E7298="","",VLOOKUP(E7298,[1]PROJECTES!$C$14:$G$5000,5,FALSE))</f>
        <v/>
      </c>
      <c r="E7298" s="117"/>
      <c r="F7298" s="95"/>
      <c r="G7298" s="96" t="str">
        <f>IF(E7298="","",VLOOKUP(E7298,[1]PROJECTES!$C$14:$G$5000,4,FALSE))</f>
        <v/>
      </c>
      <c r="H7298" s="118"/>
      <c r="I7298" s="97" t="str">
        <f>IF(H7298="","",VLOOKUP(H7298,BD!B$2:C$16,2,FALSE))</f>
        <v/>
      </c>
      <c r="J7298" s="98"/>
      <c r="K7298" s="135" t="str">
        <f t="shared" si="240"/>
        <v/>
      </c>
      <c r="L7298" s="99" t="str">
        <f t="shared" ca="1" si="241"/>
        <v>-</v>
      </c>
      <c r="M7298" s="93" t="str">
        <f>IF(E7298="","",VLOOKUP(E7298,[1]PROJECTES!$C$14:$Z$5000,21,FALSE))</f>
        <v/>
      </c>
      <c r="N7298" s="100"/>
      <c r="O7298" s="72" t="s">
        <v>229</v>
      </c>
      <c r="P7298" s="101"/>
      <c r="Q7298" s="132"/>
      <c r="R7298" s="102"/>
      <c r="S7298" s="91"/>
    </row>
    <row r="7299" spans="1:19" s="104" customFormat="1" ht="12.75" customHeight="1" x14ac:dyDescent="0.25">
      <c r="A7299" s="121"/>
      <c r="B7299" s="92" t="str">
        <f>IF(E7299="","",VLOOKUP(E7299,[1]PROJECTES!$C$14:$G$5000,2,FALSE))</f>
        <v/>
      </c>
      <c r="C7299" s="121"/>
      <c r="D7299" s="93" t="str">
        <f>IF(E7299="","",VLOOKUP(E7299,[1]PROJECTES!$C$14:$G$5000,5,FALSE))</f>
        <v/>
      </c>
      <c r="E7299" s="117"/>
      <c r="F7299" s="95"/>
      <c r="G7299" s="96" t="str">
        <f>IF(E7299="","",VLOOKUP(E7299,[1]PROJECTES!$C$14:$G$5000,4,FALSE))</f>
        <v/>
      </c>
      <c r="H7299" s="118"/>
      <c r="I7299" s="97" t="str">
        <f>IF(H7299="","",VLOOKUP(H7299,BD!B$2:C$16,2,FALSE))</f>
        <v/>
      </c>
      <c r="J7299" s="98"/>
      <c r="K7299" s="135" t="str">
        <f t="shared" si="240"/>
        <v/>
      </c>
      <c r="L7299" s="99" t="str">
        <f t="shared" ca="1" si="241"/>
        <v>-</v>
      </c>
      <c r="M7299" s="93" t="str">
        <f>IF(E7299="","",VLOOKUP(E7299,[1]PROJECTES!$C$14:$Z$5000,21,FALSE))</f>
        <v/>
      </c>
      <c r="N7299" s="100"/>
      <c r="O7299" s="72" t="s">
        <v>229</v>
      </c>
      <c r="P7299" s="101"/>
      <c r="Q7299" s="132"/>
      <c r="R7299" s="102"/>
      <c r="S7299" s="91"/>
    </row>
    <row r="7300" spans="1:19" s="104" customFormat="1" ht="12.75" customHeight="1" x14ac:dyDescent="0.25">
      <c r="A7300" s="121"/>
      <c r="B7300" s="92" t="str">
        <f>IF(E7300="","",VLOOKUP(E7300,[1]PROJECTES!$C$14:$G$5000,2,FALSE))</f>
        <v/>
      </c>
      <c r="C7300" s="121"/>
      <c r="D7300" s="93" t="str">
        <f>IF(E7300="","",VLOOKUP(E7300,[1]PROJECTES!$C$14:$G$5000,5,FALSE))</f>
        <v/>
      </c>
      <c r="E7300" s="117"/>
      <c r="F7300" s="95"/>
      <c r="G7300" s="96" t="str">
        <f>IF(E7300="","",VLOOKUP(E7300,[1]PROJECTES!$C$14:$G$5000,4,FALSE))</f>
        <v/>
      </c>
      <c r="H7300" s="118"/>
      <c r="I7300" s="97" t="str">
        <f>IF(H7300="","",VLOOKUP(H7300,BD!B$2:C$16,2,FALSE))</f>
        <v/>
      </c>
      <c r="J7300" s="98"/>
      <c r="K7300" s="135" t="str">
        <f t="shared" si="240"/>
        <v/>
      </c>
      <c r="L7300" s="99" t="str">
        <f t="shared" ca="1" si="241"/>
        <v>-</v>
      </c>
      <c r="M7300" s="93" t="str">
        <f>IF(E7300="","",VLOOKUP(E7300,[1]PROJECTES!$C$14:$Z$5000,21,FALSE))</f>
        <v/>
      </c>
      <c r="N7300" s="100"/>
      <c r="O7300" s="72" t="s">
        <v>229</v>
      </c>
      <c r="P7300" s="101"/>
      <c r="Q7300" s="132"/>
      <c r="R7300" s="102"/>
      <c r="S7300" s="91"/>
    </row>
    <row r="7301" spans="1:19" s="104" customFormat="1" ht="12.75" customHeight="1" x14ac:dyDescent="0.25">
      <c r="A7301" s="121"/>
      <c r="B7301" s="92" t="str">
        <f>IF(E7301="","",VLOOKUP(E7301,[1]PROJECTES!$C$14:$G$5000,2,FALSE))</f>
        <v/>
      </c>
      <c r="C7301" s="121"/>
      <c r="D7301" s="93" t="str">
        <f>IF(E7301="","",VLOOKUP(E7301,[1]PROJECTES!$C$14:$G$5000,5,FALSE))</f>
        <v/>
      </c>
      <c r="E7301" s="117"/>
      <c r="F7301" s="95"/>
      <c r="G7301" s="96" t="str">
        <f>IF(E7301="","",VLOOKUP(E7301,[1]PROJECTES!$C$14:$G$5000,4,FALSE))</f>
        <v/>
      </c>
      <c r="H7301" s="118"/>
      <c r="I7301" s="97" t="str">
        <f>IF(H7301="","",VLOOKUP(H7301,BD!B$2:C$16,2,FALSE))</f>
        <v/>
      </c>
      <c r="J7301" s="98"/>
      <c r="K7301" s="135" t="str">
        <f t="shared" si="240"/>
        <v/>
      </c>
      <c r="L7301" s="99" t="str">
        <f t="shared" ca="1" si="241"/>
        <v>-</v>
      </c>
      <c r="M7301" s="93" t="str">
        <f>IF(E7301="","",VLOOKUP(E7301,[1]PROJECTES!$C$14:$Z$5000,21,FALSE))</f>
        <v/>
      </c>
      <c r="N7301" s="100"/>
      <c r="O7301" s="72" t="s">
        <v>229</v>
      </c>
      <c r="P7301" s="101"/>
      <c r="Q7301" s="132"/>
      <c r="R7301" s="102"/>
      <c r="S7301" s="91"/>
    </row>
    <row r="7302" spans="1:19" s="104" customFormat="1" ht="12.75" customHeight="1" x14ac:dyDescent="0.25">
      <c r="A7302" s="121"/>
      <c r="B7302" s="92" t="str">
        <f>IF(E7302="","",VLOOKUP(E7302,[1]PROJECTES!$C$14:$G$5000,2,FALSE))</f>
        <v/>
      </c>
      <c r="C7302" s="121"/>
      <c r="D7302" s="93" t="str">
        <f>IF(E7302="","",VLOOKUP(E7302,[1]PROJECTES!$C$14:$G$5000,5,FALSE))</f>
        <v/>
      </c>
      <c r="E7302" s="117"/>
      <c r="F7302" s="95"/>
      <c r="G7302" s="96" t="str">
        <f>IF(E7302="","",VLOOKUP(E7302,[1]PROJECTES!$C$14:$G$5000,4,FALSE))</f>
        <v/>
      </c>
      <c r="H7302" s="118"/>
      <c r="I7302" s="97" t="str">
        <f>IF(H7302="","",VLOOKUP(H7302,BD!B$2:C$16,2,FALSE))</f>
        <v/>
      </c>
      <c r="J7302" s="98"/>
      <c r="K7302" s="135" t="str">
        <f t="shared" si="240"/>
        <v/>
      </c>
      <c r="L7302" s="99" t="str">
        <f t="shared" ca="1" si="241"/>
        <v>-</v>
      </c>
      <c r="M7302" s="93" t="str">
        <f>IF(E7302="","",VLOOKUP(E7302,[1]PROJECTES!$C$14:$Z$5000,21,FALSE))</f>
        <v/>
      </c>
      <c r="N7302" s="100"/>
      <c r="O7302" s="72" t="s">
        <v>229</v>
      </c>
      <c r="P7302" s="101"/>
      <c r="Q7302" s="132"/>
      <c r="R7302" s="102"/>
      <c r="S7302" s="91"/>
    </row>
    <row r="7303" spans="1:19" s="104" customFormat="1" ht="12.75" customHeight="1" x14ac:dyDescent="0.25">
      <c r="A7303" s="121"/>
      <c r="B7303" s="92" t="str">
        <f>IF(E7303="","",VLOOKUP(E7303,[1]PROJECTES!$C$14:$G$5000,2,FALSE))</f>
        <v/>
      </c>
      <c r="C7303" s="121"/>
      <c r="D7303" s="93" t="str">
        <f>IF(E7303="","",VLOOKUP(E7303,[1]PROJECTES!$C$14:$G$5000,5,FALSE))</f>
        <v/>
      </c>
      <c r="E7303" s="117"/>
      <c r="F7303" s="95"/>
      <c r="G7303" s="96" t="str">
        <f>IF(E7303="","",VLOOKUP(E7303,[1]PROJECTES!$C$14:$G$5000,4,FALSE))</f>
        <v/>
      </c>
      <c r="H7303" s="118"/>
      <c r="I7303" s="97" t="str">
        <f>IF(H7303="","",VLOOKUP(H7303,BD!B$2:C$16,2,FALSE))</f>
        <v/>
      </c>
      <c r="J7303" s="98"/>
      <c r="K7303" s="135" t="str">
        <f t="shared" si="240"/>
        <v/>
      </c>
      <c r="L7303" s="99" t="str">
        <f t="shared" ca="1" si="241"/>
        <v>-</v>
      </c>
      <c r="M7303" s="93" t="str">
        <f>IF(E7303="","",VLOOKUP(E7303,[1]PROJECTES!$C$14:$Z$5000,21,FALSE))</f>
        <v/>
      </c>
      <c r="N7303" s="100"/>
      <c r="O7303" s="72" t="s">
        <v>229</v>
      </c>
      <c r="P7303" s="101"/>
      <c r="Q7303" s="132"/>
      <c r="R7303" s="102"/>
      <c r="S7303" s="91"/>
    </row>
    <row r="7304" spans="1:19" s="104" customFormat="1" ht="12.75" customHeight="1" x14ac:dyDescent="0.25">
      <c r="A7304" s="121"/>
      <c r="B7304" s="92" t="str">
        <f>IF(E7304="","",VLOOKUP(E7304,[1]PROJECTES!$C$14:$G$5000,2,FALSE))</f>
        <v/>
      </c>
      <c r="C7304" s="121"/>
      <c r="D7304" s="93" t="str">
        <f>IF(E7304="","",VLOOKUP(E7304,[1]PROJECTES!$C$14:$G$5000,5,FALSE))</f>
        <v/>
      </c>
      <c r="E7304" s="117"/>
      <c r="F7304" s="95"/>
      <c r="G7304" s="96" t="str">
        <f>IF(E7304="","",VLOOKUP(E7304,[1]PROJECTES!$C$14:$G$5000,4,FALSE))</f>
        <v/>
      </c>
      <c r="H7304" s="118"/>
      <c r="I7304" s="97" t="str">
        <f>IF(H7304="","",VLOOKUP(H7304,BD!B$2:C$16,2,FALSE))</f>
        <v/>
      </c>
      <c r="J7304" s="98"/>
      <c r="K7304" s="135" t="str">
        <f t="shared" si="240"/>
        <v/>
      </c>
      <c r="L7304" s="99" t="str">
        <f t="shared" ca="1" si="241"/>
        <v>-</v>
      </c>
      <c r="M7304" s="93" t="str">
        <f>IF(E7304="","",VLOOKUP(E7304,[1]PROJECTES!$C$14:$Z$5000,21,FALSE))</f>
        <v/>
      </c>
      <c r="N7304" s="100"/>
      <c r="O7304" s="72" t="s">
        <v>229</v>
      </c>
      <c r="P7304" s="101"/>
      <c r="Q7304" s="132"/>
      <c r="R7304" s="102"/>
      <c r="S7304" s="91"/>
    </row>
    <row r="7305" spans="1:19" s="104" customFormat="1" ht="12.75" customHeight="1" x14ac:dyDescent="0.25">
      <c r="A7305" s="121"/>
      <c r="B7305" s="92" t="str">
        <f>IF(E7305="","",VLOOKUP(E7305,[1]PROJECTES!$C$14:$G$5000,2,FALSE))</f>
        <v/>
      </c>
      <c r="C7305" s="121"/>
      <c r="D7305" s="93" t="str">
        <f>IF(E7305="","",VLOOKUP(E7305,[1]PROJECTES!$C$14:$G$5000,5,FALSE))</f>
        <v/>
      </c>
      <c r="E7305" s="117"/>
      <c r="F7305" s="95"/>
      <c r="G7305" s="96" t="str">
        <f>IF(E7305="","",VLOOKUP(E7305,[1]PROJECTES!$C$14:$G$5000,4,FALSE))</f>
        <v/>
      </c>
      <c r="H7305" s="118"/>
      <c r="I7305" s="97" t="str">
        <f>IF(H7305="","",VLOOKUP(H7305,BD!B$2:C$16,2,FALSE))</f>
        <v/>
      </c>
      <c r="J7305" s="98"/>
      <c r="K7305" s="135" t="str">
        <f t="shared" si="240"/>
        <v/>
      </c>
      <c r="L7305" s="99" t="str">
        <f t="shared" ca="1" si="241"/>
        <v>-</v>
      </c>
      <c r="M7305" s="93" t="str">
        <f>IF(E7305="","",VLOOKUP(E7305,[1]PROJECTES!$C$14:$Z$5000,21,FALSE))</f>
        <v/>
      </c>
      <c r="N7305" s="100"/>
      <c r="O7305" s="72" t="s">
        <v>229</v>
      </c>
      <c r="P7305" s="101"/>
      <c r="Q7305" s="132"/>
      <c r="R7305" s="102"/>
      <c r="S7305" s="91"/>
    </row>
    <row r="7306" spans="1:19" s="104" customFormat="1" ht="12.75" customHeight="1" x14ac:dyDescent="0.25">
      <c r="A7306" s="121"/>
      <c r="B7306" s="92" t="str">
        <f>IF(E7306="","",VLOOKUP(E7306,[1]PROJECTES!$C$14:$G$5000,2,FALSE))</f>
        <v/>
      </c>
      <c r="C7306" s="121"/>
      <c r="D7306" s="93" t="str">
        <f>IF(E7306="","",VLOOKUP(E7306,[1]PROJECTES!$C$14:$G$5000,5,FALSE))</f>
        <v/>
      </c>
      <c r="E7306" s="117"/>
      <c r="F7306" s="95"/>
      <c r="G7306" s="96" t="str">
        <f>IF(E7306="","",VLOOKUP(E7306,[1]PROJECTES!$C$14:$G$5000,4,FALSE))</f>
        <v/>
      </c>
      <c r="H7306" s="118"/>
      <c r="I7306" s="97" t="str">
        <f>IF(H7306="","",VLOOKUP(H7306,BD!B$2:C$16,2,FALSE))</f>
        <v/>
      </c>
      <c r="J7306" s="98"/>
      <c r="K7306" s="135" t="str">
        <f t="shared" si="240"/>
        <v/>
      </c>
      <c r="L7306" s="99" t="str">
        <f t="shared" ca="1" si="241"/>
        <v>-</v>
      </c>
      <c r="M7306" s="93" t="str">
        <f>IF(E7306="","",VLOOKUP(E7306,[1]PROJECTES!$C$14:$Z$5000,21,FALSE))</f>
        <v/>
      </c>
      <c r="N7306" s="100"/>
      <c r="O7306" s="72" t="s">
        <v>229</v>
      </c>
      <c r="P7306" s="101"/>
      <c r="Q7306" s="132"/>
      <c r="R7306" s="102"/>
      <c r="S7306" s="91"/>
    </row>
    <row r="7307" spans="1:19" s="104" customFormat="1" ht="12.75" customHeight="1" x14ac:dyDescent="0.25">
      <c r="A7307" s="121"/>
      <c r="B7307" s="92" t="str">
        <f>IF(E7307="","",VLOOKUP(E7307,[1]PROJECTES!$C$14:$G$5000,2,FALSE))</f>
        <v/>
      </c>
      <c r="C7307" s="121"/>
      <c r="D7307" s="93" t="str">
        <f>IF(E7307="","",VLOOKUP(E7307,[1]PROJECTES!$C$14:$G$5000,5,FALSE))</f>
        <v/>
      </c>
      <c r="E7307" s="117"/>
      <c r="F7307" s="95"/>
      <c r="G7307" s="96" t="str">
        <f>IF(E7307="","",VLOOKUP(E7307,[1]PROJECTES!$C$14:$G$5000,4,FALSE))</f>
        <v/>
      </c>
      <c r="H7307" s="118"/>
      <c r="I7307" s="97" t="str">
        <f>IF(H7307="","",VLOOKUP(H7307,BD!B$2:C$16,2,FALSE))</f>
        <v/>
      </c>
      <c r="J7307" s="98"/>
      <c r="K7307" s="135" t="str">
        <f t="shared" si="240"/>
        <v/>
      </c>
      <c r="L7307" s="99" t="str">
        <f t="shared" ca="1" si="241"/>
        <v>-</v>
      </c>
      <c r="M7307" s="93" t="str">
        <f>IF(E7307="","",VLOOKUP(E7307,[1]PROJECTES!$C$14:$Z$5000,21,FALSE))</f>
        <v/>
      </c>
      <c r="N7307" s="100"/>
      <c r="O7307" s="72" t="s">
        <v>229</v>
      </c>
      <c r="P7307" s="101"/>
      <c r="Q7307" s="132"/>
      <c r="R7307" s="102"/>
      <c r="S7307" s="91"/>
    </row>
    <row r="7308" spans="1:19" s="104" customFormat="1" ht="12.75" customHeight="1" x14ac:dyDescent="0.25">
      <c r="A7308" s="121"/>
      <c r="B7308" s="92" t="str">
        <f>IF(E7308="","",VLOOKUP(E7308,[1]PROJECTES!$C$14:$G$5000,2,FALSE))</f>
        <v/>
      </c>
      <c r="C7308" s="121"/>
      <c r="D7308" s="93" t="str">
        <f>IF(E7308="","",VLOOKUP(E7308,[1]PROJECTES!$C$14:$G$5000,5,FALSE))</f>
        <v/>
      </c>
      <c r="E7308" s="117"/>
      <c r="F7308" s="95"/>
      <c r="G7308" s="96" t="str">
        <f>IF(E7308="","",VLOOKUP(E7308,[1]PROJECTES!$C$14:$G$5000,4,FALSE))</f>
        <v/>
      </c>
      <c r="H7308" s="118"/>
      <c r="I7308" s="97" t="str">
        <f>IF(H7308="","",VLOOKUP(H7308,BD!B$2:C$16,2,FALSE))</f>
        <v/>
      </c>
      <c r="J7308" s="98"/>
      <c r="K7308" s="135" t="str">
        <f t="shared" si="240"/>
        <v/>
      </c>
      <c r="L7308" s="99" t="str">
        <f t="shared" ca="1" si="241"/>
        <v>-</v>
      </c>
      <c r="M7308" s="93" t="str">
        <f>IF(E7308="","",VLOOKUP(E7308,[1]PROJECTES!$C$14:$Z$5000,21,FALSE))</f>
        <v/>
      </c>
      <c r="N7308" s="100"/>
      <c r="O7308" s="72" t="s">
        <v>229</v>
      </c>
      <c r="P7308" s="101"/>
      <c r="Q7308" s="132"/>
      <c r="R7308" s="102"/>
      <c r="S7308" s="91"/>
    </row>
    <row r="7309" spans="1:19" s="104" customFormat="1" ht="12.75" customHeight="1" x14ac:dyDescent="0.25">
      <c r="A7309" s="121"/>
      <c r="B7309" s="92" t="str">
        <f>IF(E7309="","",VLOOKUP(E7309,[1]PROJECTES!$C$14:$G$5000,2,FALSE))</f>
        <v/>
      </c>
      <c r="C7309" s="121"/>
      <c r="D7309" s="93" t="str">
        <f>IF(E7309="","",VLOOKUP(E7309,[1]PROJECTES!$C$14:$G$5000,5,FALSE))</f>
        <v/>
      </c>
      <c r="E7309" s="117"/>
      <c r="F7309" s="95"/>
      <c r="G7309" s="96" t="str">
        <f>IF(E7309="","",VLOOKUP(E7309,[1]PROJECTES!$C$14:$G$5000,4,FALSE))</f>
        <v/>
      </c>
      <c r="H7309" s="118"/>
      <c r="I7309" s="97" t="str">
        <f>IF(H7309="","",VLOOKUP(H7309,BD!B$2:C$16,2,FALSE))</f>
        <v/>
      </c>
      <c r="J7309" s="98"/>
      <c r="K7309" s="135" t="str">
        <f t="shared" si="240"/>
        <v/>
      </c>
      <c r="L7309" s="99" t="str">
        <f t="shared" ca="1" si="241"/>
        <v>-</v>
      </c>
      <c r="M7309" s="93" t="str">
        <f>IF(E7309="","",VLOOKUP(E7309,[1]PROJECTES!$C$14:$Z$5000,21,FALSE))</f>
        <v/>
      </c>
      <c r="N7309" s="100"/>
      <c r="O7309" s="72" t="s">
        <v>229</v>
      </c>
      <c r="P7309" s="101"/>
      <c r="Q7309" s="132"/>
      <c r="R7309" s="102"/>
      <c r="S7309" s="91"/>
    </row>
    <row r="7310" spans="1:19" s="104" customFormat="1" ht="12.75" customHeight="1" x14ac:dyDescent="0.25">
      <c r="A7310" s="121"/>
      <c r="B7310" s="92" t="str">
        <f>IF(E7310="","",VLOOKUP(E7310,[1]PROJECTES!$C$14:$G$5000,2,FALSE))</f>
        <v/>
      </c>
      <c r="C7310" s="121"/>
      <c r="D7310" s="93" t="str">
        <f>IF(E7310="","",VLOOKUP(E7310,[1]PROJECTES!$C$14:$G$5000,5,FALSE))</f>
        <v/>
      </c>
      <c r="E7310" s="117"/>
      <c r="F7310" s="95"/>
      <c r="G7310" s="96" t="str">
        <f>IF(E7310="","",VLOOKUP(E7310,[1]PROJECTES!$C$14:$G$5000,4,FALSE))</f>
        <v/>
      </c>
      <c r="H7310" s="118"/>
      <c r="I7310" s="97" t="str">
        <f>IF(H7310="","",VLOOKUP(H7310,BD!B$2:C$16,2,FALSE))</f>
        <v/>
      </c>
      <c r="J7310" s="98"/>
      <c r="K7310" s="135" t="str">
        <f t="shared" si="240"/>
        <v/>
      </c>
      <c r="L7310" s="99" t="str">
        <f t="shared" ca="1" si="241"/>
        <v>-</v>
      </c>
      <c r="M7310" s="93" t="str">
        <f>IF(E7310="","",VLOOKUP(E7310,[1]PROJECTES!$C$14:$Z$5000,21,FALSE))</f>
        <v/>
      </c>
      <c r="N7310" s="100"/>
      <c r="O7310" s="72" t="s">
        <v>229</v>
      </c>
      <c r="P7310" s="101"/>
      <c r="Q7310" s="132"/>
      <c r="R7310" s="102"/>
      <c r="S7310" s="91"/>
    </row>
    <row r="7311" spans="1:19" s="104" customFormat="1" ht="12.75" customHeight="1" x14ac:dyDescent="0.25">
      <c r="A7311" s="121"/>
      <c r="B7311" s="92" t="str">
        <f>IF(E7311="","",VLOOKUP(E7311,[1]PROJECTES!$C$14:$G$5000,2,FALSE))</f>
        <v/>
      </c>
      <c r="C7311" s="121"/>
      <c r="D7311" s="93" t="str">
        <f>IF(E7311="","",VLOOKUP(E7311,[1]PROJECTES!$C$14:$G$5000,5,FALSE))</f>
        <v/>
      </c>
      <c r="E7311" s="117"/>
      <c r="F7311" s="95"/>
      <c r="G7311" s="96" t="str">
        <f>IF(E7311="","",VLOOKUP(E7311,[1]PROJECTES!$C$14:$G$5000,4,FALSE))</f>
        <v/>
      </c>
      <c r="H7311" s="118"/>
      <c r="I7311" s="97" t="str">
        <f>IF(H7311="","",VLOOKUP(H7311,BD!B$2:C$16,2,FALSE))</f>
        <v/>
      </c>
      <c r="J7311" s="98"/>
      <c r="K7311" s="135" t="str">
        <f t="shared" si="240"/>
        <v/>
      </c>
      <c r="L7311" s="99" t="str">
        <f t="shared" ca="1" si="241"/>
        <v>-</v>
      </c>
      <c r="M7311" s="93" t="str">
        <f>IF(E7311="","",VLOOKUP(E7311,[1]PROJECTES!$C$14:$Z$5000,21,FALSE))</f>
        <v/>
      </c>
      <c r="N7311" s="100"/>
      <c r="O7311" s="72" t="s">
        <v>229</v>
      </c>
      <c r="P7311" s="101"/>
      <c r="Q7311" s="132"/>
      <c r="R7311" s="102"/>
      <c r="S7311" s="91"/>
    </row>
    <row r="7312" spans="1:19" s="104" customFormat="1" ht="12.75" customHeight="1" x14ac:dyDescent="0.25">
      <c r="A7312" s="121"/>
      <c r="B7312" s="92" t="str">
        <f>IF(E7312="","",VLOOKUP(E7312,[1]PROJECTES!$C$14:$G$5000,2,FALSE))</f>
        <v/>
      </c>
      <c r="C7312" s="121"/>
      <c r="D7312" s="93" t="str">
        <f>IF(E7312="","",VLOOKUP(E7312,[1]PROJECTES!$C$14:$G$5000,5,FALSE))</f>
        <v/>
      </c>
      <c r="E7312" s="117"/>
      <c r="F7312" s="95"/>
      <c r="G7312" s="96" t="str">
        <f>IF(E7312="","",VLOOKUP(E7312,[1]PROJECTES!$C$14:$G$5000,4,FALSE))</f>
        <v/>
      </c>
      <c r="H7312" s="118"/>
      <c r="I7312" s="97" t="str">
        <f>IF(H7312="","",VLOOKUP(H7312,BD!B$2:C$16,2,FALSE))</f>
        <v/>
      </c>
      <c r="J7312" s="98"/>
      <c r="K7312" s="135" t="str">
        <f t="shared" si="240"/>
        <v/>
      </c>
      <c r="L7312" s="99" t="str">
        <f t="shared" ca="1" si="241"/>
        <v>-</v>
      </c>
      <c r="M7312" s="93" t="str">
        <f>IF(E7312="","",VLOOKUP(E7312,[1]PROJECTES!$C$14:$Z$5000,21,FALSE))</f>
        <v/>
      </c>
      <c r="N7312" s="100"/>
      <c r="O7312" s="72" t="s">
        <v>229</v>
      </c>
      <c r="P7312" s="101"/>
      <c r="Q7312" s="132"/>
      <c r="R7312" s="102"/>
      <c r="S7312" s="91"/>
    </row>
    <row r="7313" spans="1:19" s="104" customFormat="1" ht="12.75" customHeight="1" x14ac:dyDescent="0.25">
      <c r="A7313" s="121"/>
      <c r="B7313" s="92" t="str">
        <f>IF(E7313="","",VLOOKUP(E7313,[1]PROJECTES!$C$14:$G$5000,2,FALSE))</f>
        <v/>
      </c>
      <c r="C7313" s="121"/>
      <c r="D7313" s="93" t="str">
        <f>IF(E7313="","",VLOOKUP(E7313,[1]PROJECTES!$C$14:$G$5000,5,FALSE))</f>
        <v/>
      </c>
      <c r="E7313" s="117"/>
      <c r="F7313" s="95"/>
      <c r="G7313" s="96" t="str">
        <f>IF(E7313="","",VLOOKUP(E7313,[1]PROJECTES!$C$14:$G$5000,4,FALSE))</f>
        <v/>
      </c>
      <c r="H7313" s="118"/>
      <c r="I7313" s="97" t="str">
        <f>IF(H7313="","",VLOOKUP(H7313,BD!B$2:C$16,2,FALSE))</f>
        <v/>
      </c>
      <c r="J7313" s="98"/>
      <c r="K7313" s="135" t="str">
        <f t="shared" si="240"/>
        <v/>
      </c>
      <c r="L7313" s="99" t="str">
        <f t="shared" ca="1" si="241"/>
        <v>-</v>
      </c>
      <c r="M7313" s="93" t="str">
        <f>IF(E7313="","",VLOOKUP(E7313,[1]PROJECTES!$C$14:$Z$5000,21,FALSE))</f>
        <v/>
      </c>
      <c r="N7313" s="100"/>
      <c r="O7313" s="72" t="s">
        <v>229</v>
      </c>
      <c r="P7313" s="101"/>
      <c r="Q7313" s="132"/>
      <c r="R7313" s="102"/>
      <c r="S7313" s="91"/>
    </row>
    <row r="7314" spans="1:19" s="104" customFormat="1" ht="12.75" customHeight="1" x14ac:dyDescent="0.25">
      <c r="A7314" s="121"/>
      <c r="B7314" s="92" t="str">
        <f>IF(E7314="","",VLOOKUP(E7314,[1]PROJECTES!$C$14:$G$5000,2,FALSE))</f>
        <v/>
      </c>
      <c r="C7314" s="121"/>
      <c r="D7314" s="93" t="str">
        <f>IF(E7314="","",VLOOKUP(E7314,[1]PROJECTES!$C$14:$G$5000,5,FALSE))</f>
        <v/>
      </c>
      <c r="E7314" s="117"/>
      <c r="F7314" s="95"/>
      <c r="G7314" s="96" t="str">
        <f>IF(E7314="","",VLOOKUP(E7314,[1]PROJECTES!$C$14:$G$5000,4,FALSE))</f>
        <v/>
      </c>
      <c r="H7314" s="118"/>
      <c r="I7314" s="97" t="str">
        <f>IF(H7314="","",VLOOKUP(H7314,BD!B$2:C$16,2,FALSE))</f>
        <v/>
      </c>
      <c r="J7314" s="98"/>
      <c r="K7314" s="135" t="str">
        <f t="shared" si="240"/>
        <v/>
      </c>
      <c r="L7314" s="99" t="str">
        <f t="shared" ca="1" si="241"/>
        <v>-</v>
      </c>
      <c r="M7314" s="93" t="str">
        <f>IF(E7314="","",VLOOKUP(E7314,[1]PROJECTES!$C$14:$Z$5000,21,FALSE))</f>
        <v/>
      </c>
      <c r="N7314" s="100"/>
      <c r="O7314" s="72" t="s">
        <v>229</v>
      </c>
      <c r="P7314" s="101"/>
      <c r="Q7314" s="132"/>
      <c r="R7314" s="102"/>
      <c r="S7314" s="91"/>
    </row>
    <row r="7315" spans="1:19" s="104" customFormat="1" ht="12.75" customHeight="1" x14ac:dyDescent="0.25">
      <c r="A7315" s="121"/>
      <c r="B7315" s="92" t="str">
        <f>IF(E7315="","",VLOOKUP(E7315,[1]PROJECTES!$C$14:$G$5000,2,FALSE))</f>
        <v/>
      </c>
      <c r="C7315" s="121"/>
      <c r="D7315" s="93" t="str">
        <f>IF(E7315="","",VLOOKUP(E7315,[1]PROJECTES!$C$14:$G$5000,5,FALSE))</f>
        <v/>
      </c>
      <c r="E7315" s="117"/>
      <c r="F7315" s="95"/>
      <c r="G7315" s="96" t="str">
        <f>IF(E7315="","",VLOOKUP(E7315,[1]PROJECTES!$C$14:$G$5000,4,FALSE))</f>
        <v/>
      </c>
      <c r="H7315" s="118"/>
      <c r="I7315" s="97" t="str">
        <f>IF(H7315="","",VLOOKUP(H7315,BD!B$2:C$16,2,FALSE))</f>
        <v/>
      </c>
      <c r="J7315" s="98"/>
      <c r="K7315" s="135" t="str">
        <f t="shared" si="240"/>
        <v/>
      </c>
      <c r="L7315" s="99" t="str">
        <f t="shared" ca="1" si="241"/>
        <v>-</v>
      </c>
      <c r="M7315" s="93" t="str">
        <f>IF(E7315="","",VLOOKUP(E7315,[1]PROJECTES!$C$14:$Z$5000,21,FALSE))</f>
        <v/>
      </c>
      <c r="N7315" s="100"/>
      <c r="O7315" s="72" t="s">
        <v>229</v>
      </c>
      <c r="P7315" s="101"/>
      <c r="Q7315" s="132"/>
      <c r="R7315" s="102"/>
      <c r="S7315" s="91"/>
    </row>
    <row r="7316" spans="1:19" s="104" customFormat="1" ht="12.75" customHeight="1" x14ac:dyDescent="0.25">
      <c r="A7316" s="121"/>
      <c r="B7316" s="92" t="str">
        <f>IF(E7316="","",VLOOKUP(E7316,[1]PROJECTES!$C$14:$G$5000,2,FALSE))</f>
        <v/>
      </c>
      <c r="C7316" s="121"/>
      <c r="D7316" s="93" t="str">
        <f>IF(E7316="","",VLOOKUP(E7316,[1]PROJECTES!$C$14:$G$5000,5,FALSE))</f>
        <v/>
      </c>
      <c r="E7316" s="117"/>
      <c r="F7316" s="95"/>
      <c r="G7316" s="96" t="str">
        <f>IF(E7316="","",VLOOKUP(E7316,[1]PROJECTES!$C$14:$G$5000,4,FALSE))</f>
        <v/>
      </c>
      <c r="H7316" s="118"/>
      <c r="I7316" s="97" t="str">
        <f>IF(H7316="","",VLOOKUP(H7316,BD!B$2:C$16,2,FALSE))</f>
        <v/>
      </c>
      <c r="J7316" s="98"/>
      <c r="K7316" s="135" t="str">
        <f t="shared" si="240"/>
        <v/>
      </c>
      <c r="L7316" s="99" t="str">
        <f t="shared" ca="1" si="241"/>
        <v>-</v>
      </c>
      <c r="M7316" s="93" t="str">
        <f>IF(E7316="","",VLOOKUP(E7316,[1]PROJECTES!$C$14:$Z$5000,21,FALSE))</f>
        <v/>
      </c>
      <c r="N7316" s="100"/>
      <c r="O7316" s="72" t="s">
        <v>229</v>
      </c>
      <c r="P7316" s="101"/>
      <c r="Q7316" s="132"/>
      <c r="R7316" s="102"/>
      <c r="S7316" s="91"/>
    </row>
    <row r="7317" spans="1:19" s="104" customFormat="1" ht="12.75" customHeight="1" x14ac:dyDescent="0.25">
      <c r="A7317" s="121"/>
      <c r="B7317" s="92" t="str">
        <f>IF(E7317="","",VLOOKUP(E7317,[1]PROJECTES!$C$14:$G$5000,2,FALSE))</f>
        <v/>
      </c>
      <c r="C7317" s="121"/>
      <c r="D7317" s="93" t="str">
        <f>IF(E7317="","",VLOOKUP(E7317,[1]PROJECTES!$C$14:$G$5000,5,FALSE))</f>
        <v/>
      </c>
      <c r="E7317" s="117"/>
      <c r="F7317" s="95"/>
      <c r="G7317" s="96" t="str">
        <f>IF(E7317="","",VLOOKUP(E7317,[1]PROJECTES!$C$14:$G$5000,4,FALSE))</f>
        <v/>
      </c>
      <c r="H7317" s="118"/>
      <c r="I7317" s="97" t="str">
        <f>IF(H7317="","",VLOOKUP(H7317,BD!B$2:C$16,2,FALSE))</f>
        <v/>
      </c>
      <c r="J7317" s="98"/>
      <c r="K7317" s="135" t="str">
        <f t="shared" si="240"/>
        <v/>
      </c>
      <c r="L7317" s="99" t="str">
        <f t="shared" ca="1" si="241"/>
        <v>-</v>
      </c>
      <c r="M7317" s="93" t="str">
        <f>IF(E7317="","",VLOOKUP(E7317,[1]PROJECTES!$C$14:$Z$5000,21,FALSE))</f>
        <v/>
      </c>
      <c r="N7317" s="100"/>
      <c r="O7317" s="72" t="s">
        <v>229</v>
      </c>
      <c r="P7317" s="101"/>
      <c r="Q7317" s="132"/>
      <c r="R7317" s="102"/>
      <c r="S7317" s="91"/>
    </row>
    <row r="7318" spans="1:19" s="104" customFormat="1" ht="12.75" customHeight="1" x14ac:dyDescent="0.25">
      <c r="A7318" s="121"/>
      <c r="B7318" s="92" t="str">
        <f>IF(E7318="","",VLOOKUP(E7318,[1]PROJECTES!$C$14:$G$5000,2,FALSE))</f>
        <v/>
      </c>
      <c r="C7318" s="121"/>
      <c r="D7318" s="93" t="str">
        <f>IF(E7318="","",VLOOKUP(E7318,[1]PROJECTES!$C$14:$G$5000,5,FALSE))</f>
        <v/>
      </c>
      <c r="E7318" s="117"/>
      <c r="F7318" s="95"/>
      <c r="G7318" s="96" t="str">
        <f>IF(E7318="","",VLOOKUP(E7318,[1]PROJECTES!$C$14:$G$5000,4,FALSE))</f>
        <v/>
      </c>
      <c r="H7318" s="118"/>
      <c r="I7318" s="97" t="str">
        <f>IF(H7318="","",VLOOKUP(H7318,BD!B$2:C$16,2,FALSE))</f>
        <v/>
      </c>
      <c r="J7318" s="98"/>
      <c r="K7318" s="135" t="str">
        <f t="shared" si="240"/>
        <v/>
      </c>
      <c r="L7318" s="99" t="str">
        <f t="shared" ca="1" si="241"/>
        <v>-</v>
      </c>
      <c r="M7318" s="93" t="str">
        <f>IF(E7318="","",VLOOKUP(E7318,[1]PROJECTES!$C$14:$Z$5000,21,FALSE))</f>
        <v/>
      </c>
      <c r="N7318" s="100"/>
      <c r="O7318" s="72" t="s">
        <v>229</v>
      </c>
      <c r="P7318" s="101"/>
      <c r="Q7318" s="132"/>
      <c r="R7318" s="102"/>
      <c r="S7318" s="91"/>
    </row>
    <row r="7319" spans="1:19" s="104" customFormat="1" ht="12.75" customHeight="1" x14ac:dyDescent="0.25">
      <c r="A7319" s="121"/>
      <c r="B7319" s="92" t="str">
        <f>IF(E7319="","",VLOOKUP(E7319,[1]PROJECTES!$C$14:$G$5000,2,FALSE))</f>
        <v/>
      </c>
      <c r="C7319" s="121"/>
      <c r="D7319" s="93" t="str">
        <f>IF(E7319="","",VLOOKUP(E7319,[1]PROJECTES!$C$14:$G$5000,5,FALSE))</f>
        <v/>
      </c>
      <c r="E7319" s="117"/>
      <c r="F7319" s="95"/>
      <c r="G7319" s="96" t="str">
        <f>IF(E7319="","",VLOOKUP(E7319,[1]PROJECTES!$C$14:$G$5000,4,FALSE))</f>
        <v/>
      </c>
      <c r="H7319" s="118"/>
      <c r="I7319" s="97" t="str">
        <f>IF(H7319="","",VLOOKUP(H7319,BD!B$2:C$16,2,FALSE))</f>
        <v/>
      </c>
      <c r="J7319" s="98"/>
      <c r="K7319" s="135" t="str">
        <f t="shared" si="240"/>
        <v/>
      </c>
      <c r="L7319" s="99" t="str">
        <f t="shared" ca="1" si="241"/>
        <v>-</v>
      </c>
      <c r="M7319" s="93" t="str">
        <f>IF(E7319="","",VLOOKUP(E7319,[1]PROJECTES!$C$14:$Z$5000,21,FALSE))</f>
        <v/>
      </c>
      <c r="N7319" s="100"/>
      <c r="O7319" s="72" t="s">
        <v>229</v>
      </c>
      <c r="P7319" s="101"/>
      <c r="Q7319" s="132"/>
      <c r="R7319" s="102"/>
      <c r="S7319" s="91"/>
    </row>
    <row r="7320" spans="1:19" s="104" customFormat="1" ht="12.75" customHeight="1" x14ac:dyDescent="0.25">
      <c r="A7320" s="121"/>
      <c r="B7320" s="92" t="str">
        <f>IF(E7320="","",VLOOKUP(E7320,[1]PROJECTES!$C$14:$G$5000,2,FALSE))</f>
        <v/>
      </c>
      <c r="C7320" s="121"/>
      <c r="D7320" s="93" t="str">
        <f>IF(E7320="","",VLOOKUP(E7320,[1]PROJECTES!$C$14:$G$5000,5,FALSE))</f>
        <v/>
      </c>
      <c r="E7320" s="117"/>
      <c r="F7320" s="95"/>
      <c r="G7320" s="96" t="str">
        <f>IF(E7320="","",VLOOKUP(E7320,[1]PROJECTES!$C$14:$G$5000,4,FALSE))</f>
        <v/>
      </c>
      <c r="H7320" s="118"/>
      <c r="I7320" s="97" t="str">
        <f>IF(H7320="","",VLOOKUP(H7320,BD!B$2:C$16,2,FALSE))</f>
        <v/>
      </c>
      <c r="J7320" s="98"/>
      <c r="K7320" s="135" t="str">
        <f t="shared" si="240"/>
        <v/>
      </c>
      <c r="L7320" s="99" t="str">
        <f t="shared" ca="1" si="241"/>
        <v>-</v>
      </c>
      <c r="M7320" s="93" t="str">
        <f>IF(E7320="","",VLOOKUP(E7320,[1]PROJECTES!$C$14:$Z$5000,21,FALSE))</f>
        <v/>
      </c>
      <c r="N7320" s="100"/>
      <c r="O7320" s="72" t="s">
        <v>229</v>
      </c>
      <c r="P7320" s="101"/>
      <c r="Q7320" s="132"/>
      <c r="R7320" s="102"/>
      <c r="S7320" s="91"/>
    </row>
    <row r="7321" spans="1:19" s="104" customFormat="1" ht="12.75" customHeight="1" x14ac:dyDescent="0.25">
      <c r="A7321" s="121"/>
      <c r="B7321" s="92" t="str">
        <f>IF(E7321="","",VLOOKUP(E7321,[1]PROJECTES!$C$14:$G$5000,2,FALSE))</f>
        <v/>
      </c>
      <c r="C7321" s="121"/>
      <c r="D7321" s="93" t="str">
        <f>IF(E7321="","",VLOOKUP(E7321,[1]PROJECTES!$C$14:$G$5000,5,FALSE))</f>
        <v/>
      </c>
      <c r="E7321" s="117"/>
      <c r="F7321" s="95"/>
      <c r="G7321" s="96" t="str">
        <f>IF(E7321="","",VLOOKUP(E7321,[1]PROJECTES!$C$14:$G$5000,4,FALSE))</f>
        <v/>
      </c>
      <c r="H7321" s="118"/>
      <c r="I7321" s="97" t="str">
        <f>IF(H7321="","",VLOOKUP(H7321,BD!B$2:C$16,2,FALSE))</f>
        <v/>
      </c>
      <c r="J7321" s="98"/>
      <c r="K7321" s="135" t="str">
        <f t="shared" si="240"/>
        <v/>
      </c>
      <c r="L7321" s="99" t="str">
        <f t="shared" ca="1" si="241"/>
        <v>-</v>
      </c>
      <c r="M7321" s="93" t="str">
        <f>IF(E7321="","",VLOOKUP(E7321,[1]PROJECTES!$C$14:$Z$5000,21,FALSE))</f>
        <v/>
      </c>
      <c r="N7321" s="100"/>
      <c r="O7321" s="72" t="s">
        <v>229</v>
      </c>
      <c r="P7321" s="101"/>
      <c r="Q7321" s="132"/>
      <c r="R7321" s="102"/>
      <c r="S7321" s="91"/>
    </row>
    <row r="7322" spans="1:19" s="104" customFormat="1" ht="12.75" customHeight="1" x14ac:dyDescent="0.25">
      <c r="A7322" s="121"/>
      <c r="B7322" s="92" t="str">
        <f>IF(E7322="","",VLOOKUP(E7322,[1]PROJECTES!$C$14:$G$5000,2,FALSE))</f>
        <v/>
      </c>
      <c r="C7322" s="121"/>
      <c r="D7322" s="93" t="str">
        <f>IF(E7322="","",VLOOKUP(E7322,[1]PROJECTES!$C$14:$G$5000,5,FALSE))</f>
        <v/>
      </c>
      <c r="E7322" s="117"/>
      <c r="F7322" s="95"/>
      <c r="G7322" s="96" t="str">
        <f>IF(E7322="","",VLOOKUP(E7322,[1]PROJECTES!$C$14:$G$5000,4,FALSE))</f>
        <v/>
      </c>
      <c r="H7322" s="118"/>
      <c r="I7322" s="97" t="str">
        <f>IF(H7322="","",VLOOKUP(H7322,BD!B$2:C$16,2,FALSE))</f>
        <v/>
      </c>
      <c r="J7322" s="98"/>
      <c r="K7322" s="135" t="str">
        <f t="shared" si="240"/>
        <v/>
      </c>
      <c r="L7322" s="99" t="str">
        <f t="shared" ca="1" si="241"/>
        <v>-</v>
      </c>
      <c r="M7322" s="93" t="str">
        <f>IF(E7322="","",VLOOKUP(E7322,[1]PROJECTES!$C$14:$Z$5000,21,FALSE))</f>
        <v/>
      </c>
      <c r="N7322" s="100"/>
      <c r="O7322" s="72" t="s">
        <v>229</v>
      </c>
      <c r="P7322" s="101"/>
      <c r="Q7322" s="132"/>
      <c r="R7322" s="102"/>
      <c r="S7322" s="91"/>
    </row>
    <row r="7323" spans="1:19" s="104" customFormat="1" ht="12.75" customHeight="1" x14ac:dyDescent="0.25">
      <c r="A7323" s="121"/>
      <c r="B7323" s="92" t="str">
        <f>IF(E7323="","",VLOOKUP(E7323,[1]PROJECTES!$C$14:$G$5000,2,FALSE))</f>
        <v/>
      </c>
      <c r="C7323" s="121"/>
      <c r="D7323" s="93" t="str">
        <f>IF(E7323="","",VLOOKUP(E7323,[1]PROJECTES!$C$14:$G$5000,5,FALSE))</f>
        <v/>
      </c>
      <c r="E7323" s="117"/>
      <c r="F7323" s="95"/>
      <c r="G7323" s="96" t="str">
        <f>IF(E7323="","",VLOOKUP(E7323,[1]PROJECTES!$C$14:$G$5000,4,FALSE))</f>
        <v/>
      </c>
      <c r="H7323" s="118"/>
      <c r="I7323" s="97" t="str">
        <f>IF(H7323="","",VLOOKUP(H7323,BD!B$2:C$16,2,FALSE))</f>
        <v/>
      </c>
      <c r="J7323" s="98"/>
      <c r="K7323" s="135" t="str">
        <f t="shared" si="240"/>
        <v/>
      </c>
      <c r="L7323" s="99" t="str">
        <f t="shared" ca="1" si="241"/>
        <v>-</v>
      </c>
      <c r="M7323" s="93" t="str">
        <f>IF(E7323="","",VLOOKUP(E7323,[1]PROJECTES!$C$14:$Z$5000,21,FALSE))</f>
        <v/>
      </c>
      <c r="N7323" s="100"/>
      <c r="O7323" s="72" t="s">
        <v>229</v>
      </c>
      <c r="P7323" s="101"/>
      <c r="Q7323" s="132"/>
      <c r="R7323" s="102"/>
      <c r="S7323" s="91"/>
    </row>
    <row r="7324" spans="1:19" s="104" customFormat="1" ht="12.75" customHeight="1" x14ac:dyDescent="0.25">
      <c r="A7324" s="121"/>
      <c r="B7324" s="92" t="str">
        <f>IF(E7324="","",VLOOKUP(E7324,[1]PROJECTES!$C$14:$G$5000,2,FALSE))</f>
        <v/>
      </c>
      <c r="C7324" s="121"/>
      <c r="D7324" s="93" t="str">
        <f>IF(E7324="","",VLOOKUP(E7324,[1]PROJECTES!$C$14:$G$5000,5,FALSE))</f>
        <v/>
      </c>
      <c r="E7324" s="117"/>
      <c r="F7324" s="95"/>
      <c r="G7324" s="96" t="str">
        <f>IF(E7324="","",VLOOKUP(E7324,[1]PROJECTES!$C$14:$G$5000,4,FALSE))</f>
        <v/>
      </c>
      <c r="H7324" s="118"/>
      <c r="I7324" s="97" t="str">
        <f>IF(H7324="","",VLOOKUP(H7324,BD!B$2:C$16,2,FALSE))</f>
        <v/>
      </c>
      <c r="J7324" s="98"/>
      <c r="K7324" s="135" t="str">
        <f t="shared" si="240"/>
        <v/>
      </c>
      <c r="L7324" s="99" t="str">
        <f t="shared" ca="1" si="241"/>
        <v>-</v>
      </c>
      <c r="M7324" s="93" t="str">
        <f>IF(E7324="","",VLOOKUP(E7324,[1]PROJECTES!$C$14:$Z$5000,21,FALSE))</f>
        <v/>
      </c>
      <c r="N7324" s="100"/>
      <c r="O7324" s="72" t="s">
        <v>229</v>
      </c>
      <c r="P7324" s="101"/>
      <c r="Q7324" s="132"/>
      <c r="R7324" s="102"/>
      <c r="S7324" s="91"/>
    </row>
    <row r="7325" spans="1:19" s="104" customFormat="1" ht="12.75" customHeight="1" x14ac:dyDescent="0.25">
      <c r="A7325" s="121"/>
      <c r="B7325" s="92" t="str">
        <f>IF(E7325="","",VLOOKUP(E7325,[1]PROJECTES!$C$14:$G$5000,2,FALSE))</f>
        <v/>
      </c>
      <c r="C7325" s="121"/>
      <c r="D7325" s="93" t="str">
        <f>IF(E7325="","",VLOOKUP(E7325,[1]PROJECTES!$C$14:$G$5000,5,FALSE))</f>
        <v/>
      </c>
      <c r="E7325" s="117"/>
      <c r="F7325" s="95"/>
      <c r="G7325" s="96" t="str">
        <f>IF(E7325="","",VLOOKUP(E7325,[1]PROJECTES!$C$14:$G$5000,4,FALSE))</f>
        <v/>
      </c>
      <c r="H7325" s="118"/>
      <c r="I7325" s="97" t="str">
        <f>IF(H7325="","",VLOOKUP(H7325,BD!B$2:C$16,2,FALSE))</f>
        <v/>
      </c>
      <c r="J7325" s="98"/>
      <c r="K7325" s="135" t="str">
        <f t="shared" si="240"/>
        <v/>
      </c>
      <c r="L7325" s="99" t="str">
        <f t="shared" ca="1" si="241"/>
        <v>-</v>
      </c>
      <c r="M7325" s="93" t="str">
        <f>IF(E7325="","",VLOOKUP(E7325,[1]PROJECTES!$C$14:$Z$5000,21,FALSE))</f>
        <v/>
      </c>
      <c r="N7325" s="100"/>
      <c r="O7325" s="72" t="s">
        <v>229</v>
      </c>
      <c r="P7325" s="101"/>
      <c r="Q7325" s="132"/>
      <c r="R7325" s="102"/>
      <c r="S7325" s="91"/>
    </row>
    <row r="7326" spans="1:19" s="104" customFormat="1" ht="12.75" customHeight="1" x14ac:dyDescent="0.25">
      <c r="A7326" s="121"/>
      <c r="B7326" s="92" t="str">
        <f>IF(E7326="","",VLOOKUP(E7326,[1]PROJECTES!$C$14:$G$5000,2,FALSE))</f>
        <v/>
      </c>
      <c r="C7326" s="121"/>
      <c r="D7326" s="93" t="str">
        <f>IF(E7326="","",VLOOKUP(E7326,[1]PROJECTES!$C$14:$G$5000,5,FALSE))</f>
        <v/>
      </c>
      <c r="E7326" s="117"/>
      <c r="F7326" s="95"/>
      <c r="G7326" s="96" t="str">
        <f>IF(E7326="","",VLOOKUP(E7326,[1]PROJECTES!$C$14:$G$5000,4,FALSE))</f>
        <v/>
      </c>
      <c r="H7326" s="118"/>
      <c r="I7326" s="97" t="str">
        <f>IF(H7326="","",VLOOKUP(H7326,BD!B$2:C$16,2,FALSE))</f>
        <v/>
      </c>
      <c r="J7326" s="98"/>
      <c r="K7326" s="135" t="str">
        <f t="shared" si="240"/>
        <v/>
      </c>
      <c r="L7326" s="99" t="str">
        <f t="shared" ca="1" si="241"/>
        <v>-</v>
      </c>
      <c r="M7326" s="93" t="str">
        <f>IF(E7326="","",VLOOKUP(E7326,[1]PROJECTES!$C$14:$Z$5000,21,FALSE))</f>
        <v/>
      </c>
      <c r="N7326" s="100"/>
      <c r="O7326" s="72" t="s">
        <v>229</v>
      </c>
      <c r="P7326" s="101"/>
      <c r="Q7326" s="132"/>
      <c r="R7326" s="102"/>
      <c r="S7326" s="91"/>
    </row>
    <row r="7327" spans="1:19" s="104" customFormat="1" ht="12.75" customHeight="1" x14ac:dyDescent="0.25">
      <c r="A7327" s="121"/>
      <c r="B7327" s="92" t="str">
        <f>IF(E7327="","",VLOOKUP(E7327,[1]PROJECTES!$C$14:$G$5000,2,FALSE))</f>
        <v/>
      </c>
      <c r="C7327" s="121"/>
      <c r="D7327" s="93" t="str">
        <f>IF(E7327="","",VLOOKUP(E7327,[1]PROJECTES!$C$14:$G$5000,5,FALSE))</f>
        <v/>
      </c>
      <c r="E7327" s="117"/>
      <c r="F7327" s="95"/>
      <c r="G7327" s="96" t="str">
        <f>IF(E7327="","",VLOOKUP(E7327,[1]PROJECTES!$C$14:$G$5000,4,FALSE))</f>
        <v/>
      </c>
      <c r="H7327" s="118"/>
      <c r="I7327" s="97" t="str">
        <f>IF(H7327="","",VLOOKUP(H7327,BD!B$2:C$16,2,FALSE))</f>
        <v/>
      </c>
      <c r="J7327" s="98"/>
      <c r="K7327" s="135" t="str">
        <f t="shared" si="240"/>
        <v/>
      </c>
      <c r="L7327" s="99" t="str">
        <f t="shared" ca="1" si="241"/>
        <v>-</v>
      </c>
      <c r="M7327" s="93" t="str">
        <f>IF(E7327="","",VLOOKUP(E7327,[1]PROJECTES!$C$14:$Z$5000,21,FALSE))</f>
        <v/>
      </c>
      <c r="N7327" s="100"/>
      <c r="O7327" s="72" t="s">
        <v>229</v>
      </c>
      <c r="P7327" s="101"/>
      <c r="Q7327" s="132"/>
      <c r="R7327" s="102"/>
      <c r="S7327" s="91"/>
    </row>
    <row r="7328" spans="1:19" s="104" customFormat="1" ht="12.75" customHeight="1" x14ac:dyDescent="0.25">
      <c r="A7328" s="121"/>
      <c r="B7328" s="92" t="str">
        <f>IF(E7328="","",VLOOKUP(E7328,[1]PROJECTES!$C$14:$G$5000,2,FALSE))</f>
        <v/>
      </c>
      <c r="C7328" s="121"/>
      <c r="D7328" s="93" t="str">
        <f>IF(E7328="","",VLOOKUP(E7328,[1]PROJECTES!$C$14:$G$5000,5,FALSE))</f>
        <v/>
      </c>
      <c r="E7328" s="117"/>
      <c r="F7328" s="95"/>
      <c r="G7328" s="96" t="str">
        <f>IF(E7328="","",VLOOKUP(E7328,[1]PROJECTES!$C$14:$G$5000,4,FALSE))</f>
        <v/>
      </c>
      <c r="H7328" s="118"/>
      <c r="I7328" s="97" t="str">
        <f>IF(H7328="","",VLOOKUP(H7328,BD!B$2:C$16,2,FALSE))</f>
        <v/>
      </c>
      <c r="J7328" s="98"/>
      <c r="K7328" s="135" t="str">
        <f t="shared" si="240"/>
        <v/>
      </c>
      <c r="L7328" s="99" t="str">
        <f t="shared" ca="1" si="241"/>
        <v>-</v>
      </c>
      <c r="M7328" s="93" t="str">
        <f>IF(E7328="","",VLOOKUP(E7328,[1]PROJECTES!$C$14:$Z$5000,21,FALSE))</f>
        <v/>
      </c>
      <c r="N7328" s="100"/>
      <c r="O7328" s="72" t="s">
        <v>229</v>
      </c>
      <c r="P7328" s="101"/>
      <c r="Q7328" s="132"/>
      <c r="R7328" s="102"/>
      <c r="S7328" s="91"/>
    </row>
    <row r="7329" spans="1:19" s="104" customFormat="1" ht="12.75" customHeight="1" x14ac:dyDescent="0.25">
      <c r="A7329" s="121"/>
      <c r="B7329" s="92" t="str">
        <f>IF(E7329="","",VLOOKUP(E7329,[1]PROJECTES!$C$14:$G$5000,2,FALSE))</f>
        <v/>
      </c>
      <c r="C7329" s="121"/>
      <c r="D7329" s="93" t="str">
        <f>IF(E7329="","",VLOOKUP(E7329,[1]PROJECTES!$C$14:$G$5000,5,FALSE))</f>
        <v/>
      </c>
      <c r="E7329" s="117"/>
      <c r="F7329" s="95"/>
      <c r="G7329" s="96" t="str">
        <f>IF(E7329="","",VLOOKUP(E7329,[1]PROJECTES!$C$14:$G$5000,4,FALSE))</f>
        <v/>
      </c>
      <c r="H7329" s="118"/>
      <c r="I7329" s="97" t="str">
        <f>IF(H7329="","",VLOOKUP(H7329,BD!B$2:C$16,2,FALSE))</f>
        <v/>
      </c>
      <c r="J7329" s="98"/>
      <c r="K7329" s="135" t="str">
        <f t="shared" si="240"/>
        <v/>
      </c>
      <c r="L7329" s="99" t="str">
        <f t="shared" ca="1" si="241"/>
        <v>-</v>
      </c>
      <c r="M7329" s="93" t="str">
        <f>IF(E7329="","",VLOOKUP(E7329,[1]PROJECTES!$C$14:$Z$5000,21,FALSE))</f>
        <v/>
      </c>
      <c r="N7329" s="100"/>
      <c r="O7329" s="72" t="s">
        <v>229</v>
      </c>
      <c r="P7329" s="101"/>
      <c r="Q7329" s="132"/>
      <c r="R7329" s="102"/>
      <c r="S7329" s="91"/>
    </row>
    <row r="7330" spans="1:19" s="104" customFormat="1" ht="12.75" customHeight="1" x14ac:dyDescent="0.25">
      <c r="A7330" s="121"/>
      <c r="B7330" s="92" t="str">
        <f>IF(E7330="","",VLOOKUP(E7330,[1]PROJECTES!$C$14:$G$5000,2,FALSE))</f>
        <v/>
      </c>
      <c r="C7330" s="121"/>
      <c r="D7330" s="93" t="str">
        <f>IF(E7330="","",VLOOKUP(E7330,[1]PROJECTES!$C$14:$G$5000,5,FALSE))</f>
        <v/>
      </c>
      <c r="E7330" s="117"/>
      <c r="F7330" s="95"/>
      <c r="G7330" s="96" t="str">
        <f>IF(E7330="","",VLOOKUP(E7330,[1]PROJECTES!$C$14:$G$5000,4,FALSE))</f>
        <v/>
      </c>
      <c r="H7330" s="118"/>
      <c r="I7330" s="97" t="str">
        <f>IF(H7330="","",VLOOKUP(H7330,BD!B$2:C$16,2,FALSE))</f>
        <v/>
      </c>
      <c r="J7330" s="98"/>
      <c r="K7330" s="135" t="str">
        <f t="shared" si="240"/>
        <v/>
      </c>
      <c r="L7330" s="99" t="str">
        <f t="shared" ca="1" si="241"/>
        <v>-</v>
      </c>
      <c r="M7330" s="93" t="str">
        <f>IF(E7330="","",VLOOKUP(E7330,[1]PROJECTES!$C$14:$Z$5000,21,FALSE))</f>
        <v/>
      </c>
      <c r="N7330" s="100"/>
      <c r="O7330" s="72" t="s">
        <v>229</v>
      </c>
      <c r="P7330" s="101"/>
      <c r="Q7330" s="132"/>
      <c r="R7330" s="102"/>
      <c r="S7330" s="91"/>
    </row>
    <row r="7331" spans="1:19" s="104" customFormat="1" ht="12.75" customHeight="1" x14ac:dyDescent="0.25">
      <c r="A7331" s="121"/>
      <c r="B7331" s="92" t="str">
        <f>IF(E7331="","",VLOOKUP(E7331,[1]PROJECTES!$C$14:$G$5000,2,FALSE))</f>
        <v/>
      </c>
      <c r="C7331" s="121"/>
      <c r="D7331" s="93" t="str">
        <f>IF(E7331="","",VLOOKUP(E7331,[1]PROJECTES!$C$14:$G$5000,5,FALSE))</f>
        <v/>
      </c>
      <c r="E7331" s="117"/>
      <c r="F7331" s="95"/>
      <c r="G7331" s="96" t="str">
        <f>IF(E7331="","",VLOOKUP(E7331,[1]PROJECTES!$C$14:$G$5000,4,FALSE))</f>
        <v/>
      </c>
      <c r="H7331" s="118"/>
      <c r="I7331" s="97" t="str">
        <f>IF(H7331="","",VLOOKUP(H7331,BD!B$2:C$16,2,FALSE))</f>
        <v/>
      </c>
      <c r="J7331" s="98"/>
      <c r="K7331" s="135" t="str">
        <f t="shared" si="240"/>
        <v/>
      </c>
      <c r="L7331" s="99" t="str">
        <f t="shared" ca="1" si="241"/>
        <v>-</v>
      </c>
      <c r="M7331" s="93" t="str">
        <f>IF(E7331="","",VLOOKUP(E7331,[1]PROJECTES!$C$14:$Z$5000,21,FALSE))</f>
        <v/>
      </c>
      <c r="N7331" s="100"/>
      <c r="O7331" s="72" t="s">
        <v>229</v>
      </c>
      <c r="P7331" s="101"/>
      <c r="Q7331" s="132"/>
      <c r="R7331" s="102"/>
      <c r="S7331" s="91"/>
    </row>
    <row r="7332" spans="1:19" s="104" customFormat="1" ht="12.75" customHeight="1" x14ac:dyDescent="0.25">
      <c r="A7332" s="121"/>
      <c r="B7332" s="92" t="str">
        <f>IF(E7332="","",VLOOKUP(E7332,[1]PROJECTES!$C$14:$G$5000,2,FALSE))</f>
        <v/>
      </c>
      <c r="C7332" s="121"/>
      <c r="D7332" s="93" t="str">
        <f>IF(E7332="","",VLOOKUP(E7332,[1]PROJECTES!$C$14:$G$5000,5,FALSE))</f>
        <v/>
      </c>
      <c r="E7332" s="117"/>
      <c r="F7332" s="95"/>
      <c r="G7332" s="96" t="str">
        <f>IF(E7332="","",VLOOKUP(E7332,[1]PROJECTES!$C$14:$G$5000,4,FALSE))</f>
        <v/>
      </c>
      <c r="H7332" s="118"/>
      <c r="I7332" s="97" t="str">
        <f>IF(H7332="","",VLOOKUP(H7332,BD!B$2:C$16,2,FALSE))</f>
        <v/>
      </c>
      <c r="J7332" s="98"/>
      <c r="K7332" s="135" t="str">
        <f t="shared" si="240"/>
        <v/>
      </c>
      <c r="L7332" s="99" t="str">
        <f t="shared" ca="1" si="241"/>
        <v>-</v>
      </c>
      <c r="M7332" s="93" t="str">
        <f>IF(E7332="","",VLOOKUP(E7332,[1]PROJECTES!$C$14:$Z$5000,21,FALSE))</f>
        <v/>
      </c>
      <c r="N7332" s="100"/>
      <c r="O7332" s="72" t="s">
        <v>229</v>
      </c>
      <c r="P7332" s="101"/>
      <c r="Q7332" s="132"/>
      <c r="R7332" s="102"/>
      <c r="S7332" s="91"/>
    </row>
    <row r="7333" spans="1:19" s="104" customFormat="1" ht="12.75" customHeight="1" x14ac:dyDescent="0.25">
      <c r="A7333" s="121"/>
      <c r="B7333" s="92" t="str">
        <f>IF(E7333="","",VLOOKUP(E7333,[1]PROJECTES!$C$14:$G$5000,2,FALSE))</f>
        <v/>
      </c>
      <c r="C7333" s="121"/>
      <c r="D7333" s="93" t="str">
        <f>IF(E7333="","",VLOOKUP(E7333,[1]PROJECTES!$C$14:$G$5000,5,FALSE))</f>
        <v/>
      </c>
      <c r="E7333" s="117"/>
      <c r="F7333" s="95"/>
      <c r="G7333" s="96" t="str">
        <f>IF(E7333="","",VLOOKUP(E7333,[1]PROJECTES!$C$14:$G$5000,4,FALSE))</f>
        <v/>
      </c>
      <c r="H7333" s="118"/>
      <c r="I7333" s="97" t="str">
        <f>IF(H7333="","",VLOOKUP(H7333,BD!B$2:C$16,2,FALSE))</f>
        <v/>
      </c>
      <c r="J7333" s="98"/>
      <c r="K7333" s="135" t="str">
        <f t="shared" si="240"/>
        <v/>
      </c>
      <c r="L7333" s="99" t="str">
        <f t="shared" ca="1" si="241"/>
        <v>-</v>
      </c>
      <c r="M7333" s="93" t="str">
        <f>IF(E7333="","",VLOOKUP(E7333,[1]PROJECTES!$C$14:$Z$5000,21,FALSE))</f>
        <v/>
      </c>
      <c r="N7333" s="100"/>
      <c r="O7333" s="72" t="s">
        <v>229</v>
      </c>
      <c r="P7333" s="101"/>
      <c r="Q7333" s="132"/>
      <c r="R7333" s="102"/>
      <c r="S7333" s="91"/>
    </row>
    <row r="7334" spans="1:19" s="104" customFormat="1" ht="12.75" customHeight="1" x14ac:dyDescent="0.25">
      <c r="A7334" s="121"/>
      <c r="B7334" s="92" t="str">
        <f>IF(E7334="","",VLOOKUP(E7334,[1]PROJECTES!$C$14:$G$5000,2,FALSE))</f>
        <v/>
      </c>
      <c r="C7334" s="121"/>
      <c r="D7334" s="93" t="str">
        <f>IF(E7334="","",VLOOKUP(E7334,[1]PROJECTES!$C$14:$G$5000,5,FALSE))</f>
        <v/>
      </c>
      <c r="E7334" s="117"/>
      <c r="F7334" s="95"/>
      <c r="G7334" s="96" t="str">
        <f>IF(E7334="","",VLOOKUP(E7334,[1]PROJECTES!$C$14:$G$5000,4,FALSE))</f>
        <v/>
      </c>
      <c r="H7334" s="118"/>
      <c r="I7334" s="97" t="str">
        <f>IF(H7334="","",VLOOKUP(H7334,BD!B$2:C$16,2,FALSE))</f>
        <v/>
      </c>
      <c r="J7334" s="98"/>
      <c r="K7334" s="135" t="str">
        <f t="shared" si="240"/>
        <v/>
      </c>
      <c r="L7334" s="99" t="str">
        <f t="shared" ca="1" si="241"/>
        <v>-</v>
      </c>
      <c r="M7334" s="93" t="str">
        <f>IF(E7334="","",VLOOKUP(E7334,[1]PROJECTES!$C$14:$Z$5000,21,FALSE))</f>
        <v/>
      </c>
      <c r="N7334" s="100"/>
      <c r="O7334" s="72" t="s">
        <v>229</v>
      </c>
      <c r="P7334" s="101"/>
      <c r="Q7334" s="132"/>
      <c r="R7334" s="102"/>
      <c r="S7334" s="91"/>
    </row>
    <row r="7335" spans="1:19" s="104" customFormat="1" ht="12.75" customHeight="1" x14ac:dyDescent="0.25">
      <c r="A7335" s="121"/>
      <c r="B7335" s="92" t="str">
        <f>IF(E7335="","",VLOOKUP(E7335,[1]PROJECTES!$C$14:$G$5000,2,FALSE))</f>
        <v/>
      </c>
      <c r="C7335" s="121"/>
      <c r="D7335" s="93" t="str">
        <f>IF(E7335="","",VLOOKUP(E7335,[1]PROJECTES!$C$14:$G$5000,5,FALSE))</f>
        <v/>
      </c>
      <c r="E7335" s="117"/>
      <c r="F7335" s="95"/>
      <c r="G7335" s="96" t="str">
        <f>IF(E7335="","",VLOOKUP(E7335,[1]PROJECTES!$C$14:$G$5000,4,FALSE))</f>
        <v/>
      </c>
      <c r="H7335" s="118"/>
      <c r="I7335" s="97" t="str">
        <f>IF(H7335="","",VLOOKUP(H7335,BD!B$2:C$16,2,FALSE))</f>
        <v/>
      </c>
      <c r="J7335" s="98"/>
      <c r="K7335" s="135" t="str">
        <f t="shared" si="240"/>
        <v/>
      </c>
      <c r="L7335" s="99" t="str">
        <f t="shared" ca="1" si="241"/>
        <v>-</v>
      </c>
      <c r="M7335" s="93" t="str">
        <f>IF(E7335="","",VLOOKUP(E7335,[1]PROJECTES!$C$14:$Z$5000,21,FALSE))</f>
        <v/>
      </c>
      <c r="N7335" s="100"/>
      <c r="O7335" s="72" t="s">
        <v>229</v>
      </c>
      <c r="P7335" s="101"/>
      <c r="Q7335" s="132"/>
      <c r="R7335" s="102"/>
      <c r="S7335" s="91"/>
    </row>
    <row r="7336" spans="1:19" s="104" customFormat="1" ht="12.75" customHeight="1" x14ac:dyDescent="0.25">
      <c r="A7336" s="121"/>
      <c r="B7336" s="92" t="str">
        <f>IF(E7336="","",VLOOKUP(E7336,[1]PROJECTES!$C$14:$G$5000,2,FALSE))</f>
        <v/>
      </c>
      <c r="C7336" s="121"/>
      <c r="D7336" s="93" t="str">
        <f>IF(E7336="","",VLOOKUP(E7336,[1]PROJECTES!$C$14:$G$5000,5,FALSE))</f>
        <v/>
      </c>
      <c r="E7336" s="117"/>
      <c r="F7336" s="95"/>
      <c r="G7336" s="96" t="str">
        <f>IF(E7336="","",VLOOKUP(E7336,[1]PROJECTES!$C$14:$G$5000,4,FALSE))</f>
        <v/>
      </c>
      <c r="H7336" s="118"/>
      <c r="I7336" s="97" t="str">
        <f>IF(H7336="","",VLOOKUP(H7336,BD!B$2:C$16,2,FALSE))</f>
        <v/>
      </c>
      <c r="J7336" s="98"/>
      <c r="K7336" s="135" t="str">
        <f t="shared" si="240"/>
        <v/>
      </c>
      <c r="L7336" s="99" t="str">
        <f t="shared" ca="1" si="241"/>
        <v>-</v>
      </c>
      <c r="M7336" s="93" t="str">
        <f>IF(E7336="","",VLOOKUP(E7336,[1]PROJECTES!$C$14:$Z$5000,21,FALSE))</f>
        <v/>
      </c>
      <c r="N7336" s="100"/>
      <c r="O7336" s="72" t="s">
        <v>229</v>
      </c>
      <c r="P7336" s="101"/>
      <c r="Q7336" s="132"/>
      <c r="R7336" s="102"/>
      <c r="S7336" s="91"/>
    </row>
    <row r="7337" spans="1:19" s="104" customFormat="1" ht="12.75" customHeight="1" x14ac:dyDescent="0.25">
      <c r="A7337" s="121"/>
      <c r="B7337" s="92" t="str">
        <f>IF(E7337="","",VLOOKUP(E7337,[1]PROJECTES!$C$14:$G$5000,2,FALSE))</f>
        <v/>
      </c>
      <c r="C7337" s="121"/>
      <c r="D7337" s="93" t="str">
        <f>IF(E7337="","",VLOOKUP(E7337,[1]PROJECTES!$C$14:$G$5000,5,FALSE))</f>
        <v/>
      </c>
      <c r="E7337" s="117"/>
      <c r="F7337" s="95"/>
      <c r="G7337" s="96" t="str">
        <f>IF(E7337="","",VLOOKUP(E7337,[1]PROJECTES!$C$14:$G$5000,4,FALSE))</f>
        <v/>
      </c>
      <c r="H7337" s="118"/>
      <c r="I7337" s="97" t="str">
        <f>IF(H7337="","",VLOOKUP(H7337,BD!B$2:C$16,2,FALSE))</f>
        <v/>
      </c>
      <c r="J7337" s="98"/>
      <c r="K7337" s="135" t="str">
        <f t="shared" si="240"/>
        <v/>
      </c>
      <c r="L7337" s="99" t="str">
        <f t="shared" ca="1" si="241"/>
        <v>-</v>
      </c>
      <c r="M7337" s="93" t="str">
        <f>IF(E7337="","",VLOOKUP(E7337,[1]PROJECTES!$C$14:$Z$5000,21,FALSE))</f>
        <v/>
      </c>
      <c r="N7337" s="100"/>
      <c r="O7337" s="72" t="s">
        <v>229</v>
      </c>
      <c r="P7337" s="101"/>
      <c r="Q7337" s="132"/>
      <c r="R7337" s="102"/>
      <c r="S7337" s="91"/>
    </row>
    <row r="7338" spans="1:19" s="104" customFormat="1" ht="12.75" customHeight="1" x14ac:dyDescent="0.25">
      <c r="A7338" s="121"/>
      <c r="B7338" s="92" t="str">
        <f>IF(E7338="","",VLOOKUP(E7338,[1]PROJECTES!$C$14:$G$5000,2,FALSE))</f>
        <v/>
      </c>
      <c r="C7338" s="121"/>
      <c r="D7338" s="93" t="str">
        <f>IF(E7338="","",VLOOKUP(E7338,[1]PROJECTES!$C$14:$G$5000,5,FALSE))</f>
        <v/>
      </c>
      <c r="E7338" s="117"/>
      <c r="F7338" s="95"/>
      <c r="G7338" s="96" t="str">
        <f>IF(E7338="","",VLOOKUP(E7338,[1]PROJECTES!$C$14:$G$5000,4,FALSE))</f>
        <v/>
      </c>
      <c r="H7338" s="118"/>
      <c r="I7338" s="97" t="str">
        <f>IF(H7338="","",VLOOKUP(H7338,BD!B$2:C$16,2,FALSE))</f>
        <v/>
      </c>
      <c r="J7338" s="98"/>
      <c r="K7338" s="135" t="str">
        <f t="shared" si="240"/>
        <v/>
      </c>
      <c r="L7338" s="99" t="str">
        <f t="shared" ca="1" si="241"/>
        <v>-</v>
      </c>
      <c r="M7338" s="93" t="str">
        <f>IF(E7338="","",VLOOKUP(E7338,[1]PROJECTES!$C$14:$Z$5000,21,FALSE))</f>
        <v/>
      </c>
      <c r="N7338" s="100"/>
      <c r="O7338" s="72" t="s">
        <v>229</v>
      </c>
      <c r="P7338" s="101"/>
      <c r="Q7338" s="132"/>
      <c r="R7338" s="102"/>
      <c r="S7338" s="91"/>
    </row>
    <row r="7339" spans="1:19" s="104" customFormat="1" ht="12.75" customHeight="1" x14ac:dyDescent="0.25">
      <c r="A7339" s="121"/>
      <c r="B7339" s="92" t="str">
        <f>IF(E7339="","",VLOOKUP(E7339,[1]PROJECTES!$C$14:$G$5000,2,FALSE))</f>
        <v/>
      </c>
      <c r="C7339" s="121"/>
      <c r="D7339" s="93" t="str">
        <f>IF(E7339="","",VLOOKUP(E7339,[1]PROJECTES!$C$14:$G$5000,5,FALSE))</f>
        <v/>
      </c>
      <c r="E7339" s="117"/>
      <c r="F7339" s="95"/>
      <c r="G7339" s="96" t="str">
        <f>IF(E7339="","",VLOOKUP(E7339,[1]PROJECTES!$C$14:$G$5000,4,FALSE))</f>
        <v/>
      </c>
      <c r="H7339" s="118"/>
      <c r="I7339" s="97" t="str">
        <f>IF(H7339="","",VLOOKUP(H7339,BD!B$2:C$16,2,FALSE))</f>
        <v/>
      </c>
      <c r="J7339" s="98"/>
      <c r="K7339" s="135" t="str">
        <f t="shared" si="240"/>
        <v/>
      </c>
      <c r="L7339" s="99" t="str">
        <f t="shared" ca="1" si="241"/>
        <v>-</v>
      </c>
      <c r="M7339" s="93" t="str">
        <f>IF(E7339="","",VLOOKUP(E7339,[1]PROJECTES!$C$14:$Z$5000,21,FALSE))</f>
        <v/>
      </c>
      <c r="N7339" s="100"/>
      <c r="O7339" s="72" t="s">
        <v>229</v>
      </c>
      <c r="P7339" s="101"/>
      <c r="Q7339" s="132"/>
      <c r="R7339" s="102"/>
      <c r="S7339" s="91"/>
    </row>
    <row r="7340" spans="1:19" s="104" customFormat="1" ht="12.75" customHeight="1" x14ac:dyDescent="0.25">
      <c r="A7340" s="121"/>
      <c r="B7340" s="92" t="str">
        <f>IF(E7340="","",VLOOKUP(E7340,[1]PROJECTES!$C$14:$G$5000,2,FALSE))</f>
        <v/>
      </c>
      <c r="C7340" s="121"/>
      <c r="D7340" s="93" t="str">
        <f>IF(E7340="","",VLOOKUP(E7340,[1]PROJECTES!$C$14:$G$5000,5,FALSE))</f>
        <v/>
      </c>
      <c r="E7340" s="117"/>
      <c r="F7340" s="95"/>
      <c r="G7340" s="96" t="str">
        <f>IF(E7340="","",VLOOKUP(E7340,[1]PROJECTES!$C$14:$G$5000,4,FALSE))</f>
        <v/>
      </c>
      <c r="H7340" s="118"/>
      <c r="I7340" s="97" t="str">
        <f>IF(H7340="","",VLOOKUP(H7340,BD!B$2:C$16,2,FALSE))</f>
        <v/>
      </c>
      <c r="J7340" s="98"/>
      <c r="K7340" s="135" t="str">
        <f t="shared" ref="K7340:K7403" si="242">IF(J7340="","",WEEKNUM(J7340,2)-0)</f>
        <v/>
      </c>
      <c r="L7340" s="99" t="str">
        <f t="shared" ref="L7340:L7403" ca="1" si="243">IF(M7340="","-",IF(G7340="TA","-",+M7340-TODAY()))</f>
        <v>-</v>
      </c>
      <c r="M7340" s="93" t="str">
        <f>IF(E7340="","",VLOOKUP(E7340,[1]PROJECTES!$C$14:$Z$5000,21,FALSE))</f>
        <v/>
      </c>
      <c r="N7340" s="100"/>
      <c r="O7340" s="72" t="s">
        <v>229</v>
      </c>
      <c r="P7340" s="101"/>
      <c r="Q7340" s="132"/>
      <c r="R7340" s="102"/>
      <c r="S7340" s="91"/>
    </row>
    <row r="7341" spans="1:19" s="104" customFormat="1" ht="12.75" customHeight="1" x14ac:dyDescent="0.25">
      <c r="A7341" s="121"/>
      <c r="B7341" s="92" t="str">
        <f>IF(E7341="","",VLOOKUP(E7341,[1]PROJECTES!$C$14:$G$5000,2,FALSE))</f>
        <v/>
      </c>
      <c r="C7341" s="121"/>
      <c r="D7341" s="93" t="str">
        <f>IF(E7341="","",VLOOKUP(E7341,[1]PROJECTES!$C$14:$G$5000,5,FALSE))</f>
        <v/>
      </c>
      <c r="E7341" s="117"/>
      <c r="F7341" s="95"/>
      <c r="G7341" s="96" t="str">
        <f>IF(E7341="","",VLOOKUP(E7341,[1]PROJECTES!$C$14:$G$5000,4,FALSE))</f>
        <v/>
      </c>
      <c r="H7341" s="118"/>
      <c r="I7341" s="97" t="str">
        <f>IF(H7341="","",VLOOKUP(H7341,BD!B$2:C$16,2,FALSE))</f>
        <v/>
      </c>
      <c r="J7341" s="98"/>
      <c r="K7341" s="135" t="str">
        <f t="shared" si="242"/>
        <v/>
      </c>
      <c r="L7341" s="99" t="str">
        <f t="shared" ca="1" si="243"/>
        <v>-</v>
      </c>
      <c r="M7341" s="93" t="str">
        <f>IF(E7341="","",VLOOKUP(E7341,[1]PROJECTES!$C$14:$Z$5000,21,FALSE))</f>
        <v/>
      </c>
      <c r="N7341" s="100"/>
      <c r="O7341" s="72" t="s">
        <v>229</v>
      </c>
      <c r="P7341" s="101"/>
      <c r="Q7341" s="132"/>
      <c r="R7341" s="102"/>
      <c r="S7341" s="91"/>
    </row>
    <row r="7342" spans="1:19" s="104" customFormat="1" ht="12.75" customHeight="1" x14ac:dyDescent="0.25">
      <c r="A7342" s="121"/>
      <c r="B7342" s="92" t="str">
        <f>IF(E7342="","",VLOOKUP(E7342,[1]PROJECTES!$C$14:$G$5000,2,FALSE))</f>
        <v/>
      </c>
      <c r="C7342" s="121"/>
      <c r="D7342" s="93" t="str">
        <f>IF(E7342="","",VLOOKUP(E7342,[1]PROJECTES!$C$14:$G$5000,5,FALSE))</f>
        <v/>
      </c>
      <c r="E7342" s="117"/>
      <c r="F7342" s="95"/>
      <c r="G7342" s="96" t="str">
        <f>IF(E7342="","",VLOOKUP(E7342,[1]PROJECTES!$C$14:$G$5000,4,FALSE))</f>
        <v/>
      </c>
      <c r="H7342" s="118"/>
      <c r="I7342" s="97" t="str">
        <f>IF(H7342="","",VLOOKUP(H7342,BD!B$2:C$16,2,FALSE))</f>
        <v/>
      </c>
      <c r="J7342" s="98"/>
      <c r="K7342" s="135" t="str">
        <f t="shared" si="242"/>
        <v/>
      </c>
      <c r="L7342" s="99" t="str">
        <f t="shared" ca="1" si="243"/>
        <v>-</v>
      </c>
      <c r="M7342" s="93" t="str">
        <f>IF(E7342="","",VLOOKUP(E7342,[1]PROJECTES!$C$14:$Z$5000,21,FALSE))</f>
        <v/>
      </c>
      <c r="N7342" s="100"/>
      <c r="O7342" s="72" t="s">
        <v>229</v>
      </c>
      <c r="P7342" s="101"/>
      <c r="Q7342" s="132"/>
      <c r="R7342" s="102"/>
      <c r="S7342" s="91"/>
    </row>
    <row r="7343" spans="1:19" s="104" customFormat="1" ht="12.75" customHeight="1" x14ac:dyDescent="0.25">
      <c r="A7343" s="121"/>
      <c r="B7343" s="92" t="str">
        <f>IF(E7343="","",VLOOKUP(E7343,[1]PROJECTES!$C$14:$G$5000,2,FALSE))</f>
        <v/>
      </c>
      <c r="C7343" s="121"/>
      <c r="D7343" s="93" t="str">
        <f>IF(E7343="","",VLOOKUP(E7343,[1]PROJECTES!$C$14:$G$5000,5,FALSE))</f>
        <v/>
      </c>
      <c r="E7343" s="117"/>
      <c r="F7343" s="95"/>
      <c r="G7343" s="96" t="str">
        <f>IF(E7343="","",VLOOKUP(E7343,[1]PROJECTES!$C$14:$G$5000,4,FALSE))</f>
        <v/>
      </c>
      <c r="H7343" s="118"/>
      <c r="I7343" s="97" t="str">
        <f>IF(H7343="","",VLOOKUP(H7343,BD!B$2:C$16,2,FALSE))</f>
        <v/>
      </c>
      <c r="J7343" s="98"/>
      <c r="K7343" s="135" t="str">
        <f t="shared" si="242"/>
        <v/>
      </c>
      <c r="L7343" s="99" t="str">
        <f t="shared" ca="1" si="243"/>
        <v>-</v>
      </c>
      <c r="M7343" s="93" t="str">
        <f>IF(E7343="","",VLOOKUP(E7343,[1]PROJECTES!$C$14:$Z$5000,21,FALSE))</f>
        <v/>
      </c>
      <c r="N7343" s="100"/>
      <c r="O7343" s="72" t="s">
        <v>229</v>
      </c>
      <c r="P7343" s="101"/>
      <c r="Q7343" s="132"/>
      <c r="R7343" s="102"/>
      <c r="S7343" s="91"/>
    </row>
    <row r="7344" spans="1:19" s="104" customFormat="1" ht="12.75" customHeight="1" x14ac:dyDescent="0.25">
      <c r="A7344" s="121"/>
      <c r="B7344" s="92" t="str">
        <f>IF(E7344="","",VLOOKUP(E7344,[1]PROJECTES!$C$14:$G$5000,2,FALSE))</f>
        <v/>
      </c>
      <c r="C7344" s="121"/>
      <c r="D7344" s="93" t="str">
        <f>IF(E7344="","",VLOOKUP(E7344,[1]PROJECTES!$C$14:$G$5000,5,FALSE))</f>
        <v/>
      </c>
      <c r="E7344" s="117"/>
      <c r="F7344" s="95"/>
      <c r="G7344" s="96" t="str">
        <f>IF(E7344="","",VLOOKUP(E7344,[1]PROJECTES!$C$14:$G$5000,4,FALSE))</f>
        <v/>
      </c>
      <c r="H7344" s="118"/>
      <c r="I7344" s="97" t="str">
        <f>IF(H7344="","",VLOOKUP(H7344,BD!B$2:C$16,2,FALSE))</f>
        <v/>
      </c>
      <c r="J7344" s="98"/>
      <c r="K7344" s="135" t="str">
        <f t="shared" si="242"/>
        <v/>
      </c>
      <c r="L7344" s="99" t="str">
        <f t="shared" ca="1" si="243"/>
        <v>-</v>
      </c>
      <c r="M7344" s="93" t="str">
        <f>IF(E7344="","",VLOOKUP(E7344,[1]PROJECTES!$C$14:$Z$5000,21,FALSE))</f>
        <v/>
      </c>
      <c r="N7344" s="100"/>
      <c r="O7344" s="72" t="s">
        <v>229</v>
      </c>
      <c r="P7344" s="101"/>
      <c r="Q7344" s="132"/>
      <c r="R7344" s="102"/>
      <c r="S7344" s="91"/>
    </row>
    <row r="7345" spans="1:19" s="104" customFormat="1" ht="12.75" customHeight="1" x14ac:dyDescent="0.25">
      <c r="A7345" s="121"/>
      <c r="B7345" s="92" t="str">
        <f>IF(E7345="","",VLOOKUP(E7345,[1]PROJECTES!$C$14:$G$5000,2,FALSE))</f>
        <v/>
      </c>
      <c r="C7345" s="121"/>
      <c r="D7345" s="93" t="str">
        <f>IF(E7345="","",VLOOKUP(E7345,[1]PROJECTES!$C$14:$G$5000,5,FALSE))</f>
        <v/>
      </c>
      <c r="E7345" s="117"/>
      <c r="F7345" s="95"/>
      <c r="G7345" s="96" t="str">
        <f>IF(E7345="","",VLOOKUP(E7345,[1]PROJECTES!$C$14:$G$5000,4,FALSE))</f>
        <v/>
      </c>
      <c r="H7345" s="118"/>
      <c r="I7345" s="97" t="str">
        <f>IF(H7345="","",VLOOKUP(H7345,BD!B$2:C$16,2,FALSE))</f>
        <v/>
      </c>
      <c r="J7345" s="98"/>
      <c r="K7345" s="135" t="str">
        <f t="shared" si="242"/>
        <v/>
      </c>
      <c r="L7345" s="99" t="str">
        <f t="shared" ca="1" si="243"/>
        <v>-</v>
      </c>
      <c r="M7345" s="93" t="str">
        <f>IF(E7345="","",VLOOKUP(E7345,[1]PROJECTES!$C$14:$Z$5000,21,FALSE))</f>
        <v/>
      </c>
      <c r="N7345" s="100"/>
      <c r="O7345" s="72" t="s">
        <v>229</v>
      </c>
      <c r="P7345" s="101"/>
      <c r="Q7345" s="132"/>
      <c r="R7345" s="102"/>
      <c r="S7345" s="91"/>
    </row>
    <row r="7346" spans="1:19" s="104" customFormat="1" ht="12.75" customHeight="1" x14ac:dyDescent="0.25">
      <c r="A7346" s="121"/>
      <c r="B7346" s="92" t="str">
        <f>IF(E7346="","",VLOOKUP(E7346,[1]PROJECTES!$C$14:$G$5000,2,FALSE))</f>
        <v/>
      </c>
      <c r="C7346" s="121"/>
      <c r="D7346" s="93" t="str">
        <f>IF(E7346="","",VLOOKUP(E7346,[1]PROJECTES!$C$14:$G$5000,5,FALSE))</f>
        <v/>
      </c>
      <c r="E7346" s="117"/>
      <c r="F7346" s="95"/>
      <c r="G7346" s="96" t="str">
        <f>IF(E7346="","",VLOOKUP(E7346,[1]PROJECTES!$C$14:$G$5000,4,FALSE))</f>
        <v/>
      </c>
      <c r="H7346" s="118"/>
      <c r="I7346" s="97" t="str">
        <f>IF(H7346="","",VLOOKUP(H7346,BD!B$2:C$16,2,FALSE))</f>
        <v/>
      </c>
      <c r="J7346" s="98"/>
      <c r="K7346" s="135" t="str">
        <f t="shared" si="242"/>
        <v/>
      </c>
      <c r="L7346" s="99" t="str">
        <f t="shared" ca="1" si="243"/>
        <v>-</v>
      </c>
      <c r="M7346" s="93" t="str">
        <f>IF(E7346="","",VLOOKUP(E7346,[1]PROJECTES!$C$14:$Z$5000,21,FALSE))</f>
        <v/>
      </c>
      <c r="N7346" s="100"/>
      <c r="O7346" s="72" t="s">
        <v>229</v>
      </c>
      <c r="P7346" s="101"/>
      <c r="Q7346" s="132"/>
      <c r="R7346" s="102"/>
      <c r="S7346" s="91"/>
    </row>
    <row r="7347" spans="1:19" s="104" customFormat="1" ht="12.75" customHeight="1" x14ac:dyDescent="0.25">
      <c r="A7347" s="121"/>
      <c r="B7347" s="92" t="str">
        <f>IF(E7347="","",VLOOKUP(E7347,[1]PROJECTES!$C$14:$G$5000,2,FALSE))</f>
        <v/>
      </c>
      <c r="C7347" s="121"/>
      <c r="D7347" s="93" t="str">
        <f>IF(E7347="","",VLOOKUP(E7347,[1]PROJECTES!$C$14:$G$5000,5,FALSE))</f>
        <v/>
      </c>
      <c r="E7347" s="117"/>
      <c r="F7347" s="95"/>
      <c r="G7347" s="96" t="str">
        <f>IF(E7347="","",VLOOKUP(E7347,[1]PROJECTES!$C$14:$G$5000,4,FALSE))</f>
        <v/>
      </c>
      <c r="H7347" s="118"/>
      <c r="I7347" s="97" t="str">
        <f>IF(H7347="","",VLOOKUP(H7347,BD!B$2:C$16,2,FALSE))</f>
        <v/>
      </c>
      <c r="J7347" s="98"/>
      <c r="K7347" s="135" t="str">
        <f t="shared" si="242"/>
        <v/>
      </c>
      <c r="L7347" s="99" t="str">
        <f t="shared" ca="1" si="243"/>
        <v>-</v>
      </c>
      <c r="M7347" s="93" t="str">
        <f>IF(E7347="","",VLOOKUP(E7347,[1]PROJECTES!$C$14:$Z$5000,21,FALSE))</f>
        <v/>
      </c>
      <c r="N7347" s="100"/>
      <c r="O7347" s="72" t="s">
        <v>229</v>
      </c>
      <c r="P7347" s="101"/>
      <c r="Q7347" s="132"/>
      <c r="R7347" s="102"/>
      <c r="S7347" s="91"/>
    </row>
    <row r="7348" spans="1:19" s="104" customFormat="1" ht="12.75" customHeight="1" x14ac:dyDescent="0.25">
      <c r="A7348" s="121"/>
      <c r="B7348" s="92" t="str">
        <f>IF(E7348="","",VLOOKUP(E7348,[1]PROJECTES!$C$14:$G$5000,2,FALSE))</f>
        <v/>
      </c>
      <c r="C7348" s="121"/>
      <c r="D7348" s="93" t="str">
        <f>IF(E7348="","",VLOOKUP(E7348,[1]PROJECTES!$C$14:$G$5000,5,FALSE))</f>
        <v/>
      </c>
      <c r="E7348" s="117"/>
      <c r="F7348" s="95"/>
      <c r="G7348" s="96" t="str">
        <f>IF(E7348="","",VLOOKUP(E7348,[1]PROJECTES!$C$14:$G$5000,4,FALSE))</f>
        <v/>
      </c>
      <c r="H7348" s="118"/>
      <c r="I7348" s="97" t="str">
        <f>IF(H7348="","",VLOOKUP(H7348,BD!B$2:C$16,2,FALSE))</f>
        <v/>
      </c>
      <c r="J7348" s="98"/>
      <c r="K7348" s="135" t="str">
        <f t="shared" si="242"/>
        <v/>
      </c>
      <c r="L7348" s="99" t="str">
        <f t="shared" ca="1" si="243"/>
        <v>-</v>
      </c>
      <c r="M7348" s="93" t="str">
        <f>IF(E7348="","",VLOOKUP(E7348,[1]PROJECTES!$C$14:$Z$5000,21,FALSE))</f>
        <v/>
      </c>
      <c r="N7348" s="100"/>
      <c r="O7348" s="72" t="s">
        <v>229</v>
      </c>
      <c r="P7348" s="101"/>
      <c r="Q7348" s="132"/>
      <c r="R7348" s="102"/>
      <c r="S7348" s="91"/>
    </row>
    <row r="7349" spans="1:19" s="104" customFormat="1" ht="12.75" customHeight="1" x14ac:dyDescent="0.25">
      <c r="A7349" s="121"/>
      <c r="B7349" s="92" t="str">
        <f>IF(E7349="","",VLOOKUP(E7349,[1]PROJECTES!$C$14:$G$5000,2,FALSE))</f>
        <v/>
      </c>
      <c r="C7349" s="121"/>
      <c r="D7349" s="93" t="str">
        <f>IF(E7349="","",VLOOKUP(E7349,[1]PROJECTES!$C$14:$G$5000,5,FALSE))</f>
        <v/>
      </c>
      <c r="E7349" s="117"/>
      <c r="F7349" s="95"/>
      <c r="G7349" s="96" t="str">
        <f>IF(E7349="","",VLOOKUP(E7349,[1]PROJECTES!$C$14:$G$5000,4,FALSE))</f>
        <v/>
      </c>
      <c r="H7349" s="118"/>
      <c r="I7349" s="97" t="str">
        <f>IF(H7349="","",VLOOKUP(H7349,BD!B$2:C$16,2,FALSE))</f>
        <v/>
      </c>
      <c r="J7349" s="98"/>
      <c r="K7349" s="135" t="str">
        <f t="shared" si="242"/>
        <v/>
      </c>
      <c r="L7349" s="99" t="str">
        <f t="shared" ca="1" si="243"/>
        <v>-</v>
      </c>
      <c r="M7349" s="93" t="str">
        <f>IF(E7349="","",VLOOKUP(E7349,[1]PROJECTES!$C$14:$Z$5000,21,FALSE))</f>
        <v/>
      </c>
      <c r="N7349" s="100"/>
      <c r="O7349" s="72" t="s">
        <v>229</v>
      </c>
      <c r="P7349" s="101"/>
      <c r="Q7349" s="132"/>
      <c r="R7349" s="102"/>
      <c r="S7349" s="91"/>
    </row>
    <row r="7350" spans="1:19" s="104" customFormat="1" ht="12.75" customHeight="1" x14ac:dyDescent="0.25">
      <c r="A7350" s="121"/>
      <c r="B7350" s="92" t="str">
        <f>IF(E7350="","",VLOOKUP(E7350,[1]PROJECTES!$C$14:$G$5000,2,FALSE))</f>
        <v/>
      </c>
      <c r="C7350" s="121"/>
      <c r="D7350" s="93" t="str">
        <f>IF(E7350="","",VLOOKUP(E7350,[1]PROJECTES!$C$14:$G$5000,5,FALSE))</f>
        <v/>
      </c>
      <c r="E7350" s="117"/>
      <c r="F7350" s="95"/>
      <c r="G7350" s="96" t="str">
        <f>IF(E7350="","",VLOOKUP(E7350,[1]PROJECTES!$C$14:$G$5000,4,FALSE))</f>
        <v/>
      </c>
      <c r="H7350" s="118"/>
      <c r="I7350" s="97" t="str">
        <f>IF(H7350="","",VLOOKUP(H7350,BD!B$2:C$16,2,FALSE))</f>
        <v/>
      </c>
      <c r="J7350" s="98"/>
      <c r="K7350" s="135" t="str">
        <f t="shared" si="242"/>
        <v/>
      </c>
      <c r="L7350" s="99" t="str">
        <f t="shared" ca="1" si="243"/>
        <v>-</v>
      </c>
      <c r="M7350" s="93" t="str">
        <f>IF(E7350="","",VLOOKUP(E7350,[1]PROJECTES!$C$14:$Z$5000,21,FALSE))</f>
        <v/>
      </c>
      <c r="N7350" s="100"/>
      <c r="O7350" s="72" t="s">
        <v>229</v>
      </c>
      <c r="P7350" s="101"/>
      <c r="Q7350" s="132"/>
      <c r="R7350" s="102"/>
      <c r="S7350" s="91"/>
    </row>
    <row r="7351" spans="1:19" s="104" customFormat="1" ht="12.75" customHeight="1" x14ac:dyDescent="0.25">
      <c r="A7351" s="121"/>
      <c r="B7351" s="92" t="str">
        <f>IF(E7351="","",VLOOKUP(E7351,[1]PROJECTES!$C$14:$G$5000,2,FALSE))</f>
        <v/>
      </c>
      <c r="C7351" s="121"/>
      <c r="D7351" s="93" t="str">
        <f>IF(E7351="","",VLOOKUP(E7351,[1]PROJECTES!$C$14:$G$5000,5,FALSE))</f>
        <v/>
      </c>
      <c r="E7351" s="117"/>
      <c r="F7351" s="95"/>
      <c r="G7351" s="96" t="str">
        <f>IF(E7351="","",VLOOKUP(E7351,[1]PROJECTES!$C$14:$G$5000,4,FALSE))</f>
        <v/>
      </c>
      <c r="H7351" s="118"/>
      <c r="I7351" s="97" t="str">
        <f>IF(H7351="","",VLOOKUP(H7351,BD!B$2:C$16,2,FALSE))</f>
        <v/>
      </c>
      <c r="J7351" s="98"/>
      <c r="K7351" s="135" t="str">
        <f t="shared" si="242"/>
        <v/>
      </c>
      <c r="L7351" s="99" t="str">
        <f t="shared" ca="1" si="243"/>
        <v>-</v>
      </c>
      <c r="M7351" s="93" t="str">
        <f>IF(E7351="","",VLOOKUP(E7351,[1]PROJECTES!$C$14:$Z$5000,21,FALSE))</f>
        <v/>
      </c>
      <c r="N7351" s="100"/>
      <c r="O7351" s="72" t="s">
        <v>229</v>
      </c>
      <c r="P7351" s="101"/>
      <c r="Q7351" s="132"/>
      <c r="R7351" s="102"/>
      <c r="S7351" s="91"/>
    </row>
    <row r="7352" spans="1:19" s="104" customFormat="1" ht="12.75" customHeight="1" x14ac:dyDescent="0.25">
      <c r="A7352" s="121"/>
      <c r="B7352" s="92" t="str">
        <f>IF(E7352="","",VLOOKUP(E7352,[1]PROJECTES!$C$14:$G$5000,2,FALSE))</f>
        <v/>
      </c>
      <c r="C7352" s="121"/>
      <c r="D7352" s="93" t="str">
        <f>IF(E7352="","",VLOOKUP(E7352,[1]PROJECTES!$C$14:$G$5000,5,FALSE))</f>
        <v/>
      </c>
      <c r="E7352" s="117"/>
      <c r="F7352" s="95"/>
      <c r="G7352" s="96" t="str">
        <f>IF(E7352="","",VLOOKUP(E7352,[1]PROJECTES!$C$14:$G$5000,4,FALSE))</f>
        <v/>
      </c>
      <c r="H7352" s="118"/>
      <c r="I7352" s="97" t="str">
        <f>IF(H7352="","",VLOOKUP(H7352,BD!B$2:C$16,2,FALSE))</f>
        <v/>
      </c>
      <c r="J7352" s="98"/>
      <c r="K7352" s="135" t="str">
        <f t="shared" si="242"/>
        <v/>
      </c>
      <c r="L7352" s="99" t="str">
        <f t="shared" ca="1" si="243"/>
        <v>-</v>
      </c>
      <c r="M7352" s="93" t="str">
        <f>IF(E7352="","",VLOOKUP(E7352,[1]PROJECTES!$C$14:$Z$5000,21,FALSE))</f>
        <v/>
      </c>
      <c r="N7352" s="100"/>
      <c r="O7352" s="72" t="s">
        <v>229</v>
      </c>
      <c r="P7352" s="101"/>
      <c r="Q7352" s="132"/>
      <c r="R7352" s="102"/>
      <c r="S7352" s="91"/>
    </row>
    <row r="7353" spans="1:19" s="104" customFormat="1" ht="12.75" customHeight="1" x14ac:dyDescent="0.25">
      <c r="A7353" s="121"/>
      <c r="B7353" s="92" t="str">
        <f>IF(E7353="","",VLOOKUP(E7353,[1]PROJECTES!$C$14:$G$5000,2,FALSE))</f>
        <v/>
      </c>
      <c r="C7353" s="121"/>
      <c r="D7353" s="93" t="str">
        <f>IF(E7353="","",VLOOKUP(E7353,[1]PROJECTES!$C$14:$G$5000,5,FALSE))</f>
        <v/>
      </c>
      <c r="E7353" s="117"/>
      <c r="F7353" s="95"/>
      <c r="G7353" s="96" t="str">
        <f>IF(E7353="","",VLOOKUP(E7353,[1]PROJECTES!$C$14:$G$5000,4,FALSE))</f>
        <v/>
      </c>
      <c r="H7353" s="118"/>
      <c r="I7353" s="97" t="str">
        <f>IF(H7353="","",VLOOKUP(H7353,BD!B$2:C$16,2,FALSE))</f>
        <v/>
      </c>
      <c r="J7353" s="98"/>
      <c r="K7353" s="135" t="str">
        <f t="shared" si="242"/>
        <v/>
      </c>
      <c r="L7353" s="99" t="str">
        <f t="shared" ca="1" si="243"/>
        <v>-</v>
      </c>
      <c r="M7353" s="93" t="str">
        <f>IF(E7353="","",VLOOKUP(E7353,[1]PROJECTES!$C$14:$Z$5000,21,FALSE))</f>
        <v/>
      </c>
      <c r="N7353" s="100"/>
      <c r="O7353" s="72" t="s">
        <v>229</v>
      </c>
      <c r="P7353" s="101"/>
      <c r="Q7353" s="132"/>
      <c r="R7353" s="102"/>
      <c r="S7353" s="91"/>
    </row>
    <row r="7354" spans="1:19" s="104" customFormat="1" ht="12.75" customHeight="1" x14ac:dyDescent="0.25">
      <c r="A7354" s="121"/>
      <c r="B7354" s="92" t="str">
        <f>IF(E7354="","",VLOOKUP(E7354,[1]PROJECTES!$C$14:$G$5000,2,FALSE))</f>
        <v/>
      </c>
      <c r="C7354" s="121"/>
      <c r="D7354" s="93" t="str">
        <f>IF(E7354="","",VLOOKUP(E7354,[1]PROJECTES!$C$14:$G$5000,5,FALSE))</f>
        <v/>
      </c>
      <c r="E7354" s="117"/>
      <c r="F7354" s="95"/>
      <c r="G7354" s="96" t="str">
        <f>IF(E7354="","",VLOOKUP(E7354,[1]PROJECTES!$C$14:$G$5000,4,FALSE))</f>
        <v/>
      </c>
      <c r="H7354" s="118"/>
      <c r="I7354" s="97" t="str">
        <f>IF(H7354="","",VLOOKUP(H7354,BD!B$2:C$16,2,FALSE))</f>
        <v/>
      </c>
      <c r="J7354" s="98"/>
      <c r="K7354" s="135" t="str">
        <f t="shared" si="242"/>
        <v/>
      </c>
      <c r="L7354" s="99" t="str">
        <f t="shared" ca="1" si="243"/>
        <v>-</v>
      </c>
      <c r="M7354" s="93" t="str">
        <f>IF(E7354="","",VLOOKUP(E7354,[1]PROJECTES!$C$14:$Z$5000,21,FALSE))</f>
        <v/>
      </c>
      <c r="N7354" s="100"/>
      <c r="O7354" s="72" t="s">
        <v>229</v>
      </c>
      <c r="P7354" s="101"/>
      <c r="Q7354" s="132"/>
      <c r="R7354" s="102"/>
      <c r="S7354" s="91"/>
    </row>
    <row r="7355" spans="1:19" s="104" customFormat="1" ht="12.75" customHeight="1" x14ac:dyDescent="0.25">
      <c r="A7355" s="121"/>
      <c r="B7355" s="92" t="str">
        <f>IF(E7355="","",VLOOKUP(E7355,[1]PROJECTES!$C$14:$G$5000,2,FALSE))</f>
        <v/>
      </c>
      <c r="C7355" s="121"/>
      <c r="D7355" s="93" t="str">
        <f>IF(E7355="","",VLOOKUP(E7355,[1]PROJECTES!$C$14:$G$5000,5,FALSE))</f>
        <v/>
      </c>
      <c r="E7355" s="117"/>
      <c r="F7355" s="95"/>
      <c r="G7355" s="96" t="str">
        <f>IF(E7355="","",VLOOKUP(E7355,[1]PROJECTES!$C$14:$G$5000,4,FALSE))</f>
        <v/>
      </c>
      <c r="H7355" s="118"/>
      <c r="I7355" s="97" t="str">
        <f>IF(H7355="","",VLOOKUP(H7355,BD!B$2:C$16,2,FALSE))</f>
        <v/>
      </c>
      <c r="J7355" s="98"/>
      <c r="K7355" s="135" t="str">
        <f t="shared" si="242"/>
        <v/>
      </c>
      <c r="L7355" s="99" t="str">
        <f t="shared" ca="1" si="243"/>
        <v>-</v>
      </c>
      <c r="M7355" s="93" t="str">
        <f>IF(E7355="","",VLOOKUP(E7355,[1]PROJECTES!$C$14:$Z$5000,21,FALSE))</f>
        <v/>
      </c>
      <c r="N7355" s="100"/>
      <c r="O7355" s="72" t="s">
        <v>229</v>
      </c>
      <c r="P7355" s="101"/>
      <c r="Q7355" s="132"/>
      <c r="R7355" s="102"/>
      <c r="S7355" s="91"/>
    </row>
    <row r="7356" spans="1:19" s="104" customFormat="1" ht="12.75" customHeight="1" x14ac:dyDescent="0.25">
      <c r="A7356" s="121"/>
      <c r="B7356" s="92" t="str">
        <f>IF(E7356="","",VLOOKUP(E7356,[1]PROJECTES!$C$14:$G$5000,2,FALSE))</f>
        <v/>
      </c>
      <c r="C7356" s="121"/>
      <c r="D7356" s="93" t="str">
        <f>IF(E7356="","",VLOOKUP(E7356,[1]PROJECTES!$C$14:$G$5000,5,FALSE))</f>
        <v/>
      </c>
      <c r="E7356" s="117"/>
      <c r="F7356" s="95"/>
      <c r="G7356" s="96" t="str">
        <f>IF(E7356="","",VLOOKUP(E7356,[1]PROJECTES!$C$14:$G$5000,4,FALSE))</f>
        <v/>
      </c>
      <c r="H7356" s="118"/>
      <c r="I7356" s="97" t="str">
        <f>IF(H7356="","",VLOOKUP(H7356,BD!B$2:C$16,2,FALSE))</f>
        <v/>
      </c>
      <c r="J7356" s="98"/>
      <c r="K7356" s="135" t="str">
        <f t="shared" si="242"/>
        <v/>
      </c>
      <c r="L7356" s="99" t="str">
        <f t="shared" ca="1" si="243"/>
        <v>-</v>
      </c>
      <c r="M7356" s="93" t="str">
        <f>IF(E7356="","",VLOOKUP(E7356,[1]PROJECTES!$C$14:$Z$5000,21,FALSE))</f>
        <v/>
      </c>
      <c r="N7356" s="100"/>
      <c r="O7356" s="72" t="s">
        <v>229</v>
      </c>
      <c r="P7356" s="101"/>
      <c r="Q7356" s="132"/>
      <c r="R7356" s="102"/>
      <c r="S7356" s="91"/>
    </row>
    <row r="7357" spans="1:19" s="104" customFormat="1" ht="12.75" customHeight="1" x14ac:dyDescent="0.25">
      <c r="A7357" s="121"/>
      <c r="B7357" s="92" t="str">
        <f>IF(E7357="","",VLOOKUP(E7357,[1]PROJECTES!$C$14:$G$5000,2,FALSE))</f>
        <v/>
      </c>
      <c r="C7357" s="121"/>
      <c r="D7357" s="93" t="str">
        <f>IF(E7357="","",VLOOKUP(E7357,[1]PROJECTES!$C$14:$G$5000,5,FALSE))</f>
        <v/>
      </c>
      <c r="E7357" s="117"/>
      <c r="F7357" s="95"/>
      <c r="G7357" s="96" t="str">
        <f>IF(E7357="","",VLOOKUP(E7357,[1]PROJECTES!$C$14:$G$5000,4,FALSE))</f>
        <v/>
      </c>
      <c r="H7357" s="118"/>
      <c r="I7357" s="97" t="str">
        <f>IF(H7357="","",VLOOKUP(H7357,BD!B$2:C$16,2,FALSE))</f>
        <v/>
      </c>
      <c r="J7357" s="98"/>
      <c r="K7357" s="135" t="str">
        <f t="shared" si="242"/>
        <v/>
      </c>
      <c r="L7357" s="99" t="str">
        <f t="shared" ca="1" si="243"/>
        <v>-</v>
      </c>
      <c r="M7357" s="93" t="str">
        <f>IF(E7357="","",VLOOKUP(E7357,[1]PROJECTES!$C$14:$Z$5000,21,FALSE))</f>
        <v/>
      </c>
      <c r="N7357" s="100"/>
      <c r="O7357" s="72" t="s">
        <v>229</v>
      </c>
      <c r="P7357" s="101"/>
      <c r="Q7357" s="132"/>
      <c r="R7357" s="102"/>
      <c r="S7357" s="91"/>
    </row>
    <row r="7358" spans="1:19" s="104" customFormat="1" ht="12.75" customHeight="1" x14ac:dyDescent="0.25">
      <c r="A7358" s="121"/>
      <c r="B7358" s="92" t="str">
        <f>IF(E7358="","",VLOOKUP(E7358,[1]PROJECTES!$C$14:$G$5000,2,FALSE))</f>
        <v/>
      </c>
      <c r="C7358" s="121"/>
      <c r="D7358" s="93" t="str">
        <f>IF(E7358="","",VLOOKUP(E7358,[1]PROJECTES!$C$14:$G$5000,5,FALSE))</f>
        <v/>
      </c>
      <c r="E7358" s="117"/>
      <c r="F7358" s="95"/>
      <c r="G7358" s="96" t="str">
        <f>IF(E7358="","",VLOOKUP(E7358,[1]PROJECTES!$C$14:$G$5000,4,FALSE))</f>
        <v/>
      </c>
      <c r="H7358" s="118"/>
      <c r="I7358" s="97" t="str">
        <f>IF(H7358="","",VLOOKUP(H7358,BD!B$2:C$16,2,FALSE))</f>
        <v/>
      </c>
      <c r="J7358" s="98"/>
      <c r="K7358" s="135" t="str">
        <f t="shared" si="242"/>
        <v/>
      </c>
      <c r="L7358" s="99" t="str">
        <f t="shared" ca="1" si="243"/>
        <v>-</v>
      </c>
      <c r="M7358" s="93" t="str">
        <f>IF(E7358="","",VLOOKUP(E7358,[1]PROJECTES!$C$14:$Z$5000,21,FALSE))</f>
        <v/>
      </c>
      <c r="N7358" s="100"/>
      <c r="O7358" s="72" t="s">
        <v>229</v>
      </c>
      <c r="P7358" s="101"/>
      <c r="Q7358" s="132"/>
      <c r="R7358" s="102"/>
      <c r="S7358" s="91"/>
    </row>
    <row r="7359" spans="1:19" s="104" customFormat="1" ht="12.75" customHeight="1" x14ac:dyDescent="0.25">
      <c r="A7359" s="121"/>
      <c r="B7359" s="92" t="str">
        <f>IF(E7359="","",VLOOKUP(E7359,[1]PROJECTES!$C$14:$G$5000,2,FALSE))</f>
        <v/>
      </c>
      <c r="C7359" s="121"/>
      <c r="D7359" s="93" t="str">
        <f>IF(E7359="","",VLOOKUP(E7359,[1]PROJECTES!$C$14:$G$5000,5,FALSE))</f>
        <v/>
      </c>
      <c r="E7359" s="117"/>
      <c r="F7359" s="95"/>
      <c r="G7359" s="96" t="str">
        <f>IF(E7359="","",VLOOKUP(E7359,[1]PROJECTES!$C$14:$G$5000,4,FALSE))</f>
        <v/>
      </c>
      <c r="H7359" s="118"/>
      <c r="I7359" s="97" t="str">
        <f>IF(H7359="","",VLOOKUP(H7359,BD!B$2:C$16,2,FALSE))</f>
        <v/>
      </c>
      <c r="J7359" s="98"/>
      <c r="K7359" s="135" t="str">
        <f t="shared" si="242"/>
        <v/>
      </c>
      <c r="L7359" s="99" t="str">
        <f t="shared" ca="1" si="243"/>
        <v>-</v>
      </c>
      <c r="M7359" s="93" t="str">
        <f>IF(E7359="","",VLOOKUP(E7359,[1]PROJECTES!$C$14:$Z$5000,21,FALSE))</f>
        <v/>
      </c>
      <c r="N7359" s="100"/>
      <c r="O7359" s="72" t="s">
        <v>229</v>
      </c>
      <c r="P7359" s="101"/>
      <c r="Q7359" s="132"/>
      <c r="R7359" s="102"/>
      <c r="S7359" s="91"/>
    </row>
    <row r="7360" spans="1:19" s="104" customFormat="1" ht="12.75" customHeight="1" x14ac:dyDescent="0.25">
      <c r="A7360" s="121"/>
      <c r="B7360" s="92" t="str">
        <f>IF(E7360="","",VLOOKUP(E7360,[1]PROJECTES!$C$14:$G$5000,2,FALSE))</f>
        <v/>
      </c>
      <c r="C7360" s="121"/>
      <c r="D7360" s="93" t="str">
        <f>IF(E7360="","",VLOOKUP(E7360,[1]PROJECTES!$C$14:$G$5000,5,FALSE))</f>
        <v/>
      </c>
      <c r="E7360" s="117"/>
      <c r="F7360" s="95"/>
      <c r="G7360" s="96" t="str">
        <f>IF(E7360="","",VLOOKUP(E7360,[1]PROJECTES!$C$14:$G$5000,4,FALSE))</f>
        <v/>
      </c>
      <c r="H7360" s="118"/>
      <c r="I7360" s="97" t="str">
        <f>IF(H7360="","",VLOOKUP(H7360,BD!B$2:C$16,2,FALSE))</f>
        <v/>
      </c>
      <c r="J7360" s="98"/>
      <c r="K7360" s="135" t="str">
        <f t="shared" si="242"/>
        <v/>
      </c>
      <c r="L7360" s="99" t="str">
        <f t="shared" ca="1" si="243"/>
        <v>-</v>
      </c>
      <c r="M7360" s="93" t="str">
        <f>IF(E7360="","",VLOOKUP(E7360,[1]PROJECTES!$C$14:$Z$5000,21,FALSE))</f>
        <v/>
      </c>
      <c r="N7360" s="100"/>
      <c r="O7360" s="72" t="s">
        <v>229</v>
      </c>
      <c r="P7360" s="101"/>
      <c r="Q7360" s="132"/>
      <c r="R7360" s="102"/>
      <c r="S7360" s="91"/>
    </row>
    <row r="7361" spans="1:19" s="104" customFormat="1" ht="12.75" customHeight="1" x14ac:dyDescent="0.25">
      <c r="A7361" s="121"/>
      <c r="B7361" s="92" t="str">
        <f>IF(E7361="","",VLOOKUP(E7361,[1]PROJECTES!$C$14:$G$5000,2,FALSE))</f>
        <v/>
      </c>
      <c r="C7361" s="121"/>
      <c r="D7361" s="93" t="str">
        <f>IF(E7361="","",VLOOKUP(E7361,[1]PROJECTES!$C$14:$G$5000,5,FALSE))</f>
        <v/>
      </c>
      <c r="E7361" s="117"/>
      <c r="F7361" s="95"/>
      <c r="G7361" s="96" t="str">
        <f>IF(E7361="","",VLOOKUP(E7361,[1]PROJECTES!$C$14:$G$5000,4,FALSE))</f>
        <v/>
      </c>
      <c r="H7361" s="118"/>
      <c r="I7361" s="97" t="str">
        <f>IF(H7361="","",VLOOKUP(H7361,BD!B$2:C$16,2,FALSE))</f>
        <v/>
      </c>
      <c r="J7361" s="98"/>
      <c r="K7361" s="135" t="str">
        <f t="shared" si="242"/>
        <v/>
      </c>
      <c r="L7361" s="99" t="str">
        <f t="shared" ca="1" si="243"/>
        <v>-</v>
      </c>
      <c r="M7361" s="93" t="str">
        <f>IF(E7361="","",VLOOKUP(E7361,[1]PROJECTES!$C$14:$Z$5000,21,FALSE))</f>
        <v/>
      </c>
      <c r="N7361" s="100"/>
      <c r="O7361" s="72" t="s">
        <v>229</v>
      </c>
      <c r="P7361" s="101"/>
      <c r="Q7361" s="132"/>
      <c r="R7361" s="102"/>
      <c r="S7361" s="91"/>
    </row>
    <row r="7362" spans="1:19" s="104" customFormat="1" ht="12.75" customHeight="1" x14ac:dyDescent="0.25">
      <c r="A7362" s="121"/>
      <c r="B7362" s="92" t="str">
        <f>IF(E7362="","",VLOOKUP(E7362,[1]PROJECTES!$C$14:$G$5000,2,FALSE))</f>
        <v/>
      </c>
      <c r="C7362" s="121"/>
      <c r="D7362" s="93" t="str">
        <f>IF(E7362="","",VLOOKUP(E7362,[1]PROJECTES!$C$14:$G$5000,5,FALSE))</f>
        <v/>
      </c>
      <c r="E7362" s="117"/>
      <c r="F7362" s="95"/>
      <c r="G7362" s="96" t="str">
        <f>IF(E7362="","",VLOOKUP(E7362,[1]PROJECTES!$C$14:$G$5000,4,FALSE))</f>
        <v/>
      </c>
      <c r="H7362" s="118"/>
      <c r="I7362" s="97" t="str">
        <f>IF(H7362="","",VLOOKUP(H7362,BD!B$2:C$16,2,FALSE))</f>
        <v/>
      </c>
      <c r="J7362" s="98"/>
      <c r="K7362" s="135" t="str">
        <f t="shared" si="242"/>
        <v/>
      </c>
      <c r="L7362" s="99" t="str">
        <f t="shared" ca="1" si="243"/>
        <v>-</v>
      </c>
      <c r="M7362" s="93" t="str">
        <f>IF(E7362="","",VLOOKUP(E7362,[1]PROJECTES!$C$14:$Z$5000,21,FALSE))</f>
        <v/>
      </c>
      <c r="N7362" s="100"/>
      <c r="O7362" s="72" t="s">
        <v>229</v>
      </c>
      <c r="P7362" s="101"/>
      <c r="Q7362" s="132"/>
      <c r="R7362" s="102"/>
      <c r="S7362" s="91"/>
    </row>
    <row r="7363" spans="1:19" s="104" customFormat="1" ht="12.75" customHeight="1" x14ac:dyDescent="0.25">
      <c r="A7363" s="121"/>
      <c r="B7363" s="92" t="str">
        <f>IF(E7363="","",VLOOKUP(E7363,[1]PROJECTES!$C$14:$G$5000,2,FALSE))</f>
        <v/>
      </c>
      <c r="C7363" s="121"/>
      <c r="D7363" s="93" t="str">
        <f>IF(E7363="","",VLOOKUP(E7363,[1]PROJECTES!$C$14:$G$5000,5,FALSE))</f>
        <v/>
      </c>
      <c r="E7363" s="117"/>
      <c r="F7363" s="95"/>
      <c r="G7363" s="96" t="str">
        <f>IF(E7363="","",VLOOKUP(E7363,[1]PROJECTES!$C$14:$G$5000,4,FALSE))</f>
        <v/>
      </c>
      <c r="H7363" s="118"/>
      <c r="I7363" s="97" t="str">
        <f>IF(H7363="","",VLOOKUP(H7363,BD!B$2:C$16,2,FALSE))</f>
        <v/>
      </c>
      <c r="J7363" s="98"/>
      <c r="K7363" s="135" t="str">
        <f t="shared" si="242"/>
        <v/>
      </c>
      <c r="L7363" s="99" t="str">
        <f t="shared" ca="1" si="243"/>
        <v>-</v>
      </c>
      <c r="M7363" s="93" t="str">
        <f>IF(E7363="","",VLOOKUP(E7363,[1]PROJECTES!$C$14:$Z$5000,21,FALSE))</f>
        <v/>
      </c>
      <c r="N7363" s="100"/>
      <c r="O7363" s="72" t="s">
        <v>229</v>
      </c>
      <c r="P7363" s="101"/>
      <c r="Q7363" s="132"/>
      <c r="R7363" s="102"/>
      <c r="S7363" s="91"/>
    </row>
    <row r="7364" spans="1:19" s="104" customFormat="1" ht="12.75" customHeight="1" x14ac:dyDescent="0.25">
      <c r="A7364" s="121"/>
      <c r="B7364" s="92" t="str">
        <f>IF(E7364="","",VLOOKUP(E7364,[1]PROJECTES!$C$14:$G$5000,2,FALSE))</f>
        <v/>
      </c>
      <c r="C7364" s="121"/>
      <c r="D7364" s="93" t="str">
        <f>IF(E7364="","",VLOOKUP(E7364,[1]PROJECTES!$C$14:$G$5000,5,FALSE))</f>
        <v/>
      </c>
      <c r="E7364" s="117"/>
      <c r="F7364" s="95"/>
      <c r="G7364" s="96" t="str">
        <f>IF(E7364="","",VLOOKUP(E7364,[1]PROJECTES!$C$14:$G$5000,4,FALSE))</f>
        <v/>
      </c>
      <c r="H7364" s="118"/>
      <c r="I7364" s="97" t="str">
        <f>IF(H7364="","",VLOOKUP(H7364,BD!B$2:C$16,2,FALSE))</f>
        <v/>
      </c>
      <c r="J7364" s="98"/>
      <c r="K7364" s="135" t="str">
        <f t="shared" si="242"/>
        <v/>
      </c>
      <c r="L7364" s="99" t="str">
        <f t="shared" ca="1" si="243"/>
        <v>-</v>
      </c>
      <c r="M7364" s="93" t="str">
        <f>IF(E7364="","",VLOOKUP(E7364,[1]PROJECTES!$C$14:$Z$5000,21,FALSE))</f>
        <v/>
      </c>
      <c r="N7364" s="100"/>
      <c r="O7364" s="72" t="s">
        <v>229</v>
      </c>
      <c r="P7364" s="101"/>
      <c r="Q7364" s="132"/>
      <c r="R7364" s="102"/>
      <c r="S7364" s="91"/>
    </row>
    <row r="7365" spans="1:19" s="104" customFormat="1" ht="12.75" customHeight="1" x14ac:dyDescent="0.25">
      <c r="A7365" s="121"/>
      <c r="B7365" s="92" t="str">
        <f>IF(E7365="","",VLOOKUP(E7365,[1]PROJECTES!$C$14:$G$5000,2,FALSE))</f>
        <v/>
      </c>
      <c r="C7365" s="121"/>
      <c r="D7365" s="93" t="str">
        <f>IF(E7365="","",VLOOKUP(E7365,[1]PROJECTES!$C$14:$G$5000,5,FALSE))</f>
        <v/>
      </c>
      <c r="E7365" s="117"/>
      <c r="F7365" s="95"/>
      <c r="G7365" s="96" t="str">
        <f>IF(E7365="","",VLOOKUP(E7365,[1]PROJECTES!$C$14:$G$5000,4,FALSE))</f>
        <v/>
      </c>
      <c r="H7365" s="118"/>
      <c r="I7365" s="97" t="str">
        <f>IF(H7365="","",VLOOKUP(H7365,BD!B$2:C$16,2,FALSE))</f>
        <v/>
      </c>
      <c r="J7365" s="98"/>
      <c r="K7365" s="135" t="str">
        <f t="shared" si="242"/>
        <v/>
      </c>
      <c r="L7365" s="99" t="str">
        <f t="shared" ca="1" si="243"/>
        <v>-</v>
      </c>
      <c r="M7365" s="93" t="str">
        <f>IF(E7365="","",VLOOKUP(E7365,[1]PROJECTES!$C$14:$Z$5000,21,FALSE))</f>
        <v/>
      </c>
      <c r="N7365" s="100"/>
      <c r="O7365" s="72" t="s">
        <v>229</v>
      </c>
      <c r="P7365" s="101"/>
      <c r="Q7365" s="132"/>
      <c r="R7365" s="102"/>
      <c r="S7365" s="91"/>
    </row>
    <row r="7366" spans="1:19" s="104" customFormat="1" ht="12.75" customHeight="1" x14ac:dyDescent="0.25">
      <c r="A7366" s="121"/>
      <c r="B7366" s="92" t="str">
        <f>IF(E7366="","",VLOOKUP(E7366,[1]PROJECTES!$C$14:$G$5000,2,FALSE))</f>
        <v/>
      </c>
      <c r="C7366" s="121"/>
      <c r="D7366" s="93" t="str">
        <f>IF(E7366="","",VLOOKUP(E7366,[1]PROJECTES!$C$14:$G$5000,5,FALSE))</f>
        <v/>
      </c>
      <c r="E7366" s="117"/>
      <c r="F7366" s="95"/>
      <c r="G7366" s="96" t="str">
        <f>IF(E7366="","",VLOOKUP(E7366,[1]PROJECTES!$C$14:$G$5000,4,FALSE))</f>
        <v/>
      </c>
      <c r="H7366" s="118"/>
      <c r="I7366" s="97" t="str">
        <f>IF(H7366="","",VLOOKUP(H7366,BD!B$2:C$16,2,FALSE))</f>
        <v/>
      </c>
      <c r="J7366" s="98"/>
      <c r="K7366" s="135" t="str">
        <f t="shared" si="242"/>
        <v/>
      </c>
      <c r="L7366" s="99" t="str">
        <f t="shared" ca="1" si="243"/>
        <v>-</v>
      </c>
      <c r="M7366" s="93" t="str">
        <f>IF(E7366="","",VLOOKUP(E7366,[1]PROJECTES!$C$14:$Z$5000,21,FALSE))</f>
        <v/>
      </c>
      <c r="N7366" s="100"/>
      <c r="O7366" s="72" t="s">
        <v>229</v>
      </c>
      <c r="P7366" s="101"/>
      <c r="Q7366" s="132"/>
      <c r="R7366" s="102"/>
      <c r="S7366" s="91"/>
    </row>
    <row r="7367" spans="1:19" s="104" customFormat="1" ht="12.75" customHeight="1" x14ac:dyDescent="0.25">
      <c r="A7367" s="121"/>
      <c r="B7367" s="92" t="str">
        <f>IF(E7367="","",VLOOKUP(E7367,[1]PROJECTES!$C$14:$G$5000,2,FALSE))</f>
        <v/>
      </c>
      <c r="C7367" s="121"/>
      <c r="D7367" s="93" t="str">
        <f>IF(E7367="","",VLOOKUP(E7367,[1]PROJECTES!$C$14:$G$5000,5,FALSE))</f>
        <v/>
      </c>
      <c r="E7367" s="117"/>
      <c r="F7367" s="95"/>
      <c r="G7367" s="96" t="str">
        <f>IF(E7367="","",VLOOKUP(E7367,[1]PROJECTES!$C$14:$G$5000,4,FALSE))</f>
        <v/>
      </c>
      <c r="H7367" s="118"/>
      <c r="I7367" s="97" t="str">
        <f>IF(H7367="","",VLOOKUP(H7367,BD!B$2:C$16,2,FALSE))</f>
        <v/>
      </c>
      <c r="J7367" s="98"/>
      <c r="K7367" s="135" t="str">
        <f t="shared" si="242"/>
        <v/>
      </c>
      <c r="L7367" s="99" t="str">
        <f t="shared" ca="1" si="243"/>
        <v>-</v>
      </c>
      <c r="M7367" s="93" t="str">
        <f>IF(E7367="","",VLOOKUP(E7367,[1]PROJECTES!$C$14:$Z$5000,21,FALSE))</f>
        <v/>
      </c>
      <c r="N7367" s="100"/>
      <c r="O7367" s="72" t="s">
        <v>229</v>
      </c>
      <c r="P7367" s="101"/>
      <c r="Q7367" s="132"/>
      <c r="R7367" s="102"/>
      <c r="S7367" s="91"/>
    </row>
    <row r="7368" spans="1:19" s="104" customFormat="1" ht="12.75" customHeight="1" x14ac:dyDescent="0.25">
      <c r="A7368" s="121"/>
      <c r="B7368" s="92" t="str">
        <f>IF(E7368="","",VLOOKUP(E7368,[1]PROJECTES!$C$14:$G$5000,2,FALSE))</f>
        <v/>
      </c>
      <c r="C7368" s="121"/>
      <c r="D7368" s="93" t="str">
        <f>IF(E7368="","",VLOOKUP(E7368,[1]PROJECTES!$C$14:$G$5000,5,FALSE))</f>
        <v/>
      </c>
      <c r="E7368" s="117"/>
      <c r="F7368" s="95"/>
      <c r="G7368" s="96" t="str">
        <f>IF(E7368="","",VLOOKUP(E7368,[1]PROJECTES!$C$14:$G$5000,4,FALSE))</f>
        <v/>
      </c>
      <c r="H7368" s="118"/>
      <c r="I7368" s="97" t="str">
        <f>IF(H7368="","",VLOOKUP(H7368,BD!B$2:C$16,2,FALSE))</f>
        <v/>
      </c>
      <c r="J7368" s="98"/>
      <c r="K7368" s="135" t="str">
        <f t="shared" si="242"/>
        <v/>
      </c>
      <c r="L7368" s="99" t="str">
        <f t="shared" ca="1" si="243"/>
        <v>-</v>
      </c>
      <c r="M7368" s="93" t="str">
        <f>IF(E7368="","",VLOOKUP(E7368,[1]PROJECTES!$C$14:$Z$5000,21,FALSE))</f>
        <v/>
      </c>
      <c r="N7368" s="100"/>
      <c r="O7368" s="72" t="s">
        <v>229</v>
      </c>
      <c r="P7368" s="101"/>
      <c r="Q7368" s="132"/>
      <c r="R7368" s="102"/>
      <c r="S7368" s="91"/>
    </row>
    <row r="7369" spans="1:19" s="104" customFormat="1" ht="12.75" customHeight="1" x14ac:dyDescent="0.25">
      <c r="A7369" s="121"/>
      <c r="B7369" s="92" t="str">
        <f>IF(E7369="","",VLOOKUP(E7369,[1]PROJECTES!$C$14:$G$5000,2,FALSE))</f>
        <v/>
      </c>
      <c r="C7369" s="121"/>
      <c r="D7369" s="93" t="str">
        <f>IF(E7369="","",VLOOKUP(E7369,[1]PROJECTES!$C$14:$G$5000,5,FALSE))</f>
        <v/>
      </c>
      <c r="E7369" s="117"/>
      <c r="F7369" s="95"/>
      <c r="G7369" s="96" t="str">
        <f>IF(E7369="","",VLOOKUP(E7369,[1]PROJECTES!$C$14:$G$5000,4,FALSE))</f>
        <v/>
      </c>
      <c r="H7369" s="118"/>
      <c r="I7369" s="97" t="str">
        <f>IF(H7369="","",VLOOKUP(H7369,BD!B$2:C$16,2,FALSE))</f>
        <v/>
      </c>
      <c r="J7369" s="98"/>
      <c r="K7369" s="135" t="str">
        <f t="shared" si="242"/>
        <v/>
      </c>
      <c r="L7369" s="99" t="str">
        <f t="shared" ca="1" si="243"/>
        <v>-</v>
      </c>
      <c r="M7369" s="93" t="str">
        <f>IF(E7369="","",VLOOKUP(E7369,[1]PROJECTES!$C$14:$Z$5000,21,FALSE))</f>
        <v/>
      </c>
      <c r="N7369" s="100"/>
      <c r="O7369" s="72" t="s">
        <v>229</v>
      </c>
      <c r="P7369" s="101"/>
      <c r="Q7369" s="132"/>
      <c r="R7369" s="102"/>
      <c r="S7369" s="91"/>
    </row>
    <row r="7370" spans="1:19" s="104" customFormat="1" ht="12.75" customHeight="1" x14ac:dyDescent="0.25">
      <c r="A7370" s="121"/>
      <c r="B7370" s="92" t="str">
        <f>IF(E7370="","",VLOOKUP(E7370,[1]PROJECTES!$C$14:$G$5000,2,FALSE))</f>
        <v/>
      </c>
      <c r="C7370" s="121"/>
      <c r="D7370" s="93" t="str">
        <f>IF(E7370="","",VLOOKUP(E7370,[1]PROJECTES!$C$14:$G$5000,5,FALSE))</f>
        <v/>
      </c>
      <c r="E7370" s="117"/>
      <c r="F7370" s="95"/>
      <c r="G7370" s="96" t="str">
        <f>IF(E7370="","",VLOOKUP(E7370,[1]PROJECTES!$C$14:$G$5000,4,FALSE))</f>
        <v/>
      </c>
      <c r="H7370" s="118"/>
      <c r="I7370" s="97" t="str">
        <f>IF(H7370="","",VLOOKUP(H7370,BD!B$2:C$16,2,FALSE))</f>
        <v/>
      </c>
      <c r="J7370" s="98"/>
      <c r="K7370" s="135" t="str">
        <f t="shared" si="242"/>
        <v/>
      </c>
      <c r="L7370" s="99" t="str">
        <f t="shared" ca="1" si="243"/>
        <v>-</v>
      </c>
      <c r="M7370" s="93" t="str">
        <f>IF(E7370="","",VLOOKUP(E7370,[1]PROJECTES!$C$14:$Z$5000,21,FALSE))</f>
        <v/>
      </c>
      <c r="N7370" s="100"/>
      <c r="O7370" s="72" t="s">
        <v>229</v>
      </c>
      <c r="P7370" s="101"/>
      <c r="Q7370" s="132"/>
      <c r="R7370" s="102"/>
      <c r="S7370" s="91"/>
    </row>
    <row r="7371" spans="1:19" s="104" customFormat="1" ht="12.75" customHeight="1" x14ac:dyDescent="0.25">
      <c r="A7371" s="121"/>
      <c r="B7371" s="92" t="str">
        <f>IF(E7371="","",VLOOKUP(E7371,[1]PROJECTES!$C$14:$G$5000,2,FALSE))</f>
        <v/>
      </c>
      <c r="C7371" s="121"/>
      <c r="D7371" s="93" t="str">
        <f>IF(E7371="","",VLOOKUP(E7371,[1]PROJECTES!$C$14:$G$5000,5,FALSE))</f>
        <v/>
      </c>
      <c r="E7371" s="117"/>
      <c r="F7371" s="95"/>
      <c r="G7371" s="96" t="str">
        <f>IF(E7371="","",VLOOKUP(E7371,[1]PROJECTES!$C$14:$G$5000,4,FALSE))</f>
        <v/>
      </c>
      <c r="H7371" s="118"/>
      <c r="I7371" s="97" t="str">
        <f>IF(H7371="","",VLOOKUP(H7371,BD!B$2:C$16,2,FALSE))</f>
        <v/>
      </c>
      <c r="J7371" s="98"/>
      <c r="K7371" s="135" t="str">
        <f t="shared" si="242"/>
        <v/>
      </c>
      <c r="L7371" s="99" t="str">
        <f t="shared" ca="1" si="243"/>
        <v>-</v>
      </c>
      <c r="M7371" s="93" t="str">
        <f>IF(E7371="","",VLOOKUP(E7371,[1]PROJECTES!$C$14:$Z$5000,21,FALSE))</f>
        <v/>
      </c>
      <c r="N7371" s="100"/>
      <c r="O7371" s="72" t="s">
        <v>229</v>
      </c>
      <c r="P7371" s="101"/>
      <c r="Q7371" s="132"/>
      <c r="R7371" s="102"/>
      <c r="S7371" s="91"/>
    </row>
    <row r="7372" spans="1:19" s="104" customFormat="1" ht="12.75" customHeight="1" x14ac:dyDescent="0.25">
      <c r="A7372" s="121"/>
      <c r="B7372" s="92" t="str">
        <f>IF(E7372="","",VLOOKUP(E7372,[1]PROJECTES!$C$14:$G$5000,2,FALSE))</f>
        <v/>
      </c>
      <c r="C7372" s="121"/>
      <c r="D7372" s="93" t="str">
        <f>IF(E7372="","",VLOOKUP(E7372,[1]PROJECTES!$C$14:$G$5000,5,FALSE))</f>
        <v/>
      </c>
      <c r="E7372" s="117"/>
      <c r="F7372" s="95"/>
      <c r="G7372" s="96" t="str">
        <f>IF(E7372="","",VLOOKUP(E7372,[1]PROJECTES!$C$14:$G$5000,4,FALSE))</f>
        <v/>
      </c>
      <c r="H7372" s="118"/>
      <c r="I7372" s="97" t="str">
        <f>IF(H7372="","",VLOOKUP(H7372,BD!B$2:C$16,2,FALSE))</f>
        <v/>
      </c>
      <c r="J7372" s="98"/>
      <c r="K7372" s="135" t="str">
        <f t="shared" si="242"/>
        <v/>
      </c>
      <c r="L7372" s="99" t="str">
        <f t="shared" ca="1" si="243"/>
        <v>-</v>
      </c>
      <c r="M7372" s="93" t="str">
        <f>IF(E7372="","",VLOOKUP(E7372,[1]PROJECTES!$C$14:$Z$5000,21,FALSE))</f>
        <v/>
      </c>
      <c r="N7372" s="100"/>
      <c r="O7372" s="72" t="s">
        <v>229</v>
      </c>
      <c r="P7372" s="101"/>
      <c r="Q7372" s="132"/>
      <c r="R7372" s="102"/>
      <c r="S7372" s="91"/>
    </row>
    <row r="7373" spans="1:19" s="104" customFormat="1" ht="12.75" customHeight="1" x14ac:dyDescent="0.25">
      <c r="A7373" s="121"/>
      <c r="B7373" s="92" t="str">
        <f>IF(E7373="","",VLOOKUP(E7373,[1]PROJECTES!$C$14:$G$5000,2,FALSE))</f>
        <v/>
      </c>
      <c r="C7373" s="121"/>
      <c r="D7373" s="93" t="str">
        <f>IF(E7373="","",VLOOKUP(E7373,[1]PROJECTES!$C$14:$G$5000,5,FALSE))</f>
        <v/>
      </c>
      <c r="E7373" s="117"/>
      <c r="F7373" s="95"/>
      <c r="G7373" s="96" t="str">
        <f>IF(E7373="","",VLOOKUP(E7373,[1]PROJECTES!$C$14:$G$5000,4,FALSE))</f>
        <v/>
      </c>
      <c r="H7373" s="118"/>
      <c r="I7373" s="97" t="str">
        <f>IF(H7373="","",VLOOKUP(H7373,BD!B$2:C$16,2,FALSE))</f>
        <v/>
      </c>
      <c r="J7373" s="98"/>
      <c r="K7373" s="135" t="str">
        <f t="shared" si="242"/>
        <v/>
      </c>
      <c r="L7373" s="99" t="str">
        <f t="shared" ca="1" si="243"/>
        <v>-</v>
      </c>
      <c r="M7373" s="93" t="str">
        <f>IF(E7373="","",VLOOKUP(E7373,[1]PROJECTES!$C$14:$Z$5000,21,FALSE))</f>
        <v/>
      </c>
      <c r="N7373" s="100"/>
      <c r="O7373" s="72" t="s">
        <v>229</v>
      </c>
      <c r="P7373" s="101"/>
      <c r="Q7373" s="132"/>
      <c r="R7373" s="102"/>
      <c r="S7373" s="91"/>
    </row>
    <row r="7374" spans="1:19" s="104" customFormat="1" ht="12.75" customHeight="1" x14ac:dyDescent="0.25">
      <c r="A7374" s="121"/>
      <c r="B7374" s="92" t="str">
        <f>IF(E7374="","",VLOOKUP(E7374,[1]PROJECTES!$C$14:$G$5000,2,FALSE))</f>
        <v/>
      </c>
      <c r="C7374" s="121"/>
      <c r="D7374" s="93" t="str">
        <f>IF(E7374="","",VLOOKUP(E7374,[1]PROJECTES!$C$14:$G$5000,5,FALSE))</f>
        <v/>
      </c>
      <c r="E7374" s="117"/>
      <c r="F7374" s="95"/>
      <c r="G7374" s="96" t="str">
        <f>IF(E7374="","",VLOOKUP(E7374,[1]PROJECTES!$C$14:$G$5000,4,FALSE))</f>
        <v/>
      </c>
      <c r="H7374" s="118"/>
      <c r="I7374" s="97" t="str">
        <f>IF(H7374="","",VLOOKUP(H7374,BD!B$2:C$16,2,FALSE))</f>
        <v/>
      </c>
      <c r="J7374" s="98"/>
      <c r="K7374" s="135" t="str">
        <f t="shared" si="242"/>
        <v/>
      </c>
      <c r="L7374" s="99" t="str">
        <f t="shared" ca="1" si="243"/>
        <v>-</v>
      </c>
      <c r="M7374" s="93" t="str">
        <f>IF(E7374="","",VLOOKUP(E7374,[1]PROJECTES!$C$14:$Z$5000,21,FALSE))</f>
        <v/>
      </c>
      <c r="N7374" s="100"/>
      <c r="O7374" s="72" t="s">
        <v>229</v>
      </c>
      <c r="P7374" s="101"/>
      <c r="Q7374" s="132"/>
      <c r="R7374" s="102"/>
      <c r="S7374" s="91"/>
    </row>
    <row r="7375" spans="1:19" s="104" customFormat="1" ht="12.75" customHeight="1" x14ac:dyDescent="0.25">
      <c r="A7375" s="121"/>
      <c r="B7375" s="92" t="str">
        <f>IF(E7375="","",VLOOKUP(E7375,[1]PROJECTES!$C$14:$G$5000,2,FALSE))</f>
        <v/>
      </c>
      <c r="C7375" s="121"/>
      <c r="D7375" s="93" t="str">
        <f>IF(E7375="","",VLOOKUP(E7375,[1]PROJECTES!$C$14:$G$5000,5,FALSE))</f>
        <v/>
      </c>
      <c r="E7375" s="117"/>
      <c r="F7375" s="95"/>
      <c r="G7375" s="96" t="str">
        <f>IF(E7375="","",VLOOKUP(E7375,[1]PROJECTES!$C$14:$G$5000,4,FALSE))</f>
        <v/>
      </c>
      <c r="H7375" s="118"/>
      <c r="I7375" s="97" t="str">
        <f>IF(H7375="","",VLOOKUP(H7375,BD!B$2:C$16,2,FALSE))</f>
        <v/>
      </c>
      <c r="J7375" s="98"/>
      <c r="K7375" s="135" t="str">
        <f t="shared" si="242"/>
        <v/>
      </c>
      <c r="L7375" s="99" t="str">
        <f t="shared" ca="1" si="243"/>
        <v>-</v>
      </c>
      <c r="M7375" s="93" t="str">
        <f>IF(E7375="","",VLOOKUP(E7375,[1]PROJECTES!$C$14:$Z$5000,21,FALSE))</f>
        <v/>
      </c>
      <c r="N7375" s="100"/>
      <c r="O7375" s="72" t="s">
        <v>229</v>
      </c>
      <c r="P7375" s="101"/>
      <c r="Q7375" s="132"/>
      <c r="R7375" s="102"/>
      <c r="S7375" s="91"/>
    </row>
    <row r="7376" spans="1:19" s="104" customFormat="1" ht="12.75" customHeight="1" x14ac:dyDescent="0.25">
      <c r="A7376" s="121"/>
      <c r="B7376" s="92" t="str">
        <f>IF(E7376="","",VLOOKUP(E7376,[1]PROJECTES!$C$14:$G$5000,2,FALSE))</f>
        <v/>
      </c>
      <c r="C7376" s="121"/>
      <c r="D7376" s="93" t="str">
        <f>IF(E7376="","",VLOOKUP(E7376,[1]PROJECTES!$C$14:$G$5000,5,FALSE))</f>
        <v/>
      </c>
      <c r="E7376" s="117"/>
      <c r="F7376" s="95"/>
      <c r="G7376" s="96" t="str">
        <f>IF(E7376="","",VLOOKUP(E7376,[1]PROJECTES!$C$14:$G$5000,4,FALSE))</f>
        <v/>
      </c>
      <c r="H7376" s="118"/>
      <c r="I7376" s="97" t="str">
        <f>IF(H7376="","",VLOOKUP(H7376,BD!B$2:C$16,2,FALSE))</f>
        <v/>
      </c>
      <c r="J7376" s="98"/>
      <c r="K7376" s="135" t="str">
        <f t="shared" si="242"/>
        <v/>
      </c>
      <c r="L7376" s="99" t="str">
        <f t="shared" ca="1" si="243"/>
        <v>-</v>
      </c>
      <c r="M7376" s="93" t="str">
        <f>IF(E7376="","",VLOOKUP(E7376,[1]PROJECTES!$C$14:$Z$5000,21,FALSE))</f>
        <v/>
      </c>
      <c r="N7376" s="100"/>
      <c r="O7376" s="72" t="s">
        <v>229</v>
      </c>
      <c r="P7376" s="101"/>
      <c r="Q7376" s="132"/>
      <c r="R7376" s="102"/>
      <c r="S7376" s="91"/>
    </row>
    <row r="7377" spans="1:19" s="104" customFormat="1" ht="12.75" customHeight="1" x14ac:dyDescent="0.25">
      <c r="A7377" s="121"/>
      <c r="B7377" s="92" t="str">
        <f>IF(E7377="","",VLOOKUP(E7377,[1]PROJECTES!$C$14:$G$5000,2,FALSE))</f>
        <v/>
      </c>
      <c r="C7377" s="121"/>
      <c r="D7377" s="93" t="str">
        <f>IF(E7377="","",VLOOKUP(E7377,[1]PROJECTES!$C$14:$G$5000,5,FALSE))</f>
        <v/>
      </c>
      <c r="E7377" s="117"/>
      <c r="F7377" s="95"/>
      <c r="G7377" s="96" t="str">
        <f>IF(E7377="","",VLOOKUP(E7377,[1]PROJECTES!$C$14:$G$5000,4,FALSE))</f>
        <v/>
      </c>
      <c r="H7377" s="118"/>
      <c r="I7377" s="97" t="str">
        <f>IF(H7377="","",VLOOKUP(H7377,BD!B$2:C$16,2,FALSE))</f>
        <v/>
      </c>
      <c r="J7377" s="98"/>
      <c r="K7377" s="135" t="str">
        <f t="shared" si="242"/>
        <v/>
      </c>
      <c r="L7377" s="99" t="str">
        <f t="shared" ca="1" si="243"/>
        <v>-</v>
      </c>
      <c r="M7377" s="93" t="str">
        <f>IF(E7377="","",VLOOKUP(E7377,[1]PROJECTES!$C$14:$Z$5000,21,FALSE))</f>
        <v/>
      </c>
      <c r="N7377" s="100"/>
      <c r="O7377" s="72" t="s">
        <v>229</v>
      </c>
      <c r="P7377" s="101"/>
      <c r="Q7377" s="132"/>
      <c r="R7377" s="102"/>
      <c r="S7377" s="91"/>
    </row>
    <row r="7378" spans="1:19" s="104" customFormat="1" ht="12.75" customHeight="1" x14ac:dyDescent="0.25">
      <c r="A7378" s="121"/>
      <c r="B7378" s="92" t="str">
        <f>IF(E7378="","",VLOOKUP(E7378,[1]PROJECTES!$C$14:$G$5000,2,FALSE))</f>
        <v/>
      </c>
      <c r="C7378" s="121"/>
      <c r="D7378" s="93" t="str">
        <f>IF(E7378="","",VLOOKUP(E7378,[1]PROJECTES!$C$14:$G$5000,5,FALSE))</f>
        <v/>
      </c>
      <c r="E7378" s="117"/>
      <c r="F7378" s="95"/>
      <c r="G7378" s="96" t="str">
        <f>IF(E7378="","",VLOOKUP(E7378,[1]PROJECTES!$C$14:$G$5000,4,FALSE))</f>
        <v/>
      </c>
      <c r="H7378" s="118"/>
      <c r="I7378" s="97" t="str">
        <f>IF(H7378="","",VLOOKUP(H7378,BD!B$2:C$16,2,FALSE))</f>
        <v/>
      </c>
      <c r="J7378" s="98"/>
      <c r="K7378" s="135" t="str">
        <f t="shared" si="242"/>
        <v/>
      </c>
      <c r="L7378" s="99" t="str">
        <f t="shared" ca="1" si="243"/>
        <v>-</v>
      </c>
      <c r="M7378" s="93" t="str">
        <f>IF(E7378="","",VLOOKUP(E7378,[1]PROJECTES!$C$14:$Z$5000,21,FALSE))</f>
        <v/>
      </c>
      <c r="N7378" s="100"/>
      <c r="O7378" s="72" t="s">
        <v>229</v>
      </c>
      <c r="P7378" s="101"/>
      <c r="Q7378" s="132"/>
      <c r="R7378" s="102"/>
      <c r="S7378" s="91"/>
    </row>
    <row r="7379" spans="1:19" s="104" customFormat="1" ht="12.75" customHeight="1" x14ac:dyDescent="0.25">
      <c r="A7379" s="121"/>
      <c r="B7379" s="92" t="str">
        <f>IF(E7379="","",VLOOKUP(E7379,[1]PROJECTES!$C$14:$G$5000,2,FALSE))</f>
        <v/>
      </c>
      <c r="C7379" s="121"/>
      <c r="D7379" s="93" t="str">
        <f>IF(E7379="","",VLOOKUP(E7379,[1]PROJECTES!$C$14:$G$5000,5,FALSE))</f>
        <v/>
      </c>
      <c r="E7379" s="117"/>
      <c r="F7379" s="95"/>
      <c r="G7379" s="96" t="str">
        <f>IF(E7379="","",VLOOKUP(E7379,[1]PROJECTES!$C$14:$G$5000,4,FALSE))</f>
        <v/>
      </c>
      <c r="H7379" s="118"/>
      <c r="I7379" s="97" t="str">
        <f>IF(H7379="","",VLOOKUP(H7379,BD!B$2:C$16,2,FALSE))</f>
        <v/>
      </c>
      <c r="J7379" s="98"/>
      <c r="K7379" s="135" t="str">
        <f t="shared" si="242"/>
        <v/>
      </c>
      <c r="L7379" s="99" t="str">
        <f t="shared" ca="1" si="243"/>
        <v>-</v>
      </c>
      <c r="M7379" s="93" t="str">
        <f>IF(E7379="","",VLOOKUP(E7379,[1]PROJECTES!$C$14:$Z$5000,21,FALSE))</f>
        <v/>
      </c>
      <c r="N7379" s="100"/>
      <c r="O7379" s="72" t="s">
        <v>229</v>
      </c>
      <c r="P7379" s="101"/>
      <c r="Q7379" s="132"/>
      <c r="R7379" s="102"/>
      <c r="S7379" s="91"/>
    </row>
    <row r="7380" spans="1:19" s="104" customFormat="1" ht="12.75" customHeight="1" x14ac:dyDescent="0.25">
      <c r="A7380" s="121"/>
      <c r="B7380" s="92" t="str">
        <f>IF(E7380="","",VLOOKUP(E7380,[1]PROJECTES!$C$14:$G$5000,2,FALSE))</f>
        <v/>
      </c>
      <c r="C7380" s="121"/>
      <c r="D7380" s="93" t="str">
        <f>IF(E7380="","",VLOOKUP(E7380,[1]PROJECTES!$C$14:$G$5000,5,FALSE))</f>
        <v/>
      </c>
      <c r="E7380" s="117"/>
      <c r="F7380" s="95"/>
      <c r="G7380" s="96" t="str">
        <f>IF(E7380="","",VLOOKUP(E7380,[1]PROJECTES!$C$14:$G$5000,4,FALSE))</f>
        <v/>
      </c>
      <c r="H7380" s="118"/>
      <c r="I7380" s="97" t="str">
        <f>IF(H7380="","",VLOOKUP(H7380,BD!B$2:C$16,2,FALSE))</f>
        <v/>
      </c>
      <c r="J7380" s="98"/>
      <c r="K7380" s="135" t="str">
        <f t="shared" si="242"/>
        <v/>
      </c>
      <c r="L7380" s="99" t="str">
        <f t="shared" ca="1" si="243"/>
        <v>-</v>
      </c>
      <c r="M7380" s="93" t="str">
        <f>IF(E7380="","",VLOOKUP(E7380,[1]PROJECTES!$C$14:$Z$5000,21,FALSE))</f>
        <v/>
      </c>
      <c r="N7380" s="100"/>
      <c r="O7380" s="72" t="s">
        <v>229</v>
      </c>
      <c r="P7380" s="101"/>
      <c r="Q7380" s="132"/>
      <c r="R7380" s="102"/>
      <c r="S7380" s="91"/>
    </row>
    <row r="7381" spans="1:19" s="104" customFormat="1" ht="12.75" customHeight="1" x14ac:dyDescent="0.25">
      <c r="A7381" s="121"/>
      <c r="B7381" s="92" t="str">
        <f>IF(E7381="","",VLOOKUP(E7381,[1]PROJECTES!$C$14:$G$5000,2,FALSE))</f>
        <v/>
      </c>
      <c r="C7381" s="121"/>
      <c r="D7381" s="93" t="str">
        <f>IF(E7381="","",VLOOKUP(E7381,[1]PROJECTES!$C$14:$G$5000,5,FALSE))</f>
        <v/>
      </c>
      <c r="E7381" s="117"/>
      <c r="F7381" s="95"/>
      <c r="G7381" s="96" t="str">
        <f>IF(E7381="","",VLOOKUP(E7381,[1]PROJECTES!$C$14:$G$5000,4,FALSE))</f>
        <v/>
      </c>
      <c r="H7381" s="118"/>
      <c r="I7381" s="97" t="str">
        <f>IF(H7381="","",VLOOKUP(H7381,BD!B$2:C$16,2,FALSE))</f>
        <v/>
      </c>
      <c r="J7381" s="98"/>
      <c r="K7381" s="135" t="str">
        <f t="shared" si="242"/>
        <v/>
      </c>
      <c r="L7381" s="99" t="str">
        <f t="shared" ca="1" si="243"/>
        <v>-</v>
      </c>
      <c r="M7381" s="93" t="str">
        <f>IF(E7381="","",VLOOKUP(E7381,[1]PROJECTES!$C$14:$Z$5000,21,FALSE))</f>
        <v/>
      </c>
      <c r="N7381" s="100"/>
      <c r="O7381" s="72" t="s">
        <v>229</v>
      </c>
      <c r="P7381" s="101"/>
      <c r="Q7381" s="132"/>
      <c r="R7381" s="102"/>
      <c r="S7381" s="91"/>
    </row>
    <row r="7382" spans="1:19" s="104" customFormat="1" ht="12.75" customHeight="1" x14ac:dyDescent="0.25">
      <c r="A7382" s="121"/>
      <c r="B7382" s="92" t="str">
        <f>IF(E7382="","",VLOOKUP(E7382,[1]PROJECTES!$C$14:$G$5000,2,FALSE))</f>
        <v/>
      </c>
      <c r="C7382" s="121"/>
      <c r="D7382" s="93" t="str">
        <f>IF(E7382="","",VLOOKUP(E7382,[1]PROJECTES!$C$14:$G$5000,5,FALSE))</f>
        <v/>
      </c>
      <c r="E7382" s="117"/>
      <c r="F7382" s="95"/>
      <c r="G7382" s="96" t="str">
        <f>IF(E7382="","",VLOOKUP(E7382,[1]PROJECTES!$C$14:$G$5000,4,FALSE))</f>
        <v/>
      </c>
      <c r="H7382" s="118"/>
      <c r="I7382" s="97" t="str">
        <f>IF(H7382="","",VLOOKUP(H7382,BD!B$2:C$16,2,FALSE))</f>
        <v/>
      </c>
      <c r="J7382" s="98"/>
      <c r="K7382" s="135" t="str">
        <f t="shared" si="242"/>
        <v/>
      </c>
      <c r="L7382" s="99" t="str">
        <f t="shared" ca="1" si="243"/>
        <v>-</v>
      </c>
      <c r="M7382" s="93" t="str">
        <f>IF(E7382="","",VLOOKUP(E7382,[1]PROJECTES!$C$14:$Z$5000,21,FALSE))</f>
        <v/>
      </c>
      <c r="N7382" s="100"/>
      <c r="O7382" s="72" t="s">
        <v>229</v>
      </c>
      <c r="P7382" s="101"/>
      <c r="Q7382" s="132"/>
      <c r="R7382" s="102"/>
      <c r="S7382" s="91"/>
    </row>
    <row r="7383" spans="1:19" s="104" customFormat="1" ht="12.75" customHeight="1" x14ac:dyDescent="0.25">
      <c r="A7383" s="121"/>
      <c r="B7383" s="92" t="str">
        <f>IF(E7383="","",VLOOKUP(E7383,[1]PROJECTES!$C$14:$G$5000,2,FALSE))</f>
        <v/>
      </c>
      <c r="C7383" s="121"/>
      <c r="D7383" s="93" t="str">
        <f>IF(E7383="","",VLOOKUP(E7383,[1]PROJECTES!$C$14:$G$5000,5,FALSE))</f>
        <v/>
      </c>
      <c r="E7383" s="117"/>
      <c r="F7383" s="95"/>
      <c r="G7383" s="96" t="str">
        <f>IF(E7383="","",VLOOKUP(E7383,[1]PROJECTES!$C$14:$G$5000,4,FALSE))</f>
        <v/>
      </c>
      <c r="H7383" s="118"/>
      <c r="I7383" s="97" t="str">
        <f>IF(H7383="","",VLOOKUP(H7383,BD!B$2:C$16,2,FALSE))</f>
        <v/>
      </c>
      <c r="J7383" s="98"/>
      <c r="K7383" s="135" t="str">
        <f t="shared" si="242"/>
        <v/>
      </c>
      <c r="L7383" s="99" t="str">
        <f t="shared" ca="1" si="243"/>
        <v>-</v>
      </c>
      <c r="M7383" s="93" t="str">
        <f>IF(E7383="","",VLOOKUP(E7383,[1]PROJECTES!$C$14:$Z$5000,21,FALSE))</f>
        <v/>
      </c>
      <c r="N7383" s="100"/>
      <c r="O7383" s="72" t="s">
        <v>229</v>
      </c>
      <c r="P7383" s="101"/>
      <c r="Q7383" s="132"/>
      <c r="R7383" s="102"/>
      <c r="S7383" s="91"/>
    </row>
    <row r="7384" spans="1:19" s="104" customFormat="1" ht="12.75" customHeight="1" x14ac:dyDescent="0.25">
      <c r="A7384" s="121"/>
      <c r="B7384" s="92" t="str">
        <f>IF(E7384="","",VLOOKUP(E7384,[1]PROJECTES!$C$14:$G$5000,2,FALSE))</f>
        <v/>
      </c>
      <c r="C7384" s="121"/>
      <c r="D7384" s="93" t="str">
        <f>IF(E7384="","",VLOOKUP(E7384,[1]PROJECTES!$C$14:$G$5000,5,FALSE))</f>
        <v/>
      </c>
      <c r="E7384" s="117"/>
      <c r="F7384" s="95"/>
      <c r="G7384" s="96" t="str">
        <f>IF(E7384="","",VLOOKUP(E7384,[1]PROJECTES!$C$14:$G$5000,4,FALSE))</f>
        <v/>
      </c>
      <c r="H7384" s="118"/>
      <c r="I7384" s="97" t="str">
        <f>IF(H7384="","",VLOOKUP(H7384,BD!B$2:C$16,2,FALSE))</f>
        <v/>
      </c>
      <c r="J7384" s="98"/>
      <c r="K7384" s="135" t="str">
        <f t="shared" si="242"/>
        <v/>
      </c>
      <c r="L7384" s="99" t="str">
        <f t="shared" ca="1" si="243"/>
        <v>-</v>
      </c>
      <c r="M7384" s="93" t="str">
        <f>IF(E7384="","",VLOOKUP(E7384,[1]PROJECTES!$C$14:$Z$5000,21,FALSE))</f>
        <v/>
      </c>
      <c r="N7384" s="100"/>
      <c r="O7384" s="72" t="s">
        <v>229</v>
      </c>
      <c r="P7384" s="101"/>
      <c r="Q7384" s="132"/>
      <c r="R7384" s="102"/>
      <c r="S7384" s="91"/>
    </row>
    <row r="7385" spans="1:19" s="104" customFormat="1" ht="12.75" customHeight="1" x14ac:dyDescent="0.25">
      <c r="A7385" s="121"/>
      <c r="B7385" s="92" t="str">
        <f>IF(E7385="","",VLOOKUP(E7385,[1]PROJECTES!$C$14:$G$5000,2,FALSE))</f>
        <v/>
      </c>
      <c r="C7385" s="121"/>
      <c r="D7385" s="93" t="str">
        <f>IF(E7385="","",VLOOKUP(E7385,[1]PROJECTES!$C$14:$G$5000,5,FALSE))</f>
        <v/>
      </c>
      <c r="E7385" s="117"/>
      <c r="F7385" s="95"/>
      <c r="G7385" s="96" t="str">
        <f>IF(E7385="","",VLOOKUP(E7385,[1]PROJECTES!$C$14:$G$5000,4,FALSE))</f>
        <v/>
      </c>
      <c r="H7385" s="118"/>
      <c r="I7385" s="97" t="str">
        <f>IF(H7385="","",VLOOKUP(H7385,BD!B$2:C$16,2,FALSE))</f>
        <v/>
      </c>
      <c r="J7385" s="98"/>
      <c r="K7385" s="135" t="str">
        <f t="shared" si="242"/>
        <v/>
      </c>
      <c r="L7385" s="99" t="str">
        <f t="shared" ca="1" si="243"/>
        <v>-</v>
      </c>
      <c r="M7385" s="93" t="str">
        <f>IF(E7385="","",VLOOKUP(E7385,[1]PROJECTES!$C$14:$Z$5000,21,FALSE))</f>
        <v/>
      </c>
      <c r="N7385" s="100"/>
      <c r="O7385" s="72" t="s">
        <v>229</v>
      </c>
      <c r="P7385" s="101"/>
      <c r="Q7385" s="132"/>
      <c r="R7385" s="102"/>
      <c r="S7385" s="91"/>
    </row>
    <row r="7386" spans="1:19" s="104" customFormat="1" ht="12.75" customHeight="1" x14ac:dyDescent="0.25">
      <c r="A7386" s="121"/>
      <c r="B7386" s="92" t="str">
        <f>IF(E7386="","",VLOOKUP(E7386,[1]PROJECTES!$C$14:$G$5000,2,FALSE))</f>
        <v/>
      </c>
      <c r="C7386" s="121"/>
      <c r="D7386" s="93" t="str">
        <f>IF(E7386="","",VLOOKUP(E7386,[1]PROJECTES!$C$14:$G$5000,5,FALSE))</f>
        <v/>
      </c>
      <c r="E7386" s="117"/>
      <c r="F7386" s="95"/>
      <c r="G7386" s="96" t="str">
        <f>IF(E7386="","",VLOOKUP(E7386,[1]PROJECTES!$C$14:$G$5000,4,FALSE))</f>
        <v/>
      </c>
      <c r="H7386" s="118"/>
      <c r="I7386" s="97" t="str">
        <f>IF(H7386="","",VLOOKUP(H7386,BD!B$2:C$16,2,FALSE))</f>
        <v/>
      </c>
      <c r="J7386" s="98"/>
      <c r="K7386" s="135" t="str">
        <f t="shared" si="242"/>
        <v/>
      </c>
      <c r="L7386" s="99" t="str">
        <f t="shared" ca="1" si="243"/>
        <v>-</v>
      </c>
      <c r="M7386" s="93" t="str">
        <f>IF(E7386="","",VLOOKUP(E7386,[1]PROJECTES!$C$14:$Z$5000,21,FALSE))</f>
        <v/>
      </c>
      <c r="N7386" s="100"/>
      <c r="O7386" s="72" t="s">
        <v>229</v>
      </c>
      <c r="P7386" s="101"/>
      <c r="Q7386" s="132"/>
      <c r="R7386" s="102"/>
      <c r="S7386" s="91"/>
    </row>
    <row r="7387" spans="1:19" s="104" customFormat="1" ht="12.75" customHeight="1" x14ac:dyDescent="0.25">
      <c r="A7387" s="121"/>
      <c r="B7387" s="92" t="str">
        <f>IF(E7387="","",VLOOKUP(E7387,[1]PROJECTES!$C$14:$G$5000,2,FALSE))</f>
        <v/>
      </c>
      <c r="C7387" s="121"/>
      <c r="D7387" s="93" t="str">
        <f>IF(E7387="","",VLOOKUP(E7387,[1]PROJECTES!$C$14:$G$5000,5,FALSE))</f>
        <v/>
      </c>
      <c r="E7387" s="117"/>
      <c r="F7387" s="95"/>
      <c r="G7387" s="96" t="str">
        <f>IF(E7387="","",VLOOKUP(E7387,[1]PROJECTES!$C$14:$G$5000,4,FALSE))</f>
        <v/>
      </c>
      <c r="H7387" s="118"/>
      <c r="I7387" s="97" t="str">
        <f>IF(H7387="","",VLOOKUP(H7387,BD!B$2:C$16,2,FALSE))</f>
        <v/>
      </c>
      <c r="J7387" s="98"/>
      <c r="K7387" s="135" t="str">
        <f t="shared" si="242"/>
        <v/>
      </c>
      <c r="L7387" s="99" t="str">
        <f t="shared" ca="1" si="243"/>
        <v>-</v>
      </c>
      <c r="M7387" s="93" t="str">
        <f>IF(E7387="","",VLOOKUP(E7387,[1]PROJECTES!$C$14:$Z$5000,21,FALSE))</f>
        <v/>
      </c>
      <c r="N7387" s="100"/>
      <c r="O7387" s="72" t="s">
        <v>229</v>
      </c>
      <c r="P7387" s="101"/>
      <c r="Q7387" s="132"/>
      <c r="R7387" s="102"/>
      <c r="S7387" s="91"/>
    </row>
    <row r="7388" spans="1:19" s="104" customFormat="1" ht="12.75" customHeight="1" x14ac:dyDescent="0.25">
      <c r="A7388" s="121"/>
      <c r="B7388" s="92" t="str">
        <f>IF(E7388="","",VLOOKUP(E7388,[1]PROJECTES!$C$14:$G$5000,2,FALSE))</f>
        <v/>
      </c>
      <c r="C7388" s="121"/>
      <c r="D7388" s="93" t="str">
        <f>IF(E7388="","",VLOOKUP(E7388,[1]PROJECTES!$C$14:$G$5000,5,FALSE))</f>
        <v/>
      </c>
      <c r="E7388" s="117"/>
      <c r="F7388" s="95"/>
      <c r="G7388" s="96" t="str">
        <f>IF(E7388="","",VLOOKUP(E7388,[1]PROJECTES!$C$14:$G$5000,4,FALSE))</f>
        <v/>
      </c>
      <c r="H7388" s="118"/>
      <c r="I7388" s="97" t="str">
        <f>IF(H7388="","",VLOOKUP(H7388,BD!B$2:C$16,2,FALSE))</f>
        <v/>
      </c>
      <c r="J7388" s="98"/>
      <c r="K7388" s="135" t="str">
        <f t="shared" si="242"/>
        <v/>
      </c>
      <c r="L7388" s="99" t="str">
        <f t="shared" ca="1" si="243"/>
        <v>-</v>
      </c>
      <c r="M7388" s="93" t="str">
        <f>IF(E7388="","",VLOOKUP(E7388,[1]PROJECTES!$C$14:$Z$5000,21,FALSE))</f>
        <v/>
      </c>
      <c r="N7388" s="100"/>
      <c r="O7388" s="72" t="s">
        <v>229</v>
      </c>
      <c r="P7388" s="101"/>
      <c r="Q7388" s="132"/>
      <c r="R7388" s="102"/>
      <c r="S7388" s="91"/>
    </row>
    <row r="7389" spans="1:19" s="104" customFormat="1" ht="12.75" customHeight="1" x14ac:dyDescent="0.25">
      <c r="A7389" s="121"/>
      <c r="B7389" s="92" t="str">
        <f>IF(E7389="","",VLOOKUP(E7389,[1]PROJECTES!$C$14:$G$5000,2,FALSE))</f>
        <v/>
      </c>
      <c r="C7389" s="121"/>
      <c r="D7389" s="93" t="str">
        <f>IF(E7389="","",VLOOKUP(E7389,[1]PROJECTES!$C$14:$G$5000,5,FALSE))</f>
        <v/>
      </c>
      <c r="E7389" s="117"/>
      <c r="F7389" s="95"/>
      <c r="G7389" s="96" t="str">
        <f>IF(E7389="","",VLOOKUP(E7389,[1]PROJECTES!$C$14:$G$5000,4,FALSE))</f>
        <v/>
      </c>
      <c r="H7389" s="118"/>
      <c r="I7389" s="97" t="str">
        <f>IF(H7389="","",VLOOKUP(H7389,BD!B$2:C$16,2,FALSE))</f>
        <v/>
      </c>
      <c r="J7389" s="98"/>
      <c r="K7389" s="135" t="str">
        <f t="shared" si="242"/>
        <v/>
      </c>
      <c r="L7389" s="99" t="str">
        <f t="shared" ca="1" si="243"/>
        <v>-</v>
      </c>
      <c r="M7389" s="93" t="str">
        <f>IF(E7389="","",VLOOKUP(E7389,[1]PROJECTES!$C$14:$Z$5000,21,FALSE))</f>
        <v/>
      </c>
      <c r="N7389" s="100"/>
      <c r="O7389" s="72" t="s">
        <v>229</v>
      </c>
      <c r="P7389" s="101"/>
      <c r="Q7389" s="132"/>
      <c r="R7389" s="102"/>
      <c r="S7389" s="91"/>
    </row>
    <row r="7390" spans="1:19" s="104" customFormat="1" ht="12.75" customHeight="1" x14ac:dyDescent="0.25">
      <c r="A7390" s="121"/>
      <c r="B7390" s="92" t="str">
        <f>IF(E7390="","",VLOOKUP(E7390,[1]PROJECTES!$C$14:$G$5000,2,FALSE))</f>
        <v/>
      </c>
      <c r="C7390" s="121"/>
      <c r="D7390" s="93" t="str">
        <f>IF(E7390="","",VLOOKUP(E7390,[1]PROJECTES!$C$14:$G$5000,5,FALSE))</f>
        <v/>
      </c>
      <c r="E7390" s="117"/>
      <c r="F7390" s="95"/>
      <c r="G7390" s="96" t="str">
        <f>IF(E7390="","",VLOOKUP(E7390,[1]PROJECTES!$C$14:$G$5000,4,FALSE))</f>
        <v/>
      </c>
      <c r="H7390" s="118"/>
      <c r="I7390" s="97" t="str">
        <f>IF(H7390="","",VLOOKUP(H7390,BD!B$2:C$16,2,FALSE))</f>
        <v/>
      </c>
      <c r="J7390" s="98"/>
      <c r="K7390" s="135" t="str">
        <f t="shared" si="242"/>
        <v/>
      </c>
      <c r="L7390" s="99" t="str">
        <f t="shared" ca="1" si="243"/>
        <v>-</v>
      </c>
      <c r="M7390" s="93" t="str">
        <f>IF(E7390="","",VLOOKUP(E7390,[1]PROJECTES!$C$14:$Z$5000,21,FALSE))</f>
        <v/>
      </c>
      <c r="N7390" s="100"/>
      <c r="O7390" s="72" t="s">
        <v>229</v>
      </c>
      <c r="P7390" s="101"/>
      <c r="Q7390" s="132"/>
      <c r="R7390" s="102"/>
      <c r="S7390" s="91"/>
    </row>
    <row r="7391" spans="1:19" s="104" customFormat="1" ht="12.75" customHeight="1" x14ac:dyDescent="0.25">
      <c r="A7391" s="121"/>
      <c r="B7391" s="92" t="str">
        <f>IF(E7391="","",VLOOKUP(E7391,[1]PROJECTES!$C$14:$G$5000,2,FALSE))</f>
        <v/>
      </c>
      <c r="C7391" s="121"/>
      <c r="D7391" s="93" t="str">
        <f>IF(E7391="","",VLOOKUP(E7391,[1]PROJECTES!$C$14:$G$5000,5,FALSE))</f>
        <v/>
      </c>
      <c r="E7391" s="117"/>
      <c r="F7391" s="95"/>
      <c r="G7391" s="96" t="str">
        <f>IF(E7391="","",VLOOKUP(E7391,[1]PROJECTES!$C$14:$G$5000,4,FALSE))</f>
        <v/>
      </c>
      <c r="H7391" s="118"/>
      <c r="I7391" s="97" t="str">
        <f>IF(H7391="","",VLOOKUP(H7391,BD!B$2:C$16,2,FALSE))</f>
        <v/>
      </c>
      <c r="J7391" s="98"/>
      <c r="K7391" s="135" t="str">
        <f t="shared" si="242"/>
        <v/>
      </c>
      <c r="L7391" s="99" t="str">
        <f t="shared" ca="1" si="243"/>
        <v>-</v>
      </c>
      <c r="M7391" s="93" t="str">
        <f>IF(E7391="","",VLOOKUP(E7391,[1]PROJECTES!$C$14:$Z$5000,21,FALSE))</f>
        <v/>
      </c>
      <c r="N7391" s="100"/>
      <c r="O7391" s="72" t="s">
        <v>229</v>
      </c>
      <c r="P7391" s="101"/>
      <c r="Q7391" s="132"/>
      <c r="R7391" s="102"/>
      <c r="S7391" s="91"/>
    </row>
    <row r="7392" spans="1:19" s="104" customFormat="1" ht="12.75" customHeight="1" x14ac:dyDescent="0.25">
      <c r="A7392" s="121"/>
      <c r="B7392" s="92" t="str">
        <f>IF(E7392="","",VLOOKUP(E7392,[1]PROJECTES!$C$14:$G$5000,2,FALSE))</f>
        <v/>
      </c>
      <c r="C7392" s="121"/>
      <c r="D7392" s="93" t="str">
        <f>IF(E7392="","",VLOOKUP(E7392,[1]PROJECTES!$C$14:$G$5000,5,FALSE))</f>
        <v/>
      </c>
      <c r="E7392" s="117"/>
      <c r="F7392" s="95"/>
      <c r="G7392" s="96" t="str">
        <f>IF(E7392="","",VLOOKUP(E7392,[1]PROJECTES!$C$14:$G$5000,4,FALSE))</f>
        <v/>
      </c>
      <c r="H7392" s="118"/>
      <c r="I7392" s="97" t="str">
        <f>IF(H7392="","",VLOOKUP(H7392,BD!B$2:C$16,2,FALSE))</f>
        <v/>
      </c>
      <c r="J7392" s="98"/>
      <c r="K7392" s="135" t="str">
        <f t="shared" si="242"/>
        <v/>
      </c>
      <c r="L7392" s="99" t="str">
        <f t="shared" ca="1" si="243"/>
        <v>-</v>
      </c>
      <c r="M7392" s="93" t="str">
        <f>IF(E7392="","",VLOOKUP(E7392,[1]PROJECTES!$C$14:$Z$5000,21,FALSE))</f>
        <v/>
      </c>
      <c r="N7392" s="100"/>
      <c r="O7392" s="72" t="s">
        <v>229</v>
      </c>
      <c r="P7392" s="101"/>
      <c r="Q7392" s="132"/>
      <c r="R7392" s="102"/>
      <c r="S7392" s="91"/>
    </row>
    <row r="7393" spans="1:19" s="104" customFormat="1" ht="12.75" customHeight="1" x14ac:dyDescent="0.25">
      <c r="A7393" s="121"/>
      <c r="B7393" s="92" t="str">
        <f>IF(E7393="","",VLOOKUP(E7393,[1]PROJECTES!$C$14:$G$5000,2,FALSE))</f>
        <v/>
      </c>
      <c r="C7393" s="121"/>
      <c r="D7393" s="93" t="str">
        <f>IF(E7393="","",VLOOKUP(E7393,[1]PROJECTES!$C$14:$G$5000,5,FALSE))</f>
        <v/>
      </c>
      <c r="E7393" s="117"/>
      <c r="F7393" s="95"/>
      <c r="G7393" s="96" t="str">
        <f>IF(E7393="","",VLOOKUP(E7393,[1]PROJECTES!$C$14:$G$5000,4,FALSE))</f>
        <v/>
      </c>
      <c r="H7393" s="118"/>
      <c r="I7393" s="97" t="str">
        <f>IF(H7393="","",VLOOKUP(H7393,BD!B$2:C$16,2,FALSE))</f>
        <v/>
      </c>
      <c r="J7393" s="98"/>
      <c r="K7393" s="135" t="str">
        <f t="shared" si="242"/>
        <v/>
      </c>
      <c r="L7393" s="99" t="str">
        <f t="shared" ca="1" si="243"/>
        <v>-</v>
      </c>
      <c r="M7393" s="93" t="str">
        <f>IF(E7393="","",VLOOKUP(E7393,[1]PROJECTES!$C$14:$Z$5000,21,FALSE))</f>
        <v/>
      </c>
      <c r="N7393" s="100"/>
      <c r="O7393" s="72" t="s">
        <v>229</v>
      </c>
      <c r="P7393" s="101"/>
      <c r="Q7393" s="132"/>
      <c r="R7393" s="102"/>
      <c r="S7393" s="91"/>
    </row>
    <row r="7394" spans="1:19" s="104" customFormat="1" ht="12.75" customHeight="1" x14ac:dyDescent="0.25">
      <c r="A7394" s="121"/>
      <c r="B7394" s="92" t="str">
        <f>IF(E7394="","",VLOOKUP(E7394,[1]PROJECTES!$C$14:$G$5000,2,FALSE))</f>
        <v/>
      </c>
      <c r="C7394" s="121"/>
      <c r="D7394" s="93" t="str">
        <f>IF(E7394="","",VLOOKUP(E7394,[1]PROJECTES!$C$14:$G$5000,5,FALSE))</f>
        <v/>
      </c>
      <c r="E7394" s="117"/>
      <c r="F7394" s="95"/>
      <c r="G7394" s="96" t="str">
        <f>IF(E7394="","",VLOOKUP(E7394,[1]PROJECTES!$C$14:$G$5000,4,FALSE))</f>
        <v/>
      </c>
      <c r="H7394" s="118"/>
      <c r="I7394" s="97" t="str">
        <f>IF(H7394="","",VLOOKUP(H7394,BD!B$2:C$16,2,FALSE))</f>
        <v/>
      </c>
      <c r="J7394" s="98"/>
      <c r="K7394" s="135" t="str">
        <f t="shared" si="242"/>
        <v/>
      </c>
      <c r="L7394" s="99" t="str">
        <f t="shared" ca="1" si="243"/>
        <v>-</v>
      </c>
      <c r="M7394" s="93" t="str">
        <f>IF(E7394="","",VLOOKUP(E7394,[1]PROJECTES!$C$14:$Z$5000,21,FALSE))</f>
        <v/>
      </c>
      <c r="N7394" s="100"/>
      <c r="O7394" s="72" t="s">
        <v>229</v>
      </c>
      <c r="P7394" s="101"/>
      <c r="Q7394" s="132"/>
      <c r="R7394" s="102"/>
      <c r="S7394" s="91"/>
    </row>
    <row r="7395" spans="1:19" s="104" customFormat="1" ht="12.75" customHeight="1" x14ac:dyDescent="0.25">
      <c r="A7395" s="121"/>
      <c r="B7395" s="92" t="str">
        <f>IF(E7395="","",VLOOKUP(E7395,[1]PROJECTES!$C$14:$G$5000,2,FALSE))</f>
        <v/>
      </c>
      <c r="C7395" s="121"/>
      <c r="D7395" s="93" t="str">
        <f>IF(E7395="","",VLOOKUP(E7395,[1]PROJECTES!$C$14:$G$5000,5,FALSE))</f>
        <v/>
      </c>
      <c r="E7395" s="117"/>
      <c r="F7395" s="95"/>
      <c r="G7395" s="96" t="str">
        <f>IF(E7395="","",VLOOKUP(E7395,[1]PROJECTES!$C$14:$G$5000,4,FALSE))</f>
        <v/>
      </c>
      <c r="H7395" s="118"/>
      <c r="I7395" s="97" t="str">
        <f>IF(H7395="","",VLOOKUP(H7395,BD!B$2:C$16,2,FALSE))</f>
        <v/>
      </c>
      <c r="J7395" s="98"/>
      <c r="K7395" s="135" t="str">
        <f t="shared" si="242"/>
        <v/>
      </c>
      <c r="L7395" s="99" t="str">
        <f t="shared" ca="1" si="243"/>
        <v>-</v>
      </c>
      <c r="M7395" s="93" t="str">
        <f>IF(E7395="","",VLOOKUP(E7395,[1]PROJECTES!$C$14:$Z$5000,21,FALSE))</f>
        <v/>
      </c>
      <c r="N7395" s="100"/>
      <c r="O7395" s="72" t="s">
        <v>229</v>
      </c>
      <c r="P7395" s="101"/>
      <c r="Q7395" s="132"/>
      <c r="R7395" s="102"/>
      <c r="S7395" s="91"/>
    </row>
    <row r="7396" spans="1:19" s="104" customFormat="1" ht="12.75" customHeight="1" x14ac:dyDescent="0.25">
      <c r="A7396" s="121"/>
      <c r="B7396" s="92" t="str">
        <f>IF(E7396="","",VLOOKUP(E7396,[1]PROJECTES!$C$14:$G$5000,2,FALSE))</f>
        <v/>
      </c>
      <c r="C7396" s="121"/>
      <c r="D7396" s="93" t="str">
        <f>IF(E7396="","",VLOOKUP(E7396,[1]PROJECTES!$C$14:$G$5000,5,FALSE))</f>
        <v/>
      </c>
      <c r="E7396" s="117"/>
      <c r="F7396" s="95"/>
      <c r="G7396" s="96" t="str">
        <f>IF(E7396="","",VLOOKUP(E7396,[1]PROJECTES!$C$14:$G$5000,4,FALSE))</f>
        <v/>
      </c>
      <c r="H7396" s="118"/>
      <c r="I7396" s="97" t="str">
        <f>IF(H7396="","",VLOOKUP(H7396,BD!B$2:C$16,2,FALSE))</f>
        <v/>
      </c>
      <c r="J7396" s="98"/>
      <c r="K7396" s="135" t="str">
        <f t="shared" si="242"/>
        <v/>
      </c>
      <c r="L7396" s="99" t="str">
        <f t="shared" ca="1" si="243"/>
        <v>-</v>
      </c>
      <c r="M7396" s="93" t="str">
        <f>IF(E7396="","",VLOOKUP(E7396,[1]PROJECTES!$C$14:$Z$5000,21,FALSE))</f>
        <v/>
      </c>
      <c r="N7396" s="100"/>
      <c r="O7396" s="72" t="s">
        <v>229</v>
      </c>
      <c r="P7396" s="101"/>
      <c r="Q7396" s="132"/>
      <c r="R7396" s="102"/>
      <c r="S7396" s="91"/>
    </row>
    <row r="7397" spans="1:19" s="104" customFormat="1" ht="12.75" customHeight="1" x14ac:dyDescent="0.25">
      <c r="A7397" s="121"/>
      <c r="B7397" s="92" t="str">
        <f>IF(E7397="","",VLOOKUP(E7397,[1]PROJECTES!$C$14:$G$5000,2,FALSE))</f>
        <v/>
      </c>
      <c r="C7397" s="121"/>
      <c r="D7397" s="93" t="str">
        <f>IF(E7397="","",VLOOKUP(E7397,[1]PROJECTES!$C$14:$G$5000,5,FALSE))</f>
        <v/>
      </c>
      <c r="E7397" s="117"/>
      <c r="F7397" s="95"/>
      <c r="G7397" s="96" t="str">
        <f>IF(E7397="","",VLOOKUP(E7397,[1]PROJECTES!$C$14:$G$5000,4,FALSE))</f>
        <v/>
      </c>
      <c r="H7397" s="118"/>
      <c r="I7397" s="97" t="str">
        <f>IF(H7397="","",VLOOKUP(H7397,BD!B$2:C$16,2,FALSE))</f>
        <v/>
      </c>
      <c r="J7397" s="98"/>
      <c r="K7397" s="135" t="str">
        <f t="shared" si="242"/>
        <v/>
      </c>
      <c r="L7397" s="99" t="str">
        <f t="shared" ca="1" si="243"/>
        <v>-</v>
      </c>
      <c r="M7397" s="93" t="str">
        <f>IF(E7397="","",VLOOKUP(E7397,[1]PROJECTES!$C$14:$Z$5000,21,FALSE))</f>
        <v/>
      </c>
      <c r="N7397" s="100"/>
      <c r="O7397" s="72" t="s">
        <v>229</v>
      </c>
      <c r="P7397" s="101"/>
      <c r="Q7397" s="132"/>
      <c r="R7397" s="102"/>
      <c r="S7397" s="91"/>
    </row>
    <row r="7398" spans="1:19" s="104" customFormat="1" ht="12.75" customHeight="1" x14ac:dyDescent="0.25">
      <c r="A7398" s="121"/>
      <c r="B7398" s="92" t="str">
        <f>IF(E7398="","",VLOOKUP(E7398,[1]PROJECTES!$C$14:$G$5000,2,FALSE))</f>
        <v/>
      </c>
      <c r="C7398" s="121"/>
      <c r="D7398" s="93" t="str">
        <f>IF(E7398="","",VLOOKUP(E7398,[1]PROJECTES!$C$14:$G$5000,5,FALSE))</f>
        <v/>
      </c>
      <c r="E7398" s="117"/>
      <c r="F7398" s="95"/>
      <c r="G7398" s="96" t="str">
        <f>IF(E7398="","",VLOOKUP(E7398,[1]PROJECTES!$C$14:$G$5000,4,FALSE))</f>
        <v/>
      </c>
      <c r="H7398" s="118"/>
      <c r="I7398" s="97" t="str">
        <f>IF(H7398="","",VLOOKUP(H7398,BD!B$2:C$16,2,FALSE))</f>
        <v/>
      </c>
      <c r="J7398" s="98"/>
      <c r="K7398" s="135" t="str">
        <f t="shared" si="242"/>
        <v/>
      </c>
      <c r="L7398" s="99" t="str">
        <f t="shared" ca="1" si="243"/>
        <v>-</v>
      </c>
      <c r="M7398" s="93" t="str">
        <f>IF(E7398="","",VLOOKUP(E7398,[1]PROJECTES!$C$14:$Z$5000,21,FALSE))</f>
        <v/>
      </c>
      <c r="N7398" s="100"/>
      <c r="O7398" s="72" t="s">
        <v>229</v>
      </c>
      <c r="P7398" s="101"/>
      <c r="Q7398" s="132"/>
      <c r="R7398" s="102"/>
      <c r="S7398" s="91"/>
    </row>
    <row r="7399" spans="1:19" s="104" customFormat="1" ht="12.75" customHeight="1" x14ac:dyDescent="0.25">
      <c r="A7399" s="121"/>
      <c r="B7399" s="92" t="str">
        <f>IF(E7399="","",VLOOKUP(E7399,[1]PROJECTES!$C$14:$G$5000,2,FALSE))</f>
        <v/>
      </c>
      <c r="C7399" s="121"/>
      <c r="D7399" s="93" t="str">
        <f>IF(E7399="","",VLOOKUP(E7399,[1]PROJECTES!$C$14:$G$5000,5,FALSE))</f>
        <v/>
      </c>
      <c r="E7399" s="117"/>
      <c r="F7399" s="95"/>
      <c r="G7399" s="96" t="str">
        <f>IF(E7399="","",VLOOKUP(E7399,[1]PROJECTES!$C$14:$G$5000,4,FALSE))</f>
        <v/>
      </c>
      <c r="H7399" s="118"/>
      <c r="I7399" s="97" t="str">
        <f>IF(H7399="","",VLOOKUP(H7399,BD!B$2:C$16,2,FALSE))</f>
        <v/>
      </c>
      <c r="J7399" s="98"/>
      <c r="K7399" s="135" t="str">
        <f t="shared" si="242"/>
        <v/>
      </c>
      <c r="L7399" s="99" t="str">
        <f t="shared" ca="1" si="243"/>
        <v>-</v>
      </c>
      <c r="M7399" s="93" t="str">
        <f>IF(E7399="","",VLOOKUP(E7399,[1]PROJECTES!$C$14:$Z$5000,21,FALSE))</f>
        <v/>
      </c>
      <c r="N7399" s="100"/>
      <c r="O7399" s="72" t="s">
        <v>229</v>
      </c>
      <c r="P7399" s="101"/>
      <c r="Q7399" s="132"/>
      <c r="R7399" s="102"/>
      <c r="S7399" s="91"/>
    </row>
    <row r="7400" spans="1:19" s="104" customFormat="1" ht="12.75" customHeight="1" x14ac:dyDescent="0.25">
      <c r="A7400" s="121"/>
      <c r="B7400" s="92" t="str">
        <f>IF(E7400="","",VLOOKUP(E7400,[1]PROJECTES!$C$14:$G$5000,2,FALSE))</f>
        <v/>
      </c>
      <c r="C7400" s="121"/>
      <c r="D7400" s="93" t="str">
        <f>IF(E7400="","",VLOOKUP(E7400,[1]PROJECTES!$C$14:$G$5000,5,FALSE))</f>
        <v/>
      </c>
      <c r="E7400" s="117"/>
      <c r="F7400" s="95"/>
      <c r="G7400" s="96" t="str">
        <f>IF(E7400="","",VLOOKUP(E7400,[1]PROJECTES!$C$14:$G$5000,4,FALSE))</f>
        <v/>
      </c>
      <c r="H7400" s="118"/>
      <c r="I7400" s="97" t="str">
        <f>IF(H7400="","",VLOOKUP(H7400,BD!B$2:C$16,2,FALSE))</f>
        <v/>
      </c>
      <c r="J7400" s="98"/>
      <c r="K7400" s="135" t="str">
        <f t="shared" si="242"/>
        <v/>
      </c>
      <c r="L7400" s="99" t="str">
        <f t="shared" ca="1" si="243"/>
        <v>-</v>
      </c>
      <c r="M7400" s="93" t="str">
        <f>IF(E7400="","",VLOOKUP(E7400,[1]PROJECTES!$C$14:$Z$5000,21,FALSE))</f>
        <v/>
      </c>
      <c r="N7400" s="100"/>
      <c r="O7400" s="72" t="s">
        <v>229</v>
      </c>
      <c r="P7400" s="101"/>
      <c r="Q7400" s="132"/>
      <c r="R7400" s="102"/>
      <c r="S7400" s="91"/>
    </row>
    <row r="7401" spans="1:19" s="104" customFormat="1" ht="12.75" customHeight="1" x14ac:dyDescent="0.25">
      <c r="A7401" s="121"/>
      <c r="B7401" s="92" t="str">
        <f>IF(E7401="","",VLOOKUP(E7401,[1]PROJECTES!$C$14:$G$5000,2,FALSE))</f>
        <v/>
      </c>
      <c r="C7401" s="121"/>
      <c r="D7401" s="93" t="str">
        <f>IF(E7401="","",VLOOKUP(E7401,[1]PROJECTES!$C$14:$G$5000,5,FALSE))</f>
        <v/>
      </c>
      <c r="E7401" s="117"/>
      <c r="F7401" s="95"/>
      <c r="G7401" s="96" t="str">
        <f>IF(E7401="","",VLOOKUP(E7401,[1]PROJECTES!$C$14:$G$5000,4,FALSE))</f>
        <v/>
      </c>
      <c r="H7401" s="118"/>
      <c r="I7401" s="97" t="str">
        <f>IF(H7401="","",VLOOKUP(H7401,BD!B$2:C$16,2,FALSE))</f>
        <v/>
      </c>
      <c r="J7401" s="98"/>
      <c r="K7401" s="135" t="str">
        <f t="shared" si="242"/>
        <v/>
      </c>
      <c r="L7401" s="99" t="str">
        <f t="shared" ca="1" si="243"/>
        <v>-</v>
      </c>
      <c r="M7401" s="93" t="str">
        <f>IF(E7401="","",VLOOKUP(E7401,[1]PROJECTES!$C$14:$Z$5000,21,FALSE))</f>
        <v/>
      </c>
      <c r="N7401" s="100"/>
      <c r="O7401" s="72" t="s">
        <v>229</v>
      </c>
      <c r="P7401" s="101"/>
      <c r="Q7401" s="132"/>
      <c r="R7401" s="102"/>
      <c r="S7401" s="91"/>
    </row>
    <row r="7402" spans="1:19" s="104" customFormat="1" ht="12.75" customHeight="1" x14ac:dyDescent="0.25">
      <c r="A7402" s="121"/>
      <c r="B7402" s="92" t="str">
        <f>IF(E7402="","",VLOOKUP(E7402,[1]PROJECTES!$C$14:$G$5000,2,FALSE))</f>
        <v/>
      </c>
      <c r="C7402" s="121"/>
      <c r="D7402" s="93" t="str">
        <f>IF(E7402="","",VLOOKUP(E7402,[1]PROJECTES!$C$14:$G$5000,5,FALSE))</f>
        <v/>
      </c>
      <c r="E7402" s="117"/>
      <c r="F7402" s="95"/>
      <c r="G7402" s="96" t="str">
        <f>IF(E7402="","",VLOOKUP(E7402,[1]PROJECTES!$C$14:$G$5000,4,FALSE))</f>
        <v/>
      </c>
      <c r="H7402" s="118"/>
      <c r="I7402" s="97" t="str">
        <f>IF(H7402="","",VLOOKUP(H7402,BD!B$2:C$16,2,FALSE))</f>
        <v/>
      </c>
      <c r="J7402" s="98"/>
      <c r="K7402" s="135" t="str">
        <f t="shared" si="242"/>
        <v/>
      </c>
      <c r="L7402" s="99" t="str">
        <f t="shared" ca="1" si="243"/>
        <v>-</v>
      </c>
      <c r="M7402" s="93" t="str">
        <f>IF(E7402="","",VLOOKUP(E7402,[1]PROJECTES!$C$14:$Z$5000,21,FALSE))</f>
        <v/>
      </c>
      <c r="N7402" s="100"/>
      <c r="O7402" s="72" t="s">
        <v>229</v>
      </c>
      <c r="P7402" s="101"/>
      <c r="Q7402" s="132"/>
      <c r="R7402" s="102"/>
      <c r="S7402" s="91"/>
    </row>
    <row r="7403" spans="1:19" s="104" customFormat="1" ht="12.75" customHeight="1" x14ac:dyDescent="0.25">
      <c r="A7403" s="121"/>
      <c r="B7403" s="92" t="str">
        <f>IF(E7403="","",VLOOKUP(E7403,[1]PROJECTES!$C$14:$G$5000,2,FALSE))</f>
        <v/>
      </c>
      <c r="C7403" s="121"/>
      <c r="D7403" s="93" t="str">
        <f>IF(E7403="","",VLOOKUP(E7403,[1]PROJECTES!$C$14:$G$5000,5,FALSE))</f>
        <v/>
      </c>
      <c r="E7403" s="117"/>
      <c r="F7403" s="95"/>
      <c r="G7403" s="96" t="str">
        <f>IF(E7403="","",VLOOKUP(E7403,[1]PROJECTES!$C$14:$G$5000,4,FALSE))</f>
        <v/>
      </c>
      <c r="H7403" s="118"/>
      <c r="I7403" s="97" t="str">
        <f>IF(H7403="","",VLOOKUP(H7403,BD!B$2:C$16,2,FALSE))</f>
        <v/>
      </c>
      <c r="J7403" s="98"/>
      <c r="K7403" s="135" t="str">
        <f t="shared" si="242"/>
        <v/>
      </c>
      <c r="L7403" s="99" t="str">
        <f t="shared" ca="1" si="243"/>
        <v>-</v>
      </c>
      <c r="M7403" s="93" t="str">
        <f>IF(E7403="","",VLOOKUP(E7403,[1]PROJECTES!$C$14:$Z$5000,21,FALSE))</f>
        <v/>
      </c>
      <c r="N7403" s="100"/>
      <c r="O7403" s="72" t="s">
        <v>229</v>
      </c>
      <c r="P7403" s="101"/>
      <c r="Q7403" s="132"/>
      <c r="R7403" s="102"/>
      <c r="S7403" s="91"/>
    </row>
    <row r="7404" spans="1:19" s="104" customFormat="1" ht="12.75" customHeight="1" x14ac:dyDescent="0.25">
      <c r="A7404" s="121"/>
      <c r="B7404" s="92" t="str">
        <f>IF(E7404="","",VLOOKUP(E7404,[1]PROJECTES!$C$14:$G$5000,2,FALSE))</f>
        <v/>
      </c>
      <c r="C7404" s="121"/>
      <c r="D7404" s="93" t="str">
        <f>IF(E7404="","",VLOOKUP(E7404,[1]PROJECTES!$C$14:$G$5000,5,FALSE))</f>
        <v/>
      </c>
      <c r="E7404" s="117"/>
      <c r="F7404" s="95"/>
      <c r="G7404" s="96" t="str">
        <f>IF(E7404="","",VLOOKUP(E7404,[1]PROJECTES!$C$14:$G$5000,4,FALSE))</f>
        <v/>
      </c>
      <c r="H7404" s="118"/>
      <c r="I7404" s="97" t="str">
        <f>IF(H7404="","",VLOOKUP(H7404,BD!B$2:C$16,2,FALSE))</f>
        <v/>
      </c>
      <c r="J7404" s="98"/>
      <c r="K7404" s="135" t="str">
        <f t="shared" ref="K7404:K7467" si="244">IF(J7404="","",WEEKNUM(J7404,2)-0)</f>
        <v/>
      </c>
      <c r="L7404" s="99" t="str">
        <f t="shared" ref="L7404:L7467" ca="1" si="245">IF(M7404="","-",IF(G7404="TA","-",+M7404-TODAY()))</f>
        <v>-</v>
      </c>
      <c r="M7404" s="93" t="str">
        <f>IF(E7404="","",VLOOKUP(E7404,[1]PROJECTES!$C$14:$Z$5000,21,FALSE))</f>
        <v/>
      </c>
      <c r="N7404" s="100"/>
      <c r="O7404" s="72" t="s">
        <v>229</v>
      </c>
      <c r="P7404" s="101"/>
      <c r="Q7404" s="132"/>
      <c r="R7404" s="102"/>
      <c r="S7404" s="91"/>
    </row>
    <row r="7405" spans="1:19" s="104" customFormat="1" ht="12.75" customHeight="1" x14ac:dyDescent="0.25">
      <c r="A7405" s="121"/>
      <c r="B7405" s="92" t="str">
        <f>IF(E7405="","",VLOOKUP(E7405,[1]PROJECTES!$C$14:$G$5000,2,FALSE))</f>
        <v/>
      </c>
      <c r="C7405" s="121"/>
      <c r="D7405" s="93" t="str">
        <f>IF(E7405="","",VLOOKUP(E7405,[1]PROJECTES!$C$14:$G$5000,5,FALSE))</f>
        <v/>
      </c>
      <c r="E7405" s="117"/>
      <c r="F7405" s="95"/>
      <c r="G7405" s="96" t="str">
        <f>IF(E7405="","",VLOOKUP(E7405,[1]PROJECTES!$C$14:$G$5000,4,FALSE))</f>
        <v/>
      </c>
      <c r="H7405" s="118"/>
      <c r="I7405" s="97" t="str">
        <f>IF(H7405="","",VLOOKUP(H7405,BD!B$2:C$16,2,FALSE))</f>
        <v/>
      </c>
      <c r="J7405" s="98"/>
      <c r="K7405" s="135" t="str">
        <f t="shared" si="244"/>
        <v/>
      </c>
      <c r="L7405" s="99" t="str">
        <f t="shared" ca="1" si="245"/>
        <v>-</v>
      </c>
      <c r="M7405" s="93" t="str">
        <f>IF(E7405="","",VLOOKUP(E7405,[1]PROJECTES!$C$14:$Z$5000,21,FALSE))</f>
        <v/>
      </c>
      <c r="N7405" s="100"/>
      <c r="O7405" s="72" t="s">
        <v>229</v>
      </c>
      <c r="P7405" s="101"/>
      <c r="Q7405" s="132"/>
      <c r="R7405" s="102"/>
      <c r="S7405" s="91"/>
    </row>
    <row r="7406" spans="1:19" s="104" customFormat="1" ht="12.75" customHeight="1" x14ac:dyDescent="0.25">
      <c r="A7406" s="121"/>
      <c r="B7406" s="92" t="str">
        <f>IF(E7406="","",VLOOKUP(E7406,[1]PROJECTES!$C$14:$G$5000,2,FALSE))</f>
        <v/>
      </c>
      <c r="C7406" s="121"/>
      <c r="D7406" s="93" t="str">
        <f>IF(E7406="","",VLOOKUP(E7406,[1]PROJECTES!$C$14:$G$5000,5,FALSE))</f>
        <v/>
      </c>
      <c r="E7406" s="117"/>
      <c r="F7406" s="95"/>
      <c r="G7406" s="96" t="str">
        <f>IF(E7406="","",VLOOKUP(E7406,[1]PROJECTES!$C$14:$G$5000,4,FALSE))</f>
        <v/>
      </c>
      <c r="H7406" s="118"/>
      <c r="I7406" s="97" t="str">
        <f>IF(H7406="","",VLOOKUP(H7406,BD!B$2:C$16,2,FALSE))</f>
        <v/>
      </c>
      <c r="J7406" s="98"/>
      <c r="K7406" s="135" t="str">
        <f t="shared" si="244"/>
        <v/>
      </c>
      <c r="L7406" s="99" t="str">
        <f t="shared" ca="1" si="245"/>
        <v>-</v>
      </c>
      <c r="M7406" s="93" t="str">
        <f>IF(E7406="","",VLOOKUP(E7406,[1]PROJECTES!$C$14:$Z$5000,21,FALSE))</f>
        <v/>
      </c>
      <c r="N7406" s="100"/>
      <c r="O7406" s="72" t="s">
        <v>229</v>
      </c>
      <c r="P7406" s="101"/>
      <c r="Q7406" s="132"/>
      <c r="R7406" s="102"/>
      <c r="S7406" s="91"/>
    </row>
    <row r="7407" spans="1:19" s="104" customFormat="1" ht="12.75" customHeight="1" x14ac:dyDescent="0.25">
      <c r="A7407" s="121"/>
      <c r="B7407" s="92" t="str">
        <f>IF(E7407="","",VLOOKUP(E7407,[1]PROJECTES!$C$14:$G$5000,2,FALSE))</f>
        <v/>
      </c>
      <c r="C7407" s="121"/>
      <c r="D7407" s="93" t="str">
        <f>IF(E7407="","",VLOOKUP(E7407,[1]PROJECTES!$C$14:$G$5000,5,FALSE))</f>
        <v/>
      </c>
      <c r="E7407" s="117"/>
      <c r="F7407" s="95"/>
      <c r="G7407" s="96" t="str">
        <f>IF(E7407="","",VLOOKUP(E7407,[1]PROJECTES!$C$14:$G$5000,4,FALSE))</f>
        <v/>
      </c>
      <c r="H7407" s="118"/>
      <c r="I7407" s="97" t="str">
        <f>IF(H7407="","",VLOOKUP(H7407,BD!B$2:C$16,2,FALSE))</f>
        <v/>
      </c>
      <c r="J7407" s="98"/>
      <c r="K7407" s="135" t="str">
        <f t="shared" si="244"/>
        <v/>
      </c>
      <c r="L7407" s="99" t="str">
        <f t="shared" ca="1" si="245"/>
        <v>-</v>
      </c>
      <c r="M7407" s="93" t="str">
        <f>IF(E7407="","",VLOOKUP(E7407,[1]PROJECTES!$C$14:$Z$5000,21,FALSE))</f>
        <v/>
      </c>
      <c r="N7407" s="100"/>
      <c r="O7407" s="72" t="s">
        <v>229</v>
      </c>
      <c r="P7407" s="101"/>
      <c r="Q7407" s="132"/>
      <c r="R7407" s="102"/>
      <c r="S7407" s="91"/>
    </row>
    <row r="7408" spans="1:19" s="104" customFormat="1" ht="12.75" customHeight="1" x14ac:dyDescent="0.25">
      <c r="A7408" s="121"/>
      <c r="B7408" s="92" t="str">
        <f>IF(E7408="","",VLOOKUP(E7408,[1]PROJECTES!$C$14:$G$5000,2,FALSE))</f>
        <v/>
      </c>
      <c r="C7408" s="121"/>
      <c r="D7408" s="93" t="str">
        <f>IF(E7408="","",VLOOKUP(E7408,[1]PROJECTES!$C$14:$G$5000,5,FALSE))</f>
        <v/>
      </c>
      <c r="E7408" s="117"/>
      <c r="F7408" s="95"/>
      <c r="G7408" s="96" t="str">
        <f>IF(E7408="","",VLOOKUP(E7408,[1]PROJECTES!$C$14:$G$5000,4,FALSE))</f>
        <v/>
      </c>
      <c r="H7408" s="118"/>
      <c r="I7408" s="97" t="str">
        <f>IF(H7408="","",VLOOKUP(H7408,BD!B$2:C$16,2,FALSE))</f>
        <v/>
      </c>
      <c r="J7408" s="98"/>
      <c r="K7408" s="135" t="str">
        <f t="shared" si="244"/>
        <v/>
      </c>
      <c r="L7408" s="99" t="str">
        <f t="shared" ca="1" si="245"/>
        <v>-</v>
      </c>
      <c r="M7408" s="93" t="str">
        <f>IF(E7408="","",VLOOKUP(E7408,[1]PROJECTES!$C$14:$Z$5000,21,FALSE))</f>
        <v/>
      </c>
      <c r="N7408" s="100"/>
      <c r="O7408" s="72" t="s">
        <v>229</v>
      </c>
      <c r="P7408" s="101"/>
      <c r="Q7408" s="132"/>
      <c r="R7408" s="102"/>
      <c r="S7408" s="91"/>
    </row>
    <row r="7409" spans="1:19" s="104" customFormat="1" ht="12.75" customHeight="1" x14ac:dyDescent="0.25">
      <c r="A7409" s="121"/>
      <c r="B7409" s="92" t="str">
        <f>IF(E7409="","",VLOOKUP(E7409,[1]PROJECTES!$C$14:$G$5000,2,FALSE))</f>
        <v/>
      </c>
      <c r="C7409" s="121"/>
      <c r="D7409" s="93" t="str">
        <f>IF(E7409="","",VLOOKUP(E7409,[1]PROJECTES!$C$14:$G$5000,5,FALSE))</f>
        <v/>
      </c>
      <c r="E7409" s="117"/>
      <c r="F7409" s="95"/>
      <c r="G7409" s="96" t="str">
        <f>IF(E7409="","",VLOOKUP(E7409,[1]PROJECTES!$C$14:$G$5000,4,FALSE))</f>
        <v/>
      </c>
      <c r="H7409" s="118"/>
      <c r="I7409" s="97" t="str">
        <f>IF(H7409="","",VLOOKUP(H7409,BD!B$2:C$16,2,FALSE))</f>
        <v/>
      </c>
      <c r="J7409" s="98"/>
      <c r="K7409" s="135" t="str">
        <f t="shared" si="244"/>
        <v/>
      </c>
      <c r="L7409" s="99" t="str">
        <f t="shared" ca="1" si="245"/>
        <v>-</v>
      </c>
      <c r="M7409" s="93" t="str">
        <f>IF(E7409="","",VLOOKUP(E7409,[1]PROJECTES!$C$14:$Z$5000,21,FALSE))</f>
        <v/>
      </c>
      <c r="N7409" s="100"/>
      <c r="O7409" s="72" t="s">
        <v>229</v>
      </c>
      <c r="P7409" s="101"/>
      <c r="Q7409" s="132"/>
      <c r="R7409" s="102"/>
      <c r="S7409" s="91"/>
    </row>
    <row r="7410" spans="1:19" s="104" customFormat="1" ht="12.75" customHeight="1" x14ac:dyDescent="0.25">
      <c r="A7410" s="121"/>
      <c r="B7410" s="92" t="str">
        <f>IF(E7410="","",VLOOKUP(E7410,[1]PROJECTES!$C$14:$G$5000,2,FALSE))</f>
        <v/>
      </c>
      <c r="C7410" s="121"/>
      <c r="D7410" s="93" t="str">
        <f>IF(E7410="","",VLOOKUP(E7410,[1]PROJECTES!$C$14:$G$5000,5,FALSE))</f>
        <v/>
      </c>
      <c r="E7410" s="117"/>
      <c r="F7410" s="95"/>
      <c r="G7410" s="96" t="str">
        <f>IF(E7410="","",VLOOKUP(E7410,[1]PROJECTES!$C$14:$G$5000,4,FALSE))</f>
        <v/>
      </c>
      <c r="H7410" s="118"/>
      <c r="I7410" s="97" t="str">
        <f>IF(H7410="","",VLOOKUP(H7410,BD!B$2:C$16,2,FALSE))</f>
        <v/>
      </c>
      <c r="J7410" s="98"/>
      <c r="K7410" s="135" t="str">
        <f t="shared" si="244"/>
        <v/>
      </c>
      <c r="L7410" s="99" t="str">
        <f t="shared" ca="1" si="245"/>
        <v>-</v>
      </c>
      <c r="M7410" s="93" t="str">
        <f>IF(E7410="","",VLOOKUP(E7410,[1]PROJECTES!$C$14:$Z$5000,21,FALSE))</f>
        <v/>
      </c>
      <c r="N7410" s="100"/>
      <c r="O7410" s="72" t="s">
        <v>229</v>
      </c>
      <c r="P7410" s="101"/>
      <c r="Q7410" s="132"/>
      <c r="R7410" s="102"/>
      <c r="S7410" s="91"/>
    </row>
    <row r="7411" spans="1:19" s="104" customFormat="1" ht="12.75" customHeight="1" x14ac:dyDescent="0.25">
      <c r="A7411" s="121"/>
      <c r="B7411" s="92" t="str">
        <f>IF(E7411="","",VLOOKUP(E7411,[1]PROJECTES!$C$14:$G$5000,2,FALSE))</f>
        <v/>
      </c>
      <c r="C7411" s="121"/>
      <c r="D7411" s="93" t="str">
        <f>IF(E7411="","",VLOOKUP(E7411,[1]PROJECTES!$C$14:$G$5000,5,FALSE))</f>
        <v/>
      </c>
      <c r="E7411" s="117"/>
      <c r="F7411" s="95"/>
      <c r="G7411" s="96" t="str">
        <f>IF(E7411="","",VLOOKUP(E7411,[1]PROJECTES!$C$14:$G$5000,4,FALSE))</f>
        <v/>
      </c>
      <c r="H7411" s="118"/>
      <c r="I7411" s="97" t="str">
        <f>IF(H7411="","",VLOOKUP(H7411,BD!B$2:C$16,2,FALSE))</f>
        <v/>
      </c>
      <c r="J7411" s="98"/>
      <c r="K7411" s="135" t="str">
        <f t="shared" si="244"/>
        <v/>
      </c>
      <c r="L7411" s="99" t="str">
        <f t="shared" ca="1" si="245"/>
        <v>-</v>
      </c>
      <c r="M7411" s="93" t="str">
        <f>IF(E7411="","",VLOOKUP(E7411,[1]PROJECTES!$C$14:$Z$5000,21,FALSE))</f>
        <v/>
      </c>
      <c r="N7411" s="100"/>
      <c r="O7411" s="72" t="s">
        <v>229</v>
      </c>
      <c r="P7411" s="101"/>
      <c r="Q7411" s="132"/>
      <c r="R7411" s="102"/>
      <c r="S7411" s="91"/>
    </row>
    <row r="7412" spans="1:19" s="104" customFormat="1" ht="12.75" customHeight="1" x14ac:dyDescent="0.25">
      <c r="A7412" s="121"/>
      <c r="B7412" s="92" t="str">
        <f>IF(E7412="","",VLOOKUP(E7412,[1]PROJECTES!$C$14:$G$5000,2,FALSE))</f>
        <v/>
      </c>
      <c r="C7412" s="121"/>
      <c r="D7412" s="93" t="str">
        <f>IF(E7412="","",VLOOKUP(E7412,[1]PROJECTES!$C$14:$G$5000,5,FALSE))</f>
        <v/>
      </c>
      <c r="E7412" s="117"/>
      <c r="F7412" s="95"/>
      <c r="G7412" s="96" t="str">
        <f>IF(E7412="","",VLOOKUP(E7412,[1]PROJECTES!$C$14:$G$5000,4,FALSE))</f>
        <v/>
      </c>
      <c r="H7412" s="118"/>
      <c r="I7412" s="97" t="str">
        <f>IF(H7412="","",VLOOKUP(H7412,BD!B$2:C$16,2,FALSE))</f>
        <v/>
      </c>
      <c r="J7412" s="98"/>
      <c r="K7412" s="135" t="str">
        <f t="shared" si="244"/>
        <v/>
      </c>
      <c r="L7412" s="99" t="str">
        <f t="shared" ca="1" si="245"/>
        <v>-</v>
      </c>
      <c r="M7412" s="93" t="str">
        <f>IF(E7412="","",VLOOKUP(E7412,[1]PROJECTES!$C$14:$Z$5000,21,FALSE))</f>
        <v/>
      </c>
      <c r="N7412" s="100"/>
      <c r="O7412" s="72" t="s">
        <v>229</v>
      </c>
      <c r="P7412" s="101"/>
      <c r="Q7412" s="132"/>
      <c r="R7412" s="102"/>
      <c r="S7412" s="91"/>
    </row>
    <row r="7413" spans="1:19" s="104" customFormat="1" ht="12.75" customHeight="1" x14ac:dyDescent="0.25">
      <c r="A7413" s="121"/>
      <c r="B7413" s="92" t="str">
        <f>IF(E7413="","",VLOOKUP(E7413,[1]PROJECTES!$C$14:$G$5000,2,FALSE))</f>
        <v/>
      </c>
      <c r="C7413" s="121"/>
      <c r="D7413" s="93" t="str">
        <f>IF(E7413="","",VLOOKUP(E7413,[1]PROJECTES!$C$14:$G$5000,5,FALSE))</f>
        <v/>
      </c>
      <c r="E7413" s="117"/>
      <c r="F7413" s="95"/>
      <c r="G7413" s="96" t="str">
        <f>IF(E7413="","",VLOOKUP(E7413,[1]PROJECTES!$C$14:$G$5000,4,FALSE))</f>
        <v/>
      </c>
      <c r="H7413" s="118"/>
      <c r="I7413" s="97" t="str">
        <f>IF(H7413="","",VLOOKUP(H7413,BD!B$2:C$16,2,FALSE))</f>
        <v/>
      </c>
      <c r="J7413" s="98"/>
      <c r="K7413" s="135" t="str">
        <f t="shared" si="244"/>
        <v/>
      </c>
      <c r="L7413" s="99" t="str">
        <f t="shared" ca="1" si="245"/>
        <v>-</v>
      </c>
      <c r="M7413" s="93" t="str">
        <f>IF(E7413="","",VLOOKUP(E7413,[1]PROJECTES!$C$14:$Z$5000,21,FALSE))</f>
        <v/>
      </c>
      <c r="N7413" s="100"/>
      <c r="O7413" s="72" t="s">
        <v>229</v>
      </c>
      <c r="P7413" s="101"/>
      <c r="Q7413" s="132"/>
      <c r="R7413" s="102"/>
      <c r="S7413" s="91"/>
    </row>
    <row r="7414" spans="1:19" s="104" customFormat="1" ht="12.75" customHeight="1" x14ac:dyDescent="0.25">
      <c r="A7414" s="121"/>
      <c r="B7414" s="92" t="str">
        <f>IF(E7414="","",VLOOKUP(E7414,[1]PROJECTES!$C$14:$G$5000,2,FALSE))</f>
        <v/>
      </c>
      <c r="C7414" s="121"/>
      <c r="D7414" s="93" t="str">
        <f>IF(E7414="","",VLOOKUP(E7414,[1]PROJECTES!$C$14:$G$5000,5,FALSE))</f>
        <v/>
      </c>
      <c r="E7414" s="117"/>
      <c r="F7414" s="95"/>
      <c r="G7414" s="96" t="str">
        <f>IF(E7414="","",VLOOKUP(E7414,[1]PROJECTES!$C$14:$G$5000,4,FALSE))</f>
        <v/>
      </c>
      <c r="H7414" s="118"/>
      <c r="I7414" s="97" t="str">
        <f>IF(H7414="","",VLOOKUP(H7414,BD!B$2:C$16,2,FALSE))</f>
        <v/>
      </c>
      <c r="J7414" s="98"/>
      <c r="K7414" s="135" t="str">
        <f t="shared" si="244"/>
        <v/>
      </c>
      <c r="L7414" s="99" t="str">
        <f t="shared" ca="1" si="245"/>
        <v>-</v>
      </c>
      <c r="M7414" s="93" t="str">
        <f>IF(E7414="","",VLOOKUP(E7414,[1]PROJECTES!$C$14:$Z$5000,21,FALSE))</f>
        <v/>
      </c>
      <c r="N7414" s="100"/>
      <c r="O7414" s="72" t="s">
        <v>229</v>
      </c>
      <c r="P7414" s="101"/>
      <c r="Q7414" s="132"/>
      <c r="R7414" s="102"/>
      <c r="S7414" s="91"/>
    </row>
    <row r="7415" spans="1:19" s="104" customFormat="1" ht="12.75" customHeight="1" x14ac:dyDescent="0.25">
      <c r="A7415" s="121"/>
      <c r="B7415" s="92" t="str">
        <f>IF(E7415="","",VLOOKUP(E7415,[1]PROJECTES!$C$14:$G$5000,2,FALSE))</f>
        <v/>
      </c>
      <c r="C7415" s="121"/>
      <c r="D7415" s="93" t="str">
        <f>IF(E7415="","",VLOOKUP(E7415,[1]PROJECTES!$C$14:$G$5000,5,FALSE))</f>
        <v/>
      </c>
      <c r="E7415" s="117"/>
      <c r="F7415" s="95"/>
      <c r="G7415" s="96" t="str">
        <f>IF(E7415="","",VLOOKUP(E7415,[1]PROJECTES!$C$14:$G$5000,4,FALSE))</f>
        <v/>
      </c>
      <c r="H7415" s="118"/>
      <c r="I7415" s="97" t="str">
        <f>IF(H7415="","",VLOOKUP(H7415,BD!B$2:C$16,2,FALSE))</f>
        <v/>
      </c>
      <c r="J7415" s="98"/>
      <c r="K7415" s="135" t="str">
        <f t="shared" si="244"/>
        <v/>
      </c>
      <c r="L7415" s="99" t="str">
        <f t="shared" ca="1" si="245"/>
        <v>-</v>
      </c>
      <c r="M7415" s="93" t="str">
        <f>IF(E7415="","",VLOOKUP(E7415,[1]PROJECTES!$C$14:$Z$5000,21,FALSE))</f>
        <v/>
      </c>
      <c r="N7415" s="100"/>
      <c r="O7415" s="72" t="s">
        <v>229</v>
      </c>
      <c r="P7415" s="101"/>
      <c r="Q7415" s="132"/>
      <c r="R7415" s="102"/>
      <c r="S7415" s="91"/>
    </row>
    <row r="7416" spans="1:19" s="104" customFormat="1" ht="12.75" customHeight="1" x14ac:dyDescent="0.25">
      <c r="A7416" s="121"/>
      <c r="B7416" s="92" t="str">
        <f>IF(E7416="","",VLOOKUP(E7416,[1]PROJECTES!$C$14:$G$5000,2,FALSE))</f>
        <v/>
      </c>
      <c r="C7416" s="121"/>
      <c r="D7416" s="93" t="str">
        <f>IF(E7416="","",VLOOKUP(E7416,[1]PROJECTES!$C$14:$G$5000,5,FALSE))</f>
        <v/>
      </c>
      <c r="E7416" s="117"/>
      <c r="F7416" s="95"/>
      <c r="G7416" s="96" t="str">
        <f>IF(E7416="","",VLOOKUP(E7416,[1]PROJECTES!$C$14:$G$5000,4,FALSE))</f>
        <v/>
      </c>
      <c r="H7416" s="118"/>
      <c r="I7416" s="97" t="str">
        <f>IF(H7416="","",VLOOKUP(H7416,BD!B$2:C$16,2,FALSE))</f>
        <v/>
      </c>
      <c r="J7416" s="98"/>
      <c r="K7416" s="135" t="str">
        <f t="shared" si="244"/>
        <v/>
      </c>
      <c r="L7416" s="99" t="str">
        <f t="shared" ca="1" si="245"/>
        <v>-</v>
      </c>
      <c r="M7416" s="93" t="str">
        <f>IF(E7416="","",VLOOKUP(E7416,[1]PROJECTES!$C$14:$Z$5000,21,FALSE))</f>
        <v/>
      </c>
      <c r="N7416" s="100"/>
      <c r="O7416" s="72" t="s">
        <v>229</v>
      </c>
      <c r="P7416" s="101"/>
      <c r="Q7416" s="132"/>
      <c r="R7416" s="102"/>
      <c r="S7416" s="91"/>
    </row>
    <row r="7417" spans="1:19" s="104" customFormat="1" ht="12.75" customHeight="1" x14ac:dyDescent="0.25">
      <c r="A7417" s="121"/>
      <c r="B7417" s="92" t="str">
        <f>IF(E7417="","",VLOOKUP(E7417,[1]PROJECTES!$C$14:$G$5000,2,FALSE))</f>
        <v/>
      </c>
      <c r="C7417" s="121"/>
      <c r="D7417" s="93" t="str">
        <f>IF(E7417="","",VLOOKUP(E7417,[1]PROJECTES!$C$14:$G$5000,5,FALSE))</f>
        <v/>
      </c>
      <c r="E7417" s="117"/>
      <c r="F7417" s="95"/>
      <c r="G7417" s="96" t="str">
        <f>IF(E7417="","",VLOOKUP(E7417,[1]PROJECTES!$C$14:$G$5000,4,FALSE))</f>
        <v/>
      </c>
      <c r="H7417" s="118"/>
      <c r="I7417" s="97" t="str">
        <f>IF(H7417="","",VLOOKUP(H7417,BD!B$2:C$16,2,FALSE))</f>
        <v/>
      </c>
      <c r="J7417" s="98"/>
      <c r="K7417" s="135" t="str">
        <f t="shared" si="244"/>
        <v/>
      </c>
      <c r="L7417" s="99" t="str">
        <f t="shared" ca="1" si="245"/>
        <v>-</v>
      </c>
      <c r="M7417" s="93" t="str">
        <f>IF(E7417="","",VLOOKUP(E7417,[1]PROJECTES!$C$14:$Z$5000,21,FALSE))</f>
        <v/>
      </c>
      <c r="N7417" s="100"/>
      <c r="O7417" s="72" t="s">
        <v>229</v>
      </c>
      <c r="P7417" s="101"/>
      <c r="Q7417" s="132"/>
      <c r="R7417" s="102"/>
      <c r="S7417" s="91"/>
    </row>
    <row r="7418" spans="1:19" s="104" customFormat="1" ht="12.75" customHeight="1" x14ac:dyDescent="0.25">
      <c r="A7418" s="121"/>
      <c r="B7418" s="92" t="str">
        <f>IF(E7418="","",VLOOKUP(E7418,[1]PROJECTES!$C$14:$G$5000,2,FALSE))</f>
        <v/>
      </c>
      <c r="C7418" s="121"/>
      <c r="D7418" s="93" t="str">
        <f>IF(E7418="","",VLOOKUP(E7418,[1]PROJECTES!$C$14:$G$5000,5,FALSE))</f>
        <v/>
      </c>
      <c r="E7418" s="117"/>
      <c r="F7418" s="95"/>
      <c r="G7418" s="96" t="str">
        <f>IF(E7418="","",VLOOKUP(E7418,[1]PROJECTES!$C$14:$G$5000,4,FALSE))</f>
        <v/>
      </c>
      <c r="H7418" s="118"/>
      <c r="I7418" s="97" t="str">
        <f>IF(H7418="","",VLOOKUP(H7418,BD!B$2:C$16,2,FALSE))</f>
        <v/>
      </c>
      <c r="J7418" s="98"/>
      <c r="K7418" s="135" t="str">
        <f t="shared" si="244"/>
        <v/>
      </c>
      <c r="L7418" s="99" t="str">
        <f t="shared" ca="1" si="245"/>
        <v>-</v>
      </c>
      <c r="M7418" s="93" t="str">
        <f>IF(E7418="","",VLOOKUP(E7418,[1]PROJECTES!$C$14:$Z$5000,21,FALSE))</f>
        <v/>
      </c>
      <c r="N7418" s="100"/>
      <c r="O7418" s="72" t="s">
        <v>229</v>
      </c>
      <c r="P7418" s="101"/>
      <c r="Q7418" s="132"/>
      <c r="R7418" s="102"/>
      <c r="S7418" s="91"/>
    </row>
    <row r="7419" spans="1:19" s="104" customFormat="1" ht="12.75" customHeight="1" x14ac:dyDescent="0.25">
      <c r="A7419" s="121"/>
      <c r="B7419" s="92" t="str">
        <f>IF(E7419="","",VLOOKUP(E7419,[1]PROJECTES!$C$14:$G$5000,2,FALSE))</f>
        <v/>
      </c>
      <c r="C7419" s="121"/>
      <c r="D7419" s="93" t="str">
        <f>IF(E7419="","",VLOOKUP(E7419,[1]PROJECTES!$C$14:$G$5000,5,FALSE))</f>
        <v/>
      </c>
      <c r="E7419" s="117"/>
      <c r="F7419" s="95"/>
      <c r="G7419" s="96" t="str">
        <f>IF(E7419="","",VLOOKUP(E7419,[1]PROJECTES!$C$14:$G$5000,4,FALSE))</f>
        <v/>
      </c>
      <c r="H7419" s="118"/>
      <c r="I7419" s="97" t="str">
        <f>IF(H7419="","",VLOOKUP(H7419,BD!B$2:C$16,2,FALSE))</f>
        <v/>
      </c>
      <c r="J7419" s="98"/>
      <c r="K7419" s="135" t="str">
        <f t="shared" si="244"/>
        <v/>
      </c>
      <c r="L7419" s="99" t="str">
        <f t="shared" ca="1" si="245"/>
        <v>-</v>
      </c>
      <c r="M7419" s="93" t="str">
        <f>IF(E7419="","",VLOOKUP(E7419,[1]PROJECTES!$C$14:$Z$5000,21,FALSE))</f>
        <v/>
      </c>
      <c r="N7419" s="100"/>
      <c r="O7419" s="72" t="s">
        <v>229</v>
      </c>
      <c r="P7419" s="101"/>
      <c r="Q7419" s="132"/>
      <c r="R7419" s="102"/>
      <c r="S7419" s="91"/>
    </row>
    <row r="7420" spans="1:19" s="104" customFormat="1" ht="12.75" customHeight="1" x14ac:dyDescent="0.25">
      <c r="A7420" s="121"/>
      <c r="B7420" s="92" t="str">
        <f>IF(E7420="","",VLOOKUP(E7420,[1]PROJECTES!$C$14:$G$5000,2,FALSE))</f>
        <v/>
      </c>
      <c r="C7420" s="121"/>
      <c r="D7420" s="93" t="str">
        <f>IF(E7420="","",VLOOKUP(E7420,[1]PROJECTES!$C$14:$G$5000,5,FALSE))</f>
        <v/>
      </c>
      <c r="E7420" s="117"/>
      <c r="F7420" s="95"/>
      <c r="G7420" s="96" t="str">
        <f>IF(E7420="","",VLOOKUP(E7420,[1]PROJECTES!$C$14:$G$5000,4,FALSE))</f>
        <v/>
      </c>
      <c r="H7420" s="118"/>
      <c r="I7420" s="97" t="str">
        <f>IF(H7420="","",VLOOKUP(H7420,BD!B$2:C$16,2,FALSE))</f>
        <v/>
      </c>
      <c r="J7420" s="98"/>
      <c r="K7420" s="135" t="str">
        <f t="shared" si="244"/>
        <v/>
      </c>
      <c r="L7420" s="99" t="str">
        <f t="shared" ca="1" si="245"/>
        <v>-</v>
      </c>
      <c r="M7420" s="93" t="str">
        <f>IF(E7420="","",VLOOKUP(E7420,[1]PROJECTES!$C$14:$Z$5000,21,FALSE))</f>
        <v/>
      </c>
      <c r="N7420" s="100"/>
      <c r="O7420" s="72" t="s">
        <v>229</v>
      </c>
      <c r="P7420" s="101"/>
      <c r="Q7420" s="132"/>
      <c r="R7420" s="102"/>
      <c r="S7420" s="91"/>
    </row>
    <row r="7421" spans="1:19" s="104" customFormat="1" ht="12.75" customHeight="1" x14ac:dyDescent="0.25">
      <c r="A7421" s="121"/>
      <c r="B7421" s="92" t="str">
        <f>IF(E7421="","",VLOOKUP(E7421,[1]PROJECTES!$C$14:$G$5000,2,FALSE))</f>
        <v/>
      </c>
      <c r="C7421" s="121"/>
      <c r="D7421" s="93" t="str">
        <f>IF(E7421="","",VLOOKUP(E7421,[1]PROJECTES!$C$14:$G$5000,5,FALSE))</f>
        <v/>
      </c>
      <c r="E7421" s="117"/>
      <c r="F7421" s="95"/>
      <c r="G7421" s="96" t="str">
        <f>IF(E7421="","",VLOOKUP(E7421,[1]PROJECTES!$C$14:$G$5000,4,FALSE))</f>
        <v/>
      </c>
      <c r="H7421" s="118"/>
      <c r="I7421" s="97" t="str">
        <f>IF(H7421="","",VLOOKUP(H7421,BD!B$2:C$16,2,FALSE))</f>
        <v/>
      </c>
      <c r="J7421" s="98"/>
      <c r="K7421" s="135" t="str">
        <f t="shared" si="244"/>
        <v/>
      </c>
      <c r="L7421" s="99" t="str">
        <f t="shared" ca="1" si="245"/>
        <v>-</v>
      </c>
      <c r="M7421" s="93" t="str">
        <f>IF(E7421="","",VLOOKUP(E7421,[1]PROJECTES!$C$14:$Z$5000,21,FALSE))</f>
        <v/>
      </c>
      <c r="N7421" s="100"/>
      <c r="O7421" s="72" t="s">
        <v>229</v>
      </c>
      <c r="P7421" s="101"/>
      <c r="Q7421" s="132"/>
      <c r="R7421" s="102"/>
      <c r="S7421" s="91"/>
    </row>
    <row r="7422" spans="1:19" s="104" customFormat="1" ht="12.75" customHeight="1" x14ac:dyDescent="0.25">
      <c r="A7422" s="121"/>
      <c r="B7422" s="92" t="str">
        <f>IF(E7422="","",VLOOKUP(E7422,[1]PROJECTES!$C$14:$G$5000,2,FALSE))</f>
        <v/>
      </c>
      <c r="C7422" s="121"/>
      <c r="D7422" s="93" t="str">
        <f>IF(E7422="","",VLOOKUP(E7422,[1]PROJECTES!$C$14:$G$5000,5,FALSE))</f>
        <v/>
      </c>
      <c r="E7422" s="117"/>
      <c r="F7422" s="95"/>
      <c r="G7422" s="96" t="str">
        <f>IF(E7422="","",VLOOKUP(E7422,[1]PROJECTES!$C$14:$G$5000,4,FALSE))</f>
        <v/>
      </c>
      <c r="H7422" s="118"/>
      <c r="I7422" s="97" t="str">
        <f>IF(H7422="","",VLOOKUP(H7422,BD!B$2:C$16,2,FALSE))</f>
        <v/>
      </c>
      <c r="J7422" s="98"/>
      <c r="K7422" s="135" t="str">
        <f t="shared" si="244"/>
        <v/>
      </c>
      <c r="L7422" s="99" t="str">
        <f t="shared" ca="1" si="245"/>
        <v>-</v>
      </c>
      <c r="M7422" s="93" t="str">
        <f>IF(E7422="","",VLOOKUP(E7422,[1]PROJECTES!$C$14:$Z$5000,21,FALSE))</f>
        <v/>
      </c>
      <c r="N7422" s="100"/>
      <c r="O7422" s="72" t="s">
        <v>229</v>
      </c>
      <c r="P7422" s="101"/>
      <c r="Q7422" s="132"/>
      <c r="R7422" s="102"/>
      <c r="S7422" s="91"/>
    </row>
    <row r="7423" spans="1:19" s="104" customFormat="1" ht="12.75" customHeight="1" x14ac:dyDescent="0.25">
      <c r="A7423" s="121"/>
      <c r="B7423" s="92" t="str">
        <f>IF(E7423="","",VLOOKUP(E7423,[1]PROJECTES!$C$14:$G$5000,2,FALSE))</f>
        <v/>
      </c>
      <c r="C7423" s="121"/>
      <c r="D7423" s="93" t="str">
        <f>IF(E7423="","",VLOOKUP(E7423,[1]PROJECTES!$C$14:$G$5000,5,FALSE))</f>
        <v/>
      </c>
      <c r="E7423" s="117"/>
      <c r="F7423" s="95"/>
      <c r="G7423" s="96" t="str">
        <f>IF(E7423="","",VLOOKUP(E7423,[1]PROJECTES!$C$14:$G$5000,4,FALSE))</f>
        <v/>
      </c>
      <c r="H7423" s="118"/>
      <c r="I7423" s="97" t="str">
        <f>IF(H7423="","",VLOOKUP(H7423,BD!B$2:C$16,2,FALSE))</f>
        <v/>
      </c>
      <c r="J7423" s="98"/>
      <c r="K7423" s="135" t="str">
        <f t="shared" si="244"/>
        <v/>
      </c>
      <c r="L7423" s="99" t="str">
        <f t="shared" ca="1" si="245"/>
        <v>-</v>
      </c>
      <c r="M7423" s="93" t="str">
        <f>IF(E7423="","",VLOOKUP(E7423,[1]PROJECTES!$C$14:$Z$5000,21,FALSE))</f>
        <v/>
      </c>
      <c r="N7423" s="100"/>
      <c r="O7423" s="72" t="s">
        <v>229</v>
      </c>
      <c r="P7423" s="101"/>
      <c r="Q7423" s="132"/>
      <c r="R7423" s="102"/>
      <c r="S7423" s="91"/>
    </row>
    <row r="7424" spans="1:19" s="104" customFormat="1" ht="12.75" customHeight="1" x14ac:dyDescent="0.25">
      <c r="A7424" s="121"/>
      <c r="B7424" s="92" t="str">
        <f>IF(E7424="","",VLOOKUP(E7424,[1]PROJECTES!$C$14:$G$5000,2,FALSE))</f>
        <v/>
      </c>
      <c r="C7424" s="121"/>
      <c r="D7424" s="93" t="str">
        <f>IF(E7424="","",VLOOKUP(E7424,[1]PROJECTES!$C$14:$G$5000,5,FALSE))</f>
        <v/>
      </c>
      <c r="E7424" s="117"/>
      <c r="F7424" s="95"/>
      <c r="G7424" s="96" t="str">
        <f>IF(E7424="","",VLOOKUP(E7424,[1]PROJECTES!$C$14:$G$5000,4,FALSE))</f>
        <v/>
      </c>
      <c r="H7424" s="118"/>
      <c r="I7424" s="97" t="str">
        <f>IF(H7424="","",VLOOKUP(H7424,BD!B$2:C$16,2,FALSE))</f>
        <v/>
      </c>
      <c r="J7424" s="98"/>
      <c r="K7424" s="135" t="str">
        <f t="shared" si="244"/>
        <v/>
      </c>
      <c r="L7424" s="99" t="str">
        <f t="shared" ca="1" si="245"/>
        <v>-</v>
      </c>
      <c r="M7424" s="93" t="str">
        <f>IF(E7424="","",VLOOKUP(E7424,[1]PROJECTES!$C$14:$Z$5000,21,FALSE))</f>
        <v/>
      </c>
      <c r="N7424" s="100"/>
      <c r="O7424" s="72" t="s">
        <v>229</v>
      </c>
      <c r="P7424" s="101"/>
      <c r="Q7424" s="132"/>
      <c r="R7424" s="102"/>
      <c r="S7424" s="91"/>
    </row>
    <row r="7425" spans="1:19" s="104" customFormat="1" ht="12.75" customHeight="1" x14ac:dyDescent="0.25">
      <c r="A7425" s="121"/>
      <c r="B7425" s="92" t="str">
        <f>IF(E7425="","",VLOOKUP(E7425,[1]PROJECTES!$C$14:$G$5000,2,FALSE))</f>
        <v/>
      </c>
      <c r="C7425" s="121"/>
      <c r="D7425" s="93" t="str">
        <f>IF(E7425="","",VLOOKUP(E7425,[1]PROJECTES!$C$14:$G$5000,5,FALSE))</f>
        <v/>
      </c>
      <c r="E7425" s="117"/>
      <c r="F7425" s="95"/>
      <c r="G7425" s="96" t="str">
        <f>IF(E7425="","",VLOOKUP(E7425,[1]PROJECTES!$C$14:$G$5000,4,FALSE))</f>
        <v/>
      </c>
      <c r="H7425" s="118"/>
      <c r="I7425" s="97" t="str">
        <f>IF(H7425="","",VLOOKUP(H7425,BD!B$2:C$16,2,FALSE))</f>
        <v/>
      </c>
      <c r="J7425" s="98"/>
      <c r="K7425" s="135" t="str">
        <f t="shared" si="244"/>
        <v/>
      </c>
      <c r="L7425" s="99" t="str">
        <f t="shared" ca="1" si="245"/>
        <v>-</v>
      </c>
      <c r="M7425" s="93" t="str">
        <f>IF(E7425="","",VLOOKUP(E7425,[1]PROJECTES!$C$14:$Z$5000,21,FALSE))</f>
        <v/>
      </c>
      <c r="N7425" s="100"/>
      <c r="O7425" s="72" t="s">
        <v>229</v>
      </c>
      <c r="P7425" s="101"/>
      <c r="Q7425" s="132"/>
      <c r="R7425" s="102"/>
      <c r="S7425" s="91"/>
    </row>
    <row r="7426" spans="1:19" s="104" customFormat="1" ht="12.75" customHeight="1" x14ac:dyDescent="0.25">
      <c r="A7426" s="121"/>
      <c r="B7426" s="92" t="str">
        <f>IF(E7426="","",VLOOKUP(E7426,[1]PROJECTES!$C$14:$G$5000,2,FALSE))</f>
        <v/>
      </c>
      <c r="C7426" s="121"/>
      <c r="D7426" s="93" t="str">
        <f>IF(E7426="","",VLOOKUP(E7426,[1]PROJECTES!$C$14:$G$5000,5,FALSE))</f>
        <v/>
      </c>
      <c r="E7426" s="117"/>
      <c r="F7426" s="95"/>
      <c r="G7426" s="96" t="str">
        <f>IF(E7426="","",VLOOKUP(E7426,[1]PROJECTES!$C$14:$G$5000,4,FALSE))</f>
        <v/>
      </c>
      <c r="H7426" s="118"/>
      <c r="I7426" s="97" t="str">
        <f>IF(H7426="","",VLOOKUP(H7426,BD!B$2:C$16,2,FALSE))</f>
        <v/>
      </c>
      <c r="J7426" s="98"/>
      <c r="K7426" s="135" t="str">
        <f t="shared" si="244"/>
        <v/>
      </c>
      <c r="L7426" s="99" t="str">
        <f t="shared" ca="1" si="245"/>
        <v>-</v>
      </c>
      <c r="M7426" s="93" t="str">
        <f>IF(E7426="","",VLOOKUP(E7426,[1]PROJECTES!$C$14:$Z$5000,21,FALSE))</f>
        <v/>
      </c>
      <c r="N7426" s="100"/>
      <c r="O7426" s="72" t="s">
        <v>229</v>
      </c>
      <c r="P7426" s="101"/>
      <c r="Q7426" s="132"/>
      <c r="R7426" s="102"/>
      <c r="S7426" s="91"/>
    </row>
    <row r="7427" spans="1:19" s="104" customFormat="1" ht="12.75" customHeight="1" x14ac:dyDescent="0.25">
      <c r="A7427" s="121"/>
      <c r="B7427" s="92" t="str">
        <f>IF(E7427="","",VLOOKUP(E7427,[1]PROJECTES!$C$14:$G$5000,2,FALSE))</f>
        <v/>
      </c>
      <c r="C7427" s="121"/>
      <c r="D7427" s="93" t="str">
        <f>IF(E7427="","",VLOOKUP(E7427,[1]PROJECTES!$C$14:$G$5000,5,FALSE))</f>
        <v/>
      </c>
      <c r="E7427" s="117"/>
      <c r="F7427" s="95"/>
      <c r="G7427" s="96" t="str">
        <f>IF(E7427="","",VLOOKUP(E7427,[1]PROJECTES!$C$14:$G$5000,4,FALSE))</f>
        <v/>
      </c>
      <c r="H7427" s="118"/>
      <c r="I7427" s="97" t="str">
        <f>IF(H7427="","",VLOOKUP(H7427,BD!B$2:C$16,2,FALSE))</f>
        <v/>
      </c>
      <c r="J7427" s="98"/>
      <c r="K7427" s="135" t="str">
        <f t="shared" si="244"/>
        <v/>
      </c>
      <c r="L7427" s="99" t="str">
        <f t="shared" ca="1" si="245"/>
        <v>-</v>
      </c>
      <c r="M7427" s="93" t="str">
        <f>IF(E7427="","",VLOOKUP(E7427,[1]PROJECTES!$C$14:$Z$5000,21,FALSE))</f>
        <v/>
      </c>
      <c r="N7427" s="100"/>
      <c r="O7427" s="72" t="s">
        <v>229</v>
      </c>
      <c r="P7427" s="101"/>
      <c r="Q7427" s="132"/>
      <c r="R7427" s="102"/>
      <c r="S7427" s="91"/>
    </row>
    <row r="7428" spans="1:19" s="104" customFormat="1" ht="12.75" customHeight="1" x14ac:dyDescent="0.25">
      <c r="A7428" s="121"/>
      <c r="B7428" s="92" t="str">
        <f>IF(E7428="","",VLOOKUP(E7428,[1]PROJECTES!$C$14:$G$5000,2,FALSE))</f>
        <v/>
      </c>
      <c r="C7428" s="121"/>
      <c r="D7428" s="93" t="str">
        <f>IF(E7428="","",VLOOKUP(E7428,[1]PROJECTES!$C$14:$G$5000,5,FALSE))</f>
        <v/>
      </c>
      <c r="E7428" s="117"/>
      <c r="F7428" s="95"/>
      <c r="G7428" s="96" t="str">
        <f>IF(E7428="","",VLOOKUP(E7428,[1]PROJECTES!$C$14:$G$5000,4,FALSE))</f>
        <v/>
      </c>
      <c r="H7428" s="118"/>
      <c r="I7428" s="97" t="str">
        <f>IF(H7428="","",VLOOKUP(H7428,BD!B$2:C$16,2,FALSE))</f>
        <v/>
      </c>
      <c r="J7428" s="98"/>
      <c r="K7428" s="135" t="str">
        <f t="shared" si="244"/>
        <v/>
      </c>
      <c r="L7428" s="99" t="str">
        <f t="shared" ca="1" si="245"/>
        <v>-</v>
      </c>
      <c r="M7428" s="93" t="str">
        <f>IF(E7428="","",VLOOKUP(E7428,[1]PROJECTES!$C$14:$Z$5000,21,FALSE))</f>
        <v/>
      </c>
      <c r="N7428" s="100"/>
      <c r="O7428" s="72" t="s">
        <v>229</v>
      </c>
      <c r="P7428" s="101"/>
      <c r="Q7428" s="132"/>
      <c r="R7428" s="102"/>
      <c r="S7428" s="91"/>
    </row>
    <row r="7429" spans="1:19" s="104" customFormat="1" ht="12.75" customHeight="1" x14ac:dyDescent="0.25">
      <c r="A7429" s="121"/>
      <c r="B7429" s="92" t="str">
        <f>IF(E7429="","",VLOOKUP(E7429,[1]PROJECTES!$C$14:$G$5000,2,FALSE))</f>
        <v/>
      </c>
      <c r="C7429" s="121"/>
      <c r="D7429" s="93" t="str">
        <f>IF(E7429="","",VLOOKUP(E7429,[1]PROJECTES!$C$14:$G$5000,5,FALSE))</f>
        <v/>
      </c>
      <c r="E7429" s="117"/>
      <c r="F7429" s="95"/>
      <c r="G7429" s="96" t="str">
        <f>IF(E7429="","",VLOOKUP(E7429,[1]PROJECTES!$C$14:$G$5000,4,FALSE))</f>
        <v/>
      </c>
      <c r="H7429" s="118"/>
      <c r="I7429" s="97" t="str">
        <f>IF(H7429="","",VLOOKUP(H7429,BD!B$2:C$16,2,FALSE))</f>
        <v/>
      </c>
      <c r="J7429" s="98"/>
      <c r="K7429" s="135" t="str">
        <f t="shared" si="244"/>
        <v/>
      </c>
      <c r="L7429" s="99" t="str">
        <f t="shared" ca="1" si="245"/>
        <v>-</v>
      </c>
      <c r="M7429" s="93" t="str">
        <f>IF(E7429="","",VLOOKUP(E7429,[1]PROJECTES!$C$14:$Z$5000,21,FALSE))</f>
        <v/>
      </c>
      <c r="N7429" s="100"/>
      <c r="O7429" s="72" t="s">
        <v>229</v>
      </c>
      <c r="P7429" s="101"/>
      <c r="Q7429" s="132"/>
      <c r="R7429" s="102"/>
      <c r="S7429" s="91"/>
    </row>
    <row r="7430" spans="1:19" s="104" customFormat="1" ht="12.75" customHeight="1" x14ac:dyDescent="0.25">
      <c r="A7430" s="121"/>
      <c r="B7430" s="92" t="str">
        <f>IF(E7430="","",VLOOKUP(E7430,[1]PROJECTES!$C$14:$G$5000,2,FALSE))</f>
        <v/>
      </c>
      <c r="C7430" s="121"/>
      <c r="D7430" s="93" t="str">
        <f>IF(E7430="","",VLOOKUP(E7430,[1]PROJECTES!$C$14:$G$5000,5,FALSE))</f>
        <v/>
      </c>
      <c r="E7430" s="117"/>
      <c r="F7430" s="95"/>
      <c r="G7430" s="96" t="str">
        <f>IF(E7430="","",VLOOKUP(E7430,[1]PROJECTES!$C$14:$G$5000,4,FALSE))</f>
        <v/>
      </c>
      <c r="H7430" s="118"/>
      <c r="I7430" s="97" t="str">
        <f>IF(H7430="","",VLOOKUP(H7430,BD!B$2:C$16,2,FALSE))</f>
        <v/>
      </c>
      <c r="J7430" s="98"/>
      <c r="K7430" s="135" t="str">
        <f t="shared" si="244"/>
        <v/>
      </c>
      <c r="L7430" s="99" t="str">
        <f t="shared" ca="1" si="245"/>
        <v>-</v>
      </c>
      <c r="M7430" s="93" t="str">
        <f>IF(E7430="","",VLOOKUP(E7430,[1]PROJECTES!$C$14:$Z$5000,21,FALSE))</f>
        <v/>
      </c>
      <c r="N7430" s="100"/>
      <c r="O7430" s="72" t="s">
        <v>229</v>
      </c>
      <c r="P7430" s="101"/>
      <c r="Q7430" s="132"/>
      <c r="R7430" s="102"/>
      <c r="S7430" s="91"/>
    </row>
    <row r="7431" spans="1:19" s="104" customFormat="1" ht="12.75" customHeight="1" x14ac:dyDescent="0.25">
      <c r="A7431" s="121"/>
      <c r="B7431" s="92" t="str">
        <f>IF(E7431="","",VLOOKUP(E7431,[1]PROJECTES!$C$14:$G$5000,2,FALSE))</f>
        <v/>
      </c>
      <c r="C7431" s="121"/>
      <c r="D7431" s="93" t="str">
        <f>IF(E7431="","",VLOOKUP(E7431,[1]PROJECTES!$C$14:$G$5000,5,FALSE))</f>
        <v/>
      </c>
      <c r="E7431" s="117"/>
      <c r="F7431" s="95"/>
      <c r="G7431" s="96" t="str">
        <f>IF(E7431="","",VLOOKUP(E7431,[1]PROJECTES!$C$14:$G$5000,4,FALSE))</f>
        <v/>
      </c>
      <c r="H7431" s="118"/>
      <c r="I7431" s="97" t="str">
        <f>IF(H7431="","",VLOOKUP(H7431,BD!B$2:C$16,2,FALSE))</f>
        <v/>
      </c>
      <c r="J7431" s="98"/>
      <c r="K7431" s="135" t="str">
        <f t="shared" si="244"/>
        <v/>
      </c>
      <c r="L7431" s="99" t="str">
        <f t="shared" ca="1" si="245"/>
        <v>-</v>
      </c>
      <c r="M7431" s="93" t="str">
        <f>IF(E7431="","",VLOOKUP(E7431,[1]PROJECTES!$C$14:$Z$5000,21,FALSE))</f>
        <v/>
      </c>
      <c r="N7431" s="100"/>
      <c r="O7431" s="72" t="s">
        <v>229</v>
      </c>
      <c r="P7431" s="101"/>
      <c r="Q7431" s="132"/>
      <c r="R7431" s="102"/>
      <c r="S7431" s="91"/>
    </row>
    <row r="7432" spans="1:19" s="104" customFormat="1" ht="12.75" customHeight="1" x14ac:dyDescent="0.25">
      <c r="A7432" s="121"/>
      <c r="B7432" s="92" t="str">
        <f>IF(E7432="","",VLOOKUP(E7432,[1]PROJECTES!$C$14:$G$5000,2,FALSE))</f>
        <v/>
      </c>
      <c r="C7432" s="121"/>
      <c r="D7432" s="93" t="str">
        <f>IF(E7432="","",VLOOKUP(E7432,[1]PROJECTES!$C$14:$G$5000,5,FALSE))</f>
        <v/>
      </c>
      <c r="E7432" s="117"/>
      <c r="F7432" s="95"/>
      <c r="G7432" s="96" t="str">
        <f>IF(E7432="","",VLOOKUP(E7432,[1]PROJECTES!$C$14:$G$5000,4,FALSE))</f>
        <v/>
      </c>
      <c r="H7432" s="118"/>
      <c r="I7432" s="97" t="str">
        <f>IF(H7432="","",VLOOKUP(H7432,BD!B$2:C$16,2,FALSE))</f>
        <v/>
      </c>
      <c r="J7432" s="98"/>
      <c r="K7432" s="135" t="str">
        <f t="shared" si="244"/>
        <v/>
      </c>
      <c r="L7432" s="99" t="str">
        <f t="shared" ca="1" si="245"/>
        <v>-</v>
      </c>
      <c r="M7432" s="93" t="str">
        <f>IF(E7432="","",VLOOKUP(E7432,[1]PROJECTES!$C$14:$Z$5000,21,FALSE))</f>
        <v/>
      </c>
      <c r="N7432" s="100"/>
      <c r="O7432" s="72" t="s">
        <v>229</v>
      </c>
      <c r="P7432" s="101"/>
      <c r="Q7432" s="132"/>
      <c r="R7432" s="102"/>
      <c r="S7432" s="91"/>
    </row>
    <row r="7433" spans="1:19" s="104" customFormat="1" ht="12.75" customHeight="1" x14ac:dyDescent="0.25">
      <c r="A7433" s="121"/>
      <c r="B7433" s="92" t="str">
        <f>IF(E7433="","",VLOOKUP(E7433,[1]PROJECTES!$C$14:$G$5000,2,FALSE))</f>
        <v/>
      </c>
      <c r="C7433" s="121"/>
      <c r="D7433" s="93" t="str">
        <f>IF(E7433="","",VLOOKUP(E7433,[1]PROJECTES!$C$14:$G$5000,5,FALSE))</f>
        <v/>
      </c>
      <c r="E7433" s="117"/>
      <c r="F7433" s="95"/>
      <c r="G7433" s="96" t="str">
        <f>IF(E7433="","",VLOOKUP(E7433,[1]PROJECTES!$C$14:$G$5000,4,FALSE))</f>
        <v/>
      </c>
      <c r="H7433" s="118"/>
      <c r="I7433" s="97" t="str">
        <f>IF(H7433="","",VLOOKUP(H7433,BD!B$2:C$16,2,FALSE))</f>
        <v/>
      </c>
      <c r="J7433" s="98"/>
      <c r="K7433" s="135" t="str">
        <f t="shared" si="244"/>
        <v/>
      </c>
      <c r="L7433" s="99" t="str">
        <f t="shared" ca="1" si="245"/>
        <v>-</v>
      </c>
      <c r="M7433" s="93" t="str">
        <f>IF(E7433="","",VLOOKUP(E7433,[1]PROJECTES!$C$14:$Z$5000,21,FALSE))</f>
        <v/>
      </c>
      <c r="N7433" s="100"/>
      <c r="O7433" s="72" t="s">
        <v>229</v>
      </c>
      <c r="P7433" s="101"/>
      <c r="Q7433" s="132"/>
      <c r="R7433" s="102"/>
      <c r="S7433" s="91"/>
    </row>
    <row r="7434" spans="1:19" s="104" customFormat="1" ht="12.75" customHeight="1" x14ac:dyDescent="0.25">
      <c r="A7434" s="121"/>
      <c r="B7434" s="92" t="str">
        <f>IF(E7434="","",VLOOKUP(E7434,[1]PROJECTES!$C$14:$G$5000,2,FALSE))</f>
        <v/>
      </c>
      <c r="C7434" s="121"/>
      <c r="D7434" s="93" t="str">
        <f>IF(E7434="","",VLOOKUP(E7434,[1]PROJECTES!$C$14:$G$5000,5,FALSE))</f>
        <v/>
      </c>
      <c r="E7434" s="117"/>
      <c r="F7434" s="95"/>
      <c r="G7434" s="96" t="str">
        <f>IF(E7434="","",VLOOKUP(E7434,[1]PROJECTES!$C$14:$G$5000,4,FALSE))</f>
        <v/>
      </c>
      <c r="H7434" s="118"/>
      <c r="I7434" s="97" t="str">
        <f>IF(H7434="","",VLOOKUP(H7434,BD!B$2:C$16,2,FALSE))</f>
        <v/>
      </c>
      <c r="J7434" s="98"/>
      <c r="K7434" s="135" t="str">
        <f t="shared" si="244"/>
        <v/>
      </c>
      <c r="L7434" s="99" t="str">
        <f t="shared" ca="1" si="245"/>
        <v>-</v>
      </c>
      <c r="M7434" s="93" t="str">
        <f>IF(E7434="","",VLOOKUP(E7434,[1]PROJECTES!$C$14:$Z$5000,21,FALSE))</f>
        <v/>
      </c>
      <c r="N7434" s="100"/>
      <c r="O7434" s="72" t="s">
        <v>229</v>
      </c>
      <c r="P7434" s="101"/>
      <c r="Q7434" s="132"/>
      <c r="R7434" s="102"/>
      <c r="S7434" s="91"/>
    </row>
    <row r="7435" spans="1:19" s="104" customFormat="1" ht="12.75" customHeight="1" x14ac:dyDescent="0.25">
      <c r="A7435" s="121"/>
      <c r="B7435" s="92" t="str">
        <f>IF(E7435="","",VLOOKUP(E7435,[1]PROJECTES!$C$14:$G$5000,2,FALSE))</f>
        <v/>
      </c>
      <c r="C7435" s="121"/>
      <c r="D7435" s="93" t="str">
        <f>IF(E7435="","",VLOOKUP(E7435,[1]PROJECTES!$C$14:$G$5000,5,FALSE))</f>
        <v/>
      </c>
      <c r="E7435" s="117"/>
      <c r="F7435" s="95"/>
      <c r="G7435" s="96" t="str">
        <f>IF(E7435="","",VLOOKUP(E7435,[1]PROJECTES!$C$14:$G$5000,4,FALSE))</f>
        <v/>
      </c>
      <c r="H7435" s="118"/>
      <c r="I7435" s="97" t="str">
        <f>IF(H7435="","",VLOOKUP(H7435,BD!B$2:C$16,2,FALSE))</f>
        <v/>
      </c>
      <c r="J7435" s="98"/>
      <c r="K7435" s="135" t="str">
        <f t="shared" si="244"/>
        <v/>
      </c>
      <c r="L7435" s="99" t="str">
        <f t="shared" ca="1" si="245"/>
        <v>-</v>
      </c>
      <c r="M7435" s="93" t="str">
        <f>IF(E7435="","",VLOOKUP(E7435,[1]PROJECTES!$C$14:$Z$5000,21,FALSE))</f>
        <v/>
      </c>
      <c r="N7435" s="100"/>
      <c r="O7435" s="72" t="s">
        <v>229</v>
      </c>
      <c r="P7435" s="101"/>
      <c r="Q7435" s="132"/>
      <c r="R7435" s="102"/>
      <c r="S7435" s="91"/>
    </row>
    <row r="7436" spans="1:19" s="104" customFormat="1" ht="12.75" customHeight="1" x14ac:dyDescent="0.25">
      <c r="A7436" s="121"/>
      <c r="B7436" s="92" t="str">
        <f>IF(E7436="","",VLOOKUP(E7436,[1]PROJECTES!$C$14:$G$5000,2,FALSE))</f>
        <v/>
      </c>
      <c r="C7436" s="121"/>
      <c r="D7436" s="93" t="str">
        <f>IF(E7436="","",VLOOKUP(E7436,[1]PROJECTES!$C$14:$G$5000,5,FALSE))</f>
        <v/>
      </c>
      <c r="E7436" s="117"/>
      <c r="F7436" s="95"/>
      <c r="G7436" s="96" t="str">
        <f>IF(E7436="","",VLOOKUP(E7436,[1]PROJECTES!$C$14:$G$5000,4,FALSE))</f>
        <v/>
      </c>
      <c r="H7436" s="118"/>
      <c r="I7436" s="97" t="str">
        <f>IF(H7436="","",VLOOKUP(H7436,BD!B$2:C$16,2,FALSE))</f>
        <v/>
      </c>
      <c r="J7436" s="98"/>
      <c r="K7436" s="135" t="str">
        <f t="shared" si="244"/>
        <v/>
      </c>
      <c r="L7436" s="99" t="str">
        <f t="shared" ca="1" si="245"/>
        <v>-</v>
      </c>
      <c r="M7436" s="93" t="str">
        <f>IF(E7436="","",VLOOKUP(E7436,[1]PROJECTES!$C$14:$Z$5000,21,FALSE))</f>
        <v/>
      </c>
      <c r="N7436" s="100"/>
      <c r="O7436" s="72" t="s">
        <v>229</v>
      </c>
      <c r="P7436" s="101"/>
      <c r="Q7436" s="132"/>
      <c r="R7436" s="102"/>
      <c r="S7436" s="91"/>
    </row>
    <row r="7437" spans="1:19" s="104" customFormat="1" ht="12.75" customHeight="1" x14ac:dyDescent="0.25">
      <c r="A7437" s="121"/>
      <c r="B7437" s="92" t="str">
        <f>IF(E7437="","",VLOOKUP(E7437,[1]PROJECTES!$C$14:$G$5000,2,FALSE))</f>
        <v/>
      </c>
      <c r="C7437" s="121"/>
      <c r="D7437" s="93" t="str">
        <f>IF(E7437="","",VLOOKUP(E7437,[1]PROJECTES!$C$14:$G$5000,5,FALSE))</f>
        <v/>
      </c>
      <c r="E7437" s="117"/>
      <c r="F7437" s="95"/>
      <c r="G7437" s="96" t="str">
        <f>IF(E7437="","",VLOOKUP(E7437,[1]PROJECTES!$C$14:$G$5000,4,FALSE))</f>
        <v/>
      </c>
      <c r="H7437" s="118"/>
      <c r="I7437" s="97" t="str">
        <f>IF(H7437="","",VLOOKUP(H7437,BD!B$2:C$16,2,FALSE))</f>
        <v/>
      </c>
      <c r="J7437" s="98"/>
      <c r="K7437" s="135" t="str">
        <f t="shared" si="244"/>
        <v/>
      </c>
      <c r="L7437" s="99" t="str">
        <f t="shared" ca="1" si="245"/>
        <v>-</v>
      </c>
      <c r="M7437" s="93" t="str">
        <f>IF(E7437="","",VLOOKUP(E7437,[1]PROJECTES!$C$14:$Z$5000,21,FALSE))</f>
        <v/>
      </c>
      <c r="N7437" s="100"/>
      <c r="O7437" s="72" t="s">
        <v>229</v>
      </c>
      <c r="P7437" s="101"/>
      <c r="Q7437" s="132"/>
      <c r="R7437" s="102"/>
      <c r="S7437" s="91"/>
    </row>
    <row r="7438" spans="1:19" s="104" customFormat="1" ht="12.75" customHeight="1" x14ac:dyDescent="0.25">
      <c r="A7438" s="121"/>
      <c r="B7438" s="92" t="str">
        <f>IF(E7438="","",VLOOKUP(E7438,[1]PROJECTES!$C$14:$G$5000,2,FALSE))</f>
        <v/>
      </c>
      <c r="C7438" s="121"/>
      <c r="D7438" s="93" t="str">
        <f>IF(E7438="","",VLOOKUP(E7438,[1]PROJECTES!$C$14:$G$5000,5,FALSE))</f>
        <v/>
      </c>
      <c r="E7438" s="117"/>
      <c r="F7438" s="95"/>
      <c r="G7438" s="96" t="str">
        <f>IF(E7438="","",VLOOKUP(E7438,[1]PROJECTES!$C$14:$G$5000,4,FALSE))</f>
        <v/>
      </c>
      <c r="H7438" s="118"/>
      <c r="I7438" s="97" t="str">
        <f>IF(H7438="","",VLOOKUP(H7438,BD!B$2:C$16,2,FALSE))</f>
        <v/>
      </c>
      <c r="J7438" s="98"/>
      <c r="K7438" s="135" t="str">
        <f t="shared" si="244"/>
        <v/>
      </c>
      <c r="L7438" s="99" t="str">
        <f t="shared" ca="1" si="245"/>
        <v>-</v>
      </c>
      <c r="M7438" s="93" t="str">
        <f>IF(E7438="","",VLOOKUP(E7438,[1]PROJECTES!$C$14:$Z$5000,21,FALSE))</f>
        <v/>
      </c>
      <c r="N7438" s="100"/>
      <c r="O7438" s="72" t="s">
        <v>229</v>
      </c>
      <c r="P7438" s="101"/>
      <c r="Q7438" s="132"/>
      <c r="R7438" s="102"/>
      <c r="S7438" s="91"/>
    </row>
    <row r="7439" spans="1:19" s="104" customFormat="1" ht="12.75" customHeight="1" x14ac:dyDescent="0.25">
      <c r="A7439" s="121"/>
      <c r="B7439" s="92" t="str">
        <f>IF(E7439="","",VLOOKUP(E7439,[1]PROJECTES!$C$14:$G$5000,2,FALSE))</f>
        <v/>
      </c>
      <c r="C7439" s="121"/>
      <c r="D7439" s="93" t="str">
        <f>IF(E7439="","",VLOOKUP(E7439,[1]PROJECTES!$C$14:$G$5000,5,FALSE))</f>
        <v/>
      </c>
      <c r="E7439" s="117"/>
      <c r="F7439" s="95"/>
      <c r="G7439" s="96" t="str">
        <f>IF(E7439="","",VLOOKUP(E7439,[1]PROJECTES!$C$14:$G$5000,4,FALSE))</f>
        <v/>
      </c>
      <c r="H7439" s="118"/>
      <c r="I7439" s="97" t="str">
        <f>IF(H7439="","",VLOOKUP(H7439,BD!B$2:C$16,2,FALSE))</f>
        <v/>
      </c>
      <c r="J7439" s="98"/>
      <c r="K7439" s="135" t="str">
        <f t="shared" si="244"/>
        <v/>
      </c>
      <c r="L7439" s="99" t="str">
        <f t="shared" ca="1" si="245"/>
        <v>-</v>
      </c>
      <c r="M7439" s="93" t="str">
        <f>IF(E7439="","",VLOOKUP(E7439,[1]PROJECTES!$C$14:$Z$5000,21,FALSE))</f>
        <v/>
      </c>
      <c r="N7439" s="100"/>
      <c r="O7439" s="72" t="s">
        <v>229</v>
      </c>
      <c r="P7439" s="101"/>
      <c r="Q7439" s="132"/>
      <c r="R7439" s="102"/>
      <c r="S7439" s="91"/>
    </row>
    <row r="7440" spans="1:19" s="104" customFormat="1" ht="12.75" customHeight="1" x14ac:dyDescent="0.25">
      <c r="A7440" s="121"/>
      <c r="B7440" s="92" t="str">
        <f>IF(E7440="","",VLOOKUP(E7440,[1]PROJECTES!$C$14:$G$5000,2,FALSE))</f>
        <v/>
      </c>
      <c r="C7440" s="121"/>
      <c r="D7440" s="93" t="str">
        <f>IF(E7440="","",VLOOKUP(E7440,[1]PROJECTES!$C$14:$G$5000,5,FALSE))</f>
        <v/>
      </c>
      <c r="E7440" s="117"/>
      <c r="F7440" s="95"/>
      <c r="G7440" s="96" t="str">
        <f>IF(E7440="","",VLOOKUP(E7440,[1]PROJECTES!$C$14:$G$5000,4,FALSE))</f>
        <v/>
      </c>
      <c r="H7440" s="118"/>
      <c r="I7440" s="97" t="str">
        <f>IF(H7440="","",VLOOKUP(H7440,BD!B$2:C$16,2,FALSE))</f>
        <v/>
      </c>
      <c r="J7440" s="98"/>
      <c r="K7440" s="135" t="str">
        <f t="shared" si="244"/>
        <v/>
      </c>
      <c r="L7440" s="99" t="str">
        <f t="shared" ca="1" si="245"/>
        <v>-</v>
      </c>
      <c r="M7440" s="93" t="str">
        <f>IF(E7440="","",VLOOKUP(E7440,[1]PROJECTES!$C$14:$Z$5000,21,FALSE))</f>
        <v/>
      </c>
      <c r="N7440" s="100"/>
      <c r="O7440" s="72" t="s">
        <v>229</v>
      </c>
      <c r="P7440" s="101"/>
      <c r="Q7440" s="132"/>
      <c r="R7440" s="102"/>
      <c r="S7440" s="91"/>
    </row>
    <row r="7441" spans="1:19" s="104" customFormat="1" ht="12.75" customHeight="1" x14ac:dyDescent="0.25">
      <c r="A7441" s="121"/>
      <c r="B7441" s="92" t="str">
        <f>IF(E7441="","",VLOOKUP(E7441,[1]PROJECTES!$C$14:$G$5000,2,FALSE))</f>
        <v/>
      </c>
      <c r="C7441" s="121"/>
      <c r="D7441" s="93" t="str">
        <f>IF(E7441="","",VLOOKUP(E7441,[1]PROJECTES!$C$14:$G$5000,5,FALSE))</f>
        <v/>
      </c>
      <c r="E7441" s="117"/>
      <c r="F7441" s="95"/>
      <c r="G7441" s="96" t="str">
        <f>IF(E7441="","",VLOOKUP(E7441,[1]PROJECTES!$C$14:$G$5000,4,FALSE))</f>
        <v/>
      </c>
      <c r="H7441" s="118"/>
      <c r="I7441" s="97" t="str">
        <f>IF(H7441="","",VLOOKUP(H7441,BD!B$2:C$16,2,FALSE))</f>
        <v/>
      </c>
      <c r="J7441" s="98"/>
      <c r="K7441" s="135" t="str">
        <f t="shared" si="244"/>
        <v/>
      </c>
      <c r="L7441" s="99" t="str">
        <f t="shared" ca="1" si="245"/>
        <v>-</v>
      </c>
      <c r="M7441" s="93" t="str">
        <f>IF(E7441="","",VLOOKUP(E7441,[1]PROJECTES!$C$14:$Z$5000,21,FALSE))</f>
        <v/>
      </c>
      <c r="N7441" s="100"/>
      <c r="O7441" s="72" t="s">
        <v>229</v>
      </c>
      <c r="P7441" s="101"/>
      <c r="Q7441" s="132"/>
      <c r="R7441" s="102"/>
      <c r="S7441" s="91"/>
    </row>
    <row r="7442" spans="1:19" s="104" customFormat="1" ht="12.75" customHeight="1" x14ac:dyDescent="0.25">
      <c r="A7442" s="121"/>
      <c r="B7442" s="92" t="str">
        <f>IF(E7442="","",VLOOKUP(E7442,[1]PROJECTES!$C$14:$G$5000,2,FALSE))</f>
        <v/>
      </c>
      <c r="C7442" s="121"/>
      <c r="D7442" s="93" t="str">
        <f>IF(E7442="","",VLOOKUP(E7442,[1]PROJECTES!$C$14:$G$5000,5,FALSE))</f>
        <v/>
      </c>
      <c r="E7442" s="117"/>
      <c r="F7442" s="95"/>
      <c r="G7442" s="96" t="str">
        <f>IF(E7442="","",VLOOKUP(E7442,[1]PROJECTES!$C$14:$G$5000,4,FALSE))</f>
        <v/>
      </c>
      <c r="H7442" s="118"/>
      <c r="I7442" s="97" t="str">
        <f>IF(H7442="","",VLOOKUP(H7442,BD!B$2:C$16,2,FALSE))</f>
        <v/>
      </c>
      <c r="J7442" s="98"/>
      <c r="K7442" s="135" t="str">
        <f t="shared" si="244"/>
        <v/>
      </c>
      <c r="L7442" s="99" t="str">
        <f t="shared" ca="1" si="245"/>
        <v>-</v>
      </c>
      <c r="M7442" s="93" t="str">
        <f>IF(E7442="","",VLOOKUP(E7442,[1]PROJECTES!$C$14:$Z$5000,21,FALSE))</f>
        <v/>
      </c>
      <c r="N7442" s="100"/>
      <c r="O7442" s="72" t="s">
        <v>229</v>
      </c>
      <c r="P7442" s="101"/>
      <c r="Q7442" s="132"/>
      <c r="R7442" s="102"/>
      <c r="S7442" s="91"/>
    </row>
    <row r="7443" spans="1:19" s="104" customFormat="1" ht="12.75" customHeight="1" x14ac:dyDescent="0.25">
      <c r="A7443" s="121"/>
      <c r="B7443" s="92" t="str">
        <f>IF(E7443="","",VLOOKUP(E7443,[1]PROJECTES!$C$14:$G$5000,2,FALSE))</f>
        <v/>
      </c>
      <c r="C7443" s="121"/>
      <c r="D7443" s="93" t="str">
        <f>IF(E7443="","",VLOOKUP(E7443,[1]PROJECTES!$C$14:$G$5000,5,FALSE))</f>
        <v/>
      </c>
      <c r="E7443" s="117"/>
      <c r="F7443" s="95"/>
      <c r="G7443" s="96" t="str">
        <f>IF(E7443="","",VLOOKUP(E7443,[1]PROJECTES!$C$14:$G$5000,4,FALSE))</f>
        <v/>
      </c>
      <c r="H7443" s="118"/>
      <c r="I7443" s="97" t="str">
        <f>IF(H7443="","",VLOOKUP(H7443,BD!B$2:C$16,2,FALSE))</f>
        <v/>
      </c>
      <c r="J7443" s="98"/>
      <c r="K7443" s="135" t="str">
        <f t="shared" si="244"/>
        <v/>
      </c>
      <c r="L7443" s="99" t="str">
        <f t="shared" ca="1" si="245"/>
        <v>-</v>
      </c>
      <c r="M7443" s="93" t="str">
        <f>IF(E7443="","",VLOOKUP(E7443,[1]PROJECTES!$C$14:$Z$5000,21,FALSE))</f>
        <v/>
      </c>
      <c r="N7443" s="100"/>
      <c r="O7443" s="72" t="s">
        <v>229</v>
      </c>
      <c r="P7443" s="101"/>
      <c r="Q7443" s="132"/>
      <c r="R7443" s="102"/>
      <c r="S7443" s="91"/>
    </row>
    <row r="7444" spans="1:19" s="104" customFormat="1" ht="12.75" customHeight="1" x14ac:dyDescent="0.25">
      <c r="A7444" s="121"/>
      <c r="B7444" s="92" t="str">
        <f>IF(E7444="","",VLOOKUP(E7444,[1]PROJECTES!$C$14:$G$5000,2,FALSE))</f>
        <v/>
      </c>
      <c r="C7444" s="121"/>
      <c r="D7444" s="93" t="str">
        <f>IF(E7444="","",VLOOKUP(E7444,[1]PROJECTES!$C$14:$G$5000,5,FALSE))</f>
        <v/>
      </c>
      <c r="E7444" s="117"/>
      <c r="F7444" s="95"/>
      <c r="G7444" s="96" t="str">
        <f>IF(E7444="","",VLOOKUP(E7444,[1]PROJECTES!$C$14:$G$5000,4,FALSE))</f>
        <v/>
      </c>
      <c r="H7444" s="118"/>
      <c r="I7444" s="97" t="str">
        <f>IF(H7444="","",VLOOKUP(H7444,BD!B$2:C$16,2,FALSE))</f>
        <v/>
      </c>
      <c r="J7444" s="98"/>
      <c r="K7444" s="135" t="str">
        <f t="shared" si="244"/>
        <v/>
      </c>
      <c r="L7444" s="99" t="str">
        <f t="shared" ca="1" si="245"/>
        <v>-</v>
      </c>
      <c r="M7444" s="93" t="str">
        <f>IF(E7444="","",VLOOKUP(E7444,[1]PROJECTES!$C$14:$Z$5000,21,FALSE))</f>
        <v/>
      </c>
      <c r="N7444" s="100"/>
      <c r="O7444" s="72" t="s">
        <v>229</v>
      </c>
      <c r="P7444" s="101"/>
      <c r="Q7444" s="132"/>
      <c r="R7444" s="102"/>
      <c r="S7444" s="91"/>
    </row>
    <row r="7445" spans="1:19" s="104" customFormat="1" ht="12.75" customHeight="1" x14ac:dyDescent="0.25">
      <c r="A7445" s="121"/>
      <c r="B7445" s="92" t="str">
        <f>IF(E7445="","",VLOOKUP(E7445,[1]PROJECTES!$C$14:$G$5000,2,FALSE))</f>
        <v/>
      </c>
      <c r="C7445" s="121"/>
      <c r="D7445" s="93" t="str">
        <f>IF(E7445="","",VLOOKUP(E7445,[1]PROJECTES!$C$14:$G$5000,5,FALSE))</f>
        <v/>
      </c>
      <c r="E7445" s="117"/>
      <c r="F7445" s="95"/>
      <c r="G7445" s="96" t="str">
        <f>IF(E7445="","",VLOOKUP(E7445,[1]PROJECTES!$C$14:$G$5000,4,FALSE))</f>
        <v/>
      </c>
      <c r="H7445" s="118"/>
      <c r="I7445" s="97" t="str">
        <f>IF(H7445="","",VLOOKUP(H7445,BD!B$2:C$16,2,FALSE))</f>
        <v/>
      </c>
      <c r="J7445" s="98"/>
      <c r="K7445" s="135" t="str">
        <f t="shared" si="244"/>
        <v/>
      </c>
      <c r="L7445" s="99" t="str">
        <f t="shared" ca="1" si="245"/>
        <v>-</v>
      </c>
      <c r="M7445" s="93" t="str">
        <f>IF(E7445="","",VLOOKUP(E7445,[1]PROJECTES!$C$14:$Z$5000,21,FALSE))</f>
        <v/>
      </c>
      <c r="N7445" s="100"/>
      <c r="O7445" s="72" t="s">
        <v>229</v>
      </c>
      <c r="P7445" s="101"/>
      <c r="Q7445" s="132"/>
      <c r="R7445" s="102"/>
      <c r="S7445" s="91"/>
    </row>
    <row r="7446" spans="1:19" s="104" customFormat="1" ht="12.75" customHeight="1" x14ac:dyDescent="0.25">
      <c r="A7446" s="121"/>
      <c r="B7446" s="92" t="str">
        <f>IF(E7446="","",VLOOKUP(E7446,[1]PROJECTES!$C$14:$G$5000,2,FALSE))</f>
        <v/>
      </c>
      <c r="C7446" s="121"/>
      <c r="D7446" s="93" t="str">
        <f>IF(E7446="","",VLOOKUP(E7446,[1]PROJECTES!$C$14:$G$5000,5,FALSE))</f>
        <v/>
      </c>
      <c r="E7446" s="117"/>
      <c r="F7446" s="95"/>
      <c r="G7446" s="96" t="str">
        <f>IF(E7446="","",VLOOKUP(E7446,[1]PROJECTES!$C$14:$G$5000,4,FALSE))</f>
        <v/>
      </c>
      <c r="H7446" s="118"/>
      <c r="I7446" s="97" t="str">
        <f>IF(H7446="","",VLOOKUP(H7446,BD!B$2:C$16,2,FALSE))</f>
        <v/>
      </c>
      <c r="J7446" s="98"/>
      <c r="K7446" s="135" t="str">
        <f t="shared" si="244"/>
        <v/>
      </c>
      <c r="L7446" s="99" t="str">
        <f t="shared" ca="1" si="245"/>
        <v>-</v>
      </c>
      <c r="M7446" s="93" t="str">
        <f>IF(E7446="","",VLOOKUP(E7446,[1]PROJECTES!$C$14:$Z$5000,21,FALSE))</f>
        <v/>
      </c>
      <c r="N7446" s="100"/>
      <c r="O7446" s="72" t="s">
        <v>229</v>
      </c>
      <c r="P7446" s="101"/>
      <c r="Q7446" s="132"/>
      <c r="R7446" s="102"/>
      <c r="S7446" s="91"/>
    </row>
    <row r="7447" spans="1:19" s="104" customFormat="1" ht="12.75" customHeight="1" x14ac:dyDescent="0.25">
      <c r="A7447" s="121"/>
      <c r="B7447" s="92" t="str">
        <f>IF(E7447="","",VLOOKUP(E7447,[1]PROJECTES!$C$14:$G$5000,2,FALSE))</f>
        <v/>
      </c>
      <c r="C7447" s="121"/>
      <c r="D7447" s="93" t="str">
        <f>IF(E7447="","",VLOOKUP(E7447,[1]PROJECTES!$C$14:$G$5000,5,FALSE))</f>
        <v/>
      </c>
      <c r="E7447" s="117"/>
      <c r="F7447" s="95"/>
      <c r="G7447" s="96" t="str">
        <f>IF(E7447="","",VLOOKUP(E7447,[1]PROJECTES!$C$14:$G$5000,4,FALSE))</f>
        <v/>
      </c>
      <c r="H7447" s="118"/>
      <c r="I7447" s="97" t="str">
        <f>IF(H7447="","",VLOOKUP(H7447,BD!B$2:C$16,2,FALSE))</f>
        <v/>
      </c>
      <c r="J7447" s="98"/>
      <c r="K7447" s="135" t="str">
        <f t="shared" si="244"/>
        <v/>
      </c>
      <c r="L7447" s="99" t="str">
        <f t="shared" ca="1" si="245"/>
        <v>-</v>
      </c>
      <c r="M7447" s="93" t="str">
        <f>IF(E7447="","",VLOOKUP(E7447,[1]PROJECTES!$C$14:$Z$5000,21,FALSE))</f>
        <v/>
      </c>
      <c r="N7447" s="100"/>
      <c r="O7447" s="72" t="s">
        <v>229</v>
      </c>
      <c r="P7447" s="101"/>
      <c r="Q7447" s="132"/>
      <c r="R7447" s="102"/>
      <c r="S7447" s="91"/>
    </row>
    <row r="7448" spans="1:19" s="104" customFormat="1" ht="12.75" customHeight="1" x14ac:dyDescent="0.25">
      <c r="A7448" s="121"/>
      <c r="B7448" s="92" t="str">
        <f>IF(E7448="","",VLOOKUP(E7448,[1]PROJECTES!$C$14:$G$5000,2,FALSE))</f>
        <v/>
      </c>
      <c r="C7448" s="121"/>
      <c r="D7448" s="93" t="str">
        <f>IF(E7448="","",VLOOKUP(E7448,[1]PROJECTES!$C$14:$G$5000,5,FALSE))</f>
        <v/>
      </c>
      <c r="E7448" s="117"/>
      <c r="F7448" s="95"/>
      <c r="G7448" s="96" t="str">
        <f>IF(E7448="","",VLOOKUP(E7448,[1]PROJECTES!$C$14:$G$5000,4,FALSE))</f>
        <v/>
      </c>
      <c r="H7448" s="118"/>
      <c r="I7448" s="97" t="str">
        <f>IF(H7448="","",VLOOKUP(H7448,BD!B$2:C$16,2,FALSE))</f>
        <v/>
      </c>
      <c r="J7448" s="98"/>
      <c r="K7448" s="135" t="str">
        <f t="shared" si="244"/>
        <v/>
      </c>
      <c r="L7448" s="99" t="str">
        <f t="shared" ca="1" si="245"/>
        <v>-</v>
      </c>
      <c r="M7448" s="93" t="str">
        <f>IF(E7448="","",VLOOKUP(E7448,[1]PROJECTES!$C$14:$Z$5000,21,FALSE))</f>
        <v/>
      </c>
      <c r="N7448" s="100"/>
      <c r="O7448" s="72" t="s">
        <v>229</v>
      </c>
      <c r="P7448" s="101"/>
      <c r="Q7448" s="132"/>
      <c r="R7448" s="102"/>
      <c r="S7448" s="91"/>
    </row>
    <row r="7449" spans="1:19" s="104" customFormat="1" ht="12.75" customHeight="1" x14ac:dyDescent="0.25">
      <c r="A7449" s="121"/>
      <c r="B7449" s="92" t="str">
        <f>IF(E7449="","",VLOOKUP(E7449,[1]PROJECTES!$C$14:$G$5000,2,FALSE))</f>
        <v/>
      </c>
      <c r="C7449" s="121"/>
      <c r="D7449" s="93" t="str">
        <f>IF(E7449="","",VLOOKUP(E7449,[1]PROJECTES!$C$14:$G$5000,5,FALSE))</f>
        <v/>
      </c>
      <c r="E7449" s="117"/>
      <c r="F7449" s="95"/>
      <c r="G7449" s="96" t="str">
        <f>IF(E7449="","",VLOOKUP(E7449,[1]PROJECTES!$C$14:$G$5000,4,FALSE))</f>
        <v/>
      </c>
      <c r="H7449" s="118"/>
      <c r="I7449" s="97" t="str">
        <f>IF(H7449="","",VLOOKUP(H7449,BD!B$2:C$16,2,FALSE))</f>
        <v/>
      </c>
      <c r="J7449" s="98"/>
      <c r="K7449" s="135" t="str">
        <f t="shared" si="244"/>
        <v/>
      </c>
      <c r="L7449" s="99" t="str">
        <f t="shared" ca="1" si="245"/>
        <v>-</v>
      </c>
      <c r="M7449" s="93" t="str">
        <f>IF(E7449="","",VLOOKUP(E7449,[1]PROJECTES!$C$14:$Z$5000,21,FALSE))</f>
        <v/>
      </c>
      <c r="N7449" s="100"/>
      <c r="O7449" s="72" t="s">
        <v>229</v>
      </c>
      <c r="P7449" s="101"/>
      <c r="Q7449" s="132"/>
      <c r="R7449" s="102"/>
      <c r="S7449" s="91"/>
    </row>
    <row r="7450" spans="1:19" s="104" customFormat="1" ht="12.75" customHeight="1" x14ac:dyDescent="0.25">
      <c r="A7450" s="121"/>
      <c r="B7450" s="92" t="str">
        <f>IF(E7450="","",VLOOKUP(E7450,[1]PROJECTES!$C$14:$G$5000,2,FALSE))</f>
        <v/>
      </c>
      <c r="C7450" s="121"/>
      <c r="D7450" s="93" t="str">
        <f>IF(E7450="","",VLOOKUP(E7450,[1]PROJECTES!$C$14:$G$5000,5,FALSE))</f>
        <v/>
      </c>
      <c r="E7450" s="117"/>
      <c r="F7450" s="95"/>
      <c r="G7450" s="96" t="str">
        <f>IF(E7450="","",VLOOKUP(E7450,[1]PROJECTES!$C$14:$G$5000,4,FALSE))</f>
        <v/>
      </c>
      <c r="H7450" s="118"/>
      <c r="I7450" s="97" t="str">
        <f>IF(H7450="","",VLOOKUP(H7450,BD!B$2:C$16,2,FALSE))</f>
        <v/>
      </c>
      <c r="J7450" s="98"/>
      <c r="K7450" s="135" t="str">
        <f t="shared" si="244"/>
        <v/>
      </c>
      <c r="L7450" s="99" t="str">
        <f t="shared" ca="1" si="245"/>
        <v>-</v>
      </c>
      <c r="M7450" s="93" t="str">
        <f>IF(E7450="","",VLOOKUP(E7450,[1]PROJECTES!$C$14:$Z$5000,21,FALSE))</f>
        <v/>
      </c>
      <c r="N7450" s="100"/>
      <c r="O7450" s="72" t="s">
        <v>229</v>
      </c>
      <c r="P7450" s="101"/>
      <c r="Q7450" s="132"/>
      <c r="R7450" s="102"/>
      <c r="S7450" s="91"/>
    </row>
    <row r="7451" spans="1:19" s="104" customFormat="1" ht="12.75" customHeight="1" x14ac:dyDescent="0.25">
      <c r="A7451" s="121"/>
      <c r="B7451" s="92" t="str">
        <f>IF(E7451="","",VLOOKUP(E7451,[1]PROJECTES!$C$14:$G$5000,2,FALSE))</f>
        <v/>
      </c>
      <c r="C7451" s="121"/>
      <c r="D7451" s="93" t="str">
        <f>IF(E7451="","",VLOOKUP(E7451,[1]PROJECTES!$C$14:$G$5000,5,FALSE))</f>
        <v/>
      </c>
      <c r="E7451" s="117"/>
      <c r="F7451" s="95"/>
      <c r="G7451" s="96" t="str">
        <f>IF(E7451="","",VLOOKUP(E7451,[1]PROJECTES!$C$14:$G$5000,4,FALSE))</f>
        <v/>
      </c>
      <c r="H7451" s="118"/>
      <c r="I7451" s="97" t="str">
        <f>IF(H7451="","",VLOOKUP(H7451,BD!B$2:C$16,2,FALSE))</f>
        <v/>
      </c>
      <c r="J7451" s="98"/>
      <c r="K7451" s="135" t="str">
        <f t="shared" si="244"/>
        <v/>
      </c>
      <c r="L7451" s="99" t="str">
        <f t="shared" ca="1" si="245"/>
        <v>-</v>
      </c>
      <c r="M7451" s="93" t="str">
        <f>IF(E7451="","",VLOOKUP(E7451,[1]PROJECTES!$C$14:$Z$5000,21,FALSE))</f>
        <v/>
      </c>
      <c r="N7451" s="100"/>
      <c r="O7451" s="72" t="s">
        <v>229</v>
      </c>
      <c r="P7451" s="101"/>
      <c r="Q7451" s="132"/>
      <c r="R7451" s="102"/>
      <c r="S7451" s="91"/>
    </row>
    <row r="7452" spans="1:19" s="104" customFormat="1" ht="12.75" customHeight="1" x14ac:dyDescent="0.25">
      <c r="A7452" s="121"/>
      <c r="B7452" s="92" t="str">
        <f>IF(E7452="","",VLOOKUP(E7452,[1]PROJECTES!$C$14:$G$5000,2,FALSE))</f>
        <v/>
      </c>
      <c r="C7452" s="121"/>
      <c r="D7452" s="93" t="str">
        <f>IF(E7452="","",VLOOKUP(E7452,[1]PROJECTES!$C$14:$G$5000,5,FALSE))</f>
        <v/>
      </c>
      <c r="E7452" s="117"/>
      <c r="F7452" s="95"/>
      <c r="G7452" s="96" t="str">
        <f>IF(E7452="","",VLOOKUP(E7452,[1]PROJECTES!$C$14:$G$5000,4,FALSE))</f>
        <v/>
      </c>
      <c r="H7452" s="118"/>
      <c r="I7452" s="97" t="str">
        <f>IF(H7452="","",VLOOKUP(H7452,BD!B$2:C$16,2,FALSE))</f>
        <v/>
      </c>
      <c r="J7452" s="98"/>
      <c r="K7452" s="135" t="str">
        <f t="shared" si="244"/>
        <v/>
      </c>
      <c r="L7452" s="99" t="str">
        <f t="shared" ca="1" si="245"/>
        <v>-</v>
      </c>
      <c r="M7452" s="93" t="str">
        <f>IF(E7452="","",VLOOKUP(E7452,[1]PROJECTES!$C$14:$Z$5000,21,FALSE))</f>
        <v/>
      </c>
      <c r="N7452" s="100"/>
      <c r="O7452" s="72" t="s">
        <v>229</v>
      </c>
      <c r="P7452" s="101"/>
      <c r="Q7452" s="132"/>
      <c r="R7452" s="102"/>
      <c r="S7452" s="91"/>
    </row>
    <row r="7453" spans="1:19" s="104" customFormat="1" ht="12.75" customHeight="1" x14ac:dyDescent="0.25">
      <c r="A7453" s="121"/>
      <c r="B7453" s="92" t="str">
        <f>IF(E7453="","",VLOOKUP(E7453,[1]PROJECTES!$C$14:$G$5000,2,FALSE))</f>
        <v/>
      </c>
      <c r="C7453" s="121"/>
      <c r="D7453" s="93" t="str">
        <f>IF(E7453="","",VLOOKUP(E7453,[1]PROJECTES!$C$14:$G$5000,5,FALSE))</f>
        <v/>
      </c>
      <c r="E7453" s="117"/>
      <c r="F7453" s="95"/>
      <c r="G7453" s="96" t="str">
        <f>IF(E7453="","",VLOOKUP(E7453,[1]PROJECTES!$C$14:$G$5000,4,FALSE))</f>
        <v/>
      </c>
      <c r="H7453" s="118"/>
      <c r="I7453" s="97" t="str">
        <f>IF(H7453="","",VLOOKUP(H7453,BD!B$2:C$16,2,FALSE))</f>
        <v/>
      </c>
      <c r="J7453" s="98"/>
      <c r="K7453" s="135" t="str">
        <f t="shared" si="244"/>
        <v/>
      </c>
      <c r="L7453" s="99" t="str">
        <f t="shared" ca="1" si="245"/>
        <v>-</v>
      </c>
      <c r="M7453" s="93" t="str">
        <f>IF(E7453="","",VLOOKUP(E7453,[1]PROJECTES!$C$14:$Z$5000,21,FALSE))</f>
        <v/>
      </c>
      <c r="N7453" s="100"/>
      <c r="O7453" s="72" t="s">
        <v>229</v>
      </c>
      <c r="P7453" s="101"/>
      <c r="Q7453" s="132"/>
      <c r="R7453" s="102"/>
      <c r="S7453" s="91"/>
    </row>
    <row r="7454" spans="1:19" s="104" customFormat="1" ht="12.75" customHeight="1" x14ac:dyDescent="0.25">
      <c r="A7454" s="121"/>
      <c r="B7454" s="92" t="str">
        <f>IF(E7454="","",VLOOKUP(E7454,[1]PROJECTES!$C$14:$G$5000,2,FALSE))</f>
        <v/>
      </c>
      <c r="C7454" s="121"/>
      <c r="D7454" s="93" t="str">
        <f>IF(E7454="","",VLOOKUP(E7454,[1]PROJECTES!$C$14:$G$5000,5,FALSE))</f>
        <v/>
      </c>
      <c r="E7454" s="117"/>
      <c r="F7454" s="95"/>
      <c r="G7454" s="96" t="str">
        <f>IF(E7454="","",VLOOKUP(E7454,[1]PROJECTES!$C$14:$G$5000,4,FALSE))</f>
        <v/>
      </c>
      <c r="H7454" s="118"/>
      <c r="I7454" s="97" t="str">
        <f>IF(H7454="","",VLOOKUP(H7454,BD!B$2:C$16,2,FALSE))</f>
        <v/>
      </c>
      <c r="J7454" s="98"/>
      <c r="K7454" s="135" t="str">
        <f t="shared" si="244"/>
        <v/>
      </c>
      <c r="L7454" s="99" t="str">
        <f t="shared" ca="1" si="245"/>
        <v>-</v>
      </c>
      <c r="M7454" s="93" t="str">
        <f>IF(E7454="","",VLOOKUP(E7454,[1]PROJECTES!$C$14:$Z$5000,21,FALSE))</f>
        <v/>
      </c>
      <c r="N7454" s="100"/>
      <c r="O7454" s="72" t="s">
        <v>229</v>
      </c>
      <c r="P7454" s="101"/>
      <c r="Q7454" s="132"/>
      <c r="R7454" s="102"/>
      <c r="S7454" s="91"/>
    </row>
    <row r="7455" spans="1:19" s="104" customFormat="1" ht="12.75" customHeight="1" x14ac:dyDescent="0.25">
      <c r="A7455" s="121"/>
      <c r="B7455" s="92" t="str">
        <f>IF(E7455="","",VLOOKUP(E7455,[1]PROJECTES!$C$14:$G$5000,2,FALSE))</f>
        <v/>
      </c>
      <c r="C7455" s="121"/>
      <c r="D7455" s="93" t="str">
        <f>IF(E7455="","",VLOOKUP(E7455,[1]PROJECTES!$C$14:$G$5000,5,FALSE))</f>
        <v/>
      </c>
      <c r="E7455" s="117"/>
      <c r="F7455" s="95"/>
      <c r="G7455" s="96" t="str">
        <f>IF(E7455="","",VLOOKUP(E7455,[1]PROJECTES!$C$14:$G$5000,4,FALSE))</f>
        <v/>
      </c>
      <c r="H7455" s="118"/>
      <c r="I7455" s="97" t="str">
        <f>IF(H7455="","",VLOOKUP(H7455,BD!B$2:C$16,2,FALSE))</f>
        <v/>
      </c>
      <c r="J7455" s="98"/>
      <c r="K7455" s="135" t="str">
        <f t="shared" si="244"/>
        <v/>
      </c>
      <c r="L7455" s="99" t="str">
        <f t="shared" ca="1" si="245"/>
        <v>-</v>
      </c>
      <c r="M7455" s="93" t="str">
        <f>IF(E7455="","",VLOOKUP(E7455,[1]PROJECTES!$C$14:$Z$5000,21,FALSE))</f>
        <v/>
      </c>
      <c r="N7455" s="100"/>
      <c r="O7455" s="72" t="s">
        <v>229</v>
      </c>
      <c r="P7455" s="101"/>
      <c r="Q7455" s="132"/>
      <c r="R7455" s="102"/>
      <c r="S7455" s="91"/>
    </row>
    <row r="7456" spans="1:19" s="104" customFormat="1" ht="12.75" customHeight="1" x14ac:dyDescent="0.25">
      <c r="A7456" s="121"/>
      <c r="B7456" s="92" t="str">
        <f>IF(E7456="","",VLOOKUP(E7456,[1]PROJECTES!$C$14:$G$5000,2,FALSE))</f>
        <v/>
      </c>
      <c r="C7456" s="121"/>
      <c r="D7456" s="93" t="str">
        <f>IF(E7456="","",VLOOKUP(E7456,[1]PROJECTES!$C$14:$G$5000,5,FALSE))</f>
        <v/>
      </c>
      <c r="E7456" s="117"/>
      <c r="F7456" s="95"/>
      <c r="G7456" s="96" t="str">
        <f>IF(E7456="","",VLOOKUP(E7456,[1]PROJECTES!$C$14:$G$5000,4,FALSE))</f>
        <v/>
      </c>
      <c r="H7456" s="118"/>
      <c r="I7456" s="97" t="str">
        <f>IF(H7456="","",VLOOKUP(H7456,BD!B$2:C$16,2,FALSE))</f>
        <v/>
      </c>
      <c r="J7456" s="98"/>
      <c r="K7456" s="135" t="str">
        <f t="shared" si="244"/>
        <v/>
      </c>
      <c r="L7456" s="99" t="str">
        <f t="shared" ca="1" si="245"/>
        <v>-</v>
      </c>
      <c r="M7456" s="93" t="str">
        <f>IF(E7456="","",VLOOKUP(E7456,[1]PROJECTES!$C$14:$Z$5000,21,FALSE))</f>
        <v/>
      </c>
      <c r="N7456" s="100"/>
      <c r="O7456" s="72" t="s">
        <v>229</v>
      </c>
      <c r="P7456" s="101"/>
      <c r="Q7456" s="132"/>
      <c r="R7456" s="102"/>
      <c r="S7456" s="91"/>
    </row>
    <row r="7457" spans="1:19" s="104" customFormat="1" ht="12.75" customHeight="1" x14ac:dyDescent="0.25">
      <c r="A7457" s="121"/>
      <c r="B7457" s="92" t="str">
        <f>IF(E7457="","",VLOOKUP(E7457,[1]PROJECTES!$C$14:$G$5000,2,FALSE))</f>
        <v/>
      </c>
      <c r="C7457" s="121"/>
      <c r="D7457" s="93" t="str">
        <f>IF(E7457="","",VLOOKUP(E7457,[1]PROJECTES!$C$14:$G$5000,5,FALSE))</f>
        <v/>
      </c>
      <c r="E7457" s="117"/>
      <c r="F7457" s="95"/>
      <c r="G7457" s="96" t="str">
        <f>IF(E7457="","",VLOOKUP(E7457,[1]PROJECTES!$C$14:$G$5000,4,FALSE))</f>
        <v/>
      </c>
      <c r="H7457" s="118"/>
      <c r="I7457" s="97" t="str">
        <f>IF(H7457="","",VLOOKUP(H7457,BD!B$2:C$16,2,FALSE))</f>
        <v/>
      </c>
      <c r="J7457" s="98"/>
      <c r="K7457" s="135" t="str">
        <f t="shared" si="244"/>
        <v/>
      </c>
      <c r="L7457" s="99" t="str">
        <f t="shared" ca="1" si="245"/>
        <v>-</v>
      </c>
      <c r="M7457" s="93" t="str">
        <f>IF(E7457="","",VLOOKUP(E7457,[1]PROJECTES!$C$14:$Z$5000,21,FALSE))</f>
        <v/>
      </c>
      <c r="N7457" s="100"/>
      <c r="O7457" s="72" t="s">
        <v>229</v>
      </c>
      <c r="P7457" s="101"/>
      <c r="Q7457" s="132"/>
      <c r="R7457" s="102"/>
      <c r="S7457" s="91"/>
    </row>
    <row r="7458" spans="1:19" s="104" customFormat="1" ht="12.75" customHeight="1" x14ac:dyDescent="0.25">
      <c r="A7458" s="121"/>
      <c r="B7458" s="92" t="str">
        <f>IF(E7458="","",VLOOKUP(E7458,[1]PROJECTES!$C$14:$G$5000,2,FALSE))</f>
        <v/>
      </c>
      <c r="C7458" s="121"/>
      <c r="D7458" s="93" t="str">
        <f>IF(E7458="","",VLOOKUP(E7458,[1]PROJECTES!$C$14:$G$5000,5,FALSE))</f>
        <v/>
      </c>
      <c r="E7458" s="117"/>
      <c r="F7458" s="95"/>
      <c r="G7458" s="96" t="str">
        <f>IF(E7458="","",VLOOKUP(E7458,[1]PROJECTES!$C$14:$G$5000,4,FALSE))</f>
        <v/>
      </c>
      <c r="H7458" s="118"/>
      <c r="I7458" s="97" t="str">
        <f>IF(H7458="","",VLOOKUP(H7458,BD!B$2:C$16,2,FALSE))</f>
        <v/>
      </c>
      <c r="J7458" s="98"/>
      <c r="K7458" s="135" t="str">
        <f t="shared" si="244"/>
        <v/>
      </c>
      <c r="L7458" s="99" t="str">
        <f t="shared" ca="1" si="245"/>
        <v>-</v>
      </c>
      <c r="M7458" s="93" t="str">
        <f>IF(E7458="","",VLOOKUP(E7458,[1]PROJECTES!$C$14:$Z$5000,21,FALSE))</f>
        <v/>
      </c>
      <c r="N7458" s="100"/>
      <c r="O7458" s="72" t="s">
        <v>229</v>
      </c>
      <c r="P7458" s="101"/>
      <c r="Q7458" s="132"/>
      <c r="R7458" s="102"/>
      <c r="S7458" s="91"/>
    </row>
    <row r="7459" spans="1:19" s="104" customFormat="1" ht="12.75" customHeight="1" x14ac:dyDescent="0.25">
      <c r="A7459" s="121"/>
      <c r="B7459" s="92" t="str">
        <f>IF(E7459="","",VLOOKUP(E7459,[1]PROJECTES!$C$14:$G$5000,2,FALSE))</f>
        <v/>
      </c>
      <c r="C7459" s="121"/>
      <c r="D7459" s="93" t="str">
        <f>IF(E7459="","",VLOOKUP(E7459,[1]PROJECTES!$C$14:$G$5000,5,FALSE))</f>
        <v/>
      </c>
      <c r="E7459" s="117"/>
      <c r="F7459" s="95"/>
      <c r="G7459" s="96" t="str">
        <f>IF(E7459="","",VLOOKUP(E7459,[1]PROJECTES!$C$14:$G$5000,4,FALSE))</f>
        <v/>
      </c>
      <c r="H7459" s="118"/>
      <c r="I7459" s="97" t="str">
        <f>IF(H7459="","",VLOOKUP(H7459,BD!B$2:C$16,2,FALSE))</f>
        <v/>
      </c>
      <c r="J7459" s="98"/>
      <c r="K7459" s="135" t="str">
        <f t="shared" si="244"/>
        <v/>
      </c>
      <c r="L7459" s="99" t="str">
        <f t="shared" ca="1" si="245"/>
        <v>-</v>
      </c>
      <c r="M7459" s="93" t="str">
        <f>IF(E7459="","",VLOOKUP(E7459,[1]PROJECTES!$C$14:$Z$5000,21,FALSE))</f>
        <v/>
      </c>
      <c r="N7459" s="100"/>
      <c r="O7459" s="72" t="s">
        <v>229</v>
      </c>
      <c r="P7459" s="101"/>
      <c r="Q7459" s="132"/>
      <c r="R7459" s="102"/>
      <c r="S7459" s="91"/>
    </row>
    <row r="7460" spans="1:19" s="104" customFormat="1" ht="12.75" customHeight="1" x14ac:dyDescent="0.25">
      <c r="A7460" s="121"/>
      <c r="B7460" s="92" t="str">
        <f>IF(E7460="","",VLOOKUP(E7460,[1]PROJECTES!$C$14:$G$5000,2,FALSE))</f>
        <v/>
      </c>
      <c r="C7460" s="121"/>
      <c r="D7460" s="93" t="str">
        <f>IF(E7460="","",VLOOKUP(E7460,[1]PROJECTES!$C$14:$G$5000,5,FALSE))</f>
        <v/>
      </c>
      <c r="E7460" s="117"/>
      <c r="F7460" s="95"/>
      <c r="G7460" s="96" t="str">
        <f>IF(E7460="","",VLOOKUP(E7460,[1]PROJECTES!$C$14:$G$5000,4,FALSE))</f>
        <v/>
      </c>
      <c r="H7460" s="118"/>
      <c r="I7460" s="97" t="str">
        <f>IF(H7460="","",VLOOKUP(H7460,BD!B$2:C$16,2,FALSE))</f>
        <v/>
      </c>
      <c r="J7460" s="98"/>
      <c r="K7460" s="135" t="str">
        <f t="shared" si="244"/>
        <v/>
      </c>
      <c r="L7460" s="99" t="str">
        <f t="shared" ca="1" si="245"/>
        <v>-</v>
      </c>
      <c r="M7460" s="93" t="str">
        <f>IF(E7460="","",VLOOKUP(E7460,[1]PROJECTES!$C$14:$Z$5000,21,FALSE))</f>
        <v/>
      </c>
      <c r="N7460" s="100"/>
      <c r="O7460" s="72" t="s">
        <v>229</v>
      </c>
      <c r="P7460" s="101"/>
      <c r="Q7460" s="132"/>
      <c r="R7460" s="102"/>
      <c r="S7460" s="91"/>
    </row>
    <row r="7461" spans="1:19" s="104" customFormat="1" ht="12.75" customHeight="1" x14ac:dyDescent="0.25">
      <c r="A7461" s="121"/>
      <c r="B7461" s="92" t="str">
        <f>IF(E7461="","",VLOOKUP(E7461,[1]PROJECTES!$C$14:$G$5000,2,FALSE))</f>
        <v/>
      </c>
      <c r="C7461" s="121"/>
      <c r="D7461" s="93" t="str">
        <f>IF(E7461="","",VLOOKUP(E7461,[1]PROJECTES!$C$14:$G$5000,5,FALSE))</f>
        <v/>
      </c>
      <c r="E7461" s="117"/>
      <c r="F7461" s="95"/>
      <c r="G7461" s="96" t="str">
        <f>IF(E7461="","",VLOOKUP(E7461,[1]PROJECTES!$C$14:$G$5000,4,FALSE))</f>
        <v/>
      </c>
      <c r="H7461" s="118"/>
      <c r="I7461" s="97" t="str">
        <f>IF(H7461="","",VLOOKUP(H7461,BD!B$2:C$16,2,FALSE))</f>
        <v/>
      </c>
      <c r="J7461" s="98"/>
      <c r="K7461" s="135" t="str">
        <f t="shared" si="244"/>
        <v/>
      </c>
      <c r="L7461" s="99" t="str">
        <f t="shared" ca="1" si="245"/>
        <v>-</v>
      </c>
      <c r="M7461" s="93" t="str">
        <f>IF(E7461="","",VLOOKUP(E7461,[1]PROJECTES!$C$14:$Z$5000,21,FALSE))</f>
        <v/>
      </c>
      <c r="N7461" s="100"/>
      <c r="O7461" s="72" t="s">
        <v>229</v>
      </c>
      <c r="P7461" s="101"/>
      <c r="Q7461" s="132"/>
      <c r="R7461" s="102"/>
      <c r="S7461" s="91"/>
    </row>
    <row r="7462" spans="1:19" s="104" customFormat="1" ht="12.75" customHeight="1" x14ac:dyDescent="0.25">
      <c r="A7462" s="121"/>
      <c r="B7462" s="92" t="str">
        <f>IF(E7462="","",VLOOKUP(E7462,[1]PROJECTES!$C$14:$G$5000,2,FALSE))</f>
        <v/>
      </c>
      <c r="C7462" s="121"/>
      <c r="D7462" s="93" t="str">
        <f>IF(E7462="","",VLOOKUP(E7462,[1]PROJECTES!$C$14:$G$5000,5,FALSE))</f>
        <v/>
      </c>
      <c r="E7462" s="117"/>
      <c r="F7462" s="95"/>
      <c r="G7462" s="96" t="str">
        <f>IF(E7462="","",VLOOKUP(E7462,[1]PROJECTES!$C$14:$G$5000,4,FALSE))</f>
        <v/>
      </c>
      <c r="H7462" s="118"/>
      <c r="I7462" s="97" t="str">
        <f>IF(H7462="","",VLOOKUP(H7462,BD!B$2:C$16,2,FALSE))</f>
        <v/>
      </c>
      <c r="J7462" s="98"/>
      <c r="K7462" s="135" t="str">
        <f t="shared" si="244"/>
        <v/>
      </c>
      <c r="L7462" s="99" t="str">
        <f t="shared" ca="1" si="245"/>
        <v>-</v>
      </c>
      <c r="M7462" s="93" t="str">
        <f>IF(E7462="","",VLOOKUP(E7462,[1]PROJECTES!$C$14:$Z$5000,21,FALSE))</f>
        <v/>
      </c>
      <c r="N7462" s="100"/>
      <c r="O7462" s="72" t="s">
        <v>229</v>
      </c>
      <c r="P7462" s="101"/>
      <c r="Q7462" s="132"/>
      <c r="R7462" s="102"/>
      <c r="S7462" s="91"/>
    </row>
    <row r="7463" spans="1:19" s="104" customFormat="1" ht="12.75" customHeight="1" x14ac:dyDescent="0.25">
      <c r="A7463" s="121"/>
      <c r="B7463" s="92" t="str">
        <f>IF(E7463="","",VLOOKUP(E7463,[1]PROJECTES!$C$14:$G$5000,2,FALSE))</f>
        <v/>
      </c>
      <c r="C7463" s="121"/>
      <c r="D7463" s="93" t="str">
        <f>IF(E7463="","",VLOOKUP(E7463,[1]PROJECTES!$C$14:$G$5000,5,FALSE))</f>
        <v/>
      </c>
      <c r="E7463" s="117"/>
      <c r="F7463" s="95"/>
      <c r="G7463" s="96" t="str">
        <f>IF(E7463="","",VLOOKUP(E7463,[1]PROJECTES!$C$14:$G$5000,4,FALSE))</f>
        <v/>
      </c>
      <c r="H7463" s="118"/>
      <c r="I7463" s="97" t="str">
        <f>IF(H7463="","",VLOOKUP(H7463,BD!B$2:C$16,2,FALSE))</f>
        <v/>
      </c>
      <c r="J7463" s="98"/>
      <c r="K7463" s="135" t="str">
        <f t="shared" si="244"/>
        <v/>
      </c>
      <c r="L7463" s="99" t="str">
        <f t="shared" ca="1" si="245"/>
        <v>-</v>
      </c>
      <c r="M7463" s="93" t="str">
        <f>IF(E7463="","",VLOOKUP(E7463,[1]PROJECTES!$C$14:$Z$5000,21,FALSE))</f>
        <v/>
      </c>
      <c r="N7463" s="100"/>
      <c r="O7463" s="72" t="s">
        <v>229</v>
      </c>
      <c r="P7463" s="101"/>
      <c r="Q7463" s="132"/>
      <c r="R7463" s="102"/>
      <c r="S7463" s="91"/>
    </row>
    <row r="7464" spans="1:19" s="104" customFormat="1" ht="12.75" customHeight="1" x14ac:dyDescent="0.25">
      <c r="A7464" s="121"/>
      <c r="B7464" s="92" t="str">
        <f>IF(E7464="","",VLOOKUP(E7464,[1]PROJECTES!$C$14:$G$5000,2,FALSE))</f>
        <v/>
      </c>
      <c r="C7464" s="121"/>
      <c r="D7464" s="93" t="str">
        <f>IF(E7464="","",VLOOKUP(E7464,[1]PROJECTES!$C$14:$G$5000,5,FALSE))</f>
        <v/>
      </c>
      <c r="E7464" s="117"/>
      <c r="F7464" s="95"/>
      <c r="G7464" s="96" t="str">
        <f>IF(E7464="","",VLOOKUP(E7464,[1]PROJECTES!$C$14:$G$5000,4,FALSE))</f>
        <v/>
      </c>
      <c r="H7464" s="118"/>
      <c r="I7464" s="97" t="str">
        <f>IF(H7464="","",VLOOKUP(H7464,BD!B$2:C$16,2,FALSE))</f>
        <v/>
      </c>
      <c r="J7464" s="98"/>
      <c r="K7464" s="135" t="str">
        <f t="shared" si="244"/>
        <v/>
      </c>
      <c r="L7464" s="99" t="str">
        <f t="shared" ca="1" si="245"/>
        <v>-</v>
      </c>
      <c r="M7464" s="93" t="str">
        <f>IF(E7464="","",VLOOKUP(E7464,[1]PROJECTES!$C$14:$Z$5000,21,FALSE))</f>
        <v/>
      </c>
      <c r="N7464" s="100"/>
      <c r="O7464" s="72" t="s">
        <v>229</v>
      </c>
      <c r="P7464" s="101"/>
      <c r="Q7464" s="132"/>
      <c r="R7464" s="102"/>
      <c r="S7464" s="91"/>
    </row>
    <row r="7465" spans="1:19" s="104" customFormat="1" ht="12.75" customHeight="1" x14ac:dyDescent="0.25">
      <c r="A7465" s="121"/>
      <c r="B7465" s="92" t="str">
        <f>IF(E7465="","",VLOOKUP(E7465,[1]PROJECTES!$C$14:$G$5000,2,FALSE))</f>
        <v/>
      </c>
      <c r="C7465" s="121"/>
      <c r="D7465" s="93" t="str">
        <f>IF(E7465="","",VLOOKUP(E7465,[1]PROJECTES!$C$14:$G$5000,5,FALSE))</f>
        <v/>
      </c>
      <c r="E7465" s="117"/>
      <c r="F7465" s="95"/>
      <c r="G7465" s="96" t="str">
        <f>IF(E7465="","",VLOOKUP(E7465,[1]PROJECTES!$C$14:$G$5000,4,FALSE))</f>
        <v/>
      </c>
      <c r="H7465" s="118"/>
      <c r="I7465" s="97" t="str">
        <f>IF(H7465="","",VLOOKUP(H7465,BD!B$2:C$16,2,FALSE))</f>
        <v/>
      </c>
      <c r="J7465" s="98"/>
      <c r="K7465" s="135" t="str">
        <f t="shared" si="244"/>
        <v/>
      </c>
      <c r="L7465" s="99" t="str">
        <f t="shared" ca="1" si="245"/>
        <v>-</v>
      </c>
      <c r="M7465" s="93" t="str">
        <f>IF(E7465="","",VLOOKUP(E7465,[1]PROJECTES!$C$14:$Z$5000,21,FALSE))</f>
        <v/>
      </c>
      <c r="N7465" s="100"/>
      <c r="O7465" s="72" t="s">
        <v>229</v>
      </c>
      <c r="P7465" s="101"/>
      <c r="Q7465" s="132"/>
      <c r="R7465" s="102"/>
      <c r="S7465" s="91"/>
    </row>
    <row r="7466" spans="1:19" s="104" customFormat="1" ht="12.75" customHeight="1" x14ac:dyDescent="0.25">
      <c r="A7466" s="121"/>
      <c r="B7466" s="92" t="str">
        <f>IF(E7466="","",VLOOKUP(E7466,[1]PROJECTES!$C$14:$G$5000,2,FALSE))</f>
        <v/>
      </c>
      <c r="C7466" s="121"/>
      <c r="D7466" s="93" t="str">
        <f>IF(E7466="","",VLOOKUP(E7466,[1]PROJECTES!$C$14:$G$5000,5,FALSE))</f>
        <v/>
      </c>
      <c r="E7466" s="117"/>
      <c r="F7466" s="95"/>
      <c r="G7466" s="96" t="str">
        <f>IF(E7466="","",VLOOKUP(E7466,[1]PROJECTES!$C$14:$G$5000,4,FALSE))</f>
        <v/>
      </c>
      <c r="H7466" s="118"/>
      <c r="I7466" s="97" t="str">
        <f>IF(H7466="","",VLOOKUP(H7466,BD!B$2:C$16,2,FALSE))</f>
        <v/>
      </c>
      <c r="J7466" s="98"/>
      <c r="K7466" s="135" t="str">
        <f t="shared" si="244"/>
        <v/>
      </c>
      <c r="L7466" s="99" t="str">
        <f t="shared" ca="1" si="245"/>
        <v>-</v>
      </c>
      <c r="M7466" s="93" t="str">
        <f>IF(E7466="","",VLOOKUP(E7466,[1]PROJECTES!$C$14:$Z$5000,21,FALSE))</f>
        <v/>
      </c>
      <c r="N7466" s="100"/>
      <c r="O7466" s="72" t="s">
        <v>229</v>
      </c>
      <c r="P7466" s="101"/>
      <c r="Q7466" s="132"/>
      <c r="R7466" s="102"/>
      <c r="S7466" s="91"/>
    </row>
    <row r="7467" spans="1:19" s="104" customFormat="1" ht="12.75" customHeight="1" x14ac:dyDescent="0.25">
      <c r="A7467" s="121"/>
      <c r="B7467" s="92" t="str">
        <f>IF(E7467="","",VLOOKUP(E7467,[1]PROJECTES!$C$14:$G$5000,2,FALSE))</f>
        <v/>
      </c>
      <c r="C7467" s="121"/>
      <c r="D7467" s="93" t="str">
        <f>IF(E7467="","",VLOOKUP(E7467,[1]PROJECTES!$C$14:$G$5000,5,FALSE))</f>
        <v/>
      </c>
      <c r="E7467" s="117"/>
      <c r="F7467" s="95"/>
      <c r="G7467" s="96" t="str">
        <f>IF(E7467="","",VLOOKUP(E7467,[1]PROJECTES!$C$14:$G$5000,4,FALSE))</f>
        <v/>
      </c>
      <c r="H7467" s="118"/>
      <c r="I7467" s="97" t="str">
        <f>IF(H7467="","",VLOOKUP(H7467,BD!B$2:C$16,2,FALSE))</f>
        <v/>
      </c>
      <c r="J7467" s="98"/>
      <c r="K7467" s="135" t="str">
        <f t="shared" si="244"/>
        <v/>
      </c>
      <c r="L7467" s="99" t="str">
        <f t="shared" ca="1" si="245"/>
        <v>-</v>
      </c>
      <c r="M7467" s="93" t="str">
        <f>IF(E7467="","",VLOOKUP(E7467,[1]PROJECTES!$C$14:$Z$5000,21,FALSE))</f>
        <v/>
      </c>
      <c r="N7467" s="100"/>
      <c r="O7467" s="72" t="s">
        <v>229</v>
      </c>
      <c r="P7467" s="101"/>
      <c r="Q7467" s="132"/>
      <c r="R7467" s="102"/>
      <c r="S7467" s="91"/>
    </row>
    <row r="7468" spans="1:19" s="104" customFormat="1" ht="12.75" customHeight="1" x14ac:dyDescent="0.25">
      <c r="A7468" s="121"/>
      <c r="B7468" s="92" t="str">
        <f>IF(E7468="","",VLOOKUP(E7468,[1]PROJECTES!$C$14:$G$5000,2,FALSE))</f>
        <v/>
      </c>
      <c r="C7468" s="121"/>
      <c r="D7468" s="93" t="str">
        <f>IF(E7468="","",VLOOKUP(E7468,[1]PROJECTES!$C$14:$G$5000,5,FALSE))</f>
        <v/>
      </c>
      <c r="E7468" s="117"/>
      <c r="F7468" s="95"/>
      <c r="G7468" s="96" t="str">
        <f>IF(E7468="","",VLOOKUP(E7468,[1]PROJECTES!$C$14:$G$5000,4,FALSE))</f>
        <v/>
      </c>
      <c r="H7468" s="118"/>
      <c r="I7468" s="97" t="str">
        <f>IF(H7468="","",VLOOKUP(H7468,BD!B$2:C$16,2,FALSE))</f>
        <v/>
      </c>
      <c r="J7468" s="98"/>
      <c r="K7468" s="135" t="str">
        <f t="shared" ref="K7468:K7531" si="246">IF(J7468="","",WEEKNUM(J7468,2)-0)</f>
        <v/>
      </c>
      <c r="L7468" s="99" t="str">
        <f t="shared" ref="L7468:L7531" ca="1" si="247">IF(M7468="","-",IF(G7468="TA","-",+M7468-TODAY()))</f>
        <v>-</v>
      </c>
      <c r="M7468" s="93" t="str">
        <f>IF(E7468="","",VLOOKUP(E7468,[1]PROJECTES!$C$14:$Z$5000,21,FALSE))</f>
        <v/>
      </c>
      <c r="N7468" s="100"/>
      <c r="O7468" s="72" t="s">
        <v>229</v>
      </c>
      <c r="P7468" s="101"/>
      <c r="Q7468" s="132"/>
      <c r="R7468" s="102"/>
      <c r="S7468" s="91"/>
    </row>
    <row r="7469" spans="1:19" s="104" customFormat="1" ht="12.75" customHeight="1" x14ac:dyDescent="0.25">
      <c r="A7469" s="121"/>
      <c r="B7469" s="92" t="str">
        <f>IF(E7469="","",VLOOKUP(E7469,[1]PROJECTES!$C$14:$G$5000,2,FALSE))</f>
        <v/>
      </c>
      <c r="C7469" s="121"/>
      <c r="D7469" s="93" t="str">
        <f>IF(E7469="","",VLOOKUP(E7469,[1]PROJECTES!$C$14:$G$5000,5,FALSE))</f>
        <v/>
      </c>
      <c r="E7469" s="117"/>
      <c r="F7469" s="95"/>
      <c r="G7469" s="96" t="str">
        <f>IF(E7469="","",VLOOKUP(E7469,[1]PROJECTES!$C$14:$G$5000,4,FALSE))</f>
        <v/>
      </c>
      <c r="H7469" s="118"/>
      <c r="I7469" s="97" t="str">
        <f>IF(H7469="","",VLOOKUP(H7469,BD!B$2:C$16,2,FALSE))</f>
        <v/>
      </c>
      <c r="J7469" s="98"/>
      <c r="K7469" s="135" t="str">
        <f t="shared" si="246"/>
        <v/>
      </c>
      <c r="L7469" s="99" t="str">
        <f t="shared" ca="1" si="247"/>
        <v>-</v>
      </c>
      <c r="M7469" s="93" t="str">
        <f>IF(E7469="","",VLOOKUP(E7469,[1]PROJECTES!$C$14:$Z$5000,21,FALSE))</f>
        <v/>
      </c>
      <c r="N7469" s="100"/>
      <c r="O7469" s="72" t="s">
        <v>229</v>
      </c>
      <c r="P7469" s="101"/>
      <c r="Q7469" s="132"/>
      <c r="R7469" s="102"/>
      <c r="S7469" s="91"/>
    </row>
    <row r="7470" spans="1:19" s="104" customFormat="1" ht="12.75" customHeight="1" x14ac:dyDescent="0.25">
      <c r="A7470" s="121"/>
      <c r="B7470" s="92" t="str">
        <f>IF(E7470="","",VLOOKUP(E7470,[1]PROJECTES!$C$14:$G$5000,2,FALSE))</f>
        <v/>
      </c>
      <c r="C7470" s="121"/>
      <c r="D7470" s="93" t="str">
        <f>IF(E7470="","",VLOOKUP(E7470,[1]PROJECTES!$C$14:$G$5000,5,FALSE))</f>
        <v/>
      </c>
      <c r="E7470" s="117"/>
      <c r="F7470" s="95"/>
      <c r="G7470" s="96" t="str">
        <f>IF(E7470="","",VLOOKUP(E7470,[1]PROJECTES!$C$14:$G$5000,4,FALSE))</f>
        <v/>
      </c>
      <c r="H7470" s="118"/>
      <c r="I7470" s="97" t="str">
        <f>IF(H7470="","",VLOOKUP(H7470,BD!B$2:C$16,2,FALSE))</f>
        <v/>
      </c>
      <c r="J7470" s="98"/>
      <c r="K7470" s="135" t="str">
        <f t="shared" si="246"/>
        <v/>
      </c>
      <c r="L7470" s="99" t="str">
        <f t="shared" ca="1" si="247"/>
        <v>-</v>
      </c>
      <c r="M7470" s="93" t="str">
        <f>IF(E7470="","",VLOOKUP(E7470,[1]PROJECTES!$C$14:$Z$5000,21,FALSE))</f>
        <v/>
      </c>
      <c r="N7470" s="100"/>
      <c r="O7470" s="72" t="s">
        <v>229</v>
      </c>
      <c r="P7470" s="101"/>
      <c r="Q7470" s="132"/>
      <c r="R7470" s="102"/>
      <c r="S7470" s="91"/>
    </row>
    <row r="7471" spans="1:19" s="104" customFormat="1" ht="12.75" customHeight="1" x14ac:dyDescent="0.25">
      <c r="A7471" s="121"/>
      <c r="B7471" s="92" t="str">
        <f>IF(E7471="","",VLOOKUP(E7471,[1]PROJECTES!$C$14:$G$5000,2,FALSE))</f>
        <v/>
      </c>
      <c r="C7471" s="121"/>
      <c r="D7471" s="93" t="str">
        <f>IF(E7471="","",VLOOKUP(E7471,[1]PROJECTES!$C$14:$G$5000,5,FALSE))</f>
        <v/>
      </c>
      <c r="E7471" s="117"/>
      <c r="F7471" s="95"/>
      <c r="G7471" s="96" t="str">
        <f>IF(E7471="","",VLOOKUP(E7471,[1]PROJECTES!$C$14:$G$5000,4,FALSE))</f>
        <v/>
      </c>
      <c r="H7471" s="118"/>
      <c r="I7471" s="97" t="str">
        <f>IF(H7471="","",VLOOKUP(H7471,BD!B$2:C$16,2,FALSE))</f>
        <v/>
      </c>
      <c r="J7471" s="98"/>
      <c r="K7471" s="135" t="str">
        <f t="shared" si="246"/>
        <v/>
      </c>
      <c r="L7471" s="99" t="str">
        <f t="shared" ca="1" si="247"/>
        <v>-</v>
      </c>
      <c r="M7471" s="93" t="str">
        <f>IF(E7471="","",VLOOKUP(E7471,[1]PROJECTES!$C$14:$Z$5000,21,FALSE))</f>
        <v/>
      </c>
      <c r="N7471" s="100"/>
      <c r="O7471" s="72" t="s">
        <v>229</v>
      </c>
      <c r="P7471" s="101"/>
      <c r="Q7471" s="132"/>
      <c r="R7471" s="102"/>
      <c r="S7471" s="91"/>
    </row>
    <row r="7472" spans="1:19" s="104" customFormat="1" ht="12.75" customHeight="1" x14ac:dyDescent="0.25">
      <c r="A7472" s="121"/>
      <c r="B7472" s="92" t="str">
        <f>IF(E7472="","",VLOOKUP(E7472,[1]PROJECTES!$C$14:$G$5000,2,FALSE))</f>
        <v/>
      </c>
      <c r="C7472" s="121"/>
      <c r="D7472" s="93" t="str">
        <f>IF(E7472="","",VLOOKUP(E7472,[1]PROJECTES!$C$14:$G$5000,5,FALSE))</f>
        <v/>
      </c>
      <c r="E7472" s="117"/>
      <c r="F7472" s="95"/>
      <c r="G7472" s="96" t="str">
        <f>IF(E7472="","",VLOOKUP(E7472,[1]PROJECTES!$C$14:$G$5000,4,FALSE))</f>
        <v/>
      </c>
      <c r="H7472" s="118"/>
      <c r="I7472" s="97" t="str">
        <f>IF(H7472="","",VLOOKUP(H7472,BD!B$2:C$16,2,FALSE))</f>
        <v/>
      </c>
      <c r="J7472" s="98"/>
      <c r="K7472" s="135" t="str">
        <f t="shared" si="246"/>
        <v/>
      </c>
      <c r="L7472" s="99" t="str">
        <f t="shared" ca="1" si="247"/>
        <v>-</v>
      </c>
      <c r="M7472" s="93" t="str">
        <f>IF(E7472="","",VLOOKUP(E7472,[1]PROJECTES!$C$14:$Z$5000,21,FALSE))</f>
        <v/>
      </c>
      <c r="N7472" s="100"/>
      <c r="O7472" s="72" t="s">
        <v>229</v>
      </c>
      <c r="P7472" s="101"/>
      <c r="Q7472" s="132"/>
      <c r="R7472" s="102"/>
      <c r="S7472" s="91"/>
    </row>
    <row r="7473" spans="1:19" s="104" customFormat="1" ht="12.75" customHeight="1" x14ac:dyDescent="0.25">
      <c r="A7473" s="121"/>
      <c r="B7473" s="92" t="str">
        <f>IF(E7473="","",VLOOKUP(E7473,[1]PROJECTES!$C$14:$G$5000,2,FALSE))</f>
        <v/>
      </c>
      <c r="C7473" s="121"/>
      <c r="D7473" s="93" t="str">
        <f>IF(E7473="","",VLOOKUP(E7473,[1]PROJECTES!$C$14:$G$5000,5,FALSE))</f>
        <v/>
      </c>
      <c r="E7473" s="117"/>
      <c r="F7473" s="95"/>
      <c r="G7473" s="96" t="str">
        <f>IF(E7473="","",VLOOKUP(E7473,[1]PROJECTES!$C$14:$G$5000,4,FALSE))</f>
        <v/>
      </c>
      <c r="H7473" s="118"/>
      <c r="I7473" s="97" t="str">
        <f>IF(H7473="","",VLOOKUP(H7473,BD!B$2:C$16,2,FALSE))</f>
        <v/>
      </c>
      <c r="J7473" s="98"/>
      <c r="K7473" s="135" t="str">
        <f t="shared" si="246"/>
        <v/>
      </c>
      <c r="L7473" s="99" t="str">
        <f t="shared" ca="1" si="247"/>
        <v>-</v>
      </c>
      <c r="M7473" s="93" t="str">
        <f>IF(E7473="","",VLOOKUP(E7473,[1]PROJECTES!$C$14:$Z$5000,21,FALSE))</f>
        <v/>
      </c>
      <c r="N7473" s="100"/>
      <c r="O7473" s="72" t="s">
        <v>229</v>
      </c>
      <c r="P7473" s="101"/>
      <c r="Q7473" s="132"/>
      <c r="R7473" s="102"/>
      <c r="S7473" s="91"/>
    </row>
    <row r="7474" spans="1:19" s="104" customFormat="1" ht="12.75" customHeight="1" x14ac:dyDescent="0.25">
      <c r="A7474" s="121"/>
      <c r="B7474" s="92" t="str">
        <f>IF(E7474="","",VLOOKUP(E7474,[1]PROJECTES!$C$14:$G$5000,2,FALSE))</f>
        <v/>
      </c>
      <c r="C7474" s="121"/>
      <c r="D7474" s="93" t="str">
        <f>IF(E7474="","",VLOOKUP(E7474,[1]PROJECTES!$C$14:$G$5000,5,FALSE))</f>
        <v/>
      </c>
      <c r="E7474" s="117"/>
      <c r="F7474" s="95"/>
      <c r="G7474" s="96" t="str">
        <f>IF(E7474="","",VLOOKUP(E7474,[1]PROJECTES!$C$14:$G$5000,4,FALSE))</f>
        <v/>
      </c>
      <c r="H7474" s="118"/>
      <c r="I7474" s="97" t="str">
        <f>IF(H7474="","",VLOOKUP(H7474,BD!B$2:C$16,2,FALSE))</f>
        <v/>
      </c>
      <c r="J7474" s="98"/>
      <c r="K7474" s="135" t="str">
        <f t="shared" si="246"/>
        <v/>
      </c>
      <c r="L7474" s="99" t="str">
        <f t="shared" ca="1" si="247"/>
        <v>-</v>
      </c>
      <c r="M7474" s="93" t="str">
        <f>IF(E7474="","",VLOOKUP(E7474,[1]PROJECTES!$C$14:$Z$5000,21,FALSE))</f>
        <v/>
      </c>
      <c r="N7474" s="100"/>
      <c r="O7474" s="72" t="s">
        <v>229</v>
      </c>
      <c r="P7474" s="101"/>
      <c r="Q7474" s="132"/>
      <c r="R7474" s="102"/>
      <c r="S7474" s="91"/>
    </row>
    <row r="7475" spans="1:19" s="104" customFormat="1" ht="12.75" customHeight="1" x14ac:dyDescent="0.25">
      <c r="A7475" s="121"/>
      <c r="B7475" s="92" t="str">
        <f>IF(E7475="","",VLOOKUP(E7475,[1]PROJECTES!$C$14:$G$5000,2,FALSE))</f>
        <v/>
      </c>
      <c r="C7475" s="121"/>
      <c r="D7475" s="93" t="str">
        <f>IF(E7475="","",VLOOKUP(E7475,[1]PROJECTES!$C$14:$G$5000,5,FALSE))</f>
        <v/>
      </c>
      <c r="E7475" s="117"/>
      <c r="F7475" s="95"/>
      <c r="G7475" s="96" t="str">
        <f>IF(E7475="","",VLOOKUP(E7475,[1]PROJECTES!$C$14:$G$5000,4,FALSE))</f>
        <v/>
      </c>
      <c r="H7475" s="118"/>
      <c r="I7475" s="97" t="str">
        <f>IF(H7475="","",VLOOKUP(H7475,BD!B$2:C$16,2,FALSE))</f>
        <v/>
      </c>
      <c r="J7475" s="98"/>
      <c r="K7475" s="135" t="str">
        <f t="shared" si="246"/>
        <v/>
      </c>
      <c r="L7475" s="99" t="str">
        <f t="shared" ca="1" si="247"/>
        <v>-</v>
      </c>
      <c r="M7475" s="93" t="str">
        <f>IF(E7475="","",VLOOKUP(E7475,[1]PROJECTES!$C$14:$Z$5000,21,FALSE))</f>
        <v/>
      </c>
      <c r="N7475" s="100"/>
      <c r="O7475" s="72" t="s">
        <v>229</v>
      </c>
      <c r="P7475" s="101"/>
      <c r="Q7475" s="132"/>
      <c r="R7475" s="102"/>
      <c r="S7475" s="91"/>
    </row>
    <row r="7476" spans="1:19" s="104" customFormat="1" ht="12.75" customHeight="1" x14ac:dyDescent="0.25">
      <c r="A7476" s="121"/>
      <c r="B7476" s="92" t="str">
        <f>IF(E7476="","",VLOOKUP(E7476,[1]PROJECTES!$C$14:$G$5000,2,FALSE))</f>
        <v/>
      </c>
      <c r="C7476" s="121"/>
      <c r="D7476" s="93" t="str">
        <f>IF(E7476="","",VLOOKUP(E7476,[1]PROJECTES!$C$14:$G$5000,5,FALSE))</f>
        <v/>
      </c>
      <c r="E7476" s="117"/>
      <c r="F7476" s="95"/>
      <c r="G7476" s="96" t="str">
        <f>IF(E7476="","",VLOOKUP(E7476,[1]PROJECTES!$C$14:$G$5000,4,FALSE))</f>
        <v/>
      </c>
      <c r="H7476" s="118"/>
      <c r="I7476" s="97" t="str">
        <f>IF(H7476="","",VLOOKUP(H7476,BD!B$2:C$16,2,FALSE))</f>
        <v/>
      </c>
      <c r="J7476" s="98"/>
      <c r="K7476" s="135" t="str">
        <f t="shared" si="246"/>
        <v/>
      </c>
      <c r="L7476" s="99" t="str">
        <f t="shared" ca="1" si="247"/>
        <v>-</v>
      </c>
      <c r="M7476" s="93" t="str">
        <f>IF(E7476="","",VLOOKUP(E7476,[1]PROJECTES!$C$14:$Z$5000,21,FALSE))</f>
        <v/>
      </c>
      <c r="N7476" s="100"/>
      <c r="O7476" s="72" t="s">
        <v>229</v>
      </c>
      <c r="P7476" s="101"/>
      <c r="Q7476" s="132"/>
      <c r="R7476" s="102"/>
      <c r="S7476" s="91"/>
    </row>
    <row r="7477" spans="1:19" s="104" customFormat="1" ht="12.75" customHeight="1" x14ac:dyDescent="0.25">
      <c r="A7477" s="121"/>
      <c r="B7477" s="92" t="str">
        <f>IF(E7477="","",VLOOKUP(E7477,[1]PROJECTES!$C$14:$G$5000,2,FALSE))</f>
        <v/>
      </c>
      <c r="C7477" s="121"/>
      <c r="D7477" s="93" t="str">
        <f>IF(E7477="","",VLOOKUP(E7477,[1]PROJECTES!$C$14:$G$5000,5,FALSE))</f>
        <v/>
      </c>
      <c r="E7477" s="117"/>
      <c r="F7477" s="95"/>
      <c r="G7477" s="96" t="str">
        <f>IF(E7477="","",VLOOKUP(E7477,[1]PROJECTES!$C$14:$G$5000,4,FALSE))</f>
        <v/>
      </c>
      <c r="H7477" s="118"/>
      <c r="I7477" s="97" t="str">
        <f>IF(H7477="","",VLOOKUP(H7477,BD!B$2:C$16,2,FALSE))</f>
        <v/>
      </c>
      <c r="J7477" s="98"/>
      <c r="K7477" s="135" t="str">
        <f t="shared" si="246"/>
        <v/>
      </c>
      <c r="L7477" s="99" t="str">
        <f t="shared" ca="1" si="247"/>
        <v>-</v>
      </c>
      <c r="M7477" s="93" t="str">
        <f>IF(E7477="","",VLOOKUP(E7477,[1]PROJECTES!$C$14:$Z$5000,21,FALSE))</f>
        <v/>
      </c>
      <c r="N7477" s="100"/>
      <c r="O7477" s="72" t="s">
        <v>229</v>
      </c>
      <c r="P7477" s="101"/>
      <c r="Q7477" s="132"/>
      <c r="R7477" s="102"/>
      <c r="S7477" s="91"/>
    </row>
    <row r="7478" spans="1:19" s="104" customFormat="1" ht="12.75" customHeight="1" x14ac:dyDescent="0.25">
      <c r="A7478" s="121"/>
      <c r="B7478" s="92" t="str">
        <f>IF(E7478="","",VLOOKUP(E7478,[1]PROJECTES!$C$14:$G$5000,2,FALSE))</f>
        <v/>
      </c>
      <c r="C7478" s="121"/>
      <c r="D7478" s="93" t="str">
        <f>IF(E7478="","",VLOOKUP(E7478,[1]PROJECTES!$C$14:$G$5000,5,FALSE))</f>
        <v/>
      </c>
      <c r="E7478" s="117"/>
      <c r="F7478" s="95"/>
      <c r="G7478" s="96" t="str">
        <f>IF(E7478="","",VLOOKUP(E7478,[1]PROJECTES!$C$14:$G$5000,4,FALSE))</f>
        <v/>
      </c>
      <c r="H7478" s="118"/>
      <c r="I7478" s="97" t="str">
        <f>IF(H7478="","",VLOOKUP(H7478,BD!B$2:C$16,2,FALSE))</f>
        <v/>
      </c>
      <c r="J7478" s="98"/>
      <c r="K7478" s="135" t="str">
        <f t="shared" si="246"/>
        <v/>
      </c>
      <c r="L7478" s="99" t="str">
        <f t="shared" ca="1" si="247"/>
        <v>-</v>
      </c>
      <c r="M7478" s="93" t="str">
        <f>IF(E7478="","",VLOOKUP(E7478,[1]PROJECTES!$C$14:$Z$5000,21,FALSE))</f>
        <v/>
      </c>
      <c r="N7478" s="100"/>
      <c r="O7478" s="72" t="s">
        <v>229</v>
      </c>
      <c r="P7478" s="101"/>
      <c r="Q7478" s="132"/>
      <c r="R7478" s="102"/>
      <c r="S7478" s="91"/>
    </row>
    <row r="7479" spans="1:19" s="104" customFormat="1" ht="12.75" customHeight="1" x14ac:dyDescent="0.25">
      <c r="A7479" s="121"/>
      <c r="B7479" s="92" t="str">
        <f>IF(E7479="","",VLOOKUP(E7479,[1]PROJECTES!$C$14:$G$5000,2,FALSE))</f>
        <v/>
      </c>
      <c r="C7479" s="121"/>
      <c r="D7479" s="93" t="str">
        <f>IF(E7479="","",VLOOKUP(E7479,[1]PROJECTES!$C$14:$G$5000,5,FALSE))</f>
        <v/>
      </c>
      <c r="E7479" s="117"/>
      <c r="F7479" s="95"/>
      <c r="G7479" s="96" t="str">
        <f>IF(E7479="","",VLOOKUP(E7479,[1]PROJECTES!$C$14:$G$5000,4,FALSE))</f>
        <v/>
      </c>
      <c r="H7479" s="118"/>
      <c r="I7479" s="97" t="str">
        <f>IF(H7479="","",VLOOKUP(H7479,BD!B$2:C$16,2,FALSE))</f>
        <v/>
      </c>
      <c r="J7479" s="98"/>
      <c r="K7479" s="135" t="str">
        <f t="shared" si="246"/>
        <v/>
      </c>
      <c r="L7479" s="99" t="str">
        <f t="shared" ca="1" si="247"/>
        <v>-</v>
      </c>
      <c r="M7479" s="93" t="str">
        <f>IF(E7479="","",VLOOKUP(E7479,[1]PROJECTES!$C$14:$Z$5000,21,FALSE))</f>
        <v/>
      </c>
      <c r="N7479" s="100"/>
      <c r="O7479" s="72" t="s">
        <v>229</v>
      </c>
      <c r="P7479" s="101"/>
      <c r="Q7479" s="132"/>
      <c r="R7479" s="102"/>
      <c r="S7479" s="91"/>
    </row>
    <row r="7480" spans="1:19" s="104" customFormat="1" ht="12.75" customHeight="1" x14ac:dyDescent="0.25">
      <c r="A7480" s="121"/>
      <c r="B7480" s="92" t="str">
        <f>IF(E7480="","",VLOOKUP(E7480,[1]PROJECTES!$C$14:$G$5000,2,FALSE))</f>
        <v/>
      </c>
      <c r="C7480" s="121"/>
      <c r="D7480" s="93" t="str">
        <f>IF(E7480="","",VLOOKUP(E7480,[1]PROJECTES!$C$14:$G$5000,5,FALSE))</f>
        <v/>
      </c>
      <c r="E7480" s="117"/>
      <c r="F7480" s="95"/>
      <c r="G7480" s="96" t="str">
        <f>IF(E7480="","",VLOOKUP(E7480,[1]PROJECTES!$C$14:$G$5000,4,FALSE))</f>
        <v/>
      </c>
      <c r="H7480" s="118"/>
      <c r="I7480" s="97" t="str">
        <f>IF(H7480="","",VLOOKUP(H7480,BD!B$2:C$16,2,FALSE))</f>
        <v/>
      </c>
      <c r="J7480" s="98"/>
      <c r="K7480" s="135" t="str">
        <f t="shared" si="246"/>
        <v/>
      </c>
      <c r="L7480" s="99" t="str">
        <f t="shared" ca="1" si="247"/>
        <v>-</v>
      </c>
      <c r="M7480" s="93" t="str">
        <f>IF(E7480="","",VLOOKUP(E7480,[1]PROJECTES!$C$14:$Z$5000,21,FALSE))</f>
        <v/>
      </c>
      <c r="N7480" s="100"/>
      <c r="O7480" s="72" t="s">
        <v>229</v>
      </c>
      <c r="P7480" s="101"/>
      <c r="Q7480" s="132"/>
      <c r="R7480" s="102"/>
      <c r="S7480" s="91"/>
    </row>
    <row r="7481" spans="1:19" s="104" customFormat="1" ht="12.75" customHeight="1" x14ac:dyDescent="0.25">
      <c r="A7481" s="121"/>
      <c r="B7481" s="92" t="str">
        <f>IF(E7481="","",VLOOKUP(E7481,[1]PROJECTES!$C$14:$G$5000,2,FALSE))</f>
        <v/>
      </c>
      <c r="C7481" s="121"/>
      <c r="D7481" s="93" t="str">
        <f>IF(E7481="","",VLOOKUP(E7481,[1]PROJECTES!$C$14:$G$5000,5,FALSE))</f>
        <v/>
      </c>
      <c r="E7481" s="117"/>
      <c r="F7481" s="95"/>
      <c r="G7481" s="96" t="str">
        <f>IF(E7481="","",VLOOKUP(E7481,[1]PROJECTES!$C$14:$G$5000,4,FALSE))</f>
        <v/>
      </c>
      <c r="H7481" s="118"/>
      <c r="I7481" s="97" t="str">
        <f>IF(H7481="","",VLOOKUP(H7481,BD!B$2:C$16,2,FALSE))</f>
        <v/>
      </c>
      <c r="J7481" s="98"/>
      <c r="K7481" s="135" t="str">
        <f t="shared" si="246"/>
        <v/>
      </c>
      <c r="L7481" s="99" t="str">
        <f t="shared" ca="1" si="247"/>
        <v>-</v>
      </c>
      <c r="M7481" s="93" t="str">
        <f>IF(E7481="","",VLOOKUP(E7481,[1]PROJECTES!$C$14:$Z$5000,21,FALSE))</f>
        <v/>
      </c>
      <c r="N7481" s="100"/>
      <c r="O7481" s="72" t="s">
        <v>229</v>
      </c>
      <c r="P7481" s="101"/>
      <c r="Q7481" s="132"/>
      <c r="R7481" s="102"/>
      <c r="S7481" s="91"/>
    </row>
    <row r="7482" spans="1:19" s="104" customFormat="1" ht="12.75" customHeight="1" x14ac:dyDescent="0.25">
      <c r="A7482" s="121"/>
      <c r="B7482" s="92" t="str">
        <f>IF(E7482="","",VLOOKUP(E7482,[1]PROJECTES!$C$14:$G$5000,2,FALSE))</f>
        <v/>
      </c>
      <c r="C7482" s="121"/>
      <c r="D7482" s="93" t="str">
        <f>IF(E7482="","",VLOOKUP(E7482,[1]PROJECTES!$C$14:$G$5000,5,FALSE))</f>
        <v/>
      </c>
      <c r="E7482" s="117"/>
      <c r="F7482" s="95"/>
      <c r="G7482" s="96" t="str">
        <f>IF(E7482="","",VLOOKUP(E7482,[1]PROJECTES!$C$14:$G$5000,4,FALSE))</f>
        <v/>
      </c>
      <c r="H7482" s="118"/>
      <c r="I7482" s="97" t="str">
        <f>IF(H7482="","",VLOOKUP(H7482,BD!B$2:C$16,2,FALSE))</f>
        <v/>
      </c>
      <c r="J7482" s="98"/>
      <c r="K7482" s="135" t="str">
        <f t="shared" si="246"/>
        <v/>
      </c>
      <c r="L7482" s="99" t="str">
        <f t="shared" ca="1" si="247"/>
        <v>-</v>
      </c>
      <c r="M7482" s="93" t="str">
        <f>IF(E7482="","",VLOOKUP(E7482,[1]PROJECTES!$C$14:$Z$5000,21,FALSE))</f>
        <v/>
      </c>
      <c r="N7482" s="100"/>
      <c r="O7482" s="72" t="s">
        <v>229</v>
      </c>
      <c r="P7482" s="101"/>
      <c r="Q7482" s="132"/>
      <c r="R7482" s="102"/>
      <c r="S7482" s="91"/>
    </row>
    <row r="7483" spans="1:19" s="104" customFormat="1" ht="12.75" customHeight="1" x14ac:dyDescent="0.25">
      <c r="A7483" s="121"/>
      <c r="B7483" s="92" t="str">
        <f>IF(E7483="","",VLOOKUP(E7483,[1]PROJECTES!$C$14:$G$5000,2,FALSE))</f>
        <v/>
      </c>
      <c r="C7483" s="121"/>
      <c r="D7483" s="93" t="str">
        <f>IF(E7483="","",VLOOKUP(E7483,[1]PROJECTES!$C$14:$G$5000,5,FALSE))</f>
        <v/>
      </c>
      <c r="E7483" s="117"/>
      <c r="F7483" s="95"/>
      <c r="G7483" s="96" t="str">
        <f>IF(E7483="","",VLOOKUP(E7483,[1]PROJECTES!$C$14:$G$5000,4,FALSE))</f>
        <v/>
      </c>
      <c r="H7483" s="118"/>
      <c r="I7483" s="97" t="str">
        <f>IF(H7483="","",VLOOKUP(H7483,BD!B$2:C$16,2,FALSE))</f>
        <v/>
      </c>
      <c r="J7483" s="98"/>
      <c r="K7483" s="135" t="str">
        <f t="shared" si="246"/>
        <v/>
      </c>
      <c r="L7483" s="99" t="str">
        <f t="shared" ca="1" si="247"/>
        <v>-</v>
      </c>
      <c r="M7483" s="93" t="str">
        <f>IF(E7483="","",VLOOKUP(E7483,[1]PROJECTES!$C$14:$Z$5000,21,FALSE))</f>
        <v/>
      </c>
      <c r="N7483" s="100"/>
      <c r="O7483" s="72" t="s">
        <v>229</v>
      </c>
      <c r="P7483" s="101"/>
      <c r="Q7483" s="132"/>
      <c r="R7483" s="102"/>
      <c r="S7483" s="91"/>
    </row>
    <row r="7484" spans="1:19" s="104" customFormat="1" ht="12.75" customHeight="1" x14ac:dyDescent="0.25">
      <c r="A7484" s="121"/>
      <c r="B7484" s="92" t="str">
        <f>IF(E7484="","",VLOOKUP(E7484,[1]PROJECTES!$C$14:$G$5000,2,FALSE))</f>
        <v/>
      </c>
      <c r="C7484" s="121"/>
      <c r="D7484" s="93" t="str">
        <f>IF(E7484="","",VLOOKUP(E7484,[1]PROJECTES!$C$14:$G$5000,5,FALSE))</f>
        <v/>
      </c>
      <c r="E7484" s="117"/>
      <c r="F7484" s="95"/>
      <c r="G7484" s="96" t="str">
        <f>IF(E7484="","",VLOOKUP(E7484,[1]PROJECTES!$C$14:$G$5000,4,FALSE))</f>
        <v/>
      </c>
      <c r="H7484" s="118"/>
      <c r="I7484" s="97" t="str">
        <f>IF(H7484="","",VLOOKUP(H7484,BD!B$2:C$16,2,FALSE))</f>
        <v/>
      </c>
      <c r="J7484" s="98"/>
      <c r="K7484" s="135" t="str">
        <f t="shared" si="246"/>
        <v/>
      </c>
      <c r="L7484" s="99" t="str">
        <f t="shared" ca="1" si="247"/>
        <v>-</v>
      </c>
      <c r="M7484" s="93" t="str">
        <f>IF(E7484="","",VLOOKUP(E7484,[1]PROJECTES!$C$14:$Z$5000,21,FALSE))</f>
        <v/>
      </c>
      <c r="N7484" s="100"/>
      <c r="O7484" s="72" t="s">
        <v>229</v>
      </c>
      <c r="P7484" s="101"/>
      <c r="Q7484" s="132"/>
      <c r="R7484" s="102"/>
      <c r="S7484" s="91"/>
    </row>
    <row r="7485" spans="1:19" s="104" customFormat="1" ht="12.75" customHeight="1" x14ac:dyDescent="0.25">
      <c r="A7485" s="121"/>
      <c r="B7485" s="92" t="str">
        <f>IF(E7485="","",VLOOKUP(E7485,[1]PROJECTES!$C$14:$G$5000,2,FALSE))</f>
        <v/>
      </c>
      <c r="C7485" s="121"/>
      <c r="D7485" s="93" t="str">
        <f>IF(E7485="","",VLOOKUP(E7485,[1]PROJECTES!$C$14:$G$5000,5,FALSE))</f>
        <v/>
      </c>
      <c r="E7485" s="117"/>
      <c r="F7485" s="95"/>
      <c r="G7485" s="96" t="str">
        <f>IF(E7485="","",VLOOKUP(E7485,[1]PROJECTES!$C$14:$G$5000,4,FALSE))</f>
        <v/>
      </c>
      <c r="H7485" s="118"/>
      <c r="I7485" s="97" t="str">
        <f>IF(H7485="","",VLOOKUP(H7485,BD!B$2:C$16,2,FALSE))</f>
        <v/>
      </c>
      <c r="J7485" s="98"/>
      <c r="K7485" s="135" t="str">
        <f t="shared" si="246"/>
        <v/>
      </c>
      <c r="L7485" s="99" t="str">
        <f t="shared" ca="1" si="247"/>
        <v>-</v>
      </c>
      <c r="M7485" s="93" t="str">
        <f>IF(E7485="","",VLOOKUP(E7485,[1]PROJECTES!$C$14:$Z$5000,21,FALSE))</f>
        <v/>
      </c>
      <c r="N7485" s="100"/>
      <c r="O7485" s="72" t="s">
        <v>229</v>
      </c>
      <c r="P7485" s="101"/>
      <c r="Q7485" s="132"/>
      <c r="R7485" s="102"/>
      <c r="S7485" s="91"/>
    </row>
    <row r="7486" spans="1:19" s="104" customFormat="1" ht="12.75" customHeight="1" x14ac:dyDescent="0.25">
      <c r="A7486" s="121"/>
      <c r="B7486" s="92" t="str">
        <f>IF(E7486="","",VLOOKUP(E7486,[1]PROJECTES!$C$14:$G$5000,2,FALSE))</f>
        <v/>
      </c>
      <c r="C7486" s="121"/>
      <c r="D7486" s="93" t="str">
        <f>IF(E7486="","",VLOOKUP(E7486,[1]PROJECTES!$C$14:$G$5000,5,FALSE))</f>
        <v/>
      </c>
      <c r="E7486" s="117"/>
      <c r="F7486" s="95"/>
      <c r="G7486" s="96" t="str">
        <f>IF(E7486="","",VLOOKUP(E7486,[1]PROJECTES!$C$14:$G$5000,4,FALSE))</f>
        <v/>
      </c>
      <c r="H7486" s="118"/>
      <c r="I7486" s="97" t="str">
        <f>IF(H7486="","",VLOOKUP(H7486,BD!B$2:C$16,2,FALSE))</f>
        <v/>
      </c>
      <c r="J7486" s="98"/>
      <c r="K7486" s="135" t="str">
        <f t="shared" si="246"/>
        <v/>
      </c>
      <c r="L7486" s="99" t="str">
        <f t="shared" ca="1" si="247"/>
        <v>-</v>
      </c>
      <c r="M7486" s="93" t="str">
        <f>IF(E7486="","",VLOOKUP(E7486,[1]PROJECTES!$C$14:$Z$5000,21,FALSE))</f>
        <v/>
      </c>
      <c r="N7486" s="100"/>
      <c r="O7486" s="72" t="s">
        <v>229</v>
      </c>
      <c r="P7486" s="101"/>
      <c r="Q7486" s="132"/>
      <c r="R7486" s="102"/>
      <c r="S7486" s="91"/>
    </row>
    <row r="7487" spans="1:19" s="104" customFormat="1" ht="12.75" customHeight="1" x14ac:dyDescent="0.25">
      <c r="A7487" s="121"/>
      <c r="B7487" s="92" t="str">
        <f>IF(E7487="","",VLOOKUP(E7487,[1]PROJECTES!$C$14:$G$5000,2,FALSE))</f>
        <v/>
      </c>
      <c r="C7487" s="121"/>
      <c r="D7487" s="93" t="str">
        <f>IF(E7487="","",VLOOKUP(E7487,[1]PROJECTES!$C$14:$G$5000,5,FALSE))</f>
        <v/>
      </c>
      <c r="E7487" s="117"/>
      <c r="F7487" s="95"/>
      <c r="G7487" s="96" t="str">
        <f>IF(E7487="","",VLOOKUP(E7487,[1]PROJECTES!$C$14:$G$5000,4,FALSE))</f>
        <v/>
      </c>
      <c r="H7487" s="118"/>
      <c r="I7487" s="97" t="str">
        <f>IF(H7487="","",VLOOKUP(H7487,BD!B$2:C$16,2,FALSE))</f>
        <v/>
      </c>
      <c r="J7487" s="98"/>
      <c r="K7487" s="135" t="str">
        <f t="shared" si="246"/>
        <v/>
      </c>
      <c r="L7487" s="99" t="str">
        <f t="shared" ca="1" si="247"/>
        <v>-</v>
      </c>
      <c r="M7487" s="93" t="str">
        <f>IF(E7487="","",VLOOKUP(E7487,[1]PROJECTES!$C$14:$Z$5000,21,FALSE))</f>
        <v/>
      </c>
      <c r="N7487" s="100"/>
      <c r="O7487" s="72" t="s">
        <v>229</v>
      </c>
      <c r="P7487" s="101"/>
      <c r="Q7487" s="132"/>
      <c r="R7487" s="102"/>
      <c r="S7487" s="91"/>
    </row>
    <row r="7488" spans="1:19" s="104" customFormat="1" ht="12.75" customHeight="1" x14ac:dyDescent="0.25">
      <c r="A7488" s="121"/>
      <c r="B7488" s="92" t="str">
        <f>IF(E7488="","",VLOOKUP(E7488,[1]PROJECTES!$C$14:$G$5000,2,FALSE))</f>
        <v/>
      </c>
      <c r="C7488" s="121"/>
      <c r="D7488" s="93" t="str">
        <f>IF(E7488="","",VLOOKUP(E7488,[1]PROJECTES!$C$14:$G$5000,5,FALSE))</f>
        <v/>
      </c>
      <c r="E7488" s="117"/>
      <c r="F7488" s="95"/>
      <c r="G7488" s="96" t="str">
        <f>IF(E7488="","",VLOOKUP(E7488,[1]PROJECTES!$C$14:$G$5000,4,FALSE))</f>
        <v/>
      </c>
      <c r="H7488" s="118"/>
      <c r="I7488" s="97" t="str">
        <f>IF(H7488="","",VLOOKUP(H7488,BD!B$2:C$16,2,FALSE))</f>
        <v/>
      </c>
      <c r="J7488" s="98"/>
      <c r="K7488" s="135" t="str">
        <f t="shared" si="246"/>
        <v/>
      </c>
      <c r="L7488" s="99" t="str">
        <f t="shared" ca="1" si="247"/>
        <v>-</v>
      </c>
      <c r="M7488" s="93" t="str">
        <f>IF(E7488="","",VLOOKUP(E7488,[1]PROJECTES!$C$14:$Z$5000,21,FALSE))</f>
        <v/>
      </c>
      <c r="N7488" s="100"/>
      <c r="O7488" s="72" t="s">
        <v>229</v>
      </c>
      <c r="P7488" s="101"/>
      <c r="Q7488" s="132"/>
      <c r="R7488" s="102"/>
      <c r="S7488" s="91"/>
    </row>
    <row r="7489" spans="1:19" s="104" customFormat="1" ht="12.75" customHeight="1" x14ac:dyDescent="0.25">
      <c r="A7489" s="121"/>
      <c r="B7489" s="92" t="str">
        <f>IF(E7489="","",VLOOKUP(E7489,[1]PROJECTES!$C$14:$G$5000,2,FALSE))</f>
        <v/>
      </c>
      <c r="C7489" s="121"/>
      <c r="D7489" s="93" t="str">
        <f>IF(E7489="","",VLOOKUP(E7489,[1]PROJECTES!$C$14:$G$5000,5,FALSE))</f>
        <v/>
      </c>
      <c r="E7489" s="117"/>
      <c r="F7489" s="95"/>
      <c r="G7489" s="96" t="str">
        <f>IF(E7489="","",VLOOKUP(E7489,[1]PROJECTES!$C$14:$G$5000,4,FALSE))</f>
        <v/>
      </c>
      <c r="H7489" s="118"/>
      <c r="I7489" s="97" t="str">
        <f>IF(H7489="","",VLOOKUP(H7489,BD!B$2:C$16,2,FALSE))</f>
        <v/>
      </c>
      <c r="J7489" s="98"/>
      <c r="K7489" s="135" t="str">
        <f t="shared" si="246"/>
        <v/>
      </c>
      <c r="L7489" s="99" t="str">
        <f t="shared" ca="1" si="247"/>
        <v>-</v>
      </c>
      <c r="M7489" s="93" t="str">
        <f>IF(E7489="","",VLOOKUP(E7489,[1]PROJECTES!$C$14:$Z$5000,21,FALSE))</f>
        <v/>
      </c>
      <c r="N7489" s="100"/>
      <c r="O7489" s="72" t="s">
        <v>229</v>
      </c>
      <c r="P7489" s="101"/>
      <c r="Q7489" s="132"/>
      <c r="R7489" s="102"/>
      <c r="S7489" s="91"/>
    </row>
    <row r="7490" spans="1:19" s="104" customFormat="1" ht="12.75" customHeight="1" x14ac:dyDescent="0.25">
      <c r="A7490" s="121"/>
      <c r="B7490" s="92" t="str">
        <f>IF(E7490="","",VLOOKUP(E7490,[1]PROJECTES!$C$14:$G$5000,2,FALSE))</f>
        <v/>
      </c>
      <c r="C7490" s="121"/>
      <c r="D7490" s="93" t="str">
        <f>IF(E7490="","",VLOOKUP(E7490,[1]PROJECTES!$C$14:$G$5000,5,FALSE))</f>
        <v/>
      </c>
      <c r="E7490" s="117"/>
      <c r="F7490" s="95"/>
      <c r="G7490" s="96" t="str">
        <f>IF(E7490="","",VLOOKUP(E7490,[1]PROJECTES!$C$14:$G$5000,4,FALSE))</f>
        <v/>
      </c>
      <c r="H7490" s="118"/>
      <c r="I7490" s="97" t="str">
        <f>IF(H7490="","",VLOOKUP(H7490,BD!B$2:C$16,2,FALSE))</f>
        <v/>
      </c>
      <c r="J7490" s="98"/>
      <c r="K7490" s="135" t="str">
        <f t="shared" si="246"/>
        <v/>
      </c>
      <c r="L7490" s="99" t="str">
        <f t="shared" ca="1" si="247"/>
        <v>-</v>
      </c>
      <c r="M7490" s="93" t="str">
        <f>IF(E7490="","",VLOOKUP(E7490,[1]PROJECTES!$C$14:$Z$5000,21,FALSE))</f>
        <v/>
      </c>
      <c r="N7490" s="100"/>
      <c r="O7490" s="72" t="s">
        <v>229</v>
      </c>
      <c r="P7490" s="101"/>
      <c r="Q7490" s="132"/>
      <c r="R7490" s="102"/>
      <c r="S7490" s="91"/>
    </row>
    <row r="7491" spans="1:19" s="104" customFormat="1" ht="12.75" customHeight="1" x14ac:dyDescent="0.25">
      <c r="A7491" s="121"/>
      <c r="B7491" s="92" t="str">
        <f>IF(E7491="","",VLOOKUP(E7491,[1]PROJECTES!$C$14:$G$5000,2,FALSE))</f>
        <v/>
      </c>
      <c r="C7491" s="121"/>
      <c r="D7491" s="93" t="str">
        <f>IF(E7491="","",VLOOKUP(E7491,[1]PROJECTES!$C$14:$G$5000,5,FALSE))</f>
        <v/>
      </c>
      <c r="E7491" s="117"/>
      <c r="F7491" s="95"/>
      <c r="G7491" s="96" t="str">
        <f>IF(E7491="","",VLOOKUP(E7491,[1]PROJECTES!$C$14:$G$5000,4,FALSE))</f>
        <v/>
      </c>
      <c r="H7491" s="118"/>
      <c r="I7491" s="97" t="str">
        <f>IF(H7491="","",VLOOKUP(H7491,BD!B$2:C$16,2,FALSE))</f>
        <v/>
      </c>
      <c r="J7491" s="98"/>
      <c r="K7491" s="135" t="str">
        <f t="shared" si="246"/>
        <v/>
      </c>
      <c r="L7491" s="99" t="str">
        <f t="shared" ca="1" si="247"/>
        <v>-</v>
      </c>
      <c r="M7491" s="93" t="str">
        <f>IF(E7491="","",VLOOKUP(E7491,[1]PROJECTES!$C$14:$Z$5000,21,FALSE))</f>
        <v/>
      </c>
      <c r="N7491" s="100"/>
      <c r="O7491" s="72" t="s">
        <v>229</v>
      </c>
      <c r="P7491" s="101"/>
      <c r="Q7491" s="132"/>
      <c r="R7491" s="102"/>
      <c r="S7491" s="91"/>
    </row>
    <row r="7492" spans="1:19" s="104" customFormat="1" ht="12.75" customHeight="1" x14ac:dyDescent="0.25">
      <c r="A7492" s="121"/>
      <c r="B7492" s="92" t="str">
        <f>IF(E7492="","",VLOOKUP(E7492,[1]PROJECTES!$C$14:$G$5000,2,FALSE))</f>
        <v/>
      </c>
      <c r="C7492" s="121"/>
      <c r="D7492" s="93" t="str">
        <f>IF(E7492="","",VLOOKUP(E7492,[1]PROJECTES!$C$14:$G$5000,5,FALSE))</f>
        <v/>
      </c>
      <c r="E7492" s="117"/>
      <c r="F7492" s="95"/>
      <c r="G7492" s="96" t="str">
        <f>IF(E7492="","",VLOOKUP(E7492,[1]PROJECTES!$C$14:$G$5000,4,FALSE))</f>
        <v/>
      </c>
      <c r="H7492" s="118"/>
      <c r="I7492" s="97" t="str">
        <f>IF(H7492="","",VLOOKUP(H7492,BD!B$2:C$16,2,FALSE))</f>
        <v/>
      </c>
      <c r="J7492" s="98"/>
      <c r="K7492" s="135" t="str">
        <f t="shared" si="246"/>
        <v/>
      </c>
      <c r="L7492" s="99" t="str">
        <f t="shared" ca="1" si="247"/>
        <v>-</v>
      </c>
      <c r="M7492" s="93" t="str">
        <f>IF(E7492="","",VLOOKUP(E7492,[1]PROJECTES!$C$14:$Z$5000,21,FALSE))</f>
        <v/>
      </c>
      <c r="N7492" s="100"/>
      <c r="O7492" s="72" t="s">
        <v>229</v>
      </c>
      <c r="P7492" s="101"/>
      <c r="Q7492" s="132"/>
      <c r="R7492" s="102"/>
      <c r="S7492" s="91"/>
    </row>
    <row r="7493" spans="1:19" s="104" customFormat="1" ht="12.75" customHeight="1" x14ac:dyDescent="0.25">
      <c r="A7493" s="121"/>
      <c r="B7493" s="92" t="str">
        <f>IF(E7493="","",VLOOKUP(E7493,[1]PROJECTES!$C$14:$G$5000,2,FALSE))</f>
        <v/>
      </c>
      <c r="C7493" s="121"/>
      <c r="D7493" s="93" t="str">
        <f>IF(E7493="","",VLOOKUP(E7493,[1]PROJECTES!$C$14:$G$5000,5,FALSE))</f>
        <v/>
      </c>
      <c r="E7493" s="117"/>
      <c r="F7493" s="95"/>
      <c r="G7493" s="96" t="str">
        <f>IF(E7493="","",VLOOKUP(E7493,[1]PROJECTES!$C$14:$G$5000,4,FALSE))</f>
        <v/>
      </c>
      <c r="H7493" s="118"/>
      <c r="I7493" s="97" t="str">
        <f>IF(H7493="","",VLOOKUP(H7493,BD!B$2:C$16,2,FALSE))</f>
        <v/>
      </c>
      <c r="J7493" s="98"/>
      <c r="K7493" s="135" t="str">
        <f t="shared" si="246"/>
        <v/>
      </c>
      <c r="L7493" s="99" t="str">
        <f t="shared" ca="1" si="247"/>
        <v>-</v>
      </c>
      <c r="M7493" s="93" t="str">
        <f>IF(E7493="","",VLOOKUP(E7493,[1]PROJECTES!$C$14:$Z$5000,21,FALSE))</f>
        <v/>
      </c>
      <c r="N7493" s="100"/>
      <c r="O7493" s="72" t="s">
        <v>229</v>
      </c>
      <c r="P7493" s="101"/>
      <c r="Q7493" s="132"/>
      <c r="R7493" s="102"/>
      <c r="S7493" s="91"/>
    </row>
    <row r="7494" spans="1:19" s="104" customFormat="1" ht="12.75" customHeight="1" x14ac:dyDescent="0.25">
      <c r="A7494" s="121"/>
      <c r="B7494" s="92" t="str">
        <f>IF(E7494="","",VLOOKUP(E7494,[1]PROJECTES!$C$14:$G$5000,2,FALSE))</f>
        <v/>
      </c>
      <c r="C7494" s="121"/>
      <c r="D7494" s="93" t="str">
        <f>IF(E7494="","",VLOOKUP(E7494,[1]PROJECTES!$C$14:$G$5000,5,FALSE))</f>
        <v/>
      </c>
      <c r="E7494" s="117"/>
      <c r="F7494" s="95"/>
      <c r="G7494" s="96" t="str">
        <f>IF(E7494="","",VLOOKUP(E7494,[1]PROJECTES!$C$14:$G$5000,4,FALSE))</f>
        <v/>
      </c>
      <c r="H7494" s="118"/>
      <c r="I7494" s="97" t="str">
        <f>IF(H7494="","",VLOOKUP(H7494,BD!B$2:C$16,2,FALSE))</f>
        <v/>
      </c>
      <c r="J7494" s="98"/>
      <c r="K7494" s="135" t="str">
        <f t="shared" si="246"/>
        <v/>
      </c>
      <c r="L7494" s="99" t="str">
        <f t="shared" ca="1" si="247"/>
        <v>-</v>
      </c>
      <c r="M7494" s="93" t="str">
        <f>IF(E7494="","",VLOOKUP(E7494,[1]PROJECTES!$C$14:$Z$5000,21,FALSE))</f>
        <v/>
      </c>
      <c r="N7494" s="100"/>
      <c r="O7494" s="72" t="s">
        <v>229</v>
      </c>
      <c r="P7494" s="101"/>
      <c r="Q7494" s="132"/>
      <c r="R7494" s="102"/>
      <c r="S7494" s="91"/>
    </row>
    <row r="7495" spans="1:19" s="104" customFormat="1" ht="12.75" customHeight="1" x14ac:dyDescent="0.25">
      <c r="A7495" s="121"/>
      <c r="B7495" s="92" t="str">
        <f>IF(E7495="","",VLOOKUP(E7495,[1]PROJECTES!$C$14:$G$5000,2,FALSE))</f>
        <v/>
      </c>
      <c r="C7495" s="121"/>
      <c r="D7495" s="93" t="str">
        <f>IF(E7495="","",VLOOKUP(E7495,[1]PROJECTES!$C$14:$G$5000,5,FALSE))</f>
        <v/>
      </c>
      <c r="E7495" s="117"/>
      <c r="F7495" s="95"/>
      <c r="G7495" s="96" t="str">
        <f>IF(E7495="","",VLOOKUP(E7495,[1]PROJECTES!$C$14:$G$5000,4,FALSE))</f>
        <v/>
      </c>
      <c r="H7495" s="118"/>
      <c r="I7495" s="97" t="str">
        <f>IF(H7495="","",VLOOKUP(H7495,BD!B$2:C$16,2,FALSE))</f>
        <v/>
      </c>
      <c r="J7495" s="98"/>
      <c r="K7495" s="135" t="str">
        <f t="shared" si="246"/>
        <v/>
      </c>
      <c r="L7495" s="99" t="str">
        <f t="shared" ca="1" si="247"/>
        <v>-</v>
      </c>
      <c r="M7495" s="93" t="str">
        <f>IF(E7495="","",VLOOKUP(E7495,[1]PROJECTES!$C$14:$Z$5000,21,FALSE))</f>
        <v/>
      </c>
      <c r="N7495" s="100"/>
      <c r="O7495" s="72" t="s">
        <v>229</v>
      </c>
      <c r="P7495" s="101"/>
      <c r="Q7495" s="132"/>
      <c r="R7495" s="102"/>
      <c r="S7495" s="91"/>
    </row>
    <row r="7496" spans="1:19" s="104" customFormat="1" ht="12.75" customHeight="1" x14ac:dyDescent="0.25">
      <c r="A7496" s="121"/>
      <c r="B7496" s="92" t="str">
        <f>IF(E7496="","",VLOOKUP(E7496,[1]PROJECTES!$C$14:$G$5000,2,FALSE))</f>
        <v/>
      </c>
      <c r="C7496" s="121"/>
      <c r="D7496" s="93" t="str">
        <f>IF(E7496="","",VLOOKUP(E7496,[1]PROJECTES!$C$14:$G$5000,5,FALSE))</f>
        <v/>
      </c>
      <c r="E7496" s="117"/>
      <c r="F7496" s="95"/>
      <c r="G7496" s="96" t="str">
        <f>IF(E7496="","",VLOOKUP(E7496,[1]PROJECTES!$C$14:$G$5000,4,FALSE))</f>
        <v/>
      </c>
      <c r="H7496" s="118"/>
      <c r="I7496" s="97" t="str">
        <f>IF(H7496="","",VLOOKUP(H7496,BD!B$2:C$16,2,FALSE))</f>
        <v/>
      </c>
      <c r="J7496" s="98"/>
      <c r="K7496" s="135" t="str">
        <f t="shared" si="246"/>
        <v/>
      </c>
      <c r="L7496" s="99" t="str">
        <f t="shared" ca="1" si="247"/>
        <v>-</v>
      </c>
      <c r="M7496" s="93" t="str">
        <f>IF(E7496="","",VLOOKUP(E7496,[1]PROJECTES!$C$14:$Z$5000,21,FALSE))</f>
        <v/>
      </c>
      <c r="N7496" s="100"/>
      <c r="O7496" s="72" t="s">
        <v>229</v>
      </c>
      <c r="P7496" s="101"/>
      <c r="Q7496" s="132"/>
      <c r="R7496" s="102"/>
      <c r="S7496" s="91"/>
    </row>
    <row r="7497" spans="1:19" s="104" customFormat="1" ht="12.75" customHeight="1" x14ac:dyDescent="0.25">
      <c r="A7497" s="121"/>
      <c r="B7497" s="92" t="str">
        <f>IF(E7497="","",VLOOKUP(E7497,[1]PROJECTES!$C$14:$G$5000,2,FALSE))</f>
        <v/>
      </c>
      <c r="C7497" s="121"/>
      <c r="D7497" s="93" t="str">
        <f>IF(E7497="","",VLOOKUP(E7497,[1]PROJECTES!$C$14:$G$5000,5,FALSE))</f>
        <v/>
      </c>
      <c r="E7497" s="117"/>
      <c r="F7497" s="95"/>
      <c r="G7497" s="96" t="str">
        <f>IF(E7497="","",VLOOKUP(E7497,[1]PROJECTES!$C$14:$G$5000,4,FALSE))</f>
        <v/>
      </c>
      <c r="H7497" s="118"/>
      <c r="I7497" s="97" t="str">
        <f>IF(H7497="","",VLOOKUP(H7497,BD!B$2:C$16,2,FALSE))</f>
        <v/>
      </c>
      <c r="J7497" s="98"/>
      <c r="K7497" s="135" t="str">
        <f t="shared" si="246"/>
        <v/>
      </c>
      <c r="L7497" s="99" t="str">
        <f t="shared" ca="1" si="247"/>
        <v>-</v>
      </c>
      <c r="M7497" s="93" t="str">
        <f>IF(E7497="","",VLOOKUP(E7497,[1]PROJECTES!$C$14:$Z$5000,21,FALSE))</f>
        <v/>
      </c>
      <c r="N7497" s="100"/>
      <c r="O7497" s="72" t="s">
        <v>229</v>
      </c>
      <c r="P7497" s="101"/>
      <c r="Q7497" s="132"/>
      <c r="R7497" s="102"/>
      <c r="S7497" s="91"/>
    </row>
    <row r="7498" spans="1:19" s="104" customFormat="1" ht="12.75" customHeight="1" x14ac:dyDescent="0.25">
      <c r="A7498" s="121"/>
      <c r="B7498" s="92" t="str">
        <f>IF(E7498="","",VLOOKUP(E7498,[1]PROJECTES!$C$14:$G$5000,2,FALSE))</f>
        <v/>
      </c>
      <c r="C7498" s="121"/>
      <c r="D7498" s="93" t="str">
        <f>IF(E7498="","",VLOOKUP(E7498,[1]PROJECTES!$C$14:$G$5000,5,FALSE))</f>
        <v/>
      </c>
      <c r="E7498" s="117"/>
      <c r="F7498" s="95"/>
      <c r="G7498" s="96" t="str">
        <f>IF(E7498="","",VLOOKUP(E7498,[1]PROJECTES!$C$14:$G$5000,4,FALSE))</f>
        <v/>
      </c>
      <c r="H7498" s="118"/>
      <c r="I7498" s="97" t="str">
        <f>IF(H7498="","",VLOOKUP(H7498,BD!B$2:C$16,2,FALSE))</f>
        <v/>
      </c>
      <c r="J7498" s="98"/>
      <c r="K7498" s="135" t="str">
        <f t="shared" si="246"/>
        <v/>
      </c>
      <c r="L7498" s="99" t="str">
        <f t="shared" ca="1" si="247"/>
        <v>-</v>
      </c>
      <c r="M7498" s="93" t="str">
        <f>IF(E7498="","",VLOOKUP(E7498,[1]PROJECTES!$C$14:$Z$5000,21,FALSE))</f>
        <v/>
      </c>
      <c r="N7498" s="100"/>
      <c r="O7498" s="72" t="s">
        <v>229</v>
      </c>
      <c r="P7498" s="101"/>
      <c r="Q7498" s="132"/>
      <c r="R7498" s="102"/>
      <c r="S7498" s="91"/>
    </row>
    <row r="7499" spans="1:19" s="104" customFormat="1" ht="12.75" customHeight="1" x14ac:dyDescent="0.25">
      <c r="A7499" s="121"/>
      <c r="B7499" s="92" t="str">
        <f>IF(E7499="","",VLOOKUP(E7499,[1]PROJECTES!$C$14:$G$5000,2,FALSE))</f>
        <v/>
      </c>
      <c r="C7499" s="121"/>
      <c r="D7499" s="93" t="str">
        <f>IF(E7499="","",VLOOKUP(E7499,[1]PROJECTES!$C$14:$G$5000,5,FALSE))</f>
        <v/>
      </c>
      <c r="E7499" s="117"/>
      <c r="F7499" s="95"/>
      <c r="G7499" s="96" t="str">
        <f>IF(E7499="","",VLOOKUP(E7499,[1]PROJECTES!$C$14:$G$5000,4,FALSE))</f>
        <v/>
      </c>
      <c r="H7499" s="118"/>
      <c r="I7499" s="97" t="str">
        <f>IF(H7499="","",VLOOKUP(H7499,BD!B$2:C$16,2,FALSE))</f>
        <v/>
      </c>
      <c r="J7499" s="98"/>
      <c r="K7499" s="135" t="str">
        <f t="shared" si="246"/>
        <v/>
      </c>
      <c r="L7499" s="99" t="str">
        <f t="shared" ca="1" si="247"/>
        <v>-</v>
      </c>
      <c r="M7499" s="93" t="str">
        <f>IF(E7499="","",VLOOKUP(E7499,[1]PROJECTES!$C$14:$Z$5000,21,FALSE))</f>
        <v/>
      </c>
      <c r="N7499" s="100"/>
      <c r="O7499" s="72" t="s">
        <v>229</v>
      </c>
      <c r="P7499" s="101"/>
      <c r="Q7499" s="132"/>
      <c r="R7499" s="102"/>
      <c r="S7499" s="91"/>
    </row>
    <row r="7500" spans="1:19" s="104" customFormat="1" ht="12.75" customHeight="1" x14ac:dyDescent="0.25">
      <c r="A7500" s="121"/>
      <c r="B7500" s="92" t="str">
        <f>IF(E7500="","",VLOOKUP(E7500,[1]PROJECTES!$C$14:$G$5000,2,FALSE))</f>
        <v/>
      </c>
      <c r="C7500" s="121"/>
      <c r="D7500" s="93" t="str">
        <f>IF(E7500="","",VLOOKUP(E7500,[1]PROJECTES!$C$14:$G$5000,5,FALSE))</f>
        <v/>
      </c>
      <c r="E7500" s="117"/>
      <c r="F7500" s="95"/>
      <c r="G7500" s="96" t="str">
        <f>IF(E7500="","",VLOOKUP(E7500,[1]PROJECTES!$C$14:$G$5000,4,FALSE))</f>
        <v/>
      </c>
      <c r="H7500" s="118"/>
      <c r="I7500" s="97" t="str">
        <f>IF(H7500="","",VLOOKUP(H7500,BD!B$2:C$16,2,FALSE))</f>
        <v/>
      </c>
      <c r="J7500" s="98"/>
      <c r="K7500" s="135" t="str">
        <f t="shared" si="246"/>
        <v/>
      </c>
      <c r="L7500" s="99" t="str">
        <f t="shared" ca="1" si="247"/>
        <v>-</v>
      </c>
      <c r="M7500" s="93" t="str">
        <f>IF(E7500="","",VLOOKUP(E7500,[1]PROJECTES!$C$14:$Z$5000,21,FALSE))</f>
        <v/>
      </c>
      <c r="N7500" s="100"/>
      <c r="O7500" s="72" t="s">
        <v>229</v>
      </c>
      <c r="P7500" s="101"/>
      <c r="Q7500" s="132"/>
      <c r="R7500" s="102"/>
      <c r="S7500" s="91"/>
    </row>
    <row r="7501" spans="1:19" s="104" customFormat="1" ht="12.75" customHeight="1" x14ac:dyDescent="0.25">
      <c r="A7501" s="121"/>
      <c r="B7501" s="92" t="str">
        <f>IF(E7501="","",VLOOKUP(E7501,[1]PROJECTES!$C$14:$G$5000,2,FALSE))</f>
        <v/>
      </c>
      <c r="C7501" s="121"/>
      <c r="D7501" s="93" t="str">
        <f>IF(E7501="","",VLOOKUP(E7501,[1]PROJECTES!$C$14:$G$5000,5,FALSE))</f>
        <v/>
      </c>
      <c r="E7501" s="117"/>
      <c r="F7501" s="95"/>
      <c r="G7501" s="96" t="str">
        <f>IF(E7501="","",VLOOKUP(E7501,[1]PROJECTES!$C$14:$G$5000,4,FALSE))</f>
        <v/>
      </c>
      <c r="H7501" s="118"/>
      <c r="I7501" s="97" t="str">
        <f>IF(H7501="","",VLOOKUP(H7501,BD!B$2:C$16,2,FALSE))</f>
        <v/>
      </c>
      <c r="J7501" s="98"/>
      <c r="K7501" s="135" t="str">
        <f t="shared" si="246"/>
        <v/>
      </c>
      <c r="L7501" s="99" t="str">
        <f t="shared" ca="1" si="247"/>
        <v>-</v>
      </c>
      <c r="M7501" s="93" t="str">
        <f>IF(E7501="","",VLOOKUP(E7501,[1]PROJECTES!$C$14:$Z$5000,21,FALSE))</f>
        <v/>
      </c>
      <c r="N7501" s="100"/>
      <c r="O7501" s="72" t="s">
        <v>229</v>
      </c>
      <c r="P7501" s="101"/>
      <c r="Q7501" s="132"/>
      <c r="R7501" s="102"/>
      <c r="S7501" s="91"/>
    </row>
    <row r="7502" spans="1:19" s="104" customFormat="1" ht="12.75" customHeight="1" x14ac:dyDescent="0.25">
      <c r="A7502" s="121"/>
      <c r="B7502" s="92" t="str">
        <f>IF(E7502="","",VLOOKUP(E7502,[1]PROJECTES!$C$14:$G$5000,2,FALSE))</f>
        <v/>
      </c>
      <c r="C7502" s="121"/>
      <c r="D7502" s="93" t="str">
        <f>IF(E7502="","",VLOOKUP(E7502,[1]PROJECTES!$C$14:$G$5000,5,FALSE))</f>
        <v/>
      </c>
      <c r="E7502" s="117"/>
      <c r="F7502" s="95"/>
      <c r="G7502" s="96" t="str">
        <f>IF(E7502="","",VLOOKUP(E7502,[1]PROJECTES!$C$14:$G$5000,4,FALSE))</f>
        <v/>
      </c>
      <c r="H7502" s="118"/>
      <c r="I7502" s="97" t="str">
        <f>IF(H7502="","",VLOOKUP(H7502,BD!B$2:C$16,2,FALSE))</f>
        <v/>
      </c>
      <c r="J7502" s="98"/>
      <c r="K7502" s="135" t="str">
        <f t="shared" si="246"/>
        <v/>
      </c>
      <c r="L7502" s="99" t="str">
        <f t="shared" ca="1" si="247"/>
        <v>-</v>
      </c>
      <c r="M7502" s="93" t="str">
        <f>IF(E7502="","",VLOOKUP(E7502,[1]PROJECTES!$C$14:$Z$5000,21,FALSE))</f>
        <v/>
      </c>
      <c r="N7502" s="100"/>
      <c r="O7502" s="72" t="s">
        <v>229</v>
      </c>
      <c r="P7502" s="101"/>
      <c r="Q7502" s="132"/>
      <c r="R7502" s="102"/>
      <c r="S7502" s="91"/>
    </row>
    <row r="7503" spans="1:19" s="104" customFormat="1" ht="12.75" customHeight="1" x14ac:dyDescent="0.25">
      <c r="A7503" s="121"/>
      <c r="B7503" s="92" t="str">
        <f>IF(E7503="","",VLOOKUP(E7503,[1]PROJECTES!$C$14:$G$5000,2,FALSE))</f>
        <v/>
      </c>
      <c r="C7503" s="121"/>
      <c r="D7503" s="93" t="str">
        <f>IF(E7503="","",VLOOKUP(E7503,[1]PROJECTES!$C$14:$G$5000,5,FALSE))</f>
        <v/>
      </c>
      <c r="E7503" s="117"/>
      <c r="F7503" s="95"/>
      <c r="G7503" s="96" t="str">
        <f>IF(E7503="","",VLOOKUP(E7503,[1]PROJECTES!$C$14:$G$5000,4,FALSE))</f>
        <v/>
      </c>
      <c r="H7503" s="118"/>
      <c r="I7503" s="97" t="str">
        <f>IF(H7503="","",VLOOKUP(H7503,BD!B$2:C$16,2,FALSE))</f>
        <v/>
      </c>
      <c r="J7503" s="98"/>
      <c r="K7503" s="135" t="str">
        <f t="shared" si="246"/>
        <v/>
      </c>
      <c r="L7503" s="99" t="str">
        <f t="shared" ca="1" si="247"/>
        <v>-</v>
      </c>
      <c r="M7503" s="93" t="str">
        <f>IF(E7503="","",VLOOKUP(E7503,[1]PROJECTES!$C$14:$Z$5000,21,FALSE))</f>
        <v/>
      </c>
      <c r="N7503" s="100"/>
      <c r="O7503" s="72" t="s">
        <v>229</v>
      </c>
      <c r="P7503" s="101"/>
      <c r="Q7503" s="132"/>
      <c r="R7503" s="102"/>
      <c r="S7503" s="91"/>
    </row>
    <row r="7504" spans="1:19" s="104" customFormat="1" ht="12.75" customHeight="1" x14ac:dyDescent="0.25">
      <c r="A7504" s="121"/>
      <c r="B7504" s="92" t="str">
        <f>IF(E7504="","",VLOOKUP(E7504,[1]PROJECTES!$C$14:$G$5000,2,FALSE))</f>
        <v/>
      </c>
      <c r="C7504" s="121"/>
      <c r="D7504" s="93" t="str">
        <f>IF(E7504="","",VLOOKUP(E7504,[1]PROJECTES!$C$14:$G$5000,5,FALSE))</f>
        <v/>
      </c>
      <c r="E7504" s="117"/>
      <c r="F7504" s="95"/>
      <c r="G7504" s="96" t="str">
        <f>IF(E7504="","",VLOOKUP(E7504,[1]PROJECTES!$C$14:$G$5000,4,FALSE))</f>
        <v/>
      </c>
      <c r="H7504" s="118"/>
      <c r="I7504" s="97" t="str">
        <f>IF(H7504="","",VLOOKUP(H7504,BD!B$2:C$16,2,FALSE))</f>
        <v/>
      </c>
      <c r="J7504" s="98"/>
      <c r="K7504" s="135" t="str">
        <f t="shared" si="246"/>
        <v/>
      </c>
      <c r="L7504" s="99" t="str">
        <f t="shared" ca="1" si="247"/>
        <v>-</v>
      </c>
      <c r="M7504" s="93" t="str">
        <f>IF(E7504="","",VLOOKUP(E7504,[1]PROJECTES!$C$14:$Z$5000,21,FALSE))</f>
        <v/>
      </c>
      <c r="N7504" s="100"/>
      <c r="O7504" s="72" t="s">
        <v>229</v>
      </c>
      <c r="P7504" s="101"/>
      <c r="Q7504" s="132"/>
      <c r="R7504" s="102"/>
      <c r="S7504" s="91"/>
    </row>
    <row r="7505" spans="1:19" s="104" customFormat="1" ht="12.75" customHeight="1" x14ac:dyDescent="0.25">
      <c r="A7505" s="121"/>
      <c r="B7505" s="92" t="str">
        <f>IF(E7505="","",VLOOKUP(E7505,[1]PROJECTES!$C$14:$G$5000,2,FALSE))</f>
        <v/>
      </c>
      <c r="C7505" s="121"/>
      <c r="D7505" s="93" t="str">
        <f>IF(E7505="","",VLOOKUP(E7505,[1]PROJECTES!$C$14:$G$5000,5,FALSE))</f>
        <v/>
      </c>
      <c r="E7505" s="117"/>
      <c r="F7505" s="95"/>
      <c r="G7505" s="96" t="str">
        <f>IF(E7505="","",VLOOKUP(E7505,[1]PROJECTES!$C$14:$G$5000,4,FALSE))</f>
        <v/>
      </c>
      <c r="H7505" s="118"/>
      <c r="I7505" s="97" t="str">
        <f>IF(H7505="","",VLOOKUP(H7505,BD!B$2:C$16,2,FALSE))</f>
        <v/>
      </c>
      <c r="J7505" s="98"/>
      <c r="K7505" s="135" t="str">
        <f t="shared" si="246"/>
        <v/>
      </c>
      <c r="L7505" s="99" t="str">
        <f t="shared" ca="1" si="247"/>
        <v>-</v>
      </c>
      <c r="M7505" s="93" t="str">
        <f>IF(E7505="","",VLOOKUP(E7505,[1]PROJECTES!$C$14:$Z$5000,21,FALSE))</f>
        <v/>
      </c>
      <c r="N7505" s="100"/>
      <c r="O7505" s="72" t="s">
        <v>229</v>
      </c>
      <c r="P7505" s="101"/>
      <c r="Q7505" s="132"/>
      <c r="R7505" s="102"/>
      <c r="S7505" s="91"/>
    </row>
    <row r="7506" spans="1:19" s="104" customFormat="1" ht="12.75" customHeight="1" x14ac:dyDescent="0.25">
      <c r="A7506" s="121"/>
      <c r="B7506" s="92" t="str">
        <f>IF(E7506="","",VLOOKUP(E7506,[1]PROJECTES!$C$14:$G$5000,2,FALSE))</f>
        <v/>
      </c>
      <c r="C7506" s="121"/>
      <c r="D7506" s="93" t="str">
        <f>IF(E7506="","",VLOOKUP(E7506,[1]PROJECTES!$C$14:$G$5000,5,FALSE))</f>
        <v/>
      </c>
      <c r="E7506" s="117"/>
      <c r="F7506" s="95"/>
      <c r="G7506" s="96" t="str">
        <f>IF(E7506="","",VLOOKUP(E7506,[1]PROJECTES!$C$14:$G$5000,4,FALSE))</f>
        <v/>
      </c>
      <c r="H7506" s="118"/>
      <c r="I7506" s="97" t="str">
        <f>IF(H7506="","",VLOOKUP(H7506,BD!B$2:C$16,2,FALSE))</f>
        <v/>
      </c>
      <c r="J7506" s="98"/>
      <c r="K7506" s="135" t="str">
        <f t="shared" si="246"/>
        <v/>
      </c>
      <c r="L7506" s="99" t="str">
        <f t="shared" ca="1" si="247"/>
        <v>-</v>
      </c>
      <c r="M7506" s="93" t="str">
        <f>IF(E7506="","",VLOOKUP(E7506,[1]PROJECTES!$C$14:$Z$5000,21,FALSE))</f>
        <v/>
      </c>
      <c r="N7506" s="100"/>
      <c r="O7506" s="72" t="s">
        <v>229</v>
      </c>
      <c r="P7506" s="101"/>
      <c r="Q7506" s="132"/>
      <c r="R7506" s="102"/>
      <c r="S7506" s="91"/>
    </row>
    <row r="7507" spans="1:19" s="104" customFormat="1" ht="12.75" customHeight="1" x14ac:dyDescent="0.25">
      <c r="A7507" s="121"/>
      <c r="B7507" s="92" t="str">
        <f>IF(E7507="","",VLOOKUP(E7507,[1]PROJECTES!$C$14:$G$5000,2,FALSE))</f>
        <v/>
      </c>
      <c r="C7507" s="121"/>
      <c r="D7507" s="93" t="str">
        <f>IF(E7507="","",VLOOKUP(E7507,[1]PROJECTES!$C$14:$G$5000,5,FALSE))</f>
        <v/>
      </c>
      <c r="E7507" s="117"/>
      <c r="F7507" s="95"/>
      <c r="G7507" s="96" t="str">
        <f>IF(E7507="","",VLOOKUP(E7507,[1]PROJECTES!$C$14:$G$5000,4,FALSE))</f>
        <v/>
      </c>
      <c r="H7507" s="118"/>
      <c r="I7507" s="97" t="str">
        <f>IF(H7507="","",VLOOKUP(H7507,BD!B$2:C$16,2,FALSE))</f>
        <v/>
      </c>
      <c r="J7507" s="98"/>
      <c r="K7507" s="135" t="str">
        <f t="shared" si="246"/>
        <v/>
      </c>
      <c r="L7507" s="99" t="str">
        <f t="shared" ca="1" si="247"/>
        <v>-</v>
      </c>
      <c r="M7507" s="93" t="str">
        <f>IF(E7507="","",VLOOKUP(E7507,[1]PROJECTES!$C$14:$Z$5000,21,FALSE))</f>
        <v/>
      </c>
      <c r="N7507" s="100"/>
      <c r="O7507" s="72" t="s">
        <v>229</v>
      </c>
      <c r="P7507" s="101"/>
      <c r="Q7507" s="132"/>
      <c r="R7507" s="102"/>
      <c r="S7507" s="91"/>
    </row>
    <row r="7508" spans="1:19" s="104" customFormat="1" ht="12.75" customHeight="1" x14ac:dyDescent="0.25">
      <c r="A7508" s="121"/>
      <c r="B7508" s="92" t="str">
        <f>IF(E7508="","",VLOOKUP(E7508,[1]PROJECTES!$C$14:$G$5000,2,FALSE))</f>
        <v/>
      </c>
      <c r="C7508" s="121"/>
      <c r="D7508" s="93" t="str">
        <f>IF(E7508="","",VLOOKUP(E7508,[1]PROJECTES!$C$14:$G$5000,5,FALSE))</f>
        <v/>
      </c>
      <c r="E7508" s="117"/>
      <c r="F7508" s="95"/>
      <c r="G7508" s="96" t="str">
        <f>IF(E7508="","",VLOOKUP(E7508,[1]PROJECTES!$C$14:$G$5000,4,FALSE))</f>
        <v/>
      </c>
      <c r="H7508" s="118"/>
      <c r="I7508" s="97" t="str">
        <f>IF(H7508="","",VLOOKUP(H7508,BD!B$2:C$16,2,FALSE))</f>
        <v/>
      </c>
      <c r="J7508" s="98"/>
      <c r="K7508" s="135" t="str">
        <f t="shared" si="246"/>
        <v/>
      </c>
      <c r="L7508" s="99" t="str">
        <f t="shared" ca="1" si="247"/>
        <v>-</v>
      </c>
      <c r="M7508" s="93" t="str">
        <f>IF(E7508="","",VLOOKUP(E7508,[1]PROJECTES!$C$14:$Z$5000,21,FALSE))</f>
        <v/>
      </c>
      <c r="N7508" s="100"/>
      <c r="O7508" s="72" t="s">
        <v>229</v>
      </c>
      <c r="P7508" s="101"/>
      <c r="Q7508" s="132"/>
      <c r="R7508" s="102"/>
      <c r="S7508" s="91"/>
    </row>
    <row r="7509" spans="1:19" s="104" customFormat="1" ht="12.75" customHeight="1" x14ac:dyDescent="0.25">
      <c r="A7509" s="121"/>
      <c r="B7509" s="92" t="str">
        <f>IF(E7509="","",VLOOKUP(E7509,[1]PROJECTES!$C$14:$G$5000,2,FALSE))</f>
        <v/>
      </c>
      <c r="C7509" s="121"/>
      <c r="D7509" s="93" t="str">
        <f>IF(E7509="","",VLOOKUP(E7509,[1]PROJECTES!$C$14:$G$5000,5,FALSE))</f>
        <v/>
      </c>
      <c r="E7509" s="117"/>
      <c r="F7509" s="95"/>
      <c r="G7509" s="96" t="str">
        <f>IF(E7509="","",VLOOKUP(E7509,[1]PROJECTES!$C$14:$G$5000,4,FALSE))</f>
        <v/>
      </c>
      <c r="H7509" s="118"/>
      <c r="I7509" s="97" t="str">
        <f>IF(H7509="","",VLOOKUP(H7509,BD!B$2:C$16,2,FALSE))</f>
        <v/>
      </c>
      <c r="J7509" s="98"/>
      <c r="K7509" s="135" t="str">
        <f t="shared" si="246"/>
        <v/>
      </c>
      <c r="L7509" s="99" t="str">
        <f t="shared" ca="1" si="247"/>
        <v>-</v>
      </c>
      <c r="M7509" s="93" t="str">
        <f>IF(E7509="","",VLOOKUP(E7509,[1]PROJECTES!$C$14:$Z$5000,21,FALSE))</f>
        <v/>
      </c>
      <c r="N7509" s="100"/>
      <c r="O7509" s="72" t="s">
        <v>229</v>
      </c>
      <c r="P7509" s="101"/>
      <c r="Q7509" s="132"/>
      <c r="R7509" s="102"/>
      <c r="S7509" s="91"/>
    </row>
    <row r="7510" spans="1:19" s="104" customFormat="1" ht="12.75" customHeight="1" x14ac:dyDescent="0.25">
      <c r="A7510" s="121"/>
      <c r="B7510" s="92" t="str">
        <f>IF(E7510="","",VLOOKUP(E7510,[1]PROJECTES!$C$14:$G$5000,2,FALSE))</f>
        <v/>
      </c>
      <c r="C7510" s="121"/>
      <c r="D7510" s="93" t="str">
        <f>IF(E7510="","",VLOOKUP(E7510,[1]PROJECTES!$C$14:$G$5000,5,FALSE))</f>
        <v/>
      </c>
      <c r="E7510" s="117"/>
      <c r="F7510" s="95"/>
      <c r="G7510" s="96" t="str">
        <f>IF(E7510="","",VLOOKUP(E7510,[1]PROJECTES!$C$14:$G$5000,4,FALSE))</f>
        <v/>
      </c>
      <c r="H7510" s="118"/>
      <c r="I7510" s="97" t="str">
        <f>IF(H7510="","",VLOOKUP(H7510,BD!B$2:C$16,2,FALSE))</f>
        <v/>
      </c>
      <c r="J7510" s="98"/>
      <c r="K7510" s="135" t="str">
        <f t="shared" si="246"/>
        <v/>
      </c>
      <c r="L7510" s="99" t="str">
        <f t="shared" ca="1" si="247"/>
        <v>-</v>
      </c>
      <c r="M7510" s="93" t="str">
        <f>IF(E7510="","",VLOOKUP(E7510,[1]PROJECTES!$C$14:$Z$5000,21,FALSE))</f>
        <v/>
      </c>
      <c r="N7510" s="100"/>
      <c r="O7510" s="72" t="s">
        <v>229</v>
      </c>
      <c r="P7510" s="101"/>
      <c r="Q7510" s="132"/>
      <c r="R7510" s="102"/>
      <c r="S7510" s="91"/>
    </row>
    <row r="7511" spans="1:19" s="104" customFormat="1" ht="12.75" customHeight="1" x14ac:dyDescent="0.25">
      <c r="A7511" s="121"/>
      <c r="B7511" s="92" t="str">
        <f>IF(E7511="","",VLOOKUP(E7511,[1]PROJECTES!$C$14:$G$5000,2,FALSE))</f>
        <v/>
      </c>
      <c r="C7511" s="121"/>
      <c r="D7511" s="93" t="str">
        <f>IF(E7511="","",VLOOKUP(E7511,[1]PROJECTES!$C$14:$G$5000,5,FALSE))</f>
        <v/>
      </c>
      <c r="E7511" s="117"/>
      <c r="F7511" s="95"/>
      <c r="G7511" s="96" t="str">
        <f>IF(E7511="","",VLOOKUP(E7511,[1]PROJECTES!$C$14:$G$5000,4,FALSE))</f>
        <v/>
      </c>
      <c r="H7511" s="118"/>
      <c r="I7511" s="97" t="str">
        <f>IF(H7511="","",VLOOKUP(H7511,BD!B$2:C$16,2,FALSE))</f>
        <v/>
      </c>
      <c r="J7511" s="98"/>
      <c r="K7511" s="135" t="str">
        <f t="shared" si="246"/>
        <v/>
      </c>
      <c r="L7511" s="99" t="str">
        <f t="shared" ca="1" si="247"/>
        <v>-</v>
      </c>
      <c r="M7511" s="93" t="str">
        <f>IF(E7511="","",VLOOKUP(E7511,[1]PROJECTES!$C$14:$Z$5000,21,FALSE))</f>
        <v/>
      </c>
      <c r="N7511" s="100"/>
      <c r="O7511" s="72" t="s">
        <v>229</v>
      </c>
      <c r="P7511" s="101"/>
      <c r="Q7511" s="132"/>
      <c r="R7511" s="102"/>
      <c r="S7511" s="91"/>
    </row>
    <row r="7512" spans="1:19" s="104" customFormat="1" ht="12.75" customHeight="1" x14ac:dyDescent="0.25">
      <c r="A7512" s="121"/>
      <c r="B7512" s="92" t="str">
        <f>IF(E7512="","",VLOOKUP(E7512,[1]PROJECTES!$C$14:$G$5000,2,FALSE))</f>
        <v/>
      </c>
      <c r="C7512" s="121"/>
      <c r="D7512" s="93" t="str">
        <f>IF(E7512="","",VLOOKUP(E7512,[1]PROJECTES!$C$14:$G$5000,5,FALSE))</f>
        <v/>
      </c>
      <c r="E7512" s="117"/>
      <c r="F7512" s="95"/>
      <c r="G7512" s="96" t="str">
        <f>IF(E7512="","",VLOOKUP(E7512,[1]PROJECTES!$C$14:$G$5000,4,FALSE))</f>
        <v/>
      </c>
      <c r="H7512" s="118"/>
      <c r="I7512" s="97" t="str">
        <f>IF(H7512="","",VLOOKUP(H7512,BD!B$2:C$16,2,FALSE))</f>
        <v/>
      </c>
      <c r="J7512" s="98"/>
      <c r="K7512" s="135" t="str">
        <f t="shared" si="246"/>
        <v/>
      </c>
      <c r="L7512" s="99" t="str">
        <f t="shared" ca="1" si="247"/>
        <v>-</v>
      </c>
      <c r="M7512" s="93" t="str">
        <f>IF(E7512="","",VLOOKUP(E7512,[1]PROJECTES!$C$14:$Z$5000,21,FALSE))</f>
        <v/>
      </c>
      <c r="N7512" s="100"/>
      <c r="O7512" s="72" t="s">
        <v>229</v>
      </c>
      <c r="P7512" s="101"/>
      <c r="Q7512" s="132"/>
      <c r="R7512" s="102"/>
      <c r="S7512" s="91"/>
    </row>
    <row r="7513" spans="1:19" s="104" customFormat="1" ht="12.75" customHeight="1" x14ac:dyDescent="0.25">
      <c r="A7513" s="121"/>
      <c r="B7513" s="92" t="str">
        <f>IF(E7513="","",VLOOKUP(E7513,[1]PROJECTES!$C$14:$G$5000,2,FALSE))</f>
        <v/>
      </c>
      <c r="C7513" s="121"/>
      <c r="D7513" s="93" t="str">
        <f>IF(E7513="","",VLOOKUP(E7513,[1]PROJECTES!$C$14:$G$5000,5,FALSE))</f>
        <v/>
      </c>
      <c r="E7513" s="117"/>
      <c r="F7513" s="95"/>
      <c r="G7513" s="96" t="str">
        <f>IF(E7513="","",VLOOKUP(E7513,[1]PROJECTES!$C$14:$G$5000,4,FALSE))</f>
        <v/>
      </c>
      <c r="H7513" s="118"/>
      <c r="I7513" s="97" t="str">
        <f>IF(H7513="","",VLOOKUP(H7513,BD!B$2:C$16,2,FALSE))</f>
        <v/>
      </c>
      <c r="J7513" s="98"/>
      <c r="K7513" s="135" t="str">
        <f t="shared" si="246"/>
        <v/>
      </c>
      <c r="L7513" s="99" t="str">
        <f t="shared" ca="1" si="247"/>
        <v>-</v>
      </c>
      <c r="M7513" s="93" t="str">
        <f>IF(E7513="","",VLOOKUP(E7513,[1]PROJECTES!$C$14:$Z$5000,21,FALSE))</f>
        <v/>
      </c>
      <c r="N7513" s="100"/>
      <c r="O7513" s="72" t="s">
        <v>229</v>
      </c>
      <c r="P7513" s="101"/>
      <c r="Q7513" s="132"/>
      <c r="R7513" s="102"/>
      <c r="S7513" s="91"/>
    </row>
    <row r="7514" spans="1:19" s="104" customFormat="1" ht="12.75" customHeight="1" x14ac:dyDescent="0.25">
      <c r="A7514" s="121"/>
      <c r="B7514" s="92" t="str">
        <f>IF(E7514="","",VLOOKUP(E7514,[1]PROJECTES!$C$14:$G$5000,2,FALSE))</f>
        <v/>
      </c>
      <c r="C7514" s="121"/>
      <c r="D7514" s="93" t="str">
        <f>IF(E7514="","",VLOOKUP(E7514,[1]PROJECTES!$C$14:$G$5000,5,FALSE))</f>
        <v/>
      </c>
      <c r="E7514" s="117"/>
      <c r="F7514" s="95"/>
      <c r="G7514" s="96" t="str">
        <f>IF(E7514="","",VLOOKUP(E7514,[1]PROJECTES!$C$14:$G$5000,4,FALSE))</f>
        <v/>
      </c>
      <c r="H7514" s="118"/>
      <c r="I7514" s="97" t="str">
        <f>IF(H7514="","",VLOOKUP(H7514,BD!B$2:C$16,2,FALSE))</f>
        <v/>
      </c>
      <c r="J7514" s="98"/>
      <c r="K7514" s="135" t="str">
        <f t="shared" si="246"/>
        <v/>
      </c>
      <c r="L7514" s="99" t="str">
        <f t="shared" ca="1" si="247"/>
        <v>-</v>
      </c>
      <c r="M7514" s="93" t="str">
        <f>IF(E7514="","",VLOOKUP(E7514,[1]PROJECTES!$C$14:$Z$5000,21,FALSE))</f>
        <v/>
      </c>
      <c r="N7514" s="100"/>
      <c r="O7514" s="72" t="s">
        <v>229</v>
      </c>
      <c r="P7514" s="101"/>
      <c r="Q7514" s="132"/>
      <c r="R7514" s="102"/>
      <c r="S7514" s="91"/>
    </row>
    <row r="7515" spans="1:19" s="104" customFormat="1" ht="12.75" customHeight="1" x14ac:dyDescent="0.25">
      <c r="A7515" s="121"/>
      <c r="B7515" s="92" t="str">
        <f>IF(E7515="","",VLOOKUP(E7515,[1]PROJECTES!$C$14:$G$5000,2,FALSE))</f>
        <v/>
      </c>
      <c r="C7515" s="121"/>
      <c r="D7515" s="93" t="str">
        <f>IF(E7515="","",VLOOKUP(E7515,[1]PROJECTES!$C$14:$G$5000,5,FALSE))</f>
        <v/>
      </c>
      <c r="E7515" s="117"/>
      <c r="F7515" s="95"/>
      <c r="G7515" s="96" t="str">
        <f>IF(E7515="","",VLOOKUP(E7515,[1]PROJECTES!$C$14:$G$5000,4,FALSE))</f>
        <v/>
      </c>
      <c r="H7515" s="118"/>
      <c r="I7515" s="97" t="str">
        <f>IF(H7515="","",VLOOKUP(H7515,BD!B$2:C$16,2,FALSE))</f>
        <v/>
      </c>
      <c r="J7515" s="98"/>
      <c r="K7515" s="135" t="str">
        <f t="shared" si="246"/>
        <v/>
      </c>
      <c r="L7515" s="99" t="str">
        <f t="shared" ca="1" si="247"/>
        <v>-</v>
      </c>
      <c r="M7515" s="93" t="str">
        <f>IF(E7515="","",VLOOKUP(E7515,[1]PROJECTES!$C$14:$Z$5000,21,FALSE))</f>
        <v/>
      </c>
      <c r="N7515" s="100"/>
      <c r="O7515" s="72" t="s">
        <v>229</v>
      </c>
      <c r="P7515" s="101"/>
      <c r="Q7515" s="132"/>
      <c r="R7515" s="102"/>
      <c r="S7515" s="91"/>
    </row>
    <row r="7516" spans="1:19" s="104" customFormat="1" ht="12.75" customHeight="1" x14ac:dyDescent="0.25">
      <c r="A7516" s="121"/>
      <c r="B7516" s="92" t="str">
        <f>IF(E7516="","",VLOOKUP(E7516,[1]PROJECTES!$C$14:$G$5000,2,FALSE))</f>
        <v/>
      </c>
      <c r="C7516" s="121"/>
      <c r="D7516" s="93" t="str">
        <f>IF(E7516="","",VLOOKUP(E7516,[1]PROJECTES!$C$14:$G$5000,5,FALSE))</f>
        <v/>
      </c>
      <c r="E7516" s="117"/>
      <c r="F7516" s="95"/>
      <c r="G7516" s="96" t="str">
        <f>IF(E7516="","",VLOOKUP(E7516,[1]PROJECTES!$C$14:$G$5000,4,FALSE))</f>
        <v/>
      </c>
      <c r="H7516" s="118"/>
      <c r="I7516" s="97" t="str">
        <f>IF(H7516="","",VLOOKUP(H7516,BD!B$2:C$16,2,FALSE))</f>
        <v/>
      </c>
      <c r="J7516" s="98"/>
      <c r="K7516" s="135" t="str">
        <f t="shared" si="246"/>
        <v/>
      </c>
      <c r="L7516" s="99" t="str">
        <f t="shared" ca="1" si="247"/>
        <v>-</v>
      </c>
      <c r="M7516" s="93" t="str">
        <f>IF(E7516="","",VLOOKUP(E7516,[1]PROJECTES!$C$14:$Z$5000,21,FALSE))</f>
        <v/>
      </c>
      <c r="N7516" s="100"/>
      <c r="O7516" s="72" t="s">
        <v>229</v>
      </c>
      <c r="P7516" s="101"/>
      <c r="Q7516" s="132"/>
      <c r="R7516" s="102"/>
      <c r="S7516" s="91"/>
    </row>
    <row r="7517" spans="1:19" s="104" customFormat="1" ht="12.75" customHeight="1" x14ac:dyDescent="0.25">
      <c r="A7517" s="121"/>
      <c r="B7517" s="92" t="str">
        <f>IF(E7517="","",VLOOKUP(E7517,[1]PROJECTES!$C$14:$G$5000,2,FALSE))</f>
        <v/>
      </c>
      <c r="C7517" s="121"/>
      <c r="D7517" s="93" t="str">
        <f>IF(E7517="","",VLOOKUP(E7517,[1]PROJECTES!$C$14:$G$5000,5,FALSE))</f>
        <v/>
      </c>
      <c r="E7517" s="117"/>
      <c r="F7517" s="95"/>
      <c r="G7517" s="96" t="str">
        <f>IF(E7517="","",VLOOKUP(E7517,[1]PROJECTES!$C$14:$G$5000,4,FALSE))</f>
        <v/>
      </c>
      <c r="H7517" s="118"/>
      <c r="I7517" s="97" t="str">
        <f>IF(H7517="","",VLOOKUP(H7517,BD!B$2:C$16,2,FALSE))</f>
        <v/>
      </c>
      <c r="J7517" s="98"/>
      <c r="K7517" s="135" t="str">
        <f t="shared" si="246"/>
        <v/>
      </c>
      <c r="L7517" s="99" t="str">
        <f t="shared" ca="1" si="247"/>
        <v>-</v>
      </c>
      <c r="M7517" s="93" t="str">
        <f>IF(E7517="","",VLOOKUP(E7517,[1]PROJECTES!$C$14:$Z$5000,21,FALSE))</f>
        <v/>
      </c>
      <c r="N7517" s="100"/>
      <c r="O7517" s="72" t="s">
        <v>229</v>
      </c>
      <c r="P7517" s="101"/>
      <c r="Q7517" s="132"/>
      <c r="R7517" s="102"/>
      <c r="S7517" s="91"/>
    </row>
    <row r="7518" spans="1:19" s="104" customFormat="1" ht="12.75" customHeight="1" x14ac:dyDescent="0.25">
      <c r="A7518" s="121"/>
      <c r="B7518" s="92" t="str">
        <f>IF(E7518="","",VLOOKUP(E7518,[1]PROJECTES!$C$14:$G$5000,2,FALSE))</f>
        <v/>
      </c>
      <c r="C7518" s="121"/>
      <c r="D7518" s="93" t="str">
        <f>IF(E7518="","",VLOOKUP(E7518,[1]PROJECTES!$C$14:$G$5000,5,FALSE))</f>
        <v/>
      </c>
      <c r="E7518" s="117"/>
      <c r="F7518" s="95"/>
      <c r="G7518" s="96" t="str">
        <f>IF(E7518="","",VLOOKUP(E7518,[1]PROJECTES!$C$14:$G$5000,4,FALSE))</f>
        <v/>
      </c>
      <c r="H7518" s="118"/>
      <c r="I7518" s="97" t="str">
        <f>IF(H7518="","",VLOOKUP(H7518,BD!B$2:C$16,2,FALSE))</f>
        <v/>
      </c>
      <c r="J7518" s="98"/>
      <c r="K7518" s="135" t="str">
        <f t="shared" si="246"/>
        <v/>
      </c>
      <c r="L7518" s="99" t="str">
        <f t="shared" ca="1" si="247"/>
        <v>-</v>
      </c>
      <c r="M7518" s="93" t="str">
        <f>IF(E7518="","",VLOOKUP(E7518,[1]PROJECTES!$C$14:$Z$5000,21,FALSE))</f>
        <v/>
      </c>
      <c r="N7518" s="100"/>
      <c r="O7518" s="72" t="s">
        <v>229</v>
      </c>
      <c r="P7518" s="101"/>
      <c r="Q7518" s="132"/>
      <c r="R7518" s="102"/>
      <c r="S7518" s="91"/>
    </row>
    <row r="7519" spans="1:19" s="104" customFormat="1" ht="12.75" customHeight="1" x14ac:dyDescent="0.25">
      <c r="A7519" s="121"/>
      <c r="B7519" s="92" t="str">
        <f>IF(E7519="","",VLOOKUP(E7519,[1]PROJECTES!$C$14:$G$5000,2,FALSE))</f>
        <v/>
      </c>
      <c r="C7519" s="121"/>
      <c r="D7519" s="93" t="str">
        <f>IF(E7519="","",VLOOKUP(E7519,[1]PROJECTES!$C$14:$G$5000,5,FALSE))</f>
        <v/>
      </c>
      <c r="E7519" s="117"/>
      <c r="F7519" s="95"/>
      <c r="G7519" s="96" t="str">
        <f>IF(E7519="","",VLOOKUP(E7519,[1]PROJECTES!$C$14:$G$5000,4,FALSE))</f>
        <v/>
      </c>
      <c r="H7519" s="118"/>
      <c r="I7519" s="97" t="str">
        <f>IF(H7519="","",VLOOKUP(H7519,BD!B$2:C$16,2,FALSE))</f>
        <v/>
      </c>
      <c r="J7519" s="98"/>
      <c r="K7519" s="135" t="str">
        <f t="shared" si="246"/>
        <v/>
      </c>
      <c r="L7519" s="99" t="str">
        <f t="shared" ca="1" si="247"/>
        <v>-</v>
      </c>
      <c r="M7519" s="93" t="str">
        <f>IF(E7519="","",VLOOKUP(E7519,[1]PROJECTES!$C$14:$Z$5000,21,FALSE))</f>
        <v/>
      </c>
      <c r="N7519" s="100"/>
      <c r="O7519" s="72" t="s">
        <v>229</v>
      </c>
      <c r="P7519" s="101"/>
      <c r="Q7519" s="132"/>
      <c r="R7519" s="102"/>
      <c r="S7519" s="91"/>
    </row>
    <row r="7520" spans="1:19" s="104" customFormat="1" ht="12.75" customHeight="1" x14ac:dyDescent="0.25">
      <c r="A7520" s="121"/>
      <c r="B7520" s="92" t="str">
        <f>IF(E7520="","",VLOOKUP(E7520,[1]PROJECTES!$C$14:$G$5000,2,FALSE))</f>
        <v/>
      </c>
      <c r="C7520" s="121"/>
      <c r="D7520" s="93" t="str">
        <f>IF(E7520="","",VLOOKUP(E7520,[1]PROJECTES!$C$14:$G$5000,5,FALSE))</f>
        <v/>
      </c>
      <c r="E7520" s="117"/>
      <c r="F7520" s="95"/>
      <c r="G7520" s="96" t="str">
        <f>IF(E7520="","",VLOOKUP(E7520,[1]PROJECTES!$C$14:$G$5000,4,FALSE))</f>
        <v/>
      </c>
      <c r="H7520" s="118"/>
      <c r="I7520" s="97" t="str">
        <f>IF(H7520="","",VLOOKUP(H7520,BD!B$2:C$16,2,FALSE))</f>
        <v/>
      </c>
      <c r="J7520" s="98"/>
      <c r="K7520" s="135" t="str">
        <f t="shared" si="246"/>
        <v/>
      </c>
      <c r="L7520" s="99" t="str">
        <f t="shared" ca="1" si="247"/>
        <v>-</v>
      </c>
      <c r="M7520" s="93" t="str">
        <f>IF(E7520="","",VLOOKUP(E7520,[1]PROJECTES!$C$14:$Z$5000,21,FALSE))</f>
        <v/>
      </c>
      <c r="N7520" s="100"/>
      <c r="O7520" s="72" t="s">
        <v>229</v>
      </c>
      <c r="P7520" s="101"/>
      <c r="Q7520" s="132"/>
      <c r="R7520" s="102"/>
      <c r="S7520" s="91"/>
    </row>
    <row r="7521" spans="1:19" s="104" customFormat="1" ht="12.75" customHeight="1" x14ac:dyDescent="0.25">
      <c r="A7521" s="121"/>
      <c r="B7521" s="92" t="str">
        <f>IF(E7521="","",VLOOKUP(E7521,[1]PROJECTES!$C$14:$G$5000,2,FALSE))</f>
        <v/>
      </c>
      <c r="C7521" s="121"/>
      <c r="D7521" s="93" t="str">
        <f>IF(E7521="","",VLOOKUP(E7521,[1]PROJECTES!$C$14:$G$5000,5,FALSE))</f>
        <v/>
      </c>
      <c r="E7521" s="117"/>
      <c r="F7521" s="95"/>
      <c r="G7521" s="96" t="str">
        <f>IF(E7521="","",VLOOKUP(E7521,[1]PROJECTES!$C$14:$G$5000,4,FALSE))</f>
        <v/>
      </c>
      <c r="H7521" s="118"/>
      <c r="I7521" s="97" t="str">
        <f>IF(H7521="","",VLOOKUP(H7521,BD!B$2:C$16,2,FALSE))</f>
        <v/>
      </c>
      <c r="J7521" s="98"/>
      <c r="K7521" s="135" t="str">
        <f t="shared" si="246"/>
        <v/>
      </c>
      <c r="L7521" s="99" t="str">
        <f t="shared" ca="1" si="247"/>
        <v>-</v>
      </c>
      <c r="M7521" s="93" t="str">
        <f>IF(E7521="","",VLOOKUP(E7521,[1]PROJECTES!$C$14:$Z$5000,21,FALSE))</f>
        <v/>
      </c>
      <c r="N7521" s="100"/>
      <c r="O7521" s="72" t="s">
        <v>229</v>
      </c>
      <c r="P7521" s="101"/>
      <c r="Q7521" s="132"/>
      <c r="R7521" s="102"/>
      <c r="S7521" s="91"/>
    </row>
    <row r="7522" spans="1:19" s="104" customFormat="1" ht="12.75" customHeight="1" x14ac:dyDescent="0.25">
      <c r="A7522" s="121"/>
      <c r="B7522" s="92" t="str">
        <f>IF(E7522="","",VLOOKUP(E7522,[1]PROJECTES!$C$14:$G$5000,2,FALSE))</f>
        <v/>
      </c>
      <c r="C7522" s="121"/>
      <c r="D7522" s="93" t="str">
        <f>IF(E7522="","",VLOOKUP(E7522,[1]PROJECTES!$C$14:$G$5000,5,FALSE))</f>
        <v/>
      </c>
      <c r="E7522" s="117"/>
      <c r="F7522" s="95"/>
      <c r="G7522" s="96" t="str">
        <f>IF(E7522="","",VLOOKUP(E7522,[1]PROJECTES!$C$14:$G$5000,4,FALSE))</f>
        <v/>
      </c>
      <c r="H7522" s="118"/>
      <c r="I7522" s="97" t="str">
        <f>IF(H7522="","",VLOOKUP(H7522,BD!B$2:C$16,2,FALSE))</f>
        <v/>
      </c>
      <c r="J7522" s="98"/>
      <c r="K7522" s="135" t="str">
        <f t="shared" si="246"/>
        <v/>
      </c>
      <c r="L7522" s="99" t="str">
        <f t="shared" ca="1" si="247"/>
        <v>-</v>
      </c>
      <c r="M7522" s="93" t="str">
        <f>IF(E7522="","",VLOOKUP(E7522,[1]PROJECTES!$C$14:$Z$5000,21,FALSE))</f>
        <v/>
      </c>
      <c r="N7522" s="100"/>
      <c r="O7522" s="72" t="s">
        <v>229</v>
      </c>
      <c r="P7522" s="101"/>
      <c r="Q7522" s="132"/>
      <c r="R7522" s="102"/>
      <c r="S7522" s="91"/>
    </row>
    <row r="7523" spans="1:19" s="104" customFormat="1" ht="12.75" customHeight="1" x14ac:dyDescent="0.25">
      <c r="A7523" s="121"/>
      <c r="B7523" s="92" t="str">
        <f>IF(E7523="","",VLOOKUP(E7523,[1]PROJECTES!$C$14:$G$5000,2,FALSE))</f>
        <v/>
      </c>
      <c r="C7523" s="121"/>
      <c r="D7523" s="93" t="str">
        <f>IF(E7523="","",VLOOKUP(E7523,[1]PROJECTES!$C$14:$G$5000,5,FALSE))</f>
        <v/>
      </c>
      <c r="E7523" s="117"/>
      <c r="F7523" s="95"/>
      <c r="G7523" s="96" t="str">
        <f>IF(E7523="","",VLOOKUP(E7523,[1]PROJECTES!$C$14:$G$5000,4,FALSE))</f>
        <v/>
      </c>
      <c r="H7523" s="118"/>
      <c r="I7523" s="97" t="str">
        <f>IF(H7523="","",VLOOKUP(H7523,BD!B$2:C$16,2,FALSE))</f>
        <v/>
      </c>
      <c r="J7523" s="98"/>
      <c r="K7523" s="135" t="str">
        <f t="shared" si="246"/>
        <v/>
      </c>
      <c r="L7523" s="99" t="str">
        <f t="shared" ca="1" si="247"/>
        <v>-</v>
      </c>
      <c r="M7523" s="93" t="str">
        <f>IF(E7523="","",VLOOKUP(E7523,[1]PROJECTES!$C$14:$Z$5000,21,FALSE))</f>
        <v/>
      </c>
      <c r="N7523" s="100"/>
      <c r="O7523" s="72" t="s">
        <v>229</v>
      </c>
      <c r="P7523" s="101"/>
      <c r="Q7523" s="132"/>
      <c r="R7523" s="102"/>
      <c r="S7523" s="91"/>
    </row>
    <row r="7524" spans="1:19" s="104" customFormat="1" ht="12.75" customHeight="1" x14ac:dyDescent="0.25">
      <c r="A7524" s="121"/>
      <c r="B7524" s="92" t="str">
        <f>IF(E7524="","",VLOOKUP(E7524,[1]PROJECTES!$C$14:$G$5000,2,FALSE))</f>
        <v/>
      </c>
      <c r="C7524" s="121"/>
      <c r="D7524" s="93" t="str">
        <f>IF(E7524="","",VLOOKUP(E7524,[1]PROJECTES!$C$14:$G$5000,5,FALSE))</f>
        <v/>
      </c>
      <c r="E7524" s="117"/>
      <c r="F7524" s="95"/>
      <c r="G7524" s="96" t="str">
        <f>IF(E7524="","",VLOOKUP(E7524,[1]PROJECTES!$C$14:$G$5000,4,FALSE))</f>
        <v/>
      </c>
      <c r="H7524" s="118"/>
      <c r="I7524" s="97" t="str">
        <f>IF(H7524="","",VLOOKUP(H7524,BD!B$2:C$16,2,FALSE))</f>
        <v/>
      </c>
      <c r="J7524" s="98"/>
      <c r="K7524" s="135" t="str">
        <f t="shared" si="246"/>
        <v/>
      </c>
      <c r="L7524" s="99" t="str">
        <f t="shared" ca="1" si="247"/>
        <v>-</v>
      </c>
      <c r="M7524" s="93" t="str">
        <f>IF(E7524="","",VLOOKUP(E7524,[1]PROJECTES!$C$14:$Z$5000,21,FALSE))</f>
        <v/>
      </c>
      <c r="N7524" s="100"/>
      <c r="O7524" s="72" t="s">
        <v>229</v>
      </c>
      <c r="P7524" s="101"/>
      <c r="Q7524" s="132"/>
      <c r="R7524" s="102"/>
      <c r="S7524" s="91"/>
    </row>
    <row r="7525" spans="1:19" s="104" customFormat="1" ht="12.75" customHeight="1" x14ac:dyDescent="0.25">
      <c r="A7525" s="121"/>
      <c r="B7525" s="92" t="str">
        <f>IF(E7525="","",VLOOKUP(E7525,[1]PROJECTES!$C$14:$G$5000,2,FALSE))</f>
        <v/>
      </c>
      <c r="C7525" s="121"/>
      <c r="D7525" s="93" t="str">
        <f>IF(E7525="","",VLOOKUP(E7525,[1]PROJECTES!$C$14:$G$5000,5,FALSE))</f>
        <v/>
      </c>
      <c r="E7525" s="117"/>
      <c r="F7525" s="95"/>
      <c r="G7525" s="96" t="str">
        <f>IF(E7525="","",VLOOKUP(E7525,[1]PROJECTES!$C$14:$G$5000,4,FALSE))</f>
        <v/>
      </c>
      <c r="H7525" s="118"/>
      <c r="I7525" s="97" t="str">
        <f>IF(H7525="","",VLOOKUP(H7525,BD!B$2:C$16,2,FALSE))</f>
        <v/>
      </c>
      <c r="J7525" s="98"/>
      <c r="K7525" s="135" t="str">
        <f t="shared" si="246"/>
        <v/>
      </c>
      <c r="L7525" s="99" t="str">
        <f t="shared" ca="1" si="247"/>
        <v>-</v>
      </c>
      <c r="M7525" s="93" t="str">
        <f>IF(E7525="","",VLOOKUP(E7525,[1]PROJECTES!$C$14:$Z$5000,21,FALSE))</f>
        <v/>
      </c>
      <c r="N7525" s="100"/>
      <c r="O7525" s="72" t="s">
        <v>229</v>
      </c>
      <c r="P7525" s="101"/>
      <c r="Q7525" s="132"/>
      <c r="R7525" s="102"/>
      <c r="S7525" s="91"/>
    </row>
    <row r="7526" spans="1:19" s="104" customFormat="1" ht="12.75" customHeight="1" x14ac:dyDescent="0.25">
      <c r="A7526" s="121"/>
      <c r="B7526" s="92" t="str">
        <f>IF(E7526="","",VLOOKUP(E7526,[1]PROJECTES!$C$14:$G$5000,2,FALSE))</f>
        <v/>
      </c>
      <c r="C7526" s="121"/>
      <c r="D7526" s="93" t="str">
        <f>IF(E7526="","",VLOOKUP(E7526,[1]PROJECTES!$C$14:$G$5000,5,FALSE))</f>
        <v/>
      </c>
      <c r="E7526" s="117"/>
      <c r="F7526" s="95"/>
      <c r="G7526" s="96" t="str">
        <f>IF(E7526="","",VLOOKUP(E7526,[1]PROJECTES!$C$14:$G$5000,4,FALSE))</f>
        <v/>
      </c>
      <c r="H7526" s="118"/>
      <c r="I7526" s="97" t="str">
        <f>IF(H7526="","",VLOOKUP(H7526,BD!B$2:C$16,2,FALSE))</f>
        <v/>
      </c>
      <c r="J7526" s="98"/>
      <c r="K7526" s="135" t="str">
        <f t="shared" si="246"/>
        <v/>
      </c>
      <c r="L7526" s="99" t="str">
        <f t="shared" ca="1" si="247"/>
        <v>-</v>
      </c>
      <c r="M7526" s="93" t="str">
        <f>IF(E7526="","",VLOOKUP(E7526,[1]PROJECTES!$C$14:$Z$5000,21,FALSE))</f>
        <v/>
      </c>
      <c r="N7526" s="100"/>
      <c r="O7526" s="72" t="s">
        <v>229</v>
      </c>
      <c r="P7526" s="101"/>
      <c r="Q7526" s="132"/>
      <c r="R7526" s="102"/>
      <c r="S7526" s="91"/>
    </row>
    <row r="7527" spans="1:19" s="104" customFormat="1" ht="12.75" customHeight="1" x14ac:dyDescent="0.25">
      <c r="A7527" s="121"/>
      <c r="B7527" s="92" t="str">
        <f>IF(E7527="","",VLOOKUP(E7527,[1]PROJECTES!$C$14:$G$5000,2,FALSE))</f>
        <v/>
      </c>
      <c r="C7527" s="121"/>
      <c r="D7527" s="93" t="str">
        <f>IF(E7527="","",VLOOKUP(E7527,[1]PROJECTES!$C$14:$G$5000,5,FALSE))</f>
        <v/>
      </c>
      <c r="E7527" s="117"/>
      <c r="F7527" s="95"/>
      <c r="G7527" s="96" t="str">
        <f>IF(E7527="","",VLOOKUP(E7527,[1]PROJECTES!$C$14:$G$5000,4,FALSE))</f>
        <v/>
      </c>
      <c r="H7527" s="118"/>
      <c r="I7527" s="97" t="str">
        <f>IF(H7527="","",VLOOKUP(H7527,BD!B$2:C$16,2,FALSE))</f>
        <v/>
      </c>
      <c r="J7527" s="98"/>
      <c r="K7527" s="135" t="str">
        <f t="shared" si="246"/>
        <v/>
      </c>
      <c r="L7527" s="99" t="str">
        <f t="shared" ca="1" si="247"/>
        <v>-</v>
      </c>
      <c r="M7527" s="93" t="str">
        <f>IF(E7527="","",VLOOKUP(E7527,[1]PROJECTES!$C$14:$Z$5000,21,FALSE))</f>
        <v/>
      </c>
      <c r="N7527" s="100"/>
      <c r="O7527" s="72" t="s">
        <v>229</v>
      </c>
      <c r="P7527" s="101"/>
      <c r="Q7527" s="132"/>
      <c r="R7527" s="102"/>
      <c r="S7527" s="91"/>
    </row>
    <row r="7528" spans="1:19" s="104" customFormat="1" ht="12.75" customHeight="1" x14ac:dyDescent="0.25">
      <c r="A7528" s="121"/>
      <c r="B7528" s="92" t="str">
        <f>IF(E7528="","",VLOOKUP(E7528,[1]PROJECTES!$C$14:$G$5000,2,FALSE))</f>
        <v/>
      </c>
      <c r="C7528" s="121"/>
      <c r="D7528" s="93" t="str">
        <f>IF(E7528="","",VLOOKUP(E7528,[1]PROJECTES!$C$14:$G$5000,5,FALSE))</f>
        <v/>
      </c>
      <c r="E7528" s="117"/>
      <c r="F7528" s="95"/>
      <c r="G7528" s="96" t="str">
        <f>IF(E7528="","",VLOOKUP(E7528,[1]PROJECTES!$C$14:$G$5000,4,FALSE))</f>
        <v/>
      </c>
      <c r="H7528" s="118"/>
      <c r="I7528" s="97" t="str">
        <f>IF(H7528="","",VLOOKUP(H7528,BD!B$2:C$16,2,FALSE))</f>
        <v/>
      </c>
      <c r="J7528" s="98"/>
      <c r="K7528" s="135" t="str">
        <f t="shared" si="246"/>
        <v/>
      </c>
      <c r="L7528" s="99" t="str">
        <f t="shared" ca="1" si="247"/>
        <v>-</v>
      </c>
      <c r="M7528" s="93" t="str">
        <f>IF(E7528="","",VLOOKUP(E7528,[1]PROJECTES!$C$14:$Z$5000,21,FALSE))</f>
        <v/>
      </c>
      <c r="N7528" s="100"/>
      <c r="O7528" s="72" t="s">
        <v>229</v>
      </c>
      <c r="P7528" s="101"/>
      <c r="Q7528" s="132"/>
      <c r="R7528" s="102"/>
      <c r="S7528" s="91"/>
    </row>
    <row r="7529" spans="1:19" s="104" customFormat="1" ht="12.75" customHeight="1" x14ac:dyDescent="0.25">
      <c r="A7529" s="121"/>
      <c r="B7529" s="92" t="str">
        <f>IF(E7529="","",VLOOKUP(E7529,[1]PROJECTES!$C$14:$G$5000,2,FALSE))</f>
        <v/>
      </c>
      <c r="C7529" s="121"/>
      <c r="D7529" s="93" t="str">
        <f>IF(E7529="","",VLOOKUP(E7529,[1]PROJECTES!$C$14:$G$5000,5,FALSE))</f>
        <v/>
      </c>
      <c r="E7529" s="117"/>
      <c r="F7529" s="95"/>
      <c r="G7529" s="96" t="str">
        <f>IF(E7529="","",VLOOKUP(E7529,[1]PROJECTES!$C$14:$G$5000,4,FALSE))</f>
        <v/>
      </c>
      <c r="H7529" s="118"/>
      <c r="I7529" s="97" t="str">
        <f>IF(H7529="","",VLOOKUP(H7529,BD!B$2:C$16,2,FALSE))</f>
        <v/>
      </c>
      <c r="J7529" s="98"/>
      <c r="K7529" s="135" t="str">
        <f t="shared" si="246"/>
        <v/>
      </c>
      <c r="L7529" s="99" t="str">
        <f t="shared" ca="1" si="247"/>
        <v>-</v>
      </c>
      <c r="M7529" s="93" t="str">
        <f>IF(E7529="","",VLOOKUP(E7529,[1]PROJECTES!$C$14:$Z$5000,21,FALSE))</f>
        <v/>
      </c>
      <c r="N7529" s="100"/>
      <c r="O7529" s="72" t="s">
        <v>229</v>
      </c>
      <c r="P7529" s="101"/>
      <c r="Q7529" s="132"/>
      <c r="R7529" s="102"/>
      <c r="S7529" s="91"/>
    </row>
    <row r="7530" spans="1:19" s="104" customFormat="1" ht="12.75" customHeight="1" x14ac:dyDescent="0.25">
      <c r="A7530" s="121"/>
      <c r="B7530" s="92" t="str">
        <f>IF(E7530="","",VLOOKUP(E7530,[1]PROJECTES!$C$14:$G$5000,2,FALSE))</f>
        <v/>
      </c>
      <c r="C7530" s="121"/>
      <c r="D7530" s="93" t="str">
        <f>IF(E7530="","",VLOOKUP(E7530,[1]PROJECTES!$C$14:$G$5000,5,FALSE))</f>
        <v/>
      </c>
      <c r="E7530" s="117"/>
      <c r="F7530" s="95"/>
      <c r="G7530" s="96" t="str">
        <f>IF(E7530="","",VLOOKUP(E7530,[1]PROJECTES!$C$14:$G$5000,4,FALSE))</f>
        <v/>
      </c>
      <c r="H7530" s="118"/>
      <c r="I7530" s="97" t="str">
        <f>IF(H7530="","",VLOOKUP(H7530,BD!B$2:C$16,2,FALSE))</f>
        <v/>
      </c>
      <c r="J7530" s="98"/>
      <c r="K7530" s="135" t="str">
        <f t="shared" si="246"/>
        <v/>
      </c>
      <c r="L7530" s="99" t="str">
        <f t="shared" ca="1" si="247"/>
        <v>-</v>
      </c>
      <c r="M7530" s="93" t="str">
        <f>IF(E7530="","",VLOOKUP(E7530,[1]PROJECTES!$C$14:$Z$5000,21,FALSE))</f>
        <v/>
      </c>
      <c r="N7530" s="100"/>
      <c r="O7530" s="72" t="s">
        <v>229</v>
      </c>
      <c r="P7530" s="101"/>
      <c r="Q7530" s="132"/>
      <c r="R7530" s="102"/>
      <c r="S7530" s="91"/>
    </row>
    <row r="7531" spans="1:19" s="104" customFormat="1" ht="12.75" customHeight="1" x14ac:dyDescent="0.25">
      <c r="A7531" s="121"/>
      <c r="B7531" s="92" t="str">
        <f>IF(E7531="","",VLOOKUP(E7531,[1]PROJECTES!$C$14:$G$5000,2,FALSE))</f>
        <v/>
      </c>
      <c r="C7531" s="121"/>
      <c r="D7531" s="93" t="str">
        <f>IF(E7531="","",VLOOKUP(E7531,[1]PROJECTES!$C$14:$G$5000,5,FALSE))</f>
        <v/>
      </c>
      <c r="E7531" s="117"/>
      <c r="F7531" s="95"/>
      <c r="G7531" s="96" t="str">
        <f>IF(E7531="","",VLOOKUP(E7531,[1]PROJECTES!$C$14:$G$5000,4,FALSE))</f>
        <v/>
      </c>
      <c r="H7531" s="118"/>
      <c r="I7531" s="97" t="str">
        <f>IF(H7531="","",VLOOKUP(H7531,BD!B$2:C$16,2,FALSE))</f>
        <v/>
      </c>
      <c r="J7531" s="98"/>
      <c r="K7531" s="135" t="str">
        <f t="shared" si="246"/>
        <v/>
      </c>
      <c r="L7531" s="99" t="str">
        <f t="shared" ca="1" si="247"/>
        <v>-</v>
      </c>
      <c r="M7531" s="93" t="str">
        <f>IF(E7531="","",VLOOKUP(E7531,[1]PROJECTES!$C$14:$Z$5000,21,FALSE))</f>
        <v/>
      </c>
      <c r="N7531" s="100"/>
      <c r="O7531" s="72" t="s">
        <v>229</v>
      </c>
      <c r="P7531" s="101"/>
      <c r="Q7531" s="132"/>
      <c r="R7531" s="102"/>
      <c r="S7531" s="91"/>
    </row>
    <row r="7532" spans="1:19" s="104" customFormat="1" ht="12.75" customHeight="1" x14ac:dyDescent="0.25">
      <c r="A7532" s="121"/>
      <c r="B7532" s="92" t="str">
        <f>IF(E7532="","",VLOOKUP(E7532,[1]PROJECTES!$C$14:$G$5000,2,FALSE))</f>
        <v/>
      </c>
      <c r="C7532" s="121"/>
      <c r="D7532" s="93" t="str">
        <f>IF(E7532="","",VLOOKUP(E7532,[1]PROJECTES!$C$14:$G$5000,5,FALSE))</f>
        <v/>
      </c>
      <c r="E7532" s="117"/>
      <c r="F7532" s="95"/>
      <c r="G7532" s="96" t="str">
        <f>IF(E7532="","",VLOOKUP(E7532,[1]PROJECTES!$C$14:$G$5000,4,FALSE))</f>
        <v/>
      </c>
      <c r="H7532" s="118"/>
      <c r="I7532" s="97" t="str">
        <f>IF(H7532="","",VLOOKUP(H7532,BD!B$2:C$16,2,FALSE))</f>
        <v/>
      </c>
      <c r="J7532" s="98"/>
      <c r="K7532" s="135" t="str">
        <f t="shared" ref="K7532:K7595" si="248">IF(J7532="","",WEEKNUM(J7532,2)-0)</f>
        <v/>
      </c>
      <c r="L7532" s="99" t="str">
        <f t="shared" ref="L7532:L7595" ca="1" si="249">IF(M7532="","-",IF(G7532="TA","-",+M7532-TODAY()))</f>
        <v>-</v>
      </c>
      <c r="M7532" s="93" t="str">
        <f>IF(E7532="","",VLOOKUP(E7532,[1]PROJECTES!$C$14:$Z$5000,21,FALSE))</f>
        <v/>
      </c>
      <c r="N7532" s="100"/>
      <c r="O7532" s="72" t="s">
        <v>229</v>
      </c>
      <c r="P7532" s="101"/>
      <c r="Q7532" s="132"/>
      <c r="R7532" s="102"/>
      <c r="S7532" s="91"/>
    </row>
    <row r="7533" spans="1:19" s="104" customFormat="1" ht="12.75" customHeight="1" x14ac:dyDescent="0.25">
      <c r="A7533" s="121"/>
      <c r="B7533" s="92" t="str">
        <f>IF(E7533="","",VLOOKUP(E7533,[1]PROJECTES!$C$14:$G$5000,2,FALSE))</f>
        <v/>
      </c>
      <c r="C7533" s="121"/>
      <c r="D7533" s="93" t="str">
        <f>IF(E7533="","",VLOOKUP(E7533,[1]PROJECTES!$C$14:$G$5000,5,FALSE))</f>
        <v/>
      </c>
      <c r="E7533" s="117"/>
      <c r="F7533" s="95"/>
      <c r="G7533" s="96" t="str">
        <f>IF(E7533="","",VLOOKUP(E7533,[1]PROJECTES!$C$14:$G$5000,4,FALSE))</f>
        <v/>
      </c>
      <c r="H7533" s="118"/>
      <c r="I7533" s="97" t="str">
        <f>IF(H7533="","",VLOOKUP(H7533,BD!B$2:C$16,2,FALSE))</f>
        <v/>
      </c>
      <c r="J7533" s="98"/>
      <c r="K7533" s="135" t="str">
        <f t="shared" si="248"/>
        <v/>
      </c>
      <c r="L7533" s="99" t="str">
        <f t="shared" ca="1" si="249"/>
        <v>-</v>
      </c>
      <c r="M7533" s="93" t="str">
        <f>IF(E7533="","",VLOOKUP(E7533,[1]PROJECTES!$C$14:$Z$5000,21,FALSE))</f>
        <v/>
      </c>
      <c r="N7533" s="100"/>
      <c r="O7533" s="72" t="s">
        <v>229</v>
      </c>
      <c r="P7533" s="101"/>
      <c r="Q7533" s="132"/>
      <c r="R7533" s="102"/>
      <c r="S7533" s="91"/>
    </row>
    <row r="7534" spans="1:19" s="104" customFormat="1" ht="12.75" customHeight="1" x14ac:dyDescent="0.25">
      <c r="A7534" s="121"/>
      <c r="B7534" s="92" t="str">
        <f>IF(E7534="","",VLOOKUP(E7534,[1]PROJECTES!$C$14:$G$5000,2,FALSE))</f>
        <v/>
      </c>
      <c r="C7534" s="121"/>
      <c r="D7534" s="93" t="str">
        <f>IF(E7534="","",VLOOKUP(E7534,[1]PROJECTES!$C$14:$G$5000,5,FALSE))</f>
        <v/>
      </c>
      <c r="E7534" s="117"/>
      <c r="F7534" s="95"/>
      <c r="G7534" s="96" t="str">
        <f>IF(E7534="","",VLOOKUP(E7534,[1]PROJECTES!$C$14:$G$5000,4,FALSE))</f>
        <v/>
      </c>
      <c r="H7534" s="118"/>
      <c r="I7534" s="97" t="str">
        <f>IF(H7534="","",VLOOKUP(H7534,BD!B$2:C$16,2,FALSE))</f>
        <v/>
      </c>
      <c r="J7534" s="98"/>
      <c r="K7534" s="135" t="str">
        <f t="shared" si="248"/>
        <v/>
      </c>
      <c r="L7534" s="99" t="str">
        <f t="shared" ca="1" si="249"/>
        <v>-</v>
      </c>
      <c r="M7534" s="93" t="str">
        <f>IF(E7534="","",VLOOKUP(E7534,[1]PROJECTES!$C$14:$Z$5000,21,FALSE))</f>
        <v/>
      </c>
      <c r="N7534" s="100"/>
      <c r="O7534" s="72" t="s">
        <v>229</v>
      </c>
      <c r="P7534" s="101"/>
      <c r="Q7534" s="132"/>
      <c r="R7534" s="102"/>
      <c r="S7534" s="91"/>
    </row>
    <row r="7535" spans="1:19" s="104" customFormat="1" ht="12.75" customHeight="1" x14ac:dyDescent="0.25">
      <c r="A7535" s="121"/>
      <c r="B7535" s="92" t="str">
        <f>IF(E7535="","",VLOOKUP(E7535,[1]PROJECTES!$C$14:$G$5000,2,FALSE))</f>
        <v/>
      </c>
      <c r="C7535" s="121"/>
      <c r="D7535" s="93" t="str">
        <f>IF(E7535="","",VLOOKUP(E7535,[1]PROJECTES!$C$14:$G$5000,5,FALSE))</f>
        <v/>
      </c>
      <c r="E7535" s="117"/>
      <c r="F7535" s="95"/>
      <c r="G7535" s="96" t="str">
        <f>IF(E7535="","",VLOOKUP(E7535,[1]PROJECTES!$C$14:$G$5000,4,FALSE))</f>
        <v/>
      </c>
      <c r="H7535" s="118"/>
      <c r="I7535" s="97" t="str">
        <f>IF(H7535="","",VLOOKUP(H7535,BD!B$2:C$16,2,FALSE))</f>
        <v/>
      </c>
      <c r="J7535" s="98"/>
      <c r="K7535" s="135" t="str">
        <f t="shared" si="248"/>
        <v/>
      </c>
      <c r="L7535" s="99" t="str">
        <f t="shared" ca="1" si="249"/>
        <v>-</v>
      </c>
      <c r="M7535" s="93" t="str">
        <f>IF(E7535="","",VLOOKUP(E7535,[1]PROJECTES!$C$14:$Z$5000,21,FALSE))</f>
        <v/>
      </c>
      <c r="N7535" s="100"/>
      <c r="O7535" s="72" t="s">
        <v>229</v>
      </c>
      <c r="P7535" s="101"/>
      <c r="Q7535" s="132"/>
      <c r="R7535" s="102"/>
      <c r="S7535" s="91"/>
    </row>
    <row r="7536" spans="1:19" s="104" customFormat="1" ht="12.75" customHeight="1" x14ac:dyDescent="0.25">
      <c r="A7536" s="121"/>
      <c r="B7536" s="92" t="str">
        <f>IF(E7536="","",VLOOKUP(E7536,[1]PROJECTES!$C$14:$G$5000,2,FALSE))</f>
        <v/>
      </c>
      <c r="C7536" s="121"/>
      <c r="D7536" s="93" t="str">
        <f>IF(E7536="","",VLOOKUP(E7536,[1]PROJECTES!$C$14:$G$5000,5,FALSE))</f>
        <v/>
      </c>
      <c r="E7536" s="117"/>
      <c r="F7536" s="95"/>
      <c r="G7536" s="96" t="str">
        <f>IF(E7536="","",VLOOKUP(E7536,[1]PROJECTES!$C$14:$G$5000,4,FALSE))</f>
        <v/>
      </c>
      <c r="H7536" s="118"/>
      <c r="I7536" s="97" t="str">
        <f>IF(H7536="","",VLOOKUP(H7536,BD!B$2:C$16,2,FALSE))</f>
        <v/>
      </c>
      <c r="J7536" s="98"/>
      <c r="K7536" s="135" t="str">
        <f t="shared" si="248"/>
        <v/>
      </c>
      <c r="L7536" s="99" t="str">
        <f t="shared" ca="1" si="249"/>
        <v>-</v>
      </c>
      <c r="M7536" s="93" t="str">
        <f>IF(E7536="","",VLOOKUP(E7536,[1]PROJECTES!$C$14:$Z$5000,21,FALSE))</f>
        <v/>
      </c>
      <c r="N7536" s="100"/>
      <c r="O7536" s="72" t="s">
        <v>229</v>
      </c>
      <c r="P7536" s="101"/>
      <c r="Q7536" s="132"/>
      <c r="R7536" s="102"/>
      <c r="S7536" s="91"/>
    </row>
    <row r="7537" spans="1:19" s="104" customFormat="1" ht="12.75" customHeight="1" x14ac:dyDescent="0.25">
      <c r="A7537" s="121"/>
      <c r="B7537" s="92" t="str">
        <f>IF(E7537="","",VLOOKUP(E7537,[1]PROJECTES!$C$14:$G$5000,2,FALSE))</f>
        <v/>
      </c>
      <c r="C7537" s="121"/>
      <c r="D7537" s="93" t="str">
        <f>IF(E7537="","",VLOOKUP(E7537,[1]PROJECTES!$C$14:$G$5000,5,FALSE))</f>
        <v/>
      </c>
      <c r="E7537" s="117"/>
      <c r="F7537" s="95"/>
      <c r="G7537" s="96" t="str">
        <f>IF(E7537="","",VLOOKUP(E7537,[1]PROJECTES!$C$14:$G$5000,4,FALSE))</f>
        <v/>
      </c>
      <c r="H7537" s="118"/>
      <c r="I7537" s="97" t="str">
        <f>IF(H7537="","",VLOOKUP(H7537,BD!B$2:C$16,2,FALSE))</f>
        <v/>
      </c>
      <c r="J7537" s="98"/>
      <c r="K7537" s="135" t="str">
        <f t="shared" si="248"/>
        <v/>
      </c>
      <c r="L7537" s="99" t="str">
        <f t="shared" ca="1" si="249"/>
        <v>-</v>
      </c>
      <c r="M7537" s="93" t="str">
        <f>IF(E7537="","",VLOOKUP(E7537,[1]PROJECTES!$C$14:$Z$5000,21,FALSE))</f>
        <v/>
      </c>
      <c r="N7537" s="100"/>
      <c r="O7537" s="72" t="s">
        <v>229</v>
      </c>
      <c r="P7537" s="101"/>
      <c r="Q7537" s="132"/>
      <c r="R7537" s="102"/>
      <c r="S7537" s="91"/>
    </row>
    <row r="7538" spans="1:19" s="104" customFormat="1" ht="12.75" customHeight="1" x14ac:dyDescent="0.25">
      <c r="A7538" s="121"/>
      <c r="B7538" s="92" t="str">
        <f>IF(E7538="","",VLOOKUP(E7538,[1]PROJECTES!$C$14:$G$5000,2,FALSE))</f>
        <v/>
      </c>
      <c r="C7538" s="121"/>
      <c r="D7538" s="93" t="str">
        <f>IF(E7538="","",VLOOKUP(E7538,[1]PROJECTES!$C$14:$G$5000,5,FALSE))</f>
        <v/>
      </c>
      <c r="E7538" s="117"/>
      <c r="F7538" s="95"/>
      <c r="G7538" s="96" t="str">
        <f>IF(E7538="","",VLOOKUP(E7538,[1]PROJECTES!$C$14:$G$5000,4,FALSE))</f>
        <v/>
      </c>
      <c r="H7538" s="118"/>
      <c r="I7538" s="97" t="str">
        <f>IF(H7538="","",VLOOKUP(H7538,BD!B$2:C$16,2,FALSE))</f>
        <v/>
      </c>
      <c r="J7538" s="98"/>
      <c r="K7538" s="135" t="str">
        <f t="shared" si="248"/>
        <v/>
      </c>
      <c r="L7538" s="99" t="str">
        <f t="shared" ca="1" si="249"/>
        <v>-</v>
      </c>
      <c r="M7538" s="93" t="str">
        <f>IF(E7538="","",VLOOKUP(E7538,[1]PROJECTES!$C$14:$Z$5000,21,FALSE))</f>
        <v/>
      </c>
      <c r="N7538" s="100"/>
      <c r="O7538" s="72" t="s">
        <v>229</v>
      </c>
      <c r="P7538" s="101"/>
      <c r="Q7538" s="132"/>
      <c r="R7538" s="102"/>
      <c r="S7538" s="91"/>
    </row>
    <row r="7539" spans="1:19" s="104" customFormat="1" ht="12.75" customHeight="1" x14ac:dyDescent="0.25">
      <c r="A7539" s="121"/>
      <c r="B7539" s="92" t="str">
        <f>IF(E7539="","",VLOOKUP(E7539,[1]PROJECTES!$C$14:$G$5000,2,FALSE))</f>
        <v/>
      </c>
      <c r="C7539" s="121"/>
      <c r="D7539" s="93" t="str">
        <f>IF(E7539="","",VLOOKUP(E7539,[1]PROJECTES!$C$14:$G$5000,5,FALSE))</f>
        <v/>
      </c>
      <c r="E7539" s="117"/>
      <c r="F7539" s="95"/>
      <c r="G7539" s="96" t="str">
        <f>IF(E7539="","",VLOOKUP(E7539,[1]PROJECTES!$C$14:$G$5000,4,FALSE))</f>
        <v/>
      </c>
      <c r="H7539" s="118"/>
      <c r="I7539" s="97" t="str">
        <f>IF(H7539="","",VLOOKUP(H7539,BD!B$2:C$16,2,FALSE))</f>
        <v/>
      </c>
      <c r="J7539" s="98"/>
      <c r="K7539" s="135" t="str">
        <f t="shared" si="248"/>
        <v/>
      </c>
      <c r="L7539" s="99" t="str">
        <f t="shared" ca="1" si="249"/>
        <v>-</v>
      </c>
      <c r="M7539" s="93" t="str">
        <f>IF(E7539="","",VLOOKUP(E7539,[1]PROJECTES!$C$14:$Z$5000,21,FALSE))</f>
        <v/>
      </c>
      <c r="N7539" s="100"/>
      <c r="O7539" s="72" t="s">
        <v>229</v>
      </c>
      <c r="P7539" s="101"/>
      <c r="Q7539" s="132"/>
      <c r="R7539" s="102"/>
      <c r="S7539" s="91"/>
    </row>
    <row r="7540" spans="1:19" s="104" customFormat="1" ht="12.75" customHeight="1" x14ac:dyDescent="0.25">
      <c r="A7540" s="121"/>
      <c r="B7540" s="92" t="str">
        <f>IF(E7540="","",VLOOKUP(E7540,[1]PROJECTES!$C$14:$G$5000,2,FALSE))</f>
        <v/>
      </c>
      <c r="C7540" s="121"/>
      <c r="D7540" s="93" t="str">
        <f>IF(E7540="","",VLOOKUP(E7540,[1]PROJECTES!$C$14:$G$5000,5,FALSE))</f>
        <v/>
      </c>
      <c r="E7540" s="117"/>
      <c r="F7540" s="95"/>
      <c r="G7540" s="96" t="str">
        <f>IF(E7540="","",VLOOKUP(E7540,[1]PROJECTES!$C$14:$G$5000,4,FALSE))</f>
        <v/>
      </c>
      <c r="H7540" s="118"/>
      <c r="I7540" s="97" t="str">
        <f>IF(H7540="","",VLOOKUP(H7540,BD!B$2:C$16,2,FALSE))</f>
        <v/>
      </c>
      <c r="J7540" s="98"/>
      <c r="K7540" s="135" t="str">
        <f t="shared" si="248"/>
        <v/>
      </c>
      <c r="L7540" s="99" t="str">
        <f t="shared" ca="1" si="249"/>
        <v>-</v>
      </c>
      <c r="M7540" s="93" t="str">
        <f>IF(E7540="","",VLOOKUP(E7540,[1]PROJECTES!$C$14:$Z$5000,21,FALSE))</f>
        <v/>
      </c>
      <c r="N7540" s="100"/>
      <c r="O7540" s="72" t="s">
        <v>229</v>
      </c>
      <c r="P7540" s="101"/>
      <c r="Q7540" s="132"/>
      <c r="R7540" s="102"/>
      <c r="S7540" s="91"/>
    </row>
    <row r="7541" spans="1:19" s="104" customFormat="1" ht="12.75" customHeight="1" x14ac:dyDescent="0.25">
      <c r="A7541" s="121"/>
      <c r="B7541" s="92" t="str">
        <f>IF(E7541="","",VLOOKUP(E7541,[1]PROJECTES!$C$14:$G$5000,2,FALSE))</f>
        <v/>
      </c>
      <c r="C7541" s="121"/>
      <c r="D7541" s="93" t="str">
        <f>IF(E7541="","",VLOOKUP(E7541,[1]PROJECTES!$C$14:$G$5000,5,FALSE))</f>
        <v/>
      </c>
      <c r="E7541" s="117"/>
      <c r="F7541" s="95"/>
      <c r="G7541" s="96" t="str">
        <f>IF(E7541="","",VLOOKUP(E7541,[1]PROJECTES!$C$14:$G$5000,4,FALSE))</f>
        <v/>
      </c>
      <c r="H7541" s="118"/>
      <c r="I7541" s="97" t="str">
        <f>IF(H7541="","",VLOOKUP(H7541,BD!B$2:C$16,2,FALSE))</f>
        <v/>
      </c>
      <c r="J7541" s="98"/>
      <c r="K7541" s="135" t="str">
        <f t="shared" si="248"/>
        <v/>
      </c>
      <c r="L7541" s="99" t="str">
        <f t="shared" ca="1" si="249"/>
        <v>-</v>
      </c>
      <c r="M7541" s="93" t="str">
        <f>IF(E7541="","",VLOOKUP(E7541,[1]PROJECTES!$C$14:$Z$5000,21,FALSE))</f>
        <v/>
      </c>
      <c r="N7541" s="100"/>
      <c r="O7541" s="72" t="s">
        <v>229</v>
      </c>
      <c r="P7541" s="101"/>
      <c r="Q7541" s="132"/>
      <c r="R7541" s="102"/>
      <c r="S7541" s="91"/>
    </row>
    <row r="7542" spans="1:19" s="104" customFormat="1" ht="12.75" customHeight="1" x14ac:dyDescent="0.25">
      <c r="A7542" s="121"/>
      <c r="B7542" s="92" t="str">
        <f>IF(E7542="","",VLOOKUP(E7542,[1]PROJECTES!$C$14:$G$5000,2,FALSE))</f>
        <v/>
      </c>
      <c r="C7542" s="121"/>
      <c r="D7542" s="93" t="str">
        <f>IF(E7542="","",VLOOKUP(E7542,[1]PROJECTES!$C$14:$G$5000,5,FALSE))</f>
        <v/>
      </c>
      <c r="E7542" s="117"/>
      <c r="F7542" s="95"/>
      <c r="G7542" s="96" t="str">
        <f>IF(E7542="","",VLOOKUP(E7542,[1]PROJECTES!$C$14:$G$5000,4,FALSE))</f>
        <v/>
      </c>
      <c r="H7542" s="118"/>
      <c r="I7542" s="97" t="str">
        <f>IF(H7542="","",VLOOKUP(H7542,BD!B$2:C$16,2,FALSE))</f>
        <v/>
      </c>
      <c r="J7542" s="98"/>
      <c r="K7542" s="135" t="str">
        <f t="shared" si="248"/>
        <v/>
      </c>
      <c r="L7542" s="99" t="str">
        <f t="shared" ca="1" si="249"/>
        <v>-</v>
      </c>
      <c r="M7542" s="93" t="str">
        <f>IF(E7542="","",VLOOKUP(E7542,[1]PROJECTES!$C$14:$Z$5000,21,FALSE))</f>
        <v/>
      </c>
      <c r="N7542" s="100"/>
      <c r="O7542" s="72" t="s">
        <v>229</v>
      </c>
      <c r="P7542" s="101"/>
      <c r="Q7542" s="132"/>
      <c r="R7542" s="102"/>
      <c r="S7542" s="91"/>
    </row>
    <row r="7543" spans="1:19" s="104" customFormat="1" ht="12.75" customHeight="1" x14ac:dyDescent="0.25">
      <c r="A7543" s="121"/>
      <c r="B7543" s="92" t="str">
        <f>IF(E7543="","",VLOOKUP(E7543,[1]PROJECTES!$C$14:$G$5000,2,FALSE))</f>
        <v/>
      </c>
      <c r="C7543" s="121"/>
      <c r="D7543" s="93" t="str">
        <f>IF(E7543="","",VLOOKUP(E7543,[1]PROJECTES!$C$14:$G$5000,5,FALSE))</f>
        <v/>
      </c>
      <c r="E7543" s="117"/>
      <c r="F7543" s="95"/>
      <c r="G7543" s="96" t="str">
        <f>IF(E7543="","",VLOOKUP(E7543,[1]PROJECTES!$C$14:$G$5000,4,FALSE))</f>
        <v/>
      </c>
      <c r="H7543" s="118"/>
      <c r="I7543" s="97" t="str">
        <f>IF(H7543="","",VLOOKUP(H7543,BD!B$2:C$16,2,FALSE))</f>
        <v/>
      </c>
      <c r="J7543" s="98"/>
      <c r="K7543" s="135" t="str">
        <f t="shared" si="248"/>
        <v/>
      </c>
      <c r="L7543" s="99" t="str">
        <f t="shared" ca="1" si="249"/>
        <v>-</v>
      </c>
      <c r="M7543" s="93" t="str">
        <f>IF(E7543="","",VLOOKUP(E7543,[1]PROJECTES!$C$14:$Z$5000,21,FALSE))</f>
        <v/>
      </c>
      <c r="N7543" s="100"/>
      <c r="O7543" s="72" t="s">
        <v>229</v>
      </c>
      <c r="P7543" s="101"/>
      <c r="Q7543" s="132"/>
      <c r="R7543" s="102"/>
      <c r="S7543" s="91"/>
    </row>
    <row r="7544" spans="1:19" s="104" customFormat="1" ht="12.75" customHeight="1" x14ac:dyDescent="0.25">
      <c r="A7544" s="121"/>
      <c r="B7544" s="92" t="str">
        <f>IF(E7544="","",VLOOKUP(E7544,[1]PROJECTES!$C$14:$G$5000,2,FALSE))</f>
        <v/>
      </c>
      <c r="C7544" s="121"/>
      <c r="D7544" s="93" t="str">
        <f>IF(E7544="","",VLOOKUP(E7544,[1]PROJECTES!$C$14:$G$5000,5,FALSE))</f>
        <v/>
      </c>
      <c r="E7544" s="117"/>
      <c r="F7544" s="95"/>
      <c r="G7544" s="96" t="str">
        <f>IF(E7544="","",VLOOKUP(E7544,[1]PROJECTES!$C$14:$G$5000,4,FALSE))</f>
        <v/>
      </c>
      <c r="H7544" s="118"/>
      <c r="I7544" s="97" t="str">
        <f>IF(H7544="","",VLOOKUP(H7544,BD!B$2:C$16,2,FALSE))</f>
        <v/>
      </c>
      <c r="J7544" s="98"/>
      <c r="K7544" s="135" t="str">
        <f t="shared" si="248"/>
        <v/>
      </c>
      <c r="L7544" s="99" t="str">
        <f t="shared" ca="1" si="249"/>
        <v>-</v>
      </c>
      <c r="M7544" s="93" t="str">
        <f>IF(E7544="","",VLOOKUP(E7544,[1]PROJECTES!$C$14:$Z$5000,21,FALSE))</f>
        <v/>
      </c>
      <c r="N7544" s="100"/>
      <c r="O7544" s="72" t="s">
        <v>229</v>
      </c>
      <c r="P7544" s="101"/>
      <c r="Q7544" s="132"/>
      <c r="R7544" s="102"/>
      <c r="S7544" s="91"/>
    </row>
    <row r="7545" spans="1:19" s="104" customFormat="1" ht="12.75" customHeight="1" x14ac:dyDescent="0.25">
      <c r="A7545" s="121"/>
      <c r="B7545" s="92" t="str">
        <f>IF(E7545="","",VLOOKUP(E7545,[1]PROJECTES!$C$14:$G$5000,2,FALSE))</f>
        <v/>
      </c>
      <c r="C7545" s="121"/>
      <c r="D7545" s="93" t="str">
        <f>IF(E7545="","",VLOOKUP(E7545,[1]PROJECTES!$C$14:$G$5000,5,FALSE))</f>
        <v/>
      </c>
      <c r="E7545" s="117"/>
      <c r="F7545" s="95"/>
      <c r="G7545" s="96" t="str">
        <f>IF(E7545="","",VLOOKUP(E7545,[1]PROJECTES!$C$14:$G$5000,4,FALSE))</f>
        <v/>
      </c>
      <c r="H7545" s="118"/>
      <c r="I7545" s="97" t="str">
        <f>IF(H7545="","",VLOOKUP(H7545,BD!B$2:C$16,2,FALSE))</f>
        <v/>
      </c>
      <c r="J7545" s="98"/>
      <c r="K7545" s="135" t="str">
        <f t="shared" si="248"/>
        <v/>
      </c>
      <c r="L7545" s="99" t="str">
        <f t="shared" ca="1" si="249"/>
        <v>-</v>
      </c>
      <c r="M7545" s="93" t="str">
        <f>IF(E7545="","",VLOOKUP(E7545,[1]PROJECTES!$C$14:$Z$5000,21,FALSE))</f>
        <v/>
      </c>
      <c r="N7545" s="100"/>
      <c r="O7545" s="72" t="s">
        <v>229</v>
      </c>
      <c r="P7545" s="101"/>
      <c r="Q7545" s="132"/>
      <c r="R7545" s="102"/>
      <c r="S7545" s="91"/>
    </row>
    <row r="7546" spans="1:19" s="104" customFormat="1" ht="12.75" customHeight="1" x14ac:dyDescent="0.25">
      <c r="A7546" s="121"/>
      <c r="B7546" s="92" t="str">
        <f>IF(E7546="","",VLOOKUP(E7546,[1]PROJECTES!$C$14:$G$5000,2,FALSE))</f>
        <v/>
      </c>
      <c r="C7546" s="121"/>
      <c r="D7546" s="93" t="str">
        <f>IF(E7546="","",VLOOKUP(E7546,[1]PROJECTES!$C$14:$G$5000,5,FALSE))</f>
        <v/>
      </c>
      <c r="E7546" s="117"/>
      <c r="F7546" s="95"/>
      <c r="G7546" s="96" t="str">
        <f>IF(E7546="","",VLOOKUP(E7546,[1]PROJECTES!$C$14:$G$5000,4,FALSE))</f>
        <v/>
      </c>
      <c r="H7546" s="118"/>
      <c r="I7546" s="97" t="str">
        <f>IF(H7546="","",VLOOKUP(H7546,BD!B$2:C$16,2,FALSE))</f>
        <v/>
      </c>
      <c r="J7546" s="98"/>
      <c r="K7546" s="135" t="str">
        <f t="shared" si="248"/>
        <v/>
      </c>
      <c r="L7546" s="99" t="str">
        <f t="shared" ca="1" si="249"/>
        <v>-</v>
      </c>
      <c r="M7546" s="93" t="str">
        <f>IF(E7546="","",VLOOKUP(E7546,[1]PROJECTES!$C$14:$Z$5000,21,FALSE))</f>
        <v/>
      </c>
      <c r="N7546" s="100"/>
      <c r="O7546" s="72" t="s">
        <v>229</v>
      </c>
      <c r="P7546" s="101"/>
      <c r="Q7546" s="132"/>
      <c r="R7546" s="102"/>
      <c r="S7546" s="91"/>
    </row>
    <row r="7547" spans="1:19" s="104" customFormat="1" ht="12.75" customHeight="1" x14ac:dyDescent="0.25">
      <c r="A7547" s="121"/>
      <c r="B7547" s="92" t="str">
        <f>IF(E7547="","",VLOOKUP(E7547,[1]PROJECTES!$C$14:$G$5000,2,FALSE))</f>
        <v/>
      </c>
      <c r="C7547" s="121"/>
      <c r="D7547" s="93" t="str">
        <f>IF(E7547="","",VLOOKUP(E7547,[1]PROJECTES!$C$14:$G$5000,5,FALSE))</f>
        <v/>
      </c>
      <c r="E7547" s="117"/>
      <c r="F7547" s="95"/>
      <c r="G7547" s="96" t="str">
        <f>IF(E7547="","",VLOOKUP(E7547,[1]PROJECTES!$C$14:$G$5000,4,FALSE))</f>
        <v/>
      </c>
      <c r="H7547" s="118"/>
      <c r="I7547" s="97" t="str">
        <f>IF(H7547="","",VLOOKUP(H7547,BD!B$2:C$16,2,FALSE))</f>
        <v/>
      </c>
      <c r="J7547" s="98"/>
      <c r="K7547" s="135" t="str">
        <f t="shared" si="248"/>
        <v/>
      </c>
      <c r="L7547" s="99" t="str">
        <f t="shared" ca="1" si="249"/>
        <v>-</v>
      </c>
      <c r="M7547" s="93" t="str">
        <f>IF(E7547="","",VLOOKUP(E7547,[1]PROJECTES!$C$14:$Z$5000,21,FALSE))</f>
        <v/>
      </c>
      <c r="N7547" s="100"/>
      <c r="O7547" s="72" t="s">
        <v>229</v>
      </c>
      <c r="P7547" s="101"/>
      <c r="Q7547" s="132"/>
      <c r="R7547" s="102"/>
      <c r="S7547" s="91"/>
    </row>
    <row r="7548" spans="1:19" s="104" customFormat="1" ht="12.75" customHeight="1" x14ac:dyDescent="0.25">
      <c r="A7548" s="121"/>
      <c r="B7548" s="92" t="str">
        <f>IF(E7548="","",VLOOKUP(E7548,[1]PROJECTES!$C$14:$G$5000,2,FALSE))</f>
        <v/>
      </c>
      <c r="C7548" s="121"/>
      <c r="D7548" s="93" t="str">
        <f>IF(E7548="","",VLOOKUP(E7548,[1]PROJECTES!$C$14:$G$5000,5,FALSE))</f>
        <v/>
      </c>
      <c r="E7548" s="117"/>
      <c r="F7548" s="95"/>
      <c r="G7548" s="96" t="str">
        <f>IF(E7548="","",VLOOKUP(E7548,[1]PROJECTES!$C$14:$G$5000,4,FALSE))</f>
        <v/>
      </c>
      <c r="H7548" s="118"/>
      <c r="I7548" s="97" t="str">
        <f>IF(H7548="","",VLOOKUP(H7548,BD!B$2:C$16,2,FALSE))</f>
        <v/>
      </c>
      <c r="J7548" s="98"/>
      <c r="K7548" s="135" t="str">
        <f t="shared" si="248"/>
        <v/>
      </c>
      <c r="L7548" s="99" t="str">
        <f t="shared" ca="1" si="249"/>
        <v>-</v>
      </c>
      <c r="M7548" s="93" t="str">
        <f>IF(E7548="","",VLOOKUP(E7548,[1]PROJECTES!$C$14:$Z$5000,21,FALSE))</f>
        <v/>
      </c>
      <c r="N7548" s="100"/>
      <c r="O7548" s="72" t="s">
        <v>229</v>
      </c>
      <c r="P7548" s="101"/>
      <c r="Q7548" s="132"/>
      <c r="R7548" s="102"/>
      <c r="S7548" s="91"/>
    </row>
    <row r="7549" spans="1:19" s="104" customFormat="1" ht="12.75" customHeight="1" x14ac:dyDescent="0.25">
      <c r="A7549" s="121"/>
      <c r="B7549" s="92" t="str">
        <f>IF(E7549="","",VLOOKUP(E7549,[1]PROJECTES!$C$14:$G$5000,2,FALSE))</f>
        <v/>
      </c>
      <c r="C7549" s="121"/>
      <c r="D7549" s="93" t="str">
        <f>IF(E7549="","",VLOOKUP(E7549,[1]PROJECTES!$C$14:$G$5000,5,FALSE))</f>
        <v/>
      </c>
      <c r="E7549" s="117"/>
      <c r="F7549" s="95"/>
      <c r="G7549" s="96" t="str">
        <f>IF(E7549="","",VLOOKUP(E7549,[1]PROJECTES!$C$14:$G$5000,4,FALSE))</f>
        <v/>
      </c>
      <c r="H7549" s="118"/>
      <c r="I7549" s="97" t="str">
        <f>IF(H7549="","",VLOOKUP(H7549,BD!B$2:C$16,2,FALSE))</f>
        <v/>
      </c>
      <c r="J7549" s="98"/>
      <c r="K7549" s="135" t="str">
        <f t="shared" si="248"/>
        <v/>
      </c>
      <c r="L7549" s="99" t="str">
        <f t="shared" ca="1" si="249"/>
        <v>-</v>
      </c>
      <c r="M7549" s="93" t="str">
        <f>IF(E7549="","",VLOOKUP(E7549,[1]PROJECTES!$C$14:$Z$5000,21,FALSE))</f>
        <v/>
      </c>
      <c r="N7549" s="100"/>
      <c r="O7549" s="72" t="s">
        <v>229</v>
      </c>
      <c r="P7549" s="101"/>
      <c r="Q7549" s="132"/>
      <c r="R7549" s="102"/>
      <c r="S7549" s="91"/>
    </row>
    <row r="7550" spans="1:19" s="104" customFormat="1" ht="12.75" customHeight="1" x14ac:dyDescent="0.25">
      <c r="A7550" s="121"/>
      <c r="B7550" s="92" t="str">
        <f>IF(E7550="","",VLOOKUP(E7550,[1]PROJECTES!$C$14:$G$5000,2,FALSE))</f>
        <v/>
      </c>
      <c r="C7550" s="121"/>
      <c r="D7550" s="93" t="str">
        <f>IF(E7550="","",VLOOKUP(E7550,[1]PROJECTES!$C$14:$G$5000,5,FALSE))</f>
        <v/>
      </c>
      <c r="E7550" s="117"/>
      <c r="F7550" s="95"/>
      <c r="G7550" s="96" t="str">
        <f>IF(E7550="","",VLOOKUP(E7550,[1]PROJECTES!$C$14:$G$5000,4,FALSE))</f>
        <v/>
      </c>
      <c r="H7550" s="118"/>
      <c r="I7550" s="97" t="str">
        <f>IF(H7550="","",VLOOKUP(H7550,BD!B$2:C$16,2,FALSE))</f>
        <v/>
      </c>
      <c r="J7550" s="98"/>
      <c r="K7550" s="135" t="str">
        <f t="shared" si="248"/>
        <v/>
      </c>
      <c r="L7550" s="99" t="str">
        <f t="shared" ca="1" si="249"/>
        <v>-</v>
      </c>
      <c r="M7550" s="93" t="str">
        <f>IF(E7550="","",VLOOKUP(E7550,[1]PROJECTES!$C$14:$Z$5000,21,FALSE))</f>
        <v/>
      </c>
      <c r="N7550" s="100"/>
      <c r="O7550" s="72" t="s">
        <v>229</v>
      </c>
      <c r="P7550" s="101"/>
      <c r="Q7550" s="132"/>
      <c r="R7550" s="102"/>
      <c r="S7550" s="91"/>
    </row>
    <row r="7551" spans="1:19" s="104" customFormat="1" ht="12.75" customHeight="1" x14ac:dyDescent="0.25">
      <c r="A7551" s="121"/>
      <c r="B7551" s="92" t="str">
        <f>IF(E7551="","",VLOOKUP(E7551,[1]PROJECTES!$C$14:$G$5000,2,FALSE))</f>
        <v/>
      </c>
      <c r="C7551" s="121"/>
      <c r="D7551" s="93" t="str">
        <f>IF(E7551="","",VLOOKUP(E7551,[1]PROJECTES!$C$14:$G$5000,5,FALSE))</f>
        <v/>
      </c>
      <c r="E7551" s="117"/>
      <c r="F7551" s="95"/>
      <c r="G7551" s="96" t="str">
        <f>IF(E7551="","",VLOOKUP(E7551,[1]PROJECTES!$C$14:$G$5000,4,FALSE))</f>
        <v/>
      </c>
      <c r="H7551" s="118"/>
      <c r="I7551" s="97" t="str">
        <f>IF(H7551="","",VLOOKUP(H7551,BD!B$2:C$16,2,FALSE))</f>
        <v/>
      </c>
      <c r="J7551" s="98"/>
      <c r="K7551" s="135" t="str">
        <f t="shared" si="248"/>
        <v/>
      </c>
      <c r="L7551" s="99" t="str">
        <f t="shared" ca="1" si="249"/>
        <v>-</v>
      </c>
      <c r="M7551" s="93" t="str">
        <f>IF(E7551="","",VLOOKUP(E7551,[1]PROJECTES!$C$14:$Z$5000,21,FALSE))</f>
        <v/>
      </c>
      <c r="N7551" s="100"/>
      <c r="O7551" s="72" t="s">
        <v>229</v>
      </c>
      <c r="P7551" s="101"/>
      <c r="Q7551" s="132"/>
      <c r="R7551" s="102"/>
      <c r="S7551" s="91"/>
    </row>
    <row r="7552" spans="1:19" s="104" customFormat="1" ht="12.75" customHeight="1" x14ac:dyDescent="0.25">
      <c r="A7552" s="121"/>
      <c r="B7552" s="92" t="str">
        <f>IF(E7552="","",VLOOKUP(E7552,[1]PROJECTES!$C$14:$G$5000,2,FALSE))</f>
        <v/>
      </c>
      <c r="C7552" s="121"/>
      <c r="D7552" s="93" t="str">
        <f>IF(E7552="","",VLOOKUP(E7552,[1]PROJECTES!$C$14:$G$5000,5,FALSE))</f>
        <v/>
      </c>
      <c r="E7552" s="117"/>
      <c r="F7552" s="95"/>
      <c r="G7552" s="96" t="str">
        <f>IF(E7552="","",VLOOKUP(E7552,[1]PROJECTES!$C$14:$G$5000,4,FALSE))</f>
        <v/>
      </c>
      <c r="H7552" s="118"/>
      <c r="I7552" s="97" t="str">
        <f>IF(H7552="","",VLOOKUP(H7552,BD!B$2:C$16,2,FALSE))</f>
        <v/>
      </c>
      <c r="J7552" s="98"/>
      <c r="K7552" s="135" t="str">
        <f t="shared" si="248"/>
        <v/>
      </c>
      <c r="L7552" s="99" t="str">
        <f t="shared" ca="1" si="249"/>
        <v>-</v>
      </c>
      <c r="M7552" s="93" t="str">
        <f>IF(E7552="","",VLOOKUP(E7552,[1]PROJECTES!$C$14:$Z$5000,21,FALSE))</f>
        <v/>
      </c>
      <c r="N7552" s="100"/>
      <c r="O7552" s="72" t="s">
        <v>229</v>
      </c>
      <c r="P7552" s="101"/>
      <c r="Q7552" s="132"/>
      <c r="R7552" s="102"/>
      <c r="S7552" s="91"/>
    </row>
    <row r="7553" spans="1:19" s="104" customFormat="1" ht="12.75" customHeight="1" x14ac:dyDescent="0.25">
      <c r="A7553" s="121"/>
      <c r="B7553" s="92" t="str">
        <f>IF(E7553="","",VLOOKUP(E7553,[1]PROJECTES!$C$14:$G$5000,2,FALSE))</f>
        <v/>
      </c>
      <c r="C7553" s="121"/>
      <c r="D7553" s="93" t="str">
        <f>IF(E7553="","",VLOOKUP(E7553,[1]PROJECTES!$C$14:$G$5000,5,FALSE))</f>
        <v/>
      </c>
      <c r="E7553" s="117"/>
      <c r="F7553" s="95"/>
      <c r="G7553" s="96" t="str">
        <f>IF(E7553="","",VLOOKUP(E7553,[1]PROJECTES!$C$14:$G$5000,4,FALSE))</f>
        <v/>
      </c>
      <c r="H7553" s="118"/>
      <c r="I7553" s="97" t="str">
        <f>IF(H7553="","",VLOOKUP(H7553,BD!B$2:C$16,2,FALSE))</f>
        <v/>
      </c>
      <c r="J7553" s="98"/>
      <c r="K7553" s="135" t="str">
        <f t="shared" si="248"/>
        <v/>
      </c>
      <c r="L7553" s="99" t="str">
        <f t="shared" ca="1" si="249"/>
        <v>-</v>
      </c>
      <c r="M7553" s="93" t="str">
        <f>IF(E7553="","",VLOOKUP(E7553,[1]PROJECTES!$C$14:$Z$5000,21,FALSE))</f>
        <v/>
      </c>
      <c r="N7553" s="100"/>
      <c r="O7553" s="72" t="s">
        <v>229</v>
      </c>
      <c r="P7553" s="101"/>
      <c r="Q7553" s="132"/>
      <c r="R7553" s="102"/>
      <c r="S7553" s="91"/>
    </row>
    <row r="7554" spans="1:19" s="104" customFormat="1" ht="12.75" customHeight="1" x14ac:dyDescent="0.25">
      <c r="A7554" s="121"/>
      <c r="B7554" s="92" t="str">
        <f>IF(E7554="","",VLOOKUP(E7554,[1]PROJECTES!$C$14:$G$5000,2,FALSE))</f>
        <v/>
      </c>
      <c r="C7554" s="121"/>
      <c r="D7554" s="93" t="str">
        <f>IF(E7554="","",VLOOKUP(E7554,[1]PROJECTES!$C$14:$G$5000,5,FALSE))</f>
        <v/>
      </c>
      <c r="E7554" s="117"/>
      <c r="F7554" s="95"/>
      <c r="G7554" s="96" t="str">
        <f>IF(E7554="","",VLOOKUP(E7554,[1]PROJECTES!$C$14:$G$5000,4,FALSE))</f>
        <v/>
      </c>
      <c r="H7554" s="118"/>
      <c r="I7554" s="97" t="str">
        <f>IF(H7554="","",VLOOKUP(H7554,BD!B$2:C$16,2,FALSE))</f>
        <v/>
      </c>
      <c r="J7554" s="98"/>
      <c r="K7554" s="135" t="str">
        <f t="shared" si="248"/>
        <v/>
      </c>
      <c r="L7554" s="99" t="str">
        <f t="shared" ca="1" si="249"/>
        <v>-</v>
      </c>
      <c r="M7554" s="93" t="str">
        <f>IF(E7554="","",VLOOKUP(E7554,[1]PROJECTES!$C$14:$Z$5000,21,FALSE))</f>
        <v/>
      </c>
      <c r="N7554" s="100"/>
      <c r="O7554" s="72" t="s">
        <v>229</v>
      </c>
      <c r="P7554" s="101"/>
      <c r="Q7554" s="132"/>
      <c r="R7554" s="102"/>
      <c r="S7554" s="91"/>
    </row>
    <row r="7555" spans="1:19" s="104" customFormat="1" ht="12.75" customHeight="1" x14ac:dyDescent="0.25">
      <c r="A7555" s="121"/>
      <c r="B7555" s="92" t="str">
        <f>IF(E7555="","",VLOOKUP(E7555,[1]PROJECTES!$C$14:$G$5000,2,FALSE))</f>
        <v/>
      </c>
      <c r="C7555" s="121"/>
      <c r="D7555" s="93" t="str">
        <f>IF(E7555="","",VLOOKUP(E7555,[1]PROJECTES!$C$14:$G$5000,5,FALSE))</f>
        <v/>
      </c>
      <c r="E7555" s="117"/>
      <c r="F7555" s="95"/>
      <c r="G7555" s="96" t="str">
        <f>IF(E7555="","",VLOOKUP(E7555,[1]PROJECTES!$C$14:$G$5000,4,FALSE))</f>
        <v/>
      </c>
      <c r="H7555" s="118"/>
      <c r="I7555" s="97" t="str">
        <f>IF(H7555="","",VLOOKUP(H7555,BD!B$2:C$16,2,FALSE))</f>
        <v/>
      </c>
      <c r="J7555" s="98"/>
      <c r="K7555" s="135" t="str">
        <f t="shared" si="248"/>
        <v/>
      </c>
      <c r="L7555" s="99" t="str">
        <f t="shared" ca="1" si="249"/>
        <v>-</v>
      </c>
      <c r="M7555" s="93" t="str">
        <f>IF(E7555="","",VLOOKUP(E7555,[1]PROJECTES!$C$14:$Z$5000,21,FALSE))</f>
        <v/>
      </c>
      <c r="N7555" s="100"/>
      <c r="O7555" s="72" t="s">
        <v>229</v>
      </c>
      <c r="P7555" s="101"/>
      <c r="Q7555" s="132"/>
      <c r="R7555" s="102"/>
      <c r="S7555" s="91"/>
    </row>
    <row r="7556" spans="1:19" s="104" customFormat="1" ht="12.75" customHeight="1" x14ac:dyDescent="0.25">
      <c r="A7556" s="121"/>
      <c r="B7556" s="92" t="str">
        <f>IF(E7556="","",VLOOKUP(E7556,[1]PROJECTES!$C$14:$G$5000,2,FALSE))</f>
        <v/>
      </c>
      <c r="C7556" s="121"/>
      <c r="D7556" s="93" t="str">
        <f>IF(E7556="","",VLOOKUP(E7556,[1]PROJECTES!$C$14:$G$5000,5,FALSE))</f>
        <v/>
      </c>
      <c r="E7556" s="117"/>
      <c r="F7556" s="95"/>
      <c r="G7556" s="96" t="str">
        <f>IF(E7556="","",VLOOKUP(E7556,[1]PROJECTES!$C$14:$G$5000,4,FALSE))</f>
        <v/>
      </c>
      <c r="H7556" s="118"/>
      <c r="I7556" s="97" t="str">
        <f>IF(H7556="","",VLOOKUP(H7556,BD!B$2:C$16,2,FALSE))</f>
        <v/>
      </c>
      <c r="J7556" s="98"/>
      <c r="K7556" s="135" t="str">
        <f t="shared" si="248"/>
        <v/>
      </c>
      <c r="L7556" s="99" t="str">
        <f t="shared" ca="1" si="249"/>
        <v>-</v>
      </c>
      <c r="M7556" s="93" t="str">
        <f>IF(E7556="","",VLOOKUP(E7556,[1]PROJECTES!$C$14:$Z$5000,21,FALSE))</f>
        <v/>
      </c>
      <c r="N7556" s="100"/>
      <c r="O7556" s="72" t="s">
        <v>229</v>
      </c>
      <c r="P7556" s="101"/>
      <c r="Q7556" s="132"/>
      <c r="R7556" s="102"/>
      <c r="S7556" s="91"/>
    </row>
    <row r="7557" spans="1:19" s="104" customFormat="1" ht="12.75" customHeight="1" x14ac:dyDescent="0.25">
      <c r="A7557" s="121"/>
      <c r="B7557" s="92" t="str">
        <f>IF(E7557="","",VLOOKUP(E7557,[1]PROJECTES!$C$14:$G$5000,2,FALSE))</f>
        <v/>
      </c>
      <c r="C7557" s="121"/>
      <c r="D7557" s="93" t="str">
        <f>IF(E7557="","",VLOOKUP(E7557,[1]PROJECTES!$C$14:$G$5000,5,FALSE))</f>
        <v/>
      </c>
      <c r="E7557" s="117"/>
      <c r="F7557" s="95"/>
      <c r="G7557" s="96" t="str">
        <f>IF(E7557="","",VLOOKUP(E7557,[1]PROJECTES!$C$14:$G$5000,4,FALSE))</f>
        <v/>
      </c>
      <c r="H7557" s="118"/>
      <c r="I7557" s="97" t="str">
        <f>IF(H7557="","",VLOOKUP(H7557,BD!B$2:C$16,2,FALSE))</f>
        <v/>
      </c>
      <c r="J7557" s="98"/>
      <c r="K7557" s="135" t="str">
        <f t="shared" si="248"/>
        <v/>
      </c>
      <c r="L7557" s="99" t="str">
        <f t="shared" ca="1" si="249"/>
        <v>-</v>
      </c>
      <c r="M7557" s="93" t="str">
        <f>IF(E7557="","",VLOOKUP(E7557,[1]PROJECTES!$C$14:$Z$5000,21,FALSE))</f>
        <v/>
      </c>
      <c r="N7557" s="100"/>
      <c r="O7557" s="72" t="s">
        <v>229</v>
      </c>
      <c r="P7557" s="101"/>
      <c r="Q7557" s="132"/>
      <c r="R7557" s="102"/>
      <c r="S7557" s="91"/>
    </row>
    <row r="7558" spans="1:19" s="104" customFormat="1" ht="12.75" customHeight="1" x14ac:dyDescent="0.25">
      <c r="A7558" s="121"/>
      <c r="B7558" s="92" t="str">
        <f>IF(E7558="","",VLOOKUP(E7558,[1]PROJECTES!$C$14:$G$5000,2,FALSE))</f>
        <v/>
      </c>
      <c r="C7558" s="121"/>
      <c r="D7558" s="93" t="str">
        <f>IF(E7558="","",VLOOKUP(E7558,[1]PROJECTES!$C$14:$G$5000,5,FALSE))</f>
        <v/>
      </c>
      <c r="E7558" s="117"/>
      <c r="F7558" s="95"/>
      <c r="G7558" s="96" t="str">
        <f>IF(E7558="","",VLOOKUP(E7558,[1]PROJECTES!$C$14:$G$5000,4,FALSE))</f>
        <v/>
      </c>
      <c r="H7558" s="118"/>
      <c r="I7558" s="97" t="str">
        <f>IF(H7558="","",VLOOKUP(H7558,BD!B$2:C$16,2,FALSE))</f>
        <v/>
      </c>
      <c r="J7558" s="98"/>
      <c r="K7558" s="135" t="str">
        <f t="shared" si="248"/>
        <v/>
      </c>
      <c r="L7558" s="99" t="str">
        <f t="shared" ca="1" si="249"/>
        <v>-</v>
      </c>
      <c r="M7558" s="93" t="str">
        <f>IF(E7558="","",VLOOKUP(E7558,[1]PROJECTES!$C$14:$Z$5000,21,FALSE))</f>
        <v/>
      </c>
      <c r="N7558" s="100"/>
      <c r="O7558" s="72" t="s">
        <v>229</v>
      </c>
      <c r="P7558" s="101"/>
      <c r="Q7558" s="132"/>
      <c r="R7558" s="102"/>
      <c r="S7558" s="91"/>
    </row>
    <row r="7559" spans="1:19" s="104" customFormat="1" ht="12.75" customHeight="1" x14ac:dyDescent="0.25">
      <c r="A7559" s="121"/>
      <c r="B7559" s="92" t="str">
        <f>IF(E7559="","",VLOOKUP(E7559,[1]PROJECTES!$C$14:$G$5000,2,FALSE))</f>
        <v/>
      </c>
      <c r="C7559" s="121"/>
      <c r="D7559" s="93" t="str">
        <f>IF(E7559="","",VLOOKUP(E7559,[1]PROJECTES!$C$14:$G$5000,5,FALSE))</f>
        <v/>
      </c>
      <c r="E7559" s="117"/>
      <c r="F7559" s="95"/>
      <c r="G7559" s="96" t="str">
        <f>IF(E7559="","",VLOOKUP(E7559,[1]PROJECTES!$C$14:$G$5000,4,FALSE))</f>
        <v/>
      </c>
      <c r="H7559" s="118"/>
      <c r="I7559" s="97" t="str">
        <f>IF(H7559="","",VLOOKUP(H7559,BD!B$2:C$16,2,FALSE))</f>
        <v/>
      </c>
      <c r="J7559" s="98"/>
      <c r="K7559" s="135" t="str">
        <f t="shared" si="248"/>
        <v/>
      </c>
      <c r="L7559" s="99" t="str">
        <f t="shared" ca="1" si="249"/>
        <v>-</v>
      </c>
      <c r="M7559" s="93" t="str">
        <f>IF(E7559="","",VLOOKUP(E7559,[1]PROJECTES!$C$14:$Z$5000,21,FALSE))</f>
        <v/>
      </c>
      <c r="N7559" s="100"/>
      <c r="O7559" s="72" t="s">
        <v>229</v>
      </c>
      <c r="P7559" s="101"/>
      <c r="Q7559" s="132"/>
      <c r="R7559" s="102"/>
      <c r="S7559" s="91"/>
    </row>
    <row r="7560" spans="1:19" s="104" customFormat="1" ht="12.75" customHeight="1" x14ac:dyDescent="0.25">
      <c r="A7560" s="121"/>
      <c r="B7560" s="92" t="str">
        <f>IF(E7560="","",VLOOKUP(E7560,[1]PROJECTES!$C$14:$G$5000,2,FALSE))</f>
        <v/>
      </c>
      <c r="C7560" s="121"/>
      <c r="D7560" s="93" t="str">
        <f>IF(E7560="","",VLOOKUP(E7560,[1]PROJECTES!$C$14:$G$5000,5,FALSE))</f>
        <v/>
      </c>
      <c r="E7560" s="117"/>
      <c r="F7560" s="95"/>
      <c r="G7560" s="96" t="str">
        <f>IF(E7560="","",VLOOKUP(E7560,[1]PROJECTES!$C$14:$G$5000,4,FALSE))</f>
        <v/>
      </c>
      <c r="H7560" s="118"/>
      <c r="I7560" s="97" t="str">
        <f>IF(H7560="","",VLOOKUP(H7560,BD!B$2:C$16,2,FALSE))</f>
        <v/>
      </c>
      <c r="J7560" s="98"/>
      <c r="K7560" s="135" t="str">
        <f t="shared" si="248"/>
        <v/>
      </c>
      <c r="L7560" s="99" t="str">
        <f t="shared" ca="1" si="249"/>
        <v>-</v>
      </c>
      <c r="M7560" s="93" t="str">
        <f>IF(E7560="","",VLOOKUP(E7560,[1]PROJECTES!$C$14:$Z$5000,21,FALSE))</f>
        <v/>
      </c>
      <c r="N7560" s="100"/>
      <c r="O7560" s="72" t="s">
        <v>229</v>
      </c>
      <c r="P7560" s="101"/>
      <c r="Q7560" s="132"/>
      <c r="R7560" s="102"/>
      <c r="S7560" s="91"/>
    </row>
    <row r="7561" spans="1:19" s="104" customFormat="1" ht="12.75" customHeight="1" x14ac:dyDescent="0.25">
      <c r="A7561" s="121"/>
      <c r="B7561" s="92" t="str">
        <f>IF(E7561="","",VLOOKUP(E7561,[1]PROJECTES!$C$14:$G$5000,2,FALSE))</f>
        <v/>
      </c>
      <c r="C7561" s="121"/>
      <c r="D7561" s="93" t="str">
        <f>IF(E7561="","",VLOOKUP(E7561,[1]PROJECTES!$C$14:$G$5000,5,FALSE))</f>
        <v/>
      </c>
      <c r="E7561" s="117"/>
      <c r="F7561" s="95"/>
      <c r="G7561" s="96" t="str">
        <f>IF(E7561="","",VLOOKUP(E7561,[1]PROJECTES!$C$14:$G$5000,4,FALSE))</f>
        <v/>
      </c>
      <c r="H7561" s="118"/>
      <c r="I7561" s="97" t="str">
        <f>IF(H7561="","",VLOOKUP(H7561,BD!B$2:C$16,2,FALSE))</f>
        <v/>
      </c>
      <c r="J7561" s="98"/>
      <c r="K7561" s="135" t="str">
        <f t="shared" si="248"/>
        <v/>
      </c>
      <c r="L7561" s="99" t="str">
        <f t="shared" ca="1" si="249"/>
        <v>-</v>
      </c>
      <c r="M7561" s="93" t="str">
        <f>IF(E7561="","",VLOOKUP(E7561,[1]PROJECTES!$C$14:$Z$5000,21,FALSE))</f>
        <v/>
      </c>
      <c r="N7561" s="100"/>
      <c r="O7561" s="72" t="s">
        <v>229</v>
      </c>
      <c r="P7561" s="101"/>
      <c r="Q7561" s="132"/>
      <c r="R7561" s="102"/>
      <c r="S7561" s="91"/>
    </row>
    <row r="7562" spans="1:19" s="104" customFormat="1" ht="12.75" customHeight="1" x14ac:dyDescent="0.25">
      <c r="A7562" s="121"/>
      <c r="B7562" s="92" t="str">
        <f>IF(E7562="","",VLOOKUP(E7562,[1]PROJECTES!$C$14:$G$5000,2,FALSE))</f>
        <v/>
      </c>
      <c r="C7562" s="121"/>
      <c r="D7562" s="93" t="str">
        <f>IF(E7562="","",VLOOKUP(E7562,[1]PROJECTES!$C$14:$G$5000,5,FALSE))</f>
        <v/>
      </c>
      <c r="E7562" s="117"/>
      <c r="F7562" s="95"/>
      <c r="G7562" s="96" t="str">
        <f>IF(E7562="","",VLOOKUP(E7562,[1]PROJECTES!$C$14:$G$5000,4,FALSE))</f>
        <v/>
      </c>
      <c r="H7562" s="118"/>
      <c r="I7562" s="97" t="str">
        <f>IF(H7562="","",VLOOKUP(H7562,BD!B$2:C$16,2,FALSE))</f>
        <v/>
      </c>
      <c r="J7562" s="98"/>
      <c r="K7562" s="135" t="str">
        <f t="shared" si="248"/>
        <v/>
      </c>
      <c r="L7562" s="99" t="str">
        <f t="shared" ca="1" si="249"/>
        <v>-</v>
      </c>
      <c r="M7562" s="93" t="str">
        <f>IF(E7562="","",VLOOKUP(E7562,[1]PROJECTES!$C$14:$Z$5000,21,FALSE))</f>
        <v/>
      </c>
      <c r="N7562" s="100"/>
      <c r="O7562" s="72" t="s">
        <v>229</v>
      </c>
      <c r="P7562" s="101"/>
      <c r="Q7562" s="132"/>
      <c r="R7562" s="102"/>
      <c r="S7562" s="91"/>
    </row>
    <row r="7563" spans="1:19" s="104" customFormat="1" ht="12.75" customHeight="1" x14ac:dyDescent="0.25">
      <c r="A7563" s="121"/>
      <c r="B7563" s="92" t="str">
        <f>IF(E7563="","",VLOOKUP(E7563,[1]PROJECTES!$C$14:$G$5000,2,FALSE))</f>
        <v/>
      </c>
      <c r="C7563" s="121"/>
      <c r="D7563" s="93" t="str">
        <f>IF(E7563="","",VLOOKUP(E7563,[1]PROJECTES!$C$14:$G$5000,5,FALSE))</f>
        <v/>
      </c>
      <c r="E7563" s="117"/>
      <c r="F7563" s="95"/>
      <c r="G7563" s="96" t="str">
        <f>IF(E7563="","",VLOOKUP(E7563,[1]PROJECTES!$C$14:$G$5000,4,FALSE))</f>
        <v/>
      </c>
      <c r="H7563" s="118"/>
      <c r="I7563" s="97" t="str">
        <f>IF(H7563="","",VLOOKUP(H7563,BD!B$2:C$16,2,FALSE))</f>
        <v/>
      </c>
      <c r="J7563" s="98"/>
      <c r="K7563" s="135" t="str">
        <f t="shared" si="248"/>
        <v/>
      </c>
      <c r="L7563" s="99" t="str">
        <f t="shared" ca="1" si="249"/>
        <v>-</v>
      </c>
      <c r="M7563" s="93" t="str">
        <f>IF(E7563="","",VLOOKUP(E7563,[1]PROJECTES!$C$14:$Z$5000,21,FALSE))</f>
        <v/>
      </c>
      <c r="N7563" s="100"/>
      <c r="O7563" s="72" t="s">
        <v>229</v>
      </c>
      <c r="P7563" s="101"/>
      <c r="Q7563" s="132"/>
      <c r="R7563" s="102"/>
      <c r="S7563" s="91"/>
    </row>
    <row r="7564" spans="1:19" s="104" customFormat="1" ht="12.75" customHeight="1" x14ac:dyDescent="0.25">
      <c r="A7564" s="121"/>
      <c r="B7564" s="92" t="str">
        <f>IF(E7564="","",VLOOKUP(E7564,[1]PROJECTES!$C$14:$G$5000,2,FALSE))</f>
        <v/>
      </c>
      <c r="C7564" s="121"/>
      <c r="D7564" s="93" t="str">
        <f>IF(E7564="","",VLOOKUP(E7564,[1]PROJECTES!$C$14:$G$5000,5,FALSE))</f>
        <v/>
      </c>
      <c r="E7564" s="117"/>
      <c r="F7564" s="95"/>
      <c r="G7564" s="96" t="str">
        <f>IF(E7564="","",VLOOKUP(E7564,[1]PROJECTES!$C$14:$G$5000,4,FALSE))</f>
        <v/>
      </c>
      <c r="H7564" s="118"/>
      <c r="I7564" s="97" t="str">
        <f>IF(H7564="","",VLOOKUP(H7564,BD!B$2:C$16,2,FALSE))</f>
        <v/>
      </c>
      <c r="J7564" s="98"/>
      <c r="K7564" s="135" t="str">
        <f t="shared" si="248"/>
        <v/>
      </c>
      <c r="L7564" s="99" t="str">
        <f t="shared" ca="1" si="249"/>
        <v>-</v>
      </c>
      <c r="M7564" s="93" t="str">
        <f>IF(E7564="","",VLOOKUP(E7564,[1]PROJECTES!$C$14:$Z$5000,21,FALSE))</f>
        <v/>
      </c>
      <c r="N7564" s="100"/>
      <c r="O7564" s="72" t="s">
        <v>229</v>
      </c>
      <c r="P7564" s="101"/>
      <c r="Q7564" s="132"/>
      <c r="R7564" s="102"/>
      <c r="S7564" s="91"/>
    </row>
    <row r="7565" spans="1:19" s="104" customFormat="1" ht="12.75" customHeight="1" x14ac:dyDescent="0.25">
      <c r="A7565" s="121"/>
      <c r="B7565" s="92" t="str">
        <f>IF(E7565="","",VLOOKUP(E7565,[1]PROJECTES!$C$14:$G$5000,2,FALSE))</f>
        <v/>
      </c>
      <c r="C7565" s="121"/>
      <c r="D7565" s="93" t="str">
        <f>IF(E7565="","",VLOOKUP(E7565,[1]PROJECTES!$C$14:$G$5000,5,FALSE))</f>
        <v/>
      </c>
      <c r="E7565" s="117"/>
      <c r="F7565" s="95"/>
      <c r="G7565" s="96" t="str">
        <f>IF(E7565="","",VLOOKUP(E7565,[1]PROJECTES!$C$14:$G$5000,4,FALSE))</f>
        <v/>
      </c>
      <c r="H7565" s="118"/>
      <c r="I7565" s="97" t="str">
        <f>IF(H7565="","",VLOOKUP(H7565,BD!B$2:C$16,2,FALSE))</f>
        <v/>
      </c>
      <c r="J7565" s="98"/>
      <c r="K7565" s="135" t="str">
        <f t="shared" si="248"/>
        <v/>
      </c>
      <c r="L7565" s="99" t="str">
        <f t="shared" ca="1" si="249"/>
        <v>-</v>
      </c>
      <c r="M7565" s="93" t="str">
        <f>IF(E7565="","",VLOOKUP(E7565,[1]PROJECTES!$C$14:$Z$5000,21,FALSE))</f>
        <v/>
      </c>
      <c r="N7565" s="100"/>
      <c r="O7565" s="72" t="s">
        <v>229</v>
      </c>
      <c r="P7565" s="101"/>
      <c r="Q7565" s="132"/>
      <c r="R7565" s="102"/>
      <c r="S7565" s="91"/>
    </row>
    <row r="7566" spans="1:19" s="104" customFormat="1" ht="12.75" customHeight="1" x14ac:dyDescent="0.25">
      <c r="A7566" s="121"/>
      <c r="B7566" s="92" t="str">
        <f>IF(E7566="","",VLOOKUP(E7566,[1]PROJECTES!$C$14:$G$5000,2,FALSE))</f>
        <v/>
      </c>
      <c r="C7566" s="121"/>
      <c r="D7566" s="93" t="str">
        <f>IF(E7566="","",VLOOKUP(E7566,[1]PROJECTES!$C$14:$G$5000,5,FALSE))</f>
        <v/>
      </c>
      <c r="E7566" s="117"/>
      <c r="F7566" s="95"/>
      <c r="G7566" s="96" t="str">
        <f>IF(E7566="","",VLOOKUP(E7566,[1]PROJECTES!$C$14:$G$5000,4,FALSE))</f>
        <v/>
      </c>
      <c r="H7566" s="118"/>
      <c r="I7566" s="97" t="str">
        <f>IF(H7566="","",VLOOKUP(H7566,BD!B$2:C$16,2,FALSE))</f>
        <v/>
      </c>
      <c r="J7566" s="98"/>
      <c r="K7566" s="135" t="str">
        <f t="shared" si="248"/>
        <v/>
      </c>
      <c r="L7566" s="99" t="str">
        <f t="shared" ca="1" si="249"/>
        <v>-</v>
      </c>
      <c r="M7566" s="93" t="str">
        <f>IF(E7566="","",VLOOKUP(E7566,[1]PROJECTES!$C$14:$Z$5000,21,FALSE))</f>
        <v/>
      </c>
      <c r="N7566" s="100"/>
      <c r="O7566" s="72" t="s">
        <v>229</v>
      </c>
      <c r="P7566" s="101"/>
      <c r="Q7566" s="132"/>
      <c r="R7566" s="102"/>
      <c r="S7566" s="91"/>
    </row>
    <row r="7567" spans="1:19" s="104" customFormat="1" ht="12.75" customHeight="1" x14ac:dyDescent="0.25">
      <c r="A7567" s="121"/>
      <c r="B7567" s="92" t="str">
        <f>IF(E7567="","",VLOOKUP(E7567,[1]PROJECTES!$C$14:$G$5000,2,FALSE))</f>
        <v/>
      </c>
      <c r="C7567" s="121"/>
      <c r="D7567" s="93" t="str">
        <f>IF(E7567="","",VLOOKUP(E7567,[1]PROJECTES!$C$14:$G$5000,5,FALSE))</f>
        <v/>
      </c>
      <c r="E7567" s="117"/>
      <c r="F7567" s="95"/>
      <c r="G7567" s="96" t="str">
        <f>IF(E7567="","",VLOOKUP(E7567,[1]PROJECTES!$C$14:$G$5000,4,FALSE))</f>
        <v/>
      </c>
      <c r="H7567" s="118"/>
      <c r="I7567" s="97" t="str">
        <f>IF(H7567="","",VLOOKUP(H7567,BD!B$2:C$16,2,FALSE))</f>
        <v/>
      </c>
      <c r="J7567" s="98"/>
      <c r="K7567" s="135" t="str">
        <f t="shared" si="248"/>
        <v/>
      </c>
      <c r="L7567" s="99" t="str">
        <f t="shared" ca="1" si="249"/>
        <v>-</v>
      </c>
      <c r="M7567" s="93" t="str">
        <f>IF(E7567="","",VLOOKUP(E7567,[1]PROJECTES!$C$14:$Z$5000,21,FALSE))</f>
        <v/>
      </c>
      <c r="N7567" s="100"/>
      <c r="O7567" s="72" t="s">
        <v>229</v>
      </c>
      <c r="P7567" s="101"/>
      <c r="Q7567" s="132"/>
      <c r="R7567" s="102"/>
      <c r="S7567" s="91"/>
    </row>
    <row r="7568" spans="1:19" s="104" customFormat="1" ht="12.75" customHeight="1" x14ac:dyDescent="0.25">
      <c r="A7568" s="121"/>
      <c r="B7568" s="92" t="str">
        <f>IF(E7568="","",VLOOKUP(E7568,[1]PROJECTES!$C$14:$G$5000,2,FALSE))</f>
        <v/>
      </c>
      <c r="C7568" s="121"/>
      <c r="D7568" s="93" t="str">
        <f>IF(E7568="","",VLOOKUP(E7568,[1]PROJECTES!$C$14:$G$5000,5,FALSE))</f>
        <v/>
      </c>
      <c r="E7568" s="117"/>
      <c r="F7568" s="95"/>
      <c r="G7568" s="96" t="str">
        <f>IF(E7568="","",VLOOKUP(E7568,[1]PROJECTES!$C$14:$G$5000,4,FALSE))</f>
        <v/>
      </c>
      <c r="H7568" s="118"/>
      <c r="I7568" s="97" t="str">
        <f>IF(H7568="","",VLOOKUP(H7568,BD!B$2:C$16,2,FALSE))</f>
        <v/>
      </c>
      <c r="J7568" s="98"/>
      <c r="K7568" s="135" t="str">
        <f t="shared" si="248"/>
        <v/>
      </c>
      <c r="L7568" s="99" t="str">
        <f t="shared" ca="1" si="249"/>
        <v>-</v>
      </c>
      <c r="M7568" s="93" t="str">
        <f>IF(E7568="","",VLOOKUP(E7568,[1]PROJECTES!$C$14:$Z$5000,21,FALSE))</f>
        <v/>
      </c>
      <c r="N7568" s="100"/>
      <c r="O7568" s="72" t="s">
        <v>229</v>
      </c>
      <c r="P7568" s="101"/>
      <c r="Q7568" s="132"/>
      <c r="R7568" s="102"/>
      <c r="S7568" s="91"/>
    </row>
    <row r="7569" spans="1:19" s="104" customFormat="1" ht="12.75" customHeight="1" x14ac:dyDescent="0.25">
      <c r="A7569" s="121"/>
      <c r="B7569" s="92" t="str">
        <f>IF(E7569="","",VLOOKUP(E7569,[1]PROJECTES!$C$14:$G$5000,2,FALSE))</f>
        <v/>
      </c>
      <c r="C7569" s="121"/>
      <c r="D7569" s="93" t="str">
        <f>IF(E7569="","",VLOOKUP(E7569,[1]PROJECTES!$C$14:$G$5000,5,FALSE))</f>
        <v/>
      </c>
      <c r="E7569" s="117"/>
      <c r="F7569" s="95"/>
      <c r="G7569" s="96" t="str">
        <f>IF(E7569="","",VLOOKUP(E7569,[1]PROJECTES!$C$14:$G$5000,4,FALSE))</f>
        <v/>
      </c>
      <c r="H7569" s="118"/>
      <c r="I7569" s="97" t="str">
        <f>IF(H7569="","",VLOOKUP(H7569,BD!B$2:C$16,2,FALSE))</f>
        <v/>
      </c>
      <c r="J7569" s="98"/>
      <c r="K7569" s="135" t="str">
        <f t="shared" si="248"/>
        <v/>
      </c>
      <c r="L7569" s="99" t="str">
        <f t="shared" ca="1" si="249"/>
        <v>-</v>
      </c>
      <c r="M7569" s="93" t="str">
        <f>IF(E7569="","",VLOOKUP(E7569,[1]PROJECTES!$C$14:$Z$5000,21,FALSE))</f>
        <v/>
      </c>
      <c r="N7569" s="100"/>
      <c r="O7569" s="72" t="s">
        <v>229</v>
      </c>
      <c r="P7569" s="101"/>
      <c r="Q7569" s="132"/>
      <c r="R7569" s="102"/>
      <c r="S7569" s="91"/>
    </row>
    <row r="7570" spans="1:19" s="104" customFormat="1" ht="12.75" customHeight="1" x14ac:dyDescent="0.25">
      <c r="A7570" s="121"/>
      <c r="B7570" s="92" t="str">
        <f>IF(E7570="","",VLOOKUP(E7570,[1]PROJECTES!$C$14:$G$5000,2,FALSE))</f>
        <v/>
      </c>
      <c r="C7570" s="121"/>
      <c r="D7570" s="93" t="str">
        <f>IF(E7570="","",VLOOKUP(E7570,[1]PROJECTES!$C$14:$G$5000,5,FALSE))</f>
        <v/>
      </c>
      <c r="E7570" s="117"/>
      <c r="F7570" s="95"/>
      <c r="G7570" s="96" t="str">
        <f>IF(E7570="","",VLOOKUP(E7570,[1]PROJECTES!$C$14:$G$5000,4,FALSE))</f>
        <v/>
      </c>
      <c r="H7570" s="118"/>
      <c r="I7570" s="97" t="str">
        <f>IF(H7570="","",VLOOKUP(H7570,BD!B$2:C$16,2,FALSE))</f>
        <v/>
      </c>
      <c r="J7570" s="98"/>
      <c r="K7570" s="135" t="str">
        <f t="shared" si="248"/>
        <v/>
      </c>
      <c r="L7570" s="99" t="str">
        <f t="shared" ca="1" si="249"/>
        <v>-</v>
      </c>
      <c r="M7570" s="93" t="str">
        <f>IF(E7570="","",VLOOKUP(E7570,[1]PROJECTES!$C$14:$Z$5000,21,FALSE))</f>
        <v/>
      </c>
      <c r="N7570" s="100"/>
      <c r="O7570" s="72" t="s">
        <v>229</v>
      </c>
      <c r="P7570" s="101"/>
      <c r="Q7570" s="132"/>
      <c r="R7570" s="102"/>
      <c r="S7570" s="91"/>
    </row>
    <row r="7571" spans="1:19" s="104" customFormat="1" ht="12.75" customHeight="1" x14ac:dyDescent="0.25">
      <c r="A7571" s="121"/>
      <c r="B7571" s="92" t="str">
        <f>IF(E7571="","",VLOOKUP(E7571,[1]PROJECTES!$C$14:$G$5000,2,FALSE))</f>
        <v/>
      </c>
      <c r="C7571" s="121"/>
      <c r="D7571" s="93" t="str">
        <f>IF(E7571="","",VLOOKUP(E7571,[1]PROJECTES!$C$14:$G$5000,5,FALSE))</f>
        <v/>
      </c>
      <c r="E7571" s="117"/>
      <c r="F7571" s="95"/>
      <c r="G7571" s="96" t="str">
        <f>IF(E7571="","",VLOOKUP(E7571,[1]PROJECTES!$C$14:$G$5000,4,FALSE))</f>
        <v/>
      </c>
      <c r="H7571" s="118"/>
      <c r="I7571" s="97" t="str">
        <f>IF(H7571="","",VLOOKUP(H7571,BD!B$2:C$16,2,FALSE))</f>
        <v/>
      </c>
      <c r="J7571" s="98"/>
      <c r="K7571" s="135" t="str">
        <f t="shared" si="248"/>
        <v/>
      </c>
      <c r="L7571" s="99" t="str">
        <f t="shared" ca="1" si="249"/>
        <v>-</v>
      </c>
      <c r="M7571" s="93" t="str">
        <f>IF(E7571="","",VLOOKUP(E7571,[1]PROJECTES!$C$14:$Z$5000,21,FALSE))</f>
        <v/>
      </c>
      <c r="N7571" s="100"/>
      <c r="O7571" s="72" t="s">
        <v>229</v>
      </c>
      <c r="P7571" s="101"/>
      <c r="Q7571" s="132"/>
      <c r="R7571" s="102"/>
      <c r="S7571" s="91"/>
    </row>
    <row r="7572" spans="1:19" s="104" customFormat="1" ht="12.75" customHeight="1" x14ac:dyDescent="0.25">
      <c r="A7572" s="121"/>
      <c r="B7572" s="92" t="str">
        <f>IF(E7572="","",VLOOKUP(E7572,[1]PROJECTES!$C$14:$G$5000,2,FALSE))</f>
        <v/>
      </c>
      <c r="C7572" s="121"/>
      <c r="D7572" s="93" t="str">
        <f>IF(E7572="","",VLOOKUP(E7572,[1]PROJECTES!$C$14:$G$5000,5,FALSE))</f>
        <v/>
      </c>
      <c r="E7572" s="117"/>
      <c r="F7572" s="95"/>
      <c r="G7572" s="96" t="str">
        <f>IF(E7572="","",VLOOKUP(E7572,[1]PROJECTES!$C$14:$G$5000,4,FALSE))</f>
        <v/>
      </c>
      <c r="H7572" s="118"/>
      <c r="I7572" s="97" t="str">
        <f>IF(H7572="","",VLOOKUP(H7572,BD!B$2:C$16,2,FALSE))</f>
        <v/>
      </c>
      <c r="J7572" s="98"/>
      <c r="K7572" s="135" t="str">
        <f t="shared" si="248"/>
        <v/>
      </c>
      <c r="L7572" s="99" t="str">
        <f t="shared" ca="1" si="249"/>
        <v>-</v>
      </c>
      <c r="M7572" s="93" t="str">
        <f>IF(E7572="","",VLOOKUP(E7572,[1]PROJECTES!$C$14:$Z$5000,21,FALSE))</f>
        <v/>
      </c>
      <c r="N7572" s="100"/>
      <c r="O7572" s="72" t="s">
        <v>229</v>
      </c>
      <c r="P7572" s="101"/>
      <c r="Q7572" s="132"/>
      <c r="R7572" s="102"/>
      <c r="S7572" s="91"/>
    </row>
    <row r="7573" spans="1:19" s="104" customFormat="1" ht="12.75" customHeight="1" x14ac:dyDescent="0.25">
      <c r="A7573" s="121"/>
      <c r="B7573" s="92" t="str">
        <f>IF(E7573="","",VLOOKUP(E7573,[1]PROJECTES!$C$14:$G$5000,2,FALSE))</f>
        <v/>
      </c>
      <c r="C7573" s="121"/>
      <c r="D7573" s="93" t="str">
        <f>IF(E7573="","",VLOOKUP(E7573,[1]PROJECTES!$C$14:$G$5000,5,FALSE))</f>
        <v/>
      </c>
      <c r="E7573" s="117"/>
      <c r="F7573" s="95"/>
      <c r="G7573" s="96" t="str">
        <f>IF(E7573="","",VLOOKUP(E7573,[1]PROJECTES!$C$14:$G$5000,4,FALSE))</f>
        <v/>
      </c>
      <c r="H7573" s="118"/>
      <c r="I7573" s="97" t="str">
        <f>IF(H7573="","",VLOOKUP(H7573,BD!B$2:C$16,2,FALSE))</f>
        <v/>
      </c>
      <c r="J7573" s="98"/>
      <c r="K7573" s="135" t="str">
        <f t="shared" si="248"/>
        <v/>
      </c>
      <c r="L7573" s="99" t="str">
        <f t="shared" ca="1" si="249"/>
        <v>-</v>
      </c>
      <c r="M7573" s="93" t="str">
        <f>IF(E7573="","",VLOOKUP(E7573,[1]PROJECTES!$C$14:$Z$5000,21,FALSE))</f>
        <v/>
      </c>
      <c r="N7573" s="100"/>
      <c r="O7573" s="72" t="s">
        <v>229</v>
      </c>
      <c r="P7573" s="101"/>
      <c r="Q7573" s="132"/>
      <c r="R7573" s="102"/>
      <c r="S7573" s="91"/>
    </row>
    <row r="7574" spans="1:19" s="104" customFormat="1" ht="12.75" customHeight="1" x14ac:dyDescent="0.25">
      <c r="A7574" s="121"/>
      <c r="B7574" s="92" t="str">
        <f>IF(E7574="","",VLOOKUP(E7574,[1]PROJECTES!$C$14:$G$5000,2,FALSE))</f>
        <v/>
      </c>
      <c r="C7574" s="121"/>
      <c r="D7574" s="93" t="str">
        <f>IF(E7574="","",VLOOKUP(E7574,[1]PROJECTES!$C$14:$G$5000,5,FALSE))</f>
        <v/>
      </c>
      <c r="E7574" s="117"/>
      <c r="F7574" s="95"/>
      <c r="G7574" s="96" t="str">
        <f>IF(E7574="","",VLOOKUP(E7574,[1]PROJECTES!$C$14:$G$5000,4,FALSE))</f>
        <v/>
      </c>
      <c r="H7574" s="118"/>
      <c r="I7574" s="97" t="str">
        <f>IF(H7574="","",VLOOKUP(H7574,BD!B$2:C$16,2,FALSE))</f>
        <v/>
      </c>
      <c r="J7574" s="98"/>
      <c r="K7574" s="135" t="str">
        <f t="shared" si="248"/>
        <v/>
      </c>
      <c r="L7574" s="99" t="str">
        <f t="shared" ca="1" si="249"/>
        <v>-</v>
      </c>
      <c r="M7574" s="93" t="str">
        <f>IF(E7574="","",VLOOKUP(E7574,[1]PROJECTES!$C$14:$Z$5000,21,FALSE))</f>
        <v/>
      </c>
      <c r="N7574" s="100"/>
      <c r="O7574" s="72" t="s">
        <v>229</v>
      </c>
      <c r="P7574" s="101"/>
      <c r="Q7574" s="132"/>
      <c r="R7574" s="102"/>
      <c r="S7574" s="91"/>
    </row>
    <row r="7575" spans="1:19" s="104" customFormat="1" ht="12.75" customHeight="1" x14ac:dyDescent="0.25">
      <c r="A7575" s="121"/>
      <c r="B7575" s="92" t="str">
        <f>IF(E7575="","",VLOOKUP(E7575,[1]PROJECTES!$C$14:$G$5000,2,FALSE))</f>
        <v/>
      </c>
      <c r="C7575" s="121"/>
      <c r="D7575" s="93" t="str">
        <f>IF(E7575="","",VLOOKUP(E7575,[1]PROJECTES!$C$14:$G$5000,5,FALSE))</f>
        <v/>
      </c>
      <c r="E7575" s="117"/>
      <c r="F7575" s="95"/>
      <c r="G7575" s="96" t="str">
        <f>IF(E7575="","",VLOOKUP(E7575,[1]PROJECTES!$C$14:$G$5000,4,FALSE))</f>
        <v/>
      </c>
      <c r="H7575" s="118"/>
      <c r="I7575" s="97" t="str">
        <f>IF(H7575="","",VLOOKUP(H7575,BD!B$2:C$16,2,FALSE))</f>
        <v/>
      </c>
      <c r="J7575" s="98"/>
      <c r="K7575" s="135" t="str">
        <f t="shared" si="248"/>
        <v/>
      </c>
      <c r="L7575" s="99" t="str">
        <f t="shared" ca="1" si="249"/>
        <v>-</v>
      </c>
      <c r="M7575" s="93" t="str">
        <f>IF(E7575="","",VLOOKUP(E7575,[1]PROJECTES!$C$14:$Z$5000,21,FALSE))</f>
        <v/>
      </c>
      <c r="N7575" s="100"/>
      <c r="O7575" s="72" t="s">
        <v>229</v>
      </c>
      <c r="P7575" s="101"/>
      <c r="Q7575" s="132"/>
      <c r="R7575" s="102"/>
      <c r="S7575" s="91"/>
    </row>
    <row r="7576" spans="1:19" s="104" customFormat="1" ht="12.75" customHeight="1" x14ac:dyDescent="0.25">
      <c r="A7576" s="121"/>
      <c r="B7576" s="92" t="str">
        <f>IF(E7576="","",VLOOKUP(E7576,[1]PROJECTES!$C$14:$G$5000,2,FALSE))</f>
        <v/>
      </c>
      <c r="C7576" s="121"/>
      <c r="D7576" s="93" t="str">
        <f>IF(E7576="","",VLOOKUP(E7576,[1]PROJECTES!$C$14:$G$5000,5,FALSE))</f>
        <v/>
      </c>
      <c r="E7576" s="117"/>
      <c r="F7576" s="95"/>
      <c r="G7576" s="96" t="str">
        <f>IF(E7576="","",VLOOKUP(E7576,[1]PROJECTES!$C$14:$G$5000,4,FALSE))</f>
        <v/>
      </c>
      <c r="H7576" s="118"/>
      <c r="I7576" s="97" t="str">
        <f>IF(H7576="","",VLOOKUP(H7576,BD!B$2:C$16,2,FALSE))</f>
        <v/>
      </c>
      <c r="J7576" s="98"/>
      <c r="K7576" s="135" t="str">
        <f t="shared" si="248"/>
        <v/>
      </c>
      <c r="L7576" s="99" t="str">
        <f t="shared" ca="1" si="249"/>
        <v>-</v>
      </c>
      <c r="M7576" s="93" t="str">
        <f>IF(E7576="","",VLOOKUP(E7576,[1]PROJECTES!$C$14:$Z$5000,21,FALSE))</f>
        <v/>
      </c>
      <c r="N7576" s="100"/>
      <c r="O7576" s="72" t="s">
        <v>229</v>
      </c>
      <c r="P7576" s="101"/>
      <c r="Q7576" s="132"/>
      <c r="R7576" s="102"/>
      <c r="S7576" s="91"/>
    </row>
    <row r="7577" spans="1:19" s="104" customFormat="1" ht="12.75" customHeight="1" x14ac:dyDescent="0.25">
      <c r="A7577" s="121"/>
      <c r="B7577" s="92" t="str">
        <f>IF(E7577="","",VLOOKUP(E7577,[1]PROJECTES!$C$14:$G$5000,2,FALSE))</f>
        <v/>
      </c>
      <c r="C7577" s="121"/>
      <c r="D7577" s="93" t="str">
        <f>IF(E7577="","",VLOOKUP(E7577,[1]PROJECTES!$C$14:$G$5000,5,FALSE))</f>
        <v/>
      </c>
      <c r="E7577" s="117"/>
      <c r="F7577" s="95"/>
      <c r="G7577" s="96" t="str">
        <f>IF(E7577="","",VLOOKUP(E7577,[1]PROJECTES!$C$14:$G$5000,4,FALSE))</f>
        <v/>
      </c>
      <c r="H7577" s="118"/>
      <c r="I7577" s="97" t="str">
        <f>IF(H7577="","",VLOOKUP(H7577,BD!B$2:C$16,2,FALSE))</f>
        <v/>
      </c>
      <c r="J7577" s="98"/>
      <c r="K7577" s="135" t="str">
        <f t="shared" si="248"/>
        <v/>
      </c>
      <c r="L7577" s="99" t="str">
        <f t="shared" ca="1" si="249"/>
        <v>-</v>
      </c>
      <c r="M7577" s="93" t="str">
        <f>IF(E7577="","",VLOOKUP(E7577,[1]PROJECTES!$C$14:$Z$5000,21,FALSE))</f>
        <v/>
      </c>
      <c r="N7577" s="100"/>
      <c r="O7577" s="72" t="s">
        <v>229</v>
      </c>
      <c r="P7577" s="101"/>
      <c r="Q7577" s="132"/>
      <c r="R7577" s="102"/>
      <c r="S7577" s="91"/>
    </row>
    <row r="7578" spans="1:19" s="104" customFormat="1" ht="12.75" customHeight="1" x14ac:dyDescent="0.25">
      <c r="A7578" s="121"/>
      <c r="B7578" s="92" t="str">
        <f>IF(E7578="","",VLOOKUP(E7578,[1]PROJECTES!$C$14:$G$5000,2,FALSE))</f>
        <v/>
      </c>
      <c r="C7578" s="121"/>
      <c r="D7578" s="93" t="str">
        <f>IF(E7578="","",VLOOKUP(E7578,[1]PROJECTES!$C$14:$G$5000,5,FALSE))</f>
        <v/>
      </c>
      <c r="E7578" s="117"/>
      <c r="F7578" s="95"/>
      <c r="G7578" s="96" t="str">
        <f>IF(E7578="","",VLOOKUP(E7578,[1]PROJECTES!$C$14:$G$5000,4,FALSE))</f>
        <v/>
      </c>
      <c r="H7578" s="118"/>
      <c r="I7578" s="97" t="str">
        <f>IF(H7578="","",VLOOKUP(H7578,BD!B$2:C$16,2,FALSE))</f>
        <v/>
      </c>
      <c r="J7578" s="98"/>
      <c r="K7578" s="135" t="str">
        <f t="shared" si="248"/>
        <v/>
      </c>
      <c r="L7578" s="99" t="str">
        <f t="shared" ca="1" si="249"/>
        <v>-</v>
      </c>
      <c r="M7578" s="93" t="str">
        <f>IF(E7578="","",VLOOKUP(E7578,[1]PROJECTES!$C$14:$Z$5000,21,FALSE))</f>
        <v/>
      </c>
      <c r="N7578" s="100"/>
      <c r="O7578" s="72" t="s">
        <v>229</v>
      </c>
      <c r="P7578" s="101"/>
      <c r="Q7578" s="132"/>
      <c r="R7578" s="102"/>
      <c r="S7578" s="91"/>
    </row>
    <row r="7579" spans="1:19" s="104" customFormat="1" ht="12.75" customHeight="1" x14ac:dyDescent="0.25">
      <c r="A7579" s="121"/>
      <c r="B7579" s="92" t="str">
        <f>IF(E7579="","",VLOOKUP(E7579,[1]PROJECTES!$C$14:$G$5000,2,FALSE))</f>
        <v/>
      </c>
      <c r="C7579" s="121"/>
      <c r="D7579" s="93" t="str">
        <f>IF(E7579="","",VLOOKUP(E7579,[1]PROJECTES!$C$14:$G$5000,5,FALSE))</f>
        <v/>
      </c>
      <c r="E7579" s="117"/>
      <c r="F7579" s="95"/>
      <c r="G7579" s="96" t="str">
        <f>IF(E7579="","",VLOOKUP(E7579,[1]PROJECTES!$C$14:$G$5000,4,FALSE))</f>
        <v/>
      </c>
      <c r="H7579" s="118"/>
      <c r="I7579" s="97" t="str">
        <f>IF(H7579="","",VLOOKUP(H7579,BD!B$2:C$16,2,FALSE))</f>
        <v/>
      </c>
      <c r="J7579" s="98"/>
      <c r="K7579" s="135" t="str">
        <f t="shared" si="248"/>
        <v/>
      </c>
      <c r="L7579" s="99" t="str">
        <f t="shared" ca="1" si="249"/>
        <v>-</v>
      </c>
      <c r="M7579" s="93" t="str">
        <f>IF(E7579="","",VLOOKUP(E7579,[1]PROJECTES!$C$14:$Z$5000,21,FALSE))</f>
        <v/>
      </c>
      <c r="N7579" s="100"/>
      <c r="O7579" s="72" t="s">
        <v>229</v>
      </c>
      <c r="P7579" s="101"/>
      <c r="Q7579" s="132"/>
      <c r="R7579" s="102"/>
      <c r="S7579" s="91"/>
    </row>
    <row r="7580" spans="1:19" s="104" customFormat="1" ht="12.75" customHeight="1" x14ac:dyDescent="0.25">
      <c r="A7580" s="121"/>
      <c r="B7580" s="92" t="str">
        <f>IF(E7580="","",VLOOKUP(E7580,[1]PROJECTES!$C$14:$G$5000,2,FALSE))</f>
        <v/>
      </c>
      <c r="C7580" s="121"/>
      <c r="D7580" s="93" t="str">
        <f>IF(E7580="","",VLOOKUP(E7580,[1]PROJECTES!$C$14:$G$5000,5,FALSE))</f>
        <v/>
      </c>
      <c r="E7580" s="117"/>
      <c r="F7580" s="95"/>
      <c r="G7580" s="96" t="str">
        <f>IF(E7580="","",VLOOKUP(E7580,[1]PROJECTES!$C$14:$G$5000,4,FALSE))</f>
        <v/>
      </c>
      <c r="H7580" s="118"/>
      <c r="I7580" s="97" t="str">
        <f>IF(H7580="","",VLOOKUP(H7580,BD!B$2:C$16,2,FALSE))</f>
        <v/>
      </c>
      <c r="J7580" s="98"/>
      <c r="K7580" s="135" t="str">
        <f t="shared" si="248"/>
        <v/>
      </c>
      <c r="L7580" s="99" t="str">
        <f t="shared" ca="1" si="249"/>
        <v>-</v>
      </c>
      <c r="M7580" s="93" t="str">
        <f>IF(E7580="","",VLOOKUP(E7580,[1]PROJECTES!$C$14:$Z$5000,21,FALSE))</f>
        <v/>
      </c>
      <c r="N7580" s="100"/>
      <c r="O7580" s="72" t="s">
        <v>229</v>
      </c>
      <c r="P7580" s="101"/>
      <c r="Q7580" s="132"/>
      <c r="R7580" s="102"/>
      <c r="S7580" s="91"/>
    </row>
    <row r="7581" spans="1:19" s="104" customFormat="1" ht="12.75" customHeight="1" x14ac:dyDescent="0.25">
      <c r="A7581" s="121"/>
      <c r="B7581" s="92" t="str">
        <f>IF(E7581="","",VLOOKUP(E7581,[1]PROJECTES!$C$14:$G$5000,2,FALSE))</f>
        <v/>
      </c>
      <c r="C7581" s="121"/>
      <c r="D7581" s="93" t="str">
        <f>IF(E7581="","",VLOOKUP(E7581,[1]PROJECTES!$C$14:$G$5000,5,FALSE))</f>
        <v/>
      </c>
      <c r="E7581" s="117"/>
      <c r="F7581" s="95"/>
      <c r="G7581" s="96" t="str">
        <f>IF(E7581="","",VLOOKUP(E7581,[1]PROJECTES!$C$14:$G$5000,4,FALSE))</f>
        <v/>
      </c>
      <c r="H7581" s="118"/>
      <c r="I7581" s="97" t="str">
        <f>IF(H7581="","",VLOOKUP(H7581,BD!B$2:C$16,2,FALSE))</f>
        <v/>
      </c>
      <c r="J7581" s="98"/>
      <c r="K7581" s="135" t="str">
        <f t="shared" si="248"/>
        <v/>
      </c>
      <c r="L7581" s="99" t="str">
        <f t="shared" ca="1" si="249"/>
        <v>-</v>
      </c>
      <c r="M7581" s="93" t="str">
        <f>IF(E7581="","",VLOOKUP(E7581,[1]PROJECTES!$C$14:$Z$5000,21,FALSE))</f>
        <v/>
      </c>
      <c r="N7581" s="100"/>
      <c r="O7581" s="72" t="s">
        <v>229</v>
      </c>
      <c r="P7581" s="101"/>
      <c r="Q7581" s="132"/>
      <c r="R7581" s="102"/>
      <c r="S7581" s="91"/>
    </row>
    <row r="7582" spans="1:19" s="104" customFormat="1" ht="12.75" customHeight="1" x14ac:dyDescent="0.25">
      <c r="A7582" s="121"/>
      <c r="B7582" s="92" t="str">
        <f>IF(E7582="","",VLOOKUP(E7582,[1]PROJECTES!$C$14:$G$5000,2,FALSE))</f>
        <v/>
      </c>
      <c r="C7582" s="121"/>
      <c r="D7582" s="93" t="str">
        <f>IF(E7582="","",VLOOKUP(E7582,[1]PROJECTES!$C$14:$G$5000,5,FALSE))</f>
        <v/>
      </c>
      <c r="E7582" s="117"/>
      <c r="F7582" s="95"/>
      <c r="G7582" s="96" t="str">
        <f>IF(E7582="","",VLOOKUP(E7582,[1]PROJECTES!$C$14:$G$5000,4,FALSE))</f>
        <v/>
      </c>
      <c r="H7582" s="118"/>
      <c r="I7582" s="97" t="str">
        <f>IF(H7582="","",VLOOKUP(H7582,BD!B$2:C$16,2,FALSE))</f>
        <v/>
      </c>
      <c r="J7582" s="98"/>
      <c r="K7582" s="135" t="str">
        <f t="shared" si="248"/>
        <v/>
      </c>
      <c r="L7582" s="99" t="str">
        <f t="shared" ca="1" si="249"/>
        <v>-</v>
      </c>
      <c r="M7582" s="93" t="str">
        <f>IF(E7582="","",VLOOKUP(E7582,[1]PROJECTES!$C$14:$Z$5000,21,FALSE))</f>
        <v/>
      </c>
      <c r="N7582" s="100"/>
      <c r="O7582" s="72" t="s">
        <v>229</v>
      </c>
      <c r="P7582" s="101"/>
      <c r="Q7582" s="132"/>
      <c r="R7582" s="102"/>
      <c r="S7582" s="91"/>
    </row>
    <row r="7583" spans="1:19" s="104" customFormat="1" ht="12.75" customHeight="1" x14ac:dyDescent="0.25">
      <c r="A7583" s="121"/>
      <c r="B7583" s="92" t="str">
        <f>IF(E7583="","",VLOOKUP(E7583,[1]PROJECTES!$C$14:$G$5000,2,FALSE))</f>
        <v/>
      </c>
      <c r="C7583" s="121"/>
      <c r="D7583" s="93" t="str">
        <f>IF(E7583="","",VLOOKUP(E7583,[1]PROJECTES!$C$14:$G$5000,5,FALSE))</f>
        <v/>
      </c>
      <c r="E7583" s="117"/>
      <c r="F7583" s="95"/>
      <c r="G7583" s="96" t="str">
        <f>IF(E7583="","",VLOOKUP(E7583,[1]PROJECTES!$C$14:$G$5000,4,FALSE))</f>
        <v/>
      </c>
      <c r="H7583" s="118"/>
      <c r="I7583" s="97" t="str">
        <f>IF(H7583="","",VLOOKUP(H7583,BD!B$2:C$16,2,FALSE))</f>
        <v/>
      </c>
      <c r="J7583" s="98"/>
      <c r="K7583" s="135" t="str">
        <f t="shared" si="248"/>
        <v/>
      </c>
      <c r="L7583" s="99" t="str">
        <f t="shared" ca="1" si="249"/>
        <v>-</v>
      </c>
      <c r="M7583" s="93" t="str">
        <f>IF(E7583="","",VLOOKUP(E7583,[1]PROJECTES!$C$14:$Z$5000,21,FALSE))</f>
        <v/>
      </c>
      <c r="N7583" s="100"/>
      <c r="O7583" s="72" t="s">
        <v>229</v>
      </c>
      <c r="P7583" s="101"/>
      <c r="Q7583" s="132"/>
      <c r="R7583" s="102"/>
      <c r="S7583" s="91"/>
    </row>
    <row r="7584" spans="1:19" s="104" customFormat="1" ht="12.75" customHeight="1" x14ac:dyDescent="0.25">
      <c r="A7584" s="121"/>
      <c r="B7584" s="92" t="str">
        <f>IF(E7584="","",VLOOKUP(E7584,[1]PROJECTES!$C$14:$G$5000,2,FALSE))</f>
        <v/>
      </c>
      <c r="C7584" s="121"/>
      <c r="D7584" s="93" t="str">
        <f>IF(E7584="","",VLOOKUP(E7584,[1]PROJECTES!$C$14:$G$5000,5,FALSE))</f>
        <v/>
      </c>
      <c r="E7584" s="117"/>
      <c r="F7584" s="95"/>
      <c r="G7584" s="96" t="str">
        <f>IF(E7584="","",VLOOKUP(E7584,[1]PROJECTES!$C$14:$G$5000,4,FALSE))</f>
        <v/>
      </c>
      <c r="H7584" s="118"/>
      <c r="I7584" s="97" t="str">
        <f>IF(H7584="","",VLOOKUP(H7584,BD!B$2:C$16,2,FALSE))</f>
        <v/>
      </c>
      <c r="J7584" s="98"/>
      <c r="K7584" s="135" t="str">
        <f t="shared" si="248"/>
        <v/>
      </c>
      <c r="L7584" s="99" t="str">
        <f t="shared" ca="1" si="249"/>
        <v>-</v>
      </c>
      <c r="M7584" s="93" t="str">
        <f>IF(E7584="","",VLOOKUP(E7584,[1]PROJECTES!$C$14:$Z$5000,21,FALSE))</f>
        <v/>
      </c>
      <c r="N7584" s="100"/>
      <c r="O7584" s="72" t="s">
        <v>229</v>
      </c>
      <c r="P7584" s="101"/>
      <c r="Q7584" s="132"/>
      <c r="R7584" s="102"/>
      <c r="S7584" s="91"/>
    </row>
    <row r="7585" spans="1:19" s="104" customFormat="1" ht="12.75" customHeight="1" x14ac:dyDescent="0.25">
      <c r="A7585" s="121"/>
      <c r="B7585" s="92" t="str">
        <f>IF(E7585="","",VLOOKUP(E7585,[1]PROJECTES!$C$14:$G$5000,2,FALSE))</f>
        <v/>
      </c>
      <c r="C7585" s="121"/>
      <c r="D7585" s="93" t="str">
        <f>IF(E7585="","",VLOOKUP(E7585,[1]PROJECTES!$C$14:$G$5000,5,FALSE))</f>
        <v/>
      </c>
      <c r="E7585" s="117"/>
      <c r="F7585" s="95"/>
      <c r="G7585" s="96" t="str">
        <f>IF(E7585="","",VLOOKUP(E7585,[1]PROJECTES!$C$14:$G$5000,4,FALSE))</f>
        <v/>
      </c>
      <c r="H7585" s="118"/>
      <c r="I7585" s="97" t="str">
        <f>IF(H7585="","",VLOOKUP(H7585,BD!B$2:C$16,2,FALSE))</f>
        <v/>
      </c>
      <c r="J7585" s="98"/>
      <c r="K7585" s="135" t="str">
        <f t="shared" si="248"/>
        <v/>
      </c>
      <c r="L7585" s="99" t="str">
        <f t="shared" ca="1" si="249"/>
        <v>-</v>
      </c>
      <c r="M7585" s="93" t="str">
        <f>IF(E7585="","",VLOOKUP(E7585,[1]PROJECTES!$C$14:$Z$5000,21,FALSE))</f>
        <v/>
      </c>
      <c r="N7585" s="100"/>
      <c r="O7585" s="72" t="s">
        <v>229</v>
      </c>
      <c r="P7585" s="101"/>
      <c r="Q7585" s="132"/>
      <c r="R7585" s="102"/>
      <c r="S7585" s="91"/>
    </row>
    <row r="7586" spans="1:19" s="104" customFormat="1" ht="12.75" customHeight="1" x14ac:dyDescent="0.25">
      <c r="A7586" s="121"/>
      <c r="B7586" s="92" t="str">
        <f>IF(E7586="","",VLOOKUP(E7586,[1]PROJECTES!$C$14:$G$5000,2,FALSE))</f>
        <v/>
      </c>
      <c r="C7586" s="121"/>
      <c r="D7586" s="93" t="str">
        <f>IF(E7586="","",VLOOKUP(E7586,[1]PROJECTES!$C$14:$G$5000,5,FALSE))</f>
        <v/>
      </c>
      <c r="E7586" s="117"/>
      <c r="F7586" s="95"/>
      <c r="G7586" s="96" t="str">
        <f>IF(E7586="","",VLOOKUP(E7586,[1]PROJECTES!$C$14:$G$5000,4,FALSE))</f>
        <v/>
      </c>
      <c r="H7586" s="118"/>
      <c r="I7586" s="97" t="str">
        <f>IF(H7586="","",VLOOKUP(H7586,BD!B$2:C$16,2,FALSE))</f>
        <v/>
      </c>
      <c r="J7586" s="98"/>
      <c r="K7586" s="135" t="str">
        <f t="shared" si="248"/>
        <v/>
      </c>
      <c r="L7586" s="99" t="str">
        <f t="shared" ca="1" si="249"/>
        <v>-</v>
      </c>
      <c r="M7586" s="93" t="str">
        <f>IF(E7586="","",VLOOKUP(E7586,[1]PROJECTES!$C$14:$Z$5000,21,FALSE))</f>
        <v/>
      </c>
      <c r="N7586" s="100"/>
      <c r="O7586" s="72" t="s">
        <v>229</v>
      </c>
      <c r="P7586" s="101"/>
      <c r="Q7586" s="132"/>
      <c r="R7586" s="102"/>
      <c r="S7586" s="91"/>
    </row>
    <row r="7587" spans="1:19" s="104" customFormat="1" ht="12.75" customHeight="1" x14ac:dyDescent="0.25">
      <c r="A7587" s="121"/>
      <c r="B7587" s="92" t="str">
        <f>IF(E7587="","",VLOOKUP(E7587,[1]PROJECTES!$C$14:$G$5000,2,FALSE))</f>
        <v/>
      </c>
      <c r="C7587" s="121"/>
      <c r="D7587" s="93" t="str">
        <f>IF(E7587="","",VLOOKUP(E7587,[1]PROJECTES!$C$14:$G$5000,5,FALSE))</f>
        <v/>
      </c>
      <c r="E7587" s="117"/>
      <c r="F7587" s="95"/>
      <c r="G7587" s="96" t="str">
        <f>IF(E7587="","",VLOOKUP(E7587,[1]PROJECTES!$C$14:$G$5000,4,FALSE))</f>
        <v/>
      </c>
      <c r="H7587" s="118"/>
      <c r="I7587" s="97" t="str">
        <f>IF(H7587="","",VLOOKUP(H7587,BD!B$2:C$16,2,FALSE))</f>
        <v/>
      </c>
      <c r="J7587" s="98"/>
      <c r="K7587" s="135" t="str">
        <f t="shared" si="248"/>
        <v/>
      </c>
      <c r="L7587" s="99" t="str">
        <f t="shared" ca="1" si="249"/>
        <v>-</v>
      </c>
      <c r="M7587" s="93" t="str">
        <f>IF(E7587="","",VLOOKUP(E7587,[1]PROJECTES!$C$14:$Z$5000,21,FALSE))</f>
        <v/>
      </c>
      <c r="N7587" s="100"/>
      <c r="O7587" s="72" t="s">
        <v>229</v>
      </c>
      <c r="P7587" s="101"/>
      <c r="Q7587" s="132"/>
      <c r="R7587" s="102"/>
      <c r="S7587" s="91"/>
    </row>
    <row r="7588" spans="1:19" s="104" customFormat="1" ht="12.75" customHeight="1" x14ac:dyDescent="0.25">
      <c r="A7588" s="121"/>
      <c r="B7588" s="92" t="str">
        <f>IF(E7588="","",VLOOKUP(E7588,[1]PROJECTES!$C$14:$G$5000,2,FALSE))</f>
        <v/>
      </c>
      <c r="C7588" s="121"/>
      <c r="D7588" s="93" t="str">
        <f>IF(E7588="","",VLOOKUP(E7588,[1]PROJECTES!$C$14:$G$5000,5,FALSE))</f>
        <v/>
      </c>
      <c r="E7588" s="117"/>
      <c r="F7588" s="95"/>
      <c r="G7588" s="96" t="str">
        <f>IF(E7588="","",VLOOKUP(E7588,[1]PROJECTES!$C$14:$G$5000,4,FALSE))</f>
        <v/>
      </c>
      <c r="H7588" s="118"/>
      <c r="I7588" s="97" t="str">
        <f>IF(H7588="","",VLOOKUP(H7588,BD!B$2:C$16,2,FALSE))</f>
        <v/>
      </c>
      <c r="J7588" s="98"/>
      <c r="K7588" s="135" t="str">
        <f t="shared" si="248"/>
        <v/>
      </c>
      <c r="L7588" s="99" t="str">
        <f t="shared" ca="1" si="249"/>
        <v>-</v>
      </c>
      <c r="M7588" s="93" t="str">
        <f>IF(E7588="","",VLOOKUP(E7588,[1]PROJECTES!$C$14:$Z$5000,21,FALSE))</f>
        <v/>
      </c>
      <c r="N7588" s="100"/>
      <c r="O7588" s="72" t="s">
        <v>229</v>
      </c>
      <c r="P7588" s="101"/>
      <c r="Q7588" s="132"/>
      <c r="R7588" s="102"/>
      <c r="S7588" s="91"/>
    </row>
    <row r="7589" spans="1:19" s="104" customFormat="1" ht="12.75" customHeight="1" x14ac:dyDescent="0.25">
      <c r="A7589" s="121"/>
      <c r="B7589" s="92" t="str">
        <f>IF(E7589="","",VLOOKUP(E7589,[1]PROJECTES!$C$14:$G$5000,2,FALSE))</f>
        <v/>
      </c>
      <c r="C7589" s="121"/>
      <c r="D7589" s="93" t="str">
        <f>IF(E7589="","",VLOOKUP(E7589,[1]PROJECTES!$C$14:$G$5000,5,FALSE))</f>
        <v/>
      </c>
      <c r="E7589" s="117"/>
      <c r="F7589" s="95"/>
      <c r="G7589" s="96" t="str">
        <f>IF(E7589="","",VLOOKUP(E7589,[1]PROJECTES!$C$14:$G$5000,4,FALSE))</f>
        <v/>
      </c>
      <c r="H7589" s="118"/>
      <c r="I7589" s="97" t="str">
        <f>IF(H7589="","",VLOOKUP(H7589,BD!B$2:C$16,2,FALSE))</f>
        <v/>
      </c>
      <c r="J7589" s="98"/>
      <c r="K7589" s="135" t="str">
        <f t="shared" si="248"/>
        <v/>
      </c>
      <c r="L7589" s="99" t="str">
        <f t="shared" ca="1" si="249"/>
        <v>-</v>
      </c>
      <c r="M7589" s="93" t="str">
        <f>IF(E7589="","",VLOOKUP(E7589,[1]PROJECTES!$C$14:$Z$5000,21,FALSE))</f>
        <v/>
      </c>
      <c r="N7589" s="100"/>
      <c r="O7589" s="72" t="s">
        <v>229</v>
      </c>
      <c r="P7589" s="101"/>
      <c r="Q7589" s="132"/>
      <c r="R7589" s="102"/>
      <c r="S7589" s="91"/>
    </row>
    <row r="7590" spans="1:19" s="104" customFormat="1" ht="12.75" customHeight="1" x14ac:dyDescent="0.25">
      <c r="A7590" s="121"/>
      <c r="B7590" s="92" t="str">
        <f>IF(E7590="","",VLOOKUP(E7590,[1]PROJECTES!$C$14:$G$5000,2,FALSE))</f>
        <v/>
      </c>
      <c r="C7590" s="121"/>
      <c r="D7590" s="93" t="str">
        <f>IF(E7590="","",VLOOKUP(E7590,[1]PROJECTES!$C$14:$G$5000,5,FALSE))</f>
        <v/>
      </c>
      <c r="E7590" s="117"/>
      <c r="F7590" s="95"/>
      <c r="G7590" s="96" t="str">
        <f>IF(E7590="","",VLOOKUP(E7590,[1]PROJECTES!$C$14:$G$5000,4,FALSE))</f>
        <v/>
      </c>
      <c r="H7590" s="118"/>
      <c r="I7590" s="97" t="str">
        <f>IF(H7590="","",VLOOKUP(H7590,BD!B$2:C$16,2,FALSE))</f>
        <v/>
      </c>
      <c r="J7590" s="98"/>
      <c r="K7590" s="135" t="str">
        <f t="shared" si="248"/>
        <v/>
      </c>
      <c r="L7590" s="99" t="str">
        <f t="shared" ca="1" si="249"/>
        <v>-</v>
      </c>
      <c r="M7590" s="93" t="str">
        <f>IF(E7590="","",VLOOKUP(E7590,[1]PROJECTES!$C$14:$Z$5000,21,FALSE))</f>
        <v/>
      </c>
      <c r="N7590" s="100"/>
      <c r="O7590" s="72" t="s">
        <v>229</v>
      </c>
      <c r="P7590" s="101"/>
      <c r="Q7590" s="132"/>
      <c r="R7590" s="102"/>
      <c r="S7590" s="91"/>
    </row>
    <row r="7591" spans="1:19" s="104" customFormat="1" ht="12.75" customHeight="1" x14ac:dyDescent="0.25">
      <c r="A7591" s="121"/>
      <c r="B7591" s="92" t="str">
        <f>IF(E7591="","",VLOOKUP(E7591,[1]PROJECTES!$C$14:$G$5000,2,FALSE))</f>
        <v/>
      </c>
      <c r="C7591" s="121"/>
      <c r="D7591" s="93" t="str">
        <f>IF(E7591="","",VLOOKUP(E7591,[1]PROJECTES!$C$14:$G$5000,5,FALSE))</f>
        <v/>
      </c>
      <c r="E7591" s="117"/>
      <c r="F7591" s="95"/>
      <c r="G7591" s="96" t="str">
        <f>IF(E7591="","",VLOOKUP(E7591,[1]PROJECTES!$C$14:$G$5000,4,FALSE))</f>
        <v/>
      </c>
      <c r="H7591" s="118"/>
      <c r="I7591" s="97" t="str">
        <f>IF(H7591="","",VLOOKUP(H7591,BD!B$2:C$16,2,FALSE))</f>
        <v/>
      </c>
      <c r="J7591" s="98"/>
      <c r="K7591" s="135" t="str">
        <f t="shared" si="248"/>
        <v/>
      </c>
      <c r="L7591" s="99" t="str">
        <f t="shared" ca="1" si="249"/>
        <v>-</v>
      </c>
      <c r="M7591" s="93" t="str">
        <f>IF(E7591="","",VLOOKUP(E7591,[1]PROJECTES!$C$14:$Z$5000,21,FALSE))</f>
        <v/>
      </c>
      <c r="N7591" s="100"/>
      <c r="O7591" s="72" t="s">
        <v>229</v>
      </c>
      <c r="P7591" s="101"/>
      <c r="Q7591" s="132"/>
      <c r="R7591" s="102"/>
      <c r="S7591" s="91"/>
    </row>
    <row r="7592" spans="1:19" s="104" customFormat="1" ht="12.75" customHeight="1" x14ac:dyDescent="0.25">
      <c r="A7592" s="121"/>
      <c r="B7592" s="92" t="str">
        <f>IF(E7592="","",VLOOKUP(E7592,[1]PROJECTES!$C$14:$G$5000,2,FALSE))</f>
        <v/>
      </c>
      <c r="C7592" s="121"/>
      <c r="D7592" s="93" t="str">
        <f>IF(E7592="","",VLOOKUP(E7592,[1]PROJECTES!$C$14:$G$5000,5,FALSE))</f>
        <v/>
      </c>
      <c r="E7592" s="117"/>
      <c r="F7592" s="95"/>
      <c r="G7592" s="96" t="str">
        <f>IF(E7592="","",VLOOKUP(E7592,[1]PROJECTES!$C$14:$G$5000,4,FALSE))</f>
        <v/>
      </c>
      <c r="H7592" s="118"/>
      <c r="I7592" s="97" t="str">
        <f>IF(H7592="","",VLOOKUP(H7592,BD!B$2:C$16,2,FALSE))</f>
        <v/>
      </c>
      <c r="J7592" s="98"/>
      <c r="K7592" s="135" t="str">
        <f t="shared" si="248"/>
        <v/>
      </c>
      <c r="L7592" s="99" t="str">
        <f t="shared" ca="1" si="249"/>
        <v>-</v>
      </c>
      <c r="M7592" s="93" t="str">
        <f>IF(E7592="","",VLOOKUP(E7592,[1]PROJECTES!$C$14:$Z$5000,21,FALSE))</f>
        <v/>
      </c>
      <c r="N7592" s="100"/>
      <c r="O7592" s="72" t="s">
        <v>229</v>
      </c>
      <c r="P7592" s="101"/>
      <c r="Q7592" s="132"/>
      <c r="R7592" s="102"/>
      <c r="S7592" s="91"/>
    </row>
    <row r="7593" spans="1:19" s="104" customFormat="1" ht="12.75" customHeight="1" x14ac:dyDescent="0.25">
      <c r="A7593" s="121"/>
      <c r="B7593" s="92" t="str">
        <f>IF(E7593="","",VLOOKUP(E7593,[1]PROJECTES!$C$14:$G$5000,2,FALSE))</f>
        <v/>
      </c>
      <c r="C7593" s="121"/>
      <c r="D7593" s="93" t="str">
        <f>IF(E7593="","",VLOOKUP(E7593,[1]PROJECTES!$C$14:$G$5000,5,FALSE))</f>
        <v/>
      </c>
      <c r="E7593" s="117"/>
      <c r="F7593" s="95"/>
      <c r="G7593" s="96" t="str">
        <f>IF(E7593="","",VLOOKUP(E7593,[1]PROJECTES!$C$14:$G$5000,4,FALSE))</f>
        <v/>
      </c>
      <c r="H7593" s="118"/>
      <c r="I7593" s="97" t="str">
        <f>IF(H7593="","",VLOOKUP(H7593,BD!B$2:C$16,2,FALSE))</f>
        <v/>
      </c>
      <c r="J7593" s="98"/>
      <c r="K7593" s="135" t="str">
        <f t="shared" si="248"/>
        <v/>
      </c>
      <c r="L7593" s="99" t="str">
        <f t="shared" ca="1" si="249"/>
        <v>-</v>
      </c>
      <c r="M7593" s="93" t="str">
        <f>IF(E7593="","",VLOOKUP(E7593,[1]PROJECTES!$C$14:$Z$5000,21,FALSE))</f>
        <v/>
      </c>
      <c r="N7593" s="100"/>
      <c r="O7593" s="72" t="s">
        <v>229</v>
      </c>
      <c r="P7593" s="101"/>
      <c r="Q7593" s="132"/>
      <c r="R7593" s="102"/>
      <c r="S7593" s="91"/>
    </row>
    <row r="7594" spans="1:19" s="104" customFormat="1" ht="12.75" customHeight="1" x14ac:dyDescent="0.25">
      <c r="A7594" s="121"/>
      <c r="B7594" s="92" t="str">
        <f>IF(E7594="","",VLOOKUP(E7594,[1]PROJECTES!$C$14:$G$5000,2,FALSE))</f>
        <v/>
      </c>
      <c r="C7594" s="121"/>
      <c r="D7594" s="93" t="str">
        <f>IF(E7594="","",VLOOKUP(E7594,[1]PROJECTES!$C$14:$G$5000,5,FALSE))</f>
        <v/>
      </c>
      <c r="E7594" s="117"/>
      <c r="F7594" s="95"/>
      <c r="G7594" s="96" t="str">
        <f>IF(E7594="","",VLOOKUP(E7594,[1]PROJECTES!$C$14:$G$5000,4,FALSE))</f>
        <v/>
      </c>
      <c r="H7594" s="118"/>
      <c r="I7594" s="97" t="str">
        <f>IF(H7594="","",VLOOKUP(H7594,BD!B$2:C$16,2,FALSE))</f>
        <v/>
      </c>
      <c r="J7594" s="98"/>
      <c r="K7594" s="135" t="str">
        <f t="shared" si="248"/>
        <v/>
      </c>
      <c r="L7594" s="99" t="str">
        <f t="shared" ca="1" si="249"/>
        <v>-</v>
      </c>
      <c r="M7594" s="93" t="str">
        <f>IF(E7594="","",VLOOKUP(E7594,[1]PROJECTES!$C$14:$Z$5000,21,FALSE))</f>
        <v/>
      </c>
      <c r="N7594" s="100"/>
      <c r="O7594" s="72" t="s">
        <v>229</v>
      </c>
      <c r="P7594" s="101"/>
      <c r="Q7594" s="132"/>
      <c r="R7594" s="102"/>
      <c r="S7594" s="91"/>
    </row>
    <row r="7595" spans="1:19" s="104" customFormat="1" ht="12.75" customHeight="1" x14ac:dyDescent="0.25">
      <c r="A7595" s="121"/>
      <c r="B7595" s="92" t="str">
        <f>IF(E7595="","",VLOOKUP(E7595,[1]PROJECTES!$C$14:$G$5000,2,FALSE))</f>
        <v/>
      </c>
      <c r="C7595" s="121"/>
      <c r="D7595" s="93" t="str">
        <f>IF(E7595="","",VLOOKUP(E7595,[1]PROJECTES!$C$14:$G$5000,5,FALSE))</f>
        <v/>
      </c>
      <c r="E7595" s="117"/>
      <c r="F7595" s="95"/>
      <c r="G7595" s="96" t="str">
        <f>IF(E7595="","",VLOOKUP(E7595,[1]PROJECTES!$C$14:$G$5000,4,FALSE))</f>
        <v/>
      </c>
      <c r="H7595" s="118"/>
      <c r="I7595" s="97" t="str">
        <f>IF(H7595="","",VLOOKUP(H7595,BD!B$2:C$16,2,FALSE))</f>
        <v/>
      </c>
      <c r="J7595" s="98"/>
      <c r="K7595" s="135" t="str">
        <f t="shared" si="248"/>
        <v/>
      </c>
      <c r="L7595" s="99" t="str">
        <f t="shared" ca="1" si="249"/>
        <v>-</v>
      </c>
      <c r="M7595" s="93" t="str">
        <f>IF(E7595="","",VLOOKUP(E7595,[1]PROJECTES!$C$14:$Z$5000,21,FALSE))</f>
        <v/>
      </c>
      <c r="N7595" s="100"/>
      <c r="O7595" s="72" t="s">
        <v>229</v>
      </c>
      <c r="P7595" s="101"/>
      <c r="Q7595" s="132"/>
      <c r="R7595" s="102"/>
      <c r="S7595" s="91"/>
    </row>
    <row r="7596" spans="1:19" s="104" customFormat="1" ht="12.75" customHeight="1" x14ac:dyDescent="0.25">
      <c r="A7596" s="121"/>
      <c r="B7596" s="92" t="str">
        <f>IF(E7596="","",VLOOKUP(E7596,[1]PROJECTES!$C$14:$G$5000,2,FALSE))</f>
        <v/>
      </c>
      <c r="C7596" s="121"/>
      <c r="D7596" s="93" t="str">
        <f>IF(E7596="","",VLOOKUP(E7596,[1]PROJECTES!$C$14:$G$5000,5,FALSE))</f>
        <v/>
      </c>
      <c r="E7596" s="117"/>
      <c r="F7596" s="95"/>
      <c r="G7596" s="96" t="str">
        <f>IF(E7596="","",VLOOKUP(E7596,[1]PROJECTES!$C$14:$G$5000,4,FALSE))</f>
        <v/>
      </c>
      <c r="H7596" s="118"/>
      <c r="I7596" s="97" t="str">
        <f>IF(H7596="","",VLOOKUP(H7596,BD!B$2:C$16,2,FALSE))</f>
        <v/>
      </c>
      <c r="J7596" s="98"/>
      <c r="K7596" s="135" t="str">
        <f t="shared" ref="K7596:K7659" si="250">IF(J7596="","",WEEKNUM(J7596,2)-0)</f>
        <v/>
      </c>
      <c r="L7596" s="99" t="str">
        <f t="shared" ref="L7596:L7659" ca="1" si="251">IF(M7596="","-",IF(G7596="TA","-",+M7596-TODAY()))</f>
        <v>-</v>
      </c>
      <c r="M7596" s="93" t="str">
        <f>IF(E7596="","",VLOOKUP(E7596,[1]PROJECTES!$C$14:$Z$5000,21,FALSE))</f>
        <v/>
      </c>
      <c r="N7596" s="100"/>
      <c r="O7596" s="72" t="s">
        <v>229</v>
      </c>
      <c r="P7596" s="101"/>
      <c r="Q7596" s="132"/>
      <c r="R7596" s="102"/>
      <c r="S7596" s="91"/>
    </row>
    <row r="7597" spans="1:19" s="104" customFormat="1" ht="12.75" customHeight="1" x14ac:dyDescent="0.25">
      <c r="A7597" s="121"/>
      <c r="B7597" s="92" t="str">
        <f>IF(E7597="","",VLOOKUP(E7597,[1]PROJECTES!$C$14:$G$5000,2,FALSE))</f>
        <v/>
      </c>
      <c r="C7597" s="121"/>
      <c r="D7597" s="93" t="str">
        <f>IF(E7597="","",VLOOKUP(E7597,[1]PROJECTES!$C$14:$G$5000,5,FALSE))</f>
        <v/>
      </c>
      <c r="E7597" s="117"/>
      <c r="F7597" s="95"/>
      <c r="G7597" s="96" t="str">
        <f>IF(E7597="","",VLOOKUP(E7597,[1]PROJECTES!$C$14:$G$5000,4,FALSE))</f>
        <v/>
      </c>
      <c r="H7597" s="118"/>
      <c r="I7597" s="97" t="str">
        <f>IF(H7597="","",VLOOKUP(H7597,BD!B$2:C$16,2,FALSE))</f>
        <v/>
      </c>
      <c r="J7597" s="98"/>
      <c r="K7597" s="135" t="str">
        <f t="shared" si="250"/>
        <v/>
      </c>
      <c r="L7597" s="99" t="str">
        <f t="shared" ca="1" si="251"/>
        <v>-</v>
      </c>
      <c r="M7597" s="93" t="str">
        <f>IF(E7597="","",VLOOKUP(E7597,[1]PROJECTES!$C$14:$Z$5000,21,FALSE))</f>
        <v/>
      </c>
      <c r="N7597" s="100"/>
      <c r="O7597" s="72" t="s">
        <v>229</v>
      </c>
      <c r="P7597" s="101"/>
      <c r="Q7597" s="132"/>
      <c r="R7597" s="102"/>
      <c r="S7597" s="91"/>
    </row>
    <row r="7598" spans="1:19" s="104" customFormat="1" ht="12.75" customHeight="1" x14ac:dyDescent="0.25">
      <c r="A7598" s="121"/>
      <c r="B7598" s="92" t="str">
        <f>IF(E7598="","",VLOOKUP(E7598,[1]PROJECTES!$C$14:$G$5000,2,FALSE))</f>
        <v/>
      </c>
      <c r="C7598" s="121"/>
      <c r="D7598" s="93" t="str">
        <f>IF(E7598="","",VLOOKUP(E7598,[1]PROJECTES!$C$14:$G$5000,5,FALSE))</f>
        <v/>
      </c>
      <c r="E7598" s="117"/>
      <c r="F7598" s="95"/>
      <c r="G7598" s="96" t="str">
        <f>IF(E7598="","",VLOOKUP(E7598,[1]PROJECTES!$C$14:$G$5000,4,FALSE))</f>
        <v/>
      </c>
      <c r="H7598" s="118"/>
      <c r="I7598" s="97" t="str">
        <f>IF(H7598="","",VLOOKUP(H7598,BD!B$2:C$16,2,FALSE))</f>
        <v/>
      </c>
      <c r="J7598" s="98"/>
      <c r="K7598" s="135" t="str">
        <f t="shared" si="250"/>
        <v/>
      </c>
      <c r="L7598" s="99" t="str">
        <f t="shared" ca="1" si="251"/>
        <v>-</v>
      </c>
      <c r="M7598" s="93" t="str">
        <f>IF(E7598="","",VLOOKUP(E7598,[1]PROJECTES!$C$14:$Z$5000,21,FALSE))</f>
        <v/>
      </c>
      <c r="N7598" s="100"/>
      <c r="O7598" s="72" t="s">
        <v>229</v>
      </c>
      <c r="P7598" s="101"/>
      <c r="Q7598" s="132"/>
      <c r="R7598" s="102"/>
      <c r="S7598" s="91"/>
    </row>
    <row r="7599" spans="1:19" s="104" customFormat="1" ht="12.75" customHeight="1" x14ac:dyDescent="0.25">
      <c r="A7599" s="121"/>
      <c r="B7599" s="92" t="str">
        <f>IF(E7599="","",VLOOKUP(E7599,[1]PROJECTES!$C$14:$G$5000,2,FALSE))</f>
        <v/>
      </c>
      <c r="C7599" s="121"/>
      <c r="D7599" s="93" t="str">
        <f>IF(E7599="","",VLOOKUP(E7599,[1]PROJECTES!$C$14:$G$5000,5,FALSE))</f>
        <v/>
      </c>
      <c r="E7599" s="117"/>
      <c r="F7599" s="95"/>
      <c r="G7599" s="96" t="str">
        <f>IF(E7599="","",VLOOKUP(E7599,[1]PROJECTES!$C$14:$G$5000,4,FALSE))</f>
        <v/>
      </c>
      <c r="H7599" s="118"/>
      <c r="I7599" s="97" t="str">
        <f>IF(H7599="","",VLOOKUP(H7599,BD!B$2:C$16,2,FALSE))</f>
        <v/>
      </c>
      <c r="J7599" s="98"/>
      <c r="K7599" s="135" t="str">
        <f t="shared" si="250"/>
        <v/>
      </c>
      <c r="L7599" s="99" t="str">
        <f t="shared" ca="1" si="251"/>
        <v>-</v>
      </c>
      <c r="M7599" s="93" t="str">
        <f>IF(E7599="","",VLOOKUP(E7599,[1]PROJECTES!$C$14:$Z$5000,21,FALSE))</f>
        <v/>
      </c>
      <c r="N7599" s="100"/>
      <c r="O7599" s="72" t="s">
        <v>229</v>
      </c>
      <c r="P7599" s="101"/>
      <c r="Q7599" s="132"/>
      <c r="R7599" s="102"/>
      <c r="S7599" s="91"/>
    </row>
    <row r="7600" spans="1:19" s="104" customFormat="1" ht="12.75" customHeight="1" x14ac:dyDescent="0.25">
      <c r="A7600" s="121"/>
      <c r="B7600" s="92" t="str">
        <f>IF(E7600="","",VLOOKUP(E7600,[1]PROJECTES!$C$14:$G$5000,2,FALSE))</f>
        <v/>
      </c>
      <c r="C7600" s="121"/>
      <c r="D7600" s="93" t="str">
        <f>IF(E7600="","",VLOOKUP(E7600,[1]PROJECTES!$C$14:$G$5000,5,FALSE))</f>
        <v/>
      </c>
      <c r="E7600" s="117"/>
      <c r="F7600" s="95"/>
      <c r="G7600" s="96" t="str">
        <f>IF(E7600="","",VLOOKUP(E7600,[1]PROJECTES!$C$14:$G$5000,4,FALSE))</f>
        <v/>
      </c>
      <c r="H7600" s="118"/>
      <c r="I7600" s="97" t="str">
        <f>IF(H7600="","",VLOOKUP(H7600,BD!B$2:C$16,2,FALSE))</f>
        <v/>
      </c>
      <c r="J7600" s="98"/>
      <c r="K7600" s="135" t="str">
        <f t="shared" si="250"/>
        <v/>
      </c>
      <c r="L7600" s="99" t="str">
        <f t="shared" ca="1" si="251"/>
        <v>-</v>
      </c>
      <c r="M7600" s="93" t="str">
        <f>IF(E7600="","",VLOOKUP(E7600,[1]PROJECTES!$C$14:$Z$5000,21,FALSE))</f>
        <v/>
      </c>
      <c r="N7600" s="100"/>
      <c r="O7600" s="72" t="s">
        <v>229</v>
      </c>
      <c r="P7600" s="101"/>
      <c r="Q7600" s="132"/>
      <c r="R7600" s="102"/>
      <c r="S7600" s="91"/>
    </row>
    <row r="7601" spans="1:19" s="104" customFormat="1" ht="12.75" customHeight="1" x14ac:dyDescent="0.25">
      <c r="A7601" s="121"/>
      <c r="B7601" s="92" t="str">
        <f>IF(E7601="","",VLOOKUP(E7601,[1]PROJECTES!$C$14:$G$5000,2,FALSE))</f>
        <v/>
      </c>
      <c r="C7601" s="121"/>
      <c r="D7601" s="93" t="str">
        <f>IF(E7601="","",VLOOKUP(E7601,[1]PROJECTES!$C$14:$G$5000,5,FALSE))</f>
        <v/>
      </c>
      <c r="E7601" s="117"/>
      <c r="F7601" s="95"/>
      <c r="G7601" s="96" t="str">
        <f>IF(E7601="","",VLOOKUP(E7601,[1]PROJECTES!$C$14:$G$5000,4,FALSE))</f>
        <v/>
      </c>
      <c r="H7601" s="118"/>
      <c r="I7601" s="97" t="str">
        <f>IF(H7601="","",VLOOKUP(H7601,BD!B$2:C$16,2,FALSE))</f>
        <v/>
      </c>
      <c r="J7601" s="98"/>
      <c r="K7601" s="135" t="str">
        <f t="shared" si="250"/>
        <v/>
      </c>
      <c r="L7601" s="99" t="str">
        <f t="shared" ca="1" si="251"/>
        <v>-</v>
      </c>
      <c r="M7601" s="93" t="str">
        <f>IF(E7601="","",VLOOKUP(E7601,[1]PROJECTES!$C$14:$Z$5000,21,FALSE))</f>
        <v/>
      </c>
      <c r="N7601" s="100"/>
      <c r="O7601" s="72" t="s">
        <v>229</v>
      </c>
      <c r="P7601" s="101"/>
      <c r="Q7601" s="132"/>
      <c r="R7601" s="102"/>
      <c r="S7601" s="91"/>
    </row>
    <row r="7602" spans="1:19" s="104" customFormat="1" ht="12.75" customHeight="1" x14ac:dyDescent="0.25">
      <c r="A7602" s="121"/>
      <c r="B7602" s="92" t="str">
        <f>IF(E7602="","",VLOOKUP(E7602,[1]PROJECTES!$C$14:$G$5000,2,FALSE))</f>
        <v/>
      </c>
      <c r="C7602" s="121"/>
      <c r="D7602" s="93" t="str">
        <f>IF(E7602="","",VLOOKUP(E7602,[1]PROJECTES!$C$14:$G$5000,5,FALSE))</f>
        <v/>
      </c>
      <c r="E7602" s="117"/>
      <c r="F7602" s="95"/>
      <c r="G7602" s="96" t="str">
        <f>IF(E7602="","",VLOOKUP(E7602,[1]PROJECTES!$C$14:$G$5000,4,FALSE))</f>
        <v/>
      </c>
      <c r="H7602" s="118"/>
      <c r="I7602" s="97" t="str">
        <f>IF(H7602="","",VLOOKUP(H7602,BD!B$2:C$16,2,FALSE))</f>
        <v/>
      </c>
      <c r="J7602" s="98"/>
      <c r="K7602" s="135" t="str">
        <f t="shared" si="250"/>
        <v/>
      </c>
      <c r="L7602" s="99" t="str">
        <f t="shared" ca="1" si="251"/>
        <v>-</v>
      </c>
      <c r="M7602" s="93" t="str">
        <f>IF(E7602="","",VLOOKUP(E7602,[1]PROJECTES!$C$14:$Z$5000,21,FALSE))</f>
        <v/>
      </c>
      <c r="N7602" s="100"/>
      <c r="O7602" s="72" t="s">
        <v>229</v>
      </c>
      <c r="P7602" s="101"/>
      <c r="Q7602" s="132"/>
      <c r="R7602" s="102"/>
      <c r="S7602" s="91"/>
    </row>
    <row r="7603" spans="1:19" s="104" customFormat="1" ht="12.75" customHeight="1" x14ac:dyDescent="0.25">
      <c r="A7603" s="121"/>
      <c r="B7603" s="92" t="str">
        <f>IF(E7603="","",VLOOKUP(E7603,[1]PROJECTES!$C$14:$G$5000,2,FALSE))</f>
        <v/>
      </c>
      <c r="C7603" s="121"/>
      <c r="D7603" s="93" t="str">
        <f>IF(E7603="","",VLOOKUP(E7603,[1]PROJECTES!$C$14:$G$5000,5,FALSE))</f>
        <v/>
      </c>
      <c r="E7603" s="117"/>
      <c r="F7603" s="95"/>
      <c r="G7603" s="96" t="str">
        <f>IF(E7603="","",VLOOKUP(E7603,[1]PROJECTES!$C$14:$G$5000,4,FALSE))</f>
        <v/>
      </c>
      <c r="H7603" s="118"/>
      <c r="I7603" s="97" t="str">
        <f>IF(H7603="","",VLOOKUP(H7603,BD!B$2:C$16,2,FALSE))</f>
        <v/>
      </c>
      <c r="J7603" s="98"/>
      <c r="K7603" s="135" t="str">
        <f t="shared" si="250"/>
        <v/>
      </c>
      <c r="L7603" s="99" t="str">
        <f t="shared" ca="1" si="251"/>
        <v>-</v>
      </c>
      <c r="M7603" s="93" t="str">
        <f>IF(E7603="","",VLOOKUP(E7603,[1]PROJECTES!$C$14:$Z$5000,21,FALSE))</f>
        <v/>
      </c>
      <c r="N7603" s="100"/>
      <c r="O7603" s="72" t="s">
        <v>229</v>
      </c>
      <c r="P7603" s="101"/>
      <c r="Q7603" s="132"/>
      <c r="R7603" s="102"/>
      <c r="S7603" s="91"/>
    </row>
    <row r="7604" spans="1:19" s="104" customFormat="1" ht="12.75" customHeight="1" x14ac:dyDescent="0.25">
      <c r="A7604" s="121"/>
      <c r="B7604" s="92" t="str">
        <f>IF(E7604="","",VLOOKUP(E7604,[1]PROJECTES!$C$14:$G$5000,2,FALSE))</f>
        <v/>
      </c>
      <c r="C7604" s="121"/>
      <c r="D7604" s="93" t="str">
        <f>IF(E7604="","",VLOOKUP(E7604,[1]PROJECTES!$C$14:$G$5000,5,FALSE))</f>
        <v/>
      </c>
      <c r="E7604" s="117"/>
      <c r="F7604" s="95"/>
      <c r="G7604" s="96" t="str">
        <f>IF(E7604="","",VLOOKUP(E7604,[1]PROJECTES!$C$14:$G$5000,4,FALSE))</f>
        <v/>
      </c>
      <c r="H7604" s="118"/>
      <c r="I7604" s="97" t="str">
        <f>IF(H7604="","",VLOOKUP(H7604,BD!B$2:C$16,2,FALSE))</f>
        <v/>
      </c>
      <c r="J7604" s="98"/>
      <c r="K7604" s="135" t="str">
        <f t="shared" si="250"/>
        <v/>
      </c>
      <c r="L7604" s="99" t="str">
        <f t="shared" ca="1" si="251"/>
        <v>-</v>
      </c>
      <c r="M7604" s="93" t="str">
        <f>IF(E7604="","",VLOOKUP(E7604,[1]PROJECTES!$C$14:$Z$5000,21,FALSE))</f>
        <v/>
      </c>
      <c r="N7604" s="100"/>
      <c r="O7604" s="72" t="s">
        <v>229</v>
      </c>
      <c r="P7604" s="101"/>
      <c r="Q7604" s="132"/>
      <c r="R7604" s="102"/>
      <c r="S7604" s="91"/>
    </row>
    <row r="7605" spans="1:19" s="104" customFormat="1" ht="12.75" customHeight="1" x14ac:dyDescent="0.25">
      <c r="A7605" s="121"/>
      <c r="B7605" s="92" t="str">
        <f>IF(E7605="","",VLOOKUP(E7605,[1]PROJECTES!$C$14:$G$5000,2,FALSE))</f>
        <v/>
      </c>
      <c r="C7605" s="121"/>
      <c r="D7605" s="93" t="str">
        <f>IF(E7605="","",VLOOKUP(E7605,[1]PROJECTES!$C$14:$G$5000,5,FALSE))</f>
        <v/>
      </c>
      <c r="E7605" s="117"/>
      <c r="F7605" s="95"/>
      <c r="G7605" s="96" t="str">
        <f>IF(E7605="","",VLOOKUP(E7605,[1]PROJECTES!$C$14:$G$5000,4,FALSE))</f>
        <v/>
      </c>
      <c r="H7605" s="118"/>
      <c r="I7605" s="97" t="str">
        <f>IF(H7605="","",VLOOKUP(H7605,BD!B$2:C$16,2,FALSE))</f>
        <v/>
      </c>
      <c r="J7605" s="98"/>
      <c r="K7605" s="135" t="str">
        <f t="shared" si="250"/>
        <v/>
      </c>
      <c r="L7605" s="99" t="str">
        <f t="shared" ca="1" si="251"/>
        <v>-</v>
      </c>
      <c r="M7605" s="93" t="str">
        <f>IF(E7605="","",VLOOKUP(E7605,[1]PROJECTES!$C$14:$Z$5000,21,FALSE))</f>
        <v/>
      </c>
      <c r="N7605" s="100"/>
      <c r="O7605" s="72" t="s">
        <v>229</v>
      </c>
      <c r="P7605" s="101"/>
      <c r="Q7605" s="132"/>
      <c r="R7605" s="102"/>
      <c r="S7605" s="91"/>
    </row>
    <row r="7606" spans="1:19" s="104" customFormat="1" ht="12.75" customHeight="1" x14ac:dyDescent="0.25">
      <c r="A7606" s="121"/>
      <c r="B7606" s="92" t="str">
        <f>IF(E7606="","",VLOOKUP(E7606,[1]PROJECTES!$C$14:$G$5000,2,FALSE))</f>
        <v/>
      </c>
      <c r="C7606" s="121"/>
      <c r="D7606" s="93" t="str">
        <f>IF(E7606="","",VLOOKUP(E7606,[1]PROJECTES!$C$14:$G$5000,5,FALSE))</f>
        <v/>
      </c>
      <c r="E7606" s="117"/>
      <c r="F7606" s="95"/>
      <c r="G7606" s="96" t="str">
        <f>IF(E7606="","",VLOOKUP(E7606,[1]PROJECTES!$C$14:$G$5000,4,FALSE))</f>
        <v/>
      </c>
      <c r="H7606" s="118"/>
      <c r="I7606" s="97" t="str">
        <f>IF(H7606="","",VLOOKUP(H7606,BD!B$2:C$16,2,FALSE))</f>
        <v/>
      </c>
      <c r="J7606" s="98"/>
      <c r="K7606" s="135" t="str">
        <f t="shared" si="250"/>
        <v/>
      </c>
      <c r="L7606" s="99" t="str">
        <f t="shared" ca="1" si="251"/>
        <v>-</v>
      </c>
      <c r="M7606" s="93" t="str">
        <f>IF(E7606="","",VLOOKUP(E7606,[1]PROJECTES!$C$14:$Z$5000,21,FALSE))</f>
        <v/>
      </c>
      <c r="N7606" s="100"/>
      <c r="O7606" s="72" t="s">
        <v>229</v>
      </c>
      <c r="P7606" s="101"/>
      <c r="Q7606" s="132"/>
      <c r="R7606" s="102"/>
      <c r="S7606" s="91"/>
    </row>
    <row r="7607" spans="1:19" s="104" customFormat="1" ht="12.75" customHeight="1" x14ac:dyDescent="0.25">
      <c r="A7607" s="121"/>
      <c r="B7607" s="92" t="str">
        <f>IF(E7607="","",VLOOKUP(E7607,[1]PROJECTES!$C$14:$G$5000,2,FALSE))</f>
        <v/>
      </c>
      <c r="C7607" s="121"/>
      <c r="D7607" s="93" t="str">
        <f>IF(E7607="","",VLOOKUP(E7607,[1]PROJECTES!$C$14:$G$5000,5,FALSE))</f>
        <v/>
      </c>
      <c r="E7607" s="117"/>
      <c r="F7607" s="95"/>
      <c r="G7607" s="96" t="str">
        <f>IF(E7607="","",VLOOKUP(E7607,[1]PROJECTES!$C$14:$G$5000,4,FALSE))</f>
        <v/>
      </c>
      <c r="H7607" s="118"/>
      <c r="I7607" s="97" t="str">
        <f>IF(H7607="","",VLOOKUP(H7607,BD!B$2:C$16,2,FALSE))</f>
        <v/>
      </c>
      <c r="J7607" s="98"/>
      <c r="K7607" s="135" t="str">
        <f t="shared" si="250"/>
        <v/>
      </c>
      <c r="L7607" s="99" t="str">
        <f t="shared" ca="1" si="251"/>
        <v>-</v>
      </c>
      <c r="M7607" s="93" t="str">
        <f>IF(E7607="","",VLOOKUP(E7607,[1]PROJECTES!$C$14:$Z$5000,21,FALSE))</f>
        <v/>
      </c>
      <c r="N7607" s="100"/>
      <c r="O7607" s="72" t="s">
        <v>229</v>
      </c>
      <c r="P7607" s="101"/>
      <c r="Q7607" s="132"/>
      <c r="R7607" s="102"/>
      <c r="S7607" s="91"/>
    </row>
    <row r="7608" spans="1:19" s="104" customFormat="1" ht="12.75" customHeight="1" x14ac:dyDescent="0.25">
      <c r="A7608" s="121"/>
      <c r="B7608" s="92" t="str">
        <f>IF(E7608="","",VLOOKUP(E7608,[1]PROJECTES!$C$14:$G$5000,2,FALSE))</f>
        <v/>
      </c>
      <c r="C7608" s="121"/>
      <c r="D7608" s="93" t="str">
        <f>IF(E7608="","",VLOOKUP(E7608,[1]PROJECTES!$C$14:$G$5000,5,FALSE))</f>
        <v/>
      </c>
      <c r="E7608" s="117"/>
      <c r="F7608" s="95"/>
      <c r="G7608" s="96" t="str">
        <f>IF(E7608="","",VLOOKUP(E7608,[1]PROJECTES!$C$14:$G$5000,4,FALSE))</f>
        <v/>
      </c>
      <c r="H7608" s="118"/>
      <c r="I7608" s="97" t="str">
        <f>IF(H7608="","",VLOOKUP(H7608,BD!B$2:C$16,2,FALSE))</f>
        <v/>
      </c>
      <c r="J7608" s="98"/>
      <c r="K7608" s="135" t="str">
        <f t="shared" si="250"/>
        <v/>
      </c>
      <c r="L7608" s="99" t="str">
        <f t="shared" ca="1" si="251"/>
        <v>-</v>
      </c>
      <c r="M7608" s="93" t="str">
        <f>IF(E7608="","",VLOOKUP(E7608,[1]PROJECTES!$C$14:$Z$5000,21,FALSE))</f>
        <v/>
      </c>
      <c r="N7608" s="100"/>
      <c r="O7608" s="72" t="s">
        <v>229</v>
      </c>
      <c r="P7608" s="101"/>
      <c r="Q7608" s="132"/>
      <c r="R7608" s="102"/>
      <c r="S7608" s="91"/>
    </row>
    <row r="7609" spans="1:19" s="104" customFormat="1" ht="12.75" customHeight="1" x14ac:dyDescent="0.25">
      <c r="A7609" s="121"/>
      <c r="B7609" s="92" t="str">
        <f>IF(E7609="","",VLOOKUP(E7609,[1]PROJECTES!$C$14:$G$5000,2,FALSE))</f>
        <v/>
      </c>
      <c r="C7609" s="121"/>
      <c r="D7609" s="93" t="str">
        <f>IF(E7609="","",VLOOKUP(E7609,[1]PROJECTES!$C$14:$G$5000,5,FALSE))</f>
        <v/>
      </c>
      <c r="E7609" s="117"/>
      <c r="F7609" s="95"/>
      <c r="G7609" s="96" t="str">
        <f>IF(E7609="","",VLOOKUP(E7609,[1]PROJECTES!$C$14:$G$5000,4,FALSE))</f>
        <v/>
      </c>
      <c r="H7609" s="118"/>
      <c r="I7609" s="97" t="str">
        <f>IF(H7609="","",VLOOKUP(H7609,BD!B$2:C$16,2,FALSE))</f>
        <v/>
      </c>
      <c r="J7609" s="98"/>
      <c r="K7609" s="135" t="str">
        <f t="shared" si="250"/>
        <v/>
      </c>
      <c r="L7609" s="99" t="str">
        <f t="shared" ca="1" si="251"/>
        <v>-</v>
      </c>
      <c r="M7609" s="93" t="str">
        <f>IF(E7609="","",VLOOKUP(E7609,[1]PROJECTES!$C$14:$Z$5000,21,FALSE))</f>
        <v/>
      </c>
      <c r="N7609" s="100"/>
      <c r="O7609" s="72" t="s">
        <v>229</v>
      </c>
      <c r="P7609" s="101"/>
      <c r="Q7609" s="132"/>
      <c r="R7609" s="102"/>
      <c r="S7609" s="91"/>
    </row>
    <row r="7610" spans="1:19" s="104" customFormat="1" ht="12.75" customHeight="1" x14ac:dyDescent="0.25">
      <c r="A7610" s="121"/>
      <c r="B7610" s="92" t="str">
        <f>IF(E7610="","",VLOOKUP(E7610,[1]PROJECTES!$C$14:$G$5000,2,FALSE))</f>
        <v/>
      </c>
      <c r="C7610" s="121"/>
      <c r="D7610" s="93" t="str">
        <f>IF(E7610="","",VLOOKUP(E7610,[1]PROJECTES!$C$14:$G$5000,5,FALSE))</f>
        <v/>
      </c>
      <c r="E7610" s="117"/>
      <c r="F7610" s="95"/>
      <c r="G7610" s="96" t="str">
        <f>IF(E7610="","",VLOOKUP(E7610,[1]PROJECTES!$C$14:$G$5000,4,FALSE))</f>
        <v/>
      </c>
      <c r="H7610" s="118"/>
      <c r="I7610" s="97" t="str">
        <f>IF(H7610="","",VLOOKUP(H7610,BD!B$2:C$16,2,FALSE))</f>
        <v/>
      </c>
      <c r="J7610" s="98"/>
      <c r="K7610" s="135" t="str">
        <f t="shared" si="250"/>
        <v/>
      </c>
      <c r="L7610" s="99" t="str">
        <f t="shared" ca="1" si="251"/>
        <v>-</v>
      </c>
      <c r="M7610" s="93" t="str">
        <f>IF(E7610="","",VLOOKUP(E7610,[1]PROJECTES!$C$14:$Z$5000,21,FALSE))</f>
        <v/>
      </c>
      <c r="N7610" s="100"/>
      <c r="O7610" s="72" t="s">
        <v>229</v>
      </c>
      <c r="P7610" s="101"/>
      <c r="Q7610" s="132"/>
      <c r="R7610" s="102"/>
      <c r="S7610" s="91"/>
    </row>
    <row r="7611" spans="1:19" s="104" customFormat="1" ht="12.75" customHeight="1" x14ac:dyDescent="0.25">
      <c r="A7611" s="121"/>
      <c r="B7611" s="92" t="str">
        <f>IF(E7611="","",VLOOKUP(E7611,[1]PROJECTES!$C$14:$G$5000,2,FALSE))</f>
        <v/>
      </c>
      <c r="C7611" s="121"/>
      <c r="D7611" s="93" t="str">
        <f>IF(E7611="","",VLOOKUP(E7611,[1]PROJECTES!$C$14:$G$5000,5,FALSE))</f>
        <v/>
      </c>
      <c r="E7611" s="117"/>
      <c r="F7611" s="95"/>
      <c r="G7611" s="96" t="str">
        <f>IF(E7611="","",VLOOKUP(E7611,[1]PROJECTES!$C$14:$G$5000,4,FALSE))</f>
        <v/>
      </c>
      <c r="H7611" s="118"/>
      <c r="I7611" s="97" t="str">
        <f>IF(H7611="","",VLOOKUP(H7611,BD!B$2:C$16,2,FALSE))</f>
        <v/>
      </c>
      <c r="J7611" s="98"/>
      <c r="K7611" s="135" t="str">
        <f t="shared" si="250"/>
        <v/>
      </c>
      <c r="L7611" s="99" t="str">
        <f t="shared" ca="1" si="251"/>
        <v>-</v>
      </c>
      <c r="M7611" s="93" t="str">
        <f>IF(E7611="","",VLOOKUP(E7611,[1]PROJECTES!$C$14:$Z$5000,21,FALSE))</f>
        <v/>
      </c>
      <c r="N7611" s="100"/>
      <c r="O7611" s="72" t="s">
        <v>229</v>
      </c>
      <c r="P7611" s="101"/>
      <c r="Q7611" s="132"/>
      <c r="R7611" s="102"/>
      <c r="S7611" s="91"/>
    </row>
    <row r="7612" spans="1:19" s="104" customFormat="1" ht="12.75" customHeight="1" x14ac:dyDescent="0.25">
      <c r="A7612" s="121"/>
      <c r="B7612" s="92" t="str">
        <f>IF(E7612="","",VLOOKUP(E7612,[1]PROJECTES!$C$14:$G$5000,2,FALSE))</f>
        <v/>
      </c>
      <c r="C7612" s="121"/>
      <c r="D7612" s="93" t="str">
        <f>IF(E7612="","",VLOOKUP(E7612,[1]PROJECTES!$C$14:$G$5000,5,FALSE))</f>
        <v/>
      </c>
      <c r="E7612" s="117"/>
      <c r="F7612" s="95"/>
      <c r="G7612" s="96" t="str">
        <f>IF(E7612="","",VLOOKUP(E7612,[1]PROJECTES!$C$14:$G$5000,4,FALSE))</f>
        <v/>
      </c>
      <c r="H7612" s="118"/>
      <c r="I7612" s="97" t="str">
        <f>IF(H7612="","",VLOOKUP(H7612,BD!B$2:C$16,2,FALSE))</f>
        <v/>
      </c>
      <c r="J7612" s="98"/>
      <c r="K7612" s="135" t="str">
        <f t="shared" si="250"/>
        <v/>
      </c>
      <c r="L7612" s="99" t="str">
        <f t="shared" ca="1" si="251"/>
        <v>-</v>
      </c>
      <c r="M7612" s="93" t="str">
        <f>IF(E7612="","",VLOOKUP(E7612,[1]PROJECTES!$C$14:$Z$5000,21,FALSE))</f>
        <v/>
      </c>
      <c r="N7612" s="100"/>
      <c r="O7612" s="72" t="s">
        <v>229</v>
      </c>
      <c r="P7612" s="101"/>
      <c r="Q7612" s="132"/>
      <c r="R7612" s="102"/>
      <c r="S7612" s="91"/>
    </row>
    <row r="7613" spans="1:19" s="104" customFormat="1" ht="12.75" customHeight="1" x14ac:dyDescent="0.25">
      <c r="A7613" s="121"/>
      <c r="B7613" s="92" t="str">
        <f>IF(E7613="","",VLOOKUP(E7613,[1]PROJECTES!$C$14:$G$5000,2,FALSE))</f>
        <v/>
      </c>
      <c r="C7613" s="121"/>
      <c r="D7613" s="93" t="str">
        <f>IF(E7613="","",VLOOKUP(E7613,[1]PROJECTES!$C$14:$G$5000,5,FALSE))</f>
        <v/>
      </c>
      <c r="E7613" s="117"/>
      <c r="F7613" s="95"/>
      <c r="G7613" s="96" t="str">
        <f>IF(E7613="","",VLOOKUP(E7613,[1]PROJECTES!$C$14:$G$5000,4,FALSE))</f>
        <v/>
      </c>
      <c r="H7613" s="118"/>
      <c r="I7613" s="97" t="str">
        <f>IF(H7613="","",VLOOKUP(H7613,BD!B$2:C$16,2,FALSE))</f>
        <v/>
      </c>
      <c r="J7613" s="98"/>
      <c r="K7613" s="135" t="str">
        <f t="shared" si="250"/>
        <v/>
      </c>
      <c r="L7613" s="99" t="str">
        <f t="shared" ca="1" si="251"/>
        <v>-</v>
      </c>
      <c r="M7613" s="93" t="str">
        <f>IF(E7613="","",VLOOKUP(E7613,[1]PROJECTES!$C$14:$Z$5000,21,FALSE))</f>
        <v/>
      </c>
      <c r="N7613" s="100"/>
      <c r="O7613" s="72" t="s">
        <v>229</v>
      </c>
      <c r="P7613" s="101"/>
      <c r="Q7613" s="132"/>
      <c r="R7613" s="102"/>
      <c r="S7613" s="91"/>
    </row>
    <row r="7614" spans="1:19" s="104" customFormat="1" ht="12.75" customHeight="1" x14ac:dyDescent="0.25">
      <c r="A7614" s="121"/>
      <c r="B7614" s="92" t="str">
        <f>IF(E7614="","",VLOOKUP(E7614,[1]PROJECTES!$C$14:$G$5000,2,FALSE))</f>
        <v/>
      </c>
      <c r="C7614" s="121"/>
      <c r="D7614" s="93" t="str">
        <f>IF(E7614="","",VLOOKUP(E7614,[1]PROJECTES!$C$14:$G$5000,5,FALSE))</f>
        <v/>
      </c>
      <c r="E7614" s="117"/>
      <c r="F7614" s="95"/>
      <c r="G7614" s="96" t="str">
        <f>IF(E7614="","",VLOOKUP(E7614,[1]PROJECTES!$C$14:$G$5000,4,FALSE))</f>
        <v/>
      </c>
      <c r="H7614" s="118"/>
      <c r="I7614" s="97" t="str">
        <f>IF(H7614="","",VLOOKUP(H7614,BD!B$2:C$16,2,FALSE))</f>
        <v/>
      </c>
      <c r="J7614" s="98"/>
      <c r="K7614" s="135" t="str">
        <f t="shared" si="250"/>
        <v/>
      </c>
      <c r="L7614" s="99" t="str">
        <f t="shared" ca="1" si="251"/>
        <v>-</v>
      </c>
      <c r="M7614" s="93" t="str">
        <f>IF(E7614="","",VLOOKUP(E7614,[1]PROJECTES!$C$14:$Z$5000,21,FALSE))</f>
        <v/>
      </c>
      <c r="N7614" s="100"/>
      <c r="O7614" s="72" t="s">
        <v>229</v>
      </c>
      <c r="P7614" s="101"/>
      <c r="Q7614" s="132"/>
      <c r="R7614" s="102"/>
      <c r="S7614" s="91"/>
    </row>
    <row r="7615" spans="1:19" s="104" customFormat="1" ht="12.75" customHeight="1" x14ac:dyDescent="0.25">
      <c r="A7615" s="121"/>
      <c r="B7615" s="92" t="str">
        <f>IF(E7615="","",VLOOKUP(E7615,[1]PROJECTES!$C$14:$G$5000,2,FALSE))</f>
        <v/>
      </c>
      <c r="C7615" s="121"/>
      <c r="D7615" s="93" t="str">
        <f>IF(E7615="","",VLOOKUP(E7615,[1]PROJECTES!$C$14:$G$5000,5,FALSE))</f>
        <v/>
      </c>
      <c r="E7615" s="117"/>
      <c r="F7615" s="95"/>
      <c r="G7615" s="96" t="str">
        <f>IF(E7615="","",VLOOKUP(E7615,[1]PROJECTES!$C$14:$G$5000,4,FALSE))</f>
        <v/>
      </c>
      <c r="H7615" s="118"/>
      <c r="I7615" s="97" t="str">
        <f>IF(H7615="","",VLOOKUP(H7615,BD!B$2:C$16,2,FALSE))</f>
        <v/>
      </c>
      <c r="J7615" s="98"/>
      <c r="K7615" s="135" t="str">
        <f t="shared" si="250"/>
        <v/>
      </c>
      <c r="L7615" s="99" t="str">
        <f t="shared" ca="1" si="251"/>
        <v>-</v>
      </c>
      <c r="M7615" s="93" t="str">
        <f>IF(E7615="","",VLOOKUP(E7615,[1]PROJECTES!$C$14:$Z$5000,21,FALSE))</f>
        <v/>
      </c>
      <c r="N7615" s="100"/>
      <c r="O7615" s="72" t="s">
        <v>229</v>
      </c>
      <c r="P7615" s="101"/>
      <c r="Q7615" s="132"/>
      <c r="R7615" s="102"/>
      <c r="S7615" s="91"/>
    </row>
    <row r="7616" spans="1:19" s="104" customFormat="1" ht="12.75" customHeight="1" x14ac:dyDescent="0.25">
      <c r="A7616" s="121"/>
      <c r="B7616" s="92" t="str">
        <f>IF(E7616="","",VLOOKUP(E7616,[1]PROJECTES!$C$14:$G$5000,2,FALSE))</f>
        <v/>
      </c>
      <c r="C7616" s="121"/>
      <c r="D7616" s="93" t="str">
        <f>IF(E7616="","",VLOOKUP(E7616,[1]PROJECTES!$C$14:$G$5000,5,FALSE))</f>
        <v/>
      </c>
      <c r="E7616" s="117"/>
      <c r="F7616" s="95"/>
      <c r="G7616" s="96" t="str">
        <f>IF(E7616="","",VLOOKUP(E7616,[1]PROJECTES!$C$14:$G$5000,4,FALSE))</f>
        <v/>
      </c>
      <c r="H7616" s="118"/>
      <c r="I7616" s="97" t="str">
        <f>IF(H7616="","",VLOOKUP(H7616,BD!B$2:C$16,2,FALSE))</f>
        <v/>
      </c>
      <c r="J7616" s="98"/>
      <c r="K7616" s="135" t="str">
        <f t="shared" si="250"/>
        <v/>
      </c>
      <c r="L7616" s="99" t="str">
        <f t="shared" ca="1" si="251"/>
        <v>-</v>
      </c>
      <c r="M7616" s="93" t="str">
        <f>IF(E7616="","",VLOOKUP(E7616,[1]PROJECTES!$C$14:$Z$5000,21,FALSE))</f>
        <v/>
      </c>
      <c r="N7616" s="100"/>
      <c r="O7616" s="72" t="s">
        <v>229</v>
      </c>
      <c r="P7616" s="101"/>
      <c r="Q7616" s="132"/>
      <c r="R7616" s="102"/>
      <c r="S7616" s="91"/>
    </row>
    <row r="7617" spans="1:19" s="104" customFormat="1" ht="12.75" customHeight="1" x14ac:dyDescent="0.25">
      <c r="A7617" s="121"/>
      <c r="B7617" s="92" t="str">
        <f>IF(E7617="","",VLOOKUP(E7617,[1]PROJECTES!$C$14:$G$5000,2,FALSE))</f>
        <v/>
      </c>
      <c r="C7617" s="121"/>
      <c r="D7617" s="93" t="str">
        <f>IF(E7617="","",VLOOKUP(E7617,[1]PROJECTES!$C$14:$G$5000,5,FALSE))</f>
        <v/>
      </c>
      <c r="E7617" s="117"/>
      <c r="F7617" s="95"/>
      <c r="G7617" s="96" t="str">
        <f>IF(E7617="","",VLOOKUP(E7617,[1]PROJECTES!$C$14:$G$5000,4,FALSE))</f>
        <v/>
      </c>
      <c r="H7617" s="118"/>
      <c r="I7617" s="97" t="str">
        <f>IF(H7617="","",VLOOKUP(H7617,BD!B$2:C$16,2,FALSE))</f>
        <v/>
      </c>
      <c r="J7617" s="98"/>
      <c r="K7617" s="135" t="str">
        <f t="shared" si="250"/>
        <v/>
      </c>
      <c r="L7617" s="99" t="str">
        <f t="shared" ca="1" si="251"/>
        <v>-</v>
      </c>
      <c r="M7617" s="93" t="str">
        <f>IF(E7617="","",VLOOKUP(E7617,[1]PROJECTES!$C$14:$Z$5000,21,FALSE))</f>
        <v/>
      </c>
      <c r="N7617" s="100"/>
      <c r="O7617" s="72" t="s">
        <v>229</v>
      </c>
      <c r="P7617" s="101"/>
      <c r="Q7617" s="132"/>
      <c r="R7617" s="102"/>
      <c r="S7617" s="91"/>
    </row>
    <row r="7618" spans="1:19" s="104" customFormat="1" ht="12.75" customHeight="1" x14ac:dyDescent="0.25">
      <c r="A7618" s="121"/>
      <c r="B7618" s="92" t="str">
        <f>IF(E7618="","",VLOOKUP(E7618,[1]PROJECTES!$C$14:$G$5000,2,FALSE))</f>
        <v/>
      </c>
      <c r="C7618" s="121"/>
      <c r="D7618" s="93" t="str">
        <f>IF(E7618="","",VLOOKUP(E7618,[1]PROJECTES!$C$14:$G$5000,5,FALSE))</f>
        <v/>
      </c>
      <c r="E7618" s="117"/>
      <c r="F7618" s="95"/>
      <c r="G7618" s="96" t="str">
        <f>IF(E7618="","",VLOOKUP(E7618,[1]PROJECTES!$C$14:$G$5000,4,FALSE))</f>
        <v/>
      </c>
      <c r="H7618" s="118"/>
      <c r="I7618" s="97" t="str">
        <f>IF(H7618="","",VLOOKUP(H7618,BD!B$2:C$16,2,FALSE))</f>
        <v/>
      </c>
      <c r="J7618" s="98"/>
      <c r="K7618" s="135" t="str">
        <f t="shared" si="250"/>
        <v/>
      </c>
      <c r="L7618" s="99" t="str">
        <f t="shared" ca="1" si="251"/>
        <v>-</v>
      </c>
      <c r="M7618" s="93" t="str">
        <f>IF(E7618="","",VLOOKUP(E7618,[1]PROJECTES!$C$14:$Z$5000,21,FALSE))</f>
        <v/>
      </c>
      <c r="N7618" s="100"/>
      <c r="O7618" s="72" t="s">
        <v>229</v>
      </c>
      <c r="P7618" s="101"/>
      <c r="Q7618" s="132"/>
      <c r="R7618" s="102"/>
      <c r="S7618" s="91"/>
    </row>
    <row r="7619" spans="1:19" s="104" customFormat="1" ht="12.75" customHeight="1" x14ac:dyDescent="0.25">
      <c r="A7619" s="121"/>
      <c r="B7619" s="92" t="str">
        <f>IF(E7619="","",VLOOKUP(E7619,[1]PROJECTES!$C$14:$G$5000,2,FALSE))</f>
        <v/>
      </c>
      <c r="C7619" s="121"/>
      <c r="D7619" s="93" t="str">
        <f>IF(E7619="","",VLOOKUP(E7619,[1]PROJECTES!$C$14:$G$5000,5,FALSE))</f>
        <v/>
      </c>
      <c r="E7619" s="117"/>
      <c r="F7619" s="95"/>
      <c r="G7619" s="96" t="str">
        <f>IF(E7619="","",VLOOKUP(E7619,[1]PROJECTES!$C$14:$G$5000,4,FALSE))</f>
        <v/>
      </c>
      <c r="H7619" s="118"/>
      <c r="I7619" s="97" t="str">
        <f>IF(H7619="","",VLOOKUP(H7619,BD!B$2:C$16,2,FALSE))</f>
        <v/>
      </c>
      <c r="J7619" s="98"/>
      <c r="K7619" s="135" t="str">
        <f t="shared" si="250"/>
        <v/>
      </c>
      <c r="L7619" s="99" t="str">
        <f t="shared" ca="1" si="251"/>
        <v>-</v>
      </c>
      <c r="M7619" s="93" t="str">
        <f>IF(E7619="","",VLOOKUP(E7619,[1]PROJECTES!$C$14:$Z$5000,21,FALSE))</f>
        <v/>
      </c>
      <c r="N7619" s="100"/>
      <c r="O7619" s="72" t="s">
        <v>229</v>
      </c>
      <c r="P7619" s="101"/>
      <c r="Q7619" s="132"/>
      <c r="R7619" s="102"/>
      <c r="S7619" s="91"/>
    </row>
    <row r="7620" spans="1:19" s="104" customFormat="1" ht="12.75" customHeight="1" x14ac:dyDescent="0.25">
      <c r="A7620" s="121"/>
      <c r="B7620" s="92" t="str">
        <f>IF(E7620="","",VLOOKUP(E7620,[1]PROJECTES!$C$14:$G$5000,2,FALSE))</f>
        <v/>
      </c>
      <c r="C7620" s="121"/>
      <c r="D7620" s="93" t="str">
        <f>IF(E7620="","",VLOOKUP(E7620,[1]PROJECTES!$C$14:$G$5000,5,FALSE))</f>
        <v/>
      </c>
      <c r="E7620" s="117"/>
      <c r="F7620" s="95"/>
      <c r="G7620" s="96" t="str">
        <f>IF(E7620="","",VLOOKUP(E7620,[1]PROJECTES!$C$14:$G$5000,4,FALSE))</f>
        <v/>
      </c>
      <c r="H7620" s="118"/>
      <c r="I7620" s="97" t="str">
        <f>IF(H7620="","",VLOOKUP(H7620,BD!B$2:C$16,2,FALSE))</f>
        <v/>
      </c>
      <c r="J7620" s="98"/>
      <c r="K7620" s="135" t="str">
        <f t="shared" si="250"/>
        <v/>
      </c>
      <c r="L7620" s="99" t="str">
        <f t="shared" ca="1" si="251"/>
        <v>-</v>
      </c>
      <c r="M7620" s="93" t="str">
        <f>IF(E7620="","",VLOOKUP(E7620,[1]PROJECTES!$C$14:$Z$5000,21,FALSE))</f>
        <v/>
      </c>
      <c r="N7620" s="100"/>
      <c r="O7620" s="72" t="s">
        <v>229</v>
      </c>
      <c r="P7620" s="101"/>
      <c r="Q7620" s="132"/>
      <c r="R7620" s="102"/>
      <c r="S7620" s="91"/>
    </row>
    <row r="7621" spans="1:19" s="104" customFormat="1" ht="12.75" customHeight="1" x14ac:dyDescent="0.25">
      <c r="A7621" s="121"/>
      <c r="B7621" s="92" t="str">
        <f>IF(E7621="","",VLOOKUP(E7621,[1]PROJECTES!$C$14:$G$5000,2,FALSE))</f>
        <v/>
      </c>
      <c r="C7621" s="121"/>
      <c r="D7621" s="93" t="str">
        <f>IF(E7621="","",VLOOKUP(E7621,[1]PROJECTES!$C$14:$G$5000,5,FALSE))</f>
        <v/>
      </c>
      <c r="E7621" s="117"/>
      <c r="F7621" s="95"/>
      <c r="G7621" s="96" t="str">
        <f>IF(E7621="","",VLOOKUP(E7621,[1]PROJECTES!$C$14:$G$5000,4,FALSE))</f>
        <v/>
      </c>
      <c r="H7621" s="118"/>
      <c r="I7621" s="97" t="str">
        <f>IF(H7621="","",VLOOKUP(H7621,BD!B$2:C$16,2,FALSE))</f>
        <v/>
      </c>
      <c r="J7621" s="98"/>
      <c r="K7621" s="135" t="str">
        <f t="shared" si="250"/>
        <v/>
      </c>
      <c r="L7621" s="99" t="str">
        <f t="shared" ca="1" si="251"/>
        <v>-</v>
      </c>
      <c r="M7621" s="93" t="str">
        <f>IF(E7621="","",VLOOKUP(E7621,[1]PROJECTES!$C$14:$Z$5000,21,FALSE))</f>
        <v/>
      </c>
      <c r="N7621" s="100"/>
      <c r="O7621" s="72" t="s">
        <v>229</v>
      </c>
      <c r="P7621" s="101"/>
      <c r="Q7621" s="132"/>
      <c r="R7621" s="102"/>
      <c r="S7621" s="91"/>
    </row>
    <row r="7622" spans="1:19" s="104" customFormat="1" ht="12.75" customHeight="1" x14ac:dyDescent="0.25">
      <c r="A7622" s="121"/>
      <c r="B7622" s="92" t="str">
        <f>IF(E7622="","",VLOOKUP(E7622,[1]PROJECTES!$C$14:$G$5000,2,FALSE))</f>
        <v/>
      </c>
      <c r="C7622" s="121"/>
      <c r="D7622" s="93" t="str">
        <f>IF(E7622="","",VLOOKUP(E7622,[1]PROJECTES!$C$14:$G$5000,5,FALSE))</f>
        <v/>
      </c>
      <c r="E7622" s="117"/>
      <c r="F7622" s="95"/>
      <c r="G7622" s="96" t="str">
        <f>IF(E7622="","",VLOOKUP(E7622,[1]PROJECTES!$C$14:$G$5000,4,FALSE))</f>
        <v/>
      </c>
      <c r="H7622" s="118"/>
      <c r="I7622" s="97" t="str">
        <f>IF(H7622="","",VLOOKUP(H7622,BD!B$2:C$16,2,FALSE))</f>
        <v/>
      </c>
      <c r="J7622" s="98"/>
      <c r="K7622" s="135" t="str">
        <f t="shared" si="250"/>
        <v/>
      </c>
      <c r="L7622" s="99" t="str">
        <f t="shared" ca="1" si="251"/>
        <v>-</v>
      </c>
      <c r="M7622" s="93" t="str">
        <f>IF(E7622="","",VLOOKUP(E7622,[1]PROJECTES!$C$14:$Z$5000,21,FALSE))</f>
        <v/>
      </c>
      <c r="N7622" s="100"/>
      <c r="O7622" s="72" t="s">
        <v>229</v>
      </c>
      <c r="P7622" s="101"/>
      <c r="Q7622" s="132"/>
      <c r="R7622" s="102"/>
      <c r="S7622" s="91"/>
    </row>
    <row r="7623" spans="1:19" s="104" customFormat="1" ht="12.75" customHeight="1" x14ac:dyDescent="0.25">
      <c r="A7623" s="121"/>
      <c r="B7623" s="92" t="str">
        <f>IF(E7623="","",VLOOKUP(E7623,[1]PROJECTES!$C$14:$G$5000,2,FALSE))</f>
        <v/>
      </c>
      <c r="C7623" s="121"/>
      <c r="D7623" s="93" t="str">
        <f>IF(E7623="","",VLOOKUP(E7623,[1]PROJECTES!$C$14:$G$5000,5,FALSE))</f>
        <v/>
      </c>
      <c r="E7623" s="117"/>
      <c r="F7623" s="95"/>
      <c r="G7623" s="96" t="str">
        <f>IF(E7623="","",VLOOKUP(E7623,[1]PROJECTES!$C$14:$G$5000,4,FALSE))</f>
        <v/>
      </c>
      <c r="H7623" s="118"/>
      <c r="I7623" s="97" t="str">
        <f>IF(H7623="","",VLOOKUP(H7623,BD!B$2:C$16,2,FALSE))</f>
        <v/>
      </c>
      <c r="J7623" s="98"/>
      <c r="K7623" s="135" t="str">
        <f t="shared" si="250"/>
        <v/>
      </c>
      <c r="L7623" s="99" t="str">
        <f t="shared" ca="1" si="251"/>
        <v>-</v>
      </c>
      <c r="M7623" s="93" t="str">
        <f>IF(E7623="","",VLOOKUP(E7623,[1]PROJECTES!$C$14:$Z$5000,21,FALSE))</f>
        <v/>
      </c>
      <c r="N7623" s="100"/>
      <c r="O7623" s="72" t="s">
        <v>229</v>
      </c>
      <c r="P7623" s="101"/>
      <c r="Q7623" s="132"/>
      <c r="R7623" s="102"/>
      <c r="S7623" s="91"/>
    </row>
    <row r="7624" spans="1:19" s="104" customFormat="1" ht="12.75" customHeight="1" x14ac:dyDescent="0.25">
      <c r="A7624" s="121"/>
      <c r="B7624" s="92" t="str">
        <f>IF(E7624="","",VLOOKUP(E7624,[1]PROJECTES!$C$14:$G$5000,2,FALSE))</f>
        <v/>
      </c>
      <c r="C7624" s="121"/>
      <c r="D7624" s="93" t="str">
        <f>IF(E7624="","",VLOOKUP(E7624,[1]PROJECTES!$C$14:$G$5000,5,FALSE))</f>
        <v/>
      </c>
      <c r="E7624" s="117"/>
      <c r="F7624" s="95"/>
      <c r="G7624" s="96" t="str">
        <f>IF(E7624="","",VLOOKUP(E7624,[1]PROJECTES!$C$14:$G$5000,4,FALSE))</f>
        <v/>
      </c>
      <c r="H7624" s="118"/>
      <c r="I7624" s="97" t="str">
        <f>IF(H7624="","",VLOOKUP(H7624,BD!B$2:C$16,2,FALSE))</f>
        <v/>
      </c>
      <c r="J7624" s="98"/>
      <c r="K7624" s="135" t="str">
        <f t="shared" si="250"/>
        <v/>
      </c>
      <c r="L7624" s="99" t="str">
        <f t="shared" ca="1" si="251"/>
        <v>-</v>
      </c>
      <c r="M7624" s="93" t="str">
        <f>IF(E7624="","",VLOOKUP(E7624,[1]PROJECTES!$C$14:$Z$5000,21,FALSE))</f>
        <v/>
      </c>
      <c r="N7624" s="100"/>
      <c r="O7624" s="72" t="s">
        <v>229</v>
      </c>
      <c r="P7624" s="101"/>
      <c r="Q7624" s="132"/>
      <c r="R7624" s="102"/>
      <c r="S7624" s="91"/>
    </row>
    <row r="7625" spans="1:19" s="104" customFormat="1" ht="12.75" customHeight="1" x14ac:dyDescent="0.25">
      <c r="A7625" s="121"/>
      <c r="B7625" s="92" t="str">
        <f>IF(E7625="","",VLOOKUP(E7625,[1]PROJECTES!$C$14:$G$5000,2,FALSE))</f>
        <v/>
      </c>
      <c r="C7625" s="121"/>
      <c r="D7625" s="93" t="str">
        <f>IF(E7625="","",VLOOKUP(E7625,[1]PROJECTES!$C$14:$G$5000,5,FALSE))</f>
        <v/>
      </c>
      <c r="E7625" s="117"/>
      <c r="F7625" s="95"/>
      <c r="G7625" s="96" t="str">
        <f>IF(E7625="","",VLOOKUP(E7625,[1]PROJECTES!$C$14:$G$5000,4,FALSE))</f>
        <v/>
      </c>
      <c r="H7625" s="118"/>
      <c r="I7625" s="97" t="str">
        <f>IF(H7625="","",VLOOKUP(H7625,BD!B$2:C$16,2,FALSE))</f>
        <v/>
      </c>
      <c r="J7625" s="98"/>
      <c r="K7625" s="135" t="str">
        <f t="shared" si="250"/>
        <v/>
      </c>
      <c r="L7625" s="99" t="str">
        <f t="shared" ca="1" si="251"/>
        <v>-</v>
      </c>
      <c r="M7625" s="93" t="str">
        <f>IF(E7625="","",VLOOKUP(E7625,[1]PROJECTES!$C$14:$Z$5000,21,FALSE))</f>
        <v/>
      </c>
      <c r="N7625" s="100"/>
      <c r="O7625" s="72" t="s">
        <v>229</v>
      </c>
      <c r="P7625" s="101"/>
      <c r="Q7625" s="132"/>
      <c r="R7625" s="102"/>
      <c r="S7625" s="91"/>
    </row>
    <row r="7626" spans="1:19" s="104" customFormat="1" ht="12.75" customHeight="1" x14ac:dyDescent="0.25">
      <c r="A7626" s="121"/>
      <c r="B7626" s="92" t="str">
        <f>IF(E7626="","",VLOOKUP(E7626,[1]PROJECTES!$C$14:$G$5000,2,FALSE))</f>
        <v/>
      </c>
      <c r="C7626" s="121"/>
      <c r="D7626" s="93" t="str">
        <f>IF(E7626="","",VLOOKUP(E7626,[1]PROJECTES!$C$14:$G$5000,5,FALSE))</f>
        <v/>
      </c>
      <c r="E7626" s="117"/>
      <c r="F7626" s="95"/>
      <c r="G7626" s="96" t="str">
        <f>IF(E7626="","",VLOOKUP(E7626,[1]PROJECTES!$C$14:$G$5000,4,FALSE))</f>
        <v/>
      </c>
      <c r="H7626" s="118"/>
      <c r="I7626" s="97" t="str">
        <f>IF(H7626="","",VLOOKUP(H7626,BD!B$2:C$16,2,FALSE))</f>
        <v/>
      </c>
      <c r="J7626" s="98"/>
      <c r="K7626" s="135" t="str">
        <f t="shared" si="250"/>
        <v/>
      </c>
      <c r="L7626" s="99" t="str">
        <f t="shared" ca="1" si="251"/>
        <v>-</v>
      </c>
      <c r="M7626" s="93" t="str">
        <f>IF(E7626="","",VLOOKUP(E7626,[1]PROJECTES!$C$14:$Z$5000,21,FALSE))</f>
        <v/>
      </c>
      <c r="N7626" s="100"/>
      <c r="O7626" s="72" t="s">
        <v>229</v>
      </c>
      <c r="P7626" s="101"/>
      <c r="Q7626" s="132"/>
      <c r="R7626" s="102"/>
      <c r="S7626" s="91"/>
    </row>
    <row r="7627" spans="1:19" s="104" customFormat="1" ht="12.75" customHeight="1" x14ac:dyDescent="0.25">
      <c r="A7627" s="121"/>
      <c r="B7627" s="92" t="str">
        <f>IF(E7627="","",VLOOKUP(E7627,[1]PROJECTES!$C$14:$G$5000,2,FALSE))</f>
        <v/>
      </c>
      <c r="C7627" s="121"/>
      <c r="D7627" s="93" t="str">
        <f>IF(E7627="","",VLOOKUP(E7627,[1]PROJECTES!$C$14:$G$5000,5,FALSE))</f>
        <v/>
      </c>
      <c r="E7627" s="117"/>
      <c r="F7627" s="95"/>
      <c r="G7627" s="96" t="str">
        <f>IF(E7627="","",VLOOKUP(E7627,[1]PROJECTES!$C$14:$G$5000,4,FALSE))</f>
        <v/>
      </c>
      <c r="H7627" s="118"/>
      <c r="I7627" s="97" t="str">
        <f>IF(H7627="","",VLOOKUP(H7627,BD!B$2:C$16,2,FALSE))</f>
        <v/>
      </c>
      <c r="J7627" s="98"/>
      <c r="K7627" s="135" t="str">
        <f t="shared" si="250"/>
        <v/>
      </c>
      <c r="L7627" s="99" t="str">
        <f t="shared" ca="1" si="251"/>
        <v>-</v>
      </c>
      <c r="M7627" s="93" t="str">
        <f>IF(E7627="","",VLOOKUP(E7627,[1]PROJECTES!$C$14:$Z$5000,21,FALSE))</f>
        <v/>
      </c>
      <c r="N7627" s="100"/>
      <c r="O7627" s="72" t="s">
        <v>229</v>
      </c>
      <c r="P7627" s="101"/>
      <c r="Q7627" s="132"/>
      <c r="R7627" s="102"/>
      <c r="S7627" s="91"/>
    </row>
    <row r="7628" spans="1:19" s="104" customFormat="1" ht="12.75" customHeight="1" x14ac:dyDescent="0.25">
      <c r="A7628" s="121"/>
      <c r="B7628" s="92" t="str">
        <f>IF(E7628="","",VLOOKUP(E7628,[1]PROJECTES!$C$14:$G$5000,2,FALSE))</f>
        <v/>
      </c>
      <c r="C7628" s="121"/>
      <c r="D7628" s="93" t="str">
        <f>IF(E7628="","",VLOOKUP(E7628,[1]PROJECTES!$C$14:$G$5000,5,FALSE))</f>
        <v/>
      </c>
      <c r="E7628" s="117"/>
      <c r="F7628" s="95"/>
      <c r="G7628" s="96" t="str">
        <f>IF(E7628="","",VLOOKUP(E7628,[1]PROJECTES!$C$14:$G$5000,4,FALSE))</f>
        <v/>
      </c>
      <c r="H7628" s="118"/>
      <c r="I7628" s="97" t="str">
        <f>IF(H7628="","",VLOOKUP(H7628,BD!B$2:C$16,2,FALSE))</f>
        <v/>
      </c>
      <c r="J7628" s="98"/>
      <c r="K7628" s="135" t="str">
        <f t="shared" si="250"/>
        <v/>
      </c>
      <c r="L7628" s="99" t="str">
        <f t="shared" ca="1" si="251"/>
        <v>-</v>
      </c>
      <c r="M7628" s="93" t="str">
        <f>IF(E7628="","",VLOOKUP(E7628,[1]PROJECTES!$C$14:$Z$5000,21,FALSE))</f>
        <v/>
      </c>
      <c r="N7628" s="100"/>
      <c r="O7628" s="72" t="s">
        <v>229</v>
      </c>
      <c r="P7628" s="101"/>
      <c r="Q7628" s="132"/>
      <c r="R7628" s="102"/>
      <c r="S7628" s="91"/>
    </row>
    <row r="7629" spans="1:19" s="104" customFormat="1" ht="12.75" customHeight="1" x14ac:dyDescent="0.25">
      <c r="A7629" s="121"/>
      <c r="B7629" s="92" t="str">
        <f>IF(E7629="","",VLOOKUP(E7629,[1]PROJECTES!$C$14:$G$5000,2,FALSE))</f>
        <v/>
      </c>
      <c r="C7629" s="121"/>
      <c r="D7629" s="93" t="str">
        <f>IF(E7629="","",VLOOKUP(E7629,[1]PROJECTES!$C$14:$G$5000,5,FALSE))</f>
        <v/>
      </c>
      <c r="E7629" s="117"/>
      <c r="F7629" s="95"/>
      <c r="G7629" s="96" t="str">
        <f>IF(E7629="","",VLOOKUP(E7629,[1]PROJECTES!$C$14:$G$5000,4,FALSE))</f>
        <v/>
      </c>
      <c r="H7629" s="118"/>
      <c r="I7629" s="97" t="str">
        <f>IF(H7629="","",VLOOKUP(H7629,BD!B$2:C$16,2,FALSE))</f>
        <v/>
      </c>
      <c r="J7629" s="98"/>
      <c r="K7629" s="135" t="str">
        <f t="shared" si="250"/>
        <v/>
      </c>
      <c r="L7629" s="99" t="str">
        <f t="shared" ca="1" si="251"/>
        <v>-</v>
      </c>
      <c r="M7629" s="93" t="str">
        <f>IF(E7629="","",VLOOKUP(E7629,[1]PROJECTES!$C$14:$Z$5000,21,FALSE))</f>
        <v/>
      </c>
      <c r="N7629" s="100"/>
      <c r="O7629" s="72" t="s">
        <v>229</v>
      </c>
      <c r="P7629" s="101"/>
      <c r="Q7629" s="132"/>
      <c r="R7629" s="102"/>
      <c r="S7629" s="91"/>
    </row>
    <row r="7630" spans="1:19" s="104" customFormat="1" ht="12.75" customHeight="1" x14ac:dyDescent="0.25">
      <c r="A7630" s="121"/>
      <c r="B7630" s="92" t="str">
        <f>IF(E7630="","",VLOOKUP(E7630,[1]PROJECTES!$C$14:$G$5000,2,FALSE))</f>
        <v/>
      </c>
      <c r="C7630" s="121"/>
      <c r="D7630" s="93" t="str">
        <f>IF(E7630="","",VLOOKUP(E7630,[1]PROJECTES!$C$14:$G$5000,5,FALSE))</f>
        <v/>
      </c>
      <c r="E7630" s="117"/>
      <c r="F7630" s="95"/>
      <c r="G7630" s="96" t="str">
        <f>IF(E7630="","",VLOOKUP(E7630,[1]PROJECTES!$C$14:$G$5000,4,FALSE))</f>
        <v/>
      </c>
      <c r="H7630" s="118"/>
      <c r="I7630" s="97" t="str">
        <f>IF(H7630="","",VLOOKUP(H7630,BD!B$2:C$16,2,FALSE))</f>
        <v/>
      </c>
      <c r="J7630" s="98"/>
      <c r="K7630" s="135" t="str">
        <f t="shared" si="250"/>
        <v/>
      </c>
      <c r="L7630" s="99" t="str">
        <f t="shared" ca="1" si="251"/>
        <v>-</v>
      </c>
      <c r="M7630" s="93" t="str">
        <f>IF(E7630="","",VLOOKUP(E7630,[1]PROJECTES!$C$14:$Z$5000,21,FALSE))</f>
        <v/>
      </c>
      <c r="N7630" s="100"/>
      <c r="O7630" s="72" t="s">
        <v>229</v>
      </c>
      <c r="P7630" s="101"/>
      <c r="Q7630" s="132"/>
      <c r="R7630" s="102"/>
      <c r="S7630" s="91"/>
    </row>
    <row r="7631" spans="1:19" s="104" customFormat="1" ht="12.75" customHeight="1" x14ac:dyDescent="0.25">
      <c r="A7631" s="121"/>
      <c r="B7631" s="92" t="str">
        <f>IF(E7631="","",VLOOKUP(E7631,[1]PROJECTES!$C$14:$G$5000,2,FALSE))</f>
        <v/>
      </c>
      <c r="C7631" s="121"/>
      <c r="D7631" s="93" t="str">
        <f>IF(E7631="","",VLOOKUP(E7631,[1]PROJECTES!$C$14:$G$5000,5,FALSE))</f>
        <v/>
      </c>
      <c r="E7631" s="117"/>
      <c r="F7631" s="95"/>
      <c r="G7631" s="96" t="str">
        <f>IF(E7631="","",VLOOKUP(E7631,[1]PROJECTES!$C$14:$G$5000,4,FALSE))</f>
        <v/>
      </c>
      <c r="H7631" s="118"/>
      <c r="I7631" s="97" t="str">
        <f>IF(H7631="","",VLOOKUP(H7631,BD!B$2:C$16,2,FALSE))</f>
        <v/>
      </c>
      <c r="J7631" s="98"/>
      <c r="K7631" s="135" t="str">
        <f t="shared" si="250"/>
        <v/>
      </c>
      <c r="L7631" s="99" t="str">
        <f t="shared" ca="1" si="251"/>
        <v>-</v>
      </c>
      <c r="M7631" s="93" t="str">
        <f>IF(E7631="","",VLOOKUP(E7631,[1]PROJECTES!$C$14:$Z$5000,21,FALSE))</f>
        <v/>
      </c>
      <c r="N7631" s="100"/>
      <c r="O7631" s="72" t="s">
        <v>229</v>
      </c>
      <c r="P7631" s="101"/>
      <c r="Q7631" s="132"/>
      <c r="R7631" s="102"/>
      <c r="S7631" s="91"/>
    </row>
    <row r="7632" spans="1:19" s="104" customFormat="1" ht="12.75" customHeight="1" x14ac:dyDescent="0.25">
      <c r="A7632" s="121"/>
      <c r="B7632" s="92" t="str">
        <f>IF(E7632="","",VLOOKUP(E7632,[1]PROJECTES!$C$14:$G$5000,2,FALSE))</f>
        <v/>
      </c>
      <c r="C7632" s="121"/>
      <c r="D7632" s="93" t="str">
        <f>IF(E7632="","",VLOOKUP(E7632,[1]PROJECTES!$C$14:$G$5000,5,FALSE))</f>
        <v/>
      </c>
      <c r="E7632" s="117"/>
      <c r="F7632" s="95"/>
      <c r="G7632" s="96" t="str">
        <f>IF(E7632="","",VLOOKUP(E7632,[1]PROJECTES!$C$14:$G$5000,4,FALSE))</f>
        <v/>
      </c>
      <c r="H7632" s="118"/>
      <c r="I7632" s="97" t="str">
        <f>IF(H7632="","",VLOOKUP(H7632,BD!B$2:C$16,2,FALSE))</f>
        <v/>
      </c>
      <c r="J7632" s="98"/>
      <c r="K7632" s="135" t="str">
        <f t="shared" si="250"/>
        <v/>
      </c>
      <c r="L7632" s="99" t="str">
        <f t="shared" ca="1" si="251"/>
        <v>-</v>
      </c>
      <c r="M7632" s="93" t="str">
        <f>IF(E7632="","",VLOOKUP(E7632,[1]PROJECTES!$C$14:$Z$5000,21,FALSE))</f>
        <v/>
      </c>
      <c r="N7632" s="100"/>
      <c r="O7632" s="72" t="s">
        <v>229</v>
      </c>
      <c r="P7632" s="101"/>
      <c r="Q7632" s="132"/>
      <c r="R7632" s="102"/>
      <c r="S7632" s="91"/>
    </row>
    <row r="7633" spans="1:19" s="104" customFormat="1" ht="12.75" customHeight="1" x14ac:dyDescent="0.25">
      <c r="A7633" s="121"/>
      <c r="B7633" s="92" t="str">
        <f>IF(E7633="","",VLOOKUP(E7633,[1]PROJECTES!$C$14:$G$5000,2,FALSE))</f>
        <v/>
      </c>
      <c r="C7633" s="121"/>
      <c r="D7633" s="93" t="str">
        <f>IF(E7633="","",VLOOKUP(E7633,[1]PROJECTES!$C$14:$G$5000,5,FALSE))</f>
        <v/>
      </c>
      <c r="E7633" s="117"/>
      <c r="F7633" s="95"/>
      <c r="G7633" s="96" t="str">
        <f>IF(E7633="","",VLOOKUP(E7633,[1]PROJECTES!$C$14:$G$5000,4,FALSE))</f>
        <v/>
      </c>
      <c r="H7633" s="118"/>
      <c r="I7633" s="97" t="str">
        <f>IF(H7633="","",VLOOKUP(H7633,BD!B$2:C$16,2,FALSE))</f>
        <v/>
      </c>
      <c r="J7633" s="98"/>
      <c r="K7633" s="135" t="str">
        <f t="shared" si="250"/>
        <v/>
      </c>
      <c r="L7633" s="99" t="str">
        <f t="shared" ca="1" si="251"/>
        <v>-</v>
      </c>
      <c r="M7633" s="93" t="str">
        <f>IF(E7633="","",VLOOKUP(E7633,[1]PROJECTES!$C$14:$Z$5000,21,FALSE))</f>
        <v/>
      </c>
      <c r="N7633" s="100"/>
      <c r="O7633" s="72" t="s">
        <v>229</v>
      </c>
      <c r="P7633" s="101"/>
      <c r="Q7633" s="132"/>
      <c r="R7633" s="102"/>
      <c r="S7633" s="91"/>
    </row>
    <row r="7634" spans="1:19" s="104" customFormat="1" ht="12.75" customHeight="1" x14ac:dyDescent="0.25">
      <c r="A7634" s="121"/>
      <c r="B7634" s="92" t="str">
        <f>IF(E7634="","",VLOOKUP(E7634,[1]PROJECTES!$C$14:$G$5000,2,FALSE))</f>
        <v/>
      </c>
      <c r="C7634" s="121"/>
      <c r="D7634" s="93" t="str">
        <f>IF(E7634="","",VLOOKUP(E7634,[1]PROJECTES!$C$14:$G$5000,5,FALSE))</f>
        <v/>
      </c>
      <c r="E7634" s="117"/>
      <c r="F7634" s="95"/>
      <c r="G7634" s="96" t="str">
        <f>IF(E7634="","",VLOOKUP(E7634,[1]PROJECTES!$C$14:$G$5000,4,FALSE))</f>
        <v/>
      </c>
      <c r="H7634" s="118"/>
      <c r="I7634" s="97" t="str">
        <f>IF(H7634="","",VLOOKUP(H7634,BD!B$2:C$16,2,FALSE))</f>
        <v/>
      </c>
      <c r="J7634" s="98"/>
      <c r="K7634" s="135" t="str">
        <f t="shared" si="250"/>
        <v/>
      </c>
      <c r="L7634" s="99" t="str">
        <f t="shared" ca="1" si="251"/>
        <v>-</v>
      </c>
      <c r="M7634" s="93" t="str">
        <f>IF(E7634="","",VLOOKUP(E7634,[1]PROJECTES!$C$14:$Z$5000,21,FALSE))</f>
        <v/>
      </c>
      <c r="N7634" s="100"/>
      <c r="O7634" s="72" t="s">
        <v>229</v>
      </c>
      <c r="P7634" s="101"/>
      <c r="Q7634" s="132"/>
      <c r="R7634" s="102"/>
      <c r="S7634" s="91"/>
    </row>
    <row r="7635" spans="1:19" s="104" customFormat="1" ht="12.75" customHeight="1" x14ac:dyDescent="0.25">
      <c r="A7635" s="121"/>
      <c r="B7635" s="92" t="str">
        <f>IF(E7635="","",VLOOKUP(E7635,[1]PROJECTES!$C$14:$G$5000,2,FALSE))</f>
        <v/>
      </c>
      <c r="C7635" s="121"/>
      <c r="D7635" s="93" t="str">
        <f>IF(E7635="","",VLOOKUP(E7635,[1]PROJECTES!$C$14:$G$5000,5,FALSE))</f>
        <v/>
      </c>
      <c r="E7635" s="117"/>
      <c r="F7635" s="95"/>
      <c r="G7635" s="96" t="str">
        <f>IF(E7635="","",VLOOKUP(E7635,[1]PROJECTES!$C$14:$G$5000,4,FALSE))</f>
        <v/>
      </c>
      <c r="H7635" s="118"/>
      <c r="I7635" s="97" t="str">
        <f>IF(H7635="","",VLOOKUP(H7635,BD!B$2:C$16,2,FALSE))</f>
        <v/>
      </c>
      <c r="J7635" s="98"/>
      <c r="K7635" s="135" t="str">
        <f t="shared" si="250"/>
        <v/>
      </c>
      <c r="L7635" s="99" t="str">
        <f t="shared" ca="1" si="251"/>
        <v>-</v>
      </c>
      <c r="M7635" s="93" t="str">
        <f>IF(E7635="","",VLOOKUP(E7635,[1]PROJECTES!$C$14:$Z$5000,21,FALSE))</f>
        <v/>
      </c>
      <c r="N7635" s="100"/>
      <c r="O7635" s="72" t="s">
        <v>229</v>
      </c>
      <c r="P7635" s="101"/>
      <c r="Q7635" s="132"/>
      <c r="R7635" s="102"/>
      <c r="S7635" s="91"/>
    </row>
    <row r="7636" spans="1:19" s="104" customFormat="1" ht="12.75" customHeight="1" x14ac:dyDescent="0.25">
      <c r="A7636" s="121"/>
      <c r="B7636" s="92" t="str">
        <f>IF(E7636="","",VLOOKUP(E7636,[1]PROJECTES!$C$14:$G$5000,2,FALSE))</f>
        <v/>
      </c>
      <c r="C7636" s="121"/>
      <c r="D7636" s="93" t="str">
        <f>IF(E7636="","",VLOOKUP(E7636,[1]PROJECTES!$C$14:$G$5000,5,FALSE))</f>
        <v/>
      </c>
      <c r="E7636" s="117"/>
      <c r="F7636" s="95"/>
      <c r="G7636" s="96" t="str">
        <f>IF(E7636="","",VLOOKUP(E7636,[1]PROJECTES!$C$14:$G$5000,4,FALSE))</f>
        <v/>
      </c>
      <c r="H7636" s="118"/>
      <c r="I7636" s="97" t="str">
        <f>IF(H7636="","",VLOOKUP(H7636,BD!B$2:C$16,2,FALSE))</f>
        <v/>
      </c>
      <c r="J7636" s="98"/>
      <c r="K7636" s="135" t="str">
        <f t="shared" si="250"/>
        <v/>
      </c>
      <c r="L7636" s="99" t="str">
        <f t="shared" ca="1" si="251"/>
        <v>-</v>
      </c>
      <c r="M7636" s="93" t="str">
        <f>IF(E7636="","",VLOOKUP(E7636,[1]PROJECTES!$C$14:$Z$5000,21,FALSE))</f>
        <v/>
      </c>
      <c r="N7636" s="100"/>
      <c r="O7636" s="72" t="s">
        <v>229</v>
      </c>
      <c r="P7636" s="101"/>
      <c r="Q7636" s="132"/>
      <c r="R7636" s="102"/>
      <c r="S7636" s="91"/>
    </row>
    <row r="7637" spans="1:19" s="104" customFormat="1" ht="12.75" customHeight="1" x14ac:dyDescent="0.25">
      <c r="A7637" s="121"/>
      <c r="B7637" s="92" t="str">
        <f>IF(E7637="","",VLOOKUP(E7637,[1]PROJECTES!$C$14:$G$5000,2,FALSE))</f>
        <v/>
      </c>
      <c r="C7637" s="121"/>
      <c r="D7637" s="93" t="str">
        <f>IF(E7637="","",VLOOKUP(E7637,[1]PROJECTES!$C$14:$G$5000,5,FALSE))</f>
        <v/>
      </c>
      <c r="E7637" s="117"/>
      <c r="F7637" s="95"/>
      <c r="G7637" s="96" t="str">
        <f>IF(E7637="","",VLOOKUP(E7637,[1]PROJECTES!$C$14:$G$5000,4,FALSE))</f>
        <v/>
      </c>
      <c r="H7637" s="118"/>
      <c r="I7637" s="97" t="str">
        <f>IF(H7637="","",VLOOKUP(H7637,BD!B$2:C$16,2,FALSE))</f>
        <v/>
      </c>
      <c r="J7637" s="98"/>
      <c r="K7637" s="135" t="str">
        <f t="shared" si="250"/>
        <v/>
      </c>
      <c r="L7637" s="99" t="str">
        <f t="shared" ca="1" si="251"/>
        <v>-</v>
      </c>
      <c r="M7637" s="93" t="str">
        <f>IF(E7637="","",VLOOKUP(E7637,[1]PROJECTES!$C$14:$Z$5000,21,FALSE))</f>
        <v/>
      </c>
      <c r="N7637" s="100"/>
      <c r="O7637" s="72" t="s">
        <v>229</v>
      </c>
      <c r="P7637" s="101"/>
      <c r="Q7637" s="132"/>
      <c r="R7637" s="102"/>
      <c r="S7637" s="91"/>
    </row>
    <row r="7638" spans="1:19" s="104" customFormat="1" ht="12.75" customHeight="1" x14ac:dyDescent="0.25">
      <c r="A7638" s="121"/>
      <c r="B7638" s="92" t="str">
        <f>IF(E7638="","",VLOOKUP(E7638,[1]PROJECTES!$C$14:$G$5000,2,FALSE))</f>
        <v/>
      </c>
      <c r="C7638" s="121"/>
      <c r="D7638" s="93" t="str">
        <f>IF(E7638="","",VLOOKUP(E7638,[1]PROJECTES!$C$14:$G$5000,5,FALSE))</f>
        <v/>
      </c>
      <c r="E7638" s="117"/>
      <c r="F7638" s="95"/>
      <c r="G7638" s="96" t="str">
        <f>IF(E7638="","",VLOOKUP(E7638,[1]PROJECTES!$C$14:$G$5000,4,FALSE))</f>
        <v/>
      </c>
      <c r="H7638" s="118"/>
      <c r="I7638" s="97" t="str">
        <f>IF(H7638="","",VLOOKUP(H7638,BD!B$2:C$16,2,FALSE))</f>
        <v/>
      </c>
      <c r="J7638" s="98"/>
      <c r="K7638" s="135" t="str">
        <f t="shared" si="250"/>
        <v/>
      </c>
      <c r="L7638" s="99" t="str">
        <f t="shared" ca="1" si="251"/>
        <v>-</v>
      </c>
      <c r="M7638" s="93" t="str">
        <f>IF(E7638="","",VLOOKUP(E7638,[1]PROJECTES!$C$14:$Z$5000,21,FALSE))</f>
        <v/>
      </c>
      <c r="N7638" s="100"/>
      <c r="O7638" s="72" t="s">
        <v>229</v>
      </c>
      <c r="P7638" s="101"/>
      <c r="Q7638" s="132"/>
      <c r="R7638" s="102"/>
      <c r="S7638" s="91"/>
    </row>
    <row r="7639" spans="1:19" s="104" customFormat="1" ht="12.75" customHeight="1" x14ac:dyDescent="0.25">
      <c r="A7639" s="121"/>
      <c r="B7639" s="92" t="str">
        <f>IF(E7639="","",VLOOKUP(E7639,[1]PROJECTES!$C$14:$G$5000,2,FALSE))</f>
        <v/>
      </c>
      <c r="C7639" s="121"/>
      <c r="D7639" s="93" t="str">
        <f>IF(E7639="","",VLOOKUP(E7639,[1]PROJECTES!$C$14:$G$5000,5,FALSE))</f>
        <v/>
      </c>
      <c r="E7639" s="117"/>
      <c r="F7639" s="95"/>
      <c r="G7639" s="96" t="str">
        <f>IF(E7639="","",VLOOKUP(E7639,[1]PROJECTES!$C$14:$G$5000,4,FALSE))</f>
        <v/>
      </c>
      <c r="H7639" s="118"/>
      <c r="I7639" s="97" t="str">
        <f>IF(H7639="","",VLOOKUP(H7639,BD!B$2:C$16,2,FALSE))</f>
        <v/>
      </c>
      <c r="J7639" s="98"/>
      <c r="K7639" s="135" t="str">
        <f t="shared" si="250"/>
        <v/>
      </c>
      <c r="L7639" s="99" t="str">
        <f t="shared" ca="1" si="251"/>
        <v>-</v>
      </c>
      <c r="M7639" s="93" t="str">
        <f>IF(E7639="","",VLOOKUP(E7639,[1]PROJECTES!$C$14:$Z$5000,21,FALSE))</f>
        <v/>
      </c>
      <c r="N7639" s="100"/>
      <c r="O7639" s="72" t="s">
        <v>229</v>
      </c>
      <c r="P7639" s="101"/>
      <c r="Q7639" s="132"/>
      <c r="R7639" s="102"/>
      <c r="S7639" s="91"/>
    </row>
    <row r="7640" spans="1:19" s="104" customFormat="1" ht="12.75" customHeight="1" x14ac:dyDescent="0.25">
      <c r="A7640" s="121"/>
      <c r="B7640" s="92" t="str">
        <f>IF(E7640="","",VLOOKUP(E7640,[1]PROJECTES!$C$14:$G$5000,2,FALSE))</f>
        <v/>
      </c>
      <c r="C7640" s="121"/>
      <c r="D7640" s="93" t="str">
        <f>IF(E7640="","",VLOOKUP(E7640,[1]PROJECTES!$C$14:$G$5000,5,FALSE))</f>
        <v/>
      </c>
      <c r="E7640" s="117"/>
      <c r="F7640" s="95"/>
      <c r="G7640" s="96" t="str">
        <f>IF(E7640="","",VLOOKUP(E7640,[1]PROJECTES!$C$14:$G$5000,4,FALSE))</f>
        <v/>
      </c>
      <c r="H7640" s="118"/>
      <c r="I7640" s="97" t="str">
        <f>IF(H7640="","",VLOOKUP(H7640,BD!B$2:C$16,2,FALSE))</f>
        <v/>
      </c>
      <c r="J7640" s="98"/>
      <c r="K7640" s="135" t="str">
        <f t="shared" si="250"/>
        <v/>
      </c>
      <c r="L7640" s="99" t="str">
        <f t="shared" ca="1" si="251"/>
        <v>-</v>
      </c>
      <c r="M7640" s="93" t="str">
        <f>IF(E7640="","",VLOOKUP(E7640,[1]PROJECTES!$C$14:$Z$5000,21,FALSE))</f>
        <v/>
      </c>
      <c r="N7640" s="100"/>
      <c r="O7640" s="72" t="s">
        <v>229</v>
      </c>
      <c r="P7640" s="101"/>
      <c r="Q7640" s="132"/>
      <c r="R7640" s="102"/>
      <c r="S7640" s="91"/>
    </row>
    <row r="7641" spans="1:19" s="104" customFormat="1" ht="12.75" customHeight="1" x14ac:dyDescent="0.25">
      <c r="A7641" s="121"/>
      <c r="B7641" s="92" t="str">
        <f>IF(E7641="","",VLOOKUP(E7641,[1]PROJECTES!$C$14:$G$5000,2,FALSE))</f>
        <v/>
      </c>
      <c r="C7641" s="121"/>
      <c r="D7641" s="93" t="str">
        <f>IF(E7641="","",VLOOKUP(E7641,[1]PROJECTES!$C$14:$G$5000,5,FALSE))</f>
        <v/>
      </c>
      <c r="E7641" s="117"/>
      <c r="F7641" s="95"/>
      <c r="G7641" s="96" t="str">
        <f>IF(E7641="","",VLOOKUP(E7641,[1]PROJECTES!$C$14:$G$5000,4,FALSE))</f>
        <v/>
      </c>
      <c r="H7641" s="118"/>
      <c r="I7641" s="97" t="str">
        <f>IF(H7641="","",VLOOKUP(H7641,BD!B$2:C$16,2,FALSE))</f>
        <v/>
      </c>
      <c r="J7641" s="98"/>
      <c r="K7641" s="135" t="str">
        <f t="shared" si="250"/>
        <v/>
      </c>
      <c r="L7641" s="99" t="str">
        <f t="shared" ca="1" si="251"/>
        <v>-</v>
      </c>
      <c r="M7641" s="93" t="str">
        <f>IF(E7641="","",VLOOKUP(E7641,[1]PROJECTES!$C$14:$Z$5000,21,FALSE))</f>
        <v/>
      </c>
      <c r="N7641" s="100"/>
      <c r="O7641" s="72" t="s">
        <v>229</v>
      </c>
      <c r="P7641" s="101"/>
      <c r="Q7641" s="132"/>
      <c r="R7641" s="102"/>
      <c r="S7641" s="91"/>
    </row>
    <row r="7642" spans="1:19" s="104" customFormat="1" ht="12.75" customHeight="1" x14ac:dyDescent="0.25">
      <c r="A7642" s="121"/>
      <c r="B7642" s="92" t="str">
        <f>IF(E7642="","",VLOOKUP(E7642,[1]PROJECTES!$C$14:$G$5000,2,FALSE))</f>
        <v/>
      </c>
      <c r="C7642" s="121"/>
      <c r="D7642" s="93" t="str">
        <f>IF(E7642="","",VLOOKUP(E7642,[1]PROJECTES!$C$14:$G$5000,5,FALSE))</f>
        <v/>
      </c>
      <c r="E7642" s="117"/>
      <c r="F7642" s="95"/>
      <c r="G7642" s="96" t="str">
        <f>IF(E7642="","",VLOOKUP(E7642,[1]PROJECTES!$C$14:$G$5000,4,FALSE))</f>
        <v/>
      </c>
      <c r="H7642" s="118"/>
      <c r="I7642" s="97" t="str">
        <f>IF(H7642="","",VLOOKUP(H7642,BD!B$2:C$16,2,FALSE))</f>
        <v/>
      </c>
      <c r="J7642" s="98"/>
      <c r="K7642" s="135" t="str">
        <f t="shared" si="250"/>
        <v/>
      </c>
      <c r="L7642" s="99" t="str">
        <f t="shared" ca="1" si="251"/>
        <v>-</v>
      </c>
      <c r="M7642" s="93" t="str">
        <f>IF(E7642="","",VLOOKUP(E7642,[1]PROJECTES!$C$14:$Z$5000,21,FALSE))</f>
        <v/>
      </c>
      <c r="N7642" s="100"/>
      <c r="O7642" s="72" t="s">
        <v>229</v>
      </c>
      <c r="P7642" s="101"/>
      <c r="Q7642" s="132"/>
      <c r="R7642" s="102"/>
      <c r="S7642" s="91"/>
    </row>
    <row r="7643" spans="1:19" s="104" customFormat="1" ht="12.75" customHeight="1" x14ac:dyDescent="0.25">
      <c r="A7643" s="121"/>
      <c r="B7643" s="92" t="str">
        <f>IF(E7643="","",VLOOKUP(E7643,[1]PROJECTES!$C$14:$G$5000,2,FALSE))</f>
        <v/>
      </c>
      <c r="C7643" s="121"/>
      <c r="D7643" s="93" t="str">
        <f>IF(E7643="","",VLOOKUP(E7643,[1]PROJECTES!$C$14:$G$5000,5,FALSE))</f>
        <v/>
      </c>
      <c r="E7643" s="117"/>
      <c r="F7643" s="95"/>
      <c r="G7643" s="96" t="str">
        <f>IF(E7643="","",VLOOKUP(E7643,[1]PROJECTES!$C$14:$G$5000,4,FALSE))</f>
        <v/>
      </c>
      <c r="H7643" s="118"/>
      <c r="I7643" s="97" t="str">
        <f>IF(H7643="","",VLOOKUP(H7643,BD!B$2:C$16,2,FALSE))</f>
        <v/>
      </c>
      <c r="J7643" s="98"/>
      <c r="K7643" s="135" t="str">
        <f t="shared" si="250"/>
        <v/>
      </c>
      <c r="L7643" s="99" t="str">
        <f t="shared" ca="1" si="251"/>
        <v>-</v>
      </c>
      <c r="M7643" s="93" t="str">
        <f>IF(E7643="","",VLOOKUP(E7643,[1]PROJECTES!$C$14:$Z$5000,21,FALSE))</f>
        <v/>
      </c>
      <c r="N7643" s="100"/>
      <c r="O7643" s="72" t="s">
        <v>229</v>
      </c>
      <c r="P7643" s="101"/>
      <c r="Q7643" s="132"/>
      <c r="R7643" s="102"/>
      <c r="S7643" s="91"/>
    </row>
    <row r="7644" spans="1:19" s="104" customFormat="1" ht="12.75" customHeight="1" x14ac:dyDescent="0.25">
      <c r="A7644" s="121"/>
      <c r="B7644" s="92" t="str">
        <f>IF(E7644="","",VLOOKUP(E7644,[1]PROJECTES!$C$14:$G$5000,2,FALSE))</f>
        <v/>
      </c>
      <c r="C7644" s="121"/>
      <c r="D7644" s="93" t="str">
        <f>IF(E7644="","",VLOOKUP(E7644,[1]PROJECTES!$C$14:$G$5000,5,FALSE))</f>
        <v/>
      </c>
      <c r="E7644" s="117"/>
      <c r="F7644" s="95"/>
      <c r="G7644" s="96" t="str">
        <f>IF(E7644="","",VLOOKUP(E7644,[1]PROJECTES!$C$14:$G$5000,4,FALSE))</f>
        <v/>
      </c>
      <c r="H7644" s="118"/>
      <c r="I7644" s="97" t="str">
        <f>IF(H7644="","",VLOOKUP(H7644,BD!B$2:C$16,2,FALSE))</f>
        <v/>
      </c>
      <c r="J7644" s="98"/>
      <c r="K7644" s="135" t="str">
        <f t="shared" si="250"/>
        <v/>
      </c>
      <c r="L7644" s="99" t="str">
        <f t="shared" ca="1" si="251"/>
        <v>-</v>
      </c>
      <c r="M7644" s="93" t="str">
        <f>IF(E7644="","",VLOOKUP(E7644,[1]PROJECTES!$C$14:$Z$5000,21,FALSE))</f>
        <v/>
      </c>
      <c r="N7644" s="100"/>
      <c r="O7644" s="72" t="s">
        <v>229</v>
      </c>
      <c r="P7644" s="101"/>
      <c r="Q7644" s="132"/>
      <c r="R7644" s="102"/>
      <c r="S7644" s="91"/>
    </row>
    <row r="7645" spans="1:19" s="104" customFormat="1" ht="12.75" customHeight="1" x14ac:dyDescent="0.25">
      <c r="A7645" s="121"/>
      <c r="B7645" s="92" t="str">
        <f>IF(E7645="","",VLOOKUP(E7645,[1]PROJECTES!$C$14:$G$5000,2,FALSE))</f>
        <v/>
      </c>
      <c r="C7645" s="121"/>
      <c r="D7645" s="93" t="str">
        <f>IF(E7645="","",VLOOKUP(E7645,[1]PROJECTES!$C$14:$G$5000,5,FALSE))</f>
        <v/>
      </c>
      <c r="E7645" s="117"/>
      <c r="F7645" s="95"/>
      <c r="G7645" s="96" t="str">
        <f>IF(E7645="","",VLOOKUP(E7645,[1]PROJECTES!$C$14:$G$5000,4,FALSE))</f>
        <v/>
      </c>
      <c r="H7645" s="118"/>
      <c r="I7645" s="97" t="str">
        <f>IF(H7645="","",VLOOKUP(H7645,BD!B$2:C$16,2,FALSE))</f>
        <v/>
      </c>
      <c r="J7645" s="98"/>
      <c r="K7645" s="135" t="str">
        <f t="shared" si="250"/>
        <v/>
      </c>
      <c r="L7645" s="99" t="str">
        <f t="shared" ca="1" si="251"/>
        <v>-</v>
      </c>
      <c r="M7645" s="93" t="str">
        <f>IF(E7645="","",VLOOKUP(E7645,[1]PROJECTES!$C$14:$Z$5000,21,FALSE))</f>
        <v/>
      </c>
      <c r="N7645" s="100"/>
      <c r="O7645" s="72" t="s">
        <v>229</v>
      </c>
      <c r="P7645" s="101"/>
      <c r="Q7645" s="132"/>
      <c r="R7645" s="102"/>
      <c r="S7645" s="91"/>
    </row>
    <row r="7646" spans="1:19" s="104" customFormat="1" ht="12.75" customHeight="1" x14ac:dyDescent="0.25">
      <c r="A7646" s="121"/>
      <c r="B7646" s="92" t="str">
        <f>IF(E7646="","",VLOOKUP(E7646,[1]PROJECTES!$C$14:$G$5000,2,FALSE))</f>
        <v/>
      </c>
      <c r="C7646" s="121"/>
      <c r="D7646" s="93" t="str">
        <f>IF(E7646="","",VLOOKUP(E7646,[1]PROJECTES!$C$14:$G$5000,5,FALSE))</f>
        <v/>
      </c>
      <c r="E7646" s="117"/>
      <c r="F7646" s="95"/>
      <c r="G7646" s="96" t="str">
        <f>IF(E7646="","",VLOOKUP(E7646,[1]PROJECTES!$C$14:$G$5000,4,FALSE))</f>
        <v/>
      </c>
      <c r="H7646" s="118"/>
      <c r="I7646" s="97" t="str">
        <f>IF(H7646="","",VLOOKUP(H7646,BD!B$2:C$16,2,FALSE))</f>
        <v/>
      </c>
      <c r="J7646" s="98"/>
      <c r="K7646" s="135" t="str">
        <f t="shared" si="250"/>
        <v/>
      </c>
      <c r="L7646" s="99" t="str">
        <f t="shared" ca="1" si="251"/>
        <v>-</v>
      </c>
      <c r="M7646" s="93" t="str">
        <f>IF(E7646="","",VLOOKUP(E7646,[1]PROJECTES!$C$14:$Z$5000,21,FALSE))</f>
        <v/>
      </c>
      <c r="N7646" s="100"/>
      <c r="O7646" s="72" t="s">
        <v>229</v>
      </c>
      <c r="P7646" s="101"/>
      <c r="Q7646" s="132"/>
      <c r="R7646" s="102"/>
      <c r="S7646" s="91"/>
    </row>
    <row r="7647" spans="1:19" s="104" customFormat="1" ht="12.75" customHeight="1" x14ac:dyDescent="0.25">
      <c r="A7647" s="121"/>
      <c r="B7647" s="92" t="str">
        <f>IF(E7647="","",VLOOKUP(E7647,[1]PROJECTES!$C$14:$G$5000,2,FALSE))</f>
        <v/>
      </c>
      <c r="C7647" s="121"/>
      <c r="D7647" s="93" t="str">
        <f>IF(E7647="","",VLOOKUP(E7647,[1]PROJECTES!$C$14:$G$5000,5,FALSE))</f>
        <v/>
      </c>
      <c r="E7647" s="117"/>
      <c r="F7647" s="95"/>
      <c r="G7647" s="96" t="str">
        <f>IF(E7647="","",VLOOKUP(E7647,[1]PROJECTES!$C$14:$G$5000,4,FALSE))</f>
        <v/>
      </c>
      <c r="H7647" s="118"/>
      <c r="I7647" s="97" t="str">
        <f>IF(H7647="","",VLOOKUP(H7647,BD!B$2:C$16,2,FALSE))</f>
        <v/>
      </c>
      <c r="J7647" s="98"/>
      <c r="K7647" s="135" t="str">
        <f t="shared" si="250"/>
        <v/>
      </c>
      <c r="L7647" s="99" t="str">
        <f t="shared" ca="1" si="251"/>
        <v>-</v>
      </c>
      <c r="M7647" s="93" t="str">
        <f>IF(E7647="","",VLOOKUP(E7647,[1]PROJECTES!$C$14:$Z$5000,21,FALSE))</f>
        <v/>
      </c>
      <c r="N7647" s="100"/>
      <c r="O7647" s="72" t="s">
        <v>229</v>
      </c>
      <c r="P7647" s="101"/>
      <c r="Q7647" s="132"/>
      <c r="R7647" s="102"/>
      <c r="S7647" s="91"/>
    </row>
    <row r="7648" spans="1:19" s="104" customFormat="1" ht="12.75" customHeight="1" x14ac:dyDescent="0.25">
      <c r="A7648" s="121"/>
      <c r="B7648" s="92" t="str">
        <f>IF(E7648="","",VLOOKUP(E7648,[1]PROJECTES!$C$14:$G$5000,2,FALSE))</f>
        <v/>
      </c>
      <c r="C7648" s="121"/>
      <c r="D7648" s="93" t="str">
        <f>IF(E7648="","",VLOOKUP(E7648,[1]PROJECTES!$C$14:$G$5000,5,FALSE))</f>
        <v/>
      </c>
      <c r="E7648" s="117"/>
      <c r="F7648" s="95"/>
      <c r="G7648" s="96" t="str">
        <f>IF(E7648="","",VLOOKUP(E7648,[1]PROJECTES!$C$14:$G$5000,4,FALSE))</f>
        <v/>
      </c>
      <c r="H7648" s="118"/>
      <c r="I7648" s="97" t="str">
        <f>IF(H7648="","",VLOOKUP(H7648,BD!B$2:C$16,2,FALSE))</f>
        <v/>
      </c>
      <c r="J7648" s="98"/>
      <c r="K7648" s="135" t="str">
        <f t="shared" si="250"/>
        <v/>
      </c>
      <c r="L7648" s="99" t="str">
        <f t="shared" ca="1" si="251"/>
        <v>-</v>
      </c>
      <c r="M7648" s="93" t="str">
        <f>IF(E7648="","",VLOOKUP(E7648,[1]PROJECTES!$C$14:$Z$5000,21,FALSE))</f>
        <v/>
      </c>
      <c r="N7648" s="100"/>
      <c r="O7648" s="72" t="s">
        <v>229</v>
      </c>
      <c r="P7648" s="101"/>
      <c r="Q7648" s="132"/>
      <c r="R7648" s="102"/>
      <c r="S7648" s="91"/>
    </row>
    <row r="7649" spans="1:19" s="104" customFormat="1" ht="12.75" customHeight="1" x14ac:dyDescent="0.25">
      <c r="A7649" s="121"/>
      <c r="B7649" s="92" t="str">
        <f>IF(E7649="","",VLOOKUP(E7649,[1]PROJECTES!$C$14:$G$5000,2,FALSE))</f>
        <v/>
      </c>
      <c r="C7649" s="121"/>
      <c r="D7649" s="93" t="str">
        <f>IF(E7649="","",VLOOKUP(E7649,[1]PROJECTES!$C$14:$G$5000,5,FALSE))</f>
        <v/>
      </c>
      <c r="E7649" s="117"/>
      <c r="F7649" s="95"/>
      <c r="G7649" s="96" t="str">
        <f>IF(E7649="","",VLOOKUP(E7649,[1]PROJECTES!$C$14:$G$5000,4,FALSE))</f>
        <v/>
      </c>
      <c r="H7649" s="118"/>
      <c r="I7649" s="97" t="str">
        <f>IF(H7649="","",VLOOKUP(H7649,BD!B$2:C$16,2,FALSE))</f>
        <v/>
      </c>
      <c r="J7649" s="98"/>
      <c r="K7649" s="135" t="str">
        <f t="shared" si="250"/>
        <v/>
      </c>
      <c r="L7649" s="99" t="str">
        <f t="shared" ca="1" si="251"/>
        <v>-</v>
      </c>
      <c r="M7649" s="93" t="str">
        <f>IF(E7649="","",VLOOKUP(E7649,[1]PROJECTES!$C$14:$Z$5000,21,FALSE))</f>
        <v/>
      </c>
      <c r="N7649" s="100"/>
      <c r="O7649" s="72" t="s">
        <v>229</v>
      </c>
      <c r="P7649" s="101"/>
      <c r="Q7649" s="132"/>
      <c r="R7649" s="102"/>
      <c r="S7649" s="91"/>
    </row>
    <row r="7650" spans="1:19" s="104" customFormat="1" ht="12.75" customHeight="1" x14ac:dyDescent="0.25">
      <c r="A7650" s="121"/>
      <c r="B7650" s="92" t="str">
        <f>IF(E7650="","",VLOOKUP(E7650,[1]PROJECTES!$C$14:$G$5000,2,FALSE))</f>
        <v/>
      </c>
      <c r="C7650" s="121"/>
      <c r="D7650" s="93" t="str">
        <f>IF(E7650="","",VLOOKUP(E7650,[1]PROJECTES!$C$14:$G$5000,5,FALSE))</f>
        <v/>
      </c>
      <c r="E7650" s="117"/>
      <c r="F7650" s="95"/>
      <c r="G7650" s="96" t="str">
        <f>IF(E7650="","",VLOOKUP(E7650,[1]PROJECTES!$C$14:$G$5000,4,FALSE))</f>
        <v/>
      </c>
      <c r="H7650" s="118"/>
      <c r="I7650" s="97" t="str">
        <f>IF(H7650="","",VLOOKUP(H7650,BD!B$2:C$16,2,FALSE))</f>
        <v/>
      </c>
      <c r="J7650" s="98"/>
      <c r="K7650" s="135" t="str">
        <f t="shared" si="250"/>
        <v/>
      </c>
      <c r="L7650" s="99" t="str">
        <f t="shared" ca="1" si="251"/>
        <v>-</v>
      </c>
      <c r="M7650" s="93" t="str">
        <f>IF(E7650="","",VLOOKUP(E7650,[1]PROJECTES!$C$14:$Z$5000,21,FALSE))</f>
        <v/>
      </c>
      <c r="N7650" s="100"/>
      <c r="O7650" s="72" t="s">
        <v>229</v>
      </c>
      <c r="P7650" s="101"/>
      <c r="Q7650" s="132"/>
      <c r="R7650" s="102"/>
      <c r="S7650" s="91"/>
    </row>
    <row r="7651" spans="1:19" s="104" customFormat="1" ht="12.75" customHeight="1" x14ac:dyDescent="0.25">
      <c r="A7651" s="121"/>
      <c r="B7651" s="92" t="str">
        <f>IF(E7651="","",VLOOKUP(E7651,[1]PROJECTES!$C$14:$G$5000,2,FALSE))</f>
        <v/>
      </c>
      <c r="C7651" s="121"/>
      <c r="D7651" s="93" t="str">
        <f>IF(E7651="","",VLOOKUP(E7651,[1]PROJECTES!$C$14:$G$5000,5,FALSE))</f>
        <v/>
      </c>
      <c r="E7651" s="117"/>
      <c r="F7651" s="95"/>
      <c r="G7651" s="96" t="str">
        <f>IF(E7651="","",VLOOKUP(E7651,[1]PROJECTES!$C$14:$G$5000,4,FALSE))</f>
        <v/>
      </c>
      <c r="H7651" s="118"/>
      <c r="I7651" s="97" t="str">
        <f>IF(H7651="","",VLOOKUP(H7651,BD!B$2:C$16,2,FALSE))</f>
        <v/>
      </c>
      <c r="J7651" s="98"/>
      <c r="K7651" s="135" t="str">
        <f t="shared" si="250"/>
        <v/>
      </c>
      <c r="L7651" s="99" t="str">
        <f t="shared" ca="1" si="251"/>
        <v>-</v>
      </c>
      <c r="M7651" s="93" t="str">
        <f>IF(E7651="","",VLOOKUP(E7651,[1]PROJECTES!$C$14:$Z$5000,21,FALSE))</f>
        <v/>
      </c>
      <c r="N7651" s="100"/>
      <c r="O7651" s="72" t="s">
        <v>229</v>
      </c>
      <c r="P7651" s="101"/>
      <c r="Q7651" s="132"/>
      <c r="R7651" s="102"/>
      <c r="S7651" s="91"/>
    </row>
    <row r="7652" spans="1:19" s="104" customFormat="1" ht="12.75" customHeight="1" x14ac:dyDescent="0.25">
      <c r="A7652" s="121"/>
      <c r="B7652" s="92" t="str">
        <f>IF(E7652="","",VLOOKUP(E7652,[1]PROJECTES!$C$14:$G$5000,2,FALSE))</f>
        <v/>
      </c>
      <c r="C7652" s="121"/>
      <c r="D7652" s="93" t="str">
        <f>IF(E7652="","",VLOOKUP(E7652,[1]PROJECTES!$C$14:$G$5000,5,FALSE))</f>
        <v/>
      </c>
      <c r="E7652" s="117"/>
      <c r="F7652" s="95"/>
      <c r="G7652" s="96" t="str">
        <f>IF(E7652="","",VLOOKUP(E7652,[1]PROJECTES!$C$14:$G$5000,4,FALSE))</f>
        <v/>
      </c>
      <c r="H7652" s="118"/>
      <c r="I7652" s="97" t="str">
        <f>IF(H7652="","",VLOOKUP(H7652,BD!B$2:C$16,2,FALSE))</f>
        <v/>
      </c>
      <c r="J7652" s="98"/>
      <c r="K7652" s="135" t="str">
        <f t="shared" si="250"/>
        <v/>
      </c>
      <c r="L7652" s="99" t="str">
        <f t="shared" ca="1" si="251"/>
        <v>-</v>
      </c>
      <c r="M7652" s="93" t="str">
        <f>IF(E7652="","",VLOOKUP(E7652,[1]PROJECTES!$C$14:$Z$5000,21,FALSE))</f>
        <v/>
      </c>
      <c r="N7652" s="100"/>
      <c r="O7652" s="72" t="s">
        <v>229</v>
      </c>
      <c r="P7652" s="101"/>
      <c r="Q7652" s="132"/>
      <c r="R7652" s="102"/>
      <c r="S7652" s="91"/>
    </row>
    <row r="7653" spans="1:19" s="104" customFormat="1" ht="12.75" customHeight="1" x14ac:dyDescent="0.25">
      <c r="A7653" s="121"/>
      <c r="B7653" s="92" t="str">
        <f>IF(E7653="","",VLOOKUP(E7653,[1]PROJECTES!$C$14:$G$5000,2,FALSE))</f>
        <v/>
      </c>
      <c r="C7653" s="121"/>
      <c r="D7653" s="93" t="str">
        <f>IF(E7653="","",VLOOKUP(E7653,[1]PROJECTES!$C$14:$G$5000,5,FALSE))</f>
        <v/>
      </c>
      <c r="E7653" s="117"/>
      <c r="F7653" s="95"/>
      <c r="G7653" s="96" t="str">
        <f>IF(E7653="","",VLOOKUP(E7653,[1]PROJECTES!$C$14:$G$5000,4,FALSE))</f>
        <v/>
      </c>
      <c r="H7653" s="118"/>
      <c r="I7653" s="97" t="str">
        <f>IF(H7653="","",VLOOKUP(H7653,BD!B$2:C$16,2,FALSE))</f>
        <v/>
      </c>
      <c r="J7653" s="98"/>
      <c r="K7653" s="135" t="str">
        <f t="shared" si="250"/>
        <v/>
      </c>
      <c r="L7653" s="99" t="str">
        <f t="shared" ca="1" si="251"/>
        <v>-</v>
      </c>
      <c r="M7653" s="93" t="str">
        <f>IF(E7653="","",VLOOKUP(E7653,[1]PROJECTES!$C$14:$Z$5000,21,FALSE))</f>
        <v/>
      </c>
      <c r="N7653" s="100"/>
      <c r="O7653" s="72" t="s">
        <v>229</v>
      </c>
      <c r="P7653" s="101"/>
      <c r="Q7653" s="132"/>
      <c r="R7653" s="102"/>
      <c r="S7653" s="91"/>
    </row>
    <row r="7654" spans="1:19" s="104" customFormat="1" ht="12.75" customHeight="1" x14ac:dyDescent="0.25">
      <c r="A7654" s="121"/>
      <c r="B7654" s="92" t="str">
        <f>IF(E7654="","",VLOOKUP(E7654,[1]PROJECTES!$C$14:$G$5000,2,FALSE))</f>
        <v/>
      </c>
      <c r="C7654" s="121"/>
      <c r="D7654" s="93" t="str">
        <f>IF(E7654="","",VLOOKUP(E7654,[1]PROJECTES!$C$14:$G$5000,5,FALSE))</f>
        <v/>
      </c>
      <c r="E7654" s="117"/>
      <c r="F7654" s="95"/>
      <c r="G7654" s="96" t="str">
        <f>IF(E7654="","",VLOOKUP(E7654,[1]PROJECTES!$C$14:$G$5000,4,FALSE))</f>
        <v/>
      </c>
      <c r="H7654" s="118"/>
      <c r="I7654" s="97" t="str">
        <f>IF(H7654="","",VLOOKUP(H7654,BD!B$2:C$16,2,FALSE))</f>
        <v/>
      </c>
      <c r="J7654" s="98"/>
      <c r="K7654" s="135" t="str">
        <f t="shared" si="250"/>
        <v/>
      </c>
      <c r="L7654" s="99" t="str">
        <f t="shared" ca="1" si="251"/>
        <v>-</v>
      </c>
      <c r="M7654" s="93" t="str">
        <f>IF(E7654="","",VLOOKUP(E7654,[1]PROJECTES!$C$14:$Z$5000,21,FALSE))</f>
        <v/>
      </c>
      <c r="N7654" s="100"/>
      <c r="O7654" s="72" t="s">
        <v>229</v>
      </c>
      <c r="P7654" s="101"/>
      <c r="Q7654" s="132"/>
      <c r="R7654" s="102"/>
      <c r="S7654" s="91"/>
    </row>
    <row r="7655" spans="1:19" s="104" customFormat="1" ht="12.75" customHeight="1" x14ac:dyDescent="0.25">
      <c r="A7655" s="121"/>
      <c r="B7655" s="92" t="str">
        <f>IF(E7655="","",VLOOKUP(E7655,[1]PROJECTES!$C$14:$G$5000,2,FALSE))</f>
        <v/>
      </c>
      <c r="C7655" s="121"/>
      <c r="D7655" s="93" t="str">
        <f>IF(E7655="","",VLOOKUP(E7655,[1]PROJECTES!$C$14:$G$5000,5,FALSE))</f>
        <v/>
      </c>
      <c r="E7655" s="117"/>
      <c r="F7655" s="95"/>
      <c r="G7655" s="96" t="str">
        <f>IF(E7655="","",VLOOKUP(E7655,[1]PROJECTES!$C$14:$G$5000,4,FALSE))</f>
        <v/>
      </c>
      <c r="H7655" s="118"/>
      <c r="I7655" s="97" t="str">
        <f>IF(H7655="","",VLOOKUP(H7655,BD!B$2:C$16,2,FALSE))</f>
        <v/>
      </c>
      <c r="J7655" s="98"/>
      <c r="K7655" s="135" t="str">
        <f t="shared" si="250"/>
        <v/>
      </c>
      <c r="L7655" s="99" t="str">
        <f t="shared" ca="1" si="251"/>
        <v>-</v>
      </c>
      <c r="M7655" s="93" t="str">
        <f>IF(E7655="","",VLOOKUP(E7655,[1]PROJECTES!$C$14:$Z$5000,21,FALSE))</f>
        <v/>
      </c>
      <c r="N7655" s="100"/>
      <c r="O7655" s="72" t="s">
        <v>229</v>
      </c>
      <c r="P7655" s="101"/>
      <c r="Q7655" s="132"/>
      <c r="R7655" s="102"/>
      <c r="S7655" s="91"/>
    </row>
    <row r="7656" spans="1:19" s="104" customFormat="1" ht="12.75" customHeight="1" x14ac:dyDescent="0.25">
      <c r="A7656" s="121"/>
      <c r="B7656" s="92" t="str">
        <f>IF(E7656="","",VLOOKUP(E7656,[1]PROJECTES!$C$14:$G$5000,2,FALSE))</f>
        <v/>
      </c>
      <c r="C7656" s="121"/>
      <c r="D7656" s="93" t="str">
        <f>IF(E7656="","",VLOOKUP(E7656,[1]PROJECTES!$C$14:$G$5000,5,FALSE))</f>
        <v/>
      </c>
      <c r="E7656" s="117"/>
      <c r="F7656" s="95"/>
      <c r="G7656" s="96" t="str">
        <f>IF(E7656="","",VLOOKUP(E7656,[1]PROJECTES!$C$14:$G$5000,4,FALSE))</f>
        <v/>
      </c>
      <c r="H7656" s="118"/>
      <c r="I7656" s="97" t="str">
        <f>IF(H7656="","",VLOOKUP(H7656,BD!B$2:C$16,2,FALSE))</f>
        <v/>
      </c>
      <c r="J7656" s="98"/>
      <c r="K7656" s="135" t="str">
        <f t="shared" si="250"/>
        <v/>
      </c>
      <c r="L7656" s="99" t="str">
        <f t="shared" ca="1" si="251"/>
        <v>-</v>
      </c>
      <c r="M7656" s="93" t="str">
        <f>IF(E7656="","",VLOOKUP(E7656,[1]PROJECTES!$C$14:$Z$5000,21,FALSE))</f>
        <v/>
      </c>
      <c r="N7656" s="100"/>
      <c r="O7656" s="72" t="s">
        <v>229</v>
      </c>
      <c r="P7656" s="101"/>
      <c r="Q7656" s="132"/>
      <c r="R7656" s="102"/>
      <c r="S7656" s="91"/>
    </row>
    <row r="7657" spans="1:19" s="104" customFormat="1" ht="12.75" customHeight="1" x14ac:dyDescent="0.25">
      <c r="A7657" s="121"/>
      <c r="B7657" s="92" t="str">
        <f>IF(E7657="","",VLOOKUP(E7657,[1]PROJECTES!$C$14:$G$5000,2,FALSE))</f>
        <v/>
      </c>
      <c r="C7657" s="121"/>
      <c r="D7657" s="93" t="str">
        <f>IF(E7657="","",VLOOKUP(E7657,[1]PROJECTES!$C$14:$G$5000,5,FALSE))</f>
        <v/>
      </c>
      <c r="E7657" s="117"/>
      <c r="F7657" s="95"/>
      <c r="G7657" s="96" t="str">
        <f>IF(E7657="","",VLOOKUP(E7657,[1]PROJECTES!$C$14:$G$5000,4,FALSE))</f>
        <v/>
      </c>
      <c r="H7657" s="118"/>
      <c r="I7657" s="97" t="str">
        <f>IF(H7657="","",VLOOKUP(H7657,BD!B$2:C$16,2,FALSE))</f>
        <v/>
      </c>
      <c r="J7657" s="98"/>
      <c r="K7657" s="135" t="str">
        <f t="shared" si="250"/>
        <v/>
      </c>
      <c r="L7657" s="99" t="str">
        <f t="shared" ca="1" si="251"/>
        <v>-</v>
      </c>
      <c r="M7657" s="93" t="str">
        <f>IF(E7657="","",VLOOKUP(E7657,[1]PROJECTES!$C$14:$Z$5000,21,FALSE))</f>
        <v/>
      </c>
      <c r="N7657" s="100"/>
      <c r="O7657" s="72" t="s">
        <v>229</v>
      </c>
      <c r="P7657" s="101"/>
      <c r="Q7657" s="132"/>
      <c r="R7657" s="102"/>
      <c r="S7657" s="91"/>
    </row>
    <row r="7658" spans="1:19" s="104" customFormat="1" ht="12.75" customHeight="1" x14ac:dyDescent="0.25">
      <c r="A7658" s="121"/>
      <c r="B7658" s="92" t="str">
        <f>IF(E7658="","",VLOOKUP(E7658,[1]PROJECTES!$C$14:$G$5000,2,FALSE))</f>
        <v/>
      </c>
      <c r="C7658" s="121"/>
      <c r="D7658" s="93" t="str">
        <f>IF(E7658="","",VLOOKUP(E7658,[1]PROJECTES!$C$14:$G$5000,5,FALSE))</f>
        <v/>
      </c>
      <c r="E7658" s="117"/>
      <c r="F7658" s="95"/>
      <c r="G7658" s="96" t="str">
        <f>IF(E7658="","",VLOOKUP(E7658,[1]PROJECTES!$C$14:$G$5000,4,FALSE))</f>
        <v/>
      </c>
      <c r="H7658" s="118"/>
      <c r="I7658" s="97" t="str">
        <f>IF(H7658="","",VLOOKUP(H7658,BD!B$2:C$16,2,FALSE))</f>
        <v/>
      </c>
      <c r="J7658" s="98"/>
      <c r="K7658" s="135" t="str">
        <f t="shared" si="250"/>
        <v/>
      </c>
      <c r="L7658" s="99" t="str">
        <f t="shared" ca="1" si="251"/>
        <v>-</v>
      </c>
      <c r="M7658" s="93" t="str">
        <f>IF(E7658="","",VLOOKUP(E7658,[1]PROJECTES!$C$14:$Z$5000,21,FALSE))</f>
        <v/>
      </c>
      <c r="N7658" s="100"/>
      <c r="O7658" s="72" t="s">
        <v>229</v>
      </c>
      <c r="P7658" s="101"/>
      <c r="Q7658" s="132"/>
      <c r="R7658" s="102"/>
      <c r="S7658" s="91"/>
    </row>
    <row r="7659" spans="1:19" s="104" customFormat="1" ht="12.75" customHeight="1" x14ac:dyDescent="0.25">
      <c r="A7659" s="121"/>
      <c r="B7659" s="92" t="str">
        <f>IF(E7659="","",VLOOKUP(E7659,[1]PROJECTES!$C$14:$G$5000,2,FALSE))</f>
        <v/>
      </c>
      <c r="C7659" s="121"/>
      <c r="D7659" s="93" t="str">
        <f>IF(E7659="","",VLOOKUP(E7659,[1]PROJECTES!$C$14:$G$5000,5,FALSE))</f>
        <v/>
      </c>
      <c r="E7659" s="117"/>
      <c r="F7659" s="95"/>
      <c r="G7659" s="96" t="str">
        <f>IF(E7659="","",VLOOKUP(E7659,[1]PROJECTES!$C$14:$G$5000,4,FALSE))</f>
        <v/>
      </c>
      <c r="H7659" s="118"/>
      <c r="I7659" s="97" t="str">
        <f>IF(H7659="","",VLOOKUP(H7659,BD!B$2:C$16,2,FALSE))</f>
        <v/>
      </c>
      <c r="J7659" s="98"/>
      <c r="K7659" s="135" t="str">
        <f t="shared" si="250"/>
        <v/>
      </c>
      <c r="L7659" s="99" t="str">
        <f t="shared" ca="1" si="251"/>
        <v>-</v>
      </c>
      <c r="M7659" s="93" t="str">
        <f>IF(E7659="","",VLOOKUP(E7659,[1]PROJECTES!$C$14:$Z$5000,21,FALSE))</f>
        <v/>
      </c>
      <c r="N7659" s="100"/>
      <c r="O7659" s="72" t="s">
        <v>229</v>
      </c>
      <c r="P7659" s="101"/>
      <c r="Q7659" s="132"/>
      <c r="R7659" s="102"/>
      <c r="S7659" s="91"/>
    </row>
    <row r="7660" spans="1:19" s="104" customFormat="1" ht="12.75" customHeight="1" x14ac:dyDescent="0.25">
      <c r="A7660" s="121"/>
      <c r="B7660" s="92" t="str">
        <f>IF(E7660="","",VLOOKUP(E7660,[1]PROJECTES!$C$14:$G$5000,2,FALSE))</f>
        <v/>
      </c>
      <c r="C7660" s="121"/>
      <c r="D7660" s="93" t="str">
        <f>IF(E7660="","",VLOOKUP(E7660,[1]PROJECTES!$C$14:$G$5000,5,FALSE))</f>
        <v/>
      </c>
      <c r="E7660" s="117"/>
      <c r="F7660" s="95"/>
      <c r="G7660" s="96" t="str">
        <f>IF(E7660="","",VLOOKUP(E7660,[1]PROJECTES!$C$14:$G$5000,4,FALSE))</f>
        <v/>
      </c>
      <c r="H7660" s="118"/>
      <c r="I7660" s="97" t="str">
        <f>IF(H7660="","",VLOOKUP(H7660,BD!B$2:C$16,2,FALSE))</f>
        <v/>
      </c>
      <c r="J7660" s="98"/>
      <c r="K7660" s="135" t="str">
        <f t="shared" ref="K7660:K7723" si="252">IF(J7660="","",WEEKNUM(J7660,2)-0)</f>
        <v/>
      </c>
      <c r="L7660" s="99" t="str">
        <f t="shared" ref="L7660:L7723" ca="1" si="253">IF(M7660="","-",IF(G7660="TA","-",+M7660-TODAY()))</f>
        <v>-</v>
      </c>
      <c r="M7660" s="93" t="str">
        <f>IF(E7660="","",VLOOKUP(E7660,[1]PROJECTES!$C$14:$Z$5000,21,FALSE))</f>
        <v/>
      </c>
      <c r="N7660" s="100"/>
      <c r="O7660" s="72" t="s">
        <v>229</v>
      </c>
      <c r="P7660" s="101"/>
      <c r="Q7660" s="132"/>
      <c r="R7660" s="102"/>
      <c r="S7660" s="91"/>
    </row>
    <row r="7661" spans="1:19" s="104" customFormat="1" ht="12.75" customHeight="1" x14ac:dyDescent="0.25">
      <c r="A7661" s="121"/>
      <c r="B7661" s="92" t="str">
        <f>IF(E7661="","",VLOOKUP(E7661,[1]PROJECTES!$C$14:$G$5000,2,FALSE))</f>
        <v/>
      </c>
      <c r="C7661" s="121"/>
      <c r="D7661" s="93" t="str">
        <f>IF(E7661="","",VLOOKUP(E7661,[1]PROJECTES!$C$14:$G$5000,5,FALSE))</f>
        <v/>
      </c>
      <c r="E7661" s="117"/>
      <c r="F7661" s="95"/>
      <c r="G7661" s="96" t="str">
        <f>IF(E7661="","",VLOOKUP(E7661,[1]PROJECTES!$C$14:$G$5000,4,FALSE))</f>
        <v/>
      </c>
      <c r="H7661" s="118"/>
      <c r="I7661" s="97" t="str">
        <f>IF(H7661="","",VLOOKUP(H7661,BD!B$2:C$16,2,FALSE))</f>
        <v/>
      </c>
      <c r="J7661" s="98"/>
      <c r="K7661" s="135" t="str">
        <f t="shared" si="252"/>
        <v/>
      </c>
      <c r="L7661" s="99" t="str">
        <f t="shared" ca="1" si="253"/>
        <v>-</v>
      </c>
      <c r="M7661" s="93" t="str">
        <f>IF(E7661="","",VLOOKUP(E7661,[1]PROJECTES!$C$14:$Z$5000,21,FALSE))</f>
        <v/>
      </c>
      <c r="N7661" s="100"/>
      <c r="O7661" s="72" t="s">
        <v>229</v>
      </c>
      <c r="P7661" s="101"/>
      <c r="Q7661" s="132"/>
      <c r="R7661" s="102"/>
      <c r="S7661" s="91"/>
    </row>
    <row r="7662" spans="1:19" s="104" customFormat="1" ht="12.75" customHeight="1" x14ac:dyDescent="0.25">
      <c r="A7662" s="121"/>
      <c r="B7662" s="92" t="str">
        <f>IF(E7662="","",VLOOKUP(E7662,[1]PROJECTES!$C$14:$G$5000,2,FALSE))</f>
        <v/>
      </c>
      <c r="C7662" s="121"/>
      <c r="D7662" s="93" t="str">
        <f>IF(E7662="","",VLOOKUP(E7662,[1]PROJECTES!$C$14:$G$5000,5,FALSE))</f>
        <v/>
      </c>
      <c r="E7662" s="117"/>
      <c r="F7662" s="95"/>
      <c r="G7662" s="96" t="str">
        <f>IF(E7662="","",VLOOKUP(E7662,[1]PROJECTES!$C$14:$G$5000,4,FALSE))</f>
        <v/>
      </c>
      <c r="H7662" s="118"/>
      <c r="I7662" s="97" t="str">
        <f>IF(H7662="","",VLOOKUP(H7662,BD!B$2:C$16,2,FALSE))</f>
        <v/>
      </c>
      <c r="J7662" s="98"/>
      <c r="K7662" s="135" t="str">
        <f t="shared" si="252"/>
        <v/>
      </c>
      <c r="L7662" s="99" t="str">
        <f t="shared" ca="1" si="253"/>
        <v>-</v>
      </c>
      <c r="M7662" s="93" t="str">
        <f>IF(E7662="","",VLOOKUP(E7662,[1]PROJECTES!$C$14:$Z$5000,21,FALSE))</f>
        <v/>
      </c>
      <c r="N7662" s="100"/>
      <c r="O7662" s="72" t="s">
        <v>229</v>
      </c>
      <c r="P7662" s="101"/>
      <c r="Q7662" s="132"/>
      <c r="R7662" s="102"/>
      <c r="S7662" s="91"/>
    </row>
    <row r="7663" spans="1:19" s="104" customFormat="1" ht="12.75" customHeight="1" x14ac:dyDescent="0.25">
      <c r="A7663" s="121"/>
      <c r="B7663" s="92" t="str">
        <f>IF(E7663="","",VLOOKUP(E7663,[1]PROJECTES!$C$14:$G$5000,2,FALSE))</f>
        <v/>
      </c>
      <c r="C7663" s="121"/>
      <c r="D7663" s="93" t="str">
        <f>IF(E7663="","",VLOOKUP(E7663,[1]PROJECTES!$C$14:$G$5000,5,FALSE))</f>
        <v/>
      </c>
      <c r="E7663" s="117"/>
      <c r="F7663" s="95"/>
      <c r="G7663" s="96" t="str">
        <f>IF(E7663="","",VLOOKUP(E7663,[1]PROJECTES!$C$14:$G$5000,4,FALSE))</f>
        <v/>
      </c>
      <c r="H7663" s="118"/>
      <c r="I7663" s="97" t="str">
        <f>IF(H7663="","",VLOOKUP(H7663,BD!B$2:C$16,2,FALSE))</f>
        <v/>
      </c>
      <c r="J7663" s="98"/>
      <c r="K7663" s="135" t="str">
        <f t="shared" si="252"/>
        <v/>
      </c>
      <c r="L7663" s="99" t="str">
        <f t="shared" ca="1" si="253"/>
        <v>-</v>
      </c>
      <c r="M7663" s="93" t="str">
        <f>IF(E7663="","",VLOOKUP(E7663,[1]PROJECTES!$C$14:$Z$5000,21,FALSE))</f>
        <v/>
      </c>
      <c r="N7663" s="100"/>
      <c r="O7663" s="72" t="s">
        <v>229</v>
      </c>
      <c r="P7663" s="101"/>
      <c r="Q7663" s="132"/>
      <c r="R7663" s="102"/>
      <c r="S7663" s="91"/>
    </row>
    <row r="7664" spans="1:19" s="104" customFormat="1" ht="12.75" customHeight="1" x14ac:dyDescent="0.25">
      <c r="A7664" s="121"/>
      <c r="B7664" s="92" t="str">
        <f>IF(E7664="","",VLOOKUP(E7664,[1]PROJECTES!$C$14:$G$5000,2,FALSE))</f>
        <v/>
      </c>
      <c r="C7664" s="121"/>
      <c r="D7664" s="93" t="str">
        <f>IF(E7664="","",VLOOKUP(E7664,[1]PROJECTES!$C$14:$G$5000,5,FALSE))</f>
        <v/>
      </c>
      <c r="E7664" s="117"/>
      <c r="F7664" s="95"/>
      <c r="G7664" s="96" t="str">
        <f>IF(E7664="","",VLOOKUP(E7664,[1]PROJECTES!$C$14:$G$5000,4,FALSE))</f>
        <v/>
      </c>
      <c r="H7664" s="118"/>
      <c r="I7664" s="97" t="str">
        <f>IF(H7664="","",VLOOKUP(H7664,BD!B$2:C$16,2,FALSE))</f>
        <v/>
      </c>
      <c r="J7664" s="98"/>
      <c r="K7664" s="135" t="str">
        <f t="shared" si="252"/>
        <v/>
      </c>
      <c r="L7664" s="99" t="str">
        <f t="shared" ca="1" si="253"/>
        <v>-</v>
      </c>
      <c r="M7664" s="93" t="str">
        <f>IF(E7664="","",VLOOKUP(E7664,[1]PROJECTES!$C$14:$Z$5000,21,FALSE))</f>
        <v/>
      </c>
      <c r="N7664" s="100"/>
      <c r="O7664" s="72" t="s">
        <v>229</v>
      </c>
      <c r="P7664" s="101"/>
      <c r="Q7664" s="132"/>
      <c r="R7664" s="102"/>
      <c r="S7664" s="91"/>
    </row>
    <row r="7665" spans="1:19" s="104" customFormat="1" ht="12.75" customHeight="1" x14ac:dyDescent="0.25">
      <c r="A7665" s="121"/>
      <c r="B7665" s="92" t="str">
        <f>IF(E7665="","",VLOOKUP(E7665,[1]PROJECTES!$C$14:$G$5000,2,FALSE))</f>
        <v/>
      </c>
      <c r="C7665" s="121"/>
      <c r="D7665" s="93" t="str">
        <f>IF(E7665="","",VLOOKUP(E7665,[1]PROJECTES!$C$14:$G$5000,5,FALSE))</f>
        <v/>
      </c>
      <c r="E7665" s="117"/>
      <c r="F7665" s="95"/>
      <c r="G7665" s="96" t="str">
        <f>IF(E7665="","",VLOOKUP(E7665,[1]PROJECTES!$C$14:$G$5000,4,FALSE))</f>
        <v/>
      </c>
      <c r="H7665" s="118"/>
      <c r="I7665" s="97" t="str">
        <f>IF(H7665="","",VLOOKUP(H7665,BD!B$2:C$16,2,FALSE))</f>
        <v/>
      </c>
      <c r="J7665" s="98"/>
      <c r="K7665" s="135" t="str">
        <f t="shared" si="252"/>
        <v/>
      </c>
      <c r="L7665" s="99" t="str">
        <f t="shared" ca="1" si="253"/>
        <v>-</v>
      </c>
      <c r="M7665" s="93" t="str">
        <f>IF(E7665="","",VLOOKUP(E7665,[1]PROJECTES!$C$14:$Z$5000,21,FALSE))</f>
        <v/>
      </c>
      <c r="N7665" s="100"/>
      <c r="O7665" s="72" t="s">
        <v>229</v>
      </c>
      <c r="P7665" s="101"/>
      <c r="Q7665" s="132"/>
      <c r="R7665" s="102"/>
      <c r="S7665" s="91"/>
    </row>
    <row r="7666" spans="1:19" s="104" customFormat="1" ht="12.75" customHeight="1" x14ac:dyDescent="0.25">
      <c r="A7666" s="121"/>
      <c r="B7666" s="92" t="str">
        <f>IF(E7666="","",VLOOKUP(E7666,[1]PROJECTES!$C$14:$G$5000,2,FALSE))</f>
        <v/>
      </c>
      <c r="C7666" s="121"/>
      <c r="D7666" s="93" t="str">
        <f>IF(E7666="","",VLOOKUP(E7666,[1]PROJECTES!$C$14:$G$5000,5,FALSE))</f>
        <v/>
      </c>
      <c r="E7666" s="117"/>
      <c r="F7666" s="95"/>
      <c r="G7666" s="96" t="str">
        <f>IF(E7666="","",VLOOKUP(E7666,[1]PROJECTES!$C$14:$G$5000,4,FALSE))</f>
        <v/>
      </c>
      <c r="H7666" s="118"/>
      <c r="I7666" s="97" t="str">
        <f>IF(H7666="","",VLOOKUP(H7666,BD!B$2:C$16,2,FALSE))</f>
        <v/>
      </c>
      <c r="J7666" s="98"/>
      <c r="K7666" s="135" t="str">
        <f t="shared" si="252"/>
        <v/>
      </c>
      <c r="L7666" s="99" t="str">
        <f t="shared" ca="1" si="253"/>
        <v>-</v>
      </c>
      <c r="M7666" s="93" t="str">
        <f>IF(E7666="","",VLOOKUP(E7666,[1]PROJECTES!$C$14:$Z$5000,21,FALSE))</f>
        <v/>
      </c>
      <c r="N7666" s="100"/>
      <c r="O7666" s="72" t="s">
        <v>229</v>
      </c>
      <c r="P7666" s="101"/>
      <c r="Q7666" s="132"/>
      <c r="R7666" s="102"/>
      <c r="S7666" s="91"/>
    </row>
    <row r="7667" spans="1:19" s="104" customFormat="1" ht="12.75" customHeight="1" x14ac:dyDescent="0.25">
      <c r="A7667" s="121"/>
      <c r="B7667" s="92" t="str">
        <f>IF(E7667="","",VLOOKUP(E7667,[1]PROJECTES!$C$14:$G$5000,2,FALSE))</f>
        <v/>
      </c>
      <c r="C7667" s="121"/>
      <c r="D7667" s="93" t="str">
        <f>IF(E7667="","",VLOOKUP(E7667,[1]PROJECTES!$C$14:$G$5000,5,FALSE))</f>
        <v/>
      </c>
      <c r="E7667" s="117"/>
      <c r="F7667" s="95"/>
      <c r="G7667" s="96" t="str">
        <f>IF(E7667="","",VLOOKUP(E7667,[1]PROJECTES!$C$14:$G$5000,4,FALSE))</f>
        <v/>
      </c>
      <c r="H7667" s="118"/>
      <c r="I7667" s="97" t="str">
        <f>IF(H7667="","",VLOOKUP(H7667,BD!B$2:C$16,2,FALSE))</f>
        <v/>
      </c>
      <c r="J7667" s="98"/>
      <c r="K7667" s="135" t="str">
        <f t="shared" si="252"/>
        <v/>
      </c>
      <c r="L7667" s="99" t="str">
        <f t="shared" ca="1" si="253"/>
        <v>-</v>
      </c>
      <c r="M7667" s="93" t="str">
        <f>IF(E7667="","",VLOOKUP(E7667,[1]PROJECTES!$C$14:$Z$5000,21,FALSE))</f>
        <v/>
      </c>
      <c r="N7667" s="100"/>
      <c r="O7667" s="72" t="s">
        <v>229</v>
      </c>
      <c r="P7667" s="101"/>
      <c r="Q7667" s="132"/>
      <c r="R7667" s="102"/>
      <c r="S7667" s="91"/>
    </row>
    <row r="7668" spans="1:19" s="104" customFormat="1" ht="12.75" customHeight="1" x14ac:dyDescent="0.25">
      <c r="A7668" s="121"/>
      <c r="B7668" s="92" t="str">
        <f>IF(E7668="","",VLOOKUP(E7668,[1]PROJECTES!$C$14:$G$5000,2,FALSE))</f>
        <v/>
      </c>
      <c r="C7668" s="121"/>
      <c r="D7668" s="93" t="str">
        <f>IF(E7668="","",VLOOKUP(E7668,[1]PROJECTES!$C$14:$G$5000,5,FALSE))</f>
        <v/>
      </c>
      <c r="E7668" s="117"/>
      <c r="F7668" s="95"/>
      <c r="G7668" s="96" t="str">
        <f>IF(E7668="","",VLOOKUP(E7668,[1]PROJECTES!$C$14:$G$5000,4,FALSE))</f>
        <v/>
      </c>
      <c r="H7668" s="118"/>
      <c r="I7668" s="97" t="str">
        <f>IF(H7668="","",VLOOKUP(H7668,BD!B$2:C$16,2,FALSE))</f>
        <v/>
      </c>
      <c r="J7668" s="98"/>
      <c r="K7668" s="135" t="str">
        <f t="shared" si="252"/>
        <v/>
      </c>
      <c r="L7668" s="99" t="str">
        <f t="shared" ca="1" si="253"/>
        <v>-</v>
      </c>
      <c r="M7668" s="93" t="str">
        <f>IF(E7668="","",VLOOKUP(E7668,[1]PROJECTES!$C$14:$Z$5000,21,FALSE))</f>
        <v/>
      </c>
      <c r="N7668" s="100"/>
      <c r="O7668" s="72" t="s">
        <v>229</v>
      </c>
      <c r="P7668" s="101"/>
      <c r="Q7668" s="132"/>
      <c r="R7668" s="102"/>
      <c r="S7668" s="91"/>
    </row>
    <row r="7669" spans="1:19" s="104" customFormat="1" ht="12.75" customHeight="1" x14ac:dyDescent="0.25">
      <c r="A7669" s="121"/>
      <c r="B7669" s="92" t="str">
        <f>IF(E7669="","",VLOOKUP(E7669,[1]PROJECTES!$C$14:$G$5000,2,FALSE))</f>
        <v/>
      </c>
      <c r="C7669" s="121"/>
      <c r="D7669" s="93" t="str">
        <f>IF(E7669="","",VLOOKUP(E7669,[1]PROJECTES!$C$14:$G$5000,5,FALSE))</f>
        <v/>
      </c>
      <c r="E7669" s="117"/>
      <c r="F7669" s="95"/>
      <c r="G7669" s="96" t="str">
        <f>IF(E7669="","",VLOOKUP(E7669,[1]PROJECTES!$C$14:$G$5000,4,FALSE))</f>
        <v/>
      </c>
      <c r="H7669" s="118"/>
      <c r="I7669" s="97" t="str">
        <f>IF(H7669="","",VLOOKUP(H7669,BD!B$2:C$16,2,FALSE))</f>
        <v/>
      </c>
      <c r="J7669" s="98"/>
      <c r="K7669" s="135" t="str">
        <f t="shared" si="252"/>
        <v/>
      </c>
      <c r="L7669" s="99" t="str">
        <f t="shared" ca="1" si="253"/>
        <v>-</v>
      </c>
      <c r="M7669" s="93" t="str">
        <f>IF(E7669="","",VLOOKUP(E7669,[1]PROJECTES!$C$14:$Z$5000,21,FALSE))</f>
        <v/>
      </c>
      <c r="N7669" s="100"/>
      <c r="O7669" s="72" t="s">
        <v>229</v>
      </c>
      <c r="P7669" s="101"/>
      <c r="Q7669" s="132"/>
      <c r="R7669" s="102"/>
      <c r="S7669" s="91"/>
    </row>
    <row r="7670" spans="1:19" s="104" customFormat="1" ht="12.75" customHeight="1" x14ac:dyDescent="0.25">
      <c r="A7670" s="121"/>
      <c r="B7670" s="92" t="str">
        <f>IF(E7670="","",VLOOKUP(E7670,[1]PROJECTES!$C$14:$G$5000,2,FALSE))</f>
        <v/>
      </c>
      <c r="C7670" s="121"/>
      <c r="D7670" s="93" t="str">
        <f>IF(E7670="","",VLOOKUP(E7670,[1]PROJECTES!$C$14:$G$5000,5,FALSE))</f>
        <v/>
      </c>
      <c r="E7670" s="117"/>
      <c r="F7670" s="95"/>
      <c r="G7670" s="96" t="str">
        <f>IF(E7670="","",VLOOKUP(E7670,[1]PROJECTES!$C$14:$G$5000,4,FALSE))</f>
        <v/>
      </c>
      <c r="H7670" s="118"/>
      <c r="I7670" s="97" t="str">
        <f>IF(H7670="","",VLOOKUP(H7670,BD!B$2:C$16,2,FALSE))</f>
        <v/>
      </c>
      <c r="J7670" s="98"/>
      <c r="K7670" s="135" t="str">
        <f t="shared" si="252"/>
        <v/>
      </c>
      <c r="L7670" s="99" t="str">
        <f t="shared" ca="1" si="253"/>
        <v>-</v>
      </c>
      <c r="M7670" s="93" t="str">
        <f>IF(E7670="","",VLOOKUP(E7670,[1]PROJECTES!$C$14:$Z$5000,21,FALSE))</f>
        <v/>
      </c>
      <c r="N7670" s="100"/>
      <c r="O7670" s="72" t="s">
        <v>229</v>
      </c>
      <c r="P7670" s="101"/>
      <c r="Q7670" s="132"/>
      <c r="R7670" s="102"/>
      <c r="S7670" s="91"/>
    </row>
    <row r="7671" spans="1:19" s="104" customFormat="1" ht="12.75" customHeight="1" x14ac:dyDescent="0.25">
      <c r="A7671" s="121"/>
      <c r="B7671" s="92" t="str">
        <f>IF(E7671="","",VLOOKUP(E7671,[1]PROJECTES!$C$14:$G$5000,2,FALSE))</f>
        <v/>
      </c>
      <c r="C7671" s="121"/>
      <c r="D7671" s="93" t="str">
        <f>IF(E7671="","",VLOOKUP(E7671,[1]PROJECTES!$C$14:$G$5000,5,FALSE))</f>
        <v/>
      </c>
      <c r="E7671" s="117"/>
      <c r="F7671" s="95"/>
      <c r="G7671" s="96" t="str">
        <f>IF(E7671="","",VLOOKUP(E7671,[1]PROJECTES!$C$14:$G$5000,4,FALSE))</f>
        <v/>
      </c>
      <c r="H7671" s="118"/>
      <c r="I7671" s="97" t="str">
        <f>IF(H7671="","",VLOOKUP(H7671,BD!B$2:C$16,2,FALSE))</f>
        <v/>
      </c>
      <c r="J7671" s="98"/>
      <c r="K7671" s="135" t="str">
        <f t="shared" si="252"/>
        <v/>
      </c>
      <c r="L7671" s="99" t="str">
        <f t="shared" ca="1" si="253"/>
        <v>-</v>
      </c>
      <c r="M7671" s="93" t="str">
        <f>IF(E7671="","",VLOOKUP(E7671,[1]PROJECTES!$C$14:$Z$5000,21,FALSE))</f>
        <v/>
      </c>
      <c r="N7671" s="100"/>
      <c r="O7671" s="72" t="s">
        <v>229</v>
      </c>
      <c r="P7671" s="101"/>
      <c r="Q7671" s="132"/>
      <c r="R7671" s="102"/>
      <c r="S7671" s="91"/>
    </row>
    <row r="7672" spans="1:19" s="104" customFormat="1" ht="12.75" customHeight="1" x14ac:dyDescent="0.25">
      <c r="A7672" s="121"/>
      <c r="B7672" s="92" t="str">
        <f>IF(E7672="","",VLOOKUP(E7672,[1]PROJECTES!$C$14:$G$5000,2,FALSE))</f>
        <v/>
      </c>
      <c r="C7672" s="121"/>
      <c r="D7672" s="93" t="str">
        <f>IF(E7672="","",VLOOKUP(E7672,[1]PROJECTES!$C$14:$G$5000,5,FALSE))</f>
        <v/>
      </c>
      <c r="E7672" s="117"/>
      <c r="F7672" s="95"/>
      <c r="G7672" s="96" t="str">
        <f>IF(E7672="","",VLOOKUP(E7672,[1]PROJECTES!$C$14:$G$5000,4,FALSE))</f>
        <v/>
      </c>
      <c r="H7672" s="118"/>
      <c r="I7672" s="97" t="str">
        <f>IF(H7672="","",VLOOKUP(H7672,BD!B$2:C$16,2,FALSE))</f>
        <v/>
      </c>
      <c r="J7672" s="98"/>
      <c r="K7672" s="135" t="str">
        <f t="shared" si="252"/>
        <v/>
      </c>
      <c r="L7672" s="99" t="str">
        <f t="shared" ca="1" si="253"/>
        <v>-</v>
      </c>
      <c r="M7672" s="93" t="str">
        <f>IF(E7672="","",VLOOKUP(E7672,[1]PROJECTES!$C$14:$Z$5000,21,FALSE))</f>
        <v/>
      </c>
      <c r="N7672" s="100"/>
      <c r="O7672" s="72" t="s">
        <v>229</v>
      </c>
      <c r="P7672" s="101"/>
      <c r="Q7672" s="132"/>
      <c r="R7672" s="102"/>
      <c r="S7672" s="91"/>
    </row>
    <row r="7673" spans="1:19" s="104" customFormat="1" ht="12.75" customHeight="1" x14ac:dyDescent="0.25">
      <c r="A7673" s="121"/>
      <c r="B7673" s="92" t="str">
        <f>IF(E7673="","",VLOOKUP(E7673,[1]PROJECTES!$C$14:$G$5000,2,FALSE))</f>
        <v/>
      </c>
      <c r="C7673" s="121"/>
      <c r="D7673" s="93" t="str">
        <f>IF(E7673="","",VLOOKUP(E7673,[1]PROJECTES!$C$14:$G$5000,5,FALSE))</f>
        <v/>
      </c>
      <c r="E7673" s="117"/>
      <c r="F7673" s="95"/>
      <c r="G7673" s="96" t="str">
        <f>IF(E7673="","",VLOOKUP(E7673,[1]PROJECTES!$C$14:$G$5000,4,FALSE))</f>
        <v/>
      </c>
      <c r="H7673" s="118"/>
      <c r="I7673" s="97" t="str">
        <f>IF(H7673="","",VLOOKUP(H7673,BD!B$2:C$16,2,FALSE))</f>
        <v/>
      </c>
      <c r="J7673" s="98"/>
      <c r="K7673" s="135" t="str">
        <f t="shared" si="252"/>
        <v/>
      </c>
      <c r="L7673" s="99" t="str">
        <f t="shared" ca="1" si="253"/>
        <v>-</v>
      </c>
      <c r="M7673" s="93" t="str">
        <f>IF(E7673="","",VLOOKUP(E7673,[1]PROJECTES!$C$14:$Z$5000,21,FALSE))</f>
        <v/>
      </c>
      <c r="N7673" s="100"/>
      <c r="O7673" s="72" t="s">
        <v>229</v>
      </c>
      <c r="P7673" s="101"/>
      <c r="Q7673" s="132"/>
      <c r="R7673" s="102"/>
      <c r="S7673" s="91"/>
    </row>
    <row r="7674" spans="1:19" s="104" customFormat="1" ht="12.75" customHeight="1" x14ac:dyDescent="0.25">
      <c r="A7674" s="121"/>
      <c r="B7674" s="92" t="str">
        <f>IF(E7674="","",VLOOKUP(E7674,[1]PROJECTES!$C$14:$G$5000,2,FALSE))</f>
        <v/>
      </c>
      <c r="C7674" s="121"/>
      <c r="D7674" s="93" t="str">
        <f>IF(E7674="","",VLOOKUP(E7674,[1]PROJECTES!$C$14:$G$5000,5,FALSE))</f>
        <v/>
      </c>
      <c r="E7674" s="117"/>
      <c r="F7674" s="95"/>
      <c r="G7674" s="96" t="str">
        <f>IF(E7674="","",VLOOKUP(E7674,[1]PROJECTES!$C$14:$G$5000,4,FALSE))</f>
        <v/>
      </c>
      <c r="H7674" s="118"/>
      <c r="I7674" s="97" t="str">
        <f>IF(H7674="","",VLOOKUP(H7674,BD!B$2:C$16,2,FALSE))</f>
        <v/>
      </c>
      <c r="J7674" s="98"/>
      <c r="K7674" s="135" t="str">
        <f t="shared" si="252"/>
        <v/>
      </c>
      <c r="L7674" s="99" t="str">
        <f t="shared" ca="1" si="253"/>
        <v>-</v>
      </c>
      <c r="M7674" s="93" t="str">
        <f>IF(E7674="","",VLOOKUP(E7674,[1]PROJECTES!$C$14:$Z$5000,21,FALSE))</f>
        <v/>
      </c>
      <c r="N7674" s="100"/>
      <c r="O7674" s="72" t="s">
        <v>229</v>
      </c>
      <c r="P7674" s="101"/>
      <c r="Q7674" s="132"/>
      <c r="R7674" s="102"/>
      <c r="S7674" s="91"/>
    </row>
    <row r="7675" spans="1:19" s="104" customFormat="1" ht="12.75" customHeight="1" x14ac:dyDescent="0.25">
      <c r="A7675" s="121"/>
      <c r="B7675" s="92" t="str">
        <f>IF(E7675="","",VLOOKUP(E7675,[1]PROJECTES!$C$14:$G$5000,2,FALSE))</f>
        <v/>
      </c>
      <c r="C7675" s="121"/>
      <c r="D7675" s="93" t="str">
        <f>IF(E7675="","",VLOOKUP(E7675,[1]PROJECTES!$C$14:$G$5000,5,FALSE))</f>
        <v/>
      </c>
      <c r="E7675" s="117"/>
      <c r="F7675" s="95"/>
      <c r="G7675" s="96" t="str">
        <f>IF(E7675="","",VLOOKUP(E7675,[1]PROJECTES!$C$14:$G$5000,4,FALSE))</f>
        <v/>
      </c>
      <c r="H7675" s="118"/>
      <c r="I7675" s="97" t="str">
        <f>IF(H7675="","",VLOOKUP(H7675,BD!B$2:C$16,2,FALSE))</f>
        <v/>
      </c>
      <c r="J7675" s="98"/>
      <c r="K7675" s="135" t="str">
        <f t="shared" si="252"/>
        <v/>
      </c>
      <c r="L7675" s="99" t="str">
        <f t="shared" ca="1" si="253"/>
        <v>-</v>
      </c>
      <c r="M7675" s="93" t="str">
        <f>IF(E7675="","",VLOOKUP(E7675,[1]PROJECTES!$C$14:$Z$5000,21,FALSE))</f>
        <v/>
      </c>
      <c r="N7675" s="100"/>
      <c r="O7675" s="72" t="s">
        <v>229</v>
      </c>
      <c r="P7675" s="101"/>
      <c r="Q7675" s="132"/>
      <c r="R7675" s="102"/>
      <c r="S7675" s="91"/>
    </row>
    <row r="7676" spans="1:19" s="104" customFormat="1" ht="12.75" customHeight="1" x14ac:dyDescent="0.25">
      <c r="A7676" s="121"/>
      <c r="B7676" s="92" t="str">
        <f>IF(E7676="","",VLOOKUP(E7676,[1]PROJECTES!$C$14:$G$5000,2,FALSE))</f>
        <v/>
      </c>
      <c r="C7676" s="121"/>
      <c r="D7676" s="93" t="str">
        <f>IF(E7676="","",VLOOKUP(E7676,[1]PROJECTES!$C$14:$G$5000,5,FALSE))</f>
        <v/>
      </c>
      <c r="E7676" s="117"/>
      <c r="F7676" s="95"/>
      <c r="G7676" s="96" t="str">
        <f>IF(E7676="","",VLOOKUP(E7676,[1]PROJECTES!$C$14:$G$5000,4,FALSE))</f>
        <v/>
      </c>
      <c r="H7676" s="118"/>
      <c r="I7676" s="97" t="str">
        <f>IF(H7676="","",VLOOKUP(H7676,BD!B$2:C$16,2,FALSE))</f>
        <v/>
      </c>
      <c r="J7676" s="98"/>
      <c r="K7676" s="135" t="str">
        <f t="shared" si="252"/>
        <v/>
      </c>
      <c r="L7676" s="99" t="str">
        <f t="shared" ca="1" si="253"/>
        <v>-</v>
      </c>
      <c r="M7676" s="93" t="str">
        <f>IF(E7676="","",VLOOKUP(E7676,[1]PROJECTES!$C$14:$Z$5000,21,FALSE))</f>
        <v/>
      </c>
      <c r="N7676" s="100"/>
      <c r="O7676" s="72" t="s">
        <v>229</v>
      </c>
      <c r="P7676" s="101"/>
      <c r="Q7676" s="132"/>
      <c r="R7676" s="102"/>
      <c r="S7676" s="91"/>
    </row>
    <row r="7677" spans="1:19" s="104" customFormat="1" ht="12.75" customHeight="1" x14ac:dyDescent="0.25">
      <c r="A7677" s="121"/>
      <c r="B7677" s="92" t="str">
        <f>IF(E7677="","",VLOOKUP(E7677,[1]PROJECTES!$C$14:$G$5000,2,FALSE))</f>
        <v/>
      </c>
      <c r="C7677" s="121"/>
      <c r="D7677" s="93" t="str">
        <f>IF(E7677="","",VLOOKUP(E7677,[1]PROJECTES!$C$14:$G$5000,5,FALSE))</f>
        <v/>
      </c>
      <c r="E7677" s="117"/>
      <c r="F7677" s="95"/>
      <c r="G7677" s="96" t="str">
        <f>IF(E7677="","",VLOOKUP(E7677,[1]PROJECTES!$C$14:$G$5000,4,FALSE))</f>
        <v/>
      </c>
      <c r="H7677" s="118"/>
      <c r="I7677" s="97" t="str">
        <f>IF(H7677="","",VLOOKUP(H7677,BD!B$2:C$16,2,FALSE))</f>
        <v/>
      </c>
      <c r="J7677" s="98"/>
      <c r="K7677" s="135" t="str">
        <f t="shared" si="252"/>
        <v/>
      </c>
      <c r="L7677" s="99" t="str">
        <f t="shared" ca="1" si="253"/>
        <v>-</v>
      </c>
      <c r="M7677" s="93" t="str">
        <f>IF(E7677="","",VLOOKUP(E7677,[1]PROJECTES!$C$14:$Z$5000,21,FALSE))</f>
        <v/>
      </c>
      <c r="N7677" s="100"/>
      <c r="O7677" s="72" t="s">
        <v>229</v>
      </c>
      <c r="P7677" s="101"/>
      <c r="Q7677" s="132"/>
      <c r="R7677" s="102"/>
      <c r="S7677" s="91"/>
    </row>
    <row r="7678" spans="1:19" s="104" customFormat="1" ht="12.75" customHeight="1" x14ac:dyDescent="0.25">
      <c r="A7678" s="121"/>
      <c r="B7678" s="92" t="str">
        <f>IF(E7678="","",VLOOKUP(E7678,[1]PROJECTES!$C$14:$G$5000,2,FALSE))</f>
        <v/>
      </c>
      <c r="C7678" s="121"/>
      <c r="D7678" s="93" t="str">
        <f>IF(E7678="","",VLOOKUP(E7678,[1]PROJECTES!$C$14:$G$5000,5,FALSE))</f>
        <v/>
      </c>
      <c r="E7678" s="117"/>
      <c r="F7678" s="95"/>
      <c r="G7678" s="96" t="str">
        <f>IF(E7678="","",VLOOKUP(E7678,[1]PROJECTES!$C$14:$G$5000,4,FALSE))</f>
        <v/>
      </c>
      <c r="H7678" s="118"/>
      <c r="I7678" s="97" t="str">
        <f>IF(H7678="","",VLOOKUP(H7678,BD!B$2:C$16,2,FALSE))</f>
        <v/>
      </c>
      <c r="J7678" s="98"/>
      <c r="K7678" s="135" t="str">
        <f t="shared" si="252"/>
        <v/>
      </c>
      <c r="L7678" s="99" t="str">
        <f t="shared" ca="1" si="253"/>
        <v>-</v>
      </c>
      <c r="M7678" s="93" t="str">
        <f>IF(E7678="","",VLOOKUP(E7678,[1]PROJECTES!$C$14:$Z$5000,21,FALSE))</f>
        <v/>
      </c>
      <c r="N7678" s="100"/>
      <c r="O7678" s="72" t="s">
        <v>229</v>
      </c>
      <c r="P7678" s="101"/>
      <c r="Q7678" s="132"/>
      <c r="R7678" s="102"/>
      <c r="S7678" s="91"/>
    </row>
    <row r="7679" spans="1:19" s="104" customFormat="1" ht="12.75" customHeight="1" x14ac:dyDescent="0.25">
      <c r="A7679" s="121"/>
      <c r="B7679" s="92" t="str">
        <f>IF(E7679="","",VLOOKUP(E7679,[1]PROJECTES!$C$14:$G$5000,2,FALSE))</f>
        <v/>
      </c>
      <c r="C7679" s="121"/>
      <c r="D7679" s="93" t="str">
        <f>IF(E7679="","",VLOOKUP(E7679,[1]PROJECTES!$C$14:$G$5000,5,FALSE))</f>
        <v/>
      </c>
      <c r="E7679" s="117"/>
      <c r="F7679" s="95"/>
      <c r="G7679" s="96" t="str">
        <f>IF(E7679="","",VLOOKUP(E7679,[1]PROJECTES!$C$14:$G$5000,4,FALSE))</f>
        <v/>
      </c>
      <c r="H7679" s="118"/>
      <c r="I7679" s="97" t="str">
        <f>IF(H7679="","",VLOOKUP(H7679,BD!B$2:C$16,2,FALSE))</f>
        <v/>
      </c>
      <c r="J7679" s="98"/>
      <c r="K7679" s="135" t="str">
        <f t="shared" si="252"/>
        <v/>
      </c>
      <c r="L7679" s="99" t="str">
        <f t="shared" ca="1" si="253"/>
        <v>-</v>
      </c>
      <c r="M7679" s="93" t="str">
        <f>IF(E7679="","",VLOOKUP(E7679,[1]PROJECTES!$C$14:$Z$5000,21,FALSE))</f>
        <v/>
      </c>
      <c r="N7679" s="100"/>
      <c r="O7679" s="72" t="s">
        <v>229</v>
      </c>
      <c r="P7679" s="101"/>
      <c r="Q7679" s="132"/>
      <c r="R7679" s="102"/>
      <c r="S7679" s="91"/>
    </row>
    <row r="7680" spans="1:19" s="104" customFormat="1" ht="12.75" customHeight="1" x14ac:dyDescent="0.25">
      <c r="A7680" s="121"/>
      <c r="B7680" s="92" t="str">
        <f>IF(E7680="","",VLOOKUP(E7680,[1]PROJECTES!$C$14:$G$5000,2,FALSE))</f>
        <v/>
      </c>
      <c r="C7680" s="121"/>
      <c r="D7680" s="93" t="str">
        <f>IF(E7680="","",VLOOKUP(E7680,[1]PROJECTES!$C$14:$G$5000,5,FALSE))</f>
        <v/>
      </c>
      <c r="E7680" s="117"/>
      <c r="F7680" s="95"/>
      <c r="G7680" s="96" t="str">
        <f>IF(E7680="","",VLOOKUP(E7680,[1]PROJECTES!$C$14:$G$5000,4,FALSE))</f>
        <v/>
      </c>
      <c r="H7680" s="118"/>
      <c r="I7680" s="97" t="str">
        <f>IF(H7680="","",VLOOKUP(H7680,BD!B$2:C$16,2,FALSE))</f>
        <v/>
      </c>
      <c r="J7680" s="98"/>
      <c r="K7680" s="135" t="str">
        <f t="shared" si="252"/>
        <v/>
      </c>
      <c r="L7680" s="99" t="str">
        <f t="shared" ca="1" si="253"/>
        <v>-</v>
      </c>
      <c r="M7680" s="93" t="str">
        <f>IF(E7680="","",VLOOKUP(E7680,[1]PROJECTES!$C$14:$Z$5000,21,FALSE))</f>
        <v/>
      </c>
      <c r="N7680" s="100"/>
      <c r="O7680" s="72" t="s">
        <v>229</v>
      </c>
      <c r="P7680" s="101"/>
      <c r="Q7680" s="132"/>
      <c r="R7680" s="102"/>
      <c r="S7680" s="91"/>
    </row>
    <row r="7681" spans="1:19" s="104" customFormat="1" ht="12.75" customHeight="1" x14ac:dyDescent="0.25">
      <c r="A7681" s="121"/>
      <c r="B7681" s="92" t="str">
        <f>IF(E7681="","",VLOOKUP(E7681,[1]PROJECTES!$C$14:$G$5000,2,FALSE))</f>
        <v/>
      </c>
      <c r="C7681" s="121"/>
      <c r="D7681" s="93" t="str">
        <f>IF(E7681="","",VLOOKUP(E7681,[1]PROJECTES!$C$14:$G$5000,5,FALSE))</f>
        <v/>
      </c>
      <c r="E7681" s="117"/>
      <c r="F7681" s="95"/>
      <c r="G7681" s="96" t="str">
        <f>IF(E7681="","",VLOOKUP(E7681,[1]PROJECTES!$C$14:$G$5000,4,FALSE))</f>
        <v/>
      </c>
      <c r="H7681" s="118"/>
      <c r="I7681" s="97" t="str">
        <f>IF(H7681="","",VLOOKUP(H7681,BD!B$2:C$16,2,FALSE))</f>
        <v/>
      </c>
      <c r="J7681" s="98"/>
      <c r="K7681" s="135" t="str">
        <f t="shared" si="252"/>
        <v/>
      </c>
      <c r="L7681" s="99" t="str">
        <f t="shared" ca="1" si="253"/>
        <v>-</v>
      </c>
      <c r="M7681" s="93" t="str">
        <f>IF(E7681="","",VLOOKUP(E7681,[1]PROJECTES!$C$14:$Z$5000,21,FALSE))</f>
        <v/>
      </c>
      <c r="N7681" s="100"/>
      <c r="O7681" s="72" t="s">
        <v>229</v>
      </c>
      <c r="P7681" s="101"/>
      <c r="Q7681" s="132"/>
      <c r="R7681" s="102"/>
      <c r="S7681" s="91"/>
    </row>
    <row r="7682" spans="1:19" s="104" customFormat="1" ht="12.75" customHeight="1" x14ac:dyDescent="0.25">
      <c r="A7682" s="121"/>
      <c r="B7682" s="92" t="str">
        <f>IF(E7682="","",VLOOKUP(E7682,[1]PROJECTES!$C$14:$G$5000,2,FALSE))</f>
        <v/>
      </c>
      <c r="C7682" s="121"/>
      <c r="D7682" s="93" t="str">
        <f>IF(E7682="","",VLOOKUP(E7682,[1]PROJECTES!$C$14:$G$5000,5,FALSE))</f>
        <v/>
      </c>
      <c r="E7682" s="117"/>
      <c r="F7682" s="95"/>
      <c r="G7682" s="96" t="str">
        <f>IF(E7682="","",VLOOKUP(E7682,[1]PROJECTES!$C$14:$G$5000,4,FALSE))</f>
        <v/>
      </c>
      <c r="H7682" s="118"/>
      <c r="I7682" s="97" t="str">
        <f>IF(H7682="","",VLOOKUP(H7682,BD!B$2:C$16,2,FALSE))</f>
        <v/>
      </c>
      <c r="J7682" s="98"/>
      <c r="K7682" s="135" t="str">
        <f t="shared" si="252"/>
        <v/>
      </c>
      <c r="L7682" s="99" t="str">
        <f t="shared" ca="1" si="253"/>
        <v>-</v>
      </c>
      <c r="M7682" s="93" t="str">
        <f>IF(E7682="","",VLOOKUP(E7682,[1]PROJECTES!$C$14:$Z$5000,21,FALSE))</f>
        <v/>
      </c>
      <c r="N7682" s="100"/>
      <c r="O7682" s="72" t="s">
        <v>229</v>
      </c>
      <c r="P7682" s="101"/>
      <c r="Q7682" s="132"/>
      <c r="R7682" s="102"/>
      <c r="S7682" s="91"/>
    </row>
    <row r="7683" spans="1:19" s="104" customFormat="1" ht="12.75" customHeight="1" x14ac:dyDescent="0.25">
      <c r="A7683" s="121"/>
      <c r="B7683" s="92" t="str">
        <f>IF(E7683="","",VLOOKUP(E7683,[1]PROJECTES!$C$14:$G$5000,2,FALSE))</f>
        <v/>
      </c>
      <c r="C7683" s="121"/>
      <c r="D7683" s="93" t="str">
        <f>IF(E7683="","",VLOOKUP(E7683,[1]PROJECTES!$C$14:$G$5000,5,FALSE))</f>
        <v/>
      </c>
      <c r="E7683" s="117"/>
      <c r="F7683" s="95"/>
      <c r="G7683" s="96" t="str">
        <f>IF(E7683="","",VLOOKUP(E7683,[1]PROJECTES!$C$14:$G$5000,4,FALSE))</f>
        <v/>
      </c>
      <c r="H7683" s="118"/>
      <c r="I7683" s="97" t="str">
        <f>IF(H7683="","",VLOOKUP(H7683,BD!B$2:C$16,2,FALSE))</f>
        <v/>
      </c>
      <c r="J7683" s="98"/>
      <c r="K7683" s="135" t="str">
        <f t="shared" si="252"/>
        <v/>
      </c>
      <c r="L7683" s="99" t="str">
        <f t="shared" ca="1" si="253"/>
        <v>-</v>
      </c>
      <c r="M7683" s="93" t="str">
        <f>IF(E7683="","",VLOOKUP(E7683,[1]PROJECTES!$C$14:$Z$5000,21,FALSE))</f>
        <v/>
      </c>
      <c r="N7683" s="100"/>
      <c r="O7683" s="72" t="s">
        <v>229</v>
      </c>
      <c r="P7683" s="101"/>
      <c r="Q7683" s="132"/>
      <c r="R7683" s="102"/>
      <c r="S7683" s="91"/>
    </row>
    <row r="7684" spans="1:19" s="104" customFormat="1" ht="12.75" customHeight="1" x14ac:dyDescent="0.25">
      <c r="A7684" s="121"/>
      <c r="B7684" s="92" t="str">
        <f>IF(E7684="","",VLOOKUP(E7684,[1]PROJECTES!$C$14:$G$5000,2,FALSE))</f>
        <v/>
      </c>
      <c r="C7684" s="121"/>
      <c r="D7684" s="93" t="str">
        <f>IF(E7684="","",VLOOKUP(E7684,[1]PROJECTES!$C$14:$G$5000,5,FALSE))</f>
        <v/>
      </c>
      <c r="E7684" s="117"/>
      <c r="F7684" s="95"/>
      <c r="G7684" s="96" t="str">
        <f>IF(E7684="","",VLOOKUP(E7684,[1]PROJECTES!$C$14:$G$5000,4,FALSE))</f>
        <v/>
      </c>
      <c r="H7684" s="118"/>
      <c r="I7684" s="97" t="str">
        <f>IF(H7684="","",VLOOKUP(H7684,BD!B$2:C$16,2,FALSE))</f>
        <v/>
      </c>
      <c r="J7684" s="98"/>
      <c r="K7684" s="135" t="str">
        <f t="shared" si="252"/>
        <v/>
      </c>
      <c r="L7684" s="99" t="str">
        <f t="shared" ca="1" si="253"/>
        <v>-</v>
      </c>
      <c r="M7684" s="93" t="str">
        <f>IF(E7684="","",VLOOKUP(E7684,[1]PROJECTES!$C$14:$Z$5000,21,FALSE))</f>
        <v/>
      </c>
      <c r="N7684" s="100"/>
      <c r="O7684" s="72" t="s">
        <v>229</v>
      </c>
      <c r="P7684" s="101"/>
      <c r="Q7684" s="132"/>
      <c r="R7684" s="102"/>
      <c r="S7684" s="91"/>
    </row>
    <row r="7685" spans="1:19" s="104" customFormat="1" ht="12.75" customHeight="1" x14ac:dyDescent="0.25">
      <c r="A7685" s="121"/>
      <c r="B7685" s="92" t="str">
        <f>IF(E7685="","",VLOOKUP(E7685,[1]PROJECTES!$C$14:$G$5000,2,FALSE))</f>
        <v/>
      </c>
      <c r="C7685" s="121"/>
      <c r="D7685" s="93" t="str">
        <f>IF(E7685="","",VLOOKUP(E7685,[1]PROJECTES!$C$14:$G$5000,5,FALSE))</f>
        <v/>
      </c>
      <c r="E7685" s="117"/>
      <c r="F7685" s="95"/>
      <c r="G7685" s="96" t="str">
        <f>IF(E7685="","",VLOOKUP(E7685,[1]PROJECTES!$C$14:$G$5000,4,FALSE))</f>
        <v/>
      </c>
      <c r="H7685" s="118"/>
      <c r="I7685" s="97" t="str">
        <f>IF(H7685="","",VLOOKUP(H7685,BD!B$2:C$16,2,FALSE))</f>
        <v/>
      </c>
      <c r="J7685" s="98"/>
      <c r="K7685" s="135" t="str">
        <f t="shared" si="252"/>
        <v/>
      </c>
      <c r="L7685" s="99" t="str">
        <f t="shared" ca="1" si="253"/>
        <v>-</v>
      </c>
      <c r="M7685" s="93" t="str">
        <f>IF(E7685="","",VLOOKUP(E7685,[1]PROJECTES!$C$14:$Z$5000,21,FALSE))</f>
        <v/>
      </c>
      <c r="N7685" s="100"/>
      <c r="O7685" s="72" t="s">
        <v>229</v>
      </c>
      <c r="P7685" s="101"/>
      <c r="Q7685" s="132"/>
      <c r="R7685" s="102"/>
      <c r="S7685" s="91"/>
    </row>
    <row r="7686" spans="1:19" s="104" customFormat="1" ht="12.75" customHeight="1" x14ac:dyDescent="0.25">
      <c r="A7686" s="121"/>
      <c r="B7686" s="92" t="str">
        <f>IF(E7686="","",VLOOKUP(E7686,[1]PROJECTES!$C$14:$G$5000,2,FALSE))</f>
        <v/>
      </c>
      <c r="C7686" s="121"/>
      <c r="D7686" s="93" t="str">
        <f>IF(E7686="","",VLOOKUP(E7686,[1]PROJECTES!$C$14:$G$5000,5,FALSE))</f>
        <v/>
      </c>
      <c r="E7686" s="117"/>
      <c r="F7686" s="95"/>
      <c r="G7686" s="96" t="str">
        <f>IF(E7686="","",VLOOKUP(E7686,[1]PROJECTES!$C$14:$G$5000,4,FALSE))</f>
        <v/>
      </c>
      <c r="H7686" s="118"/>
      <c r="I7686" s="97" t="str">
        <f>IF(H7686="","",VLOOKUP(H7686,BD!B$2:C$16,2,FALSE))</f>
        <v/>
      </c>
      <c r="J7686" s="98"/>
      <c r="K7686" s="135" t="str">
        <f t="shared" si="252"/>
        <v/>
      </c>
      <c r="L7686" s="99" t="str">
        <f t="shared" ca="1" si="253"/>
        <v>-</v>
      </c>
      <c r="M7686" s="93" t="str">
        <f>IF(E7686="","",VLOOKUP(E7686,[1]PROJECTES!$C$14:$Z$5000,21,FALSE))</f>
        <v/>
      </c>
      <c r="N7686" s="100"/>
      <c r="O7686" s="72" t="s">
        <v>229</v>
      </c>
      <c r="P7686" s="101"/>
      <c r="Q7686" s="132"/>
      <c r="R7686" s="102"/>
      <c r="S7686" s="91"/>
    </row>
    <row r="7687" spans="1:19" s="104" customFormat="1" ht="12.75" customHeight="1" x14ac:dyDescent="0.25">
      <c r="A7687" s="121"/>
      <c r="B7687" s="92" t="str">
        <f>IF(E7687="","",VLOOKUP(E7687,[1]PROJECTES!$C$14:$G$5000,2,FALSE))</f>
        <v/>
      </c>
      <c r="C7687" s="121"/>
      <c r="D7687" s="93" t="str">
        <f>IF(E7687="","",VLOOKUP(E7687,[1]PROJECTES!$C$14:$G$5000,5,FALSE))</f>
        <v/>
      </c>
      <c r="E7687" s="117"/>
      <c r="F7687" s="95"/>
      <c r="G7687" s="96" t="str">
        <f>IF(E7687="","",VLOOKUP(E7687,[1]PROJECTES!$C$14:$G$5000,4,FALSE))</f>
        <v/>
      </c>
      <c r="H7687" s="118"/>
      <c r="I7687" s="97" t="str">
        <f>IF(H7687="","",VLOOKUP(H7687,BD!B$2:C$16,2,FALSE))</f>
        <v/>
      </c>
      <c r="J7687" s="98"/>
      <c r="K7687" s="135" t="str">
        <f t="shared" si="252"/>
        <v/>
      </c>
      <c r="L7687" s="99" t="str">
        <f t="shared" ca="1" si="253"/>
        <v>-</v>
      </c>
      <c r="M7687" s="93" t="str">
        <f>IF(E7687="","",VLOOKUP(E7687,[1]PROJECTES!$C$14:$Z$5000,21,FALSE))</f>
        <v/>
      </c>
      <c r="N7687" s="100"/>
      <c r="O7687" s="72" t="s">
        <v>229</v>
      </c>
      <c r="P7687" s="101"/>
      <c r="Q7687" s="132"/>
      <c r="R7687" s="102"/>
      <c r="S7687" s="91"/>
    </row>
    <row r="7688" spans="1:19" s="104" customFormat="1" ht="12.75" customHeight="1" x14ac:dyDescent="0.25">
      <c r="A7688" s="121"/>
      <c r="B7688" s="92" t="str">
        <f>IF(E7688="","",VLOOKUP(E7688,[1]PROJECTES!$C$14:$G$5000,2,FALSE))</f>
        <v/>
      </c>
      <c r="C7688" s="121"/>
      <c r="D7688" s="93" t="str">
        <f>IF(E7688="","",VLOOKUP(E7688,[1]PROJECTES!$C$14:$G$5000,5,FALSE))</f>
        <v/>
      </c>
      <c r="E7688" s="117"/>
      <c r="F7688" s="95"/>
      <c r="G7688" s="96" t="str">
        <f>IF(E7688="","",VLOOKUP(E7688,[1]PROJECTES!$C$14:$G$5000,4,FALSE))</f>
        <v/>
      </c>
      <c r="H7688" s="118"/>
      <c r="I7688" s="97" t="str">
        <f>IF(H7688="","",VLOOKUP(H7688,BD!B$2:C$16,2,FALSE))</f>
        <v/>
      </c>
      <c r="J7688" s="98"/>
      <c r="K7688" s="135" t="str">
        <f t="shared" si="252"/>
        <v/>
      </c>
      <c r="L7688" s="99" t="str">
        <f t="shared" ca="1" si="253"/>
        <v>-</v>
      </c>
      <c r="M7688" s="93" t="str">
        <f>IF(E7688="","",VLOOKUP(E7688,[1]PROJECTES!$C$14:$Z$5000,21,FALSE))</f>
        <v/>
      </c>
      <c r="N7688" s="100"/>
      <c r="O7688" s="72" t="s">
        <v>229</v>
      </c>
      <c r="P7688" s="101"/>
      <c r="Q7688" s="132"/>
      <c r="R7688" s="102"/>
      <c r="S7688" s="91"/>
    </row>
    <row r="7689" spans="1:19" s="104" customFormat="1" ht="12.75" customHeight="1" x14ac:dyDescent="0.25">
      <c r="A7689" s="121"/>
      <c r="B7689" s="92" t="str">
        <f>IF(E7689="","",VLOOKUP(E7689,[1]PROJECTES!$C$14:$G$5000,2,FALSE))</f>
        <v/>
      </c>
      <c r="C7689" s="121"/>
      <c r="D7689" s="93" t="str">
        <f>IF(E7689="","",VLOOKUP(E7689,[1]PROJECTES!$C$14:$G$5000,5,FALSE))</f>
        <v/>
      </c>
      <c r="E7689" s="117"/>
      <c r="F7689" s="95"/>
      <c r="G7689" s="96" t="str">
        <f>IF(E7689="","",VLOOKUP(E7689,[1]PROJECTES!$C$14:$G$5000,4,FALSE))</f>
        <v/>
      </c>
      <c r="H7689" s="118"/>
      <c r="I7689" s="97" t="str">
        <f>IF(H7689="","",VLOOKUP(H7689,BD!B$2:C$16,2,FALSE))</f>
        <v/>
      </c>
      <c r="J7689" s="98"/>
      <c r="K7689" s="135" t="str">
        <f t="shared" si="252"/>
        <v/>
      </c>
      <c r="L7689" s="99" t="str">
        <f t="shared" ca="1" si="253"/>
        <v>-</v>
      </c>
      <c r="M7689" s="93" t="str">
        <f>IF(E7689="","",VLOOKUP(E7689,[1]PROJECTES!$C$14:$Z$5000,21,FALSE))</f>
        <v/>
      </c>
      <c r="N7689" s="100"/>
      <c r="O7689" s="72" t="s">
        <v>229</v>
      </c>
      <c r="P7689" s="101"/>
      <c r="Q7689" s="132"/>
      <c r="R7689" s="102"/>
      <c r="S7689" s="91"/>
    </row>
    <row r="7690" spans="1:19" s="104" customFormat="1" ht="12.75" customHeight="1" x14ac:dyDescent="0.25">
      <c r="A7690" s="121"/>
      <c r="B7690" s="92" t="str">
        <f>IF(E7690="","",VLOOKUP(E7690,[1]PROJECTES!$C$14:$G$5000,2,FALSE))</f>
        <v/>
      </c>
      <c r="C7690" s="121"/>
      <c r="D7690" s="93" t="str">
        <f>IF(E7690="","",VLOOKUP(E7690,[1]PROJECTES!$C$14:$G$5000,5,FALSE))</f>
        <v/>
      </c>
      <c r="E7690" s="117"/>
      <c r="F7690" s="95"/>
      <c r="G7690" s="96" t="str">
        <f>IF(E7690="","",VLOOKUP(E7690,[1]PROJECTES!$C$14:$G$5000,4,FALSE))</f>
        <v/>
      </c>
      <c r="H7690" s="118"/>
      <c r="I7690" s="97" t="str">
        <f>IF(H7690="","",VLOOKUP(H7690,BD!B$2:C$16,2,FALSE))</f>
        <v/>
      </c>
      <c r="J7690" s="98"/>
      <c r="K7690" s="135" t="str">
        <f t="shared" si="252"/>
        <v/>
      </c>
      <c r="L7690" s="99" t="str">
        <f t="shared" ca="1" si="253"/>
        <v>-</v>
      </c>
      <c r="M7690" s="93" t="str">
        <f>IF(E7690="","",VLOOKUP(E7690,[1]PROJECTES!$C$14:$Z$5000,21,FALSE))</f>
        <v/>
      </c>
      <c r="N7690" s="100"/>
      <c r="O7690" s="72" t="s">
        <v>229</v>
      </c>
      <c r="P7690" s="101"/>
      <c r="Q7690" s="132"/>
      <c r="R7690" s="102"/>
      <c r="S7690" s="91"/>
    </row>
    <row r="7691" spans="1:19" s="104" customFormat="1" ht="12.75" customHeight="1" x14ac:dyDescent="0.25">
      <c r="A7691" s="121"/>
      <c r="B7691" s="92" t="str">
        <f>IF(E7691="","",VLOOKUP(E7691,[1]PROJECTES!$C$14:$G$5000,2,FALSE))</f>
        <v/>
      </c>
      <c r="C7691" s="121"/>
      <c r="D7691" s="93" t="str">
        <f>IF(E7691="","",VLOOKUP(E7691,[1]PROJECTES!$C$14:$G$5000,5,FALSE))</f>
        <v/>
      </c>
      <c r="E7691" s="117"/>
      <c r="F7691" s="95"/>
      <c r="G7691" s="96" t="str">
        <f>IF(E7691="","",VLOOKUP(E7691,[1]PROJECTES!$C$14:$G$5000,4,FALSE))</f>
        <v/>
      </c>
      <c r="H7691" s="118"/>
      <c r="I7691" s="97" t="str">
        <f>IF(H7691="","",VLOOKUP(H7691,BD!B$2:C$16,2,FALSE))</f>
        <v/>
      </c>
      <c r="J7691" s="98"/>
      <c r="K7691" s="135" t="str">
        <f t="shared" si="252"/>
        <v/>
      </c>
      <c r="L7691" s="99" t="str">
        <f t="shared" ca="1" si="253"/>
        <v>-</v>
      </c>
      <c r="M7691" s="93" t="str">
        <f>IF(E7691="","",VLOOKUP(E7691,[1]PROJECTES!$C$14:$Z$5000,21,FALSE))</f>
        <v/>
      </c>
      <c r="N7691" s="100"/>
      <c r="O7691" s="72" t="s">
        <v>229</v>
      </c>
      <c r="P7691" s="101"/>
      <c r="Q7691" s="132"/>
      <c r="R7691" s="102"/>
      <c r="S7691" s="91"/>
    </row>
    <row r="7692" spans="1:19" s="104" customFormat="1" ht="12.75" customHeight="1" x14ac:dyDescent="0.25">
      <c r="A7692" s="121"/>
      <c r="B7692" s="92" t="str">
        <f>IF(E7692="","",VLOOKUP(E7692,[1]PROJECTES!$C$14:$G$5000,2,FALSE))</f>
        <v/>
      </c>
      <c r="C7692" s="121"/>
      <c r="D7692" s="93" t="str">
        <f>IF(E7692="","",VLOOKUP(E7692,[1]PROJECTES!$C$14:$G$5000,5,FALSE))</f>
        <v/>
      </c>
      <c r="E7692" s="117"/>
      <c r="F7692" s="95"/>
      <c r="G7692" s="96" t="str">
        <f>IF(E7692="","",VLOOKUP(E7692,[1]PROJECTES!$C$14:$G$5000,4,FALSE))</f>
        <v/>
      </c>
      <c r="H7692" s="118"/>
      <c r="I7692" s="97" t="str">
        <f>IF(H7692="","",VLOOKUP(H7692,BD!B$2:C$16,2,FALSE))</f>
        <v/>
      </c>
      <c r="J7692" s="98"/>
      <c r="K7692" s="135" t="str">
        <f t="shared" si="252"/>
        <v/>
      </c>
      <c r="L7692" s="99" t="str">
        <f t="shared" ca="1" si="253"/>
        <v>-</v>
      </c>
      <c r="M7692" s="93" t="str">
        <f>IF(E7692="","",VLOOKUP(E7692,[1]PROJECTES!$C$14:$Z$5000,21,FALSE))</f>
        <v/>
      </c>
      <c r="N7692" s="100"/>
      <c r="O7692" s="72" t="s">
        <v>229</v>
      </c>
      <c r="P7692" s="101"/>
      <c r="Q7692" s="132"/>
      <c r="R7692" s="102"/>
      <c r="S7692" s="91"/>
    </row>
    <row r="7693" spans="1:19" s="104" customFormat="1" ht="12.75" customHeight="1" x14ac:dyDescent="0.25">
      <c r="A7693" s="121"/>
      <c r="B7693" s="92" t="str">
        <f>IF(E7693="","",VLOOKUP(E7693,[1]PROJECTES!$C$14:$G$5000,2,FALSE))</f>
        <v/>
      </c>
      <c r="C7693" s="121"/>
      <c r="D7693" s="93" t="str">
        <f>IF(E7693="","",VLOOKUP(E7693,[1]PROJECTES!$C$14:$G$5000,5,FALSE))</f>
        <v/>
      </c>
      <c r="E7693" s="117"/>
      <c r="F7693" s="95"/>
      <c r="G7693" s="96" t="str">
        <f>IF(E7693="","",VLOOKUP(E7693,[1]PROJECTES!$C$14:$G$5000,4,FALSE))</f>
        <v/>
      </c>
      <c r="H7693" s="118"/>
      <c r="I7693" s="97" t="str">
        <f>IF(H7693="","",VLOOKUP(H7693,BD!B$2:C$16,2,FALSE))</f>
        <v/>
      </c>
      <c r="J7693" s="98"/>
      <c r="K7693" s="135" t="str">
        <f t="shared" si="252"/>
        <v/>
      </c>
      <c r="L7693" s="99" t="str">
        <f t="shared" ca="1" si="253"/>
        <v>-</v>
      </c>
      <c r="M7693" s="93" t="str">
        <f>IF(E7693="","",VLOOKUP(E7693,[1]PROJECTES!$C$14:$Z$5000,21,FALSE))</f>
        <v/>
      </c>
      <c r="N7693" s="100"/>
      <c r="O7693" s="72" t="s">
        <v>229</v>
      </c>
      <c r="P7693" s="101"/>
      <c r="Q7693" s="132"/>
      <c r="R7693" s="102"/>
      <c r="S7693" s="91"/>
    </row>
    <row r="7694" spans="1:19" s="104" customFormat="1" ht="12.75" customHeight="1" x14ac:dyDescent="0.25">
      <c r="A7694" s="121"/>
      <c r="B7694" s="92" t="str">
        <f>IF(E7694="","",VLOOKUP(E7694,[1]PROJECTES!$C$14:$G$5000,2,FALSE))</f>
        <v/>
      </c>
      <c r="C7694" s="121"/>
      <c r="D7694" s="93" t="str">
        <f>IF(E7694="","",VLOOKUP(E7694,[1]PROJECTES!$C$14:$G$5000,5,FALSE))</f>
        <v/>
      </c>
      <c r="E7694" s="117"/>
      <c r="F7694" s="95"/>
      <c r="G7694" s="96" t="str">
        <f>IF(E7694="","",VLOOKUP(E7694,[1]PROJECTES!$C$14:$G$5000,4,FALSE))</f>
        <v/>
      </c>
      <c r="H7694" s="118"/>
      <c r="I7694" s="97" t="str">
        <f>IF(H7694="","",VLOOKUP(H7694,BD!B$2:C$16,2,FALSE))</f>
        <v/>
      </c>
      <c r="J7694" s="98"/>
      <c r="K7694" s="135" t="str">
        <f t="shared" si="252"/>
        <v/>
      </c>
      <c r="L7694" s="99" t="str">
        <f t="shared" ca="1" si="253"/>
        <v>-</v>
      </c>
      <c r="M7694" s="93" t="str">
        <f>IF(E7694="","",VLOOKUP(E7694,[1]PROJECTES!$C$14:$Z$5000,21,FALSE))</f>
        <v/>
      </c>
      <c r="N7694" s="100"/>
      <c r="O7694" s="72" t="s">
        <v>229</v>
      </c>
      <c r="P7694" s="101"/>
      <c r="Q7694" s="132"/>
      <c r="R7694" s="102"/>
      <c r="S7694" s="91"/>
    </row>
    <row r="7695" spans="1:19" s="104" customFormat="1" ht="12.75" customHeight="1" x14ac:dyDescent="0.25">
      <c r="A7695" s="121"/>
      <c r="B7695" s="92" t="str">
        <f>IF(E7695="","",VLOOKUP(E7695,[1]PROJECTES!$C$14:$G$5000,2,FALSE))</f>
        <v/>
      </c>
      <c r="C7695" s="121"/>
      <c r="D7695" s="93" t="str">
        <f>IF(E7695="","",VLOOKUP(E7695,[1]PROJECTES!$C$14:$G$5000,5,FALSE))</f>
        <v/>
      </c>
      <c r="E7695" s="117"/>
      <c r="F7695" s="95"/>
      <c r="G7695" s="96" t="str">
        <f>IF(E7695="","",VLOOKUP(E7695,[1]PROJECTES!$C$14:$G$5000,4,FALSE))</f>
        <v/>
      </c>
      <c r="H7695" s="118"/>
      <c r="I7695" s="97" t="str">
        <f>IF(H7695="","",VLOOKUP(H7695,BD!B$2:C$16,2,FALSE))</f>
        <v/>
      </c>
      <c r="J7695" s="98"/>
      <c r="K7695" s="135" t="str">
        <f t="shared" si="252"/>
        <v/>
      </c>
      <c r="L7695" s="99" t="str">
        <f t="shared" ca="1" si="253"/>
        <v>-</v>
      </c>
      <c r="M7695" s="93" t="str">
        <f>IF(E7695="","",VLOOKUP(E7695,[1]PROJECTES!$C$14:$Z$5000,21,FALSE))</f>
        <v/>
      </c>
      <c r="N7695" s="100"/>
      <c r="O7695" s="72" t="s">
        <v>229</v>
      </c>
      <c r="P7695" s="101"/>
      <c r="Q7695" s="132"/>
      <c r="R7695" s="102"/>
      <c r="S7695" s="91"/>
    </row>
    <row r="7696" spans="1:19" s="104" customFormat="1" ht="12.75" customHeight="1" x14ac:dyDescent="0.25">
      <c r="A7696" s="121"/>
      <c r="B7696" s="92" t="str">
        <f>IF(E7696="","",VLOOKUP(E7696,[1]PROJECTES!$C$14:$G$5000,2,FALSE))</f>
        <v/>
      </c>
      <c r="C7696" s="121"/>
      <c r="D7696" s="93" t="str">
        <f>IF(E7696="","",VLOOKUP(E7696,[1]PROJECTES!$C$14:$G$5000,5,FALSE))</f>
        <v/>
      </c>
      <c r="E7696" s="117"/>
      <c r="F7696" s="95"/>
      <c r="G7696" s="96" t="str">
        <f>IF(E7696="","",VLOOKUP(E7696,[1]PROJECTES!$C$14:$G$5000,4,FALSE))</f>
        <v/>
      </c>
      <c r="H7696" s="118"/>
      <c r="I7696" s="97" t="str">
        <f>IF(H7696="","",VLOOKUP(H7696,BD!B$2:C$16,2,FALSE))</f>
        <v/>
      </c>
      <c r="J7696" s="98"/>
      <c r="K7696" s="135" t="str">
        <f t="shared" si="252"/>
        <v/>
      </c>
      <c r="L7696" s="99" t="str">
        <f t="shared" ca="1" si="253"/>
        <v>-</v>
      </c>
      <c r="M7696" s="93" t="str">
        <f>IF(E7696="","",VLOOKUP(E7696,[1]PROJECTES!$C$14:$Z$5000,21,FALSE))</f>
        <v/>
      </c>
      <c r="N7696" s="100"/>
      <c r="O7696" s="72" t="s">
        <v>229</v>
      </c>
      <c r="P7696" s="101"/>
      <c r="Q7696" s="132"/>
      <c r="R7696" s="102"/>
      <c r="S7696" s="91"/>
    </row>
    <row r="7697" spans="1:19" s="104" customFormat="1" ht="12.75" customHeight="1" x14ac:dyDescent="0.25">
      <c r="A7697" s="121"/>
      <c r="B7697" s="92" t="str">
        <f>IF(E7697="","",VLOOKUP(E7697,[1]PROJECTES!$C$14:$G$5000,2,FALSE))</f>
        <v/>
      </c>
      <c r="C7697" s="121"/>
      <c r="D7697" s="93" t="str">
        <f>IF(E7697="","",VLOOKUP(E7697,[1]PROJECTES!$C$14:$G$5000,5,FALSE))</f>
        <v/>
      </c>
      <c r="E7697" s="117"/>
      <c r="F7697" s="95"/>
      <c r="G7697" s="96" t="str">
        <f>IF(E7697="","",VLOOKUP(E7697,[1]PROJECTES!$C$14:$G$5000,4,FALSE))</f>
        <v/>
      </c>
      <c r="H7697" s="118"/>
      <c r="I7697" s="97" t="str">
        <f>IF(H7697="","",VLOOKUP(H7697,BD!B$2:C$16,2,FALSE))</f>
        <v/>
      </c>
      <c r="J7697" s="98"/>
      <c r="K7697" s="135" t="str">
        <f t="shared" si="252"/>
        <v/>
      </c>
      <c r="L7697" s="99" t="str">
        <f t="shared" ca="1" si="253"/>
        <v>-</v>
      </c>
      <c r="M7697" s="93" t="str">
        <f>IF(E7697="","",VLOOKUP(E7697,[1]PROJECTES!$C$14:$Z$5000,21,FALSE))</f>
        <v/>
      </c>
      <c r="N7697" s="100"/>
      <c r="O7697" s="72" t="s">
        <v>229</v>
      </c>
      <c r="P7697" s="101"/>
      <c r="Q7697" s="132"/>
      <c r="R7697" s="102"/>
      <c r="S7697" s="91"/>
    </row>
    <row r="7698" spans="1:19" s="104" customFormat="1" ht="12.75" customHeight="1" x14ac:dyDescent="0.25">
      <c r="A7698" s="121"/>
      <c r="B7698" s="92" t="str">
        <f>IF(E7698="","",VLOOKUP(E7698,[1]PROJECTES!$C$14:$G$5000,2,FALSE))</f>
        <v/>
      </c>
      <c r="C7698" s="121"/>
      <c r="D7698" s="93" t="str">
        <f>IF(E7698="","",VLOOKUP(E7698,[1]PROJECTES!$C$14:$G$5000,5,FALSE))</f>
        <v/>
      </c>
      <c r="E7698" s="117"/>
      <c r="F7698" s="95"/>
      <c r="G7698" s="96" t="str">
        <f>IF(E7698="","",VLOOKUP(E7698,[1]PROJECTES!$C$14:$G$5000,4,FALSE))</f>
        <v/>
      </c>
      <c r="H7698" s="118"/>
      <c r="I7698" s="97" t="str">
        <f>IF(H7698="","",VLOOKUP(H7698,BD!B$2:C$16,2,FALSE))</f>
        <v/>
      </c>
      <c r="J7698" s="98"/>
      <c r="K7698" s="135" t="str">
        <f t="shared" si="252"/>
        <v/>
      </c>
      <c r="L7698" s="99" t="str">
        <f t="shared" ca="1" si="253"/>
        <v>-</v>
      </c>
      <c r="M7698" s="93" t="str">
        <f>IF(E7698="","",VLOOKUP(E7698,[1]PROJECTES!$C$14:$Z$5000,21,FALSE))</f>
        <v/>
      </c>
      <c r="N7698" s="100"/>
      <c r="O7698" s="72" t="s">
        <v>229</v>
      </c>
      <c r="P7698" s="101"/>
      <c r="Q7698" s="132"/>
      <c r="R7698" s="102"/>
      <c r="S7698" s="91"/>
    </row>
    <row r="7699" spans="1:19" s="104" customFormat="1" ht="12.75" customHeight="1" x14ac:dyDescent="0.25">
      <c r="A7699" s="121"/>
      <c r="B7699" s="92" t="str">
        <f>IF(E7699="","",VLOOKUP(E7699,[1]PROJECTES!$C$14:$G$5000,2,FALSE))</f>
        <v/>
      </c>
      <c r="C7699" s="121"/>
      <c r="D7699" s="93" t="str">
        <f>IF(E7699="","",VLOOKUP(E7699,[1]PROJECTES!$C$14:$G$5000,5,FALSE))</f>
        <v/>
      </c>
      <c r="E7699" s="117"/>
      <c r="F7699" s="95"/>
      <c r="G7699" s="96" t="str">
        <f>IF(E7699="","",VLOOKUP(E7699,[1]PROJECTES!$C$14:$G$5000,4,FALSE))</f>
        <v/>
      </c>
      <c r="H7699" s="118"/>
      <c r="I7699" s="97" t="str">
        <f>IF(H7699="","",VLOOKUP(H7699,BD!B$2:C$16,2,FALSE))</f>
        <v/>
      </c>
      <c r="J7699" s="98"/>
      <c r="K7699" s="135" t="str">
        <f t="shared" si="252"/>
        <v/>
      </c>
      <c r="L7699" s="99" t="str">
        <f t="shared" ca="1" si="253"/>
        <v>-</v>
      </c>
      <c r="M7699" s="93" t="str">
        <f>IF(E7699="","",VLOOKUP(E7699,[1]PROJECTES!$C$14:$Z$5000,21,FALSE))</f>
        <v/>
      </c>
      <c r="N7699" s="100"/>
      <c r="O7699" s="72" t="s">
        <v>229</v>
      </c>
      <c r="P7699" s="101"/>
      <c r="Q7699" s="132"/>
      <c r="R7699" s="102"/>
      <c r="S7699" s="91"/>
    </row>
    <row r="7700" spans="1:19" s="104" customFormat="1" ht="12.75" customHeight="1" x14ac:dyDescent="0.25">
      <c r="A7700" s="121"/>
      <c r="B7700" s="92" t="str">
        <f>IF(E7700="","",VLOOKUP(E7700,[1]PROJECTES!$C$14:$G$5000,2,FALSE))</f>
        <v/>
      </c>
      <c r="C7700" s="121"/>
      <c r="D7700" s="93" t="str">
        <f>IF(E7700="","",VLOOKUP(E7700,[1]PROJECTES!$C$14:$G$5000,5,FALSE))</f>
        <v/>
      </c>
      <c r="E7700" s="117"/>
      <c r="F7700" s="95"/>
      <c r="G7700" s="96" t="str">
        <f>IF(E7700="","",VLOOKUP(E7700,[1]PROJECTES!$C$14:$G$5000,4,FALSE))</f>
        <v/>
      </c>
      <c r="H7700" s="118"/>
      <c r="I7700" s="97" t="str">
        <f>IF(H7700="","",VLOOKUP(H7700,BD!B$2:C$16,2,FALSE))</f>
        <v/>
      </c>
      <c r="J7700" s="98"/>
      <c r="K7700" s="135" t="str">
        <f t="shared" si="252"/>
        <v/>
      </c>
      <c r="L7700" s="99" t="str">
        <f t="shared" ca="1" si="253"/>
        <v>-</v>
      </c>
      <c r="M7700" s="93" t="str">
        <f>IF(E7700="","",VLOOKUP(E7700,[1]PROJECTES!$C$14:$Z$5000,21,FALSE))</f>
        <v/>
      </c>
      <c r="N7700" s="100"/>
      <c r="O7700" s="72" t="s">
        <v>229</v>
      </c>
      <c r="P7700" s="101"/>
      <c r="Q7700" s="132"/>
      <c r="R7700" s="102"/>
      <c r="S7700" s="91"/>
    </row>
    <row r="7701" spans="1:19" s="104" customFormat="1" ht="12.75" customHeight="1" x14ac:dyDescent="0.25">
      <c r="A7701" s="121"/>
      <c r="B7701" s="92" t="str">
        <f>IF(E7701="","",VLOOKUP(E7701,[1]PROJECTES!$C$14:$G$5000,2,FALSE))</f>
        <v/>
      </c>
      <c r="C7701" s="121"/>
      <c r="D7701" s="93" t="str">
        <f>IF(E7701="","",VLOOKUP(E7701,[1]PROJECTES!$C$14:$G$5000,5,FALSE))</f>
        <v/>
      </c>
      <c r="E7701" s="117"/>
      <c r="F7701" s="95"/>
      <c r="G7701" s="96" t="str">
        <f>IF(E7701="","",VLOOKUP(E7701,[1]PROJECTES!$C$14:$G$5000,4,FALSE))</f>
        <v/>
      </c>
      <c r="H7701" s="118"/>
      <c r="I7701" s="97" t="str">
        <f>IF(H7701="","",VLOOKUP(H7701,BD!B$2:C$16,2,FALSE))</f>
        <v/>
      </c>
      <c r="J7701" s="98"/>
      <c r="K7701" s="135" t="str">
        <f t="shared" si="252"/>
        <v/>
      </c>
      <c r="L7701" s="99" t="str">
        <f t="shared" ca="1" si="253"/>
        <v>-</v>
      </c>
      <c r="M7701" s="93" t="str">
        <f>IF(E7701="","",VLOOKUP(E7701,[1]PROJECTES!$C$14:$Z$5000,21,FALSE))</f>
        <v/>
      </c>
      <c r="N7701" s="100"/>
      <c r="O7701" s="72" t="s">
        <v>229</v>
      </c>
      <c r="P7701" s="101"/>
      <c r="Q7701" s="132"/>
      <c r="R7701" s="102"/>
      <c r="S7701" s="91"/>
    </row>
    <row r="7702" spans="1:19" s="104" customFormat="1" ht="12.75" customHeight="1" x14ac:dyDescent="0.25">
      <c r="A7702" s="121"/>
      <c r="B7702" s="92" t="str">
        <f>IF(E7702="","",VLOOKUP(E7702,[1]PROJECTES!$C$14:$G$5000,2,FALSE))</f>
        <v/>
      </c>
      <c r="C7702" s="121"/>
      <c r="D7702" s="93" t="str">
        <f>IF(E7702="","",VLOOKUP(E7702,[1]PROJECTES!$C$14:$G$5000,5,FALSE))</f>
        <v/>
      </c>
      <c r="E7702" s="117"/>
      <c r="F7702" s="95"/>
      <c r="G7702" s="96" t="str">
        <f>IF(E7702="","",VLOOKUP(E7702,[1]PROJECTES!$C$14:$G$5000,4,FALSE))</f>
        <v/>
      </c>
      <c r="H7702" s="118"/>
      <c r="I7702" s="97" t="str">
        <f>IF(H7702="","",VLOOKUP(H7702,BD!B$2:C$16,2,FALSE))</f>
        <v/>
      </c>
      <c r="J7702" s="98"/>
      <c r="K7702" s="135" t="str">
        <f t="shared" si="252"/>
        <v/>
      </c>
      <c r="L7702" s="99" t="str">
        <f t="shared" ca="1" si="253"/>
        <v>-</v>
      </c>
      <c r="M7702" s="93" t="str">
        <f>IF(E7702="","",VLOOKUP(E7702,[1]PROJECTES!$C$14:$Z$5000,21,FALSE))</f>
        <v/>
      </c>
      <c r="N7702" s="100"/>
      <c r="O7702" s="72" t="s">
        <v>229</v>
      </c>
      <c r="P7702" s="101"/>
      <c r="Q7702" s="132"/>
      <c r="R7702" s="102"/>
      <c r="S7702" s="91"/>
    </row>
    <row r="7703" spans="1:19" s="104" customFormat="1" ht="12.75" customHeight="1" x14ac:dyDescent="0.25">
      <c r="A7703" s="121"/>
      <c r="B7703" s="92" t="str">
        <f>IF(E7703="","",VLOOKUP(E7703,[1]PROJECTES!$C$14:$G$5000,2,FALSE))</f>
        <v/>
      </c>
      <c r="C7703" s="121"/>
      <c r="D7703" s="93" t="str">
        <f>IF(E7703="","",VLOOKUP(E7703,[1]PROJECTES!$C$14:$G$5000,5,FALSE))</f>
        <v/>
      </c>
      <c r="E7703" s="117"/>
      <c r="F7703" s="95"/>
      <c r="G7703" s="96" t="str">
        <f>IF(E7703="","",VLOOKUP(E7703,[1]PROJECTES!$C$14:$G$5000,4,FALSE))</f>
        <v/>
      </c>
      <c r="H7703" s="118"/>
      <c r="I7703" s="97" t="str">
        <f>IF(H7703="","",VLOOKUP(H7703,BD!B$2:C$16,2,FALSE))</f>
        <v/>
      </c>
      <c r="J7703" s="98"/>
      <c r="K7703" s="135" t="str">
        <f t="shared" si="252"/>
        <v/>
      </c>
      <c r="L7703" s="99" t="str">
        <f t="shared" ca="1" si="253"/>
        <v>-</v>
      </c>
      <c r="M7703" s="93" t="str">
        <f>IF(E7703="","",VLOOKUP(E7703,[1]PROJECTES!$C$14:$Z$5000,21,FALSE))</f>
        <v/>
      </c>
      <c r="N7703" s="100"/>
      <c r="O7703" s="72" t="s">
        <v>229</v>
      </c>
      <c r="P7703" s="101"/>
      <c r="Q7703" s="132"/>
      <c r="R7703" s="102"/>
      <c r="S7703" s="91"/>
    </row>
    <row r="7704" spans="1:19" s="104" customFormat="1" ht="12.75" customHeight="1" x14ac:dyDescent="0.25">
      <c r="A7704" s="121"/>
      <c r="B7704" s="92" t="str">
        <f>IF(E7704="","",VLOOKUP(E7704,[1]PROJECTES!$C$14:$G$5000,2,FALSE))</f>
        <v/>
      </c>
      <c r="C7704" s="121"/>
      <c r="D7704" s="93" t="str">
        <f>IF(E7704="","",VLOOKUP(E7704,[1]PROJECTES!$C$14:$G$5000,5,FALSE))</f>
        <v/>
      </c>
      <c r="E7704" s="117"/>
      <c r="F7704" s="95"/>
      <c r="G7704" s="96" t="str">
        <f>IF(E7704="","",VLOOKUP(E7704,[1]PROJECTES!$C$14:$G$5000,4,FALSE))</f>
        <v/>
      </c>
      <c r="H7704" s="118"/>
      <c r="I7704" s="97" t="str">
        <f>IF(H7704="","",VLOOKUP(H7704,BD!B$2:C$16,2,FALSE))</f>
        <v/>
      </c>
      <c r="J7704" s="98"/>
      <c r="K7704" s="135" t="str">
        <f t="shared" si="252"/>
        <v/>
      </c>
      <c r="L7704" s="99" t="str">
        <f t="shared" ca="1" si="253"/>
        <v>-</v>
      </c>
      <c r="M7704" s="93" t="str">
        <f>IF(E7704="","",VLOOKUP(E7704,[1]PROJECTES!$C$14:$Z$5000,21,FALSE))</f>
        <v/>
      </c>
      <c r="N7704" s="100"/>
      <c r="O7704" s="72" t="s">
        <v>229</v>
      </c>
      <c r="P7704" s="101"/>
      <c r="Q7704" s="132"/>
      <c r="R7704" s="102"/>
      <c r="S7704" s="91"/>
    </row>
    <row r="7705" spans="1:19" s="104" customFormat="1" ht="12.75" customHeight="1" x14ac:dyDescent="0.25">
      <c r="A7705" s="121"/>
      <c r="B7705" s="92" t="str">
        <f>IF(E7705="","",VLOOKUP(E7705,[1]PROJECTES!$C$14:$G$5000,2,FALSE))</f>
        <v/>
      </c>
      <c r="C7705" s="121"/>
      <c r="D7705" s="93" t="str">
        <f>IF(E7705="","",VLOOKUP(E7705,[1]PROJECTES!$C$14:$G$5000,5,FALSE))</f>
        <v/>
      </c>
      <c r="E7705" s="117"/>
      <c r="F7705" s="95"/>
      <c r="G7705" s="96" t="str">
        <f>IF(E7705="","",VLOOKUP(E7705,[1]PROJECTES!$C$14:$G$5000,4,FALSE))</f>
        <v/>
      </c>
      <c r="H7705" s="118"/>
      <c r="I7705" s="97" t="str">
        <f>IF(H7705="","",VLOOKUP(H7705,BD!B$2:C$16,2,FALSE))</f>
        <v/>
      </c>
      <c r="J7705" s="98"/>
      <c r="K7705" s="135" t="str">
        <f t="shared" si="252"/>
        <v/>
      </c>
      <c r="L7705" s="99" t="str">
        <f t="shared" ca="1" si="253"/>
        <v>-</v>
      </c>
      <c r="M7705" s="93" t="str">
        <f>IF(E7705="","",VLOOKUP(E7705,[1]PROJECTES!$C$14:$Z$5000,21,FALSE))</f>
        <v/>
      </c>
      <c r="N7705" s="100"/>
      <c r="O7705" s="72" t="s">
        <v>229</v>
      </c>
      <c r="P7705" s="101"/>
      <c r="Q7705" s="132"/>
      <c r="R7705" s="102"/>
      <c r="S7705" s="91"/>
    </row>
    <row r="7706" spans="1:19" s="104" customFormat="1" ht="12.75" customHeight="1" x14ac:dyDescent="0.25">
      <c r="A7706" s="121"/>
      <c r="B7706" s="92" t="str">
        <f>IF(E7706="","",VLOOKUP(E7706,[1]PROJECTES!$C$14:$G$5000,2,FALSE))</f>
        <v/>
      </c>
      <c r="C7706" s="121"/>
      <c r="D7706" s="93" t="str">
        <f>IF(E7706="","",VLOOKUP(E7706,[1]PROJECTES!$C$14:$G$5000,5,FALSE))</f>
        <v/>
      </c>
      <c r="E7706" s="117"/>
      <c r="F7706" s="95"/>
      <c r="G7706" s="96" t="str">
        <f>IF(E7706="","",VLOOKUP(E7706,[1]PROJECTES!$C$14:$G$5000,4,FALSE))</f>
        <v/>
      </c>
      <c r="H7706" s="118"/>
      <c r="I7706" s="97" t="str">
        <f>IF(H7706="","",VLOOKUP(H7706,BD!B$2:C$16,2,FALSE))</f>
        <v/>
      </c>
      <c r="J7706" s="98"/>
      <c r="K7706" s="135" t="str">
        <f t="shared" si="252"/>
        <v/>
      </c>
      <c r="L7706" s="99" t="str">
        <f t="shared" ca="1" si="253"/>
        <v>-</v>
      </c>
      <c r="M7706" s="93" t="str">
        <f>IF(E7706="","",VLOOKUP(E7706,[1]PROJECTES!$C$14:$Z$5000,21,FALSE))</f>
        <v/>
      </c>
      <c r="N7706" s="100"/>
      <c r="O7706" s="72" t="s">
        <v>229</v>
      </c>
      <c r="P7706" s="101"/>
      <c r="Q7706" s="132"/>
      <c r="R7706" s="102"/>
      <c r="S7706" s="91"/>
    </row>
    <row r="7707" spans="1:19" s="104" customFormat="1" ht="12.75" customHeight="1" x14ac:dyDescent="0.25">
      <c r="A7707" s="121"/>
      <c r="B7707" s="92" t="str">
        <f>IF(E7707="","",VLOOKUP(E7707,[1]PROJECTES!$C$14:$G$5000,2,FALSE))</f>
        <v/>
      </c>
      <c r="C7707" s="121"/>
      <c r="D7707" s="93" t="str">
        <f>IF(E7707="","",VLOOKUP(E7707,[1]PROJECTES!$C$14:$G$5000,5,FALSE))</f>
        <v/>
      </c>
      <c r="E7707" s="117"/>
      <c r="F7707" s="95"/>
      <c r="G7707" s="96" t="str">
        <f>IF(E7707="","",VLOOKUP(E7707,[1]PROJECTES!$C$14:$G$5000,4,FALSE))</f>
        <v/>
      </c>
      <c r="H7707" s="118"/>
      <c r="I7707" s="97" t="str">
        <f>IF(H7707="","",VLOOKUP(H7707,BD!B$2:C$16,2,FALSE))</f>
        <v/>
      </c>
      <c r="J7707" s="98"/>
      <c r="K7707" s="135" t="str">
        <f t="shared" si="252"/>
        <v/>
      </c>
      <c r="L7707" s="99" t="str">
        <f t="shared" ca="1" si="253"/>
        <v>-</v>
      </c>
      <c r="M7707" s="93" t="str">
        <f>IF(E7707="","",VLOOKUP(E7707,[1]PROJECTES!$C$14:$Z$5000,21,FALSE))</f>
        <v/>
      </c>
      <c r="N7707" s="100"/>
      <c r="O7707" s="72" t="s">
        <v>229</v>
      </c>
      <c r="P7707" s="101"/>
      <c r="Q7707" s="132"/>
      <c r="R7707" s="102"/>
      <c r="S7707" s="91"/>
    </row>
    <row r="7708" spans="1:19" s="104" customFormat="1" ht="12.75" customHeight="1" x14ac:dyDescent="0.25">
      <c r="A7708" s="121"/>
      <c r="B7708" s="92" t="str">
        <f>IF(E7708="","",VLOOKUP(E7708,[1]PROJECTES!$C$14:$G$5000,2,FALSE))</f>
        <v/>
      </c>
      <c r="C7708" s="121"/>
      <c r="D7708" s="93" t="str">
        <f>IF(E7708="","",VLOOKUP(E7708,[1]PROJECTES!$C$14:$G$5000,5,FALSE))</f>
        <v/>
      </c>
      <c r="E7708" s="117"/>
      <c r="F7708" s="95"/>
      <c r="G7708" s="96" t="str">
        <f>IF(E7708="","",VLOOKUP(E7708,[1]PROJECTES!$C$14:$G$5000,4,FALSE))</f>
        <v/>
      </c>
      <c r="H7708" s="118"/>
      <c r="I7708" s="97" t="str">
        <f>IF(H7708="","",VLOOKUP(H7708,BD!B$2:C$16,2,FALSE))</f>
        <v/>
      </c>
      <c r="J7708" s="98"/>
      <c r="K7708" s="135" t="str">
        <f t="shared" si="252"/>
        <v/>
      </c>
      <c r="L7708" s="99" t="str">
        <f t="shared" ca="1" si="253"/>
        <v>-</v>
      </c>
      <c r="M7708" s="93" t="str">
        <f>IF(E7708="","",VLOOKUP(E7708,[1]PROJECTES!$C$14:$Z$5000,21,FALSE))</f>
        <v/>
      </c>
      <c r="N7708" s="100"/>
      <c r="O7708" s="72" t="s">
        <v>229</v>
      </c>
      <c r="P7708" s="101"/>
      <c r="Q7708" s="132"/>
      <c r="R7708" s="102"/>
      <c r="S7708" s="91"/>
    </row>
    <row r="7709" spans="1:19" s="104" customFormat="1" ht="12.75" customHeight="1" x14ac:dyDescent="0.25">
      <c r="A7709" s="121"/>
      <c r="B7709" s="92" t="str">
        <f>IF(E7709="","",VLOOKUP(E7709,[1]PROJECTES!$C$14:$G$5000,2,FALSE))</f>
        <v/>
      </c>
      <c r="C7709" s="121"/>
      <c r="D7709" s="93" t="str">
        <f>IF(E7709="","",VLOOKUP(E7709,[1]PROJECTES!$C$14:$G$5000,5,FALSE))</f>
        <v/>
      </c>
      <c r="E7709" s="117"/>
      <c r="F7709" s="95"/>
      <c r="G7709" s="96" t="str">
        <f>IF(E7709="","",VLOOKUP(E7709,[1]PROJECTES!$C$14:$G$5000,4,FALSE))</f>
        <v/>
      </c>
      <c r="H7709" s="118"/>
      <c r="I7709" s="97" t="str">
        <f>IF(H7709="","",VLOOKUP(H7709,BD!B$2:C$16,2,FALSE))</f>
        <v/>
      </c>
      <c r="J7709" s="98"/>
      <c r="K7709" s="135" t="str">
        <f t="shared" si="252"/>
        <v/>
      </c>
      <c r="L7709" s="99" t="str">
        <f t="shared" ca="1" si="253"/>
        <v>-</v>
      </c>
      <c r="M7709" s="93" t="str">
        <f>IF(E7709="","",VLOOKUP(E7709,[1]PROJECTES!$C$14:$Z$5000,21,FALSE))</f>
        <v/>
      </c>
      <c r="N7709" s="100"/>
      <c r="O7709" s="72" t="s">
        <v>229</v>
      </c>
      <c r="P7709" s="101"/>
      <c r="Q7709" s="132"/>
      <c r="R7709" s="102"/>
      <c r="S7709" s="91"/>
    </row>
    <row r="7710" spans="1:19" s="104" customFormat="1" ht="12.75" customHeight="1" x14ac:dyDescent="0.25">
      <c r="A7710" s="121"/>
      <c r="B7710" s="92" t="str">
        <f>IF(E7710="","",VLOOKUP(E7710,[1]PROJECTES!$C$14:$G$5000,2,FALSE))</f>
        <v/>
      </c>
      <c r="C7710" s="121"/>
      <c r="D7710" s="93" t="str">
        <f>IF(E7710="","",VLOOKUP(E7710,[1]PROJECTES!$C$14:$G$5000,5,FALSE))</f>
        <v/>
      </c>
      <c r="E7710" s="117"/>
      <c r="F7710" s="95"/>
      <c r="G7710" s="96" t="str">
        <f>IF(E7710="","",VLOOKUP(E7710,[1]PROJECTES!$C$14:$G$5000,4,FALSE))</f>
        <v/>
      </c>
      <c r="H7710" s="118"/>
      <c r="I7710" s="97" t="str">
        <f>IF(H7710="","",VLOOKUP(H7710,BD!B$2:C$16,2,FALSE))</f>
        <v/>
      </c>
      <c r="J7710" s="98"/>
      <c r="K7710" s="135" t="str">
        <f t="shared" si="252"/>
        <v/>
      </c>
      <c r="L7710" s="99" t="str">
        <f t="shared" ca="1" si="253"/>
        <v>-</v>
      </c>
      <c r="M7710" s="93" t="str">
        <f>IF(E7710="","",VLOOKUP(E7710,[1]PROJECTES!$C$14:$Z$5000,21,FALSE))</f>
        <v/>
      </c>
      <c r="N7710" s="100"/>
      <c r="O7710" s="72" t="s">
        <v>229</v>
      </c>
      <c r="P7710" s="101"/>
      <c r="Q7710" s="132"/>
      <c r="R7710" s="102"/>
      <c r="S7710" s="91"/>
    </row>
    <row r="7711" spans="1:19" s="104" customFormat="1" ht="12.75" customHeight="1" x14ac:dyDescent="0.25">
      <c r="A7711" s="121"/>
      <c r="B7711" s="92" t="str">
        <f>IF(E7711="","",VLOOKUP(E7711,[1]PROJECTES!$C$14:$G$5000,2,FALSE))</f>
        <v/>
      </c>
      <c r="C7711" s="121"/>
      <c r="D7711" s="93" t="str">
        <f>IF(E7711="","",VLOOKUP(E7711,[1]PROJECTES!$C$14:$G$5000,5,FALSE))</f>
        <v/>
      </c>
      <c r="E7711" s="117"/>
      <c r="F7711" s="95"/>
      <c r="G7711" s="96" t="str">
        <f>IF(E7711="","",VLOOKUP(E7711,[1]PROJECTES!$C$14:$G$5000,4,FALSE))</f>
        <v/>
      </c>
      <c r="H7711" s="118"/>
      <c r="I7711" s="97" t="str">
        <f>IF(H7711="","",VLOOKUP(H7711,BD!B$2:C$16,2,FALSE))</f>
        <v/>
      </c>
      <c r="J7711" s="98"/>
      <c r="K7711" s="135" t="str">
        <f t="shared" si="252"/>
        <v/>
      </c>
      <c r="L7711" s="99" t="str">
        <f t="shared" ca="1" si="253"/>
        <v>-</v>
      </c>
      <c r="M7711" s="93" t="str">
        <f>IF(E7711="","",VLOOKUP(E7711,[1]PROJECTES!$C$14:$Z$5000,21,FALSE))</f>
        <v/>
      </c>
      <c r="N7711" s="100"/>
      <c r="O7711" s="72" t="s">
        <v>229</v>
      </c>
      <c r="P7711" s="101"/>
      <c r="Q7711" s="132"/>
      <c r="R7711" s="102"/>
      <c r="S7711" s="91"/>
    </row>
    <row r="7712" spans="1:19" s="104" customFormat="1" ht="12.75" customHeight="1" x14ac:dyDescent="0.25">
      <c r="A7712" s="121"/>
      <c r="B7712" s="92" t="str">
        <f>IF(E7712="","",VLOOKUP(E7712,[1]PROJECTES!$C$14:$G$5000,2,FALSE))</f>
        <v/>
      </c>
      <c r="C7712" s="121"/>
      <c r="D7712" s="93" t="str">
        <f>IF(E7712="","",VLOOKUP(E7712,[1]PROJECTES!$C$14:$G$5000,5,FALSE))</f>
        <v/>
      </c>
      <c r="E7712" s="117"/>
      <c r="F7712" s="95"/>
      <c r="G7712" s="96" t="str">
        <f>IF(E7712="","",VLOOKUP(E7712,[1]PROJECTES!$C$14:$G$5000,4,FALSE))</f>
        <v/>
      </c>
      <c r="H7712" s="118"/>
      <c r="I7712" s="97" t="str">
        <f>IF(H7712="","",VLOOKUP(H7712,BD!B$2:C$16,2,FALSE))</f>
        <v/>
      </c>
      <c r="J7712" s="98"/>
      <c r="K7712" s="135" t="str">
        <f t="shared" si="252"/>
        <v/>
      </c>
      <c r="L7712" s="99" t="str">
        <f t="shared" ca="1" si="253"/>
        <v>-</v>
      </c>
      <c r="M7712" s="93" t="str">
        <f>IF(E7712="","",VLOOKUP(E7712,[1]PROJECTES!$C$14:$Z$5000,21,FALSE))</f>
        <v/>
      </c>
      <c r="N7712" s="100"/>
      <c r="O7712" s="72" t="s">
        <v>229</v>
      </c>
      <c r="P7712" s="101"/>
      <c r="Q7712" s="132"/>
      <c r="R7712" s="102"/>
      <c r="S7712" s="91"/>
    </row>
    <row r="7713" spans="1:19" s="104" customFormat="1" ht="12.75" customHeight="1" x14ac:dyDescent="0.25">
      <c r="A7713" s="121"/>
      <c r="B7713" s="92" t="str">
        <f>IF(E7713="","",VLOOKUP(E7713,[1]PROJECTES!$C$14:$G$5000,2,FALSE))</f>
        <v/>
      </c>
      <c r="C7713" s="121"/>
      <c r="D7713" s="93" t="str">
        <f>IF(E7713="","",VLOOKUP(E7713,[1]PROJECTES!$C$14:$G$5000,5,FALSE))</f>
        <v/>
      </c>
      <c r="E7713" s="117"/>
      <c r="F7713" s="95"/>
      <c r="G7713" s="96" t="str">
        <f>IF(E7713="","",VLOOKUP(E7713,[1]PROJECTES!$C$14:$G$5000,4,FALSE))</f>
        <v/>
      </c>
      <c r="H7713" s="118"/>
      <c r="I7713" s="97" t="str">
        <f>IF(H7713="","",VLOOKUP(H7713,BD!B$2:C$16,2,FALSE))</f>
        <v/>
      </c>
      <c r="J7713" s="98"/>
      <c r="K7713" s="135" t="str">
        <f t="shared" si="252"/>
        <v/>
      </c>
      <c r="L7713" s="99" t="str">
        <f t="shared" ca="1" si="253"/>
        <v>-</v>
      </c>
      <c r="M7713" s="93" t="str">
        <f>IF(E7713="","",VLOOKUP(E7713,[1]PROJECTES!$C$14:$Z$5000,21,FALSE))</f>
        <v/>
      </c>
      <c r="N7713" s="100"/>
      <c r="O7713" s="72" t="s">
        <v>229</v>
      </c>
      <c r="P7713" s="101"/>
      <c r="Q7713" s="132"/>
      <c r="R7713" s="102"/>
      <c r="S7713" s="91"/>
    </row>
    <row r="7714" spans="1:19" s="104" customFormat="1" ht="12.75" customHeight="1" x14ac:dyDescent="0.25">
      <c r="A7714" s="121"/>
      <c r="B7714" s="92" t="str">
        <f>IF(E7714="","",VLOOKUP(E7714,[1]PROJECTES!$C$14:$G$5000,2,FALSE))</f>
        <v/>
      </c>
      <c r="C7714" s="121"/>
      <c r="D7714" s="93" t="str">
        <f>IF(E7714="","",VLOOKUP(E7714,[1]PROJECTES!$C$14:$G$5000,5,FALSE))</f>
        <v/>
      </c>
      <c r="E7714" s="117"/>
      <c r="F7714" s="95"/>
      <c r="G7714" s="96" t="str">
        <f>IF(E7714="","",VLOOKUP(E7714,[1]PROJECTES!$C$14:$G$5000,4,FALSE))</f>
        <v/>
      </c>
      <c r="H7714" s="118"/>
      <c r="I7714" s="97" t="str">
        <f>IF(H7714="","",VLOOKUP(H7714,BD!B$2:C$16,2,FALSE))</f>
        <v/>
      </c>
      <c r="J7714" s="98"/>
      <c r="K7714" s="135" t="str">
        <f t="shared" si="252"/>
        <v/>
      </c>
      <c r="L7714" s="99" t="str">
        <f t="shared" ca="1" si="253"/>
        <v>-</v>
      </c>
      <c r="M7714" s="93" t="str">
        <f>IF(E7714="","",VLOOKUP(E7714,[1]PROJECTES!$C$14:$Z$5000,21,FALSE))</f>
        <v/>
      </c>
      <c r="N7714" s="100"/>
      <c r="O7714" s="72" t="s">
        <v>229</v>
      </c>
      <c r="P7714" s="101"/>
      <c r="Q7714" s="132"/>
      <c r="R7714" s="102"/>
      <c r="S7714" s="91"/>
    </row>
    <row r="7715" spans="1:19" s="104" customFormat="1" ht="12.75" customHeight="1" x14ac:dyDescent="0.25">
      <c r="A7715" s="121"/>
      <c r="B7715" s="92" t="str">
        <f>IF(E7715="","",VLOOKUP(E7715,[1]PROJECTES!$C$14:$G$5000,2,FALSE))</f>
        <v/>
      </c>
      <c r="C7715" s="121"/>
      <c r="D7715" s="93" t="str">
        <f>IF(E7715="","",VLOOKUP(E7715,[1]PROJECTES!$C$14:$G$5000,5,FALSE))</f>
        <v/>
      </c>
      <c r="E7715" s="117"/>
      <c r="F7715" s="95"/>
      <c r="G7715" s="96" t="str">
        <f>IF(E7715="","",VLOOKUP(E7715,[1]PROJECTES!$C$14:$G$5000,4,FALSE))</f>
        <v/>
      </c>
      <c r="H7715" s="118"/>
      <c r="I7715" s="97" t="str">
        <f>IF(H7715="","",VLOOKUP(H7715,BD!B$2:C$16,2,FALSE))</f>
        <v/>
      </c>
      <c r="J7715" s="98"/>
      <c r="K7715" s="135" t="str">
        <f t="shared" si="252"/>
        <v/>
      </c>
      <c r="L7715" s="99" t="str">
        <f t="shared" ca="1" si="253"/>
        <v>-</v>
      </c>
      <c r="M7715" s="93" t="str">
        <f>IF(E7715="","",VLOOKUP(E7715,[1]PROJECTES!$C$14:$Z$5000,21,FALSE))</f>
        <v/>
      </c>
      <c r="N7715" s="100"/>
      <c r="O7715" s="72" t="s">
        <v>229</v>
      </c>
      <c r="P7715" s="101"/>
      <c r="Q7715" s="132"/>
      <c r="R7715" s="102"/>
      <c r="S7715" s="91"/>
    </row>
    <row r="7716" spans="1:19" s="104" customFormat="1" ht="12.75" customHeight="1" x14ac:dyDescent="0.25">
      <c r="A7716" s="121"/>
      <c r="B7716" s="92" t="str">
        <f>IF(E7716="","",VLOOKUP(E7716,[1]PROJECTES!$C$14:$G$5000,2,FALSE))</f>
        <v/>
      </c>
      <c r="C7716" s="121"/>
      <c r="D7716" s="93" t="str">
        <f>IF(E7716="","",VLOOKUP(E7716,[1]PROJECTES!$C$14:$G$5000,5,FALSE))</f>
        <v/>
      </c>
      <c r="E7716" s="117"/>
      <c r="F7716" s="95"/>
      <c r="G7716" s="96" t="str">
        <f>IF(E7716="","",VLOOKUP(E7716,[1]PROJECTES!$C$14:$G$5000,4,FALSE))</f>
        <v/>
      </c>
      <c r="H7716" s="118"/>
      <c r="I7716" s="97" t="str">
        <f>IF(H7716="","",VLOOKUP(H7716,BD!B$2:C$16,2,FALSE))</f>
        <v/>
      </c>
      <c r="J7716" s="98"/>
      <c r="K7716" s="135" t="str">
        <f t="shared" si="252"/>
        <v/>
      </c>
      <c r="L7716" s="99" t="str">
        <f t="shared" ca="1" si="253"/>
        <v>-</v>
      </c>
      <c r="M7716" s="93" t="str">
        <f>IF(E7716="","",VLOOKUP(E7716,[1]PROJECTES!$C$14:$Z$5000,21,FALSE))</f>
        <v/>
      </c>
      <c r="N7716" s="100"/>
      <c r="O7716" s="72" t="s">
        <v>229</v>
      </c>
      <c r="P7716" s="101"/>
      <c r="Q7716" s="132"/>
      <c r="R7716" s="102"/>
      <c r="S7716" s="91"/>
    </row>
    <row r="7717" spans="1:19" s="104" customFormat="1" ht="12.75" customHeight="1" x14ac:dyDescent="0.25">
      <c r="A7717" s="121"/>
      <c r="B7717" s="92" t="str">
        <f>IF(E7717="","",VLOOKUP(E7717,[1]PROJECTES!$C$14:$G$5000,2,FALSE))</f>
        <v/>
      </c>
      <c r="C7717" s="121"/>
      <c r="D7717" s="93" t="str">
        <f>IF(E7717="","",VLOOKUP(E7717,[1]PROJECTES!$C$14:$G$5000,5,FALSE))</f>
        <v/>
      </c>
      <c r="E7717" s="117"/>
      <c r="F7717" s="95"/>
      <c r="G7717" s="96" t="str">
        <f>IF(E7717="","",VLOOKUP(E7717,[1]PROJECTES!$C$14:$G$5000,4,FALSE))</f>
        <v/>
      </c>
      <c r="H7717" s="118"/>
      <c r="I7717" s="97" t="str">
        <f>IF(H7717="","",VLOOKUP(H7717,BD!B$2:C$16,2,FALSE))</f>
        <v/>
      </c>
      <c r="J7717" s="98"/>
      <c r="K7717" s="135" t="str">
        <f t="shared" si="252"/>
        <v/>
      </c>
      <c r="L7717" s="99" t="str">
        <f t="shared" ca="1" si="253"/>
        <v>-</v>
      </c>
      <c r="M7717" s="93" t="str">
        <f>IF(E7717="","",VLOOKUP(E7717,[1]PROJECTES!$C$14:$Z$5000,21,FALSE))</f>
        <v/>
      </c>
      <c r="N7717" s="100"/>
      <c r="O7717" s="72" t="s">
        <v>229</v>
      </c>
      <c r="P7717" s="101"/>
      <c r="Q7717" s="132"/>
      <c r="R7717" s="102"/>
      <c r="S7717" s="91"/>
    </row>
    <row r="7718" spans="1:19" s="104" customFormat="1" ht="12.75" customHeight="1" x14ac:dyDescent="0.25">
      <c r="A7718" s="121"/>
      <c r="B7718" s="92" t="str">
        <f>IF(E7718="","",VLOOKUP(E7718,[1]PROJECTES!$C$14:$G$5000,2,FALSE))</f>
        <v/>
      </c>
      <c r="C7718" s="121"/>
      <c r="D7718" s="93" t="str">
        <f>IF(E7718="","",VLOOKUP(E7718,[1]PROJECTES!$C$14:$G$5000,5,FALSE))</f>
        <v/>
      </c>
      <c r="E7718" s="117"/>
      <c r="F7718" s="95"/>
      <c r="G7718" s="96" t="str">
        <f>IF(E7718="","",VLOOKUP(E7718,[1]PROJECTES!$C$14:$G$5000,4,FALSE))</f>
        <v/>
      </c>
      <c r="H7718" s="118"/>
      <c r="I7718" s="97" t="str">
        <f>IF(H7718="","",VLOOKUP(H7718,BD!B$2:C$16,2,FALSE))</f>
        <v/>
      </c>
      <c r="J7718" s="98"/>
      <c r="K7718" s="135" t="str">
        <f t="shared" si="252"/>
        <v/>
      </c>
      <c r="L7718" s="99" t="str">
        <f t="shared" ca="1" si="253"/>
        <v>-</v>
      </c>
      <c r="M7718" s="93" t="str">
        <f>IF(E7718="","",VLOOKUP(E7718,[1]PROJECTES!$C$14:$Z$5000,21,FALSE))</f>
        <v/>
      </c>
      <c r="N7718" s="100"/>
      <c r="O7718" s="72" t="s">
        <v>229</v>
      </c>
      <c r="P7718" s="101"/>
      <c r="Q7718" s="132"/>
      <c r="R7718" s="102"/>
      <c r="S7718" s="91"/>
    </row>
    <row r="7719" spans="1:19" s="104" customFormat="1" ht="12.75" customHeight="1" x14ac:dyDescent="0.25">
      <c r="A7719" s="121"/>
      <c r="B7719" s="92" t="str">
        <f>IF(E7719="","",VLOOKUP(E7719,[1]PROJECTES!$C$14:$G$5000,2,FALSE))</f>
        <v/>
      </c>
      <c r="C7719" s="121"/>
      <c r="D7719" s="93" t="str">
        <f>IF(E7719="","",VLOOKUP(E7719,[1]PROJECTES!$C$14:$G$5000,5,FALSE))</f>
        <v/>
      </c>
      <c r="E7719" s="117"/>
      <c r="F7719" s="95"/>
      <c r="G7719" s="96" t="str">
        <f>IF(E7719="","",VLOOKUP(E7719,[1]PROJECTES!$C$14:$G$5000,4,FALSE))</f>
        <v/>
      </c>
      <c r="H7719" s="118"/>
      <c r="I7719" s="97" t="str">
        <f>IF(H7719="","",VLOOKUP(H7719,BD!B$2:C$16,2,FALSE))</f>
        <v/>
      </c>
      <c r="J7719" s="98"/>
      <c r="K7719" s="135" t="str">
        <f t="shared" si="252"/>
        <v/>
      </c>
      <c r="L7719" s="99" t="str">
        <f t="shared" ca="1" si="253"/>
        <v>-</v>
      </c>
      <c r="M7719" s="93" t="str">
        <f>IF(E7719="","",VLOOKUP(E7719,[1]PROJECTES!$C$14:$Z$5000,21,FALSE))</f>
        <v/>
      </c>
      <c r="N7719" s="100"/>
      <c r="O7719" s="72" t="s">
        <v>229</v>
      </c>
      <c r="P7719" s="101"/>
      <c r="Q7719" s="132"/>
      <c r="R7719" s="102"/>
      <c r="S7719" s="91"/>
    </row>
    <row r="7720" spans="1:19" s="104" customFormat="1" ht="12.75" customHeight="1" x14ac:dyDescent="0.25">
      <c r="A7720" s="121"/>
      <c r="B7720" s="92" t="str">
        <f>IF(E7720="","",VLOOKUP(E7720,[1]PROJECTES!$C$14:$G$5000,2,FALSE))</f>
        <v/>
      </c>
      <c r="C7720" s="121"/>
      <c r="D7720" s="93" t="str">
        <f>IF(E7720="","",VLOOKUP(E7720,[1]PROJECTES!$C$14:$G$5000,5,FALSE))</f>
        <v/>
      </c>
      <c r="E7720" s="117"/>
      <c r="F7720" s="95"/>
      <c r="G7720" s="96" t="str">
        <f>IF(E7720="","",VLOOKUP(E7720,[1]PROJECTES!$C$14:$G$5000,4,FALSE))</f>
        <v/>
      </c>
      <c r="H7720" s="118"/>
      <c r="I7720" s="97" t="str">
        <f>IF(H7720="","",VLOOKUP(H7720,BD!B$2:C$16,2,FALSE))</f>
        <v/>
      </c>
      <c r="J7720" s="98"/>
      <c r="K7720" s="135" t="str">
        <f t="shared" si="252"/>
        <v/>
      </c>
      <c r="L7720" s="99" t="str">
        <f t="shared" ca="1" si="253"/>
        <v>-</v>
      </c>
      <c r="M7720" s="93" t="str">
        <f>IF(E7720="","",VLOOKUP(E7720,[1]PROJECTES!$C$14:$Z$5000,21,FALSE))</f>
        <v/>
      </c>
      <c r="N7720" s="100"/>
      <c r="O7720" s="72" t="s">
        <v>229</v>
      </c>
      <c r="P7720" s="101"/>
      <c r="Q7720" s="132"/>
      <c r="R7720" s="102"/>
      <c r="S7720" s="91"/>
    </row>
    <row r="7721" spans="1:19" s="104" customFormat="1" ht="12.75" customHeight="1" x14ac:dyDescent="0.25">
      <c r="A7721" s="121"/>
      <c r="B7721" s="92" t="str">
        <f>IF(E7721="","",VLOOKUP(E7721,[1]PROJECTES!$C$14:$G$5000,2,FALSE))</f>
        <v/>
      </c>
      <c r="C7721" s="121"/>
      <c r="D7721" s="93" t="str">
        <f>IF(E7721="","",VLOOKUP(E7721,[1]PROJECTES!$C$14:$G$5000,5,FALSE))</f>
        <v/>
      </c>
      <c r="E7721" s="117"/>
      <c r="F7721" s="95"/>
      <c r="G7721" s="96" t="str">
        <f>IF(E7721="","",VLOOKUP(E7721,[1]PROJECTES!$C$14:$G$5000,4,FALSE))</f>
        <v/>
      </c>
      <c r="H7721" s="118"/>
      <c r="I7721" s="97" t="str">
        <f>IF(H7721="","",VLOOKUP(H7721,BD!B$2:C$16,2,FALSE))</f>
        <v/>
      </c>
      <c r="J7721" s="98"/>
      <c r="K7721" s="135" t="str">
        <f t="shared" si="252"/>
        <v/>
      </c>
      <c r="L7721" s="99" t="str">
        <f t="shared" ca="1" si="253"/>
        <v>-</v>
      </c>
      <c r="M7721" s="93" t="str">
        <f>IF(E7721="","",VLOOKUP(E7721,[1]PROJECTES!$C$14:$Z$5000,21,FALSE))</f>
        <v/>
      </c>
      <c r="N7721" s="100"/>
      <c r="O7721" s="72" t="s">
        <v>229</v>
      </c>
      <c r="P7721" s="101"/>
      <c r="Q7721" s="132"/>
      <c r="R7721" s="102"/>
      <c r="S7721" s="91"/>
    </row>
    <row r="7722" spans="1:19" s="104" customFormat="1" ht="12.75" customHeight="1" x14ac:dyDescent="0.25">
      <c r="A7722" s="121"/>
      <c r="B7722" s="92" t="str">
        <f>IF(E7722="","",VLOOKUP(E7722,[1]PROJECTES!$C$14:$G$5000,2,FALSE))</f>
        <v/>
      </c>
      <c r="C7722" s="121"/>
      <c r="D7722" s="93" t="str">
        <f>IF(E7722="","",VLOOKUP(E7722,[1]PROJECTES!$C$14:$G$5000,5,FALSE))</f>
        <v/>
      </c>
      <c r="E7722" s="117"/>
      <c r="F7722" s="95"/>
      <c r="G7722" s="96" t="str">
        <f>IF(E7722="","",VLOOKUP(E7722,[1]PROJECTES!$C$14:$G$5000,4,FALSE))</f>
        <v/>
      </c>
      <c r="H7722" s="118"/>
      <c r="I7722" s="97" t="str">
        <f>IF(H7722="","",VLOOKUP(H7722,BD!B$2:C$16,2,FALSE))</f>
        <v/>
      </c>
      <c r="J7722" s="98"/>
      <c r="K7722" s="135" t="str">
        <f t="shared" si="252"/>
        <v/>
      </c>
      <c r="L7722" s="99" t="str">
        <f t="shared" ca="1" si="253"/>
        <v>-</v>
      </c>
      <c r="M7722" s="93" t="str">
        <f>IF(E7722="","",VLOOKUP(E7722,[1]PROJECTES!$C$14:$Z$5000,21,FALSE))</f>
        <v/>
      </c>
      <c r="N7722" s="100"/>
      <c r="O7722" s="72" t="s">
        <v>229</v>
      </c>
      <c r="P7722" s="101"/>
      <c r="Q7722" s="132"/>
      <c r="R7722" s="102"/>
      <c r="S7722" s="91"/>
    </row>
    <row r="7723" spans="1:19" s="104" customFormat="1" ht="12.75" customHeight="1" x14ac:dyDescent="0.25">
      <c r="A7723" s="121"/>
      <c r="B7723" s="92" t="str">
        <f>IF(E7723="","",VLOOKUP(E7723,[1]PROJECTES!$C$14:$G$5000,2,FALSE))</f>
        <v/>
      </c>
      <c r="C7723" s="121"/>
      <c r="D7723" s="93" t="str">
        <f>IF(E7723="","",VLOOKUP(E7723,[1]PROJECTES!$C$14:$G$5000,5,FALSE))</f>
        <v/>
      </c>
      <c r="E7723" s="117"/>
      <c r="F7723" s="95"/>
      <c r="G7723" s="96" t="str">
        <f>IF(E7723="","",VLOOKUP(E7723,[1]PROJECTES!$C$14:$G$5000,4,FALSE))</f>
        <v/>
      </c>
      <c r="H7723" s="118"/>
      <c r="I7723" s="97" t="str">
        <f>IF(H7723="","",VLOOKUP(H7723,BD!B$2:C$16,2,FALSE))</f>
        <v/>
      </c>
      <c r="J7723" s="98"/>
      <c r="K7723" s="135" t="str">
        <f t="shared" si="252"/>
        <v/>
      </c>
      <c r="L7723" s="99" t="str">
        <f t="shared" ca="1" si="253"/>
        <v>-</v>
      </c>
      <c r="M7723" s="93" t="str">
        <f>IF(E7723="","",VLOOKUP(E7723,[1]PROJECTES!$C$14:$Z$5000,21,FALSE))</f>
        <v/>
      </c>
      <c r="N7723" s="100"/>
      <c r="O7723" s="72" t="s">
        <v>229</v>
      </c>
      <c r="P7723" s="101"/>
      <c r="Q7723" s="132"/>
      <c r="R7723" s="102"/>
      <c r="S7723" s="91"/>
    </row>
    <row r="7724" spans="1:19" s="104" customFormat="1" ht="12.75" customHeight="1" x14ac:dyDescent="0.25">
      <c r="A7724" s="121"/>
      <c r="B7724" s="92" t="str">
        <f>IF(E7724="","",VLOOKUP(E7724,[1]PROJECTES!$C$14:$G$5000,2,FALSE))</f>
        <v/>
      </c>
      <c r="C7724" s="121"/>
      <c r="D7724" s="93" t="str">
        <f>IF(E7724="","",VLOOKUP(E7724,[1]PROJECTES!$C$14:$G$5000,5,FALSE))</f>
        <v/>
      </c>
      <c r="E7724" s="117"/>
      <c r="F7724" s="95"/>
      <c r="G7724" s="96" t="str">
        <f>IF(E7724="","",VLOOKUP(E7724,[1]PROJECTES!$C$14:$G$5000,4,FALSE))</f>
        <v/>
      </c>
      <c r="H7724" s="118"/>
      <c r="I7724" s="97" t="str">
        <f>IF(H7724="","",VLOOKUP(H7724,BD!B$2:C$16,2,FALSE))</f>
        <v/>
      </c>
      <c r="J7724" s="98"/>
      <c r="K7724" s="135" t="str">
        <f t="shared" ref="K7724:K7787" si="254">IF(J7724="","",WEEKNUM(J7724,2)-0)</f>
        <v/>
      </c>
      <c r="L7724" s="99" t="str">
        <f t="shared" ref="L7724:L7787" ca="1" si="255">IF(M7724="","-",IF(G7724="TA","-",+M7724-TODAY()))</f>
        <v>-</v>
      </c>
      <c r="M7724" s="93" t="str">
        <f>IF(E7724="","",VLOOKUP(E7724,[1]PROJECTES!$C$14:$Z$5000,21,FALSE))</f>
        <v/>
      </c>
      <c r="N7724" s="100"/>
      <c r="O7724" s="72" t="s">
        <v>229</v>
      </c>
      <c r="P7724" s="101"/>
      <c r="Q7724" s="132"/>
      <c r="R7724" s="102"/>
      <c r="S7724" s="91"/>
    </row>
    <row r="7725" spans="1:19" s="104" customFormat="1" ht="12.75" customHeight="1" x14ac:dyDescent="0.25">
      <c r="A7725" s="121"/>
      <c r="B7725" s="92" t="str">
        <f>IF(E7725="","",VLOOKUP(E7725,[1]PROJECTES!$C$14:$G$5000,2,FALSE))</f>
        <v/>
      </c>
      <c r="C7725" s="121"/>
      <c r="D7725" s="93" t="str">
        <f>IF(E7725="","",VLOOKUP(E7725,[1]PROJECTES!$C$14:$G$5000,5,FALSE))</f>
        <v/>
      </c>
      <c r="E7725" s="117"/>
      <c r="F7725" s="95"/>
      <c r="G7725" s="96" t="str">
        <f>IF(E7725="","",VLOOKUP(E7725,[1]PROJECTES!$C$14:$G$5000,4,FALSE))</f>
        <v/>
      </c>
      <c r="H7725" s="118"/>
      <c r="I7725" s="97" t="str">
        <f>IF(H7725="","",VLOOKUP(H7725,BD!B$2:C$16,2,FALSE))</f>
        <v/>
      </c>
      <c r="J7725" s="98"/>
      <c r="K7725" s="135" t="str">
        <f t="shared" si="254"/>
        <v/>
      </c>
      <c r="L7725" s="99" t="str">
        <f t="shared" ca="1" si="255"/>
        <v>-</v>
      </c>
      <c r="M7725" s="93" t="str">
        <f>IF(E7725="","",VLOOKUP(E7725,[1]PROJECTES!$C$14:$Z$5000,21,FALSE))</f>
        <v/>
      </c>
      <c r="N7725" s="100"/>
      <c r="O7725" s="72" t="s">
        <v>229</v>
      </c>
      <c r="P7725" s="101"/>
      <c r="Q7725" s="132"/>
      <c r="R7725" s="102"/>
      <c r="S7725" s="91"/>
    </row>
    <row r="7726" spans="1:19" s="104" customFormat="1" ht="12.75" customHeight="1" x14ac:dyDescent="0.25">
      <c r="A7726" s="121"/>
      <c r="B7726" s="92" t="str">
        <f>IF(E7726="","",VLOOKUP(E7726,[1]PROJECTES!$C$14:$G$5000,2,FALSE))</f>
        <v/>
      </c>
      <c r="C7726" s="121"/>
      <c r="D7726" s="93" t="str">
        <f>IF(E7726="","",VLOOKUP(E7726,[1]PROJECTES!$C$14:$G$5000,5,FALSE))</f>
        <v/>
      </c>
      <c r="E7726" s="117"/>
      <c r="F7726" s="95"/>
      <c r="G7726" s="96" t="str">
        <f>IF(E7726="","",VLOOKUP(E7726,[1]PROJECTES!$C$14:$G$5000,4,FALSE))</f>
        <v/>
      </c>
      <c r="H7726" s="118"/>
      <c r="I7726" s="97" t="str">
        <f>IF(H7726="","",VLOOKUP(H7726,BD!B$2:C$16,2,FALSE))</f>
        <v/>
      </c>
      <c r="J7726" s="98"/>
      <c r="K7726" s="135" t="str">
        <f t="shared" si="254"/>
        <v/>
      </c>
      <c r="L7726" s="99" t="str">
        <f t="shared" ca="1" si="255"/>
        <v>-</v>
      </c>
      <c r="M7726" s="93" t="str">
        <f>IF(E7726="","",VLOOKUP(E7726,[1]PROJECTES!$C$14:$Z$5000,21,FALSE))</f>
        <v/>
      </c>
      <c r="N7726" s="100"/>
      <c r="O7726" s="72" t="s">
        <v>229</v>
      </c>
      <c r="P7726" s="101"/>
      <c r="Q7726" s="132"/>
      <c r="R7726" s="102"/>
      <c r="S7726" s="91"/>
    </row>
    <row r="7727" spans="1:19" s="104" customFormat="1" ht="12.75" customHeight="1" x14ac:dyDescent="0.25">
      <c r="A7727" s="121"/>
      <c r="B7727" s="92" t="str">
        <f>IF(E7727="","",VLOOKUP(E7727,[1]PROJECTES!$C$14:$G$5000,2,FALSE))</f>
        <v/>
      </c>
      <c r="C7727" s="121"/>
      <c r="D7727" s="93" t="str">
        <f>IF(E7727="","",VLOOKUP(E7727,[1]PROJECTES!$C$14:$G$5000,5,FALSE))</f>
        <v/>
      </c>
      <c r="E7727" s="117"/>
      <c r="F7727" s="95"/>
      <c r="G7727" s="96" t="str">
        <f>IF(E7727="","",VLOOKUP(E7727,[1]PROJECTES!$C$14:$G$5000,4,FALSE))</f>
        <v/>
      </c>
      <c r="H7727" s="118"/>
      <c r="I7727" s="97" t="str">
        <f>IF(H7727="","",VLOOKUP(H7727,BD!B$2:C$16,2,FALSE))</f>
        <v/>
      </c>
      <c r="J7727" s="98"/>
      <c r="K7727" s="135" t="str">
        <f t="shared" si="254"/>
        <v/>
      </c>
      <c r="L7727" s="99" t="str">
        <f t="shared" ca="1" si="255"/>
        <v>-</v>
      </c>
      <c r="M7727" s="93" t="str">
        <f>IF(E7727="","",VLOOKUP(E7727,[1]PROJECTES!$C$14:$Z$5000,21,FALSE))</f>
        <v/>
      </c>
      <c r="N7727" s="100"/>
      <c r="O7727" s="72" t="s">
        <v>229</v>
      </c>
      <c r="P7727" s="101"/>
      <c r="Q7727" s="132"/>
      <c r="R7727" s="102"/>
      <c r="S7727" s="91"/>
    </row>
    <row r="7728" spans="1:19" s="104" customFormat="1" ht="12.75" customHeight="1" x14ac:dyDescent="0.25">
      <c r="A7728" s="121"/>
      <c r="B7728" s="92" t="str">
        <f>IF(E7728="","",VLOOKUP(E7728,[1]PROJECTES!$C$14:$G$5000,2,FALSE))</f>
        <v/>
      </c>
      <c r="C7728" s="121"/>
      <c r="D7728" s="93" t="str">
        <f>IF(E7728="","",VLOOKUP(E7728,[1]PROJECTES!$C$14:$G$5000,5,FALSE))</f>
        <v/>
      </c>
      <c r="E7728" s="117"/>
      <c r="F7728" s="95"/>
      <c r="G7728" s="96" t="str">
        <f>IF(E7728="","",VLOOKUP(E7728,[1]PROJECTES!$C$14:$G$5000,4,FALSE))</f>
        <v/>
      </c>
      <c r="H7728" s="118"/>
      <c r="I7728" s="97" t="str">
        <f>IF(H7728="","",VLOOKUP(H7728,BD!B$2:C$16,2,FALSE))</f>
        <v/>
      </c>
      <c r="J7728" s="98"/>
      <c r="K7728" s="135" t="str">
        <f t="shared" si="254"/>
        <v/>
      </c>
      <c r="L7728" s="99" t="str">
        <f t="shared" ca="1" si="255"/>
        <v>-</v>
      </c>
      <c r="M7728" s="93" t="str">
        <f>IF(E7728="","",VLOOKUP(E7728,[1]PROJECTES!$C$14:$Z$5000,21,FALSE))</f>
        <v/>
      </c>
      <c r="N7728" s="100"/>
      <c r="O7728" s="72" t="s">
        <v>229</v>
      </c>
      <c r="P7728" s="101"/>
      <c r="Q7728" s="132"/>
      <c r="R7728" s="102"/>
      <c r="S7728" s="91"/>
    </row>
    <row r="7729" spans="1:19" s="104" customFormat="1" ht="12.75" customHeight="1" x14ac:dyDescent="0.25">
      <c r="A7729" s="121"/>
      <c r="B7729" s="92" t="str">
        <f>IF(E7729="","",VLOOKUP(E7729,[1]PROJECTES!$C$14:$G$5000,2,FALSE))</f>
        <v/>
      </c>
      <c r="C7729" s="121"/>
      <c r="D7729" s="93" t="str">
        <f>IF(E7729="","",VLOOKUP(E7729,[1]PROJECTES!$C$14:$G$5000,5,FALSE))</f>
        <v/>
      </c>
      <c r="E7729" s="117"/>
      <c r="F7729" s="95"/>
      <c r="G7729" s="96" t="str">
        <f>IF(E7729="","",VLOOKUP(E7729,[1]PROJECTES!$C$14:$G$5000,4,FALSE))</f>
        <v/>
      </c>
      <c r="H7729" s="118"/>
      <c r="I7729" s="97" t="str">
        <f>IF(H7729="","",VLOOKUP(H7729,BD!B$2:C$16,2,FALSE))</f>
        <v/>
      </c>
      <c r="J7729" s="98"/>
      <c r="K7729" s="135" t="str">
        <f t="shared" si="254"/>
        <v/>
      </c>
      <c r="L7729" s="99" t="str">
        <f t="shared" ca="1" si="255"/>
        <v>-</v>
      </c>
      <c r="M7729" s="93" t="str">
        <f>IF(E7729="","",VLOOKUP(E7729,[1]PROJECTES!$C$14:$Z$5000,21,FALSE))</f>
        <v/>
      </c>
      <c r="N7729" s="100"/>
      <c r="O7729" s="72" t="s">
        <v>229</v>
      </c>
      <c r="P7729" s="101"/>
      <c r="Q7729" s="132"/>
      <c r="R7729" s="102"/>
      <c r="S7729" s="91"/>
    </row>
    <row r="7730" spans="1:19" s="104" customFormat="1" ht="12.75" customHeight="1" x14ac:dyDescent="0.25">
      <c r="A7730" s="121"/>
      <c r="B7730" s="92" t="str">
        <f>IF(E7730="","",VLOOKUP(E7730,[1]PROJECTES!$C$14:$G$5000,2,FALSE))</f>
        <v/>
      </c>
      <c r="C7730" s="121"/>
      <c r="D7730" s="93" t="str">
        <f>IF(E7730="","",VLOOKUP(E7730,[1]PROJECTES!$C$14:$G$5000,5,FALSE))</f>
        <v/>
      </c>
      <c r="E7730" s="117"/>
      <c r="F7730" s="95"/>
      <c r="G7730" s="96" t="str">
        <f>IF(E7730="","",VLOOKUP(E7730,[1]PROJECTES!$C$14:$G$5000,4,FALSE))</f>
        <v/>
      </c>
      <c r="H7730" s="118"/>
      <c r="I7730" s="97" t="str">
        <f>IF(H7730="","",VLOOKUP(H7730,BD!B$2:C$16,2,FALSE))</f>
        <v/>
      </c>
      <c r="J7730" s="98"/>
      <c r="K7730" s="135" t="str">
        <f t="shared" si="254"/>
        <v/>
      </c>
      <c r="L7730" s="99" t="str">
        <f t="shared" ca="1" si="255"/>
        <v>-</v>
      </c>
      <c r="M7730" s="93" t="str">
        <f>IF(E7730="","",VLOOKUP(E7730,[1]PROJECTES!$C$14:$Z$5000,21,FALSE))</f>
        <v/>
      </c>
      <c r="N7730" s="100"/>
      <c r="O7730" s="72" t="s">
        <v>229</v>
      </c>
      <c r="P7730" s="101"/>
      <c r="Q7730" s="132"/>
      <c r="R7730" s="102"/>
      <c r="S7730" s="91"/>
    </row>
    <row r="7731" spans="1:19" s="104" customFormat="1" ht="12.75" customHeight="1" x14ac:dyDescent="0.25">
      <c r="A7731" s="121"/>
      <c r="B7731" s="92" t="str">
        <f>IF(E7731="","",VLOOKUP(E7731,[1]PROJECTES!$C$14:$G$5000,2,FALSE))</f>
        <v/>
      </c>
      <c r="C7731" s="121"/>
      <c r="D7731" s="93" t="str">
        <f>IF(E7731="","",VLOOKUP(E7731,[1]PROJECTES!$C$14:$G$5000,5,FALSE))</f>
        <v/>
      </c>
      <c r="E7731" s="117"/>
      <c r="F7731" s="95"/>
      <c r="G7731" s="96" t="str">
        <f>IF(E7731="","",VLOOKUP(E7731,[1]PROJECTES!$C$14:$G$5000,4,FALSE))</f>
        <v/>
      </c>
      <c r="H7731" s="118"/>
      <c r="I7731" s="97" t="str">
        <f>IF(H7731="","",VLOOKUP(H7731,BD!B$2:C$16,2,FALSE))</f>
        <v/>
      </c>
      <c r="J7731" s="98"/>
      <c r="K7731" s="135" t="str">
        <f t="shared" si="254"/>
        <v/>
      </c>
      <c r="L7731" s="99" t="str">
        <f t="shared" ca="1" si="255"/>
        <v>-</v>
      </c>
      <c r="M7731" s="93" t="str">
        <f>IF(E7731="","",VLOOKUP(E7731,[1]PROJECTES!$C$14:$Z$5000,21,FALSE))</f>
        <v/>
      </c>
      <c r="N7731" s="100"/>
      <c r="O7731" s="72" t="s">
        <v>229</v>
      </c>
      <c r="P7731" s="101"/>
      <c r="Q7731" s="132"/>
      <c r="R7731" s="102"/>
      <c r="S7731" s="91"/>
    </row>
    <row r="7732" spans="1:19" s="104" customFormat="1" ht="12.75" customHeight="1" x14ac:dyDescent="0.25">
      <c r="A7732" s="121"/>
      <c r="B7732" s="92" t="str">
        <f>IF(E7732="","",VLOOKUP(E7732,[1]PROJECTES!$C$14:$G$5000,2,FALSE))</f>
        <v/>
      </c>
      <c r="C7732" s="121"/>
      <c r="D7732" s="93" t="str">
        <f>IF(E7732="","",VLOOKUP(E7732,[1]PROJECTES!$C$14:$G$5000,5,FALSE))</f>
        <v/>
      </c>
      <c r="E7732" s="117"/>
      <c r="F7732" s="95"/>
      <c r="G7732" s="96" t="str">
        <f>IF(E7732="","",VLOOKUP(E7732,[1]PROJECTES!$C$14:$G$5000,4,FALSE))</f>
        <v/>
      </c>
      <c r="H7732" s="118"/>
      <c r="I7732" s="97" t="str">
        <f>IF(H7732="","",VLOOKUP(H7732,BD!B$2:C$16,2,FALSE))</f>
        <v/>
      </c>
      <c r="J7732" s="98"/>
      <c r="K7732" s="135" t="str">
        <f t="shared" si="254"/>
        <v/>
      </c>
      <c r="L7732" s="99" t="str">
        <f t="shared" ca="1" si="255"/>
        <v>-</v>
      </c>
      <c r="M7732" s="93" t="str">
        <f>IF(E7732="","",VLOOKUP(E7732,[1]PROJECTES!$C$14:$Z$5000,21,FALSE))</f>
        <v/>
      </c>
      <c r="N7732" s="100"/>
      <c r="O7732" s="72" t="s">
        <v>229</v>
      </c>
      <c r="P7732" s="101"/>
      <c r="Q7732" s="132"/>
      <c r="R7732" s="102"/>
      <c r="S7732" s="91"/>
    </row>
    <row r="7733" spans="1:19" s="104" customFormat="1" ht="12.75" customHeight="1" x14ac:dyDescent="0.25">
      <c r="A7733" s="121"/>
      <c r="B7733" s="92" t="str">
        <f>IF(E7733="","",VLOOKUP(E7733,[1]PROJECTES!$C$14:$G$5000,2,FALSE))</f>
        <v/>
      </c>
      <c r="C7733" s="121"/>
      <c r="D7733" s="93" t="str">
        <f>IF(E7733="","",VLOOKUP(E7733,[1]PROJECTES!$C$14:$G$5000,5,FALSE))</f>
        <v/>
      </c>
      <c r="E7733" s="117"/>
      <c r="F7733" s="95"/>
      <c r="G7733" s="96" t="str">
        <f>IF(E7733="","",VLOOKUP(E7733,[1]PROJECTES!$C$14:$G$5000,4,FALSE))</f>
        <v/>
      </c>
      <c r="H7733" s="118"/>
      <c r="I7733" s="97" t="str">
        <f>IF(H7733="","",VLOOKUP(H7733,BD!B$2:C$16,2,FALSE))</f>
        <v/>
      </c>
      <c r="J7733" s="98"/>
      <c r="K7733" s="135" t="str">
        <f t="shared" si="254"/>
        <v/>
      </c>
      <c r="L7733" s="99" t="str">
        <f t="shared" ca="1" si="255"/>
        <v>-</v>
      </c>
      <c r="M7733" s="93" t="str">
        <f>IF(E7733="","",VLOOKUP(E7733,[1]PROJECTES!$C$14:$Z$5000,21,FALSE))</f>
        <v/>
      </c>
      <c r="N7733" s="100"/>
      <c r="O7733" s="72" t="s">
        <v>229</v>
      </c>
      <c r="P7733" s="101"/>
      <c r="Q7733" s="132"/>
      <c r="R7733" s="102"/>
      <c r="S7733" s="91"/>
    </row>
    <row r="7734" spans="1:19" s="104" customFormat="1" ht="12.75" customHeight="1" x14ac:dyDescent="0.25">
      <c r="A7734" s="121"/>
      <c r="B7734" s="92" t="str">
        <f>IF(E7734="","",VLOOKUP(E7734,[1]PROJECTES!$C$14:$G$5000,2,FALSE))</f>
        <v/>
      </c>
      <c r="C7734" s="121"/>
      <c r="D7734" s="93" t="str">
        <f>IF(E7734="","",VLOOKUP(E7734,[1]PROJECTES!$C$14:$G$5000,5,FALSE))</f>
        <v/>
      </c>
      <c r="E7734" s="117"/>
      <c r="F7734" s="95"/>
      <c r="G7734" s="96" t="str">
        <f>IF(E7734="","",VLOOKUP(E7734,[1]PROJECTES!$C$14:$G$5000,4,FALSE))</f>
        <v/>
      </c>
      <c r="H7734" s="118"/>
      <c r="I7734" s="97" t="str">
        <f>IF(H7734="","",VLOOKUP(H7734,BD!B$2:C$16,2,FALSE))</f>
        <v/>
      </c>
      <c r="J7734" s="98"/>
      <c r="K7734" s="135" t="str">
        <f t="shared" si="254"/>
        <v/>
      </c>
      <c r="L7734" s="99" t="str">
        <f t="shared" ca="1" si="255"/>
        <v>-</v>
      </c>
      <c r="M7734" s="93" t="str">
        <f>IF(E7734="","",VLOOKUP(E7734,[1]PROJECTES!$C$14:$Z$5000,21,FALSE))</f>
        <v/>
      </c>
      <c r="N7734" s="100"/>
      <c r="O7734" s="72" t="s">
        <v>229</v>
      </c>
      <c r="P7734" s="101"/>
      <c r="Q7734" s="132"/>
      <c r="R7734" s="102"/>
      <c r="S7734" s="91"/>
    </row>
    <row r="7735" spans="1:19" s="104" customFormat="1" ht="12.75" customHeight="1" x14ac:dyDescent="0.25">
      <c r="A7735" s="121"/>
      <c r="B7735" s="92" t="str">
        <f>IF(E7735="","",VLOOKUP(E7735,[1]PROJECTES!$C$14:$G$5000,2,FALSE))</f>
        <v/>
      </c>
      <c r="C7735" s="121"/>
      <c r="D7735" s="93" t="str">
        <f>IF(E7735="","",VLOOKUP(E7735,[1]PROJECTES!$C$14:$G$5000,5,FALSE))</f>
        <v/>
      </c>
      <c r="E7735" s="117"/>
      <c r="F7735" s="95"/>
      <c r="G7735" s="96" t="str">
        <f>IF(E7735="","",VLOOKUP(E7735,[1]PROJECTES!$C$14:$G$5000,4,FALSE))</f>
        <v/>
      </c>
      <c r="H7735" s="118"/>
      <c r="I7735" s="97" t="str">
        <f>IF(H7735="","",VLOOKUP(H7735,BD!B$2:C$16,2,FALSE))</f>
        <v/>
      </c>
      <c r="J7735" s="98"/>
      <c r="K7735" s="135" t="str">
        <f t="shared" si="254"/>
        <v/>
      </c>
      <c r="L7735" s="99" t="str">
        <f t="shared" ca="1" si="255"/>
        <v>-</v>
      </c>
      <c r="M7735" s="93" t="str">
        <f>IF(E7735="","",VLOOKUP(E7735,[1]PROJECTES!$C$14:$Z$5000,21,FALSE))</f>
        <v/>
      </c>
      <c r="N7735" s="100"/>
      <c r="O7735" s="72" t="s">
        <v>229</v>
      </c>
      <c r="P7735" s="101"/>
      <c r="Q7735" s="132"/>
      <c r="R7735" s="102"/>
      <c r="S7735" s="91"/>
    </row>
    <row r="7736" spans="1:19" s="104" customFormat="1" ht="12.75" customHeight="1" x14ac:dyDescent="0.25">
      <c r="A7736" s="121"/>
      <c r="B7736" s="92" t="str">
        <f>IF(E7736="","",VLOOKUP(E7736,[1]PROJECTES!$C$14:$G$5000,2,FALSE))</f>
        <v/>
      </c>
      <c r="C7736" s="121"/>
      <c r="D7736" s="93" t="str">
        <f>IF(E7736="","",VLOOKUP(E7736,[1]PROJECTES!$C$14:$G$5000,5,FALSE))</f>
        <v/>
      </c>
      <c r="E7736" s="117"/>
      <c r="F7736" s="95"/>
      <c r="G7736" s="96" t="str">
        <f>IF(E7736="","",VLOOKUP(E7736,[1]PROJECTES!$C$14:$G$5000,4,FALSE))</f>
        <v/>
      </c>
      <c r="H7736" s="118"/>
      <c r="I7736" s="97" t="str">
        <f>IF(H7736="","",VLOOKUP(H7736,BD!B$2:C$16,2,FALSE))</f>
        <v/>
      </c>
      <c r="J7736" s="98"/>
      <c r="K7736" s="135" t="str">
        <f t="shared" si="254"/>
        <v/>
      </c>
      <c r="L7736" s="99" t="str">
        <f t="shared" ca="1" si="255"/>
        <v>-</v>
      </c>
      <c r="M7736" s="93" t="str">
        <f>IF(E7736="","",VLOOKUP(E7736,[1]PROJECTES!$C$14:$Z$5000,21,FALSE))</f>
        <v/>
      </c>
      <c r="N7736" s="100"/>
      <c r="O7736" s="72" t="s">
        <v>229</v>
      </c>
      <c r="P7736" s="101"/>
      <c r="Q7736" s="132"/>
      <c r="R7736" s="102"/>
      <c r="S7736" s="91"/>
    </row>
    <row r="7737" spans="1:19" s="104" customFormat="1" ht="12.75" customHeight="1" x14ac:dyDescent="0.25">
      <c r="A7737" s="121"/>
      <c r="B7737" s="92" t="str">
        <f>IF(E7737="","",VLOOKUP(E7737,[1]PROJECTES!$C$14:$G$5000,2,FALSE))</f>
        <v/>
      </c>
      <c r="C7737" s="121"/>
      <c r="D7737" s="93" t="str">
        <f>IF(E7737="","",VLOOKUP(E7737,[1]PROJECTES!$C$14:$G$5000,5,FALSE))</f>
        <v/>
      </c>
      <c r="E7737" s="117"/>
      <c r="F7737" s="95"/>
      <c r="G7737" s="96" t="str">
        <f>IF(E7737="","",VLOOKUP(E7737,[1]PROJECTES!$C$14:$G$5000,4,FALSE))</f>
        <v/>
      </c>
      <c r="H7737" s="118"/>
      <c r="I7737" s="97" t="str">
        <f>IF(H7737="","",VLOOKUP(H7737,BD!B$2:C$16,2,FALSE))</f>
        <v/>
      </c>
      <c r="J7737" s="98"/>
      <c r="K7737" s="135" t="str">
        <f t="shared" si="254"/>
        <v/>
      </c>
      <c r="L7737" s="99" t="str">
        <f t="shared" ca="1" si="255"/>
        <v>-</v>
      </c>
      <c r="M7737" s="93" t="str">
        <f>IF(E7737="","",VLOOKUP(E7737,[1]PROJECTES!$C$14:$Z$5000,21,FALSE))</f>
        <v/>
      </c>
      <c r="N7737" s="100"/>
      <c r="O7737" s="72" t="s">
        <v>229</v>
      </c>
      <c r="P7737" s="101"/>
      <c r="Q7737" s="132"/>
      <c r="R7737" s="102"/>
      <c r="S7737" s="91"/>
    </row>
    <row r="7738" spans="1:19" s="104" customFormat="1" ht="12.75" customHeight="1" x14ac:dyDescent="0.25">
      <c r="A7738" s="121"/>
      <c r="B7738" s="92" t="str">
        <f>IF(E7738="","",VLOOKUP(E7738,[1]PROJECTES!$C$14:$G$5000,2,FALSE))</f>
        <v/>
      </c>
      <c r="C7738" s="121"/>
      <c r="D7738" s="93" t="str">
        <f>IF(E7738="","",VLOOKUP(E7738,[1]PROJECTES!$C$14:$G$5000,5,FALSE))</f>
        <v/>
      </c>
      <c r="E7738" s="117"/>
      <c r="F7738" s="95"/>
      <c r="G7738" s="96" t="str">
        <f>IF(E7738="","",VLOOKUP(E7738,[1]PROJECTES!$C$14:$G$5000,4,FALSE))</f>
        <v/>
      </c>
      <c r="H7738" s="118"/>
      <c r="I7738" s="97" t="str">
        <f>IF(H7738="","",VLOOKUP(H7738,BD!B$2:C$16,2,FALSE))</f>
        <v/>
      </c>
      <c r="J7738" s="98"/>
      <c r="K7738" s="135" t="str">
        <f t="shared" si="254"/>
        <v/>
      </c>
      <c r="L7738" s="99" t="str">
        <f t="shared" ca="1" si="255"/>
        <v>-</v>
      </c>
      <c r="M7738" s="93" t="str">
        <f>IF(E7738="","",VLOOKUP(E7738,[1]PROJECTES!$C$14:$Z$5000,21,FALSE))</f>
        <v/>
      </c>
      <c r="N7738" s="100"/>
      <c r="O7738" s="72" t="s">
        <v>229</v>
      </c>
      <c r="P7738" s="101"/>
      <c r="Q7738" s="132"/>
      <c r="R7738" s="102"/>
      <c r="S7738" s="91"/>
    </row>
    <row r="7739" spans="1:19" s="104" customFormat="1" ht="12.75" customHeight="1" x14ac:dyDescent="0.25">
      <c r="A7739" s="121"/>
      <c r="B7739" s="92" t="str">
        <f>IF(E7739="","",VLOOKUP(E7739,[1]PROJECTES!$C$14:$G$5000,2,FALSE))</f>
        <v/>
      </c>
      <c r="C7739" s="121"/>
      <c r="D7739" s="93" t="str">
        <f>IF(E7739="","",VLOOKUP(E7739,[1]PROJECTES!$C$14:$G$5000,5,FALSE))</f>
        <v/>
      </c>
      <c r="E7739" s="117"/>
      <c r="F7739" s="95"/>
      <c r="G7739" s="96" t="str">
        <f>IF(E7739="","",VLOOKUP(E7739,[1]PROJECTES!$C$14:$G$5000,4,FALSE))</f>
        <v/>
      </c>
      <c r="H7739" s="118"/>
      <c r="I7739" s="97" t="str">
        <f>IF(H7739="","",VLOOKUP(H7739,BD!B$2:C$16,2,FALSE))</f>
        <v/>
      </c>
      <c r="J7739" s="98"/>
      <c r="K7739" s="135" t="str">
        <f t="shared" si="254"/>
        <v/>
      </c>
      <c r="L7739" s="99" t="str">
        <f t="shared" ca="1" si="255"/>
        <v>-</v>
      </c>
      <c r="M7739" s="93" t="str">
        <f>IF(E7739="","",VLOOKUP(E7739,[1]PROJECTES!$C$14:$Z$5000,21,FALSE))</f>
        <v/>
      </c>
      <c r="N7739" s="100"/>
      <c r="O7739" s="72" t="s">
        <v>229</v>
      </c>
      <c r="P7739" s="101"/>
      <c r="Q7739" s="132"/>
      <c r="R7739" s="102"/>
      <c r="S7739" s="91"/>
    </row>
    <row r="7740" spans="1:19" s="104" customFormat="1" ht="12.75" customHeight="1" x14ac:dyDescent="0.25">
      <c r="A7740" s="121"/>
      <c r="B7740" s="92" t="str">
        <f>IF(E7740="","",VLOOKUP(E7740,[1]PROJECTES!$C$14:$G$5000,2,FALSE))</f>
        <v/>
      </c>
      <c r="C7740" s="121"/>
      <c r="D7740" s="93" t="str">
        <f>IF(E7740="","",VLOOKUP(E7740,[1]PROJECTES!$C$14:$G$5000,5,FALSE))</f>
        <v/>
      </c>
      <c r="E7740" s="117"/>
      <c r="F7740" s="95"/>
      <c r="G7740" s="96" t="str">
        <f>IF(E7740="","",VLOOKUP(E7740,[1]PROJECTES!$C$14:$G$5000,4,FALSE))</f>
        <v/>
      </c>
      <c r="H7740" s="118"/>
      <c r="I7740" s="97" t="str">
        <f>IF(H7740="","",VLOOKUP(H7740,BD!B$2:C$16,2,FALSE))</f>
        <v/>
      </c>
      <c r="J7740" s="98"/>
      <c r="K7740" s="135" t="str">
        <f t="shared" si="254"/>
        <v/>
      </c>
      <c r="L7740" s="99" t="str">
        <f t="shared" ca="1" si="255"/>
        <v>-</v>
      </c>
      <c r="M7740" s="93" t="str">
        <f>IF(E7740="","",VLOOKUP(E7740,[1]PROJECTES!$C$14:$Z$5000,21,FALSE))</f>
        <v/>
      </c>
      <c r="N7740" s="100"/>
      <c r="O7740" s="72" t="s">
        <v>229</v>
      </c>
      <c r="P7740" s="101"/>
      <c r="Q7740" s="132"/>
      <c r="R7740" s="102"/>
      <c r="S7740" s="91"/>
    </row>
    <row r="7741" spans="1:19" s="104" customFormat="1" ht="12.75" customHeight="1" x14ac:dyDescent="0.25">
      <c r="A7741" s="121"/>
      <c r="B7741" s="92" t="str">
        <f>IF(E7741="","",VLOOKUP(E7741,[1]PROJECTES!$C$14:$G$5000,2,FALSE))</f>
        <v/>
      </c>
      <c r="C7741" s="121"/>
      <c r="D7741" s="93" t="str">
        <f>IF(E7741="","",VLOOKUP(E7741,[1]PROJECTES!$C$14:$G$5000,5,FALSE))</f>
        <v/>
      </c>
      <c r="E7741" s="117"/>
      <c r="F7741" s="95"/>
      <c r="G7741" s="96" t="str">
        <f>IF(E7741="","",VLOOKUP(E7741,[1]PROJECTES!$C$14:$G$5000,4,FALSE))</f>
        <v/>
      </c>
      <c r="H7741" s="118"/>
      <c r="I7741" s="97" t="str">
        <f>IF(H7741="","",VLOOKUP(H7741,BD!B$2:C$16,2,FALSE))</f>
        <v/>
      </c>
      <c r="J7741" s="98"/>
      <c r="K7741" s="135" t="str">
        <f t="shared" si="254"/>
        <v/>
      </c>
      <c r="L7741" s="99" t="str">
        <f t="shared" ca="1" si="255"/>
        <v>-</v>
      </c>
      <c r="M7741" s="93" t="str">
        <f>IF(E7741="","",VLOOKUP(E7741,[1]PROJECTES!$C$14:$Z$5000,21,FALSE))</f>
        <v/>
      </c>
      <c r="N7741" s="100"/>
      <c r="O7741" s="72" t="s">
        <v>229</v>
      </c>
      <c r="P7741" s="101"/>
      <c r="Q7741" s="132"/>
      <c r="R7741" s="102"/>
      <c r="S7741" s="91"/>
    </row>
    <row r="7742" spans="1:19" s="104" customFormat="1" ht="12.75" customHeight="1" x14ac:dyDescent="0.25">
      <c r="A7742" s="121"/>
      <c r="B7742" s="92" t="str">
        <f>IF(E7742="","",VLOOKUP(E7742,[1]PROJECTES!$C$14:$G$5000,2,FALSE))</f>
        <v/>
      </c>
      <c r="C7742" s="121"/>
      <c r="D7742" s="93" t="str">
        <f>IF(E7742="","",VLOOKUP(E7742,[1]PROJECTES!$C$14:$G$5000,5,FALSE))</f>
        <v/>
      </c>
      <c r="E7742" s="117"/>
      <c r="F7742" s="95"/>
      <c r="G7742" s="96" t="str">
        <f>IF(E7742="","",VLOOKUP(E7742,[1]PROJECTES!$C$14:$G$5000,4,FALSE))</f>
        <v/>
      </c>
      <c r="H7742" s="118"/>
      <c r="I7742" s="97" t="str">
        <f>IF(H7742="","",VLOOKUP(H7742,BD!B$2:C$16,2,FALSE))</f>
        <v/>
      </c>
      <c r="J7742" s="98"/>
      <c r="K7742" s="135" t="str">
        <f t="shared" si="254"/>
        <v/>
      </c>
      <c r="L7742" s="99" t="str">
        <f t="shared" ca="1" si="255"/>
        <v>-</v>
      </c>
      <c r="M7742" s="93" t="str">
        <f>IF(E7742="","",VLOOKUP(E7742,[1]PROJECTES!$C$14:$Z$5000,21,FALSE))</f>
        <v/>
      </c>
      <c r="N7742" s="100"/>
      <c r="O7742" s="72" t="s">
        <v>229</v>
      </c>
      <c r="P7742" s="101"/>
      <c r="Q7742" s="132"/>
      <c r="R7742" s="102"/>
      <c r="S7742" s="91"/>
    </row>
    <row r="7743" spans="1:19" s="104" customFormat="1" ht="12.75" customHeight="1" x14ac:dyDescent="0.25">
      <c r="A7743" s="121"/>
      <c r="B7743" s="92" t="str">
        <f>IF(E7743="","",VLOOKUP(E7743,[1]PROJECTES!$C$14:$G$5000,2,FALSE))</f>
        <v/>
      </c>
      <c r="C7743" s="121"/>
      <c r="D7743" s="93" t="str">
        <f>IF(E7743="","",VLOOKUP(E7743,[1]PROJECTES!$C$14:$G$5000,5,FALSE))</f>
        <v/>
      </c>
      <c r="E7743" s="117"/>
      <c r="F7743" s="95"/>
      <c r="G7743" s="96" t="str">
        <f>IF(E7743="","",VLOOKUP(E7743,[1]PROJECTES!$C$14:$G$5000,4,FALSE))</f>
        <v/>
      </c>
      <c r="H7743" s="118"/>
      <c r="I7743" s="97" t="str">
        <f>IF(H7743="","",VLOOKUP(H7743,BD!B$2:C$16,2,FALSE))</f>
        <v/>
      </c>
      <c r="J7743" s="98"/>
      <c r="K7743" s="135" t="str">
        <f t="shared" si="254"/>
        <v/>
      </c>
      <c r="L7743" s="99" t="str">
        <f t="shared" ca="1" si="255"/>
        <v>-</v>
      </c>
      <c r="M7743" s="93" t="str">
        <f>IF(E7743="","",VLOOKUP(E7743,[1]PROJECTES!$C$14:$Z$5000,21,FALSE))</f>
        <v/>
      </c>
      <c r="N7743" s="100"/>
      <c r="O7743" s="72" t="s">
        <v>229</v>
      </c>
      <c r="P7743" s="101"/>
      <c r="Q7743" s="132"/>
      <c r="R7743" s="102"/>
      <c r="S7743" s="91"/>
    </row>
    <row r="7744" spans="1:19" s="104" customFormat="1" ht="12.75" customHeight="1" x14ac:dyDescent="0.25">
      <c r="A7744" s="121"/>
      <c r="B7744" s="92" t="str">
        <f>IF(E7744="","",VLOOKUP(E7744,[1]PROJECTES!$C$14:$G$5000,2,FALSE))</f>
        <v/>
      </c>
      <c r="C7744" s="121"/>
      <c r="D7744" s="93" t="str">
        <f>IF(E7744="","",VLOOKUP(E7744,[1]PROJECTES!$C$14:$G$5000,5,FALSE))</f>
        <v/>
      </c>
      <c r="E7744" s="117"/>
      <c r="F7744" s="95"/>
      <c r="G7744" s="96" t="str">
        <f>IF(E7744="","",VLOOKUP(E7744,[1]PROJECTES!$C$14:$G$5000,4,FALSE))</f>
        <v/>
      </c>
      <c r="H7744" s="118"/>
      <c r="I7744" s="97" t="str">
        <f>IF(H7744="","",VLOOKUP(H7744,BD!B$2:C$16,2,FALSE))</f>
        <v/>
      </c>
      <c r="J7744" s="98"/>
      <c r="K7744" s="135" t="str">
        <f t="shared" si="254"/>
        <v/>
      </c>
      <c r="L7744" s="99" t="str">
        <f t="shared" ca="1" si="255"/>
        <v>-</v>
      </c>
      <c r="M7744" s="93" t="str">
        <f>IF(E7744="","",VLOOKUP(E7744,[1]PROJECTES!$C$14:$Z$5000,21,FALSE))</f>
        <v/>
      </c>
      <c r="N7744" s="100"/>
      <c r="O7744" s="72" t="s">
        <v>229</v>
      </c>
      <c r="P7744" s="101"/>
      <c r="Q7744" s="132"/>
      <c r="R7744" s="102"/>
      <c r="S7744" s="91"/>
    </row>
    <row r="7745" spans="1:19" s="104" customFormat="1" ht="12.75" customHeight="1" x14ac:dyDescent="0.25">
      <c r="A7745" s="121"/>
      <c r="B7745" s="92" t="str">
        <f>IF(E7745="","",VLOOKUP(E7745,[1]PROJECTES!$C$14:$G$5000,2,FALSE))</f>
        <v/>
      </c>
      <c r="C7745" s="121"/>
      <c r="D7745" s="93" t="str">
        <f>IF(E7745="","",VLOOKUP(E7745,[1]PROJECTES!$C$14:$G$5000,5,FALSE))</f>
        <v/>
      </c>
      <c r="E7745" s="117"/>
      <c r="F7745" s="95"/>
      <c r="G7745" s="96" t="str">
        <f>IF(E7745="","",VLOOKUP(E7745,[1]PROJECTES!$C$14:$G$5000,4,FALSE))</f>
        <v/>
      </c>
      <c r="H7745" s="118"/>
      <c r="I7745" s="97" t="str">
        <f>IF(H7745="","",VLOOKUP(H7745,BD!B$2:C$16,2,FALSE))</f>
        <v/>
      </c>
      <c r="J7745" s="98"/>
      <c r="K7745" s="135" t="str">
        <f t="shared" si="254"/>
        <v/>
      </c>
      <c r="L7745" s="99" t="str">
        <f t="shared" ca="1" si="255"/>
        <v>-</v>
      </c>
      <c r="M7745" s="93" t="str">
        <f>IF(E7745="","",VLOOKUP(E7745,[1]PROJECTES!$C$14:$Z$5000,21,FALSE))</f>
        <v/>
      </c>
      <c r="N7745" s="100"/>
      <c r="O7745" s="72" t="s">
        <v>229</v>
      </c>
      <c r="P7745" s="101"/>
      <c r="Q7745" s="132"/>
      <c r="R7745" s="102"/>
      <c r="S7745" s="91"/>
    </row>
    <row r="7746" spans="1:19" s="104" customFormat="1" ht="12.75" customHeight="1" x14ac:dyDescent="0.25">
      <c r="A7746" s="121"/>
      <c r="B7746" s="92" t="str">
        <f>IF(E7746="","",VLOOKUP(E7746,[1]PROJECTES!$C$14:$G$5000,2,FALSE))</f>
        <v/>
      </c>
      <c r="C7746" s="121"/>
      <c r="D7746" s="93" t="str">
        <f>IF(E7746="","",VLOOKUP(E7746,[1]PROJECTES!$C$14:$G$5000,5,FALSE))</f>
        <v/>
      </c>
      <c r="E7746" s="117"/>
      <c r="F7746" s="95"/>
      <c r="G7746" s="96" t="str">
        <f>IF(E7746="","",VLOOKUP(E7746,[1]PROJECTES!$C$14:$G$5000,4,FALSE))</f>
        <v/>
      </c>
      <c r="H7746" s="118"/>
      <c r="I7746" s="97" t="str">
        <f>IF(H7746="","",VLOOKUP(H7746,BD!B$2:C$16,2,FALSE))</f>
        <v/>
      </c>
      <c r="J7746" s="98"/>
      <c r="K7746" s="135" t="str">
        <f t="shared" si="254"/>
        <v/>
      </c>
      <c r="L7746" s="99" t="str">
        <f t="shared" ca="1" si="255"/>
        <v>-</v>
      </c>
      <c r="M7746" s="93" t="str">
        <f>IF(E7746="","",VLOOKUP(E7746,[1]PROJECTES!$C$14:$Z$5000,21,FALSE))</f>
        <v/>
      </c>
      <c r="N7746" s="100"/>
      <c r="O7746" s="72" t="s">
        <v>229</v>
      </c>
      <c r="P7746" s="101"/>
      <c r="Q7746" s="132"/>
      <c r="R7746" s="102"/>
      <c r="S7746" s="91"/>
    </row>
    <row r="7747" spans="1:19" s="104" customFormat="1" ht="12.75" customHeight="1" x14ac:dyDescent="0.25">
      <c r="A7747" s="121"/>
      <c r="B7747" s="92" t="str">
        <f>IF(E7747="","",VLOOKUP(E7747,[1]PROJECTES!$C$14:$G$5000,2,FALSE))</f>
        <v/>
      </c>
      <c r="C7747" s="121"/>
      <c r="D7747" s="93" t="str">
        <f>IF(E7747="","",VLOOKUP(E7747,[1]PROJECTES!$C$14:$G$5000,5,FALSE))</f>
        <v/>
      </c>
      <c r="E7747" s="117"/>
      <c r="F7747" s="95"/>
      <c r="G7747" s="96" t="str">
        <f>IF(E7747="","",VLOOKUP(E7747,[1]PROJECTES!$C$14:$G$5000,4,FALSE))</f>
        <v/>
      </c>
      <c r="H7747" s="118"/>
      <c r="I7747" s="97" t="str">
        <f>IF(H7747="","",VLOOKUP(H7747,BD!B$2:C$16,2,FALSE))</f>
        <v/>
      </c>
      <c r="J7747" s="98"/>
      <c r="K7747" s="135" t="str">
        <f t="shared" si="254"/>
        <v/>
      </c>
      <c r="L7747" s="99" t="str">
        <f t="shared" ca="1" si="255"/>
        <v>-</v>
      </c>
      <c r="M7747" s="93" t="str">
        <f>IF(E7747="","",VLOOKUP(E7747,[1]PROJECTES!$C$14:$Z$5000,21,FALSE))</f>
        <v/>
      </c>
      <c r="N7747" s="100"/>
      <c r="O7747" s="72" t="s">
        <v>229</v>
      </c>
      <c r="P7747" s="101"/>
      <c r="Q7747" s="132"/>
      <c r="R7747" s="102"/>
      <c r="S7747" s="91"/>
    </row>
    <row r="7748" spans="1:19" s="104" customFormat="1" ht="12.75" customHeight="1" x14ac:dyDescent="0.25">
      <c r="A7748" s="121"/>
      <c r="B7748" s="92" t="str">
        <f>IF(E7748="","",VLOOKUP(E7748,[1]PROJECTES!$C$14:$G$5000,2,FALSE))</f>
        <v/>
      </c>
      <c r="C7748" s="121"/>
      <c r="D7748" s="93" t="str">
        <f>IF(E7748="","",VLOOKUP(E7748,[1]PROJECTES!$C$14:$G$5000,5,FALSE))</f>
        <v/>
      </c>
      <c r="E7748" s="117"/>
      <c r="F7748" s="95"/>
      <c r="G7748" s="96" t="str">
        <f>IF(E7748="","",VLOOKUP(E7748,[1]PROJECTES!$C$14:$G$5000,4,FALSE))</f>
        <v/>
      </c>
      <c r="H7748" s="118"/>
      <c r="I7748" s="97" t="str">
        <f>IF(H7748="","",VLOOKUP(H7748,BD!B$2:C$16,2,FALSE))</f>
        <v/>
      </c>
      <c r="J7748" s="98"/>
      <c r="K7748" s="135" t="str">
        <f t="shared" si="254"/>
        <v/>
      </c>
      <c r="L7748" s="99" t="str">
        <f t="shared" ca="1" si="255"/>
        <v>-</v>
      </c>
      <c r="M7748" s="93" t="str">
        <f>IF(E7748="","",VLOOKUP(E7748,[1]PROJECTES!$C$14:$Z$5000,21,FALSE))</f>
        <v/>
      </c>
      <c r="N7748" s="100"/>
      <c r="O7748" s="72" t="s">
        <v>229</v>
      </c>
      <c r="P7748" s="101"/>
      <c r="Q7748" s="132"/>
      <c r="R7748" s="102"/>
      <c r="S7748" s="91"/>
    </row>
    <row r="7749" spans="1:19" s="104" customFormat="1" ht="12.75" customHeight="1" x14ac:dyDescent="0.25">
      <c r="A7749" s="121"/>
      <c r="B7749" s="92" t="str">
        <f>IF(E7749="","",VLOOKUP(E7749,[1]PROJECTES!$C$14:$G$5000,2,FALSE))</f>
        <v/>
      </c>
      <c r="C7749" s="121"/>
      <c r="D7749" s="93" t="str">
        <f>IF(E7749="","",VLOOKUP(E7749,[1]PROJECTES!$C$14:$G$5000,5,FALSE))</f>
        <v/>
      </c>
      <c r="E7749" s="117"/>
      <c r="F7749" s="95"/>
      <c r="G7749" s="96" t="str">
        <f>IF(E7749="","",VLOOKUP(E7749,[1]PROJECTES!$C$14:$G$5000,4,FALSE))</f>
        <v/>
      </c>
      <c r="H7749" s="118"/>
      <c r="I7749" s="97" t="str">
        <f>IF(H7749="","",VLOOKUP(H7749,BD!B$2:C$16,2,FALSE))</f>
        <v/>
      </c>
      <c r="J7749" s="98"/>
      <c r="K7749" s="135" t="str">
        <f t="shared" si="254"/>
        <v/>
      </c>
      <c r="L7749" s="99" t="str">
        <f t="shared" ca="1" si="255"/>
        <v>-</v>
      </c>
      <c r="M7749" s="93" t="str">
        <f>IF(E7749="","",VLOOKUP(E7749,[1]PROJECTES!$C$14:$Z$5000,21,FALSE))</f>
        <v/>
      </c>
      <c r="N7749" s="100"/>
      <c r="O7749" s="72" t="s">
        <v>229</v>
      </c>
      <c r="P7749" s="101"/>
      <c r="Q7749" s="132"/>
      <c r="R7749" s="102"/>
      <c r="S7749" s="91"/>
    </row>
    <row r="7750" spans="1:19" s="104" customFormat="1" ht="12.75" customHeight="1" x14ac:dyDescent="0.25">
      <c r="A7750" s="121"/>
      <c r="B7750" s="92" t="str">
        <f>IF(E7750="","",VLOOKUP(E7750,[1]PROJECTES!$C$14:$G$5000,2,FALSE))</f>
        <v/>
      </c>
      <c r="C7750" s="121"/>
      <c r="D7750" s="93" t="str">
        <f>IF(E7750="","",VLOOKUP(E7750,[1]PROJECTES!$C$14:$G$5000,5,FALSE))</f>
        <v/>
      </c>
      <c r="E7750" s="117"/>
      <c r="F7750" s="95"/>
      <c r="G7750" s="96" t="str">
        <f>IF(E7750="","",VLOOKUP(E7750,[1]PROJECTES!$C$14:$G$5000,4,FALSE))</f>
        <v/>
      </c>
      <c r="H7750" s="118"/>
      <c r="I7750" s="97" t="str">
        <f>IF(H7750="","",VLOOKUP(H7750,BD!B$2:C$16,2,FALSE))</f>
        <v/>
      </c>
      <c r="J7750" s="98"/>
      <c r="K7750" s="135" t="str">
        <f t="shared" si="254"/>
        <v/>
      </c>
      <c r="L7750" s="99" t="str">
        <f t="shared" ca="1" si="255"/>
        <v>-</v>
      </c>
      <c r="M7750" s="93" t="str">
        <f>IF(E7750="","",VLOOKUP(E7750,[1]PROJECTES!$C$14:$Z$5000,21,FALSE))</f>
        <v/>
      </c>
      <c r="N7750" s="100"/>
      <c r="O7750" s="72" t="s">
        <v>229</v>
      </c>
      <c r="P7750" s="101"/>
      <c r="Q7750" s="132"/>
      <c r="R7750" s="102"/>
      <c r="S7750" s="91"/>
    </row>
    <row r="7751" spans="1:19" s="104" customFormat="1" ht="12.75" customHeight="1" x14ac:dyDescent="0.25">
      <c r="A7751" s="121"/>
      <c r="B7751" s="92" t="str">
        <f>IF(E7751="","",VLOOKUP(E7751,[1]PROJECTES!$C$14:$G$5000,2,FALSE))</f>
        <v/>
      </c>
      <c r="C7751" s="121"/>
      <c r="D7751" s="93" t="str">
        <f>IF(E7751="","",VLOOKUP(E7751,[1]PROJECTES!$C$14:$G$5000,5,FALSE))</f>
        <v/>
      </c>
      <c r="E7751" s="117"/>
      <c r="F7751" s="95"/>
      <c r="G7751" s="96" t="str">
        <f>IF(E7751="","",VLOOKUP(E7751,[1]PROJECTES!$C$14:$G$5000,4,FALSE))</f>
        <v/>
      </c>
      <c r="H7751" s="118"/>
      <c r="I7751" s="97" t="str">
        <f>IF(H7751="","",VLOOKUP(H7751,BD!B$2:C$16,2,FALSE))</f>
        <v/>
      </c>
      <c r="J7751" s="98"/>
      <c r="K7751" s="135" t="str">
        <f t="shared" si="254"/>
        <v/>
      </c>
      <c r="L7751" s="99" t="str">
        <f t="shared" ca="1" si="255"/>
        <v>-</v>
      </c>
      <c r="M7751" s="93" t="str">
        <f>IF(E7751="","",VLOOKUP(E7751,[1]PROJECTES!$C$14:$Z$5000,21,FALSE))</f>
        <v/>
      </c>
      <c r="N7751" s="100"/>
      <c r="O7751" s="72" t="s">
        <v>229</v>
      </c>
      <c r="P7751" s="101"/>
      <c r="Q7751" s="132"/>
      <c r="R7751" s="102"/>
      <c r="S7751" s="91"/>
    </row>
    <row r="7752" spans="1:19" s="104" customFormat="1" ht="12.75" customHeight="1" x14ac:dyDescent="0.25">
      <c r="A7752" s="121"/>
      <c r="B7752" s="92" t="str">
        <f>IF(E7752="","",VLOOKUP(E7752,[1]PROJECTES!$C$14:$G$5000,2,FALSE))</f>
        <v/>
      </c>
      <c r="C7752" s="121"/>
      <c r="D7752" s="93" t="str">
        <f>IF(E7752="","",VLOOKUP(E7752,[1]PROJECTES!$C$14:$G$5000,5,FALSE))</f>
        <v/>
      </c>
      <c r="E7752" s="117"/>
      <c r="F7752" s="95"/>
      <c r="G7752" s="96" t="str">
        <f>IF(E7752="","",VLOOKUP(E7752,[1]PROJECTES!$C$14:$G$5000,4,FALSE))</f>
        <v/>
      </c>
      <c r="H7752" s="118"/>
      <c r="I7752" s="97" t="str">
        <f>IF(H7752="","",VLOOKUP(H7752,BD!B$2:C$16,2,FALSE))</f>
        <v/>
      </c>
      <c r="J7752" s="98"/>
      <c r="K7752" s="135" t="str">
        <f t="shared" si="254"/>
        <v/>
      </c>
      <c r="L7752" s="99" t="str">
        <f t="shared" ca="1" si="255"/>
        <v>-</v>
      </c>
      <c r="M7752" s="93" t="str">
        <f>IF(E7752="","",VLOOKUP(E7752,[1]PROJECTES!$C$14:$Z$5000,21,FALSE))</f>
        <v/>
      </c>
      <c r="N7752" s="100"/>
      <c r="O7752" s="72" t="s">
        <v>229</v>
      </c>
      <c r="P7752" s="101"/>
      <c r="Q7752" s="132"/>
      <c r="R7752" s="102"/>
      <c r="S7752" s="91"/>
    </row>
    <row r="7753" spans="1:19" s="104" customFormat="1" ht="12.75" customHeight="1" x14ac:dyDescent="0.25">
      <c r="A7753" s="121"/>
      <c r="B7753" s="92" t="str">
        <f>IF(E7753="","",VLOOKUP(E7753,[1]PROJECTES!$C$14:$G$5000,2,FALSE))</f>
        <v/>
      </c>
      <c r="C7753" s="121"/>
      <c r="D7753" s="93" t="str">
        <f>IF(E7753="","",VLOOKUP(E7753,[1]PROJECTES!$C$14:$G$5000,5,FALSE))</f>
        <v/>
      </c>
      <c r="E7753" s="117"/>
      <c r="F7753" s="95"/>
      <c r="G7753" s="96" t="str">
        <f>IF(E7753="","",VLOOKUP(E7753,[1]PROJECTES!$C$14:$G$5000,4,FALSE))</f>
        <v/>
      </c>
      <c r="H7753" s="118"/>
      <c r="I7753" s="97" t="str">
        <f>IF(H7753="","",VLOOKUP(H7753,BD!B$2:C$16,2,FALSE))</f>
        <v/>
      </c>
      <c r="J7753" s="98"/>
      <c r="K7753" s="135" t="str">
        <f t="shared" si="254"/>
        <v/>
      </c>
      <c r="L7753" s="99" t="str">
        <f t="shared" ca="1" si="255"/>
        <v>-</v>
      </c>
      <c r="M7753" s="93" t="str">
        <f>IF(E7753="","",VLOOKUP(E7753,[1]PROJECTES!$C$14:$Z$5000,21,FALSE))</f>
        <v/>
      </c>
      <c r="N7753" s="100"/>
      <c r="O7753" s="72" t="s">
        <v>229</v>
      </c>
      <c r="P7753" s="101"/>
      <c r="Q7753" s="132"/>
      <c r="R7753" s="102"/>
      <c r="S7753" s="91"/>
    </row>
    <row r="7754" spans="1:19" s="104" customFormat="1" ht="12.75" customHeight="1" x14ac:dyDescent="0.25">
      <c r="A7754" s="121"/>
      <c r="B7754" s="92" t="str">
        <f>IF(E7754="","",VLOOKUP(E7754,[1]PROJECTES!$C$14:$G$5000,2,FALSE))</f>
        <v/>
      </c>
      <c r="C7754" s="121"/>
      <c r="D7754" s="93" t="str">
        <f>IF(E7754="","",VLOOKUP(E7754,[1]PROJECTES!$C$14:$G$5000,5,FALSE))</f>
        <v/>
      </c>
      <c r="E7754" s="117"/>
      <c r="F7754" s="95"/>
      <c r="G7754" s="96" t="str">
        <f>IF(E7754="","",VLOOKUP(E7754,[1]PROJECTES!$C$14:$G$5000,4,FALSE))</f>
        <v/>
      </c>
      <c r="H7754" s="118"/>
      <c r="I7754" s="97" t="str">
        <f>IF(H7754="","",VLOOKUP(H7754,BD!B$2:C$16,2,FALSE))</f>
        <v/>
      </c>
      <c r="J7754" s="98"/>
      <c r="K7754" s="135" t="str">
        <f t="shared" si="254"/>
        <v/>
      </c>
      <c r="L7754" s="99" t="str">
        <f t="shared" ca="1" si="255"/>
        <v>-</v>
      </c>
      <c r="M7754" s="93" t="str">
        <f>IF(E7754="","",VLOOKUP(E7754,[1]PROJECTES!$C$14:$Z$5000,21,FALSE))</f>
        <v/>
      </c>
      <c r="N7754" s="100"/>
      <c r="O7754" s="72" t="s">
        <v>229</v>
      </c>
      <c r="P7754" s="101"/>
      <c r="Q7754" s="132"/>
      <c r="R7754" s="102"/>
      <c r="S7754" s="91"/>
    </row>
    <row r="7755" spans="1:19" s="104" customFormat="1" ht="12.75" customHeight="1" x14ac:dyDescent="0.25">
      <c r="A7755" s="121"/>
      <c r="B7755" s="92" t="str">
        <f>IF(E7755="","",VLOOKUP(E7755,[1]PROJECTES!$C$14:$G$5000,2,FALSE))</f>
        <v/>
      </c>
      <c r="C7755" s="121"/>
      <c r="D7755" s="93" t="str">
        <f>IF(E7755="","",VLOOKUP(E7755,[1]PROJECTES!$C$14:$G$5000,5,FALSE))</f>
        <v/>
      </c>
      <c r="E7755" s="117"/>
      <c r="F7755" s="95"/>
      <c r="G7755" s="96" t="str">
        <f>IF(E7755="","",VLOOKUP(E7755,[1]PROJECTES!$C$14:$G$5000,4,FALSE))</f>
        <v/>
      </c>
      <c r="H7755" s="118"/>
      <c r="I7755" s="97" t="str">
        <f>IF(H7755="","",VLOOKUP(H7755,BD!B$2:C$16,2,FALSE))</f>
        <v/>
      </c>
      <c r="J7755" s="98"/>
      <c r="K7755" s="135" t="str">
        <f t="shared" si="254"/>
        <v/>
      </c>
      <c r="L7755" s="99" t="str">
        <f t="shared" ca="1" si="255"/>
        <v>-</v>
      </c>
      <c r="M7755" s="93" t="str">
        <f>IF(E7755="","",VLOOKUP(E7755,[1]PROJECTES!$C$14:$Z$5000,21,FALSE))</f>
        <v/>
      </c>
      <c r="N7755" s="100"/>
      <c r="O7755" s="72" t="s">
        <v>229</v>
      </c>
      <c r="P7755" s="101"/>
      <c r="Q7755" s="132"/>
      <c r="R7755" s="102"/>
      <c r="S7755" s="91"/>
    </row>
    <row r="7756" spans="1:19" s="104" customFormat="1" ht="12.75" customHeight="1" x14ac:dyDescent="0.25">
      <c r="A7756" s="121"/>
      <c r="B7756" s="92" t="str">
        <f>IF(E7756="","",VLOOKUP(E7756,[1]PROJECTES!$C$14:$G$5000,2,FALSE))</f>
        <v/>
      </c>
      <c r="C7756" s="121"/>
      <c r="D7756" s="93" t="str">
        <f>IF(E7756="","",VLOOKUP(E7756,[1]PROJECTES!$C$14:$G$5000,5,FALSE))</f>
        <v/>
      </c>
      <c r="E7756" s="117"/>
      <c r="F7756" s="95"/>
      <c r="G7756" s="96" t="str">
        <f>IF(E7756="","",VLOOKUP(E7756,[1]PROJECTES!$C$14:$G$5000,4,FALSE))</f>
        <v/>
      </c>
      <c r="H7756" s="118"/>
      <c r="I7756" s="97" t="str">
        <f>IF(H7756="","",VLOOKUP(H7756,BD!B$2:C$16,2,FALSE))</f>
        <v/>
      </c>
      <c r="J7756" s="98"/>
      <c r="K7756" s="135" t="str">
        <f t="shared" si="254"/>
        <v/>
      </c>
      <c r="L7756" s="99" t="str">
        <f t="shared" ca="1" si="255"/>
        <v>-</v>
      </c>
      <c r="M7756" s="93" t="str">
        <f>IF(E7756="","",VLOOKUP(E7756,[1]PROJECTES!$C$14:$Z$5000,21,FALSE))</f>
        <v/>
      </c>
      <c r="N7756" s="100"/>
      <c r="O7756" s="72" t="s">
        <v>229</v>
      </c>
      <c r="P7756" s="101"/>
      <c r="Q7756" s="132"/>
      <c r="R7756" s="102"/>
      <c r="S7756" s="91"/>
    </row>
    <row r="7757" spans="1:19" s="104" customFormat="1" ht="12.75" customHeight="1" x14ac:dyDescent="0.25">
      <c r="A7757" s="121"/>
      <c r="B7757" s="92" t="str">
        <f>IF(E7757="","",VLOOKUP(E7757,[1]PROJECTES!$C$14:$G$5000,2,FALSE))</f>
        <v/>
      </c>
      <c r="C7757" s="121"/>
      <c r="D7757" s="93" t="str">
        <f>IF(E7757="","",VLOOKUP(E7757,[1]PROJECTES!$C$14:$G$5000,5,FALSE))</f>
        <v/>
      </c>
      <c r="E7757" s="117"/>
      <c r="F7757" s="95"/>
      <c r="G7757" s="96" t="str">
        <f>IF(E7757="","",VLOOKUP(E7757,[1]PROJECTES!$C$14:$G$5000,4,FALSE))</f>
        <v/>
      </c>
      <c r="H7757" s="118"/>
      <c r="I7757" s="97" t="str">
        <f>IF(H7757="","",VLOOKUP(H7757,BD!B$2:C$16,2,FALSE))</f>
        <v/>
      </c>
      <c r="J7757" s="98"/>
      <c r="K7757" s="135" t="str">
        <f t="shared" si="254"/>
        <v/>
      </c>
      <c r="L7757" s="99" t="str">
        <f t="shared" ca="1" si="255"/>
        <v>-</v>
      </c>
      <c r="M7757" s="93" t="str">
        <f>IF(E7757="","",VLOOKUP(E7757,[1]PROJECTES!$C$14:$Z$5000,21,FALSE))</f>
        <v/>
      </c>
      <c r="N7757" s="100"/>
      <c r="O7757" s="72" t="s">
        <v>229</v>
      </c>
      <c r="P7757" s="101"/>
      <c r="Q7757" s="132"/>
      <c r="R7757" s="102"/>
      <c r="S7757" s="91"/>
    </row>
    <row r="7758" spans="1:19" s="104" customFormat="1" ht="12.75" customHeight="1" x14ac:dyDescent="0.25">
      <c r="A7758" s="121"/>
      <c r="B7758" s="92" t="str">
        <f>IF(E7758="","",VLOOKUP(E7758,[1]PROJECTES!$C$14:$G$5000,2,FALSE))</f>
        <v/>
      </c>
      <c r="C7758" s="121"/>
      <c r="D7758" s="93" t="str">
        <f>IF(E7758="","",VLOOKUP(E7758,[1]PROJECTES!$C$14:$G$5000,5,FALSE))</f>
        <v/>
      </c>
      <c r="E7758" s="117"/>
      <c r="F7758" s="95"/>
      <c r="G7758" s="96" t="str">
        <f>IF(E7758="","",VLOOKUP(E7758,[1]PROJECTES!$C$14:$G$5000,4,FALSE))</f>
        <v/>
      </c>
      <c r="H7758" s="118"/>
      <c r="I7758" s="97" t="str">
        <f>IF(H7758="","",VLOOKUP(H7758,BD!B$2:C$16,2,FALSE))</f>
        <v/>
      </c>
      <c r="J7758" s="98"/>
      <c r="K7758" s="135" t="str">
        <f t="shared" si="254"/>
        <v/>
      </c>
      <c r="L7758" s="99" t="str">
        <f t="shared" ca="1" si="255"/>
        <v>-</v>
      </c>
      <c r="M7758" s="93" t="str">
        <f>IF(E7758="","",VLOOKUP(E7758,[1]PROJECTES!$C$14:$Z$5000,21,FALSE))</f>
        <v/>
      </c>
      <c r="N7758" s="100"/>
      <c r="O7758" s="72" t="s">
        <v>229</v>
      </c>
      <c r="P7758" s="101"/>
      <c r="Q7758" s="132"/>
      <c r="R7758" s="102"/>
      <c r="S7758" s="91"/>
    </row>
    <row r="7759" spans="1:19" s="104" customFormat="1" ht="12.75" customHeight="1" x14ac:dyDescent="0.25">
      <c r="A7759" s="121"/>
      <c r="B7759" s="92" t="str">
        <f>IF(E7759="","",VLOOKUP(E7759,[1]PROJECTES!$C$14:$G$5000,2,FALSE))</f>
        <v/>
      </c>
      <c r="C7759" s="121"/>
      <c r="D7759" s="93" t="str">
        <f>IF(E7759="","",VLOOKUP(E7759,[1]PROJECTES!$C$14:$G$5000,5,FALSE))</f>
        <v/>
      </c>
      <c r="E7759" s="117"/>
      <c r="F7759" s="95"/>
      <c r="G7759" s="96" t="str">
        <f>IF(E7759="","",VLOOKUP(E7759,[1]PROJECTES!$C$14:$G$5000,4,FALSE))</f>
        <v/>
      </c>
      <c r="H7759" s="118"/>
      <c r="I7759" s="97" t="str">
        <f>IF(H7759="","",VLOOKUP(H7759,BD!B$2:C$16,2,FALSE))</f>
        <v/>
      </c>
      <c r="J7759" s="98"/>
      <c r="K7759" s="135" t="str">
        <f t="shared" si="254"/>
        <v/>
      </c>
      <c r="L7759" s="99" t="str">
        <f t="shared" ca="1" si="255"/>
        <v>-</v>
      </c>
      <c r="M7759" s="93" t="str">
        <f>IF(E7759="","",VLOOKUP(E7759,[1]PROJECTES!$C$14:$Z$5000,21,FALSE))</f>
        <v/>
      </c>
      <c r="N7759" s="100"/>
      <c r="O7759" s="72" t="s">
        <v>229</v>
      </c>
      <c r="P7759" s="101"/>
      <c r="Q7759" s="132"/>
      <c r="R7759" s="102"/>
      <c r="S7759" s="91"/>
    </row>
    <row r="7760" spans="1:19" s="104" customFormat="1" ht="12.75" customHeight="1" x14ac:dyDescent="0.25">
      <c r="A7760" s="121"/>
      <c r="B7760" s="92" t="str">
        <f>IF(E7760="","",VLOOKUP(E7760,[1]PROJECTES!$C$14:$G$5000,2,FALSE))</f>
        <v/>
      </c>
      <c r="C7760" s="121"/>
      <c r="D7760" s="93" t="str">
        <f>IF(E7760="","",VLOOKUP(E7760,[1]PROJECTES!$C$14:$G$5000,5,FALSE))</f>
        <v/>
      </c>
      <c r="E7760" s="117"/>
      <c r="F7760" s="95"/>
      <c r="G7760" s="96" t="str">
        <f>IF(E7760="","",VLOOKUP(E7760,[1]PROJECTES!$C$14:$G$5000,4,FALSE))</f>
        <v/>
      </c>
      <c r="H7760" s="118"/>
      <c r="I7760" s="97" t="str">
        <f>IF(H7760="","",VLOOKUP(H7760,BD!B$2:C$16,2,FALSE))</f>
        <v/>
      </c>
      <c r="J7760" s="98"/>
      <c r="K7760" s="135" t="str">
        <f t="shared" si="254"/>
        <v/>
      </c>
      <c r="L7760" s="99" t="str">
        <f t="shared" ca="1" si="255"/>
        <v>-</v>
      </c>
      <c r="M7760" s="93" t="str">
        <f>IF(E7760="","",VLOOKUP(E7760,[1]PROJECTES!$C$14:$Z$5000,21,FALSE))</f>
        <v/>
      </c>
      <c r="N7760" s="100"/>
      <c r="O7760" s="72" t="s">
        <v>229</v>
      </c>
      <c r="P7760" s="101"/>
      <c r="Q7760" s="132"/>
      <c r="R7760" s="102"/>
      <c r="S7760" s="91"/>
    </row>
    <row r="7761" spans="1:19" s="104" customFormat="1" ht="12.75" customHeight="1" x14ac:dyDescent="0.25">
      <c r="A7761" s="121"/>
      <c r="B7761" s="92" t="str">
        <f>IF(E7761="","",VLOOKUP(E7761,[1]PROJECTES!$C$14:$G$5000,2,FALSE))</f>
        <v/>
      </c>
      <c r="C7761" s="121"/>
      <c r="D7761" s="93" t="str">
        <f>IF(E7761="","",VLOOKUP(E7761,[1]PROJECTES!$C$14:$G$5000,5,FALSE))</f>
        <v/>
      </c>
      <c r="E7761" s="117"/>
      <c r="F7761" s="95"/>
      <c r="G7761" s="96" t="str">
        <f>IF(E7761="","",VLOOKUP(E7761,[1]PROJECTES!$C$14:$G$5000,4,FALSE))</f>
        <v/>
      </c>
      <c r="H7761" s="118"/>
      <c r="I7761" s="97" t="str">
        <f>IF(H7761="","",VLOOKUP(H7761,BD!B$2:C$16,2,FALSE))</f>
        <v/>
      </c>
      <c r="J7761" s="98"/>
      <c r="K7761" s="135" t="str">
        <f t="shared" si="254"/>
        <v/>
      </c>
      <c r="L7761" s="99" t="str">
        <f t="shared" ca="1" si="255"/>
        <v>-</v>
      </c>
      <c r="M7761" s="93" t="str">
        <f>IF(E7761="","",VLOOKUP(E7761,[1]PROJECTES!$C$14:$Z$5000,21,FALSE))</f>
        <v/>
      </c>
      <c r="N7761" s="100"/>
      <c r="O7761" s="72" t="s">
        <v>229</v>
      </c>
      <c r="P7761" s="101"/>
      <c r="Q7761" s="132"/>
      <c r="R7761" s="102"/>
      <c r="S7761" s="91"/>
    </row>
    <row r="7762" spans="1:19" s="104" customFormat="1" ht="12.75" customHeight="1" x14ac:dyDescent="0.25">
      <c r="A7762" s="121"/>
      <c r="B7762" s="92" t="str">
        <f>IF(E7762="","",VLOOKUP(E7762,[1]PROJECTES!$C$14:$G$5000,2,FALSE))</f>
        <v/>
      </c>
      <c r="C7762" s="121"/>
      <c r="D7762" s="93" t="str">
        <f>IF(E7762="","",VLOOKUP(E7762,[1]PROJECTES!$C$14:$G$5000,5,FALSE))</f>
        <v/>
      </c>
      <c r="E7762" s="117"/>
      <c r="F7762" s="95"/>
      <c r="G7762" s="96" t="str">
        <f>IF(E7762="","",VLOOKUP(E7762,[1]PROJECTES!$C$14:$G$5000,4,FALSE))</f>
        <v/>
      </c>
      <c r="H7762" s="118"/>
      <c r="I7762" s="97" t="str">
        <f>IF(H7762="","",VLOOKUP(H7762,BD!B$2:C$16,2,FALSE))</f>
        <v/>
      </c>
      <c r="J7762" s="98"/>
      <c r="K7762" s="135" t="str">
        <f t="shared" si="254"/>
        <v/>
      </c>
      <c r="L7762" s="99" t="str">
        <f t="shared" ca="1" si="255"/>
        <v>-</v>
      </c>
      <c r="M7762" s="93" t="str">
        <f>IF(E7762="","",VLOOKUP(E7762,[1]PROJECTES!$C$14:$Z$5000,21,FALSE))</f>
        <v/>
      </c>
      <c r="N7762" s="100"/>
      <c r="O7762" s="72" t="s">
        <v>229</v>
      </c>
      <c r="P7762" s="101"/>
      <c r="Q7762" s="132"/>
      <c r="R7762" s="102"/>
      <c r="S7762" s="91"/>
    </row>
    <row r="7763" spans="1:19" s="104" customFormat="1" ht="12.75" customHeight="1" x14ac:dyDescent="0.25">
      <c r="A7763" s="121"/>
      <c r="B7763" s="92" t="str">
        <f>IF(E7763="","",VLOOKUP(E7763,[1]PROJECTES!$C$14:$G$5000,2,FALSE))</f>
        <v/>
      </c>
      <c r="C7763" s="121"/>
      <c r="D7763" s="93" t="str">
        <f>IF(E7763="","",VLOOKUP(E7763,[1]PROJECTES!$C$14:$G$5000,5,FALSE))</f>
        <v/>
      </c>
      <c r="E7763" s="117"/>
      <c r="F7763" s="95"/>
      <c r="G7763" s="96" t="str">
        <f>IF(E7763="","",VLOOKUP(E7763,[1]PROJECTES!$C$14:$G$5000,4,FALSE))</f>
        <v/>
      </c>
      <c r="H7763" s="118"/>
      <c r="I7763" s="97" t="str">
        <f>IF(H7763="","",VLOOKUP(H7763,BD!B$2:C$16,2,FALSE))</f>
        <v/>
      </c>
      <c r="J7763" s="98"/>
      <c r="K7763" s="135" t="str">
        <f t="shared" si="254"/>
        <v/>
      </c>
      <c r="L7763" s="99" t="str">
        <f t="shared" ca="1" si="255"/>
        <v>-</v>
      </c>
      <c r="M7763" s="93" t="str">
        <f>IF(E7763="","",VLOOKUP(E7763,[1]PROJECTES!$C$14:$Z$5000,21,FALSE))</f>
        <v/>
      </c>
      <c r="N7763" s="100"/>
      <c r="O7763" s="72" t="s">
        <v>229</v>
      </c>
      <c r="P7763" s="101"/>
      <c r="Q7763" s="132"/>
      <c r="R7763" s="102"/>
      <c r="S7763" s="91"/>
    </row>
    <row r="7764" spans="1:19" s="104" customFormat="1" ht="12.75" customHeight="1" x14ac:dyDescent="0.25">
      <c r="A7764" s="121"/>
      <c r="B7764" s="92" t="str">
        <f>IF(E7764="","",VLOOKUP(E7764,[1]PROJECTES!$C$14:$G$5000,2,FALSE))</f>
        <v/>
      </c>
      <c r="C7764" s="121"/>
      <c r="D7764" s="93" t="str">
        <f>IF(E7764="","",VLOOKUP(E7764,[1]PROJECTES!$C$14:$G$5000,5,FALSE))</f>
        <v/>
      </c>
      <c r="E7764" s="117"/>
      <c r="F7764" s="95"/>
      <c r="G7764" s="96" t="str">
        <f>IF(E7764="","",VLOOKUP(E7764,[1]PROJECTES!$C$14:$G$5000,4,FALSE))</f>
        <v/>
      </c>
      <c r="H7764" s="118"/>
      <c r="I7764" s="97" t="str">
        <f>IF(H7764="","",VLOOKUP(H7764,BD!B$2:C$16,2,FALSE))</f>
        <v/>
      </c>
      <c r="J7764" s="98"/>
      <c r="K7764" s="135" t="str">
        <f t="shared" si="254"/>
        <v/>
      </c>
      <c r="L7764" s="99" t="str">
        <f t="shared" ca="1" si="255"/>
        <v>-</v>
      </c>
      <c r="M7764" s="93" t="str">
        <f>IF(E7764="","",VLOOKUP(E7764,[1]PROJECTES!$C$14:$Z$5000,21,FALSE))</f>
        <v/>
      </c>
      <c r="N7764" s="100"/>
      <c r="O7764" s="72" t="s">
        <v>229</v>
      </c>
      <c r="P7764" s="101"/>
      <c r="Q7764" s="132"/>
      <c r="R7764" s="102"/>
      <c r="S7764" s="91"/>
    </row>
    <row r="7765" spans="1:19" s="104" customFormat="1" ht="12.75" customHeight="1" x14ac:dyDescent="0.25">
      <c r="A7765" s="121"/>
      <c r="B7765" s="92" t="str">
        <f>IF(E7765="","",VLOOKUP(E7765,[1]PROJECTES!$C$14:$G$5000,2,FALSE))</f>
        <v/>
      </c>
      <c r="C7765" s="121"/>
      <c r="D7765" s="93" t="str">
        <f>IF(E7765="","",VLOOKUP(E7765,[1]PROJECTES!$C$14:$G$5000,5,FALSE))</f>
        <v/>
      </c>
      <c r="E7765" s="117"/>
      <c r="F7765" s="95"/>
      <c r="G7765" s="96" t="str">
        <f>IF(E7765="","",VLOOKUP(E7765,[1]PROJECTES!$C$14:$G$5000,4,FALSE))</f>
        <v/>
      </c>
      <c r="H7765" s="118"/>
      <c r="I7765" s="97" t="str">
        <f>IF(H7765="","",VLOOKUP(H7765,BD!B$2:C$16,2,FALSE))</f>
        <v/>
      </c>
      <c r="J7765" s="98"/>
      <c r="K7765" s="135" t="str">
        <f t="shared" si="254"/>
        <v/>
      </c>
      <c r="L7765" s="99" t="str">
        <f t="shared" ca="1" si="255"/>
        <v>-</v>
      </c>
      <c r="M7765" s="93" t="str">
        <f>IF(E7765="","",VLOOKUP(E7765,[1]PROJECTES!$C$14:$Z$5000,21,FALSE))</f>
        <v/>
      </c>
      <c r="N7765" s="100"/>
      <c r="O7765" s="72" t="s">
        <v>229</v>
      </c>
      <c r="P7765" s="101"/>
      <c r="Q7765" s="132"/>
      <c r="R7765" s="102"/>
      <c r="S7765" s="91"/>
    </row>
    <row r="7766" spans="1:19" s="104" customFormat="1" ht="12.75" customHeight="1" x14ac:dyDescent="0.25">
      <c r="A7766" s="121"/>
      <c r="B7766" s="92" t="str">
        <f>IF(E7766="","",VLOOKUP(E7766,[1]PROJECTES!$C$14:$G$5000,2,FALSE))</f>
        <v/>
      </c>
      <c r="C7766" s="121"/>
      <c r="D7766" s="93" t="str">
        <f>IF(E7766="","",VLOOKUP(E7766,[1]PROJECTES!$C$14:$G$5000,5,FALSE))</f>
        <v/>
      </c>
      <c r="E7766" s="117"/>
      <c r="F7766" s="95"/>
      <c r="G7766" s="96" t="str">
        <f>IF(E7766="","",VLOOKUP(E7766,[1]PROJECTES!$C$14:$G$5000,4,FALSE))</f>
        <v/>
      </c>
      <c r="H7766" s="118"/>
      <c r="I7766" s="97" t="str">
        <f>IF(H7766="","",VLOOKUP(H7766,BD!B$2:C$16,2,FALSE))</f>
        <v/>
      </c>
      <c r="J7766" s="98"/>
      <c r="K7766" s="135" t="str">
        <f t="shared" si="254"/>
        <v/>
      </c>
      <c r="L7766" s="99" t="str">
        <f t="shared" ca="1" si="255"/>
        <v>-</v>
      </c>
      <c r="M7766" s="93" t="str">
        <f>IF(E7766="","",VLOOKUP(E7766,[1]PROJECTES!$C$14:$Z$5000,21,FALSE))</f>
        <v/>
      </c>
      <c r="N7766" s="100"/>
      <c r="O7766" s="72" t="s">
        <v>229</v>
      </c>
      <c r="P7766" s="101"/>
      <c r="Q7766" s="132"/>
      <c r="R7766" s="102"/>
      <c r="S7766" s="91"/>
    </row>
    <row r="7767" spans="1:19" s="104" customFormat="1" ht="12.75" customHeight="1" x14ac:dyDescent="0.25">
      <c r="A7767" s="121"/>
      <c r="B7767" s="92" t="str">
        <f>IF(E7767="","",VLOOKUP(E7767,[1]PROJECTES!$C$14:$G$5000,2,FALSE))</f>
        <v/>
      </c>
      <c r="C7767" s="121"/>
      <c r="D7767" s="93" t="str">
        <f>IF(E7767="","",VLOOKUP(E7767,[1]PROJECTES!$C$14:$G$5000,5,FALSE))</f>
        <v/>
      </c>
      <c r="E7767" s="117"/>
      <c r="F7767" s="95"/>
      <c r="G7767" s="96" t="str">
        <f>IF(E7767="","",VLOOKUP(E7767,[1]PROJECTES!$C$14:$G$5000,4,FALSE))</f>
        <v/>
      </c>
      <c r="H7767" s="118"/>
      <c r="I7767" s="97" t="str">
        <f>IF(H7767="","",VLOOKUP(H7767,BD!B$2:C$16,2,FALSE))</f>
        <v/>
      </c>
      <c r="J7767" s="98"/>
      <c r="K7767" s="135" t="str">
        <f t="shared" si="254"/>
        <v/>
      </c>
      <c r="L7767" s="99" t="str">
        <f t="shared" ca="1" si="255"/>
        <v>-</v>
      </c>
      <c r="M7767" s="93" t="str">
        <f>IF(E7767="","",VLOOKUP(E7767,[1]PROJECTES!$C$14:$Z$5000,21,FALSE))</f>
        <v/>
      </c>
      <c r="N7767" s="100"/>
      <c r="O7767" s="72" t="s">
        <v>229</v>
      </c>
      <c r="P7767" s="101"/>
      <c r="Q7767" s="132"/>
      <c r="R7767" s="102"/>
      <c r="S7767" s="91"/>
    </row>
    <row r="7768" spans="1:19" s="104" customFormat="1" ht="12.75" customHeight="1" x14ac:dyDescent="0.25">
      <c r="A7768" s="121"/>
      <c r="B7768" s="92" t="str">
        <f>IF(E7768="","",VLOOKUP(E7768,[1]PROJECTES!$C$14:$G$5000,2,FALSE))</f>
        <v/>
      </c>
      <c r="C7768" s="121"/>
      <c r="D7768" s="93" t="str">
        <f>IF(E7768="","",VLOOKUP(E7768,[1]PROJECTES!$C$14:$G$5000,5,FALSE))</f>
        <v/>
      </c>
      <c r="E7768" s="117"/>
      <c r="F7768" s="95"/>
      <c r="G7768" s="96" t="str">
        <f>IF(E7768="","",VLOOKUP(E7768,[1]PROJECTES!$C$14:$G$5000,4,FALSE))</f>
        <v/>
      </c>
      <c r="H7768" s="118"/>
      <c r="I7768" s="97" t="str">
        <f>IF(H7768="","",VLOOKUP(H7768,BD!B$2:C$16,2,FALSE))</f>
        <v/>
      </c>
      <c r="J7768" s="98"/>
      <c r="K7768" s="135" t="str">
        <f t="shared" si="254"/>
        <v/>
      </c>
      <c r="L7768" s="99" t="str">
        <f t="shared" ca="1" si="255"/>
        <v>-</v>
      </c>
      <c r="M7768" s="93" t="str">
        <f>IF(E7768="","",VLOOKUP(E7768,[1]PROJECTES!$C$14:$Z$5000,21,FALSE))</f>
        <v/>
      </c>
      <c r="N7768" s="100"/>
      <c r="O7768" s="72" t="s">
        <v>229</v>
      </c>
      <c r="P7768" s="101"/>
      <c r="Q7768" s="132"/>
      <c r="R7768" s="102"/>
      <c r="S7768" s="91"/>
    </row>
    <row r="7769" spans="1:19" s="104" customFormat="1" ht="12.75" customHeight="1" x14ac:dyDescent="0.25">
      <c r="A7769" s="121"/>
      <c r="B7769" s="92" t="str">
        <f>IF(E7769="","",VLOOKUP(E7769,[1]PROJECTES!$C$14:$G$5000,2,FALSE))</f>
        <v/>
      </c>
      <c r="C7769" s="121"/>
      <c r="D7769" s="93" t="str">
        <f>IF(E7769="","",VLOOKUP(E7769,[1]PROJECTES!$C$14:$G$5000,5,FALSE))</f>
        <v/>
      </c>
      <c r="E7769" s="117"/>
      <c r="F7769" s="95"/>
      <c r="G7769" s="96" t="str">
        <f>IF(E7769="","",VLOOKUP(E7769,[1]PROJECTES!$C$14:$G$5000,4,FALSE))</f>
        <v/>
      </c>
      <c r="H7769" s="118"/>
      <c r="I7769" s="97" t="str">
        <f>IF(H7769="","",VLOOKUP(H7769,BD!B$2:C$16,2,FALSE))</f>
        <v/>
      </c>
      <c r="J7769" s="98"/>
      <c r="K7769" s="135" t="str">
        <f t="shared" si="254"/>
        <v/>
      </c>
      <c r="L7769" s="99" t="str">
        <f t="shared" ca="1" si="255"/>
        <v>-</v>
      </c>
      <c r="M7769" s="93" t="str">
        <f>IF(E7769="","",VLOOKUP(E7769,[1]PROJECTES!$C$14:$Z$5000,21,FALSE))</f>
        <v/>
      </c>
      <c r="N7769" s="100"/>
      <c r="O7769" s="72" t="s">
        <v>229</v>
      </c>
      <c r="P7769" s="101"/>
      <c r="Q7769" s="132"/>
      <c r="R7769" s="102"/>
      <c r="S7769" s="91"/>
    </row>
    <row r="7770" spans="1:19" s="104" customFormat="1" ht="12.75" customHeight="1" x14ac:dyDescent="0.25">
      <c r="A7770" s="121"/>
      <c r="B7770" s="92" t="str">
        <f>IF(E7770="","",VLOOKUP(E7770,[1]PROJECTES!$C$14:$G$5000,2,FALSE))</f>
        <v/>
      </c>
      <c r="C7770" s="121"/>
      <c r="D7770" s="93" t="str">
        <f>IF(E7770="","",VLOOKUP(E7770,[1]PROJECTES!$C$14:$G$5000,5,FALSE))</f>
        <v/>
      </c>
      <c r="E7770" s="117"/>
      <c r="F7770" s="95"/>
      <c r="G7770" s="96" t="str">
        <f>IF(E7770="","",VLOOKUP(E7770,[1]PROJECTES!$C$14:$G$5000,4,FALSE))</f>
        <v/>
      </c>
      <c r="H7770" s="118"/>
      <c r="I7770" s="97" t="str">
        <f>IF(H7770="","",VLOOKUP(H7770,BD!B$2:C$16,2,FALSE))</f>
        <v/>
      </c>
      <c r="J7770" s="98"/>
      <c r="K7770" s="135" t="str">
        <f t="shared" si="254"/>
        <v/>
      </c>
      <c r="L7770" s="99" t="str">
        <f t="shared" ca="1" si="255"/>
        <v>-</v>
      </c>
      <c r="M7770" s="93" t="str">
        <f>IF(E7770="","",VLOOKUP(E7770,[1]PROJECTES!$C$14:$Z$5000,21,FALSE))</f>
        <v/>
      </c>
      <c r="N7770" s="100"/>
      <c r="O7770" s="72" t="s">
        <v>229</v>
      </c>
      <c r="P7770" s="101"/>
      <c r="Q7770" s="132"/>
      <c r="R7770" s="102"/>
      <c r="S7770" s="91"/>
    </row>
    <row r="7771" spans="1:19" s="104" customFormat="1" ht="12.75" customHeight="1" x14ac:dyDescent="0.25">
      <c r="A7771" s="121"/>
      <c r="B7771" s="92" t="str">
        <f>IF(E7771="","",VLOOKUP(E7771,[1]PROJECTES!$C$14:$G$5000,2,FALSE))</f>
        <v/>
      </c>
      <c r="C7771" s="121"/>
      <c r="D7771" s="93" t="str">
        <f>IF(E7771="","",VLOOKUP(E7771,[1]PROJECTES!$C$14:$G$5000,5,FALSE))</f>
        <v/>
      </c>
      <c r="E7771" s="117"/>
      <c r="F7771" s="95"/>
      <c r="G7771" s="96" t="str">
        <f>IF(E7771="","",VLOOKUP(E7771,[1]PROJECTES!$C$14:$G$5000,4,FALSE))</f>
        <v/>
      </c>
      <c r="H7771" s="118"/>
      <c r="I7771" s="97" t="str">
        <f>IF(H7771="","",VLOOKUP(H7771,BD!B$2:C$16,2,FALSE))</f>
        <v/>
      </c>
      <c r="J7771" s="98"/>
      <c r="K7771" s="135" t="str">
        <f t="shared" si="254"/>
        <v/>
      </c>
      <c r="L7771" s="99" t="str">
        <f t="shared" ca="1" si="255"/>
        <v>-</v>
      </c>
      <c r="M7771" s="93" t="str">
        <f>IF(E7771="","",VLOOKUP(E7771,[1]PROJECTES!$C$14:$Z$5000,21,FALSE))</f>
        <v/>
      </c>
      <c r="N7771" s="100"/>
      <c r="O7771" s="72" t="s">
        <v>229</v>
      </c>
      <c r="P7771" s="101"/>
      <c r="Q7771" s="132"/>
      <c r="R7771" s="102"/>
      <c r="S7771" s="91"/>
    </row>
    <row r="7772" spans="1:19" s="104" customFormat="1" ht="12.75" customHeight="1" x14ac:dyDescent="0.25">
      <c r="A7772" s="121"/>
      <c r="B7772" s="92" t="str">
        <f>IF(E7772="","",VLOOKUP(E7772,[1]PROJECTES!$C$14:$G$5000,2,FALSE))</f>
        <v/>
      </c>
      <c r="C7772" s="121"/>
      <c r="D7772" s="93" t="str">
        <f>IF(E7772="","",VLOOKUP(E7772,[1]PROJECTES!$C$14:$G$5000,5,FALSE))</f>
        <v/>
      </c>
      <c r="E7772" s="117"/>
      <c r="F7772" s="95"/>
      <c r="G7772" s="96" t="str">
        <f>IF(E7772="","",VLOOKUP(E7772,[1]PROJECTES!$C$14:$G$5000,4,FALSE))</f>
        <v/>
      </c>
      <c r="H7772" s="118"/>
      <c r="I7772" s="97" t="str">
        <f>IF(H7772="","",VLOOKUP(H7772,BD!B$2:C$16,2,FALSE))</f>
        <v/>
      </c>
      <c r="J7772" s="98"/>
      <c r="K7772" s="135" t="str">
        <f t="shared" si="254"/>
        <v/>
      </c>
      <c r="L7772" s="99" t="str">
        <f t="shared" ca="1" si="255"/>
        <v>-</v>
      </c>
      <c r="M7772" s="93" t="str">
        <f>IF(E7772="","",VLOOKUP(E7772,[1]PROJECTES!$C$14:$Z$5000,21,FALSE))</f>
        <v/>
      </c>
      <c r="N7772" s="100"/>
      <c r="O7772" s="72" t="s">
        <v>229</v>
      </c>
      <c r="P7772" s="101"/>
      <c r="Q7772" s="132"/>
      <c r="R7772" s="102"/>
      <c r="S7772" s="91"/>
    </row>
    <row r="7773" spans="1:19" s="104" customFormat="1" ht="12.75" customHeight="1" x14ac:dyDescent="0.25">
      <c r="A7773" s="121"/>
      <c r="B7773" s="92" t="str">
        <f>IF(E7773="","",VLOOKUP(E7773,[1]PROJECTES!$C$14:$G$5000,2,FALSE))</f>
        <v/>
      </c>
      <c r="C7773" s="121"/>
      <c r="D7773" s="93" t="str">
        <f>IF(E7773="","",VLOOKUP(E7773,[1]PROJECTES!$C$14:$G$5000,5,FALSE))</f>
        <v/>
      </c>
      <c r="E7773" s="117"/>
      <c r="F7773" s="95"/>
      <c r="G7773" s="96" t="str">
        <f>IF(E7773="","",VLOOKUP(E7773,[1]PROJECTES!$C$14:$G$5000,4,FALSE))</f>
        <v/>
      </c>
      <c r="H7773" s="118"/>
      <c r="I7773" s="97" t="str">
        <f>IF(H7773="","",VLOOKUP(H7773,BD!B$2:C$16,2,FALSE))</f>
        <v/>
      </c>
      <c r="J7773" s="98"/>
      <c r="K7773" s="135" t="str">
        <f t="shared" si="254"/>
        <v/>
      </c>
      <c r="L7773" s="99" t="str">
        <f t="shared" ca="1" si="255"/>
        <v>-</v>
      </c>
      <c r="M7773" s="93" t="str">
        <f>IF(E7773="","",VLOOKUP(E7773,[1]PROJECTES!$C$14:$Z$5000,21,FALSE))</f>
        <v/>
      </c>
      <c r="N7773" s="100"/>
      <c r="O7773" s="72" t="s">
        <v>229</v>
      </c>
      <c r="P7773" s="101"/>
      <c r="Q7773" s="132"/>
      <c r="R7773" s="102"/>
      <c r="S7773" s="91"/>
    </row>
    <row r="7774" spans="1:19" s="104" customFormat="1" ht="12.75" customHeight="1" x14ac:dyDescent="0.25">
      <c r="A7774" s="121"/>
      <c r="B7774" s="92" t="str">
        <f>IF(E7774="","",VLOOKUP(E7774,[1]PROJECTES!$C$14:$G$5000,2,FALSE))</f>
        <v/>
      </c>
      <c r="C7774" s="121"/>
      <c r="D7774" s="93" t="str">
        <f>IF(E7774="","",VLOOKUP(E7774,[1]PROJECTES!$C$14:$G$5000,5,FALSE))</f>
        <v/>
      </c>
      <c r="E7774" s="117"/>
      <c r="F7774" s="95"/>
      <c r="G7774" s="96" t="str">
        <f>IF(E7774="","",VLOOKUP(E7774,[1]PROJECTES!$C$14:$G$5000,4,FALSE))</f>
        <v/>
      </c>
      <c r="H7774" s="118"/>
      <c r="I7774" s="97" t="str">
        <f>IF(H7774="","",VLOOKUP(H7774,BD!B$2:C$16,2,FALSE))</f>
        <v/>
      </c>
      <c r="J7774" s="98"/>
      <c r="K7774" s="135" t="str">
        <f t="shared" si="254"/>
        <v/>
      </c>
      <c r="L7774" s="99" t="str">
        <f t="shared" ca="1" si="255"/>
        <v>-</v>
      </c>
      <c r="M7774" s="93" t="str">
        <f>IF(E7774="","",VLOOKUP(E7774,[1]PROJECTES!$C$14:$Z$5000,21,FALSE))</f>
        <v/>
      </c>
      <c r="N7774" s="100"/>
      <c r="O7774" s="72" t="s">
        <v>229</v>
      </c>
      <c r="P7774" s="101"/>
      <c r="Q7774" s="132"/>
      <c r="R7774" s="102"/>
      <c r="S7774" s="91"/>
    </row>
    <row r="7775" spans="1:19" s="104" customFormat="1" ht="12.75" customHeight="1" x14ac:dyDescent="0.25">
      <c r="A7775" s="121"/>
      <c r="B7775" s="92" t="str">
        <f>IF(E7775="","",VLOOKUP(E7775,[1]PROJECTES!$C$14:$G$5000,2,FALSE))</f>
        <v/>
      </c>
      <c r="C7775" s="121"/>
      <c r="D7775" s="93" t="str">
        <f>IF(E7775="","",VLOOKUP(E7775,[1]PROJECTES!$C$14:$G$5000,5,FALSE))</f>
        <v/>
      </c>
      <c r="E7775" s="117"/>
      <c r="F7775" s="95"/>
      <c r="G7775" s="96" t="str">
        <f>IF(E7775="","",VLOOKUP(E7775,[1]PROJECTES!$C$14:$G$5000,4,FALSE))</f>
        <v/>
      </c>
      <c r="H7775" s="118"/>
      <c r="I7775" s="97" t="str">
        <f>IF(H7775="","",VLOOKUP(H7775,BD!B$2:C$16,2,FALSE))</f>
        <v/>
      </c>
      <c r="J7775" s="98"/>
      <c r="K7775" s="135" t="str">
        <f t="shared" si="254"/>
        <v/>
      </c>
      <c r="L7775" s="99" t="str">
        <f t="shared" ca="1" si="255"/>
        <v>-</v>
      </c>
      <c r="M7775" s="93" t="str">
        <f>IF(E7775="","",VLOOKUP(E7775,[1]PROJECTES!$C$14:$Z$5000,21,FALSE))</f>
        <v/>
      </c>
      <c r="N7775" s="100"/>
      <c r="O7775" s="72" t="s">
        <v>229</v>
      </c>
      <c r="P7775" s="101"/>
      <c r="Q7775" s="132"/>
      <c r="R7775" s="102"/>
      <c r="S7775" s="91"/>
    </row>
    <row r="7776" spans="1:19" s="104" customFormat="1" ht="12.75" customHeight="1" x14ac:dyDescent="0.25">
      <c r="A7776" s="121"/>
      <c r="B7776" s="92" t="str">
        <f>IF(E7776="","",VLOOKUP(E7776,[1]PROJECTES!$C$14:$G$5000,2,FALSE))</f>
        <v/>
      </c>
      <c r="C7776" s="121"/>
      <c r="D7776" s="93" t="str">
        <f>IF(E7776="","",VLOOKUP(E7776,[1]PROJECTES!$C$14:$G$5000,5,FALSE))</f>
        <v/>
      </c>
      <c r="E7776" s="117"/>
      <c r="F7776" s="95"/>
      <c r="G7776" s="96" t="str">
        <f>IF(E7776="","",VLOOKUP(E7776,[1]PROJECTES!$C$14:$G$5000,4,FALSE))</f>
        <v/>
      </c>
      <c r="H7776" s="118"/>
      <c r="I7776" s="97" t="str">
        <f>IF(H7776="","",VLOOKUP(H7776,BD!B$2:C$16,2,FALSE))</f>
        <v/>
      </c>
      <c r="J7776" s="98"/>
      <c r="K7776" s="135" t="str">
        <f t="shared" si="254"/>
        <v/>
      </c>
      <c r="L7776" s="99" t="str">
        <f t="shared" ca="1" si="255"/>
        <v>-</v>
      </c>
      <c r="M7776" s="93" t="str">
        <f>IF(E7776="","",VLOOKUP(E7776,[1]PROJECTES!$C$14:$Z$5000,21,FALSE))</f>
        <v/>
      </c>
      <c r="N7776" s="100"/>
      <c r="O7776" s="72" t="s">
        <v>229</v>
      </c>
      <c r="P7776" s="101"/>
      <c r="Q7776" s="132"/>
      <c r="R7776" s="102"/>
      <c r="S7776" s="91"/>
    </row>
    <row r="7777" spans="1:19" s="104" customFormat="1" ht="12.75" customHeight="1" x14ac:dyDescent="0.25">
      <c r="A7777" s="121"/>
      <c r="B7777" s="92" t="str">
        <f>IF(E7777="","",VLOOKUP(E7777,[1]PROJECTES!$C$14:$G$5000,2,FALSE))</f>
        <v/>
      </c>
      <c r="C7777" s="121"/>
      <c r="D7777" s="93" t="str">
        <f>IF(E7777="","",VLOOKUP(E7777,[1]PROJECTES!$C$14:$G$5000,5,FALSE))</f>
        <v/>
      </c>
      <c r="E7777" s="117"/>
      <c r="F7777" s="95"/>
      <c r="G7777" s="96" t="str">
        <f>IF(E7777="","",VLOOKUP(E7777,[1]PROJECTES!$C$14:$G$5000,4,FALSE))</f>
        <v/>
      </c>
      <c r="H7777" s="118"/>
      <c r="I7777" s="97" t="str">
        <f>IF(H7777="","",VLOOKUP(H7777,BD!B$2:C$16,2,FALSE))</f>
        <v/>
      </c>
      <c r="J7777" s="98"/>
      <c r="K7777" s="135" t="str">
        <f t="shared" si="254"/>
        <v/>
      </c>
      <c r="L7777" s="99" t="str">
        <f t="shared" ca="1" si="255"/>
        <v>-</v>
      </c>
      <c r="M7777" s="93" t="str">
        <f>IF(E7777="","",VLOOKUP(E7777,[1]PROJECTES!$C$14:$Z$5000,21,FALSE))</f>
        <v/>
      </c>
      <c r="N7777" s="100"/>
      <c r="O7777" s="72" t="s">
        <v>229</v>
      </c>
      <c r="P7777" s="101"/>
      <c r="Q7777" s="132"/>
      <c r="R7777" s="102"/>
      <c r="S7777" s="91"/>
    </row>
    <row r="7778" spans="1:19" s="104" customFormat="1" ht="12.75" customHeight="1" x14ac:dyDescent="0.25">
      <c r="A7778" s="121"/>
      <c r="B7778" s="92" t="str">
        <f>IF(E7778="","",VLOOKUP(E7778,[1]PROJECTES!$C$14:$G$5000,2,FALSE))</f>
        <v/>
      </c>
      <c r="C7778" s="121"/>
      <c r="D7778" s="93" t="str">
        <f>IF(E7778="","",VLOOKUP(E7778,[1]PROJECTES!$C$14:$G$5000,5,FALSE))</f>
        <v/>
      </c>
      <c r="E7778" s="117"/>
      <c r="F7778" s="95"/>
      <c r="G7778" s="96" t="str">
        <f>IF(E7778="","",VLOOKUP(E7778,[1]PROJECTES!$C$14:$G$5000,4,FALSE))</f>
        <v/>
      </c>
      <c r="H7778" s="118"/>
      <c r="I7778" s="97" t="str">
        <f>IF(H7778="","",VLOOKUP(H7778,BD!B$2:C$16,2,FALSE))</f>
        <v/>
      </c>
      <c r="J7778" s="98"/>
      <c r="K7778" s="135" t="str">
        <f t="shared" si="254"/>
        <v/>
      </c>
      <c r="L7778" s="99" t="str">
        <f t="shared" ca="1" si="255"/>
        <v>-</v>
      </c>
      <c r="M7778" s="93" t="str">
        <f>IF(E7778="","",VLOOKUP(E7778,[1]PROJECTES!$C$14:$Z$5000,21,FALSE))</f>
        <v/>
      </c>
      <c r="N7778" s="100"/>
      <c r="O7778" s="72" t="s">
        <v>229</v>
      </c>
      <c r="P7778" s="101"/>
      <c r="Q7778" s="132"/>
      <c r="R7778" s="102"/>
      <c r="S7778" s="91"/>
    </row>
    <row r="7779" spans="1:19" s="104" customFormat="1" ht="12.75" customHeight="1" x14ac:dyDescent="0.25">
      <c r="A7779" s="121"/>
      <c r="B7779" s="92" t="str">
        <f>IF(E7779="","",VLOOKUP(E7779,[1]PROJECTES!$C$14:$G$5000,2,FALSE))</f>
        <v/>
      </c>
      <c r="C7779" s="121"/>
      <c r="D7779" s="93" t="str">
        <f>IF(E7779="","",VLOOKUP(E7779,[1]PROJECTES!$C$14:$G$5000,5,FALSE))</f>
        <v/>
      </c>
      <c r="E7779" s="117"/>
      <c r="F7779" s="95"/>
      <c r="G7779" s="96" t="str">
        <f>IF(E7779="","",VLOOKUP(E7779,[1]PROJECTES!$C$14:$G$5000,4,FALSE))</f>
        <v/>
      </c>
      <c r="H7779" s="118"/>
      <c r="I7779" s="97" t="str">
        <f>IF(H7779="","",VLOOKUP(H7779,BD!B$2:C$16,2,FALSE))</f>
        <v/>
      </c>
      <c r="J7779" s="98"/>
      <c r="K7779" s="135" t="str">
        <f t="shared" si="254"/>
        <v/>
      </c>
      <c r="L7779" s="99" t="str">
        <f t="shared" ca="1" si="255"/>
        <v>-</v>
      </c>
      <c r="M7779" s="93" t="str">
        <f>IF(E7779="","",VLOOKUP(E7779,[1]PROJECTES!$C$14:$Z$5000,21,FALSE))</f>
        <v/>
      </c>
      <c r="N7779" s="100"/>
      <c r="O7779" s="72" t="s">
        <v>229</v>
      </c>
      <c r="P7779" s="101"/>
      <c r="Q7779" s="132"/>
      <c r="R7779" s="102"/>
      <c r="S7779" s="91"/>
    </row>
    <row r="7780" spans="1:19" s="104" customFormat="1" ht="12.75" customHeight="1" x14ac:dyDescent="0.25">
      <c r="A7780" s="121"/>
      <c r="B7780" s="92" t="str">
        <f>IF(E7780="","",VLOOKUP(E7780,[1]PROJECTES!$C$14:$G$5000,2,FALSE))</f>
        <v/>
      </c>
      <c r="C7780" s="121"/>
      <c r="D7780" s="93" t="str">
        <f>IF(E7780="","",VLOOKUP(E7780,[1]PROJECTES!$C$14:$G$5000,5,FALSE))</f>
        <v/>
      </c>
      <c r="E7780" s="117"/>
      <c r="F7780" s="95"/>
      <c r="G7780" s="96" t="str">
        <f>IF(E7780="","",VLOOKUP(E7780,[1]PROJECTES!$C$14:$G$5000,4,FALSE))</f>
        <v/>
      </c>
      <c r="H7780" s="118"/>
      <c r="I7780" s="97" t="str">
        <f>IF(H7780="","",VLOOKUP(H7780,BD!B$2:C$16,2,FALSE))</f>
        <v/>
      </c>
      <c r="J7780" s="98"/>
      <c r="K7780" s="135" t="str">
        <f t="shared" si="254"/>
        <v/>
      </c>
      <c r="L7780" s="99" t="str">
        <f t="shared" ca="1" si="255"/>
        <v>-</v>
      </c>
      <c r="M7780" s="93" t="str">
        <f>IF(E7780="","",VLOOKUP(E7780,[1]PROJECTES!$C$14:$Z$5000,21,FALSE))</f>
        <v/>
      </c>
      <c r="N7780" s="100"/>
      <c r="O7780" s="72" t="s">
        <v>229</v>
      </c>
      <c r="P7780" s="101"/>
      <c r="Q7780" s="132"/>
      <c r="R7780" s="102"/>
      <c r="S7780" s="91"/>
    </row>
    <row r="7781" spans="1:19" s="104" customFormat="1" ht="12.75" customHeight="1" x14ac:dyDescent="0.25">
      <c r="A7781" s="121"/>
      <c r="B7781" s="92" t="str">
        <f>IF(E7781="","",VLOOKUP(E7781,[1]PROJECTES!$C$14:$G$5000,2,FALSE))</f>
        <v/>
      </c>
      <c r="C7781" s="121"/>
      <c r="D7781" s="93" t="str">
        <f>IF(E7781="","",VLOOKUP(E7781,[1]PROJECTES!$C$14:$G$5000,5,FALSE))</f>
        <v/>
      </c>
      <c r="E7781" s="117"/>
      <c r="F7781" s="95"/>
      <c r="G7781" s="96" t="str">
        <f>IF(E7781="","",VLOOKUP(E7781,[1]PROJECTES!$C$14:$G$5000,4,FALSE))</f>
        <v/>
      </c>
      <c r="H7781" s="118"/>
      <c r="I7781" s="97" t="str">
        <f>IF(H7781="","",VLOOKUP(H7781,BD!B$2:C$16,2,FALSE))</f>
        <v/>
      </c>
      <c r="J7781" s="98"/>
      <c r="K7781" s="135" t="str">
        <f t="shared" si="254"/>
        <v/>
      </c>
      <c r="L7781" s="99" t="str">
        <f t="shared" ca="1" si="255"/>
        <v>-</v>
      </c>
      <c r="M7781" s="93" t="str">
        <f>IF(E7781="","",VLOOKUP(E7781,[1]PROJECTES!$C$14:$Z$5000,21,FALSE))</f>
        <v/>
      </c>
      <c r="N7781" s="100"/>
      <c r="O7781" s="72" t="s">
        <v>229</v>
      </c>
      <c r="P7781" s="101"/>
      <c r="Q7781" s="132"/>
      <c r="R7781" s="102"/>
      <c r="S7781" s="91"/>
    </row>
    <row r="7782" spans="1:19" s="104" customFormat="1" ht="12.75" customHeight="1" x14ac:dyDescent="0.25">
      <c r="A7782" s="121"/>
      <c r="B7782" s="92" t="str">
        <f>IF(E7782="","",VLOOKUP(E7782,[1]PROJECTES!$C$14:$G$5000,2,FALSE))</f>
        <v/>
      </c>
      <c r="C7782" s="121"/>
      <c r="D7782" s="93" t="str">
        <f>IF(E7782="","",VLOOKUP(E7782,[1]PROJECTES!$C$14:$G$5000,5,FALSE))</f>
        <v/>
      </c>
      <c r="E7782" s="117"/>
      <c r="F7782" s="95"/>
      <c r="G7782" s="96" t="str">
        <f>IF(E7782="","",VLOOKUP(E7782,[1]PROJECTES!$C$14:$G$5000,4,FALSE))</f>
        <v/>
      </c>
      <c r="H7782" s="118"/>
      <c r="I7782" s="97" t="str">
        <f>IF(H7782="","",VLOOKUP(H7782,BD!B$2:C$16,2,FALSE))</f>
        <v/>
      </c>
      <c r="J7782" s="98"/>
      <c r="K7782" s="135" t="str">
        <f t="shared" si="254"/>
        <v/>
      </c>
      <c r="L7782" s="99" t="str">
        <f t="shared" ca="1" si="255"/>
        <v>-</v>
      </c>
      <c r="M7782" s="93" t="str">
        <f>IF(E7782="","",VLOOKUP(E7782,[1]PROJECTES!$C$14:$Z$5000,21,FALSE))</f>
        <v/>
      </c>
      <c r="N7782" s="100"/>
      <c r="O7782" s="72" t="s">
        <v>229</v>
      </c>
      <c r="P7782" s="101"/>
      <c r="Q7782" s="132"/>
      <c r="R7782" s="102"/>
      <c r="S7782" s="91"/>
    </row>
    <row r="7783" spans="1:19" s="104" customFormat="1" ht="12.75" customHeight="1" x14ac:dyDescent="0.25">
      <c r="A7783" s="121"/>
      <c r="B7783" s="92" t="str">
        <f>IF(E7783="","",VLOOKUP(E7783,[1]PROJECTES!$C$14:$G$5000,2,FALSE))</f>
        <v/>
      </c>
      <c r="C7783" s="121"/>
      <c r="D7783" s="93" t="str">
        <f>IF(E7783="","",VLOOKUP(E7783,[1]PROJECTES!$C$14:$G$5000,5,FALSE))</f>
        <v/>
      </c>
      <c r="E7783" s="117"/>
      <c r="F7783" s="95"/>
      <c r="G7783" s="96" t="str">
        <f>IF(E7783="","",VLOOKUP(E7783,[1]PROJECTES!$C$14:$G$5000,4,FALSE))</f>
        <v/>
      </c>
      <c r="H7783" s="118"/>
      <c r="I7783" s="97" t="str">
        <f>IF(H7783="","",VLOOKUP(H7783,BD!B$2:C$16,2,FALSE))</f>
        <v/>
      </c>
      <c r="J7783" s="98"/>
      <c r="K7783" s="135" t="str">
        <f t="shared" si="254"/>
        <v/>
      </c>
      <c r="L7783" s="99" t="str">
        <f t="shared" ca="1" si="255"/>
        <v>-</v>
      </c>
      <c r="M7783" s="93" t="str">
        <f>IF(E7783="","",VLOOKUP(E7783,[1]PROJECTES!$C$14:$Z$5000,21,FALSE))</f>
        <v/>
      </c>
      <c r="N7783" s="100"/>
      <c r="O7783" s="72" t="s">
        <v>229</v>
      </c>
      <c r="P7783" s="101"/>
      <c r="Q7783" s="132"/>
      <c r="R7783" s="102"/>
      <c r="S7783" s="91"/>
    </row>
    <row r="7784" spans="1:19" s="104" customFormat="1" ht="12.75" customHeight="1" x14ac:dyDescent="0.25">
      <c r="A7784" s="121"/>
      <c r="B7784" s="92" t="str">
        <f>IF(E7784="","",VLOOKUP(E7784,[1]PROJECTES!$C$14:$G$5000,2,FALSE))</f>
        <v/>
      </c>
      <c r="C7784" s="121"/>
      <c r="D7784" s="93" t="str">
        <f>IF(E7784="","",VLOOKUP(E7784,[1]PROJECTES!$C$14:$G$5000,5,FALSE))</f>
        <v/>
      </c>
      <c r="E7784" s="117"/>
      <c r="F7784" s="95"/>
      <c r="G7784" s="96" t="str">
        <f>IF(E7784="","",VLOOKUP(E7784,[1]PROJECTES!$C$14:$G$5000,4,FALSE))</f>
        <v/>
      </c>
      <c r="H7784" s="118"/>
      <c r="I7784" s="97" t="str">
        <f>IF(H7784="","",VLOOKUP(H7784,BD!B$2:C$16,2,FALSE))</f>
        <v/>
      </c>
      <c r="J7784" s="98"/>
      <c r="K7784" s="135" t="str">
        <f t="shared" si="254"/>
        <v/>
      </c>
      <c r="L7784" s="99" t="str">
        <f t="shared" ca="1" si="255"/>
        <v>-</v>
      </c>
      <c r="M7784" s="93" t="str">
        <f>IF(E7784="","",VLOOKUP(E7784,[1]PROJECTES!$C$14:$Z$5000,21,FALSE))</f>
        <v/>
      </c>
      <c r="N7784" s="100"/>
      <c r="O7784" s="72" t="s">
        <v>229</v>
      </c>
      <c r="P7784" s="101"/>
      <c r="Q7784" s="132"/>
      <c r="R7784" s="102"/>
      <c r="S7784" s="91"/>
    </row>
    <row r="7785" spans="1:19" s="104" customFormat="1" ht="12.75" customHeight="1" x14ac:dyDescent="0.25">
      <c r="A7785" s="121"/>
      <c r="B7785" s="92" t="str">
        <f>IF(E7785="","",VLOOKUP(E7785,[1]PROJECTES!$C$14:$G$5000,2,FALSE))</f>
        <v/>
      </c>
      <c r="C7785" s="121"/>
      <c r="D7785" s="93" t="str">
        <f>IF(E7785="","",VLOOKUP(E7785,[1]PROJECTES!$C$14:$G$5000,5,FALSE))</f>
        <v/>
      </c>
      <c r="E7785" s="117"/>
      <c r="F7785" s="95"/>
      <c r="G7785" s="96" t="str">
        <f>IF(E7785="","",VLOOKUP(E7785,[1]PROJECTES!$C$14:$G$5000,4,FALSE))</f>
        <v/>
      </c>
      <c r="H7785" s="118"/>
      <c r="I7785" s="97" t="str">
        <f>IF(H7785="","",VLOOKUP(H7785,BD!B$2:C$16,2,FALSE))</f>
        <v/>
      </c>
      <c r="J7785" s="98"/>
      <c r="K7785" s="135" t="str">
        <f t="shared" si="254"/>
        <v/>
      </c>
      <c r="L7785" s="99" t="str">
        <f t="shared" ca="1" si="255"/>
        <v>-</v>
      </c>
      <c r="M7785" s="93" t="str">
        <f>IF(E7785="","",VLOOKUP(E7785,[1]PROJECTES!$C$14:$Z$5000,21,FALSE))</f>
        <v/>
      </c>
      <c r="N7785" s="100"/>
      <c r="O7785" s="72" t="s">
        <v>229</v>
      </c>
      <c r="P7785" s="101"/>
      <c r="Q7785" s="132"/>
      <c r="R7785" s="102"/>
      <c r="S7785" s="91"/>
    </row>
    <row r="7786" spans="1:19" s="104" customFormat="1" ht="12.75" customHeight="1" x14ac:dyDescent="0.25">
      <c r="A7786" s="121"/>
      <c r="B7786" s="92" t="str">
        <f>IF(E7786="","",VLOOKUP(E7786,[1]PROJECTES!$C$14:$G$5000,2,FALSE))</f>
        <v/>
      </c>
      <c r="C7786" s="121"/>
      <c r="D7786" s="93" t="str">
        <f>IF(E7786="","",VLOOKUP(E7786,[1]PROJECTES!$C$14:$G$5000,5,FALSE))</f>
        <v/>
      </c>
      <c r="E7786" s="117"/>
      <c r="F7786" s="95"/>
      <c r="G7786" s="96" t="str">
        <f>IF(E7786="","",VLOOKUP(E7786,[1]PROJECTES!$C$14:$G$5000,4,FALSE))</f>
        <v/>
      </c>
      <c r="H7786" s="118"/>
      <c r="I7786" s="97" t="str">
        <f>IF(H7786="","",VLOOKUP(H7786,BD!B$2:C$16,2,FALSE))</f>
        <v/>
      </c>
      <c r="J7786" s="98"/>
      <c r="K7786" s="135" t="str">
        <f t="shared" si="254"/>
        <v/>
      </c>
      <c r="L7786" s="99" t="str">
        <f t="shared" ca="1" si="255"/>
        <v>-</v>
      </c>
      <c r="M7786" s="93" t="str">
        <f>IF(E7786="","",VLOOKUP(E7786,[1]PROJECTES!$C$14:$Z$5000,21,FALSE))</f>
        <v/>
      </c>
      <c r="N7786" s="100"/>
      <c r="O7786" s="72" t="s">
        <v>229</v>
      </c>
      <c r="P7786" s="101"/>
      <c r="Q7786" s="132"/>
      <c r="R7786" s="102"/>
      <c r="S7786" s="91"/>
    </row>
    <row r="7787" spans="1:19" s="104" customFormat="1" ht="12.75" customHeight="1" x14ac:dyDescent="0.25">
      <c r="A7787" s="121"/>
      <c r="B7787" s="92" t="str">
        <f>IF(E7787="","",VLOOKUP(E7787,[1]PROJECTES!$C$14:$G$5000,2,FALSE))</f>
        <v/>
      </c>
      <c r="C7787" s="121"/>
      <c r="D7787" s="93" t="str">
        <f>IF(E7787="","",VLOOKUP(E7787,[1]PROJECTES!$C$14:$G$5000,5,FALSE))</f>
        <v/>
      </c>
      <c r="E7787" s="117"/>
      <c r="F7787" s="95"/>
      <c r="G7787" s="96" t="str">
        <f>IF(E7787="","",VLOOKUP(E7787,[1]PROJECTES!$C$14:$G$5000,4,FALSE))</f>
        <v/>
      </c>
      <c r="H7787" s="118"/>
      <c r="I7787" s="97" t="str">
        <f>IF(H7787="","",VLOOKUP(H7787,BD!B$2:C$16,2,FALSE))</f>
        <v/>
      </c>
      <c r="J7787" s="98"/>
      <c r="K7787" s="135" t="str">
        <f t="shared" si="254"/>
        <v/>
      </c>
      <c r="L7787" s="99" t="str">
        <f t="shared" ca="1" si="255"/>
        <v>-</v>
      </c>
      <c r="M7787" s="93" t="str">
        <f>IF(E7787="","",VLOOKUP(E7787,[1]PROJECTES!$C$14:$Z$5000,21,FALSE))</f>
        <v/>
      </c>
      <c r="N7787" s="100"/>
      <c r="O7787" s="72" t="s">
        <v>229</v>
      </c>
      <c r="P7787" s="101"/>
      <c r="Q7787" s="132"/>
      <c r="R7787" s="102"/>
      <c r="S7787" s="91"/>
    </row>
    <row r="7788" spans="1:19" s="104" customFormat="1" ht="12.75" customHeight="1" x14ac:dyDescent="0.25">
      <c r="A7788" s="121"/>
      <c r="B7788" s="92" t="str">
        <f>IF(E7788="","",VLOOKUP(E7788,[1]PROJECTES!$C$14:$G$5000,2,FALSE))</f>
        <v/>
      </c>
      <c r="C7788" s="121"/>
      <c r="D7788" s="93" t="str">
        <f>IF(E7788="","",VLOOKUP(E7788,[1]PROJECTES!$C$14:$G$5000,5,FALSE))</f>
        <v/>
      </c>
      <c r="E7788" s="117"/>
      <c r="F7788" s="95"/>
      <c r="G7788" s="96" t="str">
        <f>IF(E7788="","",VLOOKUP(E7788,[1]PROJECTES!$C$14:$G$5000,4,FALSE))</f>
        <v/>
      </c>
      <c r="H7788" s="118"/>
      <c r="I7788" s="97" t="str">
        <f>IF(H7788="","",VLOOKUP(H7788,BD!B$2:C$16,2,FALSE))</f>
        <v/>
      </c>
      <c r="J7788" s="98"/>
      <c r="K7788" s="135" t="str">
        <f t="shared" ref="K7788:K7851" si="256">IF(J7788="","",WEEKNUM(J7788,2)-0)</f>
        <v/>
      </c>
      <c r="L7788" s="99" t="str">
        <f t="shared" ref="L7788:L7851" ca="1" si="257">IF(M7788="","-",IF(G7788="TA","-",+M7788-TODAY()))</f>
        <v>-</v>
      </c>
      <c r="M7788" s="93" t="str">
        <f>IF(E7788="","",VLOOKUP(E7788,[1]PROJECTES!$C$14:$Z$5000,21,FALSE))</f>
        <v/>
      </c>
      <c r="N7788" s="100"/>
      <c r="O7788" s="72" t="s">
        <v>229</v>
      </c>
      <c r="P7788" s="101"/>
      <c r="Q7788" s="132"/>
      <c r="R7788" s="102"/>
      <c r="S7788" s="91"/>
    </row>
    <row r="7789" spans="1:19" s="104" customFormat="1" ht="12.75" customHeight="1" x14ac:dyDescent="0.25">
      <c r="A7789" s="121"/>
      <c r="B7789" s="92" t="str">
        <f>IF(E7789="","",VLOOKUP(E7789,[1]PROJECTES!$C$14:$G$5000,2,FALSE))</f>
        <v/>
      </c>
      <c r="C7789" s="121"/>
      <c r="D7789" s="93" t="str">
        <f>IF(E7789="","",VLOOKUP(E7789,[1]PROJECTES!$C$14:$G$5000,5,FALSE))</f>
        <v/>
      </c>
      <c r="E7789" s="117"/>
      <c r="F7789" s="95"/>
      <c r="G7789" s="96" t="str">
        <f>IF(E7789="","",VLOOKUP(E7789,[1]PROJECTES!$C$14:$G$5000,4,FALSE))</f>
        <v/>
      </c>
      <c r="H7789" s="118"/>
      <c r="I7789" s="97" t="str">
        <f>IF(H7789="","",VLOOKUP(H7789,BD!B$2:C$16,2,FALSE))</f>
        <v/>
      </c>
      <c r="J7789" s="98"/>
      <c r="K7789" s="135" t="str">
        <f t="shared" si="256"/>
        <v/>
      </c>
      <c r="L7789" s="99" t="str">
        <f t="shared" ca="1" si="257"/>
        <v>-</v>
      </c>
      <c r="M7789" s="93" t="str">
        <f>IF(E7789="","",VLOOKUP(E7789,[1]PROJECTES!$C$14:$Z$5000,21,FALSE))</f>
        <v/>
      </c>
      <c r="N7789" s="100"/>
      <c r="O7789" s="72" t="s">
        <v>229</v>
      </c>
      <c r="P7789" s="101"/>
      <c r="Q7789" s="132"/>
      <c r="R7789" s="102"/>
      <c r="S7789" s="91"/>
    </row>
    <row r="7790" spans="1:19" s="104" customFormat="1" ht="12.75" customHeight="1" x14ac:dyDescent="0.25">
      <c r="A7790" s="121"/>
      <c r="B7790" s="92" t="str">
        <f>IF(E7790="","",VLOOKUP(E7790,[1]PROJECTES!$C$14:$G$5000,2,FALSE))</f>
        <v/>
      </c>
      <c r="C7790" s="121"/>
      <c r="D7790" s="93" t="str">
        <f>IF(E7790="","",VLOOKUP(E7790,[1]PROJECTES!$C$14:$G$5000,5,FALSE))</f>
        <v/>
      </c>
      <c r="E7790" s="117"/>
      <c r="F7790" s="95"/>
      <c r="G7790" s="96" t="str">
        <f>IF(E7790="","",VLOOKUP(E7790,[1]PROJECTES!$C$14:$G$5000,4,FALSE))</f>
        <v/>
      </c>
      <c r="H7790" s="118"/>
      <c r="I7790" s="97" t="str">
        <f>IF(H7790="","",VLOOKUP(H7790,BD!B$2:C$16,2,FALSE))</f>
        <v/>
      </c>
      <c r="J7790" s="98"/>
      <c r="K7790" s="135" t="str">
        <f t="shared" si="256"/>
        <v/>
      </c>
      <c r="L7790" s="99" t="str">
        <f t="shared" ca="1" si="257"/>
        <v>-</v>
      </c>
      <c r="M7790" s="93" t="str">
        <f>IF(E7790="","",VLOOKUP(E7790,[1]PROJECTES!$C$14:$Z$5000,21,FALSE))</f>
        <v/>
      </c>
      <c r="N7790" s="100"/>
      <c r="O7790" s="72" t="s">
        <v>229</v>
      </c>
      <c r="P7790" s="101"/>
      <c r="Q7790" s="132"/>
      <c r="R7790" s="102"/>
      <c r="S7790" s="91"/>
    </row>
    <row r="7791" spans="1:19" s="104" customFormat="1" ht="12.75" customHeight="1" x14ac:dyDescent="0.25">
      <c r="A7791" s="121"/>
      <c r="B7791" s="92" t="str">
        <f>IF(E7791="","",VLOOKUP(E7791,[1]PROJECTES!$C$14:$G$5000,2,FALSE))</f>
        <v/>
      </c>
      <c r="C7791" s="121"/>
      <c r="D7791" s="93" t="str">
        <f>IF(E7791="","",VLOOKUP(E7791,[1]PROJECTES!$C$14:$G$5000,5,FALSE))</f>
        <v/>
      </c>
      <c r="E7791" s="117"/>
      <c r="F7791" s="95"/>
      <c r="G7791" s="96" t="str">
        <f>IF(E7791="","",VLOOKUP(E7791,[1]PROJECTES!$C$14:$G$5000,4,FALSE))</f>
        <v/>
      </c>
      <c r="H7791" s="118"/>
      <c r="I7791" s="97" t="str">
        <f>IF(H7791="","",VLOOKUP(H7791,BD!B$2:C$16,2,FALSE))</f>
        <v/>
      </c>
      <c r="J7791" s="98"/>
      <c r="K7791" s="135" t="str">
        <f t="shared" si="256"/>
        <v/>
      </c>
      <c r="L7791" s="99" t="str">
        <f t="shared" ca="1" si="257"/>
        <v>-</v>
      </c>
      <c r="M7791" s="93" t="str">
        <f>IF(E7791="","",VLOOKUP(E7791,[1]PROJECTES!$C$14:$Z$5000,21,FALSE))</f>
        <v/>
      </c>
      <c r="N7791" s="100"/>
      <c r="O7791" s="72" t="s">
        <v>229</v>
      </c>
      <c r="P7791" s="101"/>
      <c r="Q7791" s="132"/>
      <c r="R7791" s="102"/>
      <c r="S7791" s="91"/>
    </row>
    <row r="7792" spans="1:19" s="104" customFormat="1" ht="12.75" customHeight="1" x14ac:dyDescent="0.25">
      <c r="A7792" s="121"/>
      <c r="B7792" s="92" t="str">
        <f>IF(E7792="","",VLOOKUP(E7792,[1]PROJECTES!$C$14:$G$5000,2,FALSE))</f>
        <v/>
      </c>
      <c r="C7792" s="121"/>
      <c r="D7792" s="93" t="str">
        <f>IF(E7792="","",VLOOKUP(E7792,[1]PROJECTES!$C$14:$G$5000,5,FALSE))</f>
        <v/>
      </c>
      <c r="E7792" s="117"/>
      <c r="F7792" s="95"/>
      <c r="G7792" s="96" t="str">
        <f>IF(E7792="","",VLOOKUP(E7792,[1]PROJECTES!$C$14:$G$5000,4,FALSE))</f>
        <v/>
      </c>
      <c r="H7792" s="118"/>
      <c r="I7792" s="97" t="str">
        <f>IF(H7792="","",VLOOKUP(H7792,BD!B$2:C$16,2,FALSE))</f>
        <v/>
      </c>
      <c r="J7792" s="98"/>
      <c r="K7792" s="135" t="str">
        <f t="shared" si="256"/>
        <v/>
      </c>
      <c r="L7792" s="99" t="str">
        <f t="shared" ca="1" si="257"/>
        <v>-</v>
      </c>
      <c r="M7792" s="93" t="str">
        <f>IF(E7792="","",VLOOKUP(E7792,[1]PROJECTES!$C$14:$Z$5000,21,FALSE))</f>
        <v/>
      </c>
      <c r="N7792" s="100"/>
      <c r="O7792" s="72" t="s">
        <v>229</v>
      </c>
      <c r="P7792" s="101"/>
      <c r="Q7792" s="132"/>
      <c r="R7792" s="102"/>
      <c r="S7792" s="91"/>
    </row>
    <row r="7793" spans="1:19" s="104" customFormat="1" ht="12.75" customHeight="1" x14ac:dyDescent="0.25">
      <c r="A7793" s="121"/>
      <c r="B7793" s="92" t="str">
        <f>IF(E7793="","",VLOOKUP(E7793,[1]PROJECTES!$C$14:$G$5000,2,FALSE))</f>
        <v/>
      </c>
      <c r="C7793" s="121"/>
      <c r="D7793" s="93" t="str">
        <f>IF(E7793="","",VLOOKUP(E7793,[1]PROJECTES!$C$14:$G$5000,5,FALSE))</f>
        <v/>
      </c>
      <c r="E7793" s="117"/>
      <c r="F7793" s="95"/>
      <c r="G7793" s="96" t="str">
        <f>IF(E7793="","",VLOOKUP(E7793,[1]PROJECTES!$C$14:$G$5000,4,FALSE))</f>
        <v/>
      </c>
      <c r="H7793" s="118"/>
      <c r="I7793" s="97" t="str">
        <f>IF(H7793="","",VLOOKUP(H7793,BD!B$2:C$16,2,FALSE))</f>
        <v/>
      </c>
      <c r="J7793" s="98"/>
      <c r="K7793" s="135" t="str">
        <f t="shared" si="256"/>
        <v/>
      </c>
      <c r="L7793" s="99" t="str">
        <f t="shared" ca="1" si="257"/>
        <v>-</v>
      </c>
      <c r="M7793" s="93" t="str">
        <f>IF(E7793="","",VLOOKUP(E7793,[1]PROJECTES!$C$14:$Z$5000,21,FALSE))</f>
        <v/>
      </c>
      <c r="N7793" s="100"/>
      <c r="O7793" s="72" t="s">
        <v>229</v>
      </c>
      <c r="P7793" s="101"/>
      <c r="Q7793" s="132"/>
      <c r="R7793" s="102"/>
      <c r="S7793" s="91"/>
    </row>
    <row r="7794" spans="1:19" s="104" customFormat="1" ht="12.75" customHeight="1" x14ac:dyDescent="0.25">
      <c r="A7794" s="121"/>
      <c r="B7794" s="92" t="str">
        <f>IF(E7794="","",VLOOKUP(E7794,[1]PROJECTES!$C$14:$G$5000,2,FALSE))</f>
        <v/>
      </c>
      <c r="C7794" s="121"/>
      <c r="D7794" s="93" t="str">
        <f>IF(E7794="","",VLOOKUP(E7794,[1]PROJECTES!$C$14:$G$5000,5,FALSE))</f>
        <v/>
      </c>
      <c r="E7794" s="117"/>
      <c r="F7794" s="95"/>
      <c r="G7794" s="96" t="str">
        <f>IF(E7794="","",VLOOKUP(E7794,[1]PROJECTES!$C$14:$G$5000,4,FALSE))</f>
        <v/>
      </c>
      <c r="H7794" s="118"/>
      <c r="I7794" s="97" t="str">
        <f>IF(H7794="","",VLOOKUP(H7794,BD!B$2:C$16,2,FALSE))</f>
        <v/>
      </c>
      <c r="J7794" s="98"/>
      <c r="K7794" s="135" t="str">
        <f t="shared" si="256"/>
        <v/>
      </c>
      <c r="L7794" s="99" t="str">
        <f t="shared" ca="1" si="257"/>
        <v>-</v>
      </c>
      <c r="M7794" s="93" t="str">
        <f>IF(E7794="","",VLOOKUP(E7794,[1]PROJECTES!$C$14:$Z$5000,21,FALSE))</f>
        <v/>
      </c>
      <c r="N7794" s="100"/>
      <c r="O7794" s="72" t="s">
        <v>229</v>
      </c>
      <c r="P7794" s="101"/>
      <c r="Q7794" s="132"/>
      <c r="R7794" s="102"/>
      <c r="S7794" s="91"/>
    </row>
    <row r="7795" spans="1:19" s="104" customFormat="1" ht="12.75" customHeight="1" x14ac:dyDescent="0.25">
      <c r="A7795" s="121"/>
      <c r="B7795" s="92" t="str">
        <f>IF(E7795="","",VLOOKUP(E7795,[1]PROJECTES!$C$14:$G$5000,2,FALSE))</f>
        <v/>
      </c>
      <c r="C7795" s="121"/>
      <c r="D7795" s="93" t="str">
        <f>IF(E7795="","",VLOOKUP(E7795,[1]PROJECTES!$C$14:$G$5000,5,FALSE))</f>
        <v/>
      </c>
      <c r="E7795" s="117"/>
      <c r="F7795" s="95"/>
      <c r="G7795" s="96" t="str">
        <f>IF(E7795="","",VLOOKUP(E7795,[1]PROJECTES!$C$14:$G$5000,4,FALSE))</f>
        <v/>
      </c>
      <c r="H7795" s="118"/>
      <c r="I7795" s="97" t="str">
        <f>IF(H7795="","",VLOOKUP(H7795,BD!B$2:C$16,2,FALSE))</f>
        <v/>
      </c>
      <c r="J7795" s="98"/>
      <c r="K7795" s="135" t="str">
        <f t="shared" si="256"/>
        <v/>
      </c>
      <c r="L7795" s="99" t="str">
        <f t="shared" ca="1" si="257"/>
        <v>-</v>
      </c>
      <c r="M7795" s="93" t="str">
        <f>IF(E7795="","",VLOOKUP(E7795,[1]PROJECTES!$C$14:$Z$5000,21,FALSE))</f>
        <v/>
      </c>
      <c r="N7795" s="100"/>
      <c r="O7795" s="72" t="s">
        <v>229</v>
      </c>
      <c r="P7795" s="101"/>
      <c r="Q7795" s="132"/>
      <c r="R7795" s="102"/>
      <c r="S7795" s="91"/>
    </row>
    <row r="7796" spans="1:19" s="104" customFormat="1" ht="12.75" customHeight="1" x14ac:dyDescent="0.25">
      <c r="A7796" s="121"/>
      <c r="B7796" s="92" t="str">
        <f>IF(E7796="","",VLOOKUP(E7796,[1]PROJECTES!$C$14:$G$5000,2,FALSE))</f>
        <v/>
      </c>
      <c r="C7796" s="121"/>
      <c r="D7796" s="93" t="str">
        <f>IF(E7796="","",VLOOKUP(E7796,[1]PROJECTES!$C$14:$G$5000,5,FALSE))</f>
        <v/>
      </c>
      <c r="E7796" s="117"/>
      <c r="F7796" s="95"/>
      <c r="G7796" s="96" t="str">
        <f>IF(E7796="","",VLOOKUP(E7796,[1]PROJECTES!$C$14:$G$5000,4,FALSE))</f>
        <v/>
      </c>
      <c r="H7796" s="118"/>
      <c r="I7796" s="97" t="str">
        <f>IF(H7796="","",VLOOKUP(H7796,BD!B$2:C$16,2,FALSE))</f>
        <v/>
      </c>
      <c r="J7796" s="98"/>
      <c r="K7796" s="135" t="str">
        <f t="shared" si="256"/>
        <v/>
      </c>
      <c r="L7796" s="99" t="str">
        <f t="shared" ca="1" si="257"/>
        <v>-</v>
      </c>
      <c r="M7796" s="93" t="str">
        <f>IF(E7796="","",VLOOKUP(E7796,[1]PROJECTES!$C$14:$Z$5000,21,FALSE))</f>
        <v/>
      </c>
      <c r="N7796" s="100"/>
      <c r="O7796" s="72" t="s">
        <v>229</v>
      </c>
      <c r="P7796" s="101"/>
      <c r="Q7796" s="132"/>
      <c r="R7796" s="102"/>
      <c r="S7796" s="91"/>
    </row>
    <row r="7797" spans="1:19" s="104" customFormat="1" ht="12.75" customHeight="1" x14ac:dyDescent="0.25">
      <c r="A7797" s="121"/>
      <c r="B7797" s="92" t="str">
        <f>IF(E7797="","",VLOOKUP(E7797,[1]PROJECTES!$C$14:$G$5000,2,FALSE))</f>
        <v/>
      </c>
      <c r="C7797" s="121"/>
      <c r="D7797" s="93" t="str">
        <f>IF(E7797="","",VLOOKUP(E7797,[1]PROJECTES!$C$14:$G$5000,5,FALSE))</f>
        <v/>
      </c>
      <c r="E7797" s="117"/>
      <c r="F7797" s="95"/>
      <c r="G7797" s="96" t="str">
        <f>IF(E7797="","",VLOOKUP(E7797,[1]PROJECTES!$C$14:$G$5000,4,FALSE))</f>
        <v/>
      </c>
      <c r="H7797" s="118"/>
      <c r="I7797" s="97" t="str">
        <f>IF(H7797="","",VLOOKUP(H7797,BD!B$2:C$16,2,FALSE))</f>
        <v/>
      </c>
      <c r="J7797" s="98"/>
      <c r="K7797" s="135" t="str">
        <f t="shared" si="256"/>
        <v/>
      </c>
      <c r="L7797" s="99" t="str">
        <f t="shared" ca="1" si="257"/>
        <v>-</v>
      </c>
      <c r="M7797" s="93" t="str">
        <f>IF(E7797="","",VLOOKUP(E7797,[1]PROJECTES!$C$14:$Z$5000,21,FALSE))</f>
        <v/>
      </c>
      <c r="N7797" s="100"/>
      <c r="O7797" s="72" t="s">
        <v>229</v>
      </c>
      <c r="P7797" s="101"/>
      <c r="Q7797" s="132"/>
      <c r="R7797" s="102"/>
      <c r="S7797" s="91"/>
    </row>
    <row r="7798" spans="1:19" s="104" customFormat="1" ht="12.75" customHeight="1" x14ac:dyDescent="0.25">
      <c r="A7798" s="121"/>
      <c r="B7798" s="92" t="str">
        <f>IF(E7798="","",VLOOKUP(E7798,[1]PROJECTES!$C$14:$G$5000,2,FALSE))</f>
        <v/>
      </c>
      <c r="C7798" s="121"/>
      <c r="D7798" s="93" t="str">
        <f>IF(E7798="","",VLOOKUP(E7798,[1]PROJECTES!$C$14:$G$5000,5,FALSE))</f>
        <v/>
      </c>
      <c r="E7798" s="117"/>
      <c r="F7798" s="95"/>
      <c r="G7798" s="96" t="str">
        <f>IF(E7798="","",VLOOKUP(E7798,[1]PROJECTES!$C$14:$G$5000,4,FALSE))</f>
        <v/>
      </c>
      <c r="H7798" s="118"/>
      <c r="I7798" s="97" t="str">
        <f>IF(H7798="","",VLOOKUP(H7798,BD!B$2:C$16,2,FALSE))</f>
        <v/>
      </c>
      <c r="J7798" s="98"/>
      <c r="K7798" s="135" t="str">
        <f t="shared" si="256"/>
        <v/>
      </c>
      <c r="L7798" s="99" t="str">
        <f t="shared" ca="1" si="257"/>
        <v>-</v>
      </c>
      <c r="M7798" s="93" t="str">
        <f>IF(E7798="","",VLOOKUP(E7798,[1]PROJECTES!$C$14:$Z$5000,21,FALSE))</f>
        <v/>
      </c>
      <c r="N7798" s="100"/>
      <c r="O7798" s="72" t="s">
        <v>229</v>
      </c>
      <c r="P7798" s="101"/>
      <c r="Q7798" s="132"/>
      <c r="R7798" s="102"/>
      <c r="S7798" s="91"/>
    </row>
    <row r="7799" spans="1:19" s="104" customFormat="1" ht="12.75" customHeight="1" x14ac:dyDescent="0.25">
      <c r="A7799" s="121"/>
      <c r="B7799" s="92" t="str">
        <f>IF(E7799="","",VLOOKUP(E7799,[1]PROJECTES!$C$14:$G$5000,2,FALSE))</f>
        <v/>
      </c>
      <c r="C7799" s="121"/>
      <c r="D7799" s="93" t="str">
        <f>IF(E7799="","",VLOOKUP(E7799,[1]PROJECTES!$C$14:$G$5000,5,FALSE))</f>
        <v/>
      </c>
      <c r="E7799" s="117"/>
      <c r="F7799" s="95"/>
      <c r="G7799" s="96" t="str">
        <f>IF(E7799="","",VLOOKUP(E7799,[1]PROJECTES!$C$14:$G$5000,4,FALSE))</f>
        <v/>
      </c>
      <c r="H7799" s="118"/>
      <c r="I7799" s="97" t="str">
        <f>IF(H7799="","",VLOOKUP(H7799,BD!B$2:C$16,2,FALSE))</f>
        <v/>
      </c>
      <c r="J7799" s="98"/>
      <c r="K7799" s="135" t="str">
        <f t="shared" si="256"/>
        <v/>
      </c>
      <c r="L7799" s="99" t="str">
        <f t="shared" ca="1" si="257"/>
        <v>-</v>
      </c>
      <c r="M7799" s="93" t="str">
        <f>IF(E7799="","",VLOOKUP(E7799,[1]PROJECTES!$C$14:$Z$5000,21,FALSE))</f>
        <v/>
      </c>
      <c r="N7799" s="100"/>
      <c r="O7799" s="72" t="s">
        <v>229</v>
      </c>
      <c r="P7799" s="101"/>
      <c r="Q7799" s="132"/>
      <c r="R7799" s="102"/>
      <c r="S7799" s="91"/>
    </row>
    <row r="7800" spans="1:19" s="104" customFormat="1" ht="12.75" customHeight="1" x14ac:dyDescent="0.25">
      <c r="A7800" s="121"/>
      <c r="B7800" s="92" t="str">
        <f>IF(E7800="","",VLOOKUP(E7800,[1]PROJECTES!$C$14:$G$5000,2,FALSE))</f>
        <v/>
      </c>
      <c r="C7800" s="121"/>
      <c r="D7800" s="93" t="str">
        <f>IF(E7800="","",VLOOKUP(E7800,[1]PROJECTES!$C$14:$G$5000,5,FALSE))</f>
        <v/>
      </c>
      <c r="E7800" s="117"/>
      <c r="F7800" s="95"/>
      <c r="G7800" s="96" t="str">
        <f>IF(E7800="","",VLOOKUP(E7800,[1]PROJECTES!$C$14:$G$5000,4,FALSE))</f>
        <v/>
      </c>
      <c r="H7800" s="118"/>
      <c r="I7800" s="97" t="str">
        <f>IF(H7800="","",VLOOKUP(H7800,BD!B$2:C$16,2,FALSE))</f>
        <v/>
      </c>
      <c r="J7800" s="98"/>
      <c r="K7800" s="135" t="str">
        <f t="shared" si="256"/>
        <v/>
      </c>
      <c r="L7800" s="99" t="str">
        <f t="shared" ca="1" si="257"/>
        <v>-</v>
      </c>
      <c r="M7800" s="93" t="str">
        <f>IF(E7800="","",VLOOKUP(E7800,[1]PROJECTES!$C$14:$Z$5000,21,FALSE))</f>
        <v/>
      </c>
      <c r="N7800" s="100"/>
      <c r="O7800" s="72" t="s">
        <v>229</v>
      </c>
      <c r="P7800" s="101"/>
      <c r="Q7800" s="132"/>
      <c r="R7800" s="102"/>
      <c r="S7800" s="91"/>
    </row>
    <row r="7801" spans="1:19" s="104" customFormat="1" ht="12.75" customHeight="1" x14ac:dyDescent="0.25">
      <c r="A7801" s="121"/>
      <c r="B7801" s="92" t="str">
        <f>IF(E7801="","",VLOOKUP(E7801,[1]PROJECTES!$C$14:$G$5000,2,FALSE))</f>
        <v/>
      </c>
      <c r="C7801" s="121"/>
      <c r="D7801" s="93" t="str">
        <f>IF(E7801="","",VLOOKUP(E7801,[1]PROJECTES!$C$14:$G$5000,5,FALSE))</f>
        <v/>
      </c>
      <c r="E7801" s="117"/>
      <c r="F7801" s="95"/>
      <c r="G7801" s="96" t="str">
        <f>IF(E7801="","",VLOOKUP(E7801,[1]PROJECTES!$C$14:$G$5000,4,FALSE))</f>
        <v/>
      </c>
      <c r="H7801" s="118"/>
      <c r="I7801" s="97" t="str">
        <f>IF(H7801="","",VLOOKUP(H7801,BD!B$2:C$16,2,FALSE))</f>
        <v/>
      </c>
      <c r="J7801" s="98"/>
      <c r="K7801" s="135" t="str">
        <f t="shared" si="256"/>
        <v/>
      </c>
      <c r="L7801" s="99" t="str">
        <f t="shared" ca="1" si="257"/>
        <v>-</v>
      </c>
      <c r="M7801" s="93" t="str">
        <f>IF(E7801="","",VLOOKUP(E7801,[1]PROJECTES!$C$14:$Z$5000,21,FALSE))</f>
        <v/>
      </c>
      <c r="N7801" s="100"/>
      <c r="O7801" s="72" t="s">
        <v>229</v>
      </c>
      <c r="P7801" s="101"/>
      <c r="Q7801" s="132"/>
      <c r="R7801" s="102"/>
      <c r="S7801" s="91"/>
    </row>
    <row r="7802" spans="1:19" s="104" customFormat="1" ht="12.75" customHeight="1" x14ac:dyDescent="0.25">
      <c r="A7802" s="121"/>
      <c r="B7802" s="92" t="str">
        <f>IF(E7802="","",VLOOKUP(E7802,[1]PROJECTES!$C$14:$G$5000,2,FALSE))</f>
        <v/>
      </c>
      <c r="C7802" s="121"/>
      <c r="D7802" s="93" t="str">
        <f>IF(E7802="","",VLOOKUP(E7802,[1]PROJECTES!$C$14:$G$5000,5,FALSE))</f>
        <v/>
      </c>
      <c r="E7802" s="117"/>
      <c r="F7802" s="95"/>
      <c r="G7802" s="96" t="str">
        <f>IF(E7802="","",VLOOKUP(E7802,[1]PROJECTES!$C$14:$G$5000,4,FALSE))</f>
        <v/>
      </c>
      <c r="H7802" s="118"/>
      <c r="I7802" s="97" t="str">
        <f>IF(H7802="","",VLOOKUP(H7802,BD!B$2:C$16,2,FALSE))</f>
        <v/>
      </c>
      <c r="J7802" s="98"/>
      <c r="K7802" s="135" t="str">
        <f t="shared" si="256"/>
        <v/>
      </c>
      <c r="L7802" s="99" t="str">
        <f t="shared" ca="1" si="257"/>
        <v>-</v>
      </c>
      <c r="M7802" s="93" t="str">
        <f>IF(E7802="","",VLOOKUP(E7802,[1]PROJECTES!$C$14:$Z$5000,21,FALSE))</f>
        <v/>
      </c>
      <c r="N7802" s="100"/>
      <c r="O7802" s="72" t="s">
        <v>229</v>
      </c>
      <c r="P7802" s="101"/>
      <c r="Q7802" s="132"/>
      <c r="R7802" s="102"/>
      <c r="S7802" s="91"/>
    </row>
    <row r="7803" spans="1:19" s="104" customFormat="1" ht="12.75" customHeight="1" x14ac:dyDescent="0.25">
      <c r="A7803" s="121"/>
      <c r="B7803" s="92" t="str">
        <f>IF(E7803="","",VLOOKUP(E7803,[1]PROJECTES!$C$14:$G$5000,2,FALSE))</f>
        <v/>
      </c>
      <c r="C7803" s="121"/>
      <c r="D7803" s="93" t="str">
        <f>IF(E7803="","",VLOOKUP(E7803,[1]PROJECTES!$C$14:$G$5000,5,FALSE))</f>
        <v/>
      </c>
      <c r="E7803" s="117"/>
      <c r="F7803" s="95"/>
      <c r="G7803" s="96" t="str">
        <f>IF(E7803="","",VLOOKUP(E7803,[1]PROJECTES!$C$14:$G$5000,4,FALSE))</f>
        <v/>
      </c>
      <c r="H7803" s="118"/>
      <c r="I7803" s="97" t="str">
        <f>IF(H7803="","",VLOOKUP(H7803,BD!B$2:C$16,2,FALSE))</f>
        <v/>
      </c>
      <c r="J7803" s="98"/>
      <c r="K7803" s="135" t="str">
        <f t="shared" si="256"/>
        <v/>
      </c>
      <c r="L7803" s="99" t="str">
        <f t="shared" ca="1" si="257"/>
        <v>-</v>
      </c>
      <c r="M7803" s="93" t="str">
        <f>IF(E7803="","",VLOOKUP(E7803,[1]PROJECTES!$C$14:$Z$5000,21,FALSE))</f>
        <v/>
      </c>
      <c r="N7803" s="100"/>
      <c r="O7803" s="72" t="s">
        <v>229</v>
      </c>
      <c r="P7803" s="101"/>
      <c r="Q7803" s="132"/>
      <c r="R7803" s="102"/>
      <c r="S7803" s="91"/>
    </row>
    <row r="7804" spans="1:19" s="104" customFormat="1" ht="12.75" customHeight="1" x14ac:dyDescent="0.25">
      <c r="A7804" s="121"/>
      <c r="B7804" s="92" t="str">
        <f>IF(E7804="","",VLOOKUP(E7804,[1]PROJECTES!$C$14:$G$5000,2,FALSE))</f>
        <v/>
      </c>
      <c r="C7804" s="121"/>
      <c r="D7804" s="93" t="str">
        <f>IF(E7804="","",VLOOKUP(E7804,[1]PROJECTES!$C$14:$G$5000,5,FALSE))</f>
        <v/>
      </c>
      <c r="E7804" s="117"/>
      <c r="F7804" s="95"/>
      <c r="G7804" s="96" t="str">
        <f>IF(E7804="","",VLOOKUP(E7804,[1]PROJECTES!$C$14:$G$5000,4,FALSE))</f>
        <v/>
      </c>
      <c r="H7804" s="118"/>
      <c r="I7804" s="97" t="str">
        <f>IF(H7804="","",VLOOKUP(H7804,BD!B$2:C$16,2,FALSE))</f>
        <v/>
      </c>
      <c r="J7804" s="98"/>
      <c r="K7804" s="135" t="str">
        <f t="shared" si="256"/>
        <v/>
      </c>
      <c r="L7804" s="99" t="str">
        <f t="shared" ca="1" si="257"/>
        <v>-</v>
      </c>
      <c r="M7804" s="93" t="str">
        <f>IF(E7804="","",VLOOKUP(E7804,[1]PROJECTES!$C$14:$Z$5000,21,FALSE))</f>
        <v/>
      </c>
      <c r="N7804" s="100"/>
      <c r="O7804" s="72" t="s">
        <v>229</v>
      </c>
      <c r="P7804" s="101"/>
      <c r="Q7804" s="132"/>
      <c r="R7804" s="102"/>
      <c r="S7804" s="91"/>
    </row>
    <row r="7805" spans="1:19" s="104" customFormat="1" ht="12.75" customHeight="1" x14ac:dyDescent="0.25">
      <c r="A7805" s="121"/>
      <c r="B7805" s="92" t="str">
        <f>IF(E7805="","",VLOOKUP(E7805,[1]PROJECTES!$C$14:$G$5000,2,FALSE))</f>
        <v/>
      </c>
      <c r="C7805" s="121"/>
      <c r="D7805" s="93" t="str">
        <f>IF(E7805="","",VLOOKUP(E7805,[1]PROJECTES!$C$14:$G$5000,5,FALSE))</f>
        <v/>
      </c>
      <c r="E7805" s="117"/>
      <c r="F7805" s="95"/>
      <c r="G7805" s="96" t="str">
        <f>IF(E7805="","",VLOOKUP(E7805,[1]PROJECTES!$C$14:$G$5000,4,FALSE))</f>
        <v/>
      </c>
      <c r="H7805" s="118"/>
      <c r="I7805" s="97" t="str">
        <f>IF(H7805="","",VLOOKUP(H7805,BD!B$2:C$16,2,FALSE))</f>
        <v/>
      </c>
      <c r="J7805" s="98"/>
      <c r="K7805" s="135" t="str">
        <f t="shared" si="256"/>
        <v/>
      </c>
      <c r="L7805" s="99" t="str">
        <f t="shared" ca="1" si="257"/>
        <v>-</v>
      </c>
      <c r="M7805" s="93" t="str">
        <f>IF(E7805="","",VLOOKUP(E7805,[1]PROJECTES!$C$14:$Z$5000,21,FALSE))</f>
        <v/>
      </c>
      <c r="N7805" s="100"/>
      <c r="O7805" s="72" t="s">
        <v>229</v>
      </c>
      <c r="P7805" s="101"/>
      <c r="Q7805" s="132"/>
      <c r="R7805" s="102"/>
      <c r="S7805" s="91"/>
    </row>
    <row r="7806" spans="1:19" s="104" customFormat="1" ht="12.75" customHeight="1" x14ac:dyDescent="0.25">
      <c r="A7806" s="121"/>
      <c r="B7806" s="92" t="str">
        <f>IF(E7806="","",VLOOKUP(E7806,[1]PROJECTES!$C$14:$G$5000,2,FALSE))</f>
        <v/>
      </c>
      <c r="C7806" s="121"/>
      <c r="D7806" s="93" t="str">
        <f>IF(E7806="","",VLOOKUP(E7806,[1]PROJECTES!$C$14:$G$5000,5,FALSE))</f>
        <v/>
      </c>
      <c r="E7806" s="117"/>
      <c r="F7806" s="95"/>
      <c r="G7806" s="96" t="str">
        <f>IF(E7806="","",VLOOKUP(E7806,[1]PROJECTES!$C$14:$G$5000,4,FALSE))</f>
        <v/>
      </c>
      <c r="H7806" s="118"/>
      <c r="I7806" s="97" t="str">
        <f>IF(H7806="","",VLOOKUP(H7806,BD!B$2:C$16,2,FALSE))</f>
        <v/>
      </c>
      <c r="J7806" s="98"/>
      <c r="K7806" s="135" t="str">
        <f t="shared" si="256"/>
        <v/>
      </c>
      <c r="L7806" s="99" t="str">
        <f t="shared" ca="1" si="257"/>
        <v>-</v>
      </c>
      <c r="M7806" s="93" t="str">
        <f>IF(E7806="","",VLOOKUP(E7806,[1]PROJECTES!$C$14:$Z$5000,21,FALSE))</f>
        <v/>
      </c>
      <c r="N7806" s="100"/>
      <c r="O7806" s="72" t="s">
        <v>229</v>
      </c>
      <c r="P7806" s="101"/>
      <c r="Q7806" s="132"/>
      <c r="R7806" s="102"/>
      <c r="S7806" s="91"/>
    </row>
    <row r="7807" spans="1:19" s="104" customFormat="1" ht="12.75" customHeight="1" x14ac:dyDescent="0.25">
      <c r="A7807" s="121"/>
      <c r="B7807" s="92" t="str">
        <f>IF(E7807="","",VLOOKUP(E7807,[1]PROJECTES!$C$14:$G$5000,2,FALSE))</f>
        <v/>
      </c>
      <c r="C7807" s="121"/>
      <c r="D7807" s="93" t="str">
        <f>IF(E7807="","",VLOOKUP(E7807,[1]PROJECTES!$C$14:$G$5000,5,FALSE))</f>
        <v/>
      </c>
      <c r="E7807" s="117"/>
      <c r="F7807" s="95"/>
      <c r="G7807" s="96" t="str">
        <f>IF(E7807="","",VLOOKUP(E7807,[1]PROJECTES!$C$14:$G$5000,4,FALSE))</f>
        <v/>
      </c>
      <c r="H7807" s="118"/>
      <c r="I7807" s="97" t="str">
        <f>IF(H7807="","",VLOOKUP(H7807,BD!B$2:C$16,2,FALSE))</f>
        <v/>
      </c>
      <c r="J7807" s="98"/>
      <c r="K7807" s="135" t="str">
        <f t="shared" si="256"/>
        <v/>
      </c>
      <c r="L7807" s="99" t="str">
        <f t="shared" ca="1" si="257"/>
        <v>-</v>
      </c>
      <c r="M7807" s="93" t="str">
        <f>IF(E7807="","",VLOOKUP(E7807,[1]PROJECTES!$C$14:$Z$5000,21,FALSE))</f>
        <v/>
      </c>
      <c r="N7807" s="100"/>
      <c r="O7807" s="72" t="s">
        <v>229</v>
      </c>
      <c r="P7807" s="101"/>
      <c r="Q7807" s="132"/>
      <c r="R7807" s="102"/>
      <c r="S7807" s="91"/>
    </row>
    <row r="7808" spans="1:19" s="104" customFormat="1" ht="12.75" customHeight="1" x14ac:dyDescent="0.25">
      <c r="A7808" s="121"/>
      <c r="B7808" s="92" t="str">
        <f>IF(E7808="","",VLOOKUP(E7808,[1]PROJECTES!$C$14:$G$5000,2,FALSE))</f>
        <v/>
      </c>
      <c r="C7808" s="121"/>
      <c r="D7808" s="93" t="str">
        <f>IF(E7808="","",VLOOKUP(E7808,[1]PROJECTES!$C$14:$G$5000,5,FALSE))</f>
        <v/>
      </c>
      <c r="E7808" s="117"/>
      <c r="F7808" s="95"/>
      <c r="G7808" s="96" t="str">
        <f>IF(E7808="","",VLOOKUP(E7808,[1]PROJECTES!$C$14:$G$5000,4,FALSE))</f>
        <v/>
      </c>
      <c r="H7808" s="118"/>
      <c r="I7808" s="97" t="str">
        <f>IF(H7808="","",VLOOKUP(H7808,BD!B$2:C$16,2,FALSE))</f>
        <v/>
      </c>
      <c r="J7808" s="98"/>
      <c r="K7808" s="135" t="str">
        <f t="shared" si="256"/>
        <v/>
      </c>
      <c r="L7808" s="99" t="str">
        <f t="shared" ca="1" si="257"/>
        <v>-</v>
      </c>
      <c r="M7808" s="93" t="str">
        <f>IF(E7808="","",VLOOKUP(E7808,[1]PROJECTES!$C$14:$Z$5000,21,FALSE))</f>
        <v/>
      </c>
      <c r="N7808" s="100"/>
      <c r="O7808" s="72" t="s">
        <v>229</v>
      </c>
      <c r="P7808" s="101"/>
      <c r="Q7808" s="132"/>
      <c r="R7808" s="102"/>
      <c r="S7808" s="91"/>
    </row>
    <row r="7809" spans="1:19" s="104" customFormat="1" ht="12.75" customHeight="1" x14ac:dyDescent="0.25">
      <c r="A7809" s="121"/>
      <c r="B7809" s="92" t="str">
        <f>IF(E7809="","",VLOOKUP(E7809,[1]PROJECTES!$C$14:$G$5000,2,FALSE))</f>
        <v/>
      </c>
      <c r="C7809" s="121"/>
      <c r="D7809" s="93" t="str">
        <f>IF(E7809="","",VLOOKUP(E7809,[1]PROJECTES!$C$14:$G$5000,5,FALSE))</f>
        <v/>
      </c>
      <c r="E7809" s="117"/>
      <c r="F7809" s="95"/>
      <c r="G7809" s="96" t="str">
        <f>IF(E7809="","",VLOOKUP(E7809,[1]PROJECTES!$C$14:$G$5000,4,FALSE))</f>
        <v/>
      </c>
      <c r="H7809" s="118"/>
      <c r="I7809" s="97" t="str">
        <f>IF(H7809="","",VLOOKUP(H7809,BD!B$2:C$16,2,FALSE))</f>
        <v/>
      </c>
      <c r="J7809" s="98"/>
      <c r="K7809" s="135" t="str">
        <f t="shared" si="256"/>
        <v/>
      </c>
      <c r="L7809" s="99" t="str">
        <f t="shared" ca="1" si="257"/>
        <v>-</v>
      </c>
      <c r="M7809" s="93" t="str">
        <f>IF(E7809="","",VLOOKUP(E7809,[1]PROJECTES!$C$14:$Z$5000,21,FALSE))</f>
        <v/>
      </c>
      <c r="N7809" s="100"/>
      <c r="O7809" s="72" t="s">
        <v>229</v>
      </c>
      <c r="P7809" s="101"/>
      <c r="Q7809" s="132"/>
      <c r="R7809" s="102"/>
      <c r="S7809" s="91"/>
    </row>
    <row r="7810" spans="1:19" s="104" customFormat="1" ht="12.75" customHeight="1" x14ac:dyDescent="0.25">
      <c r="A7810" s="121"/>
      <c r="B7810" s="92" t="str">
        <f>IF(E7810="","",VLOOKUP(E7810,[1]PROJECTES!$C$14:$G$5000,2,FALSE))</f>
        <v/>
      </c>
      <c r="C7810" s="121"/>
      <c r="D7810" s="93" t="str">
        <f>IF(E7810="","",VLOOKUP(E7810,[1]PROJECTES!$C$14:$G$5000,5,FALSE))</f>
        <v/>
      </c>
      <c r="E7810" s="117"/>
      <c r="F7810" s="95"/>
      <c r="G7810" s="96" t="str">
        <f>IF(E7810="","",VLOOKUP(E7810,[1]PROJECTES!$C$14:$G$5000,4,FALSE))</f>
        <v/>
      </c>
      <c r="H7810" s="118"/>
      <c r="I7810" s="97" t="str">
        <f>IF(H7810="","",VLOOKUP(H7810,BD!B$2:C$16,2,FALSE))</f>
        <v/>
      </c>
      <c r="J7810" s="98"/>
      <c r="K7810" s="135" t="str">
        <f t="shared" si="256"/>
        <v/>
      </c>
      <c r="L7810" s="99" t="str">
        <f t="shared" ca="1" si="257"/>
        <v>-</v>
      </c>
      <c r="M7810" s="93" t="str">
        <f>IF(E7810="","",VLOOKUP(E7810,[1]PROJECTES!$C$14:$Z$5000,21,FALSE))</f>
        <v/>
      </c>
      <c r="N7810" s="100"/>
      <c r="O7810" s="72" t="s">
        <v>229</v>
      </c>
      <c r="P7810" s="101"/>
      <c r="Q7810" s="132"/>
      <c r="R7810" s="102"/>
      <c r="S7810" s="91"/>
    </row>
    <row r="7811" spans="1:19" s="104" customFormat="1" ht="12.75" customHeight="1" x14ac:dyDescent="0.25">
      <c r="A7811" s="121"/>
      <c r="B7811" s="92" t="str">
        <f>IF(E7811="","",VLOOKUP(E7811,[1]PROJECTES!$C$14:$G$5000,2,FALSE))</f>
        <v/>
      </c>
      <c r="C7811" s="121"/>
      <c r="D7811" s="93" t="str">
        <f>IF(E7811="","",VLOOKUP(E7811,[1]PROJECTES!$C$14:$G$5000,5,FALSE))</f>
        <v/>
      </c>
      <c r="E7811" s="117"/>
      <c r="F7811" s="95"/>
      <c r="G7811" s="96" t="str">
        <f>IF(E7811="","",VLOOKUP(E7811,[1]PROJECTES!$C$14:$G$5000,4,FALSE))</f>
        <v/>
      </c>
      <c r="H7811" s="118"/>
      <c r="I7811" s="97" t="str">
        <f>IF(H7811="","",VLOOKUP(H7811,BD!B$2:C$16,2,FALSE))</f>
        <v/>
      </c>
      <c r="J7811" s="98"/>
      <c r="K7811" s="135" t="str">
        <f t="shared" si="256"/>
        <v/>
      </c>
      <c r="L7811" s="99" t="str">
        <f t="shared" ca="1" si="257"/>
        <v>-</v>
      </c>
      <c r="M7811" s="93" t="str">
        <f>IF(E7811="","",VLOOKUP(E7811,[1]PROJECTES!$C$14:$Z$5000,21,FALSE))</f>
        <v/>
      </c>
      <c r="N7811" s="100"/>
      <c r="O7811" s="72" t="s">
        <v>229</v>
      </c>
      <c r="P7811" s="101"/>
      <c r="Q7811" s="132"/>
      <c r="R7811" s="102"/>
      <c r="S7811" s="91"/>
    </row>
    <row r="7812" spans="1:19" s="104" customFormat="1" ht="12.75" customHeight="1" x14ac:dyDescent="0.25">
      <c r="A7812" s="121"/>
      <c r="B7812" s="92" t="str">
        <f>IF(E7812="","",VLOOKUP(E7812,[1]PROJECTES!$C$14:$G$5000,2,FALSE))</f>
        <v/>
      </c>
      <c r="C7812" s="121"/>
      <c r="D7812" s="93" t="str">
        <f>IF(E7812="","",VLOOKUP(E7812,[1]PROJECTES!$C$14:$G$5000,5,FALSE))</f>
        <v/>
      </c>
      <c r="E7812" s="117"/>
      <c r="F7812" s="95"/>
      <c r="G7812" s="96" t="str">
        <f>IF(E7812="","",VLOOKUP(E7812,[1]PROJECTES!$C$14:$G$5000,4,FALSE))</f>
        <v/>
      </c>
      <c r="H7812" s="118"/>
      <c r="I7812" s="97" t="str">
        <f>IF(H7812="","",VLOOKUP(H7812,BD!B$2:C$16,2,FALSE))</f>
        <v/>
      </c>
      <c r="J7812" s="98"/>
      <c r="K7812" s="135" t="str">
        <f t="shared" si="256"/>
        <v/>
      </c>
      <c r="L7812" s="99" t="str">
        <f t="shared" ca="1" si="257"/>
        <v>-</v>
      </c>
      <c r="M7812" s="93" t="str">
        <f>IF(E7812="","",VLOOKUP(E7812,[1]PROJECTES!$C$14:$Z$5000,21,FALSE))</f>
        <v/>
      </c>
      <c r="N7812" s="100"/>
      <c r="O7812" s="72" t="s">
        <v>229</v>
      </c>
      <c r="P7812" s="101"/>
      <c r="Q7812" s="132"/>
      <c r="R7812" s="102"/>
      <c r="S7812" s="91"/>
    </row>
    <row r="7813" spans="1:19" s="104" customFormat="1" ht="12.75" customHeight="1" x14ac:dyDescent="0.25">
      <c r="A7813" s="121"/>
      <c r="B7813" s="92" t="str">
        <f>IF(E7813="","",VLOOKUP(E7813,[1]PROJECTES!$C$14:$G$5000,2,FALSE))</f>
        <v/>
      </c>
      <c r="C7813" s="121"/>
      <c r="D7813" s="93" t="str">
        <f>IF(E7813="","",VLOOKUP(E7813,[1]PROJECTES!$C$14:$G$5000,5,FALSE))</f>
        <v/>
      </c>
      <c r="E7813" s="117"/>
      <c r="F7813" s="95"/>
      <c r="G7813" s="96" t="str">
        <f>IF(E7813="","",VLOOKUP(E7813,[1]PROJECTES!$C$14:$G$5000,4,FALSE))</f>
        <v/>
      </c>
      <c r="H7813" s="118"/>
      <c r="I7813" s="97" t="str">
        <f>IF(H7813="","",VLOOKUP(H7813,BD!B$2:C$16,2,FALSE))</f>
        <v/>
      </c>
      <c r="J7813" s="98"/>
      <c r="K7813" s="135" t="str">
        <f t="shared" si="256"/>
        <v/>
      </c>
      <c r="L7813" s="99" t="str">
        <f t="shared" ca="1" si="257"/>
        <v>-</v>
      </c>
      <c r="M7813" s="93" t="str">
        <f>IF(E7813="","",VLOOKUP(E7813,[1]PROJECTES!$C$14:$Z$5000,21,FALSE))</f>
        <v/>
      </c>
      <c r="N7813" s="100"/>
      <c r="O7813" s="72" t="s">
        <v>229</v>
      </c>
      <c r="P7813" s="101"/>
      <c r="Q7813" s="132"/>
      <c r="R7813" s="102"/>
      <c r="S7813" s="91"/>
    </row>
    <row r="7814" spans="1:19" s="104" customFormat="1" ht="12.75" customHeight="1" x14ac:dyDescent="0.25">
      <c r="A7814" s="121"/>
      <c r="B7814" s="92" t="str">
        <f>IF(E7814="","",VLOOKUP(E7814,[1]PROJECTES!$C$14:$G$5000,2,FALSE))</f>
        <v/>
      </c>
      <c r="C7814" s="121"/>
      <c r="D7814" s="93" t="str">
        <f>IF(E7814="","",VLOOKUP(E7814,[1]PROJECTES!$C$14:$G$5000,5,FALSE))</f>
        <v/>
      </c>
      <c r="E7814" s="117"/>
      <c r="F7814" s="95"/>
      <c r="G7814" s="96" t="str">
        <f>IF(E7814="","",VLOOKUP(E7814,[1]PROJECTES!$C$14:$G$5000,4,FALSE))</f>
        <v/>
      </c>
      <c r="H7814" s="118"/>
      <c r="I7814" s="97" t="str">
        <f>IF(H7814="","",VLOOKUP(H7814,BD!B$2:C$16,2,FALSE))</f>
        <v/>
      </c>
      <c r="J7814" s="98"/>
      <c r="K7814" s="135" t="str">
        <f t="shared" si="256"/>
        <v/>
      </c>
      <c r="L7814" s="99" t="str">
        <f t="shared" ca="1" si="257"/>
        <v>-</v>
      </c>
      <c r="M7814" s="93" t="str">
        <f>IF(E7814="","",VLOOKUP(E7814,[1]PROJECTES!$C$14:$Z$5000,21,FALSE))</f>
        <v/>
      </c>
      <c r="N7814" s="100"/>
      <c r="O7814" s="72" t="s">
        <v>229</v>
      </c>
      <c r="P7814" s="101"/>
      <c r="Q7814" s="132"/>
      <c r="R7814" s="102"/>
      <c r="S7814" s="91"/>
    </row>
    <row r="7815" spans="1:19" s="104" customFormat="1" ht="12.75" customHeight="1" x14ac:dyDescent="0.25">
      <c r="A7815" s="121"/>
      <c r="B7815" s="92" t="str">
        <f>IF(E7815="","",VLOOKUP(E7815,[1]PROJECTES!$C$14:$G$5000,2,FALSE))</f>
        <v/>
      </c>
      <c r="C7815" s="121"/>
      <c r="D7815" s="93" t="str">
        <f>IF(E7815="","",VLOOKUP(E7815,[1]PROJECTES!$C$14:$G$5000,5,FALSE))</f>
        <v/>
      </c>
      <c r="E7815" s="117"/>
      <c r="F7815" s="95"/>
      <c r="G7815" s="96" t="str">
        <f>IF(E7815="","",VLOOKUP(E7815,[1]PROJECTES!$C$14:$G$5000,4,FALSE))</f>
        <v/>
      </c>
      <c r="H7815" s="118"/>
      <c r="I7815" s="97" t="str">
        <f>IF(H7815="","",VLOOKUP(H7815,BD!B$2:C$16,2,FALSE))</f>
        <v/>
      </c>
      <c r="J7815" s="98"/>
      <c r="K7815" s="135" t="str">
        <f t="shared" si="256"/>
        <v/>
      </c>
      <c r="L7815" s="99" t="str">
        <f t="shared" ca="1" si="257"/>
        <v>-</v>
      </c>
      <c r="M7815" s="93" t="str">
        <f>IF(E7815="","",VLOOKUP(E7815,[1]PROJECTES!$C$14:$Z$5000,21,FALSE))</f>
        <v/>
      </c>
      <c r="N7815" s="100"/>
      <c r="O7815" s="72" t="s">
        <v>229</v>
      </c>
      <c r="P7815" s="101"/>
      <c r="Q7815" s="132"/>
      <c r="R7815" s="102"/>
      <c r="S7815" s="91"/>
    </row>
    <row r="7816" spans="1:19" s="104" customFormat="1" ht="12.75" customHeight="1" x14ac:dyDescent="0.25">
      <c r="A7816" s="121"/>
      <c r="B7816" s="92" t="str">
        <f>IF(E7816="","",VLOOKUP(E7816,[1]PROJECTES!$C$14:$G$5000,2,FALSE))</f>
        <v/>
      </c>
      <c r="C7816" s="121"/>
      <c r="D7816" s="93" t="str">
        <f>IF(E7816="","",VLOOKUP(E7816,[1]PROJECTES!$C$14:$G$5000,5,FALSE))</f>
        <v/>
      </c>
      <c r="E7816" s="117"/>
      <c r="F7816" s="95"/>
      <c r="G7816" s="96" t="str">
        <f>IF(E7816="","",VLOOKUP(E7816,[1]PROJECTES!$C$14:$G$5000,4,FALSE))</f>
        <v/>
      </c>
      <c r="H7816" s="118"/>
      <c r="I7816" s="97" t="str">
        <f>IF(H7816="","",VLOOKUP(H7816,BD!B$2:C$16,2,FALSE))</f>
        <v/>
      </c>
      <c r="J7816" s="98"/>
      <c r="K7816" s="135" t="str">
        <f t="shared" si="256"/>
        <v/>
      </c>
      <c r="L7816" s="99" t="str">
        <f t="shared" ca="1" si="257"/>
        <v>-</v>
      </c>
      <c r="M7816" s="93" t="str">
        <f>IF(E7816="","",VLOOKUP(E7816,[1]PROJECTES!$C$14:$Z$5000,21,FALSE))</f>
        <v/>
      </c>
      <c r="N7816" s="100"/>
      <c r="O7816" s="72" t="s">
        <v>229</v>
      </c>
      <c r="P7816" s="101"/>
      <c r="Q7816" s="132"/>
      <c r="R7816" s="102"/>
      <c r="S7816" s="91"/>
    </row>
    <row r="7817" spans="1:19" s="104" customFormat="1" ht="12.75" customHeight="1" x14ac:dyDescent="0.25">
      <c r="A7817" s="121"/>
      <c r="B7817" s="92" t="str">
        <f>IF(E7817="","",VLOOKUP(E7817,[1]PROJECTES!$C$14:$G$5000,2,FALSE))</f>
        <v/>
      </c>
      <c r="C7817" s="121"/>
      <c r="D7817" s="93" t="str">
        <f>IF(E7817="","",VLOOKUP(E7817,[1]PROJECTES!$C$14:$G$5000,5,FALSE))</f>
        <v/>
      </c>
      <c r="E7817" s="117"/>
      <c r="F7817" s="95"/>
      <c r="G7817" s="96" t="str">
        <f>IF(E7817="","",VLOOKUP(E7817,[1]PROJECTES!$C$14:$G$5000,4,FALSE))</f>
        <v/>
      </c>
      <c r="H7817" s="118"/>
      <c r="I7817" s="97" t="str">
        <f>IF(H7817="","",VLOOKUP(H7817,BD!B$2:C$16,2,FALSE))</f>
        <v/>
      </c>
      <c r="J7817" s="98"/>
      <c r="K7817" s="135" t="str">
        <f t="shared" si="256"/>
        <v/>
      </c>
      <c r="L7817" s="99" t="str">
        <f t="shared" ca="1" si="257"/>
        <v>-</v>
      </c>
      <c r="M7817" s="93" t="str">
        <f>IF(E7817="","",VLOOKUP(E7817,[1]PROJECTES!$C$14:$Z$5000,21,FALSE))</f>
        <v/>
      </c>
      <c r="N7817" s="100"/>
      <c r="O7817" s="72" t="s">
        <v>229</v>
      </c>
      <c r="P7817" s="101"/>
      <c r="Q7817" s="132"/>
      <c r="R7817" s="102"/>
      <c r="S7817" s="91"/>
    </row>
    <row r="7818" spans="1:19" s="104" customFormat="1" ht="12.75" customHeight="1" x14ac:dyDescent="0.25">
      <c r="A7818" s="121"/>
      <c r="B7818" s="92" t="str">
        <f>IF(E7818="","",VLOOKUP(E7818,[1]PROJECTES!$C$14:$G$5000,2,FALSE))</f>
        <v/>
      </c>
      <c r="C7818" s="121"/>
      <c r="D7818" s="93" t="str">
        <f>IF(E7818="","",VLOOKUP(E7818,[1]PROJECTES!$C$14:$G$5000,5,FALSE))</f>
        <v/>
      </c>
      <c r="E7818" s="117"/>
      <c r="F7818" s="95"/>
      <c r="G7818" s="96" t="str">
        <f>IF(E7818="","",VLOOKUP(E7818,[1]PROJECTES!$C$14:$G$5000,4,FALSE))</f>
        <v/>
      </c>
      <c r="H7818" s="118"/>
      <c r="I7818" s="97" t="str">
        <f>IF(H7818="","",VLOOKUP(H7818,BD!B$2:C$16,2,FALSE))</f>
        <v/>
      </c>
      <c r="J7818" s="98"/>
      <c r="K7818" s="135" t="str">
        <f t="shared" si="256"/>
        <v/>
      </c>
      <c r="L7818" s="99" t="str">
        <f t="shared" ca="1" si="257"/>
        <v>-</v>
      </c>
      <c r="M7818" s="93" t="str">
        <f>IF(E7818="","",VLOOKUP(E7818,[1]PROJECTES!$C$14:$Z$5000,21,FALSE))</f>
        <v/>
      </c>
      <c r="N7818" s="100"/>
      <c r="O7818" s="72" t="s">
        <v>229</v>
      </c>
      <c r="P7818" s="101"/>
      <c r="Q7818" s="132"/>
      <c r="R7818" s="102"/>
      <c r="S7818" s="91"/>
    </row>
    <row r="7819" spans="1:19" s="104" customFormat="1" ht="12.75" customHeight="1" x14ac:dyDescent="0.25">
      <c r="A7819" s="121"/>
      <c r="B7819" s="92" t="str">
        <f>IF(E7819="","",VLOOKUP(E7819,[1]PROJECTES!$C$14:$G$5000,2,FALSE))</f>
        <v/>
      </c>
      <c r="C7819" s="121"/>
      <c r="D7819" s="93" t="str">
        <f>IF(E7819="","",VLOOKUP(E7819,[1]PROJECTES!$C$14:$G$5000,5,FALSE))</f>
        <v/>
      </c>
      <c r="E7819" s="117"/>
      <c r="F7819" s="95"/>
      <c r="G7819" s="96" t="str">
        <f>IF(E7819="","",VLOOKUP(E7819,[1]PROJECTES!$C$14:$G$5000,4,FALSE))</f>
        <v/>
      </c>
      <c r="H7819" s="118"/>
      <c r="I7819" s="97" t="str">
        <f>IF(H7819="","",VLOOKUP(H7819,BD!B$2:C$16,2,FALSE))</f>
        <v/>
      </c>
      <c r="J7819" s="98"/>
      <c r="K7819" s="135" t="str">
        <f t="shared" si="256"/>
        <v/>
      </c>
      <c r="L7819" s="99" t="str">
        <f t="shared" ca="1" si="257"/>
        <v>-</v>
      </c>
      <c r="M7819" s="93" t="str">
        <f>IF(E7819="","",VLOOKUP(E7819,[1]PROJECTES!$C$14:$Z$5000,21,FALSE))</f>
        <v/>
      </c>
      <c r="N7819" s="100"/>
      <c r="O7819" s="72" t="s">
        <v>229</v>
      </c>
      <c r="P7819" s="101"/>
      <c r="Q7819" s="132"/>
      <c r="R7819" s="102"/>
      <c r="S7819" s="91"/>
    </row>
    <row r="7820" spans="1:19" s="104" customFormat="1" ht="12.75" customHeight="1" x14ac:dyDescent="0.25">
      <c r="A7820" s="121"/>
      <c r="B7820" s="92" t="str">
        <f>IF(E7820="","",VLOOKUP(E7820,[1]PROJECTES!$C$14:$G$5000,2,FALSE))</f>
        <v/>
      </c>
      <c r="C7820" s="121"/>
      <c r="D7820" s="93" t="str">
        <f>IF(E7820="","",VLOOKUP(E7820,[1]PROJECTES!$C$14:$G$5000,5,FALSE))</f>
        <v/>
      </c>
      <c r="E7820" s="117"/>
      <c r="F7820" s="95"/>
      <c r="G7820" s="96" t="str">
        <f>IF(E7820="","",VLOOKUP(E7820,[1]PROJECTES!$C$14:$G$5000,4,FALSE))</f>
        <v/>
      </c>
      <c r="H7820" s="118"/>
      <c r="I7820" s="97" t="str">
        <f>IF(H7820="","",VLOOKUP(H7820,BD!B$2:C$16,2,FALSE))</f>
        <v/>
      </c>
      <c r="J7820" s="98"/>
      <c r="K7820" s="135" t="str">
        <f t="shared" si="256"/>
        <v/>
      </c>
      <c r="L7820" s="99" t="str">
        <f t="shared" ca="1" si="257"/>
        <v>-</v>
      </c>
      <c r="M7820" s="93" t="str">
        <f>IF(E7820="","",VLOOKUP(E7820,[1]PROJECTES!$C$14:$Z$5000,21,FALSE))</f>
        <v/>
      </c>
      <c r="N7820" s="100"/>
      <c r="O7820" s="72" t="s">
        <v>229</v>
      </c>
      <c r="P7820" s="101"/>
      <c r="Q7820" s="132"/>
      <c r="R7820" s="102"/>
      <c r="S7820" s="91"/>
    </row>
    <row r="7821" spans="1:19" s="104" customFormat="1" ht="12.75" customHeight="1" x14ac:dyDescent="0.25">
      <c r="A7821" s="121"/>
      <c r="B7821" s="92" t="str">
        <f>IF(E7821="","",VLOOKUP(E7821,[1]PROJECTES!$C$14:$G$5000,2,FALSE))</f>
        <v/>
      </c>
      <c r="C7821" s="121"/>
      <c r="D7821" s="93" t="str">
        <f>IF(E7821="","",VLOOKUP(E7821,[1]PROJECTES!$C$14:$G$5000,5,FALSE))</f>
        <v/>
      </c>
      <c r="E7821" s="117"/>
      <c r="F7821" s="95"/>
      <c r="G7821" s="96" t="str">
        <f>IF(E7821="","",VLOOKUP(E7821,[1]PROJECTES!$C$14:$G$5000,4,FALSE))</f>
        <v/>
      </c>
      <c r="H7821" s="118"/>
      <c r="I7821" s="97" t="str">
        <f>IF(H7821="","",VLOOKUP(H7821,BD!B$2:C$16,2,FALSE))</f>
        <v/>
      </c>
      <c r="J7821" s="98"/>
      <c r="K7821" s="135" t="str">
        <f t="shared" si="256"/>
        <v/>
      </c>
      <c r="L7821" s="99" t="str">
        <f t="shared" ca="1" si="257"/>
        <v>-</v>
      </c>
      <c r="M7821" s="93" t="str">
        <f>IF(E7821="","",VLOOKUP(E7821,[1]PROJECTES!$C$14:$Z$5000,21,FALSE))</f>
        <v/>
      </c>
      <c r="N7821" s="100"/>
      <c r="O7821" s="72" t="s">
        <v>229</v>
      </c>
      <c r="P7821" s="101"/>
      <c r="Q7821" s="132"/>
      <c r="R7821" s="102"/>
      <c r="S7821" s="91"/>
    </row>
    <row r="7822" spans="1:19" s="104" customFormat="1" ht="12.75" customHeight="1" x14ac:dyDescent="0.25">
      <c r="A7822" s="121"/>
      <c r="B7822" s="92" t="str">
        <f>IF(E7822="","",VLOOKUP(E7822,[1]PROJECTES!$C$14:$G$5000,2,FALSE))</f>
        <v/>
      </c>
      <c r="C7822" s="121"/>
      <c r="D7822" s="93" t="str">
        <f>IF(E7822="","",VLOOKUP(E7822,[1]PROJECTES!$C$14:$G$5000,5,FALSE))</f>
        <v/>
      </c>
      <c r="E7822" s="117"/>
      <c r="F7822" s="95"/>
      <c r="G7822" s="96" t="str">
        <f>IF(E7822="","",VLOOKUP(E7822,[1]PROJECTES!$C$14:$G$5000,4,FALSE))</f>
        <v/>
      </c>
      <c r="H7822" s="118"/>
      <c r="I7822" s="97" t="str">
        <f>IF(H7822="","",VLOOKUP(H7822,BD!B$2:C$16,2,FALSE))</f>
        <v/>
      </c>
      <c r="J7822" s="98"/>
      <c r="K7822" s="135" t="str">
        <f t="shared" si="256"/>
        <v/>
      </c>
      <c r="L7822" s="99" t="str">
        <f t="shared" ca="1" si="257"/>
        <v>-</v>
      </c>
      <c r="M7822" s="93" t="str">
        <f>IF(E7822="","",VLOOKUP(E7822,[1]PROJECTES!$C$14:$Z$5000,21,FALSE))</f>
        <v/>
      </c>
      <c r="N7822" s="100"/>
      <c r="O7822" s="72" t="s">
        <v>229</v>
      </c>
      <c r="P7822" s="101"/>
      <c r="Q7822" s="132"/>
      <c r="R7822" s="102"/>
      <c r="S7822" s="91"/>
    </row>
    <row r="7823" spans="1:19" s="104" customFormat="1" ht="12.75" customHeight="1" x14ac:dyDescent="0.25">
      <c r="A7823" s="121"/>
      <c r="B7823" s="92" t="str">
        <f>IF(E7823="","",VLOOKUP(E7823,[1]PROJECTES!$C$14:$G$5000,2,FALSE))</f>
        <v/>
      </c>
      <c r="C7823" s="121"/>
      <c r="D7823" s="93" t="str">
        <f>IF(E7823="","",VLOOKUP(E7823,[1]PROJECTES!$C$14:$G$5000,5,FALSE))</f>
        <v/>
      </c>
      <c r="E7823" s="117"/>
      <c r="F7823" s="95"/>
      <c r="G7823" s="96" t="str">
        <f>IF(E7823="","",VLOOKUP(E7823,[1]PROJECTES!$C$14:$G$5000,4,FALSE))</f>
        <v/>
      </c>
      <c r="H7823" s="118"/>
      <c r="I7823" s="97" t="str">
        <f>IF(H7823="","",VLOOKUP(H7823,BD!B$2:C$16,2,FALSE))</f>
        <v/>
      </c>
      <c r="J7823" s="98"/>
      <c r="K7823" s="135" t="str">
        <f t="shared" si="256"/>
        <v/>
      </c>
      <c r="L7823" s="99" t="str">
        <f t="shared" ca="1" si="257"/>
        <v>-</v>
      </c>
      <c r="M7823" s="93" t="str">
        <f>IF(E7823="","",VLOOKUP(E7823,[1]PROJECTES!$C$14:$Z$5000,21,FALSE))</f>
        <v/>
      </c>
      <c r="N7823" s="100"/>
      <c r="O7823" s="72" t="s">
        <v>229</v>
      </c>
      <c r="P7823" s="101"/>
      <c r="Q7823" s="132"/>
      <c r="R7823" s="102"/>
      <c r="S7823" s="91"/>
    </row>
    <row r="7824" spans="1:19" s="104" customFormat="1" ht="12.75" customHeight="1" x14ac:dyDescent="0.25">
      <c r="A7824" s="121"/>
      <c r="B7824" s="92" t="str">
        <f>IF(E7824="","",VLOOKUP(E7824,[1]PROJECTES!$C$14:$G$5000,2,FALSE))</f>
        <v/>
      </c>
      <c r="C7824" s="121"/>
      <c r="D7824" s="93" t="str">
        <f>IF(E7824="","",VLOOKUP(E7824,[1]PROJECTES!$C$14:$G$5000,5,FALSE))</f>
        <v/>
      </c>
      <c r="E7824" s="117"/>
      <c r="F7824" s="95"/>
      <c r="G7824" s="96" t="str">
        <f>IF(E7824="","",VLOOKUP(E7824,[1]PROJECTES!$C$14:$G$5000,4,FALSE))</f>
        <v/>
      </c>
      <c r="H7824" s="118"/>
      <c r="I7824" s="97" t="str">
        <f>IF(H7824="","",VLOOKUP(H7824,BD!B$2:C$16,2,FALSE))</f>
        <v/>
      </c>
      <c r="J7824" s="98"/>
      <c r="K7824" s="135" t="str">
        <f t="shared" si="256"/>
        <v/>
      </c>
      <c r="L7824" s="99" t="str">
        <f t="shared" ca="1" si="257"/>
        <v>-</v>
      </c>
      <c r="M7824" s="93" t="str">
        <f>IF(E7824="","",VLOOKUP(E7824,[1]PROJECTES!$C$14:$Z$5000,21,FALSE))</f>
        <v/>
      </c>
      <c r="N7824" s="100"/>
      <c r="O7824" s="72" t="s">
        <v>229</v>
      </c>
      <c r="P7824" s="101"/>
      <c r="Q7824" s="132"/>
      <c r="R7824" s="102"/>
      <c r="S7824" s="91"/>
    </row>
    <row r="7825" spans="1:19" s="104" customFormat="1" ht="12.75" customHeight="1" x14ac:dyDescent="0.25">
      <c r="A7825" s="121"/>
      <c r="B7825" s="92" t="str">
        <f>IF(E7825="","",VLOOKUP(E7825,[1]PROJECTES!$C$14:$G$5000,2,FALSE))</f>
        <v/>
      </c>
      <c r="C7825" s="121"/>
      <c r="D7825" s="93" t="str">
        <f>IF(E7825="","",VLOOKUP(E7825,[1]PROJECTES!$C$14:$G$5000,5,FALSE))</f>
        <v/>
      </c>
      <c r="E7825" s="117"/>
      <c r="F7825" s="95"/>
      <c r="G7825" s="96" t="str">
        <f>IF(E7825="","",VLOOKUP(E7825,[1]PROJECTES!$C$14:$G$5000,4,FALSE))</f>
        <v/>
      </c>
      <c r="H7825" s="118"/>
      <c r="I7825" s="97" t="str">
        <f>IF(H7825="","",VLOOKUP(H7825,BD!B$2:C$16,2,FALSE))</f>
        <v/>
      </c>
      <c r="J7825" s="98"/>
      <c r="K7825" s="135" t="str">
        <f t="shared" si="256"/>
        <v/>
      </c>
      <c r="L7825" s="99" t="str">
        <f t="shared" ca="1" si="257"/>
        <v>-</v>
      </c>
      <c r="M7825" s="93" t="str">
        <f>IF(E7825="","",VLOOKUP(E7825,[1]PROJECTES!$C$14:$Z$5000,21,FALSE))</f>
        <v/>
      </c>
      <c r="N7825" s="100"/>
      <c r="O7825" s="72" t="s">
        <v>229</v>
      </c>
      <c r="P7825" s="101"/>
      <c r="Q7825" s="132"/>
      <c r="R7825" s="102"/>
      <c r="S7825" s="91"/>
    </row>
    <row r="7826" spans="1:19" s="104" customFormat="1" ht="12.75" customHeight="1" x14ac:dyDescent="0.25">
      <c r="A7826" s="121"/>
      <c r="B7826" s="92" t="str">
        <f>IF(E7826="","",VLOOKUP(E7826,[1]PROJECTES!$C$14:$G$5000,2,FALSE))</f>
        <v/>
      </c>
      <c r="C7826" s="121"/>
      <c r="D7826" s="93" t="str">
        <f>IF(E7826="","",VLOOKUP(E7826,[1]PROJECTES!$C$14:$G$5000,5,FALSE))</f>
        <v/>
      </c>
      <c r="E7826" s="117"/>
      <c r="F7826" s="95"/>
      <c r="G7826" s="96" t="str">
        <f>IF(E7826="","",VLOOKUP(E7826,[1]PROJECTES!$C$14:$G$5000,4,FALSE))</f>
        <v/>
      </c>
      <c r="H7826" s="118"/>
      <c r="I7826" s="97" t="str">
        <f>IF(H7826="","",VLOOKUP(H7826,BD!B$2:C$16,2,FALSE))</f>
        <v/>
      </c>
      <c r="J7826" s="98"/>
      <c r="K7826" s="135" t="str">
        <f t="shared" si="256"/>
        <v/>
      </c>
      <c r="L7826" s="99" t="str">
        <f t="shared" ca="1" si="257"/>
        <v>-</v>
      </c>
      <c r="M7826" s="93" t="str">
        <f>IF(E7826="","",VLOOKUP(E7826,[1]PROJECTES!$C$14:$Z$5000,21,FALSE))</f>
        <v/>
      </c>
      <c r="N7826" s="100"/>
      <c r="O7826" s="72" t="s">
        <v>229</v>
      </c>
      <c r="P7826" s="101"/>
      <c r="Q7826" s="132"/>
      <c r="R7826" s="102"/>
      <c r="S7826" s="91"/>
    </row>
    <row r="7827" spans="1:19" s="104" customFormat="1" ht="12.75" customHeight="1" x14ac:dyDescent="0.25">
      <c r="A7827" s="121"/>
      <c r="B7827" s="92" t="str">
        <f>IF(E7827="","",VLOOKUP(E7827,[1]PROJECTES!$C$14:$G$5000,2,FALSE))</f>
        <v/>
      </c>
      <c r="C7827" s="121"/>
      <c r="D7827" s="93" t="str">
        <f>IF(E7827="","",VLOOKUP(E7827,[1]PROJECTES!$C$14:$G$5000,5,FALSE))</f>
        <v/>
      </c>
      <c r="E7827" s="117"/>
      <c r="F7827" s="95"/>
      <c r="G7827" s="96" t="str">
        <f>IF(E7827="","",VLOOKUP(E7827,[1]PROJECTES!$C$14:$G$5000,4,FALSE))</f>
        <v/>
      </c>
      <c r="H7827" s="118"/>
      <c r="I7827" s="97" t="str">
        <f>IF(H7827="","",VLOOKUP(H7827,BD!B$2:C$16,2,FALSE))</f>
        <v/>
      </c>
      <c r="J7827" s="98"/>
      <c r="K7827" s="135" t="str">
        <f t="shared" si="256"/>
        <v/>
      </c>
      <c r="L7827" s="99" t="str">
        <f t="shared" ca="1" si="257"/>
        <v>-</v>
      </c>
      <c r="M7827" s="93" t="str">
        <f>IF(E7827="","",VLOOKUP(E7827,[1]PROJECTES!$C$14:$Z$5000,21,FALSE))</f>
        <v/>
      </c>
      <c r="N7827" s="100"/>
      <c r="O7827" s="72" t="s">
        <v>229</v>
      </c>
      <c r="P7827" s="101"/>
      <c r="Q7827" s="132"/>
      <c r="R7827" s="102"/>
      <c r="S7827" s="91"/>
    </row>
    <row r="7828" spans="1:19" s="104" customFormat="1" ht="12.75" customHeight="1" x14ac:dyDescent="0.25">
      <c r="A7828" s="121"/>
      <c r="B7828" s="92" t="str">
        <f>IF(E7828="","",VLOOKUP(E7828,[1]PROJECTES!$C$14:$G$5000,2,FALSE))</f>
        <v/>
      </c>
      <c r="C7828" s="121"/>
      <c r="D7828" s="93" t="str">
        <f>IF(E7828="","",VLOOKUP(E7828,[1]PROJECTES!$C$14:$G$5000,5,FALSE))</f>
        <v/>
      </c>
      <c r="E7828" s="117"/>
      <c r="F7828" s="95"/>
      <c r="G7828" s="96" t="str">
        <f>IF(E7828="","",VLOOKUP(E7828,[1]PROJECTES!$C$14:$G$5000,4,FALSE))</f>
        <v/>
      </c>
      <c r="H7828" s="118"/>
      <c r="I7828" s="97" t="str">
        <f>IF(H7828="","",VLOOKUP(H7828,BD!B$2:C$16,2,FALSE))</f>
        <v/>
      </c>
      <c r="J7828" s="98"/>
      <c r="K7828" s="135" t="str">
        <f t="shared" si="256"/>
        <v/>
      </c>
      <c r="L7828" s="99" t="str">
        <f t="shared" ca="1" si="257"/>
        <v>-</v>
      </c>
      <c r="M7828" s="93" t="str">
        <f>IF(E7828="","",VLOOKUP(E7828,[1]PROJECTES!$C$14:$Z$5000,21,FALSE))</f>
        <v/>
      </c>
      <c r="N7828" s="100"/>
      <c r="O7828" s="72" t="s">
        <v>229</v>
      </c>
      <c r="P7828" s="101"/>
      <c r="Q7828" s="132"/>
      <c r="R7828" s="102"/>
      <c r="S7828" s="91"/>
    </row>
    <row r="7829" spans="1:19" s="104" customFormat="1" ht="12.75" customHeight="1" x14ac:dyDescent="0.25">
      <c r="A7829" s="121"/>
      <c r="B7829" s="92" t="str">
        <f>IF(E7829="","",VLOOKUP(E7829,[1]PROJECTES!$C$14:$G$5000,2,FALSE))</f>
        <v/>
      </c>
      <c r="C7829" s="121"/>
      <c r="D7829" s="93" t="str">
        <f>IF(E7829="","",VLOOKUP(E7829,[1]PROJECTES!$C$14:$G$5000,5,FALSE))</f>
        <v/>
      </c>
      <c r="E7829" s="117"/>
      <c r="F7829" s="95"/>
      <c r="G7829" s="96" t="str">
        <f>IF(E7829="","",VLOOKUP(E7829,[1]PROJECTES!$C$14:$G$5000,4,FALSE))</f>
        <v/>
      </c>
      <c r="H7829" s="118"/>
      <c r="I7829" s="97" t="str">
        <f>IF(H7829="","",VLOOKUP(H7829,BD!B$2:C$16,2,FALSE))</f>
        <v/>
      </c>
      <c r="J7829" s="98"/>
      <c r="K7829" s="135" t="str">
        <f t="shared" si="256"/>
        <v/>
      </c>
      <c r="L7829" s="99" t="str">
        <f t="shared" ca="1" si="257"/>
        <v>-</v>
      </c>
      <c r="M7829" s="93" t="str">
        <f>IF(E7829="","",VLOOKUP(E7829,[1]PROJECTES!$C$14:$Z$5000,21,FALSE))</f>
        <v/>
      </c>
      <c r="N7829" s="100"/>
      <c r="O7829" s="72" t="s">
        <v>229</v>
      </c>
      <c r="P7829" s="101"/>
      <c r="Q7829" s="132"/>
      <c r="R7829" s="102"/>
      <c r="S7829" s="91"/>
    </row>
    <row r="7830" spans="1:19" s="104" customFormat="1" ht="12.75" customHeight="1" x14ac:dyDescent="0.25">
      <c r="A7830" s="121"/>
      <c r="B7830" s="92" t="str">
        <f>IF(E7830="","",VLOOKUP(E7830,[1]PROJECTES!$C$14:$G$5000,2,FALSE))</f>
        <v/>
      </c>
      <c r="C7830" s="121"/>
      <c r="D7830" s="93" t="str">
        <f>IF(E7830="","",VLOOKUP(E7830,[1]PROJECTES!$C$14:$G$5000,5,FALSE))</f>
        <v/>
      </c>
      <c r="E7830" s="117"/>
      <c r="F7830" s="95"/>
      <c r="G7830" s="96" t="str">
        <f>IF(E7830="","",VLOOKUP(E7830,[1]PROJECTES!$C$14:$G$5000,4,FALSE))</f>
        <v/>
      </c>
      <c r="H7830" s="118"/>
      <c r="I7830" s="97" t="str">
        <f>IF(H7830="","",VLOOKUP(H7830,BD!B$2:C$16,2,FALSE))</f>
        <v/>
      </c>
      <c r="J7830" s="98"/>
      <c r="K7830" s="135" t="str">
        <f t="shared" si="256"/>
        <v/>
      </c>
      <c r="L7830" s="99" t="str">
        <f t="shared" ca="1" si="257"/>
        <v>-</v>
      </c>
      <c r="M7830" s="93" t="str">
        <f>IF(E7830="","",VLOOKUP(E7830,[1]PROJECTES!$C$14:$Z$5000,21,FALSE))</f>
        <v/>
      </c>
      <c r="N7830" s="100"/>
      <c r="O7830" s="72" t="s">
        <v>229</v>
      </c>
      <c r="P7830" s="101"/>
      <c r="Q7830" s="132"/>
      <c r="R7830" s="102"/>
      <c r="S7830" s="91"/>
    </row>
    <row r="7831" spans="1:19" s="104" customFormat="1" ht="12.75" customHeight="1" x14ac:dyDescent="0.25">
      <c r="A7831" s="121"/>
      <c r="B7831" s="92" t="str">
        <f>IF(E7831="","",VLOOKUP(E7831,[1]PROJECTES!$C$14:$G$5000,2,FALSE))</f>
        <v/>
      </c>
      <c r="C7831" s="121"/>
      <c r="D7831" s="93" t="str">
        <f>IF(E7831="","",VLOOKUP(E7831,[1]PROJECTES!$C$14:$G$5000,5,FALSE))</f>
        <v/>
      </c>
      <c r="E7831" s="117"/>
      <c r="F7831" s="95"/>
      <c r="G7831" s="96" t="str">
        <f>IF(E7831="","",VLOOKUP(E7831,[1]PROJECTES!$C$14:$G$5000,4,FALSE))</f>
        <v/>
      </c>
      <c r="H7831" s="118"/>
      <c r="I7831" s="97" t="str">
        <f>IF(H7831="","",VLOOKUP(H7831,BD!B$2:C$16,2,FALSE))</f>
        <v/>
      </c>
      <c r="J7831" s="98"/>
      <c r="K7831" s="135" t="str">
        <f t="shared" si="256"/>
        <v/>
      </c>
      <c r="L7831" s="99" t="str">
        <f t="shared" ca="1" si="257"/>
        <v>-</v>
      </c>
      <c r="M7831" s="93" t="str">
        <f>IF(E7831="","",VLOOKUP(E7831,[1]PROJECTES!$C$14:$Z$5000,21,FALSE))</f>
        <v/>
      </c>
      <c r="N7831" s="100"/>
      <c r="O7831" s="72" t="s">
        <v>229</v>
      </c>
      <c r="P7831" s="101"/>
      <c r="Q7831" s="132"/>
      <c r="R7831" s="102"/>
      <c r="S7831" s="91"/>
    </row>
    <row r="7832" spans="1:19" s="104" customFormat="1" ht="12.75" customHeight="1" x14ac:dyDescent="0.25">
      <c r="A7832" s="121"/>
      <c r="B7832" s="92" t="str">
        <f>IF(E7832="","",VLOOKUP(E7832,[1]PROJECTES!$C$14:$G$5000,2,FALSE))</f>
        <v/>
      </c>
      <c r="C7832" s="121"/>
      <c r="D7832" s="93" t="str">
        <f>IF(E7832="","",VLOOKUP(E7832,[1]PROJECTES!$C$14:$G$5000,5,FALSE))</f>
        <v/>
      </c>
      <c r="E7832" s="117"/>
      <c r="F7832" s="95"/>
      <c r="G7832" s="96" t="str">
        <f>IF(E7832="","",VLOOKUP(E7832,[1]PROJECTES!$C$14:$G$5000,4,FALSE))</f>
        <v/>
      </c>
      <c r="H7832" s="118"/>
      <c r="I7832" s="97" t="str">
        <f>IF(H7832="","",VLOOKUP(H7832,BD!B$2:C$16,2,FALSE))</f>
        <v/>
      </c>
      <c r="J7832" s="98"/>
      <c r="K7832" s="135" t="str">
        <f t="shared" si="256"/>
        <v/>
      </c>
      <c r="L7832" s="99" t="str">
        <f t="shared" ca="1" si="257"/>
        <v>-</v>
      </c>
      <c r="M7832" s="93" t="str">
        <f>IF(E7832="","",VLOOKUP(E7832,[1]PROJECTES!$C$14:$Z$5000,21,FALSE))</f>
        <v/>
      </c>
      <c r="N7832" s="100"/>
      <c r="O7832" s="72" t="s">
        <v>229</v>
      </c>
      <c r="P7832" s="101"/>
      <c r="Q7832" s="132"/>
      <c r="R7832" s="102"/>
      <c r="S7832" s="91"/>
    </row>
    <row r="7833" spans="1:19" s="104" customFormat="1" ht="12.75" customHeight="1" x14ac:dyDescent="0.25">
      <c r="A7833" s="121"/>
      <c r="B7833" s="92" t="str">
        <f>IF(E7833="","",VLOOKUP(E7833,[1]PROJECTES!$C$14:$G$5000,2,FALSE))</f>
        <v/>
      </c>
      <c r="C7833" s="121"/>
      <c r="D7833" s="93" t="str">
        <f>IF(E7833="","",VLOOKUP(E7833,[1]PROJECTES!$C$14:$G$5000,5,FALSE))</f>
        <v/>
      </c>
      <c r="E7833" s="117"/>
      <c r="F7833" s="95"/>
      <c r="G7833" s="96" t="str">
        <f>IF(E7833="","",VLOOKUP(E7833,[1]PROJECTES!$C$14:$G$5000,4,FALSE))</f>
        <v/>
      </c>
      <c r="H7833" s="118"/>
      <c r="I7833" s="97" t="str">
        <f>IF(H7833="","",VLOOKUP(H7833,BD!B$2:C$16,2,FALSE))</f>
        <v/>
      </c>
      <c r="J7833" s="98"/>
      <c r="K7833" s="135" t="str">
        <f t="shared" si="256"/>
        <v/>
      </c>
      <c r="L7833" s="99" t="str">
        <f t="shared" ca="1" si="257"/>
        <v>-</v>
      </c>
      <c r="M7833" s="93" t="str">
        <f>IF(E7833="","",VLOOKUP(E7833,[1]PROJECTES!$C$14:$Z$5000,21,FALSE))</f>
        <v/>
      </c>
      <c r="N7833" s="100"/>
      <c r="O7833" s="72" t="s">
        <v>229</v>
      </c>
      <c r="P7833" s="101"/>
      <c r="Q7833" s="132"/>
      <c r="R7833" s="102"/>
      <c r="S7833" s="91"/>
    </row>
    <row r="7834" spans="1:19" s="104" customFormat="1" ht="12.75" customHeight="1" x14ac:dyDescent="0.25">
      <c r="A7834" s="121"/>
      <c r="B7834" s="92" t="str">
        <f>IF(E7834="","",VLOOKUP(E7834,[1]PROJECTES!$C$14:$G$5000,2,FALSE))</f>
        <v/>
      </c>
      <c r="C7834" s="121"/>
      <c r="D7834" s="93" t="str">
        <f>IF(E7834="","",VLOOKUP(E7834,[1]PROJECTES!$C$14:$G$5000,5,FALSE))</f>
        <v/>
      </c>
      <c r="E7834" s="117"/>
      <c r="F7834" s="95"/>
      <c r="G7834" s="96" t="str">
        <f>IF(E7834="","",VLOOKUP(E7834,[1]PROJECTES!$C$14:$G$5000,4,FALSE))</f>
        <v/>
      </c>
      <c r="H7834" s="118"/>
      <c r="I7834" s="97" t="str">
        <f>IF(H7834="","",VLOOKUP(H7834,BD!B$2:C$16,2,FALSE))</f>
        <v/>
      </c>
      <c r="J7834" s="98"/>
      <c r="K7834" s="135" t="str">
        <f t="shared" si="256"/>
        <v/>
      </c>
      <c r="L7834" s="99" t="str">
        <f t="shared" ca="1" si="257"/>
        <v>-</v>
      </c>
      <c r="M7834" s="93" t="str">
        <f>IF(E7834="","",VLOOKUP(E7834,[1]PROJECTES!$C$14:$Z$5000,21,FALSE))</f>
        <v/>
      </c>
      <c r="N7834" s="100"/>
      <c r="O7834" s="72" t="s">
        <v>229</v>
      </c>
      <c r="P7834" s="101"/>
      <c r="Q7834" s="132"/>
      <c r="R7834" s="102"/>
      <c r="S7834" s="91"/>
    </row>
    <row r="7835" spans="1:19" s="104" customFormat="1" ht="12.75" customHeight="1" x14ac:dyDescent="0.25">
      <c r="A7835" s="121"/>
      <c r="B7835" s="92" t="str">
        <f>IF(E7835="","",VLOOKUP(E7835,[1]PROJECTES!$C$14:$G$5000,2,FALSE))</f>
        <v/>
      </c>
      <c r="C7835" s="121"/>
      <c r="D7835" s="93" t="str">
        <f>IF(E7835="","",VLOOKUP(E7835,[1]PROJECTES!$C$14:$G$5000,5,FALSE))</f>
        <v/>
      </c>
      <c r="E7835" s="117"/>
      <c r="F7835" s="95"/>
      <c r="G7835" s="96" t="str">
        <f>IF(E7835="","",VLOOKUP(E7835,[1]PROJECTES!$C$14:$G$5000,4,FALSE))</f>
        <v/>
      </c>
      <c r="H7835" s="118"/>
      <c r="I7835" s="97" t="str">
        <f>IF(H7835="","",VLOOKUP(H7835,BD!B$2:C$16,2,FALSE))</f>
        <v/>
      </c>
      <c r="J7835" s="98"/>
      <c r="K7835" s="135" t="str">
        <f t="shared" si="256"/>
        <v/>
      </c>
      <c r="L7835" s="99" t="str">
        <f t="shared" ca="1" si="257"/>
        <v>-</v>
      </c>
      <c r="M7835" s="93" t="str">
        <f>IF(E7835="","",VLOOKUP(E7835,[1]PROJECTES!$C$14:$Z$5000,21,FALSE))</f>
        <v/>
      </c>
      <c r="N7835" s="100"/>
      <c r="O7835" s="72" t="s">
        <v>229</v>
      </c>
      <c r="P7835" s="101"/>
      <c r="Q7835" s="132"/>
      <c r="R7835" s="102"/>
      <c r="S7835" s="91"/>
    </row>
    <row r="7836" spans="1:19" s="104" customFormat="1" ht="12.75" customHeight="1" x14ac:dyDescent="0.25">
      <c r="A7836" s="121"/>
      <c r="B7836" s="92" t="str">
        <f>IF(E7836="","",VLOOKUP(E7836,[1]PROJECTES!$C$14:$G$5000,2,FALSE))</f>
        <v/>
      </c>
      <c r="C7836" s="121"/>
      <c r="D7836" s="93" t="str">
        <f>IF(E7836="","",VLOOKUP(E7836,[1]PROJECTES!$C$14:$G$5000,5,FALSE))</f>
        <v/>
      </c>
      <c r="E7836" s="117"/>
      <c r="F7836" s="95"/>
      <c r="G7836" s="96" t="str">
        <f>IF(E7836="","",VLOOKUP(E7836,[1]PROJECTES!$C$14:$G$5000,4,FALSE))</f>
        <v/>
      </c>
      <c r="H7836" s="118"/>
      <c r="I7836" s="97" t="str">
        <f>IF(H7836="","",VLOOKUP(H7836,BD!B$2:C$16,2,FALSE))</f>
        <v/>
      </c>
      <c r="J7836" s="98"/>
      <c r="K7836" s="135" t="str">
        <f t="shared" si="256"/>
        <v/>
      </c>
      <c r="L7836" s="99" t="str">
        <f t="shared" ca="1" si="257"/>
        <v>-</v>
      </c>
      <c r="M7836" s="93" t="str">
        <f>IF(E7836="","",VLOOKUP(E7836,[1]PROJECTES!$C$14:$Z$5000,21,FALSE))</f>
        <v/>
      </c>
      <c r="N7836" s="100"/>
      <c r="O7836" s="72" t="s">
        <v>229</v>
      </c>
      <c r="P7836" s="101"/>
      <c r="Q7836" s="132"/>
      <c r="R7836" s="102"/>
      <c r="S7836" s="91"/>
    </row>
    <row r="7837" spans="1:19" s="104" customFormat="1" ht="12.75" customHeight="1" x14ac:dyDescent="0.25">
      <c r="A7837" s="121"/>
      <c r="B7837" s="92" t="str">
        <f>IF(E7837="","",VLOOKUP(E7837,[1]PROJECTES!$C$14:$G$5000,2,FALSE))</f>
        <v/>
      </c>
      <c r="C7837" s="121"/>
      <c r="D7837" s="93" t="str">
        <f>IF(E7837="","",VLOOKUP(E7837,[1]PROJECTES!$C$14:$G$5000,5,FALSE))</f>
        <v/>
      </c>
      <c r="E7837" s="117"/>
      <c r="F7837" s="95"/>
      <c r="G7837" s="96" t="str">
        <f>IF(E7837="","",VLOOKUP(E7837,[1]PROJECTES!$C$14:$G$5000,4,FALSE))</f>
        <v/>
      </c>
      <c r="H7837" s="118"/>
      <c r="I7837" s="97" t="str">
        <f>IF(H7837="","",VLOOKUP(H7837,BD!B$2:C$16,2,FALSE))</f>
        <v/>
      </c>
      <c r="J7837" s="98"/>
      <c r="K7837" s="135" t="str">
        <f t="shared" si="256"/>
        <v/>
      </c>
      <c r="L7837" s="99" t="str">
        <f t="shared" ca="1" si="257"/>
        <v>-</v>
      </c>
      <c r="M7837" s="93" t="str">
        <f>IF(E7837="","",VLOOKUP(E7837,[1]PROJECTES!$C$14:$Z$5000,21,FALSE))</f>
        <v/>
      </c>
      <c r="N7837" s="100"/>
      <c r="O7837" s="72" t="s">
        <v>229</v>
      </c>
      <c r="P7837" s="101"/>
      <c r="Q7837" s="132"/>
      <c r="R7837" s="102"/>
      <c r="S7837" s="91"/>
    </row>
    <row r="7838" spans="1:19" s="104" customFormat="1" ht="12.75" customHeight="1" x14ac:dyDescent="0.25">
      <c r="A7838" s="121"/>
      <c r="B7838" s="92" t="str">
        <f>IF(E7838="","",VLOOKUP(E7838,[1]PROJECTES!$C$14:$G$5000,2,FALSE))</f>
        <v/>
      </c>
      <c r="C7838" s="121"/>
      <c r="D7838" s="93" t="str">
        <f>IF(E7838="","",VLOOKUP(E7838,[1]PROJECTES!$C$14:$G$5000,5,FALSE))</f>
        <v/>
      </c>
      <c r="E7838" s="117"/>
      <c r="F7838" s="95"/>
      <c r="G7838" s="96" t="str">
        <f>IF(E7838="","",VLOOKUP(E7838,[1]PROJECTES!$C$14:$G$5000,4,FALSE))</f>
        <v/>
      </c>
      <c r="H7838" s="118"/>
      <c r="I7838" s="97" t="str">
        <f>IF(H7838="","",VLOOKUP(H7838,BD!B$2:C$16,2,FALSE))</f>
        <v/>
      </c>
      <c r="J7838" s="98"/>
      <c r="K7838" s="135" t="str">
        <f t="shared" si="256"/>
        <v/>
      </c>
      <c r="L7838" s="99" t="str">
        <f t="shared" ca="1" si="257"/>
        <v>-</v>
      </c>
      <c r="M7838" s="93" t="str">
        <f>IF(E7838="","",VLOOKUP(E7838,[1]PROJECTES!$C$14:$Z$5000,21,FALSE))</f>
        <v/>
      </c>
      <c r="N7838" s="100"/>
      <c r="O7838" s="72" t="s">
        <v>229</v>
      </c>
      <c r="P7838" s="101"/>
      <c r="Q7838" s="132"/>
      <c r="R7838" s="102"/>
      <c r="S7838" s="91"/>
    </row>
    <row r="7839" spans="1:19" s="104" customFormat="1" ht="12.75" customHeight="1" x14ac:dyDescent="0.25">
      <c r="A7839" s="121"/>
      <c r="B7839" s="92" t="str">
        <f>IF(E7839="","",VLOOKUP(E7839,[1]PROJECTES!$C$14:$G$5000,2,FALSE))</f>
        <v/>
      </c>
      <c r="C7839" s="121"/>
      <c r="D7839" s="93" t="str">
        <f>IF(E7839="","",VLOOKUP(E7839,[1]PROJECTES!$C$14:$G$5000,5,FALSE))</f>
        <v/>
      </c>
      <c r="E7839" s="117"/>
      <c r="F7839" s="95"/>
      <c r="G7839" s="96" t="str">
        <f>IF(E7839="","",VLOOKUP(E7839,[1]PROJECTES!$C$14:$G$5000,4,FALSE))</f>
        <v/>
      </c>
      <c r="H7839" s="118"/>
      <c r="I7839" s="97" t="str">
        <f>IF(H7839="","",VLOOKUP(H7839,BD!B$2:C$16,2,FALSE))</f>
        <v/>
      </c>
      <c r="J7839" s="98"/>
      <c r="K7839" s="135" t="str">
        <f t="shared" si="256"/>
        <v/>
      </c>
      <c r="L7839" s="99" t="str">
        <f t="shared" ca="1" si="257"/>
        <v>-</v>
      </c>
      <c r="M7839" s="93" t="str">
        <f>IF(E7839="","",VLOOKUP(E7839,[1]PROJECTES!$C$14:$Z$5000,21,FALSE))</f>
        <v/>
      </c>
      <c r="N7839" s="100"/>
      <c r="O7839" s="72" t="s">
        <v>229</v>
      </c>
      <c r="P7839" s="101"/>
      <c r="Q7839" s="132"/>
      <c r="R7839" s="102"/>
      <c r="S7839" s="91"/>
    </row>
    <row r="7840" spans="1:19" s="104" customFormat="1" ht="12.75" customHeight="1" x14ac:dyDescent="0.25">
      <c r="A7840" s="121"/>
      <c r="B7840" s="92" t="str">
        <f>IF(E7840="","",VLOOKUP(E7840,[1]PROJECTES!$C$14:$G$5000,2,FALSE))</f>
        <v/>
      </c>
      <c r="C7840" s="121"/>
      <c r="D7840" s="93" t="str">
        <f>IF(E7840="","",VLOOKUP(E7840,[1]PROJECTES!$C$14:$G$5000,5,FALSE))</f>
        <v/>
      </c>
      <c r="E7840" s="117"/>
      <c r="F7840" s="95"/>
      <c r="G7840" s="96" t="str">
        <f>IF(E7840="","",VLOOKUP(E7840,[1]PROJECTES!$C$14:$G$5000,4,FALSE))</f>
        <v/>
      </c>
      <c r="H7840" s="118"/>
      <c r="I7840" s="97" t="str">
        <f>IF(H7840="","",VLOOKUP(H7840,BD!B$2:C$16,2,FALSE))</f>
        <v/>
      </c>
      <c r="J7840" s="98"/>
      <c r="K7840" s="135" t="str">
        <f t="shared" si="256"/>
        <v/>
      </c>
      <c r="L7840" s="99" t="str">
        <f t="shared" ca="1" si="257"/>
        <v>-</v>
      </c>
      <c r="M7840" s="93" t="str">
        <f>IF(E7840="","",VLOOKUP(E7840,[1]PROJECTES!$C$14:$Z$5000,21,FALSE))</f>
        <v/>
      </c>
      <c r="N7840" s="100"/>
      <c r="O7840" s="72" t="s">
        <v>229</v>
      </c>
      <c r="P7840" s="101"/>
      <c r="Q7840" s="132"/>
      <c r="R7840" s="102"/>
      <c r="S7840" s="91"/>
    </row>
    <row r="7841" spans="1:19" s="104" customFormat="1" ht="12.75" customHeight="1" x14ac:dyDescent="0.25">
      <c r="A7841" s="121"/>
      <c r="B7841" s="92" t="str">
        <f>IF(E7841="","",VLOOKUP(E7841,[1]PROJECTES!$C$14:$G$5000,2,FALSE))</f>
        <v/>
      </c>
      <c r="C7841" s="121"/>
      <c r="D7841" s="93" t="str">
        <f>IF(E7841="","",VLOOKUP(E7841,[1]PROJECTES!$C$14:$G$5000,5,FALSE))</f>
        <v/>
      </c>
      <c r="E7841" s="117"/>
      <c r="F7841" s="95"/>
      <c r="G7841" s="96" t="str">
        <f>IF(E7841="","",VLOOKUP(E7841,[1]PROJECTES!$C$14:$G$5000,4,FALSE))</f>
        <v/>
      </c>
      <c r="H7841" s="118"/>
      <c r="I7841" s="97" t="str">
        <f>IF(H7841="","",VLOOKUP(H7841,BD!B$2:C$16,2,FALSE))</f>
        <v/>
      </c>
      <c r="J7841" s="98"/>
      <c r="K7841" s="135" t="str">
        <f t="shared" si="256"/>
        <v/>
      </c>
      <c r="L7841" s="99" t="str">
        <f t="shared" ca="1" si="257"/>
        <v>-</v>
      </c>
      <c r="M7841" s="93" t="str">
        <f>IF(E7841="","",VLOOKUP(E7841,[1]PROJECTES!$C$14:$Z$5000,21,FALSE))</f>
        <v/>
      </c>
      <c r="N7841" s="100"/>
      <c r="O7841" s="72" t="s">
        <v>229</v>
      </c>
      <c r="P7841" s="101"/>
      <c r="Q7841" s="132"/>
      <c r="R7841" s="102"/>
      <c r="S7841" s="91"/>
    </row>
    <row r="7842" spans="1:19" s="104" customFormat="1" ht="12.75" customHeight="1" x14ac:dyDescent="0.25">
      <c r="A7842" s="121"/>
      <c r="B7842" s="92" t="str">
        <f>IF(E7842="","",VLOOKUP(E7842,[1]PROJECTES!$C$14:$G$5000,2,FALSE))</f>
        <v/>
      </c>
      <c r="C7842" s="121"/>
      <c r="D7842" s="93" t="str">
        <f>IF(E7842="","",VLOOKUP(E7842,[1]PROJECTES!$C$14:$G$5000,5,FALSE))</f>
        <v/>
      </c>
      <c r="E7842" s="117"/>
      <c r="F7842" s="95"/>
      <c r="G7842" s="96" t="str">
        <f>IF(E7842="","",VLOOKUP(E7842,[1]PROJECTES!$C$14:$G$5000,4,FALSE))</f>
        <v/>
      </c>
      <c r="H7842" s="118"/>
      <c r="I7842" s="97" t="str">
        <f>IF(H7842="","",VLOOKUP(H7842,BD!B$2:C$16,2,FALSE))</f>
        <v/>
      </c>
      <c r="J7842" s="98"/>
      <c r="K7842" s="135" t="str">
        <f t="shared" si="256"/>
        <v/>
      </c>
      <c r="L7842" s="99" t="str">
        <f t="shared" ca="1" si="257"/>
        <v>-</v>
      </c>
      <c r="M7842" s="93" t="str">
        <f>IF(E7842="","",VLOOKUP(E7842,[1]PROJECTES!$C$14:$Z$5000,21,FALSE))</f>
        <v/>
      </c>
      <c r="N7842" s="100"/>
      <c r="O7842" s="72" t="s">
        <v>229</v>
      </c>
      <c r="P7842" s="101"/>
      <c r="Q7842" s="132"/>
      <c r="R7842" s="102"/>
      <c r="S7842" s="91"/>
    </row>
    <row r="7843" spans="1:19" s="104" customFormat="1" ht="12.75" customHeight="1" x14ac:dyDescent="0.25">
      <c r="A7843" s="121"/>
      <c r="B7843" s="92" t="str">
        <f>IF(E7843="","",VLOOKUP(E7843,[1]PROJECTES!$C$14:$G$5000,2,FALSE))</f>
        <v/>
      </c>
      <c r="C7843" s="121"/>
      <c r="D7843" s="93" t="str">
        <f>IF(E7843="","",VLOOKUP(E7843,[1]PROJECTES!$C$14:$G$5000,5,FALSE))</f>
        <v/>
      </c>
      <c r="E7843" s="117"/>
      <c r="F7843" s="95"/>
      <c r="G7843" s="96" t="str">
        <f>IF(E7843="","",VLOOKUP(E7843,[1]PROJECTES!$C$14:$G$5000,4,FALSE))</f>
        <v/>
      </c>
      <c r="H7843" s="118"/>
      <c r="I7843" s="97" t="str">
        <f>IF(H7843="","",VLOOKUP(H7843,BD!B$2:C$16,2,FALSE))</f>
        <v/>
      </c>
      <c r="J7843" s="98"/>
      <c r="K7843" s="135" t="str">
        <f t="shared" si="256"/>
        <v/>
      </c>
      <c r="L7843" s="99" t="str">
        <f t="shared" ca="1" si="257"/>
        <v>-</v>
      </c>
      <c r="M7843" s="93" t="str">
        <f>IF(E7843="","",VLOOKUP(E7843,[1]PROJECTES!$C$14:$Z$5000,21,FALSE))</f>
        <v/>
      </c>
      <c r="N7843" s="100"/>
      <c r="O7843" s="72" t="s">
        <v>229</v>
      </c>
      <c r="P7843" s="101"/>
      <c r="Q7843" s="132"/>
      <c r="R7843" s="102"/>
      <c r="S7843" s="91"/>
    </row>
    <row r="7844" spans="1:19" s="104" customFormat="1" ht="12.75" customHeight="1" x14ac:dyDescent="0.25">
      <c r="A7844" s="121"/>
      <c r="B7844" s="92" t="str">
        <f>IF(E7844="","",VLOOKUP(E7844,[1]PROJECTES!$C$14:$G$5000,2,FALSE))</f>
        <v/>
      </c>
      <c r="C7844" s="121"/>
      <c r="D7844" s="93" t="str">
        <f>IF(E7844="","",VLOOKUP(E7844,[1]PROJECTES!$C$14:$G$5000,5,FALSE))</f>
        <v/>
      </c>
      <c r="E7844" s="117"/>
      <c r="F7844" s="95"/>
      <c r="G7844" s="96" t="str">
        <f>IF(E7844="","",VLOOKUP(E7844,[1]PROJECTES!$C$14:$G$5000,4,FALSE))</f>
        <v/>
      </c>
      <c r="H7844" s="118"/>
      <c r="I7844" s="97" t="str">
        <f>IF(H7844="","",VLOOKUP(H7844,BD!B$2:C$16,2,FALSE))</f>
        <v/>
      </c>
      <c r="J7844" s="98"/>
      <c r="K7844" s="135" t="str">
        <f t="shared" si="256"/>
        <v/>
      </c>
      <c r="L7844" s="99" t="str">
        <f t="shared" ca="1" si="257"/>
        <v>-</v>
      </c>
      <c r="M7844" s="93" t="str">
        <f>IF(E7844="","",VLOOKUP(E7844,[1]PROJECTES!$C$14:$Z$5000,21,FALSE))</f>
        <v/>
      </c>
      <c r="N7844" s="100"/>
      <c r="O7844" s="72" t="s">
        <v>229</v>
      </c>
      <c r="P7844" s="101"/>
      <c r="Q7844" s="132"/>
      <c r="R7844" s="102"/>
      <c r="S7844" s="91"/>
    </row>
    <row r="7845" spans="1:19" s="104" customFormat="1" ht="12.75" customHeight="1" x14ac:dyDescent="0.25">
      <c r="A7845" s="121"/>
      <c r="B7845" s="92" t="str">
        <f>IF(E7845="","",VLOOKUP(E7845,[1]PROJECTES!$C$14:$G$5000,2,FALSE))</f>
        <v/>
      </c>
      <c r="C7845" s="121"/>
      <c r="D7845" s="93" t="str">
        <f>IF(E7845="","",VLOOKUP(E7845,[1]PROJECTES!$C$14:$G$5000,5,FALSE))</f>
        <v/>
      </c>
      <c r="E7845" s="117"/>
      <c r="F7845" s="95"/>
      <c r="G7845" s="96" t="str">
        <f>IF(E7845="","",VLOOKUP(E7845,[1]PROJECTES!$C$14:$G$5000,4,FALSE))</f>
        <v/>
      </c>
      <c r="H7845" s="118"/>
      <c r="I7845" s="97" t="str">
        <f>IF(H7845="","",VLOOKUP(H7845,BD!B$2:C$16,2,FALSE))</f>
        <v/>
      </c>
      <c r="J7845" s="98"/>
      <c r="K7845" s="135" t="str">
        <f t="shared" si="256"/>
        <v/>
      </c>
      <c r="L7845" s="99" t="str">
        <f t="shared" ca="1" si="257"/>
        <v>-</v>
      </c>
      <c r="M7845" s="93" t="str">
        <f>IF(E7845="","",VLOOKUP(E7845,[1]PROJECTES!$C$14:$Z$5000,21,FALSE))</f>
        <v/>
      </c>
      <c r="N7845" s="100"/>
      <c r="O7845" s="72" t="s">
        <v>229</v>
      </c>
      <c r="P7845" s="101"/>
      <c r="Q7845" s="132"/>
      <c r="R7845" s="102"/>
      <c r="S7845" s="91"/>
    </row>
    <row r="7846" spans="1:19" s="104" customFormat="1" ht="12.75" customHeight="1" x14ac:dyDescent="0.25">
      <c r="A7846" s="121"/>
      <c r="B7846" s="92" t="str">
        <f>IF(E7846="","",VLOOKUP(E7846,[1]PROJECTES!$C$14:$G$5000,2,FALSE))</f>
        <v/>
      </c>
      <c r="C7846" s="121"/>
      <c r="D7846" s="93" t="str">
        <f>IF(E7846="","",VLOOKUP(E7846,[1]PROJECTES!$C$14:$G$5000,5,FALSE))</f>
        <v/>
      </c>
      <c r="E7846" s="117"/>
      <c r="F7846" s="95"/>
      <c r="G7846" s="96" t="str">
        <f>IF(E7846="","",VLOOKUP(E7846,[1]PROJECTES!$C$14:$G$5000,4,FALSE))</f>
        <v/>
      </c>
      <c r="H7846" s="118"/>
      <c r="I7846" s="97" t="str">
        <f>IF(H7846="","",VLOOKUP(H7846,BD!B$2:C$16,2,FALSE))</f>
        <v/>
      </c>
      <c r="J7846" s="98"/>
      <c r="K7846" s="135" t="str">
        <f t="shared" si="256"/>
        <v/>
      </c>
      <c r="L7846" s="99" t="str">
        <f t="shared" ca="1" si="257"/>
        <v>-</v>
      </c>
      <c r="M7846" s="93" t="str">
        <f>IF(E7846="","",VLOOKUP(E7846,[1]PROJECTES!$C$14:$Z$5000,21,FALSE))</f>
        <v/>
      </c>
      <c r="N7846" s="100"/>
      <c r="O7846" s="72" t="s">
        <v>229</v>
      </c>
      <c r="P7846" s="101"/>
      <c r="Q7846" s="132"/>
      <c r="R7846" s="102"/>
      <c r="S7846" s="91"/>
    </row>
    <row r="7847" spans="1:19" s="104" customFormat="1" ht="12.75" customHeight="1" x14ac:dyDescent="0.25">
      <c r="A7847" s="121"/>
      <c r="B7847" s="92" t="str">
        <f>IF(E7847="","",VLOOKUP(E7847,[1]PROJECTES!$C$14:$G$5000,2,FALSE))</f>
        <v/>
      </c>
      <c r="C7847" s="121"/>
      <c r="D7847" s="93" t="str">
        <f>IF(E7847="","",VLOOKUP(E7847,[1]PROJECTES!$C$14:$G$5000,5,FALSE))</f>
        <v/>
      </c>
      <c r="E7847" s="117"/>
      <c r="F7847" s="95"/>
      <c r="G7847" s="96" t="str">
        <f>IF(E7847="","",VLOOKUP(E7847,[1]PROJECTES!$C$14:$G$5000,4,FALSE))</f>
        <v/>
      </c>
      <c r="H7847" s="118"/>
      <c r="I7847" s="97" t="str">
        <f>IF(H7847="","",VLOOKUP(H7847,BD!B$2:C$16,2,FALSE))</f>
        <v/>
      </c>
      <c r="J7847" s="98"/>
      <c r="K7847" s="135" t="str">
        <f t="shared" si="256"/>
        <v/>
      </c>
      <c r="L7847" s="99" t="str">
        <f t="shared" ca="1" si="257"/>
        <v>-</v>
      </c>
      <c r="M7847" s="93" t="str">
        <f>IF(E7847="","",VLOOKUP(E7847,[1]PROJECTES!$C$14:$Z$5000,21,FALSE))</f>
        <v/>
      </c>
      <c r="N7847" s="100"/>
      <c r="O7847" s="72" t="s">
        <v>229</v>
      </c>
      <c r="P7847" s="101"/>
      <c r="Q7847" s="132"/>
      <c r="R7847" s="102"/>
      <c r="S7847" s="91"/>
    </row>
    <row r="7848" spans="1:19" s="104" customFormat="1" ht="12.75" customHeight="1" x14ac:dyDescent="0.25">
      <c r="A7848" s="121"/>
      <c r="B7848" s="92" t="str">
        <f>IF(E7848="","",VLOOKUP(E7848,[1]PROJECTES!$C$14:$G$5000,2,FALSE))</f>
        <v/>
      </c>
      <c r="C7848" s="121"/>
      <c r="D7848" s="93" t="str">
        <f>IF(E7848="","",VLOOKUP(E7848,[1]PROJECTES!$C$14:$G$5000,5,FALSE))</f>
        <v/>
      </c>
      <c r="E7848" s="117"/>
      <c r="F7848" s="95"/>
      <c r="G7848" s="96" t="str">
        <f>IF(E7848="","",VLOOKUP(E7848,[1]PROJECTES!$C$14:$G$5000,4,FALSE))</f>
        <v/>
      </c>
      <c r="H7848" s="118"/>
      <c r="I7848" s="97" t="str">
        <f>IF(H7848="","",VLOOKUP(H7848,BD!B$2:C$16,2,FALSE))</f>
        <v/>
      </c>
      <c r="J7848" s="98"/>
      <c r="K7848" s="135" t="str">
        <f t="shared" si="256"/>
        <v/>
      </c>
      <c r="L7848" s="99" t="str">
        <f t="shared" ca="1" si="257"/>
        <v>-</v>
      </c>
      <c r="M7848" s="93" t="str">
        <f>IF(E7848="","",VLOOKUP(E7848,[1]PROJECTES!$C$14:$Z$5000,21,FALSE))</f>
        <v/>
      </c>
      <c r="N7848" s="100"/>
      <c r="O7848" s="72" t="s">
        <v>229</v>
      </c>
      <c r="P7848" s="101"/>
      <c r="Q7848" s="132"/>
      <c r="R7848" s="102"/>
      <c r="S7848" s="91"/>
    </row>
    <row r="7849" spans="1:19" s="104" customFormat="1" ht="12.75" customHeight="1" x14ac:dyDescent="0.25">
      <c r="A7849" s="121"/>
      <c r="B7849" s="92" t="str">
        <f>IF(E7849="","",VLOOKUP(E7849,[1]PROJECTES!$C$14:$G$5000,2,FALSE))</f>
        <v/>
      </c>
      <c r="C7849" s="121"/>
      <c r="D7849" s="93" t="str">
        <f>IF(E7849="","",VLOOKUP(E7849,[1]PROJECTES!$C$14:$G$5000,5,FALSE))</f>
        <v/>
      </c>
      <c r="E7849" s="117"/>
      <c r="F7849" s="95"/>
      <c r="G7849" s="96" t="str">
        <f>IF(E7849="","",VLOOKUP(E7849,[1]PROJECTES!$C$14:$G$5000,4,FALSE))</f>
        <v/>
      </c>
      <c r="H7849" s="118"/>
      <c r="I7849" s="97" t="str">
        <f>IF(H7849="","",VLOOKUP(H7849,BD!B$2:C$16,2,FALSE))</f>
        <v/>
      </c>
      <c r="J7849" s="98"/>
      <c r="K7849" s="135" t="str">
        <f t="shared" si="256"/>
        <v/>
      </c>
      <c r="L7849" s="99" t="str">
        <f t="shared" ca="1" si="257"/>
        <v>-</v>
      </c>
      <c r="M7849" s="93" t="str">
        <f>IF(E7849="","",VLOOKUP(E7849,[1]PROJECTES!$C$14:$Z$5000,21,FALSE))</f>
        <v/>
      </c>
      <c r="N7849" s="100"/>
      <c r="O7849" s="72" t="s">
        <v>229</v>
      </c>
      <c r="P7849" s="101"/>
      <c r="Q7849" s="132"/>
      <c r="R7849" s="102"/>
      <c r="S7849" s="91"/>
    </row>
    <row r="7850" spans="1:19" s="104" customFormat="1" ht="12.75" customHeight="1" x14ac:dyDescent="0.25">
      <c r="A7850" s="121"/>
      <c r="B7850" s="92" t="str">
        <f>IF(E7850="","",VLOOKUP(E7850,[1]PROJECTES!$C$14:$G$5000,2,FALSE))</f>
        <v/>
      </c>
      <c r="C7850" s="121"/>
      <c r="D7850" s="93" t="str">
        <f>IF(E7850="","",VLOOKUP(E7850,[1]PROJECTES!$C$14:$G$5000,5,FALSE))</f>
        <v/>
      </c>
      <c r="E7850" s="117"/>
      <c r="F7850" s="95"/>
      <c r="G7850" s="96" t="str">
        <f>IF(E7850="","",VLOOKUP(E7850,[1]PROJECTES!$C$14:$G$5000,4,FALSE))</f>
        <v/>
      </c>
      <c r="H7850" s="118"/>
      <c r="I7850" s="97" t="str">
        <f>IF(H7850="","",VLOOKUP(H7850,BD!B$2:C$16,2,FALSE))</f>
        <v/>
      </c>
      <c r="J7850" s="98"/>
      <c r="K7850" s="135" t="str">
        <f t="shared" si="256"/>
        <v/>
      </c>
      <c r="L7850" s="99" t="str">
        <f t="shared" ca="1" si="257"/>
        <v>-</v>
      </c>
      <c r="M7850" s="93" t="str">
        <f>IF(E7850="","",VLOOKUP(E7850,[1]PROJECTES!$C$14:$Z$5000,21,FALSE))</f>
        <v/>
      </c>
      <c r="N7850" s="100"/>
      <c r="O7850" s="72" t="s">
        <v>229</v>
      </c>
      <c r="P7850" s="101"/>
      <c r="Q7850" s="132"/>
      <c r="R7850" s="102"/>
      <c r="S7850" s="91"/>
    </row>
    <row r="7851" spans="1:19" s="104" customFormat="1" ht="12.75" customHeight="1" x14ac:dyDescent="0.25">
      <c r="A7851" s="121"/>
      <c r="B7851" s="92" t="str">
        <f>IF(E7851="","",VLOOKUP(E7851,[1]PROJECTES!$C$14:$G$5000,2,FALSE))</f>
        <v/>
      </c>
      <c r="C7851" s="121"/>
      <c r="D7851" s="93" t="str">
        <f>IF(E7851="","",VLOOKUP(E7851,[1]PROJECTES!$C$14:$G$5000,5,FALSE))</f>
        <v/>
      </c>
      <c r="E7851" s="117"/>
      <c r="F7851" s="95"/>
      <c r="G7851" s="96" t="str">
        <f>IF(E7851="","",VLOOKUP(E7851,[1]PROJECTES!$C$14:$G$5000,4,FALSE))</f>
        <v/>
      </c>
      <c r="H7851" s="118"/>
      <c r="I7851" s="97" t="str">
        <f>IF(H7851="","",VLOOKUP(H7851,BD!B$2:C$16,2,FALSE))</f>
        <v/>
      </c>
      <c r="J7851" s="98"/>
      <c r="K7851" s="135" t="str">
        <f t="shared" si="256"/>
        <v/>
      </c>
      <c r="L7851" s="99" t="str">
        <f t="shared" ca="1" si="257"/>
        <v>-</v>
      </c>
      <c r="M7851" s="93" t="str">
        <f>IF(E7851="","",VLOOKUP(E7851,[1]PROJECTES!$C$14:$Z$5000,21,FALSE))</f>
        <v/>
      </c>
      <c r="N7851" s="100"/>
      <c r="O7851" s="72" t="s">
        <v>229</v>
      </c>
      <c r="P7851" s="101"/>
      <c r="Q7851" s="132"/>
      <c r="R7851" s="102"/>
      <c r="S7851" s="91"/>
    </row>
    <row r="7852" spans="1:19" s="104" customFormat="1" ht="12.75" customHeight="1" x14ac:dyDescent="0.25">
      <c r="A7852" s="121"/>
      <c r="B7852" s="92" t="str">
        <f>IF(E7852="","",VLOOKUP(E7852,[1]PROJECTES!$C$14:$G$5000,2,FALSE))</f>
        <v/>
      </c>
      <c r="C7852" s="121"/>
      <c r="D7852" s="93" t="str">
        <f>IF(E7852="","",VLOOKUP(E7852,[1]PROJECTES!$C$14:$G$5000,5,FALSE))</f>
        <v/>
      </c>
      <c r="E7852" s="117"/>
      <c r="F7852" s="95"/>
      <c r="G7852" s="96" t="str">
        <f>IF(E7852="","",VLOOKUP(E7852,[1]PROJECTES!$C$14:$G$5000,4,FALSE))</f>
        <v/>
      </c>
      <c r="H7852" s="118"/>
      <c r="I7852" s="97" t="str">
        <f>IF(H7852="","",VLOOKUP(H7852,BD!B$2:C$16,2,FALSE))</f>
        <v/>
      </c>
      <c r="J7852" s="98"/>
      <c r="K7852" s="135" t="str">
        <f t="shared" ref="K7852:K7915" si="258">IF(J7852="","",WEEKNUM(J7852,2)-0)</f>
        <v/>
      </c>
      <c r="L7852" s="99" t="str">
        <f t="shared" ref="L7852:L7915" ca="1" si="259">IF(M7852="","-",IF(G7852="TA","-",+M7852-TODAY()))</f>
        <v>-</v>
      </c>
      <c r="M7852" s="93" t="str">
        <f>IF(E7852="","",VLOOKUP(E7852,[1]PROJECTES!$C$14:$Z$5000,21,FALSE))</f>
        <v/>
      </c>
      <c r="N7852" s="100"/>
      <c r="O7852" s="72" t="s">
        <v>229</v>
      </c>
      <c r="P7852" s="101"/>
      <c r="Q7852" s="132"/>
      <c r="R7852" s="102"/>
      <c r="S7852" s="91"/>
    </row>
    <row r="7853" spans="1:19" s="104" customFormat="1" ht="12.75" customHeight="1" x14ac:dyDescent="0.25">
      <c r="A7853" s="121"/>
      <c r="B7853" s="92" t="str">
        <f>IF(E7853="","",VLOOKUP(E7853,[1]PROJECTES!$C$14:$G$5000,2,FALSE))</f>
        <v/>
      </c>
      <c r="C7853" s="121"/>
      <c r="D7853" s="93" t="str">
        <f>IF(E7853="","",VLOOKUP(E7853,[1]PROJECTES!$C$14:$G$5000,5,FALSE))</f>
        <v/>
      </c>
      <c r="E7853" s="117"/>
      <c r="F7853" s="95"/>
      <c r="G7853" s="96" t="str">
        <f>IF(E7853="","",VLOOKUP(E7853,[1]PROJECTES!$C$14:$G$5000,4,FALSE))</f>
        <v/>
      </c>
      <c r="H7853" s="118"/>
      <c r="I7853" s="97" t="str">
        <f>IF(H7853="","",VLOOKUP(H7853,BD!B$2:C$16,2,FALSE))</f>
        <v/>
      </c>
      <c r="J7853" s="98"/>
      <c r="K7853" s="135" t="str">
        <f t="shared" si="258"/>
        <v/>
      </c>
      <c r="L7853" s="99" t="str">
        <f t="shared" ca="1" si="259"/>
        <v>-</v>
      </c>
      <c r="M7853" s="93" t="str">
        <f>IF(E7853="","",VLOOKUP(E7853,[1]PROJECTES!$C$14:$Z$5000,21,FALSE))</f>
        <v/>
      </c>
      <c r="N7853" s="100"/>
      <c r="O7853" s="72" t="s">
        <v>229</v>
      </c>
      <c r="P7853" s="101"/>
      <c r="Q7853" s="132"/>
      <c r="R7853" s="102"/>
      <c r="S7853" s="91"/>
    </row>
    <row r="7854" spans="1:19" s="104" customFormat="1" ht="12.75" customHeight="1" x14ac:dyDescent="0.25">
      <c r="A7854" s="121"/>
      <c r="B7854" s="92" t="str">
        <f>IF(E7854="","",VLOOKUP(E7854,[1]PROJECTES!$C$14:$G$5000,2,FALSE))</f>
        <v/>
      </c>
      <c r="C7854" s="121"/>
      <c r="D7854" s="93" t="str">
        <f>IF(E7854="","",VLOOKUP(E7854,[1]PROJECTES!$C$14:$G$5000,5,FALSE))</f>
        <v/>
      </c>
      <c r="E7854" s="117"/>
      <c r="F7854" s="95"/>
      <c r="G7854" s="96" t="str">
        <f>IF(E7854="","",VLOOKUP(E7854,[1]PROJECTES!$C$14:$G$5000,4,FALSE))</f>
        <v/>
      </c>
      <c r="H7854" s="118"/>
      <c r="I7854" s="97" t="str">
        <f>IF(H7854="","",VLOOKUP(H7854,BD!B$2:C$16,2,FALSE))</f>
        <v/>
      </c>
      <c r="J7854" s="98"/>
      <c r="K7854" s="135" t="str">
        <f t="shared" si="258"/>
        <v/>
      </c>
      <c r="L7854" s="99" t="str">
        <f t="shared" ca="1" si="259"/>
        <v>-</v>
      </c>
      <c r="M7854" s="93" t="str">
        <f>IF(E7854="","",VLOOKUP(E7854,[1]PROJECTES!$C$14:$Z$5000,21,FALSE))</f>
        <v/>
      </c>
      <c r="N7854" s="100"/>
      <c r="O7854" s="72" t="s">
        <v>229</v>
      </c>
      <c r="P7854" s="101"/>
      <c r="Q7854" s="132"/>
      <c r="R7854" s="102"/>
      <c r="S7854" s="91"/>
    </row>
    <row r="7855" spans="1:19" s="104" customFormat="1" ht="12.75" customHeight="1" x14ac:dyDescent="0.25">
      <c r="A7855" s="121"/>
      <c r="B7855" s="92" t="str">
        <f>IF(E7855="","",VLOOKUP(E7855,[1]PROJECTES!$C$14:$G$5000,2,FALSE))</f>
        <v/>
      </c>
      <c r="C7855" s="121"/>
      <c r="D7855" s="93" t="str">
        <f>IF(E7855="","",VLOOKUP(E7855,[1]PROJECTES!$C$14:$G$5000,5,FALSE))</f>
        <v/>
      </c>
      <c r="E7855" s="117"/>
      <c r="F7855" s="95"/>
      <c r="G7855" s="96" t="str">
        <f>IF(E7855="","",VLOOKUP(E7855,[1]PROJECTES!$C$14:$G$5000,4,FALSE))</f>
        <v/>
      </c>
      <c r="H7855" s="118"/>
      <c r="I7855" s="97" t="str">
        <f>IF(H7855="","",VLOOKUP(H7855,BD!B$2:C$16,2,FALSE))</f>
        <v/>
      </c>
      <c r="J7855" s="98"/>
      <c r="K7855" s="135" t="str">
        <f t="shared" si="258"/>
        <v/>
      </c>
      <c r="L7855" s="99" t="str">
        <f t="shared" ca="1" si="259"/>
        <v>-</v>
      </c>
      <c r="M7855" s="93" t="str">
        <f>IF(E7855="","",VLOOKUP(E7855,[1]PROJECTES!$C$14:$Z$5000,21,FALSE))</f>
        <v/>
      </c>
      <c r="N7855" s="100"/>
      <c r="O7855" s="72" t="s">
        <v>229</v>
      </c>
      <c r="P7855" s="101"/>
      <c r="Q7855" s="132"/>
      <c r="R7855" s="102"/>
      <c r="S7855" s="91"/>
    </row>
    <row r="7856" spans="1:19" s="104" customFormat="1" ht="12.75" customHeight="1" x14ac:dyDescent="0.25">
      <c r="A7856" s="121"/>
      <c r="B7856" s="92" t="str">
        <f>IF(E7856="","",VLOOKUP(E7856,[1]PROJECTES!$C$14:$G$5000,2,FALSE))</f>
        <v/>
      </c>
      <c r="C7856" s="121"/>
      <c r="D7856" s="93" t="str">
        <f>IF(E7856="","",VLOOKUP(E7856,[1]PROJECTES!$C$14:$G$5000,5,FALSE))</f>
        <v/>
      </c>
      <c r="E7856" s="117"/>
      <c r="F7856" s="95"/>
      <c r="G7856" s="96" t="str">
        <f>IF(E7856="","",VLOOKUP(E7856,[1]PROJECTES!$C$14:$G$5000,4,FALSE))</f>
        <v/>
      </c>
      <c r="H7856" s="118"/>
      <c r="I7856" s="97" t="str">
        <f>IF(H7856="","",VLOOKUP(H7856,BD!B$2:C$16,2,FALSE))</f>
        <v/>
      </c>
      <c r="J7856" s="98"/>
      <c r="K7856" s="135" t="str">
        <f t="shared" si="258"/>
        <v/>
      </c>
      <c r="L7856" s="99" t="str">
        <f t="shared" ca="1" si="259"/>
        <v>-</v>
      </c>
      <c r="M7856" s="93" t="str">
        <f>IF(E7856="","",VLOOKUP(E7856,[1]PROJECTES!$C$14:$Z$5000,21,FALSE))</f>
        <v/>
      </c>
      <c r="N7856" s="100"/>
      <c r="O7856" s="72" t="s">
        <v>229</v>
      </c>
      <c r="P7856" s="101"/>
      <c r="Q7856" s="132"/>
      <c r="R7856" s="102"/>
      <c r="S7856" s="91"/>
    </row>
    <row r="7857" spans="1:19" s="104" customFormat="1" ht="12.75" customHeight="1" x14ac:dyDescent="0.25">
      <c r="A7857" s="121"/>
      <c r="B7857" s="92" t="str">
        <f>IF(E7857="","",VLOOKUP(E7857,[1]PROJECTES!$C$14:$G$5000,2,FALSE))</f>
        <v/>
      </c>
      <c r="C7857" s="121"/>
      <c r="D7857" s="93" t="str">
        <f>IF(E7857="","",VLOOKUP(E7857,[1]PROJECTES!$C$14:$G$5000,5,FALSE))</f>
        <v/>
      </c>
      <c r="E7857" s="117"/>
      <c r="F7857" s="95"/>
      <c r="G7857" s="96" t="str">
        <f>IF(E7857="","",VLOOKUP(E7857,[1]PROJECTES!$C$14:$G$5000,4,FALSE))</f>
        <v/>
      </c>
      <c r="H7857" s="118"/>
      <c r="I7857" s="97" t="str">
        <f>IF(H7857="","",VLOOKUP(H7857,BD!B$2:C$16,2,FALSE))</f>
        <v/>
      </c>
      <c r="J7857" s="98"/>
      <c r="K7857" s="135" t="str">
        <f t="shared" si="258"/>
        <v/>
      </c>
      <c r="L7857" s="99" t="str">
        <f t="shared" ca="1" si="259"/>
        <v>-</v>
      </c>
      <c r="M7857" s="93" t="str">
        <f>IF(E7857="","",VLOOKUP(E7857,[1]PROJECTES!$C$14:$Z$5000,21,FALSE))</f>
        <v/>
      </c>
      <c r="N7857" s="100"/>
      <c r="O7857" s="72" t="s">
        <v>229</v>
      </c>
      <c r="P7857" s="101"/>
      <c r="Q7857" s="132"/>
      <c r="R7857" s="102"/>
      <c r="S7857" s="91"/>
    </row>
    <row r="7858" spans="1:19" s="104" customFormat="1" ht="12.75" customHeight="1" x14ac:dyDescent="0.25">
      <c r="A7858" s="121"/>
      <c r="B7858" s="92" t="str">
        <f>IF(E7858="","",VLOOKUP(E7858,[1]PROJECTES!$C$14:$G$5000,2,FALSE))</f>
        <v/>
      </c>
      <c r="C7858" s="121"/>
      <c r="D7858" s="93" t="str">
        <f>IF(E7858="","",VLOOKUP(E7858,[1]PROJECTES!$C$14:$G$5000,5,FALSE))</f>
        <v/>
      </c>
      <c r="E7858" s="117"/>
      <c r="F7858" s="95"/>
      <c r="G7858" s="96" t="str">
        <f>IF(E7858="","",VLOOKUP(E7858,[1]PROJECTES!$C$14:$G$5000,4,FALSE))</f>
        <v/>
      </c>
      <c r="H7858" s="118"/>
      <c r="I7858" s="97" t="str">
        <f>IF(H7858="","",VLOOKUP(H7858,BD!B$2:C$16,2,FALSE))</f>
        <v/>
      </c>
      <c r="J7858" s="98"/>
      <c r="K7858" s="135" t="str">
        <f t="shared" si="258"/>
        <v/>
      </c>
      <c r="L7858" s="99" t="str">
        <f t="shared" ca="1" si="259"/>
        <v>-</v>
      </c>
      <c r="M7858" s="93" t="str">
        <f>IF(E7858="","",VLOOKUP(E7858,[1]PROJECTES!$C$14:$Z$5000,21,FALSE))</f>
        <v/>
      </c>
      <c r="N7858" s="100"/>
      <c r="O7858" s="72" t="s">
        <v>229</v>
      </c>
      <c r="P7858" s="101"/>
      <c r="Q7858" s="132"/>
      <c r="R7858" s="102"/>
      <c r="S7858" s="91"/>
    </row>
    <row r="7859" spans="1:19" s="104" customFormat="1" ht="12.75" customHeight="1" x14ac:dyDescent="0.25">
      <c r="A7859" s="121"/>
      <c r="B7859" s="92" t="str">
        <f>IF(E7859="","",VLOOKUP(E7859,[1]PROJECTES!$C$14:$G$5000,2,FALSE))</f>
        <v/>
      </c>
      <c r="C7859" s="121"/>
      <c r="D7859" s="93" t="str">
        <f>IF(E7859="","",VLOOKUP(E7859,[1]PROJECTES!$C$14:$G$5000,5,FALSE))</f>
        <v/>
      </c>
      <c r="E7859" s="117"/>
      <c r="F7859" s="95"/>
      <c r="G7859" s="96" t="str">
        <f>IF(E7859="","",VLOOKUP(E7859,[1]PROJECTES!$C$14:$G$5000,4,FALSE))</f>
        <v/>
      </c>
      <c r="H7859" s="118"/>
      <c r="I7859" s="97" t="str">
        <f>IF(H7859="","",VLOOKUP(H7859,BD!B$2:C$16,2,FALSE))</f>
        <v/>
      </c>
      <c r="J7859" s="98"/>
      <c r="K7859" s="135" t="str">
        <f t="shared" si="258"/>
        <v/>
      </c>
      <c r="L7859" s="99" t="str">
        <f t="shared" ca="1" si="259"/>
        <v>-</v>
      </c>
      <c r="M7859" s="93" t="str">
        <f>IF(E7859="","",VLOOKUP(E7859,[1]PROJECTES!$C$14:$Z$5000,21,FALSE))</f>
        <v/>
      </c>
      <c r="N7859" s="100"/>
      <c r="O7859" s="72" t="s">
        <v>229</v>
      </c>
      <c r="P7859" s="101"/>
      <c r="Q7859" s="132"/>
      <c r="R7859" s="102"/>
      <c r="S7859" s="91"/>
    </row>
    <row r="7860" spans="1:19" s="104" customFormat="1" ht="12.75" customHeight="1" x14ac:dyDescent="0.25">
      <c r="A7860" s="121"/>
      <c r="B7860" s="92" t="str">
        <f>IF(E7860="","",VLOOKUP(E7860,[1]PROJECTES!$C$14:$G$5000,2,FALSE))</f>
        <v/>
      </c>
      <c r="C7860" s="121"/>
      <c r="D7860" s="93" t="str">
        <f>IF(E7860="","",VLOOKUP(E7860,[1]PROJECTES!$C$14:$G$5000,5,FALSE))</f>
        <v/>
      </c>
      <c r="E7860" s="117"/>
      <c r="F7860" s="95"/>
      <c r="G7860" s="96" t="str">
        <f>IF(E7860="","",VLOOKUP(E7860,[1]PROJECTES!$C$14:$G$5000,4,FALSE))</f>
        <v/>
      </c>
      <c r="H7860" s="118"/>
      <c r="I7860" s="97" t="str">
        <f>IF(H7860="","",VLOOKUP(H7860,BD!B$2:C$16,2,FALSE))</f>
        <v/>
      </c>
      <c r="J7860" s="98"/>
      <c r="K7860" s="135" t="str">
        <f t="shared" si="258"/>
        <v/>
      </c>
      <c r="L7860" s="99" t="str">
        <f t="shared" ca="1" si="259"/>
        <v>-</v>
      </c>
      <c r="M7860" s="93" t="str">
        <f>IF(E7860="","",VLOOKUP(E7860,[1]PROJECTES!$C$14:$Z$5000,21,FALSE))</f>
        <v/>
      </c>
      <c r="N7860" s="100"/>
      <c r="O7860" s="72" t="s">
        <v>229</v>
      </c>
      <c r="P7860" s="101"/>
      <c r="Q7860" s="132"/>
      <c r="R7860" s="102"/>
      <c r="S7860" s="91"/>
    </row>
    <row r="7861" spans="1:19" s="104" customFormat="1" ht="12.75" customHeight="1" x14ac:dyDescent="0.25">
      <c r="A7861" s="121"/>
      <c r="B7861" s="92" t="str">
        <f>IF(E7861="","",VLOOKUP(E7861,[1]PROJECTES!$C$14:$G$5000,2,FALSE))</f>
        <v/>
      </c>
      <c r="C7861" s="121"/>
      <c r="D7861" s="93" t="str">
        <f>IF(E7861="","",VLOOKUP(E7861,[1]PROJECTES!$C$14:$G$5000,5,FALSE))</f>
        <v/>
      </c>
      <c r="E7861" s="117"/>
      <c r="F7861" s="95"/>
      <c r="G7861" s="96" t="str">
        <f>IF(E7861="","",VLOOKUP(E7861,[1]PROJECTES!$C$14:$G$5000,4,FALSE))</f>
        <v/>
      </c>
      <c r="H7861" s="118"/>
      <c r="I7861" s="97" t="str">
        <f>IF(H7861="","",VLOOKUP(H7861,BD!B$2:C$16,2,FALSE))</f>
        <v/>
      </c>
      <c r="J7861" s="98"/>
      <c r="K7861" s="135" t="str">
        <f t="shared" si="258"/>
        <v/>
      </c>
      <c r="L7861" s="99" t="str">
        <f t="shared" ca="1" si="259"/>
        <v>-</v>
      </c>
      <c r="M7861" s="93" t="str">
        <f>IF(E7861="","",VLOOKUP(E7861,[1]PROJECTES!$C$14:$Z$5000,21,FALSE))</f>
        <v/>
      </c>
      <c r="N7861" s="100"/>
      <c r="O7861" s="72" t="s">
        <v>229</v>
      </c>
      <c r="P7861" s="101"/>
      <c r="Q7861" s="132"/>
      <c r="R7861" s="102"/>
      <c r="S7861" s="91"/>
    </row>
    <row r="7862" spans="1:19" s="104" customFormat="1" ht="12.75" customHeight="1" x14ac:dyDescent="0.25">
      <c r="A7862" s="121"/>
      <c r="B7862" s="92" t="str">
        <f>IF(E7862="","",VLOOKUP(E7862,[1]PROJECTES!$C$14:$G$5000,2,FALSE))</f>
        <v/>
      </c>
      <c r="C7862" s="121"/>
      <c r="D7862" s="93" t="str">
        <f>IF(E7862="","",VLOOKUP(E7862,[1]PROJECTES!$C$14:$G$5000,5,FALSE))</f>
        <v/>
      </c>
      <c r="E7862" s="117"/>
      <c r="F7862" s="95"/>
      <c r="G7862" s="96" t="str">
        <f>IF(E7862="","",VLOOKUP(E7862,[1]PROJECTES!$C$14:$G$5000,4,FALSE))</f>
        <v/>
      </c>
      <c r="H7862" s="118"/>
      <c r="I7862" s="97" t="str">
        <f>IF(H7862="","",VLOOKUP(H7862,BD!B$2:C$16,2,FALSE))</f>
        <v/>
      </c>
      <c r="J7862" s="98"/>
      <c r="K7862" s="135" t="str">
        <f t="shared" si="258"/>
        <v/>
      </c>
      <c r="L7862" s="99" t="str">
        <f t="shared" ca="1" si="259"/>
        <v>-</v>
      </c>
      <c r="M7862" s="93" t="str">
        <f>IF(E7862="","",VLOOKUP(E7862,[1]PROJECTES!$C$14:$Z$5000,21,FALSE))</f>
        <v/>
      </c>
      <c r="N7862" s="100"/>
      <c r="O7862" s="72" t="s">
        <v>229</v>
      </c>
      <c r="P7862" s="101"/>
      <c r="Q7862" s="132"/>
      <c r="R7862" s="102"/>
      <c r="S7862" s="91"/>
    </row>
    <row r="7863" spans="1:19" s="104" customFormat="1" ht="12.75" customHeight="1" x14ac:dyDescent="0.25">
      <c r="A7863" s="121"/>
      <c r="B7863" s="92" t="str">
        <f>IF(E7863="","",VLOOKUP(E7863,[1]PROJECTES!$C$14:$G$5000,2,FALSE))</f>
        <v/>
      </c>
      <c r="C7863" s="121"/>
      <c r="D7863" s="93" t="str">
        <f>IF(E7863="","",VLOOKUP(E7863,[1]PROJECTES!$C$14:$G$5000,5,FALSE))</f>
        <v/>
      </c>
      <c r="E7863" s="117"/>
      <c r="F7863" s="95"/>
      <c r="G7863" s="96" t="str">
        <f>IF(E7863="","",VLOOKUP(E7863,[1]PROJECTES!$C$14:$G$5000,4,FALSE))</f>
        <v/>
      </c>
      <c r="H7863" s="118"/>
      <c r="I7863" s="97" t="str">
        <f>IF(H7863="","",VLOOKUP(H7863,BD!B$2:C$16,2,FALSE))</f>
        <v/>
      </c>
      <c r="J7863" s="98"/>
      <c r="K7863" s="135" t="str">
        <f t="shared" si="258"/>
        <v/>
      </c>
      <c r="L7863" s="99" t="str">
        <f t="shared" ca="1" si="259"/>
        <v>-</v>
      </c>
      <c r="M7863" s="93" t="str">
        <f>IF(E7863="","",VLOOKUP(E7863,[1]PROJECTES!$C$14:$Z$5000,21,FALSE))</f>
        <v/>
      </c>
      <c r="N7863" s="100"/>
      <c r="O7863" s="72" t="s">
        <v>229</v>
      </c>
      <c r="P7863" s="101"/>
      <c r="Q7863" s="132"/>
      <c r="R7863" s="102"/>
      <c r="S7863" s="91"/>
    </row>
    <row r="7864" spans="1:19" s="104" customFormat="1" ht="12.75" customHeight="1" x14ac:dyDescent="0.25">
      <c r="A7864" s="121"/>
      <c r="B7864" s="92" t="str">
        <f>IF(E7864="","",VLOOKUP(E7864,[1]PROJECTES!$C$14:$G$5000,2,FALSE))</f>
        <v/>
      </c>
      <c r="C7864" s="121"/>
      <c r="D7864" s="93" t="str">
        <f>IF(E7864="","",VLOOKUP(E7864,[1]PROJECTES!$C$14:$G$5000,5,FALSE))</f>
        <v/>
      </c>
      <c r="E7864" s="117"/>
      <c r="F7864" s="95"/>
      <c r="G7864" s="96" t="str">
        <f>IF(E7864="","",VLOOKUP(E7864,[1]PROJECTES!$C$14:$G$5000,4,FALSE))</f>
        <v/>
      </c>
      <c r="H7864" s="118"/>
      <c r="I7864" s="97" t="str">
        <f>IF(H7864="","",VLOOKUP(H7864,BD!B$2:C$16,2,FALSE))</f>
        <v/>
      </c>
      <c r="J7864" s="98"/>
      <c r="K7864" s="135" t="str">
        <f t="shared" si="258"/>
        <v/>
      </c>
      <c r="L7864" s="99" t="str">
        <f t="shared" ca="1" si="259"/>
        <v>-</v>
      </c>
      <c r="M7864" s="93" t="str">
        <f>IF(E7864="","",VLOOKUP(E7864,[1]PROJECTES!$C$14:$Z$5000,21,FALSE))</f>
        <v/>
      </c>
      <c r="N7864" s="100"/>
      <c r="O7864" s="72" t="s">
        <v>229</v>
      </c>
      <c r="P7864" s="101"/>
      <c r="Q7864" s="132"/>
      <c r="R7864" s="102"/>
      <c r="S7864" s="91"/>
    </row>
    <row r="7865" spans="1:19" s="104" customFormat="1" ht="12.75" customHeight="1" x14ac:dyDescent="0.25">
      <c r="A7865" s="121"/>
      <c r="B7865" s="92" t="str">
        <f>IF(E7865="","",VLOOKUP(E7865,[1]PROJECTES!$C$14:$G$5000,2,FALSE))</f>
        <v/>
      </c>
      <c r="C7865" s="121"/>
      <c r="D7865" s="93" t="str">
        <f>IF(E7865="","",VLOOKUP(E7865,[1]PROJECTES!$C$14:$G$5000,5,FALSE))</f>
        <v/>
      </c>
      <c r="E7865" s="117"/>
      <c r="F7865" s="95"/>
      <c r="G7865" s="96" t="str">
        <f>IF(E7865="","",VLOOKUP(E7865,[1]PROJECTES!$C$14:$G$5000,4,FALSE))</f>
        <v/>
      </c>
      <c r="H7865" s="118"/>
      <c r="I7865" s="97" t="str">
        <f>IF(H7865="","",VLOOKUP(H7865,BD!B$2:C$16,2,FALSE))</f>
        <v/>
      </c>
      <c r="J7865" s="98"/>
      <c r="K7865" s="135" t="str">
        <f t="shared" si="258"/>
        <v/>
      </c>
      <c r="L7865" s="99" t="str">
        <f t="shared" ca="1" si="259"/>
        <v>-</v>
      </c>
      <c r="M7865" s="93" t="str">
        <f>IF(E7865="","",VLOOKUP(E7865,[1]PROJECTES!$C$14:$Z$5000,21,FALSE))</f>
        <v/>
      </c>
      <c r="N7865" s="100"/>
      <c r="O7865" s="72" t="s">
        <v>229</v>
      </c>
      <c r="P7865" s="101"/>
      <c r="Q7865" s="132"/>
      <c r="R7865" s="102"/>
      <c r="S7865" s="91"/>
    </row>
    <row r="7866" spans="1:19" s="104" customFormat="1" ht="12.75" customHeight="1" x14ac:dyDescent="0.25">
      <c r="A7866" s="121"/>
      <c r="B7866" s="92" t="str">
        <f>IF(E7866="","",VLOOKUP(E7866,[1]PROJECTES!$C$14:$G$5000,2,FALSE))</f>
        <v/>
      </c>
      <c r="C7866" s="121"/>
      <c r="D7866" s="93" t="str">
        <f>IF(E7866="","",VLOOKUP(E7866,[1]PROJECTES!$C$14:$G$5000,5,FALSE))</f>
        <v/>
      </c>
      <c r="E7866" s="117"/>
      <c r="F7866" s="95"/>
      <c r="G7866" s="96" t="str">
        <f>IF(E7866="","",VLOOKUP(E7866,[1]PROJECTES!$C$14:$G$5000,4,FALSE))</f>
        <v/>
      </c>
      <c r="H7866" s="118"/>
      <c r="I7866" s="97" t="str">
        <f>IF(H7866="","",VLOOKUP(H7866,BD!B$2:C$16,2,FALSE))</f>
        <v/>
      </c>
      <c r="J7866" s="98"/>
      <c r="K7866" s="135" t="str">
        <f t="shared" si="258"/>
        <v/>
      </c>
      <c r="L7866" s="99" t="str">
        <f t="shared" ca="1" si="259"/>
        <v>-</v>
      </c>
      <c r="M7866" s="93" t="str">
        <f>IF(E7866="","",VLOOKUP(E7866,[1]PROJECTES!$C$14:$Z$5000,21,FALSE))</f>
        <v/>
      </c>
      <c r="N7866" s="100"/>
      <c r="O7866" s="72" t="s">
        <v>229</v>
      </c>
      <c r="P7866" s="101"/>
      <c r="Q7866" s="132"/>
      <c r="R7866" s="102"/>
      <c r="S7866" s="91"/>
    </row>
    <row r="7867" spans="1:19" s="104" customFormat="1" ht="12.75" customHeight="1" x14ac:dyDescent="0.25">
      <c r="A7867" s="121"/>
      <c r="B7867" s="92" t="str">
        <f>IF(E7867="","",VLOOKUP(E7867,[1]PROJECTES!$C$14:$G$5000,2,FALSE))</f>
        <v/>
      </c>
      <c r="C7867" s="121"/>
      <c r="D7867" s="93" t="str">
        <f>IF(E7867="","",VLOOKUP(E7867,[1]PROJECTES!$C$14:$G$5000,5,FALSE))</f>
        <v/>
      </c>
      <c r="E7867" s="117"/>
      <c r="F7867" s="95"/>
      <c r="G7867" s="96" t="str">
        <f>IF(E7867="","",VLOOKUP(E7867,[1]PROJECTES!$C$14:$G$5000,4,FALSE))</f>
        <v/>
      </c>
      <c r="H7867" s="118"/>
      <c r="I7867" s="97" t="str">
        <f>IF(H7867="","",VLOOKUP(H7867,BD!B$2:C$16,2,FALSE))</f>
        <v/>
      </c>
      <c r="J7867" s="98"/>
      <c r="K7867" s="135" t="str">
        <f t="shared" si="258"/>
        <v/>
      </c>
      <c r="L7867" s="99" t="str">
        <f t="shared" ca="1" si="259"/>
        <v>-</v>
      </c>
      <c r="M7867" s="93" t="str">
        <f>IF(E7867="","",VLOOKUP(E7867,[1]PROJECTES!$C$14:$Z$5000,21,FALSE))</f>
        <v/>
      </c>
      <c r="N7867" s="100"/>
      <c r="O7867" s="72" t="s">
        <v>229</v>
      </c>
      <c r="P7867" s="101"/>
      <c r="Q7867" s="132"/>
      <c r="R7867" s="102"/>
      <c r="S7867" s="91"/>
    </row>
    <row r="7868" spans="1:19" s="104" customFormat="1" ht="12.75" customHeight="1" x14ac:dyDescent="0.25">
      <c r="A7868" s="121"/>
      <c r="B7868" s="92" t="str">
        <f>IF(E7868="","",VLOOKUP(E7868,[1]PROJECTES!$C$14:$G$5000,2,FALSE))</f>
        <v/>
      </c>
      <c r="C7868" s="121"/>
      <c r="D7868" s="93" t="str">
        <f>IF(E7868="","",VLOOKUP(E7868,[1]PROJECTES!$C$14:$G$5000,5,FALSE))</f>
        <v/>
      </c>
      <c r="E7868" s="117"/>
      <c r="F7868" s="95"/>
      <c r="G7868" s="96" t="str">
        <f>IF(E7868="","",VLOOKUP(E7868,[1]PROJECTES!$C$14:$G$5000,4,FALSE))</f>
        <v/>
      </c>
      <c r="H7868" s="118"/>
      <c r="I7868" s="97" t="str">
        <f>IF(H7868="","",VLOOKUP(H7868,BD!B$2:C$16,2,FALSE))</f>
        <v/>
      </c>
      <c r="J7868" s="98"/>
      <c r="K7868" s="135" t="str">
        <f t="shared" si="258"/>
        <v/>
      </c>
      <c r="L7868" s="99" t="str">
        <f t="shared" ca="1" si="259"/>
        <v>-</v>
      </c>
      <c r="M7868" s="93" t="str">
        <f>IF(E7868="","",VLOOKUP(E7868,[1]PROJECTES!$C$14:$Z$5000,21,FALSE))</f>
        <v/>
      </c>
      <c r="N7868" s="100"/>
      <c r="O7868" s="72" t="s">
        <v>229</v>
      </c>
      <c r="P7868" s="101"/>
      <c r="Q7868" s="132"/>
      <c r="R7868" s="102"/>
      <c r="S7868" s="91"/>
    </row>
    <row r="7869" spans="1:19" s="104" customFormat="1" ht="12.75" customHeight="1" x14ac:dyDescent="0.25">
      <c r="A7869" s="121"/>
      <c r="B7869" s="92" t="str">
        <f>IF(E7869="","",VLOOKUP(E7869,[1]PROJECTES!$C$14:$G$5000,2,FALSE))</f>
        <v/>
      </c>
      <c r="C7869" s="121"/>
      <c r="D7869" s="93" t="str">
        <f>IF(E7869="","",VLOOKUP(E7869,[1]PROJECTES!$C$14:$G$5000,5,FALSE))</f>
        <v/>
      </c>
      <c r="E7869" s="117"/>
      <c r="F7869" s="95"/>
      <c r="G7869" s="96" t="str">
        <f>IF(E7869="","",VLOOKUP(E7869,[1]PROJECTES!$C$14:$G$5000,4,FALSE))</f>
        <v/>
      </c>
      <c r="H7869" s="118"/>
      <c r="I7869" s="97" t="str">
        <f>IF(H7869="","",VLOOKUP(H7869,BD!B$2:C$16,2,FALSE))</f>
        <v/>
      </c>
      <c r="J7869" s="98"/>
      <c r="K7869" s="135" t="str">
        <f t="shared" si="258"/>
        <v/>
      </c>
      <c r="L7869" s="99" t="str">
        <f t="shared" ca="1" si="259"/>
        <v>-</v>
      </c>
      <c r="M7869" s="93" t="str">
        <f>IF(E7869="","",VLOOKUP(E7869,[1]PROJECTES!$C$14:$Z$5000,21,FALSE))</f>
        <v/>
      </c>
      <c r="N7869" s="100"/>
      <c r="O7869" s="72" t="s">
        <v>229</v>
      </c>
      <c r="P7869" s="101"/>
      <c r="Q7869" s="132"/>
      <c r="R7869" s="102"/>
      <c r="S7869" s="91"/>
    </row>
    <row r="7870" spans="1:19" s="104" customFormat="1" ht="12.75" customHeight="1" x14ac:dyDescent="0.25">
      <c r="A7870" s="121"/>
      <c r="B7870" s="92" t="str">
        <f>IF(E7870="","",VLOOKUP(E7870,[1]PROJECTES!$C$14:$G$5000,2,FALSE))</f>
        <v/>
      </c>
      <c r="C7870" s="121"/>
      <c r="D7870" s="93" t="str">
        <f>IF(E7870="","",VLOOKUP(E7870,[1]PROJECTES!$C$14:$G$5000,5,FALSE))</f>
        <v/>
      </c>
      <c r="E7870" s="117"/>
      <c r="F7870" s="95"/>
      <c r="G7870" s="96" t="str">
        <f>IF(E7870="","",VLOOKUP(E7870,[1]PROJECTES!$C$14:$G$5000,4,FALSE))</f>
        <v/>
      </c>
      <c r="H7870" s="118"/>
      <c r="I7870" s="97" t="str">
        <f>IF(H7870="","",VLOOKUP(H7870,BD!B$2:C$16,2,FALSE))</f>
        <v/>
      </c>
      <c r="J7870" s="98"/>
      <c r="K7870" s="135" t="str">
        <f t="shared" si="258"/>
        <v/>
      </c>
      <c r="L7870" s="99" t="str">
        <f t="shared" ca="1" si="259"/>
        <v>-</v>
      </c>
      <c r="M7870" s="93" t="str">
        <f>IF(E7870="","",VLOOKUP(E7870,[1]PROJECTES!$C$14:$Z$5000,21,FALSE))</f>
        <v/>
      </c>
      <c r="N7870" s="100"/>
      <c r="O7870" s="72" t="s">
        <v>229</v>
      </c>
      <c r="P7870" s="101"/>
      <c r="Q7870" s="132"/>
      <c r="R7870" s="102"/>
      <c r="S7870" s="91"/>
    </row>
    <row r="7871" spans="1:19" s="104" customFormat="1" ht="12.75" customHeight="1" x14ac:dyDescent="0.25">
      <c r="A7871" s="121"/>
      <c r="B7871" s="92" t="str">
        <f>IF(E7871="","",VLOOKUP(E7871,[1]PROJECTES!$C$14:$G$5000,2,FALSE))</f>
        <v/>
      </c>
      <c r="C7871" s="121"/>
      <c r="D7871" s="93" t="str">
        <f>IF(E7871="","",VLOOKUP(E7871,[1]PROJECTES!$C$14:$G$5000,5,FALSE))</f>
        <v/>
      </c>
      <c r="E7871" s="117"/>
      <c r="F7871" s="95"/>
      <c r="G7871" s="96" t="str">
        <f>IF(E7871="","",VLOOKUP(E7871,[1]PROJECTES!$C$14:$G$5000,4,FALSE))</f>
        <v/>
      </c>
      <c r="H7871" s="118"/>
      <c r="I7871" s="97" t="str">
        <f>IF(H7871="","",VLOOKUP(H7871,BD!B$2:C$16,2,FALSE))</f>
        <v/>
      </c>
      <c r="J7871" s="98"/>
      <c r="K7871" s="135" t="str">
        <f t="shared" si="258"/>
        <v/>
      </c>
      <c r="L7871" s="99" t="str">
        <f t="shared" ca="1" si="259"/>
        <v>-</v>
      </c>
      <c r="M7871" s="93" t="str">
        <f>IF(E7871="","",VLOOKUP(E7871,[1]PROJECTES!$C$14:$Z$5000,21,FALSE))</f>
        <v/>
      </c>
      <c r="N7871" s="100"/>
      <c r="O7871" s="72" t="s">
        <v>229</v>
      </c>
      <c r="P7871" s="101"/>
      <c r="Q7871" s="132"/>
      <c r="R7871" s="102"/>
      <c r="S7871" s="91"/>
    </row>
    <row r="7872" spans="1:19" s="104" customFormat="1" ht="12.75" customHeight="1" x14ac:dyDescent="0.25">
      <c r="A7872" s="121"/>
      <c r="B7872" s="92" t="str">
        <f>IF(E7872="","",VLOOKUP(E7872,[1]PROJECTES!$C$14:$G$5000,2,FALSE))</f>
        <v/>
      </c>
      <c r="C7872" s="121"/>
      <c r="D7872" s="93" t="str">
        <f>IF(E7872="","",VLOOKUP(E7872,[1]PROJECTES!$C$14:$G$5000,5,FALSE))</f>
        <v/>
      </c>
      <c r="E7872" s="117"/>
      <c r="F7872" s="95"/>
      <c r="G7872" s="96" t="str">
        <f>IF(E7872="","",VLOOKUP(E7872,[1]PROJECTES!$C$14:$G$5000,4,FALSE))</f>
        <v/>
      </c>
      <c r="H7872" s="118"/>
      <c r="I7872" s="97" t="str">
        <f>IF(H7872="","",VLOOKUP(H7872,BD!B$2:C$16,2,FALSE))</f>
        <v/>
      </c>
      <c r="J7872" s="98"/>
      <c r="K7872" s="135" t="str">
        <f t="shared" si="258"/>
        <v/>
      </c>
      <c r="L7872" s="99" t="str">
        <f t="shared" ca="1" si="259"/>
        <v>-</v>
      </c>
      <c r="M7872" s="93" t="str">
        <f>IF(E7872="","",VLOOKUP(E7872,[1]PROJECTES!$C$14:$Z$5000,21,FALSE))</f>
        <v/>
      </c>
      <c r="N7872" s="100"/>
      <c r="O7872" s="72" t="s">
        <v>229</v>
      </c>
      <c r="P7872" s="101"/>
      <c r="Q7872" s="132"/>
      <c r="R7872" s="102"/>
      <c r="S7872" s="91"/>
    </row>
    <row r="7873" spans="1:19" s="104" customFormat="1" ht="12.75" customHeight="1" x14ac:dyDescent="0.25">
      <c r="A7873" s="121"/>
      <c r="B7873" s="92" t="str">
        <f>IF(E7873="","",VLOOKUP(E7873,[1]PROJECTES!$C$14:$G$5000,2,FALSE))</f>
        <v/>
      </c>
      <c r="C7873" s="121"/>
      <c r="D7873" s="93" t="str">
        <f>IF(E7873="","",VLOOKUP(E7873,[1]PROJECTES!$C$14:$G$5000,5,FALSE))</f>
        <v/>
      </c>
      <c r="E7873" s="117"/>
      <c r="F7873" s="95"/>
      <c r="G7873" s="96" t="str">
        <f>IF(E7873="","",VLOOKUP(E7873,[1]PROJECTES!$C$14:$G$5000,4,FALSE))</f>
        <v/>
      </c>
      <c r="H7873" s="118"/>
      <c r="I7873" s="97" t="str">
        <f>IF(H7873="","",VLOOKUP(H7873,BD!B$2:C$16,2,FALSE))</f>
        <v/>
      </c>
      <c r="J7873" s="98"/>
      <c r="K7873" s="135" t="str">
        <f t="shared" si="258"/>
        <v/>
      </c>
      <c r="L7873" s="99" t="str">
        <f t="shared" ca="1" si="259"/>
        <v>-</v>
      </c>
      <c r="M7873" s="93" t="str">
        <f>IF(E7873="","",VLOOKUP(E7873,[1]PROJECTES!$C$14:$Z$5000,21,FALSE))</f>
        <v/>
      </c>
      <c r="N7873" s="100"/>
      <c r="O7873" s="72" t="s">
        <v>229</v>
      </c>
      <c r="P7873" s="101"/>
      <c r="Q7873" s="132"/>
      <c r="R7873" s="102"/>
      <c r="S7873" s="91"/>
    </row>
    <row r="7874" spans="1:19" s="104" customFormat="1" ht="12.75" customHeight="1" x14ac:dyDescent="0.25">
      <c r="A7874" s="121"/>
      <c r="B7874" s="92" t="str">
        <f>IF(E7874="","",VLOOKUP(E7874,[1]PROJECTES!$C$14:$G$5000,2,FALSE))</f>
        <v/>
      </c>
      <c r="C7874" s="121"/>
      <c r="D7874" s="93" t="str">
        <f>IF(E7874="","",VLOOKUP(E7874,[1]PROJECTES!$C$14:$G$5000,5,FALSE))</f>
        <v/>
      </c>
      <c r="E7874" s="117"/>
      <c r="F7874" s="95"/>
      <c r="G7874" s="96" t="str">
        <f>IF(E7874="","",VLOOKUP(E7874,[1]PROJECTES!$C$14:$G$5000,4,FALSE))</f>
        <v/>
      </c>
      <c r="H7874" s="118"/>
      <c r="I7874" s="97" t="str">
        <f>IF(H7874="","",VLOOKUP(H7874,BD!B$2:C$16,2,FALSE))</f>
        <v/>
      </c>
      <c r="J7874" s="98"/>
      <c r="K7874" s="135" t="str">
        <f t="shared" si="258"/>
        <v/>
      </c>
      <c r="L7874" s="99" t="str">
        <f t="shared" ca="1" si="259"/>
        <v>-</v>
      </c>
      <c r="M7874" s="93" t="str">
        <f>IF(E7874="","",VLOOKUP(E7874,[1]PROJECTES!$C$14:$Z$5000,21,FALSE))</f>
        <v/>
      </c>
      <c r="N7874" s="100"/>
      <c r="O7874" s="72" t="s">
        <v>229</v>
      </c>
      <c r="P7874" s="101"/>
      <c r="Q7874" s="132"/>
      <c r="R7874" s="102"/>
      <c r="S7874" s="91"/>
    </row>
    <row r="7875" spans="1:19" s="104" customFormat="1" ht="12.75" customHeight="1" x14ac:dyDescent="0.25">
      <c r="A7875" s="121"/>
      <c r="B7875" s="92" t="str">
        <f>IF(E7875="","",VLOOKUP(E7875,[1]PROJECTES!$C$14:$G$5000,2,FALSE))</f>
        <v/>
      </c>
      <c r="C7875" s="121"/>
      <c r="D7875" s="93" t="str">
        <f>IF(E7875="","",VLOOKUP(E7875,[1]PROJECTES!$C$14:$G$5000,5,FALSE))</f>
        <v/>
      </c>
      <c r="E7875" s="117"/>
      <c r="F7875" s="95"/>
      <c r="G7875" s="96" t="str">
        <f>IF(E7875="","",VLOOKUP(E7875,[1]PROJECTES!$C$14:$G$5000,4,FALSE))</f>
        <v/>
      </c>
      <c r="H7875" s="118"/>
      <c r="I7875" s="97" t="str">
        <f>IF(H7875="","",VLOOKUP(H7875,BD!B$2:C$16,2,FALSE))</f>
        <v/>
      </c>
      <c r="J7875" s="98"/>
      <c r="K7875" s="135" t="str">
        <f t="shared" si="258"/>
        <v/>
      </c>
      <c r="L7875" s="99" t="str">
        <f t="shared" ca="1" si="259"/>
        <v>-</v>
      </c>
      <c r="M7875" s="93" t="str">
        <f>IF(E7875="","",VLOOKUP(E7875,[1]PROJECTES!$C$14:$Z$5000,21,FALSE))</f>
        <v/>
      </c>
      <c r="N7875" s="100"/>
      <c r="O7875" s="72" t="s">
        <v>229</v>
      </c>
      <c r="P7875" s="101"/>
      <c r="Q7875" s="132"/>
      <c r="R7875" s="102"/>
      <c r="S7875" s="91"/>
    </row>
    <row r="7876" spans="1:19" s="104" customFormat="1" ht="12.75" customHeight="1" x14ac:dyDescent="0.25">
      <c r="A7876" s="121"/>
      <c r="B7876" s="92" t="str">
        <f>IF(E7876="","",VLOOKUP(E7876,[1]PROJECTES!$C$14:$G$5000,2,FALSE))</f>
        <v/>
      </c>
      <c r="C7876" s="121"/>
      <c r="D7876" s="93" t="str">
        <f>IF(E7876="","",VLOOKUP(E7876,[1]PROJECTES!$C$14:$G$5000,5,FALSE))</f>
        <v/>
      </c>
      <c r="E7876" s="117"/>
      <c r="F7876" s="95"/>
      <c r="G7876" s="96" t="str">
        <f>IF(E7876="","",VLOOKUP(E7876,[1]PROJECTES!$C$14:$G$5000,4,FALSE))</f>
        <v/>
      </c>
      <c r="H7876" s="118"/>
      <c r="I7876" s="97" t="str">
        <f>IF(H7876="","",VLOOKUP(H7876,BD!B$2:C$16,2,FALSE))</f>
        <v/>
      </c>
      <c r="J7876" s="98"/>
      <c r="K7876" s="135" t="str">
        <f t="shared" si="258"/>
        <v/>
      </c>
      <c r="L7876" s="99" t="str">
        <f t="shared" ca="1" si="259"/>
        <v>-</v>
      </c>
      <c r="M7876" s="93" t="str">
        <f>IF(E7876="","",VLOOKUP(E7876,[1]PROJECTES!$C$14:$Z$5000,21,FALSE))</f>
        <v/>
      </c>
      <c r="N7876" s="100"/>
      <c r="O7876" s="72" t="s">
        <v>229</v>
      </c>
      <c r="P7876" s="101"/>
      <c r="Q7876" s="132"/>
      <c r="R7876" s="102"/>
      <c r="S7876" s="91"/>
    </row>
    <row r="7877" spans="1:19" s="104" customFormat="1" ht="12.75" customHeight="1" x14ac:dyDescent="0.25">
      <c r="A7877" s="121"/>
      <c r="B7877" s="92" t="str">
        <f>IF(E7877="","",VLOOKUP(E7877,[1]PROJECTES!$C$14:$G$5000,2,FALSE))</f>
        <v/>
      </c>
      <c r="C7877" s="121"/>
      <c r="D7877" s="93" t="str">
        <f>IF(E7877="","",VLOOKUP(E7877,[1]PROJECTES!$C$14:$G$5000,5,FALSE))</f>
        <v/>
      </c>
      <c r="E7877" s="117"/>
      <c r="F7877" s="95"/>
      <c r="G7877" s="96" t="str">
        <f>IF(E7877="","",VLOOKUP(E7877,[1]PROJECTES!$C$14:$G$5000,4,FALSE))</f>
        <v/>
      </c>
      <c r="H7877" s="118"/>
      <c r="I7877" s="97" t="str">
        <f>IF(H7877="","",VLOOKUP(H7877,BD!B$2:C$16,2,FALSE))</f>
        <v/>
      </c>
      <c r="J7877" s="98"/>
      <c r="K7877" s="135" t="str">
        <f t="shared" si="258"/>
        <v/>
      </c>
      <c r="L7877" s="99" t="str">
        <f t="shared" ca="1" si="259"/>
        <v>-</v>
      </c>
      <c r="M7877" s="93" t="str">
        <f>IF(E7877="","",VLOOKUP(E7877,[1]PROJECTES!$C$14:$Z$5000,21,FALSE))</f>
        <v/>
      </c>
      <c r="N7877" s="100"/>
      <c r="O7877" s="72" t="s">
        <v>229</v>
      </c>
      <c r="P7877" s="101"/>
      <c r="Q7877" s="132"/>
      <c r="R7877" s="102"/>
      <c r="S7877" s="91"/>
    </row>
    <row r="7878" spans="1:19" s="104" customFormat="1" ht="12.75" customHeight="1" x14ac:dyDescent="0.25">
      <c r="A7878" s="121"/>
      <c r="B7878" s="92" t="str">
        <f>IF(E7878="","",VLOOKUP(E7878,[1]PROJECTES!$C$14:$G$5000,2,FALSE))</f>
        <v/>
      </c>
      <c r="C7878" s="121"/>
      <c r="D7878" s="93" t="str">
        <f>IF(E7878="","",VLOOKUP(E7878,[1]PROJECTES!$C$14:$G$5000,5,FALSE))</f>
        <v/>
      </c>
      <c r="E7878" s="117"/>
      <c r="F7878" s="95"/>
      <c r="G7878" s="96" t="str">
        <f>IF(E7878="","",VLOOKUP(E7878,[1]PROJECTES!$C$14:$G$5000,4,FALSE))</f>
        <v/>
      </c>
      <c r="H7878" s="118"/>
      <c r="I7878" s="97" t="str">
        <f>IF(H7878="","",VLOOKUP(H7878,BD!B$2:C$16,2,FALSE))</f>
        <v/>
      </c>
      <c r="J7878" s="98"/>
      <c r="K7878" s="135" t="str">
        <f t="shared" si="258"/>
        <v/>
      </c>
      <c r="L7878" s="99" t="str">
        <f t="shared" ca="1" si="259"/>
        <v>-</v>
      </c>
      <c r="M7878" s="93" t="str">
        <f>IF(E7878="","",VLOOKUP(E7878,[1]PROJECTES!$C$14:$Z$5000,21,FALSE))</f>
        <v/>
      </c>
      <c r="N7878" s="100"/>
      <c r="O7878" s="72" t="s">
        <v>229</v>
      </c>
      <c r="P7878" s="101"/>
      <c r="Q7878" s="132"/>
      <c r="R7878" s="102"/>
      <c r="S7878" s="91"/>
    </row>
    <row r="7879" spans="1:19" s="104" customFormat="1" ht="12.75" customHeight="1" x14ac:dyDescent="0.25">
      <c r="A7879" s="121"/>
      <c r="B7879" s="92" t="str">
        <f>IF(E7879="","",VLOOKUP(E7879,[1]PROJECTES!$C$14:$G$5000,2,FALSE))</f>
        <v/>
      </c>
      <c r="C7879" s="121"/>
      <c r="D7879" s="93" t="str">
        <f>IF(E7879="","",VLOOKUP(E7879,[1]PROJECTES!$C$14:$G$5000,5,FALSE))</f>
        <v/>
      </c>
      <c r="E7879" s="117"/>
      <c r="F7879" s="95"/>
      <c r="G7879" s="96" t="str">
        <f>IF(E7879="","",VLOOKUP(E7879,[1]PROJECTES!$C$14:$G$5000,4,FALSE))</f>
        <v/>
      </c>
      <c r="H7879" s="118"/>
      <c r="I7879" s="97" t="str">
        <f>IF(H7879="","",VLOOKUP(H7879,BD!B$2:C$16,2,FALSE))</f>
        <v/>
      </c>
      <c r="J7879" s="98"/>
      <c r="K7879" s="135" t="str">
        <f t="shared" si="258"/>
        <v/>
      </c>
      <c r="L7879" s="99" t="str">
        <f t="shared" ca="1" si="259"/>
        <v>-</v>
      </c>
      <c r="M7879" s="93" t="str">
        <f>IF(E7879="","",VLOOKUP(E7879,[1]PROJECTES!$C$14:$Z$5000,21,FALSE))</f>
        <v/>
      </c>
      <c r="N7879" s="100"/>
      <c r="O7879" s="72" t="s">
        <v>229</v>
      </c>
      <c r="P7879" s="101"/>
      <c r="Q7879" s="132"/>
      <c r="R7879" s="102"/>
      <c r="S7879" s="91"/>
    </row>
    <row r="7880" spans="1:19" s="104" customFormat="1" ht="12.75" customHeight="1" x14ac:dyDescent="0.25">
      <c r="A7880" s="121"/>
      <c r="B7880" s="92" t="str">
        <f>IF(E7880="","",VLOOKUP(E7880,[1]PROJECTES!$C$14:$G$5000,2,FALSE))</f>
        <v/>
      </c>
      <c r="C7880" s="121"/>
      <c r="D7880" s="93" t="str">
        <f>IF(E7880="","",VLOOKUP(E7880,[1]PROJECTES!$C$14:$G$5000,5,FALSE))</f>
        <v/>
      </c>
      <c r="E7880" s="117"/>
      <c r="F7880" s="95"/>
      <c r="G7880" s="96" t="str">
        <f>IF(E7880="","",VLOOKUP(E7880,[1]PROJECTES!$C$14:$G$5000,4,FALSE))</f>
        <v/>
      </c>
      <c r="H7880" s="118"/>
      <c r="I7880" s="97" t="str">
        <f>IF(H7880="","",VLOOKUP(H7880,BD!B$2:C$16,2,FALSE))</f>
        <v/>
      </c>
      <c r="J7880" s="98"/>
      <c r="K7880" s="135" t="str">
        <f t="shared" si="258"/>
        <v/>
      </c>
      <c r="L7880" s="99" t="str">
        <f t="shared" ca="1" si="259"/>
        <v>-</v>
      </c>
      <c r="M7880" s="93" t="str">
        <f>IF(E7880="","",VLOOKUP(E7880,[1]PROJECTES!$C$14:$Z$5000,21,FALSE))</f>
        <v/>
      </c>
      <c r="N7880" s="100"/>
      <c r="O7880" s="72" t="s">
        <v>229</v>
      </c>
      <c r="P7880" s="101"/>
      <c r="Q7880" s="132"/>
      <c r="R7880" s="102"/>
      <c r="S7880" s="91"/>
    </row>
    <row r="7881" spans="1:19" s="104" customFormat="1" ht="12.75" customHeight="1" x14ac:dyDescent="0.25">
      <c r="A7881" s="121"/>
      <c r="B7881" s="92" t="str">
        <f>IF(E7881="","",VLOOKUP(E7881,[1]PROJECTES!$C$14:$G$5000,2,FALSE))</f>
        <v/>
      </c>
      <c r="C7881" s="121"/>
      <c r="D7881" s="93" t="str">
        <f>IF(E7881="","",VLOOKUP(E7881,[1]PROJECTES!$C$14:$G$5000,5,FALSE))</f>
        <v/>
      </c>
      <c r="E7881" s="117"/>
      <c r="F7881" s="95"/>
      <c r="G7881" s="96" t="str">
        <f>IF(E7881="","",VLOOKUP(E7881,[1]PROJECTES!$C$14:$G$5000,4,FALSE))</f>
        <v/>
      </c>
      <c r="H7881" s="118"/>
      <c r="I7881" s="97" t="str">
        <f>IF(H7881="","",VLOOKUP(H7881,BD!B$2:C$16,2,FALSE))</f>
        <v/>
      </c>
      <c r="J7881" s="98"/>
      <c r="K7881" s="135" t="str">
        <f t="shared" si="258"/>
        <v/>
      </c>
      <c r="L7881" s="99" t="str">
        <f t="shared" ca="1" si="259"/>
        <v>-</v>
      </c>
      <c r="M7881" s="93" t="str">
        <f>IF(E7881="","",VLOOKUP(E7881,[1]PROJECTES!$C$14:$Z$5000,21,FALSE))</f>
        <v/>
      </c>
      <c r="N7881" s="100"/>
      <c r="O7881" s="72" t="s">
        <v>229</v>
      </c>
      <c r="P7881" s="101"/>
      <c r="Q7881" s="132"/>
      <c r="R7881" s="102"/>
      <c r="S7881" s="91"/>
    </row>
    <row r="7882" spans="1:19" s="104" customFormat="1" ht="12.75" customHeight="1" x14ac:dyDescent="0.25">
      <c r="A7882" s="121"/>
      <c r="B7882" s="92" t="str">
        <f>IF(E7882="","",VLOOKUP(E7882,[1]PROJECTES!$C$14:$G$5000,2,FALSE))</f>
        <v/>
      </c>
      <c r="C7882" s="121"/>
      <c r="D7882" s="93" t="str">
        <f>IF(E7882="","",VLOOKUP(E7882,[1]PROJECTES!$C$14:$G$5000,5,FALSE))</f>
        <v/>
      </c>
      <c r="E7882" s="117"/>
      <c r="F7882" s="95"/>
      <c r="G7882" s="96" t="str">
        <f>IF(E7882="","",VLOOKUP(E7882,[1]PROJECTES!$C$14:$G$5000,4,FALSE))</f>
        <v/>
      </c>
      <c r="H7882" s="118"/>
      <c r="I7882" s="97" t="str">
        <f>IF(H7882="","",VLOOKUP(H7882,BD!B$2:C$16,2,FALSE))</f>
        <v/>
      </c>
      <c r="J7882" s="98"/>
      <c r="K7882" s="135" t="str">
        <f t="shared" si="258"/>
        <v/>
      </c>
      <c r="L7882" s="99" t="str">
        <f t="shared" ca="1" si="259"/>
        <v>-</v>
      </c>
      <c r="M7882" s="93" t="str">
        <f>IF(E7882="","",VLOOKUP(E7882,[1]PROJECTES!$C$14:$Z$5000,21,FALSE))</f>
        <v/>
      </c>
      <c r="N7882" s="100"/>
      <c r="O7882" s="72" t="s">
        <v>229</v>
      </c>
      <c r="P7882" s="101"/>
      <c r="Q7882" s="132"/>
      <c r="R7882" s="102"/>
      <c r="S7882" s="91"/>
    </row>
    <row r="7883" spans="1:19" s="104" customFormat="1" ht="12.75" customHeight="1" x14ac:dyDescent="0.25">
      <c r="A7883" s="121"/>
      <c r="B7883" s="92" t="str">
        <f>IF(E7883="","",VLOOKUP(E7883,[1]PROJECTES!$C$14:$G$5000,2,FALSE))</f>
        <v/>
      </c>
      <c r="C7883" s="121"/>
      <c r="D7883" s="93" t="str">
        <f>IF(E7883="","",VLOOKUP(E7883,[1]PROJECTES!$C$14:$G$5000,5,FALSE))</f>
        <v/>
      </c>
      <c r="E7883" s="117"/>
      <c r="F7883" s="95"/>
      <c r="G7883" s="96" t="str">
        <f>IF(E7883="","",VLOOKUP(E7883,[1]PROJECTES!$C$14:$G$5000,4,FALSE))</f>
        <v/>
      </c>
      <c r="H7883" s="118"/>
      <c r="I7883" s="97" t="str">
        <f>IF(H7883="","",VLOOKUP(H7883,BD!B$2:C$16,2,FALSE))</f>
        <v/>
      </c>
      <c r="J7883" s="98"/>
      <c r="K7883" s="135" t="str">
        <f t="shared" si="258"/>
        <v/>
      </c>
      <c r="L7883" s="99" t="str">
        <f t="shared" ca="1" si="259"/>
        <v>-</v>
      </c>
      <c r="M7883" s="93" t="str">
        <f>IF(E7883="","",VLOOKUP(E7883,[1]PROJECTES!$C$14:$Z$5000,21,FALSE))</f>
        <v/>
      </c>
      <c r="N7883" s="100"/>
      <c r="O7883" s="72" t="s">
        <v>229</v>
      </c>
      <c r="P7883" s="101"/>
      <c r="Q7883" s="132"/>
      <c r="R7883" s="102"/>
      <c r="S7883" s="91"/>
    </row>
    <row r="7884" spans="1:19" s="104" customFormat="1" ht="12.75" customHeight="1" x14ac:dyDescent="0.25">
      <c r="A7884" s="121"/>
      <c r="B7884" s="92" t="str">
        <f>IF(E7884="","",VLOOKUP(E7884,[1]PROJECTES!$C$14:$G$5000,2,FALSE))</f>
        <v/>
      </c>
      <c r="C7884" s="121"/>
      <c r="D7884" s="93" t="str">
        <f>IF(E7884="","",VLOOKUP(E7884,[1]PROJECTES!$C$14:$G$5000,5,FALSE))</f>
        <v/>
      </c>
      <c r="E7884" s="117"/>
      <c r="F7884" s="95"/>
      <c r="G7884" s="96" t="str">
        <f>IF(E7884="","",VLOOKUP(E7884,[1]PROJECTES!$C$14:$G$5000,4,FALSE))</f>
        <v/>
      </c>
      <c r="H7884" s="118"/>
      <c r="I7884" s="97" t="str">
        <f>IF(H7884="","",VLOOKUP(H7884,BD!B$2:C$16,2,FALSE))</f>
        <v/>
      </c>
      <c r="J7884" s="98"/>
      <c r="K7884" s="135" t="str">
        <f t="shared" si="258"/>
        <v/>
      </c>
      <c r="L7884" s="99" t="str">
        <f t="shared" ca="1" si="259"/>
        <v>-</v>
      </c>
      <c r="M7884" s="93" t="str">
        <f>IF(E7884="","",VLOOKUP(E7884,[1]PROJECTES!$C$14:$Z$5000,21,FALSE))</f>
        <v/>
      </c>
      <c r="N7884" s="100"/>
      <c r="O7884" s="72" t="s">
        <v>229</v>
      </c>
      <c r="P7884" s="101"/>
      <c r="Q7884" s="132"/>
      <c r="R7884" s="102"/>
      <c r="S7884" s="91"/>
    </row>
    <row r="7885" spans="1:19" s="104" customFormat="1" ht="12.75" customHeight="1" x14ac:dyDescent="0.25">
      <c r="A7885" s="121"/>
      <c r="B7885" s="92" t="str">
        <f>IF(E7885="","",VLOOKUP(E7885,[1]PROJECTES!$C$14:$G$5000,2,FALSE))</f>
        <v/>
      </c>
      <c r="C7885" s="121"/>
      <c r="D7885" s="93" t="str">
        <f>IF(E7885="","",VLOOKUP(E7885,[1]PROJECTES!$C$14:$G$5000,5,FALSE))</f>
        <v/>
      </c>
      <c r="E7885" s="117"/>
      <c r="F7885" s="95"/>
      <c r="G7885" s="96" t="str">
        <f>IF(E7885="","",VLOOKUP(E7885,[1]PROJECTES!$C$14:$G$5000,4,FALSE))</f>
        <v/>
      </c>
      <c r="H7885" s="118"/>
      <c r="I7885" s="97" t="str">
        <f>IF(H7885="","",VLOOKUP(H7885,BD!B$2:C$16,2,FALSE))</f>
        <v/>
      </c>
      <c r="J7885" s="98"/>
      <c r="K7885" s="135" t="str">
        <f t="shared" si="258"/>
        <v/>
      </c>
      <c r="L7885" s="99" t="str">
        <f t="shared" ca="1" si="259"/>
        <v>-</v>
      </c>
      <c r="M7885" s="93" t="str">
        <f>IF(E7885="","",VLOOKUP(E7885,[1]PROJECTES!$C$14:$Z$5000,21,FALSE))</f>
        <v/>
      </c>
      <c r="N7885" s="100"/>
      <c r="O7885" s="72" t="s">
        <v>229</v>
      </c>
      <c r="P7885" s="101"/>
      <c r="Q7885" s="132"/>
      <c r="R7885" s="102"/>
      <c r="S7885" s="91"/>
    </row>
    <row r="7886" spans="1:19" s="104" customFormat="1" ht="12.75" customHeight="1" x14ac:dyDescent="0.25">
      <c r="A7886" s="121"/>
      <c r="B7886" s="92" t="str">
        <f>IF(E7886="","",VLOOKUP(E7886,[1]PROJECTES!$C$14:$G$5000,2,FALSE))</f>
        <v/>
      </c>
      <c r="C7886" s="121"/>
      <c r="D7886" s="93" t="str">
        <f>IF(E7886="","",VLOOKUP(E7886,[1]PROJECTES!$C$14:$G$5000,5,FALSE))</f>
        <v/>
      </c>
      <c r="E7886" s="117"/>
      <c r="F7886" s="95"/>
      <c r="G7886" s="96" t="str">
        <f>IF(E7886="","",VLOOKUP(E7886,[1]PROJECTES!$C$14:$G$5000,4,FALSE))</f>
        <v/>
      </c>
      <c r="H7886" s="118"/>
      <c r="I7886" s="97" t="str">
        <f>IF(H7886="","",VLOOKUP(H7886,BD!B$2:C$16,2,FALSE))</f>
        <v/>
      </c>
      <c r="J7886" s="98"/>
      <c r="K7886" s="135" t="str">
        <f t="shared" si="258"/>
        <v/>
      </c>
      <c r="L7886" s="99" t="str">
        <f t="shared" ca="1" si="259"/>
        <v>-</v>
      </c>
      <c r="M7886" s="93" t="str">
        <f>IF(E7886="","",VLOOKUP(E7886,[1]PROJECTES!$C$14:$Z$5000,21,FALSE))</f>
        <v/>
      </c>
      <c r="N7886" s="100"/>
      <c r="O7886" s="72" t="s">
        <v>229</v>
      </c>
      <c r="P7886" s="101"/>
      <c r="Q7886" s="132"/>
      <c r="R7886" s="102"/>
      <c r="S7886" s="91"/>
    </row>
    <row r="7887" spans="1:19" s="104" customFormat="1" ht="12.75" customHeight="1" x14ac:dyDescent="0.25">
      <c r="A7887" s="121"/>
      <c r="B7887" s="92" t="str">
        <f>IF(E7887="","",VLOOKUP(E7887,[1]PROJECTES!$C$14:$G$5000,2,FALSE))</f>
        <v/>
      </c>
      <c r="C7887" s="121"/>
      <c r="D7887" s="93" t="str">
        <f>IF(E7887="","",VLOOKUP(E7887,[1]PROJECTES!$C$14:$G$5000,5,FALSE))</f>
        <v/>
      </c>
      <c r="E7887" s="117"/>
      <c r="F7887" s="95"/>
      <c r="G7887" s="96" t="str">
        <f>IF(E7887="","",VLOOKUP(E7887,[1]PROJECTES!$C$14:$G$5000,4,FALSE))</f>
        <v/>
      </c>
      <c r="H7887" s="118"/>
      <c r="I7887" s="97" t="str">
        <f>IF(H7887="","",VLOOKUP(H7887,BD!B$2:C$16,2,FALSE))</f>
        <v/>
      </c>
      <c r="J7887" s="98"/>
      <c r="K7887" s="135" t="str">
        <f t="shared" si="258"/>
        <v/>
      </c>
      <c r="L7887" s="99" t="str">
        <f t="shared" ca="1" si="259"/>
        <v>-</v>
      </c>
      <c r="M7887" s="93" t="str">
        <f>IF(E7887="","",VLOOKUP(E7887,[1]PROJECTES!$C$14:$Z$5000,21,FALSE))</f>
        <v/>
      </c>
      <c r="N7887" s="100"/>
      <c r="O7887" s="72" t="s">
        <v>229</v>
      </c>
      <c r="P7887" s="101"/>
      <c r="Q7887" s="132"/>
      <c r="R7887" s="102"/>
      <c r="S7887" s="91"/>
    </row>
    <row r="7888" spans="1:19" s="104" customFormat="1" ht="12.75" customHeight="1" x14ac:dyDescent="0.25">
      <c r="A7888" s="121"/>
      <c r="B7888" s="92" t="str">
        <f>IF(E7888="","",VLOOKUP(E7888,[1]PROJECTES!$C$14:$G$5000,2,FALSE))</f>
        <v/>
      </c>
      <c r="C7888" s="121"/>
      <c r="D7888" s="93" t="str">
        <f>IF(E7888="","",VLOOKUP(E7888,[1]PROJECTES!$C$14:$G$5000,5,FALSE))</f>
        <v/>
      </c>
      <c r="E7888" s="117"/>
      <c r="F7888" s="95"/>
      <c r="G7888" s="96" t="str">
        <f>IF(E7888="","",VLOOKUP(E7888,[1]PROJECTES!$C$14:$G$5000,4,FALSE))</f>
        <v/>
      </c>
      <c r="H7888" s="118"/>
      <c r="I7888" s="97" t="str">
        <f>IF(H7888="","",VLOOKUP(H7888,BD!B$2:C$16,2,FALSE))</f>
        <v/>
      </c>
      <c r="J7888" s="98"/>
      <c r="K7888" s="135" t="str">
        <f t="shared" si="258"/>
        <v/>
      </c>
      <c r="L7888" s="99" t="str">
        <f t="shared" ca="1" si="259"/>
        <v>-</v>
      </c>
      <c r="M7888" s="93" t="str">
        <f>IF(E7888="","",VLOOKUP(E7888,[1]PROJECTES!$C$14:$Z$5000,21,FALSE))</f>
        <v/>
      </c>
      <c r="N7888" s="100"/>
      <c r="O7888" s="72" t="s">
        <v>229</v>
      </c>
      <c r="P7888" s="101"/>
      <c r="Q7888" s="132"/>
      <c r="R7888" s="102"/>
      <c r="S7888" s="91"/>
    </row>
    <row r="7889" spans="1:19" s="104" customFormat="1" ht="12.75" customHeight="1" x14ac:dyDescent="0.25">
      <c r="A7889" s="121"/>
      <c r="B7889" s="92" t="str">
        <f>IF(E7889="","",VLOOKUP(E7889,[1]PROJECTES!$C$14:$G$5000,2,FALSE))</f>
        <v/>
      </c>
      <c r="C7889" s="121"/>
      <c r="D7889" s="93" t="str">
        <f>IF(E7889="","",VLOOKUP(E7889,[1]PROJECTES!$C$14:$G$5000,5,FALSE))</f>
        <v/>
      </c>
      <c r="E7889" s="117"/>
      <c r="F7889" s="95"/>
      <c r="G7889" s="96" t="str">
        <f>IF(E7889="","",VLOOKUP(E7889,[1]PROJECTES!$C$14:$G$5000,4,FALSE))</f>
        <v/>
      </c>
      <c r="H7889" s="118"/>
      <c r="I7889" s="97" t="str">
        <f>IF(H7889="","",VLOOKUP(H7889,BD!B$2:C$16,2,FALSE))</f>
        <v/>
      </c>
      <c r="J7889" s="98"/>
      <c r="K7889" s="135" t="str">
        <f t="shared" si="258"/>
        <v/>
      </c>
      <c r="L7889" s="99" t="str">
        <f t="shared" ca="1" si="259"/>
        <v>-</v>
      </c>
      <c r="M7889" s="93" t="str">
        <f>IF(E7889="","",VLOOKUP(E7889,[1]PROJECTES!$C$14:$Z$5000,21,FALSE))</f>
        <v/>
      </c>
      <c r="N7889" s="100"/>
      <c r="O7889" s="72" t="s">
        <v>229</v>
      </c>
      <c r="P7889" s="101"/>
      <c r="Q7889" s="132"/>
      <c r="R7889" s="102"/>
      <c r="S7889" s="91"/>
    </row>
    <row r="7890" spans="1:19" s="104" customFormat="1" ht="12.75" customHeight="1" x14ac:dyDescent="0.25">
      <c r="A7890" s="121"/>
      <c r="B7890" s="92" t="str">
        <f>IF(E7890="","",VLOOKUP(E7890,[1]PROJECTES!$C$14:$G$5000,2,FALSE))</f>
        <v/>
      </c>
      <c r="C7890" s="121"/>
      <c r="D7890" s="93" t="str">
        <f>IF(E7890="","",VLOOKUP(E7890,[1]PROJECTES!$C$14:$G$5000,5,FALSE))</f>
        <v/>
      </c>
      <c r="E7890" s="117"/>
      <c r="F7890" s="95"/>
      <c r="G7890" s="96" t="str">
        <f>IF(E7890="","",VLOOKUP(E7890,[1]PROJECTES!$C$14:$G$5000,4,FALSE))</f>
        <v/>
      </c>
      <c r="H7890" s="118"/>
      <c r="I7890" s="97" t="str">
        <f>IF(H7890="","",VLOOKUP(H7890,BD!B$2:C$16,2,FALSE))</f>
        <v/>
      </c>
      <c r="J7890" s="98"/>
      <c r="K7890" s="135" t="str">
        <f t="shared" si="258"/>
        <v/>
      </c>
      <c r="L7890" s="99" t="str">
        <f t="shared" ca="1" si="259"/>
        <v>-</v>
      </c>
      <c r="M7890" s="93" t="str">
        <f>IF(E7890="","",VLOOKUP(E7890,[1]PROJECTES!$C$14:$Z$5000,21,FALSE))</f>
        <v/>
      </c>
      <c r="N7890" s="100"/>
      <c r="O7890" s="72" t="s">
        <v>229</v>
      </c>
      <c r="P7890" s="101"/>
      <c r="Q7890" s="132"/>
      <c r="R7890" s="102"/>
      <c r="S7890" s="91"/>
    </row>
    <row r="7891" spans="1:19" s="104" customFormat="1" ht="12.75" customHeight="1" x14ac:dyDescent="0.25">
      <c r="A7891" s="121"/>
      <c r="B7891" s="92" t="str">
        <f>IF(E7891="","",VLOOKUP(E7891,[1]PROJECTES!$C$14:$G$5000,2,FALSE))</f>
        <v/>
      </c>
      <c r="C7891" s="121"/>
      <c r="D7891" s="93" t="str">
        <f>IF(E7891="","",VLOOKUP(E7891,[1]PROJECTES!$C$14:$G$5000,5,FALSE))</f>
        <v/>
      </c>
      <c r="E7891" s="117"/>
      <c r="F7891" s="95"/>
      <c r="G7891" s="96" t="str">
        <f>IF(E7891="","",VLOOKUP(E7891,[1]PROJECTES!$C$14:$G$5000,4,FALSE))</f>
        <v/>
      </c>
      <c r="H7891" s="118"/>
      <c r="I7891" s="97" t="str">
        <f>IF(H7891="","",VLOOKUP(H7891,BD!B$2:C$16,2,FALSE))</f>
        <v/>
      </c>
      <c r="J7891" s="98"/>
      <c r="K7891" s="135" t="str">
        <f t="shared" si="258"/>
        <v/>
      </c>
      <c r="L7891" s="99" t="str">
        <f t="shared" ca="1" si="259"/>
        <v>-</v>
      </c>
      <c r="M7891" s="93" t="str">
        <f>IF(E7891="","",VLOOKUP(E7891,[1]PROJECTES!$C$14:$Z$5000,21,FALSE))</f>
        <v/>
      </c>
      <c r="N7891" s="100"/>
      <c r="O7891" s="72" t="s">
        <v>229</v>
      </c>
      <c r="P7891" s="101"/>
      <c r="Q7891" s="132"/>
      <c r="R7891" s="102"/>
      <c r="S7891" s="91"/>
    </row>
    <row r="7892" spans="1:19" s="104" customFormat="1" ht="12.75" customHeight="1" x14ac:dyDescent="0.25">
      <c r="A7892" s="121"/>
      <c r="B7892" s="92" t="str">
        <f>IF(E7892="","",VLOOKUP(E7892,[1]PROJECTES!$C$14:$G$5000,2,FALSE))</f>
        <v/>
      </c>
      <c r="C7892" s="121"/>
      <c r="D7892" s="93" t="str">
        <f>IF(E7892="","",VLOOKUP(E7892,[1]PROJECTES!$C$14:$G$5000,5,FALSE))</f>
        <v/>
      </c>
      <c r="E7892" s="117"/>
      <c r="F7892" s="95"/>
      <c r="G7892" s="96" t="str">
        <f>IF(E7892="","",VLOOKUP(E7892,[1]PROJECTES!$C$14:$G$5000,4,FALSE))</f>
        <v/>
      </c>
      <c r="H7892" s="118"/>
      <c r="I7892" s="97" t="str">
        <f>IF(H7892="","",VLOOKUP(H7892,BD!B$2:C$16,2,FALSE))</f>
        <v/>
      </c>
      <c r="J7892" s="98"/>
      <c r="K7892" s="135" t="str">
        <f t="shared" si="258"/>
        <v/>
      </c>
      <c r="L7892" s="99" t="str">
        <f t="shared" ca="1" si="259"/>
        <v>-</v>
      </c>
      <c r="M7892" s="93" t="str">
        <f>IF(E7892="","",VLOOKUP(E7892,[1]PROJECTES!$C$14:$Z$5000,21,FALSE))</f>
        <v/>
      </c>
      <c r="N7892" s="100"/>
      <c r="O7892" s="72" t="s">
        <v>229</v>
      </c>
      <c r="P7892" s="101"/>
      <c r="Q7892" s="132"/>
      <c r="R7892" s="102"/>
      <c r="S7892" s="91"/>
    </row>
    <row r="7893" spans="1:19" s="104" customFormat="1" ht="12.75" customHeight="1" x14ac:dyDescent="0.25">
      <c r="A7893" s="121"/>
      <c r="B7893" s="92" t="str">
        <f>IF(E7893="","",VLOOKUP(E7893,[1]PROJECTES!$C$14:$G$5000,2,FALSE))</f>
        <v/>
      </c>
      <c r="C7893" s="121"/>
      <c r="D7893" s="93" t="str">
        <f>IF(E7893="","",VLOOKUP(E7893,[1]PROJECTES!$C$14:$G$5000,5,FALSE))</f>
        <v/>
      </c>
      <c r="E7893" s="117"/>
      <c r="F7893" s="95"/>
      <c r="G7893" s="96" t="str">
        <f>IF(E7893="","",VLOOKUP(E7893,[1]PROJECTES!$C$14:$G$5000,4,FALSE))</f>
        <v/>
      </c>
      <c r="H7893" s="118"/>
      <c r="I7893" s="97" t="str">
        <f>IF(H7893="","",VLOOKUP(H7893,BD!B$2:C$16,2,FALSE))</f>
        <v/>
      </c>
      <c r="J7893" s="98"/>
      <c r="K7893" s="135" t="str">
        <f t="shared" si="258"/>
        <v/>
      </c>
      <c r="L7893" s="99" t="str">
        <f t="shared" ca="1" si="259"/>
        <v>-</v>
      </c>
      <c r="M7893" s="93" t="str">
        <f>IF(E7893="","",VLOOKUP(E7893,[1]PROJECTES!$C$14:$Z$5000,21,FALSE))</f>
        <v/>
      </c>
      <c r="N7893" s="100"/>
      <c r="O7893" s="72" t="s">
        <v>229</v>
      </c>
      <c r="P7893" s="101"/>
      <c r="Q7893" s="132"/>
      <c r="R7893" s="102"/>
      <c r="S7893" s="91"/>
    </row>
    <row r="7894" spans="1:19" s="104" customFormat="1" ht="12.75" customHeight="1" x14ac:dyDescent="0.25">
      <c r="A7894" s="121"/>
      <c r="B7894" s="92" t="str">
        <f>IF(E7894="","",VLOOKUP(E7894,[1]PROJECTES!$C$14:$G$5000,2,FALSE))</f>
        <v/>
      </c>
      <c r="C7894" s="121"/>
      <c r="D7894" s="93" t="str">
        <f>IF(E7894="","",VLOOKUP(E7894,[1]PROJECTES!$C$14:$G$5000,5,FALSE))</f>
        <v/>
      </c>
      <c r="E7894" s="117"/>
      <c r="F7894" s="95"/>
      <c r="G7894" s="96" t="str">
        <f>IF(E7894="","",VLOOKUP(E7894,[1]PROJECTES!$C$14:$G$5000,4,FALSE))</f>
        <v/>
      </c>
      <c r="H7894" s="118"/>
      <c r="I7894" s="97" t="str">
        <f>IF(H7894="","",VLOOKUP(H7894,BD!B$2:C$16,2,FALSE))</f>
        <v/>
      </c>
      <c r="J7894" s="98"/>
      <c r="K7894" s="135" t="str">
        <f t="shared" si="258"/>
        <v/>
      </c>
      <c r="L7894" s="99" t="str">
        <f t="shared" ca="1" si="259"/>
        <v>-</v>
      </c>
      <c r="M7894" s="93" t="str">
        <f>IF(E7894="","",VLOOKUP(E7894,[1]PROJECTES!$C$14:$Z$5000,21,FALSE))</f>
        <v/>
      </c>
      <c r="N7894" s="100"/>
      <c r="O7894" s="72" t="s">
        <v>229</v>
      </c>
      <c r="P7894" s="101"/>
      <c r="Q7894" s="132"/>
      <c r="R7894" s="102"/>
      <c r="S7894" s="91"/>
    </row>
    <row r="7895" spans="1:19" s="104" customFormat="1" ht="12.75" customHeight="1" x14ac:dyDescent="0.25">
      <c r="A7895" s="121"/>
      <c r="B7895" s="92" t="str">
        <f>IF(E7895="","",VLOOKUP(E7895,[1]PROJECTES!$C$14:$G$5000,2,FALSE))</f>
        <v/>
      </c>
      <c r="C7895" s="121"/>
      <c r="D7895" s="93" t="str">
        <f>IF(E7895="","",VLOOKUP(E7895,[1]PROJECTES!$C$14:$G$5000,5,FALSE))</f>
        <v/>
      </c>
      <c r="E7895" s="117"/>
      <c r="F7895" s="95"/>
      <c r="G7895" s="96" t="str">
        <f>IF(E7895="","",VLOOKUP(E7895,[1]PROJECTES!$C$14:$G$5000,4,FALSE))</f>
        <v/>
      </c>
      <c r="H7895" s="118"/>
      <c r="I7895" s="97" t="str">
        <f>IF(H7895="","",VLOOKUP(H7895,BD!B$2:C$16,2,FALSE))</f>
        <v/>
      </c>
      <c r="J7895" s="98"/>
      <c r="K7895" s="135" t="str">
        <f t="shared" si="258"/>
        <v/>
      </c>
      <c r="L7895" s="99" t="str">
        <f t="shared" ca="1" si="259"/>
        <v>-</v>
      </c>
      <c r="M7895" s="93" t="str">
        <f>IF(E7895="","",VLOOKUP(E7895,[1]PROJECTES!$C$14:$Z$5000,21,FALSE))</f>
        <v/>
      </c>
      <c r="N7895" s="100"/>
      <c r="O7895" s="72" t="s">
        <v>229</v>
      </c>
      <c r="P7895" s="101"/>
      <c r="Q7895" s="132"/>
      <c r="R7895" s="102"/>
      <c r="S7895" s="91"/>
    </row>
    <row r="7896" spans="1:19" s="104" customFormat="1" ht="12.75" customHeight="1" x14ac:dyDescent="0.25">
      <c r="A7896" s="121"/>
      <c r="B7896" s="92" t="str">
        <f>IF(E7896="","",VLOOKUP(E7896,[1]PROJECTES!$C$14:$G$5000,2,FALSE))</f>
        <v/>
      </c>
      <c r="C7896" s="121"/>
      <c r="D7896" s="93" t="str">
        <f>IF(E7896="","",VLOOKUP(E7896,[1]PROJECTES!$C$14:$G$5000,5,FALSE))</f>
        <v/>
      </c>
      <c r="E7896" s="117"/>
      <c r="F7896" s="95"/>
      <c r="G7896" s="96" t="str">
        <f>IF(E7896="","",VLOOKUP(E7896,[1]PROJECTES!$C$14:$G$5000,4,FALSE))</f>
        <v/>
      </c>
      <c r="H7896" s="118"/>
      <c r="I7896" s="97" t="str">
        <f>IF(H7896="","",VLOOKUP(H7896,BD!B$2:C$16,2,FALSE))</f>
        <v/>
      </c>
      <c r="J7896" s="98"/>
      <c r="K7896" s="135" t="str">
        <f t="shared" si="258"/>
        <v/>
      </c>
      <c r="L7896" s="99" t="str">
        <f t="shared" ca="1" si="259"/>
        <v>-</v>
      </c>
      <c r="M7896" s="93" t="str">
        <f>IF(E7896="","",VLOOKUP(E7896,[1]PROJECTES!$C$14:$Z$5000,21,FALSE))</f>
        <v/>
      </c>
      <c r="N7896" s="100"/>
      <c r="O7896" s="72" t="s">
        <v>229</v>
      </c>
      <c r="P7896" s="101"/>
      <c r="Q7896" s="132"/>
      <c r="R7896" s="102"/>
      <c r="S7896" s="91"/>
    </row>
    <row r="7897" spans="1:19" s="104" customFormat="1" ht="12.75" customHeight="1" x14ac:dyDescent="0.25">
      <c r="A7897" s="121"/>
      <c r="B7897" s="92" t="str">
        <f>IF(E7897="","",VLOOKUP(E7897,[1]PROJECTES!$C$14:$G$5000,2,FALSE))</f>
        <v/>
      </c>
      <c r="C7897" s="121"/>
      <c r="D7897" s="93" t="str">
        <f>IF(E7897="","",VLOOKUP(E7897,[1]PROJECTES!$C$14:$G$5000,5,FALSE))</f>
        <v/>
      </c>
      <c r="E7897" s="117"/>
      <c r="F7897" s="95"/>
      <c r="G7897" s="96" t="str">
        <f>IF(E7897="","",VLOOKUP(E7897,[1]PROJECTES!$C$14:$G$5000,4,FALSE))</f>
        <v/>
      </c>
      <c r="H7897" s="118"/>
      <c r="I7897" s="97" t="str">
        <f>IF(H7897="","",VLOOKUP(H7897,BD!B$2:C$16,2,FALSE))</f>
        <v/>
      </c>
      <c r="J7897" s="98"/>
      <c r="K7897" s="135" t="str">
        <f t="shared" si="258"/>
        <v/>
      </c>
      <c r="L7897" s="99" t="str">
        <f t="shared" ca="1" si="259"/>
        <v>-</v>
      </c>
      <c r="M7897" s="93" t="str">
        <f>IF(E7897="","",VLOOKUP(E7897,[1]PROJECTES!$C$14:$Z$5000,21,FALSE))</f>
        <v/>
      </c>
      <c r="N7897" s="100"/>
      <c r="O7897" s="72" t="s">
        <v>229</v>
      </c>
      <c r="P7897" s="101"/>
      <c r="Q7897" s="132"/>
      <c r="R7897" s="102"/>
      <c r="S7897" s="91"/>
    </row>
    <row r="7898" spans="1:19" s="104" customFormat="1" ht="12.75" customHeight="1" x14ac:dyDescent="0.25">
      <c r="A7898" s="121"/>
      <c r="B7898" s="92" t="str">
        <f>IF(E7898="","",VLOOKUP(E7898,[1]PROJECTES!$C$14:$G$5000,2,FALSE))</f>
        <v/>
      </c>
      <c r="C7898" s="121"/>
      <c r="D7898" s="93" t="str">
        <f>IF(E7898="","",VLOOKUP(E7898,[1]PROJECTES!$C$14:$G$5000,5,FALSE))</f>
        <v/>
      </c>
      <c r="E7898" s="117"/>
      <c r="F7898" s="95"/>
      <c r="G7898" s="96" t="str">
        <f>IF(E7898="","",VLOOKUP(E7898,[1]PROJECTES!$C$14:$G$5000,4,FALSE))</f>
        <v/>
      </c>
      <c r="H7898" s="118"/>
      <c r="I7898" s="97" t="str">
        <f>IF(H7898="","",VLOOKUP(H7898,BD!B$2:C$16,2,FALSE))</f>
        <v/>
      </c>
      <c r="J7898" s="98"/>
      <c r="K7898" s="135" t="str">
        <f t="shared" si="258"/>
        <v/>
      </c>
      <c r="L7898" s="99" t="str">
        <f t="shared" ca="1" si="259"/>
        <v>-</v>
      </c>
      <c r="M7898" s="93" t="str">
        <f>IF(E7898="","",VLOOKUP(E7898,[1]PROJECTES!$C$14:$Z$5000,21,FALSE))</f>
        <v/>
      </c>
      <c r="N7898" s="100"/>
      <c r="O7898" s="72" t="s">
        <v>229</v>
      </c>
      <c r="P7898" s="101"/>
      <c r="Q7898" s="132"/>
      <c r="R7898" s="102"/>
      <c r="S7898" s="91"/>
    </row>
    <row r="7899" spans="1:19" s="104" customFormat="1" ht="12.75" customHeight="1" x14ac:dyDescent="0.25">
      <c r="A7899" s="121"/>
      <c r="B7899" s="92" t="str">
        <f>IF(E7899="","",VLOOKUP(E7899,[1]PROJECTES!$C$14:$G$5000,2,FALSE))</f>
        <v/>
      </c>
      <c r="C7899" s="121"/>
      <c r="D7899" s="93" t="str">
        <f>IF(E7899="","",VLOOKUP(E7899,[1]PROJECTES!$C$14:$G$5000,5,FALSE))</f>
        <v/>
      </c>
      <c r="E7899" s="117"/>
      <c r="F7899" s="95"/>
      <c r="G7899" s="96" t="str">
        <f>IF(E7899="","",VLOOKUP(E7899,[1]PROJECTES!$C$14:$G$5000,4,FALSE))</f>
        <v/>
      </c>
      <c r="H7899" s="118"/>
      <c r="I7899" s="97" t="str">
        <f>IF(H7899="","",VLOOKUP(H7899,BD!B$2:C$16,2,FALSE))</f>
        <v/>
      </c>
      <c r="J7899" s="98"/>
      <c r="K7899" s="135" t="str">
        <f t="shared" si="258"/>
        <v/>
      </c>
      <c r="L7899" s="99" t="str">
        <f t="shared" ca="1" si="259"/>
        <v>-</v>
      </c>
      <c r="M7899" s="93" t="str">
        <f>IF(E7899="","",VLOOKUP(E7899,[1]PROJECTES!$C$14:$Z$5000,21,FALSE))</f>
        <v/>
      </c>
      <c r="N7899" s="100"/>
      <c r="O7899" s="72" t="s">
        <v>229</v>
      </c>
      <c r="P7899" s="101"/>
      <c r="Q7899" s="132"/>
      <c r="R7899" s="102"/>
      <c r="S7899" s="91"/>
    </row>
    <row r="7900" spans="1:19" s="104" customFormat="1" ht="12.75" customHeight="1" x14ac:dyDescent="0.25">
      <c r="A7900" s="121"/>
      <c r="B7900" s="92" t="str">
        <f>IF(E7900="","",VLOOKUP(E7900,[1]PROJECTES!$C$14:$G$5000,2,FALSE))</f>
        <v/>
      </c>
      <c r="C7900" s="121"/>
      <c r="D7900" s="93" t="str">
        <f>IF(E7900="","",VLOOKUP(E7900,[1]PROJECTES!$C$14:$G$5000,5,FALSE))</f>
        <v/>
      </c>
      <c r="E7900" s="117"/>
      <c r="F7900" s="95"/>
      <c r="G7900" s="96" t="str">
        <f>IF(E7900="","",VLOOKUP(E7900,[1]PROJECTES!$C$14:$G$5000,4,FALSE))</f>
        <v/>
      </c>
      <c r="H7900" s="118"/>
      <c r="I7900" s="97" t="str">
        <f>IF(H7900="","",VLOOKUP(H7900,BD!B$2:C$16,2,FALSE))</f>
        <v/>
      </c>
      <c r="J7900" s="98"/>
      <c r="K7900" s="135" t="str">
        <f t="shared" si="258"/>
        <v/>
      </c>
      <c r="L7900" s="99" t="str">
        <f t="shared" ca="1" si="259"/>
        <v>-</v>
      </c>
      <c r="M7900" s="93" t="str">
        <f>IF(E7900="","",VLOOKUP(E7900,[1]PROJECTES!$C$14:$Z$5000,21,FALSE))</f>
        <v/>
      </c>
      <c r="N7900" s="100"/>
      <c r="O7900" s="72" t="s">
        <v>229</v>
      </c>
      <c r="P7900" s="101"/>
      <c r="Q7900" s="132"/>
      <c r="R7900" s="102"/>
      <c r="S7900" s="91"/>
    </row>
    <row r="7901" spans="1:19" s="104" customFormat="1" ht="12.75" customHeight="1" x14ac:dyDescent="0.25">
      <c r="A7901" s="121"/>
      <c r="B7901" s="92" t="str">
        <f>IF(E7901="","",VLOOKUP(E7901,[1]PROJECTES!$C$14:$G$5000,2,FALSE))</f>
        <v/>
      </c>
      <c r="C7901" s="121"/>
      <c r="D7901" s="93" t="str">
        <f>IF(E7901="","",VLOOKUP(E7901,[1]PROJECTES!$C$14:$G$5000,5,FALSE))</f>
        <v/>
      </c>
      <c r="E7901" s="117"/>
      <c r="F7901" s="95"/>
      <c r="G7901" s="96" t="str">
        <f>IF(E7901="","",VLOOKUP(E7901,[1]PROJECTES!$C$14:$G$5000,4,FALSE))</f>
        <v/>
      </c>
      <c r="H7901" s="118"/>
      <c r="I7901" s="97" t="str">
        <f>IF(H7901="","",VLOOKUP(H7901,BD!B$2:C$16,2,FALSE))</f>
        <v/>
      </c>
      <c r="J7901" s="98"/>
      <c r="K7901" s="135" t="str">
        <f t="shared" si="258"/>
        <v/>
      </c>
      <c r="L7901" s="99" t="str">
        <f t="shared" ca="1" si="259"/>
        <v>-</v>
      </c>
      <c r="M7901" s="93" t="str">
        <f>IF(E7901="","",VLOOKUP(E7901,[1]PROJECTES!$C$14:$Z$5000,21,FALSE))</f>
        <v/>
      </c>
      <c r="N7901" s="100"/>
      <c r="O7901" s="72" t="s">
        <v>229</v>
      </c>
      <c r="P7901" s="101"/>
      <c r="Q7901" s="132"/>
      <c r="R7901" s="102"/>
      <c r="S7901" s="91"/>
    </row>
    <row r="7902" spans="1:19" s="104" customFormat="1" ht="12.75" customHeight="1" x14ac:dyDescent="0.25">
      <c r="A7902" s="121"/>
      <c r="B7902" s="92" t="str">
        <f>IF(E7902="","",VLOOKUP(E7902,[1]PROJECTES!$C$14:$G$5000,2,FALSE))</f>
        <v/>
      </c>
      <c r="C7902" s="121"/>
      <c r="D7902" s="93" t="str">
        <f>IF(E7902="","",VLOOKUP(E7902,[1]PROJECTES!$C$14:$G$5000,5,FALSE))</f>
        <v/>
      </c>
      <c r="E7902" s="117"/>
      <c r="F7902" s="95"/>
      <c r="G7902" s="96" t="str">
        <f>IF(E7902="","",VLOOKUP(E7902,[1]PROJECTES!$C$14:$G$5000,4,FALSE))</f>
        <v/>
      </c>
      <c r="H7902" s="118"/>
      <c r="I7902" s="97" t="str">
        <f>IF(H7902="","",VLOOKUP(H7902,BD!B$2:C$16,2,FALSE))</f>
        <v/>
      </c>
      <c r="J7902" s="98"/>
      <c r="K7902" s="135" t="str">
        <f t="shared" si="258"/>
        <v/>
      </c>
      <c r="L7902" s="99" t="str">
        <f t="shared" ca="1" si="259"/>
        <v>-</v>
      </c>
      <c r="M7902" s="93" t="str">
        <f>IF(E7902="","",VLOOKUP(E7902,[1]PROJECTES!$C$14:$Z$5000,21,FALSE))</f>
        <v/>
      </c>
      <c r="N7902" s="100"/>
      <c r="O7902" s="72" t="s">
        <v>229</v>
      </c>
      <c r="P7902" s="101"/>
      <c r="Q7902" s="132"/>
      <c r="R7902" s="102"/>
      <c r="S7902" s="91"/>
    </row>
    <row r="7903" spans="1:19" s="104" customFormat="1" ht="12.75" customHeight="1" x14ac:dyDescent="0.25">
      <c r="A7903" s="121"/>
      <c r="B7903" s="92" t="str">
        <f>IF(E7903="","",VLOOKUP(E7903,[1]PROJECTES!$C$14:$G$5000,2,FALSE))</f>
        <v/>
      </c>
      <c r="C7903" s="121"/>
      <c r="D7903" s="93" t="str">
        <f>IF(E7903="","",VLOOKUP(E7903,[1]PROJECTES!$C$14:$G$5000,5,FALSE))</f>
        <v/>
      </c>
      <c r="E7903" s="117"/>
      <c r="F7903" s="95"/>
      <c r="G7903" s="96" t="str">
        <f>IF(E7903="","",VLOOKUP(E7903,[1]PROJECTES!$C$14:$G$5000,4,FALSE))</f>
        <v/>
      </c>
      <c r="H7903" s="118"/>
      <c r="I7903" s="97" t="str">
        <f>IF(H7903="","",VLOOKUP(H7903,BD!B$2:C$16,2,FALSE))</f>
        <v/>
      </c>
      <c r="J7903" s="98"/>
      <c r="K7903" s="135" t="str">
        <f t="shared" si="258"/>
        <v/>
      </c>
      <c r="L7903" s="99" t="str">
        <f t="shared" ca="1" si="259"/>
        <v>-</v>
      </c>
      <c r="M7903" s="93" t="str">
        <f>IF(E7903="","",VLOOKUP(E7903,[1]PROJECTES!$C$14:$Z$5000,21,FALSE))</f>
        <v/>
      </c>
      <c r="N7903" s="100"/>
      <c r="O7903" s="72" t="s">
        <v>229</v>
      </c>
      <c r="P7903" s="101"/>
      <c r="Q7903" s="132"/>
      <c r="R7903" s="102"/>
      <c r="S7903" s="91"/>
    </row>
    <row r="7904" spans="1:19" s="104" customFormat="1" ht="12.75" customHeight="1" x14ac:dyDescent="0.25">
      <c r="A7904" s="121"/>
      <c r="B7904" s="92" t="str">
        <f>IF(E7904="","",VLOOKUP(E7904,[1]PROJECTES!$C$14:$G$5000,2,FALSE))</f>
        <v/>
      </c>
      <c r="C7904" s="121"/>
      <c r="D7904" s="93" t="str">
        <f>IF(E7904="","",VLOOKUP(E7904,[1]PROJECTES!$C$14:$G$5000,5,FALSE))</f>
        <v/>
      </c>
      <c r="E7904" s="117"/>
      <c r="F7904" s="95"/>
      <c r="G7904" s="96" t="str">
        <f>IF(E7904="","",VLOOKUP(E7904,[1]PROJECTES!$C$14:$G$5000,4,FALSE))</f>
        <v/>
      </c>
      <c r="H7904" s="118"/>
      <c r="I7904" s="97" t="str">
        <f>IF(H7904="","",VLOOKUP(H7904,BD!B$2:C$16,2,FALSE))</f>
        <v/>
      </c>
      <c r="J7904" s="98"/>
      <c r="K7904" s="135" t="str">
        <f t="shared" si="258"/>
        <v/>
      </c>
      <c r="L7904" s="99" t="str">
        <f t="shared" ca="1" si="259"/>
        <v>-</v>
      </c>
      <c r="M7904" s="93" t="str">
        <f>IF(E7904="","",VLOOKUP(E7904,[1]PROJECTES!$C$14:$Z$5000,21,FALSE))</f>
        <v/>
      </c>
      <c r="N7904" s="100"/>
      <c r="O7904" s="72" t="s">
        <v>229</v>
      </c>
      <c r="P7904" s="101"/>
      <c r="Q7904" s="132"/>
      <c r="R7904" s="102"/>
      <c r="S7904" s="91"/>
    </row>
    <row r="7905" spans="1:19" s="104" customFormat="1" ht="12.75" customHeight="1" x14ac:dyDescent="0.25">
      <c r="A7905" s="121"/>
      <c r="B7905" s="92" t="str">
        <f>IF(E7905="","",VLOOKUP(E7905,[1]PROJECTES!$C$14:$G$5000,2,FALSE))</f>
        <v/>
      </c>
      <c r="C7905" s="121"/>
      <c r="D7905" s="93" t="str">
        <f>IF(E7905="","",VLOOKUP(E7905,[1]PROJECTES!$C$14:$G$5000,5,FALSE))</f>
        <v/>
      </c>
      <c r="E7905" s="117"/>
      <c r="F7905" s="95"/>
      <c r="G7905" s="96" t="str">
        <f>IF(E7905="","",VLOOKUP(E7905,[1]PROJECTES!$C$14:$G$5000,4,FALSE))</f>
        <v/>
      </c>
      <c r="H7905" s="118"/>
      <c r="I7905" s="97" t="str">
        <f>IF(H7905="","",VLOOKUP(H7905,BD!B$2:C$16,2,FALSE))</f>
        <v/>
      </c>
      <c r="J7905" s="98"/>
      <c r="K7905" s="135" t="str">
        <f t="shared" si="258"/>
        <v/>
      </c>
      <c r="L7905" s="99" t="str">
        <f t="shared" ca="1" si="259"/>
        <v>-</v>
      </c>
      <c r="M7905" s="93" t="str">
        <f>IF(E7905="","",VLOOKUP(E7905,[1]PROJECTES!$C$14:$Z$5000,21,FALSE))</f>
        <v/>
      </c>
      <c r="N7905" s="100"/>
      <c r="O7905" s="72" t="s">
        <v>229</v>
      </c>
      <c r="P7905" s="101"/>
      <c r="Q7905" s="132"/>
      <c r="R7905" s="102"/>
      <c r="S7905" s="91"/>
    </row>
    <row r="7906" spans="1:19" s="104" customFormat="1" ht="12.75" customHeight="1" x14ac:dyDescent="0.25">
      <c r="A7906" s="121"/>
      <c r="B7906" s="92" t="str">
        <f>IF(E7906="","",VLOOKUP(E7906,[1]PROJECTES!$C$14:$G$5000,2,FALSE))</f>
        <v/>
      </c>
      <c r="C7906" s="121"/>
      <c r="D7906" s="93" t="str">
        <f>IF(E7906="","",VLOOKUP(E7906,[1]PROJECTES!$C$14:$G$5000,5,FALSE))</f>
        <v/>
      </c>
      <c r="E7906" s="117"/>
      <c r="F7906" s="95"/>
      <c r="G7906" s="96" t="str">
        <f>IF(E7906="","",VLOOKUP(E7906,[1]PROJECTES!$C$14:$G$5000,4,FALSE))</f>
        <v/>
      </c>
      <c r="H7906" s="118"/>
      <c r="I7906" s="97" t="str">
        <f>IF(H7906="","",VLOOKUP(H7906,BD!B$2:C$16,2,FALSE))</f>
        <v/>
      </c>
      <c r="J7906" s="98"/>
      <c r="K7906" s="135" t="str">
        <f t="shared" si="258"/>
        <v/>
      </c>
      <c r="L7906" s="99" t="str">
        <f t="shared" ca="1" si="259"/>
        <v>-</v>
      </c>
      <c r="M7906" s="93" t="str">
        <f>IF(E7906="","",VLOOKUP(E7906,[1]PROJECTES!$C$14:$Z$5000,21,FALSE))</f>
        <v/>
      </c>
      <c r="N7906" s="100"/>
      <c r="O7906" s="72" t="s">
        <v>229</v>
      </c>
      <c r="P7906" s="101"/>
      <c r="Q7906" s="132"/>
      <c r="R7906" s="102"/>
      <c r="S7906" s="91"/>
    </row>
    <row r="7907" spans="1:19" s="104" customFormat="1" ht="12.75" customHeight="1" x14ac:dyDescent="0.25">
      <c r="A7907" s="121"/>
      <c r="B7907" s="92" t="str">
        <f>IF(E7907="","",VLOOKUP(E7907,[1]PROJECTES!$C$14:$G$5000,2,FALSE))</f>
        <v/>
      </c>
      <c r="C7907" s="121"/>
      <c r="D7907" s="93" t="str">
        <f>IF(E7907="","",VLOOKUP(E7907,[1]PROJECTES!$C$14:$G$5000,5,FALSE))</f>
        <v/>
      </c>
      <c r="E7907" s="117"/>
      <c r="F7907" s="95"/>
      <c r="G7907" s="96" t="str">
        <f>IF(E7907="","",VLOOKUP(E7907,[1]PROJECTES!$C$14:$G$5000,4,FALSE))</f>
        <v/>
      </c>
      <c r="H7907" s="118"/>
      <c r="I7907" s="97" t="str">
        <f>IF(H7907="","",VLOOKUP(H7907,BD!B$2:C$16,2,FALSE))</f>
        <v/>
      </c>
      <c r="J7907" s="98"/>
      <c r="K7907" s="135" t="str">
        <f t="shared" si="258"/>
        <v/>
      </c>
      <c r="L7907" s="99" t="str">
        <f t="shared" ca="1" si="259"/>
        <v>-</v>
      </c>
      <c r="M7907" s="93" t="str">
        <f>IF(E7907="","",VLOOKUP(E7907,[1]PROJECTES!$C$14:$Z$5000,21,FALSE))</f>
        <v/>
      </c>
      <c r="N7907" s="100"/>
      <c r="O7907" s="72" t="s">
        <v>229</v>
      </c>
      <c r="P7907" s="101"/>
      <c r="Q7907" s="132"/>
      <c r="R7907" s="102"/>
      <c r="S7907" s="91"/>
    </row>
    <row r="7908" spans="1:19" s="104" customFormat="1" ht="12.75" customHeight="1" x14ac:dyDescent="0.25">
      <c r="A7908" s="121"/>
      <c r="B7908" s="92" t="str">
        <f>IF(E7908="","",VLOOKUP(E7908,[1]PROJECTES!$C$14:$G$5000,2,FALSE))</f>
        <v/>
      </c>
      <c r="C7908" s="121"/>
      <c r="D7908" s="93" t="str">
        <f>IF(E7908="","",VLOOKUP(E7908,[1]PROJECTES!$C$14:$G$5000,5,FALSE))</f>
        <v/>
      </c>
      <c r="E7908" s="117"/>
      <c r="F7908" s="95"/>
      <c r="G7908" s="96" t="str">
        <f>IF(E7908="","",VLOOKUP(E7908,[1]PROJECTES!$C$14:$G$5000,4,FALSE))</f>
        <v/>
      </c>
      <c r="H7908" s="118"/>
      <c r="I7908" s="97" t="str">
        <f>IF(H7908="","",VLOOKUP(H7908,BD!B$2:C$16,2,FALSE))</f>
        <v/>
      </c>
      <c r="J7908" s="98"/>
      <c r="K7908" s="135" t="str">
        <f t="shared" si="258"/>
        <v/>
      </c>
      <c r="L7908" s="99" t="str">
        <f t="shared" ca="1" si="259"/>
        <v>-</v>
      </c>
      <c r="M7908" s="93" t="str">
        <f>IF(E7908="","",VLOOKUP(E7908,[1]PROJECTES!$C$14:$Z$5000,21,FALSE))</f>
        <v/>
      </c>
      <c r="N7908" s="100"/>
      <c r="O7908" s="72" t="s">
        <v>229</v>
      </c>
      <c r="P7908" s="101"/>
      <c r="Q7908" s="132"/>
      <c r="R7908" s="102"/>
      <c r="S7908" s="91"/>
    </row>
    <row r="7909" spans="1:19" s="104" customFormat="1" ht="12.75" customHeight="1" x14ac:dyDescent="0.25">
      <c r="A7909" s="121"/>
      <c r="B7909" s="92" t="str">
        <f>IF(E7909="","",VLOOKUP(E7909,[1]PROJECTES!$C$14:$G$5000,2,FALSE))</f>
        <v/>
      </c>
      <c r="C7909" s="121"/>
      <c r="D7909" s="93" t="str">
        <f>IF(E7909="","",VLOOKUP(E7909,[1]PROJECTES!$C$14:$G$5000,5,FALSE))</f>
        <v/>
      </c>
      <c r="E7909" s="117"/>
      <c r="F7909" s="95"/>
      <c r="G7909" s="96" t="str">
        <f>IF(E7909="","",VLOOKUP(E7909,[1]PROJECTES!$C$14:$G$5000,4,FALSE))</f>
        <v/>
      </c>
      <c r="H7909" s="118"/>
      <c r="I7909" s="97" t="str">
        <f>IF(H7909="","",VLOOKUP(H7909,BD!B$2:C$16,2,FALSE))</f>
        <v/>
      </c>
      <c r="J7909" s="98"/>
      <c r="K7909" s="135" t="str">
        <f t="shared" si="258"/>
        <v/>
      </c>
      <c r="L7909" s="99" t="str">
        <f t="shared" ca="1" si="259"/>
        <v>-</v>
      </c>
      <c r="M7909" s="93" t="str">
        <f>IF(E7909="","",VLOOKUP(E7909,[1]PROJECTES!$C$14:$Z$5000,21,FALSE))</f>
        <v/>
      </c>
      <c r="N7909" s="100"/>
      <c r="O7909" s="72" t="s">
        <v>229</v>
      </c>
      <c r="P7909" s="101"/>
      <c r="Q7909" s="132"/>
      <c r="R7909" s="102"/>
      <c r="S7909" s="91"/>
    </row>
    <row r="7910" spans="1:19" s="104" customFormat="1" ht="12.75" customHeight="1" x14ac:dyDescent="0.25">
      <c r="A7910" s="121"/>
      <c r="B7910" s="92" t="str">
        <f>IF(E7910="","",VLOOKUP(E7910,[1]PROJECTES!$C$14:$G$5000,2,FALSE))</f>
        <v/>
      </c>
      <c r="C7910" s="121"/>
      <c r="D7910" s="93" t="str">
        <f>IF(E7910="","",VLOOKUP(E7910,[1]PROJECTES!$C$14:$G$5000,5,FALSE))</f>
        <v/>
      </c>
      <c r="E7910" s="117"/>
      <c r="F7910" s="95"/>
      <c r="G7910" s="96" t="str">
        <f>IF(E7910="","",VLOOKUP(E7910,[1]PROJECTES!$C$14:$G$5000,4,FALSE))</f>
        <v/>
      </c>
      <c r="H7910" s="118"/>
      <c r="I7910" s="97" t="str">
        <f>IF(H7910="","",VLOOKUP(H7910,BD!B$2:C$16,2,FALSE))</f>
        <v/>
      </c>
      <c r="J7910" s="98"/>
      <c r="K7910" s="135" t="str">
        <f t="shared" si="258"/>
        <v/>
      </c>
      <c r="L7910" s="99" t="str">
        <f t="shared" ca="1" si="259"/>
        <v>-</v>
      </c>
      <c r="M7910" s="93" t="str">
        <f>IF(E7910="","",VLOOKUP(E7910,[1]PROJECTES!$C$14:$Z$5000,21,FALSE))</f>
        <v/>
      </c>
      <c r="N7910" s="100"/>
      <c r="O7910" s="72" t="s">
        <v>229</v>
      </c>
      <c r="P7910" s="101"/>
      <c r="Q7910" s="132"/>
      <c r="R7910" s="102"/>
      <c r="S7910" s="91"/>
    </row>
    <row r="7911" spans="1:19" s="104" customFormat="1" ht="12.75" customHeight="1" x14ac:dyDescent="0.25">
      <c r="A7911" s="121"/>
      <c r="B7911" s="92" t="str">
        <f>IF(E7911="","",VLOOKUP(E7911,[1]PROJECTES!$C$14:$G$5000,2,FALSE))</f>
        <v/>
      </c>
      <c r="C7911" s="121"/>
      <c r="D7911" s="93" t="str">
        <f>IF(E7911="","",VLOOKUP(E7911,[1]PROJECTES!$C$14:$G$5000,5,FALSE))</f>
        <v/>
      </c>
      <c r="E7911" s="117"/>
      <c r="F7911" s="95"/>
      <c r="G7911" s="96" t="str">
        <f>IF(E7911="","",VLOOKUP(E7911,[1]PROJECTES!$C$14:$G$5000,4,FALSE))</f>
        <v/>
      </c>
      <c r="H7911" s="118"/>
      <c r="I7911" s="97" t="str">
        <f>IF(H7911="","",VLOOKUP(H7911,BD!B$2:C$16,2,FALSE))</f>
        <v/>
      </c>
      <c r="J7911" s="98"/>
      <c r="K7911" s="135" t="str">
        <f t="shared" si="258"/>
        <v/>
      </c>
      <c r="L7911" s="99" t="str">
        <f t="shared" ca="1" si="259"/>
        <v>-</v>
      </c>
      <c r="M7911" s="93" t="str">
        <f>IF(E7911="","",VLOOKUP(E7911,[1]PROJECTES!$C$14:$Z$5000,21,FALSE))</f>
        <v/>
      </c>
      <c r="N7911" s="100"/>
      <c r="O7911" s="72" t="s">
        <v>229</v>
      </c>
      <c r="P7911" s="101"/>
      <c r="Q7911" s="132"/>
      <c r="R7911" s="102"/>
      <c r="S7911" s="91"/>
    </row>
    <row r="7912" spans="1:19" s="104" customFormat="1" ht="12.75" customHeight="1" x14ac:dyDescent="0.25">
      <c r="A7912" s="121"/>
      <c r="B7912" s="92" t="str">
        <f>IF(E7912="","",VLOOKUP(E7912,[1]PROJECTES!$C$14:$G$5000,2,FALSE))</f>
        <v/>
      </c>
      <c r="C7912" s="121"/>
      <c r="D7912" s="93" t="str">
        <f>IF(E7912="","",VLOOKUP(E7912,[1]PROJECTES!$C$14:$G$5000,5,FALSE))</f>
        <v/>
      </c>
      <c r="E7912" s="117"/>
      <c r="F7912" s="95"/>
      <c r="G7912" s="96" t="str">
        <f>IF(E7912="","",VLOOKUP(E7912,[1]PROJECTES!$C$14:$G$5000,4,FALSE))</f>
        <v/>
      </c>
      <c r="H7912" s="118"/>
      <c r="I7912" s="97" t="str">
        <f>IF(H7912="","",VLOOKUP(H7912,BD!B$2:C$16,2,FALSE))</f>
        <v/>
      </c>
      <c r="J7912" s="98"/>
      <c r="K7912" s="135" t="str">
        <f t="shared" si="258"/>
        <v/>
      </c>
      <c r="L7912" s="99" t="str">
        <f t="shared" ca="1" si="259"/>
        <v>-</v>
      </c>
      <c r="M7912" s="93" t="str">
        <f>IF(E7912="","",VLOOKUP(E7912,[1]PROJECTES!$C$14:$Z$5000,21,FALSE))</f>
        <v/>
      </c>
      <c r="N7912" s="100"/>
      <c r="O7912" s="72" t="s">
        <v>229</v>
      </c>
      <c r="P7912" s="101"/>
      <c r="Q7912" s="132"/>
      <c r="R7912" s="102"/>
      <c r="S7912" s="91"/>
    </row>
    <row r="7913" spans="1:19" s="104" customFormat="1" ht="12.75" customHeight="1" x14ac:dyDescent="0.25">
      <c r="A7913" s="121"/>
      <c r="B7913" s="92" t="str">
        <f>IF(E7913="","",VLOOKUP(E7913,[1]PROJECTES!$C$14:$G$5000,2,FALSE))</f>
        <v/>
      </c>
      <c r="C7913" s="121"/>
      <c r="D7913" s="93" t="str">
        <f>IF(E7913="","",VLOOKUP(E7913,[1]PROJECTES!$C$14:$G$5000,5,FALSE))</f>
        <v/>
      </c>
      <c r="E7913" s="117"/>
      <c r="F7913" s="95"/>
      <c r="G7913" s="96" t="str">
        <f>IF(E7913="","",VLOOKUP(E7913,[1]PROJECTES!$C$14:$G$5000,4,FALSE))</f>
        <v/>
      </c>
      <c r="H7913" s="118"/>
      <c r="I7913" s="97" t="str">
        <f>IF(H7913="","",VLOOKUP(H7913,BD!B$2:C$16,2,FALSE))</f>
        <v/>
      </c>
      <c r="J7913" s="98"/>
      <c r="K7913" s="135" t="str">
        <f t="shared" si="258"/>
        <v/>
      </c>
      <c r="L7913" s="99" t="str">
        <f t="shared" ca="1" si="259"/>
        <v>-</v>
      </c>
      <c r="M7913" s="93" t="str">
        <f>IF(E7913="","",VLOOKUP(E7913,[1]PROJECTES!$C$14:$Z$5000,21,FALSE))</f>
        <v/>
      </c>
      <c r="N7913" s="100"/>
      <c r="O7913" s="72" t="s">
        <v>229</v>
      </c>
      <c r="P7913" s="101"/>
      <c r="Q7913" s="132"/>
      <c r="R7913" s="102"/>
      <c r="S7913" s="91"/>
    </row>
    <row r="7914" spans="1:19" s="104" customFormat="1" ht="12.75" customHeight="1" x14ac:dyDescent="0.25">
      <c r="A7914" s="121"/>
      <c r="B7914" s="92" t="str">
        <f>IF(E7914="","",VLOOKUP(E7914,[1]PROJECTES!$C$14:$G$5000,2,FALSE))</f>
        <v/>
      </c>
      <c r="C7914" s="121"/>
      <c r="D7914" s="93" t="str">
        <f>IF(E7914="","",VLOOKUP(E7914,[1]PROJECTES!$C$14:$G$5000,5,FALSE))</f>
        <v/>
      </c>
      <c r="E7914" s="117"/>
      <c r="F7914" s="95"/>
      <c r="G7914" s="96" t="str">
        <f>IF(E7914="","",VLOOKUP(E7914,[1]PROJECTES!$C$14:$G$5000,4,FALSE))</f>
        <v/>
      </c>
      <c r="H7914" s="118"/>
      <c r="I7914" s="97" t="str">
        <f>IF(H7914="","",VLOOKUP(H7914,BD!B$2:C$16,2,FALSE))</f>
        <v/>
      </c>
      <c r="J7914" s="98"/>
      <c r="K7914" s="135" t="str">
        <f t="shared" si="258"/>
        <v/>
      </c>
      <c r="L7914" s="99" t="str">
        <f t="shared" ca="1" si="259"/>
        <v>-</v>
      </c>
      <c r="M7914" s="93" t="str">
        <f>IF(E7914="","",VLOOKUP(E7914,[1]PROJECTES!$C$14:$Z$5000,21,FALSE))</f>
        <v/>
      </c>
      <c r="N7914" s="100"/>
      <c r="O7914" s="72" t="s">
        <v>229</v>
      </c>
      <c r="P7914" s="101"/>
      <c r="Q7914" s="132"/>
      <c r="R7914" s="102"/>
      <c r="S7914" s="91"/>
    </row>
    <row r="7915" spans="1:19" s="104" customFormat="1" ht="12.75" customHeight="1" x14ac:dyDescent="0.25">
      <c r="A7915" s="121"/>
      <c r="B7915" s="92" t="str">
        <f>IF(E7915="","",VLOOKUP(E7915,[1]PROJECTES!$C$14:$G$5000,2,FALSE))</f>
        <v/>
      </c>
      <c r="C7915" s="121"/>
      <c r="D7915" s="93" t="str">
        <f>IF(E7915="","",VLOOKUP(E7915,[1]PROJECTES!$C$14:$G$5000,5,FALSE))</f>
        <v/>
      </c>
      <c r="E7915" s="117"/>
      <c r="F7915" s="95"/>
      <c r="G7915" s="96" t="str">
        <f>IF(E7915="","",VLOOKUP(E7915,[1]PROJECTES!$C$14:$G$5000,4,FALSE))</f>
        <v/>
      </c>
      <c r="H7915" s="118"/>
      <c r="I7915" s="97" t="str">
        <f>IF(H7915="","",VLOOKUP(H7915,BD!B$2:C$16,2,FALSE))</f>
        <v/>
      </c>
      <c r="J7915" s="98"/>
      <c r="K7915" s="135" t="str">
        <f t="shared" si="258"/>
        <v/>
      </c>
      <c r="L7915" s="99" t="str">
        <f t="shared" ca="1" si="259"/>
        <v>-</v>
      </c>
      <c r="M7915" s="93" t="str">
        <f>IF(E7915="","",VLOOKUP(E7915,[1]PROJECTES!$C$14:$Z$5000,21,FALSE))</f>
        <v/>
      </c>
      <c r="N7915" s="100"/>
      <c r="O7915" s="72" t="s">
        <v>229</v>
      </c>
      <c r="P7915" s="101"/>
      <c r="Q7915" s="132"/>
      <c r="R7915" s="102"/>
      <c r="S7915" s="91"/>
    </row>
    <row r="7916" spans="1:19" s="104" customFormat="1" ht="12.75" customHeight="1" x14ac:dyDescent="0.25">
      <c r="A7916" s="121"/>
      <c r="B7916" s="92" t="str">
        <f>IF(E7916="","",VLOOKUP(E7916,[1]PROJECTES!$C$14:$G$5000,2,FALSE))</f>
        <v/>
      </c>
      <c r="C7916" s="121"/>
      <c r="D7916" s="93" t="str">
        <f>IF(E7916="","",VLOOKUP(E7916,[1]PROJECTES!$C$14:$G$5000,5,FALSE))</f>
        <v/>
      </c>
      <c r="E7916" s="117"/>
      <c r="F7916" s="95"/>
      <c r="G7916" s="96" t="str">
        <f>IF(E7916="","",VLOOKUP(E7916,[1]PROJECTES!$C$14:$G$5000,4,FALSE))</f>
        <v/>
      </c>
      <c r="H7916" s="118"/>
      <c r="I7916" s="97" t="str">
        <f>IF(H7916="","",VLOOKUP(H7916,BD!B$2:C$16,2,FALSE))</f>
        <v/>
      </c>
      <c r="J7916" s="98"/>
      <c r="K7916" s="135" t="str">
        <f t="shared" ref="K7916:K7979" si="260">IF(J7916="","",WEEKNUM(J7916,2)-0)</f>
        <v/>
      </c>
      <c r="L7916" s="99" t="str">
        <f t="shared" ref="L7916:L7979" ca="1" si="261">IF(M7916="","-",IF(G7916="TA","-",+M7916-TODAY()))</f>
        <v>-</v>
      </c>
      <c r="M7916" s="93" t="str">
        <f>IF(E7916="","",VLOOKUP(E7916,[1]PROJECTES!$C$14:$Z$5000,21,FALSE))</f>
        <v/>
      </c>
      <c r="N7916" s="100"/>
      <c r="O7916" s="72" t="s">
        <v>229</v>
      </c>
      <c r="P7916" s="101"/>
      <c r="Q7916" s="132"/>
      <c r="R7916" s="102"/>
      <c r="S7916" s="91"/>
    </row>
    <row r="7917" spans="1:19" s="104" customFormat="1" ht="12.75" customHeight="1" x14ac:dyDescent="0.25">
      <c r="A7917" s="121"/>
      <c r="B7917" s="92" t="str">
        <f>IF(E7917="","",VLOOKUP(E7917,[1]PROJECTES!$C$14:$G$5000,2,FALSE))</f>
        <v/>
      </c>
      <c r="C7917" s="121"/>
      <c r="D7917" s="93" t="str">
        <f>IF(E7917="","",VLOOKUP(E7917,[1]PROJECTES!$C$14:$G$5000,5,FALSE))</f>
        <v/>
      </c>
      <c r="E7917" s="117"/>
      <c r="F7917" s="95"/>
      <c r="G7917" s="96" t="str">
        <f>IF(E7917="","",VLOOKUP(E7917,[1]PROJECTES!$C$14:$G$5000,4,FALSE))</f>
        <v/>
      </c>
      <c r="H7917" s="118"/>
      <c r="I7917" s="97" t="str">
        <f>IF(H7917="","",VLOOKUP(H7917,BD!B$2:C$16,2,FALSE))</f>
        <v/>
      </c>
      <c r="J7917" s="98"/>
      <c r="K7917" s="135" t="str">
        <f t="shared" si="260"/>
        <v/>
      </c>
      <c r="L7917" s="99" t="str">
        <f t="shared" ca="1" si="261"/>
        <v>-</v>
      </c>
      <c r="M7917" s="93" t="str">
        <f>IF(E7917="","",VLOOKUP(E7917,[1]PROJECTES!$C$14:$Z$5000,21,FALSE))</f>
        <v/>
      </c>
      <c r="N7917" s="100"/>
      <c r="O7917" s="72" t="s">
        <v>229</v>
      </c>
      <c r="P7917" s="101"/>
      <c r="Q7917" s="132"/>
      <c r="R7917" s="102"/>
      <c r="S7917" s="91"/>
    </row>
    <row r="7918" spans="1:19" s="104" customFormat="1" ht="12.75" customHeight="1" x14ac:dyDescent="0.25">
      <c r="A7918" s="121"/>
      <c r="B7918" s="92" t="str">
        <f>IF(E7918="","",VLOOKUP(E7918,[1]PROJECTES!$C$14:$G$5000,2,FALSE))</f>
        <v/>
      </c>
      <c r="C7918" s="121"/>
      <c r="D7918" s="93" t="str">
        <f>IF(E7918="","",VLOOKUP(E7918,[1]PROJECTES!$C$14:$G$5000,5,FALSE))</f>
        <v/>
      </c>
      <c r="E7918" s="117"/>
      <c r="F7918" s="95"/>
      <c r="G7918" s="96" t="str">
        <f>IF(E7918="","",VLOOKUP(E7918,[1]PROJECTES!$C$14:$G$5000,4,FALSE))</f>
        <v/>
      </c>
      <c r="H7918" s="118"/>
      <c r="I7918" s="97" t="str">
        <f>IF(H7918="","",VLOOKUP(H7918,BD!B$2:C$16,2,FALSE))</f>
        <v/>
      </c>
      <c r="J7918" s="98"/>
      <c r="K7918" s="135" t="str">
        <f t="shared" si="260"/>
        <v/>
      </c>
      <c r="L7918" s="99" t="str">
        <f t="shared" ca="1" si="261"/>
        <v>-</v>
      </c>
      <c r="M7918" s="93" t="str">
        <f>IF(E7918="","",VLOOKUP(E7918,[1]PROJECTES!$C$14:$Z$5000,21,FALSE))</f>
        <v/>
      </c>
      <c r="N7918" s="100"/>
      <c r="O7918" s="72" t="s">
        <v>229</v>
      </c>
      <c r="P7918" s="101"/>
      <c r="Q7918" s="132"/>
      <c r="R7918" s="102"/>
      <c r="S7918" s="91"/>
    </row>
    <row r="7919" spans="1:19" s="104" customFormat="1" ht="12.75" customHeight="1" x14ac:dyDescent="0.25">
      <c r="A7919" s="121"/>
      <c r="B7919" s="92" t="str">
        <f>IF(E7919="","",VLOOKUP(E7919,[1]PROJECTES!$C$14:$G$5000,2,FALSE))</f>
        <v/>
      </c>
      <c r="C7919" s="121"/>
      <c r="D7919" s="93" t="str">
        <f>IF(E7919="","",VLOOKUP(E7919,[1]PROJECTES!$C$14:$G$5000,5,FALSE))</f>
        <v/>
      </c>
      <c r="E7919" s="117"/>
      <c r="F7919" s="95"/>
      <c r="G7919" s="96" t="str">
        <f>IF(E7919="","",VLOOKUP(E7919,[1]PROJECTES!$C$14:$G$5000,4,FALSE))</f>
        <v/>
      </c>
      <c r="H7919" s="118"/>
      <c r="I7919" s="97" t="str">
        <f>IF(H7919="","",VLOOKUP(H7919,BD!B$2:C$16,2,FALSE))</f>
        <v/>
      </c>
      <c r="J7919" s="98"/>
      <c r="K7919" s="135" t="str">
        <f t="shared" si="260"/>
        <v/>
      </c>
      <c r="L7919" s="99" t="str">
        <f t="shared" ca="1" si="261"/>
        <v>-</v>
      </c>
      <c r="M7919" s="93" t="str">
        <f>IF(E7919="","",VLOOKUP(E7919,[1]PROJECTES!$C$14:$Z$5000,21,FALSE))</f>
        <v/>
      </c>
      <c r="N7919" s="100"/>
      <c r="O7919" s="72" t="s">
        <v>229</v>
      </c>
      <c r="P7919" s="101"/>
      <c r="Q7919" s="132"/>
      <c r="R7919" s="102"/>
      <c r="S7919" s="91"/>
    </row>
    <row r="7920" spans="1:19" s="104" customFormat="1" ht="12.75" customHeight="1" x14ac:dyDescent="0.25">
      <c r="A7920" s="121"/>
      <c r="B7920" s="92" t="str">
        <f>IF(E7920="","",VLOOKUP(E7920,[1]PROJECTES!$C$14:$G$5000,2,FALSE))</f>
        <v/>
      </c>
      <c r="C7920" s="121"/>
      <c r="D7920" s="93" t="str">
        <f>IF(E7920="","",VLOOKUP(E7920,[1]PROJECTES!$C$14:$G$5000,5,FALSE))</f>
        <v/>
      </c>
      <c r="E7920" s="117"/>
      <c r="F7920" s="95"/>
      <c r="G7920" s="96" t="str">
        <f>IF(E7920="","",VLOOKUP(E7920,[1]PROJECTES!$C$14:$G$5000,4,FALSE))</f>
        <v/>
      </c>
      <c r="H7920" s="118"/>
      <c r="I7920" s="97" t="str">
        <f>IF(H7920="","",VLOOKUP(H7920,BD!B$2:C$16,2,FALSE))</f>
        <v/>
      </c>
      <c r="J7920" s="98"/>
      <c r="K7920" s="135" t="str">
        <f t="shared" si="260"/>
        <v/>
      </c>
      <c r="L7920" s="99" t="str">
        <f t="shared" ca="1" si="261"/>
        <v>-</v>
      </c>
      <c r="M7920" s="93" t="str">
        <f>IF(E7920="","",VLOOKUP(E7920,[1]PROJECTES!$C$14:$Z$5000,21,FALSE))</f>
        <v/>
      </c>
      <c r="N7920" s="100"/>
      <c r="O7920" s="72" t="s">
        <v>229</v>
      </c>
      <c r="P7920" s="101"/>
      <c r="Q7920" s="132"/>
      <c r="R7920" s="102"/>
      <c r="S7920" s="91"/>
    </row>
    <row r="7921" spans="1:19" s="104" customFormat="1" ht="12.75" customHeight="1" x14ac:dyDescent="0.25">
      <c r="A7921" s="121"/>
      <c r="B7921" s="92" t="str">
        <f>IF(E7921="","",VLOOKUP(E7921,[1]PROJECTES!$C$14:$G$5000,2,FALSE))</f>
        <v/>
      </c>
      <c r="C7921" s="121"/>
      <c r="D7921" s="93" t="str">
        <f>IF(E7921="","",VLOOKUP(E7921,[1]PROJECTES!$C$14:$G$5000,5,FALSE))</f>
        <v/>
      </c>
      <c r="E7921" s="117"/>
      <c r="F7921" s="95"/>
      <c r="G7921" s="96" t="str">
        <f>IF(E7921="","",VLOOKUP(E7921,[1]PROJECTES!$C$14:$G$5000,4,FALSE))</f>
        <v/>
      </c>
      <c r="H7921" s="118"/>
      <c r="I7921" s="97" t="str">
        <f>IF(H7921="","",VLOOKUP(H7921,BD!B$2:C$16,2,FALSE))</f>
        <v/>
      </c>
      <c r="J7921" s="98"/>
      <c r="K7921" s="135" t="str">
        <f t="shared" si="260"/>
        <v/>
      </c>
      <c r="L7921" s="99" t="str">
        <f t="shared" ca="1" si="261"/>
        <v>-</v>
      </c>
      <c r="M7921" s="93" t="str">
        <f>IF(E7921="","",VLOOKUP(E7921,[1]PROJECTES!$C$14:$Z$5000,21,FALSE))</f>
        <v/>
      </c>
      <c r="N7921" s="100"/>
      <c r="O7921" s="72" t="s">
        <v>229</v>
      </c>
      <c r="P7921" s="101"/>
      <c r="Q7921" s="132"/>
      <c r="R7921" s="102"/>
      <c r="S7921" s="91"/>
    </row>
    <row r="7922" spans="1:19" s="104" customFormat="1" ht="12.75" customHeight="1" x14ac:dyDescent="0.25">
      <c r="A7922" s="121"/>
      <c r="B7922" s="92" t="str">
        <f>IF(E7922="","",VLOOKUP(E7922,[1]PROJECTES!$C$14:$G$5000,2,FALSE))</f>
        <v/>
      </c>
      <c r="C7922" s="121"/>
      <c r="D7922" s="93" t="str">
        <f>IF(E7922="","",VLOOKUP(E7922,[1]PROJECTES!$C$14:$G$5000,5,FALSE))</f>
        <v/>
      </c>
      <c r="E7922" s="117"/>
      <c r="F7922" s="95"/>
      <c r="G7922" s="96" t="str">
        <f>IF(E7922="","",VLOOKUP(E7922,[1]PROJECTES!$C$14:$G$5000,4,FALSE))</f>
        <v/>
      </c>
      <c r="H7922" s="118"/>
      <c r="I7922" s="97" t="str">
        <f>IF(H7922="","",VLOOKUP(H7922,BD!B$2:C$16,2,FALSE))</f>
        <v/>
      </c>
      <c r="J7922" s="98"/>
      <c r="K7922" s="135" t="str">
        <f t="shared" si="260"/>
        <v/>
      </c>
      <c r="L7922" s="99" t="str">
        <f t="shared" ca="1" si="261"/>
        <v>-</v>
      </c>
      <c r="M7922" s="93" t="str">
        <f>IF(E7922="","",VLOOKUP(E7922,[1]PROJECTES!$C$14:$Z$5000,21,FALSE))</f>
        <v/>
      </c>
      <c r="N7922" s="100"/>
      <c r="O7922" s="72" t="s">
        <v>229</v>
      </c>
      <c r="P7922" s="101"/>
      <c r="Q7922" s="132"/>
      <c r="R7922" s="102"/>
      <c r="S7922" s="91"/>
    </row>
    <row r="7923" spans="1:19" s="104" customFormat="1" ht="12.75" customHeight="1" x14ac:dyDescent="0.25">
      <c r="A7923" s="121"/>
      <c r="B7923" s="92" t="str">
        <f>IF(E7923="","",VLOOKUP(E7923,[1]PROJECTES!$C$14:$G$5000,2,FALSE))</f>
        <v/>
      </c>
      <c r="C7923" s="121"/>
      <c r="D7923" s="93" t="str">
        <f>IF(E7923="","",VLOOKUP(E7923,[1]PROJECTES!$C$14:$G$5000,5,FALSE))</f>
        <v/>
      </c>
      <c r="E7923" s="117"/>
      <c r="F7923" s="95"/>
      <c r="G7923" s="96" t="str">
        <f>IF(E7923="","",VLOOKUP(E7923,[1]PROJECTES!$C$14:$G$5000,4,FALSE))</f>
        <v/>
      </c>
      <c r="H7923" s="118"/>
      <c r="I7923" s="97" t="str">
        <f>IF(H7923="","",VLOOKUP(H7923,BD!B$2:C$16,2,FALSE))</f>
        <v/>
      </c>
      <c r="J7923" s="98"/>
      <c r="K7923" s="135" t="str">
        <f t="shared" si="260"/>
        <v/>
      </c>
      <c r="L7923" s="99" t="str">
        <f t="shared" ca="1" si="261"/>
        <v>-</v>
      </c>
      <c r="M7923" s="93" t="str">
        <f>IF(E7923="","",VLOOKUP(E7923,[1]PROJECTES!$C$14:$Z$5000,21,FALSE))</f>
        <v/>
      </c>
      <c r="N7923" s="100"/>
      <c r="O7923" s="72" t="s">
        <v>229</v>
      </c>
      <c r="P7923" s="101"/>
      <c r="Q7923" s="132"/>
      <c r="R7923" s="102"/>
      <c r="S7923" s="91"/>
    </row>
    <row r="7924" spans="1:19" s="104" customFormat="1" ht="12.75" customHeight="1" x14ac:dyDescent="0.25">
      <c r="A7924" s="121"/>
      <c r="B7924" s="92" t="str">
        <f>IF(E7924="","",VLOOKUP(E7924,[1]PROJECTES!$C$14:$G$5000,2,FALSE))</f>
        <v/>
      </c>
      <c r="C7924" s="121"/>
      <c r="D7924" s="93" t="str">
        <f>IF(E7924="","",VLOOKUP(E7924,[1]PROJECTES!$C$14:$G$5000,5,FALSE))</f>
        <v/>
      </c>
      <c r="E7924" s="117"/>
      <c r="F7924" s="95"/>
      <c r="G7924" s="96" t="str">
        <f>IF(E7924="","",VLOOKUP(E7924,[1]PROJECTES!$C$14:$G$5000,4,FALSE))</f>
        <v/>
      </c>
      <c r="H7924" s="118"/>
      <c r="I7924" s="97" t="str">
        <f>IF(H7924="","",VLOOKUP(H7924,BD!B$2:C$16,2,FALSE))</f>
        <v/>
      </c>
      <c r="J7924" s="98"/>
      <c r="K7924" s="135" t="str">
        <f t="shared" si="260"/>
        <v/>
      </c>
      <c r="L7924" s="99" t="str">
        <f t="shared" ca="1" si="261"/>
        <v>-</v>
      </c>
      <c r="M7924" s="93" t="str">
        <f>IF(E7924="","",VLOOKUP(E7924,[1]PROJECTES!$C$14:$Z$5000,21,FALSE))</f>
        <v/>
      </c>
      <c r="N7924" s="100"/>
      <c r="O7924" s="72" t="s">
        <v>229</v>
      </c>
      <c r="P7924" s="101"/>
      <c r="Q7924" s="132"/>
      <c r="R7924" s="102"/>
      <c r="S7924" s="91"/>
    </row>
    <row r="7925" spans="1:19" s="104" customFormat="1" ht="12.75" customHeight="1" x14ac:dyDescent="0.25">
      <c r="A7925" s="121"/>
      <c r="B7925" s="92" t="str">
        <f>IF(E7925="","",VLOOKUP(E7925,[1]PROJECTES!$C$14:$G$5000,2,FALSE))</f>
        <v/>
      </c>
      <c r="C7925" s="121"/>
      <c r="D7925" s="93" t="str">
        <f>IF(E7925="","",VLOOKUP(E7925,[1]PROJECTES!$C$14:$G$5000,5,FALSE))</f>
        <v/>
      </c>
      <c r="E7925" s="117"/>
      <c r="F7925" s="95"/>
      <c r="G7925" s="96" t="str">
        <f>IF(E7925="","",VLOOKUP(E7925,[1]PROJECTES!$C$14:$G$5000,4,FALSE))</f>
        <v/>
      </c>
      <c r="H7925" s="118"/>
      <c r="I7925" s="97" t="str">
        <f>IF(H7925="","",VLOOKUP(H7925,BD!B$2:C$16,2,FALSE))</f>
        <v/>
      </c>
      <c r="J7925" s="98"/>
      <c r="K7925" s="135" t="str">
        <f t="shared" si="260"/>
        <v/>
      </c>
      <c r="L7925" s="99" t="str">
        <f t="shared" ca="1" si="261"/>
        <v>-</v>
      </c>
      <c r="M7925" s="93" t="str">
        <f>IF(E7925="","",VLOOKUP(E7925,[1]PROJECTES!$C$14:$Z$5000,21,FALSE))</f>
        <v/>
      </c>
      <c r="N7925" s="100"/>
      <c r="O7925" s="72" t="s">
        <v>229</v>
      </c>
      <c r="P7925" s="101"/>
      <c r="Q7925" s="132"/>
      <c r="R7925" s="102"/>
      <c r="S7925" s="91"/>
    </row>
    <row r="7926" spans="1:19" s="104" customFormat="1" ht="12.75" customHeight="1" x14ac:dyDescent="0.25">
      <c r="A7926" s="121"/>
      <c r="B7926" s="92" t="str">
        <f>IF(E7926="","",VLOOKUP(E7926,[1]PROJECTES!$C$14:$G$5000,2,FALSE))</f>
        <v/>
      </c>
      <c r="C7926" s="121"/>
      <c r="D7926" s="93" t="str">
        <f>IF(E7926="","",VLOOKUP(E7926,[1]PROJECTES!$C$14:$G$5000,5,FALSE))</f>
        <v/>
      </c>
      <c r="E7926" s="117"/>
      <c r="F7926" s="95"/>
      <c r="G7926" s="96" t="str">
        <f>IF(E7926="","",VLOOKUP(E7926,[1]PROJECTES!$C$14:$G$5000,4,FALSE))</f>
        <v/>
      </c>
      <c r="H7926" s="118"/>
      <c r="I7926" s="97" t="str">
        <f>IF(H7926="","",VLOOKUP(H7926,BD!B$2:C$16,2,FALSE))</f>
        <v/>
      </c>
      <c r="J7926" s="98"/>
      <c r="K7926" s="135" t="str">
        <f t="shared" si="260"/>
        <v/>
      </c>
      <c r="L7926" s="99" t="str">
        <f t="shared" ca="1" si="261"/>
        <v>-</v>
      </c>
      <c r="M7926" s="93" t="str">
        <f>IF(E7926="","",VLOOKUP(E7926,[1]PROJECTES!$C$14:$Z$5000,21,FALSE))</f>
        <v/>
      </c>
      <c r="N7926" s="100"/>
      <c r="O7926" s="72" t="s">
        <v>229</v>
      </c>
      <c r="P7926" s="101"/>
      <c r="Q7926" s="132"/>
      <c r="R7926" s="102"/>
      <c r="S7926" s="91"/>
    </row>
    <row r="7927" spans="1:19" s="104" customFormat="1" ht="12.75" customHeight="1" x14ac:dyDescent="0.25">
      <c r="A7927" s="121"/>
      <c r="B7927" s="92" t="str">
        <f>IF(E7927="","",VLOOKUP(E7927,[1]PROJECTES!$C$14:$G$5000,2,FALSE))</f>
        <v/>
      </c>
      <c r="C7927" s="121"/>
      <c r="D7927" s="93" t="str">
        <f>IF(E7927="","",VLOOKUP(E7927,[1]PROJECTES!$C$14:$G$5000,5,FALSE))</f>
        <v/>
      </c>
      <c r="E7927" s="117"/>
      <c r="F7927" s="95"/>
      <c r="G7927" s="96" t="str">
        <f>IF(E7927="","",VLOOKUP(E7927,[1]PROJECTES!$C$14:$G$5000,4,FALSE))</f>
        <v/>
      </c>
      <c r="H7927" s="118"/>
      <c r="I7927" s="97" t="str">
        <f>IF(H7927="","",VLOOKUP(H7927,BD!B$2:C$16,2,FALSE))</f>
        <v/>
      </c>
      <c r="J7927" s="98"/>
      <c r="K7927" s="135" t="str">
        <f t="shared" si="260"/>
        <v/>
      </c>
      <c r="L7927" s="99" t="str">
        <f t="shared" ca="1" si="261"/>
        <v>-</v>
      </c>
      <c r="M7927" s="93" t="str">
        <f>IF(E7927="","",VLOOKUP(E7927,[1]PROJECTES!$C$14:$Z$5000,21,FALSE))</f>
        <v/>
      </c>
      <c r="N7927" s="100"/>
      <c r="O7927" s="72" t="s">
        <v>229</v>
      </c>
      <c r="P7927" s="101"/>
      <c r="Q7927" s="132"/>
      <c r="R7927" s="102"/>
      <c r="S7927" s="91"/>
    </row>
    <row r="7928" spans="1:19" s="104" customFormat="1" ht="12.75" customHeight="1" x14ac:dyDescent="0.25">
      <c r="A7928" s="121"/>
      <c r="B7928" s="92" t="str">
        <f>IF(E7928="","",VLOOKUP(E7928,[1]PROJECTES!$C$14:$G$5000,2,FALSE))</f>
        <v/>
      </c>
      <c r="C7928" s="121"/>
      <c r="D7928" s="93" t="str">
        <f>IF(E7928="","",VLOOKUP(E7928,[1]PROJECTES!$C$14:$G$5000,5,FALSE))</f>
        <v/>
      </c>
      <c r="E7928" s="117"/>
      <c r="F7928" s="95"/>
      <c r="G7928" s="96" t="str">
        <f>IF(E7928="","",VLOOKUP(E7928,[1]PROJECTES!$C$14:$G$5000,4,FALSE))</f>
        <v/>
      </c>
      <c r="H7928" s="118"/>
      <c r="I7928" s="97" t="str">
        <f>IF(H7928="","",VLOOKUP(H7928,BD!B$2:C$16,2,FALSE))</f>
        <v/>
      </c>
      <c r="J7928" s="98"/>
      <c r="K7928" s="135" t="str">
        <f t="shared" si="260"/>
        <v/>
      </c>
      <c r="L7928" s="99" t="str">
        <f t="shared" ca="1" si="261"/>
        <v>-</v>
      </c>
      <c r="M7928" s="93" t="str">
        <f>IF(E7928="","",VLOOKUP(E7928,[1]PROJECTES!$C$14:$Z$5000,21,FALSE))</f>
        <v/>
      </c>
      <c r="N7928" s="100"/>
      <c r="O7928" s="72" t="s">
        <v>229</v>
      </c>
      <c r="P7928" s="101"/>
      <c r="Q7928" s="132"/>
      <c r="R7928" s="102"/>
      <c r="S7928" s="91"/>
    </row>
    <row r="7929" spans="1:19" s="104" customFormat="1" ht="12.75" customHeight="1" x14ac:dyDescent="0.25">
      <c r="A7929" s="121"/>
      <c r="B7929" s="92" t="str">
        <f>IF(E7929="","",VLOOKUP(E7929,[1]PROJECTES!$C$14:$G$5000,2,FALSE))</f>
        <v/>
      </c>
      <c r="C7929" s="121"/>
      <c r="D7929" s="93" t="str">
        <f>IF(E7929="","",VLOOKUP(E7929,[1]PROJECTES!$C$14:$G$5000,5,FALSE))</f>
        <v/>
      </c>
      <c r="E7929" s="117"/>
      <c r="F7929" s="95"/>
      <c r="G7929" s="96" t="str">
        <f>IF(E7929="","",VLOOKUP(E7929,[1]PROJECTES!$C$14:$G$5000,4,FALSE))</f>
        <v/>
      </c>
      <c r="H7929" s="118"/>
      <c r="I7929" s="97" t="str">
        <f>IF(H7929="","",VLOOKUP(H7929,BD!B$2:C$16,2,FALSE))</f>
        <v/>
      </c>
      <c r="J7929" s="98"/>
      <c r="K7929" s="135" t="str">
        <f t="shared" si="260"/>
        <v/>
      </c>
      <c r="L7929" s="99" t="str">
        <f t="shared" ca="1" si="261"/>
        <v>-</v>
      </c>
      <c r="M7929" s="93" t="str">
        <f>IF(E7929="","",VLOOKUP(E7929,[1]PROJECTES!$C$14:$Z$5000,21,FALSE))</f>
        <v/>
      </c>
      <c r="N7929" s="100"/>
      <c r="O7929" s="72" t="s">
        <v>229</v>
      </c>
      <c r="P7929" s="101"/>
      <c r="Q7929" s="132"/>
      <c r="R7929" s="102"/>
      <c r="S7929" s="91"/>
    </row>
    <row r="7930" spans="1:19" s="104" customFormat="1" ht="12.75" customHeight="1" x14ac:dyDescent="0.25">
      <c r="A7930" s="121"/>
      <c r="B7930" s="92" t="str">
        <f>IF(E7930="","",VLOOKUP(E7930,[1]PROJECTES!$C$14:$G$5000,2,FALSE))</f>
        <v/>
      </c>
      <c r="C7930" s="121"/>
      <c r="D7930" s="93" t="str">
        <f>IF(E7930="","",VLOOKUP(E7930,[1]PROJECTES!$C$14:$G$5000,5,FALSE))</f>
        <v/>
      </c>
      <c r="E7930" s="117"/>
      <c r="F7930" s="95"/>
      <c r="G7930" s="96" t="str">
        <f>IF(E7930="","",VLOOKUP(E7930,[1]PROJECTES!$C$14:$G$5000,4,FALSE))</f>
        <v/>
      </c>
      <c r="H7930" s="118"/>
      <c r="I7930" s="97" t="str">
        <f>IF(H7930="","",VLOOKUP(H7930,BD!B$2:C$16,2,FALSE))</f>
        <v/>
      </c>
      <c r="J7930" s="98"/>
      <c r="K7930" s="135" t="str">
        <f t="shared" si="260"/>
        <v/>
      </c>
      <c r="L7930" s="99" t="str">
        <f t="shared" ca="1" si="261"/>
        <v>-</v>
      </c>
      <c r="M7930" s="93" t="str">
        <f>IF(E7930="","",VLOOKUP(E7930,[1]PROJECTES!$C$14:$Z$5000,21,FALSE))</f>
        <v/>
      </c>
      <c r="N7930" s="100"/>
      <c r="O7930" s="72" t="s">
        <v>229</v>
      </c>
      <c r="P7930" s="101"/>
      <c r="Q7930" s="132"/>
      <c r="R7930" s="102"/>
      <c r="S7930" s="91"/>
    </row>
    <row r="7931" spans="1:19" s="104" customFormat="1" ht="12.75" customHeight="1" x14ac:dyDescent="0.25">
      <c r="A7931" s="121"/>
      <c r="B7931" s="92" t="str">
        <f>IF(E7931="","",VLOOKUP(E7931,[1]PROJECTES!$C$14:$G$5000,2,FALSE))</f>
        <v/>
      </c>
      <c r="C7931" s="121"/>
      <c r="D7931" s="93" t="str">
        <f>IF(E7931="","",VLOOKUP(E7931,[1]PROJECTES!$C$14:$G$5000,5,FALSE))</f>
        <v/>
      </c>
      <c r="E7931" s="117"/>
      <c r="F7931" s="95"/>
      <c r="G7931" s="96" t="str">
        <f>IF(E7931="","",VLOOKUP(E7931,[1]PROJECTES!$C$14:$G$5000,4,FALSE))</f>
        <v/>
      </c>
      <c r="H7931" s="118"/>
      <c r="I7931" s="97" t="str">
        <f>IF(H7931="","",VLOOKUP(H7931,BD!B$2:C$16,2,FALSE))</f>
        <v/>
      </c>
      <c r="J7931" s="98"/>
      <c r="K7931" s="135" t="str">
        <f t="shared" si="260"/>
        <v/>
      </c>
      <c r="L7931" s="99" t="str">
        <f t="shared" ca="1" si="261"/>
        <v>-</v>
      </c>
      <c r="M7931" s="93" t="str">
        <f>IF(E7931="","",VLOOKUP(E7931,[1]PROJECTES!$C$14:$Z$5000,21,FALSE))</f>
        <v/>
      </c>
      <c r="N7931" s="100"/>
      <c r="O7931" s="72" t="s">
        <v>229</v>
      </c>
      <c r="P7931" s="101"/>
      <c r="Q7931" s="132"/>
      <c r="R7931" s="102"/>
      <c r="S7931" s="91"/>
    </row>
    <row r="7932" spans="1:19" s="104" customFormat="1" ht="12.75" customHeight="1" x14ac:dyDescent="0.25">
      <c r="A7932" s="121"/>
      <c r="B7932" s="92" t="str">
        <f>IF(E7932="","",VLOOKUP(E7932,[1]PROJECTES!$C$14:$G$5000,2,FALSE))</f>
        <v/>
      </c>
      <c r="C7932" s="121"/>
      <c r="D7932" s="93" t="str">
        <f>IF(E7932="","",VLOOKUP(E7932,[1]PROJECTES!$C$14:$G$5000,5,FALSE))</f>
        <v/>
      </c>
      <c r="E7932" s="117"/>
      <c r="F7932" s="95"/>
      <c r="G7932" s="96" t="str">
        <f>IF(E7932="","",VLOOKUP(E7932,[1]PROJECTES!$C$14:$G$5000,4,FALSE))</f>
        <v/>
      </c>
      <c r="H7932" s="118"/>
      <c r="I7932" s="97" t="str">
        <f>IF(H7932="","",VLOOKUP(H7932,BD!B$2:C$16,2,FALSE))</f>
        <v/>
      </c>
      <c r="J7932" s="98"/>
      <c r="K7932" s="135" t="str">
        <f t="shared" si="260"/>
        <v/>
      </c>
      <c r="L7932" s="99" t="str">
        <f t="shared" ca="1" si="261"/>
        <v>-</v>
      </c>
      <c r="M7932" s="93" t="str">
        <f>IF(E7932="","",VLOOKUP(E7932,[1]PROJECTES!$C$14:$Z$5000,21,FALSE))</f>
        <v/>
      </c>
      <c r="N7932" s="100"/>
      <c r="O7932" s="72" t="s">
        <v>229</v>
      </c>
      <c r="P7932" s="101"/>
      <c r="Q7932" s="132"/>
      <c r="R7932" s="102"/>
      <c r="S7932" s="91"/>
    </row>
    <row r="7933" spans="1:19" s="104" customFormat="1" ht="12.75" customHeight="1" x14ac:dyDescent="0.25">
      <c r="A7933" s="121"/>
      <c r="B7933" s="92" t="str">
        <f>IF(E7933="","",VLOOKUP(E7933,[1]PROJECTES!$C$14:$G$5000,2,FALSE))</f>
        <v/>
      </c>
      <c r="C7933" s="121"/>
      <c r="D7933" s="93" t="str">
        <f>IF(E7933="","",VLOOKUP(E7933,[1]PROJECTES!$C$14:$G$5000,5,FALSE))</f>
        <v/>
      </c>
      <c r="E7933" s="117"/>
      <c r="F7933" s="95"/>
      <c r="G7933" s="96" t="str">
        <f>IF(E7933="","",VLOOKUP(E7933,[1]PROJECTES!$C$14:$G$5000,4,FALSE))</f>
        <v/>
      </c>
      <c r="H7933" s="118"/>
      <c r="I7933" s="97" t="str">
        <f>IF(H7933="","",VLOOKUP(H7933,BD!B$2:C$16,2,FALSE))</f>
        <v/>
      </c>
      <c r="J7933" s="98"/>
      <c r="K7933" s="135" t="str">
        <f t="shared" si="260"/>
        <v/>
      </c>
      <c r="L7933" s="99" t="str">
        <f t="shared" ca="1" si="261"/>
        <v>-</v>
      </c>
      <c r="M7933" s="93" t="str">
        <f>IF(E7933="","",VLOOKUP(E7933,[1]PROJECTES!$C$14:$Z$5000,21,FALSE))</f>
        <v/>
      </c>
      <c r="N7933" s="100"/>
      <c r="O7933" s="72" t="s">
        <v>229</v>
      </c>
      <c r="P7933" s="101"/>
      <c r="Q7933" s="132"/>
      <c r="R7933" s="102"/>
      <c r="S7933" s="91"/>
    </row>
    <row r="7934" spans="1:19" s="104" customFormat="1" ht="12.75" customHeight="1" x14ac:dyDescent="0.25">
      <c r="A7934" s="121"/>
      <c r="B7934" s="92" t="str">
        <f>IF(E7934="","",VLOOKUP(E7934,[1]PROJECTES!$C$14:$G$5000,2,FALSE))</f>
        <v/>
      </c>
      <c r="C7934" s="121"/>
      <c r="D7934" s="93" t="str">
        <f>IF(E7934="","",VLOOKUP(E7934,[1]PROJECTES!$C$14:$G$5000,5,FALSE))</f>
        <v/>
      </c>
      <c r="E7934" s="117"/>
      <c r="F7934" s="95"/>
      <c r="G7934" s="96" t="str">
        <f>IF(E7934="","",VLOOKUP(E7934,[1]PROJECTES!$C$14:$G$5000,4,FALSE))</f>
        <v/>
      </c>
      <c r="H7934" s="118"/>
      <c r="I7934" s="97" t="str">
        <f>IF(H7934="","",VLOOKUP(H7934,BD!B$2:C$16,2,FALSE))</f>
        <v/>
      </c>
      <c r="J7934" s="98"/>
      <c r="K7934" s="135" t="str">
        <f t="shared" si="260"/>
        <v/>
      </c>
      <c r="L7934" s="99" t="str">
        <f t="shared" ca="1" si="261"/>
        <v>-</v>
      </c>
      <c r="M7934" s="93" t="str">
        <f>IF(E7934="","",VLOOKUP(E7934,[1]PROJECTES!$C$14:$Z$5000,21,FALSE))</f>
        <v/>
      </c>
      <c r="N7934" s="100"/>
      <c r="O7934" s="72" t="s">
        <v>229</v>
      </c>
      <c r="P7934" s="101"/>
      <c r="Q7934" s="132"/>
      <c r="R7934" s="102"/>
      <c r="S7934" s="91"/>
    </row>
    <row r="7935" spans="1:19" s="104" customFormat="1" ht="12.75" customHeight="1" x14ac:dyDescent="0.25">
      <c r="A7935" s="121"/>
      <c r="B7935" s="92" t="str">
        <f>IF(E7935="","",VLOOKUP(E7935,[1]PROJECTES!$C$14:$G$5000,2,FALSE))</f>
        <v/>
      </c>
      <c r="C7935" s="121"/>
      <c r="D7935" s="93" t="str">
        <f>IF(E7935="","",VLOOKUP(E7935,[1]PROJECTES!$C$14:$G$5000,5,FALSE))</f>
        <v/>
      </c>
      <c r="E7935" s="117"/>
      <c r="F7935" s="95"/>
      <c r="G7935" s="96" t="str">
        <f>IF(E7935="","",VLOOKUP(E7935,[1]PROJECTES!$C$14:$G$5000,4,FALSE))</f>
        <v/>
      </c>
      <c r="H7935" s="118"/>
      <c r="I7935" s="97" t="str">
        <f>IF(H7935="","",VLOOKUP(H7935,BD!B$2:C$16,2,FALSE))</f>
        <v/>
      </c>
      <c r="J7935" s="98"/>
      <c r="K7935" s="135" t="str">
        <f t="shared" si="260"/>
        <v/>
      </c>
      <c r="L7935" s="99" t="str">
        <f t="shared" ca="1" si="261"/>
        <v>-</v>
      </c>
      <c r="M7935" s="93" t="str">
        <f>IF(E7935="","",VLOOKUP(E7935,[1]PROJECTES!$C$14:$Z$5000,21,FALSE))</f>
        <v/>
      </c>
      <c r="N7935" s="100"/>
      <c r="O7935" s="72" t="s">
        <v>229</v>
      </c>
      <c r="P7935" s="101"/>
      <c r="Q7935" s="132"/>
      <c r="R7935" s="102"/>
      <c r="S7935" s="91"/>
    </row>
    <row r="7936" spans="1:19" s="104" customFormat="1" ht="12.75" customHeight="1" x14ac:dyDescent="0.25">
      <c r="A7936" s="121"/>
      <c r="B7936" s="92" t="str">
        <f>IF(E7936="","",VLOOKUP(E7936,[1]PROJECTES!$C$14:$G$5000,2,FALSE))</f>
        <v/>
      </c>
      <c r="C7936" s="121"/>
      <c r="D7936" s="93" t="str">
        <f>IF(E7936="","",VLOOKUP(E7936,[1]PROJECTES!$C$14:$G$5000,5,FALSE))</f>
        <v/>
      </c>
      <c r="E7936" s="117"/>
      <c r="F7936" s="95"/>
      <c r="G7936" s="96" t="str">
        <f>IF(E7936="","",VLOOKUP(E7936,[1]PROJECTES!$C$14:$G$5000,4,FALSE))</f>
        <v/>
      </c>
      <c r="H7936" s="118"/>
      <c r="I7936" s="97" t="str">
        <f>IF(H7936="","",VLOOKUP(H7936,BD!B$2:C$16,2,FALSE))</f>
        <v/>
      </c>
      <c r="J7936" s="98"/>
      <c r="K7936" s="135" t="str">
        <f t="shared" si="260"/>
        <v/>
      </c>
      <c r="L7936" s="99" t="str">
        <f t="shared" ca="1" si="261"/>
        <v>-</v>
      </c>
      <c r="M7936" s="93" t="str">
        <f>IF(E7936="","",VLOOKUP(E7936,[1]PROJECTES!$C$14:$Z$5000,21,FALSE))</f>
        <v/>
      </c>
      <c r="N7936" s="100"/>
      <c r="O7936" s="72" t="s">
        <v>229</v>
      </c>
      <c r="P7936" s="101"/>
      <c r="Q7936" s="132"/>
      <c r="R7936" s="102"/>
      <c r="S7936" s="91"/>
    </row>
    <row r="7937" spans="1:19" s="104" customFormat="1" ht="12.75" customHeight="1" x14ac:dyDescent="0.25">
      <c r="A7937" s="121"/>
      <c r="B7937" s="92" t="str">
        <f>IF(E7937="","",VLOOKUP(E7937,[1]PROJECTES!$C$14:$G$5000,2,FALSE))</f>
        <v/>
      </c>
      <c r="C7937" s="121"/>
      <c r="D7937" s="93" t="str">
        <f>IF(E7937="","",VLOOKUP(E7937,[1]PROJECTES!$C$14:$G$5000,5,FALSE))</f>
        <v/>
      </c>
      <c r="E7937" s="117"/>
      <c r="F7937" s="95"/>
      <c r="G7937" s="96" t="str">
        <f>IF(E7937="","",VLOOKUP(E7937,[1]PROJECTES!$C$14:$G$5000,4,FALSE))</f>
        <v/>
      </c>
      <c r="H7937" s="118"/>
      <c r="I7937" s="97" t="str">
        <f>IF(H7937="","",VLOOKUP(H7937,BD!B$2:C$16,2,FALSE))</f>
        <v/>
      </c>
      <c r="J7937" s="98"/>
      <c r="K7937" s="135" t="str">
        <f t="shared" si="260"/>
        <v/>
      </c>
      <c r="L7937" s="99" t="str">
        <f t="shared" ca="1" si="261"/>
        <v>-</v>
      </c>
      <c r="M7937" s="93" t="str">
        <f>IF(E7937="","",VLOOKUP(E7937,[1]PROJECTES!$C$14:$Z$5000,21,FALSE))</f>
        <v/>
      </c>
      <c r="N7937" s="100"/>
      <c r="O7937" s="72" t="s">
        <v>229</v>
      </c>
      <c r="P7937" s="101"/>
      <c r="Q7937" s="132"/>
      <c r="R7937" s="102"/>
      <c r="S7937" s="91"/>
    </row>
    <row r="7938" spans="1:19" s="104" customFormat="1" ht="12.75" customHeight="1" x14ac:dyDescent="0.25">
      <c r="A7938" s="121"/>
      <c r="B7938" s="92" t="str">
        <f>IF(E7938="","",VLOOKUP(E7938,[1]PROJECTES!$C$14:$G$5000,2,FALSE))</f>
        <v/>
      </c>
      <c r="C7938" s="121"/>
      <c r="D7938" s="93" t="str">
        <f>IF(E7938="","",VLOOKUP(E7938,[1]PROJECTES!$C$14:$G$5000,5,FALSE))</f>
        <v/>
      </c>
      <c r="E7938" s="117"/>
      <c r="F7938" s="95"/>
      <c r="G7938" s="96" t="str">
        <f>IF(E7938="","",VLOOKUP(E7938,[1]PROJECTES!$C$14:$G$5000,4,FALSE))</f>
        <v/>
      </c>
      <c r="H7938" s="118"/>
      <c r="I7938" s="97" t="str">
        <f>IF(H7938="","",VLOOKUP(H7938,BD!B$2:C$16,2,FALSE))</f>
        <v/>
      </c>
      <c r="J7938" s="98"/>
      <c r="K7938" s="135" t="str">
        <f t="shared" si="260"/>
        <v/>
      </c>
      <c r="L7938" s="99" t="str">
        <f t="shared" ca="1" si="261"/>
        <v>-</v>
      </c>
      <c r="M7938" s="93" t="str">
        <f>IF(E7938="","",VLOOKUP(E7938,[1]PROJECTES!$C$14:$Z$5000,21,FALSE))</f>
        <v/>
      </c>
      <c r="N7938" s="100"/>
      <c r="O7938" s="72" t="s">
        <v>229</v>
      </c>
      <c r="P7938" s="101"/>
      <c r="Q7938" s="132"/>
      <c r="R7938" s="102"/>
      <c r="S7938" s="91"/>
    </row>
    <row r="7939" spans="1:19" s="104" customFormat="1" ht="12.75" customHeight="1" x14ac:dyDescent="0.25">
      <c r="A7939" s="121"/>
      <c r="B7939" s="92" t="str">
        <f>IF(E7939="","",VLOOKUP(E7939,[1]PROJECTES!$C$14:$G$5000,2,FALSE))</f>
        <v/>
      </c>
      <c r="C7939" s="121"/>
      <c r="D7939" s="93" t="str">
        <f>IF(E7939="","",VLOOKUP(E7939,[1]PROJECTES!$C$14:$G$5000,5,FALSE))</f>
        <v/>
      </c>
      <c r="E7939" s="117"/>
      <c r="F7939" s="95"/>
      <c r="G7939" s="96" t="str">
        <f>IF(E7939="","",VLOOKUP(E7939,[1]PROJECTES!$C$14:$G$5000,4,FALSE))</f>
        <v/>
      </c>
      <c r="H7939" s="118"/>
      <c r="I7939" s="97" t="str">
        <f>IF(H7939="","",VLOOKUP(H7939,BD!B$2:C$16,2,FALSE))</f>
        <v/>
      </c>
      <c r="J7939" s="98"/>
      <c r="K7939" s="135" t="str">
        <f t="shared" si="260"/>
        <v/>
      </c>
      <c r="L7939" s="99" t="str">
        <f t="shared" ca="1" si="261"/>
        <v>-</v>
      </c>
      <c r="M7939" s="93" t="str">
        <f>IF(E7939="","",VLOOKUP(E7939,[1]PROJECTES!$C$14:$Z$5000,21,FALSE))</f>
        <v/>
      </c>
      <c r="N7939" s="100"/>
      <c r="O7939" s="72" t="s">
        <v>229</v>
      </c>
      <c r="P7939" s="101"/>
      <c r="Q7939" s="132"/>
      <c r="R7939" s="102"/>
      <c r="S7939" s="91"/>
    </row>
    <row r="7940" spans="1:19" s="104" customFormat="1" ht="12.75" customHeight="1" x14ac:dyDescent="0.25">
      <c r="A7940" s="121"/>
      <c r="B7940" s="92" t="str">
        <f>IF(E7940="","",VLOOKUP(E7940,[1]PROJECTES!$C$14:$G$5000,2,FALSE))</f>
        <v/>
      </c>
      <c r="C7940" s="121"/>
      <c r="D7940" s="93" t="str">
        <f>IF(E7940="","",VLOOKUP(E7940,[1]PROJECTES!$C$14:$G$5000,5,FALSE))</f>
        <v/>
      </c>
      <c r="E7940" s="117"/>
      <c r="F7940" s="95"/>
      <c r="G7940" s="96" t="str">
        <f>IF(E7940="","",VLOOKUP(E7940,[1]PROJECTES!$C$14:$G$5000,4,FALSE))</f>
        <v/>
      </c>
      <c r="H7940" s="118"/>
      <c r="I7940" s="97" t="str">
        <f>IF(H7940="","",VLOOKUP(H7940,BD!B$2:C$16,2,FALSE))</f>
        <v/>
      </c>
      <c r="J7940" s="98"/>
      <c r="K7940" s="135" t="str">
        <f t="shared" si="260"/>
        <v/>
      </c>
      <c r="L7940" s="99" t="str">
        <f t="shared" ca="1" si="261"/>
        <v>-</v>
      </c>
      <c r="M7940" s="93" t="str">
        <f>IF(E7940="","",VLOOKUP(E7940,[1]PROJECTES!$C$14:$Z$5000,21,FALSE))</f>
        <v/>
      </c>
      <c r="N7940" s="100"/>
      <c r="O7940" s="72" t="s">
        <v>229</v>
      </c>
      <c r="P7940" s="101"/>
      <c r="Q7940" s="132"/>
      <c r="R7940" s="102"/>
      <c r="S7940" s="91"/>
    </row>
    <row r="7941" spans="1:19" s="104" customFormat="1" ht="12.75" customHeight="1" x14ac:dyDescent="0.25">
      <c r="A7941" s="121"/>
      <c r="B7941" s="92" t="str">
        <f>IF(E7941="","",VLOOKUP(E7941,[1]PROJECTES!$C$14:$G$5000,2,FALSE))</f>
        <v/>
      </c>
      <c r="C7941" s="121"/>
      <c r="D7941" s="93" t="str">
        <f>IF(E7941="","",VLOOKUP(E7941,[1]PROJECTES!$C$14:$G$5000,5,FALSE))</f>
        <v/>
      </c>
      <c r="E7941" s="117"/>
      <c r="F7941" s="95"/>
      <c r="G7941" s="96" t="str">
        <f>IF(E7941="","",VLOOKUP(E7941,[1]PROJECTES!$C$14:$G$5000,4,FALSE))</f>
        <v/>
      </c>
      <c r="H7941" s="118"/>
      <c r="I7941" s="97" t="str">
        <f>IF(H7941="","",VLOOKUP(H7941,BD!B$2:C$16,2,FALSE))</f>
        <v/>
      </c>
      <c r="J7941" s="98"/>
      <c r="K7941" s="135" t="str">
        <f t="shared" si="260"/>
        <v/>
      </c>
      <c r="L7941" s="99" t="str">
        <f t="shared" ca="1" si="261"/>
        <v>-</v>
      </c>
      <c r="M7941" s="93" t="str">
        <f>IF(E7941="","",VLOOKUP(E7941,[1]PROJECTES!$C$14:$Z$5000,21,FALSE))</f>
        <v/>
      </c>
      <c r="N7941" s="100"/>
      <c r="O7941" s="72" t="s">
        <v>229</v>
      </c>
      <c r="P7941" s="101"/>
      <c r="Q7941" s="132"/>
      <c r="R7941" s="102"/>
      <c r="S7941" s="91"/>
    </row>
    <row r="7942" spans="1:19" s="104" customFormat="1" ht="12.75" customHeight="1" x14ac:dyDescent="0.25">
      <c r="A7942" s="121"/>
      <c r="B7942" s="92" t="str">
        <f>IF(E7942="","",VLOOKUP(E7942,[1]PROJECTES!$C$14:$G$5000,2,FALSE))</f>
        <v/>
      </c>
      <c r="C7942" s="121"/>
      <c r="D7942" s="93" t="str">
        <f>IF(E7942="","",VLOOKUP(E7942,[1]PROJECTES!$C$14:$G$5000,5,FALSE))</f>
        <v/>
      </c>
      <c r="E7942" s="117"/>
      <c r="F7942" s="95"/>
      <c r="G7942" s="96" t="str">
        <f>IF(E7942="","",VLOOKUP(E7942,[1]PROJECTES!$C$14:$G$5000,4,FALSE))</f>
        <v/>
      </c>
      <c r="H7942" s="118"/>
      <c r="I7942" s="97" t="str">
        <f>IF(H7942="","",VLOOKUP(H7942,BD!B$2:C$16,2,FALSE))</f>
        <v/>
      </c>
      <c r="J7942" s="98"/>
      <c r="K7942" s="135" t="str">
        <f t="shared" si="260"/>
        <v/>
      </c>
      <c r="L7942" s="99" t="str">
        <f t="shared" ca="1" si="261"/>
        <v>-</v>
      </c>
      <c r="M7942" s="93" t="str">
        <f>IF(E7942="","",VLOOKUP(E7942,[1]PROJECTES!$C$14:$Z$5000,21,FALSE))</f>
        <v/>
      </c>
      <c r="N7942" s="100"/>
      <c r="O7942" s="72" t="s">
        <v>229</v>
      </c>
      <c r="P7942" s="101"/>
      <c r="Q7942" s="132"/>
      <c r="R7942" s="102"/>
      <c r="S7942" s="91"/>
    </row>
    <row r="7943" spans="1:19" s="104" customFormat="1" ht="12.75" customHeight="1" x14ac:dyDescent="0.25">
      <c r="A7943" s="121"/>
      <c r="B7943" s="92" t="str">
        <f>IF(E7943="","",VLOOKUP(E7943,[1]PROJECTES!$C$14:$G$5000,2,FALSE))</f>
        <v/>
      </c>
      <c r="C7943" s="121"/>
      <c r="D7943" s="93" t="str">
        <f>IF(E7943="","",VLOOKUP(E7943,[1]PROJECTES!$C$14:$G$5000,5,FALSE))</f>
        <v/>
      </c>
      <c r="E7943" s="117"/>
      <c r="F7943" s="95"/>
      <c r="G7943" s="96" t="str">
        <f>IF(E7943="","",VLOOKUP(E7943,[1]PROJECTES!$C$14:$G$5000,4,FALSE))</f>
        <v/>
      </c>
      <c r="H7943" s="118"/>
      <c r="I7943" s="97" t="str">
        <f>IF(H7943="","",VLOOKUP(H7943,BD!B$2:C$16,2,FALSE))</f>
        <v/>
      </c>
      <c r="J7943" s="98"/>
      <c r="K7943" s="135" t="str">
        <f t="shared" si="260"/>
        <v/>
      </c>
      <c r="L7943" s="99" t="str">
        <f t="shared" ca="1" si="261"/>
        <v>-</v>
      </c>
      <c r="M7943" s="93" t="str">
        <f>IF(E7943="","",VLOOKUP(E7943,[1]PROJECTES!$C$14:$Z$5000,21,FALSE))</f>
        <v/>
      </c>
      <c r="N7943" s="100"/>
      <c r="O7943" s="72" t="s">
        <v>229</v>
      </c>
      <c r="P7943" s="101"/>
      <c r="Q7943" s="132"/>
      <c r="R7943" s="102"/>
      <c r="S7943" s="91"/>
    </row>
    <row r="7944" spans="1:19" s="104" customFormat="1" ht="12.75" customHeight="1" x14ac:dyDescent="0.25">
      <c r="A7944" s="121"/>
      <c r="B7944" s="92" t="str">
        <f>IF(E7944="","",VLOOKUP(E7944,[1]PROJECTES!$C$14:$G$5000,2,FALSE))</f>
        <v/>
      </c>
      <c r="C7944" s="121"/>
      <c r="D7944" s="93" t="str">
        <f>IF(E7944="","",VLOOKUP(E7944,[1]PROJECTES!$C$14:$G$5000,5,FALSE))</f>
        <v/>
      </c>
      <c r="E7944" s="117"/>
      <c r="F7944" s="95"/>
      <c r="G7944" s="96" t="str">
        <f>IF(E7944="","",VLOOKUP(E7944,[1]PROJECTES!$C$14:$G$5000,4,FALSE))</f>
        <v/>
      </c>
      <c r="H7944" s="118"/>
      <c r="I7944" s="97" t="str">
        <f>IF(H7944="","",VLOOKUP(H7944,BD!B$2:C$16,2,FALSE))</f>
        <v/>
      </c>
      <c r="J7944" s="98"/>
      <c r="K7944" s="135" t="str">
        <f t="shared" si="260"/>
        <v/>
      </c>
      <c r="L7944" s="99" t="str">
        <f t="shared" ca="1" si="261"/>
        <v>-</v>
      </c>
      <c r="M7944" s="93" t="str">
        <f>IF(E7944="","",VLOOKUP(E7944,[1]PROJECTES!$C$14:$Z$5000,21,FALSE))</f>
        <v/>
      </c>
      <c r="N7944" s="100"/>
      <c r="O7944" s="72" t="s">
        <v>229</v>
      </c>
      <c r="P7944" s="101"/>
      <c r="Q7944" s="132"/>
      <c r="R7944" s="102"/>
      <c r="S7944" s="91"/>
    </row>
    <row r="7945" spans="1:19" s="104" customFormat="1" ht="12.75" customHeight="1" x14ac:dyDescent="0.25">
      <c r="A7945" s="121"/>
      <c r="B7945" s="92" t="str">
        <f>IF(E7945="","",VLOOKUP(E7945,[1]PROJECTES!$C$14:$G$5000,2,FALSE))</f>
        <v/>
      </c>
      <c r="C7945" s="121"/>
      <c r="D7945" s="93" t="str">
        <f>IF(E7945="","",VLOOKUP(E7945,[1]PROJECTES!$C$14:$G$5000,5,FALSE))</f>
        <v/>
      </c>
      <c r="E7945" s="117"/>
      <c r="F7945" s="95"/>
      <c r="G7945" s="96" t="str">
        <f>IF(E7945="","",VLOOKUP(E7945,[1]PROJECTES!$C$14:$G$5000,4,FALSE))</f>
        <v/>
      </c>
      <c r="H7945" s="118"/>
      <c r="I7945" s="97" t="str">
        <f>IF(H7945="","",VLOOKUP(H7945,BD!B$2:C$16,2,FALSE))</f>
        <v/>
      </c>
      <c r="J7945" s="98"/>
      <c r="K7945" s="135" t="str">
        <f t="shared" si="260"/>
        <v/>
      </c>
      <c r="L7945" s="99" t="str">
        <f t="shared" ca="1" si="261"/>
        <v>-</v>
      </c>
      <c r="M7945" s="93" t="str">
        <f>IF(E7945="","",VLOOKUP(E7945,[1]PROJECTES!$C$14:$Z$5000,21,FALSE))</f>
        <v/>
      </c>
      <c r="N7945" s="100"/>
      <c r="O7945" s="72" t="s">
        <v>229</v>
      </c>
      <c r="P7945" s="101"/>
      <c r="Q7945" s="132"/>
      <c r="R7945" s="102"/>
      <c r="S7945" s="91"/>
    </row>
    <row r="7946" spans="1:19" s="104" customFormat="1" ht="12.75" customHeight="1" x14ac:dyDescent="0.25">
      <c r="A7946" s="121"/>
      <c r="B7946" s="92" t="str">
        <f>IF(E7946="","",VLOOKUP(E7946,[1]PROJECTES!$C$14:$G$5000,2,FALSE))</f>
        <v/>
      </c>
      <c r="C7946" s="121"/>
      <c r="D7946" s="93" t="str">
        <f>IF(E7946="","",VLOOKUP(E7946,[1]PROJECTES!$C$14:$G$5000,5,FALSE))</f>
        <v/>
      </c>
      <c r="E7946" s="117"/>
      <c r="F7946" s="95"/>
      <c r="G7946" s="96" t="str">
        <f>IF(E7946="","",VLOOKUP(E7946,[1]PROJECTES!$C$14:$G$5000,4,FALSE))</f>
        <v/>
      </c>
      <c r="H7946" s="118"/>
      <c r="I7946" s="97" t="str">
        <f>IF(H7946="","",VLOOKUP(H7946,BD!B$2:C$16,2,FALSE))</f>
        <v/>
      </c>
      <c r="J7946" s="98"/>
      <c r="K7946" s="135" t="str">
        <f t="shared" si="260"/>
        <v/>
      </c>
      <c r="L7946" s="99" t="str">
        <f t="shared" ca="1" si="261"/>
        <v>-</v>
      </c>
      <c r="M7946" s="93" t="str">
        <f>IF(E7946="","",VLOOKUP(E7946,[1]PROJECTES!$C$14:$Z$5000,21,FALSE))</f>
        <v/>
      </c>
      <c r="N7946" s="100"/>
      <c r="O7946" s="72" t="s">
        <v>229</v>
      </c>
      <c r="P7946" s="101"/>
      <c r="Q7946" s="132"/>
      <c r="R7946" s="102"/>
      <c r="S7946" s="91"/>
    </row>
    <row r="7947" spans="1:19" s="104" customFormat="1" ht="12.75" customHeight="1" x14ac:dyDescent="0.25">
      <c r="A7947" s="121"/>
      <c r="B7947" s="92" t="str">
        <f>IF(E7947="","",VLOOKUP(E7947,[1]PROJECTES!$C$14:$G$5000,2,FALSE))</f>
        <v/>
      </c>
      <c r="C7947" s="121"/>
      <c r="D7947" s="93" t="str">
        <f>IF(E7947="","",VLOOKUP(E7947,[1]PROJECTES!$C$14:$G$5000,5,FALSE))</f>
        <v/>
      </c>
      <c r="E7947" s="117"/>
      <c r="F7947" s="95"/>
      <c r="G7947" s="96" t="str">
        <f>IF(E7947="","",VLOOKUP(E7947,[1]PROJECTES!$C$14:$G$5000,4,FALSE))</f>
        <v/>
      </c>
      <c r="H7947" s="118"/>
      <c r="I7947" s="97" t="str">
        <f>IF(H7947="","",VLOOKUP(H7947,BD!B$2:C$16,2,FALSE))</f>
        <v/>
      </c>
      <c r="J7947" s="98"/>
      <c r="K7947" s="135" t="str">
        <f t="shared" si="260"/>
        <v/>
      </c>
      <c r="L7947" s="99" t="str">
        <f t="shared" ca="1" si="261"/>
        <v>-</v>
      </c>
      <c r="M7947" s="93" t="str">
        <f>IF(E7947="","",VLOOKUP(E7947,[1]PROJECTES!$C$14:$Z$5000,21,FALSE))</f>
        <v/>
      </c>
      <c r="N7947" s="100"/>
      <c r="O7947" s="72" t="s">
        <v>229</v>
      </c>
      <c r="P7947" s="101"/>
      <c r="Q7947" s="132"/>
      <c r="R7947" s="102"/>
      <c r="S7947" s="91"/>
    </row>
    <row r="7948" spans="1:19" s="104" customFormat="1" ht="12.75" customHeight="1" x14ac:dyDescent="0.25">
      <c r="A7948" s="121"/>
      <c r="B7948" s="92" t="str">
        <f>IF(E7948="","",VLOOKUP(E7948,[1]PROJECTES!$C$14:$G$5000,2,FALSE))</f>
        <v/>
      </c>
      <c r="C7948" s="121"/>
      <c r="D7948" s="93" t="str">
        <f>IF(E7948="","",VLOOKUP(E7948,[1]PROJECTES!$C$14:$G$5000,5,FALSE))</f>
        <v/>
      </c>
      <c r="E7948" s="117"/>
      <c r="F7948" s="95"/>
      <c r="G7948" s="96" t="str">
        <f>IF(E7948="","",VLOOKUP(E7948,[1]PROJECTES!$C$14:$G$5000,4,FALSE))</f>
        <v/>
      </c>
      <c r="H7948" s="118"/>
      <c r="I7948" s="97" t="str">
        <f>IF(H7948="","",VLOOKUP(H7948,BD!B$2:C$16,2,FALSE))</f>
        <v/>
      </c>
      <c r="J7948" s="98"/>
      <c r="K7948" s="135" t="str">
        <f t="shared" si="260"/>
        <v/>
      </c>
      <c r="L7948" s="99" t="str">
        <f t="shared" ca="1" si="261"/>
        <v>-</v>
      </c>
      <c r="M7948" s="93" t="str">
        <f>IF(E7948="","",VLOOKUP(E7948,[1]PROJECTES!$C$14:$Z$5000,21,FALSE))</f>
        <v/>
      </c>
      <c r="N7948" s="100"/>
      <c r="O7948" s="72" t="s">
        <v>229</v>
      </c>
      <c r="P7948" s="101"/>
      <c r="Q7948" s="132"/>
      <c r="R7948" s="102"/>
      <c r="S7948" s="91"/>
    </row>
    <row r="7949" spans="1:19" s="104" customFormat="1" ht="12.75" customHeight="1" x14ac:dyDescent="0.25">
      <c r="A7949" s="121"/>
      <c r="B7949" s="92" t="str">
        <f>IF(E7949="","",VLOOKUP(E7949,[1]PROJECTES!$C$14:$G$5000,2,FALSE))</f>
        <v/>
      </c>
      <c r="C7949" s="121"/>
      <c r="D7949" s="93" t="str">
        <f>IF(E7949="","",VLOOKUP(E7949,[1]PROJECTES!$C$14:$G$5000,5,FALSE))</f>
        <v/>
      </c>
      <c r="E7949" s="117"/>
      <c r="F7949" s="95"/>
      <c r="G7949" s="96" t="str">
        <f>IF(E7949="","",VLOOKUP(E7949,[1]PROJECTES!$C$14:$G$5000,4,FALSE))</f>
        <v/>
      </c>
      <c r="H7949" s="118"/>
      <c r="I7949" s="97" t="str">
        <f>IF(H7949="","",VLOOKUP(H7949,BD!B$2:C$16,2,FALSE))</f>
        <v/>
      </c>
      <c r="J7949" s="98"/>
      <c r="K7949" s="135" t="str">
        <f t="shared" si="260"/>
        <v/>
      </c>
      <c r="L7949" s="99" t="str">
        <f t="shared" ca="1" si="261"/>
        <v>-</v>
      </c>
      <c r="M7949" s="93" t="str">
        <f>IF(E7949="","",VLOOKUP(E7949,[1]PROJECTES!$C$14:$Z$5000,21,FALSE))</f>
        <v/>
      </c>
      <c r="N7949" s="100"/>
      <c r="O7949" s="72" t="s">
        <v>229</v>
      </c>
      <c r="P7949" s="101"/>
      <c r="Q7949" s="132"/>
      <c r="R7949" s="102"/>
      <c r="S7949" s="91"/>
    </row>
    <row r="7950" spans="1:19" s="104" customFormat="1" ht="12.75" customHeight="1" x14ac:dyDescent="0.25">
      <c r="A7950" s="121"/>
      <c r="B7950" s="92" t="str">
        <f>IF(E7950="","",VLOOKUP(E7950,[1]PROJECTES!$C$14:$G$5000,2,FALSE))</f>
        <v/>
      </c>
      <c r="C7950" s="121"/>
      <c r="D7950" s="93" t="str">
        <f>IF(E7950="","",VLOOKUP(E7950,[1]PROJECTES!$C$14:$G$5000,5,FALSE))</f>
        <v/>
      </c>
      <c r="E7950" s="117"/>
      <c r="F7950" s="95"/>
      <c r="G7950" s="96" t="str">
        <f>IF(E7950="","",VLOOKUP(E7950,[1]PROJECTES!$C$14:$G$5000,4,FALSE))</f>
        <v/>
      </c>
      <c r="H7950" s="118"/>
      <c r="I7950" s="97" t="str">
        <f>IF(H7950="","",VLOOKUP(H7950,BD!B$2:C$16,2,FALSE))</f>
        <v/>
      </c>
      <c r="J7950" s="98"/>
      <c r="K7950" s="135" t="str">
        <f t="shared" si="260"/>
        <v/>
      </c>
      <c r="L7950" s="99" t="str">
        <f t="shared" ca="1" si="261"/>
        <v>-</v>
      </c>
      <c r="M7950" s="93" t="str">
        <f>IF(E7950="","",VLOOKUP(E7950,[1]PROJECTES!$C$14:$Z$5000,21,FALSE))</f>
        <v/>
      </c>
      <c r="N7950" s="100"/>
      <c r="O7950" s="72" t="s">
        <v>229</v>
      </c>
      <c r="P7950" s="101"/>
      <c r="Q7950" s="132"/>
      <c r="R7950" s="102"/>
      <c r="S7950" s="91"/>
    </row>
    <row r="7951" spans="1:19" s="104" customFormat="1" ht="12.75" customHeight="1" x14ac:dyDescent="0.25">
      <c r="A7951" s="121"/>
      <c r="B7951" s="92" t="str">
        <f>IF(E7951="","",VLOOKUP(E7951,[1]PROJECTES!$C$14:$G$5000,2,FALSE))</f>
        <v/>
      </c>
      <c r="C7951" s="121"/>
      <c r="D7951" s="93" t="str">
        <f>IF(E7951="","",VLOOKUP(E7951,[1]PROJECTES!$C$14:$G$5000,5,FALSE))</f>
        <v/>
      </c>
      <c r="E7951" s="117"/>
      <c r="F7951" s="95"/>
      <c r="G7951" s="96" t="str">
        <f>IF(E7951="","",VLOOKUP(E7951,[1]PROJECTES!$C$14:$G$5000,4,FALSE))</f>
        <v/>
      </c>
      <c r="H7951" s="118"/>
      <c r="I7951" s="97" t="str">
        <f>IF(H7951="","",VLOOKUP(H7951,BD!B$2:C$16,2,FALSE))</f>
        <v/>
      </c>
      <c r="J7951" s="98"/>
      <c r="K7951" s="135" t="str">
        <f t="shared" si="260"/>
        <v/>
      </c>
      <c r="L7951" s="99" t="str">
        <f t="shared" ca="1" si="261"/>
        <v>-</v>
      </c>
      <c r="M7951" s="93" t="str">
        <f>IF(E7951="","",VLOOKUP(E7951,[1]PROJECTES!$C$14:$Z$5000,21,FALSE))</f>
        <v/>
      </c>
      <c r="N7951" s="100"/>
      <c r="O7951" s="72" t="s">
        <v>229</v>
      </c>
      <c r="P7951" s="101"/>
      <c r="Q7951" s="132"/>
      <c r="R7951" s="102"/>
      <c r="S7951" s="91"/>
    </row>
    <row r="7952" spans="1:19" s="104" customFormat="1" ht="12.75" customHeight="1" x14ac:dyDescent="0.25">
      <c r="A7952" s="121"/>
      <c r="B7952" s="92" t="str">
        <f>IF(E7952="","",VLOOKUP(E7952,[1]PROJECTES!$C$14:$G$5000,2,FALSE))</f>
        <v/>
      </c>
      <c r="C7952" s="121"/>
      <c r="D7952" s="93" t="str">
        <f>IF(E7952="","",VLOOKUP(E7952,[1]PROJECTES!$C$14:$G$5000,5,FALSE))</f>
        <v/>
      </c>
      <c r="E7952" s="117"/>
      <c r="F7952" s="95"/>
      <c r="G7952" s="96" t="str">
        <f>IF(E7952="","",VLOOKUP(E7952,[1]PROJECTES!$C$14:$G$5000,4,FALSE))</f>
        <v/>
      </c>
      <c r="H7952" s="118"/>
      <c r="I7952" s="97" t="str">
        <f>IF(H7952="","",VLOOKUP(H7952,BD!B$2:C$16,2,FALSE))</f>
        <v/>
      </c>
      <c r="J7952" s="98"/>
      <c r="K7952" s="135" t="str">
        <f t="shared" si="260"/>
        <v/>
      </c>
      <c r="L7952" s="99" t="str">
        <f t="shared" ca="1" si="261"/>
        <v>-</v>
      </c>
      <c r="M7952" s="93" t="str">
        <f>IF(E7952="","",VLOOKUP(E7952,[1]PROJECTES!$C$14:$Z$5000,21,FALSE))</f>
        <v/>
      </c>
      <c r="N7952" s="100"/>
      <c r="O7952" s="72" t="s">
        <v>229</v>
      </c>
      <c r="P7952" s="101"/>
      <c r="Q7952" s="132"/>
      <c r="R7952" s="102"/>
      <c r="S7952" s="91"/>
    </row>
    <row r="7953" spans="1:19" s="104" customFormat="1" ht="12.75" customHeight="1" x14ac:dyDescent="0.25">
      <c r="A7953" s="121"/>
      <c r="B7953" s="92" t="str">
        <f>IF(E7953="","",VLOOKUP(E7953,[1]PROJECTES!$C$14:$G$5000,2,FALSE))</f>
        <v/>
      </c>
      <c r="C7953" s="121"/>
      <c r="D7953" s="93" t="str">
        <f>IF(E7953="","",VLOOKUP(E7953,[1]PROJECTES!$C$14:$G$5000,5,FALSE))</f>
        <v/>
      </c>
      <c r="E7953" s="117"/>
      <c r="F7953" s="95"/>
      <c r="G7953" s="96" t="str">
        <f>IF(E7953="","",VLOOKUP(E7953,[1]PROJECTES!$C$14:$G$5000,4,FALSE))</f>
        <v/>
      </c>
      <c r="H7953" s="118"/>
      <c r="I7953" s="97" t="str">
        <f>IF(H7953="","",VLOOKUP(H7953,BD!B$2:C$16,2,FALSE))</f>
        <v/>
      </c>
      <c r="J7953" s="98"/>
      <c r="K7953" s="135" t="str">
        <f t="shared" si="260"/>
        <v/>
      </c>
      <c r="L7953" s="99" t="str">
        <f t="shared" ca="1" si="261"/>
        <v>-</v>
      </c>
      <c r="M7953" s="93" t="str">
        <f>IF(E7953="","",VLOOKUP(E7953,[1]PROJECTES!$C$14:$Z$5000,21,FALSE))</f>
        <v/>
      </c>
      <c r="N7953" s="100"/>
      <c r="O7953" s="72" t="s">
        <v>229</v>
      </c>
      <c r="P7953" s="101"/>
      <c r="Q7953" s="132"/>
      <c r="R7953" s="102"/>
      <c r="S7953" s="91"/>
    </row>
    <row r="7954" spans="1:19" s="104" customFormat="1" ht="12.75" customHeight="1" x14ac:dyDescent="0.25">
      <c r="A7954" s="121"/>
      <c r="B7954" s="92" t="str">
        <f>IF(E7954="","",VLOOKUP(E7954,[1]PROJECTES!$C$14:$G$5000,2,FALSE))</f>
        <v/>
      </c>
      <c r="C7954" s="121"/>
      <c r="D7954" s="93" t="str">
        <f>IF(E7954="","",VLOOKUP(E7954,[1]PROJECTES!$C$14:$G$5000,5,FALSE))</f>
        <v/>
      </c>
      <c r="E7954" s="117"/>
      <c r="F7954" s="95"/>
      <c r="G7954" s="96" t="str">
        <f>IF(E7954="","",VLOOKUP(E7954,[1]PROJECTES!$C$14:$G$5000,4,FALSE))</f>
        <v/>
      </c>
      <c r="H7954" s="118"/>
      <c r="I7954" s="97" t="str">
        <f>IF(H7954="","",VLOOKUP(H7954,BD!B$2:C$16,2,FALSE))</f>
        <v/>
      </c>
      <c r="J7954" s="98"/>
      <c r="K7954" s="135" t="str">
        <f t="shared" si="260"/>
        <v/>
      </c>
      <c r="L7954" s="99" t="str">
        <f t="shared" ca="1" si="261"/>
        <v>-</v>
      </c>
      <c r="M7954" s="93" t="str">
        <f>IF(E7954="","",VLOOKUP(E7954,[1]PROJECTES!$C$14:$Z$5000,21,FALSE))</f>
        <v/>
      </c>
      <c r="N7954" s="100"/>
      <c r="O7954" s="72" t="s">
        <v>229</v>
      </c>
      <c r="P7954" s="101"/>
      <c r="Q7954" s="132"/>
      <c r="R7954" s="102"/>
      <c r="S7954" s="91"/>
    </row>
    <row r="7955" spans="1:19" s="104" customFormat="1" ht="12.75" customHeight="1" x14ac:dyDescent="0.25">
      <c r="A7955" s="121"/>
      <c r="B7955" s="92" t="str">
        <f>IF(E7955="","",VLOOKUP(E7955,[1]PROJECTES!$C$14:$G$5000,2,FALSE))</f>
        <v/>
      </c>
      <c r="C7955" s="121"/>
      <c r="D7955" s="93" t="str">
        <f>IF(E7955="","",VLOOKUP(E7955,[1]PROJECTES!$C$14:$G$5000,5,FALSE))</f>
        <v/>
      </c>
      <c r="E7955" s="117"/>
      <c r="F7955" s="95"/>
      <c r="G7955" s="96" t="str">
        <f>IF(E7955="","",VLOOKUP(E7955,[1]PROJECTES!$C$14:$G$5000,4,FALSE))</f>
        <v/>
      </c>
      <c r="H7955" s="118"/>
      <c r="I7955" s="97" t="str">
        <f>IF(H7955="","",VLOOKUP(H7955,BD!B$2:C$16,2,FALSE))</f>
        <v/>
      </c>
      <c r="J7955" s="98"/>
      <c r="K7955" s="135" t="str">
        <f t="shared" si="260"/>
        <v/>
      </c>
      <c r="L7955" s="99" t="str">
        <f t="shared" ca="1" si="261"/>
        <v>-</v>
      </c>
      <c r="M7955" s="93" t="str">
        <f>IF(E7955="","",VLOOKUP(E7955,[1]PROJECTES!$C$14:$Z$5000,21,FALSE))</f>
        <v/>
      </c>
      <c r="N7955" s="100"/>
      <c r="O7955" s="72" t="s">
        <v>229</v>
      </c>
      <c r="P7955" s="101"/>
      <c r="Q7955" s="132"/>
      <c r="R7955" s="102"/>
      <c r="S7955" s="91"/>
    </row>
    <row r="7956" spans="1:19" s="104" customFormat="1" ht="12.75" customHeight="1" x14ac:dyDescent="0.25">
      <c r="A7956" s="121"/>
      <c r="B7956" s="92" t="str">
        <f>IF(E7956="","",VLOOKUP(E7956,[1]PROJECTES!$C$14:$G$5000,2,FALSE))</f>
        <v/>
      </c>
      <c r="C7956" s="121"/>
      <c r="D7956" s="93" t="str">
        <f>IF(E7956="","",VLOOKUP(E7956,[1]PROJECTES!$C$14:$G$5000,5,FALSE))</f>
        <v/>
      </c>
      <c r="E7956" s="117"/>
      <c r="F7956" s="95"/>
      <c r="G7956" s="96" t="str">
        <f>IF(E7956="","",VLOOKUP(E7956,[1]PROJECTES!$C$14:$G$5000,4,FALSE))</f>
        <v/>
      </c>
      <c r="H7956" s="118"/>
      <c r="I7956" s="97" t="str">
        <f>IF(H7956="","",VLOOKUP(H7956,BD!B$2:C$16,2,FALSE))</f>
        <v/>
      </c>
      <c r="J7956" s="98"/>
      <c r="K7956" s="135" t="str">
        <f t="shared" si="260"/>
        <v/>
      </c>
      <c r="L7956" s="99" t="str">
        <f t="shared" ca="1" si="261"/>
        <v>-</v>
      </c>
      <c r="M7956" s="93" t="str">
        <f>IF(E7956="","",VLOOKUP(E7956,[1]PROJECTES!$C$14:$Z$5000,21,FALSE))</f>
        <v/>
      </c>
      <c r="N7956" s="100"/>
      <c r="O7956" s="72" t="s">
        <v>229</v>
      </c>
      <c r="P7956" s="101"/>
      <c r="Q7956" s="132"/>
      <c r="R7956" s="102"/>
      <c r="S7956" s="91"/>
    </row>
    <row r="7957" spans="1:19" s="104" customFormat="1" ht="12.75" customHeight="1" x14ac:dyDescent="0.25">
      <c r="A7957" s="121"/>
      <c r="B7957" s="92" t="str">
        <f>IF(E7957="","",VLOOKUP(E7957,[1]PROJECTES!$C$14:$G$5000,2,FALSE))</f>
        <v/>
      </c>
      <c r="C7957" s="121"/>
      <c r="D7957" s="93" t="str">
        <f>IF(E7957="","",VLOOKUP(E7957,[1]PROJECTES!$C$14:$G$5000,5,FALSE))</f>
        <v/>
      </c>
      <c r="E7957" s="117"/>
      <c r="F7957" s="95"/>
      <c r="G7957" s="96" t="str">
        <f>IF(E7957="","",VLOOKUP(E7957,[1]PROJECTES!$C$14:$G$5000,4,FALSE))</f>
        <v/>
      </c>
      <c r="H7957" s="118"/>
      <c r="I7957" s="97" t="str">
        <f>IF(H7957="","",VLOOKUP(H7957,BD!B$2:C$16,2,FALSE))</f>
        <v/>
      </c>
      <c r="J7957" s="98"/>
      <c r="K7957" s="135" t="str">
        <f t="shared" si="260"/>
        <v/>
      </c>
      <c r="L7957" s="99" t="str">
        <f t="shared" ca="1" si="261"/>
        <v>-</v>
      </c>
      <c r="M7957" s="93" t="str">
        <f>IF(E7957="","",VLOOKUP(E7957,[1]PROJECTES!$C$14:$Z$5000,21,FALSE))</f>
        <v/>
      </c>
      <c r="N7957" s="100"/>
      <c r="O7957" s="72" t="s">
        <v>229</v>
      </c>
      <c r="P7957" s="101"/>
      <c r="Q7957" s="132"/>
      <c r="R7957" s="102"/>
      <c r="S7957" s="91"/>
    </row>
    <row r="7958" spans="1:19" s="104" customFormat="1" ht="12.75" customHeight="1" x14ac:dyDescent="0.25">
      <c r="A7958" s="121"/>
      <c r="B7958" s="92" t="str">
        <f>IF(E7958="","",VLOOKUP(E7958,[1]PROJECTES!$C$14:$G$5000,2,FALSE))</f>
        <v/>
      </c>
      <c r="C7958" s="121"/>
      <c r="D7958" s="93" t="str">
        <f>IF(E7958="","",VLOOKUP(E7958,[1]PROJECTES!$C$14:$G$5000,5,FALSE))</f>
        <v/>
      </c>
      <c r="E7958" s="117"/>
      <c r="F7958" s="95"/>
      <c r="G7958" s="96" t="str">
        <f>IF(E7958="","",VLOOKUP(E7958,[1]PROJECTES!$C$14:$G$5000,4,FALSE))</f>
        <v/>
      </c>
      <c r="H7958" s="118"/>
      <c r="I7958" s="97" t="str">
        <f>IF(H7958="","",VLOOKUP(H7958,BD!B$2:C$16,2,FALSE))</f>
        <v/>
      </c>
      <c r="J7958" s="98"/>
      <c r="K7958" s="135" t="str">
        <f t="shared" si="260"/>
        <v/>
      </c>
      <c r="L7958" s="99" t="str">
        <f t="shared" ca="1" si="261"/>
        <v>-</v>
      </c>
      <c r="M7958" s="93" t="str">
        <f>IF(E7958="","",VLOOKUP(E7958,[1]PROJECTES!$C$14:$Z$5000,21,FALSE))</f>
        <v/>
      </c>
      <c r="N7958" s="100"/>
      <c r="O7958" s="72" t="s">
        <v>229</v>
      </c>
      <c r="P7958" s="101"/>
      <c r="Q7958" s="132"/>
      <c r="R7958" s="102"/>
      <c r="S7958" s="91"/>
    </row>
    <row r="7959" spans="1:19" s="104" customFormat="1" ht="12.75" customHeight="1" x14ac:dyDescent="0.25">
      <c r="A7959" s="121"/>
      <c r="B7959" s="92" t="str">
        <f>IF(E7959="","",VLOOKUP(E7959,[1]PROJECTES!$C$14:$G$5000,2,FALSE))</f>
        <v/>
      </c>
      <c r="C7959" s="121"/>
      <c r="D7959" s="93" t="str">
        <f>IF(E7959="","",VLOOKUP(E7959,[1]PROJECTES!$C$14:$G$5000,5,FALSE))</f>
        <v/>
      </c>
      <c r="E7959" s="117"/>
      <c r="F7959" s="95"/>
      <c r="G7959" s="96" t="str">
        <f>IF(E7959="","",VLOOKUP(E7959,[1]PROJECTES!$C$14:$G$5000,4,FALSE))</f>
        <v/>
      </c>
      <c r="H7959" s="118"/>
      <c r="I7959" s="97" t="str">
        <f>IF(H7959="","",VLOOKUP(H7959,BD!B$2:C$16,2,FALSE))</f>
        <v/>
      </c>
      <c r="J7959" s="98"/>
      <c r="K7959" s="135" t="str">
        <f t="shared" si="260"/>
        <v/>
      </c>
      <c r="L7959" s="99" t="str">
        <f t="shared" ca="1" si="261"/>
        <v>-</v>
      </c>
      <c r="M7959" s="93" t="str">
        <f>IF(E7959="","",VLOOKUP(E7959,[1]PROJECTES!$C$14:$Z$5000,21,FALSE))</f>
        <v/>
      </c>
      <c r="N7959" s="100"/>
      <c r="O7959" s="72" t="s">
        <v>229</v>
      </c>
      <c r="P7959" s="101"/>
      <c r="Q7959" s="132"/>
      <c r="R7959" s="102"/>
      <c r="S7959" s="91"/>
    </row>
    <row r="7960" spans="1:19" s="104" customFormat="1" ht="12.75" customHeight="1" x14ac:dyDescent="0.25">
      <c r="A7960" s="121"/>
      <c r="B7960" s="92" t="str">
        <f>IF(E7960="","",VLOOKUP(E7960,[1]PROJECTES!$C$14:$G$5000,2,FALSE))</f>
        <v/>
      </c>
      <c r="C7960" s="121"/>
      <c r="D7960" s="93" t="str">
        <f>IF(E7960="","",VLOOKUP(E7960,[1]PROJECTES!$C$14:$G$5000,5,FALSE))</f>
        <v/>
      </c>
      <c r="E7960" s="117"/>
      <c r="F7960" s="95"/>
      <c r="G7960" s="96" t="str">
        <f>IF(E7960="","",VLOOKUP(E7960,[1]PROJECTES!$C$14:$G$5000,4,FALSE))</f>
        <v/>
      </c>
      <c r="H7960" s="118"/>
      <c r="I7960" s="97" t="str">
        <f>IF(H7960="","",VLOOKUP(H7960,BD!B$2:C$16,2,FALSE))</f>
        <v/>
      </c>
      <c r="J7960" s="98"/>
      <c r="K7960" s="135" t="str">
        <f t="shared" si="260"/>
        <v/>
      </c>
      <c r="L7960" s="99" t="str">
        <f t="shared" ca="1" si="261"/>
        <v>-</v>
      </c>
      <c r="M7960" s="93" t="str">
        <f>IF(E7960="","",VLOOKUP(E7960,[1]PROJECTES!$C$14:$Z$5000,21,FALSE))</f>
        <v/>
      </c>
      <c r="N7960" s="100"/>
      <c r="O7960" s="72" t="s">
        <v>229</v>
      </c>
      <c r="P7960" s="101"/>
      <c r="Q7960" s="132"/>
      <c r="R7960" s="102"/>
      <c r="S7960" s="91"/>
    </row>
    <row r="7961" spans="1:19" s="104" customFormat="1" ht="12.75" customHeight="1" x14ac:dyDescent="0.25">
      <c r="A7961" s="121"/>
      <c r="B7961" s="92" t="str">
        <f>IF(E7961="","",VLOOKUP(E7961,[1]PROJECTES!$C$14:$G$5000,2,FALSE))</f>
        <v/>
      </c>
      <c r="C7961" s="121"/>
      <c r="D7961" s="93" t="str">
        <f>IF(E7961="","",VLOOKUP(E7961,[1]PROJECTES!$C$14:$G$5000,5,FALSE))</f>
        <v/>
      </c>
      <c r="E7961" s="117"/>
      <c r="F7961" s="95"/>
      <c r="G7961" s="96" t="str">
        <f>IF(E7961="","",VLOOKUP(E7961,[1]PROJECTES!$C$14:$G$5000,4,FALSE))</f>
        <v/>
      </c>
      <c r="H7961" s="118"/>
      <c r="I7961" s="97" t="str">
        <f>IF(H7961="","",VLOOKUP(H7961,BD!B$2:C$16,2,FALSE))</f>
        <v/>
      </c>
      <c r="J7961" s="98"/>
      <c r="K7961" s="135" t="str">
        <f t="shared" si="260"/>
        <v/>
      </c>
      <c r="L7961" s="99" t="str">
        <f t="shared" ca="1" si="261"/>
        <v>-</v>
      </c>
      <c r="M7961" s="93" t="str">
        <f>IF(E7961="","",VLOOKUP(E7961,[1]PROJECTES!$C$14:$Z$5000,21,FALSE))</f>
        <v/>
      </c>
      <c r="N7961" s="100"/>
      <c r="O7961" s="72" t="s">
        <v>229</v>
      </c>
      <c r="P7961" s="101"/>
      <c r="Q7961" s="132"/>
      <c r="R7961" s="102"/>
      <c r="S7961" s="91"/>
    </row>
    <row r="7962" spans="1:19" s="104" customFormat="1" ht="12.75" customHeight="1" x14ac:dyDescent="0.25">
      <c r="A7962" s="121"/>
      <c r="B7962" s="92" t="str">
        <f>IF(E7962="","",VLOOKUP(E7962,[1]PROJECTES!$C$14:$G$5000,2,FALSE))</f>
        <v/>
      </c>
      <c r="C7962" s="121"/>
      <c r="D7962" s="93" t="str">
        <f>IF(E7962="","",VLOOKUP(E7962,[1]PROJECTES!$C$14:$G$5000,5,FALSE))</f>
        <v/>
      </c>
      <c r="E7962" s="117"/>
      <c r="F7962" s="95"/>
      <c r="G7962" s="96" t="str">
        <f>IF(E7962="","",VLOOKUP(E7962,[1]PROJECTES!$C$14:$G$5000,4,FALSE))</f>
        <v/>
      </c>
      <c r="H7962" s="118"/>
      <c r="I7962" s="97" t="str">
        <f>IF(H7962="","",VLOOKUP(H7962,BD!B$2:C$16,2,FALSE))</f>
        <v/>
      </c>
      <c r="J7962" s="98"/>
      <c r="K7962" s="135" t="str">
        <f t="shared" si="260"/>
        <v/>
      </c>
      <c r="L7962" s="99" t="str">
        <f t="shared" ca="1" si="261"/>
        <v>-</v>
      </c>
      <c r="M7962" s="93" t="str">
        <f>IF(E7962="","",VLOOKUP(E7962,[1]PROJECTES!$C$14:$Z$5000,21,FALSE))</f>
        <v/>
      </c>
      <c r="N7962" s="100"/>
      <c r="O7962" s="72" t="s">
        <v>229</v>
      </c>
      <c r="P7962" s="101"/>
      <c r="Q7962" s="132"/>
      <c r="R7962" s="102"/>
      <c r="S7962" s="91"/>
    </row>
    <row r="7963" spans="1:19" s="104" customFormat="1" ht="12.75" customHeight="1" x14ac:dyDescent="0.25">
      <c r="A7963" s="121"/>
      <c r="B7963" s="92" t="str">
        <f>IF(E7963="","",VLOOKUP(E7963,[1]PROJECTES!$C$14:$G$5000,2,FALSE))</f>
        <v/>
      </c>
      <c r="C7963" s="121"/>
      <c r="D7963" s="93" t="str">
        <f>IF(E7963="","",VLOOKUP(E7963,[1]PROJECTES!$C$14:$G$5000,5,FALSE))</f>
        <v/>
      </c>
      <c r="E7963" s="117"/>
      <c r="F7963" s="95"/>
      <c r="G7963" s="96" t="str">
        <f>IF(E7963="","",VLOOKUP(E7963,[1]PROJECTES!$C$14:$G$5000,4,FALSE))</f>
        <v/>
      </c>
      <c r="H7963" s="118"/>
      <c r="I7963" s="97" t="str">
        <f>IF(H7963="","",VLOOKUP(H7963,BD!B$2:C$16,2,FALSE))</f>
        <v/>
      </c>
      <c r="J7963" s="98"/>
      <c r="K7963" s="135" t="str">
        <f t="shared" si="260"/>
        <v/>
      </c>
      <c r="L7963" s="99" t="str">
        <f t="shared" ca="1" si="261"/>
        <v>-</v>
      </c>
      <c r="M7963" s="93" t="str">
        <f>IF(E7963="","",VLOOKUP(E7963,[1]PROJECTES!$C$14:$Z$5000,21,FALSE))</f>
        <v/>
      </c>
      <c r="N7963" s="100"/>
      <c r="O7963" s="72" t="s">
        <v>229</v>
      </c>
      <c r="P7963" s="101"/>
      <c r="Q7963" s="132"/>
      <c r="R7963" s="102"/>
      <c r="S7963" s="91"/>
    </row>
    <row r="7964" spans="1:19" s="104" customFormat="1" ht="12.75" customHeight="1" x14ac:dyDescent="0.25">
      <c r="A7964" s="121"/>
      <c r="B7964" s="92" t="str">
        <f>IF(E7964="","",VLOOKUP(E7964,[1]PROJECTES!$C$14:$G$5000,2,FALSE))</f>
        <v/>
      </c>
      <c r="C7964" s="121"/>
      <c r="D7964" s="93" t="str">
        <f>IF(E7964="","",VLOOKUP(E7964,[1]PROJECTES!$C$14:$G$5000,5,FALSE))</f>
        <v/>
      </c>
      <c r="E7964" s="117"/>
      <c r="F7964" s="95"/>
      <c r="G7964" s="96" t="str">
        <f>IF(E7964="","",VLOOKUP(E7964,[1]PROJECTES!$C$14:$G$5000,4,FALSE))</f>
        <v/>
      </c>
      <c r="H7964" s="118"/>
      <c r="I7964" s="97" t="str">
        <f>IF(H7964="","",VLOOKUP(H7964,BD!B$2:C$16,2,FALSE))</f>
        <v/>
      </c>
      <c r="J7964" s="98"/>
      <c r="K7964" s="135" t="str">
        <f t="shared" si="260"/>
        <v/>
      </c>
      <c r="L7964" s="99" t="str">
        <f t="shared" ca="1" si="261"/>
        <v>-</v>
      </c>
      <c r="M7964" s="93" t="str">
        <f>IF(E7964="","",VLOOKUP(E7964,[1]PROJECTES!$C$14:$Z$5000,21,FALSE))</f>
        <v/>
      </c>
      <c r="N7964" s="100"/>
      <c r="O7964" s="72" t="s">
        <v>229</v>
      </c>
      <c r="P7964" s="101"/>
      <c r="Q7964" s="132"/>
      <c r="R7964" s="102"/>
      <c r="S7964" s="91"/>
    </row>
    <row r="7965" spans="1:19" s="104" customFormat="1" ht="12.75" customHeight="1" x14ac:dyDescent="0.25">
      <c r="A7965" s="121"/>
      <c r="B7965" s="92" t="str">
        <f>IF(E7965="","",VLOOKUP(E7965,[1]PROJECTES!$C$14:$G$5000,2,FALSE))</f>
        <v/>
      </c>
      <c r="C7965" s="121"/>
      <c r="D7965" s="93" t="str">
        <f>IF(E7965="","",VLOOKUP(E7965,[1]PROJECTES!$C$14:$G$5000,5,FALSE))</f>
        <v/>
      </c>
      <c r="E7965" s="117"/>
      <c r="F7965" s="95"/>
      <c r="G7965" s="96" t="str">
        <f>IF(E7965="","",VLOOKUP(E7965,[1]PROJECTES!$C$14:$G$5000,4,FALSE))</f>
        <v/>
      </c>
      <c r="H7965" s="118"/>
      <c r="I7965" s="97" t="str">
        <f>IF(H7965="","",VLOOKUP(H7965,BD!B$2:C$16,2,FALSE))</f>
        <v/>
      </c>
      <c r="J7965" s="98"/>
      <c r="K7965" s="135" t="str">
        <f t="shared" si="260"/>
        <v/>
      </c>
      <c r="L7965" s="99" t="str">
        <f t="shared" ca="1" si="261"/>
        <v>-</v>
      </c>
      <c r="M7965" s="93" t="str">
        <f>IF(E7965="","",VLOOKUP(E7965,[1]PROJECTES!$C$14:$Z$5000,21,FALSE))</f>
        <v/>
      </c>
      <c r="N7965" s="100"/>
      <c r="O7965" s="72" t="s">
        <v>229</v>
      </c>
      <c r="P7965" s="101"/>
      <c r="Q7965" s="132"/>
      <c r="R7965" s="102"/>
      <c r="S7965" s="91"/>
    </row>
    <row r="7966" spans="1:19" s="104" customFormat="1" ht="12.75" customHeight="1" x14ac:dyDescent="0.25">
      <c r="A7966" s="121"/>
      <c r="B7966" s="92" t="str">
        <f>IF(E7966="","",VLOOKUP(E7966,[1]PROJECTES!$C$14:$G$5000,2,FALSE))</f>
        <v/>
      </c>
      <c r="C7966" s="121"/>
      <c r="D7966" s="93" t="str">
        <f>IF(E7966="","",VLOOKUP(E7966,[1]PROJECTES!$C$14:$G$5000,5,FALSE))</f>
        <v/>
      </c>
      <c r="E7966" s="117"/>
      <c r="F7966" s="95"/>
      <c r="G7966" s="96" t="str">
        <f>IF(E7966="","",VLOOKUP(E7966,[1]PROJECTES!$C$14:$G$5000,4,FALSE))</f>
        <v/>
      </c>
      <c r="H7966" s="118"/>
      <c r="I7966" s="97" t="str">
        <f>IF(H7966="","",VLOOKUP(H7966,BD!B$2:C$16,2,FALSE))</f>
        <v/>
      </c>
      <c r="J7966" s="98"/>
      <c r="K7966" s="135" t="str">
        <f t="shared" si="260"/>
        <v/>
      </c>
      <c r="L7966" s="99" t="str">
        <f t="shared" ca="1" si="261"/>
        <v>-</v>
      </c>
      <c r="M7966" s="93" t="str">
        <f>IF(E7966="","",VLOOKUP(E7966,[1]PROJECTES!$C$14:$Z$5000,21,FALSE))</f>
        <v/>
      </c>
      <c r="N7966" s="100"/>
      <c r="O7966" s="72" t="s">
        <v>229</v>
      </c>
      <c r="P7966" s="101"/>
      <c r="Q7966" s="132"/>
      <c r="R7966" s="102"/>
      <c r="S7966" s="91"/>
    </row>
    <row r="7967" spans="1:19" s="104" customFormat="1" ht="12.75" customHeight="1" x14ac:dyDescent="0.25">
      <c r="A7967" s="121"/>
      <c r="B7967" s="92" t="str">
        <f>IF(E7967="","",VLOOKUP(E7967,[1]PROJECTES!$C$14:$G$5000,2,FALSE))</f>
        <v/>
      </c>
      <c r="C7967" s="121"/>
      <c r="D7967" s="93" t="str">
        <f>IF(E7967="","",VLOOKUP(E7967,[1]PROJECTES!$C$14:$G$5000,5,FALSE))</f>
        <v/>
      </c>
      <c r="E7967" s="117"/>
      <c r="F7967" s="95"/>
      <c r="G7967" s="96" t="str">
        <f>IF(E7967="","",VLOOKUP(E7967,[1]PROJECTES!$C$14:$G$5000,4,FALSE))</f>
        <v/>
      </c>
      <c r="H7967" s="118"/>
      <c r="I7967" s="97" t="str">
        <f>IF(H7967="","",VLOOKUP(H7967,BD!B$2:C$16,2,FALSE))</f>
        <v/>
      </c>
      <c r="J7967" s="98"/>
      <c r="K7967" s="135" t="str">
        <f t="shared" si="260"/>
        <v/>
      </c>
      <c r="L7967" s="99" t="str">
        <f t="shared" ca="1" si="261"/>
        <v>-</v>
      </c>
      <c r="M7967" s="93" t="str">
        <f>IF(E7967="","",VLOOKUP(E7967,[1]PROJECTES!$C$14:$Z$5000,21,FALSE))</f>
        <v/>
      </c>
      <c r="N7967" s="100"/>
      <c r="O7967" s="72" t="s">
        <v>229</v>
      </c>
      <c r="P7967" s="101"/>
      <c r="Q7967" s="132"/>
      <c r="R7967" s="102"/>
      <c r="S7967" s="91"/>
    </row>
    <row r="7968" spans="1:19" s="104" customFormat="1" ht="12.75" customHeight="1" x14ac:dyDescent="0.25">
      <c r="A7968" s="121"/>
      <c r="B7968" s="92" t="str">
        <f>IF(E7968="","",VLOOKUP(E7968,[1]PROJECTES!$C$14:$G$5000,2,FALSE))</f>
        <v/>
      </c>
      <c r="C7968" s="121"/>
      <c r="D7968" s="93" t="str">
        <f>IF(E7968="","",VLOOKUP(E7968,[1]PROJECTES!$C$14:$G$5000,5,FALSE))</f>
        <v/>
      </c>
      <c r="E7968" s="117"/>
      <c r="F7968" s="95"/>
      <c r="G7968" s="96" t="str">
        <f>IF(E7968="","",VLOOKUP(E7968,[1]PROJECTES!$C$14:$G$5000,4,FALSE))</f>
        <v/>
      </c>
      <c r="H7968" s="118"/>
      <c r="I7968" s="97" t="str">
        <f>IF(H7968="","",VLOOKUP(H7968,BD!B$2:C$16,2,FALSE))</f>
        <v/>
      </c>
      <c r="J7968" s="98"/>
      <c r="K7968" s="135" t="str">
        <f t="shared" si="260"/>
        <v/>
      </c>
      <c r="L7968" s="99" t="str">
        <f t="shared" ca="1" si="261"/>
        <v>-</v>
      </c>
      <c r="M7968" s="93" t="str">
        <f>IF(E7968="","",VLOOKUP(E7968,[1]PROJECTES!$C$14:$Z$5000,21,FALSE))</f>
        <v/>
      </c>
      <c r="N7968" s="100"/>
      <c r="O7968" s="72" t="s">
        <v>229</v>
      </c>
      <c r="P7968" s="101"/>
      <c r="Q7968" s="132"/>
      <c r="R7968" s="102"/>
      <c r="S7968" s="91"/>
    </row>
    <row r="7969" spans="1:19" s="104" customFormat="1" ht="12.75" customHeight="1" x14ac:dyDescent="0.25">
      <c r="A7969" s="121"/>
      <c r="B7969" s="92" t="str">
        <f>IF(E7969="","",VLOOKUP(E7969,[1]PROJECTES!$C$14:$G$5000,2,FALSE))</f>
        <v/>
      </c>
      <c r="C7969" s="121"/>
      <c r="D7969" s="93" t="str">
        <f>IF(E7969="","",VLOOKUP(E7969,[1]PROJECTES!$C$14:$G$5000,5,FALSE))</f>
        <v/>
      </c>
      <c r="E7969" s="117"/>
      <c r="F7969" s="95"/>
      <c r="G7969" s="96" t="str">
        <f>IF(E7969="","",VLOOKUP(E7969,[1]PROJECTES!$C$14:$G$5000,4,FALSE))</f>
        <v/>
      </c>
      <c r="H7969" s="118"/>
      <c r="I7969" s="97" t="str">
        <f>IF(H7969="","",VLOOKUP(H7969,BD!B$2:C$16,2,FALSE))</f>
        <v/>
      </c>
      <c r="J7969" s="98"/>
      <c r="K7969" s="135" t="str">
        <f t="shared" si="260"/>
        <v/>
      </c>
      <c r="L7969" s="99" t="str">
        <f t="shared" ca="1" si="261"/>
        <v>-</v>
      </c>
      <c r="M7969" s="93" t="str">
        <f>IF(E7969="","",VLOOKUP(E7969,[1]PROJECTES!$C$14:$Z$5000,21,FALSE))</f>
        <v/>
      </c>
      <c r="N7969" s="100"/>
      <c r="O7969" s="72" t="s">
        <v>229</v>
      </c>
      <c r="P7969" s="101"/>
      <c r="Q7969" s="132"/>
      <c r="R7969" s="102"/>
      <c r="S7969" s="91"/>
    </row>
    <row r="7970" spans="1:19" s="104" customFormat="1" ht="12.75" customHeight="1" x14ac:dyDescent="0.25">
      <c r="A7970" s="121"/>
      <c r="B7970" s="92" t="str">
        <f>IF(E7970="","",VLOOKUP(E7970,[1]PROJECTES!$C$14:$G$5000,2,FALSE))</f>
        <v/>
      </c>
      <c r="C7970" s="121"/>
      <c r="D7970" s="93" t="str">
        <f>IF(E7970="","",VLOOKUP(E7970,[1]PROJECTES!$C$14:$G$5000,5,FALSE))</f>
        <v/>
      </c>
      <c r="E7970" s="117"/>
      <c r="F7970" s="95"/>
      <c r="G7970" s="96" t="str">
        <f>IF(E7970="","",VLOOKUP(E7970,[1]PROJECTES!$C$14:$G$5000,4,FALSE))</f>
        <v/>
      </c>
      <c r="H7970" s="118"/>
      <c r="I7970" s="97" t="str">
        <f>IF(H7970="","",VLOOKUP(H7970,BD!B$2:C$16,2,FALSE))</f>
        <v/>
      </c>
      <c r="J7970" s="98"/>
      <c r="K7970" s="135" t="str">
        <f t="shared" si="260"/>
        <v/>
      </c>
      <c r="L7970" s="99" t="str">
        <f t="shared" ca="1" si="261"/>
        <v>-</v>
      </c>
      <c r="M7970" s="93" t="str">
        <f>IF(E7970="","",VLOOKUP(E7970,[1]PROJECTES!$C$14:$Z$5000,21,FALSE))</f>
        <v/>
      </c>
      <c r="N7970" s="100"/>
      <c r="O7970" s="72" t="s">
        <v>229</v>
      </c>
      <c r="P7970" s="101"/>
      <c r="Q7970" s="132"/>
      <c r="R7970" s="102"/>
      <c r="S7970" s="91"/>
    </row>
    <row r="7971" spans="1:19" s="104" customFormat="1" ht="12.75" customHeight="1" x14ac:dyDescent="0.25">
      <c r="A7971" s="121"/>
      <c r="B7971" s="92" t="str">
        <f>IF(E7971="","",VLOOKUP(E7971,[1]PROJECTES!$C$14:$G$5000,2,FALSE))</f>
        <v/>
      </c>
      <c r="C7971" s="121"/>
      <c r="D7971" s="93" t="str">
        <f>IF(E7971="","",VLOOKUP(E7971,[1]PROJECTES!$C$14:$G$5000,5,FALSE))</f>
        <v/>
      </c>
      <c r="E7971" s="117"/>
      <c r="F7971" s="95"/>
      <c r="G7971" s="96" t="str">
        <f>IF(E7971="","",VLOOKUP(E7971,[1]PROJECTES!$C$14:$G$5000,4,FALSE))</f>
        <v/>
      </c>
      <c r="H7971" s="118"/>
      <c r="I7971" s="97" t="str">
        <f>IF(H7971="","",VLOOKUP(H7971,BD!B$2:C$16,2,FALSE))</f>
        <v/>
      </c>
      <c r="J7971" s="98"/>
      <c r="K7971" s="135" t="str">
        <f t="shared" si="260"/>
        <v/>
      </c>
      <c r="L7971" s="99" t="str">
        <f t="shared" ca="1" si="261"/>
        <v>-</v>
      </c>
      <c r="M7971" s="93" t="str">
        <f>IF(E7971="","",VLOOKUP(E7971,[1]PROJECTES!$C$14:$Z$5000,21,FALSE))</f>
        <v/>
      </c>
      <c r="N7971" s="100"/>
      <c r="O7971" s="72" t="s">
        <v>229</v>
      </c>
      <c r="P7971" s="101"/>
      <c r="Q7971" s="132"/>
      <c r="R7971" s="102"/>
      <c r="S7971" s="91"/>
    </row>
    <row r="7972" spans="1:19" s="104" customFormat="1" ht="12.75" customHeight="1" x14ac:dyDescent="0.25">
      <c r="A7972" s="121"/>
      <c r="B7972" s="92" t="str">
        <f>IF(E7972="","",VLOOKUP(E7972,[1]PROJECTES!$C$14:$G$5000,2,FALSE))</f>
        <v/>
      </c>
      <c r="C7972" s="121"/>
      <c r="D7972" s="93" t="str">
        <f>IF(E7972="","",VLOOKUP(E7972,[1]PROJECTES!$C$14:$G$5000,5,FALSE))</f>
        <v/>
      </c>
      <c r="E7972" s="117"/>
      <c r="F7972" s="95"/>
      <c r="G7972" s="96" t="str">
        <f>IF(E7972="","",VLOOKUP(E7972,[1]PROJECTES!$C$14:$G$5000,4,FALSE))</f>
        <v/>
      </c>
      <c r="H7972" s="118"/>
      <c r="I7972" s="97" t="str">
        <f>IF(H7972="","",VLOOKUP(H7972,BD!B$2:C$16,2,FALSE))</f>
        <v/>
      </c>
      <c r="J7972" s="98"/>
      <c r="K7972" s="135" t="str">
        <f t="shared" si="260"/>
        <v/>
      </c>
      <c r="L7972" s="99" t="str">
        <f t="shared" ca="1" si="261"/>
        <v>-</v>
      </c>
      <c r="M7972" s="93" t="str">
        <f>IF(E7972="","",VLOOKUP(E7972,[1]PROJECTES!$C$14:$Z$5000,21,FALSE))</f>
        <v/>
      </c>
      <c r="N7972" s="100"/>
      <c r="O7972" s="72" t="s">
        <v>229</v>
      </c>
      <c r="P7972" s="101"/>
      <c r="Q7972" s="132"/>
      <c r="R7972" s="102"/>
      <c r="S7972" s="91"/>
    </row>
    <row r="7973" spans="1:19" s="104" customFormat="1" ht="12.75" customHeight="1" x14ac:dyDescent="0.25">
      <c r="A7973" s="121"/>
      <c r="B7973" s="92" t="str">
        <f>IF(E7973="","",VLOOKUP(E7973,[1]PROJECTES!$C$14:$G$5000,2,FALSE))</f>
        <v/>
      </c>
      <c r="C7973" s="121"/>
      <c r="D7973" s="93" t="str">
        <f>IF(E7973="","",VLOOKUP(E7973,[1]PROJECTES!$C$14:$G$5000,5,FALSE))</f>
        <v/>
      </c>
      <c r="E7973" s="117"/>
      <c r="F7973" s="95"/>
      <c r="G7973" s="96" t="str">
        <f>IF(E7973="","",VLOOKUP(E7973,[1]PROJECTES!$C$14:$G$5000,4,FALSE))</f>
        <v/>
      </c>
      <c r="H7973" s="118"/>
      <c r="I7973" s="97" t="str">
        <f>IF(H7973="","",VLOOKUP(H7973,BD!B$2:C$16,2,FALSE))</f>
        <v/>
      </c>
      <c r="J7973" s="98"/>
      <c r="K7973" s="135" t="str">
        <f t="shared" si="260"/>
        <v/>
      </c>
      <c r="L7973" s="99" t="str">
        <f t="shared" ca="1" si="261"/>
        <v>-</v>
      </c>
      <c r="M7973" s="93" t="str">
        <f>IF(E7973="","",VLOOKUP(E7973,[1]PROJECTES!$C$14:$Z$5000,21,FALSE))</f>
        <v/>
      </c>
      <c r="N7973" s="100"/>
      <c r="O7973" s="72" t="s">
        <v>229</v>
      </c>
      <c r="P7973" s="101"/>
      <c r="Q7973" s="132"/>
      <c r="R7973" s="102"/>
      <c r="S7973" s="91"/>
    </row>
    <row r="7974" spans="1:19" s="104" customFormat="1" ht="12.75" customHeight="1" x14ac:dyDescent="0.25">
      <c r="A7974" s="121"/>
      <c r="B7974" s="92" t="str">
        <f>IF(E7974="","",VLOOKUP(E7974,[1]PROJECTES!$C$14:$G$5000,2,FALSE))</f>
        <v/>
      </c>
      <c r="C7974" s="121"/>
      <c r="D7974" s="93" t="str">
        <f>IF(E7974="","",VLOOKUP(E7974,[1]PROJECTES!$C$14:$G$5000,5,FALSE))</f>
        <v/>
      </c>
      <c r="E7974" s="117"/>
      <c r="F7974" s="95"/>
      <c r="G7974" s="96" t="str">
        <f>IF(E7974="","",VLOOKUP(E7974,[1]PROJECTES!$C$14:$G$5000,4,FALSE))</f>
        <v/>
      </c>
      <c r="H7974" s="118"/>
      <c r="I7974" s="97" t="str">
        <f>IF(H7974="","",VLOOKUP(H7974,BD!B$2:C$16,2,FALSE))</f>
        <v/>
      </c>
      <c r="J7974" s="98"/>
      <c r="K7974" s="135" t="str">
        <f t="shared" si="260"/>
        <v/>
      </c>
      <c r="L7974" s="99" t="str">
        <f t="shared" ca="1" si="261"/>
        <v>-</v>
      </c>
      <c r="M7974" s="93" t="str">
        <f>IF(E7974="","",VLOOKUP(E7974,[1]PROJECTES!$C$14:$Z$5000,21,FALSE))</f>
        <v/>
      </c>
      <c r="N7974" s="100"/>
      <c r="O7974" s="72" t="s">
        <v>229</v>
      </c>
      <c r="P7974" s="101"/>
      <c r="Q7974" s="132"/>
      <c r="R7974" s="102"/>
      <c r="S7974" s="91"/>
    </row>
    <row r="7975" spans="1:19" s="104" customFormat="1" ht="12.75" customHeight="1" x14ac:dyDescent="0.25">
      <c r="A7975" s="121"/>
      <c r="B7975" s="92" t="str">
        <f>IF(E7975="","",VLOOKUP(E7975,[1]PROJECTES!$C$14:$G$5000,2,FALSE))</f>
        <v/>
      </c>
      <c r="C7975" s="121"/>
      <c r="D7975" s="93" t="str">
        <f>IF(E7975="","",VLOOKUP(E7975,[1]PROJECTES!$C$14:$G$5000,5,FALSE))</f>
        <v/>
      </c>
      <c r="E7975" s="117"/>
      <c r="F7975" s="95"/>
      <c r="G7975" s="96" t="str">
        <f>IF(E7975="","",VLOOKUP(E7975,[1]PROJECTES!$C$14:$G$5000,4,FALSE))</f>
        <v/>
      </c>
      <c r="H7975" s="118"/>
      <c r="I7975" s="97" t="str">
        <f>IF(H7975="","",VLOOKUP(H7975,BD!B$2:C$16,2,FALSE))</f>
        <v/>
      </c>
      <c r="J7975" s="98"/>
      <c r="K7975" s="135" t="str">
        <f t="shared" si="260"/>
        <v/>
      </c>
      <c r="L7975" s="99" t="str">
        <f t="shared" ca="1" si="261"/>
        <v>-</v>
      </c>
      <c r="M7975" s="93" t="str">
        <f>IF(E7975="","",VLOOKUP(E7975,[1]PROJECTES!$C$14:$Z$5000,21,FALSE))</f>
        <v/>
      </c>
      <c r="N7975" s="100"/>
      <c r="O7975" s="72" t="s">
        <v>229</v>
      </c>
      <c r="P7975" s="101"/>
      <c r="Q7975" s="132"/>
      <c r="R7975" s="102"/>
      <c r="S7975" s="91"/>
    </row>
    <row r="7976" spans="1:19" s="104" customFormat="1" ht="12.75" customHeight="1" x14ac:dyDescent="0.25">
      <c r="A7976" s="121"/>
      <c r="B7976" s="92" t="str">
        <f>IF(E7976="","",VLOOKUP(E7976,[1]PROJECTES!$C$14:$G$5000,2,FALSE))</f>
        <v/>
      </c>
      <c r="C7976" s="121"/>
      <c r="D7976" s="93" t="str">
        <f>IF(E7976="","",VLOOKUP(E7976,[1]PROJECTES!$C$14:$G$5000,5,FALSE))</f>
        <v/>
      </c>
      <c r="E7976" s="117"/>
      <c r="F7976" s="95"/>
      <c r="G7976" s="96" t="str">
        <f>IF(E7976="","",VLOOKUP(E7976,[1]PROJECTES!$C$14:$G$5000,4,FALSE))</f>
        <v/>
      </c>
      <c r="H7976" s="118"/>
      <c r="I7976" s="97" t="str">
        <f>IF(H7976="","",VLOOKUP(H7976,BD!B$2:C$16,2,FALSE))</f>
        <v/>
      </c>
      <c r="J7976" s="98"/>
      <c r="K7976" s="135" t="str">
        <f t="shared" si="260"/>
        <v/>
      </c>
      <c r="L7976" s="99" t="str">
        <f t="shared" ca="1" si="261"/>
        <v>-</v>
      </c>
      <c r="M7976" s="93" t="str">
        <f>IF(E7976="","",VLOOKUP(E7976,[1]PROJECTES!$C$14:$Z$5000,21,FALSE))</f>
        <v/>
      </c>
      <c r="N7976" s="100"/>
      <c r="O7976" s="72" t="s">
        <v>229</v>
      </c>
      <c r="P7976" s="101"/>
      <c r="Q7976" s="132"/>
      <c r="R7976" s="102"/>
      <c r="S7976" s="91"/>
    </row>
    <row r="7977" spans="1:19" s="104" customFormat="1" ht="12.75" customHeight="1" x14ac:dyDescent="0.25">
      <c r="A7977" s="121"/>
      <c r="B7977" s="92" t="str">
        <f>IF(E7977="","",VLOOKUP(E7977,[1]PROJECTES!$C$14:$G$5000,2,FALSE))</f>
        <v/>
      </c>
      <c r="C7977" s="121"/>
      <c r="D7977" s="93" t="str">
        <f>IF(E7977="","",VLOOKUP(E7977,[1]PROJECTES!$C$14:$G$5000,5,FALSE))</f>
        <v/>
      </c>
      <c r="E7977" s="117"/>
      <c r="F7977" s="95"/>
      <c r="G7977" s="96" t="str">
        <f>IF(E7977="","",VLOOKUP(E7977,[1]PROJECTES!$C$14:$G$5000,4,FALSE))</f>
        <v/>
      </c>
      <c r="H7977" s="118"/>
      <c r="I7977" s="97" t="str">
        <f>IF(H7977="","",VLOOKUP(H7977,BD!B$2:C$16,2,FALSE))</f>
        <v/>
      </c>
      <c r="J7977" s="98"/>
      <c r="K7977" s="135" t="str">
        <f t="shared" si="260"/>
        <v/>
      </c>
      <c r="L7977" s="99" t="str">
        <f t="shared" ca="1" si="261"/>
        <v>-</v>
      </c>
      <c r="M7977" s="93" t="str">
        <f>IF(E7977="","",VLOOKUP(E7977,[1]PROJECTES!$C$14:$Z$5000,21,FALSE))</f>
        <v/>
      </c>
      <c r="N7977" s="100"/>
      <c r="O7977" s="72" t="s">
        <v>229</v>
      </c>
      <c r="P7977" s="101"/>
      <c r="Q7977" s="132"/>
      <c r="R7977" s="102"/>
      <c r="S7977" s="91"/>
    </row>
    <row r="7978" spans="1:19" s="104" customFormat="1" ht="12.75" customHeight="1" x14ac:dyDescent="0.25">
      <c r="A7978" s="121"/>
      <c r="B7978" s="92" t="str">
        <f>IF(E7978="","",VLOOKUP(E7978,[1]PROJECTES!$C$14:$G$5000,2,FALSE))</f>
        <v/>
      </c>
      <c r="C7978" s="121"/>
      <c r="D7978" s="93" t="str">
        <f>IF(E7978="","",VLOOKUP(E7978,[1]PROJECTES!$C$14:$G$5000,5,FALSE))</f>
        <v/>
      </c>
      <c r="E7978" s="117"/>
      <c r="F7978" s="95"/>
      <c r="G7978" s="96" t="str">
        <f>IF(E7978="","",VLOOKUP(E7978,[1]PROJECTES!$C$14:$G$5000,4,FALSE))</f>
        <v/>
      </c>
      <c r="H7978" s="118"/>
      <c r="I7978" s="97" t="str">
        <f>IF(H7978="","",VLOOKUP(H7978,BD!B$2:C$16,2,FALSE))</f>
        <v/>
      </c>
      <c r="J7978" s="98"/>
      <c r="K7978" s="135" t="str">
        <f t="shared" si="260"/>
        <v/>
      </c>
      <c r="L7978" s="99" t="str">
        <f t="shared" ca="1" si="261"/>
        <v>-</v>
      </c>
      <c r="M7978" s="93" t="str">
        <f>IF(E7978="","",VLOOKUP(E7978,[1]PROJECTES!$C$14:$Z$5000,21,FALSE))</f>
        <v/>
      </c>
      <c r="N7978" s="100"/>
      <c r="O7978" s="72" t="s">
        <v>229</v>
      </c>
      <c r="P7978" s="101"/>
      <c r="Q7978" s="132"/>
      <c r="R7978" s="102"/>
      <c r="S7978" s="91"/>
    </row>
    <row r="7979" spans="1:19" s="104" customFormat="1" ht="12.75" customHeight="1" x14ac:dyDescent="0.25">
      <c r="A7979" s="121"/>
      <c r="B7979" s="92" t="str">
        <f>IF(E7979="","",VLOOKUP(E7979,[1]PROJECTES!$C$14:$G$5000,2,FALSE))</f>
        <v/>
      </c>
      <c r="C7979" s="121"/>
      <c r="D7979" s="93" t="str">
        <f>IF(E7979="","",VLOOKUP(E7979,[1]PROJECTES!$C$14:$G$5000,5,FALSE))</f>
        <v/>
      </c>
      <c r="E7979" s="117"/>
      <c r="F7979" s="95"/>
      <c r="G7979" s="96" t="str">
        <f>IF(E7979="","",VLOOKUP(E7979,[1]PROJECTES!$C$14:$G$5000,4,FALSE))</f>
        <v/>
      </c>
      <c r="H7979" s="118"/>
      <c r="I7979" s="97" t="str">
        <f>IF(H7979="","",VLOOKUP(H7979,BD!B$2:C$16,2,FALSE))</f>
        <v/>
      </c>
      <c r="J7979" s="98"/>
      <c r="K7979" s="135" t="str">
        <f t="shared" si="260"/>
        <v/>
      </c>
      <c r="L7979" s="99" t="str">
        <f t="shared" ca="1" si="261"/>
        <v>-</v>
      </c>
      <c r="M7979" s="93" t="str">
        <f>IF(E7979="","",VLOOKUP(E7979,[1]PROJECTES!$C$14:$Z$5000,21,FALSE))</f>
        <v/>
      </c>
      <c r="N7979" s="100"/>
      <c r="O7979" s="72" t="s">
        <v>229</v>
      </c>
      <c r="P7979" s="101"/>
      <c r="Q7979" s="132"/>
      <c r="R7979" s="102"/>
      <c r="S7979" s="91"/>
    </row>
    <row r="7980" spans="1:19" s="104" customFormat="1" ht="12.75" customHeight="1" x14ac:dyDescent="0.25">
      <c r="A7980" s="121"/>
      <c r="B7980" s="92" t="str">
        <f>IF(E7980="","",VLOOKUP(E7980,[1]PROJECTES!$C$14:$G$5000,2,FALSE))</f>
        <v/>
      </c>
      <c r="C7980" s="121"/>
      <c r="D7980" s="93" t="str">
        <f>IF(E7980="","",VLOOKUP(E7980,[1]PROJECTES!$C$14:$G$5000,5,FALSE))</f>
        <v/>
      </c>
      <c r="E7980" s="117"/>
      <c r="F7980" s="95"/>
      <c r="G7980" s="96" t="str">
        <f>IF(E7980="","",VLOOKUP(E7980,[1]PROJECTES!$C$14:$G$5000,4,FALSE))</f>
        <v/>
      </c>
      <c r="H7980" s="118"/>
      <c r="I7980" s="97" t="str">
        <f>IF(H7980="","",VLOOKUP(H7980,BD!B$2:C$16,2,FALSE))</f>
        <v/>
      </c>
      <c r="J7980" s="98"/>
      <c r="K7980" s="135" t="str">
        <f t="shared" ref="K7980:K8043" si="262">IF(J7980="","",WEEKNUM(J7980,2)-0)</f>
        <v/>
      </c>
      <c r="L7980" s="99" t="str">
        <f t="shared" ref="L7980:L8043" ca="1" si="263">IF(M7980="","-",IF(G7980="TA","-",+M7980-TODAY()))</f>
        <v>-</v>
      </c>
      <c r="M7980" s="93" t="str">
        <f>IF(E7980="","",VLOOKUP(E7980,[1]PROJECTES!$C$14:$Z$5000,21,FALSE))</f>
        <v/>
      </c>
      <c r="N7980" s="100"/>
      <c r="O7980" s="72" t="s">
        <v>229</v>
      </c>
      <c r="P7980" s="101"/>
      <c r="Q7980" s="132"/>
      <c r="R7980" s="102"/>
      <c r="S7980" s="91"/>
    </row>
    <row r="7981" spans="1:19" s="104" customFormat="1" ht="12.75" customHeight="1" x14ac:dyDescent="0.25">
      <c r="A7981" s="121"/>
      <c r="B7981" s="92" t="str">
        <f>IF(E7981="","",VLOOKUP(E7981,[1]PROJECTES!$C$14:$G$5000,2,FALSE))</f>
        <v/>
      </c>
      <c r="C7981" s="121"/>
      <c r="D7981" s="93" t="str">
        <f>IF(E7981="","",VLOOKUP(E7981,[1]PROJECTES!$C$14:$G$5000,5,FALSE))</f>
        <v/>
      </c>
      <c r="E7981" s="117"/>
      <c r="F7981" s="95"/>
      <c r="G7981" s="96" t="str">
        <f>IF(E7981="","",VLOOKUP(E7981,[1]PROJECTES!$C$14:$G$5000,4,FALSE))</f>
        <v/>
      </c>
      <c r="H7981" s="118"/>
      <c r="I7981" s="97" t="str">
        <f>IF(H7981="","",VLOOKUP(H7981,BD!B$2:C$16,2,FALSE))</f>
        <v/>
      </c>
      <c r="J7981" s="98"/>
      <c r="K7981" s="135" t="str">
        <f t="shared" si="262"/>
        <v/>
      </c>
      <c r="L7981" s="99" t="str">
        <f t="shared" ca="1" si="263"/>
        <v>-</v>
      </c>
      <c r="M7981" s="93" t="str">
        <f>IF(E7981="","",VLOOKUP(E7981,[1]PROJECTES!$C$14:$Z$5000,21,FALSE))</f>
        <v/>
      </c>
      <c r="N7981" s="100"/>
      <c r="O7981" s="72" t="s">
        <v>229</v>
      </c>
      <c r="P7981" s="101"/>
      <c r="Q7981" s="132"/>
      <c r="R7981" s="102"/>
      <c r="S7981" s="91"/>
    </row>
    <row r="7982" spans="1:19" s="104" customFormat="1" ht="12.75" customHeight="1" x14ac:dyDescent="0.25">
      <c r="A7982" s="121"/>
      <c r="B7982" s="92" t="str">
        <f>IF(E7982="","",VLOOKUP(E7982,[1]PROJECTES!$C$14:$G$5000,2,FALSE))</f>
        <v/>
      </c>
      <c r="C7982" s="121"/>
      <c r="D7982" s="93" t="str">
        <f>IF(E7982="","",VLOOKUP(E7982,[1]PROJECTES!$C$14:$G$5000,5,FALSE))</f>
        <v/>
      </c>
      <c r="E7982" s="117"/>
      <c r="F7982" s="95"/>
      <c r="G7982" s="96" t="str">
        <f>IF(E7982="","",VLOOKUP(E7982,[1]PROJECTES!$C$14:$G$5000,4,FALSE))</f>
        <v/>
      </c>
      <c r="H7982" s="118"/>
      <c r="I7982" s="97" t="str">
        <f>IF(H7982="","",VLOOKUP(H7982,BD!B$2:C$16,2,FALSE))</f>
        <v/>
      </c>
      <c r="J7982" s="98"/>
      <c r="K7982" s="135" t="str">
        <f t="shared" si="262"/>
        <v/>
      </c>
      <c r="L7982" s="99" t="str">
        <f t="shared" ca="1" si="263"/>
        <v>-</v>
      </c>
      <c r="M7982" s="93" t="str">
        <f>IF(E7982="","",VLOOKUP(E7982,[1]PROJECTES!$C$14:$Z$5000,21,FALSE))</f>
        <v/>
      </c>
      <c r="N7982" s="100"/>
      <c r="O7982" s="72" t="s">
        <v>229</v>
      </c>
      <c r="P7982" s="101"/>
      <c r="Q7982" s="132"/>
      <c r="R7982" s="102"/>
      <c r="S7982" s="91"/>
    </row>
    <row r="7983" spans="1:19" s="104" customFormat="1" ht="12.75" customHeight="1" x14ac:dyDescent="0.25">
      <c r="A7983" s="121"/>
      <c r="B7983" s="92" t="str">
        <f>IF(E7983="","",VLOOKUP(E7983,[1]PROJECTES!$C$14:$G$5000,2,FALSE))</f>
        <v/>
      </c>
      <c r="C7983" s="121"/>
      <c r="D7983" s="93" t="str">
        <f>IF(E7983="","",VLOOKUP(E7983,[1]PROJECTES!$C$14:$G$5000,5,FALSE))</f>
        <v/>
      </c>
      <c r="E7983" s="117"/>
      <c r="F7983" s="95"/>
      <c r="G7983" s="96" t="str">
        <f>IF(E7983="","",VLOOKUP(E7983,[1]PROJECTES!$C$14:$G$5000,4,FALSE))</f>
        <v/>
      </c>
      <c r="H7983" s="118"/>
      <c r="I7983" s="97" t="str">
        <f>IF(H7983="","",VLOOKUP(H7983,BD!B$2:C$16,2,FALSE))</f>
        <v/>
      </c>
      <c r="J7983" s="98"/>
      <c r="K7983" s="135" t="str">
        <f t="shared" si="262"/>
        <v/>
      </c>
      <c r="L7983" s="99" t="str">
        <f t="shared" ca="1" si="263"/>
        <v>-</v>
      </c>
      <c r="M7983" s="93" t="str">
        <f>IF(E7983="","",VLOOKUP(E7983,[1]PROJECTES!$C$14:$Z$5000,21,FALSE))</f>
        <v/>
      </c>
      <c r="N7983" s="100"/>
      <c r="O7983" s="72" t="s">
        <v>229</v>
      </c>
      <c r="P7983" s="101"/>
      <c r="Q7983" s="132"/>
      <c r="R7983" s="102"/>
      <c r="S7983" s="91"/>
    </row>
    <row r="7984" spans="1:19" s="104" customFormat="1" ht="12.75" customHeight="1" x14ac:dyDescent="0.25">
      <c r="A7984" s="121"/>
      <c r="B7984" s="92" t="str">
        <f>IF(E7984="","",VLOOKUP(E7984,[1]PROJECTES!$C$14:$G$5000,2,FALSE))</f>
        <v/>
      </c>
      <c r="C7984" s="121"/>
      <c r="D7984" s="93" t="str">
        <f>IF(E7984="","",VLOOKUP(E7984,[1]PROJECTES!$C$14:$G$5000,5,FALSE))</f>
        <v/>
      </c>
      <c r="E7984" s="117"/>
      <c r="F7984" s="95"/>
      <c r="G7984" s="96" t="str">
        <f>IF(E7984="","",VLOOKUP(E7984,[1]PROJECTES!$C$14:$G$5000,4,FALSE))</f>
        <v/>
      </c>
      <c r="H7984" s="118"/>
      <c r="I7984" s="97" t="str">
        <f>IF(H7984="","",VLOOKUP(H7984,BD!B$2:C$16,2,FALSE))</f>
        <v/>
      </c>
      <c r="J7984" s="98"/>
      <c r="K7984" s="135" t="str">
        <f t="shared" si="262"/>
        <v/>
      </c>
      <c r="L7984" s="99" t="str">
        <f t="shared" ca="1" si="263"/>
        <v>-</v>
      </c>
      <c r="M7984" s="93" t="str">
        <f>IF(E7984="","",VLOOKUP(E7984,[1]PROJECTES!$C$14:$Z$5000,21,FALSE))</f>
        <v/>
      </c>
      <c r="N7984" s="100"/>
      <c r="O7984" s="72" t="s">
        <v>229</v>
      </c>
      <c r="P7984" s="101"/>
      <c r="Q7984" s="132"/>
      <c r="R7984" s="102"/>
      <c r="S7984" s="91"/>
    </row>
    <row r="7985" spans="1:19" s="104" customFormat="1" ht="12.75" customHeight="1" x14ac:dyDescent="0.25">
      <c r="A7985" s="121"/>
      <c r="B7985" s="92" t="str">
        <f>IF(E7985="","",VLOOKUP(E7985,[1]PROJECTES!$C$14:$G$5000,2,FALSE))</f>
        <v/>
      </c>
      <c r="C7985" s="121"/>
      <c r="D7985" s="93" t="str">
        <f>IF(E7985="","",VLOOKUP(E7985,[1]PROJECTES!$C$14:$G$5000,5,FALSE))</f>
        <v/>
      </c>
      <c r="E7985" s="117"/>
      <c r="F7985" s="95"/>
      <c r="G7985" s="96" t="str">
        <f>IF(E7985="","",VLOOKUP(E7985,[1]PROJECTES!$C$14:$G$5000,4,FALSE))</f>
        <v/>
      </c>
      <c r="H7985" s="118"/>
      <c r="I7985" s="97" t="str">
        <f>IF(H7985="","",VLOOKUP(H7985,BD!B$2:C$16,2,FALSE))</f>
        <v/>
      </c>
      <c r="J7985" s="98"/>
      <c r="K7985" s="135" t="str">
        <f t="shared" si="262"/>
        <v/>
      </c>
      <c r="L7985" s="99" t="str">
        <f t="shared" ca="1" si="263"/>
        <v>-</v>
      </c>
      <c r="M7985" s="93" t="str">
        <f>IF(E7985="","",VLOOKUP(E7985,[1]PROJECTES!$C$14:$Z$5000,21,FALSE))</f>
        <v/>
      </c>
      <c r="N7985" s="100"/>
      <c r="O7985" s="72" t="s">
        <v>229</v>
      </c>
      <c r="P7985" s="101"/>
      <c r="Q7985" s="132"/>
      <c r="R7985" s="102"/>
      <c r="S7985" s="91"/>
    </row>
    <row r="7986" spans="1:19" s="104" customFormat="1" ht="12.75" customHeight="1" x14ac:dyDescent="0.25">
      <c r="A7986" s="121"/>
      <c r="B7986" s="92" t="str">
        <f>IF(E7986="","",VLOOKUP(E7986,[1]PROJECTES!$C$14:$G$5000,2,FALSE))</f>
        <v/>
      </c>
      <c r="C7986" s="121"/>
      <c r="D7986" s="93" t="str">
        <f>IF(E7986="","",VLOOKUP(E7986,[1]PROJECTES!$C$14:$G$5000,5,FALSE))</f>
        <v/>
      </c>
      <c r="E7986" s="117"/>
      <c r="F7986" s="95"/>
      <c r="G7986" s="96" t="str">
        <f>IF(E7986="","",VLOOKUP(E7986,[1]PROJECTES!$C$14:$G$5000,4,FALSE))</f>
        <v/>
      </c>
      <c r="H7986" s="118"/>
      <c r="I7986" s="97" t="str">
        <f>IF(H7986="","",VLOOKUP(H7986,BD!B$2:C$16,2,FALSE))</f>
        <v/>
      </c>
      <c r="J7986" s="98"/>
      <c r="K7986" s="135" t="str">
        <f t="shared" si="262"/>
        <v/>
      </c>
      <c r="L7986" s="99" t="str">
        <f t="shared" ca="1" si="263"/>
        <v>-</v>
      </c>
      <c r="M7986" s="93" t="str">
        <f>IF(E7986="","",VLOOKUP(E7986,[1]PROJECTES!$C$14:$Z$5000,21,FALSE))</f>
        <v/>
      </c>
      <c r="N7986" s="100"/>
      <c r="O7986" s="72" t="s">
        <v>229</v>
      </c>
      <c r="P7986" s="101"/>
      <c r="Q7986" s="132"/>
      <c r="R7986" s="102"/>
      <c r="S7986" s="91"/>
    </row>
    <row r="7987" spans="1:19" s="104" customFormat="1" ht="12.75" customHeight="1" x14ac:dyDescent="0.25">
      <c r="A7987" s="121"/>
      <c r="B7987" s="92" t="str">
        <f>IF(E7987="","",VLOOKUP(E7987,[1]PROJECTES!$C$14:$G$5000,2,FALSE))</f>
        <v/>
      </c>
      <c r="C7987" s="121"/>
      <c r="D7987" s="93" t="str">
        <f>IF(E7987="","",VLOOKUP(E7987,[1]PROJECTES!$C$14:$G$5000,5,FALSE))</f>
        <v/>
      </c>
      <c r="E7987" s="117"/>
      <c r="F7987" s="95"/>
      <c r="G7987" s="96" t="str">
        <f>IF(E7987="","",VLOOKUP(E7987,[1]PROJECTES!$C$14:$G$5000,4,FALSE))</f>
        <v/>
      </c>
      <c r="H7987" s="118"/>
      <c r="I7987" s="97" t="str">
        <f>IF(H7987="","",VLOOKUP(H7987,BD!B$2:C$16,2,FALSE))</f>
        <v/>
      </c>
      <c r="J7987" s="98"/>
      <c r="K7987" s="135" t="str">
        <f t="shared" si="262"/>
        <v/>
      </c>
      <c r="L7987" s="99" t="str">
        <f t="shared" ca="1" si="263"/>
        <v>-</v>
      </c>
      <c r="M7987" s="93" t="str">
        <f>IF(E7987="","",VLOOKUP(E7987,[1]PROJECTES!$C$14:$Z$5000,21,FALSE))</f>
        <v/>
      </c>
      <c r="N7987" s="100"/>
      <c r="O7987" s="72" t="s">
        <v>229</v>
      </c>
      <c r="P7987" s="101"/>
      <c r="Q7987" s="132"/>
      <c r="R7987" s="102"/>
      <c r="S7987" s="91"/>
    </row>
    <row r="7988" spans="1:19" s="104" customFormat="1" ht="12.75" customHeight="1" x14ac:dyDescent="0.25">
      <c r="A7988" s="121"/>
      <c r="B7988" s="92" t="str">
        <f>IF(E7988="","",VLOOKUP(E7988,[1]PROJECTES!$C$14:$G$5000,2,FALSE))</f>
        <v/>
      </c>
      <c r="C7988" s="121"/>
      <c r="D7988" s="93" t="str">
        <f>IF(E7988="","",VLOOKUP(E7988,[1]PROJECTES!$C$14:$G$5000,5,FALSE))</f>
        <v/>
      </c>
      <c r="E7988" s="117"/>
      <c r="F7988" s="95"/>
      <c r="G7988" s="96" t="str">
        <f>IF(E7988="","",VLOOKUP(E7988,[1]PROJECTES!$C$14:$G$5000,4,FALSE))</f>
        <v/>
      </c>
      <c r="H7988" s="118"/>
      <c r="I7988" s="97" t="str">
        <f>IF(H7988="","",VLOOKUP(H7988,BD!B$2:C$16,2,FALSE))</f>
        <v/>
      </c>
      <c r="J7988" s="98"/>
      <c r="K7988" s="135" t="str">
        <f t="shared" si="262"/>
        <v/>
      </c>
      <c r="L7988" s="99" t="str">
        <f t="shared" ca="1" si="263"/>
        <v>-</v>
      </c>
      <c r="M7988" s="93" t="str">
        <f>IF(E7988="","",VLOOKUP(E7988,[1]PROJECTES!$C$14:$Z$5000,21,FALSE))</f>
        <v/>
      </c>
      <c r="N7988" s="100"/>
      <c r="O7988" s="72" t="s">
        <v>229</v>
      </c>
      <c r="P7988" s="101"/>
      <c r="Q7988" s="132"/>
      <c r="R7988" s="102"/>
      <c r="S7988" s="91"/>
    </row>
    <row r="7989" spans="1:19" s="104" customFormat="1" ht="12.75" customHeight="1" x14ac:dyDescent="0.25">
      <c r="A7989" s="121"/>
      <c r="B7989" s="92" t="str">
        <f>IF(E7989="","",VLOOKUP(E7989,[1]PROJECTES!$C$14:$G$5000,2,FALSE))</f>
        <v/>
      </c>
      <c r="C7989" s="121"/>
      <c r="D7989" s="93" t="str">
        <f>IF(E7989="","",VLOOKUP(E7989,[1]PROJECTES!$C$14:$G$5000,5,FALSE))</f>
        <v/>
      </c>
      <c r="E7989" s="117"/>
      <c r="F7989" s="95"/>
      <c r="G7989" s="96" t="str">
        <f>IF(E7989="","",VLOOKUP(E7989,[1]PROJECTES!$C$14:$G$5000,4,FALSE))</f>
        <v/>
      </c>
      <c r="H7989" s="118"/>
      <c r="I7989" s="97" t="str">
        <f>IF(H7989="","",VLOOKUP(H7989,BD!B$2:C$16,2,FALSE))</f>
        <v/>
      </c>
      <c r="J7989" s="98"/>
      <c r="K7989" s="135" t="str">
        <f t="shared" si="262"/>
        <v/>
      </c>
      <c r="L7989" s="99" t="str">
        <f t="shared" ca="1" si="263"/>
        <v>-</v>
      </c>
      <c r="M7989" s="93" t="str">
        <f>IF(E7989="","",VLOOKUP(E7989,[1]PROJECTES!$C$14:$Z$5000,21,FALSE))</f>
        <v/>
      </c>
      <c r="N7989" s="100"/>
      <c r="O7989" s="72" t="s">
        <v>229</v>
      </c>
      <c r="P7989" s="101"/>
      <c r="Q7989" s="132"/>
      <c r="R7989" s="102"/>
      <c r="S7989" s="91"/>
    </row>
    <row r="7990" spans="1:19" s="104" customFormat="1" ht="12.75" customHeight="1" x14ac:dyDescent="0.25">
      <c r="A7990" s="121"/>
      <c r="B7990" s="92" t="str">
        <f>IF(E7990="","",VLOOKUP(E7990,[1]PROJECTES!$C$14:$G$5000,2,FALSE))</f>
        <v/>
      </c>
      <c r="C7990" s="121"/>
      <c r="D7990" s="93" t="str">
        <f>IF(E7990="","",VLOOKUP(E7990,[1]PROJECTES!$C$14:$G$5000,5,FALSE))</f>
        <v/>
      </c>
      <c r="E7990" s="117"/>
      <c r="F7990" s="95"/>
      <c r="G7990" s="96" t="str">
        <f>IF(E7990="","",VLOOKUP(E7990,[1]PROJECTES!$C$14:$G$5000,4,FALSE))</f>
        <v/>
      </c>
      <c r="H7990" s="118"/>
      <c r="I7990" s="97" t="str">
        <f>IF(H7990="","",VLOOKUP(H7990,BD!B$2:C$16,2,FALSE))</f>
        <v/>
      </c>
      <c r="J7990" s="98"/>
      <c r="K7990" s="135" t="str">
        <f t="shared" si="262"/>
        <v/>
      </c>
      <c r="L7990" s="99" t="str">
        <f t="shared" ca="1" si="263"/>
        <v>-</v>
      </c>
      <c r="M7990" s="93" t="str">
        <f>IF(E7990="","",VLOOKUP(E7990,[1]PROJECTES!$C$14:$Z$5000,21,FALSE))</f>
        <v/>
      </c>
      <c r="N7990" s="100"/>
      <c r="O7990" s="72" t="s">
        <v>229</v>
      </c>
      <c r="P7990" s="101"/>
      <c r="Q7990" s="132"/>
      <c r="R7990" s="102"/>
      <c r="S7990" s="91"/>
    </row>
    <row r="7991" spans="1:19" s="104" customFormat="1" ht="12.75" customHeight="1" x14ac:dyDescent="0.25">
      <c r="A7991" s="121"/>
      <c r="B7991" s="92" t="str">
        <f>IF(E7991="","",VLOOKUP(E7991,[1]PROJECTES!$C$14:$G$5000,2,FALSE))</f>
        <v/>
      </c>
      <c r="C7991" s="121"/>
      <c r="D7991" s="93" t="str">
        <f>IF(E7991="","",VLOOKUP(E7991,[1]PROJECTES!$C$14:$G$5000,5,FALSE))</f>
        <v/>
      </c>
      <c r="E7991" s="117"/>
      <c r="F7991" s="95"/>
      <c r="G7991" s="96" t="str">
        <f>IF(E7991="","",VLOOKUP(E7991,[1]PROJECTES!$C$14:$G$5000,4,FALSE))</f>
        <v/>
      </c>
      <c r="H7991" s="118"/>
      <c r="I7991" s="97" t="str">
        <f>IF(H7991="","",VLOOKUP(H7991,BD!B$2:C$16,2,FALSE))</f>
        <v/>
      </c>
      <c r="J7991" s="98"/>
      <c r="K7991" s="135" t="str">
        <f t="shared" si="262"/>
        <v/>
      </c>
      <c r="L7991" s="99" t="str">
        <f t="shared" ca="1" si="263"/>
        <v>-</v>
      </c>
      <c r="M7991" s="93" t="str">
        <f>IF(E7991="","",VLOOKUP(E7991,[1]PROJECTES!$C$14:$Z$5000,21,FALSE))</f>
        <v/>
      </c>
      <c r="N7991" s="100"/>
      <c r="O7991" s="72" t="s">
        <v>229</v>
      </c>
      <c r="P7991" s="101"/>
      <c r="Q7991" s="132"/>
      <c r="R7991" s="102"/>
      <c r="S7991" s="91"/>
    </row>
    <row r="7992" spans="1:19" s="104" customFormat="1" ht="12.75" customHeight="1" x14ac:dyDescent="0.25">
      <c r="A7992" s="121"/>
      <c r="B7992" s="92" t="str">
        <f>IF(E7992="","",VLOOKUP(E7992,[1]PROJECTES!$C$14:$G$5000,2,FALSE))</f>
        <v/>
      </c>
      <c r="C7992" s="121"/>
      <c r="D7992" s="93" t="str">
        <f>IF(E7992="","",VLOOKUP(E7992,[1]PROJECTES!$C$14:$G$5000,5,FALSE))</f>
        <v/>
      </c>
      <c r="E7992" s="117"/>
      <c r="F7992" s="95"/>
      <c r="G7992" s="96" t="str">
        <f>IF(E7992="","",VLOOKUP(E7992,[1]PROJECTES!$C$14:$G$5000,4,FALSE))</f>
        <v/>
      </c>
      <c r="H7992" s="118"/>
      <c r="I7992" s="97" t="str">
        <f>IF(H7992="","",VLOOKUP(H7992,BD!B$2:C$16,2,FALSE))</f>
        <v/>
      </c>
      <c r="J7992" s="98"/>
      <c r="K7992" s="135" t="str">
        <f t="shared" si="262"/>
        <v/>
      </c>
      <c r="L7992" s="99" t="str">
        <f t="shared" ca="1" si="263"/>
        <v>-</v>
      </c>
      <c r="M7992" s="93" t="str">
        <f>IF(E7992="","",VLOOKUP(E7992,[1]PROJECTES!$C$14:$Z$5000,21,FALSE))</f>
        <v/>
      </c>
      <c r="N7992" s="100"/>
      <c r="O7992" s="72" t="s">
        <v>229</v>
      </c>
      <c r="P7992" s="101"/>
      <c r="Q7992" s="132"/>
      <c r="R7992" s="102"/>
      <c r="S7992" s="91"/>
    </row>
    <row r="7993" spans="1:19" s="104" customFormat="1" ht="12.75" customHeight="1" x14ac:dyDescent="0.25">
      <c r="A7993" s="121"/>
      <c r="B7993" s="92" t="str">
        <f>IF(E7993="","",VLOOKUP(E7993,[1]PROJECTES!$C$14:$G$5000,2,FALSE))</f>
        <v/>
      </c>
      <c r="C7993" s="121"/>
      <c r="D7993" s="93" t="str">
        <f>IF(E7993="","",VLOOKUP(E7993,[1]PROJECTES!$C$14:$G$5000,5,FALSE))</f>
        <v/>
      </c>
      <c r="E7993" s="117"/>
      <c r="F7993" s="95"/>
      <c r="G7993" s="96" t="str">
        <f>IF(E7993="","",VLOOKUP(E7993,[1]PROJECTES!$C$14:$G$5000,4,FALSE))</f>
        <v/>
      </c>
      <c r="H7993" s="118"/>
      <c r="I7993" s="97" t="str">
        <f>IF(H7993="","",VLOOKUP(H7993,BD!B$2:C$16,2,FALSE))</f>
        <v/>
      </c>
      <c r="J7993" s="98"/>
      <c r="K7993" s="135" t="str">
        <f t="shared" si="262"/>
        <v/>
      </c>
      <c r="L7993" s="99" t="str">
        <f t="shared" ca="1" si="263"/>
        <v>-</v>
      </c>
      <c r="M7993" s="93" t="str">
        <f>IF(E7993="","",VLOOKUP(E7993,[1]PROJECTES!$C$14:$Z$5000,21,FALSE))</f>
        <v/>
      </c>
      <c r="N7993" s="100"/>
      <c r="O7993" s="72" t="s">
        <v>229</v>
      </c>
      <c r="P7993" s="101"/>
      <c r="Q7993" s="132"/>
      <c r="R7993" s="102"/>
      <c r="S7993" s="91"/>
    </row>
    <row r="7994" spans="1:19" s="104" customFormat="1" ht="12.75" customHeight="1" x14ac:dyDescent="0.25">
      <c r="A7994" s="121"/>
      <c r="B7994" s="92" t="str">
        <f>IF(E7994="","",VLOOKUP(E7994,[1]PROJECTES!$C$14:$G$5000,2,FALSE))</f>
        <v/>
      </c>
      <c r="C7994" s="121"/>
      <c r="D7994" s="93" t="str">
        <f>IF(E7994="","",VLOOKUP(E7994,[1]PROJECTES!$C$14:$G$5000,5,FALSE))</f>
        <v/>
      </c>
      <c r="E7994" s="117"/>
      <c r="F7994" s="95"/>
      <c r="G7994" s="96" t="str">
        <f>IF(E7994="","",VLOOKUP(E7994,[1]PROJECTES!$C$14:$G$5000,4,FALSE))</f>
        <v/>
      </c>
      <c r="H7994" s="118"/>
      <c r="I7994" s="97" t="str">
        <f>IF(H7994="","",VLOOKUP(H7994,BD!B$2:C$16,2,FALSE))</f>
        <v/>
      </c>
      <c r="J7994" s="98"/>
      <c r="K7994" s="135" t="str">
        <f t="shared" si="262"/>
        <v/>
      </c>
      <c r="L7994" s="99" t="str">
        <f t="shared" ca="1" si="263"/>
        <v>-</v>
      </c>
      <c r="M7994" s="93" t="str">
        <f>IF(E7994="","",VLOOKUP(E7994,[1]PROJECTES!$C$14:$Z$5000,21,FALSE))</f>
        <v/>
      </c>
      <c r="N7994" s="100"/>
      <c r="O7994" s="72" t="s">
        <v>229</v>
      </c>
      <c r="P7994" s="101"/>
      <c r="Q7994" s="132"/>
      <c r="R7994" s="102"/>
      <c r="S7994" s="91"/>
    </row>
    <row r="7995" spans="1:19" s="104" customFormat="1" ht="12.75" customHeight="1" x14ac:dyDescent="0.25">
      <c r="A7995" s="121"/>
      <c r="B7995" s="92" t="str">
        <f>IF(E7995="","",VLOOKUP(E7995,[1]PROJECTES!$C$14:$G$5000,2,FALSE))</f>
        <v/>
      </c>
      <c r="C7995" s="121"/>
      <c r="D7995" s="93" t="str">
        <f>IF(E7995="","",VLOOKUP(E7995,[1]PROJECTES!$C$14:$G$5000,5,FALSE))</f>
        <v/>
      </c>
      <c r="E7995" s="117"/>
      <c r="F7995" s="95"/>
      <c r="G7995" s="96" t="str">
        <f>IF(E7995="","",VLOOKUP(E7995,[1]PROJECTES!$C$14:$G$5000,4,FALSE))</f>
        <v/>
      </c>
      <c r="H7995" s="118"/>
      <c r="I7995" s="97" t="str">
        <f>IF(H7995="","",VLOOKUP(H7995,BD!B$2:C$16,2,FALSE))</f>
        <v/>
      </c>
      <c r="J7995" s="98"/>
      <c r="K7995" s="135" t="str">
        <f t="shared" si="262"/>
        <v/>
      </c>
      <c r="L7995" s="99" t="str">
        <f t="shared" ca="1" si="263"/>
        <v>-</v>
      </c>
      <c r="M7995" s="93" t="str">
        <f>IF(E7995="","",VLOOKUP(E7995,[1]PROJECTES!$C$14:$Z$5000,21,FALSE))</f>
        <v/>
      </c>
      <c r="N7995" s="100"/>
      <c r="O7995" s="72" t="s">
        <v>229</v>
      </c>
      <c r="P7995" s="101"/>
      <c r="Q7995" s="132"/>
      <c r="R7995" s="102"/>
      <c r="S7995" s="91"/>
    </row>
    <row r="7996" spans="1:19" s="104" customFormat="1" ht="12.75" customHeight="1" x14ac:dyDescent="0.25">
      <c r="A7996" s="121"/>
      <c r="B7996" s="92" t="str">
        <f>IF(E7996="","",VLOOKUP(E7996,[1]PROJECTES!$C$14:$G$5000,2,FALSE))</f>
        <v/>
      </c>
      <c r="C7996" s="121"/>
      <c r="D7996" s="93" t="str">
        <f>IF(E7996="","",VLOOKUP(E7996,[1]PROJECTES!$C$14:$G$5000,5,FALSE))</f>
        <v/>
      </c>
      <c r="E7996" s="117"/>
      <c r="F7996" s="95"/>
      <c r="G7996" s="96" t="str">
        <f>IF(E7996="","",VLOOKUP(E7996,[1]PROJECTES!$C$14:$G$5000,4,FALSE))</f>
        <v/>
      </c>
      <c r="H7996" s="118"/>
      <c r="I7996" s="97" t="str">
        <f>IF(H7996="","",VLOOKUP(H7996,BD!B$2:C$16,2,FALSE))</f>
        <v/>
      </c>
      <c r="J7996" s="98"/>
      <c r="K7996" s="135" t="str">
        <f t="shared" si="262"/>
        <v/>
      </c>
      <c r="L7996" s="99" t="str">
        <f t="shared" ca="1" si="263"/>
        <v>-</v>
      </c>
      <c r="M7996" s="93" t="str">
        <f>IF(E7996="","",VLOOKUP(E7996,[1]PROJECTES!$C$14:$Z$5000,21,FALSE))</f>
        <v/>
      </c>
      <c r="N7996" s="100"/>
      <c r="O7996" s="72" t="s">
        <v>229</v>
      </c>
      <c r="P7996" s="101"/>
      <c r="Q7996" s="132"/>
      <c r="R7996" s="102"/>
      <c r="S7996" s="91"/>
    </row>
    <row r="7997" spans="1:19" s="104" customFormat="1" ht="12.75" customHeight="1" x14ac:dyDescent="0.25">
      <c r="A7997" s="121"/>
      <c r="B7997" s="92" t="str">
        <f>IF(E7997="","",VLOOKUP(E7997,[1]PROJECTES!$C$14:$G$5000,2,FALSE))</f>
        <v/>
      </c>
      <c r="C7997" s="121"/>
      <c r="D7997" s="93" t="str">
        <f>IF(E7997="","",VLOOKUP(E7997,[1]PROJECTES!$C$14:$G$5000,5,FALSE))</f>
        <v/>
      </c>
      <c r="E7997" s="117"/>
      <c r="F7997" s="95"/>
      <c r="G7997" s="96" t="str">
        <f>IF(E7997="","",VLOOKUP(E7997,[1]PROJECTES!$C$14:$G$5000,4,FALSE))</f>
        <v/>
      </c>
      <c r="H7997" s="118"/>
      <c r="I7997" s="97" t="str">
        <f>IF(H7997="","",VLOOKUP(H7997,BD!B$2:C$16,2,FALSE))</f>
        <v/>
      </c>
      <c r="J7997" s="98"/>
      <c r="K7997" s="135" t="str">
        <f t="shared" si="262"/>
        <v/>
      </c>
      <c r="L7997" s="99" t="str">
        <f t="shared" ca="1" si="263"/>
        <v>-</v>
      </c>
      <c r="M7997" s="93" t="str">
        <f>IF(E7997="","",VLOOKUP(E7997,[1]PROJECTES!$C$14:$Z$5000,21,FALSE))</f>
        <v/>
      </c>
      <c r="N7997" s="100"/>
      <c r="O7997" s="72" t="s">
        <v>229</v>
      </c>
      <c r="P7997" s="101"/>
      <c r="Q7997" s="132"/>
      <c r="R7997" s="102"/>
      <c r="S7997" s="91"/>
    </row>
    <row r="7998" spans="1:19" s="104" customFormat="1" ht="12.75" customHeight="1" x14ac:dyDescent="0.25">
      <c r="A7998" s="121"/>
      <c r="B7998" s="92" t="str">
        <f>IF(E7998="","",VLOOKUP(E7998,[1]PROJECTES!$C$14:$G$5000,2,FALSE))</f>
        <v/>
      </c>
      <c r="C7998" s="121"/>
      <c r="D7998" s="93" t="str">
        <f>IF(E7998="","",VLOOKUP(E7998,[1]PROJECTES!$C$14:$G$5000,5,FALSE))</f>
        <v/>
      </c>
      <c r="E7998" s="117"/>
      <c r="F7998" s="95"/>
      <c r="G7998" s="96" t="str">
        <f>IF(E7998="","",VLOOKUP(E7998,[1]PROJECTES!$C$14:$G$5000,4,FALSE))</f>
        <v/>
      </c>
      <c r="H7998" s="118"/>
      <c r="I7998" s="97" t="str">
        <f>IF(H7998="","",VLOOKUP(H7998,BD!B$2:C$16,2,FALSE))</f>
        <v/>
      </c>
      <c r="J7998" s="98"/>
      <c r="K7998" s="135" t="str">
        <f t="shared" si="262"/>
        <v/>
      </c>
      <c r="L7998" s="99" t="str">
        <f t="shared" ca="1" si="263"/>
        <v>-</v>
      </c>
      <c r="M7998" s="93" t="str">
        <f>IF(E7998="","",VLOOKUP(E7998,[1]PROJECTES!$C$14:$Z$5000,21,FALSE))</f>
        <v/>
      </c>
      <c r="N7998" s="100"/>
      <c r="O7998" s="72" t="s">
        <v>229</v>
      </c>
      <c r="P7998" s="101"/>
      <c r="Q7998" s="132"/>
      <c r="R7998" s="102"/>
      <c r="S7998" s="91"/>
    </row>
    <row r="7999" spans="1:19" s="104" customFormat="1" ht="12.75" customHeight="1" x14ac:dyDescent="0.25">
      <c r="A7999" s="121"/>
      <c r="B7999" s="92" t="str">
        <f>IF(E7999="","",VLOOKUP(E7999,[1]PROJECTES!$C$14:$G$5000,2,FALSE))</f>
        <v/>
      </c>
      <c r="C7999" s="121"/>
      <c r="D7999" s="93" t="str">
        <f>IF(E7999="","",VLOOKUP(E7999,[1]PROJECTES!$C$14:$G$5000,5,FALSE))</f>
        <v/>
      </c>
      <c r="E7999" s="117"/>
      <c r="F7999" s="95"/>
      <c r="G7999" s="96" t="str">
        <f>IF(E7999="","",VLOOKUP(E7999,[1]PROJECTES!$C$14:$G$5000,4,FALSE))</f>
        <v/>
      </c>
      <c r="H7999" s="118"/>
      <c r="I7999" s="97" t="str">
        <f>IF(H7999="","",VLOOKUP(H7999,BD!B$2:C$16,2,FALSE))</f>
        <v/>
      </c>
      <c r="J7999" s="98"/>
      <c r="K7999" s="135" t="str">
        <f t="shared" si="262"/>
        <v/>
      </c>
      <c r="L7999" s="99" t="str">
        <f t="shared" ca="1" si="263"/>
        <v>-</v>
      </c>
      <c r="M7999" s="93" t="str">
        <f>IF(E7999="","",VLOOKUP(E7999,[1]PROJECTES!$C$14:$Z$5000,21,FALSE))</f>
        <v/>
      </c>
      <c r="N7999" s="100"/>
      <c r="O7999" s="72" t="s">
        <v>229</v>
      </c>
      <c r="P7999" s="101"/>
      <c r="Q7999" s="132"/>
      <c r="R7999" s="102"/>
      <c r="S7999" s="91"/>
    </row>
    <row r="8000" spans="1:19" s="104" customFormat="1" ht="12.75" customHeight="1" x14ac:dyDescent="0.25">
      <c r="A8000" s="121"/>
      <c r="B8000" s="92" t="str">
        <f>IF(E8000="","",VLOOKUP(E8000,[1]PROJECTES!$C$14:$G$5000,2,FALSE))</f>
        <v/>
      </c>
      <c r="C8000" s="121"/>
      <c r="D8000" s="93" t="str">
        <f>IF(E8000="","",VLOOKUP(E8000,[1]PROJECTES!$C$14:$G$5000,5,FALSE))</f>
        <v/>
      </c>
      <c r="E8000" s="117"/>
      <c r="F8000" s="95"/>
      <c r="G8000" s="96" t="str">
        <f>IF(E8000="","",VLOOKUP(E8000,[1]PROJECTES!$C$14:$G$5000,4,FALSE))</f>
        <v/>
      </c>
      <c r="H8000" s="118"/>
      <c r="I8000" s="97" t="str">
        <f>IF(H8000="","",VLOOKUP(H8000,BD!B$2:C$16,2,FALSE))</f>
        <v/>
      </c>
      <c r="J8000" s="98"/>
      <c r="K8000" s="135" t="str">
        <f t="shared" si="262"/>
        <v/>
      </c>
      <c r="L8000" s="99" t="str">
        <f t="shared" ca="1" si="263"/>
        <v>-</v>
      </c>
      <c r="M8000" s="93" t="str">
        <f>IF(E8000="","",VLOOKUP(E8000,[1]PROJECTES!$C$14:$Z$5000,21,FALSE))</f>
        <v/>
      </c>
      <c r="N8000" s="100"/>
      <c r="O8000" s="72" t="s">
        <v>229</v>
      </c>
      <c r="P8000" s="101"/>
      <c r="Q8000" s="132"/>
      <c r="R8000" s="102"/>
      <c r="S8000" s="91"/>
    </row>
    <row r="8001" spans="1:19" s="104" customFormat="1" ht="12.75" customHeight="1" x14ac:dyDescent="0.25">
      <c r="A8001" s="121"/>
      <c r="B8001" s="92" t="str">
        <f>IF(E8001="","",VLOOKUP(E8001,[1]PROJECTES!$C$14:$G$5000,2,FALSE))</f>
        <v/>
      </c>
      <c r="C8001" s="121"/>
      <c r="D8001" s="93" t="str">
        <f>IF(E8001="","",VLOOKUP(E8001,[1]PROJECTES!$C$14:$G$5000,5,FALSE))</f>
        <v/>
      </c>
      <c r="E8001" s="117"/>
      <c r="F8001" s="95"/>
      <c r="G8001" s="96" t="str">
        <f>IF(E8001="","",VLOOKUP(E8001,[1]PROJECTES!$C$14:$G$5000,4,FALSE))</f>
        <v/>
      </c>
      <c r="H8001" s="118"/>
      <c r="I8001" s="97" t="str">
        <f>IF(H8001="","",VLOOKUP(H8001,BD!B$2:C$16,2,FALSE))</f>
        <v/>
      </c>
      <c r="J8001" s="98"/>
      <c r="K8001" s="135" t="str">
        <f t="shared" si="262"/>
        <v/>
      </c>
      <c r="L8001" s="99" t="str">
        <f t="shared" ca="1" si="263"/>
        <v>-</v>
      </c>
      <c r="M8001" s="93" t="str">
        <f>IF(E8001="","",VLOOKUP(E8001,[1]PROJECTES!$C$14:$Z$5000,21,FALSE))</f>
        <v/>
      </c>
      <c r="N8001" s="100"/>
      <c r="O8001" s="72" t="s">
        <v>229</v>
      </c>
      <c r="P8001" s="101"/>
      <c r="Q8001" s="132"/>
      <c r="R8001" s="102"/>
      <c r="S8001" s="91"/>
    </row>
    <row r="8002" spans="1:19" s="104" customFormat="1" ht="12.75" customHeight="1" x14ac:dyDescent="0.25">
      <c r="A8002" s="121"/>
      <c r="B8002" s="92" t="str">
        <f>IF(E8002="","",VLOOKUP(E8002,[1]PROJECTES!$C$14:$G$5000,2,FALSE))</f>
        <v/>
      </c>
      <c r="C8002" s="121"/>
      <c r="D8002" s="93" t="str">
        <f>IF(E8002="","",VLOOKUP(E8002,[1]PROJECTES!$C$14:$G$5000,5,FALSE))</f>
        <v/>
      </c>
      <c r="E8002" s="117"/>
      <c r="F8002" s="95"/>
      <c r="G8002" s="96" t="str">
        <f>IF(E8002="","",VLOOKUP(E8002,[1]PROJECTES!$C$14:$G$5000,4,FALSE))</f>
        <v/>
      </c>
      <c r="H8002" s="118"/>
      <c r="I8002" s="97" t="str">
        <f>IF(H8002="","",VLOOKUP(H8002,BD!B$2:C$16,2,FALSE))</f>
        <v/>
      </c>
      <c r="J8002" s="98"/>
      <c r="K8002" s="135" t="str">
        <f t="shared" si="262"/>
        <v/>
      </c>
      <c r="L8002" s="99" t="str">
        <f t="shared" ca="1" si="263"/>
        <v>-</v>
      </c>
      <c r="M8002" s="93" t="str">
        <f>IF(E8002="","",VLOOKUP(E8002,[1]PROJECTES!$C$14:$Z$5000,21,FALSE))</f>
        <v/>
      </c>
      <c r="N8002" s="100"/>
      <c r="O8002" s="72" t="s">
        <v>229</v>
      </c>
      <c r="P8002" s="101"/>
      <c r="Q8002" s="132"/>
      <c r="R8002" s="102"/>
      <c r="S8002" s="91"/>
    </row>
    <row r="8003" spans="1:19" s="104" customFormat="1" ht="12.75" customHeight="1" x14ac:dyDescent="0.25">
      <c r="A8003" s="121"/>
      <c r="B8003" s="92" t="str">
        <f>IF(E8003="","",VLOOKUP(E8003,[1]PROJECTES!$C$14:$G$5000,2,FALSE))</f>
        <v/>
      </c>
      <c r="C8003" s="121"/>
      <c r="D8003" s="93" t="str">
        <f>IF(E8003="","",VLOOKUP(E8003,[1]PROJECTES!$C$14:$G$5000,5,FALSE))</f>
        <v/>
      </c>
      <c r="E8003" s="117"/>
      <c r="F8003" s="95"/>
      <c r="G8003" s="96" t="str">
        <f>IF(E8003="","",VLOOKUP(E8003,[1]PROJECTES!$C$14:$G$5000,4,FALSE))</f>
        <v/>
      </c>
      <c r="H8003" s="118"/>
      <c r="I8003" s="97" t="str">
        <f>IF(H8003="","",VLOOKUP(H8003,BD!B$2:C$16,2,FALSE))</f>
        <v/>
      </c>
      <c r="J8003" s="98"/>
      <c r="K8003" s="135" t="str">
        <f t="shared" si="262"/>
        <v/>
      </c>
      <c r="L8003" s="99" t="str">
        <f t="shared" ca="1" si="263"/>
        <v>-</v>
      </c>
      <c r="M8003" s="93" t="str">
        <f>IF(E8003="","",VLOOKUP(E8003,[1]PROJECTES!$C$14:$Z$5000,21,FALSE))</f>
        <v/>
      </c>
      <c r="N8003" s="100"/>
      <c r="O8003" s="72" t="s">
        <v>229</v>
      </c>
      <c r="P8003" s="101"/>
      <c r="Q8003" s="132"/>
      <c r="R8003" s="102"/>
      <c r="S8003" s="91"/>
    </row>
    <row r="8004" spans="1:19" s="104" customFormat="1" ht="12.75" customHeight="1" x14ac:dyDescent="0.25">
      <c r="A8004" s="121"/>
      <c r="B8004" s="92" t="str">
        <f>IF(E8004="","",VLOOKUP(E8004,[1]PROJECTES!$C$14:$G$5000,2,FALSE))</f>
        <v/>
      </c>
      <c r="C8004" s="121"/>
      <c r="D8004" s="93" t="str">
        <f>IF(E8004="","",VLOOKUP(E8004,[1]PROJECTES!$C$14:$G$5000,5,FALSE))</f>
        <v/>
      </c>
      <c r="E8004" s="117"/>
      <c r="F8004" s="95"/>
      <c r="G8004" s="96" t="str">
        <f>IF(E8004="","",VLOOKUP(E8004,[1]PROJECTES!$C$14:$G$5000,4,FALSE))</f>
        <v/>
      </c>
      <c r="H8004" s="118"/>
      <c r="I8004" s="97" t="str">
        <f>IF(H8004="","",VLOOKUP(H8004,BD!B$2:C$16,2,FALSE))</f>
        <v/>
      </c>
      <c r="J8004" s="98"/>
      <c r="K8004" s="135" t="str">
        <f t="shared" si="262"/>
        <v/>
      </c>
      <c r="L8004" s="99" t="str">
        <f t="shared" ca="1" si="263"/>
        <v>-</v>
      </c>
      <c r="M8004" s="93" t="str">
        <f>IF(E8004="","",VLOOKUP(E8004,[1]PROJECTES!$C$14:$Z$5000,21,FALSE))</f>
        <v/>
      </c>
      <c r="N8004" s="100"/>
      <c r="O8004" s="72" t="s">
        <v>229</v>
      </c>
      <c r="P8004" s="101"/>
      <c r="Q8004" s="132"/>
      <c r="R8004" s="102"/>
      <c r="S8004" s="91"/>
    </row>
    <row r="8005" spans="1:19" s="104" customFormat="1" ht="12.75" customHeight="1" x14ac:dyDescent="0.25">
      <c r="A8005" s="121"/>
      <c r="B8005" s="92" t="str">
        <f>IF(E8005="","",VLOOKUP(E8005,[1]PROJECTES!$C$14:$G$5000,2,FALSE))</f>
        <v/>
      </c>
      <c r="C8005" s="121"/>
      <c r="D8005" s="93" t="str">
        <f>IF(E8005="","",VLOOKUP(E8005,[1]PROJECTES!$C$14:$G$5000,5,FALSE))</f>
        <v/>
      </c>
      <c r="E8005" s="117"/>
      <c r="F8005" s="95"/>
      <c r="G8005" s="96" t="str">
        <f>IF(E8005="","",VLOOKUP(E8005,[1]PROJECTES!$C$14:$G$5000,4,FALSE))</f>
        <v/>
      </c>
      <c r="H8005" s="118"/>
      <c r="I8005" s="97" t="str">
        <f>IF(H8005="","",VLOOKUP(H8005,BD!B$2:C$16,2,FALSE))</f>
        <v/>
      </c>
      <c r="J8005" s="98"/>
      <c r="K8005" s="135" t="str">
        <f t="shared" si="262"/>
        <v/>
      </c>
      <c r="L8005" s="99" t="str">
        <f t="shared" ca="1" si="263"/>
        <v>-</v>
      </c>
      <c r="M8005" s="93" t="str">
        <f>IF(E8005="","",VLOOKUP(E8005,[1]PROJECTES!$C$14:$Z$5000,21,FALSE))</f>
        <v/>
      </c>
      <c r="N8005" s="100"/>
      <c r="O8005" s="72" t="s">
        <v>229</v>
      </c>
      <c r="P8005" s="101"/>
      <c r="Q8005" s="132"/>
      <c r="R8005" s="102"/>
      <c r="S8005" s="91"/>
    </row>
    <row r="8006" spans="1:19" s="104" customFormat="1" ht="12.75" customHeight="1" x14ac:dyDescent="0.25">
      <c r="A8006" s="121"/>
      <c r="B8006" s="92" t="str">
        <f>IF(E8006="","",VLOOKUP(E8006,[1]PROJECTES!$C$14:$G$5000,2,FALSE))</f>
        <v/>
      </c>
      <c r="C8006" s="121"/>
      <c r="D8006" s="93" t="str">
        <f>IF(E8006="","",VLOOKUP(E8006,[1]PROJECTES!$C$14:$G$5000,5,FALSE))</f>
        <v/>
      </c>
      <c r="E8006" s="117"/>
      <c r="F8006" s="95"/>
      <c r="G8006" s="96" t="str">
        <f>IF(E8006="","",VLOOKUP(E8006,[1]PROJECTES!$C$14:$G$5000,4,FALSE))</f>
        <v/>
      </c>
      <c r="H8006" s="118"/>
      <c r="I8006" s="97" t="str">
        <f>IF(H8006="","",VLOOKUP(H8006,BD!B$2:C$16,2,FALSE))</f>
        <v/>
      </c>
      <c r="J8006" s="98"/>
      <c r="K8006" s="135" t="str">
        <f t="shared" si="262"/>
        <v/>
      </c>
      <c r="L8006" s="99" t="str">
        <f t="shared" ca="1" si="263"/>
        <v>-</v>
      </c>
      <c r="M8006" s="93" t="str">
        <f>IF(E8006="","",VLOOKUP(E8006,[1]PROJECTES!$C$14:$Z$5000,21,FALSE))</f>
        <v/>
      </c>
      <c r="N8006" s="100"/>
      <c r="O8006" s="72" t="s">
        <v>229</v>
      </c>
      <c r="P8006" s="101"/>
      <c r="Q8006" s="132"/>
      <c r="R8006" s="102"/>
      <c r="S8006" s="91"/>
    </row>
    <row r="8007" spans="1:19" s="104" customFormat="1" ht="12.75" customHeight="1" x14ac:dyDescent="0.25">
      <c r="A8007" s="121"/>
      <c r="B8007" s="92" t="str">
        <f>IF(E8007="","",VLOOKUP(E8007,[1]PROJECTES!$C$14:$G$5000,2,FALSE))</f>
        <v/>
      </c>
      <c r="C8007" s="121"/>
      <c r="D8007" s="93" t="str">
        <f>IF(E8007="","",VLOOKUP(E8007,[1]PROJECTES!$C$14:$G$5000,5,FALSE))</f>
        <v/>
      </c>
      <c r="E8007" s="117"/>
      <c r="F8007" s="95"/>
      <c r="G8007" s="96" t="str">
        <f>IF(E8007="","",VLOOKUP(E8007,[1]PROJECTES!$C$14:$G$5000,4,FALSE))</f>
        <v/>
      </c>
      <c r="H8007" s="118"/>
      <c r="I8007" s="97" t="str">
        <f>IF(H8007="","",VLOOKUP(H8007,BD!B$2:C$16,2,FALSE))</f>
        <v/>
      </c>
      <c r="J8007" s="98"/>
      <c r="K8007" s="135" t="str">
        <f t="shared" si="262"/>
        <v/>
      </c>
      <c r="L8007" s="99" t="str">
        <f t="shared" ca="1" si="263"/>
        <v>-</v>
      </c>
      <c r="M8007" s="93" t="str">
        <f>IF(E8007="","",VLOOKUP(E8007,[1]PROJECTES!$C$14:$Z$5000,21,FALSE))</f>
        <v/>
      </c>
      <c r="N8007" s="100"/>
      <c r="O8007" s="72" t="s">
        <v>229</v>
      </c>
      <c r="P8007" s="101"/>
      <c r="Q8007" s="132"/>
      <c r="R8007" s="102"/>
      <c r="S8007" s="91"/>
    </row>
    <row r="8008" spans="1:19" s="104" customFormat="1" ht="12.75" customHeight="1" x14ac:dyDescent="0.25">
      <c r="A8008" s="121"/>
      <c r="B8008" s="92" t="str">
        <f>IF(E8008="","",VLOOKUP(E8008,[1]PROJECTES!$C$14:$G$5000,2,FALSE))</f>
        <v/>
      </c>
      <c r="C8008" s="121"/>
      <c r="D8008" s="93" t="str">
        <f>IF(E8008="","",VLOOKUP(E8008,[1]PROJECTES!$C$14:$G$5000,5,FALSE))</f>
        <v/>
      </c>
      <c r="E8008" s="117"/>
      <c r="F8008" s="95"/>
      <c r="G8008" s="96" t="str">
        <f>IF(E8008="","",VLOOKUP(E8008,[1]PROJECTES!$C$14:$G$5000,4,FALSE))</f>
        <v/>
      </c>
      <c r="H8008" s="118"/>
      <c r="I8008" s="97" t="str">
        <f>IF(H8008="","",VLOOKUP(H8008,BD!B$2:C$16,2,FALSE))</f>
        <v/>
      </c>
      <c r="J8008" s="98"/>
      <c r="K8008" s="135" t="str">
        <f t="shared" si="262"/>
        <v/>
      </c>
      <c r="L8008" s="99" t="str">
        <f t="shared" ca="1" si="263"/>
        <v>-</v>
      </c>
      <c r="M8008" s="93" t="str">
        <f>IF(E8008="","",VLOOKUP(E8008,[1]PROJECTES!$C$14:$Z$5000,21,FALSE))</f>
        <v/>
      </c>
      <c r="N8008" s="100"/>
      <c r="O8008" s="72" t="s">
        <v>229</v>
      </c>
      <c r="P8008" s="101"/>
      <c r="Q8008" s="132"/>
      <c r="R8008" s="102"/>
      <c r="S8008" s="91"/>
    </row>
    <row r="8009" spans="1:19" s="104" customFormat="1" ht="12.75" customHeight="1" x14ac:dyDescent="0.25">
      <c r="A8009" s="121"/>
      <c r="B8009" s="92" t="str">
        <f>IF(E8009="","",VLOOKUP(E8009,[1]PROJECTES!$C$14:$G$5000,2,FALSE))</f>
        <v/>
      </c>
      <c r="C8009" s="121"/>
      <c r="D8009" s="93" t="str">
        <f>IF(E8009="","",VLOOKUP(E8009,[1]PROJECTES!$C$14:$G$5000,5,FALSE))</f>
        <v/>
      </c>
      <c r="E8009" s="117"/>
      <c r="F8009" s="95"/>
      <c r="G8009" s="96" t="str">
        <f>IF(E8009="","",VLOOKUP(E8009,[1]PROJECTES!$C$14:$G$5000,4,FALSE))</f>
        <v/>
      </c>
      <c r="H8009" s="118"/>
      <c r="I8009" s="97" t="str">
        <f>IF(H8009="","",VLOOKUP(H8009,BD!B$2:C$16,2,FALSE))</f>
        <v/>
      </c>
      <c r="J8009" s="98"/>
      <c r="K8009" s="135" t="str">
        <f t="shared" si="262"/>
        <v/>
      </c>
      <c r="L8009" s="99" t="str">
        <f t="shared" ca="1" si="263"/>
        <v>-</v>
      </c>
      <c r="M8009" s="93" t="str">
        <f>IF(E8009="","",VLOOKUP(E8009,[1]PROJECTES!$C$14:$Z$5000,21,FALSE))</f>
        <v/>
      </c>
      <c r="N8009" s="100"/>
      <c r="O8009" s="72" t="s">
        <v>229</v>
      </c>
      <c r="P8009" s="101"/>
      <c r="Q8009" s="132"/>
      <c r="R8009" s="102"/>
      <c r="S8009" s="91"/>
    </row>
    <row r="8010" spans="1:19" s="104" customFormat="1" ht="12.75" customHeight="1" x14ac:dyDescent="0.25">
      <c r="A8010" s="121"/>
      <c r="B8010" s="92" t="str">
        <f>IF(E8010="","",VLOOKUP(E8010,[1]PROJECTES!$C$14:$G$5000,2,FALSE))</f>
        <v/>
      </c>
      <c r="C8010" s="121"/>
      <c r="D8010" s="93" t="str">
        <f>IF(E8010="","",VLOOKUP(E8010,[1]PROJECTES!$C$14:$G$5000,5,FALSE))</f>
        <v/>
      </c>
      <c r="E8010" s="117"/>
      <c r="F8010" s="95"/>
      <c r="G8010" s="96" t="str">
        <f>IF(E8010="","",VLOOKUP(E8010,[1]PROJECTES!$C$14:$G$5000,4,FALSE))</f>
        <v/>
      </c>
      <c r="H8010" s="118"/>
      <c r="I8010" s="97" t="str">
        <f>IF(H8010="","",VLOOKUP(H8010,BD!B$2:C$16,2,FALSE))</f>
        <v/>
      </c>
      <c r="J8010" s="98"/>
      <c r="K8010" s="135" t="str">
        <f t="shared" si="262"/>
        <v/>
      </c>
      <c r="L8010" s="99" t="str">
        <f t="shared" ca="1" si="263"/>
        <v>-</v>
      </c>
      <c r="M8010" s="93" t="str">
        <f>IF(E8010="","",VLOOKUP(E8010,[1]PROJECTES!$C$14:$Z$5000,21,FALSE))</f>
        <v/>
      </c>
      <c r="N8010" s="100"/>
      <c r="O8010" s="72" t="s">
        <v>229</v>
      </c>
      <c r="P8010" s="101"/>
      <c r="Q8010" s="132"/>
      <c r="R8010" s="102"/>
      <c r="S8010" s="91"/>
    </row>
    <row r="8011" spans="1:19" s="104" customFormat="1" ht="12.75" customHeight="1" x14ac:dyDescent="0.25">
      <c r="A8011" s="121"/>
      <c r="B8011" s="92" t="str">
        <f>IF(E8011="","",VLOOKUP(E8011,[1]PROJECTES!$C$14:$G$5000,2,FALSE))</f>
        <v/>
      </c>
      <c r="C8011" s="121"/>
      <c r="D8011" s="93" t="str">
        <f>IF(E8011="","",VLOOKUP(E8011,[1]PROJECTES!$C$14:$G$5000,5,FALSE))</f>
        <v/>
      </c>
      <c r="E8011" s="117"/>
      <c r="F8011" s="95"/>
      <c r="G8011" s="96" t="str">
        <f>IF(E8011="","",VLOOKUP(E8011,[1]PROJECTES!$C$14:$G$5000,4,FALSE))</f>
        <v/>
      </c>
      <c r="H8011" s="118"/>
      <c r="I8011" s="97" t="str">
        <f>IF(H8011="","",VLOOKUP(H8011,BD!B$2:C$16,2,FALSE))</f>
        <v/>
      </c>
      <c r="J8011" s="98"/>
      <c r="K8011" s="135" t="str">
        <f t="shared" si="262"/>
        <v/>
      </c>
      <c r="L8011" s="99" t="str">
        <f t="shared" ca="1" si="263"/>
        <v>-</v>
      </c>
      <c r="M8011" s="93" t="str">
        <f>IF(E8011="","",VLOOKUP(E8011,[1]PROJECTES!$C$14:$Z$5000,21,FALSE))</f>
        <v/>
      </c>
      <c r="N8011" s="100"/>
      <c r="O8011" s="72" t="s">
        <v>229</v>
      </c>
      <c r="P8011" s="101"/>
      <c r="Q8011" s="132"/>
      <c r="R8011" s="102"/>
      <c r="S8011" s="91"/>
    </row>
    <row r="8012" spans="1:19" s="104" customFormat="1" ht="12.75" customHeight="1" x14ac:dyDescent="0.25">
      <c r="A8012" s="121"/>
      <c r="B8012" s="92" t="str">
        <f>IF(E8012="","",VLOOKUP(E8012,[1]PROJECTES!$C$14:$G$5000,2,FALSE))</f>
        <v/>
      </c>
      <c r="C8012" s="121"/>
      <c r="D8012" s="93" t="str">
        <f>IF(E8012="","",VLOOKUP(E8012,[1]PROJECTES!$C$14:$G$5000,5,FALSE))</f>
        <v/>
      </c>
      <c r="E8012" s="117"/>
      <c r="F8012" s="95"/>
      <c r="G8012" s="96" t="str">
        <f>IF(E8012="","",VLOOKUP(E8012,[1]PROJECTES!$C$14:$G$5000,4,FALSE))</f>
        <v/>
      </c>
      <c r="H8012" s="118"/>
      <c r="I8012" s="97" t="str">
        <f>IF(H8012="","",VLOOKUP(H8012,BD!B$2:C$16,2,FALSE))</f>
        <v/>
      </c>
      <c r="J8012" s="98"/>
      <c r="K8012" s="135" t="str">
        <f t="shared" si="262"/>
        <v/>
      </c>
      <c r="L8012" s="99" t="str">
        <f t="shared" ca="1" si="263"/>
        <v>-</v>
      </c>
      <c r="M8012" s="93" t="str">
        <f>IF(E8012="","",VLOOKUP(E8012,[1]PROJECTES!$C$14:$Z$5000,21,FALSE))</f>
        <v/>
      </c>
      <c r="N8012" s="100"/>
      <c r="O8012" s="72" t="s">
        <v>229</v>
      </c>
      <c r="P8012" s="101"/>
      <c r="Q8012" s="132"/>
      <c r="R8012" s="102"/>
      <c r="S8012" s="91"/>
    </row>
    <row r="8013" spans="1:19" s="104" customFormat="1" ht="12.75" customHeight="1" x14ac:dyDescent="0.25">
      <c r="A8013" s="121"/>
      <c r="B8013" s="92" t="str">
        <f>IF(E8013="","",VLOOKUP(E8013,[1]PROJECTES!$C$14:$G$5000,2,FALSE))</f>
        <v/>
      </c>
      <c r="C8013" s="121"/>
      <c r="D8013" s="93" t="str">
        <f>IF(E8013="","",VLOOKUP(E8013,[1]PROJECTES!$C$14:$G$5000,5,FALSE))</f>
        <v/>
      </c>
      <c r="E8013" s="117"/>
      <c r="F8013" s="95"/>
      <c r="G8013" s="96" t="str">
        <f>IF(E8013="","",VLOOKUP(E8013,[1]PROJECTES!$C$14:$G$5000,4,FALSE))</f>
        <v/>
      </c>
      <c r="H8013" s="118"/>
      <c r="I8013" s="97" t="str">
        <f>IF(H8013="","",VLOOKUP(H8013,BD!B$2:C$16,2,FALSE))</f>
        <v/>
      </c>
      <c r="J8013" s="98"/>
      <c r="K8013" s="135" t="str">
        <f t="shared" si="262"/>
        <v/>
      </c>
      <c r="L8013" s="99" t="str">
        <f t="shared" ca="1" si="263"/>
        <v>-</v>
      </c>
      <c r="M8013" s="93" t="str">
        <f>IF(E8013="","",VLOOKUP(E8013,[1]PROJECTES!$C$14:$Z$5000,21,FALSE))</f>
        <v/>
      </c>
      <c r="N8013" s="100"/>
      <c r="O8013" s="72" t="s">
        <v>229</v>
      </c>
      <c r="P8013" s="101"/>
      <c r="Q8013" s="132"/>
      <c r="R8013" s="102"/>
      <c r="S8013" s="91"/>
    </row>
    <row r="8014" spans="1:19" s="104" customFormat="1" ht="12.75" customHeight="1" x14ac:dyDescent="0.25">
      <c r="A8014" s="121"/>
      <c r="B8014" s="92" t="str">
        <f>IF(E8014="","",VLOOKUP(E8014,[1]PROJECTES!$C$14:$G$5000,2,FALSE))</f>
        <v/>
      </c>
      <c r="C8014" s="121"/>
      <c r="D8014" s="93" t="str">
        <f>IF(E8014="","",VLOOKUP(E8014,[1]PROJECTES!$C$14:$G$5000,5,FALSE))</f>
        <v/>
      </c>
      <c r="E8014" s="117"/>
      <c r="F8014" s="95"/>
      <c r="G8014" s="96" t="str">
        <f>IF(E8014="","",VLOOKUP(E8014,[1]PROJECTES!$C$14:$G$5000,4,FALSE))</f>
        <v/>
      </c>
      <c r="H8014" s="118"/>
      <c r="I8014" s="97" t="str">
        <f>IF(H8014="","",VLOOKUP(H8014,BD!B$2:C$16,2,FALSE))</f>
        <v/>
      </c>
      <c r="J8014" s="98"/>
      <c r="K8014" s="135" t="str">
        <f t="shared" si="262"/>
        <v/>
      </c>
      <c r="L8014" s="99" t="str">
        <f t="shared" ca="1" si="263"/>
        <v>-</v>
      </c>
      <c r="M8014" s="93" t="str">
        <f>IF(E8014="","",VLOOKUP(E8014,[1]PROJECTES!$C$14:$Z$5000,21,FALSE))</f>
        <v/>
      </c>
      <c r="N8014" s="100"/>
      <c r="O8014" s="72" t="s">
        <v>229</v>
      </c>
      <c r="P8014" s="101"/>
      <c r="Q8014" s="132"/>
      <c r="R8014" s="102"/>
      <c r="S8014" s="91"/>
    </row>
    <row r="8015" spans="1:19" s="104" customFormat="1" ht="12.75" customHeight="1" x14ac:dyDescent="0.25">
      <c r="A8015" s="121"/>
      <c r="B8015" s="92" t="str">
        <f>IF(E8015="","",VLOOKUP(E8015,[1]PROJECTES!$C$14:$G$5000,2,FALSE))</f>
        <v/>
      </c>
      <c r="C8015" s="121"/>
      <c r="D8015" s="93" t="str">
        <f>IF(E8015="","",VLOOKUP(E8015,[1]PROJECTES!$C$14:$G$5000,5,FALSE))</f>
        <v/>
      </c>
      <c r="E8015" s="117"/>
      <c r="F8015" s="95"/>
      <c r="G8015" s="96" t="str">
        <f>IF(E8015="","",VLOOKUP(E8015,[1]PROJECTES!$C$14:$G$5000,4,FALSE))</f>
        <v/>
      </c>
      <c r="H8015" s="118"/>
      <c r="I8015" s="97" t="str">
        <f>IF(H8015="","",VLOOKUP(H8015,BD!B$2:C$16,2,FALSE))</f>
        <v/>
      </c>
      <c r="J8015" s="98"/>
      <c r="K8015" s="135" t="str">
        <f t="shared" si="262"/>
        <v/>
      </c>
      <c r="L8015" s="99" t="str">
        <f t="shared" ca="1" si="263"/>
        <v>-</v>
      </c>
      <c r="M8015" s="93" t="str">
        <f>IF(E8015="","",VLOOKUP(E8015,[1]PROJECTES!$C$14:$Z$5000,21,FALSE))</f>
        <v/>
      </c>
      <c r="N8015" s="100"/>
      <c r="O8015" s="72" t="s">
        <v>229</v>
      </c>
      <c r="P8015" s="101"/>
      <c r="Q8015" s="132"/>
      <c r="R8015" s="102"/>
      <c r="S8015" s="91"/>
    </row>
    <row r="8016" spans="1:19" s="104" customFormat="1" ht="12.75" customHeight="1" x14ac:dyDescent="0.25">
      <c r="A8016" s="121"/>
      <c r="B8016" s="92" t="str">
        <f>IF(E8016="","",VLOOKUP(E8016,[1]PROJECTES!$C$14:$G$5000,2,FALSE))</f>
        <v/>
      </c>
      <c r="C8016" s="121"/>
      <c r="D8016" s="93" t="str">
        <f>IF(E8016="","",VLOOKUP(E8016,[1]PROJECTES!$C$14:$G$5000,5,FALSE))</f>
        <v/>
      </c>
      <c r="E8016" s="117"/>
      <c r="F8016" s="95"/>
      <c r="G8016" s="96" t="str">
        <f>IF(E8016="","",VLOOKUP(E8016,[1]PROJECTES!$C$14:$G$5000,4,FALSE))</f>
        <v/>
      </c>
      <c r="H8016" s="118"/>
      <c r="I8016" s="97" t="str">
        <f>IF(H8016="","",VLOOKUP(H8016,BD!B$2:C$16,2,FALSE))</f>
        <v/>
      </c>
      <c r="J8016" s="98"/>
      <c r="K8016" s="135" t="str">
        <f t="shared" si="262"/>
        <v/>
      </c>
      <c r="L8016" s="99" t="str">
        <f t="shared" ca="1" si="263"/>
        <v>-</v>
      </c>
      <c r="M8016" s="93" t="str">
        <f>IF(E8016="","",VLOOKUP(E8016,[1]PROJECTES!$C$14:$Z$5000,21,FALSE))</f>
        <v/>
      </c>
      <c r="N8016" s="100"/>
      <c r="O8016" s="72" t="s">
        <v>229</v>
      </c>
      <c r="P8016" s="101"/>
      <c r="Q8016" s="132"/>
      <c r="R8016" s="102"/>
      <c r="S8016" s="91"/>
    </row>
    <row r="8017" spans="1:19" s="104" customFormat="1" ht="12.75" customHeight="1" x14ac:dyDescent="0.25">
      <c r="A8017" s="121"/>
      <c r="B8017" s="92" t="str">
        <f>IF(E8017="","",VLOOKUP(E8017,[1]PROJECTES!$C$14:$G$5000,2,FALSE))</f>
        <v/>
      </c>
      <c r="C8017" s="121"/>
      <c r="D8017" s="93" t="str">
        <f>IF(E8017="","",VLOOKUP(E8017,[1]PROJECTES!$C$14:$G$5000,5,FALSE))</f>
        <v/>
      </c>
      <c r="E8017" s="117"/>
      <c r="F8017" s="95"/>
      <c r="G8017" s="96" t="str">
        <f>IF(E8017="","",VLOOKUP(E8017,[1]PROJECTES!$C$14:$G$5000,4,FALSE))</f>
        <v/>
      </c>
      <c r="H8017" s="118"/>
      <c r="I8017" s="97" t="str">
        <f>IF(H8017="","",VLOOKUP(H8017,BD!B$2:C$16,2,FALSE))</f>
        <v/>
      </c>
      <c r="J8017" s="98"/>
      <c r="K8017" s="135" t="str">
        <f t="shared" si="262"/>
        <v/>
      </c>
      <c r="L8017" s="99" t="str">
        <f t="shared" ca="1" si="263"/>
        <v>-</v>
      </c>
      <c r="M8017" s="93" t="str">
        <f>IF(E8017="","",VLOOKUP(E8017,[1]PROJECTES!$C$14:$Z$5000,21,FALSE))</f>
        <v/>
      </c>
      <c r="N8017" s="100"/>
      <c r="O8017" s="72" t="s">
        <v>229</v>
      </c>
      <c r="P8017" s="101"/>
      <c r="Q8017" s="132"/>
      <c r="R8017" s="102"/>
      <c r="S8017" s="91"/>
    </row>
    <row r="8018" spans="1:19" s="104" customFormat="1" ht="12.75" customHeight="1" x14ac:dyDescent="0.25">
      <c r="A8018" s="121"/>
      <c r="B8018" s="92" t="str">
        <f>IF(E8018="","",VLOOKUP(E8018,[1]PROJECTES!$C$14:$G$5000,2,FALSE))</f>
        <v/>
      </c>
      <c r="C8018" s="121"/>
      <c r="D8018" s="93" t="str">
        <f>IF(E8018="","",VLOOKUP(E8018,[1]PROJECTES!$C$14:$G$5000,5,FALSE))</f>
        <v/>
      </c>
      <c r="E8018" s="117"/>
      <c r="F8018" s="95"/>
      <c r="G8018" s="96" t="str">
        <f>IF(E8018="","",VLOOKUP(E8018,[1]PROJECTES!$C$14:$G$5000,4,FALSE))</f>
        <v/>
      </c>
      <c r="H8018" s="118"/>
      <c r="I8018" s="97" t="str">
        <f>IF(H8018="","",VLOOKUP(H8018,BD!B$2:C$16,2,FALSE))</f>
        <v/>
      </c>
      <c r="J8018" s="98"/>
      <c r="K8018" s="135" t="str">
        <f t="shared" si="262"/>
        <v/>
      </c>
      <c r="L8018" s="99" t="str">
        <f t="shared" ca="1" si="263"/>
        <v>-</v>
      </c>
      <c r="M8018" s="93" t="str">
        <f>IF(E8018="","",VLOOKUP(E8018,[1]PROJECTES!$C$14:$Z$5000,21,FALSE))</f>
        <v/>
      </c>
      <c r="N8018" s="100"/>
      <c r="O8018" s="72" t="s">
        <v>229</v>
      </c>
      <c r="P8018" s="101"/>
      <c r="Q8018" s="132"/>
      <c r="R8018" s="102"/>
      <c r="S8018" s="91"/>
    </row>
    <row r="8019" spans="1:19" s="104" customFormat="1" ht="12.75" customHeight="1" x14ac:dyDescent="0.25">
      <c r="A8019" s="121"/>
      <c r="B8019" s="92" t="str">
        <f>IF(E8019="","",VLOOKUP(E8019,[1]PROJECTES!$C$14:$G$5000,2,FALSE))</f>
        <v/>
      </c>
      <c r="C8019" s="121"/>
      <c r="D8019" s="93" t="str">
        <f>IF(E8019="","",VLOOKUP(E8019,[1]PROJECTES!$C$14:$G$5000,5,FALSE))</f>
        <v/>
      </c>
      <c r="E8019" s="117"/>
      <c r="F8019" s="95"/>
      <c r="G8019" s="96" t="str">
        <f>IF(E8019="","",VLOOKUP(E8019,[1]PROJECTES!$C$14:$G$5000,4,FALSE))</f>
        <v/>
      </c>
      <c r="H8019" s="118"/>
      <c r="I8019" s="97" t="str">
        <f>IF(H8019="","",VLOOKUP(H8019,BD!B$2:C$16,2,FALSE))</f>
        <v/>
      </c>
      <c r="J8019" s="98"/>
      <c r="K8019" s="135" t="str">
        <f t="shared" si="262"/>
        <v/>
      </c>
      <c r="L8019" s="99" t="str">
        <f t="shared" ca="1" si="263"/>
        <v>-</v>
      </c>
      <c r="M8019" s="93" t="str">
        <f>IF(E8019="","",VLOOKUP(E8019,[1]PROJECTES!$C$14:$Z$5000,21,FALSE))</f>
        <v/>
      </c>
      <c r="N8019" s="100"/>
      <c r="O8019" s="72" t="s">
        <v>229</v>
      </c>
      <c r="P8019" s="101"/>
      <c r="Q8019" s="132"/>
      <c r="R8019" s="102"/>
      <c r="S8019" s="91"/>
    </row>
    <row r="8020" spans="1:19" s="104" customFormat="1" ht="12.75" customHeight="1" x14ac:dyDescent="0.25">
      <c r="A8020" s="121"/>
      <c r="B8020" s="92" t="str">
        <f>IF(E8020="","",VLOOKUP(E8020,[1]PROJECTES!$C$14:$G$5000,2,FALSE))</f>
        <v/>
      </c>
      <c r="C8020" s="121"/>
      <c r="D8020" s="93" t="str">
        <f>IF(E8020="","",VLOOKUP(E8020,[1]PROJECTES!$C$14:$G$5000,5,FALSE))</f>
        <v/>
      </c>
      <c r="E8020" s="117"/>
      <c r="F8020" s="95"/>
      <c r="G8020" s="96" t="str">
        <f>IF(E8020="","",VLOOKUP(E8020,[1]PROJECTES!$C$14:$G$5000,4,FALSE))</f>
        <v/>
      </c>
      <c r="H8020" s="118"/>
      <c r="I8020" s="97" t="str">
        <f>IF(H8020="","",VLOOKUP(H8020,BD!B$2:C$16,2,FALSE))</f>
        <v/>
      </c>
      <c r="J8020" s="98"/>
      <c r="K8020" s="135" t="str">
        <f t="shared" si="262"/>
        <v/>
      </c>
      <c r="L8020" s="99" t="str">
        <f t="shared" ca="1" si="263"/>
        <v>-</v>
      </c>
      <c r="M8020" s="93" t="str">
        <f>IF(E8020="","",VLOOKUP(E8020,[1]PROJECTES!$C$14:$Z$5000,21,FALSE))</f>
        <v/>
      </c>
      <c r="N8020" s="100"/>
      <c r="O8020" s="72" t="s">
        <v>229</v>
      </c>
      <c r="P8020" s="101"/>
      <c r="Q8020" s="132"/>
      <c r="R8020" s="102"/>
      <c r="S8020" s="91"/>
    </row>
    <row r="8021" spans="1:19" s="104" customFormat="1" ht="12.75" customHeight="1" x14ac:dyDescent="0.25">
      <c r="A8021" s="121"/>
      <c r="B8021" s="92" t="str">
        <f>IF(E8021="","",VLOOKUP(E8021,[1]PROJECTES!$C$14:$G$5000,2,FALSE))</f>
        <v/>
      </c>
      <c r="C8021" s="121"/>
      <c r="D8021" s="93" t="str">
        <f>IF(E8021="","",VLOOKUP(E8021,[1]PROJECTES!$C$14:$G$5000,5,FALSE))</f>
        <v/>
      </c>
      <c r="E8021" s="117"/>
      <c r="F8021" s="95"/>
      <c r="G8021" s="96" t="str">
        <f>IF(E8021="","",VLOOKUP(E8021,[1]PROJECTES!$C$14:$G$5000,4,FALSE))</f>
        <v/>
      </c>
      <c r="H8021" s="118"/>
      <c r="I8021" s="97" t="str">
        <f>IF(H8021="","",VLOOKUP(H8021,BD!B$2:C$16,2,FALSE))</f>
        <v/>
      </c>
      <c r="J8021" s="98"/>
      <c r="K8021" s="135" t="str">
        <f t="shared" si="262"/>
        <v/>
      </c>
      <c r="L8021" s="99" t="str">
        <f t="shared" ca="1" si="263"/>
        <v>-</v>
      </c>
      <c r="M8021" s="93" t="str">
        <f>IF(E8021="","",VLOOKUP(E8021,[1]PROJECTES!$C$14:$Z$5000,21,FALSE))</f>
        <v/>
      </c>
      <c r="N8021" s="100"/>
      <c r="O8021" s="72" t="s">
        <v>229</v>
      </c>
      <c r="P8021" s="101"/>
      <c r="Q8021" s="132"/>
      <c r="R8021" s="102"/>
      <c r="S8021" s="91"/>
    </row>
    <row r="8022" spans="1:19" s="104" customFormat="1" ht="12.75" customHeight="1" x14ac:dyDescent="0.25">
      <c r="A8022" s="121"/>
      <c r="B8022" s="92" t="str">
        <f>IF(E8022="","",VLOOKUP(E8022,[1]PROJECTES!$C$14:$G$5000,2,FALSE))</f>
        <v/>
      </c>
      <c r="C8022" s="121"/>
      <c r="D8022" s="93" t="str">
        <f>IF(E8022="","",VLOOKUP(E8022,[1]PROJECTES!$C$14:$G$5000,5,FALSE))</f>
        <v/>
      </c>
      <c r="E8022" s="117"/>
      <c r="F8022" s="95"/>
      <c r="G8022" s="96" t="str">
        <f>IF(E8022="","",VLOOKUP(E8022,[1]PROJECTES!$C$14:$G$5000,4,FALSE))</f>
        <v/>
      </c>
      <c r="H8022" s="118"/>
      <c r="I8022" s="97" t="str">
        <f>IF(H8022="","",VLOOKUP(H8022,BD!B$2:C$16,2,FALSE))</f>
        <v/>
      </c>
      <c r="J8022" s="98"/>
      <c r="K8022" s="135" t="str">
        <f t="shared" si="262"/>
        <v/>
      </c>
      <c r="L8022" s="99" t="str">
        <f t="shared" ca="1" si="263"/>
        <v>-</v>
      </c>
      <c r="M8022" s="93" t="str">
        <f>IF(E8022="","",VLOOKUP(E8022,[1]PROJECTES!$C$14:$Z$5000,21,FALSE))</f>
        <v/>
      </c>
      <c r="N8022" s="100"/>
      <c r="O8022" s="72" t="s">
        <v>229</v>
      </c>
      <c r="P8022" s="101"/>
      <c r="Q8022" s="132"/>
      <c r="R8022" s="102"/>
      <c r="S8022" s="91"/>
    </row>
    <row r="8023" spans="1:19" s="104" customFormat="1" ht="12.75" customHeight="1" x14ac:dyDescent="0.25">
      <c r="A8023" s="121"/>
      <c r="B8023" s="92" t="str">
        <f>IF(E8023="","",VLOOKUP(E8023,[1]PROJECTES!$C$14:$G$5000,2,FALSE))</f>
        <v/>
      </c>
      <c r="C8023" s="121"/>
      <c r="D8023" s="93" t="str">
        <f>IF(E8023="","",VLOOKUP(E8023,[1]PROJECTES!$C$14:$G$5000,5,FALSE))</f>
        <v/>
      </c>
      <c r="E8023" s="117"/>
      <c r="F8023" s="95"/>
      <c r="G8023" s="96" t="str">
        <f>IF(E8023="","",VLOOKUP(E8023,[1]PROJECTES!$C$14:$G$5000,4,FALSE))</f>
        <v/>
      </c>
      <c r="H8023" s="118"/>
      <c r="I8023" s="97" t="str">
        <f>IF(H8023="","",VLOOKUP(H8023,BD!B$2:C$16,2,FALSE))</f>
        <v/>
      </c>
      <c r="J8023" s="98"/>
      <c r="K8023" s="135" t="str">
        <f t="shared" si="262"/>
        <v/>
      </c>
      <c r="L8023" s="99" t="str">
        <f t="shared" ca="1" si="263"/>
        <v>-</v>
      </c>
      <c r="M8023" s="93" t="str">
        <f>IF(E8023="","",VLOOKUP(E8023,[1]PROJECTES!$C$14:$Z$5000,21,FALSE))</f>
        <v/>
      </c>
      <c r="N8023" s="100"/>
      <c r="O8023" s="72" t="s">
        <v>229</v>
      </c>
      <c r="P8023" s="101"/>
      <c r="Q8023" s="132"/>
      <c r="R8023" s="102"/>
      <c r="S8023" s="91"/>
    </row>
    <row r="8024" spans="1:19" s="104" customFormat="1" ht="12.75" customHeight="1" x14ac:dyDescent="0.25">
      <c r="A8024" s="121"/>
      <c r="B8024" s="92" t="str">
        <f>IF(E8024="","",VLOOKUP(E8024,[1]PROJECTES!$C$14:$G$5000,2,FALSE))</f>
        <v/>
      </c>
      <c r="C8024" s="121"/>
      <c r="D8024" s="93" t="str">
        <f>IF(E8024="","",VLOOKUP(E8024,[1]PROJECTES!$C$14:$G$5000,5,FALSE))</f>
        <v/>
      </c>
      <c r="E8024" s="117"/>
      <c r="F8024" s="95"/>
      <c r="G8024" s="96" t="str">
        <f>IF(E8024="","",VLOOKUP(E8024,[1]PROJECTES!$C$14:$G$5000,4,FALSE))</f>
        <v/>
      </c>
      <c r="H8024" s="118"/>
      <c r="I8024" s="97" t="str">
        <f>IF(H8024="","",VLOOKUP(H8024,BD!B$2:C$16,2,FALSE))</f>
        <v/>
      </c>
      <c r="J8024" s="98"/>
      <c r="K8024" s="135" t="str">
        <f t="shared" si="262"/>
        <v/>
      </c>
      <c r="L8024" s="99" t="str">
        <f t="shared" ca="1" si="263"/>
        <v>-</v>
      </c>
      <c r="M8024" s="93" t="str">
        <f>IF(E8024="","",VLOOKUP(E8024,[1]PROJECTES!$C$14:$Z$5000,21,FALSE))</f>
        <v/>
      </c>
      <c r="N8024" s="100"/>
      <c r="O8024" s="72" t="s">
        <v>229</v>
      </c>
      <c r="P8024" s="101"/>
      <c r="Q8024" s="132"/>
      <c r="R8024" s="102"/>
      <c r="S8024" s="91"/>
    </row>
    <row r="8025" spans="1:19" s="104" customFormat="1" ht="12.75" customHeight="1" x14ac:dyDescent="0.25">
      <c r="A8025" s="121"/>
      <c r="B8025" s="92" t="str">
        <f>IF(E8025="","",VLOOKUP(E8025,[1]PROJECTES!$C$14:$G$5000,2,FALSE))</f>
        <v/>
      </c>
      <c r="C8025" s="121"/>
      <c r="D8025" s="93" t="str">
        <f>IF(E8025="","",VLOOKUP(E8025,[1]PROJECTES!$C$14:$G$5000,5,FALSE))</f>
        <v/>
      </c>
      <c r="E8025" s="117"/>
      <c r="F8025" s="95"/>
      <c r="G8025" s="96" t="str">
        <f>IF(E8025="","",VLOOKUP(E8025,[1]PROJECTES!$C$14:$G$5000,4,FALSE))</f>
        <v/>
      </c>
      <c r="H8025" s="118"/>
      <c r="I8025" s="97" t="str">
        <f>IF(H8025="","",VLOOKUP(H8025,BD!B$2:C$16,2,FALSE))</f>
        <v/>
      </c>
      <c r="J8025" s="98"/>
      <c r="K8025" s="135" t="str">
        <f t="shared" si="262"/>
        <v/>
      </c>
      <c r="L8025" s="99" t="str">
        <f t="shared" ca="1" si="263"/>
        <v>-</v>
      </c>
      <c r="M8025" s="93" t="str">
        <f>IF(E8025="","",VLOOKUP(E8025,[1]PROJECTES!$C$14:$Z$5000,21,FALSE))</f>
        <v/>
      </c>
      <c r="N8025" s="100"/>
      <c r="O8025" s="72" t="s">
        <v>229</v>
      </c>
      <c r="P8025" s="101"/>
      <c r="Q8025" s="132"/>
      <c r="R8025" s="102"/>
      <c r="S8025" s="91"/>
    </row>
    <row r="8026" spans="1:19" s="104" customFormat="1" ht="12.75" customHeight="1" x14ac:dyDescent="0.25">
      <c r="A8026" s="121"/>
      <c r="B8026" s="92" t="str">
        <f>IF(E8026="","",VLOOKUP(E8026,[1]PROJECTES!$C$14:$G$5000,2,FALSE))</f>
        <v/>
      </c>
      <c r="C8026" s="121"/>
      <c r="D8026" s="93" t="str">
        <f>IF(E8026="","",VLOOKUP(E8026,[1]PROJECTES!$C$14:$G$5000,5,FALSE))</f>
        <v/>
      </c>
      <c r="E8026" s="117"/>
      <c r="F8026" s="95"/>
      <c r="G8026" s="96" t="str">
        <f>IF(E8026="","",VLOOKUP(E8026,[1]PROJECTES!$C$14:$G$5000,4,FALSE))</f>
        <v/>
      </c>
      <c r="H8026" s="118"/>
      <c r="I8026" s="97" t="str">
        <f>IF(H8026="","",VLOOKUP(H8026,BD!B$2:C$16,2,FALSE))</f>
        <v/>
      </c>
      <c r="J8026" s="98"/>
      <c r="K8026" s="135" t="str">
        <f t="shared" si="262"/>
        <v/>
      </c>
      <c r="L8026" s="99" t="str">
        <f t="shared" ca="1" si="263"/>
        <v>-</v>
      </c>
      <c r="M8026" s="93" t="str">
        <f>IF(E8026="","",VLOOKUP(E8026,[1]PROJECTES!$C$14:$Z$5000,21,FALSE))</f>
        <v/>
      </c>
      <c r="N8026" s="100"/>
      <c r="O8026" s="72" t="s">
        <v>229</v>
      </c>
      <c r="P8026" s="101"/>
      <c r="Q8026" s="132"/>
      <c r="R8026" s="102"/>
      <c r="S8026" s="91"/>
    </row>
    <row r="8027" spans="1:19" s="104" customFormat="1" ht="12.75" customHeight="1" x14ac:dyDescent="0.25">
      <c r="A8027" s="121"/>
      <c r="B8027" s="92" t="str">
        <f>IF(E8027="","",VLOOKUP(E8027,[1]PROJECTES!$C$14:$G$5000,2,FALSE))</f>
        <v/>
      </c>
      <c r="C8027" s="121"/>
      <c r="D8027" s="93" t="str">
        <f>IF(E8027="","",VLOOKUP(E8027,[1]PROJECTES!$C$14:$G$5000,5,FALSE))</f>
        <v/>
      </c>
      <c r="E8027" s="117"/>
      <c r="F8027" s="95"/>
      <c r="G8027" s="96" t="str">
        <f>IF(E8027="","",VLOOKUP(E8027,[1]PROJECTES!$C$14:$G$5000,4,FALSE))</f>
        <v/>
      </c>
      <c r="H8027" s="118"/>
      <c r="I8027" s="97" t="str">
        <f>IF(H8027="","",VLOOKUP(H8027,BD!B$2:C$16,2,FALSE))</f>
        <v/>
      </c>
      <c r="J8027" s="98"/>
      <c r="K8027" s="135" t="str">
        <f t="shared" si="262"/>
        <v/>
      </c>
      <c r="L8027" s="99" t="str">
        <f t="shared" ca="1" si="263"/>
        <v>-</v>
      </c>
      <c r="M8027" s="93" t="str">
        <f>IF(E8027="","",VLOOKUP(E8027,[1]PROJECTES!$C$14:$Z$5000,21,FALSE))</f>
        <v/>
      </c>
      <c r="N8027" s="100"/>
      <c r="O8027" s="72" t="s">
        <v>229</v>
      </c>
      <c r="P8027" s="101"/>
      <c r="Q8027" s="132"/>
      <c r="R8027" s="102"/>
      <c r="S8027" s="91"/>
    </row>
    <row r="8028" spans="1:19" s="104" customFormat="1" ht="12.75" customHeight="1" x14ac:dyDescent="0.25">
      <c r="A8028" s="121"/>
      <c r="B8028" s="92" t="str">
        <f>IF(E8028="","",VLOOKUP(E8028,[1]PROJECTES!$C$14:$G$5000,2,FALSE))</f>
        <v/>
      </c>
      <c r="C8028" s="121"/>
      <c r="D8028" s="93" t="str">
        <f>IF(E8028="","",VLOOKUP(E8028,[1]PROJECTES!$C$14:$G$5000,5,FALSE))</f>
        <v/>
      </c>
      <c r="E8028" s="117"/>
      <c r="F8028" s="95"/>
      <c r="G8028" s="96" t="str">
        <f>IF(E8028="","",VLOOKUP(E8028,[1]PROJECTES!$C$14:$G$5000,4,FALSE))</f>
        <v/>
      </c>
      <c r="H8028" s="118"/>
      <c r="I8028" s="97" t="str">
        <f>IF(H8028="","",VLOOKUP(H8028,BD!B$2:C$16,2,FALSE))</f>
        <v/>
      </c>
      <c r="J8028" s="98"/>
      <c r="K8028" s="135" t="str">
        <f t="shared" si="262"/>
        <v/>
      </c>
      <c r="L8028" s="99" t="str">
        <f t="shared" ca="1" si="263"/>
        <v>-</v>
      </c>
      <c r="M8028" s="93" t="str">
        <f>IF(E8028="","",VLOOKUP(E8028,[1]PROJECTES!$C$14:$Z$5000,21,FALSE))</f>
        <v/>
      </c>
      <c r="N8028" s="100"/>
      <c r="O8028" s="72" t="s">
        <v>229</v>
      </c>
      <c r="P8028" s="101"/>
      <c r="Q8028" s="132"/>
      <c r="R8028" s="102"/>
      <c r="S8028" s="91"/>
    </row>
    <row r="8029" spans="1:19" s="104" customFormat="1" ht="12.75" customHeight="1" x14ac:dyDescent="0.25">
      <c r="A8029" s="121"/>
      <c r="B8029" s="92" t="str">
        <f>IF(E8029="","",VLOOKUP(E8029,[1]PROJECTES!$C$14:$G$5000,2,FALSE))</f>
        <v/>
      </c>
      <c r="C8029" s="121"/>
      <c r="D8029" s="93" t="str">
        <f>IF(E8029="","",VLOOKUP(E8029,[1]PROJECTES!$C$14:$G$5000,5,FALSE))</f>
        <v/>
      </c>
      <c r="E8029" s="117"/>
      <c r="F8029" s="95"/>
      <c r="G8029" s="96" t="str">
        <f>IF(E8029="","",VLOOKUP(E8029,[1]PROJECTES!$C$14:$G$5000,4,FALSE))</f>
        <v/>
      </c>
      <c r="H8029" s="118"/>
      <c r="I8029" s="97" t="str">
        <f>IF(H8029="","",VLOOKUP(H8029,BD!B$2:C$16,2,FALSE))</f>
        <v/>
      </c>
      <c r="J8029" s="98"/>
      <c r="K8029" s="135" t="str">
        <f t="shared" si="262"/>
        <v/>
      </c>
      <c r="L8029" s="99" t="str">
        <f t="shared" ca="1" si="263"/>
        <v>-</v>
      </c>
      <c r="M8029" s="93" t="str">
        <f>IF(E8029="","",VLOOKUP(E8029,[1]PROJECTES!$C$14:$Z$5000,21,FALSE))</f>
        <v/>
      </c>
      <c r="N8029" s="100"/>
      <c r="O8029" s="72" t="s">
        <v>229</v>
      </c>
      <c r="P8029" s="101"/>
      <c r="Q8029" s="132"/>
      <c r="R8029" s="102"/>
      <c r="S8029" s="91"/>
    </row>
    <row r="8030" spans="1:19" s="104" customFormat="1" ht="12.75" customHeight="1" x14ac:dyDescent="0.25">
      <c r="A8030" s="121"/>
      <c r="B8030" s="92" t="str">
        <f>IF(E8030="","",VLOOKUP(E8030,[1]PROJECTES!$C$14:$G$5000,2,FALSE))</f>
        <v/>
      </c>
      <c r="C8030" s="121"/>
      <c r="D8030" s="93" t="str">
        <f>IF(E8030="","",VLOOKUP(E8030,[1]PROJECTES!$C$14:$G$5000,5,FALSE))</f>
        <v/>
      </c>
      <c r="E8030" s="117"/>
      <c r="F8030" s="95"/>
      <c r="G8030" s="96" t="str">
        <f>IF(E8030="","",VLOOKUP(E8030,[1]PROJECTES!$C$14:$G$5000,4,FALSE))</f>
        <v/>
      </c>
      <c r="H8030" s="118"/>
      <c r="I8030" s="97" t="str">
        <f>IF(H8030="","",VLOOKUP(H8030,BD!B$2:C$16,2,FALSE))</f>
        <v/>
      </c>
      <c r="J8030" s="98"/>
      <c r="K8030" s="135" t="str">
        <f t="shared" si="262"/>
        <v/>
      </c>
      <c r="L8030" s="99" t="str">
        <f t="shared" ca="1" si="263"/>
        <v>-</v>
      </c>
      <c r="M8030" s="93" t="str">
        <f>IF(E8030="","",VLOOKUP(E8030,[1]PROJECTES!$C$14:$Z$5000,21,FALSE))</f>
        <v/>
      </c>
      <c r="N8030" s="100"/>
      <c r="O8030" s="72" t="s">
        <v>229</v>
      </c>
      <c r="P8030" s="101"/>
      <c r="Q8030" s="132"/>
      <c r="R8030" s="102"/>
      <c r="S8030" s="91"/>
    </row>
    <row r="8031" spans="1:19" s="104" customFormat="1" ht="12.75" customHeight="1" x14ac:dyDescent="0.25">
      <c r="A8031" s="121"/>
      <c r="B8031" s="92" t="str">
        <f>IF(E8031="","",VLOOKUP(E8031,[1]PROJECTES!$C$14:$G$5000,2,FALSE))</f>
        <v/>
      </c>
      <c r="C8031" s="121"/>
      <c r="D8031" s="93" t="str">
        <f>IF(E8031="","",VLOOKUP(E8031,[1]PROJECTES!$C$14:$G$5000,5,FALSE))</f>
        <v/>
      </c>
      <c r="E8031" s="117"/>
      <c r="F8031" s="95"/>
      <c r="G8031" s="96" t="str">
        <f>IF(E8031="","",VLOOKUP(E8031,[1]PROJECTES!$C$14:$G$5000,4,FALSE))</f>
        <v/>
      </c>
      <c r="H8031" s="118"/>
      <c r="I8031" s="97" t="str">
        <f>IF(H8031="","",VLOOKUP(H8031,BD!B$2:C$16,2,FALSE))</f>
        <v/>
      </c>
      <c r="J8031" s="98"/>
      <c r="K8031" s="135" t="str">
        <f t="shared" si="262"/>
        <v/>
      </c>
      <c r="L8031" s="99" t="str">
        <f t="shared" ca="1" si="263"/>
        <v>-</v>
      </c>
      <c r="M8031" s="93" t="str">
        <f>IF(E8031="","",VLOOKUP(E8031,[1]PROJECTES!$C$14:$Z$5000,21,FALSE))</f>
        <v/>
      </c>
      <c r="N8031" s="100"/>
      <c r="O8031" s="72" t="s">
        <v>229</v>
      </c>
      <c r="P8031" s="101"/>
      <c r="Q8031" s="132"/>
      <c r="R8031" s="102"/>
      <c r="S8031" s="91"/>
    </row>
    <row r="8032" spans="1:19" s="104" customFormat="1" ht="12.75" customHeight="1" x14ac:dyDescent="0.25">
      <c r="A8032" s="121"/>
      <c r="B8032" s="92" t="str">
        <f>IF(E8032="","",VLOOKUP(E8032,[1]PROJECTES!$C$14:$G$5000,2,FALSE))</f>
        <v/>
      </c>
      <c r="C8032" s="121"/>
      <c r="D8032" s="93" t="str">
        <f>IF(E8032="","",VLOOKUP(E8032,[1]PROJECTES!$C$14:$G$5000,5,FALSE))</f>
        <v/>
      </c>
      <c r="E8032" s="117"/>
      <c r="F8032" s="95"/>
      <c r="G8032" s="96" t="str">
        <f>IF(E8032="","",VLOOKUP(E8032,[1]PROJECTES!$C$14:$G$5000,4,FALSE))</f>
        <v/>
      </c>
      <c r="H8032" s="118"/>
      <c r="I8032" s="97" t="str">
        <f>IF(H8032="","",VLOOKUP(H8032,BD!B$2:C$16,2,FALSE))</f>
        <v/>
      </c>
      <c r="J8032" s="98"/>
      <c r="K8032" s="135" t="str">
        <f t="shared" si="262"/>
        <v/>
      </c>
      <c r="L8032" s="99" t="str">
        <f t="shared" ca="1" si="263"/>
        <v>-</v>
      </c>
      <c r="M8032" s="93" t="str">
        <f>IF(E8032="","",VLOOKUP(E8032,[1]PROJECTES!$C$14:$Z$5000,21,FALSE))</f>
        <v/>
      </c>
      <c r="N8032" s="100"/>
      <c r="O8032" s="72" t="s">
        <v>229</v>
      </c>
      <c r="P8032" s="101"/>
      <c r="Q8032" s="132"/>
      <c r="R8032" s="102"/>
      <c r="S8032" s="91"/>
    </row>
    <row r="8033" spans="1:19" s="104" customFormat="1" ht="12.75" customHeight="1" x14ac:dyDescent="0.25">
      <c r="A8033" s="121"/>
      <c r="B8033" s="92" t="str">
        <f>IF(E8033="","",VLOOKUP(E8033,[1]PROJECTES!$C$14:$G$5000,2,FALSE))</f>
        <v/>
      </c>
      <c r="C8033" s="121"/>
      <c r="D8033" s="93" t="str">
        <f>IF(E8033="","",VLOOKUP(E8033,[1]PROJECTES!$C$14:$G$5000,5,FALSE))</f>
        <v/>
      </c>
      <c r="E8033" s="117"/>
      <c r="F8033" s="95"/>
      <c r="G8033" s="96" t="str">
        <f>IF(E8033="","",VLOOKUP(E8033,[1]PROJECTES!$C$14:$G$5000,4,FALSE))</f>
        <v/>
      </c>
      <c r="H8033" s="118"/>
      <c r="I8033" s="97" t="str">
        <f>IF(H8033="","",VLOOKUP(H8033,BD!B$2:C$16,2,FALSE))</f>
        <v/>
      </c>
      <c r="J8033" s="98"/>
      <c r="K8033" s="135" t="str">
        <f t="shared" si="262"/>
        <v/>
      </c>
      <c r="L8033" s="99" t="str">
        <f t="shared" ca="1" si="263"/>
        <v>-</v>
      </c>
      <c r="M8033" s="93" t="str">
        <f>IF(E8033="","",VLOOKUP(E8033,[1]PROJECTES!$C$14:$Z$5000,21,FALSE))</f>
        <v/>
      </c>
      <c r="N8033" s="100"/>
      <c r="O8033" s="72" t="s">
        <v>229</v>
      </c>
      <c r="P8033" s="101"/>
      <c r="Q8033" s="132"/>
      <c r="R8033" s="102"/>
      <c r="S8033" s="91"/>
    </row>
    <row r="8034" spans="1:19" s="104" customFormat="1" ht="12.75" customHeight="1" x14ac:dyDescent="0.25">
      <c r="A8034" s="121"/>
      <c r="B8034" s="92" t="str">
        <f>IF(E8034="","",VLOOKUP(E8034,[1]PROJECTES!$C$14:$G$5000,2,FALSE))</f>
        <v/>
      </c>
      <c r="C8034" s="121"/>
      <c r="D8034" s="93" t="str">
        <f>IF(E8034="","",VLOOKUP(E8034,[1]PROJECTES!$C$14:$G$5000,5,FALSE))</f>
        <v/>
      </c>
      <c r="E8034" s="117"/>
      <c r="F8034" s="95"/>
      <c r="G8034" s="96" t="str">
        <f>IF(E8034="","",VLOOKUP(E8034,[1]PROJECTES!$C$14:$G$5000,4,FALSE))</f>
        <v/>
      </c>
      <c r="H8034" s="118"/>
      <c r="I8034" s="97" t="str">
        <f>IF(H8034="","",VLOOKUP(H8034,BD!B$2:C$16,2,FALSE))</f>
        <v/>
      </c>
      <c r="J8034" s="98"/>
      <c r="K8034" s="135" t="str">
        <f t="shared" si="262"/>
        <v/>
      </c>
      <c r="L8034" s="99" t="str">
        <f t="shared" ca="1" si="263"/>
        <v>-</v>
      </c>
      <c r="M8034" s="93" t="str">
        <f>IF(E8034="","",VLOOKUP(E8034,[1]PROJECTES!$C$14:$Z$5000,21,FALSE))</f>
        <v/>
      </c>
      <c r="N8034" s="100"/>
      <c r="O8034" s="72" t="s">
        <v>229</v>
      </c>
      <c r="P8034" s="101"/>
      <c r="Q8034" s="132"/>
      <c r="R8034" s="102"/>
      <c r="S8034" s="91"/>
    </row>
    <row r="8035" spans="1:19" s="104" customFormat="1" ht="12.75" customHeight="1" x14ac:dyDescent="0.25">
      <c r="A8035" s="121"/>
      <c r="B8035" s="92" t="str">
        <f>IF(E8035="","",VLOOKUP(E8035,[1]PROJECTES!$C$14:$G$5000,2,FALSE))</f>
        <v/>
      </c>
      <c r="C8035" s="121"/>
      <c r="D8035" s="93" t="str">
        <f>IF(E8035="","",VLOOKUP(E8035,[1]PROJECTES!$C$14:$G$5000,5,FALSE))</f>
        <v/>
      </c>
      <c r="E8035" s="117"/>
      <c r="F8035" s="95"/>
      <c r="G8035" s="96" t="str">
        <f>IF(E8035="","",VLOOKUP(E8035,[1]PROJECTES!$C$14:$G$5000,4,FALSE))</f>
        <v/>
      </c>
      <c r="H8035" s="118"/>
      <c r="I8035" s="97" t="str">
        <f>IF(H8035="","",VLOOKUP(H8035,BD!B$2:C$16,2,FALSE))</f>
        <v/>
      </c>
      <c r="J8035" s="98"/>
      <c r="K8035" s="135" t="str">
        <f t="shared" si="262"/>
        <v/>
      </c>
      <c r="L8035" s="99" t="str">
        <f t="shared" ca="1" si="263"/>
        <v>-</v>
      </c>
      <c r="M8035" s="93" t="str">
        <f>IF(E8035="","",VLOOKUP(E8035,[1]PROJECTES!$C$14:$Z$5000,21,FALSE))</f>
        <v/>
      </c>
      <c r="N8035" s="100"/>
      <c r="O8035" s="72" t="s">
        <v>229</v>
      </c>
      <c r="P8035" s="101"/>
      <c r="Q8035" s="132"/>
      <c r="R8035" s="102"/>
      <c r="S8035" s="91"/>
    </row>
    <row r="8036" spans="1:19" s="104" customFormat="1" ht="12.75" customHeight="1" x14ac:dyDescent="0.25">
      <c r="A8036" s="121"/>
      <c r="B8036" s="92" t="str">
        <f>IF(E8036="","",VLOOKUP(E8036,[1]PROJECTES!$C$14:$G$5000,2,FALSE))</f>
        <v/>
      </c>
      <c r="C8036" s="121"/>
      <c r="D8036" s="93" t="str">
        <f>IF(E8036="","",VLOOKUP(E8036,[1]PROJECTES!$C$14:$G$5000,5,FALSE))</f>
        <v/>
      </c>
      <c r="E8036" s="117"/>
      <c r="F8036" s="95"/>
      <c r="G8036" s="96" t="str">
        <f>IF(E8036="","",VLOOKUP(E8036,[1]PROJECTES!$C$14:$G$5000,4,FALSE))</f>
        <v/>
      </c>
      <c r="H8036" s="118"/>
      <c r="I8036" s="97" t="str">
        <f>IF(H8036="","",VLOOKUP(H8036,BD!B$2:C$16,2,FALSE))</f>
        <v/>
      </c>
      <c r="J8036" s="98"/>
      <c r="K8036" s="135" t="str">
        <f t="shared" si="262"/>
        <v/>
      </c>
      <c r="L8036" s="99" t="str">
        <f t="shared" ca="1" si="263"/>
        <v>-</v>
      </c>
      <c r="M8036" s="93" t="str">
        <f>IF(E8036="","",VLOOKUP(E8036,[1]PROJECTES!$C$14:$Z$5000,21,FALSE))</f>
        <v/>
      </c>
      <c r="N8036" s="100"/>
      <c r="O8036" s="72" t="s">
        <v>229</v>
      </c>
      <c r="P8036" s="101"/>
      <c r="Q8036" s="132"/>
      <c r="R8036" s="102"/>
      <c r="S8036" s="91"/>
    </row>
    <row r="8037" spans="1:19" s="104" customFormat="1" ht="12.75" customHeight="1" x14ac:dyDescent="0.25">
      <c r="A8037" s="121"/>
      <c r="B8037" s="92" t="str">
        <f>IF(E8037="","",VLOOKUP(E8037,[1]PROJECTES!$C$14:$G$5000,2,FALSE))</f>
        <v/>
      </c>
      <c r="C8037" s="121"/>
      <c r="D8037" s="93" t="str">
        <f>IF(E8037="","",VLOOKUP(E8037,[1]PROJECTES!$C$14:$G$5000,5,FALSE))</f>
        <v/>
      </c>
      <c r="E8037" s="117"/>
      <c r="F8037" s="95"/>
      <c r="G8037" s="96" t="str">
        <f>IF(E8037="","",VLOOKUP(E8037,[1]PROJECTES!$C$14:$G$5000,4,FALSE))</f>
        <v/>
      </c>
      <c r="H8037" s="118"/>
      <c r="I8037" s="97" t="str">
        <f>IF(H8037="","",VLOOKUP(H8037,BD!B$2:C$16,2,FALSE))</f>
        <v/>
      </c>
      <c r="J8037" s="98"/>
      <c r="K8037" s="135" t="str">
        <f t="shared" si="262"/>
        <v/>
      </c>
      <c r="L8037" s="99" t="str">
        <f t="shared" ca="1" si="263"/>
        <v>-</v>
      </c>
      <c r="M8037" s="93" t="str">
        <f>IF(E8037="","",VLOOKUP(E8037,[1]PROJECTES!$C$14:$Z$5000,21,FALSE))</f>
        <v/>
      </c>
      <c r="N8037" s="100"/>
      <c r="O8037" s="72" t="s">
        <v>229</v>
      </c>
      <c r="P8037" s="101"/>
      <c r="Q8037" s="132"/>
      <c r="R8037" s="102"/>
      <c r="S8037" s="91"/>
    </row>
    <row r="8038" spans="1:19" s="104" customFormat="1" ht="12.75" customHeight="1" x14ac:dyDescent="0.25">
      <c r="A8038" s="121"/>
      <c r="B8038" s="92" t="str">
        <f>IF(E8038="","",VLOOKUP(E8038,[1]PROJECTES!$C$14:$G$5000,2,FALSE))</f>
        <v/>
      </c>
      <c r="C8038" s="121"/>
      <c r="D8038" s="93" t="str">
        <f>IF(E8038="","",VLOOKUP(E8038,[1]PROJECTES!$C$14:$G$5000,5,FALSE))</f>
        <v/>
      </c>
      <c r="E8038" s="117"/>
      <c r="F8038" s="95"/>
      <c r="G8038" s="96" t="str">
        <f>IF(E8038="","",VLOOKUP(E8038,[1]PROJECTES!$C$14:$G$5000,4,FALSE))</f>
        <v/>
      </c>
      <c r="H8038" s="118"/>
      <c r="I8038" s="97" t="str">
        <f>IF(H8038="","",VLOOKUP(H8038,BD!B$2:C$16,2,FALSE))</f>
        <v/>
      </c>
      <c r="J8038" s="98"/>
      <c r="K8038" s="135" t="str">
        <f t="shared" si="262"/>
        <v/>
      </c>
      <c r="L8038" s="99" t="str">
        <f t="shared" ca="1" si="263"/>
        <v>-</v>
      </c>
      <c r="M8038" s="93" t="str">
        <f>IF(E8038="","",VLOOKUP(E8038,[1]PROJECTES!$C$14:$Z$5000,21,FALSE))</f>
        <v/>
      </c>
      <c r="N8038" s="100"/>
      <c r="O8038" s="72" t="s">
        <v>229</v>
      </c>
      <c r="P8038" s="101"/>
      <c r="Q8038" s="132"/>
      <c r="R8038" s="102"/>
      <c r="S8038" s="91"/>
    </row>
    <row r="8039" spans="1:19" s="104" customFormat="1" ht="12.75" customHeight="1" x14ac:dyDescent="0.25">
      <c r="A8039" s="121"/>
      <c r="B8039" s="92" t="str">
        <f>IF(E8039="","",VLOOKUP(E8039,[1]PROJECTES!$C$14:$G$5000,2,FALSE))</f>
        <v/>
      </c>
      <c r="C8039" s="121"/>
      <c r="D8039" s="93" t="str">
        <f>IF(E8039="","",VLOOKUP(E8039,[1]PROJECTES!$C$14:$G$5000,5,FALSE))</f>
        <v/>
      </c>
      <c r="E8039" s="117"/>
      <c r="F8039" s="95"/>
      <c r="G8039" s="96" t="str">
        <f>IF(E8039="","",VLOOKUP(E8039,[1]PROJECTES!$C$14:$G$5000,4,FALSE))</f>
        <v/>
      </c>
      <c r="H8039" s="118"/>
      <c r="I8039" s="97" t="str">
        <f>IF(H8039="","",VLOOKUP(H8039,BD!B$2:C$16,2,FALSE))</f>
        <v/>
      </c>
      <c r="J8039" s="98"/>
      <c r="K8039" s="135" t="str">
        <f t="shared" si="262"/>
        <v/>
      </c>
      <c r="L8039" s="99" t="str">
        <f t="shared" ca="1" si="263"/>
        <v>-</v>
      </c>
      <c r="M8039" s="93" t="str">
        <f>IF(E8039="","",VLOOKUP(E8039,[1]PROJECTES!$C$14:$Z$5000,21,FALSE))</f>
        <v/>
      </c>
      <c r="N8039" s="100"/>
      <c r="O8039" s="72" t="s">
        <v>229</v>
      </c>
      <c r="P8039" s="101"/>
      <c r="Q8039" s="132"/>
      <c r="R8039" s="102"/>
      <c r="S8039" s="91"/>
    </row>
    <row r="8040" spans="1:19" s="104" customFormat="1" ht="12.75" customHeight="1" x14ac:dyDescent="0.25">
      <c r="A8040" s="121"/>
      <c r="B8040" s="92" t="str">
        <f>IF(E8040="","",VLOOKUP(E8040,[1]PROJECTES!$C$14:$G$5000,2,FALSE))</f>
        <v/>
      </c>
      <c r="C8040" s="121"/>
      <c r="D8040" s="93" t="str">
        <f>IF(E8040="","",VLOOKUP(E8040,[1]PROJECTES!$C$14:$G$5000,5,FALSE))</f>
        <v/>
      </c>
      <c r="E8040" s="117"/>
      <c r="F8040" s="95"/>
      <c r="G8040" s="96" t="str">
        <f>IF(E8040="","",VLOOKUP(E8040,[1]PROJECTES!$C$14:$G$5000,4,FALSE))</f>
        <v/>
      </c>
      <c r="H8040" s="118"/>
      <c r="I8040" s="97" t="str">
        <f>IF(H8040="","",VLOOKUP(H8040,BD!B$2:C$16,2,FALSE))</f>
        <v/>
      </c>
      <c r="J8040" s="98"/>
      <c r="K8040" s="135" t="str">
        <f t="shared" si="262"/>
        <v/>
      </c>
      <c r="L8040" s="99" t="str">
        <f t="shared" ca="1" si="263"/>
        <v>-</v>
      </c>
      <c r="M8040" s="93" t="str">
        <f>IF(E8040="","",VLOOKUP(E8040,[1]PROJECTES!$C$14:$Z$5000,21,FALSE))</f>
        <v/>
      </c>
      <c r="N8040" s="100"/>
      <c r="O8040" s="72" t="s">
        <v>229</v>
      </c>
      <c r="P8040" s="101"/>
      <c r="Q8040" s="132"/>
      <c r="R8040" s="102"/>
      <c r="S8040" s="91"/>
    </row>
    <row r="8041" spans="1:19" ht="15" x14ac:dyDescent="0.25">
      <c r="B8041" s="92" t="str">
        <f>IF(E8041="","",VLOOKUP(E8041,[1]PROJECTES!$C$14:$G$5000,2,FALSE))</f>
        <v/>
      </c>
      <c r="D8041" s="93" t="str">
        <f>IF(E8041="","",VLOOKUP(E8041,[1]PROJECTES!$C$14:$G$5000,5,FALSE))</f>
        <v/>
      </c>
      <c r="E8041" s="117"/>
      <c r="G8041" s="96" t="str">
        <f>IF(E8041="","",VLOOKUP(E8041,[1]PROJECTES!$C$14:$G$5000,4,FALSE))</f>
        <v/>
      </c>
      <c r="I8041" s="97" t="str">
        <f>IF(H8041="","",VLOOKUP(H8041,BD!B$2:C$16,2,FALSE))</f>
        <v/>
      </c>
      <c r="K8041" s="135" t="str">
        <f t="shared" si="262"/>
        <v/>
      </c>
      <c r="L8041" s="99" t="str">
        <f t="shared" ca="1" si="263"/>
        <v>-</v>
      </c>
      <c r="M8041" s="93" t="str">
        <f>IF(E8041="","",VLOOKUP(E8041,[1]PROJECTES!$C$14:$Z$5000,21,FALSE))</f>
        <v/>
      </c>
    </row>
    <row r="8042" spans="1:19" ht="15" x14ac:dyDescent="0.25">
      <c r="B8042" s="92" t="str">
        <f>IF(E8042="","",VLOOKUP(E8042,[1]PROJECTES!$C$14:$G$5000,2,FALSE))</f>
        <v/>
      </c>
      <c r="D8042" s="93" t="str">
        <f>IF(E8042="","",VLOOKUP(E8042,[1]PROJECTES!$C$14:$G$5000,5,FALSE))</f>
        <v/>
      </c>
      <c r="E8042" s="117"/>
      <c r="G8042" s="96" t="str">
        <f>IF(E8042="","",VLOOKUP(E8042,[1]PROJECTES!$C$14:$G$5000,4,FALSE))</f>
        <v/>
      </c>
      <c r="I8042" s="97" t="str">
        <f>IF(H8042="","",VLOOKUP(H8042,BD!B$2:C$16,2,FALSE))</f>
        <v/>
      </c>
      <c r="K8042" s="135" t="str">
        <f t="shared" si="262"/>
        <v/>
      </c>
      <c r="L8042" s="99" t="str">
        <f t="shared" ca="1" si="263"/>
        <v>-</v>
      </c>
      <c r="M8042" s="93" t="str">
        <f>IF(E8042="","",VLOOKUP(E8042,[1]PROJECTES!$C$14:$Z$5000,21,FALSE))</f>
        <v/>
      </c>
    </row>
    <row r="8043" spans="1:19" ht="15" x14ac:dyDescent="0.25">
      <c r="B8043" s="92" t="str">
        <f>IF(E8043="","",VLOOKUP(E8043,[1]PROJECTES!$C$14:$G$5000,2,FALSE))</f>
        <v/>
      </c>
      <c r="D8043" s="93" t="str">
        <f>IF(E8043="","",VLOOKUP(E8043,[1]PROJECTES!$C$14:$G$5000,5,FALSE))</f>
        <v/>
      </c>
      <c r="E8043" s="117"/>
      <c r="G8043" s="96" t="str">
        <f>IF(E8043="","",VLOOKUP(E8043,[1]PROJECTES!$C$14:$G$5000,4,FALSE))</f>
        <v/>
      </c>
      <c r="I8043" s="97" t="str">
        <f>IF(H8043="","",VLOOKUP(H8043,BD!B$2:C$16,2,FALSE))</f>
        <v/>
      </c>
      <c r="K8043" s="135" t="str">
        <f t="shared" si="262"/>
        <v/>
      </c>
      <c r="L8043" s="99" t="str">
        <f t="shared" ca="1" si="263"/>
        <v>-</v>
      </c>
      <c r="M8043" s="93" t="str">
        <f>IF(E8043="","",VLOOKUP(E8043,[1]PROJECTES!$C$14:$Z$5000,21,FALSE))</f>
        <v/>
      </c>
    </row>
    <row r="8044" spans="1:19" ht="15" x14ac:dyDescent="0.25">
      <c r="A8044" s="158"/>
      <c r="B8044" s="92" t="str">
        <f>IF(E8044="","",VLOOKUP(E8044,[1]PROJECTES!$C$14:$G$5000,2,FALSE))</f>
        <v/>
      </c>
      <c r="C8044" s="121"/>
      <c r="D8044" s="93" t="str">
        <f>IF(E8044="","",VLOOKUP(E8044,[1]PROJECTES!$C$14:$G$5000,5,FALSE))</f>
        <v/>
      </c>
      <c r="E8044" s="117"/>
      <c r="G8044" s="96" t="str">
        <f>IF(E8044="","",VLOOKUP(E8044,[1]PROJECTES!$C$14:$G$5000,4,FALSE))</f>
        <v/>
      </c>
      <c r="I8044" s="97" t="str">
        <f>IF(H8044="","",VLOOKUP(H8044,BD!B$2:C$16,2,FALSE))</f>
        <v/>
      </c>
      <c r="K8044" s="135" t="str">
        <f t="shared" ref="K8044:K8080" si="264">IF(J8044="","",WEEKNUM(J8044,2)-0)</f>
        <v/>
      </c>
      <c r="L8044" s="99" t="str">
        <f t="shared" ref="L8044:L8080" ca="1" si="265">IF(M8044="","-",IF(G8044="TA","-",+M8044-TODAY()))</f>
        <v>-</v>
      </c>
      <c r="M8044" s="93" t="str">
        <f>IF(E8044="","",VLOOKUP(E8044,[1]PROJECTES!$C$14:$Z$5000,21,FALSE))</f>
        <v/>
      </c>
    </row>
    <row r="8045" spans="1:19" ht="15" x14ac:dyDescent="0.25">
      <c r="B8045" s="92" t="str">
        <f>IF(E8045="","",VLOOKUP(E8045,[1]PROJECTES!$C$14:$G$5000,2,FALSE))</f>
        <v/>
      </c>
      <c r="D8045" s="93" t="str">
        <f>IF(E8045="","",VLOOKUP(E8045,[1]PROJECTES!$C$14:$G$5000,5,FALSE))</f>
        <v/>
      </c>
      <c r="E8045" s="117"/>
      <c r="G8045" s="96" t="str">
        <f>IF(E8045="","",VLOOKUP(E8045,[1]PROJECTES!$C$14:$G$5000,4,FALSE))</f>
        <v/>
      </c>
      <c r="I8045" s="97" t="str">
        <f>IF(H8045="","",VLOOKUP(H8045,BD!B$2:C$16,2,FALSE))</f>
        <v/>
      </c>
      <c r="K8045" s="135" t="str">
        <f t="shared" si="264"/>
        <v/>
      </c>
      <c r="L8045" s="99" t="str">
        <f t="shared" ca="1" si="265"/>
        <v>-</v>
      </c>
      <c r="M8045" s="93" t="str">
        <f>IF(E8045="","",VLOOKUP(E8045,[1]PROJECTES!$C$14:$Z$5000,21,FALSE))</f>
        <v/>
      </c>
    </row>
    <row r="8046" spans="1:19" ht="15" x14ac:dyDescent="0.25">
      <c r="B8046" s="92" t="str">
        <f>IF(E8046="","",VLOOKUP(E8046,[1]PROJECTES!$C$14:$G$5000,2,FALSE))</f>
        <v/>
      </c>
      <c r="D8046" s="93" t="str">
        <f>IF(E8046="","",VLOOKUP(E8046,[1]PROJECTES!$C$14:$G$5000,5,FALSE))</f>
        <v/>
      </c>
      <c r="E8046" s="117"/>
      <c r="G8046" s="96" t="str">
        <f>IF(E8046="","",VLOOKUP(E8046,[1]PROJECTES!$C$14:$G$5000,4,FALSE))</f>
        <v/>
      </c>
      <c r="I8046" s="97" t="str">
        <f>IF(H8046="","",VLOOKUP(H8046,BD!B$2:C$16,2,FALSE))</f>
        <v/>
      </c>
      <c r="K8046" s="135" t="str">
        <f t="shared" si="264"/>
        <v/>
      </c>
      <c r="L8046" s="99" t="str">
        <f t="shared" ca="1" si="265"/>
        <v>-</v>
      </c>
      <c r="M8046" s="93" t="str">
        <f>IF(E8046="","",VLOOKUP(E8046,[1]PROJECTES!$C$14:$Z$5000,21,FALSE))</f>
        <v/>
      </c>
    </row>
    <row r="8047" spans="1:19" ht="15" x14ac:dyDescent="0.25">
      <c r="B8047" s="92" t="str">
        <f>IF(E8047="","",VLOOKUP(E8047,[1]PROJECTES!$C$14:$G$5000,2,FALSE))</f>
        <v/>
      </c>
      <c r="D8047" s="93" t="str">
        <f>IF(E8047="","",VLOOKUP(E8047,[1]PROJECTES!$C$14:$G$5000,5,FALSE))</f>
        <v/>
      </c>
      <c r="E8047" s="117"/>
      <c r="G8047" s="96" t="str">
        <f>IF(E8047="","",VLOOKUP(E8047,[1]PROJECTES!$C$14:$G$5000,4,FALSE))</f>
        <v/>
      </c>
      <c r="I8047" s="97" t="str">
        <f>IF(H8047="","",VLOOKUP(H8047,BD!B$2:C$16,2,FALSE))</f>
        <v/>
      </c>
      <c r="K8047" s="135" t="str">
        <f t="shared" si="264"/>
        <v/>
      </c>
      <c r="L8047" s="99" t="str">
        <f t="shared" ca="1" si="265"/>
        <v>-</v>
      </c>
      <c r="M8047" s="93" t="str">
        <f>IF(E8047="","",VLOOKUP(E8047,[1]PROJECTES!$C$14:$Z$5000,21,FALSE))</f>
        <v/>
      </c>
    </row>
    <row r="8048" spans="1:19" ht="15" x14ac:dyDescent="0.25">
      <c r="B8048" s="92" t="str">
        <f>IF(E8048="","",VLOOKUP(E8048,[1]PROJECTES!$C$14:$G$5000,2,FALSE))</f>
        <v/>
      </c>
      <c r="D8048" s="93" t="str">
        <f>IF(E8048="","",VLOOKUP(E8048,[1]PROJECTES!$C$14:$G$5000,5,FALSE))</f>
        <v/>
      </c>
      <c r="E8048" s="117"/>
      <c r="G8048" s="96" t="str">
        <f>IF(E8048="","",VLOOKUP(E8048,[1]PROJECTES!$C$14:$G$5000,4,FALSE))</f>
        <v/>
      </c>
      <c r="I8048" s="97" t="str">
        <f>IF(H8048="","",VLOOKUP(H8048,BD!B$2:C$16,2,FALSE))</f>
        <v/>
      </c>
      <c r="K8048" s="135" t="str">
        <f t="shared" si="264"/>
        <v/>
      </c>
      <c r="L8048" s="99" t="str">
        <f t="shared" ca="1" si="265"/>
        <v>-</v>
      </c>
      <c r="M8048" s="93" t="str">
        <f>IF(E8048="","",VLOOKUP(E8048,[1]PROJECTES!$C$14:$Z$5000,21,FALSE))</f>
        <v/>
      </c>
    </row>
    <row r="8049" spans="2:13" ht="15" x14ac:dyDescent="0.25">
      <c r="B8049" s="92" t="str">
        <f>IF(E8049="","",VLOOKUP(E8049,[1]PROJECTES!$C$14:$G$5000,2,FALSE))</f>
        <v/>
      </c>
      <c r="D8049" s="93" t="str">
        <f>IF(E8049="","",VLOOKUP(E8049,[1]PROJECTES!$C$14:$G$5000,5,FALSE))</f>
        <v/>
      </c>
      <c r="E8049" s="117"/>
      <c r="G8049" s="96" t="str">
        <f>IF(E8049="","",VLOOKUP(E8049,[1]PROJECTES!$C$14:$G$5000,4,FALSE))</f>
        <v/>
      </c>
      <c r="I8049" s="97" t="str">
        <f>IF(H8049="","",VLOOKUP(H8049,BD!B$2:C$16,2,FALSE))</f>
        <v/>
      </c>
      <c r="K8049" s="135" t="str">
        <f t="shared" si="264"/>
        <v/>
      </c>
      <c r="L8049" s="99" t="str">
        <f t="shared" ca="1" si="265"/>
        <v>-</v>
      </c>
      <c r="M8049" s="93" t="str">
        <f>IF(E8049="","",VLOOKUP(E8049,[1]PROJECTES!$C$14:$Z$5000,21,FALSE))</f>
        <v/>
      </c>
    </row>
    <row r="8050" spans="2:13" ht="15" x14ac:dyDescent="0.25">
      <c r="B8050" s="92" t="str">
        <f>IF(E8050="","",VLOOKUP(E8050,[1]PROJECTES!$C$14:$G$5000,2,FALSE))</f>
        <v/>
      </c>
      <c r="D8050" s="93" t="str">
        <f>IF(E8050="","",VLOOKUP(E8050,[1]PROJECTES!$C$14:$G$5000,5,FALSE))</f>
        <v/>
      </c>
      <c r="E8050" s="117"/>
      <c r="G8050" s="96" t="str">
        <f>IF(E8050="","",VLOOKUP(E8050,[1]PROJECTES!$C$14:$G$5000,4,FALSE))</f>
        <v/>
      </c>
      <c r="I8050" s="97" t="str">
        <f>IF(H8050="","",VLOOKUP(H8050,BD!B$2:C$16,2,FALSE))</f>
        <v/>
      </c>
      <c r="K8050" s="135" t="str">
        <f t="shared" si="264"/>
        <v/>
      </c>
      <c r="L8050" s="99" t="str">
        <f t="shared" ca="1" si="265"/>
        <v>-</v>
      </c>
      <c r="M8050" s="93" t="str">
        <f>IF(E8050="","",VLOOKUP(E8050,[1]PROJECTES!$C$14:$Z$5000,21,FALSE))</f>
        <v/>
      </c>
    </row>
    <row r="8051" spans="2:13" ht="15" x14ac:dyDescent="0.25">
      <c r="B8051" s="92" t="str">
        <f>IF(E8051="","",VLOOKUP(E8051,[1]PROJECTES!$C$14:$G$5000,2,FALSE))</f>
        <v/>
      </c>
      <c r="D8051" s="93" t="str">
        <f>IF(E8051="","",VLOOKUP(E8051,[1]PROJECTES!$C$14:$G$5000,5,FALSE))</f>
        <v/>
      </c>
      <c r="E8051" s="117"/>
      <c r="G8051" s="96" t="str">
        <f>IF(E8051="","",VLOOKUP(E8051,[1]PROJECTES!$C$14:$G$5000,4,FALSE))</f>
        <v/>
      </c>
      <c r="I8051" s="97" t="str">
        <f>IF(H8051="","",VLOOKUP(H8051,BD!B$2:C$16,2,FALSE))</f>
        <v/>
      </c>
      <c r="K8051" s="135" t="str">
        <f t="shared" si="264"/>
        <v/>
      </c>
      <c r="L8051" s="99" t="str">
        <f t="shared" ca="1" si="265"/>
        <v>-</v>
      </c>
      <c r="M8051" s="93" t="str">
        <f>IF(E8051="","",VLOOKUP(E8051,[1]PROJECTES!$C$14:$Z$5000,21,FALSE))</f>
        <v/>
      </c>
    </row>
    <row r="8052" spans="2:13" ht="15" x14ac:dyDescent="0.25">
      <c r="B8052" s="92" t="str">
        <f>IF(E8052="","",VLOOKUP(E8052,[1]PROJECTES!$C$14:$G$5000,2,FALSE))</f>
        <v/>
      </c>
      <c r="D8052" s="93" t="str">
        <f>IF(E8052="","",VLOOKUP(E8052,[1]PROJECTES!$C$14:$G$5000,5,FALSE))</f>
        <v/>
      </c>
      <c r="E8052" s="117"/>
      <c r="G8052" s="96" t="str">
        <f>IF(E8052="","",VLOOKUP(E8052,[1]PROJECTES!$C$14:$G$5000,4,FALSE))</f>
        <v/>
      </c>
      <c r="I8052" s="97" t="str">
        <f>IF(H8052="","",VLOOKUP(H8052,BD!B$2:C$16,2,FALSE))</f>
        <v/>
      </c>
      <c r="K8052" s="135" t="str">
        <f t="shared" si="264"/>
        <v/>
      </c>
      <c r="L8052" s="99" t="str">
        <f t="shared" ca="1" si="265"/>
        <v>-</v>
      </c>
      <c r="M8052" s="93" t="str">
        <f>IF(E8052="","",VLOOKUP(E8052,[1]PROJECTES!$C$14:$Z$5000,21,FALSE))</f>
        <v/>
      </c>
    </row>
    <row r="8053" spans="2:13" ht="15" x14ac:dyDescent="0.25">
      <c r="B8053" s="92" t="str">
        <f>IF(E8053="","",VLOOKUP(E8053,[1]PROJECTES!$C$14:$G$5000,2,FALSE))</f>
        <v/>
      </c>
      <c r="D8053" s="93" t="str">
        <f>IF(E8053="","",VLOOKUP(E8053,[1]PROJECTES!$C$14:$G$5000,5,FALSE))</f>
        <v/>
      </c>
      <c r="E8053" s="117"/>
      <c r="G8053" s="96" t="str">
        <f>IF(E8053="","",VLOOKUP(E8053,[1]PROJECTES!$C$14:$G$5000,4,FALSE))</f>
        <v/>
      </c>
      <c r="I8053" s="97" t="str">
        <f>IF(H8053="","",VLOOKUP(H8053,BD!B$2:C$16,2,FALSE))</f>
        <v/>
      </c>
      <c r="K8053" s="135" t="str">
        <f t="shared" si="264"/>
        <v/>
      </c>
      <c r="L8053" s="99" t="str">
        <f t="shared" ca="1" si="265"/>
        <v>-</v>
      </c>
      <c r="M8053" s="93" t="str">
        <f>IF(E8053="","",VLOOKUP(E8053,[1]PROJECTES!$C$14:$Z$5000,21,FALSE))</f>
        <v/>
      </c>
    </row>
    <row r="8054" spans="2:13" ht="15" x14ac:dyDescent="0.25">
      <c r="B8054" s="92" t="str">
        <f>IF(E8054="","",VLOOKUP(E8054,[1]PROJECTES!$C$14:$G$5000,2,FALSE))</f>
        <v/>
      </c>
      <c r="D8054" s="93" t="str">
        <f>IF(E8054="","",VLOOKUP(E8054,[1]PROJECTES!$C$14:$G$5000,5,FALSE))</f>
        <v/>
      </c>
      <c r="E8054" s="117"/>
      <c r="G8054" s="96" t="str">
        <f>IF(E8054="","",VLOOKUP(E8054,[1]PROJECTES!$C$14:$G$5000,4,FALSE))</f>
        <v/>
      </c>
      <c r="I8054" s="97" t="str">
        <f>IF(H8054="","",VLOOKUP(H8054,BD!B$2:C$16,2,FALSE))</f>
        <v/>
      </c>
      <c r="K8054" s="135" t="str">
        <f t="shared" si="264"/>
        <v/>
      </c>
      <c r="L8054" s="99" t="str">
        <f t="shared" ca="1" si="265"/>
        <v>-</v>
      </c>
      <c r="M8054" s="93" t="str">
        <f>IF(E8054="","",VLOOKUP(E8054,[1]PROJECTES!$C$14:$Z$5000,21,FALSE))</f>
        <v/>
      </c>
    </row>
    <row r="8055" spans="2:13" ht="15" x14ac:dyDescent="0.25">
      <c r="B8055" s="92" t="str">
        <f>IF(E8055="","",VLOOKUP(E8055,[1]PROJECTES!$C$14:$G$5000,2,FALSE))</f>
        <v/>
      </c>
      <c r="D8055" s="93" t="str">
        <f>IF(E8055="","",VLOOKUP(E8055,[1]PROJECTES!$C$14:$G$5000,5,FALSE))</f>
        <v/>
      </c>
      <c r="E8055" s="117"/>
      <c r="G8055" s="96" t="str">
        <f>IF(E8055="","",VLOOKUP(E8055,[1]PROJECTES!$C$14:$G$5000,4,FALSE))</f>
        <v/>
      </c>
      <c r="I8055" s="97" t="str">
        <f>IF(H8055="","",VLOOKUP(H8055,BD!B$2:C$16,2,FALSE))</f>
        <v/>
      </c>
      <c r="K8055" s="135" t="str">
        <f t="shared" si="264"/>
        <v/>
      </c>
      <c r="L8055" s="99" t="str">
        <f t="shared" ca="1" si="265"/>
        <v>-</v>
      </c>
      <c r="M8055" s="93" t="str">
        <f>IF(E8055="","",VLOOKUP(E8055,[1]PROJECTES!$C$14:$Z$5000,21,FALSE))</f>
        <v/>
      </c>
    </row>
    <row r="8056" spans="2:13" ht="15" x14ac:dyDescent="0.25">
      <c r="B8056" s="92" t="str">
        <f>IF(E8056="","",VLOOKUP(E8056,[1]PROJECTES!$C$14:$G$5000,2,FALSE))</f>
        <v/>
      </c>
      <c r="D8056" s="93" t="str">
        <f>IF(E8056="","",VLOOKUP(E8056,[1]PROJECTES!$C$14:$G$5000,5,FALSE))</f>
        <v/>
      </c>
      <c r="E8056" s="117"/>
      <c r="G8056" s="96" t="str">
        <f>IF(E8056="","",VLOOKUP(E8056,[1]PROJECTES!$C$14:$G$5000,4,FALSE))</f>
        <v/>
      </c>
      <c r="I8056" s="97" t="str">
        <f>IF(H8056="","",VLOOKUP(H8056,BD!B$2:C$16,2,FALSE))</f>
        <v/>
      </c>
      <c r="K8056" s="135" t="str">
        <f t="shared" si="264"/>
        <v/>
      </c>
      <c r="L8056" s="99" t="str">
        <f t="shared" ca="1" si="265"/>
        <v>-</v>
      </c>
      <c r="M8056" s="93" t="str">
        <f>IF(E8056="","",VLOOKUP(E8056,[1]PROJECTES!$C$14:$Z$5000,21,FALSE))</f>
        <v/>
      </c>
    </row>
    <row r="8057" spans="2:13" ht="15" x14ac:dyDescent="0.25">
      <c r="B8057" s="92" t="str">
        <f>IF(E8057="","",VLOOKUP(E8057,[1]PROJECTES!$C$14:$G$5000,2,FALSE))</f>
        <v/>
      </c>
      <c r="D8057" s="93" t="str">
        <f>IF(E8057="","",VLOOKUP(E8057,[1]PROJECTES!$C$14:$G$5000,5,FALSE))</f>
        <v/>
      </c>
      <c r="E8057" s="117"/>
      <c r="G8057" s="96" t="str">
        <f>IF(E8057="","",VLOOKUP(E8057,[1]PROJECTES!$C$14:$G$5000,4,FALSE))</f>
        <v/>
      </c>
      <c r="I8057" s="97" t="str">
        <f>IF(H8057="","",VLOOKUP(H8057,BD!B$2:C$16,2,FALSE))</f>
        <v/>
      </c>
      <c r="K8057" s="135" t="str">
        <f t="shared" si="264"/>
        <v/>
      </c>
      <c r="L8057" s="99" t="str">
        <f t="shared" ca="1" si="265"/>
        <v>-</v>
      </c>
      <c r="M8057" s="93" t="str">
        <f>IF(E8057="","",VLOOKUP(E8057,[1]PROJECTES!$C$14:$Z$5000,21,FALSE))</f>
        <v/>
      </c>
    </row>
    <row r="8058" spans="2:13" ht="15" x14ac:dyDescent="0.25">
      <c r="B8058" s="92" t="str">
        <f>IF(E8058="","",VLOOKUP(E8058,[1]PROJECTES!$C$14:$G$5000,2,FALSE))</f>
        <v/>
      </c>
      <c r="D8058" s="93" t="str">
        <f>IF(E8058="","",VLOOKUP(E8058,[1]PROJECTES!$C$14:$G$5000,5,FALSE))</f>
        <v/>
      </c>
      <c r="E8058" s="117"/>
      <c r="G8058" s="96" t="str">
        <f>IF(E8058="","",VLOOKUP(E8058,[1]PROJECTES!$C$14:$G$5000,4,FALSE))</f>
        <v/>
      </c>
      <c r="I8058" s="97" t="str">
        <f>IF(H8058="","",VLOOKUP(H8058,BD!B$2:C$16,2,FALSE))</f>
        <v/>
      </c>
      <c r="K8058" s="135" t="str">
        <f t="shared" si="264"/>
        <v/>
      </c>
      <c r="L8058" s="99" t="str">
        <f t="shared" ca="1" si="265"/>
        <v>-</v>
      </c>
      <c r="M8058" s="93" t="str">
        <f>IF(E8058="","",VLOOKUP(E8058,[1]PROJECTES!$C$14:$Z$5000,21,FALSE))</f>
        <v/>
      </c>
    </row>
    <row r="8059" spans="2:13" ht="15" x14ac:dyDescent="0.25">
      <c r="B8059" s="92" t="str">
        <f>IF(E8059="","",VLOOKUP(E8059,[1]PROJECTES!$C$14:$G$5000,2,FALSE))</f>
        <v/>
      </c>
      <c r="D8059" s="93" t="str">
        <f>IF(E8059="","",VLOOKUP(E8059,[1]PROJECTES!$C$14:$G$5000,5,FALSE))</f>
        <v/>
      </c>
      <c r="E8059" s="117"/>
      <c r="G8059" s="96" t="str">
        <f>IF(E8059="","",VLOOKUP(E8059,[1]PROJECTES!$C$14:$G$5000,4,FALSE))</f>
        <v/>
      </c>
      <c r="I8059" s="97" t="str">
        <f>IF(H8059="","",VLOOKUP(H8059,BD!B$2:C$16,2,FALSE))</f>
        <v/>
      </c>
      <c r="K8059" s="135" t="str">
        <f t="shared" si="264"/>
        <v/>
      </c>
      <c r="L8059" s="99" t="str">
        <f t="shared" ca="1" si="265"/>
        <v>-</v>
      </c>
      <c r="M8059" s="93" t="str">
        <f>IF(E8059="","",VLOOKUP(E8059,[1]PROJECTES!$C$14:$Z$5000,21,FALSE))</f>
        <v/>
      </c>
    </row>
    <row r="8060" spans="2:13" ht="15" x14ac:dyDescent="0.25">
      <c r="B8060" s="92" t="str">
        <f>IF(E8060="","",VLOOKUP(E8060,[1]PROJECTES!$C$14:$G$5000,2,FALSE))</f>
        <v/>
      </c>
      <c r="D8060" s="93" t="str">
        <f>IF(E8060="","",VLOOKUP(E8060,[1]PROJECTES!$C$14:$G$5000,5,FALSE))</f>
        <v/>
      </c>
      <c r="E8060" s="117"/>
      <c r="G8060" s="96" t="str">
        <f>IF(E8060="","",VLOOKUP(E8060,[1]PROJECTES!$C$14:$G$5000,4,FALSE))</f>
        <v/>
      </c>
      <c r="I8060" s="97" t="str">
        <f>IF(H8060="","",VLOOKUP(H8060,BD!B$2:C$16,2,FALSE))</f>
        <v/>
      </c>
      <c r="K8060" s="135" t="str">
        <f t="shared" si="264"/>
        <v/>
      </c>
      <c r="L8060" s="99" t="str">
        <f t="shared" ca="1" si="265"/>
        <v>-</v>
      </c>
      <c r="M8060" s="93" t="str">
        <f>IF(E8060="","",VLOOKUP(E8060,[1]PROJECTES!$C$14:$Z$5000,21,FALSE))</f>
        <v/>
      </c>
    </row>
    <row r="8061" spans="2:13" ht="15" x14ac:dyDescent="0.25">
      <c r="B8061" s="92" t="str">
        <f>IF(E8061="","",VLOOKUP(E8061,[1]PROJECTES!$C$14:$G$5000,2,FALSE))</f>
        <v/>
      </c>
      <c r="D8061" s="93" t="str">
        <f>IF(E8061="","",VLOOKUP(E8061,[1]PROJECTES!$C$14:$G$5000,5,FALSE))</f>
        <v/>
      </c>
      <c r="E8061" s="117"/>
      <c r="G8061" s="96" t="str">
        <f>IF(E8061="","",VLOOKUP(E8061,[1]PROJECTES!$C$14:$G$5000,4,FALSE))</f>
        <v/>
      </c>
      <c r="I8061" s="97" t="str">
        <f>IF(H8061="","",VLOOKUP(H8061,BD!B$2:C$16,2,FALSE))</f>
        <v/>
      </c>
      <c r="K8061" s="135" t="str">
        <f t="shared" si="264"/>
        <v/>
      </c>
      <c r="L8061" s="99" t="str">
        <f t="shared" ca="1" si="265"/>
        <v>-</v>
      </c>
      <c r="M8061" s="93" t="str">
        <f>IF(E8061="","",VLOOKUP(E8061,[1]PROJECTES!$C$14:$Z$5000,21,FALSE))</f>
        <v/>
      </c>
    </row>
    <row r="8062" spans="2:13" ht="15" x14ac:dyDescent="0.25">
      <c r="B8062" s="92" t="str">
        <f>IF(E8062="","",VLOOKUP(E8062,[1]PROJECTES!$C$14:$G$5000,2,FALSE))</f>
        <v/>
      </c>
      <c r="D8062" s="93" t="str">
        <f>IF(E8062="","",VLOOKUP(E8062,[1]PROJECTES!$C$14:$G$5000,5,FALSE))</f>
        <v/>
      </c>
      <c r="E8062" s="117"/>
      <c r="G8062" s="96" t="str">
        <f>IF(E8062="","",VLOOKUP(E8062,[1]PROJECTES!$C$14:$G$5000,4,FALSE))</f>
        <v/>
      </c>
      <c r="I8062" s="97" t="str">
        <f>IF(H8062="","",VLOOKUP(H8062,BD!B$2:C$16,2,FALSE))</f>
        <v/>
      </c>
      <c r="K8062" s="135" t="str">
        <f t="shared" si="264"/>
        <v/>
      </c>
      <c r="L8062" s="99" t="str">
        <f t="shared" ca="1" si="265"/>
        <v>-</v>
      </c>
      <c r="M8062" s="93" t="str">
        <f>IF(E8062="","",VLOOKUP(E8062,[1]PROJECTES!$C$14:$Z$5000,21,FALSE))</f>
        <v/>
      </c>
    </row>
    <row r="8063" spans="2:13" ht="15" x14ac:dyDescent="0.25">
      <c r="B8063" s="92" t="str">
        <f>IF(E8063="","",VLOOKUP(E8063,[1]PROJECTES!$C$14:$G$5000,2,FALSE))</f>
        <v/>
      </c>
      <c r="D8063" s="93" t="str">
        <f>IF(E8063="","",VLOOKUP(E8063,[1]PROJECTES!$C$14:$G$5000,5,FALSE))</f>
        <v/>
      </c>
      <c r="E8063" s="117"/>
      <c r="G8063" s="96" t="str">
        <f>IF(E8063="","",VLOOKUP(E8063,[1]PROJECTES!$C$14:$G$5000,4,FALSE))</f>
        <v/>
      </c>
      <c r="I8063" s="97" t="str">
        <f>IF(H8063="","",VLOOKUP(H8063,BD!B$2:C$16,2,FALSE))</f>
        <v/>
      </c>
      <c r="K8063" s="135" t="str">
        <f t="shared" si="264"/>
        <v/>
      </c>
      <c r="L8063" s="99" t="str">
        <f t="shared" ca="1" si="265"/>
        <v>-</v>
      </c>
      <c r="M8063" s="93" t="str">
        <f>IF(E8063="","",VLOOKUP(E8063,[1]PROJECTES!$C$14:$Z$5000,21,FALSE))</f>
        <v/>
      </c>
    </row>
    <row r="8064" spans="2:13" ht="15" x14ac:dyDescent="0.25">
      <c r="B8064" s="92" t="str">
        <f>IF(E8064="","",VLOOKUP(E8064,[1]PROJECTES!$C$14:$G$5000,2,FALSE))</f>
        <v/>
      </c>
      <c r="D8064" s="93" t="str">
        <f>IF(E8064="","",VLOOKUP(E8064,[1]PROJECTES!$C$14:$G$5000,5,FALSE))</f>
        <v/>
      </c>
      <c r="E8064" s="117"/>
      <c r="G8064" s="96" t="str">
        <f>IF(E8064="","",VLOOKUP(E8064,[1]PROJECTES!$C$14:$G$5000,4,FALSE))</f>
        <v/>
      </c>
      <c r="I8064" s="97" t="str">
        <f>IF(H8064="","",VLOOKUP(H8064,BD!B$2:C$16,2,FALSE))</f>
        <v/>
      </c>
      <c r="K8064" s="135" t="str">
        <f t="shared" si="264"/>
        <v/>
      </c>
      <c r="L8064" s="99" t="str">
        <f t="shared" ca="1" si="265"/>
        <v>-</v>
      </c>
      <c r="M8064" s="93" t="str">
        <f>IF(E8064="","",VLOOKUP(E8064,[1]PROJECTES!$C$14:$Z$5000,21,FALSE))</f>
        <v/>
      </c>
    </row>
    <row r="8065" spans="2:13" ht="15" x14ac:dyDescent="0.25">
      <c r="B8065" s="92" t="str">
        <f>IF(E8065="","",VLOOKUP(E8065,[1]PROJECTES!$C$14:$G$5000,2,FALSE))</f>
        <v/>
      </c>
      <c r="D8065" s="93" t="str">
        <f>IF(E8065="","",VLOOKUP(E8065,[1]PROJECTES!$C$14:$G$5000,5,FALSE))</f>
        <v/>
      </c>
      <c r="E8065" s="117"/>
      <c r="G8065" s="96" t="str">
        <f>IF(E8065="","",VLOOKUP(E8065,[1]PROJECTES!$C$14:$G$5000,4,FALSE))</f>
        <v/>
      </c>
      <c r="I8065" s="97" t="str">
        <f>IF(H8065="","",VLOOKUP(H8065,BD!B$2:C$16,2,FALSE))</f>
        <v/>
      </c>
      <c r="K8065" s="135" t="str">
        <f t="shared" si="264"/>
        <v/>
      </c>
      <c r="L8065" s="99" t="str">
        <f t="shared" ca="1" si="265"/>
        <v>-</v>
      </c>
      <c r="M8065" s="93" t="str">
        <f>IF(E8065="","",VLOOKUP(E8065,[1]PROJECTES!$C$14:$Z$5000,21,FALSE))</f>
        <v/>
      </c>
    </row>
    <row r="8066" spans="2:13" ht="15" x14ac:dyDescent="0.25">
      <c r="B8066" s="92" t="str">
        <f>IF(E8066="","",VLOOKUP(E8066,[1]PROJECTES!$C$14:$G$5000,2,FALSE))</f>
        <v/>
      </c>
      <c r="D8066" s="93" t="str">
        <f>IF(E8066="","",VLOOKUP(E8066,[1]PROJECTES!$C$14:$G$5000,5,FALSE))</f>
        <v/>
      </c>
      <c r="E8066" s="117"/>
      <c r="G8066" s="96" t="str">
        <f>IF(E8066="","",VLOOKUP(E8066,[1]PROJECTES!$C$14:$G$5000,4,FALSE))</f>
        <v/>
      </c>
      <c r="I8066" s="97" t="str">
        <f>IF(H8066="","",VLOOKUP(H8066,BD!B$2:C$16,2,FALSE))</f>
        <v/>
      </c>
      <c r="K8066" s="135" t="str">
        <f t="shared" si="264"/>
        <v/>
      </c>
      <c r="L8066" s="99" t="str">
        <f t="shared" ca="1" si="265"/>
        <v>-</v>
      </c>
      <c r="M8066" s="93" t="str">
        <f>IF(E8066="","",VLOOKUP(E8066,[1]PROJECTES!$C$14:$Z$5000,21,FALSE))</f>
        <v/>
      </c>
    </row>
    <row r="8067" spans="2:13" ht="15" x14ac:dyDescent="0.25">
      <c r="B8067" s="92" t="str">
        <f>IF(E8067="","",VLOOKUP(E8067,[1]PROJECTES!$C$14:$G$5000,2,FALSE))</f>
        <v/>
      </c>
      <c r="D8067" s="93" t="str">
        <f>IF(E8067="","",VLOOKUP(E8067,[1]PROJECTES!$C$14:$G$5000,5,FALSE))</f>
        <v/>
      </c>
      <c r="E8067" s="117"/>
      <c r="G8067" s="96" t="str">
        <f>IF(E8067="","",VLOOKUP(E8067,[1]PROJECTES!$C$14:$G$5000,4,FALSE))</f>
        <v/>
      </c>
      <c r="I8067" s="97" t="str">
        <f>IF(H8067="","",VLOOKUP(H8067,BD!B$2:C$16,2,FALSE))</f>
        <v/>
      </c>
      <c r="K8067" s="135" t="str">
        <f t="shared" si="264"/>
        <v/>
      </c>
      <c r="L8067" s="99" t="str">
        <f t="shared" ca="1" si="265"/>
        <v>-</v>
      </c>
      <c r="M8067" s="93" t="str">
        <f>IF(E8067="","",VLOOKUP(E8067,[1]PROJECTES!$C$14:$Z$5000,21,FALSE))</f>
        <v/>
      </c>
    </row>
    <row r="8068" spans="2:13" ht="15" x14ac:dyDescent="0.25">
      <c r="B8068" s="92" t="str">
        <f>IF(E8068="","",VLOOKUP(E8068,[1]PROJECTES!$C$14:$G$5000,2,FALSE))</f>
        <v/>
      </c>
      <c r="D8068" s="93" t="str">
        <f>IF(E8068="","",VLOOKUP(E8068,[1]PROJECTES!$C$14:$G$5000,5,FALSE))</f>
        <v/>
      </c>
      <c r="E8068" s="117"/>
      <c r="G8068" s="96" t="str">
        <f>IF(E8068="","",VLOOKUP(E8068,[1]PROJECTES!$C$14:$G$5000,4,FALSE))</f>
        <v/>
      </c>
      <c r="I8068" s="97" t="str">
        <f>IF(H8068="","",VLOOKUP(H8068,BD!B$2:C$16,2,FALSE))</f>
        <v/>
      </c>
      <c r="K8068" s="135" t="str">
        <f t="shared" si="264"/>
        <v/>
      </c>
      <c r="L8068" s="99" t="str">
        <f t="shared" ca="1" si="265"/>
        <v>-</v>
      </c>
      <c r="M8068" s="93" t="str">
        <f>IF(E8068="","",VLOOKUP(E8068,[1]PROJECTES!$C$14:$Z$5000,21,FALSE))</f>
        <v/>
      </c>
    </row>
    <row r="8069" spans="2:13" ht="15" x14ac:dyDescent="0.25">
      <c r="B8069" s="92" t="str">
        <f>IF(E8069="","",VLOOKUP(E8069,[1]PROJECTES!$C$14:$G$5000,2,FALSE))</f>
        <v/>
      </c>
      <c r="D8069" s="93" t="str">
        <f>IF(E8069="","",VLOOKUP(E8069,[1]PROJECTES!$C$14:$G$5000,5,FALSE))</f>
        <v/>
      </c>
      <c r="E8069" s="117"/>
      <c r="G8069" s="96" t="str">
        <f>IF(E8069="","",VLOOKUP(E8069,[1]PROJECTES!$C$14:$G$5000,4,FALSE))</f>
        <v/>
      </c>
      <c r="I8069" s="97" t="str">
        <f>IF(H8069="","",VLOOKUP(H8069,BD!B$2:C$16,2,FALSE))</f>
        <v/>
      </c>
      <c r="K8069" s="135" t="str">
        <f t="shared" si="264"/>
        <v/>
      </c>
      <c r="L8069" s="99" t="str">
        <f t="shared" ca="1" si="265"/>
        <v>-</v>
      </c>
      <c r="M8069" s="93" t="str">
        <f>IF(E8069="","",VLOOKUP(E8069,[1]PROJECTES!$C$14:$Z$5000,21,FALSE))</f>
        <v/>
      </c>
    </row>
    <row r="8070" spans="2:13" ht="15" x14ac:dyDescent="0.25">
      <c r="B8070" s="92" t="str">
        <f>IF(E8070="","",VLOOKUP(E8070,[1]PROJECTES!$C$14:$G$5000,2,FALSE))</f>
        <v/>
      </c>
      <c r="D8070" s="93" t="str">
        <f>IF(E8070="","",VLOOKUP(E8070,[1]PROJECTES!$C$14:$G$5000,5,FALSE))</f>
        <v/>
      </c>
      <c r="E8070" s="117"/>
      <c r="G8070" s="96" t="str">
        <f>IF(E8070="","",VLOOKUP(E8070,[1]PROJECTES!$C$14:$G$5000,4,FALSE))</f>
        <v/>
      </c>
      <c r="I8070" s="97" t="str">
        <f>IF(H8070="","",VLOOKUP(H8070,BD!B$2:C$16,2,FALSE))</f>
        <v/>
      </c>
      <c r="K8070" s="135" t="str">
        <f t="shared" si="264"/>
        <v/>
      </c>
      <c r="L8070" s="99" t="str">
        <f t="shared" ca="1" si="265"/>
        <v>-</v>
      </c>
      <c r="M8070" s="93" t="str">
        <f>IF(E8070="","",VLOOKUP(E8070,[1]PROJECTES!$C$14:$Z$5000,21,FALSE))</f>
        <v/>
      </c>
    </row>
    <row r="8071" spans="2:13" ht="15" x14ac:dyDescent="0.25">
      <c r="B8071" s="92" t="str">
        <f>IF(E8071="","",VLOOKUP(E8071,[1]PROJECTES!$C$14:$G$5000,2,FALSE))</f>
        <v/>
      </c>
      <c r="D8071" s="93" t="str">
        <f>IF(E8071="","",VLOOKUP(E8071,[1]PROJECTES!$C$14:$G$5000,5,FALSE))</f>
        <v/>
      </c>
      <c r="E8071" s="117"/>
      <c r="G8071" s="96" t="str">
        <f>IF(E8071="","",VLOOKUP(E8071,[1]PROJECTES!$C$14:$G$5000,4,FALSE))</f>
        <v/>
      </c>
      <c r="I8071" s="97" t="str">
        <f>IF(H8071="","",VLOOKUP(H8071,BD!B$2:C$16,2,FALSE))</f>
        <v/>
      </c>
      <c r="K8071" s="135" t="str">
        <f t="shared" si="264"/>
        <v/>
      </c>
      <c r="L8071" s="99" t="str">
        <f t="shared" ca="1" si="265"/>
        <v>-</v>
      </c>
      <c r="M8071" s="93" t="str">
        <f>IF(E8071="","",VLOOKUP(E8071,[1]PROJECTES!$C$14:$Z$5000,21,FALSE))</f>
        <v/>
      </c>
    </row>
    <row r="8072" spans="2:13" ht="15" x14ac:dyDescent="0.25">
      <c r="B8072" s="92" t="str">
        <f>IF(E8072="","",VLOOKUP(E8072,[1]PROJECTES!$C$14:$G$5000,2,FALSE))</f>
        <v/>
      </c>
      <c r="D8072" s="93" t="str">
        <f>IF(E8072="","",VLOOKUP(E8072,[1]PROJECTES!$C$14:$G$5000,5,FALSE))</f>
        <v/>
      </c>
      <c r="E8072" s="117"/>
      <c r="G8072" s="96" t="str">
        <f>IF(E8072="","",VLOOKUP(E8072,[1]PROJECTES!$C$14:$G$5000,4,FALSE))</f>
        <v/>
      </c>
      <c r="I8072" s="97" t="str">
        <f>IF(H8072="","",VLOOKUP(H8072,BD!B$2:C$16,2,FALSE))</f>
        <v/>
      </c>
      <c r="K8072" s="135" t="str">
        <f t="shared" si="264"/>
        <v/>
      </c>
      <c r="L8072" s="99" t="str">
        <f t="shared" ca="1" si="265"/>
        <v>-</v>
      </c>
      <c r="M8072" s="93" t="str">
        <f>IF(E8072="","",VLOOKUP(E8072,[1]PROJECTES!$C$14:$Z$5000,21,FALSE))</f>
        <v/>
      </c>
    </row>
    <row r="8073" spans="2:13" ht="15" x14ac:dyDescent="0.25">
      <c r="B8073" s="92" t="str">
        <f>IF(E8073="","",VLOOKUP(E8073,[1]PROJECTES!$C$14:$G$5000,2,FALSE))</f>
        <v/>
      </c>
      <c r="D8073" s="93" t="str">
        <f>IF(E8073="","",VLOOKUP(E8073,[1]PROJECTES!$C$14:$G$5000,5,FALSE))</f>
        <v/>
      </c>
      <c r="E8073" s="117"/>
      <c r="G8073" s="96" t="str">
        <f>IF(E8073="","",VLOOKUP(E8073,[1]PROJECTES!$C$14:$G$5000,4,FALSE))</f>
        <v/>
      </c>
      <c r="I8073" s="97" t="str">
        <f>IF(H8073="","",VLOOKUP(H8073,BD!B$2:C$16,2,FALSE))</f>
        <v/>
      </c>
      <c r="K8073" s="135" t="str">
        <f t="shared" si="264"/>
        <v/>
      </c>
      <c r="L8073" s="99" t="str">
        <f t="shared" ca="1" si="265"/>
        <v>-</v>
      </c>
      <c r="M8073" s="93" t="str">
        <f>IF(E8073="","",VLOOKUP(E8073,[1]PROJECTES!$C$14:$Z$5000,21,FALSE))</f>
        <v/>
      </c>
    </row>
    <row r="8074" spans="2:13" ht="15" x14ac:dyDescent="0.25">
      <c r="B8074" s="92" t="str">
        <f>IF(E8074="","",VLOOKUP(E8074,[1]PROJECTES!$C$14:$G$5000,2,FALSE))</f>
        <v/>
      </c>
      <c r="D8074" s="93" t="str">
        <f>IF(E8074="","",VLOOKUP(E8074,[1]PROJECTES!$C$14:$G$5000,5,FALSE))</f>
        <v/>
      </c>
      <c r="E8074" s="117"/>
      <c r="G8074" s="96" t="str">
        <f>IF(E8074="","",VLOOKUP(E8074,[1]PROJECTES!$C$14:$G$5000,4,FALSE))</f>
        <v/>
      </c>
      <c r="I8074" s="97" t="str">
        <f>IF(H8074="","",VLOOKUP(H8074,BD!B$2:C$16,2,FALSE))</f>
        <v/>
      </c>
      <c r="K8074" s="135" t="str">
        <f t="shared" si="264"/>
        <v/>
      </c>
      <c r="L8074" s="99" t="str">
        <f t="shared" ca="1" si="265"/>
        <v>-</v>
      </c>
      <c r="M8074" s="93" t="str">
        <f>IF(E8074="","",VLOOKUP(E8074,[1]PROJECTES!$C$14:$Z$5000,21,FALSE))</f>
        <v/>
      </c>
    </row>
    <row r="8075" spans="2:13" ht="15" x14ac:dyDescent="0.25">
      <c r="B8075" s="92" t="str">
        <f>IF(E8075="","",VLOOKUP(E8075,[1]PROJECTES!$C$14:$G$5000,2,FALSE))</f>
        <v/>
      </c>
      <c r="D8075" s="93" t="str">
        <f>IF(E8075="","",VLOOKUP(E8075,[1]PROJECTES!$C$14:$G$5000,5,FALSE))</f>
        <v/>
      </c>
      <c r="E8075" s="117"/>
      <c r="G8075" s="96" t="str">
        <f>IF(E8075="","",VLOOKUP(E8075,[1]PROJECTES!$C$14:$G$5000,4,FALSE))</f>
        <v/>
      </c>
      <c r="I8075" s="97" t="str">
        <f>IF(H8075="","",VLOOKUP(H8075,BD!B$2:C$16,2,FALSE))</f>
        <v/>
      </c>
      <c r="K8075" s="135" t="str">
        <f t="shared" si="264"/>
        <v/>
      </c>
      <c r="L8075" s="99" t="str">
        <f t="shared" ca="1" si="265"/>
        <v>-</v>
      </c>
      <c r="M8075" s="93" t="str">
        <f>IF(E8075="","",VLOOKUP(E8075,[1]PROJECTES!$C$14:$Z$5000,21,FALSE))</f>
        <v/>
      </c>
    </row>
    <row r="8076" spans="2:13" ht="15" x14ac:dyDescent="0.25">
      <c r="B8076" s="92" t="str">
        <f>IF(E8076="","",VLOOKUP(E8076,[1]PROJECTES!$C$14:$G$5000,2,FALSE))</f>
        <v/>
      </c>
      <c r="D8076" s="93" t="str">
        <f>IF(E8076="","",VLOOKUP(E8076,[1]PROJECTES!$C$14:$G$5000,5,FALSE))</f>
        <v/>
      </c>
      <c r="E8076" s="117"/>
      <c r="G8076" s="96" t="str">
        <f>IF(E8076="","",VLOOKUP(E8076,[1]PROJECTES!$C$14:$G$5000,4,FALSE))</f>
        <v/>
      </c>
      <c r="I8076" s="97" t="str">
        <f>IF(H8076="","",VLOOKUP(H8076,BD!B$2:C$16,2,FALSE))</f>
        <v/>
      </c>
      <c r="K8076" s="135" t="str">
        <f t="shared" si="264"/>
        <v/>
      </c>
      <c r="L8076" s="99" t="str">
        <f t="shared" ca="1" si="265"/>
        <v>-</v>
      </c>
      <c r="M8076" s="93" t="str">
        <f>IF(E8076="","",VLOOKUP(E8076,[1]PROJECTES!$C$14:$Z$5000,21,FALSE))</f>
        <v/>
      </c>
    </row>
    <row r="8077" spans="2:13" ht="15" x14ac:dyDescent="0.25">
      <c r="B8077" s="92" t="str">
        <f>IF(E8077="","",VLOOKUP(E8077,[1]PROJECTES!$C$14:$G$5000,2,FALSE))</f>
        <v/>
      </c>
      <c r="D8077" s="93" t="str">
        <f>IF(E8077="","",VLOOKUP(E8077,[1]PROJECTES!$C$14:$G$5000,5,FALSE))</f>
        <v/>
      </c>
      <c r="E8077" s="117"/>
      <c r="G8077" s="96" t="str">
        <f>IF(E8077="","",VLOOKUP(E8077,[1]PROJECTES!$C$14:$G$5000,4,FALSE))</f>
        <v/>
      </c>
      <c r="I8077" s="97" t="str">
        <f>IF(H8077="","",VLOOKUP(H8077,BD!B$2:C$16,2,FALSE))</f>
        <v/>
      </c>
      <c r="K8077" s="135" t="str">
        <f t="shared" si="264"/>
        <v/>
      </c>
      <c r="L8077" s="99" t="str">
        <f t="shared" ca="1" si="265"/>
        <v>-</v>
      </c>
      <c r="M8077" s="93" t="str">
        <f>IF(E8077="","",VLOOKUP(E8077,[1]PROJECTES!$C$14:$Z$5000,21,FALSE))</f>
        <v/>
      </c>
    </row>
    <row r="8078" spans="2:13" ht="15" x14ac:dyDescent="0.25">
      <c r="B8078" s="92" t="str">
        <f>IF(E8078="","",VLOOKUP(E8078,[1]PROJECTES!$C$14:$G$5000,2,FALSE))</f>
        <v/>
      </c>
      <c r="D8078" s="93" t="str">
        <f>IF(E8078="","",VLOOKUP(E8078,[1]PROJECTES!$C$14:$G$5000,5,FALSE))</f>
        <v/>
      </c>
      <c r="E8078" s="117"/>
      <c r="G8078" s="96" t="str">
        <f>IF(E8078="","",VLOOKUP(E8078,[1]PROJECTES!$C$14:$G$5000,4,FALSE))</f>
        <v/>
      </c>
      <c r="I8078" s="97" t="str">
        <f>IF(H8078="","",VLOOKUP(H8078,BD!B$2:C$16,2,FALSE))</f>
        <v/>
      </c>
      <c r="K8078" s="135" t="str">
        <f t="shared" si="264"/>
        <v/>
      </c>
      <c r="L8078" s="99" t="str">
        <f t="shared" ca="1" si="265"/>
        <v>-</v>
      </c>
      <c r="M8078" s="93" t="str">
        <f>IF(E8078="","",VLOOKUP(E8078,[1]PROJECTES!$C$14:$Z$5000,21,FALSE))</f>
        <v/>
      </c>
    </row>
    <row r="8079" spans="2:13" ht="15" x14ac:dyDescent="0.25">
      <c r="B8079" s="92" t="str">
        <f>IF(E8079="","",VLOOKUP(E8079,[1]PROJECTES!$C$14:$G$5000,2,FALSE))</f>
        <v/>
      </c>
      <c r="D8079" s="93" t="str">
        <f>IF(E8079="","",VLOOKUP(E8079,[1]PROJECTES!$C$14:$G$5000,5,FALSE))</f>
        <v/>
      </c>
      <c r="E8079" s="117"/>
      <c r="G8079" s="96" t="str">
        <f>IF(E8079="","",VLOOKUP(E8079,[1]PROJECTES!$C$14:$G$5000,4,FALSE))</f>
        <v/>
      </c>
      <c r="I8079" s="97" t="str">
        <f>IF(H8079="","",VLOOKUP(H8079,BD!B$2:C$16,2,FALSE))</f>
        <v/>
      </c>
      <c r="K8079" s="135" t="str">
        <f t="shared" si="264"/>
        <v/>
      </c>
      <c r="L8079" s="99" t="str">
        <f t="shared" ca="1" si="265"/>
        <v>-</v>
      </c>
      <c r="M8079" s="93" t="str">
        <f>IF(E8079="","",VLOOKUP(E8079,[1]PROJECTES!$C$14:$Z$5000,21,FALSE))</f>
        <v/>
      </c>
    </row>
    <row r="8080" spans="2:13" ht="15" x14ac:dyDescent="0.25">
      <c r="B8080" s="92" t="str">
        <f>IF(E8080="","",VLOOKUP(E8080,[1]PROJECTES!$C$14:$G$5000,2,FALSE))</f>
        <v/>
      </c>
      <c r="D8080" s="93" t="str">
        <f>IF(E8080="","",VLOOKUP(E8080,[1]PROJECTES!$C$14:$G$5000,5,FALSE))</f>
        <v/>
      </c>
      <c r="E8080" s="117"/>
      <c r="G8080" s="96" t="str">
        <f>IF(E8080="","",VLOOKUP(E8080,[1]PROJECTES!$C$14:$G$5000,4,FALSE))</f>
        <v/>
      </c>
      <c r="I8080" s="97" t="str">
        <f>IF(H8080="","",VLOOKUP(H8080,BD!B$2:C$16,2,FALSE))</f>
        <v/>
      </c>
      <c r="K8080" s="135" t="str">
        <f t="shared" si="264"/>
        <v/>
      </c>
      <c r="L8080" s="99" t="str">
        <f t="shared" ca="1" si="265"/>
        <v>-</v>
      </c>
      <c r="M8080" s="93" t="str">
        <f>IF(E8080="","",VLOOKUP(E8080,[1]PROJECTES!$C$14:$Z$5000,21,FALSE))</f>
        <v/>
      </c>
    </row>
    <row r="8081" spans="1:5" x14ac:dyDescent="0.2">
      <c r="A8081" s="158"/>
      <c r="E8081" s="112"/>
    </row>
    <row r="8082" spans="1:5" x14ac:dyDescent="0.2">
      <c r="A8082" s="158"/>
      <c r="E8082" s="112"/>
    </row>
    <row r="8083" spans="1:5" x14ac:dyDescent="0.2">
      <c r="E8083" s="112"/>
    </row>
    <row r="8084" spans="1:5" x14ac:dyDescent="0.2">
      <c r="E8084" s="112"/>
    </row>
    <row r="8085" spans="1:5" x14ac:dyDescent="0.2">
      <c r="E8085" s="112"/>
    </row>
    <row r="8086" spans="1:5" x14ac:dyDescent="0.2">
      <c r="E8086" s="112"/>
    </row>
    <row r="8087" spans="1:5" x14ac:dyDescent="0.2">
      <c r="E8087" s="112"/>
    </row>
    <row r="8088" spans="1:5" x14ac:dyDescent="0.2">
      <c r="E8088" s="112"/>
    </row>
    <row r="8089" spans="1:5" x14ac:dyDescent="0.2">
      <c r="E8089" s="112"/>
    </row>
    <row r="8090" spans="1:5" x14ac:dyDescent="0.2">
      <c r="E8090" s="112"/>
    </row>
    <row r="8091" spans="1:5" x14ac:dyDescent="0.2">
      <c r="E8091" s="112"/>
    </row>
    <row r="8092" spans="1:5" x14ac:dyDescent="0.2">
      <c r="E8092" s="112"/>
    </row>
    <row r="8093" spans="1:5" x14ac:dyDescent="0.2">
      <c r="E8093" s="112"/>
    </row>
    <row r="8094" spans="1:5" x14ac:dyDescent="0.2">
      <c r="E8094" s="112"/>
    </row>
    <row r="8095" spans="1:5" x14ac:dyDescent="0.2">
      <c r="E8095" s="112"/>
    </row>
    <row r="8096" spans="1:5" x14ac:dyDescent="0.2">
      <c r="E8096" s="112"/>
    </row>
    <row r="8097" spans="5:5" x14ac:dyDescent="0.2">
      <c r="E8097" s="112"/>
    </row>
    <row r="8098" spans="5:5" x14ac:dyDescent="0.2">
      <c r="E8098" s="112"/>
    </row>
    <row r="8099" spans="5:5" x14ac:dyDescent="0.2">
      <c r="E8099" s="112"/>
    </row>
    <row r="8100" spans="5:5" x14ac:dyDescent="0.2">
      <c r="E8100" s="112"/>
    </row>
    <row r="8101" spans="5:5" x14ac:dyDescent="0.2">
      <c r="E8101" s="112"/>
    </row>
    <row r="8102" spans="5:5" x14ac:dyDescent="0.2">
      <c r="E8102" s="112"/>
    </row>
    <row r="8103" spans="5:5" x14ac:dyDescent="0.2">
      <c r="E8103" s="112"/>
    </row>
    <row r="8104" spans="5:5" x14ac:dyDescent="0.2">
      <c r="E8104" s="112"/>
    </row>
    <row r="8105" spans="5:5" x14ac:dyDescent="0.2">
      <c r="E8105" s="112"/>
    </row>
    <row r="8106" spans="5:5" x14ac:dyDescent="0.2">
      <c r="E8106" s="112"/>
    </row>
    <row r="8107" spans="5:5" x14ac:dyDescent="0.2">
      <c r="E8107" s="112"/>
    </row>
    <row r="8108" spans="5:5" x14ac:dyDescent="0.2">
      <c r="E8108" s="112"/>
    </row>
    <row r="8109" spans="5:5" x14ac:dyDescent="0.2">
      <c r="E8109" s="112"/>
    </row>
    <row r="8110" spans="5:5" x14ac:dyDescent="0.2">
      <c r="E8110" s="112"/>
    </row>
    <row r="8111" spans="5:5" x14ac:dyDescent="0.2">
      <c r="E8111" s="112"/>
    </row>
    <row r="8112" spans="5:5" x14ac:dyDescent="0.2">
      <c r="E8112" s="112"/>
    </row>
    <row r="8113" spans="5:5" x14ac:dyDescent="0.2">
      <c r="E8113" s="112"/>
    </row>
    <row r="8114" spans="5:5" x14ac:dyDescent="0.2">
      <c r="E8114" s="112"/>
    </row>
    <row r="8115" spans="5:5" x14ac:dyDescent="0.2">
      <c r="E8115" s="112"/>
    </row>
    <row r="8116" spans="5:5" x14ac:dyDescent="0.2">
      <c r="E8116" s="112"/>
    </row>
    <row r="8117" spans="5:5" x14ac:dyDescent="0.2">
      <c r="E8117" s="112"/>
    </row>
    <row r="8118" spans="5:5" x14ac:dyDescent="0.2">
      <c r="E8118" s="112"/>
    </row>
    <row r="8119" spans="5:5" x14ac:dyDescent="0.2">
      <c r="E8119" s="112"/>
    </row>
    <row r="8120" spans="5:5" x14ac:dyDescent="0.2">
      <c r="E8120" s="112"/>
    </row>
    <row r="8121" spans="5:5" x14ac:dyDescent="0.2">
      <c r="E8121" s="112"/>
    </row>
    <row r="8122" spans="5:5" x14ac:dyDescent="0.2">
      <c r="E8122" s="112"/>
    </row>
    <row r="8123" spans="5:5" x14ac:dyDescent="0.2">
      <c r="E8123" s="112"/>
    </row>
    <row r="8124" spans="5:5" x14ac:dyDescent="0.2">
      <c r="E8124" s="112"/>
    </row>
    <row r="8125" spans="5:5" x14ac:dyDescent="0.2">
      <c r="E8125" s="112"/>
    </row>
    <row r="8126" spans="5:5" x14ac:dyDescent="0.2">
      <c r="E8126" s="112"/>
    </row>
    <row r="8127" spans="5:5" x14ac:dyDescent="0.2">
      <c r="E8127" s="112"/>
    </row>
    <row r="8128" spans="5:5" x14ac:dyDescent="0.2">
      <c r="E8128" s="112"/>
    </row>
    <row r="8129" spans="5:5" x14ac:dyDescent="0.2">
      <c r="E8129" s="112"/>
    </row>
    <row r="8130" spans="5:5" x14ac:dyDescent="0.2">
      <c r="E8130" s="112"/>
    </row>
    <row r="8131" spans="5:5" x14ac:dyDescent="0.2">
      <c r="E8131" s="112"/>
    </row>
    <row r="8132" spans="5:5" x14ac:dyDescent="0.2">
      <c r="E8132" s="112"/>
    </row>
    <row r="8133" spans="5:5" x14ac:dyDescent="0.2">
      <c r="E8133" s="112"/>
    </row>
    <row r="8134" spans="5:5" x14ac:dyDescent="0.2">
      <c r="E8134" s="112"/>
    </row>
    <row r="8135" spans="5:5" x14ac:dyDescent="0.2">
      <c r="E8135" s="112"/>
    </row>
    <row r="8136" spans="5:5" x14ac:dyDescent="0.2">
      <c r="E8136" s="112"/>
    </row>
    <row r="8137" spans="5:5" x14ac:dyDescent="0.2">
      <c r="E8137" s="112"/>
    </row>
    <row r="8138" spans="5:5" x14ac:dyDescent="0.2">
      <c r="E8138" s="112"/>
    </row>
    <row r="8139" spans="5:5" x14ac:dyDescent="0.2">
      <c r="E8139" s="112"/>
    </row>
    <row r="8140" spans="5:5" x14ac:dyDescent="0.2">
      <c r="E8140" s="112"/>
    </row>
    <row r="8141" spans="5:5" x14ac:dyDescent="0.2">
      <c r="E8141" s="112"/>
    </row>
    <row r="8142" spans="5:5" x14ac:dyDescent="0.2">
      <c r="E8142" s="112"/>
    </row>
    <row r="8143" spans="5:5" x14ac:dyDescent="0.2">
      <c r="E8143" s="112"/>
    </row>
    <row r="8144" spans="5:5" x14ac:dyDescent="0.2">
      <c r="E8144" s="112"/>
    </row>
    <row r="8145" spans="5:5" x14ac:dyDescent="0.2">
      <c r="E8145" s="112"/>
    </row>
    <row r="8146" spans="5:5" x14ac:dyDescent="0.2">
      <c r="E8146" s="112"/>
    </row>
    <row r="8147" spans="5:5" x14ac:dyDescent="0.2">
      <c r="E8147" s="112"/>
    </row>
    <row r="8148" spans="5:5" x14ac:dyDescent="0.2">
      <c r="E8148" s="112"/>
    </row>
    <row r="8149" spans="5:5" x14ac:dyDescent="0.2">
      <c r="E8149" s="112"/>
    </row>
    <row r="8150" spans="5:5" x14ac:dyDescent="0.2">
      <c r="E8150" s="112"/>
    </row>
    <row r="8151" spans="5:5" x14ac:dyDescent="0.2">
      <c r="E8151" s="112"/>
    </row>
    <row r="8152" spans="5:5" x14ac:dyDescent="0.2">
      <c r="E8152" s="112"/>
    </row>
    <row r="8153" spans="5:5" x14ac:dyDescent="0.2">
      <c r="E8153" s="112"/>
    </row>
    <row r="8154" spans="5:5" x14ac:dyDescent="0.2">
      <c r="E8154" s="112"/>
    </row>
    <row r="8155" spans="5:5" x14ac:dyDescent="0.2">
      <c r="E8155" s="112"/>
    </row>
    <row r="8156" spans="5:5" x14ac:dyDescent="0.2">
      <c r="E8156" s="112"/>
    </row>
    <row r="8157" spans="5:5" x14ac:dyDescent="0.2">
      <c r="E8157" s="112"/>
    </row>
    <row r="8158" spans="5:5" x14ac:dyDescent="0.2">
      <c r="E8158" s="112"/>
    </row>
    <row r="8159" spans="5:5" x14ac:dyDescent="0.2">
      <c r="E8159" s="112"/>
    </row>
    <row r="8160" spans="5:5" x14ac:dyDescent="0.2">
      <c r="E8160" s="112"/>
    </row>
    <row r="8161" spans="5:5" x14ac:dyDescent="0.2">
      <c r="E8161" s="112"/>
    </row>
    <row r="8162" spans="5:5" x14ac:dyDescent="0.2">
      <c r="E8162" s="112"/>
    </row>
    <row r="8163" spans="5:5" x14ac:dyDescent="0.2">
      <c r="E8163" s="112"/>
    </row>
    <row r="8164" spans="5:5" x14ac:dyDescent="0.2">
      <c r="E8164" s="112"/>
    </row>
    <row r="8165" spans="5:5" x14ac:dyDescent="0.2">
      <c r="E8165" s="112"/>
    </row>
    <row r="8166" spans="5:5" x14ac:dyDescent="0.2">
      <c r="E8166" s="112"/>
    </row>
    <row r="8167" spans="5:5" x14ac:dyDescent="0.2">
      <c r="E8167" s="112"/>
    </row>
    <row r="8168" spans="5:5" x14ac:dyDescent="0.2">
      <c r="E8168" s="112"/>
    </row>
    <row r="8169" spans="5:5" x14ac:dyDescent="0.2">
      <c r="E8169" s="112"/>
    </row>
    <row r="8170" spans="5:5" x14ac:dyDescent="0.2">
      <c r="E8170" s="112"/>
    </row>
    <row r="8171" spans="5:5" x14ac:dyDescent="0.2">
      <c r="E8171" s="112"/>
    </row>
    <row r="8172" spans="5:5" x14ac:dyDescent="0.2">
      <c r="E8172" s="112"/>
    </row>
    <row r="8173" spans="5:5" x14ac:dyDescent="0.2">
      <c r="E8173" s="112"/>
    </row>
    <row r="8174" spans="5:5" x14ac:dyDescent="0.2">
      <c r="E8174" s="112"/>
    </row>
    <row r="8175" spans="5:5" x14ac:dyDescent="0.2">
      <c r="E8175" s="112"/>
    </row>
    <row r="8176" spans="5:5" x14ac:dyDescent="0.2">
      <c r="E8176" s="112"/>
    </row>
    <row r="8177" spans="5:5" x14ac:dyDescent="0.2">
      <c r="E8177" s="112"/>
    </row>
    <row r="8178" spans="5:5" x14ac:dyDescent="0.2">
      <c r="E8178" s="112"/>
    </row>
    <row r="8179" spans="5:5" x14ac:dyDescent="0.2">
      <c r="E8179" s="112"/>
    </row>
    <row r="8180" spans="5:5" x14ac:dyDescent="0.2">
      <c r="E8180" s="112"/>
    </row>
    <row r="8181" spans="5:5" x14ac:dyDescent="0.2">
      <c r="E8181" s="112"/>
    </row>
    <row r="8182" spans="5:5" x14ac:dyDescent="0.2">
      <c r="E8182" s="112"/>
    </row>
    <row r="8183" spans="5:5" x14ac:dyDescent="0.2">
      <c r="E8183" s="112"/>
    </row>
    <row r="8184" spans="5:5" x14ac:dyDescent="0.2">
      <c r="E8184" s="112"/>
    </row>
    <row r="8185" spans="5:5" x14ac:dyDescent="0.2">
      <c r="E8185" s="112"/>
    </row>
    <row r="8186" spans="5:5" x14ac:dyDescent="0.2">
      <c r="E8186" s="112"/>
    </row>
    <row r="8187" spans="5:5" x14ac:dyDescent="0.2">
      <c r="E8187" s="112"/>
    </row>
    <row r="8188" spans="5:5" x14ac:dyDescent="0.2">
      <c r="E8188" s="112"/>
    </row>
    <row r="8189" spans="5:5" x14ac:dyDescent="0.2">
      <c r="E8189" s="112"/>
    </row>
    <row r="8190" spans="5:5" x14ac:dyDescent="0.2">
      <c r="E8190" s="112"/>
    </row>
    <row r="8191" spans="5:5" x14ac:dyDescent="0.2">
      <c r="E8191" s="112"/>
    </row>
    <row r="8192" spans="5:5" x14ac:dyDescent="0.2">
      <c r="E8192" s="112"/>
    </row>
    <row r="8193" spans="5:5" x14ac:dyDescent="0.2">
      <c r="E8193" s="112"/>
    </row>
    <row r="8194" spans="5:5" x14ac:dyDescent="0.2">
      <c r="E8194" s="112"/>
    </row>
    <row r="8195" spans="5:5" x14ac:dyDescent="0.2">
      <c r="E8195" s="112"/>
    </row>
    <row r="8196" spans="5:5" x14ac:dyDescent="0.2">
      <c r="E8196" s="112"/>
    </row>
    <row r="8197" spans="5:5" x14ac:dyDescent="0.2">
      <c r="E8197" s="112"/>
    </row>
    <row r="8198" spans="5:5" x14ac:dyDescent="0.2">
      <c r="E8198" s="112"/>
    </row>
    <row r="8199" spans="5:5" x14ac:dyDescent="0.2">
      <c r="E8199" s="112"/>
    </row>
    <row r="8200" spans="5:5" x14ac:dyDescent="0.2">
      <c r="E8200" s="112"/>
    </row>
    <row r="8201" spans="5:5" x14ac:dyDescent="0.2">
      <c r="E8201" s="112"/>
    </row>
    <row r="8202" spans="5:5" x14ac:dyDescent="0.2">
      <c r="E8202" s="112"/>
    </row>
    <row r="8203" spans="5:5" x14ac:dyDescent="0.2">
      <c r="E8203" s="112"/>
    </row>
    <row r="8204" spans="5:5" x14ac:dyDescent="0.2">
      <c r="E8204" s="112"/>
    </row>
    <row r="8205" spans="5:5" x14ac:dyDescent="0.2">
      <c r="E8205" s="112"/>
    </row>
    <row r="8206" spans="5:5" x14ac:dyDescent="0.2">
      <c r="E8206" s="112"/>
    </row>
    <row r="8207" spans="5:5" x14ac:dyDescent="0.2">
      <c r="E8207" s="112"/>
    </row>
    <row r="8208" spans="5:5" x14ac:dyDescent="0.2">
      <c r="E8208" s="112"/>
    </row>
    <row r="8209" spans="5:5" x14ac:dyDescent="0.2">
      <c r="E8209" s="112"/>
    </row>
    <row r="8210" spans="5:5" x14ac:dyDescent="0.2">
      <c r="E8210" s="112"/>
    </row>
    <row r="8211" spans="5:5" x14ac:dyDescent="0.2">
      <c r="E8211" s="112"/>
    </row>
    <row r="8212" spans="5:5" x14ac:dyDescent="0.2">
      <c r="E8212" s="112"/>
    </row>
    <row r="8213" spans="5:5" x14ac:dyDescent="0.2">
      <c r="E8213" s="112"/>
    </row>
    <row r="8214" spans="5:5" x14ac:dyDescent="0.2">
      <c r="E8214" s="112"/>
    </row>
    <row r="8215" spans="5:5" x14ac:dyDescent="0.2">
      <c r="E8215" s="112"/>
    </row>
    <row r="8216" spans="5:5" x14ac:dyDescent="0.2">
      <c r="E8216" s="112"/>
    </row>
    <row r="8217" spans="5:5" x14ac:dyDescent="0.2">
      <c r="E8217" s="112"/>
    </row>
    <row r="8218" spans="5:5" x14ac:dyDescent="0.2">
      <c r="E8218" s="112"/>
    </row>
    <row r="8219" spans="5:5" x14ac:dyDescent="0.2">
      <c r="E8219" s="112"/>
    </row>
    <row r="8220" spans="5:5" x14ac:dyDescent="0.2">
      <c r="E8220" s="112"/>
    </row>
    <row r="8221" spans="5:5" x14ac:dyDescent="0.2">
      <c r="E8221" s="112"/>
    </row>
    <row r="8222" spans="5:5" x14ac:dyDescent="0.2">
      <c r="E8222" s="112"/>
    </row>
    <row r="8223" spans="5:5" x14ac:dyDescent="0.2">
      <c r="E8223" s="112"/>
    </row>
    <row r="8224" spans="5:5" x14ac:dyDescent="0.2">
      <c r="E8224" s="112"/>
    </row>
    <row r="8225" spans="5:5" x14ac:dyDescent="0.2">
      <c r="E8225" s="112"/>
    </row>
    <row r="8226" spans="5:5" x14ac:dyDescent="0.2">
      <c r="E8226" s="112"/>
    </row>
    <row r="8227" spans="5:5" x14ac:dyDescent="0.2">
      <c r="E8227" s="112"/>
    </row>
    <row r="8228" spans="5:5" x14ac:dyDescent="0.2">
      <c r="E8228" s="112"/>
    </row>
    <row r="8229" spans="5:5" x14ac:dyDescent="0.2">
      <c r="E8229" s="112"/>
    </row>
    <row r="8230" spans="5:5" x14ac:dyDescent="0.2">
      <c r="E8230" s="112"/>
    </row>
    <row r="8231" spans="5:5" x14ac:dyDescent="0.2">
      <c r="E8231" s="112"/>
    </row>
    <row r="8232" spans="5:5" x14ac:dyDescent="0.2">
      <c r="E8232" s="112"/>
    </row>
    <row r="8233" spans="5:5" x14ac:dyDescent="0.2">
      <c r="E8233" s="112"/>
    </row>
    <row r="8234" spans="5:5" x14ac:dyDescent="0.2">
      <c r="E8234" s="112"/>
    </row>
    <row r="8235" spans="5:5" x14ac:dyDescent="0.2">
      <c r="E8235" s="112"/>
    </row>
    <row r="8236" spans="5:5" x14ac:dyDescent="0.2">
      <c r="E8236" s="112"/>
    </row>
    <row r="8237" spans="5:5" x14ac:dyDescent="0.2">
      <c r="E8237" s="112"/>
    </row>
    <row r="8238" spans="5:5" x14ac:dyDescent="0.2">
      <c r="E8238" s="112"/>
    </row>
    <row r="8239" spans="5:5" x14ac:dyDescent="0.2">
      <c r="E8239" s="112"/>
    </row>
    <row r="8240" spans="5:5" x14ac:dyDescent="0.2">
      <c r="E8240" s="112"/>
    </row>
    <row r="8241" spans="5:5" x14ac:dyDescent="0.2">
      <c r="E8241" s="112"/>
    </row>
    <row r="8242" spans="5:5" x14ac:dyDescent="0.2">
      <c r="E8242" s="112"/>
    </row>
    <row r="8243" spans="5:5" x14ac:dyDescent="0.2">
      <c r="E8243" s="112"/>
    </row>
    <row r="8244" spans="5:5" x14ac:dyDescent="0.2">
      <c r="E8244" s="112"/>
    </row>
    <row r="8245" spans="5:5" x14ac:dyDescent="0.2">
      <c r="E8245" s="112"/>
    </row>
    <row r="8246" spans="5:5" x14ac:dyDescent="0.2">
      <c r="E8246" s="112"/>
    </row>
    <row r="8247" spans="5:5" x14ac:dyDescent="0.2">
      <c r="E8247" s="112"/>
    </row>
    <row r="8248" spans="5:5" x14ac:dyDescent="0.2">
      <c r="E8248" s="112"/>
    </row>
    <row r="8249" spans="5:5" x14ac:dyDescent="0.2">
      <c r="E8249" s="112"/>
    </row>
    <row r="8250" spans="5:5" x14ac:dyDescent="0.2">
      <c r="E8250" s="112"/>
    </row>
    <row r="8251" spans="5:5" x14ac:dyDescent="0.2">
      <c r="E8251" s="112"/>
    </row>
    <row r="8252" spans="5:5" x14ac:dyDescent="0.2">
      <c r="E8252" s="112"/>
    </row>
    <row r="8253" spans="5:5" x14ac:dyDescent="0.2">
      <c r="E8253" s="112"/>
    </row>
    <row r="8254" spans="5:5" x14ac:dyDescent="0.2">
      <c r="E8254" s="112"/>
    </row>
    <row r="8255" spans="5:5" x14ac:dyDescent="0.2">
      <c r="E8255" s="112"/>
    </row>
    <row r="8256" spans="5:5" x14ac:dyDescent="0.2">
      <c r="E8256" s="112"/>
    </row>
    <row r="8257" spans="5:5" x14ac:dyDescent="0.2">
      <c r="E8257" s="112"/>
    </row>
    <row r="8258" spans="5:5" x14ac:dyDescent="0.2">
      <c r="E8258" s="112"/>
    </row>
    <row r="8259" spans="5:5" x14ac:dyDescent="0.2">
      <c r="E8259" s="112"/>
    </row>
    <row r="8260" spans="5:5" x14ac:dyDescent="0.2">
      <c r="E8260" s="112"/>
    </row>
    <row r="8261" spans="5:5" x14ac:dyDescent="0.2">
      <c r="E8261" s="112"/>
    </row>
    <row r="8262" spans="5:5" x14ac:dyDescent="0.2">
      <c r="E8262" s="112"/>
    </row>
    <row r="8263" spans="5:5" x14ac:dyDescent="0.2">
      <c r="E8263" s="112"/>
    </row>
    <row r="8264" spans="5:5" x14ac:dyDescent="0.2">
      <c r="E8264" s="112"/>
    </row>
    <row r="8265" spans="5:5" x14ac:dyDescent="0.2">
      <c r="E8265" s="112"/>
    </row>
    <row r="8266" spans="5:5" x14ac:dyDescent="0.2">
      <c r="E8266" s="112"/>
    </row>
    <row r="8267" spans="5:5" x14ac:dyDescent="0.2">
      <c r="E8267" s="112"/>
    </row>
    <row r="8268" spans="5:5" x14ac:dyDescent="0.2">
      <c r="E8268" s="112"/>
    </row>
    <row r="8269" spans="5:5" x14ac:dyDescent="0.2">
      <c r="E8269" s="112"/>
    </row>
    <row r="8270" spans="5:5" x14ac:dyDescent="0.2">
      <c r="E8270" s="112"/>
    </row>
    <row r="8271" spans="5:5" x14ac:dyDescent="0.2">
      <c r="E8271" s="112"/>
    </row>
    <row r="8272" spans="5:5" x14ac:dyDescent="0.2">
      <c r="E8272" s="112"/>
    </row>
    <row r="8273" spans="5:5" x14ac:dyDescent="0.2">
      <c r="E8273" s="112"/>
    </row>
    <row r="8274" spans="5:5" x14ac:dyDescent="0.2">
      <c r="E8274" s="112"/>
    </row>
    <row r="8275" spans="5:5" x14ac:dyDescent="0.2">
      <c r="E8275" s="112"/>
    </row>
    <row r="8276" spans="5:5" x14ac:dyDescent="0.2">
      <c r="E8276" s="112"/>
    </row>
    <row r="8277" spans="5:5" x14ac:dyDescent="0.2">
      <c r="E8277" s="112"/>
    </row>
    <row r="8278" spans="5:5" x14ac:dyDescent="0.2">
      <c r="E8278" s="112"/>
    </row>
    <row r="8279" spans="5:5" x14ac:dyDescent="0.2">
      <c r="E8279" s="112"/>
    </row>
    <row r="8280" spans="5:5" x14ac:dyDescent="0.2">
      <c r="E8280" s="112"/>
    </row>
    <row r="8281" spans="5:5" x14ac:dyDescent="0.2">
      <c r="E8281" s="112"/>
    </row>
    <row r="8282" spans="5:5" x14ac:dyDescent="0.2">
      <c r="E8282" s="112"/>
    </row>
    <row r="8283" spans="5:5" x14ac:dyDescent="0.2">
      <c r="E8283" s="112"/>
    </row>
    <row r="8284" spans="5:5" x14ac:dyDescent="0.2">
      <c r="E8284" s="112"/>
    </row>
    <row r="8285" spans="5:5" x14ac:dyDescent="0.2">
      <c r="E8285" s="112"/>
    </row>
    <row r="8286" spans="5:5" x14ac:dyDescent="0.2">
      <c r="E8286" s="112"/>
    </row>
    <row r="8287" spans="5:5" x14ac:dyDescent="0.2">
      <c r="E8287" s="112"/>
    </row>
    <row r="8288" spans="5:5" x14ac:dyDescent="0.2">
      <c r="E8288" s="112"/>
    </row>
    <row r="8289" spans="5:5" x14ac:dyDescent="0.2">
      <c r="E8289" s="112"/>
    </row>
    <row r="8290" spans="5:5" x14ac:dyDescent="0.2">
      <c r="E8290" s="112"/>
    </row>
    <row r="8291" spans="5:5" x14ac:dyDescent="0.2">
      <c r="E8291" s="112"/>
    </row>
    <row r="8292" spans="5:5" x14ac:dyDescent="0.2">
      <c r="E8292" s="112"/>
    </row>
    <row r="8293" spans="5:5" x14ac:dyDescent="0.2">
      <c r="E8293" s="112"/>
    </row>
    <row r="8294" spans="5:5" x14ac:dyDescent="0.2">
      <c r="E8294" s="112"/>
    </row>
    <row r="8295" spans="5:5" x14ac:dyDescent="0.2">
      <c r="E8295" s="112"/>
    </row>
    <row r="8296" spans="5:5" x14ac:dyDescent="0.2">
      <c r="E8296" s="112"/>
    </row>
    <row r="8297" spans="5:5" x14ac:dyDescent="0.2">
      <c r="E8297" s="112"/>
    </row>
    <row r="8298" spans="5:5" x14ac:dyDescent="0.2">
      <c r="E8298" s="112"/>
    </row>
    <row r="8299" spans="5:5" x14ac:dyDescent="0.2">
      <c r="E8299" s="112"/>
    </row>
    <row r="8300" spans="5:5" x14ac:dyDescent="0.2">
      <c r="E8300" s="112"/>
    </row>
    <row r="8301" spans="5:5" x14ac:dyDescent="0.2">
      <c r="E8301" s="112"/>
    </row>
    <row r="8302" spans="5:5" x14ac:dyDescent="0.2">
      <c r="E8302" s="112"/>
    </row>
    <row r="8303" spans="5:5" x14ac:dyDescent="0.2">
      <c r="E8303" s="112"/>
    </row>
    <row r="8304" spans="5:5" x14ac:dyDescent="0.2">
      <c r="E8304" s="112"/>
    </row>
    <row r="8305" spans="5:5" x14ac:dyDescent="0.2">
      <c r="E8305" s="112"/>
    </row>
    <row r="8306" spans="5:5" x14ac:dyDescent="0.2">
      <c r="E8306" s="112"/>
    </row>
    <row r="8307" spans="5:5" x14ac:dyDescent="0.2">
      <c r="E8307" s="112"/>
    </row>
    <row r="8308" spans="5:5" x14ac:dyDescent="0.2">
      <c r="E8308" s="112"/>
    </row>
    <row r="8309" spans="5:5" x14ac:dyDescent="0.2">
      <c r="E8309" s="112"/>
    </row>
    <row r="8310" spans="5:5" x14ac:dyDescent="0.2">
      <c r="E8310" s="112"/>
    </row>
    <row r="8311" spans="5:5" x14ac:dyDescent="0.2">
      <c r="E8311" s="112"/>
    </row>
    <row r="8312" spans="5:5" x14ac:dyDescent="0.2">
      <c r="E8312" s="112"/>
    </row>
    <row r="8313" spans="5:5" x14ac:dyDescent="0.2">
      <c r="E8313" s="112"/>
    </row>
    <row r="8314" spans="5:5" x14ac:dyDescent="0.2">
      <c r="E8314" s="112"/>
    </row>
    <row r="8315" spans="5:5" x14ac:dyDescent="0.2">
      <c r="E8315" s="112"/>
    </row>
    <row r="8316" spans="5:5" x14ac:dyDescent="0.2">
      <c r="E8316" s="112"/>
    </row>
    <row r="8317" spans="5:5" x14ac:dyDescent="0.2">
      <c r="E8317" s="112"/>
    </row>
    <row r="8318" spans="5:5" x14ac:dyDescent="0.2">
      <c r="E8318" s="112"/>
    </row>
    <row r="8319" spans="5:5" x14ac:dyDescent="0.2">
      <c r="E8319" s="112"/>
    </row>
    <row r="8320" spans="5:5" x14ac:dyDescent="0.2">
      <c r="E8320" s="112"/>
    </row>
    <row r="8321" spans="5:5" x14ac:dyDescent="0.2">
      <c r="E8321" s="112"/>
    </row>
    <row r="8322" spans="5:5" x14ac:dyDescent="0.2">
      <c r="E8322" s="112"/>
    </row>
    <row r="8323" spans="5:5" x14ac:dyDescent="0.2">
      <c r="E8323" s="112"/>
    </row>
    <row r="8324" spans="5:5" x14ac:dyDescent="0.2">
      <c r="E8324" s="112"/>
    </row>
    <row r="8325" spans="5:5" x14ac:dyDescent="0.2">
      <c r="E8325" s="112"/>
    </row>
    <row r="8326" spans="5:5" x14ac:dyDescent="0.2">
      <c r="E8326" s="112"/>
    </row>
    <row r="8327" spans="5:5" x14ac:dyDescent="0.2">
      <c r="E8327" s="112"/>
    </row>
    <row r="8328" spans="5:5" x14ac:dyDescent="0.2">
      <c r="E8328" s="112"/>
    </row>
    <row r="8329" spans="5:5" x14ac:dyDescent="0.2">
      <c r="E8329" s="112"/>
    </row>
    <row r="8330" spans="5:5" x14ac:dyDescent="0.2">
      <c r="E8330" s="112"/>
    </row>
    <row r="8331" spans="5:5" x14ac:dyDescent="0.2">
      <c r="E8331" s="112"/>
    </row>
    <row r="8332" spans="5:5" x14ac:dyDescent="0.2">
      <c r="E8332" s="112"/>
    </row>
    <row r="8333" spans="5:5" x14ac:dyDescent="0.2">
      <c r="E8333" s="112"/>
    </row>
    <row r="8334" spans="5:5" x14ac:dyDescent="0.2">
      <c r="E8334" s="112"/>
    </row>
    <row r="8335" spans="5:5" x14ac:dyDescent="0.2">
      <c r="E8335" s="112"/>
    </row>
    <row r="8336" spans="5:5" x14ac:dyDescent="0.2">
      <c r="E8336" s="112"/>
    </row>
    <row r="8337" spans="5:5" x14ac:dyDescent="0.2">
      <c r="E8337" s="112"/>
    </row>
    <row r="8338" spans="5:5" x14ac:dyDescent="0.2">
      <c r="E8338" s="112"/>
    </row>
    <row r="8339" spans="5:5" x14ac:dyDescent="0.2">
      <c r="E8339" s="112"/>
    </row>
    <row r="8340" spans="5:5" x14ac:dyDescent="0.2">
      <c r="E8340" s="112"/>
    </row>
    <row r="8341" spans="5:5" x14ac:dyDescent="0.2">
      <c r="E8341" s="112"/>
    </row>
    <row r="8342" spans="5:5" x14ac:dyDescent="0.2">
      <c r="E8342" s="112"/>
    </row>
    <row r="8343" spans="5:5" x14ac:dyDescent="0.2">
      <c r="E8343" s="112"/>
    </row>
    <row r="8344" spans="5:5" x14ac:dyDescent="0.2">
      <c r="E8344" s="112"/>
    </row>
    <row r="8345" spans="5:5" x14ac:dyDescent="0.2">
      <c r="E8345" s="112"/>
    </row>
    <row r="8346" spans="5:5" x14ac:dyDescent="0.2">
      <c r="E8346" s="112"/>
    </row>
    <row r="8347" spans="5:5" x14ac:dyDescent="0.2">
      <c r="E8347" s="112"/>
    </row>
    <row r="8348" spans="5:5" x14ac:dyDescent="0.2">
      <c r="E8348" s="112"/>
    </row>
    <row r="8349" spans="5:5" x14ac:dyDescent="0.2">
      <c r="E8349" s="112"/>
    </row>
    <row r="8350" spans="5:5" x14ac:dyDescent="0.2">
      <c r="E8350" s="112"/>
    </row>
    <row r="8351" spans="5:5" x14ac:dyDescent="0.2">
      <c r="E8351" s="112"/>
    </row>
    <row r="8352" spans="5:5" x14ac:dyDescent="0.2">
      <c r="E8352" s="112"/>
    </row>
    <row r="8353" spans="5:5" x14ac:dyDescent="0.2">
      <c r="E8353" s="112"/>
    </row>
    <row r="8354" spans="5:5" x14ac:dyDescent="0.2">
      <c r="E8354" s="112"/>
    </row>
    <row r="8355" spans="5:5" x14ac:dyDescent="0.2">
      <c r="E8355" s="112"/>
    </row>
    <row r="8356" spans="5:5" x14ac:dyDescent="0.2">
      <c r="E8356" s="112"/>
    </row>
    <row r="8357" spans="5:5" x14ac:dyDescent="0.2">
      <c r="E8357" s="112"/>
    </row>
    <row r="8358" spans="5:5" x14ac:dyDescent="0.2">
      <c r="E8358" s="112"/>
    </row>
    <row r="8359" spans="5:5" x14ac:dyDescent="0.2">
      <c r="E8359" s="112"/>
    </row>
    <row r="8360" spans="5:5" x14ac:dyDescent="0.2">
      <c r="E8360" s="112"/>
    </row>
    <row r="8361" spans="5:5" x14ac:dyDescent="0.2">
      <c r="E8361" s="112"/>
    </row>
    <row r="8362" spans="5:5" x14ac:dyDescent="0.2">
      <c r="E8362" s="112"/>
    </row>
    <row r="8363" spans="5:5" x14ac:dyDescent="0.2">
      <c r="E8363" s="112"/>
    </row>
    <row r="8364" spans="5:5" x14ac:dyDescent="0.2">
      <c r="E8364" s="112"/>
    </row>
    <row r="8365" spans="5:5" x14ac:dyDescent="0.2">
      <c r="E8365" s="112"/>
    </row>
    <row r="8366" spans="5:5" x14ac:dyDescent="0.2">
      <c r="E8366" s="112"/>
    </row>
    <row r="8367" spans="5:5" x14ac:dyDescent="0.2">
      <c r="E8367" s="112"/>
    </row>
    <row r="8368" spans="5:5" x14ac:dyDescent="0.2">
      <c r="E8368" s="112"/>
    </row>
    <row r="8369" spans="5:5" x14ac:dyDescent="0.2">
      <c r="E8369" s="112"/>
    </row>
    <row r="8370" spans="5:5" x14ac:dyDescent="0.2">
      <c r="E8370" s="112"/>
    </row>
    <row r="8371" spans="5:5" x14ac:dyDescent="0.2">
      <c r="E8371" s="112"/>
    </row>
    <row r="8372" spans="5:5" x14ac:dyDescent="0.2">
      <c r="E8372" s="112"/>
    </row>
    <row r="8373" spans="5:5" x14ac:dyDescent="0.2">
      <c r="E8373" s="112"/>
    </row>
    <row r="8374" spans="5:5" x14ac:dyDescent="0.2">
      <c r="E8374" s="112"/>
    </row>
    <row r="8375" spans="5:5" x14ac:dyDescent="0.2">
      <c r="E8375" s="112"/>
    </row>
    <row r="8376" spans="5:5" x14ac:dyDescent="0.2">
      <c r="E8376" s="112"/>
    </row>
    <row r="8377" spans="5:5" x14ac:dyDescent="0.2">
      <c r="E8377" s="112"/>
    </row>
    <row r="8378" spans="5:5" x14ac:dyDescent="0.2">
      <c r="E8378" s="112"/>
    </row>
    <row r="8379" spans="5:5" x14ac:dyDescent="0.2">
      <c r="E8379" s="112"/>
    </row>
    <row r="8380" spans="5:5" x14ac:dyDescent="0.2">
      <c r="E8380" s="112"/>
    </row>
    <row r="8381" spans="5:5" x14ac:dyDescent="0.2">
      <c r="E8381" s="112"/>
    </row>
    <row r="8382" spans="5:5" x14ac:dyDescent="0.2">
      <c r="E8382" s="112"/>
    </row>
    <row r="8383" spans="5:5" x14ac:dyDescent="0.2">
      <c r="E8383" s="112"/>
    </row>
    <row r="8384" spans="5:5" x14ac:dyDescent="0.2">
      <c r="E8384" s="112"/>
    </row>
    <row r="8385" spans="5:5" x14ac:dyDescent="0.2">
      <c r="E8385" s="112"/>
    </row>
    <row r="8386" spans="5:5" x14ac:dyDescent="0.2">
      <c r="E8386" s="112"/>
    </row>
    <row r="8387" spans="5:5" x14ac:dyDescent="0.2">
      <c r="E8387" s="112"/>
    </row>
    <row r="8388" spans="5:5" x14ac:dyDescent="0.2">
      <c r="E8388" s="112"/>
    </row>
    <row r="8389" spans="5:5" x14ac:dyDescent="0.2">
      <c r="E8389" s="112"/>
    </row>
    <row r="8390" spans="5:5" x14ac:dyDescent="0.2">
      <c r="E8390" s="112"/>
    </row>
    <row r="8391" spans="5:5" x14ac:dyDescent="0.2">
      <c r="E8391" s="112"/>
    </row>
    <row r="8392" spans="5:5" x14ac:dyDescent="0.2">
      <c r="E8392" s="112"/>
    </row>
    <row r="8393" spans="5:5" x14ac:dyDescent="0.2">
      <c r="E8393" s="112"/>
    </row>
    <row r="8394" spans="5:5" x14ac:dyDescent="0.2">
      <c r="E8394" s="112"/>
    </row>
    <row r="8395" spans="5:5" x14ac:dyDescent="0.2">
      <c r="E8395" s="112"/>
    </row>
    <row r="8396" spans="5:5" x14ac:dyDescent="0.2">
      <c r="E8396" s="112"/>
    </row>
    <row r="8397" spans="5:5" x14ac:dyDescent="0.2">
      <c r="E8397" s="112"/>
    </row>
    <row r="8398" spans="5:5" x14ac:dyDescent="0.2">
      <c r="E8398" s="112"/>
    </row>
    <row r="8399" spans="5:5" x14ac:dyDescent="0.2">
      <c r="E8399" s="112"/>
    </row>
    <row r="8400" spans="5:5" x14ac:dyDescent="0.2">
      <c r="E8400" s="112"/>
    </row>
    <row r="8401" spans="5:5" x14ac:dyDescent="0.2">
      <c r="E8401" s="112"/>
    </row>
    <row r="8402" spans="5:5" x14ac:dyDescent="0.2">
      <c r="E8402" s="112"/>
    </row>
    <row r="8403" spans="5:5" x14ac:dyDescent="0.2">
      <c r="E8403" s="112"/>
    </row>
    <row r="8404" spans="5:5" x14ac:dyDescent="0.2">
      <c r="E8404" s="112"/>
    </row>
    <row r="8405" spans="5:5" x14ac:dyDescent="0.2">
      <c r="E8405" s="112"/>
    </row>
    <row r="8406" spans="5:5" x14ac:dyDescent="0.2">
      <c r="E8406" s="112"/>
    </row>
    <row r="8407" spans="5:5" x14ac:dyDescent="0.2">
      <c r="E8407" s="112"/>
    </row>
    <row r="8408" spans="5:5" x14ac:dyDescent="0.2">
      <c r="E8408" s="112"/>
    </row>
    <row r="8409" spans="5:5" x14ac:dyDescent="0.2">
      <c r="E8409" s="112"/>
    </row>
    <row r="8410" spans="5:5" x14ac:dyDescent="0.2">
      <c r="E8410" s="112"/>
    </row>
    <row r="8411" spans="5:5" x14ac:dyDescent="0.2">
      <c r="E8411" s="112"/>
    </row>
    <row r="8412" spans="5:5" x14ac:dyDescent="0.2">
      <c r="E8412" s="112"/>
    </row>
    <row r="8413" spans="5:5" x14ac:dyDescent="0.2">
      <c r="E8413" s="112"/>
    </row>
    <row r="8414" spans="5:5" x14ac:dyDescent="0.2">
      <c r="E8414" s="112"/>
    </row>
    <row r="8415" spans="5:5" x14ac:dyDescent="0.2">
      <c r="E8415" s="112"/>
    </row>
    <row r="8416" spans="5:5" x14ac:dyDescent="0.2">
      <c r="E8416" s="112"/>
    </row>
    <row r="8417" spans="5:5" x14ac:dyDescent="0.2">
      <c r="E8417" s="112"/>
    </row>
    <row r="8418" spans="5:5" x14ac:dyDescent="0.2">
      <c r="E8418" s="112"/>
    </row>
    <row r="8419" spans="5:5" x14ac:dyDescent="0.2">
      <c r="E8419" s="112"/>
    </row>
    <row r="8420" spans="5:5" x14ac:dyDescent="0.2">
      <c r="E8420" s="112"/>
    </row>
    <row r="8421" spans="5:5" x14ac:dyDescent="0.2">
      <c r="E8421" s="112"/>
    </row>
    <row r="8422" spans="5:5" x14ac:dyDescent="0.2">
      <c r="E8422" s="112"/>
    </row>
    <row r="8423" spans="5:5" x14ac:dyDescent="0.2">
      <c r="E8423" s="112"/>
    </row>
    <row r="8424" spans="5:5" x14ac:dyDescent="0.2">
      <c r="E8424" s="112"/>
    </row>
    <row r="8425" spans="5:5" x14ac:dyDescent="0.2">
      <c r="E8425" s="112"/>
    </row>
    <row r="8426" spans="5:5" x14ac:dyDescent="0.2">
      <c r="E8426" s="112"/>
    </row>
    <row r="8427" spans="5:5" x14ac:dyDescent="0.2">
      <c r="E8427" s="112"/>
    </row>
    <row r="8428" spans="5:5" x14ac:dyDescent="0.2">
      <c r="E8428" s="112"/>
    </row>
    <row r="8429" spans="5:5" x14ac:dyDescent="0.2">
      <c r="E8429" s="112"/>
    </row>
    <row r="8430" spans="5:5" x14ac:dyDescent="0.2">
      <c r="E8430" s="112"/>
    </row>
    <row r="8431" spans="5:5" x14ac:dyDescent="0.2">
      <c r="E8431" s="112"/>
    </row>
    <row r="8432" spans="5:5" x14ac:dyDescent="0.2">
      <c r="E8432" s="112"/>
    </row>
    <row r="8433" spans="5:5" x14ac:dyDescent="0.2">
      <c r="E8433" s="112"/>
    </row>
    <row r="8434" spans="5:5" x14ac:dyDescent="0.2">
      <c r="E8434" s="112"/>
    </row>
    <row r="8435" spans="5:5" x14ac:dyDescent="0.2">
      <c r="E8435" s="112"/>
    </row>
    <row r="8436" spans="5:5" x14ac:dyDescent="0.2">
      <c r="E8436" s="112"/>
    </row>
    <row r="8437" spans="5:5" x14ac:dyDescent="0.2">
      <c r="E8437" s="112"/>
    </row>
    <row r="8438" spans="5:5" x14ac:dyDescent="0.2">
      <c r="E8438" s="112"/>
    </row>
    <row r="8439" spans="5:5" x14ac:dyDescent="0.2">
      <c r="E8439" s="112"/>
    </row>
    <row r="8440" spans="5:5" x14ac:dyDescent="0.2">
      <c r="E8440" s="112"/>
    </row>
    <row r="8441" spans="5:5" x14ac:dyDescent="0.2">
      <c r="E8441" s="112"/>
    </row>
    <row r="8442" spans="5:5" x14ac:dyDescent="0.2">
      <c r="E8442" s="112"/>
    </row>
    <row r="8443" spans="5:5" x14ac:dyDescent="0.2">
      <c r="E8443" s="112"/>
    </row>
    <row r="8444" spans="5:5" x14ac:dyDescent="0.2">
      <c r="E8444" s="112"/>
    </row>
    <row r="8445" spans="5:5" x14ac:dyDescent="0.2">
      <c r="E8445" s="112"/>
    </row>
    <row r="8446" spans="5:5" x14ac:dyDescent="0.2">
      <c r="E8446" s="112"/>
    </row>
    <row r="8447" spans="5:5" x14ac:dyDescent="0.2">
      <c r="E8447" s="112"/>
    </row>
    <row r="8448" spans="5:5" x14ac:dyDescent="0.2">
      <c r="E8448" s="112"/>
    </row>
    <row r="8449" spans="5:5" x14ac:dyDescent="0.2">
      <c r="E8449" s="112"/>
    </row>
    <row r="8450" spans="5:5" x14ac:dyDescent="0.2">
      <c r="E8450" s="112"/>
    </row>
    <row r="8451" spans="5:5" x14ac:dyDescent="0.2">
      <c r="E8451" s="112"/>
    </row>
    <row r="8452" spans="5:5" x14ac:dyDescent="0.2">
      <c r="E8452" s="112"/>
    </row>
    <row r="8453" spans="5:5" x14ac:dyDescent="0.2">
      <c r="E8453" s="112"/>
    </row>
    <row r="8454" spans="5:5" x14ac:dyDescent="0.2">
      <c r="E8454" s="112"/>
    </row>
    <row r="8455" spans="5:5" x14ac:dyDescent="0.2">
      <c r="E8455" s="112"/>
    </row>
    <row r="8456" spans="5:5" x14ac:dyDescent="0.2">
      <c r="E8456" s="112"/>
    </row>
    <row r="8457" spans="5:5" x14ac:dyDescent="0.2">
      <c r="E8457" s="112"/>
    </row>
    <row r="8458" spans="5:5" x14ac:dyDescent="0.2">
      <c r="E8458" s="112"/>
    </row>
    <row r="8459" spans="5:5" x14ac:dyDescent="0.2">
      <c r="E8459" s="112"/>
    </row>
    <row r="8460" spans="5:5" x14ac:dyDescent="0.2">
      <c r="E8460" s="112"/>
    </row>
    <row r="8461" spans="5:5" x14ac:dyDescent="0.2">
      <c r="E8461" s="112"/>
    </row>
    <row r="8462" spans="5:5" x14ac:dyDescent="0.2">
      <c r="E8462" s="112"/>
    </row>
    <row r="8463" spans="5:5" x14ac:dyDescent="0.2">
      <c r="E8463" s="112"/>
    </row>
    <row r="8464" spans="5:5" x14ac:dyDescent="0.2">
      <c r="E8464" s="112"/>
    </row>
    <row r="8465" spans="5:5" x14ac:dyDescent="0.2">
      <c r="E8465" s="112"/>
    </row>
    <row r="8466" spans="5:5" x14ac:dyDescent="0.2">
      <c r="E8466" s="112"/>
    </row>
    <row r="8467" spans="5:5" x14ac:dyDescent="0.2">
      <c r="E8467" s="112"/>
    </row>
    <row r="8468" spans="5:5" x14ac:dyDescent="0.2">
      <c r="E8468" s="112"/>
    </row>
    <row r="8469" spans="5:5" x14ac:dyDescent="0.2">
      <c r="E8469" s="112"/>
    </row>
    <row r="8470" spans="5:5" x14ac:dyDescent="0.2">
      <c r="E8470" s="112"/>
    </row>
    <row r="8471" spans="5:5" x14ac:dyDescent="0.2">
      <c r="E8471" s="112"/>
    </row>
    <row r="8472" spans="5:5" x14ac:dyDescent="0.2">
      <c r="E8472" s="112"/>
    </row>
    <row r="8473" spans="5:5" x14ac:dyDescent="0.2">
      <c r="E8473" s="112"/>
    </row>
    <row r="8474" spans="5:5" x14ac:dyDescent="0.2">
      <c r="E8474" s="112"/>
    </row>
    <row r="8475" spans="5:5" x14ac:dyDescent="0.2">
      <c r="E8475" s="112"/>
    </row>
    <row r="8476" spans="5:5" x14ac:dyDescent="0.2">
      <c r="E8476" s="112"/>
    </row>
    <row r="8477" spans="5:5" x14ac:dyDescent="0.2">
      <c r="E8477" s="112"/>
    </row>
    <row r="8478" spans="5:5" x14ac:dyDescent="0.2">
      <c r="E8478" s="112"/>
    </row>
    <row r="8479" spans="5:5" x14ac:dyDescent="0.2">
      <c r="E8479" s="112"/>
    </row>
    <row r="8480" spans="5:5" x14ac:dyDescent="0.2">
      <c r="E8480" s="112"/>
    </row>
    <row r="8481" spans="5:5" x14ac:dyDescent="0.2">
      <c r="E8481" s="112"/>
    </row>
    <row r="8482" spans="5:5" x14ac:dyDescent="0.2">
      <c r="E8482" s="112"/>
    </row>
    <row r="8483" spans="5:5" x14ac:dyDescent="0.2">
      <c r="E8483" s="112"/>
    </row>
    <row r="8484" spans="5:5" x14ac:dyDescent="0.2">
      <c r="E8484" s="112"/>
    </row>
    <row r="8485" spans="5:5" x14ac:dyDescent="0.2">
      <c r="E8485" s="112"/>
    </row>
    <row r="8486" spans="5:5" x14ac:dyDescent="0.2">
      <c r="E8486" s="112"/>
    </row>
    <row r="8487" spans="5:5" x14ac:dyDescent="0.2">
      <c r="E8487" s="112"/>
    </row>
    <row r="8488" spans="5:5" x14ac:dyDescent="0.2">
      <c r="E8488" s="112"/>
    </row>
    <row r="8489" spans="5:5" x14ac:dyDescent="0.2">
      <c r="E8489" s="112"/>
    </row>
    <row r="8490" spans="5:5" x14ac:dyDescent="0.2">
      <c r="E8490" s="112"/>
    </row>
    <row r="8491" spans="5:5" x14ac:dyDescent="0.2">
      <c r="E8491" s="112"/>
    </row>
    <row r="8492" spans="5:5" x14ac:dyDescent="0.2">
      <c r="E8492" s="112"/>
    </row>
    <row r="8493" spans="5:5" x14ac:dyDescent="0.2">
      <c r="E8493" s="112"/>
    </row>
    <row r="8494" spans="5:5" x14ac:dyDescent="0.2">
      <c r="E8494" s="112"/>
    </row>
    <row r="8495" spans="5:5" x14ac:dyDescent="0.2">
      <c r="E8495" s="112"/>
    </row>
    <row r="8496" spans="5:5" x14ac:dyDescent="0.2">
      <c r="E8496" s="112"/>
    </row>
    <row r="8497" spans="5:5" x14ac:dyDescent="0.2">
      <c r="E8497" s="112"/>
    </row>
    <row r="8498" spans="5:5" x14ac:dyDescent="0.2">
      <c r="E8498" s="112"/>
    </row>
    <row r="8499" spans="5:5" x14ac:dyDescent="0.2">
      <c r="E8499" s="112"/>
    </row>
    <row r="8500" spans="5:5" x14ac:dyDescent="0.2">
      <c r="E8500" s="112"/>
    </row>
    <row r="8501" spans="5:5" x14ac:dyDescent="0.2">
      <c r="E8501" s="112"/>
    </row>
    <row r="8502" spans="5:5" x14ac:dyDescent="0.2">
      <c r="E8502" s="112"/>
    </row>
    <row r="8503" spans="5:5" x14ac:dyDescent="0.2">
      <c r="E8503" s="112"/>
    </row>
    <row r="8504" spans="5:5" x14ac:dyDescent="0.2">
      <c r="E8504" s="112"/>
    </row>
    <row r="8505" spans="5:5" x14ac:dyDescent="0.2">
      <c r="E8505" s="112"/>
    </row>
    <row r="8506" spans="5:5" x14ac:dyDescent="0.2">
      <c r="E8506" s="112"/>
    </row>
    <row r="8507" spans="5:5" x14ac:dyDescent="0.2">
      <c r="E8507" s="112"/>
    </row>
    <row r="8508" spans="5:5" x14ac:dyDescent="0.2">
      <c r="E8508" s="112"/>
    </row>
    <row r="8509" spans="5:5" x14ac:dyDescent="0.2">
      <c r="E8509" s="112"/>
    </row>
    <row r="8510" spans="5:5" x14ac:dyDescent="0.2">
      <c r="E8510" s="112"/>
    </row>
    <row r="8511" spans="5:5" x14ac:dyDescent="0.2">
      <c r="E8511" s="112"/>
    </row>
    <row r="8512" spans="5:5" x14ac:dyDescent="0.2">
      <c r="E8512" s="112"/>
    </row>
    <row r="8513" spans="5:5" x14ac:dyDescent="0.2">
      <c r="E8513" s="112"/>
    </row>
    <row r="8514" spans="5:5" x14ac:dyDescent="0.2">
      <c r="E8514" s="112"/>
    </row>
    <row r="8515" spans="5:5" x14ac:dyDescent="0.2">
      <c r="E8515" s="112"/>
    </row>
    <row r="8516" spans="5:5" x14ac:dyDescent="0.2">
      <c r="E8516" s="112"/>
    </row>
    <row r="8517" spans="5:5" x14ac:dyDescent="0.2">
      <c r="E8517" s="112"/>
    </row>
    <row r="8518" spans="5:5" x14ac:dyDescent="0.2">
      <c r="E8518" s="112"/>
    </row>
    <row r="8519" spans="5:5" x14ac:dyDescent="0.2">
      <c r="E8519" s="112"/>
    </row>
    <row r="8520" spans="5:5" x14ac:dyDescent="0.2">
      <c r="E8520" s="112"/>
    </row>
    <row r="8521" spans="5:5" x14ac:dyDescent="0.2">
      <c r="E8521" s="112"/>
    </row>
    <row r="8522" spans="5:5" x14ac:dyDescent="0.2">
      <c r="E8522" s="112"/>
    </row>
    <row r="8523" spans="5:5" x14ac:dyDescent="0.2">
      <c r="E8523" s="112"/>
    </row>
    <row r="8524" spans="5:5" x14ac:dyDescent="0.2">
      <c r="E8524" s="112"/>
    </row>
    <row r="8525" spans="5:5" x14ac:dyDescent="0.2">
      <c r="E8525" s="112"/>
    </row>
    <row r="8526" spans="5:5" x14ac:dyDescent="0.2">
      <c r="E8526" s="112"/>
    </row>
    <row r="8527" spans="5:5" x14ac:dyDescent="0.2">
      <c r="E8527" s="112"/>
    </row>
    <row r="8528" spans="5:5" x14ac:dyDescent="0.2">
      <c r="E8528" s="112"/>
    </row>
    <row r="8529" spans="5:5" x14ac:dyDescent="0.2">
      <c r="E8529" s="112"/>
    </row>
    <row r="8530" spans="5:5" x14ac:dyDescent="0.2">
      <c r="E8530" s="112"/>
    </row>
    <row r="8531" spans="5:5" x14ac:dyDescent="0.2">
      <c r="E8531" s="112"/>
    </row>
    <row r="8532" spans="5:5" x14ac:dyDescent="0.2">
      <c r="E8532" s="112"/>
    </row>
    <row r="8533" spans="5:5" x14ac:dyDescent="0.2">
      <c r="E8533" s="112"/>
    </row>
    <row r="8534" spans="5:5" x14ac:dyDescent="0.2">
      <c r="E8534" s="112"/>
    </row>
    <row r="8535" spans="5:5" x14ac:dyDescent="0.2">
      <c r="E8535" s="112"/>
    </row>
    <row r="8536" spans="5:5" x14ac:dyDescent="0.2">
      <c r="E8536" s="112"/>
    </row>
    <row r="8537" spans="5:5" x14ac:dyDescent="0.2">
      <c r="E8537" s="112"/>
    </row>
    <row r="8538" spans="5:5" x14ac:dyDescent="0.2">
      <c r="E8538" s="112"/>
    </row>
    <row r="8539" spans="5:5" x14ac:dyDescent="0.2">
      <c r="E8539" s="112"/>
    </row>
    <row r="8540" spans="5:5" x14ac:dyDescent="0.2">
      <c r="E8540" s="112"/>
    </row>
    <row r="8541" spans="5:5" x14ac:dyDescent="0.2">
      <c r="E8541" s="112"/>
    </row>
    <row r="8542" spans="5:5" x14ac:dyDescent="0.2">
      <c r="E8542" s="112"/>
    </row>
    <row r="8543" spans="5:5" x14ac:dyDescent="0.2">
      <c r="E8543" s="112"/>
    </row>
    <row r="8544" spans="5:5" x14ac:dyDescent="0.2">
      <c r="E8544" s="112"/>
    </row>
    <row r="8545" spans="5:5" x14ac:dyDescent="0.2">
      <c r="E8545" s="112"/>
    </row>
    <row r="8546" spans="5:5" x14ac:dyDescent="0.2">
      <c r="E8546" s="112"/>
    </row>
    <row r="8547" spans="5:5" x14ac:dyDescent="0.2">
      <c r="E8547" s="112"/>
    </row>
    <row r="8548" spans="5:5" x14ac:dyDescent="0.2">
      <c r="E8548" s="112"/>
    </row>
    <row r="8549" spans="5:5" x14ac:dyDescent="0.2">
      <c r="E8549" s="112"/>
    </row>
    <row r="8550" spans="5:5" x14ac:dyDescent="0.2">
      <c r="E8550" s="112"/>
    </row>
    <row r="8551" spans="5:5" x14ac:dyDescent="0.2">
      <c r="E8551" s="112"/>
    </row>
    <row r="8552" spans="5:5" x14ac:dyDescent="0.2">
      <c r="E8552" s="112"/>
    </row>
    <row r="8553" spans="5:5" x14ac:dyDescent="0.2">
      <c r="E8553" s="112"/>
    </row>
    <row r="8554" spans="5:5" x14ac:dyDescent="0.2">
      <c r="E8554" s="112"/>
    </row>
    <row r="8555" spans="5:5" x14ac:dyDescent="0.2">
      <c r="E8555" s="112"/>
    </row>
    <row r="8556" spans="5:5" x14ac:dyDescent="0.2">
      <c r="E8556" s="112"/>
    </row>
    <row r="8557" spans="5:5" x14ac:dyDescent="0.2">
      <c r="E8557" s="112"/>
    </row>
    <row r="8558" spans="5:5" x14ac:dyDescent="0.2">
      <c r="E8558" s="112"/>
    </row>
    <row r="8559" spans="5:5" x14ac:dyDescent="0.2">
      <c r="E8559" s="112"/>
    </row>
    <row r="8560" spans="5:5" x14ac:dyDescent="0.2">
      <c r="E8560" s="112"/>
    </row>
    <row r="8561" spans="5:5" x14ac:dyDescent="0.2">
      <c r="E8561" s="112"/>
    </row>
    <row r="8562" spans="5:5" x14ac:dyDescent="0.2">
      <c r="E8562" s="112"/>
    </row>
    <row r="8563" spans="5:5" x14ac:dyDescent="0.2">
      <c r="E8563" s="112"/>
    </row>
    <row r="8564" spans="5:5" x14ac:dyDescent="0.2">
      <c r="E8564" s="112"/>
    </row>
    <row r="8565" spans="5:5" x14ac:dyDescent="0.2">
      <c r="E8565" s="112"/>
    </row>
    <row r="8566" spans="5:5" x14ac:dyDescent="0.2">
      <c r="E8566" s="112"/>
    </row>
    <row r="8567" spans="5:5" x14ac:dyDescent="0.2">
      <c r="E8567" s="112"/>
    </row>
    <row r="8568" spans="5:5" x14ac:dyDescent="0.2">
      <c r="E8568" s="112"/>
    </row>
    <row r="8569" spans="5:5" x14ac:dyDescent="0.2">
      <c r="E8569" s="112"/>
    </row>
    <row r="8570" spans="5:5" x14ac:dyDescent="0.2">
      <c r="E8570" s="112"/>
    </row>
    <row r="8571" spans="5:5" x14ac:dyDescent="0.2">
      <c r="E8571" s="112"/>
    </row>
    <row r="8572" spans="5:5" x14ac:dyDescent="0.2">
      <c r="E8572" s="112"/>
    </row>
    <row r="8573" spans="5:5" x14ac:dyDescent="0.2">
      <c r="E8573" s="112"/>
    </row>
    <row r="8574" spans="5:5" x14ac:dyDescent="0.2">
      <c r="E8574" s="112"/>
    </row>
    <row r="8575" spans="5:5" x14ac:dyDescent="0.2">
      <c r="E8575" s="112"/>
    </row>
    <row r="8576" spans="5:5" x14ac:dyDescent="0.2">
      <c r="E8576" s="112"/>
    </row>
    <row r="8577" spans="5:5" x14ac:dyDescent="0.2">
      <c r="E8577" s="112"/>
    </row>
    <row r="8578" spans="5:5" x14ac:dyDescent="0.2">
      <c r="E8578" s="112"/>
    </row>
    <row r="8579" spans="5:5" x14ac:dyDescent="0.2">
      <c r="E8579" s="112"/>
    </row>
    <row r="8580" spans="5:5" x14ac:dyDescent="0.2">
      <c r="E8580" s="112"/>
    </row>
    <row r="8581" spans="5:5" x14ac:dyDescent="0.2">
      <c r="E8581" s="112"/>
    </row>
    <row r="8582" spans="5:5" x14ac:dyDescent="0.2">
      <c r="E8582" s="112"/>
    </row>
    <row r="8583" spans="5:5" x14ac:dyDescent="0.2">
      <c r="E8583" s="112"/>
    </row>
    <row r="8584" spans="5:5" x14ac:dyDescent="0.2">
      <c r="E8584" s="112"/>
    </row>
    <row r="8585" spans="5:5" x14ac:dyDescent="0.2">
      <c r="E8585" s="112"/>
    </row>
    <row r="8586" spans="5:5" x14ac:dyDescent="0.2">
      <c r="E8586" s="112"/>
    </row>
    <row r="8587" spans="5:5" x14ac:dyDescent="0.2">
      <c r="E8587" s="112"/>
    </row>
    <row r="8588" spans="5:5" x14ac:dyDescent="0.2">
      <c r="E8588" s="112"/>
    </row>
    <row r="8589" spans="5:5" x14ac:dyDescent="0.2">
      <c r="E8589" s="112"/>
    </row>
    <row r="8590" spans="5:5" x14ac:dyDescent="0.2">
      <c r="E8590" s="112"/>
    </row>
    <row r="8591" spans="5:5" x14ac:dyDescent="0.2">
      <c r="E8591" s="112"/>
    </row>
    <row r="8592" spans="5:5" x14ac:dyDescent="0.2">
      <c r="E8592" s="112"/>
    </row>
    <row r="8593" spans="5:5" x14ac:dyDescent="0.2">
      <c r="E8593" s="112"/>
    </row>
    <row r="8594" spans="5:5" x14ac:dyDescent="0.2">
      <c r="E8594" s="112"/>
    </row>
    <row r="8595" spans="5:5" x14ac:dyDescent="0.2">
      <c r="E8595" s="112"/>
    </row>
    <row r="8596" spans="5:5" x14ac:dyDescent="0.2">
      <c r="E8596" s="112"/>
    </row>
    <row r="8597" spans="5:5" x14ac:dyDescent="0.2">
      <c r="E8597" s="112"/>
    </row>
    <row r="8598" spans="5:5" x14ac:dyDescent="0.2">
      <c r="E8598" s="112"/>
    </row>
    <row r="8599" spans="5:5" x14ac:dyDescent="0.2">
      <c r="E8599" s="112"/>
    </row>
    <row r="8600" spans="5:5" x14ac:dyDescent="0.2">
      <c r="E8600" s="112"/>
    </row>
    <row r="8601" spans="5:5" x14ac:dyDescent="0.2">
      <c r="E8601" s="112"/>
    </row>
    <row r="8602" spans="5:5" x14ac:dyDescent="0.2">
      <c r="E8602" s="112"/>
    </row>
    <row r="8603" spans="5:5" x14ac:dyDescent="0.2">
      <c r="E8603" s="112"/>
    </row>
    <row r="8604" spans="5:5" x14ac:dyDescent="0.2">
      <c r="E8604" s="112"/>
    </row>
    <row r="8605" spans="5:5" x14ac:dyDescent="0.2">
      <c r="E8605" s="112"/>
    </row>
    <row r="8606" spans="5:5" x14ac:dyDescent="0.2">
      <c r="E8606" s="112"/>
    </row>
    <row r="8607" spans="5:5" x14ac:dyDescent="0.2">
      <c r="E8607" s="112"/>
    </row>
    <row r="8608" spans="5:5" x14ac:dyDescent="0.2">
      <c r="E8608" s="112"/>
    </row>
    <row r="8609" spans="5:5" x14ac:dyDescent="0.2">
      <c r="E8609" s="112"/>
    </row>
    <row r="8610" spans="5:5" x14ac:dyDescent="0.2">
      <c r="E8610" s="112"/>
    </row>
    <row r="8611" spans="5:5" x14ac:dyDescent="0.2">
      <c r="E8611" s="112"/>
    </row>
    <row r="8612" spans="5:5" x14ac:dyDescent="0.2">
      <c r="E8612" s="112"/>
    </row>
    <row r="8613" spans="5:5" x14ac:dyDescent="0.2">
      <c r="E8613" s="112"/>
    </row>
    <row r="8614" spans="5:5" x14ac:dyDescent="0.2">
      <c r="E8614" s="112"/>
    </row>
    <row r="8615" spans="5:5" x14ac:dyDescent="0.2">
      <c r="E8615" s="112"/>
    </row>
    <row r="8616" spans="5:5" x14ac:dyDescent="0.2">
      <c r="E8616" s="112"/>
    </row>
    <row r="8617" spans="5:5" x14ac:dyDescent="0.2">
      <c r="E8617" s="112"/>
    </row>
    <row r="8618" spans="5:5" x14ac:dyDescent="0.2">
      <c r="E8618" s="112"/>
    </row>
    <row r="8619" spans="5:5" x14ac:dyDescent="0.2">
      <c r="E8619" s="112"/>
    </row>
    <row r="8620" spans="5:5" x14ac:dyDescent="0.2">
      <c r="E8620" s="112"/>
    </row>
    <row r="8621" spans="5:5" x14ac:dyDescent="0.2">
      <c r="E8621" s="112"/>
    </row>
    <row r="8622" spans="5:5" x14ac:dyDescent="0.2">
      <c r="E8622" s="112"/>
    </row>
    <row r="8623" spans="5:5" x14ac:dyDescent="0.2">
      <c r="E8623" s="112"/>
    </row>
    <row r="8624" spans="5:5" x14ac:dyDescent="0.2">
      <c r="E8624" s="112"/>
    </row>
    <row r="8625" spans="5:5" x14ac:dyDescent="0.2">
      <c r="E8625" s="112"/>
    </row>
    <row r="8626" spans="5:5" x14ac:dyDescent="0.2">
      <c r="E8626" s="112"/>
    </row>
    <row r="8627" spans="5:5" x14ac:dyDescent="0.2">
      <c r="E8627" s="112"/>
    </row>
    <row r="8628" spans="5:5" x14ac:dyDescent="0.2">
      <c r="E8628" s="112"/>
    </row>
    <row r="8629" spans="5:5" x14ac:dyDescent="0.2">
      <c r="E8629" s="112"/>
    </row>
    <row r="8630" spans="5:5" x14ac:dyDescent="0.2">
      <c r="E8630" s="112"/>
    </row>
    <row r="8631" spans="5:5" x14ac:dyDescent="0.2">
      <c r="E8631" s="112"/>
    </row>
    <row r="8632" spans="5:5" x14ac:dyDescent="0.2">
      <c r="E8632" s="112"/>
    </row>
    <row r="8633" spans="5:5" x14ac:dyDescent="0.2">
      <c r="E8633" s="112"/>
    </row>
    <row r="8634" spans="5:5" x14ac:dyDescent="0.2">
      <c r="E8634" s="112"/>
    </row>
    <row r="8635" spans="5:5" x14ac:dyDescent="0.2">
      <c r="E8635" s="112"/>
    </row>
    <row r="8636" spans="5:5" x14ac:dyDescent="0.2">
      <c r="E8636" s="112"/>
    </row>
    <row r="8637" spans="5:5" x14ac:dyDescent="0.2">
      <c r="E8637" s="112"/>
    </row>
    <row r="8638" spans="5:5" x14ac:dyDescent="0.2">
      <c r="E8638" s="112"/>
    </row>
    <row r="8639" spans="5:5" x14ac:dyDescent="0.2">
      <c r="E8639" s="112"/>
    </row>
    <row r="8640" spans="5:5" x14ac:dyDescent="0.2">
      <c r="E8640" s="112"/>
    </row>
    <row r="8641" spans="5:5" x14ac:dyDescent="0.2">
      <c r="E8641" s="112"/>
    </row>
    <row r="8642" spans="5:5" x14ac:dyDescent="0.2">
      <c r="E8642" s="112"/>
    </row>
    <row r="8643" spans="5:5" x14ac:dyDescent="0.2">
      <c r="E8643" s="112"/>
    </row>
    <row r="8644" spans="5:5" x14ac:dyDescent="0.2">
      <c r="E8644" s="112"/>
    </row>
    <row r="8645" spans="5:5" x14ac:dyDescent="0.2">
      <c r="E8645" s="112"/>
    </row>
    <row r="8646" spans="5:5" x14ac:dyDescent="0.2">
      <c r="E8646" s="112"/>
    </row>
    <row r="8647" spans="5:5" x14ac:dyDescent="0.2">
      <c r="E8647" s="112"/>
    </row>
    <row r="8648" spans="5:5" x14ac:dyDescent="0.2">
      <c r="E8648" s="112"/>
    </row>
    <row r="8649" spans="5:5" x14ac:dyDescent="0.2">
      <c r="E8649" s="112"/>
    </row>
    <row r="8650" spans="5:5" x14ac:dyDescent="0.2">
      <c r="E8650" s="112"/>
    </row>
    <row r="8651" spans="5:5" x14ac:dyDescent="0.2">
      <c r="E8651" s="112"/>
    </row>
    <row r="8652" spans="5:5" x14ac:dyDescent="0.2">
      <c r="E8652" s="112"/>
    </row>
    <row r="8653" spans="5:5" x14ac:dyDescent="0.2">
      <c r="E8653" s="112"/>
    </row>
    <row r="8654" spans="5:5" x14ac:dyDescent="0.2">
      <c r="E8654" s="112"/>
    </row>
    <row r="8655" spans="5:5" x14ac:dyDescent="0.2">
      <c r="E8655" s="112"/>
    </row>
    <row r="8656" spans="5:5" x14ac:dyDescent="0.2">
      <c r="E8656" s="112"/>
    </row>
    <row r="8657" spans="5:5" x14ac:dyDescent="0.2">
      <c r="E8657" s="112"/>
    </row>
    <row r="8658" spans="5:5" x14ac:dyDescent="0.2">
      <c r="E8658" s="112"/>
    </row>
    <row r="8659" spans="5:5" x14ac:dyDescent="0.2">
      <c r="E8659" s="112"/>
    </row>
    <row r="8660" spans="5:5" x14ac:dyDescent="0.2">
      <c r="E8660" s="112"/>
    </row>
    <row r="8661" spans="5:5" x14ac:dyDescent="0.2">
      <c r="E8661" s="112"/>
    </row>
    <row r="8662" spans="5:5" x14ac:dyDescent="0.2">
      <c r="E8662" s="112"/>
    </row>
    <row r="8663" spans="5:5" x14ac:dyDescent="0.2">
      <c r="E8663" s="112"/>
    </row>
    <row r="8664" spans="5:5" x14ac:dyDescent="0.2">
      <c r="E8664" s="112"/>
    </row>
    <row r="8665" spans="5:5" x14ac:dyDescent="0.2">
      <c r="E8665" s="112"/>
    </row>
    <row r="8666" spans="5:5" x14ac:dyDescent="0.2">
      <c r="E8666" s="112"/>
    </row>
    <row r="8667" spans="5:5" x14ac:dyDescent="0.2">
      <c r="E8667" s="112"/>
    </row>
    <row r="8668" spans="5:5" x14ac:dyDescent="0.2">
      <c r="E8668" s="112"/>
    </row>
    <row r="8669" spans="5:5" x14ac:dyDescent="0.2">
      <c r="E8669" s="112"/>
    </row>
    <row r="8670" spans="5:5" x14ac:dyDescent="0.2">
      <c r="E8670" s="112"/>
    </row>
    <row r="8671" spans="5:5" x14ac:dyDescent="0.2">
      <c r="E8671" s="112"/>
    </row>
    <row r="8672" spans="5:5" x14ac:dyDescent="0.2">
      <c r="E8672" s="112"/>
    </row>
    <row r="8673" spans="5:5" x14ac:dyDescent="0.2">
      <c r="E8673" s="112"/>
    </row>
    <row r="8674" spans="5:5" x14ac:dyDescent="0.2">
      <c r="E8674" s="112"/>
    </row>
    <row r="8675" spans="5:5" x14ac:dyDescent="0.2">
      <c r="E8675" s="112"/>
    </row>
    <row r="8676" spans="5:5" x14ac:dyDescent="0.2">
      <c r="E8676" s="112"/>
    </row>
    <row r="8677" spans="5:5" x14ac:dyDescent="0.2">
      <c r="E8677" s="112"/>
    </row>
    <row r="8678" spans="5:5" x14ac:dyDescent="0.2">
      <c r="E8678" s="112"/>
    </row>
    <row r="8679" spans="5:5" x14ac:dyDescent="0.2">
      <c r="E8679" s="112"/>
    </row>
    <row r="8680" spans="5:5" x14ac:dyDescent="0.2">
      <c r="E8680" s="112"/>
    </row>
    <row r="8681" spans="5:5" x14ac:dyDescent="0.2">
      <c r="E8681" s="112"/>
    </row>
    <row r="8682" spans="5:5" x14ac:dyDescent="0.2">
      <c r="E8682" s="112"/>
    </row>
    <row r="8683" spans="5:5" x14ac:dyDescent="0.2">
      <c r="E8683" s="112"/>
    </row>
    <row r="8684" spans="5:5" x14ac:dyDescent="0.2">
      <c r="E8684" s="112"/>
    </row>
    <row r="8685" spans="5:5" x14ac:dyDescent="0.2">
      <c r="E8685" s="112"/>
    </row>
    <row r="8686" spans="5:5" x14ac:dyDescent="0.2">
      <c r="E8686" s="112"/>
    </row>
    <row r="8687" spans="5:5" x14ac:dyDescent="0.2">
      <c r="E8687" s="112"/>
    </row>
    <row r="8688" spans="5:5" x14ac:dyDescent="0.2">
      <c r="E8688" s="112"/>
    </row>
    <row r="8689" spans="5:5" x14ac:dyDescent="0.2">
      <c r="E8689" s="112"/>
    </row>
    <row r="8690" spans="5:5" x14ac:dyDescent="0.2">
      <c r="E8690" s="112"/>
    </row>
    <row r="8691" spans="5:5" x14ac:dyDescent="0.2">
      <c r="E8691" s="112"/>
    </row>
    <row r="8692" spans="5:5" x14ac:dyDescent="0.2">
      <c r="E8692" s="112"/>
    </row>
    <row r="8693" spans="5:5" x14ac:dyDescent="0.2">
      <c r="E8693" s="112"/>
    </row>
    <row r="8694" spans="5:5" x14ac:dyDescent="0.2">
      <c r="E8694" s="112"/>
    </row>
    <row r="8695" spans="5:5" x14ac:dyDescent="0.2">
      <c r="E8695" s="112"/>
    </row>
    <row r="8696" spans="5:5" x14ac:dyDescent="0.2">
      <c r="E8696" s="112"/>
    </row>
    <row r="8697" spans="5:5" x14ac:dyDescent="0.2">
      <c r="E8697" s="112"/>
    </row>
    <row r="8698" spans="5:5" x14ac:dyDescent="0.2">
      <c r="E8698" s="112"/>
    </row>
    <row r="8699" spans="5:5" x14ac:dyDescent="0.2">
      <c r="E8699" s="112"/>
    </row>
    <row r="8700" spans="5:5" x14ac:dyDescent="0.2">
      <c r="E8700" s="112"/>
    </row>
    <row r="8701" spans="5:5" x14ac:dyDescent="0.2">
      <c r="E8701" s="112"/>
    </row>
    <row r="8702" spans="5:5" x14ac:dyDescent="0.2">
      <c r="E8702" s="112"/>
    </row>
    <row r="8703" spans="5:5" x14ac:dyDescent="0.2">
      <c r="E8703" s="112"/>
    </row>
    <row r="8704" spans="5:5" x14ac:dyDescent="0.2">
      <c r="E8704" s="112"/>
    </row>
    <row r="8705" spans="5:5" x14ac:dyDescent="0.2">
      <c r="E8705" s="112"/>
    </row>
    <row r="8706" spans="5:5" x14ac:dyDescent="0.2">
      <c r="E8706" s="112"/>
    </row>
    <row r="8707" spans="5:5" x14ac:dyDescent="0.2">
      <c r="E8707" s="112"/>
    </row>
    <row r="8708" spans="5:5" x14ac:dyDescent="0.2">
      <c r="E8708" s="112"/>
    </row>
    <row r="8709" spans="5:5" x14ac:dyDescent="0.2">
      <c r="E8709" s="112"/>
    </row>
    <row r="8710" spans="5:5" x14ac:dyDescent="0.2">
      <c r="E8710" s="112"/>
    </row>
    <row r="8711" spans="5:5" x14ac:dyDescent="0.2">
      <c r="E8711" s="112"/>
    </row>
    <row r="8712" spans="5:5" x14ac:dyDescent="0.2">
      <c r="E8712" s="112"/>
    </row>
    <row r="8713" spans="5:5" x14ac:dyDescent="0.2">
      <c r="E8713" s="112"/>
    </row>
    <row r="8714" spans="5:5" x14ac:dyDescent="0.2">
      <c r="E8714" s="112"/>
    </row>
    <row r="8715" spans="5:5" x14ac:dyDescent="0.2">
      <c r="E8715" s="112"/>
    </row>
    <row r="8716" spans="5:5" x14ac:dyDescent="0.2">
      <c r="E8716" s="112"/>
    </row>
    <row r="8717" spans="5:5" x14ac:dyDescent="0.2">
      <c r="E8717" s="112"/>
    </row>
    <row r="8718" spans="5:5" x14ac:dyDescent="0.2">
      <c r="E8718" s="112"/>
    </row>
    <row r="8719" spans="5:5" x14ac:dyDescent="0.2">
      <c r="E8719" s="112"/>
    </row>
    <row r="8720" spans="5:5" x14ac:dyDescent="0.2">
      <c r="E8720" s="112"/>
    </row>
    <row r="8721" spans="5:5" x14ac:dyDescent="0.2">
      <c r="E8721" s="112"/>
    </row>
    <row r="8722" spans="5:5" x14ac:dyDescent="0.2">
      <c r="E8722" s="112"/>
    </row>
    <row r="8723" spans="5:5" x14ac:dyDescent="0.2">
      <c r="E8723" s="112"/>
    </row>
    <row r="8724" spans="5:5" x14ac:dyDescent="0.2">
      <c r="E8724" s="112"/>
    </row>
    <row r="8725" spans="5:5" x14ac:dyDescent="0.2">
      <c r="E8725" s="112"/>
    </row>
    <row r="8726" spans="5:5" x14ac:dyDescent="0.2">
      <c r="E8726" s="112"/>
    </row>
    <row r="8727" spans="5:5" x14ac:dyDescent="0.2">
      <c r="E8727" s="112"/>
    </row>
    <row r="8728" spans="5:5" x14ac:dyDescent="0.2">
      <c r="E8728" s="112"/>
    </row>
    <row r="8729" spans="5:5" x14ac:dyDescent="0.2">
      <c r="E8729" s="112"/>
    </row>
    <row r="8730" spans="5:5" x14ac:dyDescent="0.2">
      <c r="E8730" s="112"/>
    </row>
    <row r="8731" spans="5:5" x14ac:dyDescent="0.2">
      <c r="E8731" s="112"/>
    </row>
    <row r="8732" spans="5:5" x14ac:dyDescent="0.2">
      <c r="E8732" s="112"/>
    </row>
    <row r="8733" spans="5:5" x14ac:dyDescent="0.2">
      <c r="E8733" s="112"/>
    </row>
    <row r="8734" spans="5:5" x14ac:dyDescent="0.2">
      <c r="E8734" s="112"/>
    </row>
    <row r="8735" spans="5:5" x14ac:dyDescent="0.2">
      <c r="E8735" s="112"/>
    </row>
    <row r="8736" spans="5:5" x14ac:dyDescent="0.2">
      <c r="E8736" s="112"/>
    </row>
    <row r="8737" spans="5:5" x14ac:dyDescent="0.2">
      <c r="E8737" s="112"/>
    </row>
    <row r="8738" spans="5:5" x14ac:dyDescent="0.2">
      <c r="E8738" s="112"/>
    </row>
    <row r="8739" spans="5:5" x14ac:dyDescent="0.2">
      <c r="E8739" s="112"/>
    </row>
    <row r="8740" spans="5:5" x14ac:dyDescent="0.2">
      <c r="E8740" s="112"/>
    </row>
    <row r="8741" spans="5:5" x14ac:dyDescent="0.2">
      <c r="E8741" s="112"/>
    </row>
    <row r="8742" spans="5:5" x14ac:dyDescent="0.2">
      <c r="E8742" s="112"/>
    </row>
    <row r="8743" spans="5:5" x14ac:dyDescent="0.2">
      <c r="E8743" s="112"/>
    </row>
    <row r="8744" spans="5:5" x14ac:dyDescent="0.2">
      <c r="E8744" s="112"/>
    </row>
    <row r="8745" spans="5:5" x14ac:dyDescent="0.2">
      <c r="E8745" s="112"/>
    </row>
    <row r="8746" spans="5:5" x14ac:dyDescent="0.2">
      <c r="E8746" s="112"/>
    </row>
    <row r="8747" spans="5:5" x14ac:dyDescent="0.2">
      <c r="E8747" s="112"/>
    </row>
    <row r="8748" spans="5:5" x14ac:dyDescent="0.2">
      <c r="E8748" s="112"/>
    </row>
    <row r="8749" spans="5:5" x14ac:dyDescent="0.2">
      <c r="E8749" s="112"/>
    </row>
    <row r="8750" spans="5:5" x14ac:dyDescent="0.2">
      <c r="E8750" s="112"/>
    </row>
    <row r="8751" spans="5:5" x14ac:dyDescent="0.2">
      <c r="E8751" s="112"/>
    </row>
    <row r="8752" spans="5:5" x14ac:dyDescent="0.2">
      <c r="E8752" s="112"/>
    </row>
    <row r="8753" spans="5:5" x14ac:dyDescent="0.2">
      <c r="E8753" s="112"/>
    </row>
    <row r="8754" spans="5:5" x14ac:dyDescent="0.2">
      <c r="E8754" s="112"/>
    </row>
    <row r="8755" spans="5:5" x14ac:dyDescent="0.2">
      <c r="E8755" s="112"/>
    </row>
    <row r="8756" spans="5:5" x14ac:dyDescent="0.2">
      <c r="E8756" s="112"/>
    </row>
    <row r="8757" spans="5:5" x14ac:dyDescent="0.2">
      <c r="E8757" s="112"/>
    </row>
    <row r="8758" spans="5:5" x14ac:dyDescent="0.2">
      <c r="E8758" s="112"/>
    </row>
    <row r="8759" spans="5:5" x14ac:dyDescent="0.2">
      <c r="E8759" s="112"/>
    </row>
    <row r="8760" spans="5:5" x14ac:dyDescent="0.2">
      <c r="E8760" s="112"/>
    </row>
    <row r="8761" spans="5:5" x14ac:dyDescent="0.2">
      <c r="E8761" s="112"/>
    </row>
    <row r="8762" spans="5:5" x14ac:dyDescent="0.2">
      <c r="E8762" s="112"/>
    </row>
    <row r="8763" spans="5:5" x14ac:dyDescent="0.2">
      <c r="E8763" s="112"/>
    </row>
    <row r="8764" spans="5:5" x14ac:dyDescent="0.2">
      <c r="E8764" s="112"/>
    </row>
    <row r="8765" spans="5:5" x14ac:dyDescent="0.2">
      <c r="E8765" s="112"/>
    </row>
    <row r="8766" spans="5:5" x14ac:dyDescent="0.2">
      <c r="E8766" s="112"/>
    </row>
    <row r="8767" spans="5:5" x14ac:dyDescent="0.2">
      <c r="E8767" s="112"/>
    </row>
    <row r="8768" spans="5:5" x14ac:dyDescent="0.2">
      <c r="E8768" s="112"/>
    </row>
    <row r="8769" spans="5:5" x14ac:dyDescent="0.2">
      <c r="E8769" s="112"/>
    </row>
    <row r="8770" spans="5:5" x14ac:dyDescent="0.2">
      <c r="E8770" s="112"/>
    </row>
    <row r="8771" spans="5:5" x14ac:dyDescent="0.2">
      <c r="E8771" s="112"/>
    </row>
    <row r="8772" spans="5:5" x14ac:dyDescent="0.2">
      <c r="E8772" s="112"/>
    </row>
    <row r="8773" spans="5:5" x14ac:dyDescent="0.2">
      <c r="E8773" s="112"/>
    </row>
    <row r="8774" spans="5:5" x14ac:dyDescent="0.2">
      <c r="E8774" s="112"/>
    </row>
    <row r="8775" spans="5:5" x14ac:dyDescent="0.2">
      <c r="E8775" s="112"/>
    </row>
    <row r="8776" spans="5:5" x14ac:dyDescent="0.2">
      <c r="E8776" s="112"/>
    </row>
    <row r="8777" spans="5:5" x14ac:dyDescent="0.2">
      <c r="E8777" s="112"/>
    </row>
    <row r="8778" spans="5:5" x14ac:dyDescent="0.2">
      <c r="E8778" s="112"/>
    </row>
    <row r="8779" spans="5:5" x14ac:dyDescent="0.2">
      <c r="E8779" s="112"/>
    </row>
    <row r="8780" spans="5:5" x14ac:dyDescent="0.2">
      <c r="E8780" s="112"/>
    </row>
    <row r="8781" spans="5:5" x14ac:dyDescent="0.2">
      <c r="E8781" s="112"/>
    </row>
    <row r="8782" spans="5:5" x14ac:dyDescent="0.2">
      <c r="E8782" s="112"/>
    </row>
    <row r="8783" spans="5:5" x14ac:dyDescent="0.2">
      <c r="E8783" s="112"/>
    </row>
    <row r="8784" spans="5:5" x14ac:dyDescent="0.2">
      <c r="E8784" s="112"/>
    </row>
    <row r="8785" spans="5:5" x14ac:dyDescent="0.2">
      <c r="E8785" s="112"/>
    </row>
    <row r="8786" spans="5:5" x14ac:dyDescent="0.2">
      <c r="E8786" s="112"/>
    </row>
    <row r="8787" spans="5:5" x14ac:dyDescent="0.2">
      <c r="E8787" s="112"/>
    </row>
    <row r="8788" spans="5:5" x14ac:dyDescent="0.2">
      <c r="E8788" s="112"/>
    </row>
    <row r="8789" spans="5:5" x14ac:dyDescent="0.2">
      <c r="E8789" s="112"/>
    </row>
    <row r="8790" spans="5:5" x14ac:dyDescent="0.2">
      <c r="E8790" s="112"/>
    </row>
    <row r="8791" spans="5:5" x14ac:dyDescent="0.2">
      <c r="E8791" s="112"/>
    </row>
    <row r="8792" spans="5:5" x14ac:dyDescent="0.2">
      <c r="E8792" s="112"/>
    </row>
    <row r="8793" spans="5:5" x14ac:dyDescent="0.2">
      <c r="E8793" s="112"/>
    </row>
    <row r="8794" spans="5:5" x14ac:dyDescent="0.2">
      <c r="E8794" s="112"/>
    </row>
    <row r="8795" spans="5:5" x14ac:dyDescent="0.2">
      <c r="E8795" s="112"/>
    </row>
    <row r="8796" spans="5:5" x14ac:dyDescent="0.2">
      <c r="E8796" s="112"/>
    </row>
    <row r="8797" spans="5:5" x14ac:dyDescent="0.2">
      <c r="E8797" s="112"/>
    </row>
    <row r="8798" spans="5:5" x14ac:dyDescent="0.2">
      <c r="E8798" s="112"/>
    </row>
    <row r="8799" spans="5:5" x14ac:dyDescent="0.2">
      <c r="E8799" s="112"/>
    </row>
    <row r="8800" spans="5:5" x14ac:dyDescent="0.2">
      <c r="E8800" s="112"/>
    </row>
    <row r="8801" spans="5:5" x14ac:dyDescent="0.2">
      <c r="E8801" s="112"/>
    </row>
    <row r="8802" spans="5:5" x14ac:dyDescent="0.2">
      <c r="E8802" s="112"/>
    </row>
    <row r="8803" spans="5:5" x14ac:dyDescent="0.2">
      <c r="E8803" s="112"/>
    </row>
    <row r="8804" spans="5:5" x14ac:dyDescent="0.2">
      <c r="E8804" s="112"/>
    </row>
    <row r="8805" spans="5:5" x14ac:dyDescent="0.2">
      <c r="E8805" s="112"/>
    </row>
    <row r="8806" spans="5:5" x14ac:dyDescent="0.2">
      <c r="E8806" s="112"/>
    </row>
    <row r="8807" spans="5:5" x14ac:dyDescent="0.2">
      <c r="E8807" s="112"/>
    </row>
    <row r="8808" spans="5:5" x14ac:dyDescent="0.2">
      <c r="E8808" s="112"/>
    </row>
    <row r="8809" spans="5:5" x14ac:dyDescent="0.2">
      <c r="E8809" s="112"/>
    </row>
    <row r="8810" spans="5:5" x14ac:dyDescent="0.2">
      <c r="E8810" s="112"/>
    </row>
    <row r="8811" spans="5:5" x14ac:dyDescent="0.2">
      <c r="E8811" s="112"/>
    </row>
    <row r="8812" spans="5:5" x14ac:dyDescent="0.2">
      <c r="E8812" s="112"/>
    </row>
    <row r="8813" spans="5:5" x14ac:dyDescent="0.2">
      <c r="E8813" s="112"/>
    </row>
    <row r="8814" spans="5:5" x14ac:dyDescent="0.2">
      <c r="E8814" s="112"/>
    </row>
    <row r="8815" spans="5:5" x14ac:dyDescent="0.2">
      <c r="E8815" s="112"/>
    </row>
    <row r="8816" spans="5:5" x14ac:dyDescent="0.2">
      <c r="E8816" s="112"/>
    </row>
    <row r="8817" spans="5:5" x14ac:dyDescent="0.2">
      <c r="E8817" s="112"/>
    </row>
    <row r="8818" spans="5:5" x14ac:dyDescent="0.2">
      <c r="E8818" s="112"/>
    </row>
    <row r="8819" spans="5:5" x14ac:dyDescent="0.2">
      <c r="E8819" s="112"/>
    </row>
    <row r="8820" spans="5:5" x14ac:dyDescent="0.2">
      <c r="E8820" s="112"/>
    </row>
    <row r="8821" spans="5:5" x14ac:dyDescent="0.2">
      <c r="E8821" s="112"/>
    </row>
    <row r="8822" spans="5:5" x14ac:dyDescent="0.2">
      <c r="E8822" s="112"/>
    </row>
    <row r="8823" spans="5:5" x14ac:dyDescent="0.2">
      <c r="E8823" s="112"/>
    </row>
    <row r="8824" spans="5:5" x14ac:dyDescent="0.2">
      <c r="E8824" s="112"/>
    </row>
    <row r="8825" spans="5:5" x14ac:dyDescent="0.2">
      <c r="E8825" s="112"/>
    </row>
    <row r="8826" spans="5:5" x14ac:dyDescent="0.2">
      <c r="E8826" s="112"/>
    </row>
    <row r="8827" spans="5:5" x14ac:dyDescent="0.2">
      <c r="E8827" s="112"/>
    </row>
    <row r="8828" spans="5:5" x14ac:dyDescent="0.2">
      <c r="E8828" s="112"/>
    </row>
    <row r="8829" spans="5:5" x14ac:dyDescent="0.2">
      <c r="E8829" s="112"/>
    </row>
    <row r="8830" spans="5:5" x14ac:dyDescent="0.2">
      <c r="E8830" s="112"/>
    </row>
    <row r="8831" spans="5:5" x14ac:dyDescent="0.2">
      <c r="E8831" s="112"/>
    </row>
    <row r="8832" spans="5:5" x14ac:dyDescent="0.2">
      <c r="E8832" s="112"/>
    </row>
    <row r="8833" spans="5:5" x14ac:dyDescent="0.2">
      <c r="E8833" s="112"/>
    </row>
    <row r="8834" spans="5:5" x14ac:dyDescent="0.2">
      <c r="E8834" s="112"/>
    </row>
    <row r="8835" spans="5:5" x14ac:dyDescent="0.2">
      <c r="E8835" s="112"/>
    </row>
    <row r="8836" spans="5:5" x14ac:dyDescent="0.2">
      <c r="E8836" s="112"/>
    </row>
    <row r="8837" spans="5:5" x14ac:dyDescent="0.2">
      <c r="E8837" s="112"/>
    </row>
    <row r="8838" spans="5:5" x14ac:dyDescent="0.2">
      <c r="E8838" s="112"/>
    </row>
    <row r="8839" spans="5:5" x14ac:dyDescent="0.2">
      <c r="E8839" s="112"/>
    </row>
    <row r="8840" spans="5:5" x14ac:dyDescent="0.2">
      <c r="E8840" s="112"/>
    </row>
    <row r="8841" spans="5:5" x14ac:dyDescent="0.2">
      <c r="E8841" s="112"/>
    </row>
    <row r="8842" spans="5:5" x14ac:dyDescent="0.2">
      <c r="E8842" s="112"/>
    </row>
    <row r="8843" spans="5:5" x14ac:dyDescent="0.2">
      <c r="E8843" s="112"/>
    </row>
    <row r="8844" spans="5:5" x14ac:dyDescent="0.2">
      <c r="E8844" s="112"/>
    </row>
    <row r="8845" spans="5:5" x14ac:dyDescent="0.2">
      <c r="E8845" s="112"/>
    </row>
    <row r="8846" spans="5:5" x14ac:dyDescent="0.2">
      <c r="E8846" s="112"/>
    </row>
    <row r="8847" spans="5:5" x14ac:dyDescent="0.2">
      <c r="E8847" s="112"/>
    </row>
    <row r="8848" spans="5:5" x14ac:dyDescent="0.2">
      <c r="E8848" s="112"/>
    </row>
    <row r="8849" spans="5:5" x14ac:dyDescent="0.2">
      <c r="E8849" s="112"/>
    </row>
    <row r="8850" spans="5:5" x14ac:dyDescent="0.2">
      <c r="E8850" s="112"/>
    </row>
    <row r="8851" spans="5:5" x14ac:dyDescent="0.2">
      <c r="E8851" s="112"/>
    </row>
    <row r="8852" spans="5:5" x14ac:dyDescent="0.2">
      <c r="E8852" s="112"/>
    </row>
    <row r="8853" spans="5:5" x14ac:dyDescent="0.2">
      <c r="E8853" s="112"/>
    </row>
    <row r="8854" spans="5:5" x14ac:dyDescent="0.2">
      <c r="E8854" s="112"/>
    </row>
    <row r="8855" spans="5:5" x14ac:dyDescent="0.2">
      <c r="E8855" s="112"/>
    </row>
    <row r="8856" spans="5:5" x14ac:dyDescent="0.2">
      <c r="E8856" s="112"/>
    </row>
    <row r="8857" spans="5:5" x14ac:dyDescent="0.2">
      <c r="E8857" s="112"/>
    </row>
    <row r="8858" spans="5:5" x14ac:dyDescent="0.2">
      <c r="E8858" s="112"/>
    </row>
    <row r="8859" spans="5:5" x14ac:dyDescent="0.2">
      <c r="E8859" s="112"/>
    </row>
    <row r="8860" spans="5:5" x14ac:dyDescent="0.2">
      <c r="E8860" s="112"/>
    </row>
    <row r="8861" spans="5:5" x14ac:dyDescent="0.2">
      <c r="E8861" s="112"/>
    </row>
    <row r="8862" spans="5:5" x14ac:dyDescent="0.2">
      <c r="E8862" s="112"/>
    </row>
    <row r="8863" spans="5:5" x14ac:dyDescent="0.2">
      <c r="E8863" s="112"/>
    </row>
    <row r="8864" spans="5:5" x14ac:dyDescent="0.2">
      <c r="E8864" s="112"/>
    </row>
    <row r="8865" spans="5:5" x14ac:dyDescent="0.2">
      <c r="E8865" s="112"/>
    </row>
    <row r="8866" spans="5:5" x14ac:dyDescent="0.2">
      <c r="E8866" s="112"/>
    </row>
    <row r="8867" spans="5:5" x14ac:dyDescent="0.2">
      <c r="E8867" s="112"/>
    </row>
    <row r="8868" spans="5:5" x14ac:dyDescent="0.2">
      <c r="E8868" s="112"/>
    </row>
    <row r="8869" spans="5:5" x14ac:dyDescent="0.2">
      <c r="E8869" s="112"/>
    </row>
    <row r="8870" spans="5:5" x14ac:dyDescent="0.2">
      <c r="E8870" s="112"/>
    </row>
    <row r="8871" spans="5:5" x14ac:dyDescent="0.2">
      <c r="E8871" s="112"/>
    </row>
    <row r="8872" spans="5:5" x14ac:dyDescent="0.2">
      <c r="E8872" s="112"/>
    </row>
    <row r="8873" spans="5:5" x14ac:dyDescent="0.2">
      <c r="E8873" s="112"/>
    </row>
    <row r="8874" spans="5:5" x14ac:dyDescent="0.2">
      <c r="E8874" s="112"/>
    </row>
    <row r="8875" spans="5:5" x14ac:dyDescent="0.2">
      <c r="E8875" s="112"/>
    </row>
    <row r="8876" spans="5:5" x14ac:dyDescent="0.2">
      <c r="E8876" s="112"/>
    </row>
    <row r="8877" spans="5:5" x14ac:dyDescent="0.2">
      <c r="E8877" s="112"/>
    </row>
    <row r="8878" spans="5:5" x14ac:dyDescent="0.2">
      <c r="E8878" s="112"/>
    </row>
    <row r="8879" spans="5:5" x14ac:dyDescent="0.2">
      <c r="E8879" s="112"/>
    </row>
    <row r="8880" spans="5:5" x14ac:dyDescent="0.2">
      <c r="E8880" s="112"/>
    </row>
    <row r="8881" spans="5:5" x14ac:dyDescent="0.2">
      <c r="E8881" s="112"/>
    </row>
    <row r="8882" spans="5:5" x14ac:dyDescent="0.2">
      <c r="E8882" s="112"/>
    </row>
    <row r="8883" spans="5:5" x14ac:dyDescent="0.2">
      <c r="E8883" s="112"/>
    </row>
    <row r="8884" spans="5:5" x14ac:dyDescent="0.2">
      <c r="E8884" s="112"/>
    </row>
    <row r="8885" spans="5:5" x14ac:dyDescent="0.2">
      <c r="E8885" s="112"/>
    </row>
    <row r="8886" spans="5:5" x14ac:dyDescent="0.2">
      <c r="E8886" s="112"/>
    </row>
    <row r="8887" spans="5:5" x14ac:dyDescent="0.2">
      <c r="E8887" s="112"/>
    </row>
    <row r="8888" spans="5:5" x14ac:dyDescent="0.2">
      <c r="E8888" s="112"/>
    </row>
    <row r="8889" spans="5:5" x14ac:dyDescent="0.2">
      <c r="E8889" s="112"/>
    </row>
    <row r="8890" spans="5:5" x14ac:dyDescent="0.2">
      <c r="E8890" s="112"/>
    </row>
    <row r="8891" spans="5:5" x14ac:dyDescent="0.2">
      <c r="E8891" s="112"/>
    </row>
    <row r="8892" spans="5:5" x14ac:dyDescent="0.2">
      <c r="E8892" s="112"/>
    </row>
    <row r="8893" spans="5:5" x14ac:dyDescent="0.2">
      <c r="E8893" s="112"/>
    </row>
    <row r="8894" spans="5:5" x14ac:dyDescent="0.2">
      <c r="E8894" s="112"/>
    </row>
    <row r="8895" spans="5:5" x14ac:dyDescent="0.2">
      <c r="E8895" s="112"/>
    </row>
    <row r="8896" spans="5:5" x14ac:dyDescent="0.2">
      <c r="E8896" s="112"/>
    </row>
    <row r="8897" spans="5:5" x14ac:dyDescent="0.2">
      <c r="E8897" s="112"/>
    </row>
    <row r="8898" spans="5:5" x14ac:dyDescent="0.2">
      <c r="E8898" s="112"/>
    </row>
    <row r="8899" spans="5:5" x14ac:dyDescent="0.2">
      <c r="E8899" s="112"/>
    </row>
    <row r="8900" spans="5:5" x14ac:dyDescent="0.2">
      <c r="E8900" s="112"/>
    </row>
    <row r="8901" spans="5:5" x14ac:dyDescent="0.2">
      <c r="E8901" s="112"/>
    </row>
    <row r="8902" spans="5:5" x14ac:dyDescent="0.2">
      <c r="E8902" s="112"/>
    </row>
    <row r="8903" spans="5:5" x14ac:dyDescent="0.2">
      <c r="E8903" s="112"/>
    </row>
    <row r="8904" spans="5:5" x14ac:dyDescent="0.2">
      <c r="E8904" s="112"/>
    </row>
    <row r="8905" spans="5:5" x14ac:dyDescent="0.2">
      <c r="E8905" s="112"/>
    </row>
    <row r="8906" spans="5:5" x14ac:dyDescent="0.2">
      <c r="E8906" s="112"/>
    </row>
    <row r="8907" spans="5:5" x14ac:dyDescent="0.2">
      <c r="E8907" s="112"/>
    </row>
    <row r="8908" spans="5:5" x14ac:dyDescent="0.2">
      <c r="E8908" s="112"/>
    </row>
    <row r="8909" spans="5:5" x14ac:dyDescent="0.2">
      <c r="E8909" s="112"/>
    </row>
    <row r="8910" spans="5:5" x14ac:dyDescent="0.2">
      <c r="E8910" s="112"/>
    </row>
    <row r="8911" spans="5:5" x14ac:dyDescent="0.2">
      <c r="E8911" s="112"/>
    </row>
    <row r="8912" spans="5:5" x14ac:dyDescent="0.2">
      <c r="E8912" s="112"/>
    </row>
    <row r="8913" spans="5:5" x14ac:dyDescent="0.2">
      <c r="E8913" s="112"/>
    </row>
    <row r="8914" spans="5:5" x14ac:dyDescent="0.2">
      <c r="E8914" s="112"/>
    </row>
    <row r="8915" spans="5:5" x14ac:dyDescent="0.2">
      <c r="E8915" s="112"/>
    </row>
    <row r="8916" spans="5:5" x14ac:dyDescent="0.2">
      <c r="E8916" s="112"/>
    </row>
    <row r="8917" spans="5:5" x14ac:dyDescent="0.2">
      <c r="E8917" s="112"/>
    </row>
    <row r="8918" spans="5:5" x14ac:dyDescent="0.2">
      <c r="E8918" s="112"/>
    </row>
    <row r="8919" spans="5:5" x14ac:dyDescent="0.2">
      <c r="E8919" s="112"/>
    </row>
    <row r="8920" spans="5:5" x14ac:dyDescent="0.2">
      <c r="E8920" s="112"/>
    </row>
    <row r="8921" spans="5:5" x14ac:dyDescent="0.2">
      <c r="E8921" s="112"/>
    </row>
    <row r="8922" spans="5:5" x14ac:dyDescent="0.2">
      <c r="E8922" s="112"/>
    </row>
    <row r="8923" spans="5:5" x14ac:dyDescent="0.2">
      <c r="E8923" s="112"/>
    </row>
    <row r="8924" spans="5:5" x14ac:dyDescent="0.2">
      <c r="E8924" s="112"/>
    </row>
    <row r="8925" spans="5:5" x14ac:dyDescent="0.2">
      <c r="E8925" s="112"/>
    </row>
    <row r="8926" spans="5:5" x14ac:dyDescent="0.2">
      <c r="E8926" s="112"/>
    </row>
    <row r="8927" spans="5:5" x14ac:dyDescent="0.2">
      <c r="E8927" s="112"/>
    </row>
    <row r="8928" spans="5:5" x14ac:dyDescent="0.2">
      <c r="E8928" s="112"/>
    </row>
    <row r="8929" spans="5:5" x14ac:dyDescent="0.2">
      <c r="E8929" s="112"/>
    </row>
    <row r="8930" spans="5:5" x14ac:dyDescent="0.2">
      <c r="E8930" s="112"/>
    </row>
    <row r="8931" spans="5:5" x14ac:dyDescent="0.2">
      <c r="E8931" s="112"/>
    </row>
    <row r="8932" spans="5:5" x14ac:dyDescent="0.2">
      <c r="E8932" s="112"/>
    </row>
    <row r="8933" spans="5:5" x14ac:dyDescent="0.2">
      <c r="E8933" s="112"/>
    </row>
    <row r="8934" spans="5:5" x14ac:dyDescent="0.2">
      <c r="E8934" s="112"/>
    </row>
    <row r="8935" spans="5:5" x14ac:dyDescent="0.2">
      <c r="E8935" s="112"/>
    </row>
    <row r="8936" spans="5:5" x14ac:dyDescent="0.2">
      <c r="E8936" s="112"/>
    </row>
    <row r="8937" spans="5:5" x14ac:dyDescent="0.2">
      <c r="E8937" s="112"/>
    </row>
    <row r="8938" spans="5:5" x14ac:dyDescent="0.2">
      <c r="E8938" s="112"/>
    </row>
    <row r="8939" spans="5:5" x14ac:dyDescent="0.2">
      <c r="E8939" s="112"/>
    </row>
    <row r="8940" spans="5:5" x14ac:dyDescent="0.2">
      <c r="E8940" s="112"/>
    </row>
    <row r="8941" spans="5:5" x14ac:dyDescent="0.2">
      <c r="E8941" s="112"/>
    </row>
    <row r="8942" spans="5:5" x14ac:dyDescent="0.2">
      <c r="E8942" s="112"/>
    </row>
    <row r="8943" spans="5:5" x14ac:dyDescent="0.2">
      <c r="E8943" s="112"/>
    </row>
    <row r="8944" spans="5:5" x14ac:dyDescent="0.2">
      <c r="E8944" s="112"/>
    </row>
    <row r="8945" spans="5:5" x14ac:dyDescent="0.2">
      <c r="E8945" s="112"/>
    </row>
    <row r="8946" spans="5:5" x14ac:dyDescent="0.2">
      <c r="E8946" s="112"/>
    </row>
    <row r="8947" spans="5:5" x14ac:dyDescent="0.2">
      <c r="E8947" s="112"/>
    </row>
    <row r="8948" spans="5:5" x14ac:dyDescent="0.2">
      <c r="E8948" s="112"/>
    </row>
    <row r="8949" spans="5:5" x14ac:dyDescent="0.2">
      <c r="E8949" s="112"/>
    </row>
    <row r="8950" spans="5:5" x14ac:dyDescent="0.2">
      <c r="E8950" s="112"/>
    </row>
    <row r="8951" spans="5:5" x14ac:dyDescent="0.2">
      <c r="E8951" s="112"/>
    </row>
    <row r="8952" spans="5:5" x14ac:dyDescent="0.2">
      <c r="E8952" s="112"/>
    </row>
    <row r="8953" spans="5:5" x14ac:dyDescent="0.2">
      <c r="E8953" s="112"/>
    </row>
    <row r="8954" spans="5:5" x14ac:dyDescent="0.2">
      <c r="E8954" s="112"/>
    </row>
    <row r="8955" spans="5:5" x14ac:dyDescent="0.2">
      <c r="E8955" s="112"/>
    </row>
    <row r="8956" spans="5:5" x14ac:dyDescent="0.2">
      <c r="E8956" s="112"/>
    </row>
    <row r="8957" spans="5:5" x14ac:dyDescent="0.2">
      <c r="E8957" s="112"/>
    </row>
    <row r="8958" spans="5:5" x14ac:dyDescent="0.2">
      <c r="E8958" s="112"/>
    </row>
    <row r="8959" spans="5:5" x14ac:dyDescent="0.2">
      <c r="E8959" s="112"/>
    </row>
    <row r="8960" spans="5:5" x14ac:dyDescent="0.2">
      <c r="E8960" s="112"/>
    </row>
    <row r="8961" spans="5:5" x14ac:dyDescent="0.2">
      <c r="E8961" s="112"/>
    </row>
    <row r="8962" spans="5:5" x14ac:dyDescent="0.2">
      <c r="E8962" s="112"/>
    </row>
    <row r="8963" spans="5:5" x14ac:dyDescent="0.2">
      <c r="E8963" s="112"/>
    </row>
    <row r="8964" spans="5:5" x14ac:dyDescent="0.2">
      <c r="E8964" s="112"/>
    </row>
    <row r="8965" spans="5:5" x14ac:dyDescent="0.2">
      <c r="E8965" s="112"/>
    </row>
    <row r="8966" spans="5:5" x14ac:dyDescent="0.2">
      <c r="E8966" s="112"/>
    </row>
    <row r="8967" spans="5:5" x14ac:dyDescent="0.2">
      <c r="E8967" s="112"/>
    </row>
    <row r="8968" spans="5:5" x14ac:dyDescent="0.2">
      <c r="E8968" s="112"/>
    </row>
    <row r="8969" spans="5:5" x14ac:dyDescent="0.2">
      <c r="E8969" s="112"/>
    </row>
    <row r="8970" spans="5:5" x14ac:dyDescent="0.2">
      <c r="E8970" s="112"/>
    </row>
    <row r="8971" spans="5:5" x14ac:dyDescent="0.2">
      <c r="E8971" s="112"/>
    </row>
    <row r="8972" spans="5:5" x14ac:dyDescent="0.2">
      <c r="E8972" s="112"/>
    </row>
    <row r="8973" spans="5:5" x14ac:dyDescent="0.2">
      <c r="E8973" s="112"/>
    </row>
    <row r="8974" spans="5:5" x14ac:dyDescent="0.2">
      <c r="E8974" s="112"/>
    </row>
    <row r="8975" spans="5:5" x14ac:dyDescent="0.2">
      <c r="E8975" s="112"/>
    </row>
    <row r="8976" spans="5:5" x14ac:dyDescent="0.2">
      <c r="E8976" s="112"/>
    </row>
    <row r="8977" spans="5:5" x14ac:dyDescent="0.2">
      <c r="E8977" s="112"/>
    </row>
    <row r="8978" spans="5:5" x14ac:dyDescent="0.2">
      <c r="E8978" s="112"/>
    </row>
    <row r="8979" spans="5:5" x14ac:dyDescent="0.2">
      <c r="E8979" s="112"/>
    </row>
    <row r="8980" spans="5:5" x14ac:dyDescent="0.2">
      <c r="E8980" s="112"/>
    </row>
    <row r="8981" spans="5:5" x14ac:dyDescent="0.2">
      <c r="E8981" s="112"/>
    </row>
    <row r="8982" spans="5:5" x14ac:dyDescent="0.2">
      <c r="E8982" s="112"/>
    </row>
    <row r="8983" spans="5:5" x14ac:dyDescent="0.2">
      <c r="E8983" s="112"/>
    </row>
    <row r="8984" spans="5:5" x14ac:dyDescent="0.2">
      <c r="E8984" s="112"/>
    </row>
    <row r="8985" spans="5:5" x14ac:dyDescent="0.2">
      <c r="E8985" s="112"/>
    </row>
    <row r="8986" spans="5:5" x14ac:dyDescent="0.2">
      <c r="E8986" s="112"/>
    </row>
    <row r="8987" spans="5:5" x14ac:dyDescent="0.2">
      <c r="E8987" s="112"/>
    </row>
    <row r="8988" spans="5:5" x14ac:dyDescent="0.2">
      <c r="E8988" s="112"/>
    </row>
    <row r="8989" spans="5:5" x14ac:dyDescent="0.2">
      <c r="E8989" s="112"/>
    </row>
    <row r="8990" spans="5:5" x14ac:dyDescent="0.2">
      <c r="E8990" s="112"/>
    </row>
    <row r="8991" spans="5:5" x14ac:dyDescent="0.2">
      <c r="E8991" s="112"/>
    </row>
    <row r="8992" spans="5:5" x14ac:dyDescent="0.2">
      <c r="E8992" s="112"/>
    </row>
    <row r="8993" spans="5:5" x14ac:dyDescent="0.2">
      <c r="E8993" s="112"/>
    </row>
    <row r="8994" spans="5:5" x14ac:dyDescent="0.2">
      <c r="E8994" s="112"/>
    </row>
    <row r="8995" spans="5:5" x14ac:dyDescent="0.2">
      <c r="E8995" s="112"/>
    </row>
    <row r="8996" spans="5:5" x14ac:dyDescent="0.2">
      <c r="E8996" s="112"/>
    </row>
    <row r="8997" spans="5:5" x14ac:dyDescent="0.2">
      <c r="E8997" s="112"/>
    </row>
    <row r="8998" spans="5:5" x14ac:dyDescent="0.2">
      <c r="E8998" s="112"/>
    </row>
    <row r="8999" spans="5:5" x14ac:dyDescent="0.2">
      <c r="E8999" s="112"/>
    </row>
    <row r="9000" spans="5:5" x14ac:dyDescent="0.2">
      <c r="E9000" s="112"/>
    </row>
    <row r="9001" spans="5:5" x14ac:dyDescent="0.2">
      <c r="E9001" s="112"/>
    </row>
    <row r="9002" spans="5:5" x14ac:dyDescent="0.2">
      <c r="E9002" s="112"/>
    </row>
    <row r="9003" spans="5:5" x14ac:dyDescent="0.2">
      <c r="E9003" s="112"/>
    </row>
    <row r="9004" spans="5:5" x14ac:dyDescent="0.2">
      <c r="E9004" s="112"/>
    </row>
    <row r="9005" spans="5:5" x14ac:dyDescent="0.2">
      <c r="E9005" s="112"/>
    </row>
    <row r="9006" spans="5:5" x14ac:dyDescent="0.2">
      <c r="E9006" s="112"/>
    </row>
    <row r="9007" spans="5:5" x14ac:dyDescent="0.2">
      <c r="E9007" s="112"/>
    </row>
    <row r="9008" spans="5:5" x14ac:dyDescent="0.2">
      <c r="E9008" s="112"/>
    </row>
    <row r="9009" spans="5:5" x14ac:dyDescent="0.2">
      <c r="E9009" s="112"/>
    </row>
    <row r="9010" spans="5:5" x14ac:dyDescent="0.2">
      <c r="E9010" s="112"/>
    </row>
    <row r="9011" spans="5:5" x14ac:dyDescent="0.2">
      <c r="E9011" s="112"/>
    </row>
    <row r="9012" spans="5:5" x14ac:dyDescent="0.2">
      <c r="E9012" s="112"/>
    </row>
    <row r="9013" spans="5:5" x14ac:dyDescent="0.2">
      <c r="E9013" s="112"/>
    </row>
    <row r="9014" spans="5:5" x14ac:dyDescent="0.2">
      <c r="E9014" s="112"/>
    </row>
    <row r="9015" spans="5:5" x14ac:dyDescent="0.2">
      <c r="E9015" s="112"/>
    </row>
    <row r="9016" spans="5:5" x14ac:dyDescent="0.2">
      <c r="E9016" s="112"/>
    </row>
    <row r="9017" spans="5:5" x14ac:dyDescent="0.2">
      <c r="E9017" s="112"/>
    </row>
    <row r="9018" spans="5:5" x14ac:dyDescent="0.2">
      <c r="E9018" s="112"/>
    </row>
    <row r="9019" spans="5:5" x14ac:dyDescent="0.2">
      <c r="E9019" s="112"/>
    </row>
    <row r="9020" spans="5:5" x14ac:dyDescent="0.2">
      <c r="E9020" s="112"/>
    </row>
    <row r="9021" spans="5:5" x14ac:dyDescent="0.2">
      <c r="E9021" s="112"/>
    </row>
    <row r="9022" spans="5:5" x14ac:dyDescent="0.2">
      <c r="E9022" s="112"/>
    </row>
    <row r="9023" spans="5:5" x14ac:dyDescent="0.2">
      <c r="E9023" s="112"/>
    </row>
    <row r="9024" spans="5:5" x14ac:dyDescent="0.2">
      <c r="E9024" s="112"/>
    </row>
    <row r="9025" spans="5:5" x14ac:dyDescent="0.2">
      <c r="E9025" s="112"/>
    </row>
    <row r="9026" spans="5:5" x14ac:dyDescent="0.2">
      <c r="E9026" s="112"/>
    </row>
    <row r="9027" spans="5:5" x14ac:dyDescent="0.2">
      <c r="E9027" s="112"/>
    </row>
    <row r="9028" spans="5:5" x14ac:dyDescent="0.2">
      <c r="E9028" s="112"/>
    </row>
    <row r="9029" spans="5:5" x14ac:dyDescent="0.2">
      <c r="E9029" s="112"/>
    </row>
    <row r="9030" spans="5:5" x14ac:dyDescent="0.2">
      <c r="E9030" s="112"/>
    </row>
    <row r="9031" spans="5:5" x14ac:dyDescent="0.2">
      <c r="E9031" s="112"/>
    </row>
    <row r="9032" spans="5:5" x14ac:dyDescent="0.2">
      <c r="E9032" s="112"/>
    </row>
    <row r="9033" spans="5:5" x14ac:dyDescent="0.2">
      <c r="E9033" s="112"/>
    </row>
    <row r="9034" spans="5:5" x14ac:dyDescent="0.2">
      <c r="E9034" s="112"/>
    </row>
    <row r="9035" spans="5:5" x14ac:dyDescent="0.2">
      <c r="E9035" s="112"/>
    </row>
    <row r="9036" spans="5:5" x14ac:dyDescent="0.2">
      <c r="E9036" s="112"/>
    </row>
    <row r="9037" spans="5:5" x14ac:dyDescent="0.2">
      <c r="E9037" s="112"/>
    </row>
    <row r="9038" spans="5:5" x14ac:dyDescent="0.2">
      <c r="E9038" s="112"/>
    </row>
    <row r="9039" spans="5:5" x14ac:dyDescent="0.2">
      <c r="E9039" s="112"/>
    </row>
    <row r="9040" spans="5:5" x14ac:dyDescent="0.2">
      <c r="E9040" s="112"/>
    </row>
    <row r="9041" spans="5:5" x14ac:dyDescent="0.2">
      <c r="E9041" s="112"/>
    </row>
    <row r="9042" spans="5:5" x14ac:dyDescent="0.2">
      <c r="E9042" s="112"/>
    </row>
    <row r="9043" spans="5:5" x14ac:dyDescent="0.2">
      <c r="E9043" s="112"/>
    </row>
    <row r="9044" spans="5:5" x14ac:dyDescent="0.2">
      <c r="E9044" s="112"/>
    </row>
    <row r="9045" spans="5:5" x14ac:dyDescent="0.2">
      <c r="E9045" s="115"/>
    </row>
    <row r="1046227" spans="5:5" x14ac:dyDescent="0.2">
      <c r="E1046227" s="94"/>
    </row>
  </sheetData>
  <sheetProtection formatCells="0" formatColumns="0" formatRows="0" insertColumns="0" insertRows="0" insertHyperlinks="0" deleteColumns="0" deleteRows="0" sort="0" autoFilter="0" pivotTables="0"/>
  <autoFilter ref="A7:S8080" xr:uid="{00000000-0009-0000-0000-000000000000}">
    <sortState ref="A9:S3255">
      <sortCondition ref="C7:C8080"/>
    </sortState>
  </autoFilter>
  <sortState ref="A8:U7398">
    <sortCondition ref="J8:J7398"/>
  </sortState>
  <mergeCells count="3">
    <mergeCell ref="A1:S1"/>
    <mergeCell ref="A3:D4"/>
    <mergeCell ref="L4:M4"/>
  </mergeCells>
  <conditionalFormatting sqref="G1:G2223 G2225 G2228:G62930">
    <cfRule type="cellIs" dxfId="871" priority="18342" stopIfTrue="1" operator="equal">
      <formula>"ST"</formula>
    </cfRule>
    <cfRule type="cellIs" dxfId="870" priority="18343" stopIfTrue="1" operator="equal">
      <formula>ST</formula>
    </cfRule>
  </conditionalFormatting>
  <conditionalFormatting sqref="M8:M2223 D1:D2223 B8:B2223 B2225 D2225 M2225 B2228:B8080 D2228:D62930 M2228:M8080">
    <cfRule type="cellIs" dxfId="869" priority="18341" stopIfTrue="1" operator="equal">
      <formula>"Pendent obrir OF"</formula>
    </cfRule>
  </conditionalFormatting>
  <conditionalFormatting sqref="E1:E29 E31:E43 E252:E254 E313 E366 E631 E56:E243 E247:E250 E257:E306 E836:E843 E847 E637:E690 E850:E894 E696:E711 E717:E738 E744:E766 E804:E829 E900:E921 E927:E964 E988:E999 E1005:E1019 E1053:E1060 E1094:E1102 E1155:E1160 E1167:E1171 E1178:E1189 E1196:E1228 E1237:E1245 E1234 E1252:E1271 E1278:E1368 E316:E361 E372:E618 E1382:E1491 E1637 E8081:E62930 E1639:E2006 E772:E798 E970:E982 E1003 E1025:E1047 E1065:E1074 E1080:E1088 E1499:E1631 E2019:E2223 E2225 E2228:E6715">
    <cfRule type="cellIs" dxfId="868" priority="18340" stopIfTrue="1" operator="equal">
      <formula>"Pte. Asignar"</formula>
    </cfRule>
  </conditionalFormatting>
  <conditionalFormatting sqref="E8:E29 E31:E43 E252:E254 E313 E366 E631 E56:E243 E247:E250 E257:E306 E836:E843 E847 E637:E690 E850:E894 E696:E711 E717:E738 E744:E766 E804:E829 E900:E921 E927:E964 E988:E999 E1005:E1019 E1053:E1060 E1094:E1102 E1155:E1160 E1167:E1171 E1178:E1189 E1196:E1228 E1237:E1245 E1234 E1252:E1271 E1278:E1368 E316:E361 E372:E618 E1382:E1491 E1637 E1639:E2006 E772:E798 E970:E982 E1003 E1025:E1047 E1065:E1074 E1080:E1088 E1499:E1631 E2019:E2223 E2225 E2228:E6715">
    <cfRule type="cellIs" dxfId="867" priority="18339" stopIfTrue="1" operator="equal">
      <formula>"C-001"</formula>
    </cfRule>
  </conditionalFormatting>
  <conditionalFormatting sqref="E8:E29 E31:E43 E252:E254 E313 E366 E631 E56:E243 E247:E250 E257:E306 E836:E843 E847 E637:E690 E850:E894 E696:E711 E717:E738 E744:E766 E804:E829 E900:E921 E927:E964 E988:E999 E1005:E1019 E1053:E1060 E1094:E1102 E1155:E1160 E1167:E1171 E1178:E1189 E1196:E1228 E1237:E1245 E1234 E1252:E1271 E1278:E1368 E316:E361 E372:E618 E1382:E1491 E1637 E1639:E2006 E772:E798 E970:E982 E1003 E1025:E1047 E1065:E1074 E1080:E1088 E1499:E1631 E2019:E2223 E2225 E2228:E6715">
    <cfRule type="cellIs" dxfId="866" priority="17109" operator="equal">
      <formula>"C-003"</formula>
    </cfRule>
  </conditionalFormatting>
  <conditionalFormatting sqref="E1046227:E1048576">
    <cfRule type="cellIs" dxfId="865" priority="16678" stopIfTrue="1" operator="equal">
      <formula>"Pte. Asignar"</formula>
    </cfRule>
  </conditionalFormatting>
  <conditionalFormatting sqref="E1046227:E1048576">
    <cfRule type="cellIs" dxfId="864" priority="16677" stopIfTrue="1" operator="equal">
      <formula>"C-001"</formula>
    </cfRule>
  </conditionalFormatting>
  <conditionalFormatting sqref="E1046227:E1048576">
    <cfRule type="cellIs" dxfId="863" priority="16676" operator="equal">
      <formula>"C-003"</formula>
    </cfRule>
  </conditionalFormatting>
  <conditionalFormatting sqref="E30">
    <cfRule type="cellIs" dxfId="862" priority="15597" stopIfTrue="1" operator="equal">
      <formula>"Pte. Asignar"</formula>
    </cfRule>
  </conditionalFormatting>
  <conditionalFormatting sqref="E30">
    <cfRule type="cellIs" dxfId="861" priority="15596" stopIfTrue="1" operator="equal">
      <formula>"C-001"</formula>
    </cfRule>
  </conditionalFormatting>
  <conditionalFormatting sqref="E30">
    <cfRule type="cellIs" dxfId="860" priority="15595" operator="equal">
      <formula>"C-003"</formula>
    </cfRule>
  </conditionalFormatting>
  <conditionalFormatting sqref="E52:E55 E44:E49">
    <cfRule type="cellIs" dxfId="859" priority="2803" stopIfTrue="1" operator="equal">
      <formula>"Pte. Asignar"</formula>
    </cfRule>
  </conditionalFormatting>
  <conditionalFormatting sqref="E52:E55 E44:E49">
    <cfRule type="cellIs" dxfId="858" priority="2802" stopIfTrue="1" operator="equal">
      <formula>"C-001"</formula>
    </cfRule>
  </conditionalFormatting>
  <conditionalFormatting sqref="E53:E55 E44:E49">
    <cfRule type="cellIs" dxfId="857" priority="2801" operator="equal">
      <formula>"C-003"</formula>
    </cfRule>
  </conditionalFormatting>
  <conditionalFormatting sqref="E50">
    <cfRule type="cellIs" dxfId="856" priority="2800" stopIfTrue="1" operator="equal">
      <formula>"Pte. Asignar"</formula>
    </cfRule>
  </conditionalFormatting>
  <conditionalFormatting sqref="E50">
    <cfRule type="cellIs" dxfId="855" priority="2799" stopIfTrue="1" operator="equal">
      <formula>"C-001"</formula>
    </cfRule>
  </conditionalFormatting>
  <conditionalFormatting sqref="E50">
    <cfRule type="cellIs" dxfId="854" priority="2798" operator="equal">
      <formula>"C-003"</formula>
    </cfRule>
  </conditionalFormatting>
  <conditionalFormatting sqref="E51">
    <cfRule type="cellIs" dxfId="853" priority="2797" stopIfTrue="1" operator="equal">
      <formula>"Pte. Asignar"</formula>
    </cfRule>
  </conditionalFormatting>
  <conditionalFormatting sqref="E51">
    <cfRule type="cellIs" dxfId="852" priority="2796" stopIfTrue="1" operator="equal">
      <formula>"C-001"</formula>
    </cfRule>
  </conditionalFormatting>
  <conditionalFormatting sqref="E51">
    <cfRule type="cellIs" dxfId="851" priority="2795" operator="equal">
      <formula>"C-003"</formula>
    </cfRule>
  </conditionalFormatting>
  <conditionalFormatting sqref="E52">
    <cfRule type="cellIs" dxfId="850" priority="2794" operator="equal">
      <formula>"C-003"</formula>
    </cfRule>
  </conditionalFormatting>
  <conditionalFormatting sqref="E54">
    <cfRule type="cellIs" dxfId="849" priority="2793" operator="equal">
      <formula>"C-003"</formula>
    </cfRule>
  </conditionalFormatting>
  <conditionalFormatting sqref="E6716:E8080">
    <cfRule type="cellIs" dxfId="848" priority="2770" stopIfTrue="1" operator="equal">
      <formula>"Pte. Asignar"</formula>
    </cfRule>
  </conditionalFormatting>
  <conditionalFormatting sqref="E6716:E8080">
    <cfRule type="cellIs" dxfId="847" priority="2769" stopIfTrue="1" operator="equal">
      <formula>"C-001"</formula>
    </cfRule>
  </conditionalFormatting>
  <conditionalFormatting sqref="E6716:E8080">
    <cfRule type="cellIs" dxfId="846" priority="2768" operator="equal">
      <formula>"C-003"</formula>
    </cfRule>
  </conditionalFormatting>
  <conditionalFormatting sqref="E240">
    <cfRule type="cellIs" dxfId="845" priority="2739" stopIfTrue="1" operator="equal">
      <formula>"Pte. Asignar"</formula>
    </cfRule>
  </conditionalFormatting>
  <conditionalFormatting sqref="E240">
    <cfRule type="cellIs" dxfId="844" priority="2738" stopIfTrue="1" operator="equal">
      <formula>"C-001"</formula>
    </cfRule>
  </conditionalFormatting>
  <conditionalFormatting sqref="E240">
    <cfRule type="cellIs" dxfId="843" priority="2737" operator="equal">
      <formula>"C-003"</formula>
    </cfRule>
  </conditionalFormatting>
  <conditionalFormatting sqref="E241">
    <cfRule type="cellIs" dxfId="842" priority="2728" stopIfTrue="1" operator="equal">
      <formula>"Pte. Asignar"</formula>
    </cfRule>
  </conditionalFormatting>
  <conditionalFormatting sqref="E241">
    <cfRule type="cellIs" dxfId="841" priority="2727" stopIfTrue="1" operator="equal">
      <formula>"C-001"</formula>
    </cfRule>
  </conditionalFormatting>
  <conditionalFormatting sqref="E241">
    <cfRule type="cellIs" dxfId="840" priority="2726" operator="equal">
      <formula>"C-003"</formula>
    </cfRule>
  </conditionalFormatting>
  <conditionalFormatting sqref="E242">
    <cfRule type="cellIs" dxfId="839" priority="2717" stopIfTrue="1" operator="equal">
      <formula>"Pte. Asignar"</formula>
    </cfRule>
  </conditionalFormatting>
  <conditionalFormatting sqref="E242">
    <cfRule type="cellIs" dxfId="838" priority="2716" stopIfTrue="1" operator="equal">
      <formula>"C-001"</formula>
    </cfRule>
  </conditionalFormatting>
  <conditionalFormatting sqref="E242">
    <cfRule type="cellIs" dxfId="837" priority="2715" operator="equal">
      <formula>"C-003"</formula>
    </cfRule>
  </conditionalFormatting>
  <conditionalFormatting sqref="E243">
    <cfRule type="cellIs" dxfId="836" priority="2706" stopIfTrue="1" operator="equal">
      <formula>"Pte. Asignar"</formula>
    </cfRule>
  </conditionalFormatting>
  <conditionalFormatting sqref="E243">
    <cfRule type="cellIs" dxfId="835" priority="2705" stopIfTrue="1" operator="equal">
      <formula>"C-001"</formula>
    </cfRule>
  </conditionalFormatting>
  <conditionalFormatting sqref="E243">
    <cfRule type="cellIs" dxfId="834" priority="2704" operator="equal">
      <formula>"C-003"</formula>
    </cfRule>
  </conditionalFormatting>
  <conditionalFormatting sqref="E244">
    <cfRule type="cellIs" dxfId="833" priority="2695" stopIfTrue="1" operator="equal">
      <formula>"Pte. Asignar"</formula>
    </cfRule>
  </conditionalFormatting>
  <conditionalFormatting sqref="E244">
    <cfRule type="cellIs" dxfId="832" priority="2694" stopIfTrue="1" operator="equal">
      <formula>"C-001"</formula>
    </cfRule>
  </conditionalFormatting>
  <conditionalFormatting sqref="E244">
    <cfRule type="cellIs" dxfId="831" priority="2693" operator="equal">
      <formula>"C-003"</formula>
    </cfRule>
  </conditionalFormatting>
  <conditionalFormatting sqref="E245">
    <cfRule type="cellIs" dxfId="830" priority="2662" stopIfTrue="1" operator="equal">
      <formula>"Pte. Asignar"</formula>
    </cfRule>
  </conditionalFormatting>
  <conditionalFormatting sqref="E245">
    <cfRule type="cellIs" dxfId="829" priority="2661" stopIfTrue="1" operator="equal">
      <formula>"C-001"</formula>
    </cfRule>
  </conditionalFormatting>
  <conditionalFormatting sqref="E245">
    <cfRule type="cellIs" dxfId="828" priority="2660" operator="equal">
      <formula>"C-003"</formula>
    </cfRule>
  </conditionalFormatting>
  <conditionalFormatting sqref="E244">
    <cfRule type="cellIs" dxfId="827" priority="2644" stopIfTrue="1" operator="equal">
      <formula>"Pte. Asignar"</formula>
    </cfRule>
  </conditionalFormatting>
  <conditionalFormatting sqref="E244">
    <cfRule type="cellIs" dxfId="826" priority="2643" stopIfTrue="1" operator="equal">
      <formula>"C-001"</formula>
    </cfRule>
  </conditionalFormatting>
  <conditionalFormatting sqref="E244">
    <cfRule type="cellIs" dxfId="825" priority="2642" operator="equal">
      <formula>"C-003"</formula>
    </cfRule>
  </conditionalFormatting>
  <conditionalFormatting sqref="E245">
    <cfRule type="cellIs" dxfId="824" priority="2633" stopIfTrue="1" operator="equal">
      <formula>"Pte. Asignar"</formula>
    </cfRule>
  </conditionalFormatting>
  <conditionalFormatting sqref="E245">
    <cfRule type="cellIs" dxfId="823" priority="2632" stopIfTrue="1" operator="equal">
      <formula>"C-001"</formula>
    </cfRule>
  </conditionalFormatting>
  <conditionalFormatting sqref="E245">
    <cfRule type="cellIs" dxfId="822" priority="2631" operator="equal">
      <formula>"C-003"</formula>
    </cfRule>
  </conditionalFormatting>
  <conditionalFormatting sqref="E247">
    <cfRule type="cellIs" dxfId="821" priority="2611" stopIfTrue="1" operator="equal">
      <formula>"Pte. Asignar"</formula>
    </cfRule>
  </conditionalFormatting>
  <conditionalFormatting sqref="E247">
    <cfRule type="cellIs" dxfId="820" priority="2610" stopIfTrue="1" operator="equal">
      <formula>"C-001"</formula>
    </cfRule>
  </conditionalFormatting>
  <conditionalFormatting sqref="E247">
    <cfRule type="cellIs" dxfId="819" priority="2609" operator="equal">
      <formula>"C-003"</formula>
    </cfRule>
  </conditionalFormatting>
  <conditionalFormatting sqref="E248">
    <cfRule type="cellIs" dxfId="818" priority="2600" stopIfTrue="1" operator="equal">
      <formula>"Pte. Asignar"</formula>
    </cfRule>
  </conditionalFormatting>
  <conditionalFormatting sqref="E248">
    <cfRule type="cellIs" dxfId="817" priority="2599" stopIfTrue="1" operator="equal">
      <formula>"C-001"</formula>
    </cfRule>
  </conditionalFormatting>
  <conditionalFormatting sqref="E248">
    <cfRule type="cellIs" dxfId="816" priority="2598" operator="equal">
      <formula>"C-003"</formula>
    </cfRule>
  </conditionalFormatting>
  <conditionalFormatting sqref="E249">
    <cfRule type="cellIs" dxfId="815" priority="2589" stopIfTrue="1" operator="equal">
      <formula>"Pte. Asignar"</formula>
    </cfRule>
  </conditionalFormatting>
  <conditionalFormatting sqref="E249">
    <cfRule type="cellIs" dxfId="814" priority="2588" stopIfTrue="1" operator="equal">
      <formula>"C-001"</formula>
    </cfRule>
  </conditionalFormatting>
  <conditionalFormatting sqref="E249">
    <cfRule type="cellIs" dxfId="813" priority="2587" operator="equal">
      <formula>"C-003"</formula>
    </cfRule>
  </conditionalFormatting>
  <conditionalFormatting sqref="E250">
    <cfRule type="cellIs" dxfId="812" priority="2580" stopIfTrue="1" operator="equal">
      <formula>"Pte. Asignar"</formula>
    </cfRule>
  </conditionalFormatting>
  <conditionalFormatting sqref="E250">
    <cfRule type="cellIs" dxfId="811" priority="2579" stopIfTrue="1" operator="equal">
      <formula>"C-001"</formula>
    </cfRule>
  </conditionalFormatting>
  <conditionalFormatting sqref="E250">
    <cfRule type="cellIs" dxfId="810" priority="2578" operator="equal">
      <formula>"C-003"</formula>
    </cfRule>
  </conditionalFormatting>
  <conditionalFormatting sqref="E247">
    <cfRule type="cellIs" dxfId="809" priority="2573" stopIfTrue="1" operator="equal">
      <formula>"Pte. Asignar"</formula>
    </cfRule>
  </conditionalFormatting>
  <conditionalFormatting sqref="E247">
    <cfRule type="cellIs" dxfId="808" priority="2572" stopIfTrue="1" operator="equal">
      <formula>"C-001"</formula>
    </cfRule>
  </conditionalFormatting>
  <conditionalFormatting sqref="E247">
    <cfRule type="cellIs" dxfId="807" priority="2571" operator="equal">
      <formula>"C-003"</formula>
    </cfRule>
  </conditionalFormatting>
  <conditionalFormatting sqref="E247">
    <cfRule type="cellIs" dxfId="806" priority="2564" stopIfTrue="1" operator="equal">
      <formula>"Pte. Asignar"</formula>
    </cfRule>
  </conditionalFormatting>
  <conditionalFormatting sqref="E247">
    <cfRule type="cellIs" dxfId="805" priority="2563" stopIfTrue="1" operator="equal">
      <formula>"C-001"</formula>
    </cfRule>
  </conditionalFormatting>
  <conditionalFormatting sqref="E247">
    <cfRule type="cellIs" dxfId="804" priority="2562" operator="equal">
      <formula>"C-003"</formula>
    </cfRule>
  </conditionalFormatting>
  <conditionalFormatting sqref="E248">
    <cfRule type="cellIs" dxfId="803" priority="2553" stopIfTrue="1" operator="equal">
      <formula>"Pte. Asignar"</formula>
    </cfRule>
  </conditionalFormatting>
  <conditionalFormatting sqref="E248">
    <cfRule type="cellIs" dxfId="802" priority="2552" stopIfTrue="1" operator="equal">
      <formula>"C-001"</formula>
    </cfRule>
  </conditionalFormatting>
  <conditionalFormatting sqref="E248">
    <cfRule type="cellIs" dxfId="801" priority="2551" operator="equal">
      <formula>"C-003"</formula>
    </cfRule>
  </conditionalFormatting>
  <conditionalFormatting sqref="E249">
    <cfRule type="cellIs" dxfId="800" priority="2542" stopIfTrue="1" operator="equal">
      <formula>"Pte. Asignar"</formula>
    </cfRule>
  </conditionalFormatting>
  <conditionalFormatting sqref="E249">
    <cfRule type="cellIs" dxfId="799" priority="2541" stopIfTrue="1" operator="equal">
      <formula>"C-001"</formula>
    </cfRule>
  </conditionalFormatting>
  <conditionalFormatting sqref="E249">
    <cfRule type="cellIs" dxfId="798" priority="2540" operator="equal">
      <formula>"C-003"</formula>
    </cfRule>
  </conditionalFormatting>
  <conditionalFormatting sqref="E250">
    <cfRule type="cellIs" dxfId="797" priority="2531" stopIfTrue="1" operator="equal">
      <formula>"Pte. Asignar"</formula>
    </cfRule>
  </conditionalFormatting>
  <conditionalFormatting sqref="E250">
    <cfRule type="cellIs" dxfId="796" priority="2530" stopIfTrue="1" operator="equal">
      <formula>"C-001"</formula>
    </cfRule>
  </conditionalFormatting>
  <conditionalFormatting sqref="E250">
    <cfRule type="cellIs" dxfId="795" priority="2529" operator="equal">
      <formula>"C-003"</formula>
    </cfRule>
  </conditionalFormatting>
  <conditionalFormatting sqref="E246">
    <cfRule type="cellIs" dxfId="794" priority="2513" stopIfTrue="1" operator="equal">
      <formula>"Pte. Asignar"</formula>
    </cfRule>
  </conditionalFormatting>
  <conditionalFormatting sqref="E246">
    <cfRule type="cellIs" dxfId="793" priority="2512" stopIfTrue="1" operator="equal">
      <formula>"C-001"</formula>
    </cfRule>
  </conditionalFormatting>
  <conditionalFormatting sqref="E246">
    <cfRule type="cellIs" dxfId="792" priority="2511" operator="equal">
      <formula>"C-003"</formula>
    </cfRule>
  </conditionalFormatting>
  <conditionalFormatting sqref="E252">
    <cfRule type="cellIs" dxfId="791" priority="2504" stopIfTrue="1" operator="equal">
      <formula>"Pte. Asignar"</formula>
    </cfRule>
  </conditionalFormatting>
  <conditionalFormatting sqref="E252">
    <cfRule type="cellIs" dxfId="790" priority="2503" stopIfTrue="1" operator="equal">
      <formula>"C-001"</formula>
    </cfRule>
  </conditionalFormatting>
  <conditionalFormatting sqref="E252">
    <cfRule type="cellIs" dxfId="789" priority="2502" operator="equal">
      <formula>"C-003"</formula>
    </cfRule>
  </conditionalFormatting>
  <conditionalFormatting sqref="E251">
    <cfRule type="cellIs" dxfId="788" priority="2495" stopIfTrue="1" operator="equal">
      <formula>"Pte. Asignar"</formula>
    </cfRule>
  </conditionalFormatting>
  <conditionalFormatting sqref="E251">
    <cfRule type="cellIs" dxfId="787" priority="2494" stopIfTrue="1" operator="equal">
      <formula>"C-001"</formula>
    </cfRule>
  </conditionalFormatting>
  <conditionalFormatting sqref="E251">
    <cfRule type="cellIs" dxfId="786" priority="2493" operator="equal">
      <formula>"C-003"</formula>
    </cfRule>
  </conditionalFormatting>
  <conditionalFormatting sqref="E255">
    <cfRule type="cellIs" dxfId="785" priority="2484" stopIfTrue="1" operator="equal">
      <formula>"Pte. Asignar"</formula>
    </cfRule>
  </conditionalFormatting>
  <conditionalFormatting sqref="E255">
    <cfRule type="cellIs" dxfId="784" priority="2483" stopIfTrue="1" operator="equal">
      <formula>"C-001"</formula>
    </cfRule>
  </conditionalFormatting>
  <conditionalFormatting sqref="E255">
    <cfRule type="cellIs" dxfId="783" priority="2482" operator="equal">
      <formula>"C-003"</formula>
    </cfRule>
  </conditionalFormatting>
  <conditionalFormatting sqref="E256">
    <cfRule type="cellIs" dxfId="782" priority="2473" stopIfTrue="1" operator="equal">
      <formula>"Pte. Asignar"</formula>
    </cfRule>
  </conditionalFormatting>
  <conditionalFormatting sqref="E256">
    <cfRule type="cellIs" dxfId="781" priority="2472" stopIfTrue="1" operator="equal">
      <formula>"C-001"</formula>
    </cfRule>
  </conditionalFormatting>
  <conditionalFormatting sqref="E256">
    <cfRule type="cellIs" dxfId="780" priority="2471" operator="equal">
      <formula>"C-003"</formula>
    </cfRule>
  </conditionalFormatting>
  <conditionalFormatting sqref="E256">
    <cfRule type="cellIs" dxfId="779" priority="2464" stopIfTrue="1" operator="equal">
      <formula>"Pte. Asignar"</formula>
    </cfRule>
  </conditionalFormatting>
  <conditionalFormatting sqref="E256">
    <cfRule type="cellIs" dxfId="778" priority="2463" stopIfTrue="1" operator="equal">
      <formula>"C-001"</formula>
    </cfRule>
  </conditionalFormatting>
  <conditionalFormatting sqref="E256">
    <cfRule type="cellIs" dxfId="777" priority="2462" operator="equal">
      <formula>"C-003"</formula>
    </cfRule>
  </conditionalFormatting>
  <conditionalFormatting sqref="E307">
    <cfRule type="cellIs" dxfId="776" priority="2455" stopIfTrue="1" operator="equal">
      <formula>"Pte. Asignar"</formula>
    </cfRule>
  </conditionalFormatting>
  <conditionalFormatting sqref="E307">
    <cfRule type="cellIs" dxfId="775" priority="2454" stopIfTrue="1" operator="equal">
      <formula>"C-001"</formula>
    </cfRule>
  </conditionalFormatting>
  <conditionalFormatting sqref="E307">
    <cfRule type="cellIs" dxfId="774" priority="2453" operator="equal">
      <formula>"C-003"</formula>
    </cfRule>
  </conditionalFormatting>
  <conditionalFormatting sqref="E308">
    <cfRule type="cellIs" dxfId="773" priority="2444" stopIfTrue="1" operator="equal">
      <formula>"Pte. Asignar"</formula>
    </cfRule>
  </conditionalFormatting>
  <conditionalFormatting sqref="E308">
    <cfRule type="cellIs" dxfId="772" priority="2443" stopIfTrue="1" operator="equal">
      <formula>"C-001"</formula>
    </cfRule>
  </conditionalFormatting>
  <conditionalFormatting sqref="E308">
    <cfRule type="cellIs" dxfId="771" priority="2442" operator="equal">
      <formula>"C-003"</formula>
    </cfRule>
  </conditionalFormatting>
  <conditionalFormatting sqref="E308">
    <cfRule type="cellIs" dxfId="770" priority="2433" stopIfTrue="1" operator="equal">
      <formula>"Pte. Asignar"</formula>
    </cfRule>
  </conditionalFormatting>
  <conditionalFormatting sqref="E308">
    <cfRule type="cellIs" dxfId="769" priority="2432" stopIfTrue="1" operator="equal">
      <formula>"C-001"</formula>
    </cfRule>
  </conditionalFormatting>
  <conditionalFormatting sqref="E308">
    <cfRule type="cellIs" dxfId="768" priority="2431" operator="equal">
      <formula>"C-003"</formula>
    </cfRule>
  </conditionalFormatting>
  <conditionalFormatting sqref="E309:E313">
    <cfRule type="cellIs" dxfId="767" priority="2414" stopIfTrue="1" operator="equal">
      <formula>"Pte. Asignar"</formula>
    </cfRule>
  </conditionalFormatting>
  <conditionalFormatting sqref="E309:E313">
    <cfRule type="cellIs" dxfId="766" priority="2413" stopIfTrue="1" operator="equal">
      <formula>"C-001"</formula>
    </cfRule>
  </conditionalFormatting>
  <conditionalFormatting sqref="E309:E313">
    <cfRule type="cellIs" dxfId="765" priority="2412" operator="equal">
      <formula>"C-003"</formula>
    </cfRule>
  </conditionalFormatting>
  <conditionalFormatting sqref="E309:E313">
    <cfRule type="cellIs" dxfId="764" priority="2403" stopIfTrue="1" operator="equal">
      <formula>"Pte. Asignar"</formula>
    </cfRule>
  </conditionalFormatting>
  <conditionalFormatting sqref="E309:E313">
    <cfRule type="cellIs" dxfId="763" priority="2402" stopIfTrue="1" operator="equal">
      <formula>"C-001"</formula>
    </cfRule>
  </conditionalFormatting>
  <conditionalFormatting sqref="E309:E313">
    <cfRule type="cellIs" dxfId="762" priority="2401" operator="equal">
      <formula>"C-003"</formula>
    </cfRule>
  </conditionalFormatting>
  <conditionalFormatting sqref="E315">
    <cfRule type="cellIs" dxfId="761" priority="2392" stopIfTrue="1" operator="equal">
      <formula>"Pte. Asignar"</formula>
    </cfRule>
  </conditionalFormatting>
  <conditionalFormatting sqref="E315">
    <cfRule type="cellIs" dxfId="760" priority="2391" stopIfTrue="1" operator="equal">
      <formula>"C-001"</formula>
    </cfRule>
  </conditionalFormatting>
  <conditionalFormatting sqref="E315">
    <cfRule type="cellIs" dxfId="759" priority="2390" operator="equal">
      <formula>"C-003"</formula>
    </cfRule>
  </conditionalFormatting>
  <conditionalFormatting sqref="E315">
    <cfRule type="cellIs" dxfId="758" priority="2381" stopIfTrue="1" operator="equal">
      <formula>"Pte. Asignar"</formula>
    </cfRule>
  </conditionalFormatting>
  <conditionalFormatting sqref="E315">
    <cfRule type="cellIs" dxfId="757" priority="2380" stopIfTrue="1" operator="equal">
      <formula>"C-001"</formula>
    </cfRule>
  </conditionalFormatting>
  <conditionalFormatting sqref="E315">
    <cfRule type="cellIs" dxfId="756" priority="2379" operator="equal">
      <formula>"C-003"</formula>
    </cfRule>
  </conditionalFormatting>
  <conditionalFormatting sqref="E314">
    <cfRule type="cellIs" dxfId="755" priority="2372" stopIfTrue="1" operator="equal">
      <formula>"Pte. Asignar"</formula>
    </cfRule>
  </conditionalFormatting>
  <conditionalFormatting sqref="E314">
    <cfRule type="cellIs" dxfId="754" priority="2371" stopIfTrue="1" operator="equal">
      <formula>"C-001"</formula>
    </cfRule>
  </conditionalFormatting>
  <conditionalFormatting sqref="E314">
    <cfRule type="cellIs" dxfId="753" priority="2370" operator="equal">
      <formula>"C-003"</formula>
    </cfRule>
  </conditionalFormatting>
  <conditionalFormatting sqref="E362">
    <cfRule type="cellIs" dxfId="752" priority="2365" stopIfTrue="1" operator="equal">
      <formula>"Pte. Asignar"</formula>
    </cfRule>
  </conditionalFormatting>
  <conditionalFormatting sqref="E362">
    <cfRule type="cellIs" dxfId="751" priority="2364" stopIfTrue="1" operator="equal">
      <formula>"C-001"</formula>
    </cfRule>
  </conditionalFormatting>
  <conditionalFormatting sqref="E362">
    <cfRule type="cellIs" dxfId="750" priority="2363" operator="equal">
      <formula>"C-003"</formula>
    </cfRule>
  </conditionalFormatting>
  <conditionalFormatting sqref="E363">
    <cfRule type="cellIs" dxfId="749" priority="2358" stopIfTrue="1" operator="equal">
      <formula>"Pte. Asignar"</formula>
    </cfRule>
  </conditionalFormatting>
  <conditionalFormatting sqref="E363">
    <cfRule type="cellIs" dxfId="748" priority="2357" stopIfTrue="1" operator="equal">
      <formula>"C-001"</formula>
    </cfRule>
  </conditionalFormatting>
  <conditionalFormatting sqref="E363">
    <cfRule type="cellIs" dxfId="747" priority="2356" operator="equal">
      <formula>"C-003"</formula>
    </cfRule>
  </conditionalFormatting>
  <conditionalFormatting sqref="E363">
    <cfRule type="cellIs" dxfId="746" priority="2351" stopIfTrue="1" operator="equal">
      <formula>"Pte. Asignar"</formula>
    </cfRule>
  </conditionalFormatting>
  <conditionalFormatting sqref="E363">
    <cfRule type="cellIs" dxfId="745" priority="2350" stopIfTrue="1" operator="equal">
      <formula>"C-001"</formula>
    </cfRule>
  </conditionalFormatting>
  <conditionalFormatting sqref="E363">
    <cfRule type="cellIs" dxfId="744" priority="2349" operator="equal">
      <formula>"C-003"</formula>
    </cfRule>
  </conditionalFormatting>
  <conditionalFormatting sqref="E363">
    <cfRule type="cellIs" dxfId="743" priority="2344" stopIfTrue="1" operator="equal">
      <formula>"Pte. Asignar"</formula>
    </cfRule>
  </conditionalFormatting>
  <conditionalFormatting sqref="E363">
    <cfRule type="cellIs" dxfId="742" priority="2343" stopIfTrue="1" operator="equal">
      <formula>"C-001"</formula>
    </cfRule>
  </conditionalFormatting>
  <conditionalFormatting sqref="E363">
    <cfRule type="cellIs" dxfId="741" priority="2342" operator="equal">
      <formula>"C-003"</formula>
    </cfRule>
  </conditionalFormatting>
  <conditionalFormatting sqref="E364">
    <cfRule type="cellIs" dxfId="740" priority="2335" stopIfTrue="1" operator="equal">
      <formula>"Pte. Asignar"</formula>
    </cfRule>
  </conditionalFormatting>
  <conditionalFormatting sqref="E364">
    <cfRule type="cellIs" dxfId="739" priority="2334" stopIfTrue="1" operator="equal">
      <formula>"C-001"</formula>
    </cfRule>
  </conditionalFormatting>
  <conditionalFormatting sqref="E364">
    <cfRule type="cellIs" dxfId="738" priority="2333" operator="equal">
      <formula>"C-003"</formula>
    </cfRule>
  </conditionalFormatting>
  <conditionalFormatting sqref="E364">
    <cfRule type="cellIs" dxfId="737" priority="2324" stopIfTrue="1" operator="equal">
      <formula>"Pte. Asignar"</formula>
    </cfRule>
  </conditionalFormatting>
  <conditionalFormatting sqref="E364">
    <cfRule type="cellIs" dxfId="736" priority="2323" stopIfTrue="1" operator="equal">
      <formula>"C-001"</formula>
    </cfRule>
  </conditionalFormatting>
  <conditionalFormatting sqref="E364">
    <cfRule type="cellIs" dxfId="735" priority="2322" operator="equal">
      <formula>"C-003"</formula>
    </cfRule>
  </conditionalFormatting>
  <conditionalFormatting sqref="E365">
    <cfRule type="cellIs" dxfId="734" priority="2313" stopIfTrue="1" operator="equal">
      <formula>"Pte. Asignar"</formula>
    </cfRule>
  </conditionalFormatting>
  <conditionalFormatting sqref="E365">
    <cfRule type="cellIs" dxfId="733" priority="2312" stopIfTrue="1" operator="equal">
      <formula>"C-001"</formula>
    </cfRule>
  </conditionalFormatting>
  <conditionalFormatting sqref="E365">
    <cfRule type="cellIs" dxfId="732" priority="2311" operator="equal">
      <formula>"C-003"</formula>
    </cfRule>
  </conditionalFormatting>
  <conditionalFormatting sqref="E367">
    <cfRule type="cellIs" dxfId="731" priority="2304" stopIfTrue="1" operator="equal">
      <formula>"Pte. Asignar"</formula>
    </cfRule>
  </conditionalFormatting>
  <conditionalFormatting sqref="E367">
    <cfRule type="cellIs" dxfId="730" priority="2303" stopIfTrue="1" operator="equal">
      <formula>"C-001"</formula>
    </cfRule>
  </conditionalFormatting>
  <conditionalFormatting sqref="E367">
    <cfRule type="cellIs" dxfId="729" priority="2302" operator="equal">
      <formula>"C-003"</formula>
    </cfRule>
  </conditionalFormatting>
  <conditionalFormatting sqref="E367">
    <cfRule type="cellIs" dxfId="728" priority="2297" stopIfTrue="1" operator="equal">
      <formula>"Pte. Asignar"</formula>
    </cfRule>
  </conditionalFormatting>
  <conditionalFormatting sqref="E367">
    <cfRule type="cellIs" dxfId="727" priority="2296" stopIfTrue="1" operator="equal">
      <formula>"C-001"</formula>
    </cfRule>
  </conditionalFormatting>
  <conditionalFormatting sqref="E367">
    <cfRule type="cellIs" dxfId="726" priority="2295" operator="equal">
      <formula>"C-003"</formula>
    </cfRule>
  </conditionalFormatting>
  <conditionalFormatting sqref="E367">
    <cfRule type="cellIs" dxfId="725" priority="2290" stopIfTrue="1" operator="equal">
      <formula>"Pte. Asignar"</formula>
    </cfRule>
  </conditionalFormatting>
  <conditionalFormatting sqref="E367">
    <cfRule type="cellIs" dxfId="724" priority="2289" stopIfTrue="1" operator="equal">
      <formula>"C-001"</formula>
    </cfRule>
  </conditionalFormatting>
  <conditionalFormatting sqref="E367">
    <cfRule type="cellIs" dxfId="723" priority="2288" operator="equal">
      <formula>"C-003"</formula>
    </cfRule>
  </conditionalFormatting>
  <conditionalFormatting sqref="E368">
    <cfRule type="cellIs" dxfId="722" priority="2281" stopIfTrue="1" operator="equal">
      <formula>"Pte. Asignar"</formula>
    </cfRule>
  </conditionalFormatting>
  <conditionalFormatting sqref="E368">
    <cfRule type="cellIs" dxfId="721" priority="2280" stopIfTrue="1" operator="equal">
      <formula>"C-001"</formula>
    </cfRule>
  </conditionalFormatting>
  <conditionalFormatting sqref="E368">
    <cfRule type="cellIs" dxfId="720" priority="2279" operator="equal">
      <formula>"C-003"</formula>
    </cfRule>
  </conditionalFormatting>
  <conditionalFormatting sqref="E368">
    <cfRule type="cellIs" dxfId="719" priority="2270" stopIfTrue="1" operator="equal">
      <formula>"Pte. Asignar"</formula>
    </cfRule>
  </conditionalFormatting>
  <conditionalFormatting sqref="E368">
    <cfRule type="cellIs" dxfId="718" priority="2269" stopIfTrue="1" operator="equal">
      <formula>"C-001"</formula>
    </cfRule>
  </conditionalFormatting>
  <conditionalFormatting sqref="E368">
    <cfRule type="cellIs" dxfId="717" priority="2268" operator="equal">
      <formula>"C-003"</formula>
    </cfRule>
  </conditionalFormatting>
  <conditionalFormatting sqref="E368">
    <cfRule type="cellIs" dxfId="716" priority="2259" stopIfTrue="1" operator="equal">
      <formula>"Pte. Asignar"</formula>
    </cfRule>
  </conditionalFormatting>
  <conditionalFormatting sqref="E368">
    <cfRule type="cellIs" dxfId="715" priority="2258" stopIfTrue="1" operator="equal">
      <formula>"C-001"</formula>
    </cfRule>
  </conditionalFormatting>
  <conditionalFormatting sqref="E368">
    <cfRule type="cellIs" dxfId="714" priority="2257" operator="equal">
      <formula>"C-003"</formula>
    </cfRule>
  </conditionalFormatting>
  <conditionalFormatting sqref="E369">
    <cfRule type="cellIs" dxfId="713" priority="2248" stopIfTrue="1" operator="equal">
      <formula>"Pte. Asignar"</formula>
    </cfRule>
  </conditionalFormatting>
  <conditionalFormatting sqref="E369">
    <cfRule type="cellIs" dxfId="712" priority="2247" stopIfTrue="1" operator="equal">
      <formula>"C-001"</formula>
    </cfRule>
  </conditionalFormatting>
  <conditionalFormatting sqref="E369">
    <cfRule type="cellIs" dxfId="711" priority="2246" operator="equal">
      <formula>"C-003"</formula>
    </cfRule>
  </conditionalFormatting>
  <conditionalFormatting sqref="E369">
    <cfRule type="cellIs" dxfId="710" priority="2237" stopIfTrue="1" operator="equal">
      <formula>"Pte. Asignar"</formula>
    </cfRule>
  </conditionalFormatting>
  <conditionalFormatting sqref="E369">
    <cfRule type="cellIs" dxfId="709" priority="2236" stopIfTrue="1" operator="equal">
      <formula>"C-001"</formula>
    </cfRule>
  </conditionalFormatting>
  <conditionalFormatting sqref="E369">
    <cfRule type="cellIs" dxfId="708" priority="2235" operator="equal">
      <formula>"C-003"</formula>
    </cfRule>
  </conditionalFormatting>
  <conditionalFormatting sqref="E369">
    <cfRule type="cellIs" dxfId="707" priority="2226" stopIfTrue="1" operator="equal">
      <formula>"Pte. Asignar"</formula>
    </cfRule>
  </conditionalFormatting>
  <conditionalFormatting sqref="E369">
    <cfRule type="cellIs" dxfId="706" priority="2225" stopIfTrue="1" operator="equal">
      <formula>"C-001"</formula>
    </cfRule>
  </conditionalFormatting>
  <conditionalFormatting sqref="E369">
    <cfRule type="cellIs" dxfId="705" priority="2224" operator="equal">
      <formula>"C-003"</formula>
    </cfRule>
  </conditionalFormatting>
  <conditionalFormatting sqref="E370">
    <cfRule type="cellIs" dxfId="704" priority="2209" stopIfTrue="1" operator="equal">
      <formula>"Pte. Asignar"</formula>
    </cfRule>
  </conditionalFormatting>
  <conditionalFormatting sqref="E370">
    <cfRule type="cellIs" dxfId="703" priority="2208" stopIfTrue="1" operator="equal">
      <formula>"C-001"</formula>
    </cfRule>
  </conditionalFormatting>
  <conditionalFormatting sqref="E370">
    <cfRule type="cellIs" dxfId="702" priority="2207" operator="equal">
      <formula>"C-003"</formula>
    </cfRule>
  </conditionalFormatting>
  <conditionalFormatting sqref="E370">
    <cfRule type="cellIs" dxfId="701" priority="2202" stopIfTrue="1" operator="equal">
      <formula>"Pte. Asignar"</formula>
    </cfRule>
  </conditionalFormatting>
  <conditionalFormatting sqref="E370">
    <cfRule type="cellIs" dxfId="700" priority="2201" stopIfTrue="1" operator="equal">
      <formula>"C-001"</formula>
    </cfRule>
  </conditionalFormatting>
  <conditionalFormatting sqref="E370">
    <cfRule type="cellIs" dxfId="699" priority="2200" operator="equal">
      <formula>"C-003"</formula>
    </cfRule>
  </conditionalFormatting>
  <conditionalFormatting sqref="E370">
    <cfRule type="cellIs" dxfId="698" priority="2195" stopIfTrue="1" operator="equal">
      <formula>"Pte. Asignar"</formula>
    </cfRule>
  </conditionalFormatting>
  <conditionalFormatting sqref="E370">
    <cfRule type="cellIs" dxfId="697" priority="2194" stopIfTrue="1" operator="equal">
      <formula>"C-001"</formula>
    </cfRule>
  </conditionalFormatting>
  <conditionalFormatting sqref="E370">
    <cfRule type="cellIs" dxfId="696" priority="2193" operator="equal">
      <formula>"C-003"</formula>
    </cfRule>
  </conditionalFormatting>
  <conditionalFormatting sqref="E371">
    <cfRule type="cellIs" dxfId="695" priority="2186" stopIfTrue="1" operator="equal">
      <formula>"Pte. Asignar"</formula>
    </cfRule>
  </conditionalFormatting>
  <conditionalFormatting sqref="E371">
    <cfRule type="cellIs" dxfId="694" priority="2185" stopIfTrue="1" operator="equal">
      <formula>"C-001"</formula>
    </cfRule>
  </conditionalFormatting>
  <conditionalFormatting sqref="E371">
    <cfRule type="cellIs" dxfId="693" priority="2184" operator="equal">
      <formula>"C-003"</formula>
    </cfRule>
  </conditionalFormatting>
  <conditionalFormatting sqref="E371">
    <cfRule type="cellIs" dxfId="692" priority="2175" stopIfTrue="1" operator="equal">
      <formula>"Pte. Asignar"</formula>
    </cfRule>
  </conditionalFormatting>
  <conditionalFormatting sqref="E371">
    <cfRule type="cellIs" dxfId="691" priority="2174" stopIfTrue="1" operator="equal">
      <formula>"C-001"</formula>
    </cfRule>
  </conditionalFormatting>
  <conditionalFormatting sqref="E371">
    <cfRule type="cellIs" dxfId="690" priority="2173" operator="equal">
      <formula>"C-003"</formula>
    </cfRule>
  </conditionalFormatting>
  <conditionalFormatting sqref="E619">
    <cfRule type="cellIs" dxfId="689" priority="2166" stopIfTrue="1" operator="equal">
      <formula>"Pte. Asignar"</formula>
    </cfRule>
  </conditionalFormatting>
  <conditionalFormatting sqref="E619">
    <cfRule type="cellIs" dxfId="688" priority="2165" stopIfTrue="1" operator="equal">
      <formula>"C-001"</formula>
    </cfRule>
  </conditionalFormatting>
  <conditionalFormatting sqref="E619">
    <cfRule type="cellIs" dxfId="687" priority="2164" operator="equal">
      <formula>"C-003"</formula>
    </cfRule>
  </conditionalFormatting>
  <conditionalFormatting sqref="E619">
    <cfRule type="cellIs" dxfId="686" priority="2159" stopIfTrue="1" operator="equal">
      <formula>"Pte. Asignar"</formula>
    </cfRule>
  </conditionalFormatting>
  <conditionalFormatting sqref="E619">
    <cfRule type="cellIs" dxfId="685" priority="2158" stopIfTrue="1" operator="equal">
      <formula>"C-001"</formula>
    </cfRule>
  </conditionalFormatting>
  <conditionalFormatting sqref="E619">
    <cfRule type="cellIs" dxfId="684" priority="2157" operator="equal">
      <formula>"C-003"</formula>
    </cfRule>
  </conditionalFormatting>
  <conditionalFormatting sqref="E619">
    <cfRule type="cellIs" dxfId="683" priority="2152" stopIfTrue="1" operator="equal">
      <formula>"Pte. Asignar"</formula>
    </cfRule>
  </conditionalFormatting>
  <conditionalFormatting sqref="E619">
    <cfRule type="cellIs" dxfId="682" priority="2151" stopIfTrue="1" operator="equal">
      <formula>"C-001"</formula>
    </cfRule>
  </conditionalFormatting>
  <conditionalFormatting sqref="E619">
    <cfRule type="cellIs" dxfId="681" priority="2150" operator="equal">
      <formula>"C-003"</formula>
    </cfRule>
  </conditionalFormatting>
  <conditionalFormatting sqref="E620">
    <cfRule type="cellIs" dxfId="680" priority="2137" stopIfTrue="1" operator="equal">
      <formula>"Pte. Asignar"</formula>
    </cfRule>
  </conditionalFormatting>
  <conditionalFormatting sqref="E620">
    <cfRule type="cellIs" dxfId="679" priority="2136" stopIfTrue="1" operator="equal">
      <formula>"C-001"</formula>
    </cfRule>
  </conditionalFormatting>
  <conditionalFormatting sqref="E620">
    <cfRule type="cellIs" dxfId="678" priority="2135" operator="equal">
      <formula>"C-003"</formula>
    </cfRule>
  </conditionalFormatting>
  <conditionalFormatting sqref="E620">
    <cfRule type="cellIs" dxfId="677" priority="2130" stopIfTrue="1" operator="equal">
      <formula>"Pte. Asignar"</formula>
    </cfRule>
  </conditionalFormatting>
  <conditionalFormatting sqref="E620">
    <cfRule type="cellIs" dxfId="676" priority="2129" stopIfTrue="1" operator="equal">
      <formula>"C-001"</formula>
    </cfRule>
  </conditionalFormatting>
  <conditionalFormatting sqref="E620">
    <cfRule type="cellIs" dxfId="675" priority="2128" operator="equal">
      <formula>"C-003"</formula>
    </cfRule>
  </conditionalFormatting>
  <conditionalFormatting sqref="E620">
    <cfRule type="cellIs" dxfId="674" priority="2123" stopIfTrue="1" operator="equal">
      <formula>"Pte. Asignar"</formula>
    </cfRule>
  </conditionalFormatting>
  <conditionalFormatting sqref="E620">
    <cfRule type="cellIs" dxfId="673" priority="2122" stopIfTrue="1" operator="equal">
      <formula>"C-001"</formula>
    </cfRule>
  </conditionalFormatting>
  <conditionalFormatting sqref="E620">
    <cfRule type="cellIs" dxfId="672" priority="2121" operator="equal">
      <formula>"C-003"</formula>
    </cfRule>
  </conditionalFormatting>
  <conditionalFormatting sqref="E621">
    <cfRule type="cellIs" dxfId="671" priority="2114" stopIfTrue="1" operator="equal">
      <formula>"Pte. Asignar"</formula>
    </cfRule>
  </conditionalFormatting>
  <conditionalFormatting sqref="E621">
    <cfRule type="cellIs" dxfId="670" priority="2113" stopIfTrue="1" operator="equal">
      <formula>"C-001"</formula>
    </cfRule>
  </conditionalFormatting>
  <conditionalFormatting sqref="E621">
    <cfRule type="cellIs" dxfId="669" priority="2112" operator="equal">
      <formula>"C-003"</formula>
    </cfRule>
  </conditionalFormatting>
  <conditionalFormatting sqref="E621">
    <cfRule type="cellIs" dxfId="668" priority="2103" stopIfTrue="1" operator="equal">
      <formula>"Pte. Asignar"</formula>
    </cfRule>
  </conditionalFormatting>
  <conditionalFormatting sqref="E621">
    <cfRule type="cellIs" dxfId="667" priority="2102" stopIfTrue="1" operator="equal">
      <formula>"C-001"</formula>
    </cfRule>
  </conditionalFormatting>
  <conditionalFormatting sqref="E621">
    <cfRule type="cellIs" dxfId="666" priority="2101" operator="equal">
      <formula>"C-003"</formula>
    </cfRule>
  </conditionalFormatting>
  <conditionalFormatting sqref="E622">
    <cfRule type="cellIs" dxfId="665" priority="2092" stopIfTrue="1" operator="equal">
      <formula>"Pte. Asignar"</formula>
    </cfRule>
  </conditionalFormatting>
  <conditionalFormatting sqref="E622">
    <cfRule type="cellIs" dxfId="664" priority="2091" stopIfTrue="1" operator="equal">
      <formula>"C-001"</formula>
    </cfRule>
  </conditionalFormatting>
  <conditionalFormatting sqref="E622">
    <cfRule type="cellIs" dxfId="663" priority="2090" operator="equal">
      <formula>"C-003"</formula>
    </cfRule>
  </conditionalFormatting>
  <conditionalFormatting sqref="E622">
    <cfRule type="cellIs" dxfId="662" priority="2081" stopIfTrue="1" operator="equal">
      <formula>"Pte. Asignar"</formula>
    </cfRule>
  </conditionalFormatting>
  <conditionalFormatting sqref="E622">
    <cfRule type="cellIs" dxfId="661" priority="2080" stopIfTrue="1" operator="equal">
      <formula>"C-001"</formula>
    </cfRule>
  </conditionalFormatting>
  <conditionalFormatting sqref="E622">
    <cfRule type="cellIs" dxfId="660" priority="2079" operator="equal">
      <formula>"C-003"</formula>
    </cfRule>
  </conditionalFormatting>
  <conditionalFormatting sqref="E623">
    <cfRule type="cellIs" dxfId="659" priority="2070" stopIfTrue="1" operator="equal">
      <formula>"Pte. Asignar"</formula>
    </cfRule>
  </conditionalFormatting>
  <conditionalFormatting sqref="E623">
    <cfRule type="cellIs" dxfId="658" priority="2069" stopIfTrue="1" operator="equal">
      <formula>"C-001"</formula>
    </cfRule>
  </conditionalFormatting>
  <conditionalFormatting sqref="E623">
    <cfRule type="cellIs" dxfId="657" priority="2068" operator="equal">
      <formula>"C-003"</formula>
    </cfRule>
  </conditionalFormatting>
  <conditionalFormatting sqref="E623">
    <cfRule type="cellIs" dxfId="656" priority="2059" stopIfTrue="1" operator="equal">
      <formula>"Pte. Asignar"</formula>
    </cfRule>
  </conditionalFormatting>
  <conditionalFormatting sqref="E623">
    <cfRule type="cellIs" dxfId="655" priority="2058" stopIfTrue="1" operator="equal">
      <formula>"C-001"</formula>
    </cfRule>
  </conditionalFormatting>
  <conditionalFormatting sqref="E623">
    <cfRule type="cellIs" dxfId="654" priority="2057" operator="equal">
      <formula>"C-003"</formula>
    </cfRule>
  </conditionalFormatting>
  <conditionalFormatting sqref="E627">
    <cfRule type="cellIs" dxfId="653" priority="2042" stopIfTrue="1" operator="equal">
      <formula>"Pte. Asignar"</formula>
    </cfRule>
  </conditionalFormatting>
  <conditionalFormatting sqref="E627">
    <cfRule type="cellIs" dxfId="652" priority="2041" stopIfTrue="1" operator="equal">
      <formula>"C-001"</formula>
    </cfRule>
  </conditionalFormatting>
  <conditionalFormatting sqref="E627">
    <cfRule type="cellIs" dxfId="651" priority="2040" operator="equal">
      <formula>"C-003"</formula>
    </cfRule>
  </conditionalFormatting>
  <conditionalFormatting sqref="E627">
    <cfRule type="cellIs" dxfId="650" priority="2035" stopIfTrue="1" operator="equal">
      <formula>"Pte. Asignar"</formula>
    </cfRule>
  </conditionalFormatting>
  <conditionalFormatting sqref="E627">
    <cfRule type="cellIs" dxfId="649" priority="2034" stopIfTrue="1" operator="equal">
      <formula>"C-001"</formula>
    </cfRule>
  </conditionalFormatting>
  <conditionalFormatting sqref="E627">
    <cfRule type="cellIs" dxfId="648" priority="2033" operator="equal">
      <formula>"C-003"</formula>
    </cfRule>
  </conditionalFormatting>
  <conditionalFormatting sqref="E627">
    <cfRule type="cellIs" dxfId="647" priority="2028" stopIfTrue="1" operator="equal">
      <formula>"Pte. Asignar"</formula>
    </cfRule>
  </conditionalFormatting>
  <conditionalFormatting sqref="E627">
    <cfRule type="cellIs" dxfId="646" priority="2027" stopIfTrue="1" operator="equal">
      <formula>"C-001"</formula>
    </cfRule>
  </conditionalFormatting>
  <conditionalFormatting sqref="E627">
    <cfRule type="cellIs" dxfId="645" priority="2026" operator="equal">
      <formula>"C-003"</formula>
    </cfRule>
  </conditionalFormatting>
  <conditionalFormatting sqref="E626">
    <cfRule type="cellIs" dxfId="644" priority="2021" stopIfTrue="1" operator="equal">
      <formula>"Pte. Asignar"</formula>
    </cfRule>
  </conditionalFormatting>
  <conditionalFormatting sqref="E626">
    <cfRule type="cellIs" dxfId="643" priority="2020" stopIfTrue="1" operator="equal">
      <formula>"C-001"</formula>
    </cfRule>
  </conditionalFormatting>
  <conditionalFormatting sqref="E626">
    <cfRule type="cellIs" dxfId="642" priority="2019" operator="equal">
      <formula>"C-003"</formula>
    </cfRule>
  </conditionalFormatting>
  <conditionalFormatting sqref="E626">
    <cfRule type="cellIs" dxfId="641" priority="2014" stopIfTrue="1" operator="equal">
      <formula>"Pte. Asignar"</formula>
    </cfRule>
  </conditionalFormatting>
  <conditionalFormatting sqref="E626">
    <cfRule type="cellIs" dxfId="640" priority="2013" stopIfTrue="1" operator="equal">
      <formula>"C-001"</formula>
    </cfRule>
  </conditionalFormatting>
  <conditionalFormatting sqref="E626">
    <cfRule type="cellIs" dxfId="639" priority="2012" operator="equal">
      <formula>"C-003"</formula>
    </cfRule>
  </conditionalFormatting>
  <conditionalFormatting sqref="E625">
    <cfRule type="cellIs" dxfId="638" priority="2005" stopIfTrue="1" operator="equal">
      <formula>"Pte. Asignar"</formula>
    </cfRule>
  </conditionalFormatting>
  <conditionalFormatting sqref="E625">
    <cfRule type="cellIs" dxfId="637" priority="2004" stopIfTrue="1" operator="equal">
      <formula>"C-001"</formula>
    </cfRule>
  </conditionalFormatting>
  <conditionalFormatting sqref="E625">
    <cfRule type="cellIs" dxfId="636" priority="2003" operator="equal">
      <formula>"C-003"</formula>
    </cfRule>
  </conditionalFormatting>
  <conditionalFormatting sqref="E625">
    <cfRule type="cellIs" dxfId="635" priority="1994" stopIfTrue="1" operator="equal">
      <formula>"Pte. Asignar"</formula>
    </cfRule>
  </conditionalFormatting>
  <conditionalFormatting sqref="E625">
    <cfRule type="cellIs" dxfId="634" priority="1993" stopIfTrue="1" operator="equal">
      <formula>"C-001"</formula>
    </cfRule>
  </conditionalFormatting>
  <conditionalFormatting sqref="E625">
    <cfRule type="cellIs" dxfId="633" priority="1992" operator="equal">
      <formula>"C-003"</formula>
    </cfRule>
  </conditionalFormatting>
  <conditionalFormatting sqref="E628">
    <cfRule type="cellIs" dxfId="632" priority="1983" stopIfTrue="1" operator="equal">
      <formula>"Pte. Asignar"</formula>
    </cfRule>
  </conditionalFormatting>
  <conditionalFormatting sqref="E628">
    <cfRule type="cellIs" dxfId="631" priority="1982" stopIfTrue="1" operator="equal">
      <formula>"C-001"</formula>
    </cfRule>
  </conditionalFormatting>
  <conditionalFormatting sqref="E628">
    <cfRule type="cellIs" dxfId="630" priority="1981" operator="equal">
      <formula>"C-003"</formula>
    </cfRule>
  </conditionalFormatting>
  <conditionalFormatting sqref="E628">
    <cfRule type="cellIs" dxfId="629" priority="1972" stopIfTrue="1" operator="equal">
      <formula>"Pte. Asignar"</formula>
    </cfRule>
  </conditionalFormatting>
  <conditionalFormatting sqref="E628">
    <cfRule type="cellIs" dxfId="628" priority="1971" stopIfTrue="1" operator="equal">
      <formula>"C-001"</formula>
    </cfRule>
  </conditionalFormatting>
  <conditionalFormatting sqref="E628">
    <cfRule type="cellIs" dxfId="627" priority="1970" operator="equal">
      <formula>"C-003"</formula>
    </cfRule>
  </conditionalFormatting>
  <conditionalFormatting sqref="E629">
    <cfRule type="cellIs" dxfId="626" priority="1955" stopIfTrue="1" operator="equal">
      <formula>"Pte. Asignar"</formula>
    </cfRule>
  </conditionalFormatting>
  <conditionalFormatting sqref="E629">
    <cfRule type="cellIs" dxfId="625" priority="1954" stopIfTrue="1" operator="equal">
      <formula>"C-001"</formula>
    </cfRule>
  </conditionalFormatting>
  <conditionalFormatting sqref="E629">
    <cfRule type="cellIs" dxfId="624" priority="1953" operator="equal">
      <formula>"C-003"</formula>
    </cfRule>
  </conditionalFormatting>
  <conditionalFormatting sqref="E629">
    <cfRule type="cellIs" dxfId="623" priority="1948" stopIfTrue="1" operator="equal">
      <formula>"Pte. Asignar"</formula>
    </cfRule>
  </conditionalFormatting>
  <conditionalFormatting sqref="E629">
    <cfRule type="cellIs" dxfId="622" priority="1947" stopIfTrue="1" operator="equal">
      <formula>"C-001"</formula>
    </cfRule>
  </conditionalFormatting>
  <conditionalFormatting sqref="E629">
    <cfRule type="cellIs" dxfId="621" priority="1946" operator="equal">
      <formula>"C-003"</formula>
    </cfRule>
  </conditionalFormatting>
  <conditionalFormatting sqref="E629">
    <cfRule type="cellIs" dxfId="620" priority="1941" stopIfTrue="1" operator="equal">
      <formula>"Pte. Asignar"</formula>
    </cfRule>
  </conditionalFormatting>
  <conditionalFormatting sqref="E629">
    <cfRule type="cellIs" dxfId="619" priority="1940" stopIfTrue="1" operator="equal">
      <formula>"C-001"</formula>
    </cfRule>
  </conditionalFormatting>
  <conditionalFormatting sqref="E629">
    <cfRule type="cellIs" dxfId="618" priority="1939" operator="equal">
      <formula>"C-003"</formula>
    </cfRule>
  </conditionalFormatting>
  <conditionalFormatting sqref="E632">
    <cfRule type="cellIs" dxfId="617" priority="1926" stopIfTrue="1" operator="equal">
      <formula>"Pte. Asignar"</formula>
    </cfRule>
  </conditionalFormatting>
  <conditionalFormatting sqref="E632">
    <cfRule type="cellIs" dxfId="616" priority="1925" stopIfTrue="1" operator="equal">
      <formula>"C-001"</formula>
    </cfRule>
  </conditionalFormatting>
  <conditionalFormatting sqref="E632">
    <cfRule type="cellIs" dxfId="615" priority="1924" operator="equal">
      <formula>"C-003"</formula>
    </cfRule>
  </conditionalFormatting>
  <conditionalFormatting sqref="E632">
    <cfRule type="cellIs" dxfId="614" priority="1919" stopIfTrue="1" operator="equal">
      <formula>"Pte. Asignar"</formula>
    </cfRule>
  </conditionalFormatting>
  <conditionalFormatting sqref="E632">
    <cfRule type="cellIs" dxfId="613" priority="1918" stopIfTrue="1" operator="equal">
      <formula>"C-001"</formula>
    </cfRule>
  </conditionalFormatting>
  <conditionalFormatting sqref="E632">
    <cfRule type="cellIs" dxfId="612" priority="1917" operator="equal">
      <formula>"C-003"</formula>
    </cfRule>
  </conditionalFormatting>
  <conditionalFormatting sqref="E632">
    <cfRule type="cellIs" dxfId="611" priority="1912" stopIfTrue="1" operator="equal">
      <formula>"Pte. Asignar"</formula>
    </cfRule>
  </conditionalFormatting>
  <conditionalFormatting sqref="E632">
    <cfRule type="cellIs" dxfId="610" priority="1911" stopIfTrue="1" operator="equal">
      <formula>"C-001"</formula>
    </cfRule>
  </conditionalFormatting>
  <conditionalFormatting sqref="E632">
    <cfRule type="cellIs" dxfId="609" priority="1910" operator="equal">
      <formula>"C-003"</formula>
    </cfRule>
  </conditionalFormatting>
  <conditionalFormatting sqref="E633">
    <cfRule type="cellIs" dxfId="608" priority="1905" stopIfTrue="1" operator="equal">
      <formula>"Pte. Asignar"</formula>
    </cfRule>
  </conditionalFormatting>
  <conditionalFormatting sqref="E633">
    <cfRule type="cellIs" dxfId="607" priority="1904" stopIfTrue="1" operator="equal">
      <formula>"C-001"</formula>
    </cfRule>
  </conditionalFormatting>
  <conditionalFormatting sqref="E633">
    <cfRule type="cellIs" dxfId="606" priority="1903" operator="equal">
      <formula>"C-003"</formula>
    </cfRule>
  </conditionalFormatting>
  <conditionalFormatting sqref="E630">
    <cfRule type="cellIs" dxfId="605" priority="1898" stopIfTrue="1" operator="equal">
      <formula>"Pte. Asignar"</formula>
    </cfRule>
  </conditionalFormatting>
  <conditionalFormatting sqref="E630">
    <cfRule type="cellIs" dxfId="604" priority="1897" stopIfTrue="1" operator="equal">
      <formula>"C-001"</formula>
    </cfRule>
  </conditionalFormatting>
  <conditionalFormatting sqref="E630">
    <cfRule type="cellIs" dxfId="603" priority="1896" operator="equal">
      <formula>"C-003"</formula>
    </cfRule>
  </conditionalFormatting>
  <conditionalFormatting sqref="E624">
    <cfRule type="cellIs" dxfId="602" priority="1891" stopIfTrue="1" operator="equal">
      <formula>"Pte. Asignar"</formula>
    </cfRule>
  </conditionalFormatting>
  <conditionalFormatting sqref="E624">
    <cfRule type="cellIs" dxfId="601" priority="1890" stopIfTrue="1" operator="equal">
      <formula>"C-001"</formula>
    </cfRule>
  </conditionalFormatting>
  <conditionalFormatting sqref="E624">
    <cfRule type="cellIs" dxfId="600" priority="1889" operator="equal">
      <formula>"C-003"</formula>
    </cfRule>
  </conditionalFormatting>
  <conditionalFormatting sqref="E634">
    <cfRule type="cellIs" dxfId="599" priority="1884" stopIfTrue="1" operator="equal">
      <formula>"Pte. Asignar"</formula>
    </cfRule>
  </conditionalFormatting>
  <conditionalFormatting sqref="E634">
    <cfRule type="cellIs" dxfId="598" priority="1883" stopIfTrue="1" operator="equal">
      <formula>"C-001"</formula>
    </cfRule>
  </conditionalFormatting>
  <conditionalFormatting sqref="E634">
    <cfRule type="cellIs" dxfId="597" priority="1882" operator="equal">
      <formula>"C-003"</formula>
    </cfRule>
  </conditionalFormatting>
  <conditionalFormatting sqref="E635">
    <cfRule type="cellIs" dxfId="596" priority="1869" stopIfTrue="1" operator="equal">
      <formula>"Pte. Asignar"</formula>
    </cfRule>
  </conditionalFormatting>
  <conditionalFormatting sqref="E635">
    <cfRule type="cellIs" dxfId="595" priority="1868" stopIfTrue="1" operator="equal">
      <formula>"C-001"</formula>
    </cfRule>
  </conditionalFormatting>
  <conditionalFormatting sqref="E635">
    <cfRule type="cellIs" dxfId="594" priority="1867" operator="equal">
      <formula>"C-003"</formula>
    </cfRule>
  </conditionalFormatting>
  <conditionalFormatting sqref="E635">
    <cfRule type="cellIs" dxfId="593" priority="1862" stopIfTrue="1" operator="equal">
      <formula>"Pte. Asignar"</formula>
    </cfRule>
  </conditionalFormatting>
  <conditionalFormatting sqref="E635">
    <cfRule type="cellIs" dxfId="592" priority="1861" stopIfTrue="1" operator="equal">
      <formula>"C-001"</formula>
    </cfRule>
  </conditionalFormatting>
  <conditionalFormatting sqref="E635">
    <cfRule type="cellIs" dxfId="591" priority="1860" operator="equal">
      <formula>"C-003"</formula>
    </cfRule>
  </conditionalFormatting>
  <conditionalFormatting sqref="E635">
    <cfRule type="cellIs" dxfId="590" priority="1855" stopIfTrue="1" operator="equal">
      <formula>"Pte. Asignar"</formula>
    </cfRule>
  </conditionalFormatting>
  <conditionalFormatting sqref="E635">
    <cfRule type="cellIs" dxfId="589" priority="1854" stopIfTrue="1" operator="equal">
      <formula>"C-001"</formula>
    </cfRule>
  </conditionalFormatting>
  <conditionalFormatting sqref="E635">
    <cfRule type="cellIs" dxfId="588" priority="1853" operator="equal">
      <formula>"C-003"</formula>
    </cfRule>
  </conditionalFormatting>
  <conditionalFormatting sqref="E636">
    <cfRule type="cellIs" dxfId="587" priority="1846" stopIfTrue="1" operator="equal">
      <formula>"Pte. Asignar"</formula>
    </cfRule>
  </conditionalFormatting>
  <conditionalFormatting sqref="E636">
    <cfRule type="cellIs" dxfId="586" priority="1845" stopIfTrue="1" operator="equal">
      <formula>"C-001"</formula>
    </cfRule>
  </conditionalFormatting>
  <conditionalFormatting sqref="E636">
    <cfRule type="cellIs" dxfId="585" priority="1844" operator="equal">
      <formula>"C-003"</formula>
    </cfRule>
  </conditionalFormatting>
  <conditionalFormatting sqref="E636">
    <cfRule type="cellIs" dxfId="584" priority="1835" stopIfTrue="1" operator="equal">
      <formula>"Pte. Asignar"</formula>
    </cfRule>
  </conditionalFormatting>
  <conditionalFormatting sqref="E636">
    <cfRule type="cellIs" dxfId="583" priority="1834" stopIfTrue="1" operator="equal">
      <formula>"C-001"</formula>
    </cfRule>
  </conditionalFormatting>
  <conditionalFormatting sqref="E636">
    <cfRule type="cellIs" dxfId="582" priority="1833" operator="equal">
      <formula>"C-003"</formula>
    </cfRule>
  </conditionalFormatting>
  <conditionalFormatting sqref="E835">
    <cfRule type="cellIs" dxfId="581" priority="1826" stopIfTrue="1" operator="equal">
      <formula>"Pte. Asignar"</formula>
    </cfRule>
  </conditionalFormatting>
  <conditionalFormatting sqref="E835">
    <cfRule type="cellIs" dxfId="580" priority="1825" stopIfTrue="1" operator="equal">
      <formula>"C-001"</formula>
    </cfRule>
  </conditionalFormatting>
  <conditionalFormatting sqref="E835">
    <cfRule type="cellIs" dxfId="579" priority="1824" operator="equal">
      <formula>"C-003"</formula>
    </cfRule>
  </conditionalFormatting>
  <conditionalFormatting sqref="E844">
    <cfRule type="cellIs" dxfId="578" priority="1817" stopIfTrue="1" operator="equal">
      <formula>"Pte. Asignar"</formula>
    </cfRule>
  </conditionalFormatting>
  <conditionalFormatting sqref="E844">
    <cfRule type="cellIs" dxfId="577" priority="1816" stopIfTrue="1" operator="equal">
      <formula>"C-001"</formula>
    </cfRule>
  </conditionalFormatting>
  <conditionalFormatting sqref="E844">
    <cfRule type="cellIs" dxfId="576" priority="1815" operator="equal">
      <formula>"C-003"</formula>
    </cfRule>
  </conditionalFormatting>
  <conditionalFormatting sqref="E845">
    <cfRule type="cellIs" dxfId="575" priority="1806" stopIfTrue="1" operator="equal">
      <formula>"Pte. Asignar"</formula>
    </cfRule>
  </conditionalFormatting>
  <conditionalFormatting sqref="E845">
    <cfRule type="cellIs" dxfId="574" priority="1805" stopIfTrue="1" operator="equal">
      <formula>"C-001"</formula>
    </cfRule>
  </conditionalFormatting>
  <conditionalFormatting sqref="E845">
    <cfRule type="cellIs" dxfId="573" priority="1804" operator="equal">
      <formula>"C-003"</formula>
    </cfRule>
  </conditionalFormatting>
  <conditionalFormatting sqref="E846">
    <cfRule type="cellIs" dxfId="572" priority="1795" stopIfTrue="1" operator="equal">
      <formula>"Pte. Asignar"</formula>
    </cfRule>
  </conditionalFormatting>
  <conditionalFormatting sqref="E846">
    <cfRule type="cellIs" dxfId="571" priority="1794" stopIfTrue="1" operator="equal">
      <formula>"C-001"</formula>
    </cfRule>
  </conditionalFormatting>
  <conditionalFormatting sqref="E846">
    <cfRule type="cellIs" dxfId="570" priority="1793" operator="equal">
      <formula>"C-003"</formula>
    </cfRule>
  </conditionalFormatting>
  <conditionalFormatting sqref="E848">
    <cfRule type="cellIs" dxfId="569" priority="1784" stopIfTrue="1" operator="equal">
      <formula>"Pte. Asignar"</formula>
    </cfRule>
  </conditionalFormatting>
  <conditionalFormatting sqref="E848">
    <cfRule type="cellIs" dxfId="568" priority="1783" stopIfTrue="1" operator="equal">
      <formula>"C-001"</formula>
    </cfRule>
  </conditionalFormatting>
  <conditionalFormatting sqref="E848">
    <cfRule type="cellIs" dxfId="567" priority="1782" operator="equal">
      <formula>"C-003"</formula>
    </cfRule>
  </conditionalFormatting>
  <conditionalFormatting sqref="E849">
    <cfRule type="cellIs" dxfId="566" priority="1773" stopIfTrue="1" operator="equal">
      <formula>"Pte. Asignar"</formula>
    </cfRule>
  </conditionalFormatting>
  <conditionalFormatting sqref="E849">
    <cfRule type="cellIs" dxfId="565" priority="1772" stopIfTrue="1" operator="equal">
      <formula>"C-001"</formula>
    </cfRule>
  </conditionalFormatting>
  <conditionalFormatting sqref="E849">
    <cfRule type="cellIs" dxfId="564" priority="1771" operator="equal">
      <formula>"C-003"</formula>
    </cfRule>
  </conditionalFormatting>
  <conditionalFormatting sqref="E691">
    <cfRule type="cellIs" dxfId="563" priority="1762" stopIfTrue="1" operator="equal">
      <formula>"Pte. Asignar"</formula>
    </cfRule>
  </conditionalFormatting>
  <conditionalFormatting sqref="E691">
    <cfRule type="cellIs" dxfId="562" priority="1761" stopIfTrue="1" operator="equal">
      <formula>"C-001"</formula>
    </cfRule>
  </conditionalFormatting>
  <conditionalFormatting sqref="E691">
    <cfRule type="cellIs" dxfId="561" priority="1760" operator="equal">
      <formula>"C-003"</formula>
    </cfRule>
  </conditionalFormatting>
  <conditionalFormatting sqref="E693">
    <cfRule type="cellIs" dxfId="560" priority="1751" stopIfTrue="1" operator="equal">
      <formula>"Pte. Asignar"</formula>
    </cfRule>
  </conditionalFormatting>
  <conditionalFormatting sqref="E693">
    <cfRule type="cellIs" dxfId="559" priority="1750" stopIfTrue="1" operator="equal">
      <formula>"C-001"</formula>
    </cfRule>
  </conditionalFormatting>
  <conditionalFormatting sqref="E693">
    <cfRule type="cellIs" dxfId="558" priority="1749" operator="equal">
      <formula>"C-003"</formula>
    </cfRule>
  </conditionalFormatting>
  <conditionalFormatting sqref="E694">
    <cfRule type="cellIs" dxfId="557" priority="1740" stopIfTrue="1" operator="equal">
      <formula>"Pte. Asignar"</formula>
    </cfRule>
  </conditionalFormatting>
  <conditionalFormatting sqref="E694">
    <cfRule type="cellIs" dxfId="556" priority="1739" stopIfTrue="1" operator="equal">
      <formula>"C-001"</formula>
    </cfRule>
  </conditionalFormatting>
  <conditionalFormatting sqref="E694">
    <cfRule type="cellIs" dxfId="555" priority="1738" operator="equal">
      <formula>"C-003"</formula>
    </cfRule>
  </conditionalFormatting>
  <conditionalFormatting sqref="E695">
    <cfRule type="cellIs" dxfId="554" priority="1729" stopIfTrue="1" operator="equal">
      <formula>"Pte. Asignar"</formula>
    </cfRule>
  </conditionalFormatting>
  <conditionalFormatting sqref="E695">
    <cfRule type="cellIs" dxfId="553" priority="1728" stopIfTrue="1" operator="equal">
      <formula>"C-001"</formula>
    </cfRule>
  </conditionalFormatting>
  <conditionalFormatting sqref="E695">
    <cfRule type="cellIs" dxfId="552" priority="1727" operator="equal">
      <formula>"C-003"</formula>
    </cfRule>
  </conditionalFormatting>
  <conditionalFormatting sqref="E692">
    <cfRule type="cellIs" dxfId="551" priority="1718" stopIfTrue="1" operator="equal">
      <formula>"Pte. Asignar"</formula>
    </cfRule>
  </conditionalFormatting>
  <conditionalFormatting sqref="E692">
    <cfRule type="cellIs" dxfId="550" priority="1717" stopIfTrue="1" operator="equal">
      <formula>"C-001"</formula>
    </cfRule>
  </conditionalFormatting>
  <conditionalFormatting sqref="E692">
    <cfRule type="cellIs" dxfId="549" priority="1716" operator="equal">
      <formula>"C-003"</formula>
    </cfRule>
  </conditionalFormatting>
  <conditionalFormatting sqref="E712">
    <cfRule type="cellIs" dxfId="548" priority="1707" stopIfTrue="1" operator="equal">
      <formula>"Pte. Asignar"</formula>
    </cfRule>
  </conditionalFormatting>
  <conditionalFormatting sqref="E712">
    <cfRule type="cellIs" dxfId="547" priority="1706" stopIfTrue="1" operator="equal">
      <formula>"C-001"</formula>
    </cfRule>
  </conditionalFormatting>
  <conditionalFormatting sqref="E712">
    <cfRule type="cellIs" dxfId="546" priority="1705" operator="equal">
      <formula>"C-003"</formula>
    </cfRule>
  </conditionalFormatting>
  <conditionalFormatting sqref="E714">
    <cfRule type="cellIs" dxfId="545" priority="1696" stopIfTrue="1" operator="equal">
      <formula>"Pte. Asignar"</formula>
    </cfRule>
  </conditionalFormatting>
  <conditionalFormatting sqref="E714">
    <cfRule type="cellIs" dxfId="544" priority="1695" stopIfTrue="1" operator="equal">
      <formula>"C-001"</formula>
    </cfRule>
  </conditionalFormatting>
  <conditionalFormatting sqref="E714">
    <cfRule type="cellIs" dxfId="543" priority="1694" operator="equal">
      <formula>"C-003"</formula>
    </cfRule>
  </conditionalFormatting>
  <conditionalFormatting sqref="E715">
    <cfRule type="cellIs" dxfId="542" priority="1685" stopIfTrue="1" operator="equal">
      <formula>"Pte. Asignar"</formula>
    </cfRule>
  </conditionalFormatting>
  <conditionalFormatting sqref="E715">
    <cfRule type="cellIs" dxfId="541" priority="1684" stopIfTrue="1" operator="equal">
      <formula>"C-001"</formula>
    </cfRule>
  </conditionalFormatting>
  <conditionalFormatting sqref="E715">
    <cfRule type="cellIs" dxfId="540" priority="1683" operator="equal">
      <formula>"C-003"</formula>
    </cfRule>
  </conditionalFormatting>
  <conditionalFormatting sqref="E716">
    <cfRule type="cellIs" dxfId="539" priority="1674" stopIfTrue="1" operator="equal">
      <formula>"Pte. Asignar"</formula>
    </cfRule>
  </conditionalFormatting>
  <conditionalFormatting sqref="E716">
    <cfRule type="cellIs" dxfId="538" priority="1673" stopIfTrue="1" operator="equal">
      <formula>"C-001"</formula>
    </cfRule>
  </conditionalFormatting>
  <conditionalFormatting sqref="E716">
    <cfRule type="cellIs" dxfId="537" priority="1672" operator="equal">
      <formula>"C-003"</formula>
    </cfRule>
  </conditionalFormatting>
  <conditionalFormatting sqref="E713">
    <cfRule type="cellIs" dxfId="536" priority="1663" stopIfTrue="1" operator="equal">
      <formula>"Pte. Asignar"</formula>
    </cfRule>
  </conditionalFormatting>
  <conditionalFormatting sqref="E713">
    <cfRule type="cellIs" dxfId="535" priority="1662" stopIfTrue="1" operator="equal">
      <formula>"C-001"</formula>
    </cfRule>
  </conditionalFormatting>
  <conditionalFormatting sqref="E713">
    <cfRule type="cellIs" dxfId="534" priority="1661" operator="equal">
      <formula>"C-003"</formula>
    </cfRule>
  </conditionalFormatting>
  <conditionalFormatting sqref="E739">
    <cfRule type="cellIs" dxfId="533" priority="1652" stopIfTrue="1" operator="equal">
      <formula>"Pte. Asignar"</formula>
    </cfRule>
  </conditionalFormatting>
  <conditionalFormatting sqref="E739">
    <cfRule type="cellIs" dxfId="532" priority="1651" stopIfTrue="1" operator="equal">
      <formula>"C-001"</formula>
    </cfRule>
  </conditionalFormatting>
  <conditionalFormatting sqref="E739">
    <cfRule type="cellIs" dxfId="531" priority="1650" operator="equal">
      <formula>"C-003"</formula>
    </cfRule>
  </conditionalFormatting>
  <conditionalFormatting sqref="E741">
    <cfRule type="cellIs" dxfId="530" priority="1641" stopIfTrue="1" operator="equal">
      <formula>"Pte. Asignar"</formula>
    </cfRule>
  </conditionalFormatting>
  <conditionalFormatting sqref="E741">
    <cfRule type="cellIs" dxfId="529" priority="1640" stopIfTrue="1" operator="equal">
      <formula>"C-001"</formula>
    </cfRule>
  </conditionalFormatting>
  <conditionalFormatting sqref="E741">
    <cfRule type="cellIs" dxfId="528" priority="1639" operator="equal">
      <formula>"C-003"</formula>
    </cfRule>
  </conditionalFormatting>
  <conditionalFormatting sqref="E742">
    <cfRule type="cellIs" dxfId="527" priority="1630" stopIfTrue="1" operator="equal">
      <formula>"Pte. Asignar"</formula>
    </cfRule>
  </conditionalFormatting>
  <conditionalFormatting sqref="E742">
    <cfRule type="cellIs" dxfId="526" priority="1629" stopIfTrue="1" operator="equal">
      <formula>"C-001"</formula>
    </cfRule>
  </conditionalFormatting>
  <conditionalFormatting sqref="E742">
    <cfRule type="cellIs" dxfId="525" priority="1628" operator="equal">
      <formula>"C-003"</formula>
    </cfRule>
  </conditionalFormatting>
  <conditionalFormatting sqref="E743">
    <cfRule type="cellIs" dxfId="524" priority="1619" stopIfTrue="1" operator="equal">
      <formula>"Pte. Asignar"</formula>
    </cfRule>
  </conditionalFormatting>
  <conditionalFormatting sqref="E743">
    <cfRule type="cellIs" dxfId="523" priority="1618" stopIfTrue="1" operator="equal">
      <formula>"C-001"</formula>
    </cfRule>
  </conditionalFormatting>
  <conditionalFormatting sqref="E743">
    <cfRule type="cellIs" dxfId="522" priority="1617" operator="equal">
      <formula>"C-003"</formula>
    </cfRule>
  </conditionalFormatting>
  <conditionalFormatting sqref="E740">
    <cfRule type="cellIs" dxfId="521" priority="1608" stopIfTrue="1" operator="equal">
      <formula>"Pte. Asignar"</formula>
    </cfRule>
  </conditionalFormatting>
  <conditionalFormatting sqref="E740">
    <cfRule type="cellIs" dxfId="520" priority="1607" stopIfTrue="1" operator="equal">
      <formula>"C-001"</formula>
    </cfRule>
  </conditionalFormatting>
  <conditionalFormatting sqref="E740">
    <cfRule type="cellIs" dxfId="519" priority="1606" operator="equal">
      <formula>"C-003"</formula>
    </cfRule>
  </conditionalFormatting>
  <conditionalFormatting sqref="E767">
    <cfRule type="cellIs" dxfId="518" priority="1597" stopIfTrue="1" operator="equal">
      <formula>"Pte. Asignar"</formula>
    </cfRule>
  </conditionalFormatting>
  <conditionalFormatting sqref="E767">
    <cfRule type="cellIs" dxfId="517" priority="1596" stopIfTrue="1" operator="equal">
      <formula>"C-001"</formula>
    </cfRule>
  </conditionalFormatting>
  <conditionalFormatting sqref="E767">
    <cfRule type="cellIs" dxfId="516" priority="1595" operator="equal">
      <formula>"C-003"</formula>
    </cfRule>
  </conditionalFormatting>
  <conditionalFormatting sqref="E769">
    <cfRule type="cellIs" dxfId="515" priority="1586" stopIfTrue="1" operator="equal">
      <formula>"Pte. Asignar"</formula>
    </cfRule>
  </conditionalFormatting>
  <conditionalFormatting sqref="E769">
    <cfRule type="cellIs" dxfId="514" priority="1585" stopIfTrue="1" operator="equal">
      <formula>"C-001"</formula>
    </cfRule>
  </conditionalFormatting>
  <conditionalFormatting sqref="E769">
    <cfRule type="cellIs" dxfId="513" priority="1584" operator="equal">
      <formula>"C-003"</formula>
    </cfRule>
  </conditionalFormatting>
  <conditionalFormatting sqref="E770">
    <cfRule type="cellIs" dxfId="512" priority="1575" stopIfTrue="1" operator="equal">
      <formula>"Pte. Asignar"</formula>
    </cfRule>
  </conditionalFormatting>
  <conditionalFormatting sqref="E770">
    <cfRule type="cellIs" dxfId="511" priority="1574" stopIfTrue="1" operator="equal">
      <formula>"C-001"</formula>
    </cfRule>
  </conditionalFormatting>
  <conditionalFormatting sqref="E770">
    <cfRule type="cellIs" dxfId="510" priority="1573" operator="equal">
      <formula>"C-003"</formula>
    </cfRule>
  </conditionalFormatting>
  <conditionalFormatting sqref="E771">
    <cfRule type="cellIs" dxfId="509" priority="1564" stopIfTrue="1" operator="equal">
      <formula>"Pte. Asignar"</formula>
    </cfRule>
  </conditionalFormatting>
  <conditionalFormatting sqref="E771">
    <cfRule type="cellIs" dxfId="508" priority="1563" stopIfTrue="1" operator="equal">
      <formula>"C-001"</formula>
    </cfRule>
  </conditionalFormatting>
  <conditionalFormatting sqref="E771">
    <cfRule type="cellIs" dxfId="507" priority="1562" operator="equal">
      <formula>"C-003"</formula>
    </cfRule>
  </conditionalFormatting>
  <conditionalFormatting sqref="E768">
    <cfRule type="cellIs" dxfId="506" priority="1553" stopIfTrue="1" operator="equal">
      <formula>"Pte. Asignar"</formula>
    </cfRule>
  </conditionalFormatting>
  <conditionalFormatting sqref="E768">
    <cfRule type="cellIs" dxfId="505" priority="1552" stopIfTrue="1" operator="equal">
      <formula>"C-001"</formula>
    </cfRule>
  </conditionalFormatting>
  <conditionalFormatting sqref="E768">
    <cfRule type="cellIs" dxfId="504" priority="1551" operator="equal">
      <formula>"C-003"</formula>
    </cfRule>
  </conditionalFormatting>
  <conditionalFormatting sqref="E799">
    <cfRule type="cellIs" dxfId="503" priority="1542" stopIfTrue="1" operator="equal">
      <formula>"Pte. Asignar"</formula>
    </cfRule>
  </conditionalFormatting>
  <conditionalFormatting sqref="E799">
    <cfRule type="cellIs" dxfId="502" priority="1541" stopIfTrue="1" operator="equal">
      <formula>"C-001"</formula>
    </cfRule>
  </conditionalFormatting>
  <conditionalFormatting sqref="E799">
    <cfRule type="cellIs" dxfId="501" priority="1540" operator="equal">
      <formula>"C-003"</formula>
    </cfRule>
  </conditionalFormatting>
  <conditionalFormatting sqref="E801">
    <cfRule type="cellIs" dxfId="500" priority="1531" stopIfTrue="1" operator="equal">
      <formula>"Pte. Asignar"</formula>
    </cfRule>
  </conditionalFormatting>
  <conditionalFormatting sqref="E801">
    <cfRule type="cellIs" dxfId="499" priority="1530" stopIfTrue="1" operator="equal">
      <formula>"C-001"</formula>
    </cfRule>
  </conditionalFormatting>
  <conditionalFormatting sqref="E801">
    <cfRule type="cellIs" dxfId="498" priority="1529" operator="equal">
      <formula>"C-003"</formula>
    </cfRule>
  </conditionalFormatting>
  <conditionalFormatting sqref="E802">
    <cfRule type="cellIs" dxfId="497" priority="1520" stopIfTrue="1" operator="equal">
      <formula>"Pte. Asignar"</formula>
    </cfRule>
  </conditionalFormatting>
  <conditionalFormatting sqref="E802">
    <cfRule type="cellIs" dxfId="496" priority="1519" stopIfTrue="1" operator="equal">
      <formula>"C-001"</formula>
    </cfRule>
  </conditionalFormatting>
  <conditionalFormatting sqref="E802">
    <cfRule type="cellIs" dxfId="495" priority="1518" operator="equal">
      <formula>"C-003"</formula>
    </cfRule>
  </conditionalFormatting>
  <conditionalFormatting sqref="E803">
    <cfRule type="cellIs" dxfId="494" priority="1509" stopIfTrue="1" operator="equal">
      <formula>"Pte. Asignar"</formula>
    </cfRule>
  </conditionalFormatting>
  <conditionalFormatting sqref="E803">
    <cfRule type="cellIs" dxfId="493" priority="1508" stopIfTrue="1" operator="equal">
      <formula>"C-001"</formula>
    </cfRule>
  </conditionalFormatting>
  <conditionalFormatting sqref="E803">
    <cfRule type="cellIs" dxfId="492" priority="1507" operator="equal">
      <formula>"C-003"</formula>
    </cfRule>
  </conditionalFormatting>
  <conditionalFormatting sqref="E800">
    <cfRule type="cellIs" dxfId="491" priority="1498" stopIfTrue="1" operator="equal">
      <formula>"Pte. Asignar"</formula>
    </cfRule>
  </conditionalFormatting>
  <conditionalFormatting sqref="E800">
    <cfRule type="cellIs" dxfId="490" priority="1497" stopIfTrue="1" operator="equal">
      <formula>"C-001"</formula>
    </cfRule>
  </conditionalFormatting>
  <conditionalFormatting sqref="E800">
    <cfRule type="cellIs" dxfId="489" priority="1496" operator="equal">
      <formula>"C-003"</formula>
    </cfRule>
  </conditionalFormatting>
  <conditionalFormatting sqref="E830">
    <cfRule type="cellIs" dxfId="488" priority="1487" stopIfTrue="1" operator="equal">
      <formula>"Pte. Asignar"</formula>
    </cfRule>
  </conditionalFormatting>
  <conditionalFormatting sqref="E830">
    <cfRule type="cellIs" dxfId="487" priority="1486" stopIfTrue="1" operator="equal">
      <formula>"C-001"</formula>
    </cfRule>
  </conditionalFormatting>
  <conditionalFormatting sqref="E830">
    <cfRule type="cellIs" dxfId="486" priority="1485" operator="equal">
      <formula>"C-003"</formula>
    </cfRule>
  </conditionalFormatting>
  <conditionalFormatting sqref="E832">
    <cfRule type="cellIs" dxfId="485" priority="1476" stopIfTrue="1" operator="equal">
      <formula>"Pte. Asignar"</formula>
    </cfRule>
  </conditionalFormatting>
  <conditionalFormatting sqref="E832">
    <cfRule type="cellIs" dxfId="484" priority="1475" stopIfTrue="1" operator="equal">
      <formula>"C-001"</formula>
    </cfRule>
  </conditionalFormatting>
  <conditionalFormatting sqref="E832">
    <cfRule type="cellIs" dxfId="483" priority="1474" operator="equal">
      <formula>"C-003"</formula>
    </cfRule>
  </conditionalFormatting>
  <conditionalFormatting sqref="E833">
    <cfRule type="cellIs" dxfId="482" priority="1465" stopIfTrue="1" operator="equal">
      <formula>"Pte. Asignar"</formula>
    </cfRule>
  </conditionalFormatting>
  <conditionalFormatting sqref="E833">
    <cfRule type="cellIs" dxfId="481" priority="1464" stopIfTrue="1" operator="equal">
      <formula>"C-001"</formula>
    </cfRule>
  </conditionalFormatting>
  <conditionalFormatting sqref="E833">
    <cfRule type="cellIs" dxfId="480" priority="1463" operator="equal">
      <formula>"C-003"</formula>
    </cfRule>
  </conditionalFormatting>
  <conditionalFormatting sqref="E834">
    <cfRule type="cellIs" dxfId="479" priority="1454" stopIfTrue="1" operator="equal">
      <formula>"Pte. Asignar"</formula>
    </cfRule>
  </conditionalFormatting>
  <conditionalFormatting sqref="E834">
    <cfRule type="cellIs" dxfId="478" priority="1453" stopIfTrue="1" operator="equal">
      <formula>"C-001"</formula>
    </cfRule>
  </conditionalFormatting>
  <conditionalFormatting sqref="E834">
    <cfRule type="cellIs" dxfId="477" priority="1452" operator="equal">
      <formula>"C-003"</formula>
    </cfRule>
  </conditionalFormatting>
  <conditionalFormatting sqref="E831">
    <cfRule type="cellIs" dxfId="476" priority="1443" stopIfTrue="1" operator="equal">
      <formula>"Pte. Asignar"</formula>
    </cfRule>
  </conditionalFormatting>
  <conditionalFormatting sqref="E831">
    <cfRule type="cellIs" dxfId="475" priority="1442" stopIfTrue="1" operator="equal">
      <formula>"C-001"</formula>
    </cfRule>
  </conditionalFormatting>
  <conditionalFormatting sqref="E831">
    <cfRule type="cellIs" dxfId="474" priority="1441" operator="equal">
      <formula>"C-003"</formula>
    </cfRule>
  </conditionalFormatting>
  <conditionalFormatting sqref="E895">
    <cfRule type="cellIs" dxfId="473" priority="1432" stopIfTrue="1" operator="equal">
      <formula>"Pte. Asignar"</formula>
    </cfRule>
  </conditionalFormatting>
  <conditionalFormatting sqref="E895">
    <cfRule type="cellIs" dxfId="472" priority="1431" stopIfTrue="1" operator="equal">
      <formula>"C-001"</formula>
    </cfRule>
  </conditionalFormatting>
  <conditionalFormatting sqref="E895">
    <cfRule type="cellIs" dxfId="471" priority="1430" operator="equal">
      <formula>"C-003"</formula>
    </cfRule>
  </conditionalFormatting>
  <conditionalFormatting sqref="E897">
    <cfRule type="cellIs" dxfId="470" priority="1421" stopIfTrue="1" operator="equal">
      <formula>"Pte. Asignar"</formula>
    </cfRule>
  </conditionalFormatting>
  <conditionalFormatting sqref="E897">
    <cfRule type="cellIs" dxfId="469" priority="1420" stopIfTrue="1" operator="equal">
      <formula>"C-001"</formula>
    </cfRule>
  </conditionalFormatting>
  <conditionalFormatting sqref="E897">
    <cfRule type="cellIs" dxfId="468" priority="1419" operator="equal">
      <formula>"C-003"</formula>
    </cfRule>
  </conditionalFormatting>
  <conditionalFormatting sqref="E898">
    <cfRule type="cellIs" dxfId="467" priority="1410" stopIfTrue="1" operator="equal">
      <formula>"Pte. Asignar"</formula>
    </cfRule>
  </conditionalFormatting>
  <conditionalFormatting sqref="E898">
    <cfRule type="cellIs" dxfId="466" priority="1409" stopIfTrue="1" operator="equal">
      <formula>"C-001"</formula>
    </cfRule>
  </conditionalFormatting>
  <conditionalFormatting sqref="E898">
    <cfRule type="cellIs" dxfId="465" priority="1408" operator="equal">
      <formula>"C-003"</formula>
    </cfRule>
  </conditionalFormatting>
  <conditionalFormatting sqref="E899">
    <cfRule type="cellIs" dxfId="464" priority="1399" stopIfTrue="1" operator="equal">
      <formula>"Pte. Asignar"</formula>
    </cfRule>
  </conditionalFormatting>
  <conditionalFormatting sqref="E899">
    <cfRule type="cellIs" dxfId="463" priority="1398" stopIfTrue="1" operator="equal">
      <formula>"C-001"</formula>
    </cfRule>
  </conditionalFormatting>
  <conditionalFormatting sqref="E899">
    <cfRule type="cellIs" dxfId="462" priority="1397" operator="equal">
      <formula>"C-003"</formula>
    </cfRule>
  </conditionalFormatting>
  <conditionalFormatting sqref="E896">
    <cfRule type="cellIs" dxfId="461" priority="1388" stopIfTrue="1" operator="equal">
      <formula>"Pte. Asignar"</formula>
    </cfRule>
  </conditionalFormatting>
  <conditionalFormatting sqref="E896">
    <cfRule type="cellIs" dxfId="460" priority="1387" stopIfTrue="1" operator="equal">
      <formula>"C-001"</formula>
    </cfRule>
  </conditionalFormatting>
  <conditionalFormatting sqref="E896">
    <cfRule type="cellIs" dxfId="459" priority="1386" operator="equal">
      <formula>"C-003"</formula>
    </cfRule>
  </conditionalFormatting>
  <conditionalFormatting sqref="E922">
    <cfRule type="cellIs" dxfId="458" priority="1377" stopIfTrue="1" operator="equal">
      <formula>"Pte. Asignar"</formula>
    </cfRule>
  </conditionalFormatting>
  <conditionalFormatting sqref="E922">
    <cfRule type="cellIs" dxfId="457" priority="1376" stopIfTrue="1" operator="equal">
      <formula>"C-001"</formula>
    </cfRule>
  </conditionalFormatting>
  <conditionalFormatting sqref="E922">
    <cfRule type="cellIs" dxfId="456" priority="1375" operator="equal">
      <formula>"C-003"</formula>
    </cfRule>
  </conditionalFormatting>
  <conditionalFormatting sqref="E924">
    <cfRule type="cellIs" dxfId="455" priority="1366" stopIfTrue="1" operator="equal">
      <formula>"Pte. Asignar"</formula>
    </cfRule>
  </conditionalFormatting>
  <conditionalFormatting sqref="E924">
    <cfRule type="cellIs" dxfId="454" priority="1365" stopIfTrue="1" operator="equal">
      <formula>"C-001"</formula>
    </cfRule>
  </conditionalFormatting>
  <conditionalFormatting sqref="E924">
    <cfRule type="cellIs" dxfId="453" priority="1364" operator="equal">
      <formula>"C-003"</formula>
    </cfRule>
  </conditionalFormatting>
  <conditionalFormatting sqref="E925">
    <cfRule type="cellIs" dxfId="452" priority="1355" stopIfTrue="1" operator="equal">
      <formula>"Pte. Asignar"</formula>
    </cfRule>
  </conditionalFormatting>
  <conditionalFormatting sqref="E925">
    <cfRule type="cellIs" dxfId="451" priority="1354" stopIfTrue="1" operator="equal">
      <formula>"C-001"</formula>
    </cfRule>
  </conditionalFormatting>
  <conditionalFormatting sqref="E925">
    <cfRule type="cellIs" dxfId="450" priority="1353" operator="equal">
      <formula>"C-003"</formula>
    </cfRule>
  </conditionalFormatting>
  <conditionalFormatting sqref="E926">
    <cfRule type="cellIs" dxfId="449" priority="1344" stopIfTrue="1" operator="equal">
      <formula>"Pte. Asignar"</formula>
    </cfRule>
  </conditionalFormatting>
  <conditionalFormatting sqref="E926">
    <cfRule type="cellIs" dxfId="448" priority="1343" stopIfTrue="1" operator="equal">
      <formula>"C-001"</formula>
    </cfRule>
  </conditionalFormatting>
  <conditionalFormatting sqref="E926">
    <cfRule type="cellIs" dxfId="447" priority="1342" operator="equal">
      <formula>"C-003"</formula>
    </cfRule>
  </conditionalFormatting>
  <conditionalFormatting sqref="E923">
    <cfRule type="cellIs" dxfId="446" priority="1333" stopIfTrue="1" operator="equal">
      <formula>"Pte. Asignar"</formula>
    </cfRule>
  </conditionalFormatting>
  <conditionalFormatting sqref="E923">
    <cfRule type="cellIs" dxfId="445" priority="1332" stopIfTrue="1" operator="equal">
      <formula>"C-001"</formula>
    </cfRule>
  </conditionalFormatting>
  <conditionalFormatting sqref="E923">
    <cfRule type="cellIs" dxfId="444" priority="1331" operator="equal">
      <formula>"C-003"</formula>
    </cfRule>
  </conditionalFormatting>
  <conditionalFormatting sqref="E965">
    <cfRule type="cellIs" dxfId="443" priority="1322" stopIfTrue="1" operator="equal">
      <formula>"Pte. Asignar"</formula>
    </cfRule>
  </conditionalFormatting>
  <conditionalFormatting sqref="E965">
    <cfRule type="cellIs" dxfId="442" priority="1321" stopIfTrue="1" operator="equal">
      <formula>"C-001"</formula>
    </cfRule>
  </conditionalFormatting>
  <conditionalFormatting sqref="E965">
    <cfRule type="cellIs" dxfId="441" priority="1320" operator="equal">
      <formula>"C-003"</formula>
    </cfRule>
  </conditionalFormatting>
  <conditionalFormatting sqref="E967">
    <cfRule type="cellIs" dxfId="440" priority="1311" stopIfTrue="1" operator="equal">
      <formula>"Pte. Asignar"</formula>
    </cfRule>
  </conditionalFormatting>
  <conditionalFormatting sqref="E967">
    <cfRule type="cellIs" dxfId="439" priority="1310" stopIfTrue="1" operator="equal">
      <formula>"C-001"</formula>
    </cfRule>
  </conditionalFormatting>
  <conditionalFormatting sqref="E967">
    <cfRule type="cellIs" dxfId="438" priority="1309" operator="equal">
      <formula>"C-003"</formula>
    </cfRule>
  </conditionalFormatting>
  <conditionalFormatting sqref="E968">
    <cfRule type="cellIs" dxfId="437" priority="1300" stopIfTrue="1" operator="equal">
      <formula>"Pte. Asignar"</formula>
    </cfRule>
  </conditionalFormatting>
  <conditionalFormatting sqref="E968">
    <cfRule type="cellIs" dxfId="436" priority="1299" stopIfTrue="1" operator="equal">
      <formula>"C-001"</formula>
    </cfRule>
  </conditionalFormatting>
  <conditionalFormatting sqref="E968">
    <cfRule type="cellIs" dxfId="435" priority="1298" operator="equal">
      <formula>"C-003"</formula>
    </cfRule>
  </conditionalFormatting>
  <conditionalFormatting sqref="E969">
    <cfRule type="cellIs" dxfId="434" priority="1289" stopIfTrue="1" operator="equal">
      <formula>"Pte. Asignar"</formula>
    </cfRule>
  </conditionalFormatting>
  <conditionalFormatting sqref="E969">
    <cfRule type="cellIs" dxfId="433" priority="1288" stopIfTrue="1" operator="equal">
      <formula>"C-001"</formula>
    </cfRule>
  </conditionalFormatting>
  <conditionalFormatting sqref="E969">
    <cfRule type="cellIs" dxfId="432" priority="1287" operator="equal">
      <formula>"C-003"</formula>
    </cfRule>
  </conditionalFormatting>
  <conditionalFormatting sqref="E966">
    <cfRule type="cellIs" dxfId="431" priority="1278" stopIfTrue="1" operator="equal">
      <formula>"Pte. Asignar"</formula>
    </cfRule>
  </conditionalFormatting>
  <conditionalFormatting sqref="E966">
    <cfRule type="cellIs" dxfId="430" priority="1277" stopIfTrue="1" operator="equal">
      <formula>"C-001"</formula>
    </cfRule>
  </conditionalFormatting>
  <conditionalFormatting sqref="E966">
    <cfRule type="cellIs" dxfId="429" priority="1276" operator="equal">
      <formula>"C-003"</formula>
    </cfRule>
  </conditionalFormatting>
  <conditionalFormatting sqref="E983">
    <cfRule type="cellIs" dxfId="428" priority="1267" stopIfTrue="1" operator="equal">
      <formula>"Pte. Asignar"</formula>
    </cfRule>
  </conditionalFormatting>
  <conditionalFormatting sqref="E983">
    <cfRule type="cellIs" dxfId="427" priority="1266" stopIfTrue="1" operator="equal">
      <formula>"C-001"</formula>
    </cfRule>
  </conditionalFormatting>
  <conditionalFormatting sqref="E983">
    <cfRule type="cellIs" dxfId="426" priority="1265" operator="equal">
      <formula>"C-003"</formula>
    </cfRule>
  </conditionalFormatting>
  <conditionalFormatting sqref="E985">
    <cfRule type="cellIs" dxfId="425" priority="1256" stopIfTrue="1" operator="equal">
      <formula>"Pte. Asignar"</formula>
    </cfRule>
  </conditionalFormatting>
  <conditionalFormatting sqref="E985">
    <cfRule type="cellIs" dxfId="424" priority="1255" stopIfTrue="1" operator="equal">
      <formula>"C-001"</formula>
    </cfRule>
  </conditionalFormatting>
  <conditionalFormatting sqref="E985">
    <cfRule type="cellIs" dxfId="423" priority="1254" operator="equal">
      <formula>"C-003"</formula>
    </cfRule>
  </conditionalFormatting>
  <conditionalFormatting sqref="E986">
    <cfRule type="cellIs" dxfId="422" priority="1245" stopIfTrue="1" operator="equal">
      <formula>"Pte. Asignar"</formula>
    </cfRule>
  </conditionalFormatting>
  <conditionalFormatting sqref="E986">
    <cfRule type="cellIs" dxfId="421" priority="1244" stopIfTrue="1" operator="equal">
      <formula>"C-001"</formula>
    </cfRule>
  </conditionalFormatting>
  <conditionalFormatting sqref="E986">
    <cfRule type="cellIs" dxfId="420" priority="1243" operator="equal">
      <formula>"C-003"</formula>
    </cfRule>
  </conditionalFormatting>
  <conditionalFormatting sqref="E987">
    <cfRule type="cellIs" dxfId="419" priority="1234" stopIfTrue="1" operator="equal">
      <formula>"Pte. Asignar"</formula>
    </cfRule>
  </conditionalFormatting>
  <conditionalFormatting sqref="E987">
    <cfRule type="cellIs" dxfId="418" priority="1233" stopIfTrue="1" operator="equal">
      <formula>"C-001"</formula>
    </cfRule>
  </conditionalFormatting>
  <conditionalFormatting sqref="E987">
    <cfRule type="cellIs" dxfId="417" priority="1232" operator="equal">
      <formula>"C-003"</formula>
    </cfRule>
  </conditionalFormatting>
  <conditionalFormatting sqref="E984">
    <cfRule type="cellIs" dxfId="416" priority="1223" stopIfTrue="1" operator="equal">
      <formula>"Pte. Asignar"</formula>
    </cfRule>
  </conditionalFormatting>
  <conditionalFormatting sqref="E984">
    <cfRule type="cellIs" dxfId="415" priority="1222" stopIfTrue="1" operator="equal">
      <formula>"C-001"</formula>
    </cfRule>
  </conditionalFormatting>
  <conditionalFormatting sqref="E984">
    <cfRule type="cellIs" dxfId="414" priority="1221" operator="equal">
      <formula>"C-003"</formula>
    </cfRule>
  </conditionalFormatting>
  <conditionalFormatting sqref="E1000">
    <cfRule type="cellIs" dxfId="413" priority="1212" stopIfTrue="1" operator="equal">
      <formula>"Pte. Asignar"</formula>
    </cfRule>
  </conditionalFormatting>
  <conditionalFormatting sqref="E1000">
    <cfRule type="cellIs" dxfId="412" priority="1211" stopIfTrue="1" operator="equal">
      <formula>"C-001"</formula>
    </cfRule>
  </conditionalFormatting>
  <conditionalFormatting sqref="E1000">
    <cfRule type="cellIs" dxfId="411" priority="1210" operator="equal">
      <formula>"C-003"</formula>
    </cfRule>
  </conditionalFormatting>
  <conditionalFormatting sqref="E1002">
    <cfRule type="cellIs" dxfId="410" priority="1201" stopIfTrue="1" operator="equal">
      <formula>"Pte. Asignar"</formula>
    </cfRule>
  </conditionalFormatting>
  <conditionalFormatting sqref="E1002">
    <cfRule type="cellIs" dxfId="409" priority="1200" stopIfTrue="1" operator="equal">
      <formula>"C-001"</formula>
    </cfRule>
  </conditionalFormatting>
  <conditionalFormatting sqref="E1002">
    <cfRule type="cellIs" dxfId="408" priority="1199" operator="equal">
      <formula>"C-003"</formula>
    </cfRule>
  </conditionalFormatting>
  <conditionalFormatting sqref="E1004">
    <cfRule type="cellIs" dxfId="407" priority="1179" stopIfTrue="1" operator="equal">
      <formula>"Pte. Asignar"</formula>
    </cfRule>
  </conditionalFormatting>
  <conditionalFormatting sqref="E1004">
    <cfRule type="cellIs" dxfId="406" priority="1178" stopIfTrue="1" operator="equal">
      <formula>"C-001"</formula>
    </cfRule>
  </conditionalFormatting>
  <conditionalFormatting sqref="E1004">
    <cfRule type="cellIs" dxfId="405" priority="1177" operator="equal">
      <formula>"C-003"</formula>
    </cfRule>
  </conditionalFormatting>
  <conditionalFormatting sqref="E1001">
    <cfRule type="cellIs" dxfId="404" priority="1168" stopIfTrue="1" operator="equal">
      <formula>"Pte. Asignar"</formula>
    </cfRule>
  </conditionalFormatting>
  <conditionalFormatting sqref="E1001">
    <cfRule type="cellIs" dxfId="403" priority="1167" stopIfTrue="1" operator="equal">
      <formula>"C-001"</formula>
    </cfRule>
  </conditionalFormatting>
  <conditionalFormatting sqref="E1001">
    <cfRule type="cellIs" dxfId="402" priority="1166" operator="equal">
      <formula>"C-003"</formula>
    </cfRule>
  </conditionalFormatting>
  <conditionalFormatting sqref="E1020">
    <cfRule type="cellIs" dxfId="401" priority="1157" stopIfTrue="1" operator="equal">
      <formula>"Pte. Asignar"</formula>
    </cfRule>
  </conditionalFormatting>
  <conditionalFormatting sqref="E1020">
    <cfRule type="cellIs" dxfId="400" priority="1156" stopIfTrue="1" operator="equal">
      <formula>"C-001"</formula>
    </cfRule>
  </conditionalFormatting>
  <conditionalFormatting sqref="E1020">
    <cfRule type="cellIs" dxfId="399" priority="1155" operator="equal">
      <formula>"C-003"</formula>
    </cfRule>
  </conditionalFormatting>
  <conditionalFormatting sqref="E1022">
    <cfRule type="cellIs" dxfId="398" priority="1146" stopIfTrue="1" operator="equal">
      <formula>"Pte. Asignar"</formula>
    </cfRule>
  </conditionalFormatting>
  <conditionalFormatting sqref="E1022">
    <cfRule type="cellIs" dxfId="397" priority="1145" stopIfTrue="1" operator="equal">
      <formula>"C-001"</formula>
    </cfRule>
  </conditionalFormatting>
  <conditionalFormatting sqref="E1022">
    <cfRule type="cellIs" dxfId="396" priority="1144" operator="equal">
      <formula>"C-003"</formula>
    </cfRule>
  </conditionalFormatting>
  <conditionalFormatting sqref="E1023">
    <cfRule type="cellIs" dxfId="395" priority="1135" stopIfTrue="1" operator="equal">
      <formula>"Pte. Asignar"</formula>
    </cfRule>
  </conditionalFormatting>
  <conditionalFormatting sqref="E1023">
    <cfRule type="cellIs" dxfId="394" priority="1134" stopIfTrue="1" operator="equal">
      <formula>"C-001"</formula>
    </cfRule>
  </conditionalFormatting>
  <conditionalFormatting sqref="E1023">
    <cfRule type="cellIs" dxfId="393" priority="1133" operator="equal">
      <formula>"C-003"</formula>
    </cfRule>
  </conditionalFormatting>
  <conditionalFormatting sqref="E1024">
    <cfRule type="cellIs" dxfId="392" priority="1124" stopIfTrue="1" operator="equal">
      <formula>"Pte. Asignar"</formula>
    </cfRule>
  </conditionalFormatting>
  <conditionalFormatting sqref="E1024">
    <cfRule type="cellIs" dxfId="391" priority="1123" stopIfTrue="1" operator="equal">
      <formula>"C-001"</formula>
    </cfRule>
  </conditionalFormatting>
  <conditionalFormatting sqref="E1024">
    <cfRule type="cellIs" dxfId="390" priority="1122" operator="equal">
      <formula>"C-003"</formula>
    </cfRule>
  </conditionalFormatting>
  <conditionalFormatting sqref="E1021">
    <cfRule type="cellIs" dxfId="389" priority="1113" stopIfTrue="1" operator="equal">
      <formula>"Pte. Asignar"</formula>
    </cfRule>
  </conditionalFormatting>
  <conditionalFormatting sqref="E1021">
    <cfRule type="cellIs" dxfId="388" priority="1112" stopIfTrue="1" operator="equal">
      <formula>"C-001"</formula>
    </cfRule>
  </conditionalFormatting>
  <conditionalFormatting sqref="E1021">
    <cfRule type="cellIs" dxfId="387" priority="1111" operator="equal">
      <formula>"C-003"</formula>
    </cfRule>
  </conditionalFormatting>
  <conditionalFormatting sqref="E1048">
    <cfRule type="cellIs" dxfId="386" priority="1102" stopIfTrue="1" operator="equal">
      <formula>"Pte. Asignar"</formula>
    </cfRule>
  </conditionalFormatting>
  <conditionalFormatting sqref="E1048">
    <cfRule type="cellIs" dxfId="385" priority="1101" stopIfTrue="1" operator="equal">
      <formula>"C-001"</formula>
    </cfRule>
  </conditionalFormatting>
  <conditionalFormatting sqref="E1048">
    <cfRule type="cellIs" dxfId="384" priority="1100" operator="equal">
      <formula>"C-003"</formula>
    </cfRule>
  </conditionalFormatting>
  <conditionalFormatting sqref="E1050">
    <cfRule type="cellIs" dxfId="383" priority="1091" stopIfTrue="1" operator="equal">
      <formula>"Pte. Asignar"</formula>
    </cfRule>
  </conditionalFormatting>
  <conditionalFormatting sqref="E1050">
    <cfRule type="cellIs" dxfId="382" priority="1090" stopIfTrue="1" operator="equal">
      <formula>"C-001"</formula>
    </cfRule>
  </conditionalFormatting>
  <conditionalFormatting sqref="E1050">
    <cfRule type="cellIs" dxfId="381" priority="1089" operator="equal">
      <formula>"C-003"</formula>
    </cfRule>
  </conditionalFormatting>
  <conditionalFormatting sqref="E1051">
    <cfRule type="cellIs" dxfId="380" priority="1080" stopIfTrue="1" operator="equal">
      <formula>"Pte. Asignar"</formula>
    </cfRule>
  </conditionalFormatting>
  <conditionalFormatting sqref="E1051">
    <cfRule type="cellIs" dxfId="379" priority="1079" stopIfTrue="1" operator="equal">
      <formula>"C-001"</formula>
    </cfRule>
  </conditionalFormatting>
  <conditionalFormatting sqref="E1051">
    <cfRule type="cellIs" dxfId="378" priority="1078" operator="equal">
      <formula>"C-003"</formula>
    </cfRule>
  </conditionalFormatting>
  <conditionalFormatting sqref="E1052">
    <cfRule type="cellIs" dxfId="377" priority="1069" stopIfTrue="1" operator="equal">
      <formula>"Pte. Asignar"</formula>
    </cfRule>
  </conditionalFormatting>
  <conditionalFormatting sqref="E1052">
    <cfRule type="cellIs" dxfId="376" priority="1068" stopIfTrue="1" operator="equal">
      <formula>"C-001"</formula>
    </cfRule>
  </conditionalFormatting>
  <conditionalFormatting sqref="E1052">
    <cfRule type="cellIs" dxfId="375" priority="1067" operator="equal">
      <formula>"C-003"</formula>
    </cfRule>
  </conditionalFormatting>
  <conditionalFormatting sqref="E1049">
    <cfRule type="cellIs" dxfId="374" priority="1058" stopIfTrue="1" operator="equal">
      <formula>"Pte. Asignar"</formula>
    </cfRule>
  </conditionalFormatting>
  <conditionalFormatting sqref="E1049">
    <cfRule type="cellIs" dxfId="373" priority="1057" stopIfTrue="1" operator="equal">
      <formula>"C-001"</formula>
    </cfRule>
  </conditionalFormatting>
  <conditionalFormatting sqref="E1049">
    <cfRule type="cellIs" dxfId="372" priority="1056" operator="equal">
      <formula>"C-003"</formula>
    </cfRule>
  </conditionalFormatting>
  <conditionalFormatting sqref="E1061">
    <cfRule type="cellIs" dxfId="371" priority="1047" stopIfTrue="1" operator="equal">
      <formula>"Pte. Asignar"</formula>
    </cfRule>
  </conditionalFormatting>
  <conditionalFormatting sqref="E1061">
    <cfRule type="cellIs" dxfId="370" priority="1046" stopIfTrue="1" operator="equal">
      <formula>"C-001"</formula>
    </cfRule>
  </conditionalFormatting>
  <conditionalFormatting sqref="E1061">
    <cfRule type="cellIs" dxfId="369" priority="1045" operator="equal">
      <formula>"C-003"</formula>
    </cfRule>
  </conditionalFormatting>
  <conditionalFormatting sqref="E1063">
    <cfRule type="cellIs" dxfId="368" priority="1036" stopIfTrue="1" operator="equal">
      <formula>"Pte. Asignar"</formula>
    </cfRule>
  </conditionalFormatting>
  <conditionalFormatting sqref="E1063">
    <cfRule type="cellIs" dxfId="367" priority="1035" stopIfTrue="1" operator="equal">
      <formula>"C-001"</formula>
    </cfRule>
  </conditionalFormatting>
  <conditionalFormatting sqref="E1063">
    <cfRule type="cellIs" dxfId="366" priority="1034" operator="equal">
      <formula>"C-003"</formula>
    </cfRule>
  </conditionalFormatting>
  <conditionalFormatting sqref="E1064">
    <cfRule type="cellIs" dxfId="365" priority="1025" stopIfTrue="1" operator="equal">
      <formula>"Pte. Asignar"</formula>
    </cfRule>
  </conditionalFormatting>
  <conditionalFormatting sqref="E1064">
    <cfRule type="cellIs" dxfId="364" priority="1024" stopIfTrue="1" operator="equal">
      <formula>"C-001"</formula>
    </cfRule>
  </conditionalFormatting>
  <conditionalFormatting sqref="E1064">
    <cfRule type="cellIs" dxfId="363" priority="1023" operator="equal">
      <formula>"C-003"</formula>
    </cfRule>
  </conditionalFormatting>
  <conditionalFormatting sqref="E1062">
    <cfRule type="cellIs" dxfId="362" priority="1003" stopIfTrue="1" operator="equal">
      <formula>"Pte. Asignar"</formula>
    </cfRule>
  </conditionalFormatting>
  <conditionalFormatting sqref="E1062">
    <cfRule type="cellIs" dxfId="361" priority="1002" stopIfTrue="1" operator="equal">
      <formula>"C-001"</formula>
    </cfRule>
  </conditionalFormatting>
  <conditionalFormatting sqref="E1062">
    <cfRule type="cellIs" dxfId="360" priority="1001" operator="equal">
      <formula>"C-003"</formula>
    </cfRule>
  </conditionalFormatting>
  <conditionalFormatting sqref="E1075">
    <cfRule type="cellIs" dxfId="359" priority="992" stopIfTrue="1" operator="equal">
      <formula>"Pte. Asignar"</formula>
    </cfRule>
  </conditionalFormatting>
  <conditionalFormatting sqref="E1075">
    <cfRule type="cellIs" dxfId="358" priority="991" stopIfTrue="1" operator="equal">
      <formula>"C-001"</formula>
    </cfRule>
  </conditionalFormatting>
  <conditionalFormatting sqref="E1075">
    <cfRule type="cellIs" dxfId="357" priority="990" operator="equal">
      <formula>"C-003"</formula>
    </cfRule>
  </conditionalFormatting>
  <conditionalFormatting sqref="E1077">
    <cfRule type="cellIs" dxfId="356" priority="981" stopIfTrue="1" operator="equal">
      <formula>"Pte. Asignar"</formula>
    </cfRule>
  </conditionalFormatting>
  <conditionalFormatting sqref="E1077">
    <cfRule type="cellIs" dxfId="355" priority="980" stopIfTrue="1" operator="equal">
      <formula>"C-001"</formula>
    </cfRule>
  </conditionalFormatting>
  <conditionalFormatting sqref="E1077">
    <cfRule type="cellIs" dxfId="354" priority="979" operator="equal">
      <formula>"C-003"</formula>
    </cfRule>
  </conditionalFormatting>
  <conditionalFormatting sqref="E1078">
    <cfRule type="cellIs" dxfId="353" priority="970" stopIfTrue="1" operator="equal">
      <formula>"Pte. Asignar"</formula>
    </cfRule>
  </conditionalFormatting>
  <conditionalFormatting sqref="E1078">
    <cfRule type="cellIs" dxfId="352" priority="969" stopIfTrue="1" operator="equal">
      <formula>"C-001"</formula>
    </cfRule>
  </conditionalFormatting>
  <conditionalFormatting sqref="E1078">
    <cfRule type="cellIs" dxfId="351" priority="968" operator="equal">
      <formula>"C-003"</formula>
    </cfRule>
  </conditionalFormatting>
  <conditionalFormatting sqref="E1079">
    <cfRule type="cellIs" dxfId="350" priority="959" stopIfTrue="1" operator="equal">
      <formula>"Pte. Asignar"</formula>
    </cfRule>
  </conditionalFormatting>
  <conditionalFormatting sqref="E1079">
    <cfRule type="cellIs" dxfId="349" priority="958" stopIfTrue="1" operator="equal">
      <formula>"C-001"</formula>
    </cfRule>
  </conditionalFormatting>
  <conditionalFormatting sqref="E1079">
    <cfRule type="cellIs" dxfId="348" priority="957" operator="equal">
      <formula>"C-003"</formula>
    </cfRule>
  </conditionalFormatting>
  <conditionalFormatting sqref="E1076">
    <cfRule type="cellIs" dxfId="347" priority="948" stopIfTrue="1" operator="equal">
      <formula>"Pte. Asignar"</formula>
    </cfRule>
  </conditionalFormatting>
  <conditionalFormatting sqref="E1076">
    <cfRule type="cellIs" dxfId="346" priority="947" stopIfTrue="1" operator="equal">
      <formula>"C-001"</formula>
    </cfRule>
  </conditionalFormatting>
  <conditionalFormatting sqref="E1076">
    <cfRule type="cellIs" dxfId="345" priority="946" operator="equal">
      <formula>"C-003"</formula>
    </cfRule>
  </conditionalFormatting>
  <conditionalFormatting sqref="E1089">
    <cfRule type="cellIs" dxfId="344" priority="937" stopIfTrue="1" operator="equal">
      <formula>"Pte. Asignar"</formula>
    </cfRule>
  </conditionalFormatting>
  <conditionalFormatting sqref="E1089">
    <cfRule type="cellIs" dxfId="343" priority="936" stopIfTrue="1" operator="equal">
      <formula>"C-001"</formula>
    </cfRule>
  </conditionalFormatting>
  <conditionalFormatting sqref="E1089">
    <cfRule type="cellIs" dxfId="342" priority="935" operator="equal">
      <formula>"C-003"</formula>
    </cfRule>
  </conditionalFormatting>
  <conditionalFormatting sqref="E1091">
    <cfRule type="cellIs" dxfId="341" priority="926" stopIfTrue="1" operator="equal">
      <formula>"Pte. Asignar"</formula>
    </cfRule>
  </conditionalFormatting>
  <conditionalFormatting sqref="E1091">
    <cfRule type="cellIs" dxfId="340" priority="925" stopIfTrue="1" operator="equal">
      <formula>"C-001"</formula>
    </cfRule>
  </conditionalFormatting>
  <conditionalFormatting sqref="E1091">
    <cfRule type="cellIs" dxfId="339" priority="924" operator="equal">
      <formula>"C-003"</formula>
    </cfRule>
  </conditionalFormatting>
  <conditionalFormatting sqref="E1092">
    <cfRule type="cellIs" dxfId="338" priority="915" stopIfTrue="1" operator="equal">
      <formula>"Pte. Asignar"</formula>
    </cfRule>
  </conditionalFormatting>
  <conditionalFormatting sqref="E1092">
    <cfRule type="cellIs" dxfId="337" priority="914" stopIfTrue="1" operator="equal">
      <formula>"C-001"</formula>
    </cfRule>
  </conditionalFormatting>
  <conditionalFormatting sqref="E1092">
    <cfRule type="cellIs" dxfId="336" priority="913" operator="equal">
      <formula>"C-003"</formula>
    </cfRule>
  </conditionalFormatting>
  <conditionalFormatting sqref="E1093">
    <cfRule type="cellIs" dxfId="335" priority="904" stopIfTrue="1" operator="equal">
      <formula>"Pte. Asignar"</formula>
    </cfRule>
  </conditionalFormatting>
  <conditionalFormatting sqref="E1093">
    <cfRule type="cellIs" dxfId="334" priority="903" stopIfTrue="1" operator="equal">
      <formula>"C-001"</formula>
    </cfRule>
  </conditionalFormatting>
  <conditionalFormatting sqref="E1093">
    <cfRule type="cellIs" dxfId="333" priority="902" operator="equal">
      <formula>"C-003"</formula>
    </cfRule>
  </conditionalFormatting>
  <conditionalFormatting sqref="E1090">
    <cfRule type="cellIs" dxfId="332" priority="893" stopIfTrue="1" operator="equal">
      <formula>"Pte. Asignar"</formula>
    </cfRule>
  </conditionalFormatting>
  <conditionalFormatting sqref="E1090">
    <cfRule type="cellIs" dxfId="331" priority="892" stopIfTrue="1" operator="equal">
      <formula>"C-001"</formula>
    </cfRule>
  </conditionalFormatting>
  <conditionalFormatting sqref="E1090">
    <cfRule type="cellIs" dxfId="330" priority="891" operator="equal">
      <formula>"C-003"</formula>
    </cfRule>
  </conditionalFormatting>
  <conditionalFormatting sqref="E1103">
    <cfRule type="cellIs" dxfId="329" priority="882" stopIfTrue="1" operator="equal">
      <formula>"Pte. Asignar"</formula>
    </cfRule>
  </conditionalFormatting>
  <conditionalFormatting sqref="E1103">
    <cfRule type="cellIs" dxfId="328" priority="881" stopIfTrue="1" operator="equal">
      <formula>"C-001"</formula>
    </cfRule>
  </conditionalFormatting>
  <conditionalFormatting sqref="E1103">
    <cfRule type="cellIs" dxfId="327" priority="880" operator="equal">
      <formula>"C-003"</formula>
    </cfRule>
  </conditionalFormatting>
  <conditionalFormatting sqref="E1105">
    <cfRule type="cellIs" dxfId="326" priority="871" stopIfTrue="1" operator="equal">
      <formula>"Pte. Asignar"</formula>
    </cfRule>
  </conditionalFormatting>
  <conditionalFormatting sqref="E1105">
    <cfRule type="cellIs" dxfId="325" priority="870" stopIfTrue="1" operator="equal">
      <formula>"C-001"</formula>
    </cfRule>
  </conditionalFormatting>
  <conditionalFormatting sqref="E1105">
    <cfRule type="cellIs" dxfId="324" priority="869" operator="equal">
      <formula>"C-003"</formula>
    </cfRule>
  </conditionalFormatting>
  <conditionalFormatting sqref="E1106">
    <cfRule type="cellIs" dxfId="323" priority="860" stopIfTrue="1" operator="equal">
      <formula>"Pte. Asignar"</formula>
    </cfRule>
  </conditionalFormatting>
  <conditionalFormatting sqref="E1106">
    <cfRule type="cellIs" dxfId="322" priority="859" stopIfTrue="1" operator="equal">
      <formula>"C-001"</formula>
    </cfRule>
  </conditionalFormatting>
  <conditionalFormatting sqref="E1106">
    <cfRule type="cellIs" dxfId="321" priority="858" operator="equal">
      <formula>"C-003"</formula>
    </cfRule>
  </conditionalFormatting>
  <conditionalFormatting sqref="E1107">
    <cfRule type="cellIs" dxfId="320" priority="849" stopIfTrue="1" operator="equal">
      <formula>"Pte. Asignar"</formula>
    </cfRule>
  </conditionalFormatting>
  <conditionalFormatting sqref="E1107">
    <cfRule type="cellIs" dxfId="319" priority="848" stopIfTrue="1" operator="equal">
      <formula>"C-001"</formula>
    </cfRule>
  </conditionalFormatting>
  <conditionalFormatting sqref="E1107">
    <cfRule type="cellIs" dxfId="318" priority="847" operator="equal">
      <formula>"C-003"</formula>
    </cfRule>
  </conditionalFormatting>
  <conditionalFormatting sqref="E1104">
    <cfRule type="cellIs" dxfId="317" priority="838" stopIfTrue="1" operator="equal">
      <formula>"Pte. Asignar"</formula>
    </cfRule>
  </conditionalFormatting>
  <conditionalFormatting sqref="E1104">
    <cfRule type="cellIs" dxfId="316" priority="837" stopIfTrue="1" operator="equal">
      <formula>"C-001"</formula>
    </cfRule>
  </conditionalFormatting>
  <conditionalFormatting sqref="E1104">
    <cfRule type="cellIs" dxfId="315" priority="836" operator="equal">
      <formula>"C-003"</formula>
    </cfRule>
  </conditionalFormatting>
  <conditionalFormatting sqref="E1108:E1117">
    <cfRule type="cellIs" dxfId="314" priority="827" stopIfTrue="1" operator="equal">
      <formula>"Pte. Asignar"</formula>
    </cfRule>
  </conditionalFormatting>
  <conditionalFormatting sqref="E1108:E1117">
    <cfRule type="cellIs" dxfId="313" priority="826" stopIfTrue="1" operator="equal">
      <formula>"C-001"</formula>
    </cfRule>
  </conditionalFormatting>
  <conditionalFormatting sqref="E1108:E1117">
    <cfRule type="cellIs" dxfId="312" priority="825" operator="equal">
      <formula>"C-003"</formula>
    </cfRule>
  </conditionalFormatting>
  <conditionalFormatting sqref="E1118:E1122">
    <cfRule type="cellIs" dxfId="311" priority="816" stopIfTrue="1" operator="equal">
      <formula>"Pte. Asignar"</formula>
    </cfRule>
  </conditionalFormatting>
  <conditionalFormatting sqref="E1118:E1122">
    <cfRule type="cellIs" dxfId="310" priority="815" stopIfTrue="1" operator="equal">
      <formula>"C-001"</formula>
    </cfRule>
  </conditionalFormatting>
  <conditionalFormatting sqref="E1118:E1122">
    <cfRule type="cellIs" dxfId="309" priority="814" operator="equal">
      <formula>"C-003"</formula>
    </cfRule>
  </conditionalFormatting>
  <conditionalFormatting sqref="E1123:E1127">
    <cfRule type="cellIs" dxfId="308" priority="805" stopIfTrue="1" operator="equal">
      <formula>"Pte. Asignar"</formula>
    </cfRule>
  </conditionalFormatting>
  <conditionalFormatting sqref="E1123:E1127">
    <cfRule type="cellIs" dxfId="307" priority="804" stopIfTrue="1" operator="equal">
      <formula>"C-001"</formula>
    </cfRule>
  </conditionalFormatting>
  <conditionalFormatting sqref="E1123:E1127">
    <cfRule type="cellIs" dxfId="306" priority="803" operator="equal">
      <formula>"C-003"</formula>
    </cfRule>
  </conditionalFormatting>
  <conditionalFormatting sqref="E1135 E1151 E1154">
    <cfRule type="cellIs" dxfId="305" priority="794" stopIfTrue="1" operator="equal">
      <formula>"Pte. Asignar"</formula>
    </cfRule>
  </conditionalFormatting>
  <conditionalFormatting sqref="E1135 E1151 E1154">
    <cfRule type="cellIs" dxfId="304" priority="793" stopIfTrue="1" operator="equal">
      <formula>"C-001"</formula>
    </cfRule>
  </conditionalFormatting>
  <conditionalFormatting sqref="E1135 E1151 E1154">
    <cfRule type="cellIs" dxfId="303" priority="792" operator="equal">
      <formula>"C-003"</formula>
    </cfRule>
  </conditionalFormatting>
  <conditionalFormatting sqref="E1129">
    <cfRule type="cellIs" dxfId="302" priority="785" stopIfTrue="1" operator="equal">
      <formula>"Pte. Asignar"</formula>
    </cfRule>
  </conditionalFormatting>
  <conditionalFormatting sqref="E1129">
    <cfRule type="cellIs" dxfId="301" priority="784" stopIfTrue="1" operator="equal">
      <formula>"C-001"</formula>
    </cfRule>
  </conditionalFormatting>
  <conditionalFormatting sqref="E1129">
    <cfRule type="cellIs" dxfId="300" priority="783" operator="equal">
      <formula>"C-003"</formula>
    </cfRule>
  </conditionalFormatting>
  <conditionalFormatting sqref="E1128">
    <cfRule type="cellIs" dxfId="299" priority="776" stopIfTrue="1" operator="equal">
      <formula>"Pte. Asignar"</formula>
    </cfRule>
  </conditionalFormatting>
  <conditionalFormatting sqref="E1128">
    <cfRule type="cellIs" dxfId="298" priority="775" stopIfTrue="1" operator="equal">
      <formula>"C-001"</formula>
    </cfRule>
  </conditionalFormatting>
  <conditionalFormatting sqref="E1128">
    <cfRule type="cellIs" dxfId="297" priority="774" operator="equal">
      <formula>"C-003"</formula>
    </cfRule>
  </conditionalFormatting>
  <conditionalFormatting sqref="E1130">
    <cfRule type="cellIs" dxfId="296" priority="765" stopIfTrue="1" operator="equal">
      <formula>"Pte. Asignar"</formula>
    </cfRule>
  </conditionalFormatting>
  <conditionalFormatting sqref="E1130">
    <cfRule type="cellIs" dxfId="295" priority="764" stopIfTrue="1" operator="equal">
      <formula>"C-001"</formula>
    </cfRule>
  </conditionalFormatting>
  <conditionalFormatting sqref="E1130">
    <cfRule type="cellIs" dxfId="294" priority="763" operator="equal">
      <formula>"C-003"</formula>
    </cfRule>
  </conditionalFormatting>
  <conditionalFormatting sqref="E1131">
    <cfRule type="cellIs" dxfId="293" priority="756" stopIfTrue="1" operator="equal">
      <formula>"Pte. Asignar"</formula>
    </cfRule>
  </conditionalFormatting>
  <conditionalFormatting sqref="E1131">
    <cfRule type="cellIs" dxfId="292" priority="755" stopIfTrue="1" operator="equal">
      <formula>"C-001"</formula>
    </cfRule>
  </conditionalFormatting>
  <conditionalFormatting sqref="E1131">
    <cfRule type="cellIs" dxfId="291" priority="754" operator="equal">
      <formula>"C-003"</formula>
    </cfRule>
  </conditionalFormatting>
  <conditionalFormatting sqref="E1132">
    <cfRule type="cellIs" dxfId="290" priority="747" stopIfTrue="1" operator="equal">
      <formula>"Pte. Asignar"</formula>
    </cfRule>
  </conditionalFormatting>
  <conditionalFormatting sqref="E1132">
    <cfRule type="cellIs" dxfId="289" priority="746" stopIfTrue="1" operator="equal">
      <formula>"C-001"</formula>
    </cfRule>
  </conditionalFormatting>
  <conditionalFormatting sqref="E1132">
    <cfRule type="cellIs" dxfId="288" priority="745" operator="equal">
      <formula>"C-003"</formula>
    </cfRule>
  </conditionalFormatting>
  <conditionalFormatting sqref="E1133">
    <cfRule type="cellIs" dxfId="287" priority="730" stopIfTrue="1" operator="equal">
      <formula>"Pte. Asignar"</formula>
    </cfRule>
  </conditionalFormatting>
  <conditionalFormatting sqref="E1133">
    <cfRule type="cellIs" dxfId="286" priority="729" stopIfTrue="1" operator="equal">
      <formula>"C-001"</formula>
    </cfRule>
  </conditionalFormatting>
  <conditionalFormatting sqref="E1133">
    <cfRule type="cellIs" dxfId="285" priority="728" operator="equal">
      <formula>"C-003"</formula>
    </cfRule>
  </conditionalFormatting>
  <conditionalFormatting sqref="E1134">
    <cfRule type="cellIs" dxfId="284" priority="715" stopIfTrue="1" operator="equal">
      <formula>"Pte. Asignar"</formula>
    </cfRule>
  </conditionalFormatting>
  <conditionalFormatting sqref="E1134">
    <cfRule type="cellIs" dxfId="283" priority="714" stopIfTrue="1" operator="equal">
      <formula>"C-001"</formula>
    </cfRule>
  </conditionalFormatting>
  <conditionalFormatting sqref="E1134">
    <cfRule type="cellIs" dxfId="282" priority="713" operator="equal">
      <formula>"C-003"</formula>
    </cfRule>
  </conditionalFormatting>
  <conditionalFormatting sqref="E1136">
    <cfRule type="cellIs" dxfId="281" priority="708" stopIfTrue="1" operator="equal">
      <formula>"Pte. Asignar"</formula>
    </cfRule>
  </conditionalFormatting>
  <conditionalFormatting sqref="E1136">
    <cfRule type="cellIs" dxfId="280" priority="707" stopIfTrue="1" operator="equal">
      <formula>"C-001"</formula>
    </cfRule>
  </conditionalFormatting>
  <conditionalFormatting sqref="E1136">
    <cfRule type="cellIs" dxfId="279" priority="706" operator="equal">
      <formula>"C-003"</formula>
    </cfRule>
  </conditionalFormatting>
  <conditionalFormatting sqref="E1137">
    <cfRule type="cellIs" dxfId="278" priority="693" stopIfTrue="1" operator="equal">
      <formula>"Pte. Asignar"</formula>
    </cfRule>
  </conditionalFormatting>
  <conditionalFormatting sqref="E1137">
    <cfRule type="cellIs" dxfId="277" priority="692" stopIfTrue="1" operator="equal">
      <formula>"C-001"</formula>
    </cfRule>
  </conditionalFormatting>
  <conditionalFormatting sqref="E1137">
    <cfRule type="cellIs" dxfId="276" priority="691" operator="equal">
      <formula>"C-003"</formula>
    </cfRule>
  </conditionalFormatting>
  <conditionalFormatting sqref="E1138">
    <cfRule type="cellIs" dxfId="275" priority="678" stopIfTrue="1" operator="equal">
      <formula>"Pte. Asignar"</formula>
    </cfRule>
  </conditionalFormatting>
  <conditionalFormatting sqref="E1138">
    <cfRule type="cellIs" dxfId="274" priority="677" stopIfTrue="1" operator="equal">
      <formula>"C-001"</formula>
    </cfRule>
  </conditionalFormatting>
  <conditionalFormatting sqref="E1138">
    <cfRule type="cellIs" dxfId="273" priority="676" operator="equal">
      <formula>"C-003"</formula>
    </cfRule>
  </conditionalFormatting>
  <conditionalFormatting sqref="E1139">
    <cfRule type="cellIs" dxfId="272" priority="669" stopIfTrue="1" operator="equal">
      <formula>"Pte. Asignar"</formula>
    </cfRule>
  </conditionalFormatting>
  <conditionalFormatting sqref="E1139">
    <cfRule type="cellIs" dxfId="271" priority="668" stopIfTrue="1" operator="equal">
      <formula>"C-001"</formula>
    </cfRule>
  </conditionalFormatting>
  <conditionalFormatting sqref="E1139">
    <cfRule type="cellIs" dxfId="270" priority="667" operator="equal">
      <formula>"C-003"</formula>
    </cfRule>
  </conditionalFormatting>
  <conditionalFormatting sqref="E1140">
    <cfRule type="cellIs" dxfId="269" priority="652" stopIfTrue="1" operator="equal">
      <formula>"Pte. Asignar"</formula>
    </cfRule>
  </conditionalFormatting>
  <conditionalFormatting sqref="E1140">
    <cfRule type="cellIs" dxfId="268" priority="651" stopIfTrue="1" operator="equal">
      <formula>"C-001"</formula>
    </cfRule>
  </conditionalFormatting>
  <conditionalFormatting sqref="E1140">
    <cfRule type="cellIs" dxfId="267" priority="650" operator="equal">
      <formula>"C-003"</formula>
    </cfRule>
  </conditionalFormatting>
  <conditionalFormatting sqref="E1141">
    <cfRule type="cellIs" dxfId="266" priority="637" stopIfTrue="1" operator="equal">
      <formula>"Pte. Asignar"</formula>
    </cfRule>
  </conditionalFormatting>
  <conditionalFormatting sqref="E1141">
    <cfRule type="cellIs" dxfId="265" priority="636" stopIfTrue="1" operator="equal">
      <formula>"C-001"</formula>
    </cfRule>
  </conditionalFormatting>
  <conditionalFormatting sqref="E1141">
    <cfRule type="cellIs" dxfId="264" priority="635" operator="equal">
      <formula>"C-003"</formula>
    </cfRule>
  </conditionalFormatting>
  <conditionalFormatting sqref="E1142">
    <cfRule type="cellIs" dxfId="263" priority="622" stopIfTrue="1" operator="equal">
      <formula>"Pte. Asignar"</formula>
    </cfRule>
  </conditionalFormatting>
  <conditionalFormatting sqref="E1142">
    <cfRule type="cellIs" dxfId="262" priority="621" stopIfTrue="1" operator="equal">
      <formula>"C-001"</formula>
    </cfRule>
  </conditionalFormatting>
  <conditionalFormatting sqref="E1142">
    <cfRule type="cellIs" dxfId="261" priority="620" operator="equal">
      <formula>"C-003"</formula>
    </cfRule>
  </conditionalFormatting>
  <conditionalFormatting sqref="E1143">
    <cfRule type="cellIs" dxfId="260" priority="607" stopIfTrue="1" operator="equal">
      <formula>"Pte. Asignar"</formula>
    </cfRule>
  </conditionalFormatting>
  <conditionalFormatting sqref="E1143">
    <cfRule type="cellIs" dxfId="259" priority="606" stopIfTrue="1" operator="equal">
      <formula>"C-001"</formula>
    </cfRule>
  </conditionalFormatting>
  <conditionalFormatting sqref="E1143">
    <cfRule type="cellIs" dxfId="258" priority="605" operator="equal">
      <formula>"C-003"</formula>
    </cfRule>
  </conditionalFormatting>
  <conditionalFormatting sqref="E1144">
    <cfRule type="cellIs" dxfId="257" priority="592" stopIfTrue="1" operator="equal">
      <formula>"Pte. Asignar"</formula>
    </cfRule>
  </conditionalFormatting>
  <conditionalFormatting sqref="E1144">
    <cfRule type="cellIs" dxfId="256" priority="591" stopIfTrue="1" operator="equal">
      <formula>"C-001"</formula>
    </cfRule>
  </conditionalFormatting>
  <conditionalFormatting sqref="E1144">
    <cfRule type="cellIs" dxfId="255" priority="590" operator="equal">
      <formula>"C-003"</formula>
    </cfRule>
  </conditionalFormatting>
  <conditionalFormatting sqref="E1145">
    <cfRule type="cellIs" dxfId="254" priority="577" stopIfTrue="1" operator="equal">
      <formula>"Pte. Asignar"</formula>
    </cfRule>
  </conditionalFormatting>
  <conditionalFormatting sqref="E1145">
    <cfRule type="cellIs" dxfId="253" priority="576" stopIfTrue="1" operator="equal">
      <formula>"C-001"</formula>
    </cfRule>
  </conditionalFormatting>
  <conditionalFormatting sqref="E1145">
    <cfRule type="cellIs" dxfId="252" priority="575" operator="equal">
      <formula>"C-003"</formula>
    </cfRule>
  </conditionalFormatting>
  <conditionalFormatting sqref="E1146">
    <cfRule type="cellIs" dxfId="251" priority="562" stopIfTrue="1" operator="equal">
      <formula>"Pte. Asignar"</formula>
    </cfRule>
  </conditionalFormatting>
  <conditionalFormatting sqref="E1146">
    <cfRule type="cellIs" dxfId="250" priority="561" stopIfTrue="1" operator="equal">
      <formula>"C-001"</formula>
    </cfRule>
  </conditionalFormatting>
  <conditionalFormatting sqref="E1146">
    <cfRule type="cellIs" dxfId="249" priority="560" operator="equal">
      <formula>"C-003"</formula>
    </cfRule>
  </conditionalFormatting>
  <conditionalFormatting sqref="E1147">
    <cfRule type="cellIs" dxfId="248" priority="547" stopIfTrue="1" operator="equal">
      <formula>"Pte. Asignar"</formula>
    </cfRule>
  </conditionalFormatting>
  <conditionalFormatting sqref="E1147">
    <cfRule type="cellIs" dxfId="247" priority="546" stopIfTrue="1" operator="equal">
      <formula>"C-001"</formula>
    </cfRule>
  </conditionalFormatting>
  <conditionalFormatting sqref="E1147">
    <cfRule type="cellIs" dxfId="246" priority="545" operator="equal">
      <formula>"C-003"</formula>
    </cfRule>
  </conditionalFormatting>
  <conditionalFormatting sqref="E1148">
    <cfRule type="cellIs" dxfId="245" priority="532" stopIfTrue="1" operator="equal">
      <formula>"Pte. Asignar"</formula>
    </cfRule>
  </conditionalFormatting>
  <conditionalFormatting sqref="E1148">
    <cfRule type="cellIs" dxfId="244" priority="531" stopIfTrue="1" operator="equal">
      <formula>"C-001"</formula>
    </cfRule>
  </conditionalFormatting>
  <conditionalFormatting sqref="E1148">
    <cfRule type="cellIs" dxfId="243" priority="530" operator="equal">
      <formula>"C-003"</formula>
    </cfRule>
  </conditionalFormatting>
  <conditionalFormatting sqref="E1149">
    <cfRule type="cellIs" dxfId="242" priority="517" stopIfTrue="1" operator="equal">
      <formula>"Pte. Asignar"</formula>
    </cfRule>
  </conditionalFormatting>
  <conditionalFormatting sqref="E1149">
    <cfRule type="cellIs" dxfId="241" priority="516" stopIfTrue="1" operator="equal">
      <formula>"C-001"</formula>
    </cfRule>
  </conditionalFormatting>
  <conditionalFormatting sqref="E1149">
    <cfRule type="cellIs" dxfId="240" priority="515" operator="equal">
      <formula>"C-003"</formula>
    </cfRule>
  </conditionalFormatting>
  <conditionalFormatting sqref="E1150">
    <cfRule type="cellIs" dxfId="239" priority="502" stopIfTrue="1" operator="equal">
      <formula>"Pte. Asignar"</formula>
    </cfRule>
  </conditionalFormatting>
  <conditionalFormatting sqref="E1150">
    <cfRule type="cellIs" dxfId="238" priority="501" stopIfTrue="1" operator="equal">
      <formula>"C-001"</formula>
    </cfRule>
  </conditionalFormatting>
  <conditionalFormatting sqref="E1150">
    <cfRule type="cellIs" dxfId="237" priority="500" operator="equal">
      <formula>"C-003"</formula>
    </cfRule>
  </conditionalFormatting>
  <conditionalFormatting sqref="E1153">
    <cfRule type="cellIs" dxfId="236" priority="487" stopIfTrue="1" operator="equal">
      <formula>"Pte. Asignar"</formula>
    </cfRule>
  </conditionalFormatting>
  <conditionalFormatting sqref="E1153">
    <cfRule type="cellIs" dxfId="235" priority="486" stopIfTrue="1" operator="equal">
      <formula>"C-001"</formula>
    </cfRule>
  </conditionalFormatting>
  <conditionalFormatting sqref="E1153">
    <cfRule type="cellIs" dxfId="234" priority="485" operator="equal">
      <formula>"C-003"</formula>
    </cfRule>
  </conditionalFormatting>
  <conditionalFormatting sqref="E1152">
    <cfRule type="cellIs" dxfId="233" priority="472" stopIfTrue="1" operator="equal">
      <formula>"Pte. Asignar"</formula>
    </cfRule>
  </conditionalFormatting>
  <conditionalFormatting sqref="E1152">
    <cfRule type="cellIs" dxfId="232" priority="471" stopIfTrue="1" operator="equal">
      <formula>"C-001"</formula>
    </cfRule>
  </conditionalFormatting>
  <conditionalFormatting sqref="E1152">
    <cfRule type="cellIs" dxfId="231" priority="470" operator="equal">
      <formula>"C-003"</formula>
    </cfRule>
  </conditionalFormatting>
  <conditionalFormatting sqref="E1154">
    <cfRule type="cellIs" dxfId="230" priority="457" stopIfTrue="1" operator="equal">
      <formula>"Pte. Asignar"</formula>
    </cfRule>
  </conditionalFormatting>
  <conditionalFormatting sqref="E1154">
    <cfRule type="cellIs" dxfId="229" priority="456" stopIfTrue="1" operator="equal">
      <formula>"C-001"</formula>
    </cfRule>
  </conditionalFormatting>
  <conditionalFormatting sqref="E1154">
    <cfRule type="cellIs" dxfId="228" priority="455" operator="equal">
      <formula>"C-003"</formula>
    </cfRule>
  </conditionalFormatting>
  <conditionalFormatting sqref="E1153">
    <cfRule type="cellIs" dxfId="227" priority="442" stopIfTrue="1" operator="equal">
      <formula>"Pte. Asignar"</formula>
    </cfRule>
  </conditionalFormatting>
  <conditionalFormatting sqref="E1153">
    <cfRule type="cellIs" dxfId="226" priority="441" stopIfTrue="1" operator="equal">
      <formula>"C-001"</formula>
    </cfRule>
  </conditionalFormatting>
  <conditionalFormatting sqref="E1153">
    <cfRule type="cellIs" dxfId="225" priority="440" operator="equal">
      <formula>"C-003"</formula>
    </cfRule>
  </conditionalFormatting>
  <conditionalFormatting sqref="E1161:E1166">
    <cfRule type="cellIs" dxfId="224" priority="433" stopIfTrue="1" operator="equal">
      <formula>"Pte. Asignar"</formula>
    </cfRule>
  </conditionalFormatting>
  <conditionalFormatting sqref="E1161:E1166">
    <cfRule type="cellIs" dxfId="223" priority="432" stopIfTrue="1" operator="equal">
      <formula>"C-001"</formula>
    </cfRule>
  </conditionalFormatting>
  <conditionalFormatting sqref="E1161:E1166">
    <cfRule type="cellIs" dxfId="222" priority="431" operator="equal">
      <formula>"C-003"</formula>
    </cfRule>
  </conditionalFormatting>
  <conditionalFormatting sqref="E1172:E1177">
    <cfRule type="cellIs" dxfId="221" priority="425" stopIfTrue="1" operator="equal">
      <formula>"Pte. Asignar"</formula>
    </cfRule>
  </conditionalFormatting>
  <conditionalFormatting sqref="E1172:E1177">
    <cfRule type="cellIs" dxfId="220" priority="424" stopIfTrue="1" operator="equal">
      <formula>"C-001"</formula>
    </cfRule>
  </conditionalFormatting>
  <conditionalFormatting sqref="E1172:E1177">
    <cfRule type="cellIs" dxfId="219" priority="423" operator="equal">
      <formula>"C-003"</formula>
    </cfRule>
  </conditionalFormatting>
  <conditionalFormatting sqref="E1190:E1195">
    <cfRule type="cellIs" dxfId="218" priority="422" stopIfTrue="1" operator="equal">
      <formula>"Pte. Asignar"</formula>
    </cfRule>
  </conditionalFormatting>
  <conditionalFormatting sqref="E1190:E1195">
    <cfRule type="cellIs" dxfId="217" priority="421" stopIfTrue="1" operator="equal">
      <formula>"C-001"</formula>
    </cfRule>
  </conditionalFormatting>
  <conditionalFormatting sqref="E1190:E1195">
    <cfRule type="cellIs" dxfId="216" priority="420" operator="equal">
      <formula>"C-003"</formula>
    </cfRule>
  </conditionalFormatting>
  <conditionalFormatting sqref="E1229">
    <cfRule type="cellIs" dxfId="215" priority="416" stopIfTrue="1" operator="equal">
      <formula>"Pte. Asignar"</formula>
    </cfRule>
  </conditionalFormatting>
  <conditionalFormatting sqref="E1229">
    <cfRule type="cellIs" dxfId="214" priority="415" stopIfTrue="1" operator="equal">
      <formula>"C-001"</formula>
    </cfRule>
  </conditionalFormatting>
  <conditionalFormatting sqref="E1229">
    <cfRule type="cellIs" dxfId="213" priority="414" operator="equal">
      <formula>"C-003"</formula>
    </cfRule>
  </conditionalFormatting>
  <conditionalFormatting sqref="E1230">
    <cfRule type="cellIs" dxfId="212" priority="399" stopIfTrue="1" operator="equal">
      <formula>"Pte. Asignar"</formula>
    </cfRule>
  </conditionalFormatting>
  <conditionalFormatting sqref="E1230">
    <cfRule type="cellIs" dxfId="211" priority="398" stopIfTrue="1" operator="equal">
      <formula>"C-001"</formula>
    </cfRule>
  </conditionalFormatting>
  <conditionalFormatting sqref="E1230">
    <cfRule type="cellIs" dxfId="210" priority="397" operator="equal">
      <formula>"C-003"</formula>
    </cfRule>
  </conditionalFormatting>
  <conditionalFormatting sqref="E1231">
    <cfRule type="cellIs" dxfId="209" priority="384" stopIfTrue="1" operator="equal">
      <formula>"Pte. Asignar"</formula>
    </cfRule>
  </conditionalFormatting>
  <conditionalFormatting sqref="E1231">
    <cfRule type="cellIs" dxfId="208" priority="383" stopIfTrue="1" operator="equal">
      <formula>"C-001"</formula>
    </cfRule>
  </conditionalFormatting>
  <conditionalFormatting sqref="E1231">
    <cfRule type="cellIs" dxfId="207" priority="382" operator="equal">
      <formula>"C-003"</formula>
    </cfRule>
  </conditionalFormatting>
  <conditionalFormatting sqref="E1232">
    <cfRule type="cellIs" dxfId="206" priority="377" stopIfTrue="1" operator="equal">
      <formula>"Pte. Asignar"</formula>
    </cfRule>
  </conditionalFormatting>
  <conditionalFormatting sqref="E1232">
    <cfRule type="cellIs" dxfId="205" priority="376" stopIfTrue="1" operator="equal">
      <formula>"C-001"</formula>
    </cfRule>
  </conditionalFormatting>
  <conditionalFormatting sqref="E1232">
    <cfRule type="cellIs" dxfId="204" priority="375" operator="equal">
      <formula>"C-003"</formula>
    </cfRule>
  </conditionalFormatting>
  <conditionalFormatting sqref="E1235">
    <cfRule type="cellIs" dxfId="203" priority="362" stopIfTrue="1" operator="equal">
      <formula>"Pte. Asignar"</formula>
    </cfRule>
  </conditionalFormatting>
  <conditionalFormatting sqref="E1235">
    <cfRule type="cellIs" dxfId="202" priority="361" stopIfTrue="1" operator="equal">
      <formula>"C-001"</formula>
    </cfRule>
  </conditionalFormatting>
  <conditionalFormatting sqref="E1235">
    <cfRule type="cellIs" dxfId="201" priority="360" operator="equal">
      <formula>"C-003"</formula>
    </cfRule>
  </conditionalFormatting>
  <conditionalFormatting sqref="E1236">
    <cfRule type="cellIs" dxfId="200" priority="347" stopIfTrue="1" operator="equal">
      <formula>"Pte. Asignar"</formula>
    </cfRule>
  </conditionalFormatting>
  <conditionalFormatting sqref="E1236">
    <cfRule type="cellIs" dxfId="199" priority="346" stopIfTrue="1" operator="equal">
      <formula>"C-001"</formula>
    </cfRule>
  </conditionalFormatting>
  <conditionalFormatting sqref="E1236">
    <cfRule type="cellIs" dxfId="198" priority="345" operator="equal">
      <formula>"C-003"</formula>
    </cfRule>
  </conditionalFormatting>
  <conditionalFormatting sqref="E1233">
    <cfRule type="cellIs" dxfId="197" priority="340" stopIfTrue="1" operator="equal">
      <formula>"Pte. Asignar"</formula>
    </cfRule>
  </conditionalFormatting>
  <conditionalFormatting sqref="E1233">
    <cfRule type="cellIs" dxfId="196" priority="339" stopIfTrue="1" operator="equal">
      <formula>"C-001"</formula>
    </cfRule>
  </conditionalFormatting>
  <conditionalFormatting sqref="E1233">
    <cfRule type="cellIs" dxfId="195" priority="338" operator="equal">
      <formula>"C-003"</formula>
    </cfRule>
  </conditionalFormatting>
  <conditionalFormatting sqref="E1246:E1251">
    <cfRule type="cellIs" dxfId="194" priority="326" stopIfTrue="1" operator="equal">
      <formula>"Pte. Asignar"</formula>
    </cfRule>
  </conditionalFormatting>
  <conditionalFormatting sqref="E1246:E1251">
    <cfRule type="cellIs" dxfId="193" priority="325" stopIfTrue="1" operator="equal">
      <formula>"C-001"</formula>
    </cfRule>
  </conditionalFormatting>
  <conditionalFormatting sqref="E1246:E1251">
    <cfRule type="cellIs" dxfId="192" priority="324" operator="equal">
      <formula>"C-003"</formula>
    </cfRule>
  </conditionalFormatting>
  <conditionalFormatting sqref="E1272:E1277">
    <cfRule type="cellIs" dxfId="191" priority="323" stopIfTrue="1" operator="equal">
      <formula>"Pte. Asignar"</formula>
    </cfRule>
  </conditionalFormatting>
  <conditionalFormatting sqref="E1272:E1277">
    <cfRule type="cellIs" dxfId="190" priority="322" stopIfTrue="1" operator="equal">
      <formula>"C-001"</formula>
    </cfRule>
  </conditionalFormatting>
  <conditionalFormatting sqref="E1272:E1277">
    <cfRule type="cellIs" dxfId="189" priority="321" operator="equal">
      <formula>"C-003"</formula>
    </cfRule>
  </conditionalFormatting>
  <conditionalFormatting sqref="E1369">
    <cfRule type="cellIs" dxfId="188" priority="316" stopIfTrue="1" operator="equal">
      <formula>"Pte. Asignar"</formula>
    </cfRule>
  </conditionalFormatting>
  <conditionalFormatting sqref="E1369">
    <cfRule type="cellIs" dxfId="187" priority="315" stopIfTrue="1" operator="equal">
      <formula>"C-001"</formula>
    </cfRule>
  </conditionalFormatting>
  <conditionalFormatting sqref="E1369">
    <cfRule type="cellIs" dxfId="186" priority="314" operator="equal">
      <formula>"C-003"</formula>
    </cfRule>
  </conditionalFormatting>
  <conditionalFormatting sqref="E1370">
    <cfRule type="cellIs" dxfId="185" priority="310" stopIfTrue="1" operator="equal">
      <formula>"Pte. Asignar"</formula>
    </cfRule>
  </conditionalFormatting>
  <conditionalFormatting sqref="E1370">
    <cfRule type="cellIs" dxfId="184" priority="309" stopIfTrue="1" operator="equal">
      <formula>"C-001"</formula>
    </cfRule>
  </conditionalFormatting>
  <conditionalFormatting sqref="E1370">
    <cfRule type="cellIs" dxfId="183" priority="308" operator="equal">
      <formula>"C-003"</formula>
    </cfRule>
  </conditionalFormatting>
  <conditionalFormatting sqref="E1371">
    <cfRule type="cellIs" dxfId="182" priority="299" stopIfTrue="1" operator="equal">
      <formula>"Pte. Asignar"</formula>
    </cfRule>
  </conditionalFormatting>
  <conditionalFormatting sqref="E1371">
    <cfRule type="cellIs" dxfId="181" priority="298" stopIfTrue="1" operator="equal">
      <formula>"C-001"</formula>
    </cfRule>
  </conditionalFormatting>
  <conditionalFormatting sqref="E1371">
    <cfRule type="cellIs" dxfId="180" priority="297" operator="equal">
      <formula>"C-003"</formula>
    </cfRule>
  </conditionalFormatting>
  <conditionalFormatting sqref="E1372">
    <cfRule type="cellIs" dxfId="179" priority="288" stopIfTrue="1" operator="equal">
      <formula>"Pte. Asignar"</formula>
    </cfRule>
  </conditionalFormatting>
  <conditionalFormatting sqref="E1372">
    <cfRule type="cellIs" dxfId="178" priority="287" stopIfTrue="1" operator="equal">
      <formula>"C-001"</formula>
    </cfRule>
  </conditionalFormatting>
  <conditionalFormatting sqref="E1372">
    <cfRule type="cellIs" dxfId="177" priority="286" operator="equal">
      <formula>"C-003"</formula>
    </cfRule>
  </conditionalFormatting>
  <conditionalFormatting sqref="E1373">
    <cfRule type="cellIs" dxfId="176" priority="277" stopIfTrue="1" operator="equal">
      <formula>"Pte. Asignar"</formula>
    </cfRule>
  </conditionalFormatting>
  <conditionalFormatting sqref="E1373">
    <cfRule type="cellIs" dxfId="175" priority="276" stopIfTrue="1" operator="equal">
      <formula>"C-001"</formula>
    </cfRule>
  </conditionalFormatting>
  <conditionalFormatting sqref="E1373">
    <cfRule type="cellIs" dxfId="174" priority="275" operator="equal">
      <formula>"C-003"</formula>
    </cfRule>
  </conditionalFormatting>
  <conditionalFormatting sqref="E1374">
    <cfRule type="cellIs" dxfId="173" priority="266" stopIfTrue="1" operator="equal">
      <formula>"Pte. Asignar"</formula>
    </cfRule>
  </conditionalFormatting>
  <conditionalFormatting sqref="E1374">
    <cfRule type="cellIs" dxfId="172" priority="265" stopIfTrue="1" operator="equal">
      <formula>"C-001"</formula>
    </cfRule>
  </conditionalFormatting>
  <conditionalFormatting sqref="E1374">
    <cfRule type="cellIs" dxfId="171" priority="264" operator="equal">
      <formula>"C-003"</formula>
    </cfRule>
  </conditionalFormatting>
  <conditionalFormatting sqref="E1375">
    <cfRule type="cellIs" dxfId="170" priority="249" stopIfTrue="1" operator="equal">
      <formula>"Pte. Asignar"</formula>
    </cfRule>
  </conditionalFormatting>
  <conditionalFormatting sqref="E1375">
    <cfRule type="cellIs" dxfId="169" priority="248" stopIfTrue="1" operator="equal">
      <formula>"C-001"</formula>
    </cfRule>
  </conditionalFormatting>
  <conditionalFormatting sqref="E1375">
    <cfRule type="cellIs" dxfId="168" priority="247" operator="equal">
      <formula>"C-003"</formula>
    </cfRule>
  </conditionalFormatting>
  <conditionalFormatting sqref="E1376">
    <cfRule type="cellIs" dxfId="167" priority="240" stopIfTrue="1" operator="equal">
      <formula>"Pte. Asignar"</formula>
    </cfRule>
  </conditionalFormatting>
  <conditionalFormatting sqref="E1376">
    <cfRule type="cellIs" dxfId="166" priority="239" stopIfTrue="1" operator="equal">
      <formula>"C-001"</formula>
    </cfRule>
  </conditionalFormatting>
  <conditionalFormatting sqref="E1376">
    <cfRule type="cellIs" dxfId="165" priority="238" operator="equal">
      <formula>"C-003"</formula>
    </cfRule>
  </conditionalFormatting>
  <conditionalFormatting sqref="E1377">
    <cfRule type="cellIs" dxfId="164" priority="229" stopIfTrue="1" operator="equal">
      <formula>"Pte. Asignar"</formula>
    </cfRule>
  </conditionalFormatting>
  <conditionalFormatting sqref="E1377">
    <cfRule type="cellIs" dxfId="163" priority="228" stopIfTrue="1" operator="equal">
      <formula>"C-001"</formula>
    </cfRule>
  </conditionalFormatting>
  <conditionalFormatting sqref="E1377">
    <cfRule type="cellIs" dxfId="162" priority="227" operator="equal">
      <formula>"C-003"</formula>
    </cfRule>
  </conditionalFormatting>
  <conditionalFormatting sqref="E1378">
    <cfRule type="cellIs" dxfId="161" priority="218" stopIfTrue="1" operator="equal">
      <formula>"Pte. Asignar"</formula>
    </cfRule>
  </conditionalFormatting>
  <conditionalFormatting sqref="E1378">
    <cfRule type="cellIs" dxfId="160" priority="217" stopIfTrue="1" operator="equal">
      <formula>"C-001"</formula>
    </cfRule>
  </conditionalFormatting>
  <conditionalFormatting sqref="E1378">
    <cfRule type="cellIs" dxfId="159" priority="216" operator="equal">
      <formula>"C-003"</formula>
    </cfRule>
  </conditionalFormatting>
  <conditionalFormatting sqref="E1379">
    <cfRule type="cellIs" dxfId="158" priority="207" stopIfTrue="1" operator="equal">
      <formula>"Pte. Asignar"</formula>
    </cfRule>
  </conditionalFormatting>
  <conditionalFormatting sqref="E1379">
    <cfRule type="cellIs" dxfId="157" priority="206" stopIfTrue="1" operator="equal">
      <formula>"C-001"</formula>
    </cfRule>
  </conditionalFormatting>
  <conditionalFormatting sqref="E1379">
    <cfRule type="cellIs" dxfId="156" priority="205" operator="equal">
      <formula>"C-003"</formula>
    </cfRule>
  </conditionalFormatting>
  <conditionalFormatting sqref="E1380">
    <cfRule type="cellIs" dxfId="155" priority="198" stopIfTrue="1" operator="equal">
      <formula>"Pte. Asignar"</formula>
    </cfRule>
  </conditionalFormatting>
  <conditionalFormatting sqref="E1380">
    <cfRule type="cellIs" dxfId="154" priority="197" stopIfTrue="1" operator="equal">
      <formula>"C-001"</formula>
    </cfRule>
  </conditionalFormatting>
  <conditionalFormatting sqref="E1380">
    <cfRule type="cellIs" dxfId="153" priority="196" operator="equal">
      <formula>"C-003"</formula>
    </cfRule>
  </conditionalFormatting>
  <conditionalFormatting sqref="E1381">
    <cfRule type="cellIs" dxfId="152" priority="191" stopIfTrue="1" operator="equal">
      <formula>"Pte. Asignar"</formula>
    </cfRule>
  </conditionalFormatting>
  <conditionalFormatting sqref="E1381">
    <cfRule type="cellIs" dxfId="151" priority="190" stopIfTrue="1" operator="equal">
      <formula>"C-001"</formula>
    </cfRule>
  </conditionalFormatting>
  <conditionalFormatting sqref="E1381">
    <cfRule type="cellIs" dxfId="150" priority="189" operator="equal">
      <formula>"C-003"</formula>
    </cfRule>
  </conditionalFormatting>
  <conditionalFormatting sqref="E1492">
    <cfRule type="cellIs" dxfId="149" priority="182" stopIfTrue="1" operator="equal">
      <formula>"Pte. Asignar"</formula>
    </cfRule>
  </conditionalFormatting>
  <conditionalFormatting sqref="E1492">
    <cfRule type="cellIs" dxfId="148" priority="181" stopIfTrue="1" operator="equal">
      <formula>"C-001"</formula>
    </cfRule>
  </conditionalFormatting>
  <conditionalFormatting sqref="E1492">
    <cfRule type="cellIs" dxfId="147" priority="180" operator="equal">
      <formula>"C-003"</formula>
    </cfRule>
  </conditionalFormatting>
  <conditionalFormatting sqref="E1493:E1495 E1497">
    <cfRule type="cellIs" dxfId="146" priority="171" stopIfTrue="1" operator="equal">
      <formula>"Pte. Asignar"</formula>
    </cfRule>
  </conditionalFormatting>
  <conditionalFormatting sqref="E1493:E1495 E1497">
    <cfRule type="cellIs" dxfId="145" priority="170" stopIfTrue="1" operator="equal">
      <formula>"C-001"</formula>
    </cfRule>
  </conditionalFormatting>
  <conditionalFormatting sqref="E1493:E1495 E1497">
    <cfRule type="cellIs" dxfId="144" priority="169" operator="equal">
      <formula>"C-003"</formula>
    </cfRule>
  </conditionalFormatting>
  <conditionalFormatting sqref="E1496">
    <cfRule type="cellIs" dxfId="143" priority="160" stopIfTrue="1" operator="equal">
      <formula>"Pte. Asignar"</formula>
    </cfRule>
  </conditionalFormatting>
  <conditionalFormatting sqref="E1496">
    <cfRule type="cellIs" dxfId="142" priority="159" stopIfTrue="1" operator="equal">
      <formula>"C-001"</formula>
    </cfRule>
  </conditionalFormatting>
  <conditionalFormatting sqref="E1496">
    <cfRule type="cellIs" dxfId="141" priority="158" operator="equal">
      <formula>"C-003"</formula>
    </cfRule>
  </conditionalFormatting>
  <conditionalFormatting sqref="E1498">
    <cfRule type="cellIs" dxfId="140" priority="149" stopIfTrue="1" operator="equal">
      <formula>"Pte. Asignar"</formula>
    </cfRule>
  </conditionalFormatting>
  <conditionalFormatting sqref="E1498">
    <cfRule type="cellIs" dxfId="139" priority="148" stopIfTrue="1" operator="equal">
      <formula>"C-001"</formula>
    </cfRule>
  </conditionalFormatting>
  <conditionalFormatting sqref="E1498">
    <cfRule type="cellIs" dxfId="138" priority="147" operator="equal">
      <formula>"C-003"</formula>
    </cfRule>
  </conditionalFormatting>
  <conditionalFormatting sqref="E1632">
    <cfRule type="cellIs" dxfId="137" priority="126" stopIfTrue="1" operator="equal">
      <formula>"Pte. Asignar"</formula>
    </cfRule>
  </conditionalFormatting>
  <conditionalFormatting sqref="E1632">
    <cfRule type="cellIs" dxfId="136" priority="125" stopIfTrue="1" operator="equal">
      <formula>"C-001"</formula>
    </cfRule>
  </conditionalFormatting>
  <conditionalFormatting sqref="E1632">
    <cfRule type="cellIs" dxfId="135" priority="124" operator="equal">
      <formula>"C-003"</formula>
    </cfRule>
  </conditionalFormatting>
  <conditionalFormatting sqref="E1633">
    <cfRule type="cellIs" dxfId="134" priority="111" stopIfTrue="1" operator="equal">
      <formula>"Pte. Asignar"</formula>
    </cfRule>
  </conditionalFormatting>
  <conditionalFormatting sqref="E1633">
    <cfRule type="cellIs" dxfId="133" priority="110" stopIfTrue="1" operator="equal">
      <formula>"C-001"</formula>
    </cfRule>
  </conditionalFormatting>
  <conditionalFormatting sqref="E1633">
    <cfRule type="cellIs" dxfId="132" priority="109" operator="equal">
      <formula>"C-003"</formula>
    </cfRule>
  </conditionalFormatting>
  <conditionalFormatting sqref="E1634">
    <cfRule type="cellIs" dxfId="131" priority="102" stopIfTrue="1" operator="equal">
      <formula>"Pte. Asignar"</formula>
    </cfRule>
  </conditionalFormatting>
  <conditionalFormatting sqref="E1634">
    <cfRule type="cellIs" dxfId="130" priority="101" stopIfTrue="1" operator="equal">
      <formula>"C-001"</formula>
    </cfRule>
  </conditionalFormatting>
  <conditionalFormatting sqref="E1634">
    <cfRule type="cellIs" dxfId="129" priority="100" operator="equal">
      <formula>"C-003"</formula>
    </cfRule>
  </conditionalFormatting>
  <conditionalFormatting sqref="E1635">
    <cfRule type="cellIs" dxfId="128" priority="91" stopIfTrue="1" operator="equal">
      <formula>"Pte. Asignar"</formula>
    </cfRule>
  </conditionalFormatting>
  <conditionalFormatting sqref="E1635">
    <cfRule type="cellIs" dxfId="127" priority="90" stopIfTrue="1" operator="equal">
      <formula>"C-001"</formula>
    </cfRule>
  </conditionalFormatting>
  <conditionalFormatting sqref="E1635">
    <cfRule type="cellIs" dxfId="126" priority="89" operator="equal">
      <formula>"C-003"</formula>
    </cfRule>
  </conditionalFormatting>
  <conditionalFormatting sqref="E1636">
    <cfRule type="cellIs" dxfId="125" priority="74" stopIfTrue="1" operator="equal">
      <formula>"Pte. Asignar"</formula>
    </cfRule>
  </conditionalFormatting>
  <conditionalFormatting sqref="E1636">
    <cfRule type="cellIs" dxfId="124" priority="73" stopIfTrue="1" operator="equal">
      <formula>"C-001"</formula>
    </cfRule>
  </conditionalFormatting>
  <conditionalFormatting sqref="E1636">
    <cfRule type="cellIs" dxfId="123" priority="72" operator="equal">
      <formula>"C-003"</formula>
    </cfRule>
  </conditionalFormatting>
  <conditionalFormatting sqref="E1638">
    <cfRule type="cellIs" dxfId="122" priority="65" stopIfTrue="1" operator="equal">
      <formula>"Pte. Asignar"</formula>
    </cfRule>
  </conditionalFormatting>
  <conditionalFormatting sqref="E1638">
    <cfRule type="cellIs" dxfId="121" priority="64" stopIfTrue="1" operator="equal">
      <formula>"C-001"</formula>
    </cfRule>
  </conditionalFormatting>
  <conditionalFormatting sqref="E1638">
    <cfRule type="cellIs" dxfId="120" priority="63" operator="equal">
      <formula>"C-003"</formula>
    </cfRule>
  </conditionalFormatting>
  <conditionalFormatting sqref="M8:M2223 D8:D2223 B8:B2223 B2225 D2225 M2225 B2228:B8080 D2228:D8080 M2228:M8080">
    <cfRule type="cellIs" dxfId="119" priority="54" stopIfTrue="1" operator="equal">
      <formula>"PENDENT ASSIGNAR"</formula>
    </cfRule>
  </conditionalFormatting>
  <conditionalFormatting sqref="M8:M2223 D8:D2223 B8:B2223 B2225 D2225 M2225 B2228:B8080 D2228:D8080 M2228:M8080">
    <cfRule type="cellIs" dxfId="118" priority="53" stopIfTrue="1" operator="equal">
      <formula>"PENDENT D'ASSIGNAR"</formula>
    </cfRule>
  </conditionalFormatting>
  <conditionalFormatting sqref="M8:M2223 D8:D2223 B8:B2223 B2225 D2225 M2225 B2228:B8080 D2228:D8080 M2228:M8080">
    <cfRule type="cellIs" dxfId="117" priority="52" operator="equal">
      <formula>"DEDICACIO FACTURABLE PER ADMINISTRACIO"</formula>
    </cfRule>
  </conditionalFormatting>
  <conditionalFormatting sqref="G8:G2223 G2225 G2228:G8080">
    <cfRule type="cellIs" dxfId="116" priority="45" stopIfTrue="1" operator="equal">
      <formula>"TA"</formula>
    </cfRule>
  </conditionalFormatting>
  <conditionalFormatting sqref="G8:G2223 G2225 G2228:G8080">
    <cfRule type="cellIs" dxfId="115" priority="44" stopIfTrue="1" operator="equal">
      <formula>"OB"</formula>
    </cfRule>
  </conditionalFormatting>
  <conditionalFormatting sqref="E2007:E2015">
    <cfRule type="cellIs" dxfId="114" priority="39" stopIfTrue="1" operator="equal">
      <formula>"Pte. Asignar"</formula>
    </cfRule>
  </conditionalFormatting>
  <conditionalFormatting sqref="E2007:E2015">
    <cfRule type="cellIs" dxfId="113" priority="38" stopIfTrue="1" operator="equal">
      <formula>"C-001"</formula>
    </cfRule>
  </conditionalFormatting>
  <conditionalFormatting sqref="E2007:E2015">
    <cfRule type="cellIs" dxfId="112" priority="37" operator="equal">
      <formula>"C-003"</formula>
    </cfRule>
  </conditionalFormatting>
  <conditionalFormatting sqref="E2016:E2018">
    <cfRule type="cellIs" dxfId="111" priority="36" stopIfTrue="1" operator="equal">
      <formula>"Pte. Asignar"</formula>
    </cfRule>
  </conditionalFormatting>
  <conditionalFormatting sqref="E2016:E2018">
    <cfRule type="cellIs" dxfId="110" priority="35" stopIfTrue="1" operator="equal">
      <formula>"C-001"</formula>
    </cfRule>
  </conditionalFormatting>
  <conditionalFormatting sqref="E2016:E2018">
    <cfRule type="cellIs" dxfId="109" priority="34" operator="equal">
      <formula>"C-003"</formula>
    </cfRule>
  </conditionalFormatting>
  <conditionalFormatting sqref="G2224">
    <cfRule type="cellIs" dxfId="108" priority="32" stopIfTrue="1" operator="equal">
      <formula>"ST"</formula>
    </cfRule>
    <cfRule type="cellIs" dxfId="107" priority="33" stopIfTrue="1" operator="equal">
      <formula>ST</formula>
    </cfRule>
  </conditionalFormatting>
  <conditionalFormatting sqref="M2224 D2224 B2224">
    <cfRule type="cellIs" dxfId="106" priority="31" stopIfTrue="1" operator="equal">
      <formula>"Pendent obrir OF"</formula>
    </cfRule>
  </conditionalFormatting>
  <conditionalFormatting sqref="E2224">
    <cfRule type="cellIs" dxfId="105" priority="30" stopIfTrue="1" operator="equal">
      <formula>"Pte. Asignar"</formula>
    </cfRule>
  </conditionalFormatting>
  <conditionalFormatting sqref="E2224">
    <cfRule type="cellIs" dxfId="104" priority="29" stopIfTrue="1" operator="equal">
      <formula>"C-001"</formula>
    </cfRule>
  </conditionalFormatting>
  <conditionalFormatting sqref="E2224">
    <cfRule type="cellIs" dxfId="103" priority="28" operator="equal">
      <formula>"C-003"</formula>
    </cfRule>
  </conditionalFormatting>
  <conditionalFormatting sqref="M2224 D2224 B2224">
    <cfRule type="cellIs" dxfId="102" priority="27" stopIfTrue="1" operator="equal">
      <formula>"PENDENT ASSIGNAR"</formula>
    </cfRule>
  </conditionalFormatting>
  <conditionalFormatting sqref="M2224 D2224 B2224">
    <cfRule type="cellIs" dxfId="101" priority="26" stopIfTrue="1" operator="equal">
      <formula>"PENDENT D'ASSIGNAR"</formula>
    </cfRule>
  </conditionalFormatting>
  <conditionalFormatting sqref="M2224 D2224 B2224">
    <cfRule type="cellIs" dxfId="100" priority="25" operator="equal">
      <formula>"DEDICACIO FACTURABLE PER ADMINISTRACIO"</formula>
    </cfRule>
  </conditionalFormatting>
  <conditionalFormatting sqref="G2224">
    <cfRule type="cellIs" dxfId="99" priority="24" stopIfTrue="1" operator="equal">
      <formula>"TA"</formula>
    </cfRule>
  </conditionalFormatting>
  <conditionalFormatting sqref="G2224">
    <cfRule type="cellIs" dxfId="98" priority="23" stopIfTrue="1" operator="equal">
      <formula>"OB"</formula>
    </cfRule>
  </conditionalFormatting>
  <conditionalFormatting sqref="G2226">
    <cfRule type="cellIs" dxfId="97" priority="21" stopIfTrue="1" operator="equal">
      <formula>"ST"</formula>
    </cfRule>
    <cfRule type="cellIs" dxfId="96" priority="22" stopIfTrue="1" operator="equal">
      <formula>ST</formula>
    </cfRule>
  </conditionalFormatting>
  <conditionalFormatting sqref="M2226 D2226 B2226">
    <cfRule type="cellIs" dxfId="95" priority="20" stopIfTrue="1" operator="equal">
      <formula>"Pendent obrir OF"</formula>
    </cfRule>
  </conditionalFormatting>
  <conditionalFormatting sqref="E2226">
    <cfRule type="cellIs" dxfId="94" priority="19" stopIfTrue="1" operator="equal">
      <formula>"Pte. Asignar"</formula>
    </cfRule>
  </conditionalFormatting>
  <conditionalFormatting sqref="E2226">
    <cfRule type="cellIs" dxfId="93" priority="18" stopIfTrue="1" operator="equal">
      <formula>"C-001"</formula>
    </cfRule>
  </conditionalFormatting>
  <conditionalFormatting sqref="E2226">
    <cfRule type="cellIs" dxfId="92" priority="17" operator="equal">
      <formula>"C-003"</formula>
    </cfRule>
  </conditionalFormatting>
  <conditionalFormatting sqref="M2226 D2226 B2226">
    <cfRule type="cellIs" dxfId="91" priority="16" stopIfTrue="1" operator="equal">
      <formula>"PENDENT ASSIGNAR"</formula>
    </cfRule>
  </conditionalFormatting>
  <conditionalFormatting sqref="M2226 D2226 B2226">
    <cfRule type="cellIs" dxfId="90" priority="15" stopIfTrue="1" operator="equal">
      <formula>"PENDENT D'ASSIGNAR"</formula>
    </cfRule>
  </conditionalFormatting>
  <conditionalFormatting sqref="M2226 D2226 B2226">
    <cfRule type="cellIs" dxfId="89" priority="14" operator="equal">
      <formula>"DEDICACIO FACTURABLE PER ADMINISTRACIO"</formula>
    </cfRule>
  </conditionalFormatting>
  <conditionalFormatting sqref="G2226">
    <cfRule type="cellIs" dxfId="88" priority="13" stopIfTrue="1" operator="equal">
      <formula>"TA"</formula>
    </cfRule>
  </conditionalFormatting>
  <conditionalFormatting sqref="G2226">
    <cfRule type="cellIs" dxfId="87" priority="12" stopIfTrue="1" operator="equal">
      <formula>"OB"</formula>
    </cfRule>
  </conditionalFormatting>
  <conditionalFormatting sqref="G2227">
    <cfRule type="cellIs" dxfId="86" priority="10" stopIfTrue="1" operator="equal">
      <formula>"ST"</formula>
    </cfRule>
    <cfRule type="cellIs" dxfId="85" priority="11" stopIfTrue="1" operator="equal">
      <formula>ST</formula>
    </cfRule>
  </conditionalFormatting>
  <conditionalFormatting sqref="M2227 D2227 B2227">
    <cfRule type="cellIs" dxfId="84" priority="9" stopIfTrue="1" operator="equal">
      <formula>"Pendent obrir OF"</formula>
    </cfRule>
  </conditionalFormatting>
  <conditionalFormatting sqref="E2227">
    <cfRule type="cellIs" dxfId="83" priority="8" stopIfTrue="1" operator="equal">
      <formula>"Pte. Asignar"</formula>
    </cfRule>
  </conditionalFormatting>
  <conditionalFormatting sqref="E2227">
    <cfRule type="cellIs" dxfId="82" priority="7" stopIfTrue="1" operator="equal">
      <formula>"C-001"</formula>
    </cfRule>
  </conditionalFormatting>
  <conditionalFormatting sqref="E2227">
    <cfRule type="cellIs" dxfId="81" priority="6" operator="equal">
      <formula>"C-003"</formula>
    </cfRule>
  </conditionalFormatting>
  <conditionalFormatting sqref="M2227 D2227 B2227">
    <cfRule type="cellIs" dxfId="80" priority="5" stopIfTrue="1" operator="equal">
      <formula>"PENDENT ASSIGNAR"</formula>
    </cfRule>
  </conditionalFormatting>
  <conditionalFormatting sqref="M2227 D2227 B2227">
    <cfRule type="cellIs" dxfId="79" priority="4" stopIfTrue="1" operator="equal">
      <formula>"PENDENT D'ASSIGNAR"</formula>
    </cfRule>
  </conditionalFormatting>
  <conditionalFormatting sqref="M2227 D2227 B2227">
    <cfRule type="cellIs" dxfId="78" priority="3" operator="equal">
      <formula>"DEDICACIO FACTURABLE PER ADMINISTRACIO"</formula>
    </cfRule>
  </conditionalFormatting>
  <conditionalFormatting sqref="G2227">
    <cfRule type="cellIs" dxfId="77" priority="2" stopIfTrue="1" operator="equal">
      <formula>"TA"</formula>
    </cfRule>
  </conditionalFormatting>
  <conditionalFormatting sqref="G2227">
    <cfRule type="cellIs" dxfId="76" priority="1" stopIfTrue="1" operator="equal">
      <formula>"OB"</formula>
    </cfRule>
  </conditionalFormatting>
  <dataValidations count="1">
    <dataValidation type="list" allowBlank="1" showInputMessage="1" showErrorMessage="1" sqref="T66312:T66314 JP66312:JP66314 TL66312:TL66314 ADH66312:ADH66314 AND66312:AND66314 AWZ66312:AWZ66314 BGV66312:BGV66314 BQR66312:BQR66314 CAN66312:CAN66314 CKJ66312:CKJ66314 CUF66312:CUF66314 DEB66312:DEB66314 DNX66312:DNX66314 DXT66312:DXT66314 EHP66312:EHP66314 ERL66312:ERL66314 FBH66312:FBH66314 FLD66312:FLD66314 FUZ66312:FUZ66314 GEV66312:GEV66314 GOR66312:GOR66314 GYN66312:GYN66314 HIJ66312:HIJ66314 HSF66312:HSF66314 ICB66312:ICB66314 ILX66312:ILX66314 IVT66312:IVT66314 JFP66312:JFP66314 JPL66312:JPL66314 JZH66312:JZH66314 KJD66312:KJD66314 KSZ66312:KSZ66314 LCV66312:LCV66314 LMR66312:LMR66314 LWN66312:LWN66314 MGJ66312:MGJ66314 MQF66312:MQF66314 NAB66312:NAB66314 NJX66312:NJX66314 NTT66312:NTT66314 ODP66312:ODP66314 ONL66312:ONL66314 OXH66312:OXH66314 PHD66312:PHD66314 PQZ66312:PQZ66314 QAV66312:QAV66314 QKR66312:QKR66314 QUN66312:QUN66314 REJ66312:REJ66314 ROF66312:ROF66314 RYB66312:RYB66314 SHX66312:SHX66314 SRT66312:SRT66314 TBP66312:TBP66314 TLL66312:TLL66314 TVH66312:TVH66314 UFD66312:UFD66314 UOZ66312:UOZ66314 UYV66312:UYV66314 VIR66312:VIR66314 VSN66312:VSN66314 WCJ66312:WCJ66314 WMF66312:WMF66314 WWB66312:WWB66314 T131848:T131850 JP131848:JP131850 TL131848:TL131850 ADH131848:ADH131850 AND131848:AND131850 AWZ131848:AWZ131850 BGV131848:BGV131850 BQR131848:BQR131850 CAN131848:CAN131850 CKJ131848:CKJ131850 CUF131848:CUF131850 DEB131848:DEB131850 DNX131848:DNX131850 DXT131848:DXT131850 EHP131848:EHP131850 ERL131848:ERL131850 FBH131848:FBH131850 FLD131848:FLD131850 FUZ131848:FUZ131850 GEV131848:GEV131850 GOR131848:GOR131850 GYN131848:GYN131850 HIJ131848:HIJ131850 HSF131848:HSF131850 ICB131848:ICB131850 ILX131848:ILX131850 IVT131848:IVT131850 JFP131848:JFP131850 JPL131848:JPL131850 JZH131848:JZH131850 KJD131848:KJD131850 KSZ131848:KSZ131850 LCV131848:LCV131850 LMR131848:LMR131850 LWN131848:LWN131850 MGJ131848:MGJ131850 MQF131848:MQF131850 NAB131848:NAB131850 NJX131848:NJX131850 NTT131848:NTT131850 ODP131848:ODP131850 ONL131848:ONL131850 OXH131848:OXH131850 PHD131848:PHD131850 PQZ131848:PQZ131850 QAV131848:QAV131850 QKR131848:QKR131850 QUN131848:QUN131850 REJ131848:REJ131850 ROF131848:ROF131850 RYB131848:RYB131850 SHX131848:SHX131850 SRT131848:SRT131850 TBP131848:TBP131850 TLL131848:TLL131850 TVH131848:TVH131850 UFD131848:UFD131850 UOZ131848:UOZ131850 UYV131848:UYV131850 VIR131848:VIR131850 VSN131848:VSN131850 WCJ131848:WCJ131850 WMF131848:WMF131850 WWB131848:WWB131850 T197384:T197386 JP197384:JP197386 TL197384:TL197386 ADH197384:ADH197386 AND197384:AND197386 AWZ197384:AWZ197386 BGV197384:BGV197386 BQR197384:BQR197386 CAN197384:CAN197386 CKJ197384:CKJ197386 CUF197384:CUF197386 DEB197384:DEB197386 DNX197384:DNX197386 DXT197384:DXT197386 EHP197384:EHP197386 ERL197384:ERL197386 FBH197384:FBH197386 FLD197384:FLD197386 FUZ197384:FUZ197386 GEV197384:GEV197386 GOR197384:GOR197386 GYN197384:GYN197386 HIJ197384:HIJ197386 HSF197384:HSF197386 ICB197384:ICB197386 ILX197384:ILX197386 IVT197384:IVT197386 JFP197384:JFP197386 JPL197384:JPL197386 JZH197384:JZH197386 KJD197384:KJD197386 KSZ197384:KSZ197386 LCV197384:LCV197386 LMR197384:LMR197386 LWN197384:LWN197386 MGJ197384:MGJ197386 MQF197384:MQF197386 NAB197384:NAB197386 NJX197384:NJX197386 NTT197384:NTT197386 ODP197384:ODP197386 ONL197384:ONL197386 OXH197384:OXH197386 PHD197384:PHD197386 PQZ197384:PQZ197386 QAV197384:QAV197386 QKR197384:QKR197386 QUN197384:QUN197386 REJ197384:REJ197386 ROF197384:ROF197386 RYB197384:RYB197386 SHX197384:SHX197386 SRT197384:SRT197386 TBP197384:TBP197386 TLL197384:TLL197386 TVH197384:TVH197386 UFD197384:UFD197386 UOZ197384:UOZ197386 UYV197384:UYV197386 VIR197384:VIR197386 VSN197384:VSN197386 WCJ197384:WCJ197386 WMF197384:WMF197386 WWB197384:WWB197386 T262920:T262922 JP262920:JP262922 TL262920:TL262922 ADH262920:ADH262922 AND262920:AND262922 AWZ262920:AWZ262922 BGV262920:BGV262922 BQR262920:BQR262922 CAN262920:CAN262922 CKJ262920:CKJ262922 CUF262920:CUF262922 DEB262920:DEB262922 DNX262920:DNX262922 DXT262920:DXT262922 EHP262920:EHP262922 ERL262920:ERL262922 FBH262920:FBH262922 FLD262920:FLD262922 FUZ262920:FUZ262922 GEV262920:GEV262922 GOR262920:GOR262922 GYN262920:GYN262922 HIJ262920:HIJ262922 HSF262920:HSF262922 ICB262920:ICB262922 ILX262920:ILX262922 IVT262920:IVT262922 JFP262920:JFP262922 JPL262920:JPL262922 JZH262920:JZH262922 KJD262920:KJD262922 KSZ262920:KSZ262922 LCV262920:LCV262922 LMR262920:LMR262922 LWN262920:LWN262922 MGJ262920:MGJ262922 MQF262920:MQF262922 NAB262920:NAB262922 NJX262920:NJX262922 NTT262920:NTT262922 ODP262920:ODP262922 ONL262920:ONL262922 OXH262920:OXH262922 PHD262920:PHD262922 PQZ262920:PQZ262922 QAV262920:QAV262922 QKR262920:QKR262922 QUN262920:QUN262922 REJ262920:REJ262922 ROF262920:ROF262922 RYB262920:RYB262922 SHX262920:SHX262922 SRT262920:SRT262922 TBP262920:TBP262922 TLL262920:TLL262922 TVH262920:TVH262922 UFD262920:UFD262922 UOZ262920:UOZ262922 UYV262920:UYV262922 VIR262920:VIR262922 VSN262920:VSN262922 WCJ262920:WCJ262922 WMF262920:WMF262922 WWB262920:WWB262922 T328456:T328458 JP328456:JP328458 TL328456:TL328458 ADH328456:ADH328458 AND328456:AND328458 AWZ328456:AWZ328458 BGV328456:BGV328458 BQR328456:BQR328458 CAN328456:CAN328458 CKJ328456:CKJ328458 CUF328456:CUF328458 DEB328456:DEB328458 DNX328456:DNX328458 DXT328456:DXT328458 EHP328456:EHP328458 ERL328456:ERL328458 FBH328456:FBH328458 FLD328456:FLD328458 FUZ328456:FUZ328458 GEV328456:GEV328458 GOR328456:GOR328458 GYN328456:GYN328458 HIJ328456:HIJ328458 HSF328456:HSF328458 ICB328456:ICB328458 ILX328456:ILX328458 IVT328456:IVT328458 JFP328456:JFP328458 JPL328456:JPL328458 JZH328456:JZH328458 KJD328456:KJD328458 KSZ328456:KSZ328458 LCV328456:LCV328458 LMR328456:LMR328458 LWN328456:LWN328458 MGJ328456:MGJ328458 MQF328456:MQF328458 NAB328456:NAB328458 NJX328456:NJX328458 NTT328456:NTT328458 ODP328456:ODP328458 ONL328456:ONL328458 OXH328456:OXH328458 PHD328456:PHD328458 PQZ328456:PQZ328458 QAV328456:QAV328458 QKR328456:QKR328458 QUN328456:QUN328458 REJ328456:REJ328458 ROF328456:ROF328458 RYB328456:RYB328458 SHX328456:SHX328458 SRT328456:SRT328458 TBP328456:TBP328458 TLL328456:TLL328458 TVH328456:TVH328458 UFD328456:UFD328458 UOZ328456:UOZ328458 UYV328456:UYV328458 VIR328456:VIR328458 VSN328456:VSN328458 WCJ328456:WCJ328458 WMF328456:WMF328458 WWB328456:WWB328458 T393992:T393994 JP393992:JP393994 TL393992:TL393994 ADH393992:ADH393994 AND393992:AND393994 AWZ393992:AWZ393994 BGV393992:BGV393994 BQR393992:BQR393994 CAN393992:CAN393994 CKJ393992:CKJ393994 CUF393992:CUF393994 DEB393992:DEB393994 DNX393992:DNX393994 DXT393992:DXT393994 EHP393992:EHP393994 ERL393992:ERL393994 FBH393992:FBH393994 FLD393992:FLD393994 FUZ393992:FUZ393994 GEV393992:GEV393994 GOR393992:GOR393994 GYN393992:GYN393994 HIJ393992:HIJ393994 HSF393992:HSF393994 ICB393992:ICB393994 ILX393992:ILX393994 IVT393992:IVT393994 JFP393992:JFP393994 JPL393992:JPL393994 JZH393992:JZH393994 KJD393992:KJD393994 KSZ393992:KSZ393994 LCV393992:LCV393994 LMR393992:LMR393994 LWN393992:LWN393994 MGJ393992:MGJ393994 MQF393992:MQF393994 NAB393992:NAB393994 NJX393992:NJX393994 NTT393992:NTT393994 ODP393992:ODP393994 ONL393992:ONL393994 OXH393992:OXH393994 PHD393992:PHD393994 PQZ393992:PQZ393994 QAV393992:QAV393994 QKR393992:QKR393994 QUN393992:QUN393994 REJ393992:REJ393994 ROF393992:ROF393994 RYB393992:RYB393994 SHX393992:SHX393994 SRT393992:SRT393994 TBP393992:TBP393994 TLL393992:TLL393994 TVH393992:TVH393994 UFD393992:UFD393994 UOZ393992:UOZ393994 UYV393992:UYV393994 VIR393992:VIR393994 VSN393992:VSN393994 WCJ393992:WCJ393994 WMF393992:WMF393994 WWB393992:WWB393994 T459528:T459530 JP459528:JP459530 TL459528:TL459530 ADH459528:ADH459530 AND459528:AND459530 AWZ459528:AWZ459530 BGV459528:BGV459530 BQR459528:BQR459530 CAN459528:CAN459530 CKJ459528:CKJ459530 CUF459528:CUF459530 DEB459528:DEB459530 DNX459528:DNX459530 DXT459528:DXT459530 EHP459528:EHP459530 ERL459528:ERL459530 FBH459528:FBH459530 FLD459528:FLD459530 FUZ459528:FUZ459530 GEV459528:GEV459530 GOR459528:GOR459530 GYN459528:GYN459530 HIJ459528:HIJ459530 HSF459528:HSF459530 ICB459528:ICB459530 ILX459528:ILX459530 IVT459528:IVT459530 JFP459528:JFP459530 JPL459528:JPL459530 JZH459528:JZH459530 KJD459528:KJD459530 KSZ459528:KSZ459530 LCV459528:LCV459530 LMR459528:LMR459530 LWN459528:LWN459530 MGJ459528:MGJ459530 MQF459528:MQF459530 NAB459528:NAB459530 NJX459528:NJX459530 NTT459528:NTT459530 ODP459528:ODP459530 ONL459528:ONL459530 OXH459528:OXH459530 PHD459528:PHD459530 PQZ459528:PQZ459530 QAV459528:QAV459530 QKR459528:QKR459530 QUN459528:QUN459530 REJ459528:REJ459530 ROF459528:ROF459530 RYB459528:RYB459530 SHX459528:SHX459530 SRT459528:SRT459530 TBP459528:TBP459530 TLL459528:TLL459530 TVH459528:TVH459530 UFD459528:UFD459530 UOZ459528:UOZ459530 UYV459528:UYV459530 VIR459528:VIR459530 VSN459528:VSN459530 WCJ459528:WCJ459530 WMF459528:WMF459530 WWB459528:WWB459530 T525064:T525066 JP525064:JP525066 TL525064:TL525066 ADH525064:ADH525066 AND525064:AND525066 AWZ525064:AWZ525066 BGV525064:BGV525066 BQR525064:BQR525066 CAN525064:CAN525066 CKJ525064:CKJ525066 CUF525064:CUF525066 DEB525064:DEB525066 DNX525064:DNX525066 DXT525064:DXT525066 EHP525064:EHP525066 ERL525064:ERL525066 FBH525064:FBH525066 FLD525064:FLD525066 FUZ525064:FUZ525066 GEV525064:GEV525066 GOR525064:GOR525066 GYN525064:GYN525066 HIJ525064:HIJ525066 HSF525064:HSF525066 ICB525064:ICB525066 ILX525064:ILX525066 IVT525064:IVT525066 JFP525064:JFP525066 JPL525064:JPL525066 JZH525064:JZH525066 KJD525064:KJD525066 KSZ525064:KSZ525066 LCV525064:LCV525066 LMR525064:LMR525066 LWN525064:LWN525066 MGJ525064:MGJ525066 MQF525064:MQF525066 NAB525064:NAB525066 NJX525064:NJX525066 NTT525064:NTT525066 ODP525064:ODP525066 ONL525064:ONL525066 OXH525064:OXH525066 PHD525064:PHD525066 PQZ525064:PQZ525066 QAV525064:QAV525066 QKR525064:QKR525066 QUN525064:QUN525066 REJ525064:REJ525066 ROF525064:ROF525066 RYB525064:RYB525066 SHX525064:SHX525066 SRT525064:SRT525066 TBP525064:TBP525066 TLL525064:TLL525066 TVH525064:TVH525066 UFD525064:UFD525066 UOZ525064:UOZ525066 UYV525064:UYV525066 VIR525064:VIR525066 VSN525064:VSN525066 WCJ525064:WCJ525066 WMF525064:WMF525066 WWB525064:WWB525066 T590600:T590602 JP590600:JP590602 TL590600:TL590602 ADH590600:ADH590602 AND590600:AND590602 AWZ590600:AWZ590602 BGV590600:BGV590602 BQR590600:BQR590602 CAN590600:CAN590602 CKJ590600:CKJ590602 CUF590600:CUF590602 DEB590600:DEB590602 DNX590600:DNX590602 DXT590600:DXT590602 EHP590600:EHP590602 ERL590600:ERL590602 FBH590600:FBH590602 FLD590600:FLD590602 FUZ590600:FUZ590602 GEV590600:GEV590602 GOR590600:GOR590602 GYN590600:GYN590602 HIJ590600:HIJ590602 HSF590600:HSF590602 ICB590600:ICB590602 ILX590600:ILX590602 IVT590600:IVT590602 JFP590600:JFP590602 JPL590600:JPL590602 JZH590600:JZH590602 KJD590600:KJD590602 KSZ590600:KSZ590602 LCV590600:LCV590602 LMR590600:LMR590602 LWN590600:LWN590602 MGJ590600:MGJ590602 MQF590600:MQF590602 NAB590600:NAB590602 NJX590600:NJX590602 NTT590600:NTT590602 ODP590600:ODP590602 ONL590600:ONL590602 OXH590600:OXH590602 PHD590600:PHD590602 PQZ590600:PQZ590602 QAV590600:QAV590602 QKR590600:QKR590602 QUN590600:QUN590602 REJ590600:REJ590602 ROF590600:ROF590602 RYB590600:RYB590602 SHX590600:SHX590602 SRT590600:SRT590602 TBP590600:TBP590602 TLL590600:TLL590602 TVH590600:TVH590602 UFD590600:UFD590602 UOZ590600:UOZ590602 UYV590600:UYV590602 VIR590600:VIR590602 VSN590600:VSN590602 WCJ590600:WCJ590602 WMF590600:WMF590602 WWB590600:WWB590602 T656136:T656138 JP656136:JP656138 TL656136:TL656138 ADH656136:ADH656138 AND656136:AND656138 AWZ656136:AWZ656138 BGV656136:BGV656138 BQR656136:BQR656138 CAN656136:CAN656138 CKJ656136:CKJ656138 CUF656136:CUF656138 DEB656136:DEB656138 DNX656136:DNX656138 DXT656136:DXT656138 EHP656136:EHP656138 ERL656136:ERL656138 FBH656136:FBH656138 FLD656136:FLD656138 FUZ656136:FUZ656138 GEV656136:GEV656138 GOR656136:GOR656138 GYN656136:GYN656138 HIJ656136:HIJ656138 HSF656136:HSF656138 ICB656136:ICB656138 ILX656136:ILX656138 IVT656136:IVT656138 JFP656136:JFP656138 JPL656136:JPL656138 JZH656136:JZH656138 KJD656136:KJD656138 KSZ656136:KSZ656138 LCV656136:LCV656138 LMR656136:LMR656138 LWN656136:LWN656138 MGJ656136:MGJ656138 MQF656136:MQF656138 NAB656136:NAB656138 NJX656136:NJX656138 NTT656136:NTT656138 ODP656136:ODP656138 ONL656136:ONL656138 OXH656136:OXH656138 PHD656136:PHD656138 PQZ656136:PQZ656138 QAV656136:QAV656138 QKR656136:QKR656138 QUN656136:QUN656138 REJ656136:REJ656138 ROF656136:ROF656138 RYB656136:RYB656138 SHX656136:SHX656138 SRT656136:SRT656138 TBP656136:TBP656138 TLL656136:TLL656138 TVH656136:TVH656138 UFD656136:UFD656138 UOZ656136:UOZ656138 UYV656136:UYV656138 VIR656136:VIR656138 VSN656136:VSN656138 WCJ656136:WCJ656138 WMF656136:WMF656138 WWB656136:WWB656138 T721672:T721674 JP721672:JP721674 TL721672:TL721674 ADH721672:ADH721674 AND721672:AND721674 AWZ721672:AWZ721674 BGV721672:BGV721674 BQR721672:BQR721674 CAN721672:CAN721674 CKJ721672:CKJ721674 CUF721672:CUF721674 DEB721672:DEB721674 DNX721672:DNX721674 DXT721672:DXT721674 EHP721672:EHP721674 ERL721672:ERL721674 FBH721672:FBH721674 FLD721672:FLD721674 FUZ721672:FUZ721674 GEV721672:GEV721674 GOR721672:GOR721674 GYN721672:GYN721674 HIJ721672:HIJ721674 HSF721672:HSF721674 ICB721672:ICB721674 ILX721672:ILX721674 IVT721672:IVT721674 JFP721672:JFP721674 JPL721672:JPL721674 JZH721672:JZH721674 KJD721672:KJD721674 KSZ721672:KSZ721674 LCV721672:LCV721674 LMR721672:LMR721674 LWN721672:LWN721674 MGJ721672:MGJ721674 MQF721672:MQF721674 NAB721672:NAB721674 NJX721672:NJX721674 NTT721672:NTT721674 ODP721672:ODP721674 ONL721672:ONL721674 OXH721672:OXH721674 PHD721672:PHD721674 PQZ721672:PQZ721674 QAV721672:QAV721674 QKR721672:QKR721674 QUN721672:QUN721674 REJ721672:REJ721674 ROF721672:ROF721674 RYB721672:RYB721674 SHX721672:SHX721674 SRT721672:SRT721674 TBP721672:TBP721674 TLL721672:TLL721674 TVH721672:TVH721674 UFD721672:UFD721674 UOZ721672:UOZ721674 UYV721672:UYV721674 VIR721672:VIR721674 VSN721672:VSN721674 WCJ721672:WCJ721674 WMF721672:WMF721674 WWB721672:WWB721674 T787208:T787210 JP787208:JP787210 TL787208:TL787210 ADH787208:ADH787210 AND787208:AND787210 AWZ787208:AWZ787210 BGV787208:BGV787210 BQR787208:BQR787210 CAN787208:CAN787210 CKJ787208:CKJ787210 CUF787208:CUF787210 DEB787208:DEB787210 DNX787208:DNX787210 DXT787208:DXT787210 EHP787208:EHP787210 ERL787208:ERL787210 FBH787208:FBH787210 FLD787208:FLD787210 FUZ787208:FUZ787210 GEV787208:GEV787210 GOR787208:GOR787210 GYN787208:GYN787210 HIJ787208:HIJ787210 HSF787208:HSF787210 ICB787208:ICB787210 ILX787208:ILX787210 IVT787208:IVT787210 JFP787208:JFP787210 JPL787208:JPL787210 JZH787208:JZH787210 KJD787208:KJD787210 KSZ787208:KSZ787210 LCV787208:LCV787210 LMR787208:LMR787210 LWN787208:LWN787210 MGJ787208:MGJ787210 MQF787208:MQF787210 NAB787208:NAB787210 NJX787208:NJX787210 NTT787208:NTT787210 ODP787208:ODP787210 ONL787208:ONL787210 OXH787208:OXH787210 PHD787208:PHD787210 PQZ787208:PQZ787210 QAV787208:QAV787210 QKR787208:QKR787210 QUN787208:QUN787210 REJ787208:REJ787210 ROF787208:ROF787210 RYB787208:RYB787210 SHX787208:SHX787210 SRT787208:SRT787210 TBP787208:TBP787210 TLL787208:TLL787210 TVH787208:TVH787210 UFD787208:UFD787210 UOZ787208:UOZ787210 UYV787208:UYV787210 VIR787208:VIR787210 VSN787208:VSN787210 WCJ787208:WCJ787210 WMF787208:WMF787210 WWB787208:WWB787210 T852744:T852746 JP852744:JP852746 TL852744:TL852746 ADH852744:ADH852746 AND852744:AND852746 AWZ852744:AWZ852746 BGV852744:BGV852746 BQR852744:BQR852746 CAN852744:CAN852746 CKJ852744:CKJ852746 CUF852744:CUF852746 DEB852744:DEB852746 DNX852744:DNX852746 DXT852744:DXT852746 EHP852744:EHP852746 ERL852744:ERL852746 FBH852744:FBH852746 FLD852744:FLD852746 FUZ852744:FUZ852746 GEV852744:GEV852746 GOR852744:GOR852746 GYN852744:GYN852746 HIJ852744:HIJ852746 HSF852744:HSF852746 ICB852744:ICB852746 ILX852744:ILX852746 IVT852744:IVT852746 JFP852744:JFP852746 JPL852744:JPL852746 JZH852744:JZH852746 KJD852744:KJD852746 KSZ852744:KSZ852746 LCV852744:LCV852746 LMR852744:LMR852746 LWN852744:LWN852746 MGJ852744:MGJ852746 MQF852744:MQF852746 NAB852744:NAB852746 NJX852744:NJX852746 NTT852744:NTT852746 ODP852744:ODP852746 ONL852744:ONL852746 OXH852744:OXH852746 PHD852744:PHD852746 PQZ852744:PQZ852746 QAV852744:QAV852746 QKR852744:QKR852746 QUN852744:QUN852746 REJ852744:REJ852746 ROF852744:ROF852746 RYB852744:RYB852746 SHX852744:SHX852746 SRT852744:SRT852746 TBP852744:TBP852746 TLL852744:TLL852746 TVH852744:TVH852746 UFD852744:UFD852746 UOZ852744:UOZ852746 UYV852744:UYV852746 VIR852744:VIR852746 VSN852744:VSN852746 WCJ852744:WCJ852746 WMF852744:WMF852746 WWB852744:WWB852746 T918280:T918282 JP918280:JP918282 TL918280:TL918282 ADH918280:ADH918282 AND918280:AND918282 AWZ918280:AWZ918282 BGV918280:BGV918282 BQR918280:BQR918282 CAN918280:CAN918282 CKJ918280:CKJ918282 CUF918280:CUF918282 DEB918280:DEB918282 DNX918280:DNX918282 DXT918280:DXT918282 EHP918280:EHP918282 ERL918280:ERL918282 FBH918280:FBH918282 FLD918280:FLD918282 FUZ918280:FUZ918282 GEV918280:GEV918282 GOR918280:GOR918282 GYN918280:GYN918282 HIJ918280:HIJ918282 HSF918280:HSF918282 ICB918280:ICB918282 ILX918280:ILX918282 IVT918280:IVT918282 JFP918280:JFP918282 JPL918280:JPL918282 JZH918280:JZH918282 KJD918280:KJD918282 KSZ918280:KSZ918282 LCV918280:LCV918282 LMR918280:LMR918282 LWN918280:LWN918282 MGJ918280:MGJ918282 MQF918280:MQF918282 NAB918280:NAB918282 NJX918280:NJX918282 NTT918280:NTT918282 ODP918280:ODP918282 ONL918280:ONL918282 OXH918280:OXH918282 PHD918280:PHD918282 PQZ918280:PQZ918282 QAV918280:QAV918282 QKR918280:QKR918282 QUN918280:QUN918282 REJ918280:REJ918282 ROF918280:ROF918282 RYB918280:RYB918282 SHX918280:SHX918282 SRT918280:SRT918282 TBP918280:TBP918282 TLL918280:TLL918282 TVH918280:TVH918282 UFD918280:UFD918282 UOZ918280:UOZ918282 UYV918280:UYV918282 VIR918280:VIR918282 VSN918280:VSN918282 WCJ918280:WCJ918282 WMF918280:WMF918282 WWB918280:WWB918282 T983816:T983818 JP983816:JP983818 TL983816:TL983818 ADH983816:ADH983818 AND983816:AND983818 AWZ983816:AWZ983818 BGV983816:BGV983818 BQR983816:BQR983818 CAN983816:CAN983818 CKJ983816:CKJ983818 CUF983816:CUF983818 DEB983816:DEB983818 DNX983816:DNX983818 DXT983816:DXT983818 EHP983816:EHP983818 ERL983816:ERL983818 FBH983816:FBH983818 FLD983816:FLD983818 FUZ983816:FUZ983818 GEV983816:GEV983818 GOR983816:GOR983818 GYN983816:GYN983818 HIJ983816:HIJ983818 HSF983816:HSF983818 ICB983816:ICB983818 ILX983816:ILX983818 IVT983816:IVT983818 JFP983816:JFP983818 JPL983816:JPL983818 JZH983816:JZH983818 KJD983816:KJD983818 KSZ983816:KSZ983818 LCV983816:LCV983818 LMR983816:LMR983818 LWN983816:LWN983818 MGJ983816:MGJ983818 MQF983816:MQF983818 NAB983816:NAB983818 NJX983816:NJX983818 NTT983816:NTT983818 ODP983816:ODP983818 ONL983816:ONL983818 OXH983816:OXH983818 PHD983816:PHD983818 PQZ983816:PQZ983818 QAV983816:QAV983818 QKR983816:QKR983818 QUN983816:QUN983818 REJ983816:REJ983818 ROF983816:ROF983818 RYB983816:RYB983818 SHX983816:SHX983818 SRT983816:SRT983818 TBP983816:TBP983818 TLL983816:TLL983818 TVH983816:TVH983818 UFD983816:UFD983818 UOZ983816:UOZ983818 UYV983816:UYV983818 VIR983816:VIR983818 VSN983816:VSN983818 WCJ983816:WCJ983818 WMF983816:WMF983818 WWB983816:WWB983818 A62938:A64119 IW62938:IW64119 SS62938:SS64119 ACO62938:ACO64119 AMK62938:AMK64119 AWG62938:AWG64119 BGC62938:BGC64119 BPY62938:BPY64119 BZU62938:BZU64119 CJQ62938:CJQ64119 CTM62938:CTM64119 DDI62938:DDI64119 DNE62938:DNE64119 DXA62938:DXA64119 EGW62938:EGW64119 EQS62938:EQS64119 FAO62938:FAO64119 FKK62938:FKK64119 FUG62938:FUG64119 GEC62938:GEC64119 GNY62938:GNY64119 GXU62938:GXU64119 HHQ62938:HHQ64119 HRM62938:HRM64119 IBI62938:IBI64119 ILE62938:ILE64119 IVA62938:IVA64119 JEW62938:JEW64119 JOS62938:JOS64119 JYO62938:JYO64119 KIK62938:KIK64119 KSG62938:KSG64119 LCC62938:LCC64119 LLY62938:LLY64119 LVU62938:LVU64119 MFQ62938:MFQ64119 MPM62938:MPM64119 MZI62938:MZI64119 NJE62938:NJE64119 NTA62938:NTA64119 OCW62938:OCW64119 OMS62938:OMS64119 OWO62938:OWO64119 PGK62938:PGK64119 PQG62938:PQG64119 QAC62938:QAC64119 QJY62938:QJY64119 QTU62938:QTU64119 RDQ62938:RDQ64119 RNM62938:RNM64119 RXI62938:RXI64119 SHE62938:SHE64119 SRA62938:SRA64119 TAW62938:TAW64119 TKS62938:TKS64119 TUO62938:TUO64119 UEK62938:UEK64119 UOG62938:UOG64119 UYC62938:UYC64119 VHY62938:VHY64119 VRU62938:VRU64119 WBQ62938:WBQ64119 WLM62938:WLM64119 WVI62938:WVI64119 A128474:A129655 IW128474:IW129655 SS128474:SS129655 ACO128474:ACO129655 AMK128474:AMK129655 AWG128474:AWG129655 BGC128474:BGC129655 BPY128474:BPY129655 BZU128474:BZU129655 CJQ128474:CJQ129655 CTM128474:CTM129655 DDI128474:DDI129655 DNE128474:DNE129655 DXA128474:DXA129655 EGW128474:EGW129655 EQS128474:EQS129655 FAO128474:FAO129655 FKK128474:FKK129655 FUG128474:FUG129655 GEC128474:GEC129655 GNY128474:GNY129655 GXU128474:GXU129655 HHQ128474:HHQ129655 HRM128474:HRM129655 IBI128474:IBI129655 ILE128474:ILE129655 IVA128474:IVA129655 JEW128474:JEW129655 JOS128474:JOS129655 JYO128474:JYO129655 KIK128474:KIK129655 KSG128474:KSG129655 LCC128474:LCC129655 LLY128474:LLY129655 LVU128474:LVU129655 MFQ128474:MFQ129655 MPM128474:MPM129655 MZI128474:MZI129655 NJE128474:NJE129655 NTA128474:NTA129655 OCW128474:OCW129655 OMS128474:OMS129655 OWO128474:OWO129655 PGK128474:PGK129655 PQG128474:PQG129655 QAC128474:QAC129655 QJY128474:QJY129655 QTU128474:QTU129655 RDQ128474:RDQ129655 RNM128474:RNM129655 RXI128474:RXI129655 SHE128474:SHE129655 SRA128474:SRA129655 TAW128474:TAW129655 TKS128474:TKS129655 TUO128474:TUO129655 UEK128474:UEK129655 UOG128474:UOG129655 UYC128474:UYC129655 VHY128474:VHY129655 VRU128474:VRU129655 WBQ128474:WBQ129655 WLM128474:WLM129655 WVI128474:WVI129655 A194010:A195191 IW194010:IW195191 SS194010:SS195191 ACO194010:ACO195191 AMK194010:AMK195191 AWG194010:AWG195191 BGC194010:BGC195191 BPY194010:BPY195191 BZU194010:BZU195191 CJQ194010:CJQ195191 CTM194010:CTM195191 DDI194010:DDI195191 DNE194010:DNE195191 DXA194010:DXA195191 EGW194010:EGW195191 EQS194010:EQS195191 FAO194010:FAO195191 FKK194010:FKK195191 FUG194010:FUG195191 GEC194010:GEC195191 GNY194010:GNY195191 GXU194010:GXU195191 HHQ194010:HHQ195191 HRM194010:HRM195191 IBI194010:IBI195191 ILE194010:ILE195191 IVA194010:IVA195191 JEW194010:JEW195191 JOS194010:JOS195191 JYO194010:JYO195191 KIK194010:KIK195191 KSG194010:KSG195191 LCC194010:LCC195191 LLY194010:LLY195191 LVU194010:LVU195191 MFQ194010:MFQ195191 MPM194010:MPM195191 MZI194010:MZI195191 NJE194010:NJE195191 NTA194010:NTA195191 OCW194010:OCW195191 OMS194010:OMS195191 OWO194010:OWO195191 PGK194010:PGK195191 PQG194010:PQG195191 QAC194010:QAC195191 QJY194010:QJY195191 QTU194010:QTU195191 RDQ194010:RDQ195191 RNM194010:RNM195191 RXI194010:RXI195191 SHE194010:SHE195191 SRA194010:SRA195191 TAW194010:TAW195191 TKS194010:TKS195191 TUO194010:TUO195191 UEK194010:UEK195191 UOG194010:UOG195191 UYC194010:UYC195191 VHY194010:VHY195191 VRU194010:VRU195191 WBQ194010:WBQ195191 WLM194010:WLM195191 WVI194010:WVI195191 A259546:A260727 IW259546:IW260727 SS259546:SS260727 ACO259546:ACO260727 AMK259546:AMK260727 AWG259546:AWG260727 BGC259546:BGC260727 BPY259546:BPY260727 BZU259546:BZU260727 CJQ259546:CJQ260727 CTM259546:CTM260727 DDI259546:DDI260727 DNE259546:DNE260727 DXA259546:DXA260727 EGW259546:EGW260727 EQS259546:EQS260727 FAO259546:FAO260727 FKK259546:FKK260727 FUG259546:FUG260727 GEC259546:GEC260727 GNY259546:GNY260727 GXU259546:GXU260727 HHQ259546:HHQ260727 HRM259546:HRM260727 IBI259546:IBI260727 ILE259546:ILE260727 IVA259546:IVA260727 JEW259546:JEW260727 JOS259546:JOS260727 JYO259546:JYO260727 KIK259546:KIK260727 KSG259546:KSG260727 LCC259546:LCC260727 LLY259546:LLY260727 LVU259546:LVU260727 MFQ259546:MFQ260727 MPM259546:MPM260727 MZI259546:MZI260727 NJE259546:NJE260727 NTA259546:NTA260727 OCW259546:OCW260727 OMS259546:OMS260727 OWO259546:OWO260727 PGK259546:PGK260727 PQG259546:PQG260727 QAC259546:QAC260727 QJY259546:QJY260727 QTU259546:QTU260727 RDQ259546:RDQ260727 RNM259546:RNM260727 RXI259546:RXI260727 SHE259546:SHE260727 SRA259546:SRA260727 TAW259546:TAW260727 TKS259546:TKS260727 TUO259546:TUO260727 UEK259546:UEK260727 UOG259546:UOG260727 UYC259546:UYC260727 VHY259546:VHY260727 VRU259546:VRU260727 WBQ259546:WBQ260727 WLM259546:WLM260727 WVI259546:WVI260727 A325082:A326263 IW325082:IW326263 SS325082:SS326263 ACO325082:ACO326263 AMK325082:AMK326263 AWG325082:AWG326263 BGC325082:BGC326263 BPY325082:BPY326263 BZU325082:BZU326263 CJQ325082:CJQ326263 CTM325082:CTM326263 DDI325082:DDI326263 DNE325082:DNE326263 DXA325082:DXA326263 EGW325082:EGW326263 EQS325082:EQS326263 FAO325082:FAO326263 FKK325082:FKK326263 FUG325082:FUG326263 GEC325082:GEC326263 GNY325082:GNY326263 GXU325082:GXU326263 HHQ325082:HHQ326263 HRM325082:HRM326263 IBI325082:IBI326263 ILE325082:ILE326263 IVA325082:IVA326263 JEW325082:JEW326263 JOS325082:JOS326263 JYO325082:JYO326263 KIK325082:KIK326263 KSG325082:KSG326263 LCC325082:LCC326263 LLY325082:LLY326263 LVU325082:LVU326263 MFQ325082:MFQ326263 MPM325082:MPM326263 MZI325082:MZI326263 NJE325082:NJE326263 NTA325082:NTA326263 OCW325082:OCW326263 OMS325082:OMS326263 OWO325082:OWO326263 PGK325082:PGK326263 PQG325082:PQG326263 QAC325082:QAC326263 QJY325082:QJY326263 QTU325082:QTU326263 RDQ325082:RDQ326263 RNM325082:RNM326263 RXI325082:RXI326263 SHE325082:SHE326263 SRA325082:SRA326263 TAW325082:TAW326263 TKS325082:TKS326263 TUO325082:TUO326263 UEK325082:UEK326263 UOG325082:UOG326263 UYC325082:UYC326263 VHY325082:VHY326263 VRU325082:VRU326263 WBQ325082:WBQ326263 WLM325082:WLM326263 WVI325082:WVI326263 A390618:A391799 IW390618:IW391799 SS390618:SS391799 ACO390618:ACO391799 AMK390618:AMK391799 AWG390618:AWG391799 BGC390618:BGC391799 BPY390618:BPY391799 BZU390618:BZU391799 CJQ390618:CJQ391799 CTM390618:CTM391799 DDI390618:DDI391799 DNE390618:DNE391799 DXA390618:DXA391799 EGW390618:EGW391799 EQS390618:EQS391799 FAO390618:FAO391799 FKK390618:FKK391799 FUG390618:FUG391799 GEC390618:GEC391799 GNY390618:GNY391799 GXU390618:GXU391799 HHQ390618:HHQ391799 HRM390618:HRM391799 IBI390618:IBI391799 ILE390618:ILE391799 IVA390618:IVA391799 JEW390618:JEW391799 JOS390618:JOS391799 JYO390618:JYO391799 KIK390618:KIK391799 KSG390618:KSG391799 LCC390618:LCC391799 LLY390618:LLY391799 LVU390618:LVU391799 MFQ390618:MFQ391799 MPM390618:MPM391799 MZI390618:MZI391799 NJE390618:NJE391799 NTA390618:NTA391799 OCW390618:OCW391799 OMS390618:OMS391799 OWO390618:OWO391799 PGK390618:PGK391799 PQG390618:PQG391799 QAC390618:QAC391799 QJY390618:QJY391799 QTU390618:QTU391799 RDQ390618:RDQ391799 RNM390618:RNM391799 RXI390618:RXI391799 SHE390618:SHE391799 SRA390618:SRA391799 TAW390618:TAW391799 TKS390618:TKS391799 TUO390618:TUO391799 UEK390618:UEK391799 UOG390618:UOG391799 UYC390618:UYC391799 VHY390618:VHY391799 VRU390618:VRU391799 WBQ390618:WBQ391799 WLM390618:WLM391799 WVI390618:WVI391799 A456154:A457335 IW456154:IW457335 SS456154:SS457335 ACO456154:ACO457335 AMK456154:AMK457335 AWG456154:AWG457335 BGC456154:BGC457335 BPY456154:BPY457335 BZU456154:BZU457335 CJQ456154:CJQ457335 CTM456154:CTM457335 DDI456154:DDI457335 DNE456154:DNE457335 DXA456154:DXA457335 EGW456154:EGW457335 EQS456154:EQS457335 FAO456154:FAO457335 FKK456154:FKK457335 FUG456154:FUG457335 GEC456154:GEC457335 GNY456154:GNY457335 GXU456154:GXU457335 HHQ456154:HHQ457335 HRM456154:HRM457335 IBI456154:IBI457335 ILE456154:ILE457335 IVA456154:IVA457335 JEW456154:JEW457335 JOS456154:JOS457335 JYO456154:JYO457335 KIK456154:KIK457335 KSG456154:KSG457335 LCC456154:LCC457335 LLY456154:LLY457335 LVU456154:LVU457335 MFQ456154:MFQ457335 MPM456154:MPM457335 MZI456154:MZI457335 NJE456154:NJE457335 NTA456154:NTA457335 OCW456154:OCW457335 OMS456154:OMS457335 OWO456154:OWO457335 PGK456154:PGK457335 PQG456154:PQG457335 QAC456154:QAC457335 QJY456154:QJY457335 QTU456154:QTU457335 RDQ456154:RDQ457335 RNM456154:RNM457335 RXI456154:RXI457335 SHE456154:SHE457335 SRA456154:SRA457335 TAW456154:TAW457335 TKS456154:TKS457335 TUO456154:TUO457335 UEK456154:UEK457335 UOG456154:UOG457335 UYC456154:UYC457335 VHY456154:VHY457335 VRU456154:VRU457335 WBQ456154:WBQ457335 WLM456154:WLM457335 WVI456154:WVI457335 A521690:A522871 IW521690:IW522871 SS521690:SS522871 ACO521690:ACO522871 AMK521690:AMK522871 AWG521690:AWG522871 BGC521690:BGC522871 BPY521690:BPY522871 BZU521690:BZU522871 CJQ521690:CJQ522871 CTM521690:CTM522871 DDI521690:DDI522871 DNE521690:DNE522871 DXA521690:DXA522871 EGW521690:EGW522871 EQS521690:EQS522871 FAO521690:FAO522871 FKK521690:FKK522871 FUG521690:FUG522871 GEC521690:GEC522871 GNY521690:GNY522871 GXU521690:GXU522871 HHQ521690:HHQ522871 HRM521690:HRM522871 IBI521690:IBI522871 ILE521690:ILE522871 IVA521690:IVA522871 JEW521690:JEW522871 JOS521690:JOS522871 JYO521690:JYO522871 KIK521690:KIK522871 KSG521690:KSG522871 LCC521690:LCC522871 LLY521690:LLY522871 LVU521690:LVU522871 MFQ521690:MFQ522871 MPM521690:MPM522871 MZI521690:MZI522871 NJE521690:NJE522871 NTA521690:NTA522871 OCW521690:OCW522871 OMS521690:OMS522871 OWO521690:OWO522871 PGK521690:PGK522871 PQG521690:PQG522871 QAC521690:QAC522871 QJY521690:QJY522871 QTU521690:QTU522871 RDQ521690:RDQ522871 RNM521690:RNM522871 RXI521690:RXI522871 SHE521690:SHE522871 SRA521690:SRA522871 TAW521690:TAW522871 TKS521690:TKS522871 TUO521690:TUO522871 UEK521690:UEK522871 UOG521690:UOG522871 UYC521690:UYC522871 VHY521690:VHY522871 VRU521690:VRU522871 WBQ521690:WBQ522871 WLM521690:WLM522871 WVI521690:WVI522871 A587226:A588407 IW587226:IW588407 SS587226:SS588407 ACO587226:ACO588407 AMK587226:AMK588407 AWG587226:AWG588407 BGC587226:BGC588407 BPY587226:BPY588407 BZU587226:BZU588407 CJQ587226:CJQ588407 CTM587226:CTM588407 DDI587226:DDI588407 DNE587226:DNE588407 DXA587226:DXA588407 EGW587226:EGW588407 EQS587226:EQS588407 FAO587226:FAO588407 FKK587226:FKK588407 FUG587226:FUG588407 GEC587226:GEC588407 GNY587226:GNY588407 GXU587226:GXU588407 HHQ587226:HHQ588407 HRM587226:HRM588407 IBI587226:IBI588407 ILE587226:ILE588407 IVA587226:IVA588407 JEW587226:JEW588407 JOS587226:JOS588407 JYO587226:JYO588407 KIK587226:KIK588407 KSG587226:KSG588407 LCC587226:LCC588407 LLY587226:LLY588407 LVU587226:LVU588407 MFQ587226:MFQ588407 MPM587226:MPM588407 MZI587226:MZI588407 NJE587226:NJE588407 NTA587226:NTA588407 OCW587226:OCW588407 OMS587226:OMS588407 OWO587226:OWO588407 PGK587226:PGK588407 PQG587226:PQG588407 QAC587226:QAC588407 QJY587226:QJY588407 QTU587226:QTU588407 RDQ587226:RDQ588407 RNM587226:RNM588407 RXI587226:RXI588407 SHE587226:SHE588407 SRA587226:SRA588407 TAW587226:TAW588407 TKS587226:TKS588407 TUO587226:TUO588407 UEK587226:UEK588407 UOG587226:UOG588407 UYC587226:UYC588407 VHY587226:VHY588407 VRU587226:VRU588407 WBQ587226:WBQ588407 WLM587226:WLM588407 WVI587226:WVI588407 A652762:A653943 IW652762:IW653943 SS652762:SS653943 ACO652762:ACO653943 AMK652762:AMK653943 AWG652762:AWG653943 BGC652762:BGC653943 BPY652762:BPY653943 BZU652762:BZU653943 CJQ652762:CJQ653943 CTM652762:CTM653943 DDI652762:DDI653943 DNE652762:DNE653943 DXA652762:DXA653943 EGW652762:EGW653943 EQS652762:EQS653943 FAO652762:FAO653943 FKK652762:FKK653943 FUG652762:FUG653943 GEC652762:GEC653943 GNY652762:GNY653943 GXU652762:GXU653943 HHQ652762:HHQ653943 HRM652762:HRM653943 IBI652762:IBI653943 ILE652762:ILE653943 IVA652762:IVA653943 JEW652762:JEW653943 JOS652762:JOS653943 JYO652762:JYO653943 KIK652762:KIK653943 KSG652762:KSG653943 LCC652762:LCC653943 LLY652762:LLY653943 LVU652762:LVU653943 MFQ652762:MFQ653943 MPM652762:MPM653943 MZI652762:MZI653943 NJE652762:NJE653943 NTA652762:NTA653943 OCW652762:OCW653943 OMS652762:OMS653943 OWO652762:OWO653943 PGK652762:PGK653943 PQG652762:PQG653943 QAC652762:QAC653943 QJY652762:QJY653943 QTU652762:QTU653943 RDQ652762:RDQ653943 RNM652762:RNM653943 RXI652762:RXI653943 SHE652762:SHE653943 SRA652762:SRA653943 TAW652762:TAW653943 TKS652762:TKS653943 TUO652762:TUO653943 UEK652762:UEK653943 UOG652762:UOG653943 UYC652762:UYC653943 VHY652762:VHY653943 VRU652762:VRU653943 WBQ652762:WBQ653943 WLM652762:WLM653943 WVI652762:WVI653943 A718298:A719479 IW718298:IW719479 SS718298:SS719479 ACO718298:ACO719479 AMK718298:AMK719479 AWG718298:AWG719479 BGC718298:BGC719479 BPY718298:BPY719479 BZU718298:BZU719479 CJQ718298:CJQ719479 CTM718298:CTM719479 DDI718298:DDI719479 DNE718298:DNE719479 DXA718298:DXA719479 EGW718298:EGW719479 EQS718298:EQS719479 FAO718298:FAO719479 FKK718298:FKK719479 FUG718298:FUG719479 GEC718298:GEC719479 GNY718298:GNY719479 GXU718298:GXU719479 HHQ718298:HHQ719479 HRM718298:HRM719479 IBI718298:IBI719479 ILE718298:ILE719479 IVA718298:IVA719479 JEW718298:JEW719479 JOS718298:JOS719479 JYO718298:JYO719479 KIK718298:KIK719479 KSG718298:KSG719479 LCC718298:LCC719479 LLY718298:LLY719479 LVU718298:LVU719479 MFQ718298:MFQ719479 MPM718298:MPM719479 MZI718298:MZI719479 NJE718298:NJE719479 NTA718298:NTA719479 OCW718298:OCW719479 OMS718298:OMS719479 OWO718298:OWO719479 PGK718298:PGK719479 PQG718298:PQG719479 QAC718298:QAC719479 QJY718298:QJY719479 QTU718298:QTU719479 RDQ718298:RDQ719479 RNM718298:RNM719479 RXI718298:RXI719479 SHE718298:SHE719479 SRA718298:SRA719479 TAW718298:TAW719479 TKS718298:TKS719479 TUO718298:TUO719479 UEK718298:UEK719479 UOG718298:UOG719479 UYC718298:UYC719479 VHY718298:VHY719479 VRU718298:VRU719479 WBQ718298:WBQ719479 WLM718298:WLM719479 WVI718298:WVI719479 A783834:A785015 IW783834:IW785015 SS783834:SS785015 ACO783834:ACO785015 AMK783834:AMK785015 AWG783834:AWG785015 BGC783834:BGC785015 BPY783834:BPY785015 BZU783834:BZU785015 CJQ783834:CJQ785015 CTM783834:CTM785015 DDI783834:DDI785015 DNE783834:DNE785015 DXA783834:DXA785015 EGW783834:EGW785015 EQS783834:EQS785015 FAO783834:FAO785015 FKK783834:FKK785015 FUG783834:FUG785015 GEC783834:GEC785015 GNY783834:GNY785015 GXU783834:GXU785015 HHQ783834:HHQ785015 HRM783834:HRM785015 IBI783834:IBI785015 ILE783834:ILE785015 IVA783834:IVA785015 JEW783834:JEW785015 JOS783834:JOS785015 JYO783834:JYO785015 KIK783834:KIK785015 KSG783834:KSG785015 LCC783834:LCC785015 LLY783834:LLY785015 LVU783834:LVU785015 MFQ783834:MFQ785015 MPM783834:MPM785015 MZI783834:MZI785015 NJE783834:NJE785015 NTA783834:NTA785015 OCW783834:OCW785015 OMS783834:OMS785015 OWO783834:OWO785015 PGK783834:PGK785015 PQG783834:PQG785015 QAC783834:QAC785015 QJY783834:QJY785015 QTU783834:QTU785015 RDQ783834:RDQ785015 RNM783834:RNM785015 RXI783834:RXI785015 SHE783834:SHE785015 SRA783834:SRA785015 TAW783834:TAW785015 TKS783834:TKS785015 TUO783834:TUO785015 UEK783834:UEK785015 UOG783834:UOG785015 UYC783834:UYC785015 VHY783834:VHY785015 VRU783834:VRU785015 WBQ783834:WBQ785015 WLM783834:WLM785015 WVI783834:WVI785015 A849370:A850551 IW849370:IW850551 SS849370:SS850551 ACO849370:ACO850551 AMK849370:AMK850551 AWG849370:AWG850551 BGC849370:BGC850551 BPY849370:BPY850551 BZU849370:BZU850551 CJQ849370:CJQ850551 CTM849370:CTM850551 DDI849370:DDI850551 DNE849370:DNE850551 DXA849370:DXA850551 EGW849370:EGW850551 EQS849370:EQS850551 FAO849370:FAO850551 FKK849370:FKK850551 FUG849370:FUG850551 GEC849370:GEC850551 GNY849370:GNY850551 GXU849370:GXU850551 HHQ849370:HHQ850551 HRM849370:HRM850551 IBI849370:IBI850551 ILE849370:ILE850551 IVA849370:IVA850551 JEW849370:JEW850551 JOS849370:JOS850551 JYO849370:JYO850551 KIK849370:KIK850551 KSG849370:KSG850551 LCC849370:LCC850551 LLY849370:LLY850551 LVU849370:LVU850551 MFQ849370:MFQ850551 MPM849370:MPM850551 MZI849370:MZI850551 NJE849370:NJE850551 NTA849370:NTA850551 OCW849370:OCW850551 OMS849370:OMS850551 OWO849370:OWO850551 PGK849370:PGK850551 PQG849370:PQG850551 QAC849370:QAC850551 QJY849370:QJY850551 QTU849370:QTU850551 RDQ849370:RDQ850551 RNM849370:RNM850551 RXI849370:RXI850551 SHE849370:SHE850551 SRA849370:SRA850551 TAW849370:TAW850551 TKS849370:TKS850551 TUO849370:TUO850551 UEK849370:UEK850551 UOG849370:UOG850551 UYC849370:UYC850551 VHY849370:VHY850551 VRU849370:VRU850551 WBQ849370:WBQ850551 WLM849370:WLM850551 WVI849370:WVI850551 A914906:A916087 IW914906:IW916087 SS914906:SS916087 ACO914906:ACO916087 AMK914906:AMK916087 AWG914906:AWG916087 BGC914906:BGC916087 BPY914906:BPY916087 BZU914906:BZU916087 CJQ914906:CJQ916087 CTM914906:CTM916087 DDI914906:DDI916087 DNE914906:DNE916087 DXA914906:DXA916087 EGW914906:EGW916087 EQS914906:EQS916087 FAO914906:FAO916087 FKK914906:FKK916087 FUG914906:FUG916087 GEC914906:GEC916087 GNY914906:GNY916087 GXU914906:GXU916087 HHQ914906:HHQ916087 HRM914906:HRM916087 IBI914906:IBI916087 ILE914906:ILE916087 IVA914906:IVA916087 JEW914906:JEW916087 JOS914906:JOS916087 JYO914906:JYO916087 KIK914906:KIK916087 KSG914906:KSG916087 LCC914906:LCC916087 LLY914906:LLY916087 LVU914906:LVU916087 MFQ914906:MFQ916087 MPM914906:MPM916087 MZI914906:MZI916087 NJE914906:NJE916087 NTA914906:NTA916087 OCW914906:OCW916087 OMS914906:OMS916087 OWO914906:OWO916087 PGK914906:PGK916087 PQG914906:PQG916087 QAC914906:QAC916087 QJY914906:QJY916087 QTU914906:QTU916087 RDQ914906:RDQ916087 RNM914906:RNM916087 RXI914906:RXI916087 SHE914906:SHE916087 SRA914906:SRA916087 TAW914906:TAW916087 TKS914906:TKS916087 TUO914906:TUO916087 UEK914906:UEK916087 UOG914906:UOG916087 UYC914906:UYC916087 VHY914906:VHY916087 VRU914906:VRU916087 WBQ914906:WBQ916087 WLM914906:WLM916087 WVI914906:WVI916087 A980442:A981623 IW980442:IW981623 SS980442:SS981623 ACO980442:ACO981623 AMK980442:AMK981623 AWG980442:AWG981623 BGC980442:BGC981623 BPY980442:BPY981623 BZU980442:BZU981623 CJQ980442:CJQ981623 CTM980442:CTM981623 DDI980442:DDI981623 DNE980442:DNE981623 DXA980442:DXA981623 EGW980442:EGW981623 EQS980442:EQS981623 FAO980442:FAO981623 FKK980442:FKK981623 FUG980442:FUG981623 GEC980442:GEC981623 GNY980442:GNY981623 GXU980442:GXU981623 HHQ980442:HHQ981623 HRM980442:HRM981623 IBI980442:IBI981623 ILE980442:ILE981623 IVA980442:IVA981623 JEW980442:JEW981623 JOS980442:JOS981623 JYO980442:JYO981623 KIK980442:KIK981623 KSG980442:KSG981623 LCC980442:LCC981623 LLY980442:LLY981623 LVU980442:LVU981623 MFQ980442:MFQ981623 MPM980442:MPM981623 MZI980442:MZI981623 NJE980442:NJE981623 NTA980442:NTA981623 OCW980442:OCW981623 OMS980442:OMS981623 OWO980442:OWO981623 PGK980442:PGK981623 PQG980442:PQG981623 QAC980442:QAC981623 QJY980442:QJY981623 QTU980442:QTU981623 RDQ980442:RDQ981623 RNM980442:RNM981623 RXI980442:RXI981623 SHE980442:SHE981623 SRA980442:SRA981623 TAW980442:TAW981623 TKS980442:TKS981623 TUO980442:TUO981623 UEK980442:UEK981623 UOG980442:UOG981623 UYC980442:UYC981623 VHY980442:VHY981623 VRU980442:VRU981623 WBQ980442:WBQ981623 WLM980442:WLM981623 WVI980442:WVI981623 WVI981625:WVI987306 H62938:H69802 JD62938:JD69802 SZ62938:SZ69802 ACV62938:ACV69802 AMR62938:AMR69802 AWN62938:AWN69802 BGJ62938:BGJ69802 BQF62938:BQF69802 CAB62938:CAB69802 CJX62938:CJX69802 CTT62938:CTT69802 DDP62938:DDP69802 DNL62938:DNL69802 DXH62938:DXH69802 EHD62938:EHD69802 EQZ62938:EQZ69802 FAV62938:FAV69802 FKR62938:FKR69802 FUN62938:FUN69802 GEJ62938:GEJ69802 GOF62938:GOF69802 GYB62938:GYB69802 HHX62938:HHX69802 HRT62938:HRT69802 IBP62938:IBP69802 ILL62938:ILL69802 IVH62938:IVH69802 JFD62938:JFD69802 JOZ62938:JOZ69802 JYV62938:JYV69802 KIR62938:KIR69802 KSN62938:KSN69802 LCJ62938:LCJ69802 LMF62938:LMF69802 LWB62938:LWB69802 MFX62938:MFX69802 MPT62938:MPT69802 MZP62938:MZP69802 NJL62938:NJL69802 NTH62938:NTH69802 ODD62938:ODD69802 OMZ62938:OMZ69802 OWV62938:OWV69802 PGR62938:PGR69802 PQN62938:PQN69802 QAJ62938:QAJ69802 QKF62938:QKF69802 QUB62938:QUB69802 RDX62938:RDX69802 RNT62938:RNT69802 RXP62938:RXP69802 SHL62938:SHL69802 SRH62938:SRH69802 TBD62938:TBD69802 TKZ62938:TKZ69802 TUV62938:TUV69802 UER62938:UER69802 UON62938:UON69802 UYJ62938:UYJ69802 VIF62938:VIF69802 VSB62938:VSB69802 WBX62938:WBX69802 WLT62938:WLT69802 WVP62938:WVP69802 H128474:H135338 JD128474:JD135338 SZ128474:SZ135338 ACV128474:ACV135338 AMR128474:AMR135338 AWN128474:AWN135338 BGJ128474:BGJ135338 BQF128474:BQF135338 CAB128474:CAB135338 CJX128474:CJX135338 CTT128474:CTT135338 DDP128474:DDP135338 DNL128474:DNL135338 DXH128474:DXH135338 EHD128474:EHD135338 EQZ128474:EQZ135338 FAV128474:FAV135338 FKR128474:FKR135338 FUN128474:FUN135338 GEJ128474:GEJ135338 GOF128474:GOF135338 GYB128474:GYB135338 HHX128474:HHX135338 HRT128474:HRT135338 IBP128474:IBP135338 ILL128474:ILL135338 IVH128474:IVH135338 JFD128474:JFD135338 JOZ128474:JOZ135338 JYV128474:JYV135338 KIR128474:KIR135338 KSN128474:KSN135338 LCJ128474:LCJ135338 LMF128474:LMF135338 LWB128474:LWB135338 MFX128474:MFX135338 MPT128474:MPT135338 MZP128474:MZP135338 NJL128474:NJL135338 NTH128474:NTH135338 ODD128474:ODD135338 OMZ128474:OMZ135338 OWV128474:OWV135338 PGR128474:PGR135338 PQN128474:PQN135338 QAJ128474:QAJ135338 QKF128474:QKF135338 QUB128474:QUB135338 RDX128474:RDX135338 RNT128474:RNT135338 RXP128474:RXP135338 SHL128474:SHL135338 SRH128474:SRH135338 TBD128474:TBD135338 TKZ128474:TKZ135338 TUV128474:TUV135338 UER128474:UER135338 UON128474:UON135338 UYJ128474:UYJ135338 VIF128474:VIF135338 VSB128474:VSB135338 WBX128474:WBX135338 WLT128474:WLT135338 WVP128474:WVP135338 H194010:H200874 JD194010:JD200874 SZ194010:SZ200874 ACV194010:ACV200874 AMR194010:AMR200874 AWN194010:AWN200874 BGJ194010:BGJ200874 BQF194010:BQF200874 CAB194010:CAB200874 CJX194010:CJX200874 CTT194010:CTT200874 DDP194010:DDP200874 DNL194010:DNL200874 DXH194010:DXH200874 EHD194010:EHD200874 EQZ194010:EQZ200874 FAV194010:FAV200874 FKR194010:FKR200874 FUN194010:FUN200874 GEJ194010:GEJ200874 GOF194010:GOF200874 GYB194010:GYB200874 HHX194010:HHX200874 HRT194010:HRT200874 IBP194010:IBP200874 ILL194010:ILL200874 IVH194010:IVH200874 JFD194010:JFD200874 JOZ194010:JOZ200874 JYV194010:JYV200874 KIR194010:KIR200874 KSN194010:KSN200874 LCJ194010:LCJ200874 LMF194010:LMF200874 LWB194010:LWB200874 MFX194010:MFX200874 MPT194010:MPT200874 MZP194010:MZP200874 NJL194010:NJL200874 NTH194010:NTH200874 ODD194010:ODD200874 OMZ194010:OMZ200874 OWV194010:OWV200874 PGR194010:PGR200874 PQN194010:PQN200874 QAJ194010:QAJ200874 QKF194010:QKF200874 QUB194010:QUB200874 RDX194010:RDX200874 RNT194010:RNT200874 RXP194010:RXP200874 SHL194010:SHL200874 SRH194010:SRH200874 TBD194010:TBD200874 TKZ194010:TKZ200874 TUV194010:TUV200874 UER194010:UER200874 UON194010:UON200874 UYJ194010:UYJ200874 VIF194010:VIF200874 VSB194010:VSB200874 WBX194010:WBX200874 WLT194010:WLT200874 WVP194010:WVP200874 H259546:H266410 JD259546:JD266410 SZ259546:SZ266410 ACV259546:ACV266410 AMR259546:AMR266410 AWN259546:AWN266410 BGJ259546:BGJ266410 BQF259546:BQF266410 CAB259546:CAB266410 CJX259546:CJX266410 CTT259546:CTT266410 DDP259546:DDP266410 DNL259546:DNL266410 DXH259546:DXH266410 EHD259546:EHD266410 EQZ259546:EQZ266410 FAV259546:FAV266410 FKR259546:FKR266410 FUN259546:FUN266410 GEJ259546:GEJ266410 GOF259546:GOF266410 GYB259546:GYB266410 HHX259546:HHX266410 HRT259546:HRT266410 IBP259546:IBP266410 ILL259546:ILL266410 IVH259546:IVH266410 JFD259546:JFD266410 JOZ259546:JOZ266410 JYV259546:JYV266410 KIR259546:KIR266410 KSN259546:KSN266410 LCJ259546:LCJ266410 LMF259546:LMF266410 LWB259546:LWB266410 MFX259546:MFX266410 MPT259546:MPT266410 MZP259546:MZP266410 NJL259546:NJL266410 NTH259546:NTH266410 ODD259546:ODD266410 OMZ259546:OMZ266410 OWV259546:OWV266410 PGR259546:PGR266410 PQN259546:PQN266410 QAJ259546:QAJ266410 QKF259546:QKF266410 QUB259546:QUB266410 RDX259546:RDX266410 RNT259546:RNT266410 RXP259546:RXP266410 SHL259546:SHL266410 SRH259546:SRH266410 TBD259546:TBD266410 TKZ259546:TKZ266410 TUV259546:TUV266410 UER259546:UER266410 UON259546:UON266410 UYJ259546:UYJ266410 VIF259546:VIF266410 VSB259546:VSB266410 WBX259546:WBX266410 WLT259546:WLT266410 WVP259546:WVP266410 H325082:H331946 JD325082:JD331946 SZ325082:SZ331946 ACV325082:ACV331946 AMR325082:AMR331946 AWN325082:AWN331946 BGJ325082:BGJ331946 BQF325082:BQF331946 CAB325082:CAB331946 CJX325082:CJX331946 CTT325082:CTT331946 DDP325082:DDP331946 DNL325082:DNL331946 DXH325082:DXH331946 EHD325082:EHD331946 EQZ325082:EQZ331946 FAV325082:FAV331946 FKR325082:FKR331946 FUN325082:FUN331946 GEJ325082:GEJ331946 GOF325082:GOF331946 GYB325082:GYB331946 HHX325082:HHX331946 HRT325082:HRT331946 IBP325082:IBP331946 ILL325082:ILL331946 IVH325082:IVH331946 JFD325082:JFD331946 JOZ325082:JOZ331946 JYV325082:JYV331946 KIR325082:KIR331946 KSN325082:KSN331946 LCJ325082:LCJ331946 LMF325082:LMF331946 LWB325082:LWB331946 MFX325082:MFX331946 MPT325082:MPT331946 MZP325082:MZP331946 NJL325082:NJL331946 NTH325082:NTH331946 ODD325082:ODD331946 OMZ325082:OMZ331946 OWV325082:OWV331946 PGR325082:PGR331946 PQN325082:PQN331946 QAJ325082:QAJ331946 QKF325082:QKF331946 QUB325082:QUB331946 RDX325082:RDX331946 RNT325082:RNT331946 RXP325082:RXP331946 SHL325082:SHL331946 SRH325082:SRH331946 TBD325082:TBD331946 TKZ325082:TKZ331946 TUV325082:TUV331946 UER325082:UER331946 UON325082:UON331946 UYJ325082:UYJ331946 VIF325082:VIF331946 VSB325082:VSB331946 WBX325082:WBX331946 WLT325082:WLT331946 WVP325082:WVP331946 H390618:H397482 JD390618:JD397482 SZ390618:SZ397482 ACV390618:ACV397482 AMR390618:AMR397482 AWN390618:AWN397482 BGJ390618:BGJ397482 BQF390618:BQF397482 CAB390618:CAB397482 CJX390618:CJX397482 CTT390618:CTT397482 DDP390618:DDP397482 DNL390618:DNL397482 DXH390618:DXH397482 EHD390618:EHD397482 EQZ390618:EQZ397482 FAV390618:FAV397482 FKR390618:FKR397482 FUN390618:FUN397482 GEJ390618:GEJ397482 GOF390618:GOF397482 GYB390618:GYB397482 HHX390618:HHX397482 HRT390618:HRT397482 IBP390618:IBP397482 ILL390618:ILL397482 IVH390618:IVH397482 JFD390618:JFD397482 JOZ390618:JOZ397482 JYV390618:JYV397482 KIR390618:KIR397482 KSN390618:KSN397482 LCJ390618:LCJ397482 LMF390618:LMF397482 LWB390618:LWB397482 MFX390618:MFX397482 MPT390618:MPT397482 MZP390618:MZP397482 NJL390618:NJL397482 NTH390618:NTH397482 ODD390618:ODD397482 OMZ390618:OMZ397482 OWV390618:OWV397482 PGR390618:PGR397482 PQN390618:PQN397482 QAJ390618:QAJ397482 QKF390618:QKF397482 QUB390618:QUB397482 RDX390618:RDX397482 RNT390618:RNT397482 RXP390618:RXP397482 SHL390618:SHL397482 SRH390618:SRH397482 TBD390618:TBD397482 TKZ390618:TKZ397482 TUV390618:TUV397482 UER390618:UER397482 UON390618:UON397482 UYJ390618:UYJ397482 VIF390618:VIF397482 VSB390618:VSB397482 WBX390618:WBX397482 WLT390618:WLT397482 WVP390618:WVP397482 H456154:H463018 JD456154:JD463018 SZ456154:SZ463018 ACV456154:ACV463018 AMR456154:AMR463018 AWN456154:AWN463018 BGJ456154:BGJ463018 BQF456154:BQF463018 CAB456154:CAB463018 CJX456154:CJX463018 CTT456154:CTT463018 DDP456154:DDP463018 DNL456154:DNL463018 DXH456154:DXH463018 EHD456154:EHD463018 EQZ456154:EQZ463018 FAV456154:FAV463018 FKR456154:FKR463018 FUN456154:FUN463018 GEJ456154:GEJ463018 GOF456154:GOF463018 GYB456154:GYB463018 HHX456154:HHX463018 HRT456154:HRT463018 IBP456154:IBP463018 ILL456154:ILL463018 IVH456154:IVH463018 JFD456154:JFD463018 JOZ456154:JOZ463018 JYV456154:JYV463018 KIR456154:KIR463018 KSN456154:KSN463018 LCJ456154:LCJ463018 LMF456154:LMF463018 LWB456154:LWB463018 MFX456154:MFX463018 MPT456154:MPT463018 MZP456154:MZP463018 NJL456154:NJL463018 NTH456154:NTH463018 ODD456154:ODD463018 OMZ456154:OMZ463018 OWV456154:OWV463018 PGR456154:PGR463018 PQN456154:PQN463018 QAJ456154:QAJ463018 QKF456154:QKF463018 QUB456154:QUB463018 RDX456154:RDX463018 RNT456154:RNT463018 RXP456154:RXP463018 SHL456154:SHL463018 SRH456154:SRH463018 TBD456154:TBD463018 TKZ456154:TKZ463018 TUV456154:TUV463018 UER456154:UER463018 UON456154:UON463018 UYJ456154:UYJ463018 VIF456154:VIF463018 VSB456154:VSB463018 WBX456154:WBX463018 WLT456154:WLT463018 WVP456154:WVP463018 H521690:H528554 JD521690:JD528554 SZ521690:SZ528554 ACV521690:ACV528554 AMR521690:AMR528554 AWN521690:AWN528554 BGJ521690:BGJ528554 BQF521690:BQF528554 CAB521690:CAB528554 CJX521690:CJX528554 CTT521690:CTT528554 DDP521690:DDP528554 DNL521690:DNL528554 DXH521690:DXH528554 EHD521690:EHD528554 EQZ521690:EQZ528554 FAV521690:FAV528554 FKR521690:FKR528554 FUN521690:FUN528554 GEJ521690:GEJ528554 GOF521690:GOF528554 GYB521690:GYB528554 HHX521690:HHX528554 HRT521690:HRT528554 IBP521690:IBP528554 ILL521690:ILL528554 IVH521690:IVH528554 JFD521690:JFD528554 JOZ521690:JOZ528554 JYV521690:JYV528554 KIR521690:KIR528554 KSN521690:KSN528554 LCJ521690:LCJ528554 LMF521690:LMF528554 LWB521690:LWB528554 MFX521690:MFX528554 MPT521690:MPT528554 MZP521690:MZP528554 NJL521690:NJL528554 NTH521690:NTH528554 ODD521690:ODD528554 OMZ521690:OMZ528554 OWV521690:OWV528554 PGR521690:PGR528554 PQN521690:PQN528554 QAJ521690:QAJ528554 QKF521690:QKF528554 QUB521690:QUB528554 RDX521690:RDX528554 RNT521690:RNT528554 RXP521690:RXP528554 SHL521690:SHL528554 SRH521690:SRH528554 TBD521690:TBD528554 TKZ521690:TKZ528554 TUV521690:TUV528554 UER521690:UER528554 UON521690:UON528554 UYJ521690:UYJ528554 VIF521690:VIF528554 VSB521690:VSB528554 WBX521690:WBX528554 WLT521690:WLT528554 WVP521690:WVP528554 H587226:H594090 JD587226:JD594090 SZ587226:SZ594090 ACV587226:ACV594090 AMR587226:AMR594090 AWN587226:AWN594090 BGJ587226:BGJ594090 BQF587226:BQF594090 CAB587226:CAB594090 CJX587226:CJX594090 CTT587226:CTT594090 DDP587226:DDP594090 DNL587226:DNL594090 DXH587226:DXH594090 EHD587226:EHD594090 EQZ587226:EQZ594090 FAV587226:FAV594090 FKR587226:FKR594090 FUN587226:FUN594090 GEJ587226:GEJ594090 GOF587226:GOF594090 GYB587226:GYB594090 HHX587226:HHX594090 HRT587226:HRT594090 IBP587226:IBP594090 ILL587226:ILL594090 IVH587226:IVH594090 JFD587226:JFD594090 JOZ587226:JOZ594090 JYV587226:JYV594090 KIR587226:KIR594090 KSN587226:KSN594090 LCJ587226:LCJ594090 LMF587226:LMF594090 LWB587226:LWB594090 MFX587226:MFX594090 MPT587226:MPT594090 MZP587226:MZP594090 NJL587226:NJL594090 NTH587226:NTH594090 ODD587226:ODD594090 OMZ587226:OMZ594090 OWV587226:OWV594090 PGR587226:PGR594090 PQN587226:PQN594090 QAJ587226:QAJ594090 QKF587226:QKF594090 QUB587226:QUB594090 RDX587226:RDX594090 RNT587226:RNT594090 RXP587226:RXP594090 SHL587226:SHL594090 SRH587226:SRH594090 TBD587226:TBD594090 TKZ587226:TKZ594090 TUV587226:TUV594090 UER587226:UER594090 UON587226:UON594090 UYJ587226:UYJ594090 VIF587226:VIF594090 VSB587226:VSB594090 WBX587226:WBX594090 WLT587226:WLT594090 WVP587226:WVP594090 H652762:H659626 JD652762:JD659626 SZ652762:SZ659626 ACV652762:ACV659626 AMR652762:AMR659626 AWN652762:AWN659626 BGJ652762:BGJ659626 BQF652762:BQF659626 CAB652762:CAB659626 CJX652762:CJX659626 CTT652762:CTT659626 DDP652762:DDP659626 DNL652762:DNL659626 DXH652762:DXH659626 EHD652762:EHD659626 EQZ652762:EQZ659626 FAV652762:FAV659626 FKR652762:FKR659626 FUN652762:FUN659626 GEJ652762:GEJ659626 GOF652762:GOF659626 GYB652762:GYB659626 HHX652762:HHX659626 HRT652762:HRT659626 IBP652762:IBP659626 ILL652762:ILL659626 IVH652762:IVH659626 JFD652762:JFD659626 JOZ652762:JOZ659626 JYV652762:JYV659626 KIR652762:KIR659626 KSN652762:KSN659626 LCJ652762:LCJ659626 LMF652762:LMF659626 LWB652762:LWB659626 MFX652762:MFX659626 MPT652762:MPT659626 MZP652762:MZP659626 NJL652762:NJL659626 NTH652762:NTH659626 ODD652762:ODD659626 OMZ652762:OMZ659626 OWV652762:OWV659626 PGR652762:PGR659626 PQN652762:PQN659626 QAJ652762:QAJ659626 QKF652762:QKF659626 QUB652762:QUB659626 RDX652762:RDX659626 RNT652762:RNT659626 RXP652762:RXP659626 SHL652762:SHL659626 SRH652762:SRH659626 TBD652762:TBD659626 TKZ652762:TKZ659626 TUV652762:TUV659626 UER652762:UER659626 UON652762:UON659626 UYJ652762:UYJ659626 VIF652762:VIF659626 VSB652762:VSB659626 WBX652762:WBX659626 WLT652762:WLT659626 WVP652762:WVP659626 H718298:H725162 JD718298:JD725162 SZ718298:SZ725162 ACV718298:ACV725162 AMR718298:AMR725162 AWN718298:AWN725162 BGJ718298:BGJ725162 BQF718298:BQF725162 CAB718298:CAB725162 CJX718298:CJX725162 CTT718298:CTT725162 DDP718298:DDP725162 DNL718298:DNL725162 DXH718298:DXH725162 EHD718298:EHD725162 EQZ718298:EQZ725162 FAV718298:FAV725162 FKR718298:FKR725162 FUN718298:FUN725162 GEJ718298:GEJ725162 GOF718298:GOF725162 GYB718298:GYB725162 HHX718298:HHX725162 HRT718298:HRT725162 IBP718298:IBP725162 ILL718298:ILL725162 IVH718298:IVH725162 JFD718298:JFD725162 JOZ718298:JOZ725162 JYV718298:JYV725162 KIR718298:KIR725162 KSN718298:KSN725162 LCJ718298:LCJ725162 LMF718298:LMF725162 LWB718298:LWB725162 MFX718298:MFX725162 MPT718298:MPT725162 MZP718298:MZP725162 NJL718298:NJL725162 NTH718298:NTH725162 ODD718298:ODD725162 OMZ718298:OMZ725162 OWV718298:OWV725162 PGR718298:PGR725162 PQN718298:PQN725162 QAJ718298:QAJ725162 QKF718298:QKF725162 QUB718298:QUB725162 RDX718298:RDX725162 RNT718298:RNT725162 RXP718298:RXP725162 SHL718298:SHL725162 SRH718298:SRH725162 TBD718298:TBD725162 TKZ718298:TKZ725162 TUV718298:TUV725162 UER718298:UER725162 UON718298:UON725162 UYJ718298:UYJ725162 VIF718298:VIF725162 VSB718298:VSB725162 WBX718298:WBX725162 WLT718298:WLT725162 WVP718298:WVP725162 H783834:H790698 JD783834:JD790698 SZ783834:SZ790698 ACV783834:ACV790698 AMR783834:AMR790698 AWN783834:AWN790698 BGJ783834:BGJ790698 BQF783834:BQF790698 CAB783834:CAB790698 CJX783834:CJX790698 CTT783834:CTT790698 DDP783834:DDP790698 DNL783834:DNL790698 DXH783834:DXH790698 EHD783834:EHD790698 EQZ783834:EQZ790698 FAV783834:FAV790698 FKR783834:FKR790698 FUN783834:FUN790698 GEJ783834:GEJ790698 GOF783834:GOF790698 GYB783834:GYB790698 HHX783834:HHX790698 HRT783834:HRT790698 IBP783834:IBP790698 ILL783834:ILL790698 IVH783834:IVH790698 JFD783834:JFD790698 JOZ783834:JOZ790698 JYV783834:JYV790698 KIR783834:KIR790698 KSN783834:KSN790698 LCJ783834:LCJ790698 LMF783834:LMF790698 LWB783834:LWB790698 MFX783834:MFX790698 MPT783834:MPT790698 MZP783834:MZP790698 NJL783834:NJL790698 NTH783834:NTH790698 ODD783834:ODD790698 OMZ783834:OMZ790698 OWV783834:OWV790698 PGR783834:PGR790698 PQN783834:PQN790698 QAJ783834:QAJ790698 QKF783834:QKF790698 QUB783834:QUB790698 RDX783834:RDX790698 RNT783834:RNT790698 RXP783834:RXP790698 SHL783834:SHL790698 SRH783834:SRH790698 TBD783834:TBD790698 TKZ783834:TKZ790698 TUV783834:TUV790698 UER783834:UER790698 UON783834:UON790698 UYJ783834:UYJ790698 VIF783834:VIF790698 VSB783834:VSB790698 WBX783834:WBX790698 WLT783834:WLT790698 WVP783834:WVP790698 H849370:H856234 JD849370:JD856234 SZ849370:SZ856234 ACV849370:ACV856234 AMR849370:AMR856234 AWN849370:AWN856234 BGJ849370:BGJ856234 BQF849370:BQF856234 CAB849370:CAB856234 CJX849370:CJX856234 CTT849370:CTT856234 DDP849370:DDP856234 DNL849370:DNL856234 DXH849370:DXH856234 EHD849370:EHD856234 EQZ849370:EQZ856234 FAV849370:FAV856234 FKR849370:FKR856234 FUN849370:FUN856234 GEJ849370:GEJ856234 GOF849370:GOF856234 GYB849370:GYB856234 HHX849370:HHX856234 HRT849370:HRT856234 IBP849370:IBP856234 ILL849370:ILL856234 IVH849370:IVH856234 JFD849370:JFD856234 JOZ849370:JOZ856234 JYV849370:JYV856234 KIR849370:KIR856234 KSN849370:KSN856234 LCJ849370:LCJ856234 LMF849370:LMF856234 LWB849370:LWB856234 MFX849370:MFX856234 MPT849370:MPT856234 MZP849370:MZP856234 NJL849370:NJL856234 NTH849370:NTH856234 ODD849370:ODD856234 OMZ849370:OMZ856234 OWV849370:OWV856234 PGR849370:PGR856234 PQN849370:PQN856234 QAJ849370:QAJ856234 QKF849370:QKF856234 QUB849370:QUB856234 RDX849370:RDX856234 RNT849370:RNT856234 RXP849370:RXP856234 SHL849370:SHL856234 SRH849370:SRH856234 TBD849370:TBD856234 TKZ849370:TKZ856234 TUV849370:TUV856234 UER849370:UER856234 UON849370:UON856234 UYJ849370:UYJ856234 VIF849370:VIF856234 VSB849370:VSB856234 WBX849370:WBX856234 WLT849370:WLT856234 WVP849370:WVP856234 H914906:H921770 JD914906:JD921770 SZ914906:SZ921770 ACV914906:ACV921770 AMR914906:AMR921770 AWN914906:AWN921770 BGJ914906:BGJ921770 BQF914906:BQF921770 CAB914906:CAB921770 CJX914906:CJX921770 CTT914906:CTT921770 DDP914906:DDP921770 DNL914906:DNL921770 DXH914906:DXH921770 EHD914906:EHD921770 EQZ914906:EQZ921770 FAV914906:FAV921770 FKR914906:FKR921770 FUN914906:FUN921770 GEJ914906:GEJ921770 GOF914906:GOF921770 GYB914906:GYB921770 HHX914906:HHX921770 HRT914906:HRT921770 IBP914906:IBP921770 ILL914906:ILL921770 IVH914906:IVH921770 JFD914906:JFD921770 JOZ914906:JOZ921770 JYV914906:JYV921770 KIR914906:KIR921770 KSN914906:KSN921770 LCJ914906:LCJ921770 LMF914906:LMF921770 LWB914906:LWB921770 MFX914906:MFX921770 MPT914906:MPT921770 MZP914906:MZP921770 NJL914906:NJL921770 NTH914906:NTH921770 ODD914906:ODD921770 OMZ914906:OMZ921770 OWV914906:OWV921770 PGR914906:PGR921770 PQN914906:PQN921770 QAJ914906:QAJ921770 QKF914906:QKF921770 QUB914906:QUB921770 RDX914906:RDX921770 RNT914906:RNT921770 RXP914906:RXP921770 SHL914906:SHL921770 SRH914906:SRH921770 TBD914906:TBD921770 TKZ914906:TKZ921770 TUV914906:TUV921770 UER914906:UER921770 UON914906:UON921770 UYJ914906:UYJ921770 VIF914906:VIF921770 VSB914906:VSB921770 WBX914906:WBX921770 WLT914906:WLT921770 WVP914906:WVP921770 H980442:H987306 JD980442:JD987306 SZ980442:SZ987306 ACV980442:ACV987306 AMR980442:AMR987306 AWN980442:AWN987306 BGJ980442:BGJ987306 BQF980442:BQF987306 CAB980442:CAB987306 CJX980442:CJX987306 CTT980442:CTT987306 DDP980442:DDP987306 DNL980442:DNL987306 DXH980442:DXH987306 EHD980442:EHD987306 EQZ980442:EQZ987306 FAV980442:FAV987306 FKR980442:FKR987306 FUN980442:FUN987306 GEJ980442:GEJ987306 GOF980442:GOF987306 GYB980442:GYB987306 HHX980442:HHX987306 HRT980442:HRT987306 IBP980442:IBP987306 ILL980442:ILL987306 IVH980442:IVH987306 JFD980442:JFD987306 JOZ980442:JOZ987306 JYV980442:JYV987306 KIR980442:KIR987306 KSN980442:KSN987306 LCJ980442:LCJ987306 LMF980442:LMF987306 LWB980442:LWB987306 MFX980442:MFX987306 MPT980442:MPT987306 MZP980442:MZP987306 NJL980442:NJL987306 NTH980442:NTH987306 ODD980442:ODD987306 OMZ980442:OMZ987306 OWV980442:OWV987306 PGR980442:PGR987306 PQN980442:PQN987306 QAJ980442:QAJ987306 QKF980442:QKF987306 QUB980442:QUB987306 RDX980442:RDX987306 RNT980442:RNT987306 RXP980442:RXP987306 SHL980442:SHL987306 SRH980442:SRH987306 TBD980442:TBD987306 TKZ980442:TKZ987306 TUV980442:TUV987306 UER980442:UER987306 UON980442:UON987306 UYJ980442:UYJ987306 VIF980442:VIF987306 VSB980442:VSB987306 WBX980442:WBX987306 WLT980442:WLT987306 WVP980442:WVP987306 A64121:A69802 IW64121:IW69802 SS64121:SS69802 ACO64121:ACO69802 AMK64121:AMK69802 AWG64121:AWG69802 BGC64121:BGC69802 BPY64121:BPY69802 BZU64121:BZU69802 CJQ64121:CJQ69802 CTM64121:CTM69802 DDI64121:DDI69802 DNE64121:DNE69802 DXA64121:DXA69802 EGW64121:EGW69802 EQS64121:EQS69802 FAO64121:FAO69802 FKK64121:FKK69802 FUG64121:FUG69802 GEC64121:GEC69802 GNY64121:GNY69802 GXU64121:GXU69802 HHQ64121:HHQ69802 HRM64121:HRM69802 IBI64121:IBI69802 ILE64121:ILE69802 IVA64121:IVA69802 JEW64121:JEW69802 JOS64121:JOS69802 JYO64121:JYO69802 KIK64121:KIK69802 KSG64121:KSG69802 LCC64121:LCC69802 LLY64121:LLY69802 LVU64121:LVU69802 MFQ64121:MFQ69802 MPM64121:MPM69802 MZI64121:MZI69802 NJE64121:NJE69802 NTA64121:NTA69802 OCW64121:OCW69802 OMS64121:OMS69802 OWO64121:OWO69802 PGK64121:PGK69802 PQG64121:PQG69802 QAC64121:QAC69802 QJY64121:QJY69802 QTU64121:QTU69802 RDQ64121:RDQ69802 RNM64121:RNM69802 RXI64121:RXI69802 SHE64121:SHE69802 SRA64121:SRA69802 TAW64121:TAW69802 TKS64121:TKS69802 TUO64121:TUO69802 UEK64121:UEK69802 UOG64121:UOG69802 UYC64121:UYC69802 VHY64121:VHY69802 VRU64121:VRU69802 WBQ64121:WBQ69802 WLM64121:WLM69802 WVI64121:WVI69802 A129657:A135338 IW129657:IW135338 SS129657:SS135338 ACO129657:ACO135338 AMK129657:AMK135338 AWG129657:AWG135338 BGC129657:BGC135338 BPY129657:BPY135338 BZU129657:BZU135338 CJQ129657:CJQ135338 CTM129657:CTM135338 DDI129657:DDI135338 DNE129657:DNE135338 DXA129657:DXA135338 EGW129657:EGW135338 EQS129657:EQS135338 FAO129657:FAO135338 FKK129657:FKK135338 FUG129657:FUG135338 GEC129657:GEC135338 GNY129657:GNY135338 GXU129657:GXU135338 HHQ129657:HHQ135338 HRM129657:HRM135338 IBI129657:IBI135338 ILE129657:ILE135338 IVA129657:IVA135338 JEW129657:JEW135338 JOS129657:JOS135338 JYO129657:JYO135338 KIK129657:KIK135338 KSG129657:KSG135338 LCC129657:LCC135338 LLY129657:LLY135338 LVU129657:LVU135338 MFQ129657:MFQ135338 MPM129657:MPM135338 MZI129657:MZI135338 NJE129657:NJE135338 NTA129657:NTA135338 OCW129657:OCW135338 OMS129657:OMS135338 OWO129657:OWO135338 PGK129657:PGK135338 PQG129657:PQG135338 QAC129657:QAC135338 QJY129657:QJY135338 QTU129657:QTU135338 RDQ129657:RDQ135338 RNM129657:RNM135338 RXI129657:RXI135338 SHE129657:SHE135338 SRA129657:SRA135338 TAW129657:TAW135338 TKS129657:TKS135338 TUO129657:TUO135338 UEK129657:UEK135338 UOG129657:UOG135338 UYC129657:UYC135338 VHY129657:VHY135338 VRU129657:VRU135338 WBQ129657:WBQ135338 WLM129657:WLM135338 WVI129657:WVI135338 A195193:A200874 IW195193:IW200874 SS195193:SS200874 ACO195193:ACO200874 AMK195193:AMK200874 AWG195193:AWG200874 BGC195193:BGC200874 BPY195193:BPY200874 BZU195193:BZU200874 CJQ195193:CJQ200874 CTM195193:CTM200874 DDI195193:DDI200874 DNE195193:DNE200874 DXA195193:DXA200874 EGW195193:EGW200874 EQS195193:EQS200874 FAO195193:FAO200874 FKK195193:FKK200874 FUG195193:FUG200874 GEC195193:GEC200874 GNY195193:GNY200874 GXU195193:GXU200874 HHQ195193:HHQ200874 HRM195193:HRM200874 IBI195193:IBI200874 ILE195193:ILE200874 IVA195193:IVA200874 JEW195193:JEW200874 JOS195193:JOS200874 JYO195193:JYO200874 KIK195193:KIK200874 KSG195193:KSG200874 LCC195193:LCC200874 LLY195193:LLY200874 LVU195193:LVU200874 MFQ195193:MFQ200874 MPM195193:MPM200874 MZI195193:MZI200874 NJE195193:NJE200874 NTA195193:NTA200874 OCW195193:OCW200874 OMS195193:OMS200874 OWO195193:OWO200874 PGK195193:PGK200874 PQG195193:PQG200874 QAC195193:QAC200874 QJY195193:QJY200874 QTU195193:QTU200874 RDQ195193:RDQ200874 RNM195193:RNM200874 RXI195193:RXI200874 SHE195193:SHE200874 SRA195193:SRA200874 TAW195193:TAW200874 TKS195193:TKS200874 TUO195193:TUO200874 UEK195193:UEK200874 UOG195193:UOG200874 UYC195193:UYC200874 VHY195193:VHY200874 VRU195193:VRU200874 WBQ195193:WBQ200874 WLM195193:WLM200874 WVI195193:WVI200874 A260729:A266410 IW260729:IW266410 SS260729:SS266410 ACO260729:ACO266410 AMK260729:AMK266410 AWG260729:AWG266410 BGC260729:BGC266410 BPY260729:BPY266410 BZU260729:BZU266410 CJQ260729:CJQ266410 CTM260729:CTM266410 DDI260729:DDI266410 DNE260729:DNE266410 DXA260729:DXA266410 EGW260729:EGW266410 EQS260729:EQS266410 FAO260729:FAO266410 FKK260729:FKK266410 FUG260729:FUG266410 GEC260729:GEC266410 GNY260729:GNY266410 GXU260729:GXU266410 HHQ260729:HHQ266410 HRM260729:HRM266410 IBI260729:IBI266410 ILE260729:ILE266410 IVA260729:IVA266410 JEW260729:JEW266410 JOS260729:JOS266410 JYO260729:JYO266410 KIK260729:KIK266410 KSG260729:KSG266410 LCC260729:LCC266410 LLY260729:LLY266410 LVU260729:LVU266410 MFQ260729:MFQ266410 MPM260729:MPM266410 MZI260729:MZI266410 NJE260729:NJE266410 NTA260729:NTA266410 OCW260729:OCW266410 OMS260729:OMS266410 OWO260729:OWO266410 PGK260729:PGK266410 PQG260729:PQG266410 QAC260729:QAC266410 QJY260729:QJY266410 QTU260729:QTU266410 RDQ260729:RDQ266410 RNM260729:RNM266410 RXI260729:RXI266410 SHE260729:SHE266410 SRA260729:SRA266410 TAW260729:TAW266410 TKS260729:TKS266410 TUO260729:TUO266410 UEK260729:UEK266410 UOG260729:UOG266410 UYC260729:UYC266410 VHY260729:VHY266410 VRU260729:VRU266410 WBQ260729:WBQ266410 WLM260729:WLM266410 WVI260729:WVI266410 A326265:A331946 IW326265:IW331946 SS326265:SS331946 ACO326265:ACO331946 AMK326265:AMK331946 AWG326265:AWG331946 BGC326265:BGC331946 BPY326265:BPY331946 BZU326265:BZU331946 CJQ326265:CJQ331946 CTM326265:CTM331946 DDI326265:DDI331946 DNE326265:DNE331946 DXA326265:DXA331946 EGW326265:EGW331946 EQS326265:EQS331946 FAO326265:FAO331946 FKK326265:FKK331946 FUG326265:FUG331946 GEC326265:GEC331946 GNY326265:GNY331946 GXU326265:GXU331946 HHQ326265:HHQ331946 HRM326265:HRM331946 IBI326265:IBI331946 ILE326265:ILE331946 IVA326265:IVA331946 JEW326265:JEW331946 JOS326265:JOS331946 JYO326265:JYO331946 KIK326265:KIK331946 KSG326265:KSG331946 LCC326265:LCC331946 LLY326265:LLY331946 LVU326265:LVU331946 MFQ326265:MFQ331946 MPM326265:MPM331946 MZI326265:MZI331946 NJE326265:NJE331946 NTA326265:NTA331946 OCW326265:OCW331946 OMS326265:OMS331946 OWO326265:OWO331946 PGK326265:PGK331946 PQG326265:PQG331946 QAC326265:QAC331946 QJY326265:QJY331946 QTU326265:QTU331946 RDQ326265:RDQ331946 RNM326265:RNM331946 RXI326265:RXI331946 SHE326265:SHE331946 SRA326265:SRA331946 TAW326265:TAW331946 TKS326265:TKS331946 TUO326265:TUO331946 UEK326265:UEK331946 UOG326265:UOG331946 UYC326265:UYC331946 VHY326265:VHY331946 VRU326265:VRU331946 WBQ326265:WBQ331946 WLM326265:WLM331946 WVI326265:WVI331946 A391801:A397482 IW391801:IW397482 SS391801:SS397482 ACO391801:ACO397482 AMK391801:AMK397482 AWG391801:AWG397482 BGC391801:BGC397482 BPY391801:BPY397482 BZU391801:BZU397482 CJQ391801:CJQ397482 CTM391801:CTM397482 DDI391801:DDI397482 DNE391801:DNE397482 DXA391801:DXA397482 EGW391801:EGW397482 EQS391801:EQS397482 FAO391801:FAO397482 FKK391801:FKK397482 FUG391801:FUG397482 GEC391801:GEC397482 GNY391801:GNY397482 GXU391801:GXU397482 HHQ391801:HHQ397482 HRM391801:HRM397482 IBI391801:IBI397482 ILE391801:ILE397482 IVA391801:IVA397482 JEW391801:JEW397482 JOS391801:JOS397482 JYO391801:JYO397482 KIK391801:KIK397482 KSG391801:KSG397482 LCC391801:LCC397482 LLY391801:LLY397482 LVU391801:LVU397482 MFQ391801:MFQ397482 MPM391801:MPM397482 MZI391801:MZI397482 NJE391801:NJE397482 NTA391801:NTA397482 OCW391801:OCW397482 OMS391801:OMS397482 OWO391801:OWO397482 PGK391801:PGK397482 PQG391801:PQG397482 QAC391801:QAC397482 QJY391801:QJY397482 QTU391801:QTU397482 RDQ391801:RDQ397482 RNM391801:RNM397482 RXI391801:RXI397482 SHE391801:SHE397482 SRA391801:SRA397482 TAW391801:TAW397482 TKS391801:TKS397482 TUO391801:TUO397482 UEK391801:UEK397482 UOG391801:UOG397482 UYC391801:UYC397482 VHY391801:VHY397482 VRU391801:VRU397482 WBQ391801:WBQ397482 WLM391801:WLM397482 WVI391801:WVI397482 A457337:A463018 IW457337:IW463018 SS457337:SS463018 ACO457337:ACO463018 AMK457337:AMK463018 AWG457337:AWG463018 BGC457337:BGC463018 BPY457337:BPY463018 BZU457337:BZU463018 CJQ457337:CJQ463018 CTM457337:CTM463018 DDI457337:DDI463018 DNE457337:DNE463018 DXA457337:DXA463018 EGW457337:EGW463018 EQS457337:EQS463018 FAO457337:FAO463018 FKK457337:FKK463018 FUG457337:FUG463018 GEC457337:GEC463018 GNY457337:GNY463018 GXU457337:GXU463018 HHQ457337:HHQ463018 HRM457337:HRM463018 IBI457337:IBI463018 ILE457337:ILE463018 IVA457337:IVA463018 JEW457337:JEW463018 JOS457337:JOS463018 JYO457337:JYO463018 KIK457337:KIK463018 KSG457337:KSG463018 LCC457337:LCC463018 LLY457337:LLY463018 LVU457337:LVU463018 MFQ457337:MFQ463018 MPM457337:MPM463018 MZI457337:MZI463018 NJE457337:NJE463018 NTA457337:NTA463018 OCW457337:OCW463018 OMS457337:OMS463018 OWO457337:OWO463018 PGK457337:PGK463018 PQG457337:PQG463018 QAC457337:QAC463018 QJY457337:QJY463018 QTU457337:QTU463018 RDQ457337:RDQ463018 RNM457337:RNM463018 RXI457337:RXI463018 SHE457337:SHE463018 SRA457337:SRA463018 TAW457337:TAW463018 TKS457337:TKS463018 TUO457337:TUO463018 UEK457337:UEK463018 UOG457337:UOG463018 UYC457337:UYC463018 VHY457337:VHY463018 VRU457337:VRU463018 WBQ457337:WBQ463018 WLM457337:WLM463018 WVI457337:WVI463018 A522873:A528554 IW522873:IW528554 SS522873:SS528554 ACO522873:ACO528554 AMK522873:AMK528554 AWG522873:AWG528554 BGC522873:BGC528554 BPY522873:BPY528554 BZU522873:BZU528554 CJQ522873:CJQ528554 CTM522873:CTM528554 DDI522873:DDI528554 DNE522873:DNE528554 DXA522873:DXA528554 EGW522873:EGW528554 EQS522873:EQS528554 FAO522873:FAO528554 FKK522873:FKK528554 FUG522873:FUG528554 GEC522873:GEC528554 GNY522873:GNY528554 GXU522873:GXU528554 HHQ522873:HHQ528554 HRM522873:HRM528554 IBI522873:IBI528554 ILE522873:ILE528554 IVA522873:IVA528554 JEW522873:JEW528554 JOS522873:JOS528554 JYO522873:JYO528554 KIK522873:KIK528554 KSG522873:KSG528554 LCC522873:LCC528554 LLY522873:LLY528554 LVU522873:LVU528554 MFQ522873:MFQ528554 MPM522873:MPM528554 MZI522873:MZI528554 NJE522873:NJE528554 NTA522873:NTA528554 OCW522873:OCW528554 OMS522873:OMS528554 OWO522873:OWO528554 PGK522873:PGK528554 PQG522873:PQG528554 QAC522873:QAC528554 QJY522873:QJY528554 QTU522873:QTU528554 RDQ522873:RDQ528554 RNM522873:RNM528554 RXI522873:RXI528554 SHE522873:SHE528554 SRA522873:SRA528554 TAW522873:TAW528554 TKS522873:TKS528554 TUO522873:TUO528554 UEK522873:UEK528554 UOG522873:UOG528554 UYC522873:UYC528554 VHY522873:VHY528554 VRU522873:VRU528554 WBQ522873:WBQ528554 WLM522873:WLM528554 WVI522873:WVI528554 A588409:A594090 IW588409:IW594090 SS588409:SS594090 ACO588409:ACO594090 AMK588409:AMK594090 AWG588409:AWG594090 BGC588409:BGC594090 BPY588409:BPY594090 BZU588409:BZU594090 CJQ588409:CJQ594090 CTM588409:CTM594090 DDI588409:DDI594090 DNE588409:DNE594090 DXA588409:DXA594090 EGW588409:EGW594090 EQS588409:EQS594090 FAO588409:FAO594090 FKK588409:FKK594090 FUG588409:FUG594090 GEC588409:GEC594090 GNY588409:GNY594090 GXU588409:GXU594090 HHQ588409:HHQ594090 HRM588409:HRM594090 IBI588409:IBI594090 ILE588409:ILE594090 IVA588409:IVA594090 JEW588409:JEW594090 JOS588409:JOS594090 JYO588409:JYO594090 KIK588409:KIK594090 KSG588409:KSG594090 LCC588409:LCC594090 LLY588409:LLY594090 LVU588409:LVU594090 MFQ588409:MFQ594090 MPM588409:MPM594090 MZI588409:MZI594090 NJE588409:NJE594090 NTA588409:NTA594090 OCW588409:OCW594090 OMS588409:OMS594090 OWO588409:OWO594090 PGK588409:PGK594090 PQG588409:PQG594090 QAC588409:QAC594090 QJY588409:QJY594090 QTU588409:QTU594090 RDQ588409:RDQ594090 RNM588409:RNM594090 RXI588409:RXI594090 SHE588409:SHE594090 SRA588409:SRA594090 TAW588409:TAW594090 TKS588409:TKS594090 TUO588409:TUO594090 UEK588409:UEK594090 UOG588409:UOG594090 UYC588409:UYC594090 VHY588409:VHY594090 VRU588409:VRU594090 WBQ588409:WBQ594090 WLM588409:WLM594090 WVI588409:WVI594090 A653945:A659626 IW653945:IW659626 SS653945:SS659626 ACO653945:ACO659626 AMK653945:AMK659626 AWG653945:AWG659626 BGC653945:BGC659626 BPY653945:BPY659626 BZU653945:BZU659626 CJQ653945:CJQ659626 CTM653945:CTM659626 DDI653945:DDI659626 DNE653945:DNE659626 DXA653945:DXA659626 EGW653945:EGW659626 EQS653945:EQS659626 FAO653945:FAO659626 FKK653945:FKK659626 FUG653945:FUG659626 GEC653945:GEC659626 GNY653945:GNY659626 GXU653945:GXU659626 HHQ653945:HHQ659626 HRM653945:HRM659626 IBI653945:IBI659626 ILE653945:ILE659626 IVA653945:IVA659626 JEW653945:JEW659626 JOS653945:JOS659626 JYO653945:JYO659626 KIK653945:KIK659626 KSG653945:KSG659626 LCC653945:LCC659626 LLY653945:LLY659626 LVU653945:LVU659626 MFQ653945:MFQ659626 MPM653945:MPM659626 MZI653945:MZI659626 NJE653945:NJE659626 NTA653945:NTA659626 OCW653945:OCW659626 OMS653945:OMS659626 OWO653945:OWO659626 PGK653945:PGK659626 PQG653945:PQG659626 QAC653945:QAC659626 QJY653945:QJY659626 QTU653945:QTU659626 RDQ653945:RDQ659626 RNM653945:RNM659626 RXI653945:RXI659626 SHE653945:SHE659626 SRA653945:SRA659626 TAW653945:TAW659626 TKS653945:TKS659626 TUO653945:TUO659626 UEK653945:UEK659626 UOG653945:UOG659626 UYC653945:UYC659626 VHY653945:VHY659626 VRU653945:VRU659626 WBQ653945:WBQ659626 WLM653945:WLM659626 WVI653945:WVI659626 A719481:A725162 IW719481:IW725162 SS719481:SS725162 ACO719481:ACO725162 AMK719481:AMK725162 AWG719481:AWG725162 BGC719481:BGC725162 BPY719481:BPY725162 BZU719481:BZU725162 CJQ719481:CJQ725162 CTM719481:CTM725162 DDI719481:DDI725162 DNE719481:DNE725162 DXA719481:DXA725162 EGW719481:EGW725162 EQS719481:EQS725162 FAO719481:FAO725162 FKK719481:FKK725162 FUG719481:FUG725162 GEC719481:GEC725162 GNY719481:GNY725162 GXU719481:GXU725162 HHQ719481:HHQ725162 HRM719481:HRM725162 IBI719481:IBI725162 ILE719481:ILE725162 IVA719481:IVA725162 JEW719481:JEW725162 JOS719481:JOS725162 JYO719481:JYO725162 KIK719481:KIK725162 KSG719481:KSG725162 LCC719481:LCC725162 LLY719481:LLY725162 LVU719481:LVU725162 MFQ719481:MFQ725162 MPM719481:MPM725162 MZI719481:MZI725162 NJE719481:NJE725162 NTA719481:NTA725162 OCW719481:OCW725162 OMS719481:OMS725162 OWO719481:OWO725162 PGK719481:PGK725162 PQG719481:PQG725162 QAC719481:QAC725162 QJY719481:QJY725162 QTU719481:QTU725162 RDQ719481:RDQ725162 RNM719481:RNM725162 RXI719481:RXI725162 SHE719481:SHE725162 SRA719481:SRA725162 TAW719481:TAW725162 TKS719481:TKS725162 TUO719481:TUO725162 UEK719481:UEK725162 UOG719481:UOG725162 UYC719481:UYC725162 VHY719481:VHY725162 VRU719481:VRU725162 WBQ719481:WBQ725162 WLM719481:WLM725162 WVI719481:WVI725162 A785017:A790698 IW785017:IW790698 SS785017:SS790698 ACO785017:ACO790698 AMK785017:AMK790698 AWG785017:AWG790698 BGC785017:BGC790698 BPY785017:BPY790698 BZU785017:BZU790698 CJQ785017:CJQ790698 CTM785017:CTM790698 DDI785017:DDI790698 DNE785017:DNE790698 DXA785017:DXA790698 EGW785017:EGW790698 EQS785017:EQS790698 FAO785017:FAO790698 FKK785017:FKK790698 FUG785017:FUG790698 GEC785017:GEC790698 GNY785017:GNY790698 GXU785017:GXU790698 HHQ785017:HHQ790698 HRM785017:HRM790698 IBI785017:IBI790698 ILE785017:ILE790698 IVA785017:IVA790698 JEW785017:JEW790698 JOS785017:JOS790698 JYO785017:JYO790698 KIK785017:KIK790698 KSG785017:KSG790698 LCC785017:LCC790698 LLY785017:LLY790698 LVU785017:LVU790698 MFQ785017:MFQ790698 MPM785017:MPM790698 MZI785017:MZI790698 NJE785017:NJE790698 NTA785017:NTA790698 OCW785017:OCW790698 OMS785017:OMS790698 OWO785017:OWO790698 PGK785017:PGK790698 PQG785017:PQG790698 QAC785017:QAC790698 QJY785017:QJY790698 QTU785017:QTU790698 RDQ785017:RDQ790698 RNM785017:RNM790698 RXI785017:RXI790698 SHE785017:SHE790698 SRA785017:SRA790698 TAW785017:TAW790698 TKS785017:TKS790698 TUO785017:TUO790698 UEK785017:UEK790698 UOG785017:UOG790698 UYC785017:UYC790698 VHY785017:VHY790698 VRU785017:VRU790698 WBQ785017:WBQ790698 WLM785017:WLM790698 WVI785017:WVI790698 A850553:A856234 IW850553:IW856234 SS850553:SS856234 ACO850553:ACO856234 AMK850553:AMK856234 AWG850553:AWG856234 BGC850553:BGC856234 BPY850553:BPY856234 BZU850553:BZU856234 CJQ850553:CJQ856234 CTM850553:CTM856234 DDI850553:DDI856234 DNE850553:DNE856234 DXA850553:DXA856234 EGW850553:EGW856234 EQS850553:EQS856234 FAO850553:FAO856234 FKK850553:FKK856234 FUG850553:FUG856234 GEC850553:GEC856234 GNY850553:GNY856234 GXU850553:GXU856234 HHQ850553:HHQ856234 HRM850553:HRM856234 IBI850553:IBI856234 ILE850553:ILE856234 IVA850553:IVA856234 JEW850553:JEW856234 JOS850553:JOS856234 JYO850553:JYO856234 KIK850553:KIK856234 KSG850553:KSG856234 LCC850553:LCC856234 LLY850553:LLY856234 LVU850553:LVU856234 MFQ850553:MFQ856234 MPM850553:MPM856234 MZI850553:MZI856234 NJE850553:NJE856234 NTA850553:NTA856234 OCW850553:OCW856234 OMS850553:OMS856234 OWO850553:OWO856234 PGK850553:PGK856234 PQG850553:PQG856234 QAC850553:QAC856234 QJY850553:QJY856234 QTU850553:QTU856234 RDQ850553:RDQ856234 RNM850553:RNM856234 RXI850553:RXI856234 SHE850553:SHE856234 SRA850553:SRA856234 TAW850553:TAW856234 TKS850553:TKS856234 TUO850553:TUO856234 UEK850553:UEK856234 UOG850553:UOG856234 UYC850553:UYC856234 VHY850553:VHY856234 VRU850553:VRU856234 WBQ850553:WBQ856234 WLM850553:WLM856234 WVI850553:WVI856234 A916089:A921770 IW916089:IW921770 SS916089:SS921770 ACO916089:ACO921770 AMK916089:AMK921770 AWG916089:AWG921770 BGC916089:BGC921770 BPY916089:BPY921770 BZU916089:BZU921770 CJQ916089:CJQ921770 CTM916089:CTM921770 DDI916089:DDI921770 DNE916089:DNE921770 DXA916089:DXA921770 EGW916089:EGW921770 EQS916089:EQS921770 FAO916089:FAO921770 FKK916089:FKK921770 FUG916089:FUG921770 GEC916089:GEC921770 GNY916089:GNY921770 GXU916089:GXU921770 HHQ916089:HHQ921770 HRM916089:HRM921770 IBI916089:IBI921770 ILE916089:ILE921770 IVA916089:IVA921770 JEW916089:JEW921770 JOS916089:JOS921770 JYO916089:JYO921770 KIK916089:KIK921770 KSG916089:KSG921770 LCC916089:LCC921770 LLY916089:LLY921770 LVU916089:LVU921770 MFQ916089:MFQ921770 MPM916089:MPM921770 MZI916089:MZI921770 NJE916089:NJE921770 NTA916089:NTA921770 OCW916089:OCW921770 OMS916089:OMS921770 OWO916089:OWO921770 PGK916089:PGK921770 PQG916089:PQG921770 QAC916089:QAC921770 QJY916089:QJY921770 QTU916089:QTU921770 RDQ916089:RDQ921770 RNM916089:RNM921770 RXI916089:RXI921770 SHE916089:SHE921770 SRA916089:SRA921770 TAW916089:TAW921770 TKS916089:TKS921770 TUO916089:TUO921770 UEK916089:UEK921770 UOG916089:UOG921770 UYC916089:UYC921770 VHY916089:VHY921770 VRU916089:VRU921770 WBQ916089:WBQ921770 WLM916089:WLM921770 WVI916089:WVI921770 A981625:A987306 IW981625:IW987306 SS981625:SS987306 ACO981625:ACO987306 AMK981625:AMK987306 AWG981625:AWG987306 BGC981625:BGC987306 BPY981625:BPY987306 BZU981625:BZU987306 CJQ981625:CJQ987306 CTM981625:CTM987306 DDI981625:DDI987306 DNE981625:DNE987306 DXA981625:DXA987306 EGW981625:EGW987306 EQS981625:EQS987306 FAO981625:FAO987306 FKK981625:FKK987306 FUG981625:FUG987306 GEC981625:GEC987306 GNY981625:GNY987306 GXU981625:GXU987306 HHQ981625:HHQ987306 HRM981625:HRM987306 IBI981625:IBI987306 ILE981625:ILE987306 IVA981625:IVA987306 JEW981625:JEW987306 JOS981625:JOS987306 JYO981625:JYO987306 KIK981625:KIK987306 KSG981625:KSG987306 LCC981625:LCC987306 LLY981625:LLY987306 LVU981625:LVU987306 MFQ981625:MFQ987306 MPM981625:MPM987306 MZI981625:MZI987306 NJE981625:NJE987306 NTA981625:NTA987306 OCW981625:OCW987306 OMS981625:OMS987306 OWO981625:OWO987306 PGK981625:PGK987306 PQG981625:PQG987306 QAC981625:QAC987306 QJY981625:QJY987306 QTU981625:QTU987306 RDQ981625:RDQ987306 RNM981625:RNM987306 RXI981625:RXI987306 SHE981625:SHE987306 SRA981625:SRA987306 TAW981625:TAW987306 TKS981625:TKS987306 TUO981625:TUO987306 UEK981625:UEK987306 UOG981625:UOG987306 UYC981625:UYC987306 VHY981625:VHY987306 VRU981625:VRU987306 WBQ981625:WBQ987306 WLM981625:WLM987306 TUV8:TUV8040 A8:A8040 UON8:UON8040 UYJ8:UYJ8040 VIF8:VIF8040 VSB8:VSB8040 WBX8:WBX8040 WLT8:WLT8040 UER8:UER8040 WVI8:WVI8040 IW8:IW8040 SS8:SS8040 ACO8:ACO8040 AMK8:AMK8040 AWG8:AWG8040 BGC8:BGC8040 BPY8:BPY8040 BZU8:BZU8040 CJQ8:CJQ8040 CTM8:CTM8040 DDI8:DDI8040 DNE8:DNE8040 DXA8:DXA8040 EGW8:EGW8040 EQS8:EQS8040 FAO8:FAO8040 FKK8:FKK8040 FUG8:FUG8040 GEC8:GEC8040 GNY8:GNY8040 GXU8:GXU8040 HHQ8:HHQ8040 HRM8:HRM8040 IBI8:IBI8040 ILE8:ILE8040 IVA8:IVA8040 JEW8:JEW8040 JOS8:JOS8040 JYO8:JYO8040 KIK8:KIK8040 KSG8:KSG8040 LCC8:LCC8040 LLY8:LLY8040 LVU8:LVU8040 MFQ8:MFQ8040 MPM8:MPM8040 MZI8:MZI8040 NJE8:NJE8040 NTA8:NTA8040 OCW8:OCW8040 OMS8:OMS8040 OWO8:OWO8040 PGK8:PGK8040 PQG8:PQG8040 QAC8:QAC8040 QJY8:QJY8040 QTU8:QTU8040 RDQ8:RDQ8040 RNM8:RNM8040 RXI8:RXI8040 SHE8:SHE8040 SRA8:SRA8040 TAW8:TAW8040 TKS8:TKS8040 TUO8:TUO8040 UEK8:UEK8040 UOG8:UOG8040 UYC8:UYC8040 VHY8:VHY8040 VRU8:VRU8040 WBQ8:WBQ8040 WLM8:WLM8040 WVP8:WVP8040 JD8:JD8040 SZ8:SZ8040 ACV8:ACV8040 AMR8:AMR8040 AWN8:AWN8040 BGJ8:BGJ8040 BQF8:BQF8040 CAB8:CAB8040 CJX8:CJX8040 CTT8:CTT8040 DDP8:DDP8040 DNL8:DNL8040 DXH8:DXH8040 EHD8:EHD8040 EQZ8:EQZ8040 FAV8:FAV8040 FKR8:FKR8040 FUN8:FUN8040 GEJ8:GEJ8040 GOF8:GOF8040 GYB8:GYB8040 HHX8:HHX8040 HRT8:HRT8040 IBP8:IBP8040 ILL8:ILL8040 IVH8:IVH8040 JFD8:JFD8040 JOZ8:JOZ8040 JYV8:JYV8040 KIR8:KIR8040 KSN8:KSN8040 LCJ8:LCJ8040 LMF8:LMF8040 LWB8:LWB8040 MFX8:MFX8040 MPT8:MPT8040 MZP8:MZP8040 NJL8:NJL8040 NTH8:NTH8040 ODD8:ODD8040 OMZ8:OMZ8040 OWV8:OWV8040 PGR8:PGR8040 PQN8:PQN8040 QAJ8:QAJ8040 QKF8:QKF8040 QUB8:QUB8040 RDX8:RDX8040 RNT8:RNT8040 RXP8:RXP8040 SHL8:SHL8040 SRH8:SRH8040 TBD8:TBD8040 TKZ8:TKZ8040 H8:H8040" xr:uid="{00000000-0002-0000-0000-000000000000}">
      <formula1>COLABORADORES</formula1>
    </dataValidation>
  </dataValidations>
  <pageMargins left="0.12986111111111112" right="0.1701388888888889" top="0.52986111111111112" bottom="0.98402777777777772" header="0.22013888888888888" footer="0"/>
  <pageSetup paperSize="9" scale="62" firstPageNumber="0" orientation="landscape" horizontalDpi="300" verticalDpi="300" r:id="rId1"/>
  <headerFooter alignWithMargins="0">
    <oddHeader>&amp;L&amp;F&amp;C&amp;D&amp;R&amp;T</oddHeader>
    <oddFooter>&amp;C&amp;P de &amp;N</oddFooter>
  </headerFooter>
  <legacyDrawing r:id="rId2"/>
  <extLst>
    <ext xmlns:x14="http://schemas.microsoft.com/office/spreadsheetml/2009/9/main" uri="{CCE6A557-97BC-4b89-ADB6-D9C93CAAB3DF}">
      <x14:dataValidations xmlns:xm="http://schemas.microsoft.com/office/excel/2006/main" count="3">
        <x14:dataValidation type="list" allowBlank="1" showErrorMessage="1" errorTitle="Error" error="Error. No s´ha seleccionat un valor vàlid" xr:uid="{00000000-0002-0000-0000-000001000000}">
          <x14:formula1>
            <xm:f>DETALLES</xm:f>
          </x14:formula1>
          <x14:formula2>
            <xm:f>0</xm:f>
          </x14:formula2>
          <xm:sqref>Q63237:Q63456 JM63237:JM63456 TI63237:TI63456 ADE63237:ADE63456 ANA63237:ANA63456 AWW63237:AWW63456 BGS63237:BGS63456 BQO63237:BQO63456 CAK63237:CAK63456 CKG63237:CKG63456 CUC63237:CUC63456 DDY63237:DDY63456 DNU63237:DNU63456 DXQ63237:DXQ63456 EHM63237:EHM63456 ERI63237:ERI63456 FBE63237:FBE63456 FLA63237:FLA63456 FUW63237:FUW63456 GES63237:GES63456 GOO63237:GOO63456 GYK63237:GYK63456 HIG63237:HIG63456 HSC63237:HSC63456 IBY63237:IBY63456 ILU63237:ILU63456 IVQ63237:IVQ63456 JFM63237:JFM63456 JPI63237:JPI63456 JZE63237:JZE63456 KJA63237:KJA63456 KSW63237:KSW63456 LCS63237:LCS63456 LMO63237:LMO63456 LWK63237:LWK63456 MGG63237:MGG63456 MQC63237:MQC63456 MZY63237:MZY63456 NJU63237:NJU63456 NTQ63237:NTQ63456 ODM63237:ODM63456 ONI63237:ONI63456 OXE63237:OXE63456 PHA63237:PHA63456 PQW63237:PQW63456 QAS63237:QAS63456 QKO63237:QKO63456 QUK63237:QUK63456 REG63237:REG63456 ROC63237:ROC63456 RXY63237:RXY63456 SHU63237:SHU63456 SRQ63237:SRQ63456 TBM63237:TBM63456 TLI63237:TLI63456 TVE63237:TVE63456 UFA63237:UFA63456 UOW63237:UOW63456 UYS63237:UYS63456 VIO63237:VIO63456 VSK63237:VSK63456 WCG63237:WCG63456 WMC63237:WMC63456 WVY63237:WVY63456 Q128773:Q128992 JM128773:JM128992 TI128773:TI128992 ADE128773:ADE128992 ANA128773:ANA128992 AWW128773:AWW128992 BGS128773:BGS128992 BQO128773:BQO128992 CAK128773:CAK128992 CKG128773:CKG128992 CUC128773:CUC128992 DDY128773:DDY128992 DNU128773:DNU128992 DXQ128773:DXQ128992 EHM128773:EHM128992 ERI128773:ERI128992 FBE128773:FBE128992 FLA128773:FLA128992 FUW128773:FUW128992 GES128773:GES128992 GOO128773:GOO128992 GYK128773:GYK128992 HIG128773:HIG128992 HSC128773:HSC128992 IBY128773:IBY128992 ILU128773:ILU128992 IVQ128773:IVQ128992 JFM128773:JFM128992 JPI128773:JPI128992 JZE128773:JZE128992 KJA128773:KJA128992 KSW128773:KSW128992 LCS128773:LCS128992 LMO128773:LMO128992 LWK128773:LWK128992 MGG128773:MGG128992 MQC128773:MQC128992 MZY128773:MZY128992 NJU128773:NJU128992 NTQ128773:NTQ128992 ODM128773:ODM128992 ONI128773:ONI128992 OXE128773:OXE128992 PHA128773:PHA128992 PQW128773:PQW128992 QAS128773:QAS128992 QKO128773:QKO128992 QUK128773:QUK128992 REG128773:REG128992 ROC128773:ROC128992 RXY128773:RXY128992 SHU128773:SHU128992 SRQ128773:SRQ128992 TBM128773:TBM128992 TLI128773:TLI128992 TVE128773:TVE128992 UFA128773:UFA128992 UOW128773:UOW128992 UYS128773:UYS128992 VIO128773:VIO128992 VSK128773:VSK128992 WCG128773:WCG128992 WMC128773:WMC128992 WVY128773:WVY128992 Q194309:Q194528 JM194309:JM194528 TI194309:TI194528 ADE194309:ADE194528 ANA194309:ANA194528 AWW194309:AWW194528 BGS194309:BGS194528 BQO194309:BQO194528 CAK194309:CAK194528 CKG194309:CKG194528 CUC194309:CUC194528 DDY194309:DDY194528 DNU194309:DNU194528 DXQ194309:DXQ194528 EHM194309:EHM194528 ERI194309:ERI194528 FBE194309:FBE194528 FLA194309:FLA194528 FUW194309:FUW194528 GES194309:GES194528 GOO194309:GOO194528 GYK194309:GYK194528 HIG194309:HIG194528 HSC194309:HSC194528 IBY194309:IBY194528 ILU194309:ILU194528 IVQ194309:IVQ194528 JFM194309:JFM194528 JPI194309:JPI194528 JZE194309:JZE194528 KJA194309:KJA194528 KSW194309:KSW194528 LCS194309:LCS194528 LMO194309:LMO194528 LWK194309:LWK194528 MGG194309:MGG194528 MQC194309:MQC194528 MZY194309:MZY194528 NJU194309:NJU194528 NTQ194309:NTQ194528 ODM194309:ODM194528 ONI194309:ONI194528 OXE194309:OXE194528 PHA194309:PHA194528 PQW194309:PQW194528 QAS194309:QAS194528 QKO194309:QKO194528 QUK194309:QUK194528 REG194309:REG194528 ROC194309:ROC194528 RXY194309:RXY194528 SHU194309:SHU194528 SRQ194309:SRQ194528 TBM194309:TBM194528 TLI194309:TLI194528 TVE194309:TVE194528 UFA194309:UFA194528 UOW194309:UOW194528 UYS194309:UYS194528 VIO194309:VIO194528 VSK194309:VSK194528 WCG194309:WCG194528 WMC194309:WMC194528 WVY194309:WVY194528 Q259845:Q260064 JM259845:JM260064 TI259845:TI260064 ADE259845:ADE260064 ANA259845:ANA260064 AWW259845:AWW260064 BGS259845:BGS260064 BQO259845:BQO260064 CAK259845:CAK260064 CKG259845:CKG260064 CUC259845:CUC260064 DDY259845:DDY260064 DNU259845:DNU260064 DXQ259845:DXQ260064 EHM259845:EHM260064 ERI259845:ERI260064 FBE259845:FBE260064 FLA259845:FLA260064 FUW259845:FUW260064 GES259845:GES260064 GOO259845:GOO260064 GYK259845:GYK260064 HIG259845:HIG260064 HSC259845:HSC260064 IBY259845:IBY260064 ILU259845:ILU260064 IVQ259845:IVQ260064 JFM259845:JFM260064 JPI259845:JPI260064 JZE259845:JZE260064 KJA259845:KJA260064 KSW259845:KSW260064 LCS259845:LCS260064 LMO259845:LMO260064 LWK259845:LWK260064 MGG259845:MGG260064 MQC259845:MQC260064 MZY259845:MZY260064 NJU259845:NJU260064 NTQ259845:NTQ260064 ODM259845:ODM260064 ONI259845:ONI260064 OXE259845:OXE260064 PHA259845:PHA260064 PQW259845:PQW260064 QAS259845:QAS260064 QKO259845:QKO260064 QUK259845:QUK260064 REG259845:REG260064 ROC259845:ROC260064 RXY259845:RXY260064 SHU259845:SHU260064 SRQ259845:SRQ260064 TBM259845:TBM260064 TLI259845:TLI260064 TVE259845:TVE260064 UFA259845:UFA260064 UOW259845:UOW260064 UYS259845:UYS260064 VIO259845:VIO260064 VSK259845:VSK260064 WCG259845:WCG260064 WMC259845:WMC260064 WVY259845:WVY260064 Q325381:Q325600 JM325381:JM325600 TI325381:TI325600 ADE325381:ADE325600 ANA325381:ANA325600 AWW325381:AWW325600 BGS325381:BGS325600 BQO325381:BQO325600 CAK325381:CAK325600 CKG325381:CKG325600 CUC325381:CUC325600 DDY325381:DDY325600 DNU325381:DNU325600 DXQ325381:DXQ325600 EHM325381:EHM325600 ERI325381:ERI325600 FBE325381:FBE325600 FLA325381:FLA325600 FUW325381:FUW325600 GES325381:GES325600 GOO325381:GOO325600 GYK325381:GYK325600 HIG325381:HIG325600 HSC325381:HSC325600 IBY325381:IBY325600 ILU325381:ILU325600 IVQ325381:IVQ325600 JFM325381:JFM325600 JPI325381:JPI325600 JZE325381:JZE325600 KJA325381:KJA325600 KSW325381:KSW325600 LCS325381:LCS325600 LMO325381:LMO325600 LWK325381:LWK325600 MGG325381:MGG325600 MQC325381:MQC325600 MZY325381:MZY325600 NJU325381:NJU325600 NTQ325381:NTQ325600 ODM325381:ODM325600 ONI325381:ONI325600 OXE325381:OXE325600 PHA325381:PHA325600 PQW325381:PQW325600 QAS325381:QAS325600 QKO325381:QKO325600 QUK325381:QUK325600 REG325381:REG325600 ROC325381:ROC325600 RXY325381:RXY325600 SHU325381:SHU325600 SRQ325381:SRQ325600 TBM325381:TBM325600 TLI325381:TLI325600 TVE325381:TVE325600 UFA325381:UFA325600 UOW325381:UOW325600 UYS325381:UYS325600 VIO325381:VIO325600 VSK325381:VSK325600 WCG325381:WCG325600 WMC325381:WMC325600 WVY325381:WVY325600 Q390917:Q391136 JM390917:JM391136 TI390917:TI391136 ADE390917:ADE391136 ANA390917:ANA391136 AWW390917:AWW391136 BGS390917:BGS391136 BQO390917:BQO391136 CAK390917:CAK391136 CKG390917:CKG391136 CUC390917:CUC391136 DDY390917:DDY391136 DNU390917:DNU391136 DXQ390917:DXQ391136 EHM390917:EHM391136 ERI390917:ERI391136 FBE390917:FBE391136 FLA390917:FLA391136 FUW390917:FUW391136 GES390917:GES391136 GOO390917:GOO391136 GYK390917:GYK391136 HIG390917:HIG391136 HSC390917:HSC391136 IBY390917:IBY391136 ILU390917:ILU391136 IVQ390917:IVQ391136 JFM390917:JFM391136 JPI390917:JPI391136 JZE390917:JZE391136 KJA390917:KJA391136 KSW390917:KSW391136 LCS390917:LCS391136 LMO390917:LMO391136 LWK390917:LWK391136 MGG390917:MGG391136 MQC390917:MQC391136 MZY390917:MZY391136 NJU390917:NJU391136 NTQ390917:NTQ391136 ODM390917:ODM391136 ONI390917:ONI391136 OXE390917:OXE391136 PHA390917:PHA391136 PQW390917:PQW391136 QAS390917:QAS391136 QKO390917:QKO391136 QUK390917:QUK391136 REG390917:REG391136 ROC390917:ROC391136 RXY390917:RXY391136 SHU390917:SHU391136 SRQ390917:SRQ391136 TBM390917:TBM391136 TLI390917:TLI391136 TVE390917:TVE391136 UFA390917:UFA391136 UOW390917:UOW391136 UYS390917:UYS391136 VIO390917:VIO391136 VSK390917:VSK391136 WCG390917:WCG391136 WMC390917:WMC391136 WVY390917:WVY391136 Q456453:Q456672 JM456453:JM456672 TI456453:TI456672 ADE456453:ADE456672 ANA456453:ANA456672 AWW456453:AWW456672 BGS456453:BGS456672 BQO456453:BQO456672 CAK456453:CAK456672 CKG456453:CKG456672 CUC456453:CUC456672 DDY456453:DDY456672 DNU456453:DNU456672 DXQ456453:DXQ456672 EHM456453:EHM456672 ERI456453:ERI456672 FBE456453:FBE456672 FLA456453:FLA456672 FUW456453:FUW456672 GES456453:GES456672 GOO456453:GOO456672 GYK456453:GYK456672 HIG456453:HIG456672 HSC456453:HSC456672 IBY456453:IBY456672 ILU456453:ILU456672 IVQ456453:IVQ456672 JFM456453:JFM456672 JPI456453:JPI456672 JZE456453:JZE456672 KJA456453:KJA456672 KSW456453:KSW456672 LCS456453:LCS456672 LMO456453:LMO456672 LWK456453:LWK456672 MGG456453:MGG456672 MQC456453:MQC456672 MZY456453:MZY456672 NJU456453:NJU456672 NTQ456453:NTQ456672 ODM456453:ODM456672 ONI456453:ONI456672 OXE456453:OXE456672 PHA456453:PHA456672 PQW456453:PQW456672 QAS456453:QAS456672 QKO456453:QKO456672 QUK456453:QUK456672 REG456453:REG456672 ROC456453:ROC456672 RXY456453:RXY456672 SHU456453:SHU456672 SRQ456453:SRQ456672 TBM456453:TBM456672 TLI456453:TLI456672 TVE456453:TVE456672 UFA456453:UFA456672 UOW456453:UOW456672 UYS456453:UYS456672 VIO456453:VIO456672 VSK456453:VSK456672 WCG456453:WCG456672 WMC456453:WMC456672 WVY456453:WVY456672 Q521989:Q522208 JM521989:JM522208 TI521989:TI522208 ADE521989:ADE522208 ANA521989:ANA522208 AWW521989:AWW522208 BGS521989:BGS522208 BQO521989:BQO522208 CAK521989:CAK522208 CKG521989:CKG522208 CUC521989:CUC522208 DDY521989:DDY522208 DNU521989:DNU522208 DXQ521989:DXQ522208 EHM521989:EHM522208 ERI521989:ERI522208 FBE521989:FBE522208 FLA521989:FLA522208 FUW521989:FUW522208 GES521989:GES522208 GOO521989:GOO522208 GYK521989:GYK522208 HIG521989:HIG522208 HSC521989:HSC522208 IBY521989:IBY522208 ILU521989:ILU522208 IVQ521989:IVQ522208 JFM521989:JFM522208 JPI521989:JPI522208 JZE521989:JZE522208 KJA521989:KJA522208 KSW521989:KSW522208 LCS521989:LCS522208 LMO521989:LMO522208 LWK521989:LWK522208 MGG521989:MGG522208 MQC521989:MQC522208 MZY521989:MZY522208 NJU521989:NJU522208 NTQ521989:NTQ522208 ODM521989:ODM522208 ONI521989:ONI522208 OXE521989:OXE522208 PHA521989:PHA522208 PQW521989:PQW522208 QAS521989:QAS522208 QKO521989:QKO522208 QUK521989:QUK522208 REG521989:REG522208 ROC521989:ROC522208 RXY521989:RXY522208 SHU521989:SHU522208 SRQ521989:SRQ522208 TBM521989:TBM522208 TLI521989:TLI522208 TVE521989:TVE522208 UFA521989:UFA522208 UOW521989:UOW522208 UYS521989:UYS522208 VIO521989:VIO522208 VSK521989:VSK522208 WCG521989:WCG522208 WMC521989:WMC522208 WVY521989:WVY522208 Q587525:Q587744 JM587525:JM587744 TI587525:TI587744 ADE587525:ADE587744 ANA587525:ANA587744 AWW587525:AWW587744 BGS587525:BGS587744 BQO587525:BQO587744 CAK587525:CAK587744 CKG587525:CKG587744 CUC587525:CUC587744 DDY587525:DDY587744 DNU587525:DNU587744 DXQ587525:DXQ587744 EHM587525:EHM587744 ERI587525:ERI587744 FBE587525:FBE587744 FLA587525:FLA587744 FUW587525:FUW587744 GES587525:GES587744 GOO587525:GOO587744 GYK587525:GYK587744 HIG587525:HIG587744 HSC587525:HSC587744 IBY587525:IBY587744 ILU587525:ILU587744 IVQ587525:IVQ587744 JFM587525:JFM587744 JPI587525:JPI587744 JZE587525:JZE587744 KJA587525:KJA587744 KSW587525:KSW587744 LCS587525:LCS587744 LMO587525:LMO587744 LWK587525:LWK587744 MGG587525:MGG587744 MQC587525:MQC587744 MZY587525:MZY587744 NJU587525:NJU587744 NTQ587525:NTQ587744 ODM587525:ODM587744 ONI587525:ONI587744 OXE587525:OXE587744 PHA587525:PHA587744 PQW587525:PQW587744 QAS587525:QAS587744 QKO587525:QKO587744 QUK587525:QUK587744 REG587525:REG587744 ROC587525:ROC587744 RXY587525:RXY587744 SHU587525:SHU587744 SRQ587525:SRQ587744 TBM587525:TBM587744 TLI587525:TLI587744 TVE587525:TVE587744 UFA587525:UFA587744 UOW587525:UOW587744 UYS587525:UYS587744 VIO587525:VIO587744 VSK587525:VSK587744 WCG587525:WCG587744 WMC587525:WMC587744 WVY587525:WVY587744 Q653061:Q653280 JM653061:JM653280 TI653061:TI653280 ADE653061:ADE653280 ANA653061:ANA653280 AWW653061:AWW653280 BGS653061:BGS653280 BQO653061:BQO653280 CAK653061:CAK653280 CKG653061:CKG653280 CUC653061:CUC653280 DDY653061:DDY653280 DNU653061:DNU653280 DXQ653061:DXQ653280 EHM653061:EHM653280 ERI653061:ERI653280 FBE653061:FBE653280 FLA653061:FLA653280 FUW653061:FUW653280 GES653061:GES653280 GOO653061:GOO653280 GYK653061:GYK653280 HIG653061:HIG653280 HSC653061:HSC653280 IBY653061:IBY653280 ILU653061:ILU653280 IVQ653061:IVQ653280 JFM653061:JFM653280 JPI653061:JPI653280 JZE653061:JZE653280 KJA653061:KJA653280 KSW653061:KSW653280 LCS653061:LCS653280 LMO653061:LMO653280 LWK653061:LWK653280 MGG653061:MGG653280 MQC653061:MQC653280 MZY653061:MZY653280 NJU653061:NJU653280 NTQ653061:NTQ653280 ODM653061:ODM653280 ONI653061:ONI653280 OXE653061:OXE653280 PHA653061:PHA653280 PQW653061:PQW653280 QAS653061:QAS653280 QKO653061:QKO653280 QUK653061:QUK653280 REG653061:REG653280 ROC653061:ROC653280 RXY653061:RXY653280 SHU653061:SHU653280 SRQ653061:SRQ653280 TBM653061:TBM653280 TLI653061:TLI653280 TVE653061:TVE653280 UFA653061:UFA653280 UOW653061:UOW653280 UYS653061:UYS653280 VIO653061:VIO653280 VSK653061:VSK653280 WCG653061:WCG653280 WMC653061:WMC653280 WVY653061:WVY653280 Q718597:Q718816 JM718597:JM718816 TI718597:TI718816 ADE718597:ADE718816 ANA718597:ANA718816 AWW718597:AWW718816 BGS718597:BGS718816 BQO718597:BQO718816 CAK718597:CAK718816 CKG718597:CKG718816 CUC718597:CUC718816 DDY718597:DDY718816 DNU718597:DNU718816 DXQ718597:DXQ718816 EHM718597:EHM718816 ERI718597:ERI718816 FBE718597:FBE718816 FLA718597:FLA718816 FUW718597:FUW718816 GES718597:GES718816 GOO718597:GOO718816 GYK718597:GYK718816 HIG718597:HIG718816 HSC718597:HSC718816 IBY718597:IBY718816 ILU718597:ILU718816 IVQ718597:IVQ718816 JFM718597:JFM718816 JPI718597:JPI718816 JZE718597:JZE718816 KJA718597:KJA718816 KSW718597:KSW718816 LCS718597:LCS718816 LMO718597:LMO718816 LWK718597:LWK718816 MGG718597:MGG718816 MQC718597:MQC718816 MZY718597:MZY718816 NJU718597:NJU718816 NTQ718597:NTQ718816 ODM718597:ODM718816 ONI718597:ONI718816 OXE718597:OXE718816 PHA718597:PHA718816 PQW718597:PQW718816 QAS718597:QAS718816 QKO718597:QKO718816 QUK718597:QUK718816 REG718597:REG718816 ROC718597:ROC718816 RXY718597:RXY718816 SHU718597:SHU718816 SRQ718597:SRQ718816 TBM718597:TBM718816 TLI718597:TLI718816 TVE718597:TVE718816 UFA718597:UFA718816 UOW718597:UOW718816 UYS718597:UYS718816 VIO718597:VIO718816 VSK718597:VSK718816 WCG718597:WCG718816 WMC718597:WMC718816 WVY718597:WVY718816 Q784133:Q784352 JM784133:JM784352 TI784133:TI784352 ADE784133:ADE784352 ANA784133:ANA784352 AWW784133:AWW784352 BGS784133:BGS784352 BQO784133:BQO784352 CAK784133:CAK784352 CKG784133:CKG784352 CUC784133:CUC784352 DDY784133:DDY784352 DNU784133:DNU784352 DXQ784133:DXQ784352 EHM784133:EHM784352 ERI784133:ERI784352 FBE784133:FBE784352 FLA784133:FLA784352 FUW784133:FUW784352 GES784133:GES784352 GOO784133:GOO784352 GYK784133:GYK784352 HIG784133:HIG784352 HSC784133:HSC784352 IBY784133:IBY784352 ILU784133:ILU784352 IVQ784133:IVQ784352 JFM784133:JFM784352 JPI784133:JPI784352 JZE784133:JZE784352 KJA784133:KJA784352 KSW784133:KSW784352 LCS784133:LCS784352 LMO784133:LMO784352 LWK784133:LWK784352 MGG784133:MGG784352 MQC784133:MQC784352 MZY784133:MZY784352 NJU784133:NJU784352 NTQ784133:NTQ784352 ODM784133:ODM784352 ONI784133:ONI784352 OXE784133:OXE784352 PHA784133:PHA784352 PQW784133:PQW784352 QAS784133:QAS784352 QKO784133:QKO784352 QUK784133:QUK784352 REG784133:REG784352 ROC784133:ROC784352 RXY784133:RXY784352 SHU784133:SHU784352 SRQ784133:SRQ784352 TBM784133:TBM784352 TLI784133:TLI784352 TVE784133:TVE784352 UFA784133:UFA784352 UOW784133:UOW784352 UYS784133:UYS784352 VIO784133:VIO784352 VSK784133:VSK784352 WCG784133:WCG784352 WMC784133:WMC784352 WVY784133:WVY784352 Q849669:Q849888 JM849669:JM849888 TI849669:TI849888 ADE849669:ADE849888 ANA849669:ANA849888 AWW849669:AWW849888 BGS849669:BGS849888 BQO849669:BQO849888 CAK849669:CAK849888 CKG849669:CKG849888 CUC849669:CUC849888 DDY849669:DDY849888 DNU849669:DNU849888 DXQ849669:DXQ849888 EHM849669:EHM849888 ERI849669:ERI849888 FBE849669:FBE849888 FLA849669:FLA849888 FUW849669:FUW849888 GES849669:GES849888 GOO849669:GOO849888 GYK849669:GYK849888 HIG849669:HIG849888 HSC849669:HSC849888 IBY849669:IBY849888 ILU849669:ILU849888 IVQ849669:IVQ849888 JFM849669:JFM849888 JPI849669:JPI849888 JZE849669:JZE849888 KJA849669:KJA849888 KSW849669:KSW849888 LCS849669:LCS849888 LMO849669:LMO849888 LWK849669:LWK849888 MGG849669:MGG849888 MQC849669:MQC849888 MZY849669:MZY849888 NJU849669:NJU849888 NTQ849669:NTQ849888 ODM849669:ODM849888 ONI849669:ONI849888 OXE849669:OXE849888 PHA849669:PHA849888 PQW849669:PQW849888 QAS849669:QAS849888 QKO849669:QKO849888 QUK849669:QUK849888 REG849669:REG849888 ROC849669:ROC849888 RXY849669:RXY849888 SHU849669:SHU849888 SRQ849669:SRQ849888 TBM849669:TBM849888 TLI849669:TLI849888 TVE849669:TVE849888 UFA849669:UFA849888 UOW849669:UOW849888 UYS849669:UYS849888 VIO849669:VIO849888 VSK849669:VSK849888 WCG849669:WCG849888 WMC849669:WMC849888 WVY849669:WVY849888 Q915205:Q915424 JM915205:JM915424 TI915205:TI915424 ADE915205:ADE915424 ANA915205:ANA915424 AWW915205:AWW915424 BGS915205:BGS915424 BQO915205:BQO915424 CAK915205:CAK915424 CKG915205:CKG915424 CUC915205:CUC915424 DDY915205:DDY915424 DNU915205:DNU915424 DXQ915205:DXQ915424 EHM915205:EHM915424 ERI915205:ERI915424 FBE915205:FBE915424 FLA915205:FLA915424 FUW915205:FUW915424 GES915205:GES915424 GOO915205:GOO915424 GYK915205:GYK915424 HIG915205:HIG915424 HSC915205:HSC915424 IBY915205:IBY915424 ILU915205:ILU915424 IVQ915205:IVQ915424 JFM915205:JFM915424 JPI915205:JPI915424 JZE915205:JZE915424 KJA915205:KJA915424 KSW915205:KSW915424 LCS915205:LCS915424 LMO915205:LMO915424 LWK915205:LWK915424 MGG915205:MGG915424 MQC915205:MQC915424 MZY915205:MZY915424 NJU915205:NJU915424 NTQ915205:NTQ915424 ODM915205:ODM915424 ONI915205:ONI915424 OXE915205:OXE915424 PHA915205:PHA915424 PQW915205:PQW915424 QAS915205:QAS915424 QKO915205:QKO915424 QUK915205:QUK915424 REG915205:REG915424 ROC915205:ROC915424 RXY915205:RXY915424 SHU915205:SHU915424 SRQ915205:SRQ915424 TBM915205:TBM915424 TLI915205:TLI915424 TVE915205:TVE915424 UFA915205:UFA915424 UOW915205:UOW915424 UYS915205:UYS915424 VIO915205:VIO915424 VSK915205:VSK915424 WCG915205:WCG915424 WMC915205:WMC915424 WVY915205:WVY915424 Q980741:Q980960 JM980741:JM980960 TI980741:TI980960 ADE980741:ADE980960 ANA980741:ANA980960 AWW980741:AWW980960 BGS980741:BGS980960 BQO980741:BQO980960 CAK980741:CAK980960 CKG980741:CKG980960 CUC980741:CUC980960 DDY980741:DDY980960 DNU980741:DNU980960 DXQ980741:DXQ980960 EHM980741:EHM980960 ERI980741:ERI980960 FBE980741:FBE980960 FLA980741:FLA980960 FUW980741:FUW980960 GES980741:GES980960 GOO980741:GOO980960 GYK980741:GYK980960 HIG980741:HIG980960 HSC980741:HSC980960 IBY980741:IBY980960 ILU980741:ILU980960 IVQ980741:IVQ980960 JFM980741:JFM980960 JPI980741:JPI980960 JZE980741:JZE980960 KJA980741:KJA980960 KSW980741:KSW980960 LCS980741:LCS980960 LMO980741:LMO980960 LWK980741:LWK980960 MGG980741:MGG980960 MQC980741:MQC980960 MZY980741:MZY980960 NJU980741:NJU980960 NTQ980741:NTQ980960 ODM980741:ODM980960 ONI980741:ONI980960 OXE980741:OXE980960 PHA980741:PHA980960 PQW980741:PQW980960 QAS980741:QAS980960 QKO980741:QKO980960 QUK980741:QUK980960 REG980741:REG980960 ROC980741:ROC980960 RXY980741:RXY980960 SHU980741:SHU980960 SRQ980741:SRQ980960 TBM980741:TBM980960 TLI980741:TLI980960 TVE980741:TVE980960 UFA980741:UFA980960 UOW980741:UOW980960 UYS980741:UYS980960 VIO980741:VIO980960 VSK980741:VSK980960 WCG980741:WCG980960 WMC980741:WMC980960 WVY980741:WVY980960 Q63030:Q63235 JM63030:JM63235 TI63030:TI63235 ADE63030:ADE63235 ANA63030:ANA63235 AWW63030:AWW63235 BGS63030:BGS63235 BQO63030:BQO63235 CAK63030:CAK63235 CKG63030:CKG63235 CUC63030:CUC63235 DDY63030:DDY63235 DNU63030:DNU63235 DXQ63030:DXQ63235 EHM63030:EHM63235 ERI63030:ERI63235 FBE63030:FBE63235 FLA63030:FLA63235 FUW63030:FUW63235 GES63030:GES63235 GOO63030:GOO63235 GYK63030:GYK63235 HIG63030:HIG63235 HSC63030:HSC63235 IBY63030:IBY63235 ILU63030:ILU63235 IVQ63030:IVQ63235 JFM63030:JFM63235 JPI63030:JPI63235 JZE63030:JZE63235 KJA63030:KJA63235 KSW63030:KSW63235 LCS63030:LCS63235 LMO63030:LMO63235 LWK63030:LWK63235 MGG63030:MGG63235 MQC63030:MQC63235 MZY63030:MZY63235 NJU63030:NJU63235 NTQ63030:NTQ63235 ODM63030:ODM63235 ONI63030:ONI63235 OXE63030:OXE63235 PHA63030:PHA63235 PQW63030:PQW63235 QAS63030:QAS63235 QKO63030:QKO63235 QUK63030:QUK63235 REG63030:REG63235 ROC63030:ROC63235 RXY63030:RXY63235 SHU63030:SHU63235 SRQ63030:SRQ63235 TBM63030:TBM63235 TLI63030:TLI63235 TVE63030:TVE63235 UFA63030:UFA63235 UOW63030:UOW63235 UYS63030:UYS63235 VIO63030:VIO63235 VSK63030:VSK63235 WCG63030:WCG63235 WMC63030:WMC63235 WVY63030:WVY63235 Q128566:Q128771 JM128566:JM128771 TI128566:TI128771 ADE128566:ADE128771 ANA128566:ANA128771 AWW128566:AWW128771 BGS128566:BGS128771 BQO128566:BQO128771 CAK128566:CAK128771 CKG128566:CKG128771 CUC128566:CUC128771 DDY128566:DDY128771 DNU128566:DNU128771 DXQ128566:DXQ128771 EHM128566:EHM128771 ERI128566:ERI128771 FBE128566:FBE128771 FLA128566:FLA128771 FUW128566:FUW128771 GES128566:GES128771 GOO128566:GOO128771 GYK128566:GYK128771 HIG128566:HIG128771 HSC128566:HSC128771 IBY128566:IBY128771 ILU128566:ILU128771 IVQ128566:IVQ128771 JFM128566:JFM128771 JPI128566:JPI128771 JZE128566:JZE128771 KJA128566:KJA128771 KSW128566:KSW128771 LCS128566:LCS128771 LMO128566:LMO128771 LWK128566:LWK128771 MGG128566:MGG128771 MQC128566:MQC128771 MZY128566:MZY128771 NJU128566:NJU128771 NTQ128566:NTQ128771 ODM128566:ODM128771 ONI128566:ONI128771 OXE128566:OXE128771 PHA128566:PHA128771 PQW128566:PQW128771 QAS128566:QAS128771 QKO128566:QKO128771 QUK128566:QUK128771 REG128566:REG128771 ROC128566:ROC128771 RXY128566:RXY128771 SHU128566:SHU128771 SRQ128566:SRQ128771 TBM128566:TBM128771 TLI128566:TLI128771 TVE128566:TVE128771 UFA128566:UFA128771 UOW128566:UOW128771 UYS128566:UYS128771 VIO128566:VIO128771 VSK128566:VSK128771 WCG128566:WCG128771 WMC128566:WMC128771 WVY128566:WVY128771 Q194102:Q194307 JM194102:JM194307 TI194102:TI194307 ADE194102:ADE194307 ANA194102:ANA194307 AWW194102:AWW194307 BGS194102:BGS194307 BQO194102:BQO194307 CAK194102:CAK194307 CKG194102:CKG194307 CUC194102:CUC194307 DDY194102:DDY194307 DNU194102:DNU194307 DXQ194102:DXQ194307 EHM194102:EHM194307 ERI194102:ERI194307 FBE194102:FBE194307 FLA194102:FLA194307 FUW194102:FUW194307 GES194102:GES194307 GOO194102:GOO194307 GYK194102:GYK194307 HIG194102:HIG194307 HSC194102:HSC194307 IBY194102:IBY194307 ILU194102:ILU194307 IVQ194102:IVQ194307 JFM194102:JFM194307 JPI194102:JPI194307 JZE194102:JZE194307 KJA194102:KJA194307 KSW194102:KSW194307 LCS194102:LCS194307 LMO194102:LMO194307 LWK194102:LWK194307 MGG194102:MGG194307 MQC194102:MQC194307 MZY194102:MZY194307 NJU194102:NJU194307 NTQ194102:NTQ194307 ODM194102:ODM194307 ONI194102:ONI194307 OXE194102:OXE194307 PHA194102:PHA194307 PQW194102:PQW194307 QAS194102:QAS194307 QKO194102:QKO194307 QUK194102:QUK194307 REG194102:REG194307 ROC194102:ROC194307 RXY194102:RXY194307 SHU194102:SHU194307 SRQ194102:SRQ194307 TBM194102:TBM194307 TLI194102:TLI194307 TVE194102:TVE194307 UFA194102:UFA194307 UOW194102:UOW194307 UYS194102:UYS194307 VIO194102:VIO194307 VSK194102:VSK194307 WCG194102:WCG194307 WMC194102:WMC194307 WVY194102:WVY194307 Q259638:Q259843 JM259638:JM259843 TI259638:TI259843 ADE259638:ADE259843 ANA259638:ANA259843 AWW259638:AWW259843 BGS259638:BGS259843 BQO259638:BQO259843 CAK259638:CAK259843 CKG259638:CKG259843 CUC259638:CUC259843 DDY259638:DDY259843 DNU259638:DNU259843 DXQ259638:DXQ259843 EHM259638:EHM259843 ERI259638:ERI259843 FBE259638:FBE259843 FLA259638:FLA259843 FUW259638:FUW259843 GES259638:GES259843 GOO259638:GOO259843 GYK259638:GYK259843 HIG259638:HIG259843 HSC259638:HSC259843 IBY259638:IBY259843 ILU259638:ILU259843 IVQ259638:IVQ259843 JFM259638:JFM259843 JPI259638:JPI259843 JZE259638:JZE259843 KJA259638:KJA259843 KSW259638:KSW259843 LCS259638:LCS259843 LMO259638:LMO259843 LWK259638:LWK259843 MGG259638:MGG259843 MQC259638:MQC259843 MZY259638:MZY259843 NJU259638:NJU259843 NTQ259638:NTQ259843 ODM259638:ODM259843 ONI259638:ONI259843 OXE259638:OXE259843 PHA259638:PHA259843 PQW259638:PQW259843 QAS259638:QAS259843 QKO259638:QKO259843 QUK259638:QUK259843 REG259638:REG259843 ROC259638:ROC259843 RXY259638:RXY259843 SHU259638:SHU259843 SRQ259638:SRQ259843 TBM259638:TBM259843 TLI259638:TLI259843 TVE259638:TVE259843 UFA259638:UFA259843 UOW259638:UOW259843 UYS259638:UYS259843 VIO259638:VIO259843 VSK259638:VSK259843 WCG259638:WCG259843 WMC259638:WMC259843 WVY259638:WVY259843 Q325174:Q325379 JM325174:JM325379 TI325174:TI325379 ADE325174:ADE325379 ANA325174:ANA325379 AWW325174:AWW325379 BGS325174:BGS325379 BQO325174:BQO325379 CAK325174:CAK325379 CKG325174:CKG325379 CUC325174:CUC325379 DDY325174:DDY325379 DNU325174:DNU325379 DXQ325174:DXQ325379 EHM325174:EHM325379 ERI325174:ERI325379 FBE325174:FBE325379 FLA325174:FLA325379 FUW325174:FUW325379 GES325174:GES325379 GOO325174:GOO325379 GYK325174:GYK325379 HIG325174:HIG325379 HSC325174:HSC325379 IBY325174:IBY325379 ILU325174:ILU325379 IVQ325174:IVQ325379 JFM325174:JFM325379 JPI325174:JPI325379 JZE325174:JZE325379 KJA325174:KJA325379 KSW325174:KSW325379 LCS325174:LCS325379 LMO325174:LMO325379 LWK325174:LWK325379 MGG325174:MGG325379 MQC325174:MQC325379 MZY325174:MZY325379 NJU325174:NJU325379 NTQ325174:NTQ325379 ODM325174:ODM325379 ONI325174:ONI325379 OXE325174:OXE325379 PHA325174:PHA325379 PQW325174:PQW325379 QAS325174:QAS325379 QKO325174:QKO325379 QUK325174:QUK325379 REG325174:REG325379 ROC325174:ROC325379 RXY325174:RXY325379 SHU325174:SHU325379 SRQ325174:SRQ325379 TBM325174:TBM325379 TLI325174:TLI325379 TVE325174:TVE325379 UFA325174:UFA325379 UOW325174:UOW325379 UYS325174:UYS325379 VIO325174:VIO325379 VSK325174:VSK325379 WCG325174:WCG325379 WMC325174:WMC325379 WVY325174:WVY325379 Q390710:Q390915 JM390710:JM390915 TI390710:TI390915 ADE390710:ADE390915 ANA390710:ANA390915 AWW390710:AWW390915 BGS390710:BGS390915 BQO390710:BQO390915 CAK390710:CAK390915 CKG390710:CKG390915 CUC390710:CUC390915 DDY390710:DDY390915 DNU390710:DNU390915 DXQ390710:DXQ390915 EHM390710:EHM390915 ERI390710:ERI390915 FBE390710:FBE390915 FLA390710:FLA390915 FUW390710:FUW390915 GES390710:GES390915 GOO390710:GOO390915 GYK390710:GYK390915 HIG390710:HIG390915 HSC390710:HSC390915 IBY390710:IBY390915 ILU390710:ILU390915 IVQ390710:IVQ390915 JFM390710:JFM390915 JPI390710:JPI390915 JZE390710:JZE390915 KJA390710:KJA390915 KSW390710:KSW390915 LCS390710:LCS390915 LMO390710:LMO390915 LWK390710:LWK390915 MGG390710:MGG390915 MQC390710:MQC390915 MZY390710:MZY390915 NJU390710:NJU390915 NTQ390710:NTQ390915 ODM390710:ODM390915 ONI390710:ONI390915 OXE390710:OXE390915 PHA390710:PHA390915 PQW390710:PQW390915 QAS390710:QAS390915 QKO390710:QKO390915 QUK390710:QUK390915 REG390710:REG390915 ROC390710:ROC390915 RXY390710:RXY390915 SHU390710:SHU390915 SRQ390710:SRQ390915 TBM390710:TBM390915 TLI390710:TLI390915 TVE390710:TVE390915 UFA390710:UFA390915 UOW390710:UOW390915 UYS390710:UYS390915 VIO390710:VIO390915 VSK390710:VSK390915 WCG390710:WCG390915 WMC390710:WMC390915 WVY390710:WVY390915 Q456246:Q456451 JM456246:JM456451 TI456246:TI456451 ADE456246:ADE456451 ANA456246:ANA456451 AWW456246:AWW456451 BGS456246:BGS456451 BQO456246:BQO456451 CAK456246:CAK456451 CKG456246:CKG456451 CUC456246:CUC456451 DDY456246:DDY456451 DNU456246:DNU456451 DXQ456246:DXQ456451 EHM456246:EHM456451 ERI456246:ERI456451 FBE456246:FBE456451 FLA456246:FLA456451 FUW456246:FUW456451 GES456246:GES456451 GOO456246:GOO456451 GYK456246:GYK456451 HIG456246:HIG456451 HSC456246:HSC456451 IBY456246:IBY456451 ILU456246:ILU456451 IVQ456246:IVQ456451 JFM456246:JFM456451 JPI456246:JPI456451 JZE456246:JZE456451 KJA456246:KJA456451 KSW456246:KSW456451 LCS456246:LCS456451 LMO456246:LMO456451 LWK456246:LWK456451 MGG456246:MGG456451 MQC456246:MQC456451 MZY456246:MZY456451 NJU456246:NJU456451 NTQ456246:NTQ456451 ODM456246:ODM456451 ONI456246:ONI456451 OXE456246:OXE456451 PHA456246:PHA456451 PQW456246:PQW456451 QAS456246:QAS456451 QKO456246:QKO456451 QUK456246:QUK456451 REG456246:REG456451 ROC456246:ROC456451 RXY456246:RXY456451 SHU456246:SHU456451 SRQ456246:SRQ456451 TBM456246:TBM456451 TLI456246:TLI456451 TVE456246:TVE456451 UFA456246:UFA456451 UOW456246:UOW456451 UYS456246:UYS456451 VIO456246:VIO456451 VSK456246:VSK456451 WCG456246:WCG456451 WMC456246:WMC456451 WVY456246:WVY456451 Q521782:Q521987 JM521782:JM521987 TI521782:TI521987 ADE521782:ADE521987 ANA521782:ANA521987 AWW521782:AWW521987 BGS521782:BGS521987 BQO521782:BQO521987 CAK521782:CAK521987 CKG521782:CKG521987 CUC521782:CUC521987 DDY521782:DDY521987 DNU521782:DNU521987 DXQ521782:DXQ521987 EHM521782:EHM521987 ERI521782:ERI521987 FBE521782:FBE521987 FLA521782:FLA521987 FUW521782:FUW521987 GES521782:GES521987 GOO521782:GOO521987 GYK521782:GYK521987 HIG521782:HIG521987 HSC521782:HSC521987 IBY521782:IBY521987 ILU521782:ILU521987 IVQ521782:IVQ521987 JFM521782:JFM521987 JPI521782:JPI521987 JZE521782:JZE521987 KJA521782:KJA521987 KSW521782:KSW521987 LCS521782:LCS521987 LMO521782:LMO521987 LWK521782:LWK521987 MGG521782:MGG521987 MQC521782:MQC521987 MZY521782:MZY521987 NJU521782:NJU521987 NTQ521782:NTQ521987 ODM521782:ODM521987 ONI521782:ONI521987 OXE521782:OXE521987 PHA521782:PHA521987 PQW521782:PQW521987 QAS521782:QAS521987 QKO521782:QKO521987 QUK521782:QUK521987 REG521782:REG521987 ROC521782:ROC521987 RXY521782:RXY521987 SHU521782:SHU521987 SRQ521782:SRQ521987 TBM521782:TBM521987 TLI521782:TLI521987 TVE521782:TVE521987 UFA521782:UFA521987 UOW521782:UOW521987 UYS521782:UYS521987 VIO521782:VIO521987 VSK521782:VSK521987 WCG521782:WCG521987 WMC521782:WMC521987 WVY521782:WVY521987 Q587318:Q587523 JM587318:JM587523 TI587318:TI587523 ADE587318:ADE587523 ANA587318:ANA587523 AWW587318:AWW587523 BGS587318:BGS587523 BQO587318:BQO587523 CAK587318:CAK587523 CKG587318:CKG587523 CUC587318:CUC587523 DDY587318:DDY587523 DNU587318:DNU587523 DXQ587318:DXQ587523 EHM587318:EHM587523 ERI587318:ERI587523 FBE587318:FBE587523 FLA587318:FLA587523 FUW587318:FUW587523 GES587318:GES587523 GOO587318:GOO587523 GYK587318:GYK587523 HIG587318:HIG587523 HSC587318:HSC587523 IBY587318:IBY587523 ILU587318:ILU587523 IVQ587318:IVQ587523 JFM587318:JFM587523 JPI587318:JPI587523 JZE587318:JZE587523 KJA587318:KJA587523 KSW587318:KSW587523 LCS587318:LCS587523 LMO587318:LMO587523 LWK587318:LWK587523 MGG587318:MGG587523 MQC587318:MQC587523 MZY587318:MZY587523 NJU587318:NJU587523 NTQ587318:NTQ587523 ODM587318:ODM587523 ONI587318:ONI587523 OXE587318:OXE587523 PHA587318:PHA587523 PQW587318:PQW587523 QAS587318:QAS587523 QKO587318:QKO587523 QUK587318:QUK587523 REG587318:REG587523 ROC587318:ROC587523 RXY587318:RXY587523 SHU587318:SHU587523 SRQ587318:SRQ587523 TBM587318:TBM587523 TLI587318:TLI587523 TVE587318:TVE587523 UFA587318:UFA587523 UOW587318:UOW587523 UYS587318:UYS587523 VIO587318:VIO587523 VSK587318:VSK587523 WCG587318:WCG587523 WMC587318:WMC587523 WVY587318:WVY587523 Q652854:Q653059 JM652854:JM653059 TI652854:TI653059 ADE652854:ADE653059 ANA652854:ANA653059 AWW652854:AWW653059 BGS652854:BGS653059 BQO652854:BQO653059 CAK652854:CAK653059 CKG652854:CKG653059 CUC652854:CUC653059 DDY652854:DDY653059 DNU652854:DNU653059 DXQ652854:DXQ653059 EHM652854:EHM653059 ERI652854:ERI653059 FBE652854:FBE653059 FLA652854:FLA653059 FUW652854:FUW653059 GES652854:GES653059 GOO652854:GOO653059 GYK652854:GYK653059 HIG652854:HIG653059 HSC652854:HSC653059 IBY652854:IBY653059 ILU652854:ILU653059 IVQ652854:IVQ653059 JFM652854:JFM653059 JPI652854:JPI653059 JZE652854:JZE653059 KJA652854:KJA653059 KSW652854:KSW653059 LCS652854:LCS653059 LMO652854:LMO653059 LWK652854:LWK653059 MGG652854:MGG653059 MQC652854:MQC653059 MZY652854:MZY653059 NJU652854:NJU653059 NTQ652854:NTQ653059 ODM652854:ODM653059 ONI652854:ONI653059 OXE652854:OXE653059 PHA652854:PHA653059 PQW652854:PQW653059 QAS652854:QAS653059 QKO652854:QKO653059 QUK652854:QUK653059 REG652854:REG653059 ROC652854:ROC653059 RXY652854:RXY653059 SHU652854:SHU653059 SRQ652854:SRQ653059 TBM652854:TBM653059 TLI652854:TLI653059 TVE652854:TVE653059 UFA652854:UFA653059 UOW652854:UOW653059 UYS652854:UYS653059 VIO652854:VIO653059 VSK652854:VSK653059 WCG652854:WCG653059 WMC652854:WMC653059 WVY652854:WVY653059 Q718390:Q718595 JM718390:JM718595 TI718390:TI718595 ADE718390:ADE718595 ANA718390:ANA718595 AWW718390:AWW718595 BGS718390:BGS718595 BQO718390:BQO718595 CAK718390:CAK718595 CKG718390:CKG718595 CUC718390:CUC718595 DDY718390:DDY718595 DNU718390:DNU718595 DXQ718390:DXQ718595 EHM718390:EHM718595 ERI718390:ERI718595 FBE718390:FBE718595 FLA718390:FLA718595 FUW718390:FUW718595 GES718390:GES718595 GOO718390:GOO718595 GYK718390:GYK718595 HIG718390:HIG718595 HSC718390:HSC718595 IBY718390:IBY718595 ILU718390:ILU718595 IVQ718390:IVQ718595 JFM718390:JFM718595 JPI718390:JPI718595 JZE718390:JZE718595 KJA718390:KJA718595 KSW718390:KSW718595 LCS718390:LCS718595 LMO718390:LMO718595 LWK718390:LWK718595 MGG718390:MGG718595 MQC718390:MQC718595 MZY718390:MZY718595 NJU718390:NJU718595 NTQ718390:NTQ718595 ODM718390:ODM718595 ONI718390:ONI718595 OXE718390:OXE718595 PHA718390:PHA718595 PQW718390:PQW718595 QAS718390:QAS718595 QKO718390:QKO718595 QUK718390:QUK718595 REG718390:REG718595 ROC718390:ROC718595 RXY718390:RXY718595 SHU718390:SHU718595 SRQ718390:SRQ718595 TBM718390:TBM718595 TLI718390:TLI718595 TVE718390:TVE718595 UFA718390:UFA718595 UOW718390:UOW718595 UYS718390:UYS718595 VIO718390:VIO718595 VSK718390:VSK718595 WCG718390:WCG718595 WMC718390:WMC718595 WVY718390:WVY718595 Q783926:Q784131 JM783926:JM784131 TI783926:TI784131 ADE783926:ADE784131 ANA783926:ANA784131 AWW783926:AWW784131 BGS783926:BGS784131 BQO783926:BQO784131 CAK783926:CAK784131 CKG783926:CKG784131 CUC783926:CUC784131 DDY783926:DDY784131 DNU783926:DNU784131 DXQ783926:DXQ784131 EHM783926:EHM784131 ERI783926:ERI784131 FBE783926:FBE784131 FLA783926:FLA784131 FUW783926:FUW784131 GES783926:GES784131 GOO783926:GOO784131 GYK783926:GYK784131 HIG783926:HIG784131 HSC783926:HSC784131 IBY783926:IBY784131 ILU783926:ILU784131 IVQ783926:IVQ784131 JFM783926:JFM784131 JPI783926:JPI784131 JZE783926:JZE784131 KJA783926:KJA784131 KSW783926:KSW784131 LCS783926:LCS784131 LMO783926:LMO784131 LWK783926:LWK784131 MGG783926:MGG784131 MQC783926:MQC784131 MZY783926:MZY784131 NJU783926:NJU784131 NTQ783926:NTQ784131 ODM783926:ODM784131 ONI783926:ONI784131 OXE783926:OXE784131 PHA783926:PHA784131 PQW783926:PQW784131 QAS783926:QAS784131 QKO783926:QKO784131 QUK783926:QUK784131 REG783926:REG784131 ROC783926:ROC784131 RXY783926:RXY784131 SHU783926:SHU784131 SRQ783926:SRQ784131 TBM783926:TBM784131 TLI783926:TLI784131 TVE783926:TVE784131 UFA783926:UFA784131 UOW783926:UOW784131 UYS783926:UYS784131 VIO783926:VIO784131 VSK783926:VSK784131 WCG783926:WCG784131 WMC783926:WMC784131 WVY783926:WVY784131 Q849462:Q849667 JM849462:JM849667 TI849462:TI849667 ADE849462:ADE849667 ANA849462:ANA849667 AWW849462:AWW849667 BGS849462:BGS849667 BQO849462:BQO849667 CAK849462:CAK849667 CKG849462:CKG849667 CUC849462:CUC849667 DDY849462:DDY849667 DNU849462:DNU849667 DXQ849462:DXQ849667 EHM849462:EHM849667 ERI849462:ERI849667 FBE849462:FBE849667 FLA849462:FLA849667 FUW849462:FUW849667 GES849462:GES849667 GOO849462:GOO849667 GYK849462:GYK849667 HIG849462:HIG849667 HSC849462:HSC849667 IBY849462:IBY849667 ILU849462:ILU849667 IVQ849462:IVQ849667 JFM849462:JFM849667 JPI849462:JPI849667 JZE849462:JZE849667 KJA849462:KJA849667 KSW849462:KSW849667 LCS849462:LCS849667 LMO849462:LMO849667 LWK849462:LWK849667 MGG849462:MGG849667 MQC849462:MQC849667 MZY849462:MZY849667 NJU849462:NJU849667 NTQ849462:NTQ849667 ODM849462:ODM849667 ONI849462:ONI849667 OXE849462:OXE849667 PHA849462:PHA849667 PQW849462:PQW849667 QAS849462:QAS849667 QKO849462:QKO849667 QUK849462:QUK849667 REG849462:REG849667 ROC849462:ROC849667 RXY849462:RXY849667 SHU849462:SHU849667 SRQ849462:SRQ849667 TBM849462:TBM849667 TLI849462:TLI849667 TVE849462:TVE849667 UFA849462:UFA849667 UOW849462:UOW849667 UYS849462:UYS849667 VIO849462:VIO849667 VSK849462:VSK849667 WCG849462:WCG849667 WMC849462:WMC849667 WVY849462:WVY849667 Q914998:Q915203 JM914998:JM915203 TI914998:TI915203 ADE914998:ADE915203 ANA914998:ANA915203 AWW914998:AWW915203 BGS914998:BGS915203 BQO914998:BQO915203 CAK914998:CAK915203 CKG914998:CKG915203 CUC914998:CUC915203 DDY914998:DDY915203 DNU914998:DNU915203 DXQ914998:DXQ915203 EHM914998:EHM915203 ERI914998:ERI915203 FBE914998:FBE915203 FLA914998:FLA915203 FUW914998:FUW915203 GES914998:GES915203 GOO914998:GOO915203 GYK914998:GYK915203 HIG914998:HIG915203 HSC914998:HSC915203 IBY914998:IBY915203 ILU914998:ILU915203 IVQ914998:IVQ915203 JFM914998:JFM915203 JPI914998:JPI915203 JZE914998:JZE915203 KJA914998:KJA915203 KSW914998:KSW915203 LCS914998:LCS915203 LMO914998:LMO915203 LWK914998:LWK915203 MGG914998:MGG915203 MQC914998:MQC915203 MZY914998:MZY915203 NJU914998:NJU915203 NTQ914998:NTQ915203 ODM914998:ODM915203 ONI914998:ONI915203 OXE914998:OXE915203 PHA914998:PHA915203 PQW914998:PQW915203 QAS914998:QAS915203 QKO914998:QKO915203 QUK914998:QUK915203 REG914998:REG915203 ROC914998:ROC915203 RXY914998:RXY915203 SHU914998:SHU915203 SRQ914998:SRQ915203 TBM914998:TBM915203 TLI914998:TLI915203 TVE914998:TVE915203 UFA914998:UFA915203 UOW914998:UOW915203 UYS914998:UYS915203 VIO914998:VIO915203 VSK914998:VSK915203 WCG914998:WCG915203 WMC914998:WMC915203 WVY914998:WVY915203 Q980534:Q980739 JM980534:JM980739 TI980534:TI980739 ADE980534:ADE980739 ANA980534:ANA980739 AWW980534:AWW980739 BGS980534:BGS980739 BQO980534:BQO980739 CAK980534:CAK980739 CKG980534:CKG980739 CUC980534:CUC980739 DDY980534:DDY980739 DNU980534:DNU980739 DXQ980534:DXQ980739 EHM980534:EHM980739 ERI980534:ERI980739 FBE980534:FBE980739 FLA980534:FLA980739 FUW980534:FUW980739 GES980534:GES980739 GOO980534:GOO980739 GYK980534:GYK980739 HIG980534:HIG980739 HSC980534:HSC980739 IBY980534:IBY980739 ILU980534:ILU980739 IVQ980534:IVQ980739 JFM980534:JFM980739 JPI980534:JPI980739 JZE980534:JZE980739 KJA980534:KJA980739 KSW980534:KSW980739 LCS980534:LCS980739 LMO980534:LMO980739 LWK980534:LWK980739 MGG980534:MGG980739 MQC980534:MQC980739 MZY980534:MZY980739 NJU980534:NJU980739 NTQ980534:NTQ980739 ODM980534:ODM980739 ONI980534:ONI980739 OXE980534:OXE980739 PHA980534:PHA980739 PQW980534:PQW980739 QAS980534:QAS980739 QKO980534:QKO980739 QUK980534:QUK980739 REG980534:REG980739 ROC980534:ROC980739 RXY980534:RXY980739 SHU980534:SHU980739 SRQ980534:SRQ980739 TBM980534:TBM980739 TLI980534:TLI980739 TVE980534:TVE980739 UFA980534:UFA980739 UOW980534:UOW980739 UYS980534:UYS980739 VIO980534:VIO980739 VSK980534:VSK980739 WCG980534:WCG980739 WMC980534:WMC980739 WVY980534:WVY980739 ANA918351:ANA921770 AWW918351:AWW921770 BGS918351:BGS921770 BQO918351:BQO921770 CAK918351:CAK921770 CKG918351:CKG921770 CUC918351:CUC921770 DDY918351:DDY921770 DNU918351:DNU921770 DXQ918351:DXQ921770 EHM918351:EHM921770 ERI918351:ERI921770 FBE918351:FBE921770 FLA918351:FLA921770 FUW918351:FUW921770 GES918351:GES921770 GOO918351:GOO921770 GYK918351:GYK921770 HIG918351:HIG921770 HSC918351:HSC921770 IBY918351:IBY921770 ILU918351:ILU921770 IVQ918351:IVQ921770 JFM918351:JFM921770 JPI918351:JPI921770 JZE918351:JZE921770 KJA918351:KJA921770 KSW918351:KSW921770 LCS918351:LCS921770 LMO918351:LMO921770 LWK918351:LWK921770 MGG918351:MGG921770 MQC918351:MQC921770 MZY918351:MZY921770 NJU918351:NJU921770 NTQ918351:NTQ921770 ODM918351:ODM921770 ONI918351:ONI921770 OXE918351:OXE921770 PHA918351:PHA921770 PQW918351:PQW921770 QAS918351:QAS921770 QKO918351:QKO921770 QUK918351:QUK921770 REG918351:REG921770 ROC918351:ROC921770 RXY918351:RXY921770 SHU918351:SHU921770 SRQ918351:SRQ921770 TBM918351:TBM921770 TLI918351:TLI921770 TVE918351:TVE921770 UFA918351:UFA921770 UOW918351:UOW921770 UYS918351:UYS921770 VIO918351:VIO921770 VSK918351:VSK921770 WCG918351:WCG921770 WMC918351:WMC921770 WVY918351:WVY921770 Q983887:Q987306 JM983887:JM987306 TI983887:TI987306 Q63458:Q63485 JM63458:JM63485 TI63458:TI63485 ADE63458:ADE63485 ANA63458:ANA63485 AWW63458:AWW63485 BGS63458:BGS63485 BQO63458:BQO63485 CAK63458:CAK63485 CKG63458:CKG63485 CUC63458:CUC63485 DDY63458:DDY63485 DNU63458:DNU63485 DXQ63458:DXQ63485 EHM63458:EHM63485 ERI63458:ERI63485 FBE63458:FBE63485 FLA63458:FLA63485 FUW63458:FUW63485 GES63458:GES63485 GOO63458:GOO63485 GYK63458:GYK63485 HIG63458:HIG63485 HSC63458:HSC63485 IBY63458:IBY63485 ILU63458:ILU63485 IVQ63458:IVQ63485 JFM63458:JFM63485 JPI63458:JPI63485 JZE63458:JZE63485 KJA63458:KJA63485 KSW63458:KSW63485 LCS63458:LCS63485 LMO63458:LMO63485 LWK63458:LWK63485 MGG63458:MGG63485 MQC63458:MQC63485 MZY63458:MZY63485 NJU63458:NJU63485 NTQ63458:NTQ63485 ODM63458:ODM63485 ONI63458:ONI63485 OXE63458:OXE63485 PHA63458:PHA63485 PQW63458:PQW63485 QAS63458:QAS63485 QKO63458:QKO63485 QUK63458:QUK63485 REG63458:REG63485 ROC63458:ROC63485 RXY63458:RXY63485 SHU63458:SHU63485 SRQ63458:SRQ63485 TBM63458:TBM63485 TLI63458:TLI63485 TVE63458:TVE63485 UFA63458:UFA63485 UOW63458:UOW63485 UYS63458:UYS63485 VIO63458:VIO63485 VSK63458:VSK63485 WCG63458:WCG63485 WMC63458:WMC63485 WVY63458:WVY63485 Q128994:Q129021 JM128994:JM129021 TI128994:TI129021 ADE128994:ADE129021 ANA128994:ANA129021 AWW128994:AWW129021 BGS128994:BGS129021 BQO128994:BQO129021 CAK128994:CAK129021 CKG128994:CKG129021 CUC128994:CUC129021 DDY128994:DDY129021 DNU128994:DNU129021 DXQ128994:DXQ129021 EHM128994:EHM129021 ERI128994:ERI129021 FBE128994:FBE129021 FLA128994:FLA129021 FUW128994:FUW129021 GES128994:GES129021 GOO128994:GOO129021 GYK128994:GYK129021 HIG128994:HIG129021 HSC128994:HSC129021 IBY128994:IBY129021 ILU128994:ILU129021 IVQ128994:IVQ129021 JFM128994:JFM129021 JPI128994:JPI129021 JZE128994:JZE129021 KJA128994:KJA129021 KSW128994:KSW129021 LCS128994:LCS129021 LMO128994:LMO129021 LWK128994:LWK129021 MGG128994:MGG129021 MQC128994:MQC129021 MZY128994:MZY129021 NJU128994:NJU129021 NTQ128994:NTQ129021 ODM128994:ODM129021 ONI128994:ONI129021 OXE128994:OXE129021 PHA128994:PHA129021 PQW128994:PQW129021 QAS128994:QAS129021 QKO128994:QKO129021 QUK128994:QUK129021 REG128994:REG129021 ROC128994:ROC129021 RXY128994:RXY129021 SHU128994:SHU129021 SRQ128994:SRQ129021 TBM128994:TBM129021 TLI128994:TLI129021 TVE128994:TVE129021 UFA128994:UFA129021 UOW128994:UOW129021 UYS128994:UYS129021 VIO128994:VIO129021 VSK128994:VSK129021 WCG128994:WCG129021 WMC128994:WMC129021 WVY128994:WVY129021 Q194530:Q194557 JM194530:JM194557 TI194530:TI194557 ADE194530:ADE194557 ANA194530:ANA194557 AWW194530:AWW194557 BGS194530:BGS194557 BQO194530:BQO194557 CAK194530:CAK194557 CKG194530:CKG194557 CUC194530:CUC194557 DDY194530:DDY194557 DNU194530:DNU194557 DXQ194530:DXQ194557 EHM194530:EHM194557 ERI194530:ERI194557 FBE194530:FBE194557 FLA194530:FLA194557 FUW194530:FUW194557 GES194530:GES194557 GOO194530:GOO194557 GYK194530:GYK194557 HIG194530:HIG194557 HSC194530:HSC194557 IBY194530:IBY194557 ILU194530:ILU194557 IVQ194530:IVQ194557 JFM194530:JFM194557 JPI194530:JPI194557 JZE194530:JZE194557 KJA194530:KJA194557 KSW194530:KSW194557 LCS194530:LCS194557 LMO194530:LMO194557 LWK194530:LWK194557 MGG194530:MGG194557 MQC194530:MQC194557 MZY194530:MZY194557 NJU194530:NJU194557 NTQ194530:NTQ194557 ODM194530:ODM194557 ONI194530:ONI194557 OXE194530:OXE194557 PHA194530:PHA194557 PQW194530:PQW194557 QAS194530:QAS194557 QKO194530:QKO194557 QUK194530:QUK194557 REG194530:REG194557 ROC194530:ROC194557 RXY194530:RXY194557 SHU194530:SHU194557 SRQ194530:SRQ194557 TBM194530:TBM194557 TLI194530:TLI194557 TVE194530:TVE194557 UFA194530:UFA194557 UOW194530:UOW194557 UYS194530:UYS194557 VIO194530:VIO194557 VSK194530:VSK194557 WCG194530:WCG194557 WMC194530:WMC194557 WVY194530:WVY194557 Q260066:Q260093 JM260066:JM260093 TI260066:TI260093 ADE260066:ADE260093 ANA260066:ANA260093 AWW260066:AWW260093 BGS260066:BGS260093 BQO260066:BQO260093 CAK260066:CAK260093 CKG260066:CKG260093 CUC260066:CUC260093 DDY260066:DDY260093 DNU260066:DNU260093 DXQ260066:DXQ260093 EHM260066:EHM260093 ERI260066:ERI260093 FBE260066:FBE260093 FLA260066:FLA260093 FUW260066:FUW260093 GES260066:GES260093 GOO260066:GOO260093 GYK260066:GYK260093 HIG260066:HIG260093 HSC260066:HSC260093 IBY260066:IBY260093 ILU260066:ILU260093 IVQ260066:IVQ260093 JFM260066:JFM260093 JPI260066:JPI260093 JZE260066:JZE260093 KJA260066:KJA260093 KSW260066:KSW260093 LCS260066:LCS260093 LMO260066:LMO260093 LWK260066:LWK260093 MGG260066:MGG260093 MQC260066:MQC260093 MZY260066:MZY260093 NJU260066:NJU260093 NTQ260066:NTQ260093 ODM260066:ODM260093 ONI260066:ONI260093 OXE260066:OXE260093 PHA260066:PHA260093 PQW260066:PQW260093 QAS260066:QAS260093 QKO260066:QKO260093 QUK260066:QUK260093 REG260066:REG260093 ROC260066:ROC260093 RXY260066:RXY260093 SHU260066:SHU260093 SRQ260066:SRQ260093 TBM260066:TBM260093 TLI260066:TLI260093 TVE260066:TVE260093 UFA260066:UFA260093 UOW260066:UOW260093 UYS260066:UYS260093 VIO260066:VIO260093 VSK260066:VSK260093 WCG260066:WCG260093 WMC260066:WMC260093 WVY260066:WVY260093 Q325602:Q325629 JM325602:JM325629 TI325602:TI325629 ADE325602:ADE325629 ANA325602:ANA325629 AWW325602:AWW325629 BGS325602:BGS325629 BQO325602:BQO325629 CAK325602:CAK325629 CKG325602:CKG325629 CUC325602:CUC325629 DDY325602:DDY325629 DNU325602:DNU325629 DXQ325602:DXQ325629 EHM325602:EHM325629 ERI325602:ERI325629 FBE325602:FBE325629 FLA325602:FLA325629 FUW325602:FUW325629 GES325602:GES325629 GOO325602:GOO325629 GYK325602:GYK325629 HIG325602:HIG325629 HSC325602:HSC325629 IBY325602:IBY325629 ILU325602:ILU325629 IVQ325602:IVQ325629 JFM325602:JFM325629 JPI325602:JPI325629 JZE325602:JZE325629 KJA325602:KJA325629 KSW325602:KSW325629 LCS325602:LCS325629 LMO325602:LMO325629 LWK325602:LWK325629 MGG325602:MGG325629 MQC325602:MQC325629 MZY325602:MZY325629 NJU325602:NJU325629 NTQ325602:NTQ325629 ODM325602:ODM325629 ONI325602:ONI325629 OXE325602:OXE325629 PHA325602:PHA325629 PQW325602:PQW325629 QAS325602:QAS325629 QKO325602:QKO325629 QUK325602:QUK325629 REG325602:REG325629 ROC325602:ROC325629 RXY325602:RXY325629 SHU325602:SHU325629 SRQ325602:SRQ325629 TBM325602:TBM325629 TLI325602:TLI325629 TVE325602:TVE325629 UFA325602:UFA325629 UOW325602:UOW325629 UYS325602:UYS325629 VIO325602:VIO325629 VSK325602:VSK325629 WCG325602:WCG325629 WMC325602:WMC325629 WVY325602:WVY325629 Q391138:Q391165 JM391138:JM391165 TI391138:TI391165 ADE391138:ADE391165 ANA391138:ANA391165 AWW391138:AWW391165 BGS391138:BGS391165 BQO391138:BQO391165 CAK391138:CAK391165 CKG391138:CKG391165 CUC391138:CUC391165 DDY391138:DDY391165 DNU391138:DNU391165 DXQ391138:DXQ391165 EHM391138:EHM391165 ERI391138:ERI391165 FBE391138:FBE391165 FLA391138:FLA391165 FUW391138:FUW391165 GES391138:GES391165 GOO391138:GOO391165 GYK391138:GYK391165 HIG391138:HIG391165 HSC391138:HSC391165 IBY391138:IBY391165 ILU391138:ILU391165 IVQ391138:IVQ391165 JFM391138:JFM391165 JPI391138:JPI391165 JZE391138:JZE391165 KJA391138:KJA391165 KSW391138:KSW391165 LCS391138:LCS391165 LMO391138:LMO391165 LWK391138:LWK391165 MGG391138:MGG391165 MQC391138:MQC391165 MZY391138:MZY391165 NJU391138:NJU391165 NTQ391138:NTQ391165 ODM391138:ODM391165 ONI391138:ONI391165 OXE391138:OXE391165 PHA391138:PHA391165 PQW391138:PQW391165 QAS391138:QAS391165 QKO391138:QKO391165 QUK391138:QUK391165 REG391138:REG391165 ROC391138:ROC391165 RXY391138:RXY391165 SHU391138:SHU391165 SRQ391138:SRQ391165 TBM391138:TBM391165 TLI391138:TLI391165 TVE391138:TVE391165 UFA391138:UFA391165 UOW391138:UOW391165 UYS391138:UYS391165 VIO391138:VIO391165 VSK391138:VSK391165 WCG391138:WCG391165 WMC391138:WMC391165 WVY391138:WVY391165 Q456674:Q456701 JM456674:JM456701 TI456674:TI456701 ADE456674:ADE456701 ANA456674:ANA456701 AWW456674:AWW456701 BGS456674:BGS456701 BQO456674:BQO456701 CAK456674:CAK456701 CKG456674:CKG456701 CUC456674:CUC456701 DDY456674:DDY456701 DNU456674:DNU456701 DXQ456674:DXQ456701 EHM456674:EHM456701 ERI456674:ERI456701 FBE456674:FBE456701 FLA456674:FLA456701 FUW456674:FUW456701 GES456674:GES456701 GOO456674:GOO456701 GYK456674:GYK456701 HIG456674:HIG456701 HSC456674:HSC456701 IBY456674:IBY456701 ILU456674:ILU456701 IVQ456674:IVQ456701 JFM456674:JFM456701 JPI456674:JPI456701 JZE456674:JZE456701 KJA456674:KJA456701 KSW456674:KSW456701 LCS456674:LCS456701 LMO456674:LMO456701 LWK456674:LWK456701 MGG456674:MGG456701 MQC456674:MQC456701 MZY456674:MZY456701 NJU456674:NJU456701 NTQ456674:NTQ456701 ODM456674:ODM456701 ONI456674:ONI456701 OXE456674:OXE456701 PHA456674:PHA456701 PQW456674:PQW456701 QAS456674:QAS456701 QKO456674:QKO456701 QUK456674:QUK456701 REG456674:REG456701 ROC456674:ROC456701 RXY456674:RXY456701 SHU456674:SHU456701 SRQ456674:SRQ456701 TBM456674:TBM456701 TLI456674:TLI456701 TVE456674:TVE456701 UFA456674:UFA456701 UOW456674:UOW456701 UYS456674:UYS456701 VIO456674:VIO456701 VSK456674:VSK456701 WCG456674:WCG456701 WMC456674:WMC456701 WVY456674:WVY456701 Q522210:Q522237 JM522210:JM522237 TI522210:TI522237 ADE522210:ADE522237 ANA522210:ANA522237 AWW522210:AWW522237 BGS522210:BGS522237 BQO522210:BQO522237 CAK522210:CAK522237 CKG522210:CKG522237 CUC522210:CUC522237 DDY522210:DDY522237 DNU522210:DNU522237 DXQ522210:DXQ522237 EHM522210:EHM522237 ERI522210:ERI522237 FBE522210:FBE522237 FLA522210:FLA522237 FUW522210:FUW522237 GES522210:GES522237 GOO522210:GOO522237 GYK522210:GYK522237 HIG522210:HIG522237 HSC522210:HSC522237 IBY522210:IBY522237 ILU522210:ILU522237 IVQ522210:IVQ522237 JFM522210:JFM522237 JPI522210:JPI522237 JZE522210:JZE522237 KJA522210:KJA522237 KSW522210:KSW522237 LCS522210:LCS522237 LMO522210:LMO522237 LWK522210:LWK522237 MGG522210:MGG522237 MQC522210:MQC522237 MZY522210:MZY522237 NJU522210:NJU522237 NTQ522210:NTQ522237 ODM522210:ODM522237 ONI522210:ONI522237 OXE522210:OXE522237 PHA522210:PHA522237 PQW522210:PQW522237 QAS522210:QAS522237 QKO522210:QKO522237 QUK522210:QUK522237 REG522210:REG522237 ROC522210:ROC522237 RXY522210:RXY522237 SHU522210:SHU522237 SRQ522210:SRQ522237 TBM522210:TBM522237 TLI522210:TLI522237 TVE522210:TVE522237 UFA522210:UFA522237 UOW522210:UOW522237 UYS522210:UYS522237 VIO522210:VIO522237 VSK522210:VSK522237 WCG522210:WCG522237 WMC522210:WMC522237 WVY522210:WVY522237 Q587746:Q587773 JM587746:JM587773 TI587746:TI587773 ADE587746:ADE587773 ANA587746:ANA587773 AWW587746:AWW587773 BGS587746:BGS587773 BQO587746:BQO587773 CAK587746:CAK587773 CKG587746:CKG587773 CUC587746:CUC587773 DDY587746:DDY587773 DNU587746:DNU587773 DXQ587746:DXQ587773 EHM587746:EHM587773 ERI587746:ERI587773 FBE587746:FBE587773 FLA587746:FLA587773 FUW587746:FUW587773 GES587746:GES587773 GOO587746:GOO587773 GYK587746:GYK587773 HIG587746:HIG587773 HSC587746:HSC587773 IBY587746:IBY587773 ILU587746:ILU587773 IVQ587746:IVQ587773 JFM587746:JFM587773 JPI587746:JPI587773 JZE587746:JZE587773 KJA587746:KJA587773 KSW587746:KSW587773 LCS587746:LCS587773 LMO587746:LMO587773 LWK587746:LWK587773 MGG587746:MGG587773 MQC587746:MQC587773 MZY587746:MZY587773 NJU587746:NJU587773 NTQ587746:NTQ587773 ODM587746:ODM587773 ONI587746:ONI587773 OXE587746:OXE587773 PHA587746:PHA587773 PQW587746:PQW587773 QAS587746:QAS587773 QKO587746:QKO587773 QUK587746:QUK587773 REG587746:REG587773 ROC587746:ROC587773 RXY587746:RXY587773 SHU587746:SHU587773 SRQ587746:SRQ587773 TBM587746:TBM587773 TLI587746:TLI587773 TVE587746:TVE587773 UFA587746:UFA587773 UOW587746:UOW587773 UYS587746:UYS587773 VIO587746:VIO587773 VSK587746:VSK587773 WCG587746:WCG587773 WMC587746:WMC587773 WVY587746:WVY587773 Q653282:Q653309 JM653282:JM653309 TI653282:TI653309 ADE653282:ADE653309 ANA653282:ANA653309 AWW653282:AWW653309 BGS653282:BGS653309 BQO653282:BQO653309 CAK653282:CAK653309 CKG653282:CKG653309 CUC653282:CUC653309 DDY653282:DDY653309 DNU653282:DNU653309 DXQ653282:DXQ653309 EHM653282:EHM653309 ERI653282:ERI653309 FBE653282:FBE653309 FLA653282:FLA653309 FUW653282:FUW653309 GES653282:GES653309 GOO653282:GOO653309 GYK653282:GYK653309 HIG653282:HIG653309 HSC653282:HSC653309 IBY653282:IBY653309 ILU653282:ILU653309 IVQ653282:IVQ653309 JFM653282:JFM653309 JPI653282:JPI653309 JZE653282:JZE653309 KJA653282:KJA653309 KSW653282:KSW653309 LCS653282:LCS653309 LMO653282:LMO653309 LWK653282:LWK653309 MGG653282:MGG653309 MQC653282:MQC653309 MZY653282:MZY653309 NJU653282:NJU653309 NTQ653282:NTQ653309 ODM653282:ODM653309 ONI653282:ONI653309 OXE653282:OXE653309 PHA653282:PHA653309 PQW653282:PQW653309 QAS653282:QAS653309 QKO653282:QKO653309 QUK653282:QUK653309 REG653282:REG653309 ROC653282:ROC653309 RXY653282:RXY653309 SHU653282:SHU653309 SRQ653282:SRQ653309 TBM653282:TBM653309 TLI653282:TLI653309 TVE653282:TVE653309 UFA653282:UFA653309 UOW653282:UOW653309 UYS653282:UYS653309 VIO653282:VIO653309 VSK653282:VSK653309 WCG653282:WCG653309 WMC653282:WMC653309 WVY653282:WVY653309 Q718818:Q718845 JM718818:JM718845 TI718818:TI718845 ADE718818:ADE718845 ANA718818:ANA718845 AWW718818:AWW718845 BGS718818:BGS718845 BQO718818:BQO718845 CAK718818:CAK718845 CKG718818:CKG718845 CUC718818:CUC718845 DDY718818:DDY718845 DNU718818:DNU718845 DXQ718818:DXQ718845 EHM718818:EHM718845 ERI718818:ERI718845 FBE718818:FBE718845 FLA718818:FLA718845 FUW718818:FUW718845 GES718818:GES718845 GOO718818:GOO718845 GYK718818:GYK718845 HIG718818:HIG718845 HSC718818:HSC718845 IBY718818:IBY718845 ILU718818:ILU718845 IVQ718818:IVQ718845 JFM718818:JFM718845 JPI718818:JPI718845 JZE718818:JZE718845 KJA718818:KJA718845 KSW718818:KSW718845 LCS718818:LCS718845 LMO718818:LMO718845 LWK718818:LWK718845 MGG718818:MGG718845 MQC718818:MQC718845 MZY718818:MZY718845 NJU718818:NJU718845 NTQ718818:NTQ718845 ODM718818:ODM718845 ONI718818:ONI718845 OXE718818:OXE718845 PHA718818:PHA718845 PQW718818:PQW718845 QAS718818:QAS718845 QKO718818:QKO718845 QUK718818:QUK718845 REG718818:REG718845 ROC718818:ROC718845 RXY718818:RXY718845 SHU718818:SHU718845 SRQ718818:SRQ718845 TBM718818:TBM718845 TLI718818:TLI718845 TVE718818:TVE718845 UFA718818:UFA718845 UOW718818:UOW718845 UYS718818:UYS718845 VIO718818:VIO718845 VSK718818:VSK718845 WCG718818:WCG718845 WMC718818:WMC718845 WVY718818:WVY718845 Q784354:Q784381 JM784354:JM784381 TI784354:TI784381 ADE784354:ADE784381 ANA784354:ANA784381 AWW784354:AWW784381 BGS784354:BGS784381 BQO784354:BQO784381 CAK784354:CAK784381 CKG784354:CKG784381 CUC784354:CUC784381 DDY784354:DDY784381 DNU784354:DNU784381 DXQ784354:DXQ784381 EHM784354:EHM784381 ERI784354:ERI784381 FBE784354:FBE784381 FLA784354:FLA784381 FUW784354:FUW784381 GES784354:GES784381 GOO784354:GOO784381 GYK784354:GYK784381 HIG784354:HIG784381 HSC784354:HSC784381 IBY784354:IBY784381 ILU784354:ILU784381 IVQ784354:IVQ784381 JFM784354:JFM784381 JPI784354:JPI784381 JZE784354:JZE784381 KJA784354:KJA784381 KSW784354:KSW784381 LCS784354:LCS784381 LMO784354:LMO784381 LWK784354:LWK784381 MGG784354:MGG784381 MQC784354:MQC784381 MZY784354:MZY784381 NJU784354:NJU784381 NTQ784354:NTQ784381 ODM784354:ODM784381 ONI784354:ONI784381 OXE784354:OXE784381 PHA784354:PHA784381 PQW784354:PQW784381 QAS784354:QAS784381 QKO784354:QKO784381 QUK784354:QUK784381 REG784354:REG784381 ROC784354:ROC784381 RXY784354:RXY784381 SHU784354:SHU784381 SRQ784354:SRQ784381 TBM784354:TBM784381 TLI784354:TLI784381 TVE784354:TVE784381 UFA784354:UFA784381 UOW784354:UOW784381 UYS784354:UYS784381 VIO784354:VIO784381 VSK784354:VSK784381 WCG784354:WCG784381 WMC784354:WMC784381 WVY784354:WVY784381 Q849890:Q849917 JM849890:JM849917 TI849890:TI849917 ADE849890:ADE849917 ANA849890:ANA849917 AWW849890:AWW849917 BGS849890:BGS849917 BQO849890:BQO849917 CAK849890:CAK849917 CKG849890:CKG849917 CUC849890:CUC849917 DDY849890:DDY849917 DNU849890:DNU849917 DXQ849890:DXQ849917 EHM849890:EHM849917 ERI849890:ERI849917 FBE849890:FBE849917 FLA849890:FLA849917 FUW849890:FUW849917 GES849890:GES849917 GOO849890:GOO849917 GYK849890:GYK849917 HIG849890:HIG849917 HSC849890:HSC849917 IBY849890:IBY849917 ILU849890:ILU849917 IVQ849890:IVQ849917 JFM849890:JFM849917 JPI849890:JPI849917 JZE849890:JZE849917 KJA849890:KJA849917 KSW849890:KSW849917 LCS849890:LCS849917 LMO849890:LMO849917 LWK849890:LWK849917 MGG849890:MGG849917 MQC849890:MQC849917 MZY849890:MZY849917 NJU849890:NJU849917 NTQ849890:NTQ849917 ODM849890:ODM849917 ONI849890:ONI849917 OXE849890:OXE849917 PHA849890:PHA849917 PQW849890:PQW849917 QAS849890:QAS849917 QKO849890:QKO849917 QUK849890:QUK849917 REG849890:REG849917 ROC849890:ROC849917 RXY849890:RXY849917 SHU849890:SHU849917 SRQ849890:SRQ849917 TBM849890:TBM849917 TLI849890:TLI849917 TVE849890:TVE849917 UFA849890:UFA849917 UOW849890:UOW849917 UYS849890:UYS849917 VIO849890:VIO849917 VSK849890:VSK849917 WCG849890:WCG849917 WMC849890:WMC849917 WVY849890:WVY849917 Q915426:Q915453 JM915426:JM915453 TI915426:TI915453 ADE915426:ADE915453 ANA915426:ANA915453 AWW915426:AWW915453 BGS915426:BGS915453 BQO915426:BQO915453 CAK915426:CAK915453 CKG915426:CKG915453 CUC915426:CUC915453 DDY915426:DDY915453 DNU915426:DNU915453 DXQ915426:DXQ915453 EHM915426:EHM915453 ERI915426:ERI915453 FBE915426:FBE915453 FLA915426:FLA915453 FUW915426:FUW915453 GES915426:GES915453 GOO915426:GOO915453 GYK915426:GYK915453 HIG915426:HIG915453 HSC915426:HSC915453 IBY915426:IBY915453 ILU915426:ILU915453 IVQ915426:IVQ915453 JFM915426:JFM915453 JPI915426:JPI915453 JZE915426:JZE915453 KJA915426:KJA915453 KSW915426:KSW915453 LCS915426:LCS915453 LMO915426:LMO915453 LWK915426:LWK915453 MGG915426:MGG915453 MQC915426:MQC915453 MZY915426:MZY915453 NJU915426:NJU915453 NTQ915426:NTQ915453 ODM915426:ODM915453 ONI915426:ONI915453 OXE915426:OXE915453 PHA915426:PHA915453 PQW915426:PQW915453 QAS915426:QAS915453 QKO915426:QKO915453 QUK915426:QUK915453 REG915426:REG915453 ROC915426:ROC915453 RXY915426:RXY915453 SHU915426:SHU915453 SRQ915426:SRQ915453 TBM915426:TBM915453 TLI915426:TLI915453 TVE915426:TVE915453 UFA915426:UFA915453 UOW915426:UOW915453 UYS915426:UYS915453 VIO915426:VIO915453 VSK915426:VSK915453 WCG915426:WCG915453 WMC915426:WMC915453 WVY915426:WVY915453 Q980962:Q980989 JM980962:JM980989 TI980962:TI980989 ADE980962:ADE980989 ANA980962:ANA980989 AWW980962:AWW980989 BGS980962:BGS980989 BQO980962:BQO980989 CAK980962:CAK980989 CKG980962:CKG980989 CUC980962:CUC980989 DDY980962:DDY980989 DNU980962:DNU980989 DXQ980962:DXQ980989 EHM980962:EHM980989 ERI980962:ERI980989 FBE980962:FBE980989 FLA980962:FLA980989 FUW980962:FUW980989 GES980962:GES980989 GOO980962:GOO980989 GYK980962:GYK980989 HIG980962:HIG980989 HSC980962:HSC980989 IBY980962:IBY980989 ILU980962:ILU980989 IVQ980962:IVQ980989 JFM980962:JFM980989 JPI980962:JPI980989 JZE980962:JZE980989 KJA980962:KJA980989 KSW980962:KSW980989 LCS980962:LCS980989 LMO980962:LMO980989 LWK980962:LWK980989 MGG980962:MGG980989 MQC980962:MQC980989 MZY980962:MZY980989 NJU980962:NJU980989 NTQ980962:NTQ980989 ODM980962:ODM980989 ONI980962:ONI980989 OXE980962:OXE980989 PHA980962:PHA980989 PQW980962:PQW980989 QAS980962:QAS980989 QKO980962:QKO980989 QUK980962:QUK980989 REG980962:REG980989 ROC980962:ROC980989 RXY980962:RXY980989 SHU980962:SHU980989 SRQ980962:SRQ980989 TBM980962:TBM980989 TLI980962:TLI980989 TVE980962:TVE980989 UFA980962:UFA980989 UOW980962:UOW980989 UYS980962:UYS980989 VIO980962:VIO980989 VSK980962:VSK980989 WCG980962:WCG980989 WMC980962:WMC980989 WVY980962:WVY980989 ADE983887:ADE987306 ANA983887:ANA987306 AWW983887:AWW987306 BGS983887:BGS987306 BQO983887:BQO987306 CAK983887:CAK987306 CKG983887:CKG987306 CUC983887:CUC987306 DDY983887:DDY987306 DNU983887:DNU987306 DXQ983887:DXQ987306 EHM983887:EHM987306 ERI983887:ERI987306 FBE983887:FBE987306 FLA983887:FLA987306 FUW983887:FUW987306 GES983887:GES987306 GOO983887:GOO987306 GYK983887:GYK987306 HIG983887:HIG987306 HSC983887:HSC987306 IBY983887:IBY987306 ILU983887:ILU987306 IVQ983887:IVQ987306 JFM983887:JFM987306 JPI983887:JPI987306 JZE983887:JZE987306 KJA983887:KJA987306 KSW983887:KSW987306 LCS983887:LCS987306 LMO983887:LMO987306 LWK983887:LWK987306 MGG983887:MGG987306 MQC983887:MQC987306 MZY983887:MZY987306 NJU983887:NJU987306 NTQ983887:NTQ987306 ODM983887:ODM987306 ONI983887:ONI987306 OXE983887:OXE987306 PHA983887:PHA987306 PQW983887:PQW987306 QAS983887:QAS987306 QKO983887:QKO987306 QUK983887:QUK987306 REG983887:REG987306 ROC983887:ROC987306 RXY983887:RXY987306 SHU983887:SHU987306 SRQ983887:SRQ987306 TBM983887:TBM987306 TLI983887:TLI987306 TVE983887:TVE987306 UFA983887:UFA987306 UOW983887:UOW987306 UYS983887:UYS987306 VIO983887:VIO987306 VSK983887:VSK987306 WCG983887:WCG987306 WMC983887:WMC987306 WVY983887:WVY987306 WVY17:WVY48 Q63905:Q63906 JM63905:JM63906 TI63905:TI63906 ADE63905:ADE63906 ANA63905:ANA63906 AWW63905:AWW63906 BGS63905:BGS63906 BQO63905:BQO63906 CAK63905:CAK63906 CKG63905:CKG63906 CUC63905:CUC63906 DDY63905:DDY63906 DNU63905:DNU63906 DXQ63905:DXQ63906 EHM63905:EHM63906 ERI63905:ERI63906 FBE63905:FBE63906 FLA63905:FLA63906 FUW63905:FUW63906 GES63905:GES63906 GOO63905:GOO63906 GYK63905:GYK63906 HIG63905:HIG63906 HSC63905:HSC63906 IBY63905:IBY63906 ILU63905:ILU63906 IVQ63905:IVQ63906 JFM63905:JFM63906 JPI63905:JPI63906 JZE63905:JZE63906 KJA63905:KJA63906 KSW63905:KSW63906 LCS63905:LCS63906 LMO63905:LMO63906 LWK63905:LWK63906 MGG63905:MGG63906 MQC63905:MQC63906 MZY63905:MZY63906 NJU63905:NJU63906 NTQ63905:NTQ63906 ODM63905:ODM63906 ONI63905:ONI63906 OXE63905:OXE63906 PHA63905:PHA63906 PQW63905:PQW63906 QAS63905:QAS63906 QKO63905:QKO63906 QUK63905:QUK63906 REG63905:REG63906 ROC63905:ROC63906 RXY63905:RXY63906 SHU63905:SHU63906 SRQ63905:SRQ63906 TBM63905:TBM63906 TLI63905:TLI63906 TVE63905:TVE63906 UFA63905:UFA63906 UOW63905:UOW63906 UYS63905:UYS63906 VIO63905:VIO63906 VSK63905:VSK63906 WCG63905:WCG63906 WMC63905:WMC63906 WVY63905:WVY63906 Q129441:Q129442 JM129441:JM129442 TI129441:TI129442 ADE129441:ADE129442 ANA129441:ANA129442 AWW129441:AWW129442 BGS129441:BGS129442 BQO129441:BQO129442 CAK129441:CAK129442 CKG129441:CKG129442 CUC129441:CUC129442 DDY129441:DDY129442 DNU129441:DNU129442 DXQ129441:DXQ129442 EHM129441:EHM129442 ERI129441:ERI129442 FBE129441:FBE129442 FLA129441:FLA129442 FUW129441:FUW129442 GES129441:GES129442 GOO129441:GOO129442 GYK129441:GYK129442 HIG129441:HIG129442 HSC129441:HSC129442 IBY129441:IBY129442 ILU129441:ILU129442 IVQ129441:IVQ129442 JFM129441:JFM129442 JPI129441:JPI129442 JZE129441:JZE129442 KJA129441:KJA129442 KSW129441:KSW129442 LCS129441:LCS129442 LMO129441:LMO129442 LWK129441:LWK129442 MGG129441:MGG129442 MQC129441:MQC129442 MZY129441:MZY129442 NJU129441:NJU129442 NTQ129441:NTQ129442 ODM129441:ODM129442 ONI129441:ONI129442 OXE129441:OXE129442 PHA129441:PHA129442 PQW129441:PQW129442 QAS129441:QAS129442 QKO129441:QKO129442 QUK129441:QUK129442 REG129441:REG129442 ROC129441:ROC129442 RXY129441:RXY129442 SHU129441:SHU129442 SRQ129441:SRQ129442 TBM129441:TBM129442 TLI129441:TLI129442 TVE129441:TVE129442 UFA129441:UFA129442 UOW129441:UOW129442 UYS129441:UYS129442 VIO129441:VIO129442 VSK129441:VSK129442 WCG129441:WCG129442 WMC129441:WMC129442 WVY129441:WVY129442 Q194977:Q194978 JM194977:JM194978 TI194977:TI194978 ADE194977:ADE194978 ANA194977:ANA194978 AWW194977:AWW194978 BGS194977:BGS194978 BQO194977:BQO194978 CAK194977:CAK194978 CKG194977:CKG194978 CUC194977:CUC194978 DDY194977:DDY194978 DNU194977:DNU194978 DXQ194977:DXQ194978 EHM194977:EHM194978 ERI194977:ERI194978 FBE194977:FBE194978 FLA194977:FLA194978 FUW194977:FUW194978 GES194977:GES194978 GOO194977:GOO194978 GYK194977:GYK194978 HIG194977:HIG194978 HSC194977:HSC194978 IBY194977:IBY194978 ILU194977:ILU194978 IVQ194977:IVQ194978 JFM194977:JFM194978 JPI194977:JPI194978 JZE194977:JZE194978 KJA194977:KJA194978 KSW194977:KSW194978 LCS194977:LCS194978 LMO194977:LMO194978 LWK194977:LWK194978 MGG194977:MGG194978 MQC194977:MQC194978 MZY194977:MZY194978 NJU194977:NJU194978 NTQ194977:NTQ194978 ODM194977:ODM194978 ONI194977:ONI194978 OXE194977:OXE194978 PHA194977:PHA194978 PQW194977:PQW194978 QAS194977:QAS194978 QKO194977:QKO194978 QUK194977:QUK194978 REG194977:REG194978 ROC194977:ROC194978 RXY194977:RXY194978 SHU194977:SHU194978 SRQ194977:SRQ194978 TBM194977:TBM194978 TLI194977:TLI194978 TVE194977:TVE194978 UFA194977:UFA194978 UOW194977:UOW194978 UYS194977:UYS194978 VIO194977:VIO194978 VSK194977:VSK194978 WCG194977:WCG194978 WMC194977:WMC194978 WVY194977:WVY194978 Q260513:Q260514 JM260513:JM260514 TI260513:TI260514 ADE260513:ADE260514 ANA260513:ANA260514 AWW260513:AWW260514 BGS260513:BGS260514 BQO260513:BQO260514 CAK260513:CAK260514 CKG260513:CKG260514 CUC260513:CUC260514 DDY260513:DDY260514 DNU260513:DNU260514 DXQ260513:DXQ260514 EHM260513:EHM260514 ERI260513:ERI260514 FBE260513:FBE260514 FLA260513:FLA260514 FUW260513:FUW260514 GES260513:GES260514 GOO260513:GOO260514 GYK260513:GYK260514 HIG260513:HIG260514 HSC260513:HSC260514 IBY260513:IBY260514 ILU260513:ILU260514 IVQ260513:IVQ260514 JFM260513:JFM260514 JPI260513:JPI260514 JZE260513:JZE260514 KJA260513:KJA260514 KSW260513:KSW260514 LCS260513:LCS260514 LMO260513:LMO260514 LWK260513:LWK260514 MGG260513:MGG260514 MQC260513:MQC260514 MZY260513:MZY260514 NJU260513:NJU260514 NTQ260513:NTQ260514 ODM260513:ODM260514 ONI260513:ONI260514 OXE260513:OXE260514 PHA260513:PHA260514 PQW260513:PQW260514 QAS260513:QAS260514 QKO260513:QKO260514 QUK260513:QUK260514 REG260513:REG260514 ROC260513:ROC260514 RXY260513:RXY260514 SHU260513:SHU260514 SRQ260513:SRQ260514 TBM260513:TBM260514 TLI260513:TLI260514 TVE260513:TVE260514 UFA260513:UFA260514 UOW260513:UOW260514 UYS260513:UYS260514 VIO260513:VIO260514 VSK260513:VSK260514 WCG260513:WCG260514 WMC260513:WMC260514 WVY260513:WVY260514 Q326049:Q326050 JM326049:JM326050 TI326049:TI326050 ADE326049:ADE326050 ANA326049:ANA326050 AWW326049:AWW326050 BGS326049:BGS326050 BQO326049:BQO326050 CAK326049:CAK326050 CKG326049:CKG326050 CUC326049:CUC326050 DDY326049:DDY326050 DNU326049:DNU326050 DXQ326049:DXQ326050 EHM326049:EHM326050 ERI326049:ERI326050 FBE326049:FBE326050 FLA326049:FLA326050 FUW326049:FUW326050 GES326049:GES326050 GOO326049:GOO326050 GYK326049:GYK326050 HIG326049:HIG326050 HSC326049:HSC326050 IBY326049:IBY326050 ILU326049:ILU326050 IVQ326049:IVQ326050 JFM326049:JFM326050 JPI326049:JPI326050 JZE326049:JZE326050 KJA326049:KJA326050 KSW326049:KSW326050 LCS326049:LCS326050 LMO326049:LMO326050 LWK326049:LWK326050 MGG326049:MGG326050 MQC326049:MQC326050 MZY326049:MZY326050 NJU326049:NJU326050 NTQ326049:NTQ326050 ODM326049:ODM326050 ONI326049:ONI326050 OXE326049:OXE326050 PHA326049:PHA326050 PQW326049:PQW326050 QAS326049:QAS326050 QKO326049:QKO326050 QUK326049:QUK326050 REG326049:REG326050 ROC326049:ROC326050 RXY326049:RXY326050 SHU326049:SHU326050 SRQ326049:SRQ326050 TBM326049:TBM326050 TLI326049:TLI326050 TVE326049:TVE326050 UFA326049:UFA326050 UOW326049:UOW326050 UYS326049:UYS326050 VIO326049:VIO326050 VSK326049:VSK326050 WCG326049:WCG326050 WMC326049:WMC326050 WVY326049:WVY326050 Q391585:Q391586 JM391585:JM391586 TI391585:TI391586 ADE391585:ADE391586 ANA391585:ANA391586 AWW391585:AWW391586 BGS391585:BGS391586 BQO391585:BQO391586 CAK391585:CAK391586 CKG391585:CKG391586 CUC391585:CUC391586 DDY391585:DDY391586 DNU391585:DNU391586 DXQ391585:DXQ391586 EHM391585:EHM391586 ERI391585:ERI391586 FBE391585:FBE391586 FLA391585:FLA391586 FUW391585:FUW391586 GES391585:GES391586 GOO391585:GOO391586 GYK391585:GYK391586 HIG391585:HIG391586 HSC391585:HSC391586 IBY391585:IBY391586 ILU391585:ILU391586 IVQ391585:IVQ391586 JFM391585:JFM391586 JPI391585:JPI391586 JZE391585:JZE391586 KJA391585:KJA391586 KSW391585:KSW391586 LCS391585:LCS391586 LMO391585:LMO391586 LWK391585:LWK391586 MGG391585:MGG391586 MQC391585:MQC391586 MZY391585:MZY391586 NJU391585:NJU391586 NTQ391585:NTQ391586 ODM391585:ODM391586 ONI391585:ONI391586 OXE391585:OXE391586 PHA391585:PHA391586 PQW391585:PQW391586 QAS391585:QAS391586 QKO391585:QKO391586 QUK391585:QUK391586 REG391585:REG391586 ROC391585:ROC391586 RXY391585:RXY391586 SHU391585:SHU391586 SRQ391585:SRQ391586 TBM391585:TBM391586 TLI391585:TLI391586 TVE391585:TVE391586 UFA391585:UFA391586 UOW391585:UOW391586 UYS391585:UYS391586 VIO391585:VIO391586 VSK391585:VSK391586 WCG391585:WCG391586 WMC391585:WMC391586 WVY391585:WVY391586 Q457121:Q457122 JM457121:JM457122 TI457121:TI457122 ADE457121:ADE457122 ANA457121:ANA457122 AWW457121:AWW457122 BGS457121:BGS457122 BQO457121:BQO457122 CAK457121:CAK457122 CKG457121:CKG457122 CUC457121:CUC457122 DDY457121:DDY457122 DNU457121:DNU457122 DXQ457121:DXQ457122 EHM457121:EHM457122 ERI457121:ERI457122 FBE457121:FBE457122 FLA457121:FLA457122 FUW457121:FUW457122 GES457121:GES457122 GOO457121:GOO457122 GYK457121:GYK457122 HIG457121:HIG457122 HSC457121:HSC457122 IBY457121:IBY457122 ILU457121:ILU457122 IVQ457121:IVQ457122 JFM457121:JFM457122 JPI457121:JPI457122 JZE457121:JZE457122 KJA457121:KJA457122 KSW457121:KSW457122 LCS457121:LCS457122 LMO457121:LMO457122 LWK457121:LWK457122 MGG457121:MGG457122 MQC457121:MQC457122 MZY457121:MZY457122 NJU457121:NJU457122 NTQ457121:NTQ457122 ODM457121:ODM457122 ONI457121:ONI457122 OXE457121:OXE457122 PHA457121:PHA457122 PQW457121:PQW457122 QAS457121:QAS457122 QKO457121:QKO457122 QUK457121:QUK457122 REG457121:REG457122 ROC457121:ROC457122 RXY457121:RXY457122 SHU457121:SHU457122 SRQ457121:SRQ457122 TBM457121:TBM457122 TLI457121:TLI457122 TVE457121:TVE457122 UFA457121:UFA457122 UOW457121:UOW457122 UYS457121:UYS457122 VIO457121:VIO457122 VSK457121:VSK457122 WCG457121:WCG457122 WMC457121:WMC457122 WVY457121:WVY457122 Q522657:Q522658 JM522657:JM522658 TI522657:TI522658 ADE522657:ADE522658 ANA522657:ANA522658 AWW522657:AWW522658 BGS522657:BGS522658 BQO522657:BQO522658 CAK522657:CAK522658 CKG522657:CKG522658 CUC522657:CUC522658 DDY522657:DDY522658 DNU522657:DNU522658 DXQ522657:DXQ522658 EHM522657:EHM522658 ERI522657:ERI522658 FBE522657:FBE522658 FLA522657:FLA522658 FUW522657:FUW522658 GES522657:GES522658 GOO522657:GOO522658 GYK522657:GYK522658 HIG522657:HIG522658 HSC522657:HSC522658 IBY522657:IBY522658 ILU522657:ILU522658 IVQ522657:IVQ522658 JFM522657:JFM522658 JPI522657:JPI522658 JZE522657:JZE522658 KJA522657:KJA522658 KSW522657:KSW522658 LCS522657:LCS522658 LMO522657:LMO522658 LWK522657:LWK522658 MGG522657:MGG522658 MQC522657:MQC522658 MZY522657:MZY522658 NJU522657:NJU522658 NTQ522657:NTQ522658 ODM522657:ODM522658 ONI522657:ONI522658 OXE522657:OXE522658 PHA522657:PHA522658 PQW522657:PQW522658 QAS522657:QAS522658 QKO522657:QKO522658 QUK522657:QUK522658 REG522657:REG522658 ROC522657:ROC522658 RXY522657:RXY522658 SHU522657:SHU522658 SRQ522657:SRQ522658 TBM522657:TBM522658 TLI522657:TLI522658 TVE522657:TVE522658 UFA522657:UFA522658 UOW522657:UOW522658 UYS522657:UYS522658 VIO522657:VIO522658 VSK522657:VSK522658 WCG522657:WCG522658 WMC522657:WMC522658 WVY522657:WVY522658 Q588193:Q588194 JM588193:JM588194 TI588193:TI588194 ADE588193:ADE588194 ANA588193:ANA588194 AWW588193:AWW588194 BGS588193:BGS588194 BQO588193:BQO588194 CAK588193:CAK588194 CKG588193:CKG588194 CUC588193:CUC588194 DDY588193:DDY588194 DNU588193:DNU588194 DXQ588193:DXQ588194 EHM588193:EHM588194 ERI588193:ERI588194 FBE588193:FBE588194 FLA588193:FLA588194 FUW588193:FUW588194 GES588193:GES588194 GOO588193:GOO588194 GYK588193:GYK588194 HIG588193:HIG588194 HSC588193:HSC588194 IBY588193:IBY588194 ILU588193:ILU588194 IVQ588193:IVQ588194 JFM588193:JFM588194 JPI588193:JPI588194 JZE588193:JZE588194 KJA588193:KJA588194 KSW588193:KSW588194 LCS588193:LCS588194 LMO588193:LMO588194 LWK588193:LWK588194 MGG588193:MGG588194 MQC588193:MQC588194 MZY588193:MZY588194 NJU588193:NJU588194 NTQ588193:NTQ588194 ODM588193:ODM588194 ONI588193:ONI588194 OXE588193:OXE588194 PHA588193:PHA588194 PQW588193:PQW588194 QAS588193:QAS588194 QKO588193:QKO588194 QUK588193:QUK588194 REG588193:REG588194 ROC588193:ROC588194 RXY588193:RXY588194 SHU588193:SHU588194 SRQ588193:SRQ588194 TBM588193:TBM588194 TLI588193:TLI588194 TVE588193:TVE588194 UFA588193:UFA588194 UOW588193:UOW588194 UYS588193:UYS588194 VIO588193:VIO588194 VSK588193:VSK588194 WCG588193:WCG588194 WMC588193:WMC588194 WVY588193:WVY588194 Q653729:Q653730 JM653729:JM653730 TI653729:TI653730 ADE653729:ADE653730 ANA653729:ANA653730 AWW653729:AWW653730 BGS653729:BGS653730 BQO653729:BQO653730 CAK653729:CAK653730 CKG653729:CKG653730 CUC653729:CUC653730 DDY653729:DDY653730 DNU653729:DNU653730 DXQ653729:DXQ653730 EHM653729:EHM653730 ERI653729:ERI653730 FBE653729:FBE653730 FLA653729:FLA653730 FUW653729:FUW653730 GES653729:GES653730 GOO653729:GOO653730 GYK653729:GYK653730 HIG653729:HIG653730 HSC653729:HSC653730 IBY653729:IBY653730 ILU653729:ILU653730 IVQ653729:IVQ653730 JFM653729:JFM653730 JPI653729:JPI653730 JZE653729:JZE653730 KJA653729:KJA653730 KSW653729:KSW653730 LCS653729:LCS653730 LMO653729:LMO653730 LWK653729:LWK653730 MGG653729:MGG653730 MQC653729:MQC653730 MZY653729:MZY653730 NJU653729:NJU653730 NTQ653729:NTQ653730 ODM653729:ODM653730 ONI653729:ONI653730 OXE653729:OXE653730 PHA653729:PHA653730 PQW653729:PQW653730 QAS653729:QAS653730 QKO653729:QKO653730 QUK653729:QUK653730 REG653729:REG653730 ROC653729:ROC653730 RXY653729:RXY653730 SHU653729:SHU653730 SRQ653729:SRQ653730 TBM653729:TBM653730 TLI653729:TLI653730 TVE653729:TVE653730 UFA653729:UFA653730 UOW653729:UOW653730 UYS653729:UYS653730 VIO653729:VIO653730 VSK653729:VSK653730 WCG653729:WCG653730 WMC653729:WMC653730 WVY653729:WVY653730 Q719265:Q719266 JM719265:JM719266 TI719265:TI719266 ADE719265:ADE719266 ANA719265:ANA719266 AWW719265:AWW719266 BGS719265:BGS719266 BQO719265:BQO719266 CAK719265:CAK719266 CKG719265:CKG719266 CUC719265:CUC719266 DDY719265:DDY719266 DNU719265:DNU719266 DXQ719265:DXQ719266 EHM719265:EHM719266 ERI719265:ERI719266 FBE719265:FBE719266 FLA719265:FLA719266 FUW719265:FUW719266 GES719265:GES719266 GOO719265:GOO719266 GYK719265:GYK719266 HIG719265:HIG719266 HSC719265:HSC719266 IBY719265:IBY719266 ILU719265:ILU719266 IVQ719265:IVQ719266 JFM719265:JFM719266 JPI719265:JPI719266 JZE719265:JZE719266 KJA719265:KJA719266 KSW719265:KSW719266 LCS719265:LCS719266 LMO719265:LMO719266 LWK719265:LWK719266 MGG719265:MGG719266 MQC719265:MQC719266 MZY719265:MZY719266 NJU719265:NJU719266 NTQ719265:NTQ719266 ODM719265:ODM719266 ONI719265:ONI719266 OXE719265:OXE719266 PHA719265:PHA719266 PQW719265:PQW719266 QAS719265:QAS719266 QKO719265:QKO719266 QUK719265:QUK719266 REG719265:REG719266 ROC719265:ROC719266 RXY719265:RXY719266 SHU719265:SHU719266 SRQ719265:SRQ719266 TBM719265:TBM719266 TLI719265:TLI719266 TVE719265:TVE719266 UFA719265:UFA719266 UOW719265:UOW719266 UYS719265:UYS719266 VIO719265:VIO719266 VSK719265:VSK719266 WCG719265:WCG719266 WMC719265:WMC719266 WVY719265:WVY719266 Q784801:Q784802 JM784801:JM784802 TI784801:TI784802 ADE784801:ADE784802 ANA784801:ANA784802 AWW784801:AWW784802 BGS784801:BGS784802 BQO784801:BQO784802 CAK784801:CAK784802 CKG784801:CKG784802 CUC784801:CUC784802 DDY784801:DDY784802 DNU784801:DNU784802 DXQ784801:DXQ784802 EHM784801:EHM784802 ERI784801:ERI784802 FBE784801:FBE784802 FLA784801:FLA784802 FUW784801:FUW784802 GES784801:GES784802 GOO784801:GOO784802 GYK784801:GYK784802 HIG784801:HIG784802 HSC784801:HSC784802 IBY784801:IBY784802 ILU784801:ILU784802 IVQ784801:IVQ784802 JFM784801:JFM784802 JPI784801:JPI784802 JZE784801:JZE784802 KJA784801:KJA784802 KSW784801:KSW784802 LCS784801:LCS784802 LMO784801:LMO784802 LWK784801:LWK784802 MGG784801:MGG784802 MQC784801:MQC784802 MZY784801:MZY784802 NJU784801:NJU784802 NTQ784801:NTQ784802 ODM784801:ODM784802 ONI784801:ONI784802 OXE784801:OXE784802 PHA784801:PHA784802 PQW784801:PQW784802 QAS784801:QAS784802 QKO784801:QKO784802 QUK784801:QUK784802 REG784801:REG784802 ROC784801:ROC784802 RXY784801:RXY784802 SHU784801:SHU784802 SRQ784801:SRQ784802 TBM784801:TBM784802 TLI784801:TLI784802 TVE784801:TVE784802 UFA784801:UFA784802 UOW784801:UOW784802 UYS784801:UYS784802 VIO784801:VIO784802 VSK784801:VSK784802 WCG784801:WCG784802 WMC784801:WMC784802 WVY784801:WVY784802 Q850337:Q850338 JM850337:JM850338 TI850337:TI850338 ADE850337:ADE850338 ANA850337:ANA850338 AWW850337:AWW850338 BGS850337:BGS850338 BQO850337:BQO850338 CAK850337:CAK850338 CKG850337:CKG850338 CUC850337:CUC850338 DDY850337:DDY850338 DNU850337:DNU850338 DXQ850337:DXQ850338 EHM850337:EHM850338 ERI850337:ERI850338 FBE850337:FBE850338 FLA850337:FLA850338 FUW850337:FUW850338 GES850337:GES850338 GOO850337:GOO850338 GYK850337:GYK850338 HIG850337:HIG850338 HSC850337:HSC850338 IBY850337:IBY850338 ILU850337:ILU850338 IVQ850337:IVQ850338 JFM850337:JFM850338 JPI850337:JPI850338 JZE850337:JZE850338 KJA850337:KJA850338 KSW850337:KSW850338 LCS850337:LCS850338 LMO850337:LMO850338 LWK850337:LWK850338 MGG850337:MGG850338 MQC850337:MQC850338 MZY850337:MZY850338 NJU850337:NJU850338 NTQ850337:NTQ850338 ODM850337:ODM850338 ONI850337:ONI850338 OXE850337:OXE850338 PHA850337:PHA850338 PQW850337:PQW850338 QAS850337:QAS850338 QKO850337:QKO850338 QUK850337:QUK850338 REG850337:REG850338 ROC850337:ROC850338 RXY850337:RXY850338 SHU850337:SHU850338 SRQ850337:SRQ850338 TBM850337:TBM850338 TLI850337:TLI850338 TVE850337:TVE850338 UFA850337:UFA850338 UOW850337:UOW850338 UYS850337:UYS850338 VIO850337:VIO850338 VSK850337:VSK850338 WCG850337:WCG850338 WMC850337:WMC850338 WVY850337:WVY850338 Q915873:Q915874 JM915873:JM915874 TI915873:TI915874 ADE915873:ADE915874 ANA915873:ANA915874 AWW915873:AWW915874 BGS915873:BGS915874 BQO915873:BQO915874 CAK915873:CAK915874 CKG915873:CKG915874 CUC915873:CUC915874 DDY915873:DDY915874 DNU915873:DNU915874 DXQ915873:DXQ915874 EHM915873:EHM915874 ERI915873:ERI915874 FBE915873:FBE915874 FLA915873:FLA915874 FUW915873:FUW915874 GES915873:GES915874 GOO915873:GOO915874 GYK915873:GYK915874 HIG915873:HIG915874 HSC915873:HSC915874 IBY915873:IBY915874 ILU915873:ILU915874 IVQ915873:IVQ915874 JFM915873:JFM915874 JPI915873:JPI915874 JZE915873:JZE915874 KJA915873:KJA915874 KSW915873:KSW915874 LCS915873:LCS915874 LMO915873:LMO915874 LWK915873:LWK915874 MGG915873:MGG915874 MQC915873:MQC915874 MZY915873:MZY915874 NJU915873:NJU915874 NTQ915873:NTQ915874 ODM915873:ODM915874 ONI915873:ONI915874 OXE915873:OXE915874 PHA915873:PHA915874 PQW915873:PQW915874 QAS915873:QAS915874 QKO915873:QKO915874 QUK915873:QUK915874 REG915873:REG915874 ROC915873:ROC915874 RXY915873:RXY915874 SHU915873:SHU915874 SRQ915873:SRQ915874 TBM915873:TBM915874 TLI915873:TLI915874 TVE915873:TVE915874 UFA915873:UFA915874 UOW915873:UOW915874 UYS915873:UYS915874 VIO915873:VIO915874 VSK915873:VSK915874 WCG915873:WCG915874 WMC915873:WMC915874 WVY915873:WVY915874 Q981409:Q981410 JM981409:JM981410 TI981409:TI981410 ADE981409:ADE981410 ANA981409:ANA981410 AWW981409:AWW981410 BGS981409:BGS981410 BQO981409:BQO981410 CAK981409:CAK981410 CKG981409:CKG981410 CUC981409:CUC981410 DDY981409:DDY981410 DNU981409:DNU981410 DXQ981409:DXQ981410 EHM981409:EHM981410 ERI981409:ERI981410 FBE981409:FBE981410 FLA981409:FLA981410 FUW981409:FUW981410 GES981409:GES981410 GOO981409:GOO981410 GYK981409:GYK981410 HIG981409:HIG981410 HSC981409:HSC981410 IBY981409:IBY981410 ILU981409:ILU981410 IVQ981409:IVQ981410 JFM981409:JFM981410 JPI981409:JPI981410 JZE981409:JZE981410 KJA981409:KJA981410 KSW981409:KSW981410 LCS981409:LCS981410 LMO981409:LMO981410 LWK981409:LWK981410 MGG981409:MGG981410 MQC981409:MQC981410 MZY981409:MZY981410 NJU981409:NJU981410 NTQ981409:NTQ981410 ODM981409:ODM981410 ONI981409:ONI981410 OXE981409:OXE981410 PHA981409:PHA981410 PQW981409:PQW981410 QAS981409:QAS981410 QKO981409:QKO981410 QUK981409:QUK981410 REG981409:REG981410 ROC981409:ROC981410 RXY981409:RXY981410 SHU981409:SHU981410 SRQ981409:SRQ981410 TBM981409:TBM981410 TLI981409:TLI981410 TVE981409:TVE981410 UFA981409:UFA981410 UOW981409:UOW981410 UYS981409:UYS981410 VIO981409:VIO981410 VSK981409:VSK981410 WCG981409:WCG981410 WMC981409:WMC981410 WVY981409:WVY981410 Q65954:Q66381 JM65954:JM66381 TI65954:TI66381 ADE65954:ADE66381 ANA65954:ANA66381 AWW65954:AWW66381 BGS65954:BGS66381 BQO65954:BQO66381 CAK65954:CAK66381 CKG65954:CKG66381 CUC65954:CUC66381 DDY65954:DDY66381 DNU65954:DNU66381 DXQ65954:DXQ66381 EHM65954:EHM66381 ERI65954:ERI66381 FBE65954:FBE66381 FLA65954:FLA66381 FUW65954:FUW66381 GES65954:GES66381 GOO65954:GOO66381 GYK65954:GYK66381 HIG65954:HIG66381 HSC65954:HSC66381 IBY65954:IBY66381 ILU65954:ILU66381 IVQ65954:IVQ66381 JFM65954:JFM66381 JPI65954:JPI66381 JZE65954:JZE66381 KJA65954:KJA66381 KSW65954:KSW66381 LCS65954:LCS66381 LMO65954:LMO66381 LWK65954:LWK66381 MGG65954:MGG66381 MQC65954:MQC66381 MZY65954:MZY66381 NJU65954:NJU66381 NTQ65954:NTQ66381 ODM65954:ODM66381 ONI65954:ONI66381 OXE65954:OXE66381 PHA65954:PHA66381 PQW65954:PQW66381 QAS65954:QAS66381 QKO65954:QKO66381 QUK65954:QUK66381 REG65954:REG66381 ROC65954:ROC66381 RXY65954:RXY66381 SHU65954:SHU66381 SRQ65954:SRQ66381 TBM65954:TBM66381 TLI65954:TLI66381 TVE65954:TVE66381 UFA65954:UFA66381 UOW65954:UOW66381 UYS65954:UYS66381 VIO65954:VIO66381 VSK65954:VSK66381 WCG65954:WCG66381 WMC65954:WMC66381 WVY65954:WVY66381 Q131490:Q131917 JM131490:JM131917 TI131490:TI131917 ADE131490:ADE131917 ANA131490:ANA131917 AWW131490:AWW131917 BGS131490:BGS131917 BQO131490:BQO131917 CAK131490:CAK131917 CKG131490:CKG131917 CUC131490:CUC131917 DDY131490:DDY131917 DNU131490:DNU131917 DXQ131490:DXQ131917 EHM131490:EHM131917 ERI131490:ERI131917 FBE131490:FBE131917 FLA131490:FLA131917 FUW131490:FUW131917 GES131490:GES131917 GOO131490:GOO131917 GYK131490:GYK131917 HIG131490:HIG131917 HSC131490:HSC131917 IBY131490:IBY131917 ILU131490:ILU131917 IVQ131490:IVQ131917 JFM131490:JFM131917 JPI131490:JPI131917 JZE131490:JZE131917 KJA131490:KJA131917 KSW131490:KSW131917 LCS131490:LCS131917 LMO131490:LMO131917 LWK131490:LWK131917 MGG131490:MGG131917 MQC131490:MQC131917 MZY131490:MZY131917 NJU131490:NJU131917 NTQ131490:NTQ131917 ODM131490:ODM131917 ONI131490:ONI131917 OXE131490:OXE131917 PHA131490:PHA131917 PQW131490:PQW131917 QAS131490:QAS131917 QKO131490:QKO131917 QUK131490:QUK131917 REG131490:REG131917 ROC131490:ROC131917 RXY131490:RXY131917 SHU131490:SHU131917 SRQ131490:SRQ131917 TBM131490:TBM131917 TLI131490:TLI131917 TVE131490:TVE131917 UFA131490:UFA131917 UOW131490:UOW131917 UYS131490:UYS131917 VIO131490:VIO131917 VSK131490:VSK131917 WCG131490:WCG131917 WMC131490:WMC131917 WVY131490:WVY131917 Q197026:Q197453 JM197026:JM197453 TI197026:TI197453 ADE197026:ADE197453 ANA197026:ANA197453 AWW197026:AWW197453 BGS197026:BGS197453 BQO197026:BQO197453 CAK197026:CAK197453 CKG197026:CKG197453 CUC197026:CUC197453 DDY197026:DDY197453 DNU197026:DNU197453 DXQ197026:DXQ197453 EHM197026:EHM197453 ERI197026:ERI197453 FBE197026:FBE197453 FLA197026:FLA197453 FUW197026:FUW197453 GES197026:GES197453 GOO197026:GOO197453 GYK197026:GYK197453 HIG197026:HIG197453 HSC197026:HSC197453 IBY197026:IBY197453 ILU197026:ILU197453 IVQ197026:IVQ197453 JFM197026:JFM197453 JPI197026:JPI197453 JZE197026:JZE197453 KJA197026:KJA197453 KSW197026:KSW197453 LCS197026:LCS197453 LMO197026:LMO197453 LWK197026:LWK197453 MGG197026:MGG197453 MQC197026:MQC197453 MZY197026:MZY197453 NJU197026:NJU197453 NTQ197026:NTQ197453 ODM197026:ODM197453 ONI197026:ONI197453 OXE197026:OXE197453 PHA197026:PHA197453 PQW197026:PQW197453 QAS197026:QAS197453 QKO197026:QKO197453 QUK197026:QUK197453 REG197026:REG197453 ROC197026:ROC197453 RXY197026:RXY197453 SHU197026:SHU197453 SRQ197026:SRQ197453 TBM197026:TBM197453 TLI197026:TLI197453 TVE197026:TVE197453 UFA197026:UFA197453 UOW197026:UOW197453 UYS197026:UYS197453 VIO197026:VIO197453 VSK197026:VSK197453 WCG197026:WCG197453 WMC197026:WMC197453 WVY197026:WVY197453 Q262562:Q262989 JM262562:JM262989 TI262562:TI262989 ADE262562:ADE262989 ANA262562:ANA262989 AWW262562:AWW262989 BGS262562:BGS262989 BQO262562:BQO262989 CAK262562:CAK262989 CKG262562:CKG262989 CUC262562:CUC262989 DDY262562:DDY262989 DNU262562:DNU262989 DXQ262562:DXQ262989 EHM262562:EHM262989 ERI262562:ERI262989 FBE262562:FBE262989 FLA262562:FLA262989 FUW262562:FUW262989 GES262562:GES262989 GOO262562:GOO262989 GYK262562:GYK262989 HIG262562:HIG262989 HSC262562:HSC262989 IBY262562:IBY262989 ILU262562:ILU262989 IVQ262562:IVQ262989 JFM262562:JFM262989 JPI262562:JPI262989 JZE262562:JZE262989 KJA262562:KJA262989 KSW262562:KSW262989 LCS262562:LCS262989 LMO262562:LMO262989 LWK262562:LWK262989 MGG262562:MGG262989 MQC262562:MQC262989 MZY262562:MZY262989 NJU262562:NJU262989 NTQ262562:NTQ262989 ODM262562:ODM262989 ONI262562:ONI262989 OXE262562:OXE262989 PHA262562:PHA262989 PQW262562:PQW262989 QAS262562:QAS262989 QKO262562:QKO262989 QUK262562:QUK262989 REG262562:REG262989 ROC262562:ROC262989 RXY262562:RXY262989 SHU262562:SHU262989 SRQ262562:SRQ262989 TBM262562:TBM262989 TLI262562:TLI262989 TVE262562:TVE262989 UFA262562:UFA262989 UOW262562:UOW262989 UYS262562:UYS262989 VIO262562:VIO262989 VSK262562:VSK262989 WCG262562:WCG262989 WMC262562:WMC262989 WVY262562:WVY262989 Q328098:Q328525 JM328098:JM328525 TI328098:TI328525 ADE328098:ADE328525 ANA328098:ANA328525 AWW328098:AWW328525 BGS328098:BGS328525 BQO328098:BQO328525 CAK328098:CAK328525 CKG328098:CKG328525 CUC328098:CUC328525 DDY328098:DDY328525 DNU328098:DNU328525 DXQ328098:DXQ328525 EHM328098:EHM328525 ERI328098:ERI328525 FBE328098:FBE328525 FLA328098:FLA328525 FUW328098:FUW328525 GES328098:GES328525 GOO328098:GOO328525 GYK328098:GYK328525 HIG328098:HIG328525 HSC328098:HSC328525 IBY328098:IBY328525 ILU328098:ILU328525 IVQ328098:IVQ328525 JFM328098:JFM328525 JPI328098:JPI328525 JZE328098:JZE328525 KJA328098:KJA328525 KSW328098:KSW328525 LCS328098:LCS328525 LMO328098:LMO328525 LWK328098:LWK328525 MGG328098:MGG328525 MQC328098:MQC328525 MZY328098:MZY328525 NJU328098:NJU328525 NTQ328098:NTQ328525 ODM328098:ODM328525 ONI328098:ONI328525 OXE328098:OXE328525 PHA328098:PHA328525 PQW328098:PQW328525 QAS328098:QAS328525 QKO328098:QKO328525 QUK328098:QUK328525 REG328098:REG328525 ROC328098:ROC328525 RXY328098:RXY328525 SHU328098:SHU328525 SRQ328098:SRQ328525 TBM328098:TBM328525 TLI328098:TLI328525 TVE328098:TVE328525 UFA328098:UFA328525 UOW328098:UOW328525 UYS328098:UYS328525 VIO328098:VIO328525 VSK328098:VSK328525 WCG328098:WCG328525 WMC328098:WMC328525 WVY328098:WVY328525 Q393634:Q394061 JM393634:JM394061 TI393634:TI394061 ADE393634:ADE394061 ANA393634:ANA394061 AWW393634:AWW394061 BGS393634:BGS394061 BQO393634:BQO394061 CAK393634:CAK394061 CKG393634:CKG394061 CUC393634:CUC394061 DDY393634:DDY394061 DNU393634:DNU394061 DXQ393634:DXQ394061 EHM393634:EHM394061 ERI393634:ERI394061 FBE393634:FBE394061 FLA393634:FLA394061 FUW393634:FUW394061 GES393634:GES394061 GOO393634:GOO394061 GYK393634:GYK394061 HIG393634:HIG394061 HSC393634:HSC394061 IBY393634:IBY394061 ILU393634:ILU394061 IVQ393634:IVQ394061 JFM393634:JFM394061 JPI393634:JPI394061 JZE393634:JZE394061 KJA393634:KJA394061 KSW393634:KSW394061 LCS393634:LCS394061 LMO393634:LMO394061 LWK393634:LWK394061 MGG393634:MGG394061 MQC393634:MQC394061 MZY393634:MZY394061 NJU393634:NJU394061 NTQ393634:NTQ394061 ODM393634:ODM394061 ONI393634:ONI394061 OXE393634:OXE394061 PHA393634:PHA394061 PQW393634:PQW394061 QAS393634:QAS394061 QKO393634:QKO394061 QUK393634:QUK394061 REG393634:REG394061 ROC393634:ROC394061 RXY393634:RXY394061 SHU393634:SHU394061 SRQ393634:SRQ394061 TBM393634:TBM394061 TLI393634:TLI394061 TVE393634:TVE394061 UFA393634:UFA394061 UOW393634:UOW394061 UYS393634:UYS394061 VIO393634:VIO394061 VSK393634:VSK394061 WCG393634:WCG394061 WMC393634:WMC394061 WVY393634:WVY394061 Q459170:Q459597 JM459170:JM459597 TI459170:TI459597 ADE459170:ADE459597 ANA459170:ANA459597 AWW459170:AWW459597 BGS459170:BGS459597 BQO459170:BQO459597 CAK459170:CAK459597 CKG459170:CKG459597 CUC459170:CUC459597 DDY459170:DDY459597 DNU459170:DNU459597 DXQ459170:DXQ459597 EHM459170:EHM459597 ERI459170:ERI459597 FBE459170:FBE459597 FLA459170:FLA459597 FUW459170:FUW459597 GES459170:GES459597 GOO459170:GOO459597 GYK459170:GYK459597 HIG459170:HIG459597 HSC459170:HSC459597 IBY459170:IBY459597 ILU459170:ILU459597 IVQ459170:IVQ459597 JFM459170:JFM459597 JPI459170:JPI459597 JZE459170:JZE459597 KJA459170:KJA459597 KSW459170:KSW459597 LCS459170:LCS459597 LMO459170:LMO459597 LWK459170:LWK459597 MGG459170:MGG459597 MQC459170:MQC459597 MZY459170:MZY459597 NJU459170:NJU459597 NTQ459170:NTQ459597 ODM459170:ODM459597 ONI459170:ONI459597 OXE459170:OXE459597 PHA459170:PHA459597 PQW459170:PQW459597 QAS459170:QAS459597 QKO459170:QKO459597 QUK459170:QUK459597 REG459170:REG459597 ROC459170:ROC459597 RXY459170:RXY459597 SHU459170:SHU459597 SRQ459170:SRQ459597 TBM459170:TBM459597 TLI459170:TLI459597 TVE459170:TVE459597 UFA459170:UFA459597 UOW459170:UOW459597 UYS459170:UYS459597 VIO459170:VIO459597 VSK459170:VSK459597 WCG459170:WCG459597 WMC459170:WMC459597 WVY459170:WVY459597 Q524706:Q525133 JM524706:JM525133 TI524706:TI525133 ADE524706:ADE525133 ANA524706:ANA525133 AWW524706:AWW525133 BGS524706:BGS525133 BQO524706:BQO525133 CAK524706:CAK525133 CKG524706:CKG525133 CUC524706:CUC525133 DDY524706:DDY525133 DNU524706:DNU525133 DXQ524706:DXQ525133 EHM524706:EHM525133 ERI524706:ERI525133 FBE524706:FBE525133 FLA524706:FLA525133 FUW524706:FUW525133 GES524706:GES525133 GOO524706:GOO525133 GYK524706:GYK525133 HIG524706:HIG525133 HSC524706:HSC525133 IBY524706:IBY525133 ILU524706:ILU525133 IVQ524706:IVQ525133 JFM524706:JFM525133 JPI524706:JPI525133 JZE524706:JZE525133 KJA524706:KJA525133 KSW524706:KSW525133 LCS524706:LCS525133 LMO524706:LMO525133 LWK524706:LWK525133 MGG524706:MGG525133 MQC524706:MQC525133 MZY524706:MZY525133 NJU524706:NJU525133 NTQ524706:NTQ525133 ODM524706:ODM525133 ONI524706:ONI525133 OXE524706:OXE525133 PHA524706:PHA525133 PQW524706:PQW525133 QAS524706:QAS525133 QKO524706:QKO525133 QUK524706:QUK525133 REG524706:REG525133 ROC524706:ROC525133 RXY524706:RXY525133 SHU524706:SHU525133 SRQ524706:SRQ525133 TBM524706:TBM525133 TLI524706:TLI525133 TVE524706:TVE525133 UFA524706:UFA525133 UOW524706:UOW525133 UYS524706:UYS525133 VIO524706:VIO525133 VSK524706:VSK525133 WCG524706:WCG525133 WMC524706:WMC525133 WVY524706:WVY525133 Q590242:Q590669 JM590242:JM590669 TI590242:TI590669 ADE590242:ADE590669 ANA590242:ANA590669 AWW590242:AWW590669 BGS590242:BGS590669 BQO590242:BQO590669 CAK590242:CAK590669 CKG590242:CKG590669 CUC590242:CUC590669 DDY590242:DDY590669 DNU590242:DNU590669 DXQ590242:DXQ590669 EHM590242:EHM590669 ERI590242:ERI590669 FBE590242:FBE590669 FLA590242:FLA590669 FUW590242:FUW590669 GES590242:GES590669 GOO590242:GOO590669 GYK590242:GYK590669 HIG590242:HIG590669 HSC590242:HSC590669 IBY590242:IBY590669 ILU590242:ILU590669 IVQ590242:IVQ590669 JFM590242:JFM590669 JPI590242:JPI590669 JZE590242:JZE590669 KJA590242:KJA590669 KSW590242:KSW590669 LCS590242:LCS590669 LMO590242:LMO590669 LWK590242:LWK590669 MGG590242:MGG590669 MQC590242:MQC590669 MZY590242:MZY590669 NJU590242:NJU590669 NTQ590242:NTQ590669 ODM590242:ODM590669 ONI590242:ONI590669 OXE590242:OXE590669 PHA590242:PHA590669 PQW590242:PQW590669 QAS590242:QAS590669 QKO590242:QKO590669 QUK590242:QUK590669 REG590242:REG590669 ROC590242:ROC590669 RXY590242:RXY590669 SHU590242:SHU590669 SRQ590242:SRQ590669 TBM590242:TBM590669 TLI590242:TLI590669 TVE590242:TVE590669 UFA590242:UFA590669 UOW590242:UOW590669 UYS590242:UYS590669 VIO590242:VIO590669 VSK590242:VSK590669 WCG590242:WCG590669 WMC590242:WMC590669 WVY590242:WVY590669 Q655778:Q656205 JM655778:JM656205 TI655778:TI656205 ADE655778:ADE656205 ANA655778:ANA656205 AWW655778:AWW656205 BGS655778:BGS656205 BQO655778:BQO656205 CAK655778:CAK656205 CKG655778:CKG656205 CUC655778:CUC656205 DDY655778:DDY656205 DNU655778:DNU656205 DXQ655778:DXQ656205 EHM655778:EHM656205 ERI655778:ERI656205 FBE655778:FBE656205 FLA655778:FLA656205 FUW655778:FUW656205 GES655778:GES656205 GOO655778:GOO656205 GYK655778:GYK656205 HIG655778:HIG656205 HSC655778:HSC656205 IBY655778:IBY656205 ILU655778:ILU656205 IVQ655778:IVQ656205 JFM655778:JFM656205 JPI655778:JPI656205 JZE655778:JZE656205 KJA655778:KJA656205 KSW655778:KSW656205 LCS655778:LCS656205 LMO655778:LMO656205 LWK655778:LWK656205 MGG655778:MGG656205 MQC655778:MQC656205 MZY655778:MZY656205 NJU655778:NJU656205 NTQ655778:NTQ656205 ODM655778:ODM656205 ONI655778:ONI656205 OXE655778:OXE656205 PHA655778:PHA656205 PQW655778:PQW656205 QAS655778:QAS656205 QKO655778:QKO656205 QUK655778:QUK656205 REG655778:REG656205 ROC655778:ROC656205 RXY655778:RXY656205 SHU655778:SHU656205 SRQ655778:SRQ656205 TBM655778:TBM656205 TLI655778:TLI656205 TVE655778:TVE656205 UFA655778:UFA656205 UOW655778:UOW656205 UYS655778:UYS656205 VIO655778:VIO656205 VSK655778:VSK656205 WCG655778:WCG656205 WMC655778:WMC656205 WVY655778:WVY656205 Q721314:Q721741 JM721314:JM721741 TI721314:TI721741 ADE721314:ADE721741 ANA721314:ANA721741 AWW721314:AWW721741 BGS721314:BGS721741 BQO721314:BQO721741 CAK721314:CAK721741 CKG721314:CKG721741 CUC721314:CUC721741 DDY721314:DDY721741 DNU721314:DNU721741 DXQ721314:DXQ721741 EHM721314:EHM721741 ERI721314:ERI721741 FBE721314:FBE721741 FLA721314:FLA721741 FUW721314:FUW721741 GES721314:GES721741 GOO721314:GOO721741 GYK721314:GYK721741 HIG721314:HIG721741 HSC721314:HSC721741 IBY721314:IBY721741 ILU721314:ILU721741 IVQ721314:IVQ721741 JFM721314:JFM721741 JPI721314:JPI721741 JZE721314:JZE721741 KJA721314:KJA721741 KSW721314:KSW721741 LCS721314:LCS721741 LMO721314:LMO721741 LWK721314:LWK721741 MGG721314:MGG721741 MQC721314:MQC721741 MZY721314:MZY721741 NJU721314:NJU721741 NTQ721314:NTQ721741 ODM721314:ODM721741 ONI721314:ONI721741 OXE721314:OXE721741 PHA721314:PHA721741 PQW721314:PQW721741 QAS721314:QAS721741 QKO721314:QKO721741 QUK721314:QUK721741 REG721314:REG721741 ROC721314:ROC721741 RXY721314:RXY721741 SHU721314:SHU721741 SRQ721314:SRQ721741 TBM721314:TBM721741 TLI721314:TLI721741 TVE721314:TVE721741 UFA721314:UFA721741 UOW721314:UOW721741 UYS721314:UYS721741 VIO721314:VIO721741 VSK721314:VSK721741 WCG721314:WCG721741 WMC721314:WMC721741 WVY721314:WVY721741 Q786850:Q787277 JM786850:JM787277 TI786850:TI787277 ADE786850:ADE787277 ANA786850:ANA787277 AWW786850:AWW787277 BGS786850:BGS787277 BQO786850:BQO787277 CAK786850:CAK787277 CKG786850:CKG787277 CUC786850:CUC787277 DDY786850:DDY787277 DNU786850:DNU787277 DXQ786850:DXQ787277 EHM786850:EHM787277 ERI786850:ERI787277 FBE786850:FBE787277 FLA786850:FLA787277 FUW786850:FUW787277 GES786850:GES787277 GOO786850:GOO787277 GYK786850:GYK787277 HIG786850:HIG787277 HSC786850:HSC787277 IBY786850:IBY787277 ILU786850:ILU787277 IVQ786850:IVQ787277 JFM786850:JFM787277 JPI786850:JPI787277 JZE786850:JZE787277 KJA786850:KJA787277 KSW786850:KSW787277 LCS786850:LCS787277 LMO786850:LMO787277 LWK786850:LWK787277 MGG786850:MGG787277 MQC786850:MQC787277 MZY786850:MZY787277 NJU786850:NJU787277 NTQ786850:NTQ787277 ODM786850:ODM787277 ONI786850:ONI787277 OXE786850:OXE787277 PHA786850:PHA787277 PQW786850:PQW787277 QAS786850:QAS787277 QKO786850:QKO787277 QUK786850:QUK787277 REG786850:REG787277 ROC786850:ROC787277 RXY786850:RXY787277 SHU786850:SHU787277 SRQ786850:SRQ787277 TBM786850:TBM787277 TLI786850:TLI787277 TVE786850:TVE787277 UFA786850:UFA787277 UOW786850:UOW787277 UYS786850:UYS787277 VIO786850:VIO787277 VSK786850:VSK787277 WCG786850:WCG787277 WMC786850:WMC787277 WVY786850:WVY787277 Q852386:Q852813 JM852386:JM852813 TI852386:TI852813 ADE852386:ADE852813 ANA852386:ANA852813 AWW852386:AWW852813 BGS852386:BGS852813 BQO852386:BQO852813 CAK852386:CAK852813 CKG852386:CKG852813 CUC852386:CUC852813 DDY852386:DDY852813 DNU852386:DNU852813 DXQ852386:DXQ852813 EHM852386:EHM852813 ERI852386:ERI852813 FBE852386:FBE852813 FLA852386:FLA852813 FUW852386:FUW852813 GES852386:GES852813 GOO852386:GOO852813 GYK852386:GYK852813 HIG852386:HIG852813 HSC852386:HSC852813 IBY852386:IBY852813 ILU852386:ILU852813 IVQ852386:IVQ852813 JFM852386:JFM852813 JPI852386:JPI852813 JZE852386:JZE852813 KJA852386:KJA852813 KSW852386:KSW852813 LCS852386:LCS852813 LMO852386:LMO852813 LWK852386:LWK852813 MGG852386:MGG852813 MQC852386:MQC852813 MZY852386:MZY852813 NJU852386:NJU852813 NTQ852386:NTQ852813 ODM852386:ODM852813 ONI852386:ONI852813 OXE852386:OXE852813 PHA852386:PHA852813 PQW852386:PQW852813 QAS852386:QAS852813 QKO852386:QKO852813 QUK852386:QUK852813 REG852386:REG852813 ROC852386:ROC852813 RXY852386:RXY852813 SHU852386:SHU852813 SRQ852386:SRQ852813 TBM852386:TBM852813 TLI852386:TLI852813 TVE852386:TVE852813 UFA852386:UFA852813 UOW852386:UOW852813 UYS852386:UYS852813 VIO852386:VIO852813 VSK852386:VSK852813 WCG852386:WCG852813 WMC852386:WMC852813 WVY852386:WVY852813 Q917922:Q918349 JM917922:JM918349 TI917922:TI918349 ADE917922:ADE918349 ANA917922:ANA918349 AWW917922:AWW918349 BGS917922:BGS918349 BQO917922:BQO918349 CAK917922:CAK918349 CKG917922:CKG918349 CUC917922:CUC918349 DDY917922:DDY918349 DNU917922:DNU918349 DXQ917922:DXQ918349 EHM917922:EHM918349 ERI917922:ERI918349 FBE917922:FBE918349 FLA917922:FLA918349 FUW917922:FUW918349 GES917922:GES918349 GOO917922:GOO918349 GYK917922:GYK918349 HIG917922:HIG918349 HSC917922:HSC918349 IBY917922:IBY918349 ILU917922:ILU918349 IVQ917922:IVQ918349 JFM917922:JFM918349 JPI917922:JPI918349 JZE917922:JZE918349 KJA917922:KJA918349 KSW917922:KSW918349 LCS917922:LCS918349 LMO917922:LMO918349 LWK917922:LWK918349 MGG917922:MGG918349 MQC917922:MQC918349 MZY917922:MZY918349 NJU917922:NJU918349 NTQ917922:NTQ918349 ODM917922:ODM918349 ONI917922:ONI918349 OXE917922:OXE918349 PHA917922:PHA918349 PQW917922:PQW918349 QAS917922:QAS918349 QKO917922:QKO918349 QUK917922:QUK918349 REG917922:REG918349 ROC917922:ROC918349 RXY917922:RXY918349 SHU917922:SHU918349 SRQ917922:SRQ918349 TBM917922:TBM918349 TLI917922:TLI918349 TVE917922:TVE918349 UFA917922:UFA918349 UOW917922:UOW918349 UYS917922:UYS918349 VIO917922:VIO918349 VSK917922:VSK918349 WCG917922:WCG918349 WMC917922:WMC918349 WVY917922:WVY918349 Q983458:Q983885 JM983458:JM983885 TI983458:TI983885 ADE983458:ADE983885 ANA983458:ANA983885 AWW983458:AWW983885 BGS983458:BGS983885 BQO983458:BQO983885 CAK983458:CAK983885 CKG983458:CKG983885 CUC983458:CUC983885 DDY983458:DDY983885 DNU983458:DNU983885 DXQ983458:DXQ983885 EHM983458:EHM983885 ERI983458:ERI983885 FBE983458:FBE983885 FLA983458:FLA983885 FUW983458:FUW983885 GES983458:GES983885 GOO983458:GOO983885 GYK983458:GYK983885 HIG983458:HIG983885 HSC983458:HSC983885 IBY983458:IBY983885 ILU983458:ILU983885 IVQ983458:IVQ983885 JFM983458:JFM983885 JPI983458:JPI983885 JZE983458:JZE983885 KJA983458:KJA983885 KSW983458:KSW983885 LCS983458:LCS983885 LMO983458:LMO983885 LWK983458:LWK983885 MGG983458:MGG983885 MQC983458:MQC983885 MZY983458:MZY983885 NJU983458:NJU983885 NTQ983458:NTQ983885 ODM983458:ODM983885 ONI983458:ONI983885 OXE983458:OXE983885 PHA983458:PHA983885 PQW983458:PQW983885 QAS983458:QAS983885 QKO983458:QKO983885 QUK983458:QUK983885 REG983458:REG983885 ROC983458:ROC983885 RXY983458:RXY983885 SHU983458:SHU983885 SRQ983458:SRQ983885 TBM983458:TBM983885 TLI983458:TLI983885 TVE983458:TVE983885 UFA983458:UFA983885 UOW983458:UOW983885 UYS983458:UYS983885 VIO983458:VIO983885 VSK983458:VSK983885 WCG983458:WCG983885 WMC983458:WMC983885 WVY983458:WVY983885 JM17:JM48 TI17:TI48 ADE17:ADE48 ANA17:ANA48 AWW17:AWW48 BGS17:BGS48 BQO17:BQO48 CAK17:CAK48 CKG17:CKG48 CUC17:CUC48 DDY17:DDY48 DNU17:DNU48 DXQ17:DXQ48 EHM17:EHM48 ERI17:ERI48 FBE17:FBE48 FLA17:FLA48 FUW17:FUW48 GES17:GES48 GOO17:GOO48 GYK17:GYK48 HIG17:HIG48 HSC17:HSC48 IBY17:IBY48 ILU17:ILU48 IVQ17:IVQ48 JFM17:JFM48 JPI17:JPI48 JZE17:JZE48 KJA17:KJA48 KSW17:KSW48 LCS17:LCS48 LMO17:LMO48 LWK17:LWK48 MGG17:MGG48 MQC17:MQC48 MZY17:MZY48 NJU17:NJU48 NTQ17:NTQ48 ODM17:ODM48 ONI17:ONI48 OXE17:OXE48 PHA17:PHA48 PQW17:PQW48 QAS17:QAS48 QKO17:QKO48 QUK17:QUK48 REG17:REG48 ROC17:ROC48 RXY17:RXY48 SHU17:SHU48 SRQ17:SRQ48 TBM17:TBM48 TLI17:TLI48 TVE17:TVE48 UFA17:UFA48 UOW17:UOW48 UYS17:UYS48 VIO17:VIO48 VSK17:VSK48 WCG17:WCG48 WMC17:WMC48 Q63909:Q63933 JM63909:JM63933 TI63909:TI63933 ADE63909:ADE63933 ANA63909:ANA63933 AWW63909:AWW63933 BGS63909:BGS63933 BQO63909:BQO63933 CAK63909:CAK63933 CKG63909:CKG63933 CUC63909:CUC63933 DDY63909:DDY63933 DNU63909:DNU63933 DXQ63909:DXQ63933 EHM63909:EHM63933 ERI63909:ERI63933 FBE63909:FBE63933 FLA63909:FLA63933 FUW63909:FUW63933 GES63909:GES63933 GOO63909:GOO63933 GYK63909:GYK63933 HIG63909:HIG63933 HSC63909:HSC63933 IBY63909:IBY63933 ILU63909:ILU63933 IVQ63909:IVQ63933 JFM63909:JFM63933 JPI63909:JPI63933 JZE63909:JZE63933 KJA63909:KJA63933 KSW63909:KSW63933 LCS63909:LCS63933 LMO63909:LMO63933 LWK63909:LWK63933 MGG63909:MGG63933 MQC63909:MQC63933 MZY63909:MZY63933 NJU63909:NJU63933 NTQ63909:NTQ63933 ODM63909:ODM63933 ONI63909:ONI63933 OXE63909:OXE63933 PHA63909:PHA63933 PQW63909:PQW63933 QAS63909:QAS63933 QKO63909:QKO63933 QUK63909:QUK63933 REG63909:REG63933 ROC63909:ROC63933 RXY63909:RXY63933 SHU63909:SHU63933 SRQ63909:SRQ63933 TBM63909:TBM63933 TLI63909:TLI63933 TVE63909:TVE63933 UFA63909:UFA63933 UOW63909:UOW63933 UYS63909:UYS63933 VIO63909:VIO63933 VSK63909:VSK63933 WCG63909:WCG63933 WMC63909:WMC63933 WVY63909:WVY63933 Q129445:Q129469 JM129445:JM129469 TI129445:TI129469 ADE129445:ADE129469 ANA129445:ANA129469 AWW129445:AWW129469 BGS129445:BGS129469 BQO129445:BQO129469 CAK129445:CAK129469 CKG129445:CKG129469 CUC129445:CUC129469 DDY129445:DDY129469 DNU129445:DNU129469 DXQ129445:DXQ129469 EHM129445:EHM129469 ERI129445:ERI129469 FBE129445:FBE129469 FLA129445:FLA129469 FUW129445:FUW129469 GES129445:GES129469 GOO129445:GOO129469 GYK129445:GYK129469 HIG129445:HIG129469 HSC129445:HSC129469 IBY129445:IBY129469 ILU129445:ILU129469 IVQ129445:IVQ129469 JFM129445:JFM129469 JPI129445:JPI129469 JZE129445:JZE129469 KJA129445:KJA129469 KSW129445:KSW129469 LCS129445:LCS129469 LMO129445:LMO129469 LWK129445:LWK129469 MGG129445:MGG129469 MQC129445:MQC129469 MZY129445:MZY129469 NJU129445:NJU129469 NTQ129445:NTQ129469 ODM129445:ODM129469 ONI129445:ONI129469 OXE129445:OXE129469 PHA129445:PHA129469 PQW129445:PQW129469 QAS129445:QAS129469 QKO129445:QKO129469 QUK129445:QUK129469 REG129445:REG129469 ROC129445:ROC129469 RXY129445:RXY129469 SHU129445:SHU129469 SRQ129445:SRQ129469 TBM129445:TBM129469 TLI129445:TLI129469 TVE129445:TVE129469 UFA129445:UFA129469 UOW129445:UOW129469 UYS129445:UYS129469 VIO129445:VIO129469 VSK129445:VSK129469 WCG129445:WCG129469 WMC129445:WMC129469 WVY129445:WVY129469 Q194981:Q195005 JM194981:JM195005 TI194981:TI195005 ADE194981:ADE195005 ANA194981:ANA195005 AWW194981:AWW195005 BGS194981:BGS195005 BQO194981:BQO195005 CAK194981:CAK195005 CKG194981:CKG195005 CUC194981:CUC195005 DDY194981:DDY195005 DNU194981:DNU195005 DXQ194981:DXQ195005 EHM194981:EHM195005 ERI194981:ERI195005 FBE194981:FBE195005 FLA194981:FLA195005 FUW194981:FUW195005 GES194981:GES195005 GOO194981:GOO195005 GYK194981:GYK195005 HIG194981:HIG195005 HSC194981:HSC195005 IBY194981:IBY195005 ILU194981:ILU195005 IVQ194981:IVQ195005 JFM194981:JFM195005 JPI194981:JPI195005 JZE194981:JZE195005 KJA194981:KJA195005 KSW194981:KSW195005 LCS194981:LCS195005 LMO194981:LMO195005 LWK194981:LWK195005 MGG194981:MGG195005 MQC194981:MQC195005 MZY194981:MZY195005 NJU194981:NJU195005 NTQ194981:NTQ195005 ODM194981:ODM195005 ONI194981:ONI195005 OXE194981:OXE195005 PHA194981:PHA195005 PQW194981:PQW195005 QAS194981:QAS195005 QKO194981:QKO195005 QUK194981:QUK195005 REG194981:REG195005 ROC194981:ROC195005 RXY194981:RXY195005 SHU194981:SHU195005 SRQ194981:SRQ195005 TBM194981:TBM195005 TLI194981:TLI195005 TVE194981:TVE195005 UFA194981:UFA195005 UOW194981:UOW195005 UYS194981:UYS195005 VIO194981:VIO195005 VSK194981:VSK195005 WCG194981:WCG195005 WMC194981:WMC195005 WVY194981:WVY195005 Q260517:Q260541 JM260517:JM260541 TI260517:TI260541 ADE260517:ADE260541 ANA260517:ANA260541 AWW260517:AWW260541 BGS260517:BGS260541 BQO260517:BQO260541 CAK260517:CAK260541 CKG260517:CKG260541 CUC260517:CUC260541 DDY260517:DDY260541 DNU260517:DNU260541 DXQ260517:DXQ260541 EHM260517:EHM260541 ERI260517:ERI260541 FBE260517:FBE260541 FLA260517:FLA260541 FUW260517:FUW260541 GES260517:GES260541 GOO260517:GOO260541 GYK260517:GYK260541 HIG260517:HIG260541 HSC260517:HSC260541 IBY260517:IBY260541 ILU260517:ILU260541 IVQ260517:IVQ260541 JFM260517:JFM260541 JPI260517:JPI260541 JZE260517:JZE260541 KJA260517:KJA260541 KSW260517:KSW260541 LCS260517:LCS260541 LMO260517:LMO260541 LWK260517:LWK260541 MGG260517:MGG260541 MQC260517:MQC260541 MZY260517:MZY260541 NJU260517:NJU260541 NTQ260517:NTQ260541 ODM260517:ODM260541 ONI260517:ONI260541 OXE260517:OXE260541 PHA260517:PHA260541 PQW260517:PQW260541 QAS260517:QAS260541 QKO260517:QKO260541 QUK260517:QUK260541 REG260517:REG260541 ROC260517:ROC260541 RXY260517:RXY260541 SHU260517:SHU260541 SRQ260517:SRQ260541 TBM260517:TBM260541 TLI260517:TLI260541 TVE260517:TVE260541 UFA260517:UFA260541 UOW260517:UOW260541 UYS260517:UYS260541 VIO260517:VIO260541 VSK260517:VSK260541 WCG260517:WCG260541 WMC260517:WMC260541 WVY260517:WVY260541 Q326053:Q326077 JM326053:JM326077 TI326053:TI326077 ADE326053:ADE326077 ANA326053:ANA326077 AWW326053:AWW326077 BGS326053:BGS326077 BQO326053:BQO326077 CAK326053:CAK326077 CKG326053:CKG326077 CUC326053:CUC326077 DDY326053:DDY326077 DNU326053:DNU326077 DXQ326053:DXQ326077 EHM326053:EHM326077 ERI326053:ERI326077 FBE326053:FBE326077 FLA326053:FLA326077 FUW326053:FUW326077 GES326053:GES326077 GOO326053:GOO326077 GYK326053:GYK326077 HIG326053:HIG326077 HSC326053:HSC326077 IBY326053:IBY326077 ILU326053:ILU326077 IVQ326053:IVQ326077 JFM326053:JFM326077 JPI326053:JPI326077 JZE326053:JZE326077 KJA326053:KJA326077 KSW326053:KSW326077 LCS326053:LCS326077 LMO326053:LMO326077 LWK326053:LWK326077 MGG326053:MGG326077 MQC326053:MQC326077 MZY326053:MZY326077 NJU326053:NJU326077 NTQ326053:NTQ326077 ODM326053:ODM326077 ONI326053:ONI326077 OXE326053:OXE326077 PHA326053:PHA326077 PQW326053:PQW326077 QAS326053:QAS326077 QKO326053:QKO326077 QUK326053:QUK326077 REG326053:REG326077 ROC326053:ROC326077 RXY326053:RXY326077 SHU326053:SHU326077 SRQ326053:SRQ326077 TBM326053:TBM326077 TLI326053:TLI326077 TVE326053:TVE326077 UFA326053:UFA326077 UOW326053:UOW326077 UYS326053:UYS326077 VIO326053:VIO326077 VSK326053:VSK326077 WCG326053:WCG326077 WMC326053:WMC326077 WVY326053:WVY326077 Q391589:Q391613 JM391589:JM391613 TI391589:TI391613 ADE391589:ADE391613 ANA391589:ANA391613 AWW391589:AWW391613 BGS391589:BGS391613 BQO391589:BQO391613 CAK391589:CAK391613 CKG391589:CKG391613 CUC391589:CUC391613 DDY391589:DDY391613 DNU391589:DNU391613 DXQ391589:DXQ391613 EHM391589:EHM391613 ERI391589:ERI391613 FBE391589:FBE391613 FLA391589:FLA391613 FUW391589:FUW391613 GES391589:GES391613 GOO391589:GOO391613 GYK391589:GYK391613 HIG391589:HIG391613 HSC391589:HSC391613 IBY391589:IBY391613 ILU391589:ILU391613 IVQ391589:IVQ391613 JFM391589:JFM391613 JPI391589:JPI391613 JZE391589:JZE391613 KJA391589:KJA391613 KSW391589:KSW391613 LCS391589:LCS391613 LMO391589:LMO391613 LWK391589:LWK391613 MGG391589:MGG391613 MQC391589:MQC391613 MZY391589:MZY391613 NJU391589:NJU391613 NTQ391589:NTQ391613 ODM391589:ODM391613 ONI391589:ONI391613 OXE391589:OXE391613 PHA391589:PHA391613 PQW391589:PQW391613 QAS391589:QAS391613 QKO391589:QKO391613 QUK391589:QUK391613 REG391589:REG391613 ROC391589:ROC391613 RXY391589:RXY391613 SHU391589:SHU391613 SRQ391589:SRQ391613 TBM391589:TBM391613 TLI391589:TLI391613 TVE391589:TVE391613 UFA391589:UFA391613 UOW391589:UOW391613 UYS391589:UYS391613 VIO391589:VIO391613 VSK391589:VSK391613 WCG391589:WCG391613 WMC391589:WMC391613 WVY391589:WVY391613 Q457125:Q457149 JM457125:JM457149 TI457125:TI457149 ADE457125:ADE457149 ANA457125:ANA457149 AWW457125:AWW457149 BGS457125:BGS457149 BQO457125:BQO457149 CAK457125:CAK457149 CKG457125:CKG457149 CUC457125:CUC457149 DDY457125:DDY457149 DNU457125:DNU457149 DXQ457125:DXQ457149 EHM457125:EHM457149 ERI457125:ERI457149 FBE457125:FBE457149 FLA457125:FLA457149 FUW457125:FUW457149 GES457125:GES457149 GOO457125:GOO457149 GYK457125:GYK457149 HIG457125:HIG457149 HSC457125:HSC457149 IBY457125:IBY457149 ILU457125:ILU457149 IVQ457125:IVQ457149 JFM457125:JFM457149 JPI457125:JPI457149 JZE457125:JZE457149 KJA457125:KJA457149 KSW457125:KSW457149 LCS457125:LCS457149 LMO457125:LMO457149 LWK457125:LWK457149 MGG457125:MGG457149 MQC457125:MQC457149 MZY457125:MZY457149 NJU457125:NJU457149 NTQ457125:NTQ457149 ODM457125:ODM457149 ONI457125:ONI457149 OXE457125:OXE457149 PHA457125:PHA457149 PQW457125:PQW457149 QAS457125:QAS457149 QKO457125:QKO457149 QUK457125:QUK457149 REG457125:REG457149 ROC457125:ROC457149 RXY457125:RXY457149 SHU457125:SHU457149 SRQ457125:SRQ457149 TBM457125:TBM457149 TLI457125:TLI457149 TVE457125:TVE457149 UFA457125:UFA457149 UOW457125:UOW457149 UYS457125:UYS457149 VIO457125:VIO457149 VSK457125:VSK457149 WCG457125:WCG457149 WMC457125:WMC457149 WVY457125:WVY457149 Q522661:Q522685 JM522661:JM522685 TI522661:TI522685 ADE522661:ADE522685 ANA522661:ANA522685 AWW522661:AWW522685 BGS522661:BGS522685 BQO522661:BQO522685 CAK522661:CAK522685 CKG522661:CKG522685 CUC522661:CUC522685 DDY522661:DDY522685 DNU522661:DNU522685 DXQ522661:DXQ522685 EHM522661:EHM522685 ERI522661:ERI522685 FBE522661:FBE522685 FLA522661:FLA522685 FUW522661:FUW522685 GES522661:GES522685 GOO522661:GOO522685 GYK522661:GYK522685 HIG522661:HIG522685 HSC522661:HSC522685 IBY522661:IBY522685 ILU522661:ILU522685 IVQ522661:IVQ522685 JFM522661:JFM522685 JPI522661:JPI522685 JZE522661:JZE522685 KJA522661:KJA522685 KSW522661:KSW522685 LCS522661:LCS522685 LMO522661:LMO522685 LWK522661:LWK522685 MGG522661:MGG522685 MQC522661:MQC522685 MZY522661:MZY522685 NJU522661:NJU522685 NTQ522661:NTQ522685 ODM522661:ODM522685 ONI522661:ONI522685 OXE522661:OXE522685 PHA522661:PHA522685 PQW522661:PQW522685 QAS522661:QAS522685 QKO522661:QKO522685 QUK522661:QUK522685 REG522661:REG522685 ROC522661:ROC522685 RXY522661:RXY522685 SHU522661:SHU522685 SRQ522661:SRQ522685 TBM522661:TBM522685 TLI522661:TLI522685 TVE522661:TVE522685 UFA522661:UFA522685 UOW522661:UOW522685 UYS522661:UYS522685 VIO522661:VIO522685 VSK522661:VSK522685 WCG522661:WCG522685 WMC522661:WMC522685 WVY522661:WVY522685 Q588197:Q588221 JM588197:JM588221 TI588197:TI588221 ADE588197:ADE588221 ANA588197:ANA588221 AWW588197:AWW588221 BGS588197:BGS588221 BQO588197:BQO588221 CAK588197:CAK588221 CKG588197:CKG588221 CUC588197:CUC588221 DDY588197:DDY588221 DNU588197:DNU588221 DXQ588197:DXQ588221 EHM588197:EHM588221 ERI588197:ERI588221 FBE588197:FBE588221 FLA588197:FLA588221 FUW588197:FUW588221 GES588197:GES588221 GOO588197:GOO588221 GYK588197:GYK588221 HIG588197:HIG588221 HSC588197:HSC588221 IBY588197:IBY588221 ILU588197:ILU588221 IVQ588197:IVQ588221 JFM588197:JFM588221 JPI588197:JPI588221 JZE588197:JZE588221 KJA588197:KJA588221 KSW588197:KSW588221 LCS588197:LCS588221 LMO588197:LMO588221 LWK588197:LWK588221 MGG588197:MGG588221 MQC588197:MQC588221 MZY588197:MZY588221 NJU588197:NJU588221 NTQ588197:NTQ588221 ODM588197:ODM588221 ONI588197:ONI588221 OXE588197:OXE588221 PHA588197:PHA588221 PQW588197:PQW588221 QAS588197:QAS588221 QKO588197:QKO588221 QUK588197:QUK588221 REG588197:REG588221 ROC588197:ROC588221 RXY588197:RXY588221 SHU588197:SHU588221 SRQ588197:SRQ588221 TBM588197:TBM588221 TLI588197:TLI588221 TVE588197:TVE588221 UFA588197:UFA588221 UOW588197:UOW588221 UYS588197:UYS588221 VIO588197:VIO588221 VSK588197:VSK588221 WCG588197:WCG588221 WMC588197:WMC588221 WVY588197:WVY588221 Q653733:Q653757 JM653733:JM653757 TI653733:TI653757 ADE653733:ADE653757 ANA653733:ANA653757 AWW653733:AWW653757 BGS653733:BGS653757 BQO653733:BQO653757 CAK653733:CAK653757 CKG653733:CKG653757 CUC653733:CUC653757 DDY653733:DDY653757 DNU653733:DNU653757 DXQ653733:DXQ653757 EHM653733:EHM653757 ERI653733:ERI653757 FBE653733:FBE653757 FLA653733:FLA653757 FUW653733:FUW653757 GES653733:GES653757 GOO653733:GOO653757 GYK653733:GYK653757 HIG653733:HIG653757 HSC653733:HSC653757 IBY653733:IBY653757 ILU653733:ILU653757 IVQ653733:IVQ653757 JFM653733:JFM653757 JPI653733:JPI653757 JZE653733:JZE653757 KJA653733:KJA653757 KSW653733:KSW653757 LCS653733:LCS653757 LMO653733:LMO653757 LWK653733:LWK653757 MGG653733:MGG653757 MQC653733:MQC653757 MZY653733:MZY653757 NJU653733:NJU653757 NTQ653733:NTQ653757 ODM653733:ODM653757 ONI653733:ONI653757 OXE653733:OXE653757 PHA653733:PHA653757 PQW653733:PQW653757 QAS653733:QAS653757 QKO653733:QKO653757 QUK653733:QUK653757 REG653733:REG653757 ROC653733:ROC653757 RXY653733:RXY653757 SHU653733:SHU653757 SRQ653733:SRQ653757 TBM653733:TBM653757 TLI653733:TLI653757 TVE653733:TVE653757 UFA653733:UFA653757 UOW653733:UOW653757 UYS653733:UYS653757 VIO653733:VIO653757 VSK653733:VSK653757 WCG653733:WCG653757 WMC653733:WMC653757 WVY653733:WVY653757 Q719269:Q719293 JM719269:JM719293 TI719269:TI719293 ADE719269:ADE719293 ANA719269:ANA719293 AWW719269:AWW719293 BGS719269:BGS719293 BQO719269:BQO719293 CAK719269:CAK719293 CKG719269:CKG719293 CUC719269:CUC719293 DDY719269:DDY719293 DNU719269:DNU719293 DXQ719269:DXQ719293 EHM719269:EHM719293 ERI719269:ERI719293 FBE719269:FBE719293 FLA719269:FLA719293 FUW719269:FUW719293 GES719269:GES719293 GOO719269:GOO719293 GYK719269:GYK719293 HIG719269:HIG719293 HSC719269:HSC719293 IBY719269:IBY719293 ILU719269:ILU719293 IVQ719269:IVQ719293 JFM719269:JFM719293 JPI719269:JPI719293 JZE719269:JZE719293 KJA719269:KJA719293 KSW719269:KSW719293 LCS719269:LCS719293 LMO719269:LMO719293 LWK719269:LWK719293 MGG719269:MGG719293 MQC719269:MQC719293 MZY719269:MZY719293 NJU719269:NJU719293 NTQ719269:NTQ719293 ODM719269:ODM719293 ONI719269:ONI719293 OXE719269:OXE719293 PHA719269:PHA719293 PQW719269:PQW719293 QAS719269:QAS719293 QKO719269:QKO719293 QUK719269:QUK719293 REG719269:REG719293 ROC719269:ROC719293 RXY719269:RXY719293 SHU719269:SHU719293 SRQ719269:SRQ719293 TBM719269:TBM719293 TLI719269:TLI719293 TVE719269:TVE719293 UFA719269:UFA719293 UOW719269:UOW719293 UYS719269:UYS719293 VIO719269:VIO719293 VSK719269:VSK719293 WCG719269:WCG719293 WMC719269:WMC719293 WVY719269:WVY719293 Q784805:Q784829 JM784805:JM784829 TI784805:TI784829 ADE784805:ADE784829 ANA784805:ANA784829 AWW784805:AWW784829 BGS784805:BGS784829 BQO784805:BQO784829 CAK784805:CAK784829 CKG784805:CKG784829 CUC784805:CUC784829 DDY784805:DDY784829 DNU784805:DNU784829 DXQ784805:DXQ784829 EHM784805:EHM784829 ERI784805:ERI784829 FBE784805:FBE784829 FLA784805:FLA784829 FUW784805:FUW784829 GES784805:GES784829 GOO784805:GOO784829 GYK784805:GYK784829 HIG784805:HIG784829 HSC784805:HSC784829 IBY784805:IBY784829 ILU784805:ILU784829 IVQ784805:IVQ784829 JFM784805:JFM784829 JPI784805:JPI784829 JZE784805:JZE784829 KJA784805:KJA784829 KSW784805:KSW784829 LCS784805:LCS784829 LMO784805:LMO784829 LWK784805:LWK784829 MGG784805:MGG784829 MQC784805:MQC784829 MZY784805:MZY784829 NJU784805:NJU784829 NTQ784805:NTQ784829 ODM784805:ODM784829 ONI784805:ONI784829 OXE784805:OXE784829 PHA784805:PHA784829 PQW784805:PQW784829 QAS784805:QAS784829 QKO784805:QKO784829 QUK784805:QUK784829 REG784805:REG784829 ROC784805:ROC784829 RXY784805:RXY784829 SHU784805:SHU784829 SRQ784805:SRQ784829 TBM784805:TBM784829 TLI784805:TLI784829 TVE784805:TVE784829 UFA784805:UFA784829 UOW784805:UOW784829 UYS784805:UYS784829 VIO784805:VIO784829 VSK784805:VSK784829 WCG784805:WCG784829 WMC784805:WMC784829 WVY784805:WVY784829 Q850341:Q850365 JM850341:JM850365 TI850341:TI850365 ADE850341:ADE850365 ANA850341:ANA850365 AWW850341:AWW850365 BGS850341:BGS850365 BQO850341:BQO850365 CAK850341:CAK850365 CKG850341:CKG850365 CUC850341:CUC850365 DDY850341:DDY850365 DNU850341:DNU850365 DXQ850341:DXQ850365 EHM850341:EHM850365 ERI850341:ERI850365 FBE850341:FBE850365 FLA850341:FLA850365 FUW850341:FUW850365 GES850341:GES850365 GOO850341:GOO850365 GYK850341:GYK850365 HIG850341:HIG850365 HSC850341:HSC850365 IBY850341:IBY850365 ILU850341:ILU850365 IVQ850341:IVQ850365 JFM850341:JFM850365 JPI850341:JPI850365 JZE850341:JZE850365 KJA850341:KJA850365 KSW850341:KSW850365 LCS850341:LCS850365 LMO850341:LMO850365 LWK850341:LWK850365 MGG850341:MGG850365 MQC850341:MQC850365 MZY850341:MZY850365 NJU850341:NJU850365 NTQ850341:NTQ850365 ODM850341:ODM850365 ONI850341:ONI850365 OXE850341:OXE850365 PHA850341:PHA850365 PQW850341:PQW850365 QAS850341:QAS850365 QKO850341:QKO850365 QUK850341:QUK850365 REG850341:REG850365 ROC850341:ROC850365 RXY850341:RXY850365 SHU850341:SHU850365 SRQ850341:SRQ850365 TBM850341:TBM850365 TLI850341:TLI850365 TVE850341:TVE850365 UFA850341:UFA850365 UOW850341:UOW850365 UYS850341:UYS850365 VIO850341:VIO850365 VSK850341:VSK850365 WCG850341:WCG850365 WMC850341:WMC850365 WVY850341:WVY850365 Q915877:Q915901 JM915877:JM915901 TI915877:TI915901 ADE915877:ADE915901 ANA915877:ANA915901 AWW915877:AWW915901 BGS915877:BGS915901 BQO915877:BQO915901 CAK915877:CAK915901 CKG915877:CKG915901 CUC915877:CUC915901 DDY915877:DDY915901 DNU915877:DNU915901 DXQ915877:DXQ915901 EHM915877:EHM915901 ERI915877:ERI915901 FBE915877:FBE915901 FLA915877:FLA915901 FUW915877:FUW915901 GES915877:GES915901 GOO915877:GOO915901 GYK915877:GYK915901 HIG915877:HIG915901 HSC915877:HSC915901 IBY915877:IBY915901 ILU915877:ILU915901 IVQ915877:IVQ915901 JFM915877:JFM915901 JPI915877:JPI915901 JZE915877:JZE915901 KJA915877:KJA915901 KSW915877:KSW915901 LCS915877:LCS915901 LMO915877:LMO915901 LWK915877:LWK915901 MGG915877:MGG915901 MQC915877:MQC915901 MZY915877:MZY915901 NJU915877:NJU915901 NTQ915877:NTQ915901 ODM915877:ODM915901 ONI915877:ONI915901 OXE915877:OXE915901 PHA915877:PHA915901 PQW915877:PQW915901 QAS915877:QAS915901 QKO915877:QKO915901 QUK915877:QUK915901 REG915877:REG915901 ROC915877:ROC915901 RXY915877:RXY915901 SHU915877:SHU915901 SRQ915877:SRQ915901 TBM915877:TBM915901 TLI915877:TLI915901 TVE915877:TVE915901 UFA915877:UFA915901 UOW915877:UOW915901 UYS915877:UYS915901 VIO915877:VIO915901 VSK915877:VSK915901 WCG915877:WCG915901 WMC915877:WMC915901 WVY915877:WVY915901 Q981413:Q981437 JM981413:JM981437 TI981413:TI981437 ADE981413:ADE981437 ANA981413:ANA981437 AWW981413:AWW981437 BGS981413:BGS981437 BQO981413:BQO981437 CAK981413:CAK981437 CKG981413:CKG981437 CUC981413:CUC981437 DDY981413:DDY981437 DNU981413:DNU981437 DXQ981413:DXQ981437 EHM981413:EHM981437 ERI981413:ERI981437 FBE981413:FBE981437 FLA981413:FLA981437 FUW981413:FUW981437 GES981413:GES981437 GOO981413:GOO981437 GYK981413:GYK981437 HIG981413:HIG981437 HSC981413:HSC981437 IBY981413:IBY981437 ILU981413:ILU981437 IVQ981413:IVQ981437 JFM981413:JFM981437 JPI981413:JPI981437 JZE981413:JZE981437 KJA981413:KJA981437 KSW981413:KSW981437 LCS981413:LCS981437 LMO981413:LMO981437 LWK981413:LWK981437 MGG981413:MGG981437 MQC981413:MQC981437 MZY981413:MZY981437 NJU981413:NJU981437 NTQ981413:NTQ981437 ODM981413:ODM981437 ONI981413:ONI981437 OXE981413:OXE981437 PHA981413:PHA981437 PQW981413:PQW981437 QAS981413:QAS981437 QKO981413:QKO981437 QUK981413:QUK981437 REG981413:REG981437 ROC981413:ROC981437 RXY981413:RXY981437 SHU981413:SHU981437 SRQ981413:SRQ981437 TBM981413:TBM981437 TLI981413:TLI981437 TVE981413:TVE981437 UFA981413:UFA981437 UOW981413:UOW981437 UYS981413:UYS981437 VIO981413:VIO981437 VSK981413:VSK981437 WCG981413:WCG981437 WMC981413:WMC981437 WVY981413:WVY981437 ADE918351:ADE921770 Q63487:Q63523 JM63487:JM63523 TI63487:TI63523 ADE63487:ADE63523 ANA63487:ANA63523 AWW63487:AWW63523 BGS63487:BGS63523 BQO63487:BQO63523 CAK63487:CAK63523 CKG63487:CKG63523 CUC63487:CUC63523 DDY63487:DDY63523 DNU63487:DNU63523 DXQ63487:DXQ63523 EHM63487:EHM63523 ERI63487:ERI63523 FBE63487:FBE63523 FLA63487:FLA63523 FUW63487:FUW63523 GES63487:GES63523 GOO63487:GOO63523 GYK63487:GYK63523 HIG63487:HIG63523 HSC63487:HSC63523 IBY63487:IBY63523 ILU63487:ILU63523 IVQ63487:IVQ63523 JFM63487:JFM63523 JPI63487:JPI63523 JZE63487:JZE63523 KJA63487:KJA63523 KSW63487:KSW63523 LCS63487:LCS63523 LMO63487:LMO63523 LWK63487:LWK63523 MGG63487:MGG63523 MQC63487:MQC63523 MZY63487:MZY63523 NJU63487:NJU63523 NTQ63487:NTQ63523 ODM63487:ODM63523 ONI63487:ONI63523 OXE63487:OXE63523 PHA63487:PHA63523 PQW63487:PQW63523 QAS63487:QAS63523 QKO63487:QKO63523 QUK63487:QUK63523 REG63487:REG63523 ROC63487:ROC63523 RXY63487:RXY63523 SHU63487:SHU63523 SRQ63487:SRQ63523 TBM63487:TBM63523 TLI63487:TLI63523 TVE63487:TVE63523 UFA63487:UFA63523 UOW63487:UOW63523 UYS63487:UYS63523 VIO63487:VIO63523 VSK63487:VSK63523 WCG63487:WCG63523 WMC63487:WMC63523 WVY63487:WVY63523 Q129023:Q129059 JM129023:JM129059 TI129023:TI129059 ADE129023:ADE129059 ANA129023:ANA129059 AWW129023:AWW129059 BGS129023:BGS129059 BQO129023:BQO129059 CAK129023:CAK129059 CKG129023:CKG129059 CUC129023:CUC129059 DDY129023:DDY129059 DNU129023:DNU129059 DXQ129023:DXQ129059 EHM129023:EHM129059 ERI129023:ERI129059 FBE129023:FBE129059 FLA129023:FLA129059 FUW129023:FUW129059 GES129023:GES129059 GOO129023:GOO129059 GYK129023:GYK129059 HIG129023:HIG129059 HSC129023:HSC129059 IBY129023:IBY129059 ILU129023:ILU129059 IVQ129023:IVQ129059 JFM129023:JFM129059 JPI129023:JPI129059 JZE129023:JZE129059 KJA129023:KJA129059 KSW129023:KSW129059 LCS129023:LCS129059 LMO129023:LMO129059 LWK129023:LWK129059 MGG129023:MGG129059 MQC129023:MQC129059 MZY129023:MZY129059 NJU129023:NJU129059 NTQ129023:NTQ129059 ODM129023:ODM129059 ONI129023:ONI129059 OXE129023:OXE129059 PHA129023:PHA129059 PQW129023:PQW129059 QAS129023:QAS129059 QKO129023:QKO129059 QUK129023:QUK129059 REG129023:REG129059 ROC129023:ROC129059 RXY129023:RXY129059 SHU129023:SHU129059 SRQ129023:SRQ129059 TBM129023:TBM129059 TLI129023:TLI129059 TVE129023:TVE129059 UFA129023:UFA129059 UOW129023:UOW129059 UYS129023:UYS129059 VIO129023:VIO129059 VSK129023:VSK129059 WCG129023:WCG129059 WMC129023:WMC129059 WVY129023:WVY129059 Q194559:Q194595 JM194559:JM194595 TI194559:TI194595 ADE194559:ADE194595 ANA194559:ANA194595 AWW194559:AWW194595 BGS194559:BGS194595 BQO194559:BQO194595 CAK194559:CAK194595 CKG194559:CKG194595 CUC194559:CUC194595 DDY194559:DDY194595 DNU194559:DNU194595 DXQ194559:DXQ194595 EHM194559:EHM194595 ERI194559:ERI194595 FBE194559:FBE194595 FLA194559:FLA194595 FUW194559:FUW194595 GES194559:GES194595 GOO194559:GOO194595 GYK194559:GYK194595 HIG194559:HIG194595 HSC194559:HSC194595 IBY194559:IBY194595 ILU194559:ILU194595 IVQ194559:IVQ194595 JFM194559:JFM194595 JPI194559:JPI194595 JZE194559:JZE194595 KJA194559:KJA194595 KSW194559:KSW194595 LCS194559:LCS194595 LMO194559:LMO194595 LWK194559:LWK194595 MGG194559:MGG194595 MQC194559:MQC194595 MZY194559:MZY194595 NJU194559:NJU194595 NTQ194559:NTQ194595 ODM194559:ODM194595 ONI194559:ONI194595 OXE194559:OXE194595 PHA194559:PHA194595 PQW194559:PQW194595 QAS194559:QAS194595 QKO194559:QKO194595 QUK194559:QUK194595 REG194559:REG194595 ROC194559:ROC194595 RXY194559:RXY194595 SHU194559:SHU194595 SRQ194559:SRQ194595 TBM194559:TBM194595 TLI194559:TLI194595 TVE194559:TVE194595 UFA194559:UFA194595 UOW194559:UOW194595 UYS194559:UYS194595 VIO194559:VIO194595 VSK194559:VSK194595 WCG194559:WCG194595 WMC194559:WMC194595 WVY194559:WVY194595 Q260095:Q260131 JM260095:JM260131 TI260095:TI260131 ADE260095:ADE260131 ANA260095:ANA260131 AWW260095:AWW260131 BGS260095:BGS260131 BQO260095:BQO260131 CAK260095:CAK260131 CKG260095:CKG260131 CUC260095:CUC260131 DDY260095:DDY260131 DNU260095:DNU260131 DXQ260095:DXQ260131 EHM260095:EHM260131 ERI260095:ERI260131 FBE260095:FBE260131 FLA260095:FLA260131 FUW260095:FUW260131 GES260095:GES260131 GOO260095:GOO260131 GYK260095:GYK260131 HIG260095:HIG260131 HSC260095:HSC260131 IBY260095:IBY260131 ILU260095:ILU260131 IVQ260095:IVQ260131 JFM260095:JFM260131 JPI260095:JPI260131 JZE260095:JZE260131 KJA260095:KJA260131 KSW260095:KSW260131 LCS260095:LCS260131 LMO260095:LMO260131 LWK260095:LWK260131 MGG260095:MGG260131 MQC260095:MQC260131 MZY260095:MZY260131 NJU260095:NJU260131 NTQ260095:NTQ260131 ODM260095:ODM260131 ONI260095:ONI260131 OXE260095:OXE260131 PHA260095:PHA260131 PQW260095:PQW260131 QAS260095:QAS260131 QKO260095:QKO260131 QUK260095:QUK260131 REG260095:REG260131 ROC260095:ROC260131 RXY260095:RXY260131 SHU260095:SHU260131 SRQ260095:SRQ260131 TBM260095:TBM260131 TLI260095:TLI260131 TVE260095:TVE260131 UFA260095:UFA260131 UOW260095:UOW260131 UYS260095:UYS260131 VIO260095:VIO260131 VSK260095:VSK260131 WCG260095:WCG260131 WMC260095:WMC260131 WVY260095:WVY260131 Q325631:Q325667 JM325631:JM325667 TI325631:TI325667 ADE325631:ADE325667 ANA325631:ANA325667 AWW325631:AWW325667 BGS325631:BGS325667 BQO325631:BQO325667 CAK325631:CAK325667 CKG325631:CKG325667 CUC325631:CUC325667 DDY325631:DDY325667 DNU325631:DNU325667 DXQ325631:DXQ325667 EHM325631:EHM325667 ERI325631:ERI325667 FBE325631:FBE325667 FLA325631:FLA325667 FUW325631:FUW325667 GES325631:GES325667 GOO325631:GOO325667 GYK325631:GYK325667 HIG325631:HIG325667 HSC325631:HSC325667 IBY325631:IBY325667 ILU325631:ILU325667 IVQ325631:IVQ325667 JFM325631:JFM325667 JPI325631:JPI325667 JZE325631:JZE325667 KJA325631:KJA325667 KSW325631:KSW325667 LCS325631:LCS325667 LMO325631:LMO325667 LWK325631:LWK325667 MGG325631:MGG325667 MQC325631:MQC325667 MZY325631:MZY325667 NJU325631:NJU325667 NTQ325631:NTQ325667 ODM325631:ODM325667 ONI325631:ONI325667 OXE325631:OXE325667 PHA325631:PHA325667 PQW325631:PQW325667 QAS325631:QAS325667 QKO325631:QKO325667 QUK325631:QUK325667 REG325631:REG325667 ROC325631:ROC325667 RXY325631:RXY325667 SHU325631:SHU325667 SRQ325631:SRQ325667 TBM325631:TBM325667 TLI325631:TLI325667 TVE325631:TVE325667 UFA325631:UFA325667 UOW325631:UOW325667 UYS325631:UYS325667 VIO325631:VIO325667 VSK325631:VSK325667 WCG325631:WCG325667 WMC325631:WMC325667 WVY325631:WVY325667 Q391167:Q391203 JM391167:JM391203 TI391167:TI391203 ADE391167:ADE391203 ANA391167:ANA391203 AWW391167:AWW391203 BGS391167:BGS391203 BQO391167:BQO391203 CAK391167:CAK391203 CKG391167:CKG391203 CUC391167:CUC391203 DDY391167:DDY391203 DNU391167:DNU391203 DXQ391167:DXQ391203 EHM391167:EHM391203 ERI391167:ERI391203 FBE391167:FBE391203 FLA391167:FLA391203 FUW391167:FUW391203 GES391167:GES391203 GOO391167:GOO391203 GYK391167:GYK391203 HIG391167:HIG391203 HSC391167:HSC391203 IBY391167:IBY391203 ILU391167:ILU391203 IVQ391167:IVQ391203 JFM391167:JFM391203 JPI391167:JPI391203 JZE391167:JZE391203 KJA391167:KJA391203 KSW391167:KSW391203 LCS391167:LCS391203 LMO391167:LMO391203 LWK391167:LWK391203 MGG391167:MGG391203 MQC391167:MQC391203 MZY391167:MZY391203 NJU391167:NJU391203 NTQ391167:NTQ391203 ODM391167:ODM391203 ONI391167:ONI391203 OXE391167:OXE391203 PHA391167:PHA391203 PQW391167:PQW391203 QAS391167:QAS391203 QKO391167:QKO391203 QUK391167:QUK391203 REG391167:REG391203 ROC391167:ROC391203 RXY391167:RXY391203 SHU391167:SHU391203 SRQ391167:SRQ391203 TBM391167:TBM391203 TLI391167:TLI391203 TVE391167:TVE391203 UFA391167:UFA391203 UOW391167:UOW391203 UYS391167:UYS391203 VIO391167:VIO391203 VSK391167:VSK391203 WCG391167:WCG391203 WMC391167:WMC391203 WVY391167:WVY391203 Q456703:Q456739 JM456703:JM456739 TI456703:TI456739 ADE456703:ADE456739 ANA456703:ANA456739 AWW456703:AWW456739 BGS456703:BGS456739 BQO456703:BQO456739 CAK456703:CAK456739 CKG456703:CKG456739 CUC456703:CUC456739 DDY456703:DDY456739 DNU456703:DNU456739 DXQ456703:DXQ456739 EHM456703:EHM456739 ERI456703:ERI456739 FBE456703:FBE456739 FLA456703:FLA456739 FUW456703:FUW456739 GES456703:GES456739 GOO456703:GOO456739 GYK456703:GYK456739 HIG456703:HIG456739 HSC456703:HSC456739 IBY456703:IBY456739 ILU456703:ILU456739 IVQ456703:IVQ456739 JFM456703:JFM456739 JPI456703:JPI456739 JZE456703:JZE456739 KJA456703:KJA456739 KSW456703:KSW456739 LCS456703:LCS456739 LMO456703:LMO456739 LWK456703:LWK456739 MGG456703:MGG456739 MQC456703:MQC456739 MZY456703:MZY456739 NJU456703:NJU456739 NTQ456703:NTQ456739 ODM456703:ODM456739 ONI456703:ONI456739 OXE456703:OXE456739 PHA456703:PHA456739 PQW456703:PQW456739 QAS456703:QAS456739 QKO456703:QKO456739 QUK456703:QUK456739 REG456703:REG456739 ROC456703:ROC456739 RXY456703:RXY456739 SHU456703:SHU456739 SRQ456703:SRQ456739 TBM456703:TBM456739 TLI456703:TLI456739 TVE456703:TVE456739 UFA456703:UFA456739 UOW456703:UOW456739 UYS456703:UYS456739 VIO456703:VIO456739 VSK456703:VSK456739 WCG456703:WCG456739 WMC456703:WMC456739 WVY456703:WVY456739 Q522239:Q522275 JM522239:JM522275 TI522239:TI522275 ADE522239:ADE522275 ANA522239:ANA522275 AWW522239:AWW522275 BGS522239:BGS522275 BQO522239:BQO522275 CAK522239:CAK522275 CKG522239:CKG522275 CUC522239:CUC522275 DDY522239:DDY522275 DNU522239:DNU522275 DXQ522239:DXQ522275 EHM522239:EHM522275 ERI522239:ERI522275 FBE522239:FBE522275 FLA522239:FLA522275 FUW522239:FUW522275 GES522239:GES522275 GOO522239:GOO522275 GYK522239:GYK522275 HIG522239:HIG522275 HSC522239:HSC522275 IBY522239:IBY522275 ILU522239:ILU522275 IVQ522239:IVQ522275 JFM522239:JFM522275 JPI522239:JPI522275 JZE522239:JZE522275 KJA522239:KJA522275 KSW522239:KSW522275 LCS522239:LCS522275 LMO522239:LMO522275 LWK522239:LWK522275 MGG522239:MGG522275 MQC522239:MQC522275 MZY522239:MZY522275 NJU522239:NJU522275 NTQ522239:NTQ522275 ODM522239:ODM522275 ONI522239:ONI522275 OXE522239:OXE522275 PHA522239:PHA522275 PQW522239:PQW522275 QAS522239:QAS522275 QKO522239:QKO522275 QUK522239:QUK522275 REG522239:REG522275 ROC522239:ROC522275 RXY522239:RXY522275 SHU522239:SHU522275 SRQ522239:SRQ522275 TBM522239:TBM522275 TLI522239:TLI522275 TVE522239:TVE522275 UFA522239:UFA522275 UOW522239:UOW522275 UYS522239:UYS522275 VIO522239:VIO522275 VSK522239:VSK522275 WCG522239:WCG522275 WMC522239:WMC522275 WVY522239:WVY522275 Q587775:Q587811 JM587775:JM587811 TI587775:TI587811 ADE587775:ADE587811 ANA587775:ANA587811 AWW587775:AWW587811 BGS587775:BGS587811 BQO587775:BQO587811 CAK587775:CAK587811 CKG587775:CKG587811 CUC587775:CUC587811 DDY587775:DDY587811 DNU587775:DNU587811 DXQ587775:DXQ587811 EHM587775:EHM587811 ERI587775:ERI587811 FBE587775:FBE587811 FLA587775:FLA587811 FUW587775:FUW587811 GES587775:GES587811 GOO587775:GOO587811 GYK587775:GYK587811 HIG587775:HIG587811 HSC587775:HSC587811 IBY587775:IBY587811 ILU587775:ILU587811 IVQ587775:IVQ587811 JFM587775:JFM587811 JPI587775:JPI587811 JZE587775:JZE587811 KJA587775:KJA587811 KSW587775:KSW587811 LCS587775:LCS587811 LMO587775:LMO587811 LWK587775:LWK587811 MGG587775:MGG587811 MQC587775:MQC587811 MZY587775:MZY587811 NJU587775:NJU587811 NTQ587775:NTQ587811 ODM587775:ODM587811 ONI587775:ONI587811 OXE587775:OXE587811 PHA587775:PHA587811 PQW587775:PQW587811 QAS587775:QAS587811 QKO587775:QKO587811 QUK587775:QUK587811 REG587775:REG587811 ROC587775:ROC587811 RXY587775:RXY587811 SHU587775:SHU587811 SRQ587775:SRQ587811 TBM587775:TBM587811 TLI587775:TLI587811 TVE587775:TVE587811 UFA587775:UFA587811 UOW587775:UOW587811 UYS587775:UYS587811 VIO587775:VIO587811 VSK587775:VSK587811 WCG587775:WCG587811 WMC587775:WMC587811 WVY587775:WVY587811 Q653311:Q653347 JM653311:JM653347 TI653311:TI653347 ADE653311:ADE653347 ANA653311:ANA653347 AWW653311:AWW653347 BGS653311:BGS653347 BQO653311:BQO653347 CAK653311:CAK653347 CKG653311:CKG653347 CUC653311:CUC653347 DDY653311:DDY653347 DNU653311:DNU653347 DXQ653311:DXQ653347 EHM653311:EHM653347 ERI653311:ERI653347 FBE653311:FBE653347 FLA653311:FLA653347 FUW653311:FUW653347 GES653311:GES653347 GOO653311:GOO653347 GYK653311:GYK653347 HIG653311:HIG653347 HSC653311:HSC653347 IBY653311:IBY653347 ILU653311:ILU653347 IVQ653311:IVQ653347 JFM653311:JFM653347 JPI653311:JPI653347 JZE653311:JZE653347 KJA653311:KJA653347 KSW653311:KSW653347 LCS653311:LCS653347 LMO653311:LMO653347 LWK653311:LWK653347 MGG653311:MGG653347 MQC653311:MQC653347 MZY653311:MZY653347 NJU653311:NJU653347 NTQ653311:NTQ653347 ODM653311:ODM653347 ONI653311:ONI653347 OXE653311:OXE653347 PHA653311:PHA653347 PQW653311:PQW653347 QAS653311:QAS653347 QKO653311:QKO653347 QUK653311:QUK653347 REG653311:REG653347 ROC653311:ROC653347 RXY653311:RXY653347 SHU653311:SHU653347 SRQ653311:SRQ653347 TBM653311:TBM653347 TLI653311:TLI653347 TVE653311:TVE653347 UFA653311:UFA653347 UOW653311:UOW653347 UYS653311:UYS653347 VIO653311:VIO653347 VSK653311:VSK653347 WCG653311:WCG653347 WMC653311:WMC653347 WVY653311:WVY653347 Q718847:Q718883 JM718847:JM718883 TI718847:TI718883 ADE718847:ADE718883 ANA718847:ANA718883 AWW718847:AWW718883 BGS718847:BGS718883 BQO718847:BQO718883 CAK718847:CAK718883 CKG718847:CKG718883 CUC718847:CUC718883 DDY718847:DDY718883 DNU718847:DNU718883 DXQ718847:DXQ718883 EHM718847:EHM718883 ERI718847:ERI718883 FBE718847:FBE718883 FLA718847:FLA718883 FUW718847:FUW718883 GES718847:GES718883 GOO718847:GOO718883 GYK718847:GYK718883 HIG718847:HIG718883 HSC718847:HSC718883 IBY718847:IBY718883 ILU718847:ILU718883 IVQ718847:IVQ718883 JFM718847:JFM718883 JPI718847:JPI718883 JZE718847:JZE718883 KJA718847:KJA718883 KSW718847:KSW718883 LCS718847:LCS718883 LMO718847:LMO718883 LWK718847:LWK718883 MGG718847:MGG718883 MQC718847:MQC718883 MZY718847:MZY718883 NJU718847:NJU718883 NTQ718847:NTQ718883 ODM718847:ODM718883 ONI718847:ONI718883 OXE718847:OXE718883 PHA718847:PHA718883 PQW718847:PQW718883 QAS718847:QAS718883 QKO718847:QKO718883 QUK718847:QUK718883 REG718847:REG718883 ROC718847:ROC718883 RXY718847:RXY718883 SHU718847:SHU718883 SRQ718847:SRQ718883 TBM718847:TBM718883 TLI718847:TLI718883 TVE718847:TVE718883 UFA718847:UFA718883 UOW718847:UOW718883 UYS718847:UYS718883 VIO718847:VIO718883 VSK718847:VSK718883 WCG718847:WCG718883 WMC718847:WMC718883 WVY718847:WVY718883 Q784383:Q784419 JM784383:JM784419 TI784383:TI784419 ADE784383:ADE784419 ANA784383:ANA784419 AWW784383:AWW784419 BGS784383:BGS784419 BQO784383:BQO784419 CAK784383:CAK784419 CKG784383:CKG784419 CUC784383:CUC784419 DDY784383:DDY784419 DNU784383:DNU784419 DXQ784383:DXQ784419 EHM784383:EHM784419 ERI784383:ERI784419 FBE784383:FBE784419 FLA784383:FLA784419 FUW784383:FUW784419 GES784383:GES784419 GOO784383:GOO784419 GYK784383:GYK784419 HIG784383:HIG784419 HSC784383:HSC784419 IBY784383:IBY784419 ILU784383:ILU784419 IVQ784383:IVQ784419 JFM784383:JFM784419 JPI784383:JPI784419 JZE784383:JZE784419 KJA784383:KJA784419 KSW784383:KSW784419 LCS784383:LCS784419 LMO784383:LMO784419 LWK784383:LWK784419 MGG784383:MGG784419 MQC784383:MQC784419 MZY784383:MZY784419 NJU784383:NJU784419 NTQ784383:NTQ784419 ODM784383:ODM784419 ONI784383:ONI784419 OXE784383:OXE784419 PHA784383:PHA784419 PQW784383:PQW784419 QAS784383:QAS784419 QKO784383:QKO784419 QUK784383:QUK784419 REG784383:REG784419 ROC784383:ROC784419 RXY784383:RXY784419 SHU784383:SHU784419 SRQ784383:SRQ784419 TBM784383:TBM784419 TLI784383:TLI784419 TVE784383:TVE784419 UFA784383:UFA784419 UOW784383:UOW784419 UYS784383:UYS784419 VIO784383:VIO784419 VSK784383:VSK784419 WCG784383:WCG784419 WMC784383:WMC784419 WVY784383:WVY784419 Q849919:Q849955 JM849919:JM849955 TI849919:TI849955 ADE849919:ADE849955 ANA849919:ANA849955 AWW849919:AWW849955 BGS849919:BGS849955 BQO849919:BQO849955 CAK849919:CAK849955 CKG849919:CKG849955 CUC849919:CUC849955 DDY849919:DDY849955 DNU849919:DNU849955 DXQ849919:DXQ849955 EHM849919:EHM849955 ERI849919:ERI849955 FBE849919:FBE849955 FLA849919:FLA849955 FUW849919:FUW849955 GES849919:GES849955 GOO849919:GOO849955 GYK849919:GYK849955 HIG849919:HIG849955 HSC849919:HSC849955 IBY849919:IBY849955 ILU849919:ILU849955 IVQ849919:IVQ849955 JFM849919:JFM849955 JPI849919:JPI849955 JZE849919:JZE849955 KJA849919:KJA849955 KSW849919:KSW849955 LCS849919:LCS849955 LMO849919:LMO849955 LWK849919:LWK849955 MGG849919:MGG849955 MQC849919:MQC849955 MZY849919:MZY849955 NJU849919:NJU849955 NTQ849919:NTQ849955 ODM849919:ODM849955 ONI849919:ONI849955 OXE849919:OXE849955 PHA849919:PHA849955 PQW849919:PQW849955 QAS849919:QAS849955 QKO849919:QKO849955 QUK849919:QUK849955 REG849919:REG849955 ROC849919:ROC849955 RXY849919:RXY849955 SHU849919:SHU849955 SRQ849919:SRQ849955 TBM849919:TBM849955 TLI849919:TLI849955 TVE849919:TVE849955 UFA849919:UFA849955 UOW849919:UOW849955 UYS849919:UYS849955 VIO849919:VIO849955 VSK849919:VSK849955 WCG849919:WCG849955 WMC849919:WMC849955 WVY849919:WVY849955 Q915455:Q915491 JM915455:JM915491 TI915455:TI915491 ADE915455:ADE915491 ANA915455:ANA915491 AWW915455:AWW915491 BGS915455:BGS915491 BQO915455:BQO915491 CAK915455:CAK915491 CKG915455:CKG915491 CUC915455:CUC915491 DDY915455:DDY915491 DNU915455:DNU915491 DXQ915455:DXQ915491 EHM915455:EHM915491 ERI915455:ERI915491 FBE915455:FBE915491 FLA915455:FLA915491 FUW915455:FUW915491 GES915455:GES915491 GOO915455:GOO915491 GYK915455:GYK915491 HIG915455:HIG915491 HSC915455:HSC915491 IBY915455:IBY915491 ILU915455:ILU915491 IVQ915455:IVQ915491 JFM915455:JFM915491 JPI915455:JPI915491 JZE915455:JZE915491 KJA915455:KJA915491 KSW915455:KSW915491 LCS915455:LCS915491 LMO915455:LMO915491 LWK915455:LWK915491 MGG915455:MGG915491 MQC915455:MQC915491 MZY915455:MZY915491 NJU915455:NJU915491 NTQ915455:NTQ915491 ODM915455:ODM915491 ONI915455:ONI915491 OXE915455:OXE915491 PHA915455:PHA915491 PQW915455:PQW915491 QAS915455:QAS915491 QKO915455:QKO915491 QUK915455:QUK915491 REG915455:REG915491 ROC915455:ROC915491 RXY915455:RXY915491 SHU915455:SHU915491 SRQ915455:SRQ915491 TBM915455:TBM915491 TLI915455:TLI915491 TVE915455:TVE915491 UFA915455:UFA915491 UOW915455:UOW915491 UYS915455:UYS915491 VIO915455:VIO915491 VSK915455:VSK915491 WCG915455:WCG915491 WMC915455:WMC915491 WVY915455:WVY915491 Q980991:Q981027 JM980991:JM981027 TI980991:TI981027 ADE980991:ADE981027 ANA980991:ANA981027 AWW980991:AWW981027 BGS980991:BGS981027 BQO980991:BQO981027 CAK980991:CAK981027 CKG980991:CKG981027 CUC980991:CUC981027 DDY980991:DDY981027 DNU980991:DNU981027 DXQ980991:DXQ981027 EHM980991:EHM981027 ERI980991:ERI981027 FBE980991:FBE981027 FLA980991:FLA981027 FUW980991:FUW981027 GES980991:GES981027 GOO980991:GOO981027 GYK980991:GYK981027 HIG980991:HIG981027 HSC980991:HSC981027 IBY980991:IBY981027 ILU980991:ILU981027 IVQ980991:IVQ981027 JFM980991:JFM981027 JPI980991:JPI981027 JZE980991:JZE981027 KJA980991:KJA981027 KSW980991:KSW981027 LCS980991:LCS981027 LMO980991:LMO981027 LWK980991:LWK981027 MGG980991:MGG981027 MQC980991:MQC981027 MZY980991:MZY981027 NJU980991:NJU981027 NTQ980991:NTQ981027 ODM980991:ODM981027 ONI980991:ONI981027 OXE980991:OXE981027 PHA980991:PHA981027 PQW980991:PQW981027 QAS980991:QAS981027 QKO980991:QKO981027 QUK980991:QUK981027 REG980991:REG981027 ROC980991:ROC981027 RXY980991:RXY981027 SHU980991:SHU981027 SRQ980991:SRQ981027 TBM980991:TBM981027 TLI980991:TLI981027 TVE980991:TVE981027 UFA980991:UFA981027 UOW980991:UOW981027 UYS980991:UYS981027 VIO980991:VIO981027 VSK980991:VSK981027 WCG980991:WCG981027 WMC980991:WMC981027 WVY980991:WVY981027 Q63936:Q64023 JM63936:JM64023 TI63936:TI64023 ADE63936:ADE64023 ANA63936:ANA64023 AWW63936:AWW64023 BGS63936:BGS64023 BQO63936:BQO64023 CAK63936:CAK64023 CKG63936:CKG64023 CUC63936:CUC64023 DDY63936:DDY64023 DNU63936:DNU64023 DXQ63936:DXQ64023 EHM63936:EHM64023 ERI63936:ERI64023 FBE63936:FBE64023 FLA63936:FLA64023 FUW63936:FUW64023 GES63936:GES64023 GOO63936:GOO64023 GYK63936:GYK64023 HIG63936:HIG64023 HSC63936:HSC64023 IBY63936:IBY64023 ILU63936:ILU64023 IVQ63936:IVQ64023 JFM63936:JFM64023 JPI63936:JPI64023 JZE63936:JZE64023 KJA63936:KJA64023 KSW63936:KSW64023 LCS63936:LCS64023 LMO63936:LMO64023 LWK63936:LWK64023 MGG63936:MGG64023 MQC63936:MQC64023 MZY63936:MZY64023 NJU63936:NJU64023 NTQ63936:NTQ64023 ODM63936:ODM64023 ONI63936:ONI64023 OXE63936:OXE64023 PHA63936:PHA64023 PQW63936:PQW64023 QAS63936:QAS64023 QKO63936:QKO64023 QUK63936:QUK64023 REG63936:REG64023 ROC63936:ROC64023 RXY63936:RXY64023 SHU63936:SHU64023 SRQ63936:SRQ64023 TBM63936:TBM64023 TLI63936:TLI64023 TVE63936:TVE64023 UFA63936:UFA64023 UOW63936:UOW64023 UYS63936:UYS64023 VIO63936:VIO64023 VSK63936:VSK64023 WCG63936:WCG64023 WMC63936:WMC64023 WVY63936:WVY64023 Q129472:Q129559 JM129472:JM129559 TI129472:TI129559 ADE129472:ADE129559 ANA129472:ANA129559 AWW129472:AWW129559 BGS129472:BGS129559 BQO129472:BQO129559 CAK129472:CAK129559 CKG129472:CKG129559 CUC129472:CUC129559 DDY129472:DDY129559 DNU129472:DNU129559 DXQ129472:DXQ129559 EHM129472:EHM129559 ERI129472:ERI129559 FBE129472:FBE129559 FLA129472:FLA129559 FUW129472:FUW129559 GES129472:GES129559 GOO129472:GOO129559 GYK129472:GYK129559 HIG129472:HIG129559 HSC129472:HSC129559 IBY129472:IBY129559 ILU129472:ILU129559 IVQ129472:IVQ129559 JFM129472:JFM129559 JPI129472:JPI129559 JZE129472:JZE129559 KJA129472:KJA129559 KSW129472:KSW129559 LCS129472:LCS129559 LMO129472:LMO129559 LWK129472:LWK129559 MGG129472:MGG129559 MQC129472:MQC129559 MZY129472:MZY129559 NJU129472:NJU129559 NTQ129472:NTQ129559 ODM129472:ODM129559 ONI129472:ONI129559 OXE129472:OXE129559 PHA129472:PHA129559 PQW129472:PQW129559 QAS129472:QAS129559 QKO129472:QKO129559 QUK129472:QUK129559 REG129472:REG129559 ROC129472:ROC129559 RXY129472:RXY129559 SHU129472:SHU129559 SRQ129472:SRQ129559 TBM129472:TBM129559 TLI129472:TLI129559 TVE129472:TVE129559 UFA129472:UFA129559 UOW129472:UOW129559 UYS129472:UYS129559 VIO129472:VIO129559 VSK129472:VSK129559 WCG129472:WCG129559 WMC129472:WMC129559 WVY129472:WVY129559 Q195008:Q195095 JM195008:JM195095 TI195008:TI195095 ADE195008:ADE195095 ANA195008:ANA195095 AWW195008:AWW195095 BGS195008:BGS195095 BQO195008:BQO195095 CAK195008:CAK195095 CKG195008:CKG195095 CUC195008:CUC195095 DDY195008:DDY195095 DNU195008:DNU195095 DXQ195008:DXQ195095 EHM195008:EHM195095 ERI195008:ERI195095 FBE195008:FBE195095 FLA195008:FLA195095 FUW195008:FUW195095 GES195008:GES195095 GOO195008:GOO195095 GYK195008:GYK195095 HIG195008:HIG195095 HSC195008:HSC195095 IBY195008:IBY195095 ILU195008:ILU195095 IVQ195008:IVQ195095 JFM195008:JFM195095 JPI195008:JPI195095 JZE195008:JZE195095 KJA195008:KJA195095 KSW195008:KSW195095 LCS195008:LCS195095 LMO195008:LMO195095 LWK195008:LWK195095 MGG195008:MGG195095 MQC195008:MQC195095 MZY195008:MZY195095 NJU195008:NJU195095 NTQ195008:NTQ195095 ODM195008:ODM195095 ONI195008:ONI195095 OXE195008:OXE195095 PHA195008:PHA195095 PQW195008:PQW195095 QAS195008:QAS195095 QKO195008:QKO195095 QUK195008:QUK195095 REG195008:REG195095 ROC195008:ROC195095 RXY195008:RXY195095 SHU195008:SHU195095 SRQ195008:SRQ195095 TBM195008:TBM195095 TLI195008:TLI195095 TVE195008:TVE195095 UFA195008:UFA195095 UOW195008:UOW195095 UYS195008:UYS195095 VIO195008:VIO195095 VSK195008:VSK195095 WCG195008:WCG195095 WMC195008:WMC195095 WVY195008:WVY195095 Q260544:Q260631 JM260544:JM260631 TI260544:TI260631 ADE260544:ADE260631 ANA260544:ANA260631 AWW260544:AWW260631 BGS260544:BGS260631 BQO260544:BQO260631 CAK260544:CAK260631 CKG260544:CKG260631 CUC260544:CUC260631 DDY260544:DDY260631 DNU260544:DNU260631 DXQ260544:DXQ260631 EHM260544:EHM260631 ERI260544:ERI260631 FBE260544:FBE260631 FLA260544:FLA260631 FUW260544:FUW260631 GES260544:GES260631 GOO260544:GOO260631 GYK260544:GYK260631 HIG260544:HIG260631 HSC260544:HSC260631 IBY260544:IBY260631 ILU260544:ILU260631 IVQ260544:IVQ260631 JFM260544:JFM260631 JPI260544:JPI260631 JZE260544:JZE260631 KJA260544:KJA260631 KSW260544:KSW260631 LCS260544:LCS260631 LMO260544:LMO260631 LWK260544:LWK260631 MGG260544:MGG260631 MQC260544:MQC260631 MZY260544:MZY260631 NJU260544:NJU260631 NTQ260544:NTQ260631 ODM260544:ODM260631 ONI260544:ONI260631 OXE260544:OXE260631 PHA260544:PHA260631 PQW260544:PQW260631 QAS260544:QAS260631 QKO260544:QKO260631 QUK260544:QUK260631 REG260544:REG260631 ROC260544:ROC260631 RXY260544:RXY260631 SHU260544:SHU260631 SRQ260544:SRQ260631 TBM260544:TBM260631 TLI260544:TLI260631 TVE260544:TVE260631 UFA260544:UFA260631 UOW260544:UOW260631 UYS260544:UYS260631 VIO260544:VIO260631 VSK260544:VSK260631 WCG260544:WCG260631 WMC260544:WMC260631 WVY260544:WVY260631 Q326080:Q326167 JM326080:JM326167 TI326080:TI326167 ADE326080:ADE326167 ANA326080:ANA326167 AWW326080:AWW326167 BGS326080:BGS326167 BQO326080:BQO326167 CAK326080:CAK326167 CKG326080:CKG326167 CUC326080:CUC326167 DDY326080:DDY326167 DNU326080:DNU326167 DXQ326080:DXQ326167 EHM326080:EHM326167 ERI326080:ERI326167 FBE326080:FBE326167 FLA326080:FLA326167 FUW326080:FUW326167 GES326080:GES326167 GOO326080:GOO326167 GYK326080:GYK326167 HIG326080:HIG326167 HSC326080:HSC326167 IBY326080:IBY326167 ILU326080:ILU326167 IVQ326080:IVQ326167 JFM326080:JFM326167 JPI326080:JPI326167 JZE326080:JZE326167 KJA326080:KJA326167 KSW326080:KSW326167 LCS326080:LCS326167 LMO326080:LMO326167 LWK326080:LWK326167 MGG326080:MGG326167 MQC326080:MQC326167 MZY326080:MZY326167 NJU326080:NJU326167 NTQ326080:NTQ326167 ODM326080:ODM326167 ONI326080:ONI326167 OXE326080:OXE326167 PHA326080:PHA326167 PQW326080:PQW326167 QAS326080:QAS326167 QKO326080:QKO326167 QUK326080:QUK326167 REG326080:REG326167 ROC326080:ROC326167 RXY326080:RXY326167 SHU326080:SHU326167 SRQ326080:SRQ326167 TBM326080:TBM326167 TLI326080:TLI326167 TVE326080:TVE326167 UFA326080:UFA326167 UOW326080:UOW326167 UYS326080:UYS326167 VIO326080:VIO326167 VSK326080:VSK326167 WCG326080:WCG326167 WMC326080:WMC326167 WVY326080:WVY326167 Q391616:Q391703 JM391616:JM391703 TI391616:TI391703 ADE391616:ADE391703 ANA391616:ANA391703 AWW391616:AWW391703 BGS391616:BGS391703 BQO391616:BQO391703 CAK391616:CAK391703 CKG391616:CKG391703 CUC391616:CUC391703 DDY391616:DDY391703 DNU391616:DNU391703 DXQ391616:DXQ391703 EHM391616:EHM391703 ERI391616:ERI391703 FBE391616:FBE391703 FLA391616:FLA391703 FUW391616:FUW391703 GES391616:GES391703 GOO391616:GOO391703 GYK391616:GYK391703 HIG391616:HIG391703 HSC391616:HSC391703 IBY391616:IBY391703 ILU391616:ILU391703 IVQ391616:IVQ391703 JFM391616:JFM391703 JPI391616:JPI391703 JZE391616:JZE391703 KJA391616:KJA391703 KSW391616:KSW391703 LCS391616:LCS391703 LMO391616:LMO391703 LWK391616:LWK391703 MGG391616:MGG391703 MQC391616:MQC391703 MZY391616:MZY391703 NJU391616:NJU391703 NTQ391616:NTQ391703 ODM391616:ODM391703 ONI391616:ONI391703 OXE391616:OXE391703 PHA391616:PHA391703 PQW391616:PQW391703 QAS391616:QAS391703 QKO391616:QKO391703 QUK391616:QUK391703 REG391616:REG391703 ROC391616:ROC391703 RXY391616:RXY391703 SHU391616:SHU391703 SRQ391616:SRQ391703 TBM391616:TBM391703 TLI391616:TLI391703 TVE391616:TVE391703 UFA391616:UFA391703 UOW391616:UOW391703 UYS391616:UYS391703 VIO391616:VIO391703 VSK391616:VSK391703 WCG391616:WCG391703 WMC391616:WMC391703 WVY391616:WVY391703 Q457152:Q457239 JM457152:JM457239 TI457152:TI457239 ADE457152:ADE457239 ANA457152:ANA457239 AWW457152:AWW457239 BGS457152:BGS457239 BQO457152:BQO457239 CAK457152:CAK457239 CKG457152:CKG457239 CUC457152:CUC457239 DDY457152:DDY457239 DNU457152:DNU457239 DXQ457152:DXQ457239 EHM457152:EHM457239 ERI457152:ERI457239 FBE457152:FBE457239 FLA457152:FLA457239 FUW457152:FUW457239 GES457152:GES457239 GOO457152:GOO457239 GYK457152:GYK457239 HIG457152:HIG457239 HSC457152:HSC457239 IBY457152:IBY457239 ILU457152:ILU457239 IVQ457152:IVQ457239 JFM457152:JFM457239 JPI457152:JPI457239 JZE457152:JZE457239 KJA457152:KJA457239 KSW457152:KSW457239 LCS457152:LCS457239 LMO457152:LMO457239 LWK457152:LWK457239 MGG457152:MGG457239 MQC457152:MQC457239 MZY457152:MZY457239 NJU457152:NJU457239 NTQ457152:NTQ457239 ODM457152:ODM457239 ONI457152:ONI457239 OXE457152:OXE457239 PHA457152:PHA457239 PQW457152:PQW457239 QAS457152:QAS457239 QKO457152:QKO457239 QUK457152:QUK457239 REG457152:REG457239 ROC457152:ROC457239 RXY457152:RXY457239 SHU457152:SHU457239 SRQ457152:SRQ457239 TBM457152:TBM457239 TLI457152:TLI457239 TVE457152:TVE457239 UFA457152:UFA457239 UOW457152:UOW457239 UYS457152:UYS457239 VIO457152:VIO457239 VSK457152:VSK457239 WCG457152:WCG457239 WMC457152:WMC457239 WVY457152:WVY457239 Q522688:Q522775 JM522688:JM522775 TI522688:TI522775 ADE522688:ADE522775 ANA522688:ANA522775 AWW522688:AWW522775 BGS522688:BGS522775 BQO522688:BQO522775 CAK522688:CAK522775 CKG522688:CKG522775 CUC522688:CUC522775 DDY522688:DDY522775 DNU522688:DNU522775 DXQ522688:DXQ522775 EHM522688:EHM522775 ERI522688:ERI522775 FBE522688:FBE522775 FLA522688:FLA522775 FUW522688:FUW522775 GES522688:GES522775 GOO522688:GOO522775 GYK522688:GYK522775 HIG522688:HIG522775 HSC522688:HSC522775 IBY522688:IBY522775 ILU522688:ILU522775 IVQ522688:IVQ522775 JFM522688:JFM522775 JPI522688:JPI522775 JZE522688:JZE522775 KJA522688:KJA522775 KSW522688:KSW522775 LCS522688:LCS522775 LMO522688:LMO522775 LWK522688:LWK522775 MGG522688:MGG522775 MQC522688:MQC522775 MZY522688:MZY522775 NJU522688:NJU522775 NTQ522688:NTQ522775 ODM522688:ODM522775 ONI522688:ONI522775 OXE522688:OXE522775 PHA522688:PHA522775 PQW522688:PQW522775 QAS522688:QAS522775 QKO522688:QKO522775 QUK522688:QUK522775 REG522688:REG522775 ROC522688:ROC522775 RXY522688:RXY522775 SHU522688:SHU522775 SRQ522688:SRQ522775 TBM522688:TBM522775 TLI522688:TLI522775 TVE522688:TVE522775 UFA522688:UFA522775 UOW522688:UOW522775 UYS522688:UYS522775 VIO522688:VIO522775 VSK522688:VSK522775 WCG522688:WCG522775 WMC522688:WMC522775 WVY522688:WVY522775 Q588224:Q588311 JM588224:JM588311 TI588224:TI588311 ADE588224:ADE588311 ANA588224:ANA588311 AWW588224:AWW588311 BGS588224:BGS588311 BQO588224:BQO588311 CAK588224:CAK588311 CKG588224:CKG588311 CUC588224:CUC588311 DDY588224:DDY588311 DNU588224:DNU588311 DXQ588224:DXQ588311 EHM588224:EHM588311 ERI588224:ERI588311 FBE588224:FBE588311 FLA588224:FLA588311 FUW588224:FUW588311 GES588224:GES588311 GOO588224:GOO588311 GYK588224:GYK588311 HIG588224:HIG588311 HSC588224:HSC588311 IBY588224:IBY588311 ILU588224:ILU588311 IVQ588224:IVQ588311 JFM588224:JFM588311 JPI588224:JPI588311 JZE588224:JZE588311 KJA588224:KJA588311 KSW588224:KSW588311 LCS588224:LCS588311 LMO588224:LMO588311 LWK588224:LWK588311 MGG588224:MGG588311 MQC588224:MQC588311 MZY588224:MZY588311 NJU588224:NJU588311 NTQ588224:NTQ588311 ODM588224:ODM588311 ONI588224:ONI588311 OXE588224:OXE588311 PHA588224:PHA588311 PQW588224:PQW588311 QAS588224:QAS588311 QKO588224:QKO588311 QUK588224:QUK588311 REG588224:REG588311 ROC588224:ROC588311 RXY588224:RXY588311 SHU588224:SHU588311 SRQ588224:SRQ588311 TBM588224:TBM588311 TLI588224:TLI588311 TVE588224:TVE588311 UFA588224:UFA588311 UOW588224:UOW588311 UYS588224:UYS588311 VIO588224:VIO588311 VSK588224:VSK588311 WCG588224:WCG588311 WMC588224:WMC588311 WVY588224:WVY588311 Q653760:Q653847 JM653760:JM653847 TI653760:TI653847 ADE653760:ADE653847 ANA653760:ANA653847 AWW653760:AWW653847 BGS653760:BGS653847 BQO653760:BQO653847 CAK653760:CAK653847 CKG653760:CKG653847 CUC653760:CUC653847 DDY653760:DDY653847 DNU653760:DNU653847 DXQ653760:DXQ653847 EHM653760:EHM653847 ERI653760:ERI653847 FBE653760:FBE653847 FLA653760:FLA653847 FUW653760:FUW653847 GES653760:GES653847 GOO653760:GOO653847 GYK653760:GYK653847 HIG653760:HIG653847 HSC653760:HSC653847 IBY653760:IBY653847 ILU653760:ILU653847 IVQ653760:IVQ653847 JFM653760:JFM653847 JPI653760:JPI653847 JZE653760:JZE653847 KJA653760:KJA653847 KSW653760:KSW653847 LCS653760:LCS653847 LMO653760:LMO653847 LWK653760:LWK653847 MGG653760:MGG653847 MQC653760:MQC653847 MZY653760:MZY653847 NJU653760:NJU653847 NTQ653760:NTQ653847 ODM653760:ODM653847 ONI653760:ONI653847 OXE653760:OXE653847 PHA653760:PHA653847 PQW653760:PQW653847 QAS653760:QAS653847 QKO653760:QKO653847 QUK653760:QUK653847 REG653760:REG653847 ROC653760:ROC653847 RXY653760:RXY653847 SHU653760:SHU653847 SRQ653760:SRQ653847 TBM653760:TBM653847 TLI653760:TLI653847 TVE653760:TVE653847 UFA653760:UFA653847 UOW653760:UOW653847 UYS653760:UYS653847 VIO653760:VIO653847 VSK653760:VSK653847 WCG653760:WCG653847 WMC653760:WMC653847 WVY653760:WVY653847 Q719296:Q719383 JM719296:JM719383 TI719296:TI719383 ADE719296:ADE719383 ANA719296:ANA719383 AWW719296:AWW719383 BGS719296:BGS719383 BQO719296:BQO719383 CAK719296:CAK719383 CKG719296:CKG719383 CUC719296:CUC719383 DDY719296:DDY719383 DNU719296:DNU719383 DXQ719296:DXQ719383 EHM719296:EHM719383 ERI719296:ERI719383 FBE719296:FBE719383 FLA719296:FLA719383 FUW719296:FUW719383 GES719296:GES719383 GOO719296:GOO719383 GYK719296:GYK719383 HIG719296:HIG719383 HSC719296:HSC719383 IBY719296:IBY719383 ILU719296:ILU719383 IVQ719296:IVQ719383 JFM719296:JFM719383 JPI719296:JPI719383 JZE719296:JZE719383 KJA719296:KJA719383 KSW719296:KSW719383 LCS719296:LCS719383 LMO719296:LMO719383 LWK719296:LWK719383 MGG719296:MGG719383 MQC719296:MQC719383 MZY719296:MZY719383 NJU719296:NJU719383 NTQ719296:NTQ719383 ODM719296:ODM719383 ONI719296:ONI719383 OXE719296:OXE719383 PHA719296:PHA719383 PQW719296:PQW719383 QAS719296:QAS719383 QKO719296:QKO719383 QUK719296:QUK719383 REG719296:REG719383 ROC719296:ROC719383 RXY719296:RXY719383 SHU719296:SHU719383 SRQ719296:SRQ719383 TBM719296:TBM719383 TLI719296:TLI719383 TVE719296:TVE719383 UFA719296:UFA719383 UOW719296:UOW719383 UYS719296:UYS719383 VIO719296:VIO719383 VSK719296:VSK719383 WCG719296:WCG719383 WMC719296:WMC719383 WVY719296:WVY719383 Q784832:Q784919 JM784832:JM784919 TI784832:TI784919 ADE784832:ADE784919 ANA784832:ANA784919 AWW784832:AWW784919 BGS784832:BGS784919 BQO784832:BQO784919 CAK784832:CAK784919 CKG784832:CKG784919 CUC784832:CUC784919 DDY784832:DDY784919 DNU784832:DNU784919 DXQ784832:DXQ784919 EHM784832:EHM784919 ERI784832:ERI784919 FBE784832:FBE784919 FLA784832:FLA784919 FUW784832:FUW784919 GES784832:GES784919 GOO784832:GOO784919 GYK784832:GYK784919 HIG784832:HIG784919 HSC784832:HSC784919 IBY784832:IBY784919 ILU784832:ILU784919 IVQ784832:IVQ784919 JFM784832:JFM784919 JPI784832:JPI784919 JZE784832:JZE784919 KJA784832:KJA784919 KSW784832:KSW784919 LCS784832:LCS784919 LMO784832:LMO784919 LWK784832:LWK784919 MGG784832:MGG784919 MQC784832:MQC784919 MZY784832:MZY784919 NJU784832:NJU784919 NTQ784832:NTQ784919 ODM784832:ODM784919 ONI784832:ONI784919 OXE784832:OXE784919 PHA784832:PHA784919 PQW784832:PQW784919 QAS784832:QAS784919 QKO784832:QKO784919 QUK784832:QUK784919 REG784832:REG784919 ROC784832:ROC784919 RXY784832:RXY784919 SHU784832:SHU784919 SRQ784832:SRQ784919 TBM784832:TBM784919 TLI784832:TLI784919 TVE784832:TVE784919 UFA784832:UFA784919 UOW784832:UOW784919 UYS784832:UYS784919 VIO784832:VIO784919 VSK784832:VSK784919 WCG784832:WCG784919 WMC784832:WMC784919 WVY784832:WVY784919 Q850368:Q850455 JM850368:JM850455 TI850368:TI850455 ADE850368:ADE850455 ANA850368:ANA850455 AWW850368:AWW850455 BGS850368:BGS850455 BQO850368:BQO850455 CAK850368:CAK850455 CKG850368:CKG850455 CUC850368:CUC850455 DDY850368:DDY850455 DNU850368:DNU850455 DXQ850368:DXQ850455 EHM850368:EHM850455 ERI850368:ERI850455 FBE850368:FBE850455 FLA850368:FLA850455 FUW850368:FUW850455 GES850368:GES850455 GOO850368:GOO850455 GYK850368:GYK850455 HIG850368:HIG850455 HSC850368:HSC850455 IBY850368:IBY850455 ILU850368:ILU850455 IVQ850368:IVQ850455 JFM850368:JFM850455 JPI850368:JPI850455 JZE850368:JZE850455 KJA850368:KJA850455 KSW850368:KSW850455 LCS850368:LCS850455 LMO850368:LMO850455 LWK850368:LWK850455 MGG850368:MGG850455 MQC850368:MQC850455 MZY850368:MZY850455 NJU850368:NJU850455 NTQ850368:NTQ850455 ODM850368:ODM850455 ONI850368:ONI850455 OXE850368:OXE850455 PHA850368:PHA850455 PQW850368:PQW850455 QAS850368:QAS850455 QKO850368:QKO850455 QUK850368:QUK850455 REG850368:REG850455 ROC850368:ROC850455 RXY850368:RXY850455 SHU850368:SHU850455 SRQ850368:SRQ850455 TBM850368:TBM850455 TLI850368:TLI850455 TVE850368:TVE850455 UFA850368:UFA850455 UOW850368:UOW850455 UYS850368:UYS850455 VIO850368:VIO850455 VSK850368:VSK850455 WCG850368:WCG850455 WMC850368:WMC850455 WVY850368:WVY850455 Q915904:Q915991 JM915904:JM915991 TI915904:TI915991 ADE915904:ADE915991 ANA915904:ANA915991 AWW915904:AWW915991 BGS915904:BGS915991 BQO915904:BQO915991 CAK915904:CAK915991 CKG915904:CKG915991 CUC915904:CUC915991 DDY915904:DDY915991 DNU915904:DNU915991 DXQ915904:DXQ915991 EHM915904:EHM915991 ERI915904:ERI915991 FBE915904:FBE915991 FLA915904:FLA915991 FUW915904:FUW915991 GES915904:GES915991 GOO915904:GOO915991 GYK915904:GYK915991 HIG915904:HIG915991 HSC915904:HSC915991 IBY915904:IBY915991 ILU915904:ILU915991 IVQ915904:IVQ915991 JFM915904:JFM915991 JPI915904:JPI915991 JZE915904:JZE915991 KJA915904:KJA915991 KSW915904:KSW915991 LCS915904:LCS915991 LMO915904:LMO915991 LWK915904:LWK915991 MGG915904:MGG915991 MQC915904:MQC915991 MZY915904:MZY915991 NJU915904:NJU915991 NTQ915904:NTQ915991 ODM915904:ODM915991 ONI915904:ONI915991 OXE915904:OXE915991 PHA915904:PHA915991 PQW915904:PQW915991 QAS915904:QAS915991 QKO915904:QKO915991 QUK915904:QUK915991 REG915904:REG915991 ROC915904:ROC915991 RXY915904:RXY915991 SHU915904:SHU915991 SRQ915904:SRQ915991 TBM915904:TBM915991 TLI915904:TLI915991 TVE915904:TVE915991 UFA915904:UFA915991 UOW915904:UOW915991 UYS915904:UYS915991 VIO915904:VIO915991 VSK915904:VSK915991 WCG915904:WCG915991 WMC915904:WMC915991 WVY915904:WVY915991 Q981440:Q981527 JM981440:JM981527 TI981440:TI981527 ADE981440:ADE981527 ANA981440:ANA981527 AWW981440:AWW981527 BGS981440:BGS981527 BQO981440:BQO981527 CAK981440:CAK981527 CKG981440:CKG981527 CUC981440:CUC981527 DDY981440:DDY981527 DNU981440:DNU981527 DXQ981440:DXQ981527 EHM981440:EHM981527 ERI981440:ERI981527 FBE981440:FBE981527 FLA981440:FLA981527 FUW981440:FUW981527 GES981440:GES981527 GOO981440:GOO981527 GYK981440:GYK981527 HIG981440:HIG981527 HSC981440:HSC981527 IBY981440:IBY981527 ILU981440:ILU981527 IVQ981440:IVQ981527 JFM981440:JFM981527 JPI981440:JPI981527 JZE981440:JZE981527 KJA981440:KJA981527 KSW981440:KSW981527 LCS981440:LCS981527 LMO981440:LMO981527 LWK981440:LWK981527 MGG981440:MGG981527 MQC981440:MQC981527 MZY981440:MZY981527 NJU981440:NJU981527 NTQ981440:NTQ981527 ODM981440:ODM981527 ONI981440:ONI981527 OXE981440:OXE981527 PHA981440:PHA981527 PQW981440:PQW981527 QAS981440:QAS981527 QKO981440:QKO981527 QUK981440:QUK981527 REG981440:REG981527 ROC981440:ROC981527 RXY981440:RXY981527 SHU981440:SHU981527 SRQ981440:SRQ981527 TBM981440:TBM981527 TLI981440:TLI981527 TVE981440:TVE981527 UFA981440:UFA981527 UOW981440:UOW981527 UYS981440:UYS981527 VIO981440:VIO981527 VSK981440:VSK981527 WCG981440:WCG981527 WMC981440:WMC981527 WVY981440:WVY981527 Q63525:Q63902 JM63525:JM63902 TI63525:TI63902 ADE63525:ADE63902 ANA63525:ANA63902 AWW63525:AWW63902 BGS63525:BGS63902 BQO63525:BQO63902 CAK63525:CAK63902 CKG63525:CKG63902 CUC63525:CUC63902 DDY63525:DDY63902 DNU63525:DNU63902 DXQ63525:DXQ63902 EHM63525:EHM63902 ERI63525:ERI63902 FBE63525:FBE63902 FLA63525:FLA63902 FUW63525:FUW63902 GES63525:GES63902 GOO63525:GOO63902 GYK63525:GYK63902 HIG63525:HIG63902 HSC63525:HSC63902 IBY63525:IBY63902 ILU63525:ILU63902 IVQ63525:IVQ63902 JFM63525:JFM63902 JPI63525:JPI63902 JZE63525:JZE63902 KJA63525:KJA63902 KSW63525:KSW63902 LCS63525:LCS63902 LMO63525:LMO63902 LWK63525:LWK63902 MGG63525:MGG63902 MQC63525:MQC63902 MZY63525:MZY63902 NJU63525:NJU63902 NTQ63525:NTQ63902 ODM63525:ODM63902 ONI63525:ONI63902 OXE63525:OXE63902 PHA63525:PHA63902 PQW63525:PQW63902 QAS63525:QAS63902 QKO63525:QKO63902 QUK63525:QUK63902 REG63525:REG63902 ROC63525:ROC63902 RXY63525:RXY63902 SHU63525:SHU63902 SRQ63525:SRQ63902 TBM63525:TBM63902 TLI63525:TLI63902 TVE63525:TVE63902 UFA63525:UFA63902 UOW63525:UOW63902 UYS63525:UYS63902 VIO63525:VIO63902 VSK63525:VSK63902 WCG63525:WCG63902 WMC63525:WMC63902 WVY63525:WVY63902 Q129061:Q129438 JM129061:JM129438 TI129061:TI129438 ADE129061:ADE129438 ANA129061:ANA129438 AWW129061:AWW129438 BGS129061:BGS129438 BQO129061:BQO129438 CAK129061:CAK129438 CKG129061:CKG129438 CUC129061:CUC129438 DDY129061:DDY129438 DNU129061:DNU129438 DXQ129061:DXQ129438 EHM129061:EHM129438 ERI129061:ERI129438 FBE129061:FBE129438 FLA129061:FLA129438 FUW129061:FUW129438 GES129061:GES129438 GOO129061:GOO129438 GYK129061:GYK129438 HIG129061:HIG129438 HSC129061:HSC129438 IBY129061:IBY129438 ILU129061:ILU129438 IVQ129061:IVQ129438 JFM129061:JFM129438 JPI129061:JPI129438 JZE129061:JZE129438 KJA129061:KJA129438 KSW129061:KSW129438 LCS129061:LCS129438 LMO129061:LMO129438 LWK129061:LWK129438 MGG129061:MGG129438 MQC129061:MQC129438 MZY129061:MZY129438 NJU129061:NJU129438 NTQ129061:NTQ129438 ODM129061:ODM129438 ONI129061:ONI129438 OXE129061:OXE129438 PHA129061:PHA129438 PQW129061:PQW129438 QAS129061:QAS129438 QKO129061:QKO129438 QUK129061:QUK129438 REG129061:REG129438 ROC129061:ROC129438 RXY129061:RXY129438 SHU129061:SHU129438 SRQ129061:SRQ129438 TBM129061:TBM129438 TLI129061:TLI129438 TVE129061:TVE129438 UFA129061:UFA129438 UOW129061:UOW129438 UYS129061:UYS129438 VIO129061:VIO129438 VSK129061:VSK129438 WCG129061:WCG129438 WMC129061:WMC129438 WVY129061:WVY129438 Q194597:Q194974 JM194597:JM194974 TI194597:TI194974 ADE194597:ADE194974 ANA194597:ANA194974 AWW194597:AWW194974 BGS194597:BGS194974 BQO194597:BQO194974 CAK194597:CAK194974 CKG194597:CKG194974 CUC194597:CUC194974 DDY194597:DDY194974 DNU194597:DNU194974 DXQ194597:DXQ194974 EHM194597:EHM194974 ERI194597:ERI194974 FBE194597:FBE194974 FLA194597:FLA194974 FUW194597:FUW194974 GES194597:GES194974 GOO194597:GOO194974 GYK194597:GYK194974 HIG194597:HIG194974 HSC194597:HSC194974 IBY194597:IBY194974 ILU194597:ILU194974 IVQ194597:IVQ194974 JFM194597:JFM194974 JPI194597:JPI194974 JZE194597:JZE194974 KJA194597:KJA194974 KSW194597:KSW194974 LCS194597:LCS194974 LMO194597:LMO194974 LWK194597:LWK194974 MGG194597:MGG194974 MQC194597:MQC194974 MZY194597:MZY194974 NJU194597:NJU194974 NTQ194597:NTQ194974 ODM194597:ODM194974 ONI194597:ONI194974 OXE194597:OXE194974 PHA194597:PHA194974 PQW194597:PQW194974 QAS194597:QAS194974 QKO194597:QKO194974 QUK194597:QUK194974 REG194597:REG194974 ROC194597:ROC194974 RXY194597:RXY194974 SHU194597:SHU194974 SRQ194597:SRQ194974 TBM194597:TBM194974 TLI194597:TLI194974 TVE194597:TVE194974 UFA194597:UFA194974 UOW194597:UOW194974 UYS194597:UYS194974 VIO194597:VIO194974 VSK194597:VSK194974 WCG194597:WCG194974 WMC194597:WMC194974 WVY194597:WVY194974 Q260133:Q260510 JM260133:JM260510 TI260133:TI260510 ADE260133:ADE260510 ANA260133:ANA260510 AWW260133:AWW260510 BGS260133:BGS260510 BQO260133:BQO260510 CAK260133:CAK260510 CKG260133:CKG260510 CUC260133:CUC260510 DDY260133:DDY260510 DNU260133:DNU260510 DXQ260133:DXQ260510 EHM260133:EHM260510 ERI260133:ERI260510 FBE260133:FBE260510 FLA260133:FLA260510 FUW260133:FUW260510 GES260133:GES260510 GOO260133:GOO260510 GYK260133:GYK260510 HIG260133:HIG260510 HSC260133:HSC260510 IBY260133:IBY260510 ILU260133:ILU260510 IVQ260133:IVQ260510 JFM260133:JFM260510 JPI260133:JPI260510 JZE260133:JZE260510 KJA260133:KJA260510 KSW260133:KSW260510 LCS260133:LCS260510 LMO260133:LMO260510 LWK260133:LWK260510 MGG260133:MGG260510 MQC260133:MQC260510 MZY260133:MZY260510 NJU260133:NJU260510 NTQ260133:NTQ260510 ODM260133:ODM260510 ONI260133:ONI260510 OXE260133:OXE260510 PHA260133:PHA260510 PQW260133:PQW260510 QAS260133:QAS260510 QKO260133:QKO260510 QUK260133:QUK260510 REG260133:REG260510 ROC260133:ROC260510 RXY260133:RXY260510 SHU260133:SHU260510 SRQ260133:SRQ260510 TBM260133:TBM260510 TLI260133:TLI260510 TVE260133:TVE260510 UFA260133:UFA260510 UOW260133:UOW260510 UYS260133:UYS260510 VIO260133:VIO260510 VSK260133:VSK260510 WCG260133:WCG260510 WMC260133:WMC260510 WVY260133:WVY260510 Q325669:Q326046 JM325669:JM326046 TI325669:TI326046 ADE325669:ADE326046 ANA325669:ANA326046 AWW325669:AWW326046 BGS325669:BGS326046 BQO325669:BQO326046 CAK325669:CAK326046 CKG325669:CKG326046 CUC325669:CUC326046 DDY325669:DDY326046 DNU325669:DNU326046 DXQ325669:DXQ326046 EHM325669:EHM326046 ERI325669:ERI326046 FBE325669:FBE326046 FLA325669:FLA326046 FUW325669:FUW326046 GES325669:GES326046 GOO325669:GOO326046 GYK325669:GYK326046 HIG325669:HIG326046 HSC325669:HSC326046 IBY325669:IBY326046 ILU325669:ILU326046 IVQ325669:IVQ326046 JFM325669:JFM326046 JPI325669:JPI326046 JZE325669:JZE326046 KJA325669:KJA326046 KSW325669:KSW326046 LCS325669:LCS326046 LMO325669:LMO326046 LWK325669:LWK326046 MGG325669:MGG326046 MQC325669:MQC326046 MZY325669:MZY326046 NJU325669:NJU326046 NTQ325669:NTQ326046 ODM325669:ODM326046 ONI325669:ONI326046 OXE325669:OXE326046 PHA325669:PHA326046 PQW325669:PQW326046 QAS325669:QAS326046 QKO325669:QKO326046 QUK325669:QUK326046 REG325669:REG326046 ROC325669:ROC326046 RXY325669:RXY326046 SHU325669:SHU326046 SRQ325669:SRQ326046 TBM325669:TBM326046 TLI325669:TLI326046 TVE325669:TVE326046 UFA325669:UFA326046 UOW325669:UOW326046 UYS325669:UYS326046 VIO325669:VIO326046 VSK325669:VSK326046 WCG325669:WCG326046 WMC325669:WMC326046 WVY325669:WVY326046 Q391205:Q391582 JM391205:JM391582 TI391205:TI391582 ADE391205:ADE391582 ANA391205:ANA391582 AWW391205:AWW391582 BGS391205:BGS391582 BQO391205:BQO391582 CAK391205:CAK391582 CKG391205:CKG391582 CUC391205:CUC391582 DDY391205:DDY391582 DNU391205:DNU391582 DXQ391205:DXQ391582 EHM391205:EHM391582 ERI391205:ERI391582 FBE391205:FBE391582 FLA391205:FLA391582 FUW391205:FUW391582 GES391205:GES391582 GOO391205:GOO391582 GYK391205:GYK391582 HIG391205:HIG391582 HSC391205:HSC391582 IBY391205:IBY391582 ILU391205:ILU391582 IVQ391205:IVQ391582 JFM391205:JFM391582 JPI391205:JPI391582 JZE391205:JZE391582 KJA391205:KJA391582 KSW391205:KSW391582 LCS391205:LCS391582 LMO391205:LMO391582 LWK391205:LWK391582 MGG391205:MGG391582 MQC391205:MQC391582 MZY391205:MZY391582 NJU391205:NJU391582 NTQ391205:NTQ391582 ODM391205:ODM391582 ONI391205:ONI391582 OXE391205:OXE391582 PHA391205:PHA391582 PQW391205:PQW391582 QAS391205:QAS391582 QKO391205:QKO391582 QUK391205:QUK391582 REG391205:REG391582 ROC391205:ROC391582 RXY391205:RXY391582 SHU391205:SHU391582 SRQ391205:SRQ391582 TBM391205:TBM391582 TLI391205:TLI391582 TVE391205:TVE391582 UFA391205:UFA391582 UOW391205:UOW391582 UYS391205:UYS391582 VIO391205:VIO391582 VSK391205:VSK391582 WCG391205:WCG391582 WMC391205:WMC391582 WVY391205:WVY391582 Q456741:Q457118 JM456741:JM457118 TI456741:TI457118 ADE456741:ADE457118 ANA456741:ANA457118 AWW456741:AWW457118 BGS456741:BGS457118 BQO456741:BQO457118 CAK456741:CAK457118 CKG456741:CKG457118 CUC456741:CUC457118 DDY456741:DDY457118 DNU456741:DNU457118 DXQ456741:DXQ457118 EHM456741:EHM457118 ERI456741:ERI457118 FBE456741:FBE457118 FLA456741:FLA457118 FUW456741:FUW457118 GES456741:GES457118 GOO456741:GOO457118 GYK456741:GYK457118 HIG456741:HIG457118 HSC456741:HSC457118 IBY456741:IBY457118 ILU456741:ILU457118 IVQ456741:IVQ457118 JFM456741:JFM457118 JPI456741:JPI457118 JZE456741:JZE457118 KJA456741:KJA457118 KSW456741:KSW457118 LCS456741:LCS457118 LMO456741:LMO457118 LWK456741:LWK457118 MGG456741:MGG457118 MQC456741:MQC457118 MZY456741:MZY457118 NJU456741:NJU457118 NTQ456741:NTQ457118 ODM456741:ODM457118 ONI456741:ONI457118 OXE456741:OXE457118 PHA456741:PHA457118 PQW456741:PQW457118 QAS456741:QAS457118 QKO456741:QKO457118 QUK456741:QUK457118 REG456741:REG457118 ROC456741:ROC457118 RXY456741:RXY457118 SHU456741:SHU457118 SRQ456741:SRQ457118 TBM456741:TBM457118 TLI456741:TLI457118 TVE456741:TVE457118 UFA456741:UFA457118 UOW456741:UOW457118 UYS456741:UYS457118 VIO456741:VIO457118 VSK456741:VSK457118 WCG456741:WCG457118 WMC456741:WMC457118 WVY456741:WVY457118 Q522277:Q522654 JM522277:JM522654 TI522277:TI522654 ADE522277:ADE522654 ANA522277:ANA522654 AWW522277:AWW522654 BGS522277:BGS522654 BQO522277:BQO522654 CAK522277:CAK522654 CKG522277:CKG522654 CUC522277:CUC522654 DDY522277:DDY522654 DNU522277:DNU522654 DXQ522277:DXQ522654 EHM522277:EHM522654 ERI522277:ERI522654 FBE522277:FBE522654 FLA522277:FLA522654 FUW522277:FUW522654 GES522277:GES522654 GOO522277:GOO522654 GYK522277:GYK522654 HIG522277:HIG522654 HSC522277:HSC522654 IBY522277:IBY522654 ILU522277:ILU522654 IVQ522277:IVQ522654 JFM522277:JFM522654 JPI522277:JPI522654 JZE522277:JZE522654 KJA522277:KJA522654 KSW522277:KSW522654 LCS522277:LCS522654 LMO522277:LMO522654 LWK522277:LWK522654 MGG522277:MGG522654 MQC522277:MQC522654 MZY522277:MZY522654 NJU522277:NJU522654 NTQ522277:NTQ522654 ODM522277:ODM522654 ONI522277:ONI522654 OXE522277:OXE522654 PHA522277:PHA522654 PQW522277:PQW522654 QAS522277:QAS522654 QKO522277:QKO522654 QUK522277:QUK522654 REG522277:REG522654 ROC522277:ROC522654 RXY522277:RXY522654 SHU522277:SHU522654 SRQ522277:SRQ522654 TBM522277:TBM522654 TLI522277:TLI522654 TVE522277:TVE522654 UFA522277:UFA522654 UOW522277:UOW522654 UYS522277:UYS522654 VIO522277:VIO522654 VSK522277:VSK522654 WCG522277:WCG522654 WMC522277:WMC522654 WVY522277:WVY522654 Q587813:Q588190 JM587813:JM588190 TI587813:TI588190 ADE587813:ADE588190 ANA587813:ANA588190 AWW587813:AWW588190 BGS587813:BGS588190 BQO587813:BQO588190 CAK587813:CAK588190 CKG587813:CKG588190 CUC587813:CUC588190 DDY587813:DDY588190 DNU587813:DNU588190 DXQ587813:DXQ588190 EHM587813:EHM588190 ERI587813:ERI588190 FBE587813:FBE588190 FLA587813:FLA588190 FUW587813:FUW588190 GES587813:GES588190 GOO587813:GOO588190 GYK587813:GYK588190 HIG587813:HIG588190 HSC587813:HSC588190 IBY587813:IBY588190 ILU587813:ILU588190 IVQ587813:IVQ588190 JFM587813:JFM588190 JPI587813:JPI588190 JZE587813:JZE588190 KJA587813:KJA588190 KSW587813:KSW588190 LCS587813:LCS588190 LMO587813:LMO588190 LWK587813:LWK588190 MGG587813:MGG588190 MQC587813:MQC588190 MZY587813:MZY588190 NJU587813:NJU588190 NTQ587813:NTQ588190 ODM587813:ODM588190 ONI587813:ONI588190 OXE587813:OXE588190 PHA587813:PHA588190 PQW587813:PQW588190 QAS587813:QAS588190 QKO587813:QKO588190 QUK587813:QUK588190 REG587813:REG588190 ROC587813:ROC588190 RXY587813:RXY588190 SHU587813:SHU588190 SRQ587813:SRQ588190 TBM587813:TBM588190 TLI587813:TLI588190 TVE587813:TVE588190 UFA587813:UFA588190 UOW587813:UOW588190 UYS587813:UYS588190 VIO587813:VIO588190 VSK587813:VSK588190 WCG587813:WCG588190 WMC587813:WMC588190 WVY587813:WVY588190 Q653349:Q653726 JM653349:JM653726 TI653349:TI653726 ADE653349:ADE653726 ANA653349:ANA653726 AWW653349:AWW653726 BGS653349:BGS653726 BQO653349:BQO653726 CAK653349:CAK653726 CKG653349:CKG653726 CUC653349:CUC653726 DDY653349:DDY653726 DNU653349:DNU653726 DXQ653349:DXQ653726 EHM653349:EHM653726 ERI653349:ERI653726 FBE653349:FBE653726 FLA653349:FLA653726 FUW653349:FUW653726 GES653349:GES653726 GOO653349:GOO653726 GYK653349:GYK653726 HIG653349:HIG653726 HSC653349:HSC653726 IBY653349:IBY653726 ILU653349:ILU653726 IVQ653349:IVQ653726 JFM653349:JFM653726 JPI653349:JPI653726 JZE653349:JZE653726 KJA653349:KJA653726 KSW653349:KSW653726 LCS653349:LCS653726 LMO653349:LMO653726 LWK653349:LWK653726 MGG653349:MGG653726 MQC653349:MQC653726 MZY653349:MZY653726 NJU653349:NJU653726 NTQ653349:NTQ653726 ODM653349:ODM653726 ONI653349:ONI653726 OXE653349:OXE653726 PHA653349:PHA653726 PQW653349:PQW653726 QAS653349:QAS653726 QKO653349:QKO653726 QUK653349:QUK653726 REG653349:REG653726 ROC653349:ROC653726 RXY653349:RXY653726 SHU653349:SHU653726 SRQ653349:SRQ653726 TBM653349:TBM653726 TLI653349:TLI653726 TVE653349:TVE653726 UFA653349:UFA653726 UOW653349:UOW653726 UYS653349:UYS653726 VIO653349:VIO653726 VSK653349:VSK653726 WCG653349:WCG653726 WMC653349:WMC653726 WVY653349:WVY653726 Q718885:Q719262 JM718885:JM719262 TI718885:TI719262 ADE718885:ADE719262 ANA718885:ANA719262 AWW718885:AWW719262 BGS718885:BGS719262 BQO718885:BQO719262 CAK718885:CAK719262 CKG718885:CKG719262 CUC718885:CUC719262 DDY718885:DDY719262 DNU718885:DNU719262 DXQ718885:DXQ719262 EHM718885:EHM719262 ERI718885:ERI719262 FBE718885:FBE719262 FLA718885:FLA719262 FUW718885:FUW719262 GES718885:GES719262 GOO718885:GOO719262 GYK718885:GYK719262 HIG718885:HIG719262 HSC718885:HSC719262 IBY718885:IBY719262 ILU718885:ILU719262 IVQ718885:IVQ719262 JFM718885:JFM719262 JPI718885:JPI719262 JZE718885:JZE719262 KJA718885:KJA719262 KSW718885:KSW719262 LCS718885:LCS719262 LMO718885:LMO719262 LWK718885:LWK719262 MGG718885:MGG719262 MQC718885:MQC719262 MZY718885:MZY719262 NJU718885:NJU719262 NTQ718885:NTQ719262 ODM718885:ODM719262 ONI718885:ONI719262 OXE718885:OXE719262 PHA718885:PHA719262 PQW718885:PQW719262 QAS718885:QAS719262 QKO718885:QKO719262 QUK718885:QUK719262 REG718885:REG719262 ROC718885:ROC719262 RXY718885:RXY719262 SHU718885:SHU719262 SRQ718885:SRQ719262 TBM718885:TBM719262 TLI718885:TLI719262 TVE718885:TVE719262 UFA718885:UFA719262 UOW718885:UOW719262 UYS718885:UYS719262 VIO718885:VIO719262 VSK718885:VSK719262 WCG718885:WCG719262 WMC718885:WMC719262 WVY718885:WVY719262 Q784421:Q784798 JM784421:JM784798 TI784421:TI784798 ADE784421:ADE784798 ANA784421:ANA784798 AWW784421:AWW784798 BGS784421:BGS784798 BQO784421:BQO784798 CAK784421:CAK784798 CKG784421:CKG784798 CUC784421:CUC784798 DDY784421:DDY784798 DNU784421:DNU784798 DXQ784421:DXQ784798 EHM784421:EHM784798 ERI784421:ERI784798 FBE784421:FBE784798 FLA784421:FLA784798 FUW784421:FUW784798 GES784421:GES784798 GOO784421:GOO784798 GYK784421:GYK784798 HIG784421:HIG784798 HSC784421:HSC784798 IBY784421:IBY784798 ILU784421:ILU784798 IVQ784421:IVQ784798 JFM784421:JFM784798 JPI784421:JPI784798 JZE784421:JZE784798 KJA784421:KJA784798 KSW784421:KSW784798 LCS784421:LCS784798 LMO784421:LMO784798 LWK784421:LWK784798 MGG784421:MGG784798 MQC784421:MQC784798 MZY784421:MZY784798 NJU784421:NJU784798 NTQ784421:NTQ784798 ODM784421:ODM784798 ONI784421:ONI784798 OXE784421:OXE784798 PHA784421:PHA784798 PQW784421:PQW784798 QAS784421:QAS784798 QKO784421:QKO784798 QUK784421:QUK784798 REG784421:REG784798 ROC784421:ROC784798 RXY784421:RXY784798 SHU784421:SHU784798 SRQ784421:SRQ784798 TBM784421:TBM784798 TLI784421:TLI784798 TVE784421:TVE784798 UFA784421:UFA784798 UOW784421:UOW784798 UYS784421:UYS784798 VIO784421:VIO784798 VSK784421:VSK784798 WCG784421:WCG784798 WMC784421:WMC784798 WVY784421:WVY784798 Q849957:Q850334 JM849957:JM850334 TI849957:TI850334 ADE849957:ADE850334 ANA849957:ANA850334 AWW849957:AWW850334 BGS849957:BGS850334 BQO849957:BQO850334 CAK849957:CAK850334 CKG849957:CKG850334 CUC849957:CUC850334 DDY849957:DDY850334 DNU849957:DNU850334 DXQ849957:DXQ850334 EHM849957:EHM850334 ERI849957:ERI850334 FBE849957:FBE850334 FLA849957:FLA850334 FUW849957:FUW850334 GES849957:GES850334 GOO849957:GOO850334 GYK849957:GYK850334 HIG849957:HIG850334 HSC849957:HSC850334 IBY849957:IBY850334 ILU849957:ILU850334 IVQ849957:IVQ850334 JFM849957:JFM850334 JPI849957:JPI850334 JZE849957:JZE850334 KJA849957:KJA850334 KSW849957:KSW850334 LCS849957:LCS850334 LMO849957:LMO850334 LWK849957:LWK850334 MGG849957:MGG850334 MQC849957:MQC850334 MZY849957:MZY850334 NJU849957:NJU850334 NTQ849957:NTQ850334 ODM849957:ODM850334 ONI849957:ONI850334 OXE849957:OXE850334 PHA849957:PHA850334 PQW849957:PQW850334 QAS849957:QAS850334 QKO849957:QKO850334 QUK849957:QUK850334 REG849957:REG850334 ROC849957:ROC850334 RXY849957:RXY850334 SHU849957:SHU850334 SRQ849957:SRQ850334 TBM849957:TBM850334 TLI849957:TLI850334 TVE849957:TVE850334 UFA849957:UFA850334 UOW849957:UOW850334 UYS849957:UYS850334 VIO849957:VIO850334 VSK849957:VSK850334 WCG849957:WCG850334 WMC849957:WMC850334 WVY849957:WVY850334 Q915493:Q915870 JM915493:JM915870 TI915493:TI915870 ADE915493:ADE915870 ANA915493:ANA915870 AWW915493:AWW915870 BGS915493:BGS915870 BQO915493:BQO915870 CAK915493:CAK915870 CKG915493:CKG915870 CUC915493:CUC915870 DDY915493:DDY915870 DNU915493:DNU915870 DXQ915493:DXQ915870 EHM915493:EHM915870 ERI915493:ERI915870 FBE915493:FBE915870 FLA915493:FLA915870 FUW915493:FUW915870 GES915493:GES915870 GOO915493:GOO915870 GYK915493:GYK915870 HIG915493:HIG915870 HSC915493:HSC915870 IBY915493:IBY915870 ILU915493:ILU915870 IVQ915493:IVQ915870 JFM915493:JFM915870 JPI915493:JPI915870 JZE915493:JZE915870 KJA915493:KJA915870 KSW915493:KSW915870 LCS915493:LCS915870 LMO915493:LMO915870 LWK915493:LWK915870 MGG915493:MGG915870 MQC915493:MQC915870 MZY915493:MZY915870 NJU915493:NJU915870 NTQ915493:NTQ915870 ODM915493:ODM915870 ONI915493:ONI915870 OXE915493:OXE915870 PHA915493:PHA915870 PQW915493:PQW915870 QAS915493:QAS915870 QKO915493:QKO915870 QUK915493:QUK915870 REG915493:REG915870 ROC915493:ROC915870 RXY915493:RXY915870 SHU915493:SHU915870 SRQ915493:SRQ915870 TBM915493:TBM915870 TLI915493:TLI915870 TVE915493:TVE915870 UFA915493:UFA915870 UOW915493:UOW915870 UYS915493:UYS915870 VIO915493:VIO915870 VSK915493:VSK915870 WCG915493:WCG915870 WMC915493:WMC915870 WVY915493:WVY915870 Q981029:Q981406 JM981029:JM981406 TI981029:TI981406 ADE981029:ADE981406 ANA981029:ANA981406 AWW981029:AWW981406 BGS981029:BGS981406 BQO981029:BQO981406 CAK981029:CAK981406 CKG981029:CKG981406 CUC981029:CUC981406 DDY981029:DDY981406 DNU981029:DNU981406 DXQ981029:DXQ981406 EHM981029:EHM981406 ERI981029:ERI981406 FBE981029:FBE981406 FLA981029:FLA981406 FUW981029:FUW981406 GES981029:GES981406 GOO981029:GOO981406 GYK981029:GYK981406 HIG981029:HIG981406 HSC981029:HSC981406 IBY981029:IBY981406 ILU981029:ILU981406 IVQ981029:IVQ981406 JFM981029:JFM981406 JPI981029:JPI981406 JZE981029:JZE981406 KJA981029:KJA981406 KSW981029:KSW981406 LCS981029:LCS981406 LMO981029:LMO981406 LWK981029:LWK981406 MGG981029:MGG981406 MQC981029:MQC981406 MZY981029:MZY981406 NJU981029:NJU981406 NTQ981029:NTQ981406 ODM981029:ODM981406 ONI981029:ONI981406 OXE981029:OXE981406 PHA981029:PHA981406 PQW981029:PQW981406 QAS981029:QAS981406 QKO981029:QKO981406 QUK981029:QUK981406 REG981029:REG981406 ROC981029:ROC981406 RXY981029:RXY981406 SHU981029:SHU981406 SRQ981029:SRQ981406 TBM981029:TBM981406 TLI981029:TLI981406 TVE981029:TVE981406 UFA981029:UFA981406 UOW981029:UOW981406 UYS981029:UYS981406 VIO981029:VIO981406 VSK981029:VSK981406 WCG981029:WCG981406 WMC981029:WMC981406 WVY981029:WVY981406 Q62985:Q63025 JM62985:JM63025 TI62985:TI63025 ADE62985:ADE63025 ANA62985:ANA63025 AWW62985:AWW63025 BGS62985:BGS63025 BQO62985:BQO63025 CAK62985:CAK63025 CKG62985:CKG63025 CUC62985:CUC63025 DDY62985:DDY63025 DNU62985:DNU63025 DXQ62985:DXQ63025 EHM62985:EHM63025 ERI62985:ERI63025 FBE62985:FBE63025 FLA62985:FLA63025 FUW62985:FUW63025 GES62985:GES63025 GOO62985:GOO63025 GYK62985:GYK63025 HIG62985:HIG63025 HSC62985:HSC63025 IBY62985:IBY63025 ILU62985:ILU63025 IVQ62985:IVQ63025 JFM62985:JFM63025 JPI62985:JPI63025 JZE62985:JZE63025 KJA62985:KJA63025 KSW62985:KSW63025 LCS62985:LCS63025 LMO62985:LMO63025 LWK62985:LWK63025 MGG62985:MGG63025 MQC62985:MQC63025 MZY62985:MZY63025 NJU62985:NJU63025 NTQ62985:NTQ63025 ODM62985:ODM63025 ONI62985:ONI63025 OXE62985:OXE63025 PHA62985:PHA63025 PQW62985:PQW63025 QAS62985:QAS63025 QKO62985:QKO63025 QUK62985:QUK63025 REG62985:REG63025 ROC62985:ROC63025 RXY62985:RXY63025 SHU62985:SHU63025 SRQ62985:SRQ63025 TBM62985:TBM63025 TLI62985:TLI63025 TVE62985:TVE63025 UFA62985:UFA63025 UOW62985:UOW63025 UYS62985:UYS63025 VIO62985:VIO63025 VSK62985:VSK63025 WCG62985:WCG63025 WMC62985:WMC63025 WVY62985:WVY63025 Q128521:Q128561 JM128521:JM128561 TI128521:TI128561 ADE128521:ADE128561 ANA128521:ANA128561 AWW128521:AWW128561 BGS128521:BGS128561 BQO128521:BQO128561 CAK128521:CAK128561 CKG128521:CKG128561 CUC128521:CUC128561 DDY128521:DDY128561 DNU128521:DNU128561 DXQ128521:DXQ128561 EHM128521:EHM128561 ERI128521:ERI128561 FBE128521:FBE128561 FLA128521:FLA128561 FUW128521:FUW128561 GES128521:GES128561 GOO128521:GOO128561 GYK128521:GYK128561 HIG128521:HIG128561 HSC128521:HSC128561 IBY128521:IBY128561 ILU128521:ILU128561 IVQ128521:IVQ128561 JFM128521:JFM128561 JPI128521:JPI128561 JZE128521:JZE128561 KJA128521:KJA128561 KSW128521:KSW128561 LCS128521:LCS128561 LMO128521:LMO128561 LWK128521:LWK128561 MGG128521:MGG128561 MQC128521:MQC128561 MZY128521:MZY128561 NJU128521:NJU128561 NTQ128521:NTQ128561 ODM128521:ODM128561 ONI128521:ONI128561 OXE128521:OXE128561 PHA128521:PHA128561 PQW128521:PQW128561 QAS128521:QAS128561 QKO128521:QKO128561 QUK128521:QUK128561 REG128521:REG128561 ROC128521:ROC128561 RXY128521:RXY128561 SHU128521:SHU128561 SRQ128521:SRQ128561 TBM128521:TBM128561 TLI128521:TLI128561 TVE128521:TVE128561 UFA128521:UFA128561 UOW128521:UOW128561 UYS128521:UYS128561 VIO128521:VIO128561 VSK128521:VSK128561 WCG128521:WCG128561 WMC128521:WMC128561 WVY128521:WVY128561 Q194057:Q194097 JM194057:JM194097 TI194057:TI194097 ADE194057:ADE194097 ANA194057:ANA194097 AWW194057:AWW194097 BGS194057:BGS194097 BQO194057:BQO194097 CAK194057:CAK194097 CKG194057:CKG194097 CUC194057:CUC194097 DDY194057:DDY194097 DNU194057:DNU194097 DXQ194057:DXQ194097 EHM194057:EHM194097 ERI194057:ERI194097 FBE194057:FBE194097 FLA194057:FLA194097 FUW194057:FUW194097 GES194057:GES194097 GOO194057:GOO194097 GYK194057:GYK194097 HIG194057:HIG194097 HSC194057:HSC194097 IBY194057:IBY194097 ILU194057:ILU194097 IVQ194057:IVQ194097 JFM194057:JFM194097 JPI194057:JPI194097 JZE194057:JZE194097 KJA194057:KJA194097 KSW194057:KSW194097 LCS194057:LCS194097 LMO194057:LMO194097 LWK194057:LWK194097 MGG194057:MGG194097 MQC194057:MQC194097 MZY194057:MZY194097 NJU194057:NJU194097 NTQ194057:NTQ194097 ODM194057:ODM194097 ONI194057:ONI194097 OXE194057:OXE194097 PHA194057:PHA194097 PQW194057:PQW194097 QAS194057:QAS194097 QKO194057:QKO194097 QUK194057:QUK194097 REG194057:REG194097 ROC194057:ROC194097 RXY194057:RXY194097 SHU194057:SHU194097 SRQ194057:SRQ194097 TBM194057:TBM194097 TLI194057:TLI194097 TVE194057:TVE194097 UFA194057:UFA194097 UOW194057:UOW194097 UYS194057:UYS194097 VIO194057:VIO194097 VSK194057:VSK194097 WCG194057:WCG194097 WMC194057:WMC194097 WVY194057:WVY194097 Q259593:Q259633 JM259593:JM259633 TI259593:TI259633 ADE259593:ADE259633 ANA259593:ANA259633 AWW259593:AWW259633 BGS259593:BGS259633 BQO259593:BQO259633 CAK259593:CAK259633 CKG259593:CKG259633 CUC259593:CUC259633 DDY259593:DDY259633 DNU259593:DNU259633 DXQ259593:DXQ259633 EHM259593:EHM259633 ERI259593:ERI259633 FBE259593:FBE259633 FLA259593:FLA259633 FUW259593:FUW259633 GES259593:GES259633 GOO259593:GOO259633 GYK259593:GYK259633 HIG259593:HIG259633 HSC259593:HSC259633 IBY259593:IBY259633 ILU259593:ILU259633 IVQ259593:IVQ259633 JFM259593:JFM259633 JPI259593:JPI259633 JZE259593:JZE259633 KJA259593:KJA259633 KSW259593:KSW259633 LCS259593:LCS259633 LMO259593:LMO259633 LWK259593:LWK259633 MGG259593:MGG259633 MQC259593:MQC259633 MZY259593:MZY259633 NJU259593:NJU259633 NTQ259593:NTQ259633 ODM259593:ODM259633 ONI259593:ONI259633 OXE259593:OXE259633 PHA259593:PHA259633 PQW259593:PQW259633 QAS259593:QAS259633 QKO259593:QKO259633 QUK259593:QUK259633 REG259593:REG259633 ROC259593:ROC259633 RXY259593:RXY259633 SHU259593:SHU259633 SRQ259593:SRQ259633 TBM259593:TBM259633 TLI259593:TLI259633 TVE259593:TVE259633 UFA259593:UFA259633 UOW259593:UOW259633 UYS259593:UYS259633 VIO259593:VIO259633 VSK259593:VSK259633 WCG259593:WCG259633 WMC259593:WMC259633 WVY259593:WVY259633 Q325129:Q325169 JM325129:JM325169 TI325129:TI325169 ADE325129:ADE325169 ANA325129:ANA325169 AWW325129:AWW325169 BGS325129:BGS325169 BQO325129:BQO325169 CAK325129:CAK325169 CKG325129:CKG325169 CUC325129:CUC325169 DDY325129:DDY325169 DNU325129:DNU325169 DXQ325129:DXQ325169 EHM325129:EHM325169 ERI325129:ERI325169 FBE325129:FBE325169 FLA325129:FLA325169 FUW325129:FUW325169 GES325129:GES325169 GOO325129:GOO325169 GYK325129:GYK325169 HIG325129:HIG325169 HSC325129:HSC325169 IBY325129:IBY325169 ILU325129:ILU325169 IVQ325129:IVQ325169 JFM325129:JFM325169 JPI325129:JPI325169 JZE325129:JZE325169 KJA325129:KJA325169 KSW325129:KSW325169 LCS325129:LCS325169 LMO325129:LMO325169 LWK325129:LWK325169 MGG325129:MGG325169 MQC325129:MQC325169 MZY325129:MZY325169 NJU325129:NJU325169 NTQ325129:NTQ325169 ODM325129:ODM325169 ONI325129:ONI325169 OXE325129:OXE325169 PHA325129:PHA325169 PQW325129:PQW325169 QAS325129:QAS325169 QKO325129:QKO325169 QUK325129:QUK325169 REG325129:REG325169 ROC325129:ROC325169 RXY325129:RXY325169 SHU325129:SHU325169 SRQ325129:SRQ325169 TBM325129:TBM325169 TLI325129:TLI325169 TVE325129:TVE325169 UFA325129:UFA325169 UOW325129:UOW325169 UYS325129:UYS325169 VIO325129:VIO325169 VSK325129:VSK325169 WCG325129:WCG325169 WMC325129:WMC325169 WVY325129:WVY325169 Q390665:Q390705 JM390665:JM390705 TI390665:TI390705 ADE390665:ADE390705 ANA390665:ANA390705 AWW390665:AWW390705 BGS390665:BGS390705 BQO390665:BQO390705 CAK390665:CAK390705 CKG390665:CKG390705 CUC390665:CUC390705 DDY390665:DDY390705 DNU390665:DNU390705 DXQ390665:DXQ390705 EHM390665:EHM390705 ERI390665:ERI390705 FBE390665:FBE390705 FLA390665:FLA390705 FUW390665:FUW390705 GES390665:GES390705 GOO390665:GOO390705 GYK390665:GYK390705 HIG390665:HIG390705 HSC390665:HSC390705 IBY390665:IBY390705 ILU390665:ILU390705 IVQ390665:IVQ390705 JFM390665:JFM390705 JPI390665:JPI390705 JZE390665:JZE390705 KJA390665:KJA390705 KSW390665:KSW390705 LCS390665:LCS390705 LMO390665:LMO390705 LWK390665:LWK390705 MGG390665:MGG390705 MQC390665:MQC390705 MZY390665:MZY390705 NJU390665:NJU390705 NTQ390665:NTQ390705 ODM390665:ODM390705 ONI390665:ONI390705 OXE390665:OXE390705 PHA390665:PHA390705 PQW390665:PQW390705 QAS390665:QAS390705 QKO390665:QKO390705 QUK390665:QUK390705 REG390665:REG390705 ROC390665:ROC390705 RXY390665:RXY390705 SHU390665:SHU390705 SRQ390665:SRQ390705 TBM390665:TBM390705 TLI390665:TLI390705 TVE390665:TVE390705 UFA390665:UFA390705 UOW390665:UOW390705 UYS390665:UYS390705 VIO390665:VIO390705 VSK390665:VSK390705 WCG390665:WCG390705 WMC390665:WMC390705 WVY390665:WVY390705 Q456201:Q456241 JM456201:JM456241 TI456201:TI456241 ADE456201:ADE456241 ANA456201:ANA456241 AWW456201:AWW456241 BGS456201:BGS456241 BQO456201:BQO456241 CAK456201:CAK456241 CKG456201:CKG456241 CUC456201:CUC456241 DDY456201:DDY456241 DNU456201:DNU456241 DXQ456201:DXQ456241 EHM456201:EHM456241 ERI456201:ERI456241 FBE456201:FBE456241 FLA456201:FLA456241 FUW456201:FUW456241 GES456201:GES456241 GOO456201:GOO456241 GYK456201:GYK456241 HIG456201:HIG456241 HSC456201:HSC456241 IBY456201:IBY456241 ILU456201:ILU456241 IVQ456201:IVQ456241 JFM456201:JFM456241 JPI456201:JPI456241 JZE456201:JZE456241 KJA456201:KJA456241 KSW456201:KSW456241 LCS456201:LCS456241 LMO456201:LMO456241 LWK456201:LWK456241 MGG456201:MGG456241 MQC456201:MQC456241 MZY456201:MZY456241 NJU456201:NJU456241 NTQ456201:NTQ456241 ODM456201:ODM456241 ONI456201:ONI456241 OXE456201:OXE456241 PHA456201:PHA456241 PQW456201:PQW456241 QAS456201:QAS456241 QKO456201:QKO456241 QUK456201:QUK456241 REG456201:REG456241 ROC456201:ROC456241 RXY456201:RXY456241 SHU456201:SHU456241 SRQ456201:SRQ456241 TBM456201:TBM456241 TLI456201:TLI456241 TVE456201:TVE456241 UFA456201:UFA456241 UOW456201:UOW456241 UYS456201:UYS456241 VIO456201:VIO456241 VSK456201:VSK456241 WCG456201:WCG456241 WMC456201:WMC456241 WVY456201:WVY456241 Q521737:Q521777 JM521737:JM521777 TI521737:TI521777 ADE521737:ADE521777 ANA521737:ANA521777 AWW521737:AWW521777 BGS521737:BGS521777 BQO521737:BQO521777 CAK521737:CAK521777 CKG521737:CKG521777 CUC521737:CUC521777 DDY521737:DDY521777 DNU521737:DNU521777 DXQ521737:DXQ521777 EHM521737:EHM521777 ERI521737:ERI521777 FBE521737:FBE521777 FLA521737:FLA521777 FUW521737:FUW521777 GES521737:GES521777 GOO521737:GOO521777 GYK521737:GYK521777 HIG521737:HIG521777 HSC521737:HSC521777 IBY521737:IBY521777 ILU521737:ILU521777 IVQ521737:IVQ521777 JFM521737:JFM521777 JPI521737:JPI521777 JZE521737:JZE521777 KJA521737:KJA521777 KSW521737:KSW521777 LCS521737:LCS521777 LMO521737:LMO521777 LWK521737:LWK521777 MGG521737:MGG521777 MQC521737:MQC521777 MZY521737:MZY521777 NJU521737:NJU521777 NTQ521737:NTQ521777 ODM521737:ODM521777 ONI521737:ONI521777 OXE521737:OXE521777 PHA521737:PHA521777 PQW521737:PQW521777 QAS521737:QAS521777 QKO521737:QKO521777 QUK521737:QUK521777 REG521737:REG521777 ROC521737:ROC521777 RXY521737:RXY521777 SHU521737:SHU521777 SRQ521737:SRQ521777 TBM521737:TBM521777 TLI521737:TLI521777 TVE521737:TVE521777 UFA521737:UFA521777 UOW521737:UOW521777 UYS521737:UYS521777 VIO521737:VIO521777 VSK521737:VSK521777 WCG521737:WCG521777 WMC521737:WMC521777 WVY521737:WVY521777 Q587273:Q587313 JM587273:JM587313 TI587273:TI587313 ADE587273:ADE587313 ANA587273:ANA587313 AWW587273:AWW587313 BGS587273:BGS587313 BQO587273:BQO587313 CAK587273:CAK587313 CKG587273:CKG587313 CUC587273:CUC587313 DDY587273:DDY587313 DNU587273:DNU587313 DXQ587273:DXQ587313 EHM587273:EHM587313 ERI587273:ERI587313 FBE587273:FBE587313 FLA587273:FLA587313 FUW587273:FUW587313 GES587273:GES587313 GOO587273:GOO587313 GYK587273:GYK587313 HIG587273:HIG587313 HSC587273:HSC587313 IBY587273:IBY587313 ILU587273:ILU587313 IVQ587273:IVQ587313 JFM587273:JFM587313 JPI587273:JPI587313 JZE587273:JZE587313 KJA587273:KJA587313 KSW587273:KSW587313 LCS587273:LCS587313 LMO587273:LMO587313 LWK587273:LWK587313 MGG587273:MGG587313 MQC587273:MQC587313 MZY587273:MZY587313 NJU587273:NJU587313 NTQ587273:NTQ587313 ODM587273:ODM587313 ONI587273:ONI587313 OXE587273:OXE587313 PHA587273:PHA587313 PQW587273:PQW587313 QAS587273:QAS587313 QKO587273:QKO587313 QUK587273:QUK587313 REG587273:REG587313 ROC587273:ROC587313 RXY587273:RXY587313 SHU587273:SHU587313 SRQ587273:SRQ587313 TBM587273:TBM587313 TLI587273:TLI587313 TVE587273:TVE587313 UFA587273:UFA587313 UOW587273:UOW587313 UYS587273:UYS587313 VIO587273:VIO587313 VSK587273:VSK587313 WCG587273:WCG587313 WMC587273:WMC587313 WVY587273:WVY587313 Q652809:Q652849 JM652809:JM652849 TI652809:TI652849 ADE652809:ADE652849 ANA652809:ANA652849 AWW652809:AWW652849 BGS652809:BGS652849 BQO652809:BQO652849 CAK652809:CAK652849 CKG652809:CKG652849 CUC652809:CUC652849 DDY652809:DDY652849 DNU652809:DNU652849 DXQ652809:DXQ652849 EHM652809:EHM652849 ERI652809:ERI652849 FBE652809:FBE652849 FLA652809:FLA652849 FUW652809:FUW652849 GES652809:GES652849 GOO652809:GOO652849 GYK652809:GYK652849 HIG652809:HIG652849 HSC652809:HSC652849 IBY652809:IBY652849 ILU652809:ILU652849 IVQ652809:IVQ652849 JFM652809:JFM652849 JPI652809:JPI652849 JZE652809:JZE652849 KJA652809:KJA652849 KSW652809:KSW652849 LCS652809:LCS652849 LMO652809:LMO652849 LWK652809:LWK652849 MGG652809:MGG652849 MQC652809:MQC652849 MZY652809:MZY652849 NJU652809:NJU652849 NTQ652809:NTQ652849 ODM652809:ODM652849 ONI652809:ONI652849 OXE652809:OXE652849 PHA652809:PHA652849 PQW652809:PQW652849 QAS652809:QAS652849 QKO652809:QKO652849 QUK652809:QUK652849 REG652809:REG652849 ROC652809:ROC652849 RXY652809:RXY652849 SHU652809:SHU652849 SRQ652809:SRQ652849 TBM652809:TBM652849 TLI652809:TLI652849 TVE652809:TVE652849 UFA652809:UFA652849 UOW652809:UOW652849 UYS652809:UYS652849 VIO652809:VIO652849 VSK652809:VSK652849 WCG652809:WCG652849 WMC652809:WMC652849 WVY652809:WVY652849 Q718345:Q718385 JM718345:JM718385 TI718345:TI718385 ADE718345:ADE718385 ANA718345:ANA718385 AWW718345:AWW718385 BGS718345:BGS718385 BQO718345:BQO718385 CAK718345:CAK718385 CKG718345:CKG718385 CUC718345:CUC718385 DDY718345:DDY718385 DNU718345:DNU718385 DXQ718345:DXQ718385 EHM718345:EHM718385 ERI718345:ERI718385 FBE718345:FBE718385 FLA718345:FLA718385 FUW718345:FUW718385 GES718345:GES718385 GOO718345:GOO718385 GYK718345:GYK718385 HIG718345:HIG718385 HSC718345:HSC718385 IBY718345:IBY718385 ILU718345:ILU718385 IVQ718345:IVQ718385 JFM718345:JFM718385 JPI718345:JPI718385 JZE718345:JZE718385 KJA718345:KJA718385 KSW718345:KSW718385 LCS718345:LCS718385 LMO718345:LMO718385 LWK718345:LWK718385 MGG718345:MGG718385 MQC718345:MQC718385 MZY718345:MZY718385 NJU718345:NJU718385 NTQ718345:NTQ718385 ODM718345:ODM718385 ONI718345:ONI718385 OXE718345:OXE718385 PHA718345:PHA718385 PQW718345:PQW718385 QAS718345:QAS718385 QKO718345:QKO718385 QUK718345:QUK718385 REG718345:REG718385 ROC718345:ROC718385 RXY718345:RXY718385 SHU718345:SHU718385 SRQ718345:SRQ718385 TBM718345:TBM718385 TLI718345:TLI718385 TVE718345:TVE718385 UFA718345:UFA718385 UOW718345:UOW718385 UYS718345:UYS718385 VIO718345:VIO718385 VSK718345:VSK718385 WCG718345:WCG718385 WMC718345:WMC718385 WVY718345:WVY718385 Q783881:Q783921 JM783881:JM783921 TI783881:TI783921 ADE783881:ADE783921 ANA783881:ANA783921 AWW783881:AWW783921 BGS783881:BGS783921 BQO783881:BQO783921 CAK783881:CAK783921 CKG783881:CKG783921 CUC783881:CUC783921 DDY783881:DDY783921 DNU783881:DNU783921 DXQ783881:DXQ783921 EHM783881:EHM783921 ERI783881:ERI783921 FBE783881:FBE783921 FLA783881:FLA783921 FUW783881:FUW783921 GES783881:GES783921 GOO783881:GOO783921 GYK783881:GYK783921 HIG783881:HIG783921 HSC783881:HSC783921 IBY783881:IBY783921 ILU783881:ILU783921 IVQ783881:IVQ783921 JFM783881:JFM783921 JPI783881:JPI783921 JZE783881:JZE783921 KJA783881:KJA783921 KSW783881:KSW783921 LCS783881:LCS783921 LMO783881:LMO783921 LWK783881:LWK783921 MGG783881:MGG783921 MQC783881:MQC783921 MZY783881:MZY783921 NJU783881:NJU783921 NTQ783881:NTQ783921 ODM783881:ODM783921 ONI783881:ONI783921 OXE783881:OXE783921 PHA783881:PHA783921 PQW783881:PQW783921 QAS783881:QAS783921 QKO783881:QKO783921 QUK783881:QUK783921 REG783881:REG783921 ROC783881:ROC783921 RXY783881:RXY783921 SHU783881:SHU783921 SRQ783881:SRQ783921 TBM783881:TBM783921 TLI783881:TLI783921 TVE783881:TVE783921 UFA783881:UFA783921 UOW783881:UOW783921 UYS783881:UYS783921 VIO783881:VIO783921 VSK783881:VSK783921 WCG783881:WCG783921 WMC783881:WMC783921 WVY783881:WVY783921 Q849417:Q849457 JM849417:JM849457 TI849417:TI849457 ADE849417:ADE849457 ANA849417:ANA849457 AWW849417:AWW849457 BGS849417:BGS849457 BQO849417:BQO849457 CAK849417:CAK849457 CKG849417:CKG849457 CUC849417:CUC849457 DDY849417:DDY849457 DNU849417:DNU849457 DXQ849417:DXQ849457 EHM849417:EHM849457 ERI849417:ERI849457 FBE849417:FBE849457 FLA849417:FLA849457 FUW849417:FUW849457 GES849417:GES849457 GOO849417:GOO849457 GYK849417:GYK849457 HIG849417:HIG849457 HSC849417:HSC849457 IBY849417:IBY849457 ILU849417:ILU849457 IVQ849417:IVQ849457 JFM849417:JFM849457 JPI849417:JPI849457 JZE849417:JZE849457 KJA849417:KJA849457 KSW849417:KSW849457 LCS849417:LCS849457 LMO849417:LMO849457 LWK849417:LWK849457 MGG849417:MGG849457 MQC849417:MQC849457 MZY849417:MZY849457 NJU849417:NJU849457 NTQ849417:NTQ849457 ODM849417:ODM849457 ONI849417:ONI849457 OXE849417:OXE849457 PHA849417:PHA849457 PQW849417:PQW849457 QAS849417:QAS849457 QKO849417:QKO849457 QUK849417:QUK849457 REG849417:REG849457 ROC849417:ROC849457 RXY849417:RXY849457 SHU849417:SHU849457 SRQ849417:SRQ849457 TBM849417:TBM849457 TLI849417:TLI849457 TVE849417:TVE849457 UFA849417:UFA849457 UOW849417:UOW849457 UYS849417:UYS849457 VIO849417:VIO849457 VSK849417:VSK849457 WCG849417:WCG849457 WMC849417:WMC849457 WVY849417:WVY849457 Q914953:Q914993 JM914953:JM914993 TI914953:TI914993 ADE914953:ADE914993 ANA914953:ANA914993 AWW914953:AWW914993 BGS914953:BGS914993 BQO914953:BQO914993 CAK914953:CAK914993 CKG914953:CKG914993 CUC914953:CUC914993 DDY914953:DDY914993 DNU914953:DNU914993 DXQ914953:DXQ914993 EHM914953:EHM914993 ERI914953:ERI914993 FBE914953:FBE914993 FLA914953:FLA914993 FUW914953:FUW914993 GES914953:GES914993 GOO914953:GOO914993 GYK914953:GYK914993 HIG914953:HIG914993 HSC914953:HSC914993 IBY914953:IBY914993 ILU914953:ILU914993 IVQ914953:IVQ914993 JFM914953:JFM914993 JPI914953:JPI914993 JZE914953:JZE914993 KJA914953:KJA914993 KSW914953:KSW914993 LCS914953:LCS914993 LMO914953:LMO914993 LWK914953:LWK914993 MGG914953:MGG914993 MQC914953:MQC914993 MZY914953:MZY914993 NJU914953:NJU914993 NTQ914953:NTQ914993 ODM914953:ODM914993 ONI914953:ONI914993 OXE914953:OXE914993 PHA914953:PHA914993 PQW914953:PQW914993 QAS914953:QAS914993 QKO914953:QKO914993 QUK914953:QUK914993 REG914953:REG914993 ROC914953:ROC914993 RXY914953:RXY914993 SHU914953:SHU914993 SRQ914953:SRQ914993 TBM914953:TBM914993 TLI914953:TLI914993 TVE914953:TVE914993 UFA914953:UFA914993 UOW914953:UOW914993 UYS914953:UYS914993 VIO914953:VIO914993 VSK914953:VSK914993 WCG914953:WCG914993 WMC914953:WMC914993 WVY914953:WVY914993 Q980489:Q980529 JM980489:JM980529 TI980489:TI980529 ADE980489:ADE980529 ANA980489:ANA980529 AWW980489:AWW980529 BGS980489:BGS980529 BQO980489:BQO980529 CAK980489:CAK980529 CKG980489:CKG980529 CUC980489:CUC980529 DDY980489:DDY980529 DNU980489:DNU980529 DXQ980489:DXQ980529 EHM980489:EHM980529 ERI980489:ERI980529 FBE980489:FBE980529 FLA980489:FLA980529 FUW980489:FUW980529 GES980489:GES980529 GOO980489:GOO980529 GYK980489:GYK980529 HIG980489:HIG980529 HSC980489:HSC980529 IBY980489:IBY980529 ILU980489:ILU980529 IVQ980489:IVQ980529 JFM980489:JFM980529 JPI980489:JPI980529 JZE980489:JZE980529 KJA980489:KJA980529 KSW980489:KSW980529 LCS980489:LCS980529 LMO980489:LMO980529 LWK980489:LWK980529 MGG980489:MGG980529 MQC980489:MQC980529 MZY980489:MZY980529 NJU980489:NJU980529 NTQ980489:NTQ980529 ODM980489:ODM980529 ONI980489:ONI980529 OXE980489:OXE980529 PHA980489:PHA980529 PQW980489:PQW980529 QAS980489:QAS980529 QKO980489:QKO980529 QUK980489:QUK980529 REG980489:REG980529 ROC980489:ROC980529 RXY980489:RXY980529 SHU980489:SHU980529 SRQ980489:SRQ980529 TBM980489:TBM980529 TLI980489:TLI980529 TVE980489:TVE980529 UFA980489:UFA980529 UOW980489:UOW980529 UYS980489:UYS980529 VIO980489:VIO980529 VSK980489:VSK980529 WCG980489:WCG980529 WMC980489:WMC980529 WVY980489:WVY980529 Q62947:Q62982 JM62947:JM62982 TI62947:TI62982 ADE62947:ADE62982 ANA62947:ANA62982 AWW62947:AWW62982 BGS62947:BGS62982 BQO62947:BQO62982 CAK62947:CAK62982 CKG62947:CKG62982 CUC62947:CUC62982 DDY62947:DDY62982 DNU62947:DNU62982 DXQ62947:DXQ62982 EHM62947:EHM62982 ERI62947:ERI62982 FBE62947:FBE62982 FLA62947:FLA62982 FUW62947:FUW62982 GES62947:GES62982 GOO62947:GOO62982 GYK62947:GYK62982 HIG62947:HIG62982 HSC62947:HSC62982 IBY62947:IBY62982 ILU62947:ILU62982 IVQ62947:IVQ62982 JFM62947:JFM62982 JPI62947:JPI62982 JZE62947:JZE62982 KJA62947:KJA62982 KSW62947:KSW62982 LCS62947:LCS62982 LMO62947:LMO62982 LWK62947:LWK62982 MGG62947:MGG62982 MQC62947:MQC62982 MZY62947:MZY62982 NJU62947:NJU62982 NTQ62947:NTQ62982 ODM62947:ODM62982 ONI62947:ONI62982 OXE62947:OXE62982 PHA62947:PHA62982 PQW62947:PQW62982 QAS62947:QAS62982 QKO62947:QKO62982 QUK62947:QUK62982 REG62947:REG62982 ROC62947:ROC62982 RXY62947:RXY62982 SHU62947:SHU62982 SRQ62947:SRQ62982 TBM62947:TBM62982 TLI62947:TLI62982 TVE62947:TVE62982 UFA62947:UFA62982 UOW62947:UOW62982 UYS62947:UYS62982 VIO62947:VIO62982 VSK62947:VSK62982 WCG62947:WCG62982 WMC62947:WMC62982 WVY62947:WVY62982 Q128483:Q128518 JM128483:JM128518 TI128483:TI128518 ADE128483:ADE128518 ANA128483:ANA128518 AWW128483:AWW128518 BGS128483:BGS128518 BQO128483:BQO128518 CAK128483:CAK128518 CKG128483:CKG128518 CUC128483:CUC128518 DDY128483:DDY128518 DNU128483:DNU128518 DXQ128483:DXQ128518 EHM128483:EHM128518 ERI128483:ERI128518 FBE128483:FBE128518 FLA128483:FLA128518 FUW128483:FUW128518 GES128483:GES128518 GOO128483:GOO128518 GYK128483:GYK128518 HIG128483:HIG128518 HSC128483:HSC128518 IBY128483:IBY128518 ILU128483:ILU128518 IVQ128483:IVQ128518 JFM128483:JFM128518 JPI128483:JPI128518 JZE128483:JZE128518 KJA128483:KJA128518 KSW128483:KSW128518 LCS128483:LCS128518 LMO128483:LMO128518 LWK128483:LWK128518 MGG128483:MGG128518 MQC128483:MQC128518 MZY128483:MZY128518 NJU128483:NJU128518 NTQ128483:NTQ128518 ODM128483:ODM128518 ONI128483:ONI128518 OXE128483:OXE128518 PHA128483:PHA128518 PQW128483:PQW128518 QAS128483:QAS128518 QKO128483:QKO128518 QUK128483:QUK128518 REG128483:REG128518 ROC128483:ROC128518 RXY128483:RXY128518 SHU128483:SHU128518 SRQ128483:SRQ128518 TBM128483:TBM128518 TLI128483:TLI128518 TVE128483:TVE128518 UFA128483:UFA128518 UOW128483:UOW128518 UYS128483:UYS128518 VIO128483:VIO128518 VSK128483:VSK128518 WCG128483:WCG128518 WMC128483:WMC128518 WVY128483:WVY128518 Q194019:Q194054 JM194019:JM194054 TI194019:TI194054 ADE194019:ADE194054 ANA194019:ANA194054 AWW194019:AWW194054 BGS194019:BGS194054 BQO194019:BQO194054 CAK194019:CAK194054 CKG194019:CKG194054 CUC194019:CUC194054 DDY194019:DDY194054 DNU194019:DNU194054 DXQ194019:DXQ194054 EHM194019:EHM194054 ERI194019:ERI194054 FBE194019:FBE194054 FLA194019:FLA194054 FUW194019:FUW194054 GES194019:GES194054 GOO194019:GOO194054 GYK194019:GYK194054 HIG194019:HIG194054 HSC194019:HSC194054 IBY194019:IBY194054 ILU194019:ILU194054 IVQ194019:IVQ194054 JFM194019:JFM194054 JPI194019:JPI194054 JZE194019:JZE194054 KJA194019:KJA194054 KSW194019:KSW194054 LCS194019:LCS194054 LMO194019:LMO194054 LWK194019:LWK194054 MGG194019:MGG194054 MQC194019:MQC194054 MZY194019:MZY194054 NJU194019:NJU194054 NTQ194019:NTQ194054 ODM194019:ODM194054 ONI194019:ONI194054 OXE194019:OXE194054 PHA194019:PHA194054 PQW194019:PQW194054 QAS194019:QAS194054 QKO194019:QKO194054 QUK194019:QUK194054 REG194019:REG194054 ROC194019:ROC194054 RXY194019:RXY194054 SHU194019:SHU194054 SRQ194019:SRQ194054 TBM194019:TBM194054 TLI194019:TLI194054 TVE194019:TVE194054 UFA194019:UFA194054 UOW194019:UOW194054 UYS194019:UYS194054 VIO194019:VIO194054 VSK194019:VSK194054 WCG194019:WCG194054 WMC194019:WMC194054 WVY194019:WVY194054 Q259555:Q259590 JM259555:JM259590 TI259555:TI259590 ADE259555:ADE259590 ANA259555:ANA259590 AWW259555:AWW259590 BGS259555:BGS259590 BQO259555:BQO259590 CAK259555:CAK259590 CKG259555:CKG259590 CUC259555:CUC259590 DDY259555:DDY259590 DNU259555:DNU259590 DXQ259555:DXQ259590 EHM259555:EHM259590 ERI259555:ERI259590 FBE259555:FBE259590 FLA259555:FLA259590 FUW259555:FUW259590 GES259555:GES259590 GOO259555:GOO259590 GYK259555:GYK259590 HIG259555:HIG259590 HSC259555:HSC259590 IBY259555:IBY259590 ILU259555:ILU259590 IVQ259555:IVQ259590 JFM259555:JFM259590 JPI259555:JPI259590 JZE259555:JZE259590 KJA259555:KJA259590 KSW259555:KSW259590 LCS259555:LCS259590 LMO259555:LMO259590 LWK259555:LWK259590 MGG259555:MGG259590 MQC259555:MQC259590 MZY259555:MZY259590 NJU259555:NJU259590 NTQ259555:NTQ259590 ODM259555:ODM259590 ONI259555:ONI259590 OXE259555:OXE259590 PHA259555:PHA259590 PQW259555:PQW259590 QAS259555:QAS259590 QKO259555:QKO259590 QUK259555:QUK259590 REG259555:REG259590 ROC259555:ROC259590 RXY259555:RXY259590 SHU259555:SHU259590 SRQ259555:SRQ259590 TBM259555:TBM259590 TLI259555:TLI259590 TVE259555:TVE259590 UFA259555:UFA259590 UOW259555:UOW259590 UYS259555:UYS259590 VIO259555:VIO259590 VSK259555:VSK259590 WCG259555:WCG259590 WMC259555:WMC259590 WVY259555:WVY259590 Q325091:Q325126 JM325091:JM325126 TI325091:TI325126 ADE325091:ADE325126 ANA325091:ANA325126 AWW325091:AWW325126 BGS325091:BGS325126 BQO325091:BQO325126 CAK325091:CAK325126 CKG325091:CKG325126 CUC325091:CUC325126 DDY325091:DDY325126 DNU325091:DNU325126 DXQ325091:DXQ325126 EHM325091:EHM325126 ERI325091:ERI325126 FBE325091:FBE325126 FLA325091:FLA325126 FUW325091:FUW325126 GES325091:GES325126 GOO325091:GOO325126 GYK325091:GYK325126 HIG325091:HIG325126 HSC325091:HSC325126 IBY325091:IBY325126 ILU325091:ILU325126 IVQ325091:IVQ325126 JFM325091:JFM325126 JPI325091:JPI325126 JZE325091:JZE325126 KJA325091:KJA325126 KSW325091:KSW325126 LCS325091:LCS325126 LMO325091:LMO325126 LWK325091:LWK325126 MGG325091:MGG325126 MQC325091:MQC325126 MZY325091:MZY325126 NJU325091:NJU325126 NTQ325091:NTQ325126 ODM325091:ODM325126 ONI325091:ONI325126 OXE325091:OXE325126 PHA325091:PHA325126 PQW325091:PQW325126 QAS325091:QAS325126 QKO325091:QKO325126 QUK325091:QUK325126 REG325091:REG325126 ROC325091:ROC325126 RXY325091:RXY325126 SHU325091:SHU325126 SRQ325091:SRQ325126 TBM325091:TBM325126 TLI325091:TLI325126 TVE325091:TVE325126 UFA325091:UFA325126 UOW325091:UOW325126 UYS325091:UYS325126 VIO325091:VIO325126 VSK325091:VSK325126 WCG325091:WCG325126 WMC325091:WMC325126 WVY325091:WVY325126 Q390627:Q390662 JM390627:JM390662 TI390627:TI390662 ADE390627:ADE390662 ANA390627:ANA390662 AWW390627:AWW390662 BGS390627:BGS390662 BQO390627:BQO390662 CAK390627:CAK390662 CKG390627:CKG390662 CUC390627:CUC390662 DDY390627:DDY390662 DNU390627:DNU390662 DXQ390627:DXQ390662 EHM390627:EHM390662 ERI390627:ERI390662 FBE390627:FBE390662 FLA390627:FLA390662 FUW390627:FUW390662 GES390627:GES390662 GOO390627:GOO390662 GYK390627:GYK390662 HIG390627:HIG390662 HSC390627:HSC390662 IBY390627:IBY390662 ILU390627:ILU390662 IVQ390627:IVQ390662 JFM390627:JFM390662 JPI390627:JPI390662 JZE390627:JZE390662 KJA390627:KJA390662 KSW390627:KSW390662 LCS390627:LCS390662 LMO390627:LMO390662 LWK390627:LWK390662 MGG390627:MGG390662 MQC390627:MQC390662 MZY390627:MZY390662 NJU390627:NJU390662 NTQ390627:NTQ390662 ODM390627:ODM390662 ONI390627:ONI390662 OXE390627:OXE390662 PHA390627:PHA390662 PQW390627:PQW390662 QAS390627:QAS390662 QKO390627:QKO390662 QUK390627:QUK390662 REG390627:REG390662 ROC390627:ROC390662 RXY390627:RXY390662 SHU390627:SHU390662 SRQ390627:SRQ390662 TBM390627:TBM390662 TLI390627:TLI390662 TVE390627:TVE390662 UFA390627:UFA390662 UOW390627:UOW390662 UYS390627:UYS390662 VIO390627:VIO390662 VSK390627:VSK390662 WCG390627:WCG390662 WMC390627:WMC390662 WVY390627:WVY390662 Q456163:Q456198 JM456163:JM456198 TI456163:TI456198 ADE456163:ADE456198 ANA456163:ANA456198 AWW456163:AWW456198 BGS456163:BGS456198 BQO456163:BQO456198 CAK456163:CAK456198 CKG456163:CKG456198 CUC456163:CUC456198 DDY456163:DDY456198 DNU456163:DNU456198 DXQ456163:DXQ456198 EHM456163:EHM456198 ERI456163:ERI456198 FBE456163:FBE456198 FLA456163:FLA456198 FUW456163:FUW456198 GES456163:GES456198 GOO456163:GOO456198 GYK456163:GYK456198 HIG456163:HIG456198 HSC456163:HSC456198 IBY456163:IBY456198 ILU456163:ILU456198 IVQ456163:IVQ456198 JFM456163:JFM456198 JPI456163:JPI456198 JZE456163:JZE456198 KJA456163:KJA456198 KSW456163:KSW456198 LCS456163:LCS456198 LMO456163:LMO456198 LWK456163:LWK456198 MGG456163:MGG456198 MQC456163:MQC456198 MZY456163:MZY456198 NJU456163:NJU456198 NTQ456163:NTQ456198 ODM456163:ODM456198 ONI456163:ONI456198 OXE456163:OXE456198 PHA456163:PHA456198 PQW456163:PQW456198 QAS456163:QAS456198 QKO456163:QKO456198 QUK456163:QUK456198 REG456163:REG456198 ROC456163:ROC456198 RXY456163:RXY456198 SHU456163:SHU456198 SRQ456163:SRQ456198 TBM456163:TBM456198 TLI456163:TLI456198 TVE456163:TVE456198 UFA456163:UFA456198 UOW456163:UOW456198 UYS456163:UYS456198 VIO456163:VIO456198 VSK456163:VSK456198 WCG456163:WCG456198 WMC456163:WMC456198 WVY456163:WVY456198 Q521699:Q521734 JM521699:JM521734 TI521699:TI521734 ADE521699:ADE521734 ANA521699:ANA521734 AWW521699:AWW521734 BGS521699:BGS521734 BQO521699:BQO521734 CAK521699:CAK521734 CKG521699:CKG521734 CUC521699:CUC521734 DDY521699:DDY521734 DNU521699:DNU521734 DXQ521699:DXQ521734 EHM521699:EHM521734 ERI521699:ERI521734 FBE521699:FBE521734 FLA521699:FLA521734 FUW521699:FUW521734 GES521699:GES521734 GOO521699:GOO521734 GYK521699:GYK521734 HIG521699:HIG521734 HSC521699:HSC521734 IBY521699:IBY521734 ILU521699:ILU521734 IVQ521699:IVQ521734 JFM521699:JFM521734 JPI521699:JPI521734 JZE521699:JZE521734 KJA521699:KJA521734 KSW521699:KSW521734 LCS521699:LCS521734 LMO521699:LMO521734 LWK521699:LWK521734 MGG521699:MGG521734 MQC521699:MQC521734 MZY521699:MZY521734 NJU521699:NJU521734 NTQ521699:NTQ521734 ODM521699:ODM521734 ONI521699:ONI521734 OXE521699:OXE521734 PHA521699:PHA521734 PQW521699:PQW521734 QAS521699:QAS521734 QKO521699:QKO521734 QUK521699:QUK521734 REG521699:REG521734 ROC521699:ROC521734 RXY521699:RXY521734 SHU521699:SHU521734 SRQ521699:SRQ521734 TBM521699:TBM521734 TLI521699:TLI521734 TVE521699:TVE521734 UFA521699:UFA521734 UOW521699:UOW521734 UYS521699:UYS521734 VIO521699:VIO521734 VSK521699:VSK521734 WCG521699:WCG521734 WMC521699:WMC521734 WVY521699:WVY521734 Q587235:Q587270 JM587235:JM587270 TI587235:TI587270 ADE587235:ADE587270 ANA587235:ANA587270 AWW587235:AWW587270 BGS587235:BGS587270 BQO587235:BQO587270 CAK587235:CAK587270 CKG587235:CKG587270 CUC587235:CUC587270 DDY587235:DDY587270 DNU587235:DNU587270 DXQ587235:DXQ587270 EHM587235:EHM587270 ERI587235:ERI587270 FBE587235:FBE587270 FLA587235:FLA587270 FUW587235:FUW587270 GES587235:GES587270 GOO587235:GOO587270 GYK587235:GYK587270 HIG587235:HIG587270 HSC587235:HSC587270 IBY587235:IBY587270 ILU587235:ILU587270 IVQ587235:IVQ587270 JFM587235:JFM587270 JPI587235:JPI587270 JZE587235:JZE587270 KJA587235:KJA587270 KSW587235:KSW587270 LCS587235:LCS587270 LMO587235:LMO587270 LWK587235:LWK587270 MGG587235:MGG587270 MQC587235:MQC587270 MZY587235:MZY587270 NJU587235:NJU587270 NTQ587235:NTQ587270 ODM587235:ODM587270 ONI587235:ONI587270 OXE587235:OXE587270 PHA587235:PHA587270 PQW587235:PQW587270 QAS587235:QAS587270 QKO587235:QKO587270 QUK587235:QUK587270 REG587235:REG587270 ROC587235:ROC587270 RXY587235:RXY587270 SHU587235:SHU587270 SRQ587235:SRQ587270 TBM587235:TBM587270 TLI587235:TLI587270 TVE587235:TVE587270 UFA587235:UFA587270 UOW587235:UOW587270 UYS587235:UYS587270 VIO587235:VIO587270 VSK587235:VSK587270 WCG587235:WCG587270 WMC587235:WMC587270 WVY587235:WVY587270 Q652771:Q652806 JM652771:JM652806 TI652771:TI652806 ADE652771:ADE652806 ANA652771:ANA652806 AWW652771:AWW652806 BGS652771:BGS652806 BQO652771:BQO652806 CAK652771:CAK652806 CKG652771:CKG652806 CUC652771:CUC652806 DDY652771:DDY652806 DNU652771:DNU652806 DXQ652771:DXQ652806 EHM652771:EHM652806 ERI652771:ERI652806 FBE652771:FBE652806 FLA652771:FLA652806 FUW652771:FUW652806 GES652771:GES652806 GOO652771:GOO652806 GYK652771:GYK652806 HIG652771:HIG652806 HSC652771:HSC652806 IBY652771:IBY652806 ILU652771:ILU652806 IVQ652771:IVQ652806 JFM652771:JFM652806 JPI652771:JPI652806 JZE652771:JZE652806 KJA652771:KJA652806 KSW652771:KSW652806 LCS652771:LCS652806 LMO652771:LMO652806 LWK652771:LWK652806 MGG652771:MGG652806 MQC652771:MQC652806 MZY652771:MZY652806 NJU652771:NJU652806 NTQ652771:NTQ652806 ODM652771:ODM652806 ONI652771:ONI652806 OXE652771:OXE652806 PHA652771:PHA652806 PQW652771:PQW652806 QAS652771:QAS652806 QKO652771:QKO652806 QUK652771:QUK652806 REG652771:REG652806 ROC652771:ROC652806 RXY652771:RXY652806 SHU652771:SHU652806 SRQ652771:SRQ652806 TBM652771:TBM652806 TLI652771:TLI652806 TVE652771:TVE652806 UFA652771:UFA652806 UOW652771:UOW652806 UYS652771:UYS652806 VIO652771:VIO652806 VSK652771:VSK652806 WCG652771:WCG652806 WMC652771:WMC652806 WVY652771:WVY652806 Q718307:Q718342 JM718307:JM718342 TI718307:TI718342 ADE718307:ADE718342 ANA718307:ANA718342 AWW718307:AWW718342 BGS718307:BGS718342 BQO718307:BQO718342 CAK718307:CAK718342 CKG718307:CKG718342 CUC718307:CUC718342 DDY718307:DDY718342 DNU718307:DNU718342 DXQ718307:DXQ718342 EHM718307:EHM718342 ERI718307:ERI718342 FBE718307:FBE718342 FLA718307:FLA718342 FUW718307:FUW718342 GES718307:GES718342 GOO718307:GOO718342 GYK718307:GYK718342 HIG718307:HIG718342 HSC718307:HSC718342 IBY718307:IBY718342 ILU718307:ILU718342 IVQ718307:IVQ718342 JFM718307:JFM718342 JPI718307:JPI718342 JZE718307:JZE718342 KJA718307:KJA718342 KSW718307:KSW718342 LCS718307:LCS718342 LMO718307:LMO718342 LWK718307:LWK718342 MGG718307:MGG718342 MQC718307:MQC718342 MZY718307:MZY718342 NJU718307:NJU718342 NTQ718307:NTQ718342 ODM718307:ODM718342 ONI718307:ONI718342 OXE718307:OXE718342 PHA718307:PHA718342 PQW718307:PQW718342 QAS718307:QAS718342 QKO718307:QKO718342 QUK718307:QUK718342 REG718307:REG718342 ROC718307:ROC718342 RXY718307:RXY718342 SHU718307:SHU718342 SRQ718307:SRQ718342 TBM718307:TBM718342 TLI718307:TLI718342 TVE718307:TVE718342 UFA718307:UFA718342 UOW718307:UOW718342 UYS718307:UYS718342 VIO718307:VIO718342 VSK718307:VSK718342 WCG718307:WCG718342 WMC718307:WMC718342 WVY718307:WVY718342 Q783843:Q783878 JM783843:JM783878 TI783843:TI783878 ADE783843:ADE783878 ANA783843:ANA783878 AWW783843:AWW783878 BGS783843:BGS783878 BQO783843:BQO783878 CAK783843:CAK783878 CKG783843:CKG783878 CUC783843:CUC783878 DDY783843:DDY783878 DNU783843:DNU783878 DXQ783843:DXQ783878 EHM783843:EHM783878 ERI783843:ERI783878 FBE783843:FBE783878 FLA783843:FLA783878 FUW783843:FUW783878 GES783843:GES783878 GOO783843:GOO783878 GYK783843:GYK783878 HIG783843:HIG783878 HSC783843:HSC783878 IBY783843:IBY783878 ILU783843:ILU783878 IVQ783843:IVQ783878 JFM783843:JFM783878 JPI783843:JPI783878 JZE783843:JZE783878 KJA783843:KJA783878 KSW783843:KSW783878 LCS783843:LCS783878 LMO783843:LMO783878 LWK783843:LWK783878 MGG783843:MGG783878 MQC783843:MQC783878 MZY783843:MZY783878 NJU783843:NJU783878 NTQ783843:NTQ783878 ODM783843:ODM783878 ONI783843:ONI783878 OXE783843:OXE783878 PHA783843:PHA783878 PQW783843:PQW783878 QAS783843:QAS783878 QKO783843:QKO783878 QUK783843:QUK783878 REG783843:REG783878 ROC783843:ROC783878 RXY783843:RXY783878 SHU783843:SHU783878 SRQ783843:SRQ783878 TBM783843:TBM783878 TLI783843:TLI783878 TVE783843:TVE783878 UFA783843:UFA783878 UOW783843:UOW783878 UYS783843:UYS783878 VIO783843:VIO783878 VSK783843:VSK783878 WCG783843:WCG783878 WMC783843:WMC783878 WVY783843:WVY783878 Q849379:Q849414 JM849379:JM849414 TI849379:TI849414 ADE849379:ADE849414 ANA849379:ANA849414 AWW849379:AWW849414 BGS849379:BGS849414 BQO849379:BQO849414 CAK849379:CAK849414 CKG849379:CKG849414 CUC849379:CUC849414 DDY849379:DDY849414 DNU849379:DNU849414 DXQ849379:DXQ849414 EHM849379:EHM849414 ERI849379:ERI849414 FBE849379:FBE849414 FLA849379:FLA849414 FUW849379:FUW849414 GES849379:GES849414 GOO849379:GOO849414 GYK849379:GYK849414 HIG849379:HIG849414 HSC849379:HSC849414 IBY849379:IBY849414 ILU849379:ILU849414 IVQ849379:IVQ849414 JFM849379:JFM849414 JPI849379:JPI849414 JZE849379:JZE849414 KJA849379:KJA849414 KSW849379:KSW849414 LCS849379:LCS849414 LMO849379:LMO849414 LWK849379:LWK849414 MGG849379:MGG849414 MQC849379:MQC849414 MZY849379:MZY849414 NJU849379:NJU849414 NTQ849379:NTQ849414 ODM849379:ODM849414 ONI849379:ONI849414 OXE849379:OXE849414 PHA849379:PHA849414 PQW849379:PQW849414 QAS849379:QAS849414 QKO849379:QKO849414 QUK849379:QUK849414 REG849379:REG849414 ROC849379:ROC849414 RXY849379:RXY849414 SHU849379:SHU849414 SRQ849379:SRQ849414 TBM849379:TBM849414 TLI849379:TLI849414 TVE849379:TVE849414 UFA849379:UFA849414 UOW849379:UOW849414 UYS849379:UYS849414 VIO849379:VIO849414 VSK849379:VSK849414 WCG849379:WCG849414 WMC849379:WMC849414 WVY849379:WVY849414 Q914915:Q914950 JM914915:JM914950 TI914915:TI914950 ADE914915:ADE914950 ANA914915:ANA914950 AWW914915:AWW914950 BGS914915:BGS914950 BQO914915:BQO914950 CAK914915:CAK914950 CKG914915:CKG914950 CUC914915:CUC914950 DDY914915:DDY914950 DNU914915:DNU914950 DXQ914915:DXQ914950 EHM914915:EHM914950 ERI914915:ERI914950 FBE914915:FBE914950 FLA914915:FLA914950 FUW914915:FUW914950 GES914915:GES914950 GOO914915:GOO914950 GYK914915:GYK914950 HIG914915:HIG914950 HSC914915:HSC914950 IBY914915:IBY914950 ILU914915:ILU914950 IVQ914915:IVQ914950 JFM914915:JFM914950 JPI914915:JPI914950 JZE914915:JZE914950 KJA914915:KJA914950 KSW914915:KSW914950 LCS914915:LCS914950 LMO914915:LMO914950 LWK914915:LWK914950 MGG914915:MGG914950 MQC914915:MQC914950 MZY914915:MZY914950 NJU914915:NJU914950 NTQ914915:NTQ914950 ODM914915:ODM914950 ONI914915:ONI914950 OXE914915:OXE914950 PHA914915:PHA914950 PQW914915:PQW914950 QAS914915:QAS914950 QKO914915:QKO914950 QUK914915:QUK914950 REG914915:REG914950 ROC914915:ROC914950 RXY914915:RXY914950 SHU914915:SHU914950 SRQ914915:SRQ914950 TBM914915:TBM914950 TLI914915:TLI914950 TVE914915:TVE914950 UFA914915:UFA914950 UOW914915:UOW914950 UYS914915:UYS914950 VIO914915:VIO914950 VSK914915:VSK914950 WCG914915:WCG914950 WMC914915:WMC914950 WVY914915:WVY914950 Q980451:Q980486 JM980451:JM980486 TI980451:TI980486 ADE980451:ADE980486 ANA980451:ANA980486 AWW980451:AWW980486 BGS980451:BGS980486 BQO980451:BQO980486 CAK980451:CAK980486 CKG980451:CKG980486 CUC980451:CUC980486 DDY980451:DDY980486 DNU980451:DNU980486 DXQ980451:DXQ980486 EHM980451:EHM980486 ERI980451:ERI980486 FBE980451:FBE980486 FLA980451:FLA980486 FUW980451:FUW980486 GES980451:GES980486 GOO980451:GOO980486 GYK980451:GYK980486 HIG980451:HIG980486 HSC980451:HSC980486 IBY980451:IBY980486 ILU980451:ILU980486 IVQ980451:IVQ980486 JFM980451:JFM980486 JPI980451:JPI980486 JZE980451:JZE980486 KJA980451:KJA980486 KSW980451:KSW980486 LCS980451:LCS980486 LMO980451:LMO980486 LWK980451:LWK980486 MGG980451:MGG980486 MQC980451:MQC980486 MZY980451:MZY980486 NJU980451:NJU980486 NTQ980451:NTQ980486 ODM980451:ODM980486 ONI980451:ONI980486 OXE980451:OXE980486 PHA980451:PHA980486 PQW980451:PQW980486 QAS980451:QAS980486 QKO980451:QKO980486 QUK980451:QUK980486 REG980451:REG980486 ROC980451:ROC980486 RXY980451:RXY980486 SHU980451:SHU980486 SRQ980451:SRQ980486 TBM980451:TBM980486 TLI980451:TLI980486 TVE980451:TVE980486 UFA980451:UFA980486 UOW980451:UOW980486 UYS980451:UYS980486 VIO980451:VIO980486 VSK980451:VSK980486 WCG980451:WCG980486 WMC980451:WMC980486 WVY980451:WVY980486 Q64029:Q65952 JM64029:JM65952 TI64029:TI65952 ADE64029:ADE65952 ANA64029:ANA65952 AWW64029:AWW65952 BGS64029:BGS65952 BQO64029:BQO65952 CAK64029:CAK65952 CKG64029:CKG65952 CUC64029:CUC65952 DDY64029:DDY65952 DNU64029:DNU65952 DXQ64029:DXQ65952 EHM64029:EHM65952 ERI64029:ERI65952 FBE64029:FBE65952 FLA64029:FLA65952 FUW64029:FUW65952 GES64029:GES65952 GOO64029:GOO65952 GYK64029:GYK65952 HIG64029:HIG65952 HSC64029:HSC65952 IBY64029:IBY65952 ILU64029:ILU65952 IVQ64029:IVQ65952 JFM64029:JFM65952 JPI64029:JPI65952 JZE64029:JZE65952 KJA64029:KJA65952 KSW64029:KSW65952 LCS64029:LCS65952 LMO64029:LMO65952 LWK64029:LWK65952 MGG64029:MGG65952 MQC64029:MQC65952 MZY64029:MZY65952 NJU64029:NJU65952 NTQ64029:NTQ65952 ODM64029:ODM65952 ONI64029:ONI65952 OXE64029:OXE65952 PHA64029:PHA65952 PQW64029:PQW65952 QAS64029:QAS65952 QKO64029:QKO65952 QUK64029:QUK65952 REG64029:REG65952 ROC64029:ROC65952 RXY64029:RXY65952 SHU64029:SHU65952 SRQ64029:SRQ65952 TBM64029:TBM65952 TLI64029:TLI65952 TVE64029:TVE65952 UFA64029:UFA65952 UOW64029:UOW65952 UYS64029:UYS65952 VIO64029:VIO65952 VSK64029:VSK65952 WCG64029:WCG65952 WMC64029:WMC65952 WVY64029:WVY65952 Q129565:Q131488 JM129565:JM131488 TI129565:TI131488 ADE129565:ADE131488 ANA129565:ANA131488 AWW129565:AWW131488 BGS129565:BGS131488 BQO129565:BQO131488 CAK129565:CAK131488 CKG129565:CKG131488 CUC129565:CUC131488 DDY129565:DDY131488 DNU129565:DNU131488 DXQ129565:DXQ131488 EHM129565:EHM131488 ERI129565:ERI131488 FBE129565:FBE131488 FLA129565:FLA131488 FUW129565:FUW131488 GES129565:GES131488 GOO129565:GOO131488 GYK129565:GYK131488 HIG129565:HIG131488 HSC129565:HSC131488 IBY129565:IBY131488 ILU129565:ILU131488 IVQ129565:IVQ131488 JFM129565:JFM131488 JPI129565:JPI131488 JZE129565:JZE131488 KJA129565:KJA131488 KSW129565:KSW131488 LCS129565:LCS131488 LMO129565:LMO131488 LWK129565:LWK131488 MGG129565:MGG131488 MQC129565:MQC131488 MZY129565:MZY131488 NJU129565:NJU131488 NTQ129565:NTQ131488 ODM129565:ODM131488 ONI129565:ONI131488 OXE129565:OXE131488 PHA129565:PHA131488 PQW129565:PQW131488 QAS129565:QAS131488 QKO129565:QKO131488 QUK129565:QUK131488 REG129565:REG131488 ROC129565:ROC131488 RXY129565:RXY131488 SHU129565:SHU131488 SRQ129565:SRQ131488 TBM129565:TBM131488 TLI129565:TLI131488 TVE129565:TVE131488 UFA129565:UFA131488 UOW129565:UOW131488 UYS129565:UYS131488 VIO129565:VIO131488 VSK129565:VSK131488 WCG129565:WCG131488 WMC129565:WMC131488 WVY129565:WVY131488 Q195101:Q197024 JM195101:JM197024 TI195101:TI197024 ADE195101:ADE197024 ANA195101:ANA197024 AWW195101:AWW197024 BGS195101:BGS197024 BQO195101:BQO197024 CAK195101:CAK197024 CKG195101:CKG197024 CUC195101:CUC197024 DDY195101:DDY197024 DNU195101:DNU197024 DXQ195101:DXQ197024 EHM195101:EHM197024 ERI195101:ERI197024 FBE195101:FBE197024 FLA195101:FLA197024 FUW195101:FUW197024 GES195101:GES197024 GOO195101:GOO197024 GYK195101:GYK197024 HIG195101:HIG197024 HSC195101:HSC197024 IBY195101:IBY197024 ILU195101:ILU197024 IVQ195101:IVQ197024 JFM195101:JFM197024 JPI195101:JPI197024 JZE195101:JZE197024 KJA195101:KJA197024 KSW195101:KSW197024 LCS195101:LCS197024 LMO195101:LMO197024 LWK195101:LWK197024 MGG195101:MGG197024 MQC195101:MQC197024 MZY195101:MZY197024 NJU195101:NJU197024 NTQ195101:NTQ197024 ODM195101:ODM197024 ONI195101:ONI197024 OXE195101:OXE197024 PHA195101:PHA197024 PQW195101:PQW197024 QAS195101:QAS197024 QKO195101:QKO197024 QUK195101:QUK197024 REG195101:REG197024 ROC195101:ROC197024 RXY195101:RXY197024 SHU195101:SHU197024 SRQ195101:SRQ197024 TBM195101:TBM197024 TLI195101:TLI197024 TVE195101:TVE197024 UFA195101:UFA197024 UOW195101:UOW197024 UYS195101:UYS197024 VIO195101:VIO197024 VSK195101:VSK197024 WCG195101:WCG197024 WMC195101:WMC197024 WVY195101:WVY197024 Q260637:Q262560 JM260637:JM262560 TI260637:TI262560 ADE260637:ADE262560 ANA260637:ANA262560 AWW260637:AWW262560 BGS260637:BGS262560 BQO260637:BQO262560 CAK260637:CAK262560 CKG260637:CKG262560 CUC260637:CUC262560 DDY260637:DDY262560 DNU260637:DNU262560 DXQ260637:DXQ262560 EHM260637:EHM262560 ERI260637:ERI262560 FBE260637:FBE262560 FLA260637:FLA262560 FUW260637:FUW262560 GES260637:GES262560 GOO260637:GOO262560 GYK260637:GYK262560 HIG260637:HIG262560 HSC260637:HSC262560 IBY260637:IBY262560 ILU260637:ILU262560 IVQ260637:IVQ262560 JFM260637:JFM262560 JPI260637:JPI262560 JZE260637:JZE262560 KJA260637:KJA262560 KSW260637:KSW262560 LCS260637:LCS262560 LMO260637:LMO262560 LWK260637:LWK262560 MGG260637:MGG262560 MQC260637:MQC262560 MZY260637:MZY262560 NJU260637:NJU262560 NTQ260637:NTQ262560 ODM260637:ODM262560 ONI260637:ONI262560 OXE260637:OXE262560 PHA260637:PHA262560 PQW260637:PQW262560 QAS260637:QAS262560 QKO260637:QKO262560 QUK260637:QUK262560 REG260637:REG262560 ROC260637:ROC262560 RXY260637:RXY262560 SHU260637:SHU262560 SRQ260637:SRQ262560 TBM260637:TBM262560 TLI260637:TLI262560 TVE260637:TVE262560 UFA260637:UFA262560 UOW260637:UOW262560 UYS260637:UYS262560 VIO260637:VIO262560 VSK260637:VSK262560 WCG260637:WCG262560 WMC260637:WMC262560 WVY260637:WVY262560 Q326173:Q328096 JM326173:JM328096 TI326173:TI328096 ADE326173:ADE328096 ANA326173:ANA328096 AWW326173:AWW328096 BGS326173:BGS328096 BQO326173:BQO328096 CAK326173:CAK328096 CKG326173:CKG328096 CUC326173:CUC328096 DDY326173:DDY328096 DNU326173:DNU328096 DXQ326173:DXQ328096 EHM326173:EHM328096 ERI326173:ERI328096 FBE326173:FBE328096 FLA326173:FLA328096 FUW326173:FUW328096 GES326173:GES328096 GOO326173:GOO328096 GYK326173:GYK328096 HIG326173:HIG328096 HSC326173:HSC328096 IBY326173:IBY328096 ILU326173:ILU328096 IVQ326173:IVQ328096 JFM326173:JFM328096 JPI326173:JPI328096 JZE326173:JZE328096 KJA326173:KJA328096 KSW326173:KSW328096 LCS326173:LCS328096 LMO326173:LMO328096 LWK326173:LWK328096 MGG326173:MGG328096 MQC326173:MQC328096 MZY326173:MZY328096 NJU326173:NJU328096 NTQ326173:NTQ328096 ODM326173:ODM328096 ONI326173:ONI328096 OXE326173:OXE328096 PHA326173:PHA328096 PQW326173:PQW328096 QAS326173:QAS328096 QKO326173:QKO328096 QUK326173:QUK328096 REG326173:REG328096 ROC326173:ROC328096 RXY326173:RXY328096 SHU326173:SHU328096 SRQ326173:SRQ328096 TBM326173:TBM328096 TLI326173:TLI328096 TVE326173:TVE328096 UFA326173:UFA328096 UOW326173:UOW328096 UYS326173:UYS328096 VIO326173:VIO328096 VSK326173:VSK328096 WCG326173:WCG328096 WMC326173:WMC328096 WVY326173:WVY328096 Q391709:Q393632 JM391709:JM393632 TI391709:TI393632 ADE391709:ADE393632 ANA391709:ANA393632 AWW391709:AWW393632 BGS391709:BGS393632 BQO391709:BQO393632 CAK391709:CAK393632 CKG391709:CKG393632 CUC391709:CUC393632 DDY391709:DDY393632 DNU391709:DNU393632 DXQ391709:DXQ393632 EHM391709:EHM393632 ERI391709:ERI393632 FBE391709:FBE393632 FLA391709:FLA393632 FUW391709:FUW393632 GES391709:GES393632 GOO391709:GOO393632 GYK391709:GYK393632 HIG391709:HIG393632 HSC391709:HSC393632 IBY391709:IBY393632 ILU391709:ILU393632 IVQ391709:IVQ393632 JFM391709:JFM393632 JPI391709:JPI393632 JZE391709:JZE393632 KJA391709:KJA393632 KSW391709:KSW393632 LCS391709:LCS393632 LMO391709:LMO393632 LWK391709:LWK393632 MGG391709:MGG393632 MQC391709:MQC393632 MZY391709:MZY393632 NJU391709:NJU393632 NTQ391709:NTQ393632 ODM391709:ODM393632 ONI391709:ONI393632 OXE391709:OXE393632 PHA391709:PHA393632 PQW391709:PQW393632 QAS391709:QAS393632 QKO391709:QKO393632 QUK391709:QUK393632 REG391709:REG393632 ROC391709:ROC393632 RXY391709:RXY393632 SHU391709:SHU393632 SRQ391709:SRQ393632 TBM391709:TBM393632 TLI391709:TLI393632 TVE391709:TVE393632 UFA391709:UFA393632 UOW391709:UOW393632 UYS391709:UYS393632 VIO391709:VIO393632 VSK391709:VSK393632 WCG391709:WCG393632 WMC391709:WMC393632 WVY391709:WVY393632 Q457245:Q459168 JM457245:JM459168 TI457245:TI459168 ADE457245:ADE459168 ANA457245:ANA459168 AWW457245:AWW459168 BGS457245:BGS459168 BQO457245:BQO459168 CAK457245:CAK459168 CKG457245:CKG459168 CUC457245:CUC459168 DDY457245:DDY459168 DNU457245:DNU459168 DXQ457245:DXQ459168 EHM457245:EHM459168 ERI457245:ERI459168 FBE457245:FBE459168 FLA457245:FLA459168 FUW457245:FUW459168 GES457245:GES459168 GOO457245:GOO459168 GYK457245:GYK459168 HIG457245:HIG459168 HSC457245:HSC459168 IBY457245:IBY459168 ILU457245:ILU459168 IVQ457245:IVQ459168 JFM457245:JFM459168 JPI457245:JPI459168 JZE457245:JZE459168 KJA457245:KJA459168 KSW457245:KSW459168 LCS457245:LCS459168 LMO457245:LMO459168 LWK457245:LWK459168 MGG457245:MGG459168 MQC457245:MQC459168 MZY457245:MZY459168 NJU457245:NJU459168 NTQ457245:NTQ459168 ODM457245:ODM459168 ONI457245:ONI459168 OXE457245:OXE459168 PHA457245:PHA459168 PQW457245:PQW459168 QAS457245:QAS459168 QKO457245:QKO459168 QUK457245:QUK459168 REG457245:REG459168 ROC457245:ROC459168 RXY457245:RXY459168 SHU457245:SHU459168 SRQ457245:SRQ459168 TBM457245:TBM459168 TLI457245:TLI459168 TVE457245:TVE459168 UFA457245:UFA459168 UOW457245:UOW459168 UYS457245:UYS459168 VIO457245:VIO459168 VSK457245:VSK459168 WCG457245:WCG459168 WMC457245:WMC459168 WVY457245:WVY459168 Q522781:Q524704 JM522781:JM524704 TI522781:TI524704 ADE522781:ADE524704 ANA522781:ANA524704 AWW522781:AWW524704 BGS522781:BGS524704 BQO522781:BQO524704 CAK522781:CAK524704 CKG522781:CKG524704 CUC522781:CUC524704 DDY522781:DDY524704 DNU522781:DNU524704 DXQ522781:DXQ524704 EHM522781:EHM524704 ERI522781:ERI524704 FBE522781:FBE524704 FLA522781:FLA524704 FUW522781:FUW524704 GES522781:GES524704 GOO522781:GOO524704 GYK522781:GYK524704 HIG522781:HIG524704 HSC522781:HSC524704 IBY522781:IBY524704 ILU522781:ILU524704 IVQ522781:IVQ524704 JFM522781:JFM524704 JPI522781:JPI524704 JZE522781:JZE524704 KJA522781:KJA524704 KSW522781:KSW524704 LCS522781:LCS524704 LMO522781:LMO524704 LWK522781:LWK524704 MGG522781:MGG524704 MQC522781:MQC524704 MZY522781:MZY524704 NJU522781:NJU524704 NTQ522781:NTQ524704 ODM522781:ODM524704 ONI522781:ONI524704 OXE522781:OXE524704 PHA522781:PHA524704 PQW522781:PQW524704 QAS522781:QAS524704 QKO522781:QKO524704 QUK522781:QUK524704 REG522781:REG524704 ROC522781:ROC524704 RXY522781:RXY524704 SHU522781:SHU524704 SRQ522781:SRQ524704 TBM522781:TBM524704 TLI522781:TLI524704 TVE522781:TVE524704 UFA522781:UFA524704 UOW522781:UOW524704 UYS522781:UYS524704 VIO522781:VIO524704 VSK522781:VSK524704 WCG522781:WCG524704 WMC522781:WMC524704 WVY522781:WVY524704 Q588317:Q590240 JM588317:JM590240 TI588317:TI590240 ADE588317:ADE590240 ANA588317:ANA590240 AWW588317:AWW590240 BGS588317:BGS590240 BQO588317:BQO590240 CAK588317:CAK590240 CKG588317:CKG590240 CUC588317:CUC590240 DDY588317:DDY590240 DNU588317:DNU590240 DXQ588317:DXQ590240 EHM588317:EHM590240 ERI588317:ERI590240 FBE588317:FBE590240 FLA588317:FLA590240 FUW588317:FUW590240 GES588317:GES590240 GOO588317:GOO590240 GYK588317:GYK590240 HIG588317:HIG590240 HSC588317:HSC590240 IBY588317:IBY590240 ILU588317:ILU590240 IVQ588317:IVQ590240 JFM588317:JFM590240 JPI588317:JPI590240 JZE588317:JZE590240 KJA588317:KJA590240 KSW588317:KSW590240 LCS588317:LCS590240 LMO588317:LMO590240 LWK588317:LWK590240 MGG588317:MGG590240 MQC588317:MQC590240 MZY588317:MZY590240 NJU588317:NJU590240 NTQ588317:NTQ590240 ODM588317:ODM590240 ONI588317:ONI590240 OXE588317:OXE590240 PHA588317:PHA590240 PQW588317:PQW590240 QAS588317:QAS590240 QKO588317:QKO590240 QUK588317:QUK590240 REG588317:REG590240 ROC588317:ROC590240 RXY588317:RXY590240 SHU588317:SHU590240 SRQ588317:SRQ590240 TBM588317:TBM590240 TLI588317:TLI590240 TVE588317:TVE590240 UFA588317:UFA590240 UOW588317:UOW590240 UYS588317:UYS590240 VIO588317:VIO590240 VSK588317:VSK590240 WCG588317:WCG590240 WMC588317:WMC590240 WVY588317:WVY590240 Q653853:Q655776 JM653853:JM655776 TI653853:TI655776 ADE653853:ADE655776 ANA653853:ANA655776 AWW653853:AWW655776 BGS653853:BGS655776 BQO653853:BQO655776 CAK653853:CAK655776 CKG653853:CKG655776 CUC653853:CUC655776 DDY653853:DDY655776 DNU653853:DNU655776 DXQ653853:DXQ655776 EHM653853:EHM655776 ERI653853:ERI655776 FBE653853:FBE655776 FLA653853:FLA655776 FUW653853:FUW655776 GES653853:GES655776 GOO653853:GOO655776 GYK653853:GYK655776 HIG653853:HIG655776 HSC653853:HSC655776 IBY653853:IBY655776 ILU653853:ILU655776 IVQ653853:IVQ655776 JFM653853:JFM655776 JPI653853:JPI655776 JZE653853:JZE655776 KJA653853:KJA655776 KSW653853:KSW655776 LCS653853:LCS655776 LMO653853:LMO655776 LWK653853:LWK655776 MGG653853:MGG655776 MQC653853:MQC655776 MZY653853:MZY655776 NJU653853:NJU655776 NTQ653853:NTQ655776 ODM653853:ODM655776 ONI653853:ONI655776 OXE653853:OXE655776 PHA653853:PHA655776 PQW653853:PQW655776 QAS653853:QAS655776 QKO653853:QKO655776 QUK653853:QUK655776 REG653853:REG655776 ROC653853:ROC655776 RXY653853:RXY655776 SHU653853:SHU655776 SRQ653853:SRQ655776 TBM653853:TBM655776 TLI653853:TLI655776 TVE653853:TVE655776 UFA653853:UFA655776 UOW653853:UOW655776 UYS653853:UYS655776 VIO653853:VIO655776 VSK653853:VSK655776 WCG653853:WCG655776 WMC653853:WMC655776 WVY653853:WVY655776 Q719389:Q721312 JM719389:JM721312 TI719389:TI721312 ADE719389:ADE721312 ANA719389:ANA721312 AWW719389:AWW721312 BGS719389:BGS721312 BQO719389:BQO721312 CAK719389:CAK721312 CKG719389:CKG721312 CUC719389:CUC721312 DDY719389:DDY721312 DNU719389:DNU721312 DXQ719389:DXQ721312 EHM719389:EHM721312 ERI719389:ERI721312 FBE719389:FBE721312 FLA719389:FLA721312 FUW719389:FUW721312 GES719389:GES721312 GOO719389:GOO721312 GYK719389:GYK721312 HIG719389:HIG721312 HSC719389:HSC721312 IBY719389:IBY721312 ILU719389:ILU721312 IVQ719389:IVQ721312 JFM719389:JFM721312 JPI719389:JPI721312 JZE719389:JZE721312 KJA719389:KJA721312 KSW719389:KSW721312 LCS719389:LCS721312 LMO719389:LMO721312 LWK719389:LWK721312 MGG719389:MGG721312 MQC719389:MQC721312 MZY719389:MZY721312 NJU719389:NJU721312 NTQ719389:NTQ721312 ODM719389:ODM721312 ONI719389:ONI721312 OXE719389:OXE721312 PHA719389:PHA721312 PQW719389:PQW721312 QAS719389:QAS721312 QKO719389:QKO721312 QUK719389:QUK721312 REG719389:REG721312 ROC719389:ROC721312 RXY719389:RXY721312 SHU719389:SHU721312 SRQ719389:SRQ721312 TBM719389:TBM721312 TLI719389:TLI721312 TVE719389:TVE721312 UFA719389:UFA721312 UOW719389:UOW721312 UYS719389:UYS721312 VIO719389:VIO721312 VSK719389:VSK721312 WCG719389:WCG721312 WMC719389:WMC721312 WVY719389:WVY721312 Q784925:Q786848 JM784925:JM786848 TI784925:TI786848 ADE784925:ADE786848 ANA784925:ANA786848 AWW784925:AWW786848 BGS784925:BGS786848 BQO784925:BQO786848 CAK784925:CAK786848 CKG784925:CKG786848 CUC784925:CUC786848 DDY784925:DDY786848 DNU784925:DNU786848 DXQ784925:DXQ786848 EHM784925:EHM786848 ERI784925:ERI786848 FBE784925:FBE786848 FLA784925:FLA786848 FUW784925:FUW786848 GES784925:GES786848 GOO784925:GOO786848 GYK784925:GYK786848 HIG784925:HIG786848 HSC784925:HSC786848 IBY784925:IBY786848 ILU784925:ILU786848 IVQ784925:IVQ786848 JFM784925:JFM786848 JPI784925:JPI786848 JZE784925:JZE786848 KJA784925:KJA786848 KSW784925:KSW786848 LCS784925:LCS786848 LMO784925:LMO786848 LWK784925:LWK786848 MGG784925:MGG786848 MQC784925:MQC786848 MZY784925:MZY786848 NJU784925:NJU786848 NTQ784925:NTQ786848 ODM784925:ODM786848 ONI784925:ONI786848 OXE784925:OXE786848 PHA784925:PHA786848 PQW784925:PQW786848 QAS784925:QAS786848 QKO784925:QKO786848 QUK784925:QUK786848 REG784925:REG786848 ROC784925:ROC786848 RXY784925:RXY786848 SHU784925:SHU786848 SRQ784925:SRQ786848 TBM784925:TBM786848 TLI784925:TLI786848 TVE784925:TVE786848 UFA784925:UFA786848 UOW784925:UOW786848 UYS784925:UYS786848 VIO784925:VIO786848 VSK784925:VSK786848 WCG784925:WCG786848 WMC784925:WMC786848 WVY784925:WVY786848 Q850461:Q852384 JM850461:JM852384 TI850461:TI852384 ADE850461:ADE852384 ANA850461:ANA852384 AWW850461:AWW852384 BGS850461:BGS852384 BQO850461:BQO852384 CAK850461:CAK852384 CKG850461:CKG852384 CUC850461:CUC852384 DDY850461:DDY852384 DNU850461:DNU852384 DXQ850461:DXQ852384 EHM850461:EHM852384 ERI850461:ERI852384 FBE850461:FBE852384 FLA850461:FLA852384 FUW850461:FUW852384 GES850461:GES852384 GOO850461:GOO852384 GYK850461:GYK852384 HIG850461:HIG852384 HSC850461:HSC852384 IBY850461:IBY852384 ILU850461:ILU852384 IVQ850461:IVQ852384 JFM850461:JFM852384 JPI850461:JPI852384 JZE850461:JZE852384 KJA850461:KJA852384 KSW850461:KSW852384 LCS850461:LCS852384 LMO850461:LMO852384 LWK850461:LWK852384 MGG850461:MGG852384 MQC850461:MQC852384 MZY850461:MZY852384 NJU850461:NJU852384 NTQ850461:NTQ852384 ODM850461:ODM852384 ONI850461:ONI852384 OXE850461:OXE852384 PHA850461:PHA852384 PQW850461:PQW852384 QAS850461:QAS852384 QKO850461:QKO852384 QUK850461:QUK852384 REG850461:REG852384 ROC850461:ROC852384 RXY850461:RXY852384 SHU850461:SHU852384 SRQ850461:SRQ852384 TBM850461:TBM852384 TLI850461:TLI852384 TVE850461:TVE852384 UFA850461:UFA852384 UOW850461:UOW852384 UYS850461:UYS852384 VIO850461:VIO852384 VSK850461:VSK852384 WCG850461:WCG852384 WMC850461:WMC852384 WVY850461:WVY852384 Q915997:Q917920 JM915997:JM917920 TI915997:TI917920 ADE915997:ADE917920 ANA915997:ANA917920 AWW915997:AWW917920 BGS915997:BGS917920 BQO915997:BQO917920 CAK915997:CAK917920 CKG915997:CKG917920 CUC915997:CUC917920 DDY915997:DDY917920 DNU915997:DNU917920 DXQ915997:DXQ917920 EHM915997:EHM917920 ERI915997:ERI917920 FBE915997:FBE917920 FLA915997:FLA917920 FUW915997:FUW917920 GES915997:GES917920 GOO915997:GOO917920 GYK915997:GYK917920 HIG915997:HIG917920 HSC915997:HSC917920 IBY915997:IBY917920 ILU915997:ILU917920 IVQ915997:IVQ917920 JFM915997:JFM917920 JPI915997:JPI917920 JZE915997:JZE917920 KJA915997:KJA917920 KSW915997:KSW917920 LCS915997:LCS917920 LMO915997:LMO917920 LWK915997:LWK917920 MGG915997:MGG917920 MQC915997:MQC917920 MZY915997:MZY917920 NJU915997:NJU917920 NTQ915997:NTQ917920 ODM915997:ODM917920 ONI915997:ONI917920 OXE915997:OXE917920 PHA915997:PHA917920 PQW915997:PQW917920 QAS915997:QAS917920 QKO915997:QKO917920 QUK915997:QUK917920 REG915997:REG917920 ROC915997:ROC917920 RXY915997:RXY917920 SHU915997:SHU917920 SRQ915997:SRQ917920 TBM915997:TBM917920 TLI915997:TLI917920 TVE915997:TVE917920 UFA915997:UFA917920 UOW915997:UOW917920 UYS915997:UYS917920 VIO915997:VIO917920 VSK915997:VSK917920 WCG915997:WCG917920 WMC915997:WMC917920 WVY915997:WVY917920 Q981533:Q983456 JM981533:JM983456 TI981533:TI983456 ADE981533:ADE983456 ANA981533:ANA983456 AWW981533:AWW983456 BGS981533:BGS983456 BQO981533:BQO983456 CAK981533:CAK983456 CKG981533:CKG983456 CUC981533:CUC983456 DDY981533:DDY983456 DNU981533:DNU983456 DXQ981533:DXQ983456 EHM981533:EHM983456 ERI981533:ERI983456 FBE981533:FBE983456 FLA981533:FLA983456 FUW981533:FUW983456 GES981533:GES983456 GOO981533:GOO983456 GYK981533:GYK983456 HIG981533:HIG983456 HSC981533:HSC983456 IBY981533:IBY983456 ILU981533:ILU983456 IVQ981533:IVQ983456 JFM981533:JFM983456 JPI981533:JPI983456 JZE981533:JZE983456 KJA981533:KJA983456 KSW981533:KSW983456 LCS981533:LCS983456 LMO981533:LMO983456 LWK981533:LWK983456 MGG981533:MGG983456 MQC981533:MQC983456 MZY981533:MZY983456 NJU981533:NJU983456 NTQ981533:NTQ983456 ODM981533:ODM983456 ONI981533:ONI983456 OXE981533:OXE983456 PHA981533:PHA983456 PQW981533:PQW983456 QAS981533:QAS983456 QKO981533:QKO983456 QUK981533:QUK983456 REG981533:REG983456 ROC981533:ROC983456 RXY981533:RXY983456 SHU981533:SHU983456 SRQ981533:SRQ983456 TBM981533:TBM983456 TLI981533:TLI983456 TVE981533:TVE983456 UFA981533:UFA983456 UOW981533:UOW983456 UYS981533:UYS983456 VIO981533:VIO983456 VSK981533:VSK983456 WCG981533:WCG983456 WMC981533:WMC983456 WVY981533:WVY983456 Q66383:Q69802 JM66383:JM69802 TI66383:TI69802 ADE66383:ADE69802 ANA66383:ANA69802 AWW66383:AWW69802 BGS66383:BGS69802 BQO66383:BQO69802 CAK66383:CAK69802 CKG66383:CKG69802 CUC66383:CUC69802 DDY66383:DDY69802 DNU66383:DNU69802 DXQ66383:DXQ69802 EHM66383:EHM69802 ERI66383:ERI69802 FBE66383:FBE69802 FLA66383:FLA69802 FUW66383:FUW69802 GES66383:GES69802 GOO66383:GOO69802 GYK66383:GYK69802 HIG66383:HIG69802 HSC66383:HSC69802 IBY66383:IBY69802 ILU66383:ILU69802 IVQ66383:IVQ69802 JFM66383:JFM69802 JPI66383:JPI69802 JZE66383:JZE69802 KJA66383:KJA69802 KSW66383:KSW69802 LCS66383:LCS69802 LMO66383:LMO69802 LWK66383:LWK69802 MGG66383:MGG69802 MQC66383:MQC69802 MZY66383:MZY69802 NJU66383:NJU69802 NTQ66383:NTQ69802 ODM66383:ODM69802 ONI66383:ONI69802 OXE66383:OXE69802 PHA66383:PHA69802 PQW66383:PQW69802 QAS66383:QAS69802 QKO66383:QKO69802 QUK66383:QUK69802 REG66383:REG69802 ROC66383:ROC69802 RXY66383:RXY69802 SHU66383:SHU69802 SRQ66383:SRQ69802 TBM66383:TBM69802 TLI66383:TLI69802 TVE66383:TVE69802 UFA66383:UFA69802 UOW66383:UOW69802 UYS66383:UYS69802 VIO66383:VIO69802 VSK66383:VSK69802 WCG66383:WCG69802 WMC66383:WMC69802 WVY66383:WVY69802 Q131919:Q135338 JM131919:JM135338 TI131919:TI135338 ADE131919:ADE135338 ANA131919:ANA135338 AWW131919:AWW135338 BGS131919:BGS135338 BQO131919:BQO135338 CAK131919:CAK135338 CKG131919:CKG135338 CUC131919:CUC135338 DDY131919:DDY135338 DNU131919:DNU135338 DXQ131919:DXQ135338 EHM131919:EHM135338 ERI131919:ERI135338 FBE131919:FBE135338 FLA131919:FLA135338 FUW131919:FUW135338 GES131919:GES135338 GOO131919:GOO135338 GYK131919:GYK135338 HIG131919:HIG135338 HSC131919:HSC135338 IBY131919:IBY135338 ILU131919:ILU135338 IVQ131919:IVQ135338 JFM131919:JFM135338 JPI131919:JPI135338 JZE131919:JZE135338 KJA131919:KJA135338 KSW131919:KSW135338 LCS131919:LCS135338 LMO131919:LMO135338 LWK131919:LWK135338 MGG131919:MGG135338 MQC131919:MQC135338 MZY131919:MZY135338 NJU131919:NJU135338 NTQ131919:NTQ135338 ODM131919:ODM135338 ONI131919:ONI135338 OXE131919:OXE135338 PHA131919:PHA135338 PQW131919:PQW135338 QAS131919:QAS135338 QKO131919:QKO135338 QUK131919:QUK135338 REG131919:REG135338 ROC131919:ROC135338 RXY131919:RXY135338 SHU131919:SHU135338 SRQ131919:SRQ135338 TBM131919:TBM135338 TLI131919:TLI135338 TVE131919:TVE135338 UFA131919:UFA135338 UOW131919:UOW135338 UYS131919:UYS135338 VIO131919:VIO135338 VSK131919:VSK135338 WCG131919:WCG135338 WMC131919:WMC135338 WVY131919:WVY135338 Q197455:Q200874 JM197455:JM200874 TI197455:TI200874 ADE197455:ADE200874 ANA197455:ANA200874 AWW197455:AWW200874 BGS197455:BGS200874 BQO197455:BQO200874 CAK197455:CAK200874 CKG197455:CKG200874 CUC197455:CUC200874 DDY197455:DDY200874 DNU197455:DNU200874 DXQ197455:DXQ200874 EHM197455:EHM200874 ERI197455:ERI200874 FBE197455:FBE200874 FLA197455:FLA200874 FUW197455:FUW200874 GES197455:GES200874 GOO197455:GOO200874 GYK197455:GYK200874 HIG197455:HIG200874 HSC197455:HSC200874 IBY197455:IBY200874 ILU197455:ILU200874 IVQ197455:IVQ200874 JFM197455:JFM200874 JPI197455:JPI200874 JZE197455:JZE200874 KJA197455:KJA200874 KSW197455:KSW200874 LCS197455:LCS200874 LMO197455:LMO200874 LWK197455:LWK200874 MGG197455:MGG200874 MQC197455:MQC200874 MZY197455:MZY200874 NJU197455:NJU200874 NTQ197455:NTQ200874 ODM197455:ODM200874 ONI197455:ONI200874 OXE197455:OXE200874 PHA197455:PHA200874 PQW197455:PQW200874 QAS197455:QAS200874 QKO197455:QKO200874 QUK197455:QUK200874 REG197455:REG200874 ROC197455:ROC200874 RXY197455:RXY200874 SHU197455:SHU200874 SRQ197455:SRQ200874 TBM197455:TBM200874 TLI197455:TLI200874 TVE197455:TVE200874 UFA197455:UFA200874 UOW197455:UOW200874 UYS197455:UYS200874 VIO197455:VIO200874 VSK197455:VSK200874 WCG197455:WCG200874 WMC197455:WMC200874 WVY197455:WVY200874 Q262991:Q266410 JM262991:JM266410 TI262991:TI266410 ADE262991:ADE266410 ANA262991:ANA266410 AWW262991:AWW266410 BGS262991:BGS266410 BQO262991:BQO266410 CAK262991:CAK266410 CKG262991:CKG266410 CUC262991:CUC266410 DDY262991:DDY266410 DNU262991:DNU266410 DXQ262991:DXQ266410 EHM262991:EHM266410 ERI262991:ERI266410 FBE262991:FBE266410 FLA262991:FLA266410 FUW262991:FUW266410 GES262991:GES266410 GOO262991:GOO266410 GYK262991:GYK266410 HIG262991:HIG266410 HSC262991:HSC266410 IBY262991:IBY266410 ILU262991:ILU266410 IVQ262991:IVQ266410 JFM262991:JFM266410 JPI262991:JPI266410 JZE262991:JZE266410 KJA262991:KJA266410 KSW262991:KSW266410 LCS262991:LCS266410 LMO262991:LMO266410 LWK262991:LWK266410 MGG262991:MGG266410 MQC262991:MQC266410 MZY262991:MZY266410 NJU262991:NJU266410 NTQ262991:NTQ266410 ODM262991:ODM266410 ONI262991:ONI266410 OXE262991:OXE266410 PHA262991:PHA266410 PQW262991:PQW266410 QAS262991:QAS266410 QKO262991:QKO266410 QUK262991:QUK266410 REG262991:REG266410 ROC262991:ROC266410 RXY262991:RXY266410 SHU262991:SHU266410 SRQ262991:SRQ266410 TBM262991:TBM266410 TLI262991:TLI266410 TVE262991:TVE266410 UFA262991:UFA266410 UOW262991:UOW266410 UYS262991:UYS266410 VIO262991:VIO266410 VSK262991:VSK266410 WCG262991:WCG266410 WMC262991:WMC266410 WVY262991:WVY266410 Q328527:Q331946 JM328527:JM331946 TI328527:TI331946 ADE328527:ADE331946 ANA328527:ANA331946 AWW328527:AWW331946 BGS328527:BGS331946 BQO328527:BQO331946 CAK328527:CAK331946 CKG328527:CKG331946 CUC328527:CUC331946 DDY328527:DDY331946 DNU328527:DNU331946 DXQ328527:DXQ331946 EHM328527:EHM331946 ERI328527:ERI331946 FBE328527:FBE331946 FLA328527:FLA331946 FUW328527:FUW331946 GES328527:GES331946 GOO328527:GOO331946 GYK328527:GYK331946 HIG328527:HIG331946 HSC328527:HSC331946 IBY328527:IBY331946 ILU328527:ILU331946 IVQ328527:IVQ331946 JFM328527:JFM331946 JPI328527:JPI331946 JZE328527:JZE331946 KJA328527:KJA331946 KSW328527:KSW331946 LCS328527:LCS331946 LMO328527:LMO331946 LWK328527:LWK331946 MGG328527:MGG331946 MQC328527:MQC331946 MZY328527:MZY331946 NJU328527:NJU331946 NTQ328527:NTQ331946 ODM328527:ODM331946 ONI328527:ONI331946 OXE328527:OXE331946 PHA328527:PHA331946 PQW328527:PQW331946 QAS328527:QAS331946 QKO328527:QKO331946 QUK328527:QUK331946 REG328527:REG331946 ROC328527:ROC331946 RXY328527:RXY331946 SHU328527:SHU331946 SRQ328527:SRQ331946 TBM328527:TBM331946 TLI328527:TLI331946 TVE328527:TVE331946 UFA328527:UFA331946 UOW328527:UOW331946 UYS328527:UYS331946 VIO328527:VIO331946 VSK328527:VSK331946 WCG328527:WCG331946 WMC328527:WMC331946 WVY328527:WVY331946 Q394063:Q397482 JM394063:JM397482 TI394063:TI397482 ADE394063:ADE397482 ANA394063:ANA397482 AWW394063:AWW397482 BGS394063:BGS397482 BQO394063:BQO397482 CAK394063:CAK397482 CKG394063:CKG397482 CUC394063:CUC397482 DDY394063:DDY397482 DNU394063:DNU397482 DXQ394063:DXQ397482 EHM394063:EHM397482 ERI394063:ERI397482 FBE394063:FBE397482 FLA394063:FLA397482 FUW394063:FUW397482 GES394063:GES397482 GOO394063:GOO397482 GYK394063:GYK397482 HIG394063:HIG397482 HSC394063:HSC397482 IBY394063:IBY397482 ILU394063:ILU397482 IVQ394063:IVQ397482 JFM394063:JFM397482 JPI394063:JPI397482 JZE394063:JZE397482 KJA394063:KJA397482 KSW394063:KSW397482 LCS394063:LCS397482 LMO394063:LMO397482 LWK394063:LWK397482 MGG394063:MGG397482 MQC394063:MQC397482 MZY394063:MZY397482 NJU394063:NJU397482 NTQ394063:NTQ397482 ODM394063:ODM397482 ONI394063:ONI397482 OXE394063:OXE397482 PHA394063:PHA397482 PQW394063:PQW397482 QAS394063:QAS397482 QKO394063:QKO397482 QUK394063:QUK397482 REG394063:REG397482 ROC394063:ROC397482 RXY394063:RXY397482 SHU394063:SHU397482 SRQ394063:SRQ397482 TBM394063:TBM397482 TLI394063:TLI397482 TVE394063:TVE397482 UFA394063:UFA397482 UOW394063:UOW397482 UYS394063:UYS397482 VIO394063:VIO397482 VSK394063:VSK397482 WCG394063:WCG397482 WMC394063:WMC397482 WVY394063:WVY397482 Q459599:Q463018 JM459599:JM463018 TI459599:TI463018 ADE459599:ADE463018 ANA459599:ANA463018 AWW459599:AWW463018 BGS459599:BGS463018 BQO459599:BQO463018 CAK459599:CAK463018 CKG459599:CKG463018 CUC459599:CUC463018 DDY459599:DDY463018 DNU459599:DNU463018 DXQ459599:DXQ463018 EHM459599:EHM463018 ERI459599:ERI463018 FBE459599:FBE463018 FLA459599:FLA463018 FUW459599:FUW463018 GES459599:GES463018 GOO459599:GOO463018 GYK459599:GYK463018 HIG459599:HIG463018 HSC459599:HSC463018 IBY459599:IBY463018 ILU459599:ILU463018 IVQ459599:IVQ463018 JFM459599:JFM463018 JPI459599:JPI463018 JZE459599:JZE463018 KJA459599:KJA463018 KSW459599:KSW463018 LCS459599:LCS463018 LMO459599:LMO463018 LWK459599:LWK463018 MGG459599:MGG463018 MQC459599:MQC463018 MZY459599:MZY463018 NJU459599:NJU463018 NTQ459599:NTQ463018 ODM459599:ODM463018 ONI459599:ONI463018 OXE459599:OXE463018 PHA459599:PHA463018 PQW459599:PQW463018 QAS459599:QAS463018 QKO459599:QKO463018 QUK459599:QUK463018 REG459599:REG463018 ROC459599:ROC463018 RXY459599:RXY463018 SHU459599:SHU463018 SRQ459599:SRQ463018 TBM459599:TBM463018 TLI459599:TLI463018 TVE459599:TVE463018 UFA459599:UFA463018 UOW459599:UOW463018 UYS459599:UYS463018 VIO459599:VIO463018 VSK459599:VSK463018 WCG459599:WCG463018 WMC459599:WMC463018 WVY459599:WVY463018 Q525135:Q528554 JM525135:JM528554 TI525135:TI528554 ADE525135:ADE528554 ANA525135:ANA528554 AWW525135:AWW528554 BGS525135:BGS528554 BQO525135:BQO528554 CAK525135:CAK528554 CKG525135:CKG528554 CUC525135:CUC528554 DDY525135:DDY528554 DNU525135:DNU528554 DXQ525135:DXQ528554 EHM525135:EHM528554 ERI525135:ERI528554 FBE525135:FBE528554 FLA525135:FLA528554 FUW525135:FUW528554 GES525135:GES528554 GOO525135:GOO528554 GYK525135:GYK528554 HIG525135:HIG528554 HSC525135:HSC528554 IBY525135:IBY528554 ILU525135:ILU528554 IVQ525135:IVQ528554 JFM525135:JFM528554 JPI525135:JPI528554 JZE525135:JZE528554 KJA525135:KJA528554 KSW525135:KSW528554 LCS525135:LCS528554 LMO525135:LMO528554 LWK525135:LWK528554 MGG525135:MGG528554 MQC525135:MQC528554 MZY525135:MZY528554 NJU525135:NJU528554 NTQ525135:NTQ528554 ODM525135:ODM528554 ONI525135:ONI528554 OXE525135:OXE528554 PHA525135:PHA528554 PQW525135:PQW528554 QAS525135:QAS528554 QKO525135:QKO528554 QUK525135:QUK528554 REG525135:REG528554 ROC525135:ROC528554 RXY525135:RXY528554 SHU525135:SHU528554 SRQ525135:SRQ528554 TBM525135:TBM528554 TLI525135:TLI528554 TVE525135:TVE528554 UFA525135:UFA528554 UOW525135:UOW528554 UYS525135:UYS528554 VIO525135:VIO528554 VSK525135:VSK528554 WCG525135:WCG528554 WMC525135:WMC528554 WVY525135:WVY528554 Q590671:Q594090 JM590671:JM594090 TI590671:TI594090 ADE590671:ADE594090 ANA590671:ANA594090 AWW590671:AWW594090 BGS590671:BGS594090 BQO590671:BQO594090 CAK590671:CAK594090 CKG590671:CKG594090 CUC590671:CUC594090 DDY590671:DDY594090 DNU590671:DNU594090 DXQ590671:DXQ594090 EHM590671:EHM594090 ERI590671:ERI594090 FBE590671:FBE594090 FLA590671:FLA594090 FUW590671:FUW594090 GES590671:GES594090 GOO590671:GOO594090 GYK590671:GYK594090 HIG590671:HIG594090 HSC590671:HSC594090 IBY590671:IBY594090 ILU590671:ILU594090 IVQ590671:IVQ594090 JFM590671:JFM594090 JPI590671:JPI594090 JZE590671:JZE594090 KJA590671:KJA594090 KSW590671:KSW594090 LCS590671:LCS594090 LMO590671:LMO594090 LWK590671:LWK594090 MGG590671:MGG594090 MQC590671:MQC594090 MZY590671:MZY594090 NJU590671:NJU594090 NTQ590671:NTQ594090 ODM590671:ODM594090 ONI590671:ONI594090 OXE590671:OXE594090 PHA590671:PHA594090 PQW590671:PQW594090 QAS590671:QAS594090 QKO590671:QKO594090 QUK590671:QUK594090 REG590671:REG594090 ROC590671:ROC594090 RXY590671:RXY594090 SHU590671:SHU594090 SRQ590671:SRQ594090 TBM590671:TBM594090 TLI590671:TLI594090 TVE590671:TVE594090 UFA590671:UFA594090 UOW590671:UOW594090 UYS590671:UYS594090 VIO590671:VIO594090 VSK590671:VSK594090 WCG590671:WCG594090 WMC590671:WMC594090 WVY590671:WVY594090 Q656207:Q659626 JM656207:JM659626 TI656207:TI659626 ADE656207:ADE659626 ANA656207:ANA659626 AWW656207:AWW659626 BGS656207:BGS659626 BQO656207:BQO659626 CAK656207:CAK659626 CKG656207:CKG659626 CUC656207:CUC659626 DDY656207:DDY659626 DNU656207:DNU659626 DXQ656207:DXQ659626 EHM656207:EHM659626 ERI656207:ERI659626 FBE656207:FBE659626 FLA656207:FLA659626 FUW656207:FUW659626 GES656207:GES659626 GOO656207:GOO659626 GYK656207:GYK659626 HIG656207:HIG659626 HSC656207:HSC659626 IBY656207:IBY659626 ILU656207:ILU659626 IVQ656207:IVQ659626 JFM656207:JFM659626 JPI656207:JPI659626 JZE656207:JZE659626 KJA656207:KJA659626 KSW656207:KSW659626 LCS656207:LCS659626 LMO656207:LMO659626 LWK656207:LWK659626 MGG656207:MGG659626 MQC656207:MQC659626 MZY656207:MZY659626 NJU656207:NJU659626 NTQ656207:NTQ659626 ODM656207:ODM659626 ONI656207:ONI659626 OXE656207:OXE659626 PHA656207:PHA659626 PQW656207:PQW659626 QAS656207:QAS659626 QKO656207:QKO659626 QUK656207:QUK659626 REG656207:REG659626 ROC656207:ROC659626 RXY656207:RXY659626 SHU656207:SHU659626 SRQ656207:SRQ659626 TBM656207:TBM659626 TLI656207:TLI659626 TVE656207:TVE659626 UFA656207:UFA659626 UOW656207:UOW659626 UYS656207:UYS659626 VIO656207:VIO659626 VSK656207:VSK659626 WCG656207:WCG659626 WMC656207:WMC659626 WVY656207:WVY659626 Q721743:Q725162 JM721743:JM725162 TI721743:TI725162 ADE721743:ADE725162 ANA721743:ANA725162 AWW721743:AWW725162 BGS721743:BGS725162 BQO721743:BQO725162 CAK721743:CAK725162 CKG721743:CKG725162 CUC721743:CUC725162 DDY721743:DDY725162 DNU721743:DNU725162 DXQ721743:DXQ725162 EHM721743:EHM725162 ERI721743:ERI725162 FBE721743:FBE725162 FLA721743:FLA725162 FUW721743:FUW725162 GES721743:GES725162 GOO721743:GOO725162 GYK721743:GYK725162 HIG721743:HIG725162 HSC721743:HSC725162 IBY721743:IBY725162 ILU721743:ILU725162 IVQ721743:IVQ725162 JFM721743:JFM725162 JPI721743:JPI725162 JZE721743:JZE725162 KJA721743:KJA725162 KSW721743:KSW725162 LCS721743:LCS725162 LMO721743:LMO725162 LWK721743:LWK725162 MGG721743:MGG725162 MQC721743:MQC725162 MZY721743:MZY725162 NJU721743:NJU725162 NTQ721743:NTQ725162 ODM721743:ODM725162 ONI721743:ONI725162 OXE721743:OXE725162 PHA721743:PHA725162 PQW721743:PQW725162 QAS721743:QAS725162 QKO721743:QKO725162 QUK721743:QUK725162 REG721743:REG725162 ROC721743:ROC725162 RXY721743:RXY725162 SHU721743:SHU725162 SRQ721743:SRQ725162 TBM721743:TBM725162 TLI721743:TLI725162 TVE721743:TVE725162 UFA721743:UFA725162 UOW721743:UOW725162 UYS721743:UYS725162 VIO721743:VIO725162 VSK721743:VSK725162 WCG721743:WCG725162 WMC721743:WMC725162 WVY721743:WVY725162 Q787279:Q790698 JM787279:JM790698 TI787279:TI790698 ADE787279:ADE790698 ANA787279:ANA790698 AWW787279:AWW790698 BGS787279:BGS790698 BQO787279:BQO790698 CAK787279:CAK790698 CKG787279:CKG790698 CUC787279:CUC790698 DDY787279:DDY790698 DNU787279:DNU790698 DXQ787279:DXQ790698 EHM787279:EHM790698 ERI787279:ERI790698 FBE787279:FBE790698 FLA787279:FLA790698 FUW787279:FUW790698 GES787279:GES790698 GOO787279:GOO790698 GYK787279:GYK790698 HIG787279:HIG790698 HSC787279:HSC790698 IBY787279:IBY790698 ILU787279:ILU790698 IVQ787279:IVQ790698 JFM787279:JFM790698 JPI787279:JPI790698 JZE787279:JZE790698 KJA787279:KJA790698 KSW787279:KSW790698 LCS787279:LCS790698 LMO787279:LMO790698 LWK787279:LWK790698 MGG787279:MGG790698 MQC787279:MQC790698 MZY787279:MZY790698 NJU787279:NJU790698 NTQ787279:NTQ790698 ODM787279:ODM790698 ONI787279:ONI790698 OXE787279:OXE790698 PHA787279:PHA790698 PQW787279:PQW790698 QAS787279:QAS790698 QKO787279:QKO790698 QUK787279:QUK790698 REG787279:REG790698 ROC787279:ROC790698 RXY787279:RXY790698 SHU787279:SHU790698 SRQ787279:SRQ790698 TBM787279:TBM790698 TLI787279:TLI790698 TVE787279:TVE790698 UFA787279:UFA790698 UOW787279:UOW790698 UYS787279:UYS790698 VIO787279:VIO790698 VSK787279:VSK790698 WCG787279:WCG790698 WMC787279:WMC790698 WVY787279:WVY790698 Q852815:Q856234 JM852815:JM856234 TI852815:TI856234 ADE852815:ADE856234 ANA852815:ANA856234 AWW852815:AWW856234 BGS852815:BGS856234 BQO852815:BQO856234 CAK852815:CAK856234 CKG852815:CKG856234 CUC852815:CUC856234 DDY852815:DDY856234 DNU852815:DNU856234 DXQ852815:DXQ856234 EHM852815:EHM856234 ERI852815:ERI856234 FBE852815:FBE856234 FLA852815:FLA856234 FUW852815:FUW856234 GES852815:GES856234 GOO852815:GOO856234 GYK852815:GYK856234 HIG852815:HIG856234 HSC852815:HSC856234 IBY852815:IBY856234 ILU852815:ILU856234 IVQ852815:IVQ856234 JFM852815:JFM856234 JPI852815:JPI856234 JZE852815:JZE856234 KJA852815:KJA856234 KSW852815:KSW856234 LCS852815:LCS856234 LMO852815:LMO856234 LWK852815:LWK856234 MGG852815:MGG856234 MQC852815:MQC856234 MZY852815:MZY856234 NJU852815:NJU856234 NTQ852815:NTQ856234 ODM852815:ODM856234 ONI852815:ONI856234 OXE852815:OXE856234 PHA852815:PHA856234 PQW852815:PQW856234 QAS852815:QAS856234 QKO852815:QKO856234 QUK852815:QUK856234 REG852815:REG856234 ROC852815:ROC856234 RXY852815:RXY856234 SHU852815:SHU856234 SRQ852815:SRQ856234 TBM852815:TBM856234 TLI852815:TLI856234 TVE852815:TVE856234 UFA852815:UFA856234 UOW852815:UOW856234 UYS852815:UYS856234 VIO852815:VIO856234 VSK852815:VSK856234 WCG852815:WCG856234 WMC852815:WMC856234 WVY852815:WVY856234 Q918351:Q921770 JM918351:JM921770 TI918351:TI921770 WVY51:WVY8040 JM51:JM8040 TI51:TI8040 ADE51:ADE8040 ANA51:ANA8040 AWW51:AWW8040 BGS51:BGS8040 BQO51:BQO8040 CAK51:CAK8040 CKG51:CKG8040 CUC51:CUC8040 DDY51:DDY8040 DNU51:DNU8040 DXQ51:DXQ8040 EHM51:EHM8040 ERI51:ERI8040 FBE51:FBE8040 FLA51:FLA8040 FUW51:FUW8040 GES51:GES8040 GOO51:GOO8040 GYK51:GYK8040 HIG51:HIG8040 HSC51:HSC8040 IBY51:IBY8040 ILU51:ILU8040 IVQ51:IVQ8040 JFM51:JFM8040 JPI51:JPI8040 JZE51:JZE8040 KJA51:KJA8040 KSW51:KSW8040 LCS51:LCS8040 LMO51:LMO8040 LWK51:LWK8040 MGG51:MGG8040 MQC51:MQC8040 MZY51:MZY8040 NJU51:NJU8040 NTQ51:NTQ8040 ODM51:ODM8040 ONI51:ONI8040 OXE51:OXE8040 PHA51:PHA8040 PQW51:PQW8040 QAS51:QAS8040 QKO51:QKO8040 QUK51:QUK8040 REG51:REG8040 ROC51:ROC8040 RXY51:RXY8040 SHU51:SHU8040 SRQ51:SRQ8040 TBM51:TBM8040 TLI51:TLI8040 TVE51:TVE8040 UFA51:UFA8040 UOW51:UOW8040 UYS51:UYS8040 VIO51:VIO8040 VSK51:VSK8040 WCG51:WCG8040 WMC51:WMC8040 Q17:Q8040</xm:sqref>
        </x14:dataValidation>
        <x14:dataValidation type="list" allowBlank="1" showErrorMessage="1" xr:uid="{00000000-0002-0000-0000-000002000000}">
          <x14:formula1>
            <xm:f>DETALLES</xm:f>
          </x14:formula1>
          <x14:formula2>
            <xm:f>0</xm:f>
          </x14:formula2>
          <xm:sqref>WVY391614:WVY391615 Q457150:Q457151 JM457150:JM457151 TI457150:TI457151 ADE457150:ADE457151 ANA457150:ANA457151 AWW457150:AWW457151 BGS457150:BGS457151 BQO457150:BQO457151 CAK457150:CAK457151 CKG457150:CKG457151 CUC457150:CUC457151 DDY457150:DDY457151 DNU457150:DNU457151 DXQ457150:DXQ457151 EHM457150:EHM457151 ERI457150:ERI457151 FBE457150:FBE457151 FLA457150:FLA457151 FUW457150:FUW457151 GES457150:GES457151 GOO457150:GOO457151 GYK457150:GYK457151 HIG457150:HIG457151 HSC457150:HSC457151 IBY457150:IBY457151 ILU457150:ILU457151 IVQ457150:IVQ457151 JFM457150:JFM457151 JPI457150:JPI457151 JZE457150:JZE457151 KJA457150:KJA457151 KSW457150:KSW457151 LCS457150:LCS457151 LMO457150:LMO457151 LWK457150:LWK457151 MGG457150:MGG457151 MQC457150:MQC457151 MZY457150:MZY457151 NJU457150:NJU457151 NTQ457150:NTQ457151 ODM457150:ODM457151 ONI457150:ONI457151 OXE457150:OXE457151 PHA457150:PHA457151 PQW457150:PQW457151 QAS457150:QAS457151 QKO457150:QKO457151 QUK457150:QUK457151 REG457150:REG457151 ROC457150:ROC457151 RXY457150:RXY457151 SHU457150:SHU457151 SRQ457150:SRQ457151 TBM457150:TBM457151 TLI457150:TLI457151 TVE457150:TVE457151 UFA457150:UFA457151 UOW457150:UOW457151 UYS457150:UYS457151 VIO457150:VIO457151 VSK457150:VSK457151 WCG457150:WCG457151 WMC457150:WMC457151 Q64024:Q64028 JM64024:JM64028 TI64024:TI64028 ADE64024:ADE64028 ANA64024:ANA64028 AWW64024:AWW64028 BGS64024:BGS64028 BQO64024:BQO64028 CAK64024:CAK64028 CKG64024:CKG64028 CUC64024:CUC64028 DDY64024:DDY64028 DNU64024:DNU64028 DXQ64024:DXQ64028 EHM64024:EHM64028 ERI64024:ERI64028 FBE64024:FBE64028 FLA64024:FLA64028 FUW64024:FUW64028 GES64024:GES64028 GOO64024:GOO64028 GYK64024:GYK64028 HIG64024:HIG64028 HSC64024:HSC64028 IBY64024:IBY64028 ILU64024:ILU64028 IVQ64024:IVQ64028 JFM64024:JFM64028 JPI64024:JPI64028 JZE64024:JZE64028 KJA64024:KJA64028 KSW64024:KSW64028 LCS64024:LCS64028 LMO64024:LMO64028 LWK64024:LWK64028 MGG64024:MGG64028 MQC64024:MQC64028 MZY64024:MZY64028 NJU64024:NJU64028 NTQ64024:NTQ64028 ODM64024:ODM64028 ONI64024:ONI64028 OXE64024:OXE64028 PHA64024:PHA64028 PQW64024:PQW64028 QAS64024:QAS64028 QKO64024:QKO64028 QUK64024:QUK64028 REG64024:REG64028 ROC64024:ROC64028 RXY64024:RXY64028 SHU64024:SHU64028 SRQ64024:SRQ64028 TBM64024:TBM64028 TLI64024:TLI64028 TVE64024:TVE64028 UFA64024:UFA64028 UOW64024:UOW64028 UYS64024:UYS64028 VIO64024:VIO64028 VSK64024:VSK64028 WCG64024:WCG64028 WMC64024:WMC64028 WVY64024:WVY64028 Q129560:Q129564 JM129560:JM129564 TI129560:TI129564 ADE129560:ADE129564 ANA129560:ANA129564 AWW129560:AWW129564 BGS129560:BGS129564 BQO129560:BQO129564 CAK129560:CAK129564 CKG129560:CKG129564 CUC129560:CUC129564 DDY129560:DDY129564 DNU129560:DNU129564 DXQ129560:DXQ129564 EHM129560:EHM129564 ERI129560:ERI129564 FBE129560:FBE129564 FLA129560:FLA129564 FUW129560:FUW129564 GES129560:GES129564 GOO129560:GOO129564 GYK129560:GYK129564 HIG129560:HIG129564 HSC129560:HSC129564 IBY129560:IBY129564 ILU129560:ILU129564 IVQ129560:IVQ129564 JFM129560:JFM129564 JPI129560:JPI129564 JZE129560:JZE129564 KJA129560:KJA129564 KSW129560:KSW129564 LCS129560:LCS129564 LMO129560:LMO129564 LWK129560:LWK129564 MGG129560:MGG129564 MQC129560:MQC129564 MZY129560:MZY129564 NJU129560:NJU129564 NTQ129560:NTQ129564 ODM129560:ODM129564 ONI129560:ONI129564 OXE129560:OXE129564 PHA129560:PHA129564 PQW129560:PQW129564 QAS129560:QAS129564 QKO129560:QKO129564 QUK129560:QUK129564 REG129560:REG129564 ROC129560:ROC129564 RXY129560:RXY129564 SHU129560:SHU129564 SRQ129560:SRQ129564 TBM129560:TBM129564 TLI129560:TLI129564 TVE129560:TVE129564 UFA129560:UFA129564 UOW129560:UOW129564 UYS129560:UYS129564 VIO129560:VIO129564 VSK129560:VSK129564 WCG129560:WCG129564 WMC129560:WMC129564 WVY129560:WVY129564 Q195096:Q195100 JM195096:JM195100 TI195096:TI195100 ADE195096:ADE195100 ANA195096:ANA195100 AWW195096:AWW195100 BGS195096:BGS195100 BQO195096:BQO195100 CAK195096:CAK195100 CKG195096:CKG195100 CUC195096:CUC195100 DDY195096:DDY195100 DNU195096:DNU195100 DXQ195096:DXQ195100 EHM195096:EHM195100 ERI195096:ERI195100 FBE195096:FBE195100 FLA195096:FLA195100 FUW195096:FUW195100 GES195096:GES195100 GOO195096:GOO195100 GYK195096:GYK195100 HIG195096:HIG195100 HSC195096:HSC195100 IBY195096:IBY195100 ILU195096:ILU195100 IVQ195096:IVQ195100 JFM195096:JFM195100 JPI195096:JPI195100 JZE195096:JZE195100 KJA195096:KJA195100 KSW195096:KSW195100 LCS195096:LCS195100 LMO195096:LMO195100 LWK195096:LWK195100 MGG195096:MGG195100 MQC195096:MQC195100 MZY195096:MZY195100 NJU195096:NJU195100 NTQ195096:NTQ195100 ODM195096:ODM195100 ONI195096:ONI195100 OXE195096:OXE195100 PHA195096:PHA195100 PQW195096:PQW195100 QAS195096:QAS195100 QKO195096:QKO195100 QUK195096:QUK195100 REG195096:REG195100 ROC195096:ROC195100 RXY195096:RXY195100 SHU195096:SHU195100 SRQ195096:SRQ195100 TBM195096:TBM195100 TLI195096:TLI195100 TVE195096:TVE195100 UFA195096:UFA195100 UOW195096:UOW195100 UYS195096:UYS195100 VIO195096:VIO195100 VSK195096:VSK195100 WCG195096:WCG195100 WMC195096:WMC195100 WVY195096:WVY195100 Q260632:Q260636 JM260632:JM260636 TI260632:TI260636 ADE260632:ADE260636 ANA260632:ANA260636 AWW260632:AWW260636 BGS260632:BGS260636 BQO260632:BQO260636 CAK260632:CAK260636 CKG260632:CKG260636 CUC260632:CUC260636 DDY260632:DDY260636 DNU260632:DNU260636 DXQ260632:DXQ260636 EHM260632:EHM260636 ERI260632:ERI260636 FBE260632:FBE260636 FLA260632:FLA260636 FUW260632:FUW260636 GES260632:GES260636 GOO260632:GOO260636 GYK260632:GYK260636 HIG260632:HIG260636 HSC260632:HSC260636 IBY260632:IBY260636 ILU260632:ILU260636 IVQ260632:IVQ260636 JFM260632:JFM260636 JPI260632:JPI260636 JZE260632:JZE260636 KJA260632:KJA260636 KSW260632:KSW260636 LCS260632:LCS260636 LMO260632:LMO260636 LWK260632:LWK260636 MGG260632:MGG260636 MQC260632:MQC260636 MZY260632:MZY260636 NJU260632:NJU260636 NTQ260632:NTQ260636 ODM260632:ODM260636 ONI260632:ONI260636 OXE260632:OXE260636 PHA260632:PHA260636 PQW260632:PQW260636 QAS260632:QAS260636 QKO260632:QKO260636 QUK260632:QUK260636 REG260632:REG260636 ROC260632:ROC260636 RXY260632:RXY260636 SHU260632:SHU260636 SRQ260632:SRQ260636 TBM260632:TBM260636 TLI260632:TLI260636 TVE260632:TVE260636 UFA260632:UFA260636 UOW260632:UOW260636 UYS260632:UYS260636 VIO260632:VIO260636 VSK260632:VSK260636 WCG260632:WCG260636 WMC260632:WMC260636 WVY260632:WVY260636 Q326168:Q326172 JM326168:JM326172 TI326168:TI326172 ADE326168:ADE326172 ANA326168:ANA326172 AWW326168:AWW326172 BGS326168:BGS326172 BQO326168:BQO326172 CAK326168:CAK326172 CKG326168:CKG326172 CUC326168:CUC326172 DDY326168:DDY326172 DNU326168:DNU326172 DXQ326168:DXQ326172 EHM326168:EHM326172 ERI326168:ERI326172 FBE326168:FBE326172 FLA326168:FLA326172 FUW326168:FUW326172 GES326168:GES326172 GOO326168:GOO326172 GYK326168:GYK326172 HIG326168:HIG326172 HSC326168:HSC326172 IBY326168:IBY326172 ILU326168:ILU326172 IVQ326168:IVQ326172 JFM326168:JFM326172 JPI326168:JPI326172 JZE326168:JZE326172 KJA326168:KJA326172 KSW326168:KSW326172 LCS326168:LCS326172 LMO326168:LMO326172 LWK326168:LWK326172 MGG326168:MGG326172 MQC326168:MQC326172 MZY326168:MZY326172 NJU326168:NJU326172 NTQ326168:NTQ326172 ODM326168:ODM326172 ONI326168:ONI326172 OXE326168:OXE326172 PHA326168:PHA326172 PQW326168:PQW326172 QAS326168:QAS326172 QKO326168:QKO326172 QUK326168:QUK326172 REG326168:REG326172 ROC326168:ROC326172 RXY326168:RXY326172 SHU326168:SHU326172 SRQ326168:SRQ326172 TBM326168:TBM326172 TLI326168:TLI326172 TVE326168:TVE326172 UFA326168:UFA326172 UOW326168:UOW326172 UYS326168:UYS326172 VIO326168:VIO326172 VSK326168:VSK326172 WCG326168:WCG326172 WMC326168:WMC326172 WVY326168:WVY326172 Q391704:Q391708 JM391704:JM391708 TI391704:TI391708 ADE391704:ADE391708 ANA391704:ANA391708 AWW391704:AWW391708 BGS391704:BGS391708 BQO391704:BQO391708 CAK391704:CAK391708 CKG391704:CKG391708 CUC391704:CUC391708 DDY391704:DDY391708 DNU391704:DNU391708 DXQ391704:DXQ391708 EHM391704:EHM391708 ERI391704:ERI391708 FBE391704:FBE391708 FLA391704:FLA391708 FUW391704:FUW391708 GES391704:GES391708 GOO391704:GOO391708 GYK391704:GYK391708 HIG391704:HIG391708 HSC391704:HSC391708 IBY391704:IBY391708 ILU391704:ILU391708 IVQ391704:IVQ391708 JFM391704:JFM391708 JPI391704:JPI391708 JZE391704:JZE391708 KJA391704:KJA391708 KSW391704:KSW391708 LCS391704:LCS391708 LMO391704:LMO391708 LWK391704:LWK391708 MGG391704:MGG391708 MQC391704:MQC391708 MZY391704:MZY391708 NJU391704:NJU391708 NTQ391704:NTQ391708 ODM391704:ODM391708 ONI391704:ONI391708 OXE391704:OXE391708 PHA391704:PHA391708 PQW391704:PQW391708 QAS391704:QAS391708 QKO391704:QKO391708 QUK391704:QUK391708 REG391704:REG391708 ROC391704:ROC391708 RXY391704:RXY391708 SHU391704:SHU391708 SRQ391704:SRQ391708 TBM391704:TBM391708 TLI391704:TLI391708 TVE391704:TVE391708 UFA391704:UFA391708 UOW391704:UOW391708 UYS391704:UYS391708 VIO391704:VIO391708 VSK391704:VSK391708 WCG391704:WCG391708 WMC391704:WMC391708 WVY391704:WVY391708 Q457240:Q457244 JM457240:JM457244 TI457240:TI457244 ADE457240:ADE457244 ANA457240:ANA457244 AWW457240:AWW457244 BGS457240:BGS457244 BQO457240:BQO457244 CAK457240:CAK457244 CKG457240:CKG457244 CUC457240:CUC457244 DDY457240:DDY457244 DNU457240:DNU457244 DXQ457240:DXQ457244 EHM457240:EHM457244 ERI457240:ERI457244 FBE457240:FBE457244 FLA457240:FLA457244 FUW457240:FUW457244 GES457240:GES457244 GOO457240:GOO457244 GYK457240:GYK457244 HIG457240:HIG457244 HSC457240:HSC457244 IBY457240:IBY457244 ILU457240:ILU457244 IVQ457240:IVQ457244 JFM457240:JFM457244 JPI457240:JPI457244 JZE457240:JZE457244 KJA457240:KJA457244 KSW457240:KSW457244 LCS457240:LCS457244 LMO457240:LMO457244 LWK457240:LWK457244 MGG457240:MGG457244 MQC457240:MQC457244 MZY457240:MZY457244 NJU457240:NJU457244 NTQ457240:NTQ457244 ODM457240:ODM457244 ONI457240:ONI457244 OXE457240:OXE457244 PHA457240:PHA457244 PQW457240:PQW457244 QAS457240:QAS457244 QKO457240:QKO457244 QUK457240:QUK457244 REG457240:REG457244 ROC457240:ROC457244 RXY457240:RXY457244 SHU457240:SHU457244 SRQ457240:SRQ457244 TBM457240:TBM457244 TLI457240:TLI457244 TVE457240:TVE457244 UFA457240:UFA457244 UOW457240:UOW457244 UYS457240:UYS457244 VIO457240:VIO457244 VSK457240:VSK457244 WCG457240:WCG457244 WMC457240:WMC457244 WVY457240:WVY457244 Q522776:Q522780 JM522776:JM522780 TI522776:TI522780 ADE522776:ADE522780 ANA522776:ANA522780 AWW522776:AWW522780 BGS522776:BGS522780 BQO522776:BQO522780 CAK522776:CAK522780 CKG522776:CKG522780 CUC522776:CUC522780 DDY522776:DDY522780 DNU522776:DNU522780 DXQ522776:DXQ522780 EHM522776:EHM522780 ERI522776:ERI522780 FBE522776:FBE522780 FLA522776:FLA522780 FUW522776:FUW522780 GES522776:GES522780 GOO522776:GOO522780 GYK522776:GYK522780 HIG522776:HIG522780 HSC522776:HSC522780 IBY522776:IBY522780 ILU522776:ILU522780 IVQ522776:IVQ522780 JFM522776:JFM522780 JPI522776:JPI522780 JZE522776:JZE522780 KJA522776:KJA522780 KSW522776:KSW522780 LCS522776:LCS522780 LMO522776:LMO522780 LWK522776:LWK522780 MGG522776:MGG522780 MQC522776:MQC522780 MZY522776:MZY522780 NJU522776:NJU522780 NTQ522776:NTQ522780 ODM522776:ODM522780 ONI522776:ONI522780 OXE522776:OXE522780 PHA522776:PHA522780 PQW522776:PQW522780 QAS522776:QAS522780 QKO522776:QKO522780 QUK522776:QUK522780 REG522776:REG522780 ROC522776:ROC522780 RXY522776:RXY522780 SHU522776:SHU522780 SRQ522776:SRQ522780 TBM522776:TBM522780 TLI522776:TLI522780 TVE522776:TVE522780 UFA522776:UFA522780 UOW522776:UOW522780 UYS522776:UYS522780 VIO522776:VIO522780 VSK522776:VSK522780 WCG522776:WCG522780 WMC522776:WMC522780 WVY522776:WVY522780 Q588312:Q588316 JM588312:JM588316 TI588312:TI588316 ADE588312:ADE588316 ANA588312:ANA588316 AWW588312:AWW588316 BGS588312:BGS588316 BQO588312:BQO588316 CAK588312:CAK588316 CKG588312:CKG588316 CUC588312:CUC588316 DDY588312:DDY588316 DNU588312:DNU588316 DXQ588312:DXQ588316 EHM588312:EHM588316 ERI588312:ERI588316 FBE588312:FBE588316 FLA588312:FLA588316 FUW588312:FUW588316 GES588312:GES588316 GOO588312:GOO588316 GYK588312:GYK588316 HIG588312:HIG588316 HSC588312:HSC588316 IBY588312:IBY588316 ILU588312:ILU588316 IVQ588312:IVQ588316 JFM588312:JFM588316 JPI588312:JPI588316 JZE588312:JZE588316 KJA588312:KJA588316 KSW588312:KSW588316 LCS588312:LCS588316 LMO588312:LMO588316 LWK588312:LWK588316 MGG588312:MGG588316 MQC588312:MQC588316 MZY588312:MZY588316 NJU588312:NJU588316 NTQ588312:NTQ588316 ODM588312:ODM588316 ONI588312:ONI588316 OXE588312:OXE588316 PHA588312:PHA588316 PQW588312:PQW588316 QAS588312:QAS588316 QKO588312:QKO588316 QUK588312:QUK588316 REG588312:REG588316 ROC588312:ROC588316 RXY588312:RXY588316 SHU588312:SHU588316 SRQ588312:SRQ588316 TBM588312:TBM588316 TLI588312:TLI588316 TVE588312:TVE588316 UFA588312:UFA588316 UOW588312:UOW588316 UYS588312:UYS588316 VIO588312:VIO588316 VSK588312:VSK588316 WCG588312:WCG588316 WMC588312:WMC588316 WVY588312:WVY588316 Q653848:Q653852 JM653848:JM653852 TI653848:TI653852 ADE653848:ADE653852 ANA653848:ANA653852 AWW653848:AWW653852 BGS653848:BGS653852 BQO653848:BQO653852 CAK653848:CAK653852 CKG653848:CKG653852 CUC653848:CUC653852 DDY653848:DDY653852 DNU653848:DNU653852 DXQ653848:DXQ653852 EHM653848:EHM653852 ERI653848:ERI653852 FBE653848:FBE653852 FLA653848:FLA653852 FUW653848:FUW653852 GES653848:GES653852 GOO653848:GOO653852 GYK653848:GYK653852 HIG653848:HIG653852 HSC653848:HSC653852 IBY653848:IBY653852 ILU653848:ILU653852 IVQ653848:IVQ653852 JFM653848:JFM653852 JPI653848:JPI653852 JZE653848:JZE653852 KJA653848:KJA653852 KSW653848:KSW653852 LCS653848:LCS653852 LMO653848:LMO653852 LWK653848:LWK653852 MGG653848:MGG653852 MQC653848:MQC653852 MZY653848:MZY653852 NJU653848:NJU653852 NTQ653848:NTQ653852 ODM653848:ODM653852 ONI653848:ONI653852 OXE653848:OXE653852 PHA653848:PHA653852 PQW653848:PQW653852 QAS653848:QAS653852 QKO653848:QKO653852 QUK653848:QUK653852 REG653848:REG653852 ROC653848:ROC653852 RXY653848:RXY653852 SHU653848:SHU653852 SRQ653848:SRQ653852 TBM653848:TBM653852 TLI653848:TLI653852 TVE653848:TVE653852 UFA653848:UFA653852 UOW653848:UOW653852 UYS653848:UYS653852 VIO653848:VIO653852 VSK653848:VSK653852 WCG653848:WCG653852 WMC653848:WMC653852 WVY653848:WVY653852 Q719384:Q719388 JM719384:JM719388 TI719384:TI719388 ADE719384:ADE719388 ANA719384:ANA719388 AWW719384:AWW719388 BGS719384:BGS719388 BQO719384:BQO719388 CAK719384:CAK719388 CKG719384:CKG719388 CUC719384:CUC719388 DDY719384:DDY719388 DNU719384:DNU719388 DXQ719384:DXQ719388 EHM719384:EHM719388 ERI719384:ERI719388 FBE719384:FBE719388 FLA719384:FLA719388 FUW719384:FUW719388 GES719384:GES719388 GOO719384:GOO719388 GYK719384:GYK719388 HIG719384:HIG719388 HSC719384:HSC719388 IBY719384:IBY719388 ILU719384:ILU719388 IVQ719384:IVQ719388 JFM719384:JFM719388 JPI719384:JPI719388 JZE719384:JZE719388 KJA719384:KJA719388 KSW719384:KSW719388 LCS719384:LCS719388 LMO719384:LMO719388 LWK719384:LWK719388 MGG719384:MGG719388 MQC719384:MQC719388 MZY719384:MZY719388 NJU719384:NJU719388 NTQ719384:NTQ719388 ODM719384:ODM719388 ONI719384:ONI719388 OXE719384:OXE719388 PHA719384:PHA719388 PQW719384:PQW719388 QAS719384:QAS719388 QKO719384:QKO719388 QUK719384:QUK719388 REG719384:REG719388 ROC719384:ROC719388 RXY719384:RXY719388 SHU719384:SHU719388 SRQ719384:SRQ719388 TBM719384:TBM719388 TLI719384:TLI719388 TVE719384:TVE719388 UFA719384:UFA719388 UOW719384:UOW719388 UYS719384:UYS719388 VIO719384:VIO719388 VSK719384:VSK719388 WCG719384:WCG719388 WMC719384:WMC719388 WVY719384:WVY719388 Q784920:Q784924 JM784920:JM784924 TI784920:TI784924 ADE784920:ADE784924 ANA784920:ANA784924 AWW784920:AWW784924 BGS784920:BGS784924 BQO784920:BQO784924 CAK784920:CAK784924 CKG784920:CKG784924 CUC784920:CUC784924 DDY784920:DDY784924 DNU784920:DNU784924 DXQ784920:DXQ784924 EHM784920:EHM784924 ERI784920:ERI784924 FBE784920:FBE784924 FLA784920:FLA784924 FUW784920:FUW784924 GES784920:GES784924 GOO784920:GOO784924 GYK784920:GYK784924 HIG784920:HIG784924 HSC784920:HSC784924 IBY784920:IBY784924 ILU784920:ILU784924 IVQ784920:IVQ784924 JFM784920:JFM784924 JPI784920:JPI784924 JZE784920:JZE784924 KJA784920:KJA784924 KSW784920:KSW784924 LCS784920:LCS784924 LMO784920:LMO784924 LWK784920:LWK784924 MGG784920:MGG784924 MQC784920:MQC784924 MZY784920:MZY784924 NJU784920:NJU784924 NTQ784920:NTQ784924 ODM784920:ODM784924 ONI784920:ONI784924 OXE784920:OXE784924 PHA784920:PHA784924 PQW784920:PQW784924 QAS784920:QAS784924 QKO784920:QKO784924 QUK784920:QUK784924 REG784920:REG784924 ROC784920:ROC784924 RXY784920:RXY784924 SHU784920:SHU784924 SRQ784920:SRQ784924 TBM784920:TBM784924 TLI784920:TLI784924 TVE784920:TVE784924 UFA784920:UFA784924 UOW784920:UOW784924 UYS784920:UYS784924 VIO784920:VIO784924 VSK784920:VSK784924 WCG784920:WCG784924 WMC784920:WMC784924 WVY784920:WVY784924 Q850456:Q850460 JM850456:JM850460 TI850456:TI850460 ADE850456:ADE850460 ANA850456:ANA850460 AWW850456:AWW850460 BGS850456:BGS850460 BQO850456:BQO850460 CAK850456:CAK850460 CKG850456:CKG850460 CUC850456:CUC850460 DDY850456:DDY850460 DNU850456:DNU850460 DXQ850456:DXQ850460 EHM850456:EHM850460 ERI850456:ERI850460 FBE850456:FBE850460 FLA850456:FLA850460 FUW850456:FUW850460 GES850456:GES850460 GOO850456:GOO850460 GYK850456:GYK850460 HIG850456:HIG850460 HSC850456:HSC850460 IBY850456:IBY850460 ILU850456:ILU850460 IVQ850456:IVQ850460 JFM850456:JFM850460 JPI850456:JPI850460 JZE850456:JZE850460 KJA850456:KJA850460 KSW850456:KSW850460 LCS850456:LCS850460 LMO850456:LMO850460 LWK850456:LWK850460 MGG850456:MGG850460 MQC850456:MQC850460 MZY850456:MZY850460 NJU850456:NJU850460 NTQ850456:NTQ850460 ODM850456:ODM850460 ONI850456:ONI850460 OXE850456:OXE850460 PHA850456:PHA850460 PQW850456:PQW850460 QAS850456:QAS850460 QKO850456:QKO850460 QUK850456:QUK850460 REG850456:REG850460 ROC850456:ROC850460 RXY850456:RXY850460 SHU850456:SHU850460 SRQ850456:SRQ850460 TBM850456:TBM850460 TLI850456:TLI850460 TVE850456:TVE850460 UFA850456:UFA850460 UOW850456:UOW850460 UYS850456:UYS850460 VIO850456:VIO850460 VSK850456:VSK850460 WCG850456:WCG850460 WMC850456:WMC850460 WVY850456:WVY850460 Q915992:Q915996 JM915992:JM915996 TI915992:TI915996 ADE915992:ADE915996 ANA915992:ANA915996 AWW915992:AWW915996 BGS915992:BGS915996 BQO915992:BQO915996 CAK915992:CAK915996 CKG915992:CKG915996 CUC915992:CUC915996 DDY915992:DDY915996 DNU915992:DNU915996 DXQ915992:DXQ915996 EHM915992:EHM915996 ERI915992:ERI915996 FBE915992:FBE915996 FLA915992:FLA915996 FUW915992:FUW915996 GES915992:GES915996 GOO915992:GOO915996 GYK915992:GYK915996 HIG915992:HIG915996 HSC915992:HSC915996 IBY915992:IBY915996 ILU915992:ILU915996 IVQ915992:IVQ915996 JFM915992:JFM915996 JPI915992:JPI915996 JZE915992:JZE915996 KJA915992:KJA915996 KSW915992:KSW915996 LCS915992:LCS915996 LMO915992:LMO915996 LWK915992:LWK915996 MGG915992:MGG915996 MQC915992:MQC915996 MZY915992:MZY915996 NJU915992:NJU915996 NTQ915992:NTQ915996 ODM915992:ODM915996 ONI915992:ONI915996 OXE915992:OXE915996 PHA915992:PHA915996 PQW915992:PQW915996 QAS915992:QAS915996 QKO915992:QKO915996 QUK915992:QUK915996 REG915992:REG915996 ROC915992:ROC915996 RXY915992:RXY915996 SHU915992:SHU915996 SRQ915992:SRQ915996 TBM915992:TBM915996 TLI915992:TLI915996 TVE915992:TVE915996 UFA915992:UFA915996 UOW915992:UOW915996 UYS915992:UYS915996 VIO915992:VIO915996 VSK915992:VSK915996 WCG915992:WCG915996 WMC915992:WMC915996 WVY915992:WVY915996 Q981528:Q981532 JM981528:JM981532 TI981528:TI981532 ADE981528:ADE981532 ANA981528:ANA981532 AWW981528:AWW981532 BGS981528:BGS981532 BQO981528:BQO981532 CAK981528:CAK981532 CKG981528:CKG981532 CUC981528:CUC981532 DDY981528:DDY981532 DNU981528:DNU981532 DXQ981528:DXQ981532 EHM981528:EHM981532 ERI981528:ERI981532 FBE981528:FBE981532 FLA981528:FLA981532 FUW981528:FUW981532 GES981528:GES981532 GOO981528:GOO981532 GYK981528:GYK981532 HIG981528:HIG981532 HSC981528:HSC981532 IBY981528:IBY981532 ILU981528:ILU981532 IVQ981528:IVQ981532 JFM981528:JFM981532 JPI981528:JPI981532 JZE981528:JZE981532 KJA981528:KJA981532 KSW981528:KSW981532 LCS981528:LCS981532 LMO981528:LMO981532 LWK981528:LWK981532 MGG981528:MGG981532 MQC981528:MQC981532 MZY981528:MZY981532 NJU981528:NJU981532 NTQ981528:NTQ981532 ODM981528:ODM981532 ONI981528:ONI981532 OXE981528:OXE981532 PHA981528:PHA981532 PQW981528:PQW981532 QAS981528:QAS981532 QKO981528:QKO981532 QUK981528:QUK981532 REG981528:REG981532 ROC981528:ROC981532 RXY981528:RXY981532 SHU981528:SHU981532 SRQ981528:SRQ981532 TBM981528:TBM981532 TLI981528:TLI981532 TVE981528:TVE981532 UFA981528:UFA981532 UOW981528:UOW981532 UYS981528:UYS981532 VIO981528:VIO981532 VSK981528:VSK981532 WCG981528:WCG981532 WMC981528:WMC981532 WVY981528:WVY981532 VSK981438:VSK981439 WVY457150:WVY457151 Q522686:Q522687 JM522686:JM522687 TI522686:TI522687 ADE522686:ADE522687 ANA522686:ANA522687 AWW522686:AWW522687 BGS522686:BGS522687 BQO522686:BQO522687 CAK522686:CAK522687 CKG522686:CKG522687 CUC522686:CUC522687 DDY522686:DDY522687 DNU522686:DNU522687 DXQ522686:DXQ522687 EHM522686:EHM522687 ERI522686:ERI522687 FBE522686:FBE522687 FLA522686:FLA522687 FUW522686:FUW522687 GES522686:GES522687 GOO522686:GOO522687 GYK522686:GYK522687 HIG522686:HIG522687 HSC522686:HSC522687 IBY522686:IBY522687 ILU522686:ILU522687 IVQ522686:IVQ522687 JFM522686:JFM522687 JPI522686:JPI522687 JZE522686:JZE522687 KJA522686:KJA522687 KSW522686:KSW522687 LCS522686:LCS522687 LMO522686:LMO522687 LWK522686:LWK522687 MGG522686:MGG522687 MQC522686:MQC522687 MZY522686:MZY522687 NJU522686:NJU522687 NTQ522686:NTQ522687 ODM522686:ODM522687 ONI522686:ONI522687 OXE522686:OXE522687 PHA522686:PHA522687 PQW522686:PQW522687 QAS522686:QAS522687 QKO522686:QKO522687 QUK522686:QUK522687 REG522686:REG522687 ROC522686:ROC522687 RXY522686:RXY522687 SHU522686:SHU522687 SRQ522686:SRQ522687 TBM522686:TBM522687 TLI522686:TLI522687 TVE522686:TVE522687 UFA522686:UFA522687 UOW522686:UOW522687 UYS522686:UYS522687 VIO522686:VIO522687 VSK522686:VSK522687 WCG522686:WCG522687 Q63903:Q63904 JM63903:JM63904 TI63903:TI63904 ADE63903:ADE63904 ANA63903:ANA63904 AWW63903:AWW63904 BGS63903:BGS63904 BQO63903:BQO63904 CAK63903:CAK63904 CKG63903:CKG63904 CUC63903:CUC63904 DDY63903:DDY63904 DNU63903:DNU63904 DXQ63903:DXQ63904 EHM63903:EHM63904 ERI63903:ERI63904 FBE63903:FBE63904 FLA63903:FLA63904 FUW63903:FUW63904 GES63903:GES63904 GOO63903:GOO63904 GYK63903:GYK63904 HIG63903:HIG63904 HSC63903:HSC63904 IBY63903:IBY63904 ILU63903:ILU63904 IVQ63903:IVQ63904 JFM63903:JFM63904 JPI63903:JPI63904 JZE63903:JZE63904 KJA63903:KJA63904 KSW63903:KSW63904 LCS63903:LCS63904 LMO63903:LMO63904 LWK63903:LWK63904 MGG63903:MGG63904 MQC63903:MQC63904 MZY63903:MZY63904 NJU63903:NJU63904 NTQ63903:NTQ63904 ODM63903:ODM63904 ONI63903:ONI63904 OXE63903:OXE63904 PHA63903:PHA63904 PQW63903:PQW63904 QAS63903:QAS63904 QKO63903:QKO63904 QUK63903:QUK63904 REG63903:REG63904 ROC63903:ROC63904 RXY63903:RXY63904 SHU63903:SHU63904 SRQ63903:SRQ63904 TBM63903:TBM63904 TLI63903:TLI63904 TVE63903:TVE63904 UFA63903:UFA63904 UOW63903:UOW63904 UYS63903:UYS63904 VIO63903:VIO63904 VSK63903:VSK63904 WCG63903:WCG63904 WMC63903:WMC63904 WVY63903:WVY63904 Q129439:Q129440 JM129439:JM129440 TI129439:TI129440 ADE129439:ADE129440 ANA129439:ANA129440 AWW129439:AWW129440 BGS129439:BGS129440 BQO129439:BQO129440 CAK129439:CAK129440 CKG129439:CKG129440 CUC129439:CUC129440 DDY129439:DDY129440 DNU129439:DNU129440 DXQ129439:DXQ129440 EHM129439:EHM129440 ERI129439:ERI129440 FBE129439:FBE129440 FLA129439:FLA129440 FUW129439:FUW129440 GES129439:GES129440 GOO129439:GOO129440 GYK129439:GYK129440 HIG129439:HIG129440 HSC129439:HSC129440 IBY129439:IBY129440 ILU129439:ILU129440 IVQ129439:IVQ129440 JFM129439:JFM129440 JPI129439:JPI129440 JZE129439:JZE129440 KJA129439:KJA129440 KSW129439:KSW129440 LCS129439:LCS129440 LMO129439:LMO129440 LWK129439:LWK129440 MGG129439:MGG129440 MQC129439:MQC129440 MZY129439:MZY129440 NJU129439:NJU129440 NTQ129439:NTQ129440 ODM129439:ODM129440 ONI129439:ONI129440 OXE129439:OXE129440 PHA129439:PHA129440 PQW129439:PQW129440 QAS129439:QAS129440 QKO129439:QKO129440 QUK129439:QUK129440 REG129439:REG129440 ROC129439:ROC129440 RXY129439:RXY129440 SHU129439:SHU129440 SRQ129439:SRQ129440 TBM129439:TBM129440 TLI129439:TLI129440 TVE129439:TVE129440 UFA129439:UFA129440 UOW129439:UOW129440 UYS129439:UYS129440 VIO129439:VIO129440 VSK129439:VSK129440 WCG129439:WCG129440 WMC129439:WMC129440 WVY129439:WVY129440 Q194975:Q194976 JM194975:JM194976 TI194975:TI194976 ADE194975:ADE194976 ANA194975:ANA194976 AWW194975:AWW194976 BGS194975:BGS194976 BQO194975:BQO194976 CAK194975:CAK194976 CKG194975:CKG194976 CUC194975:CUC194976 DDY194975:DDY194976 DNU194975:DNU194976 DXQ194975:DXQ194976 EHM194975:EHM194976 ERI194975:ERI194976 FBE194975:FBE194976 FLA194975:FLA194976 FUW194975:FUW194976 GES194975:GES194976 GOO194975:GOO194976 GYK194975:GYK194976 HIG194975:HIG194976 HSC194975:HSC194976 IBY194975:IBY194976 ILU194975:ILU194976 IVQ194975:IVQ194976 JFM194975:JFM194976 JPI194975:JPI194976 JZE194975:JZE194976 KJA194975:KJA194976 KSW194975:KSW194976 LCS194975:LCS194976 LMO194975:LMO194976 LWK194975:LWK194976 MGG194975:MGG194976 MQC194975:MQC194976 MZY194975:MZY194976 NJU194975:NJU194976 NTQ194975:NTQ194976 ODM194975:ODM194976 ONI194975:ONI194976 OXE194975:OXE194976 PHA194975:PHA194976 PQW194975:PQW194976 QAS194975:QAS194976 QKO194975:QKO194976 QUK194975:QUK194976 REG194975:REG194976 ROC194975:ROC194976 RXY194975:RXY194976 SHU194975:SHU194976 SRQ194975:SRQ194976 TBM194975:TBM194976 TLI194975:TLI194976 TVE194975:TVE194976 UFA194975:UFA194976 UOW194975:UOW194976 UYS194975:UYS194976 VIO194975:VIO194976 VSK194975:VSK194976 WCG194975:WCG194976 WMC194975:WMC194976 WVY194975:WVY194976 Q260511:Q260512 JM260511:JM260512 TI260511:TI260512 ADE260511:ADE260512 ANA260511:ANA260512 AWW260511:AWW260512 BGS260511:BGS260512 BQO260511:BQO260512 CAK260511:CAK260512 CKG260511:CKG260512 CUC260511:CUC260512 DDY260511:DDY260512 DNU260511:DNU260512 DXQ260511:DXQ260512 EHM260511:EHM260512 ERI260511:ERI260512 FBE260511:FBE260512 FLA260511:FLA260512 FUW260511:FUW260512 GES260511:GES260512 GOO260511:GOO260512 GYK260511:GYK260512 HIG260511:HIG260512 HSC260511:HSC260512 IBY260511:IBY260512 ILU260511:ILU260512 IVQ260511:IVQ260512 JFM260511:JFM260512 JPI260511:JPI260512 JZE260511:JZE260512 KJA260511:KJA260512 KSW260511:KSW260512 LCS260511:LCS260512 LMO260511:LMO260512 LWK260511:LWK260512 MGG260511:MGG260512 MQC260511:MQC260512 MZY260511:MZY260512 NJU260511:NJU260512 NTQ260511:NTQ260512 ODM260511:ODM260512 ONI260511:ONI260512 OXE260511:OXE260512 PHA260511:PHA260512 PQW260511:PQW260512 QAS260511:QAS260512 QKO260511:QKO260512 QUK260511:QUK260512 REG260511:REG260512 ROC260511:ROC260512 RXY260511:RXY260512 SHU260511:SHU260512 SRQ260511:SRQ260512 TBM260511:TBM260512 TLI260511:TLI260512 TVE260511:TVE260512 UFA260511:UFA260512 UOW260511:UOW260512 UYS260511:UYS260512 VIO260511:VIO260512 VSK260511:VSK260512 WCG260511:WCG260512 WMC260511:WMC260512 WVY260511:WVY260512 Q326047:Q326048 JM326047:JM326048 TI326047:TI326048 ADE326047:ADE326048 ANA326047:ANA326048 AWW326047:AWW326048 BGS326047:BGS326048 BQO326047:BQO326048 CAK326047:CAK326048 CKG326047:CKG326048 CUC326047:CUC326048 DDY326047:DDY326048 DNU326047:DNU326048 DXQ326047:DXQ326048 EHM326047:EHM326048 ERI326047:ERI326048 FBE326047:FBE326048 FLA326047:FLA326048 FUW326047:FUW326048 GES326047:GES326048 GOO326047:GOO326048 GYK326047:GYK326048 HIG326047:HIG326048 HSC326047:HSC326048 IBY326047:IBY326048 ILU326047:ILU326048 IVQ326047:IVQ326048 JFM326047:JFM326048 JPI326047:JPI326048 JZE326047:JZE326048 KJA326047:KJA326048 KSW326047:KSW326048 LCS326047:LCS326048 LMO326047:LMO326048 LWK326047:LWK326048 MGG326047:MGG326048 MQC326047:MQC326048 MZY326047:MZY326048 NJU326047:NJU326048 NTQ326047:NTQ326048 ODM326047:ODM326048 ONI326047:ONI326048 OXE326047:OXE326048 PHA326047:PHA326048 PQW326047:PQW326048 QAS326047:QAS326048 QKO326047:QKO326048 QUK326047:QUK326048 REG326047:REG326048 ROC326047:ROC326048 RXY326047:RXY326048 SHU326047:SHU326048 SRQ326047:SRQ326048 TBM326047:TBM326048 TLI326047:TLI326048 TVE326047:TVE326048 UFA326047:UFA326048 UOW326047:UOW326048 UYS326047:UYS326048 VIO326047:VIO326048 VSK326047:VSK326048 WCG326047:WCG326048 WMC326047:WMC326048 WVY326047:WVY326048 Q391583:Q391584 JM391583:JM391584 TI391583:TI391584 ADE391583:ADE391584 ANA391583:ANA391584 AWW391583:AWW391584 BGS391583:BGS391584 BQO391583:BQO391584 CAK391583:CAK391584 CKG391583:CKG391584 CUC391583:CUC391584 DDY391583:DDY391584 DNU391583:DNU391584 DXQ391583:DXQ391584 EHM391583:EHM391584 ERI391583:ERI391584 FBE391583:FBE391584 FLA391583:FLA391584 FUW391583:FUW391584 GES391583:GES391584 GOO391583:GOO391584 GYK391583:GYK391584 HIG391583:HIG391584 HSC391583:HSC391584 IBY391583:IBY391584 ILU391583:ILU391584 IVQ391583:IVQ391584 JFM391583:JFM391584 JPI391583:JPI391584 JZE391583:JZE391584 KJA391583:KJA391584 KSW391583:KSW391584 LCS391583:LCS391584 LMO391583:LMO391584 LWK391583:LWK391584 MGG391583:MGG391584 MQC391583:MQC391584 MZY391583:MZY391584 NJU391583:NJU391584 NTQ391583:NTQ391584 ODM391583:ODM391584 ONI391583:ONI391584 OXE391583:OXE391584 PHA391583:PHA391584 PQW391583:PQW391584 QAS391583:QAS391584 QKO391583:QKO391584 QUK391583:QUK391584 REG391583:REG391584 ROC391583:ROC391584 RXY391583:RXY391584 SHU391583:SHU391584 SRQ391583:SRQ391584 TBM391583:TBM391584 TLI391583:TLI391584 TVE391583:TVE391584 UFA391583:UFA391584 UOW391583:UOW391584 UYS391583:UYS391584 VIO391583:VIO391584 VSK391583:VSK391584 WCG391583:WCG391584 WMC391583:WMC391584 WVY391583:WVY391584 Q457119:Q457120 JM457119:JM457120 TI457119:TI457120 ADE457119:ADE457120 ANA457119:ANA457120 AWW457119:AWW457120 BGS457119:BGS457120 BQO457119:BQO457120 CAK457119:CAK457120 CKG457119:CKG457120 CUC457119:CUC457120 DDY457119:DDY457120 DNU457119:DNU457120 DXQ457119:DXQ457120 EHM457119:EHM457120 ERI457119:ERI457120 FBE457119:FBE457120 FLA457119:FLA457120 FUW457119:FUW457120 GES457119:GES457120 GOO457119:GOO457120 GYK457119:GYK457120 HIG457119:HIG457120 HSC457119:HSC457120 IBY457119:IBY457120 ILU457119:ILU457120 IVQ457119:IVQ457120 JFM457119:JFM457120 JPI457119:JPI457120 JZE457119:JZE457120 KJA457119:KJA457120 KSW457119:KSW457120 LCS457119:LCS457120 LMO457119:LMO457120 LWK457119:LWK457120 MGG457119:MGG457120 MQC457119:MQC457120 MZY457119:MZY457120 NJU457119:NJU457120 NTQ457119:NTQ457120 ODM457119:ODM457120 ONI457119:ONI457120 OXE457119:OXE457120 PHA457119:PHA457120 PQW457119:PQW457120 QAS457119:QAS457120 QKO457119:QKO457120 QUK457119:QUK457120 REG457119:REG457120 ROC457119:ROC457120 RXY457119:RXY457120 SHU457119:SHU457120 SRQ457119:SRQ457120 TBM457119:TBM457120 TLI457119:TLI457120 TVE457119:TVE457120 UFA457119:UFA457120 UOW457119:UOW457120 UYS457119:UYS457120 VIO457119:VIO457120 VSK457119:VSK457120 WCG457119:WCG457120 WMC457119:WMC457120 WVY457119:WVY457120 Q522655:Q522656 JM522655:JM522656 TI522655:TI522656 ADE522655:ADE522656 ANA522655:ANA522656 AWW522655:AWW522656 BGS522655:BGS522656 BQO522655:BQO522656 CAK522655:CAK522656 CKG522655:CKG522656 CUC522655:CUC522656 DDY522655:DDY522656 DNU522655:DNU522656 DXQ522655:DXQ522656 EHM522655:EHM522656 ERI522655:ERI522656 FBE522655:FBE522656 FLA522655:FLA522656 FUW522655:FUW522656 GES522655:GES522656 GOO522655:GOO522656 GYK522655:GYK522656 HIG522655:HIG522656 HSC522655:HSC522656 IBY522655:IBY522656 ILU522655:ILU522656 IVQ522655:IVQ522656 JFM522655:JFM522656 JPI522655:JPI522656 JZE522655:JZE522656 KJA522655:KJA522656 KSW522655:KSW522656 LCS522655:LCS522656 LMO522655:LMO522656 LWK522655:LWK522656 MGG522655:MGG522656 MQC522655:MQC522656 MZY522655:MZY522656 NJU522655:NJU522656 NTQ522655:NTQ522656 ODM522655:ODM522656 ONI522655:ONI522656 OXE522655:OXE522656 PHA522655:PHA522656 PQW522655:PQW522656 QAS522655:QAS522656 QKO522655:QKO522656 QUK522655:QUK522656 REG522655:REG522656 ROC522655:ROC522656 RXY522655:RXY522656 SHU522655:SHU522656 SRQ522655:SRQ522656 TBM522655:TBM522656 TLI522655:TLI522656 TVE522655:TVE522656 UFA522655:UFA522656 UOW522655:UOW522656 UYS522655:UYS522656 VIO522655:VIO522656 VSK522655:VSK522656 WCG522655:WCG522656 WMC522655:WMC522656 WVY522655:WVY522656 Q588191:Q588192 JM588191:JM588192 TI588191:TI588192 ADE588191:ADE588192 ANA588191:ANA588192 AWW588191:AWW588192 BGS588191:BGS588192 BQO588191:BQO588192 CAK588191:CAK588192 CKG588191:CKG588192 CUC588191:CUC588192 DDY588191:DDY588192 DNU588191:DNU588192 DXQ588191:DXQ588192 EHM588191:EHM588192 ERI588191:ERI588192 FBE588191:FBE588192 FLA588191:FLA588192 FUW588191:FUW588192 GES588191:GES588192 GOO588191:GOO588192 GYK588191:GYK588192 HIG588191:HIG588192 HSC588191:HSC588192 IBY588191:IBY588192 ILU588191:ILU588192 IVQ588191:IVQ588192 JFM588191:JFM588192 JPI588191:JPI588192 JZE588191:JZE588192 KJA588191:KJA588192 KSW588191:KSW588192 LCS588191:LCS588192 LMO588191:LMO588192 LWK588191:LWK588192 MGG588191:MGG588192 MQC588191:MQC588192 MZY588191:MZY588192 NJU588191:NJU588192 NTQ588191:NTQ588192 ODM588191:ODM588192 ONI588191:ONI588192 OXE588191:OXE588192 PHA588191:PHA588192 PQW588191:PQW588192 QAS588191:QAS588192 QKO588191:QKO588192 QUK588191:QUK588192 REG588191:REG588192 ROC588191:ROC588192 RXY588191:RXY588192 SHU588191:SHU588192 SRQ588191:SRQ588192 TBM588191:TBM588192 TLI588191:TLI588192 TVE588191:TVE588192 UFA588191:UFA588192 UOW588191:UOW588192 UYS588191:UYS588192 VIO588191:VIO588192 VSK588191:VSK588192 WCG588191:WCG588192 WMC588191:WMC588192 WVY588191:WVY588192 Q653727:Q653728 JM653727:JM653728 TI653727:TI653728 ADE653727:ADE653728 ANA653727:ANA653728 AWW653727:AWW653728 BGS653727:BGS653728 BQO653727:BQO653728 CAK653727:CAK653728 CKG653727:CKG653728 CUC653727:CUC653728 DDY653727:DDY653728 DNU653727:DNU653728 DXQ653727:DXQ653728 EHM653727:EHM653728 ERI653727:ERI653728 FBE653727:FBE653728 FLA653727:FLA653728 FUW653727:FUW653728 GES653727:GES653728 GOO653727:GOO653728 GYK653727:GYK653728 HIG653727:HIG653728 HSC653727:HSC653728 IBY653727:IBY653728 ILU653727:ILU653728 IVQ653727:IVQ653728 JFM653727:JFM653728 JPI653727:JPI653728 JZE653727:JZE653728 KJA653727:KJA653728 KSW653727:KSW653728 LCS653727:LCS653728 LMO653727:LMO653728 LWK653727:LWK653728 MGG653727:MGG653728 MQC653727:MQC653728 MZY653727:MZY653728 NJU653727:NJU653728 NTQ653727:NTQ653728 ODM653727:ODM653728 ONI653727:ONI653728 OXE653727:OXE653728 PHA653727:PHA653728 PQW653727:PQW653728 QAS653727:QAS653728 QKO653727:QKO653728 QUK653727:QUK653728 REG653727:REG653728 ROC653727:ROC653728 RXY653727:RXY653728 SHU653727:SHU653728 SRQ653727:SRQ653728 TBM653727:TBM653728 TLI653727:TLI653728 TVE653727:TVE653728 UFA653727:UFA653728 UOW653727:UOW653728 UYS653727:UYS653728 VIO653727:VIO653728 VSK653727:VSK653728 WCG653727:WCG653728 WMC653727:WMC653728 WVY653727:WVY653728 Q719263:Q719264 JM719263:JM719264 TI719263:TI719264 ADE719263:ADE719264 ANA719263:ANA719264 AWW719263:AWW719264 BGS719263:BGS719264 BQO719263:BQO719264 CAK719263:CAK719264 CKG719263:CKG719264 CUC719263:CUC719264 DDY719263:DDY719264 DNU719263:DNU719264 DXQ719263:DXQ719264 EHM719263:EHM719264 ERI719263:ERI719264 FBE719263:FBE719264 FLA719263:FLA719264 FUW719263:FUW719264 GES719263:GES719264 GOO719263:GOO719264 GYK719263:GYK719264 HIG719263:HIG719264 HSC719263:HSC719264 IBY719263:IBY719264 ILU719263:ILU719264 IVQ719263:IVQ719264 JFM719263:JFM719264 JPI719263:JPI719264 JZE719263:JZE719264 KJA719263:KJA719264 KSW719263:KSW719264 LCS719263:LCS719264 LMO719263:LMO719264 LWK719263:LWK719264 MGG719263:MGG719264 MQC719263:MQC719264 MZY719263:MZY719264 NJU719263:NJU719264 NTQ719263:NTQ719264 ODM719263:ODM719264 ONI719263:ONI719264 OXE719263:OXE719264 PHA719263:PHA719264 PQW719263:PQW719264 QAS719263:QAS719264 QKO719263:QKO719264 QUK719263:QUK719264 REG719263:REG719264 ROC719263:ROC719264 RXY719263:RXY719264 SHU719263:SHU719264 SRQ719263:SRQ719264 TBM719263:TBM719264 TLI719263:TLI719264 TVE719263:TVE719264 UFA719263:UFA719264 UOW719263:UOW719264 UYS719263:UYS719264 VIO719263:VIO719264 VSK719263:VSK719264 WCG719263:WCG719264 WMC719263:WMC719264 WVY719263:WVY719264 Q784799:Q784800 JM784799:JM784800 TI784799:TI784800 ADE784799:ADE784800 ANA784799:ANA784800 AWW784799:AWW784800 BGS784799:BGS784800 BQO784799:BQO784800 CAK784799:CAK784800 CKG784799:CKG784800 CUC784799:CUC784800 DDY784799:DDY784800 DNU784799:DNU784800 DXQ784799:DXQ784800 EHM784799:EHM784800 ERI784799:ERI784800 FBE784799:FBE784800 FLA784799:FLA784800 FUW784799:FUW784800 GES784799:GES784800 GOO784799:GOO784800 GYK784799:GYK784800 HIG784799:HIG784800 HSC784799:HSC784800 IBY784799:IBY784800 ILU784799:ILU784800 IVQ784799:IVQ784800 JFM784799:JFM784800 JPI784799:JPI784800 JZE784799:JZE784800 KJA784799:KJA784800 KSW784799:KSW784800 LCS784799:LCS784800 LMO784799:LMO784800 LWK784799:LWK784800 MGG784799:MGG784800 MQC784799:MQC784800 MZY784799:MZY784800 NJU784799:NJU784800 NTQ784799:NTQ784800 ODM784799:ODM784800 ONI784799:ONI784800 OXE784799:OXE784800 PHA784799:PHA784800 PQW784799:PQW784800 QAS784799:QAS784800 QKO784799:QKO784800 QUK784799:QUK784800 REG784799:REG784800 ROC784799:ROC784800 RXY784799:RXY784800 SHU784799:SHU784800 SRQ784799:SRQ784800 TBM784799:TBM784800 TLI784799:TLI784800 TVE784799:TVE784800 UFA784799:UFA784800 UOW784799:UOW784800 UYS784799:UYS784800 VIO784799:VIO784800 VSK784799:VSK784800 WCG784799:WCG784800 WMC784799:WMC784800 WVY784799:WVY784800 Q850335:Q850336 JM850335:JM850336 TI850335:TI850336 ADE850335:ADE850336 ANA850335:ANA850336 AWW850335:AWW850336 BGS850335:BGS850336 BQO850335:BQO850336 CAK850335:CAK850336 CKG850335:CKG850336 CUC850335:CUC850336 DDY850335:DDY850336 DNU850335:DNU850336 DXQ850335:DXQ850336 EHM850335:EHM850336 ERI850335:ERI850336 FBE850335:FBE850336 FLA850335:FLA850336 FUW850335:FUW850336 GES850335:GES850336 GOO850335:GOO850336 GYK850335:GYK850336 HIG850335:HIG850336 HSC850335:HSC850336 IBY850335:IBY850336 ILU850335:ILU850336 IVQ850335:IVQ850336 JFM850335:JFM850336 JPI850335:JPI850336 JZE850335:JZE850336 KJA850335:KJA850336 KSW850335:KSW850336 LCS850335:LCS850336 LMO850335:LMO850336 LWK850335:LWK850336 MGG850335:MGG850336 MQC850335:MQC850336 MZY850335:MZY850336 NJU850335:NJU850336 NTQ850335:NTQ850336 ODM850335:ODM850336 ONI850335:ONI850336 OXE850335:OXE850336 PHA850335:PHA850336 PQW850335:PQW850336 QAS850335:QAS850336 QKO850335:QKO850336 QUK850335:QUK850336 REG850335:REG850336 ROC850335:ROC850336 RXY850335:RXY850336 SHU850335:SHU850336 SRQ850335:SRQ850336 TBM850335:TBM850336 TLI850335:TLI850336 TVE850335:TVE850336 UFA850335:UFA850336 UOW850335:UOW850336 UYS850335:UYS850336 VIO850335:VIO850336 VSK850335:VSK850336 WCG850335:WCG850336 WMC850335:WMC850336 WVY850335:WVY850336 Q915871:Q915872 JM915871:JM915872 TI915871:TI915872 ADE915871:ADE915872 ANA915871:ANA915872 AWW915871:AWW915872 BGS915871:BGS915872 BQO915871:BQO915872 CAK915871:CAK915872 CKG915871:CKG915872 CUC915871:CUC915872 DDY915871:DDY915872 DNU915871:DNU915872 DXQ915871:DXQ915872 EHM915871:EHM915872 ERI915871:ERI915872 FBE915871:FBE915872 FLA915871:FLA915872 FUW915871:FUW915872 GES915871:GES915872 GOO915871:GOO915872 GYK915871:GYK915872 HIG915871:HIG915872 HSC915871:HSC915872 IBY915871:IBY915872 ILU915871:ILU915872 IVQ915871:IVQ915872 JFM915871:JFM915872 JPI915871:JPI915872 JZE915871:JZE915872 KJA915871:KJA915872 KSW915871:KSW915872 LCS915871:LCS915872 LMO915871:LMO915872 LWK915871:LWK915872 MGG915871:MGG915872 MQC915871:MQC915872 MZY915871:MZY915872 NJU915871:NJU915872 NTQ915871:NTQ915872 ODM915871:ODM915872 ONI915871:ONI915872 OXE915871:OXE915872 PHA915871:PHA915872 PQW915871:PQW915872 QAS915871:QAS915872 QKO915871:QKO915872 QUK915871:QUK915872 REG915871:REG915872 ROC915871:ROC915872 RXY915871:RXY915872 SHU915871:SHU915872 SRQ915871:SRQ915872 TBM915871:TBM915872 TLI915871:TLI915872 TVE915871:TVE915872 UFA915871:UFA915872 UOW915871:UOW915872 UYS915871:UYS915872 VIO915871:VIO915872 VSK915871:VSK915872 WCG915871:WCG915872 WMC915871:WMC915872 WVY915871:WVY915872 Q981407:Q981408 JM981407:JM981408 TI981407:TI981408 ADE981407:ADE981408 ANA981407:ANA981408 AWW981407:AWW981408 BGS981407:BGS981408 BQO981407:BQO981408 CAK981407:CAK981408 CKG981407:CKG981408 CUC981407:CUC981408 DDY981407:DDY981408 DNU981407:DNU981408 DXQ981407:DXQ981408 EHM981407:EHM981408 ERI981407:ERI981408 FBE981407:FBE981408 FLA981407:FLA981408 FUW981407:FUW981408 GES981407:GES981408 GOO981407:GOO981408 GYK981407:GYK981408 HIG981407:HIG981408 HSC981407:HSC981408 IBY981407:IBY981408 ILU981407:ILU981408 IVQ981407:IVQ981408 JFM981407:JFM981408 JPI981407:JPI981408 JZE981407:JZE981408 KJA981407:KJA981408 KSW981407:KSW981408 LCS981407:LCS981408 LMO981407:LMO981408 LWK981407:LWK981408 MGG981407:MGG981408 MQC981407:MQC981408 MZY981407:MZY981408 NJU981407:NJU981408 NTQ981407:NTQ981408 ODM981407:ODM981408 ONI981407:ONI981408 OXE981407:OXE981408 PHA981407:PHA981408 PQW981407:PQW981408 QAS981407:QAS981408 QKO981407:QKO981408 QUK981407:QUK981408 REG981407:REG981408 ROC981407:ROC981408 RXY981407:RXY981408 SHU981407:SHU981408 SRQ981407:SRQ981408 TBM981407:TBM981408 TLI981407:TLI981408 TVE981407:TVE981408 UFA981407:UFA981408 UOW981407:UOW981408 UYS981407:UYS981408 VIO981407:VIO981408 VSK981407:VSK981408 WCG981407:WCG981408 WMC981407:WMC981408 WVY981407:WVY981408 Q8:Q16 JM8:JM16 TI8:TI16 ADE8:ADE16 ANA8:ANA16 AWW8:AWW16 BGS8:BGS16 BQO8:BQO16 CAK8:CAK16 CKG8:CKG16 CUC8:CUC16 DDY8:DDY16 DNU8:DNU16 DXQ8:DXQ16 EHM8:EHM16 ERI8:ERI16 FBE8:FBE16 FLA8:FLA16 FUW8:FUW16 GES8:GES16 GOO8:GOO16 GYK8:GYK16 HIG8:HIG16 HSC8:HSC16 IBY8:IBY16 ILU8:ILU16 IVQ8:IVQ16 JFM8:JFM16 JPI8:JPI16 JZE8:JZE16 KJA8:KJA16 KSW8:KSW16 LCS8:LCS16 LMO8:LMO16 LWK8:LWK16 MGG8:MGG16 MQC8:MQC16 MZY8:MZY16 NJU8:NJU16 NTQ8:NTQ16 ODM8:ODM16 ONI8:ONI16 OXE8:OXE16 PHA8:PHA16 PQW8:PQW16 QAS8:QAS16 QKO8:QKO16 QUK8:QUK16 REG8:REG16 ROC8:ROC16 RXY8:RXY16 SHU8:SHU16 SRQ8:SRQ16 TBM8:TBM16 TLI8:TLI16 TVE8:TVE16 UFA8:UFA16 UOW8:UOW16 UYS8:UYS16 VIO8:VIO16 VSK8:VSK16 WCG8:WCG16 WMC8:WMC16 WVY8:WVY16 Q62938:Q62946 JM62938:JM62946 TI62938:TI62946 ADE62938:ADE62946 ANA62938:ANA62946 AWW62938:AWW62946 BGS62938:BGS62946 BQO62938:BQO62946 CAK62938:CAK62946 CKG62938:CKG62946 CUC62938:CUC62946 DDY62938:DDY62946 DNU62938:DNU62946 DXQ62938:DXQ62946 EHM62938:EHM62946 ERI62938:ERI62946 FBE62938:FBE62946 FLA62938:FLA62946 FUW62938:FUW62946 GES62938:GES62946 GOO62938:GOO62946 GYK62938:GYK62946 HIG62938:HIG62946 HSC62938:HSC62946 IBY62938:IBY62946 ILU62938:ILU62946 IVQ62938:IVQ62946 JFM62938:JFM62946 JPI62938:JPI62946 JZE62938:JZE62946 KJA62938:KJA62946 KSW62938:KSW62946 LCS62938:LCS62946 LMO62938:LMO62946 LWK62938:LWK62946 MGG62938:MGG62946 MQC62938:MQC62946 MZY62938:MZY62946 NJU62938:NJU62946 NTQ62938:NTQ62946 ODM62938:ODM62946 ONI62938:ONI62946 OXE62938:OXE62946 PHA62938:PHA62946 PQW62938:PQW62946 QAS62938:QAS62946 QKO62938:QKO62946 QUK62938:QUK62946 REG62938:REG62946 ROC62938:ROC62946 RXY62938:RXY62946 SHU62938:SHU62946 SRQ62938:SRQ62946 TBM62938:TBM62946 TLI62938:TLI62946 TVE62938:TVE62946 UFA62938:UFA62946 UOW62938:UOW62946 UYS62938:UYS62946 VIO62938:VIO62946 VSK62938:VSK62946 WCG62938:WCG62946 WMC62938:WMC62946 WVY62938:WVY62946 Q128474:Q128482 JM128474:JM128482 TI128474:TI128482 ADE128474:ADE128482 ANA128474:ANA128482 AWW128474:AWW128482 BGS128474:BGS128482 BQO128474:BQO128482 CAK128474:CAK128482 CKG128474:CKG128482 CUC128474:CUC128482 DDY128474:DDY128482 DNU128474:DNU128482 DXQ128474:DXQ128482 EHM128474:EHM128482 ERI128474:ERI128482 FBE128474:FBE128482 FLA128474:FLA128482 FUW128474:FUW128482 GES128474:GES128482 GOO128474:GOO128482 GYK128474:GYK128482 HIG128474:HIG128482 HSC128474:HSC128482 IBY128474:IBY128482 ILU128474:ILU128482 IVQ128474:IVQ128482 JFM128474:JFM128482 JPI128474:JPI128482 JZE128474:JZE128482 KJA128474:KJA128482 KSW128474:KSW128482 LCS128474:LCS128482 LMO128474:LMO128482 LWK128474:LWK128482 MGG128474:MGG128482 MQC128474:MQC128482 MZY128474:MZY128482 NJU128474:NJU128482 NTQ128474:NTQ128482 ODM128474:ODM128482 ONI128474:ONI128482 OXE128474:OXE128482 PHA128474:PHA128482 PQW128474:PQW128482 QAS128474:QAS128482 QKO128474:QKO128482 QUK128474:QUK128482 REG128474:REG128482 ROC128474:ROC128482 RXY128474:RXY128482 SHU128474:SHU128482 SRQ128474:SRQ128482 TBM128474:TBM128482 TLI128474:TLI128482 TVE128474:TVE128482 UFA128474:UFA128482 UOW128474:UOW128482 UYS128474:UYS128482 VIO128474:VIO128482 VSK128474:VSK128482 WCG128474:WCG128482 WMC128474:WMC128482 WVY128474:WVY128482 Q194010:Q194018 JM194010:JM194018 TI194010:TI194018 ADE194010:ADE194018 ANA194010:ANA194018 AWW194010:AWW194018 BGS194010:BGS194018 BQO194010:BQO194018 CAK194010:CAK194018 CKG194010:CKG194018 CUC194010:CUC194018 DDY194010:DDY194018 DNU194010:DNU194018 DXQ194010:DXQ194018 EHM194010:EHM194018 ERI194010:ERI194018 FBE194010:FBE194018 FLA194010:FLA194018 FUW194010:FUW194018 GES194010:GES194018 GOO194010:GOO194018 GYK194010:GYK194018 HIG194010:HIG194018 HSC194010:HSC194018 IBY194010:IBY194018 ILU194010:ILU194018 IVQ194010:IVQ194018 JFM194010:JFM194018 JPI194010:JPI194018 JZE194010:JZE194018 KJA194010:KJA194018 KSW194010:KSW194018 LCS194010:LCS194018 LMO194010:LMO194018 LWK194010:LWK194018 MGG194010:MGG194018 MQC194010:MQC194018 MZY194010:MZY194018 NJU194010:NJU194018 NTQ194010:NTQ194018 ODM194010:ODM194018 ONI194010:ONI194018 OXE194010:OXE194018 PHA194010:PHA194018 PQW194010:PQW194018 QAS194010:QAS194018 QKO194010:QKO194018 QUK194010:QUK194018 REG194010:REG194018 ROC194010:ROC194018 RXY194010:RXY194018 SHU194010:SHU194018 SRQ194010:SRQ194018 TBM194010:TBM194018 TLI194010:TLI194018 TVE194010:TVE194018 UFA194010:UFA194018 UOW194010:UOW194018 UYS194010:UYS194018 VIO194010:VIO194018 VSK194010:VSK194018 WCG194010:WCG194018 WMC194010:WMC194018 WVY194010:WVY194018 Q259546:Q259554 JM259546:JM259554 TI259546:TI259554 ADE259546:ADE259554 ANA259546:ANA259554 AWW259546:AWW259554 BGS259546:BGS259554 BQO259546:BQO259554 CAK259546:CAK259554 CKG259546:CKG259554 CUC259546:CUC259554 DDY259546:DDY259554 DNU259546:DNU259554 DXQ259546:DXQ259554 EHM259546:EHM259554 ERI259546:ERI259554 FBE259546:FBE259554 FLA259546:FLA259554 FUW259546:FUW259554 GES259546:GES259554 GOO259546:GOO259554 GYK259546:GYK259554 HIG259546:HIG259554 HSC259546:HSC259554 IBY259546:IBY259554 ILU259546:ILU259554 IVQ259546:IVQ259554 JFM259546:JFM259554 JPI259546:JPI259554 JZE259546:JZE259554 KJA259546:KJA259554 KSW259546:KSW259554 LCS259546:LCS259554 LMO259546:LMO259554 LWK259546:LWK259554 MGG259546:MGG259554 MQC259546:MQC259554 MZY259546:MZY259554 NJU259546:NJU259554 NTQ259546:NTQ259554 ODM259546:ODM259554 ONI259546:ONI259554 OXE259546:OXE259554 PHA259546:PHA259554 PQW259546:PQW259554 QAS259546:QAS259554 QKO259546:QKO259554 QUK259546:QUK259554 REG259546:REG259554 ROC259546:ROC259554 RXY259546:RXY259554 SHU259546:SHU259554 SRQ259546:SRQ259554 TBM259546:TBM259554 TLI259546:TLI259554 TVE259546:TVE259554 UFA259546:UFA259554 UOW259546:UOW259554 UYS259546:UYS259554 VIO259546:VIO259554 VSK259546:VSK259554 WCG259546:WCG259554 WMC259546:WMC259554 WVY259546:WVY259554 Q325082:Q325090 JM325082:JM325090 TI325082:TI325090 ADE325082:ADE325090 ANA325082:ANA325090 AWW325082:AWW325090 BGS325082:BGS325090 BQO325082:BQO325090 CAK325082:CAK325090 CKG325082:CKG325090 CUC325082:CUC325090 DDY325082:DDY325090 DNU325082:DNU325090 DXQ325082:DXQ325090 EHM325082:EHM325090 ERI325082:ERI325090 FBE325082:FBE325090 FLA325082:FLA325090 FUW325082:FUW325090 GES325082:GES325090 GOO325082:GOO325090 GYK325082:GYK325090 HIG325082:HIG325090 HSC325082:HSC325090 IBY325082:IBY325090 ILU325082:ILU325090 IVQ325082:IVQ325090 JFM325082:JFM325090 JPI325082:JPI325090 JZE325082:JZE325090 KJA325082:KJA325090 KSW325082:KSW325090 LCS325082:LCS325090 LMO325082:LMO325090 LWK325082:LWK325090 MGG325082:MGG325090 MQC325082:MQC325090 MZY325082:MZY325090 NJU325082:NJU325090 NTQ325082:NTQ325090 ODM325082:ODM325090 ONI325082:ONI325090 OXE325082:OXE325090 PHA325082:PHA325090 PQW325082:PQW325090 QAS325082:QAS325090 QKO325082:QKO325090 QUK325082:QUK325090 REG325082:REG325090 ROC325082:ROC325090 RXY325082:RXY325090 SHU325082:SHU325090 SRQ325082:SRQ325090 TBM325082:TBM325090 TLI325082:TLI325090 TVE325082:TVE325090 UFA325082:UFA325090 UOW325082:UOW325090 UYS325082:UYS325090 VIO325082:VIO325090 VSK325082:VSK325090 WCG325082:WCG325090 WMC325082:WMC325090 WVY325082:WVY325090 Q390618:Q390626 JM390618:JM390626 TI390618:TI390626 ADE390618:ADE390626 ANA390618:ANA390626 AWW390618:AWW390626 BGS390618:BGS390626 BQO390618:BQO390626 CAK390618:CAK390626 CKG390618:CKG390626 CUC390618:CUC390626 DDY390618:DDY390626 DNU390618:DNU390626 DXQ390618:DXQ390626 EHM390618:EHM390626 ERI390618:ERI390626 FBE390618:FBE390626 FLA390618:FLA390626 FUW390618:FUW390626 GES390618:GES390626 GOO390618:GOO390626 GYK390618:GYK390626 HIG390618:HIG390626 HSC390618:HSC390626 IBY390618:IBY390626 ILU390618:ILU390626 IVQ390618:IVQ390626 JFM390618:JFM390626 JPI390618:JPI390626 JZE390618:JZE390626 KJA390618:KJA390626 KSW390618:KSW390626 LCS390618:LCS390626 LMO390618:LMO390626 LWK390618:LWK390626 MGG390618:MGG390626 MQC390618:MQC390626 MZY390618:MZY390626 NJU390618:NJU390626 NTQ390618:NTQ390626 ODM390618:ODM390626 ONI390618:ONI390626 OXE390618:OXE390626 PHA390618:PHA390626 PQW390618:PQW390626 QAS390618:QAS390626 QKO390618:QKO390626 QUK390618:QUK390626 REG390618:REG390626 ROC390618:ROC390626 RXY390618:RXY390626 SHU390618:SHU390626 SRQ390618:SRQ390626 TBM390618:TBM390626 TLI390618:TLI390626 TVE390618:TVE390626 UFA390618:UFA390626 UOW390618:UOW390626 UYS390618:UYS390626 VIO390618:VIO390626 VSK390618:VSK390626 WCG390618:WCG390626 WMC390618:WMC390626 WVY390618:WVY390626 Q456154:Q456162 JM456154:JM456162 TI456154:TI456162 ADE456154:ADE456162 ANA456154:ANA456162 AWW456154:AWW456162 BGS456154:BGS456162 BQO456154:BQO456162 CAK456154:CAK456162 CKG456154:CKG456162 CUC456154:CUC456162 DDY456154:DDY456162 DNU456154:DNU456162 DXQ456154:DXQ456162 EHM456154:EHM456162 ERI456154:ERI456162 FBE456154:FBE456162 FLA456154:FLA456162 FUW456154:FUW456162 GES456154:GES456162 GOO456154:GOO456162 GYK456154:GYK456162 HIG456154:HIG456162 HSC456154:HSC456162 IBY456154:IBY456162 ILU456154:ILU456162 IVQ456154:IVQ456162 JFM456154:JFM456162 JPI456154:JPI456162 JZE456154:JZE456162 KJA456154:KJA456162 KSW456154:KSW456162 LCS456154:LCS456162 LMO456154:LMO456162 LWK456154:LWK456162 MGG456154:MGG456162 MQC456154:MQC456162 MZY456154:MZY456162 NJU456154:NJU456162 NTQ456154:NTQ456162 ODM456154:ODM456162 ONI456154:ONI456162 OXE456154:OXE456162 PHA456154:PHA456162 PQW456154:PQW456162 QAS456154:QAS456162 QKO456154:QKO456162 QUK456154:QUK456162 REG456154:REG456162 ROC456154:ROC456162 RXY456154:RXY456162 SHU456154:SHU456162 SRQ456154:SRQ456162 TBM456154:TBM456162 TLI456154:TLI456162 TVE456154:TVE456162 UFA456154:UFA456162 UOW456154:UOW456162 UYS456154:UYS456162 VIO456154:VIO456162 VSK456154:VSK456162 WCG456154:WCG456162 WMC456154:WMC456162 WVY456154:WVY456162 Q521690:Q521698 JM521690:JM521698 TI521690:TI521698 ADE521690:ADE521698 ANA521690:ANA521698 AWW521690:AWW521698 BGS521690:BGS521698 BQO521690:BQO521698 CAK521690:CAK521698 CKG521690:CKG521698 CUC521690:CUC521698 DDY521690:DDY521698 DNU521690:DNU521698 DXQ521690:DXQ521698 EHM521690:EHM521698 ERI521690:ERI521698 FBE521690:FBE521698 FLA521690:FLA521698 FUW521690:FUW521698 GES521690:GES521698 GOO521690:GOO521698 GYK521690:GYK521698 HIG521690:HIG521698 HSC521690:HSC521698 IBY521690:IBY521698 ILU521690:ILU521698 IVQ521690:IVQ521698 JFM521690:JFM521698 JPI521690:JPI521698 JZE521690:JZE521698 KJA521690:KJA521698 KSW521690:KSW521698 LCS521690:LCS521698 LMO521690:LMO521698 LWK521690:LWK521698 MGG521690:MGG521698 MQC521690:MQC521698 MZY521690:MZY521698 NJU521690:NJU521698 NTQ521690:NTQ521698 ODM521690:ODM521698 ONI521690:ONI521698 OXE521690:OXE521698 PHA521690:PHA521698 PQW521690:PQW521698 QAS521690:QAS521698 QKO521690:QKO521698 QUK521690:QUK521698 REG521690:REG521698 ROC521690:ROC521698 RXY521690:RXY521698 SHU521690:SHU521698 SRQ521690:SRQ521698 TBM521690:TBM521698 TLI521690:TLI521698 TVE521690:TVE521698 UFA521690:UFA521698 UOW521690:UOW521698 UYS521690:UYS521698 VIO521690:VIO521698 VSK521690:VSK521698 WCG521690:WCG521698 WMC521690:WMC521698 WVY521690:WVY521698 Q587226:Q587234 JM587226:JM587234 TI587226:TI587234 ADE587226:ADE587234 ANA587226:ANA587234 AWW587226:AWW587234 BGS587226:BGS587234 BQO587226:BQO587234 CAK587226:CAK587234 CKG587226:CKG587234 CUC587226:CUC587234 DDY587226:DDY587234 DNU587226:DNU587234 DXQ587226:DXQ587234 EHM587226:EHM587234 ERI587226:ERI587234 FBE587226:FBE587234 FLA587226:FLA587234 FUW587226:FUW587234 GES587226:GES587234 GOO587226:GOO587234 GYK587226:GYK587234 HIG587226:HIG587234 HSC587226:HSC587234 IBY587226:IBY587234 ILU587226:ILU587234 IVQ587226:IVQ587234 JFM587226:JFM587234 JPI587226:JPI587234 JZE587226:JZE587234 KJA587226:KJA587234 KSW587226:KSW587234 LCS587226:LCS587234 LMO587226:LMO587234 LWK587226:LWK587234 MGG587226:MGG587234 MQC587226:MQC587234 MZY587226:MZY587234 NJU587226:NJU587234 NTQ587226:NTQ587234 ODM587226:ODM587234 ONI587226:ONI587234 OXE587226:OXE587234 PHA587226:PHA587234 PQW587226:PQW587234 QAS587226:QAS587234 QKO587226:QKO587234 QUK587226:QUK587234 REG587226:REG587234 ROC587226:ROC587234 RXY587226:RXY587234 SHU587226:SHU587234 SRQ587226:SRQ587234 TBM587226:TBM587234 TLI587226:TLI587234 TVE587226:TVE587234 UFA587226:UFA587234 UOW587226:UOW587234 UYS587226:UYS587234 VIO587226:VIO587234 VSK587226:VSK587234 WCG587226:WCG587234 WMC587226:WMC587234 WVY587226:WVY587234 Q652762:Q652770 JM652762:JM652770 TI652762:TI652770 ADE652762:ADE652770 ANA652762:ANA652770 AWW652762:AWW652770 BGS652762:BGS652770 BQO652762:BQO652770 CAK652762:CAK652770 CKG652762:CKG652770 CUC652762:CUC652770 DDY652762:DDY652770 DNU652762:DNU652770 DXQ652762:DXQ652770 EHM652762:EHM652770 ERI652762:ERI652770 FBE652762:FBE652770 FLA652762:FLA652770 FUW652762:FUW652770 GES652762:GES652770 GOO652762:GOO652770 GYK652762:GYK652770 HIG652762:HIG652770 HSC652762:HSC652770 IBY652762:IBY652770 ILU652762:ILU652770 IVQ652762:IVQ652770 JFM652762:JFM652770 JPI652762:JPI652770 JZE652762:JZE652770 KJA652762:KJA652770 KSW652762:KSW652770 LCS652762:LCS652770 LMO652762:LMO652770 LWK652762:LWK652770 MGG652762:MGG652770 MQC652762:MQC652770 MZY652762:MZY652770 NJU652762:NJU652770 NTQ652762:NTQ652770 ODM652762:ODM652770 ONI652762:ONI652770 OXE652762:OXE652770 PHA652762:PHA652770 PQW652762:PQW652770 QAS652762:QAS652770 QKO652762:QKO652770 QUK652762:QUK652770 REG652762:REG652770 ROC652762:ROC652770 RXY652762:RXY652770 SHU652762:SHU652770 SRQ652762:SRQ652770 TBM652762:TBM652770 TLI652762:TLI652770 TVE652762:TVE652770 UFA652762:UFA652770 UOW652762:UOW652770 UYS652762:UYS652770 VIO652762:VIO652770 VSK652762:VSK652770 WCG652762:WCG652770 WMC652762:WMC652770 WVY652762:WVY652770 Q718298:Q718306 JM718298:JM718306 TI718298:TI718306 ADE718298:ADE718306 ANA718298:ANA718306 AWW718298:AWW718306 BGS718298:BGS718306 BQO718298:BQO718306 CAK718298:CAK718306 CKG718298:CKG718306 CUC718298:CUC718306 DDY718298:DDY718306 DNU718298:DNU718306 DXQ718298:DXQ718306 EHM718298:EHM718306 ERI718298:ERI718306 FBE718298:FBE718306 FLA718298:FLA718306 FUW718298:FUW718306 GES718298:GES718306 GOO718298:GOO718306 GYK718298:GYK718306 HIG718298:HIG718306 HSC718298:HSC718306 IBY718298:IBY718306 ILU718298:ILU718306 IVQ718298:IVQ718306 JFM718298:JFM718306 JPI718298:JPI718306 JZE718298:JZE718306 KJA718298:KJA718306 KSW718298:KSW718306 LCS718298:LCS718306 LMO718298:LMO718306 LWK718298:LWK718306 MGG718298:MGG718306 MQC718298:MQC718306 MZY718298:MZY718306 NJU718298:NJU718306 NTQ718298:NTQ718306 ODM718298:ODM718306 ONI718298:ONI718306 OXE718298:OXE718306 PHA718298:PHA718306 PQW718298:PQW718306 QAS718298:QAS718306 QKO718298:QKO718306 QUK718298:QUK718306 REG718298:REG718306 ROC718298:ROC718306 RXY718298:RXY718306 SHU718298:SHU718306 SRQ718298:SRQ718306 TBM718298:TBM718306 TLI718298:TLI718306 TVE718298:TVE718306 UFA718298:UFA718306 UOW718298:UOW718306 UYS718298:UYS718306 VIO718298:VIO718306 VSK718298:VSK718306 WCG718298:WCG718306 WMC718298:WMC718306 WVY718298:WVY718306 Q783834:Q783842 JM783834:JM783842 TI783834:TI783842 ADE783834:ADE783842 ANA783834:ANA783842 AWW783834:AWW783842 BGS783834:BGS783842 BQO783834:BQO783842 CAK783834:CAK783842 CKG783834:CKG783842 CUC783834:CUC783842 DDY783834:DDY783842 DNU783834:DNU783842 DXQ783834:DXQ783842 EHM783834:EHM783842 ERI783834:ERI783842 FBE783834:FBE783842 FLA783834:FLA783842 FUW783834:FUW783842 GES783834:GES783842 GOO783834:GOO783842 GYK783834:GYK783842 HIG783834:HIG783842 HSC783834:HSC783842 IBY783834:IBY783842 ILU783834:ILU783842 IVQ783834:IVQ783842 JFM783834:JFM783842 JPI783834:JPI783842 JZE783834:JZE783842 KJA783834:KJA783842 KSW783834:KSW783842 LCS783834:LCS783842 LMO783834:LMO783842 LWK783834:LWK783842 MGG783834:MGG783842 MQC783834:MQC783842 MZY783834:MZY783842 NJU783834:NJU783842 NTQ783834:NTQ783842 ODM783834:ODM783842 ONI783834:ONI783842 OXE783834:OXE783842 PHA783834:PHA783842 PQW783834:PQW783842 QAS783834:QAS783842 QKO783834:QKO783842 QUK783834:QUK783842 REG783834:REG783842 ROC783834:ROC783842 RXY783834:RXY783842 SHU783834:SHU783842 SRQ783834:SRQ783842 TBM783834:TBM783842 TLI783834:TLI783842 TVE783834:TVE783842 UFA783834:UFA783842 UOW783834:UOW783842 UYS783834:UYS783842 VIO783834:VIO783842 VSK783834:VSK783842 WCG783834:WCG783842 WMC783834:WMC783842 WVY783834:WVY783842 Q849370:Q849378 JM849370:JM849378 TI849370:TI849378 ADE849370:ADE849378 ANA849370:ANA849378 AWW849370:AWW849378 BGS849370:BGS849378 BQO849370:BQO849378 CAK849370:CAK849378 CKG849370:CKG849378 CUC849370:CUC849378 DDY849370:DDY849378 DNU849370:DNU849378 DXQ849370:DXQ849378 EHM849370:EHM849378 ERI849370:ERI849378 FBE849370:FBE849378 FLA849370:FLA849378 FUW849370:FUW849378 GES849370:GES849378 GOO849370:GOO849378 GYK849370:GYK849378 HIG849370:HIG849378 HSC849370:HSC849378 IBY849370:IBY849378 ILU849370:ILU849378 IVQ849370:IVQ849378 JFM849370:JFM849378 JPI849370:JPI849378 JZE849370:JZE849378 KJA849370:KJA849378 KSW849370:KSW849378 LCS849370:LCS849378 LMO849370:LMO849378 LWK849370:LWK849378 MGG849370:MGG849378 MQC849370:MQC849378 MZY849370:MZY849378 NJU849370:NJU849378 NTQ849370:NTQ849378 ODM849370:ODM849378 ONI849370:ONI849378 OXE849370:OXE849378 PHA849370:PHA849378 PQW849370:PQW849378 QAS849370:QAS849378 QKO849370:QKO849378 QUK849370:QUK849378 REG849370:REG849378 ROC849370:ROC849378 RXY849370:RXY849378 SHU849370:SHU849378 SRQ849370:SRQ849378 TBM849370:TBM849378 TLI849370:TLI849378 TVE849370:TVE849378 UFA849370:UFA849378 UOW849370:UOW849378 UYS849370:UYS849378 VIO849370:VIO849378 VSK849370:VSK849378 WCG849370:WCG849378 WMC849370:WMC849378 WVY849370:WVY849378 Q914906:Q914914 JM914906:JM914914 TI914906:TI914914 ADE914906:ADE914914 ANA914906:ANA914914 AWW914906:AWW914914 BGS914906:BGS914914 BQO914906:BQO914914 CAK914906:CAK914914 CKG914906:CKG914914 CUC914906:CUC914914 DDY914906:DDY914914 DNU914906:DNU914914 DXQ914906:DXQ914914 EHM914906:EHM914914 ERI914906:ERI914914 FBE914906:FBE914914 FLA914906:FLA914914 FUW914906:FUW914914 GES914906:GES914914 GOO914906:GOO914914 GYK914906:GYK914914 HIG914906:HIG914914 HSC914906:HSC914914 IBY914906:IBY914914 ILU914906:ILU914914 IVQ914906:IVQ914914 JFM914906:JFM914914 JPI914906:JPI914914 JZE914906:JZE914914 KJA914906:KJA914914 KSW914906:KSW914914 LCS914906:LCS914914 LMO914906:LMO914914 LWK914906:LWK914914 MGG914906:MGG914914 MQC914906:MQC914914 MZY914906:MZY914914 NJU914906:NJU914914 NTQ914906:NTQ914914 ODM914906:ODM914914 ONI914906:ONI914914 OXE914906:OXE914914 PHA914906:PHA914914 PQW914906:PQW914914 QAS914906:QAS914914 QKO914906:QKO914914 QUK914906:QUK914914 REG914906:REG914914 ROC914906:ROC914914 RXY914906:RXY914914 SHU914906:SHU914914 SRQ914906:SRQ914914 TBM914906:TBM914914 TLI914906:TLI914914 TVE914906:TVE914914 UFA914906:UFA914914 UOW914906:UOW914914 UYS914906:UYS914914 VIO914906:VIO914914 VSK914906:VSK914914 WCG914906:WCG914914 WMC914906:WMC914914 WVY914906:WVY914914 Q980442:Q980450 JM980442:JM980450 TI980442:TI980450 ADE980442:ADE980450 ANA980442:ANA980450 AWW980442:AWW980450 BGS980442:BGS980450 BQO980442:BQO980450 CAK980442:CAK980450 CKG980442:CKG980450 CUC980442:CUC980450 DDY980442:DDY980450 DNU980442:DNU980450 DXQ980442:DXQ980450 EHM980442:EHM980450 ERI980442:ERI980450 FBE980442:FBE980450 FLA980442:FLA980450 FUW980442:FUW980450 GES980442:GES980450 GOO980442:GOO980450 GYK980442:GYK980450 HIG980442:HIG980450 HSC980442:HSC980450 IBY980442:IBY980450 ILU980442:ILU980450 IVQ980442:IVQ980450 JFM980442:JFM980450 JPI980442:JPI980450 JZE980442:JZE980450 KJA980442:KJA980450 KSW980442:KSW980450 LCS980442:LCS980450 LMO980442:LMO980450 LWK980442:LWK980450 MGG980442:MGG980450 MQC980442:MQC980450 MZY980442:MZY980450 NJU980442:NJU980450 NTQ980442:NTQ980450 ODM980442:ODM980450 ONI980442:ONI980450 OXE980442:OXE980450 PHA980442:PHA980450 PQW980442:PQW980450 QAS980442:QAS980450 QKO980442:QKO980450 QUK980442:QUK980450 REG980442:REG980450 ROC980442:ROC980450 RXY980442:RXY980450 SHU980442:SHU980450 SRQ980442:SRQ980450 TBM980442:TBM980450 TLI980442:TLI980450 TVE980442:TVE980450 UFA980442:UFA980450 UOW980442:UOW980450 UYS980442:UYS980450 VIO980442:VIO980450 VSK980442:VSK980450 WCG980442:WCG980450 WMC980442:WMC980450 WVY980442:WVY980450 WMC522686:WMC522687 WVY522686:WVY522687 Q588222:Q588223 JM588222:JM588223 TI588222:TI588223 ADE588222:ADE588223 ANA588222:ANA588223 AWW588222:AWW588223 BGS588222:BGS588223 BQO588222:BQO588223 CAK588222:CAK588223 CKG588222:CKG588223 CUC588222:CUC588223 DDY588222:DDY588223 DNU588222:DNU588223 DXQ588222:DXQ588223 EHM588222:EHM588223 ERI588222:ERI588223 FBE588222:FBE588223 FLA588222:FLA588223 FUW588222:FUW588223 GES588222:GES588223 GOO588222:GOO588223 GYK588222:GYK588223 HIG588222:HIG588223 HSC588222:HSC588223 IBY588222:IBY588223 ILU588222:ILU588223 IVQ588222:IVQ588223 JFM588222:JFM588223 JPI588222:JPI588223 JZE588222:JZE588223 KJA588222:KJA588223 KSW588222:KSW588223 LCS588222:LCS588223 LMO588222:LMO588223 LWK588222:LWK588223 MGG588222:MGG588223 MQC588222:MQC588223 MZY588222:MZY588223 NJU588222:NJU588223 NTQ588222:NTQ588223 ODM588222:ODM588223 ONI588222:ONI588223 OXE588222:OXE588223 PHA588222:PHA588223 PQW588222:PQW588223 QAS588222:QAS588223 QKO588222:QKO588223 QUK588222:QUK588223 REG588222:REG588223 ROC588222:ROC588223 RXY588222:RXY588223 SHU588222:SHU588223 SRQ588222:SRQ588223 TBM588222:TBM588223 TLI588222:TLI588223 TVE588222:TVE588223 UFA588222:UFA588223 UOW588222:UOW588223 UYS588222:UYS588223 VIO588222:VIO588223 VSK588222:VSK588223 WCG588222:WCG588223 Q63524 JM63524 TI63524 ADE63524 ANA63524 AWW63524 BGS63524 BQO63524 CAK63524 CKG63524 CUC63524 DDY63524 DNU63524 DXQ63524 EHM63524 ERI63524 FBE63524 FLA63524 FUW63524 GES63524 GOO63524 GYK63524 HIG63524 HSC63524 IBY63524 ILU63524 IVQ63524 JFM63524 JPI63524 JZE63524 KJA63524 KSW63524 LCS63524 LMO63524 LWK63524 MGG63524 MQC63524 MZY63524 NJU63524 NTQ63524 ODM63524 ONI63524 OXE63524 PHA63524 PQW63524 QAS63524 QKO63524 QUK63524 REG63524 ROC63524 RXY63524 SHU63524 SRQ63524 TBM63524 TLI63524 TVE63524 UFA63524 UOW63524 UYS63524 VIO63524 VSK63524 WCG63524 WMC63524 WVY63524 Q129060 JM129060 TI129060 ADE129060 ANA129060 AWW129060 BGS129060 BQO129060 CAK129060 CKG129060 CUC129060 DDY129060 DNU129060 DXQ129060 EHM129060 ERI129060 FBE129060 FLA129060 FUW129060 GES129060 GOO129060 GYK129060 HIG129060 HSC129060 IBY129060 ILU129060 IVQ129060 JFM129060 JPI129060 JZE129060 KJA129060 KSW129060 LCS129060 LMO129060 LWK129060 MGG129060 MQC129060 MZY129060 NJU129060 NTQ129060 ODM129060 ONI129060 OXE129060 PHA129060 PQW129060 QAS129060 QKO129060 QUK129060 REG129060 ROC129060 RXY129060 SHU129060 SRQ129060 TBM129060 TLI129060 TVE129060 UFA129060 UOW129060 UYS129060 VIO129060 VSK129060 WCG129060 WMC129060 WVY129060 Q194596 JM194596 TI194596 ADE194596 ANA194596 AWW194596 BGS194596 BQO194596 CAK194596 CKG194596 CUC194596 DDY194596 DNU194596 DXQ194596 EHM194596 ERI194596 FBE194596 FLA194596 FUW194596 GES194596 GOO194596 GYK194596 HIG194596 HSC194596 IBY194596 ILU194596 IVQ194596 JFM194596 JPI194596 JZE194596 KJA194596 KSW194596 LCS194596 LMO194596 LWK194596 MGG194596 MQC194596 MZY194596 NJU194596 NTQ194596 ODM194596 ONI194596 OXE194596 PHA194596 PQW194596 QAS194596 QKO194596 QUK194596 REG194596 ROC194596 RXY194596 SHU194596 SRQ194596 TBM194596 TLI194596 TVE194596 UFA194596 UOW194596 UYS194596 VIO194596 VSK194596 WCG194596 WMC194596 WVY194596 Q260132 JM260132 TI260132 ADE260132 ANA260132 AWW260132 BGS260132 BQO260132 CAK260132 CKG260132 CUC260132 DDY260132 DNU260132 DXQ260132 EHM260132 ERI260132 FBE260132 FLA260132 FUW260132 GES260132 GOO260132 GYK260132 HIG260132 HSC260132 IBY260132 ILU260132 IVQ260132 JFM260132 JPI260132 JZE260132 KJA260132 KSW260132 LCS260132 LMO260132 LWK260132 MGG260132 MQC260132 MZY260132 NJU260132 NTQ260132 ODM260132 ONI260132 OXE260132 PHA260132 PQW260132 QAS260132 QKO260132 QUK260132 REG260132 ROC260132 RXY260132 SHU260132 SRQ260132 TBM260132 TLI260132 TVE260132 UFA260132 UOW260132 UYS260132 VIO260132 VSK260132 WCG260132 WMC260132 WVY260132 Q325668 JM325668 TI325668 ADE325668 ANA325668 AWW325668 BGS325668 BQO325668 CAK325668 CKG325668 CUC325668 DDY325668 DNU325668 DXQ325668 EHM325668 ERI325668 FBE325668 FLA325668 FUW325668 GES325668 GOO325668 GYK325668 HIG325668 HSC325668 IBY325668 ILU325668 IVQ325668 JFM325668 JPI325668 JZE325668 KJA325668 KSW325668 LCS325668 LMO325668 LWK325668 MGG325668 MQC325668 MZY325668 NJU325668 NTQ325668 ODM325668 ONI325668 OXE325668 PHA325668 PQW325668 QAS325668 QKO325668 QUK325668 REG325668 ROC325668 RXY325668 SHU325668 SRQ325668 TBM325668 TLI325668 TVE325668 UFA325668 UOW325668 UYS325668 VIO325668 VSK325668 WCG325668 WMC325668 WVY325668 Q391204 JM391204 TI391204 ADE391204 ANA391204 AWW391204 BGS391204 BQO391204 CAK391204 CKG391204 CUC391204 DDY391204 DNU391204 DXQ391204 EHM391204 ERI391204 FBE391204 FLA391204 FUW391204 GES391204 GOO391204 GYK391204 HIG391204 HSC391204 IBY391204 ILU391204 IVQ391204 JFM391204 JPI391204 JZE391204 KJA391204 KSW391204 LCS391204 LMO391204 LWK391204 MGG391204 MQC391204 MZY391204 NJU391204 NTQ391204 ODM391204 ONI391204 OXE391204 PHA391204 PQW391204 QAS391204 QKO391204 QUK391204 REG391204 ROC391204 RXY391204 SHU391204 SRQ391204 TBM391204 TLI391204 TVE391204 UFA391204 UOW391204 UYS391204 VIO391204 VSK391204 WCG391204 WMC391204 WVY391204 Q456740 JM456740 TI456740 ADE456740 ANA456740 AWW456740 BGS456740 BQO456740 CAK456740 CKG456740 CUC456740 DDY456740 DNU456740 DXQ456740 EHM456740 ERI456740 FBE456740 FLA456740 FUW456740 GES456740 GOO456740 GYK456740 HIG456740 HSC456740 IBY456740 ILU456740 IVQ456740 JFM456740 JPI456740 JZE456740 KJA456740 KSW456740 LCS456740 LMO456740 LWK456740 MGG456740 MQC456740 MZY456740 NJU456740 NTQ456740 ODM456740 ONI456740 OXE456740 PHA456740 PQW456740 QAS456740 QKO456740 QUK456740 REG456740 ROC456740 RXY456740 SHU456740 SRQ456740 TBM456740 TLI456740 TVE456740 UFA456740 UOW456740 UYS456740 VIO456740 VSK456740 WCG456740 WMC456740 WVY456740 Q522276 JM522276 TI522276 ADE522276 ANA522276 AWW522276 BGS522276 BQO522276 CAK522276 CKG522276 CUC522276 DDY522276 DNU522276 DXQ522276 EHM522276 ERI522276 FBE522276 FLA522276 FUW522276 GES522276 GOO522276 GYK522276 HIG522276 HSC522276 IBY522276 ILU522276 IVQ522276 JFM522276 JPI522276 JZE522276 KJA522276 KSW522276 LCS522276 LMO522276 LWK522276 MGG522276 MQC522276 MZY522276 NJU522276 NTQ522276 ODM522276 ONI522276 OXE522276 PHA522276 PQW522276 QAS522276 QKO522276 QUK522276 REG522276 ROC522276 RXY522276 SHU522276 SRQ522276 TBM522276 TLI522276 TVE522276 UFA522276 UOW522276 UYS522276 VIO522276 VSK522276 WCG522276 WMC522276 WVY522276 Q587812 JM587812 TI587812 ADE587812 ANA587812 AWW587812 BGS587812 BQO587812 CAK587812 CKG587812 CUC587812 DDY587812 DNU587812 DXQ587812 EHM587812 ERI587812 FBE587812 FLA587812 FUW587812 GES587812 GOO587812 GYK587812 HIG587812 HSC587812 IBY587812 ILU587812 IVQ587812 JFM587812 JPI587812 JZE587812 KJA587812 KSW587812 LCS587812 LMO587812 LWK587812 MGG587812 MQC587812 MZY587812 NJU587812 NTQ587812 ODM587812 ONI587812 OXE587812 PHA587812 PQW587812 QAS587812 QKO587812 QUK587812 REG587812 ROC587812 RXY587812 SHU587812 SRQ587812 TBM587812 TLI587812 TVE587812 UFA587812 UOW587812 UYS587812 VIO587812 VSK587812 WCG587812 WMC587812 WVY587812 Q653348 JM653348 TI653348 ADE653348 ANA653348 AWW653348 BGS653348 BQO653348 CAK653348 CKG653348 CUC653348 DDY653348 DNU653348 DXQ653348 EHM653348 ERI653348 FBE653348 FLA653348 FUW653348 GES653348 GOO653348 GYK653348 HIG653348 HSC653348 IBY653348 ILU653348 IVQ653348 JFM653348 JPI653348 JZE653348 KJA653348 KSW653348 LCS653348 LMO653348 LWK653348 MGG653348 MQC653348 MZY653348 NJU653348 NTQ653348 ODM653348 ONI653348 OXE653348 PHA653348 PQW653348 QAS653348 QKO653348 QUK653348 REG653348 ROC653348 RXY653348 SHU653348 SRQ653348 TBM653348 TLI653348 TVE653348 UFA653348 UOW653348 UYS653348 VIO653348 VSK653348 WCG653348 WMC653348 WVY653348 Q718884 JM718884 TI718884 ADE718884 ANA718884 AWW718884 BGS718884 BQO718884 CAK718884 CKG718884 CUC718884 DDY718884 DNU718884 DXQ718884 EHM718884 ERI718884 FBE718884 FLA718884 FUW718884 GES718884 GOO718884 GYK718884 HIG718884 HSC718884 IBY718884 ILU718884 IVQ718884 JFM718884 JPI718884 JZE718884 KJA718884 KSW718884 LCS718884 LMO718884 LWK718884 MGG718884 MQC718884 MZY718884 NJU718884 NTQ718884 ODM718884 ONI718884 OXE718884 PHA718884 PQW718884 QAS718884 QKO718884 QUK718884 REG718884 ROC718884 RXY718884 SHU718884 SRQ718884 TBM718884 TLI718884 TVE718884 UFA718884 UOW718884 UYS718884 VIO718884 VSK718884 WCG718884 WMC718884 WVY718884 Q784420 JM784420 TI784420 ADE784420 ANA784420 AWW784420 BGS784420 BQO784420 CAK784420 CKG784420 CUC784420 DDY784420 DNU784420 DXQ784420 EHM784420 ERI784420 FBE784420 FLA784420 FUW784420 GES784420 GOO784420 GYK784420 HIG784420 HSC784420 IBY784420 ILU784420 IVQ784420 JFM784420 JPI784420 JZE784420 KJA784420 KSW784420 LCS784420 LMO784420 LWK784420 MGG784420 MQC784420 MZY784420 NJU784420 NTQ784420 ODM784420 ONI784420 OXE784420 PHA784420 PQW784420 QAS784420 QKO784420 QUK784420 REG784420 ROC784420 RXY784420 SHU784420 SRQ784420 TBM784420 TLI784420 TVE784420 UFA784420 UOW784420 UYS784420 VIO784420 VSK784420 WCG784420 WMC784420 WVY784420 Q849956 JM849956 TI849956 ADE849956 ANA849956 AWW849956 BGS849956 BQO849956 CAK849956 CKG849956 CUC849956 DDY849956 DNU849956 DXQ849956 EHM849956 ERI849956 FBE849956 FLA849956 FUW849956 GES849956 GOO849956 GYK849956 HIG849956 HSC849956 IBY849956 ILU849956 IVQ849956 JFM849956 JPI849956 JZE849956 KJA849956 KSW849956 LCS849956 LMO849956 LWK849956 MGG849956 MQC849956 MZY849956 NJU849956 NTQ849956 ODM849956 ONI849956 OXE849956 PHA849956 PQW849956 QAS849956 QKO849956 QUK849956 REG849956 ROC849956 RXY849956 SHU849956 SRQ849956 TBM849956 TLI849956 TVE849956 UFA849956 UOW849956 UYS849956 VIO849956 VSK849956 WCG849956 WMC849956 WVY849956 Q915492 JM915492 TI915492 ADE915492 ANA915492 AWW915492 BGS915492 BQO915492 CAK915492 CKG915492 CUC915492 DDY915492 DNU915492 DXQ915492 EHM915492 ERI915492 FBE915492 FLA915492 FUW915492 GES915492 GOO915492 GYK915492 HIG915492 HSC915492 IBY915492 ILU915492 IVQ915492 JFM915492 JPI915492 JZE915492 KJA915492 KSW915492 LCS915492 LMO915492 LWK915492 MGG915492 MQC915492 MZY915492 NJU915492 NTQ915492 ODM915492 ONI915492 OXE915492 PHA915492 PQW915492 QAS915492 QKO915492 QUK915492 REG915492 ROC915492 RXY915492 SHU915492 SRQ915492 TBM915492 TLI915492 TVE915492 UFA915492 UOW915492 UYS915492 VIO915492 VSK915492 WCG915492 WMC915492 WVY915492 Q981028 JM981028 TI981028 ADE981028 ANA981028 AWW981028 BGS981028 BQO981028 CAK981028 CKG981028 CUC981028 DDY981028 DNU981028 DXQ981028 EHM981028 ERI981028 FBE981028 FLA981028 FUW981028 GES981028 GOO981028 GYK981028 HIG981028 HSC981028 IBY981028 ILU981028 IVQ981028 JFM981028 JPI981028 JZE981028 KJA981028 KSW981028 LCS981028 LMO981028 LWK981028 MGG981028 MQC981028 MZY981028 NJU981028 NTQ981028 ODM981028 ONI981028 OXE981028 PHA981028 PQW981028 QAS981028 QKO981028 QUK981028 REG981028 ROC981028 RXY981028 SHU981028 SRQ981028 TBM981028 TLI981028 TVE981028 UFA981028 UOW981028 UYS981028 VIO981028 VSK981028 WCG981028 WMC981028 WVY981028 WMC588222:WMC588223 JM49:JM50 TI49:TI50 ADE49:ADE50 ANA49:ANA50 AWW49:AWW50 BGS49:BGS50 BQO49:BQO50 CAK49:CAK50 CKG49:CKG50 CUC49:CUC50 DDY49:DDY50 DNU49:DNU50 DXQ49:DXQ50 EHM49:EHM50 ERI49:ERI50 FBE49:FBE50 FLA49:FLA50 FUW49:FUW50 GES49:GES50 GOO49:GOO50 GYK49:GYK50 HIG49:HIG50 HSC49:HSC50 IBY49:IBY50 ILU49:ILU50 IVQ49:IVQ50 JFM49:JFM50 JPI49:JPI50 JZE49:JZE50 KJA49:KJA50 KSW49:KSW50 LCS49:LCS50 LMO49:LMO50 LWK49:LWK50 MGG49:MGG50 MQC49:MQC50 MZY49:MZY50 NJU49:NJU50 NTQ49:NTQ50 ODM49:ODM50 ONI49:ONI50 OXE49:OXE50 PHA49:PHA50 PQW49:PQW50 QAS49:QAS50 QKO49:QKO50 QUK49:QUK50 REG49:REG50 ROC49:ROC50 RXY49:RXY50 SHU49:SHU50 SRQ49:SRQ50 TBM49:TBM50 TLI49:TLI50 TVE49:TVE50 UFA49:UFA50 UOW49:UOW50 UYS49:UYS50 VIO49:VIO50 VSK49:VSK50 WCG49:WCG50 WMC49:WMC50 WVY49:WVY50 Q62983:Q62984 JM62983:JM62984 TI62983:TI62984 ADE62983:ADE62984 ANA62983:ANA62984 AWW62983:AWW62984 BGS62983:BGS62984 BQO62983:BQO62984 CAK62983:CAK62984 CKG62983:CKG62984 CUC62983:CUC62984 DDY62983:DDY62984 DNU62983:DNU62984 DXQ62983:DXQ62984 EHM62983:EHM62984 ERI62983:ERI62984 FBE62983:FBE62984 FLA62983:FLA62984 FUW62983:FUW62984 GES62983:GES62984 GOO62983:GOO62984 GYK62983:GYK62984 HIG62983:HIG62984 HSC62983:HSC62984 IBY62983:IBY62984 ILU62983:ILU62984 IVQ62983:IVQ62984 JFM62983:JFM62984 JPI62983:JPI62984 JZE62983:JZE62984 KJA62983:KJA62984 KSW62983:KSW62984 LCS62983:LCS62984 LMO62983:LMO62984 LWK62983:LWK62984 MGG62983:MGG62984 MQC62983:MQC62984 MZY62983:MZY62984 NJU62983:NJU62984 NTQ62983:NTQ62984 ODM62983:ODM62984 ONI62983:ONI62984 OXE62983:OXE62984 PHA62983:PHA62984 PQW62983:PQW62984 QAS62983:QAS62984 QKO62983:QKO62984 QUK62983:QUK62984 REG62983:REG62984 ROC62983:ROC62984 RXY62983:RXY62984 SHU62983:SHU62984 SRQ62983:SRQ62984 TBM62983:TBM62984 TLI62983:TLI62984 TVE62983:TVE62984 UFA62983:UFA62984 UOW62983:UOW62984 UYS62983:UYS62984 VIO62983:VIO62984 VSK62983:VSK62984 WCG62983:WCG62984 WMC62983:WMC62984 WVY62983:WVY62984 Q128519:Q128520 JM128519:JM128520 TI128519:TI128520 ADE128519:ADE128520 ANA128519:ANA128520 AWW128519:AWW128520 BGS128519:BGS128520 BQO128519:BQO128520 CAK128519:CAK128520 CKG128519:CKG128520 CUC128519:CUC128520 DDY128519:DDY128520 DNU128519:DNU128520 DXQ128519:DXQ128520 EHM128519:EHM128520 ERI128519:ERI128520 FBE128519:FBE128520 FLA128519:FLA128520 FUW128519:FUW128520 GES128519:GES128520 GOO128519:GOO128520 GYK128519:GYK128520 HIG128519:HIG128520 HSC128519:HSC128520 IBY128519:IBY128520 ILU128519:ILU128520 IVQ128519:IVQ128520 JFM128519:JFM128520 JPI128519:JPI128520 JZE128519:JZE128520 KJA128519:KJA128520 KSW128519:KSW128520 LCS128519:LCS128520 LMO128519:LMO128520 LWK128519:LWK128520 MGG128519:MGG128520 MQC128519:MQC128520 MZY128519:MZY128520 NJU128519:NJU128520 NTQ128519:NTQ128520 ODM128519:ODM128520 ONI128519:ONI128520 OXE128519:OXE128520 PHA128519:PHA128520 PQW128519:PQW128520 QAS128519:QAS128520 QKO128519:QKO128520 QUK128519:QUK128520 REG128519:REG128520 ROC128519:ROC128520 RXY128519:RXY128520 SHU128519:SHU128520 SRQ128519:SRQ128520 TBM128519:TBM128520 TLI128519:TLI128520 TVE128519:TVE128520 UFA128519:UFA128520 UOW128519:UOW128520 UYS128519:UYS128520 VIO128519:VIO128520 VSK128519:VSK128520 WCG128519:WCG128520 WMC128519:WMC128520 WVY128519:WVY128520 Q194055:Q194056 JM194055:JM194056 TI194055:TI194056 ADE194055:ADE194056 ANA194055:ANA194056 AWW194055:AWW194056 BGS194055:BGS194056 BQO194055:BQO194056 CAK194055:CAK194056 CKG194055:CKG194056 CUC194055:CUC194056 DDY194055:DDY194056 DNU194055:DNU194056 DXQ194055:DXQ194056 EHM194055:EHM194056 ERI194055:ERI194056 FBE194055:FBE194056 FLA194055:FLA194056 FUW194055:FUW194056 GES194055:GES194056 GOO194055:GOO194056 GYK194055:GYK194056 HIG194055:HIG194056 HSC194055:HSC194056 IBY194055:IBY194056 ILU194055:ILU194056 IVQ194055:IVQ194056 JFM194055:JFM194056 JPI194055:JPI194056 JZE194055:JZE194056 KJA194055:KJA194056 KSW194055:KSW194056 LCS194055:LCS194056 LMO194055:LMO194056 LWK194055:LWK194056 MGG194055:MGG194056 MQC194055:MQC194056 MZY194055:MZY194056 NJU194055:NJU194056 NTQ194055:NTQ194056 ODM194055:ODM194056 ONI194055:ONI194056 OXE194055:OXE194056 PHA194055:PHA194056 PQW194055:PQW194056 QAS194055:QAS194056 QKO194055:QKO194056 QUK194055:QUK194056 REG194055:REG194056 ROC194055:ROC194056 RXY194055:RXY194056 SHU194055:SHU194056 SRQ194055:SRQ194056 TBM194055:TBM194056 TLI194055:TLI194056 TVE194055:TVE194056 UFA194055:UFA194056 UOW194055:UOW194056 UYS194055:UYS194056 VIO194055:VIO194056 VSK194055:VSK194056 WCG194055:WCG194056 WMC194055:WMC194056 WVY194055:WVY194056 Q259591:Q259592 JM259591:JM259592 TI259591:TI259592 ADE259591:ADE259592 ANA259591:ANA259592 AWW259591:AWW259592 BGS259591:BGS259592 BQO259591:BQO259592 CAK259591:CAK259592 CKG259591:CKG259592 CUC259591:CUC259592 DDY259591:DDY259592 DNU259591:DNU259592 DXQ259591:DXQ259592 EHM259591:EHM259592 ERI259591:ERI259592 FBE259591:FBE259592 FLA259591:FLA259592 FUW259591:FUW259592 GES259591:GES259592 GOO259591:GOO259592 GYK259591:GYK259592 HIG259591:HIG259592 HSC259591:HSC259592 IBY259591:IBY259592 ILU259591:ILU259592 IVQ259591:IVQ259592 JFM259591:JFM259592 JPI259591:JPI259592 JZE259591:JZE259592 KJA259591:KJA259592 KSW259591:KSW259592 LCS259591:LCS259592 LMO259591:LMO259592 LWK259591:LWK259592 MGG259591:MGG259592 MQC259591:MQC259592 MZY259591:MZY259592 NJU259591:NJU259592 NTQ259591:NTQ259592 ODM259591:ODM259592 ONI259591:ONI259592 OXE259591:OXE259592 PHA259591:PHA259592 PQW259591:PQW259592 QAS259591:QAS259592 QKO259591:QKO259592 QUK259591:QUK259592 REG259591:REG259592 ROC259591:ROC259592 RXY259591:RXY259592 SHU259591:SHU259592 SRQ259591:SRQ259592 TBM259591:TBM259592 TLI259591:TLI259592 TVE259591:TVE259592 UFA259591:UFA259592 UOW259591:UOW259592 UYS259591:UYS259592 VIO259591:VIO259592 VSK259591:VSK259592 WCG259591:WCG259592 WMC259591:WMC259592 WVY259591:WVY259592 Q325127:Q325128 JM325127:JM325128 TI325127:TI325128 ADE325127:ADE325128 ANA325127:ANA325128 AWW325127:AWW325128 BGS325127:BGS325128 BQO325127:BQO325128 CAK325127:CAK325128 CKG325127:CKG325128 CUC325127:CUC325128 DDY325127:DDY325128 DNU325127:DNU325128 DXQ325127:DXQ325128 EHM325127:EHM325128 ERI325127:ERI325128 FBE325127:FBE325128 FLA325127:FLA325128 FUW325127:FUW325128 GES325127:GES325128 GOO325127:GOO325128 GYK325127:GYK325128 HIG325127:HIG325128 HSC325127:HSC325128 IBY325127:IBY325128 ILU325127:ILU325128 IVQ325127:IVQ325128 JFM325127:JFM325128 JPI325127:JPI325128 JZE325127:JZE325128 KJA325127:KJA325128 KSW325127:KSW325128 LCS325127:LCS325128 LMO325127:LMO325128 LWK325127:LWK325128 MGG325127:MGG325128 MQC325127:MQC325128 MZY325127:MZY325128 NJU325127:NJU325128 NTQ325127:NTQ325128 ODM325127:ODM325128 ONI325127:ONI325128 OXE325127:OXE325128 PHA325127:PHA325128 PQW325127:PQW325128 QAS325127:QAS325128 QKO325127:QKO325128 QUK325127:QUK325128 REG325127:REG325128 ROC325127:ROC325128 RXY325127:RXY325128 SHU325127:SHU325128 SRQ325127:SRQ325128 TBM325127:TBM325128 TLI325127:TLI325128 TVE325127:TVE325128 UFA325127:UFA325128 UOW325127:UOW325128 UYS325127:UYS325128 VIO325127:VIO325128 VSK325127:VSK325128 WCG325127:WCG325128 WMC325127:WMC325128 WVY325127:WVY325128 Q390663:Q390664 JM390663:JM390664 TI390663:TI390664 ADE390663:ADE390664 ANA390663:ANA390664 AWW390663:AWW390664 BGS390663:BGS390664 BQO390663:BQO390664 CAK390663:CAK390664 CKG390663:CKG390664 CUC390663:CUC390664 DDY390663:DDY390664 DNU390663:DNU390664 DXQ390663:DXQ390664 EHM390663:EHM390664 ERI390663:ERI390664 FBE390663:FBE390664 FLA390663:FLA390664 FUW390663:FUW390664 GES390663:GES390664 GOO390663:GOO390664 GYK390663:GYK390664 HIG390663:HIG390664 HSC390663:HSC390664 IBY390663:IBY390664 ILU390663:ILU390664 IVQ390663:IVQ390664 JFM390663:JFM390664 JPI390663:JPI390664 JZE390663:JZE390664 KJA390663:KJA390664 KSW390663:KSW390664 LCS390663:LCS390664 LMO390663:LMO390664 LWK390663:LWK390664 MGG390663:MGG390664 MQC390663:MQC390664 MZY390663:MZY390664 NJU390663:NJU390664 NTQ390663:NTQ390664 ODM390663:ODM390664 ONI390663:ONI390664 OXE390663:OXE390664 PHA390663:PHA390664 PQW390663:PQW390664 QAS390663:QAS390664 QKO390663:QKO390664 QUK390663:QUK390664 REG390663:REG390664 ROC390663:ROC390664 RXY390663:RXY390664 SHU390663:SHU390664 SRQ390663:SRQ390664 TBM390663:TBM390664 TLI390663:TLI390664 TVE390663:TVE390664 UFA390663:UFA390664 UOW390663:UOW390664 UYS390663:UYS390664 VIO390663:VIO390664 VSK390663:VSK390664 WCG390663:WCG390664 WMC390663:WMC390664 WVY390663:WVY390664 Q456199:Q456200 JM456199:JM456200 TI456199:TI456200 ADE456199:ADE456200 ANA456199:ANA456200 AWW456199:AWW456200 BGS456199:BGS456200 BQO456199:BQO456200 CAK456199:CAK456200 CKG456199:CKG456200 CUC456199:CUC456200 DDY456199:DDY456200 DNU456199:DNU456200 DXQ456199:DXQ456200 EHM456199:EHM456200 ERI456199:ERI456200 FBE456199:FBE456200 FLA456199:FLA456200 FUW456199:FUW456200 GES456199:GES456200 GOO456199:GOO456200 GYK456199:GYK456200 HIG456199:HIG456200 HSC456199:HSC456200 IBY456199:IBY456200 ILU456199:ILU456200 IVQ456199:IVQ456200 JFM456199:JFM456200 JPI456199:JPI456200 JZE456199:JZE456200 KJA456199:KJA456200 KSW456199:KSW456200 LCS456199:LCS456200 LMO456199:LMO456200 LWK456199:LWK456200 MGG456199:MGG456200 MQC456199:MQC456200 MZY456199:MZY456200 NJU456199:NJU456200 NTQ456199:NTQ456200 ODM456199:ODM456200 ONI456199:ONI456200 OXE456199:OXE456200 PHA456199:PHA456200 PQW456199:PQW456200 QAS456199:QAS456200 QKO456199:QKO456200 QUK456199:QUK456200 REG456199:REG456200 ROC456199:ROC456200 RXY456199:RXY456200 SHU456199:SHU456200 SRQ456199:SRQ456200 TBM456199:TBM456200 TLI456199:TLI456200 TVE456199:TVE456200 UFA456199:UFA456200 UOW456199:UOW456200 UYS456199:UYS456200 VIO456199:VIO456200 VSK456199:VSK456200 WCG456199:WCG456200 WMC456199:WMC456200 WVY456199:WVY456200 Q521735:Q521736 JM521735:JM521736 TI521735:TI521736 ADE521735:ADE521736 ANA521735:ANA521736 AWW521735:AWW521736 BGS521735:BGS521736 BQO521735:BQO521736 CAK521735:CAK521736 CKG521735:CKG521736 CUC521735:CUC521736 DDY521735:DDY521736 DNU521735:DNU521736 DXQ521735:DXQ521736 EHM521735:EHM521736 ERI521735:ERI521736 FBE521735:FBE521736 FLA521735:FLA521736 FUW521735:FUW521736 GES521735:GES521736 GOO521735:GOO521736 GYK521735:GYK521736 HIG521735:HIG521736 HSC521735:HSC521736 IBY521735:IBY521736 ILU521735:ILU521736 IVQ521735:IVQ521736 JFM521735:JFM521736 JPI521735:JPI521736 JZE521735:JZE521736 KJA521735:KJA521736 KSW521735:KSW521736 LCS521735:LCS521736 LMO521735:LMO521736 LWK521735:LWK521736 MGG521735:MGG521736 MQC521735:MQC521736 MZY521735:MZY521736 NJU521735:NJU521736 NTQ521735:NTQ521736 ODM521735:ODM521736 ONI521735:ONI521736 OXE521735:OXE521736 PHA521735:PHA521736 PQW521735:PQW521736 QAS521735:QAS521736 QKO521735:QKO521736 QUK521735:QUK521736 REG521735:REG521736 ROC521735:ROC521736 RXY521735:RXY521736 SHU521735:SHU521736 SRQ521735:SRQ521736 TBM521735:TBM521736 TLI521735:TLI521736 TVE521735:TVE521736 UFA521735:UFA521736 UOW521735:UOW521736 UYS521735:UYS521736 VIO521735:VIO521736 VSK521735:VSK521736 WCG521735:WCG521736 WMC521735:WMC521736 WVY521735:WVY521736 Q587271:Q587272 JM587271:JM587272 TI587271:TI587272 ADE587271:ADE587272 ANA587271:ANA587272 AWW587271:AWW587272 BGS587271:BGS587272 BQO587271:BQO587272 CAK587271:CAK587272 CKG587271:CKG587272 CUC587271:CUC587272 DDY587271:DDY587272 DNU587271:DNU587272 DXQ587271:DXQ587272 EHM587271:EHM587272 ERI587271:ERI587272 FBE587271:FBE587272 FLA587271:FLA587272 FUW587271:FUW587272 GES587271:GES587272 GOO587271:GOO587272 GYK587271:GYK587272 HIG587271:HIG587272 HSC587271:HSC587272 IBY587271:IBY587272 ILU587271:ILU587272 IVQ587271:IVQ587272 JFM587271:JFM587272 JPI587271:JPI587272 JZE587271:JZE587272 KJA587271:KJA587272 KSW587271:KSW587272 LCS587271:LCS587272 LMO587271:LMO587272 LWK587271:LWK587272 MGG587271:MGG587272 MQC587271:MQC587272 MZY587271:MZY587272 NJU587271:NJU587272 NTQ587271:NTQ587272 ODM587271:ODM587272 ONI587271:ONI587272 OXE587271:OXE587272 PHA587271:PHA587272 PQW587271:PQW587272 QAS587271:QAS587272 QKO587271:QKO587272 QUK587271:QUK587272 REG587271:REG587272 ROC587271:ROC587272 RXY587271:RXY587272 SHU587271:SHU587272 SRQ587271:SRQ587272 TBM587271:TBM587272 TLI587271:TLI587272 TVE587271:TVE587272 UFA587271:UFA587272 UOW587271:UOW587272 UYS587271:UYS587272 VIO587271:VIO587272 VSK587271:VSK587272 WCG587271:WCG587272 WMC587271:WMC587272 WVY587271:WVY587272 Q652807:Q652808 JM652807:JM652808 TI652807:TI652808 ADE652807:ADE652808 ANA652807:ANA652808 AWW652807:AWW652808 BGS652807:BGS652808 BQO652807:BQO652808 CAK652807:CAK652808 CKG652807:CKG652808 CUC652807:CUC652808 DDY652807:DDY652808 DNU652807:DNU652808 DXQ652807:DXQ652808 EHM652807:EHM652808 ERI652807:ERI652808 FBE652807:FBE652808 FLA652807:FLA652808 FUW652807:FUW652808 GES652807:GES652808 GOO652807:GOO652808 GYK652807:GYK652808 HIG652807:HIG652808 HSC652807:HSC652808 IBY652807:IBY652808 ILU652807:ILU652808 IVQ652807:IVQ652808 JFM652807:JFM652808 JPI652807:JPI652808 JZE652807:JZE652808 KJA652807:KJA652808 KSW652807:KSW652808 LCS652807:LCS652808 LMO652807:LMO652808 LWK652807:LWK652808 MGG652807:MGG652808 MQC652807:MQC652808 MZY652807:MZY652808 NJU652807:NJU652808 NTQ652807:NTQ652808 ODM652807:ODM652808 ONI652807:ONI652808 OXE652807:OXE652808 PHA652807:PHA652808 PQW652807:PQW652808 QAS652807:QAS652808 QKO652807:QKO652808 QUK652807:QUK652808 REG652807:REG652808 ROC652807:ROC652808 RXY652807:RXY652808 SHU652807:SHU652808 SRQ652807:SRQ652808 TBM652807:TBM652808 TLI652807:TLI652808 TVE652807:TVE652808 UFA652807:UFA652808 UOW652807:UOW652808 UYS652807:UYS652808 VIO652807:VIO652808 VSK652807:VSK652808 WCG652807:WCG652808 WMC652807:WMC652808 WVY652807:WVY652808 Q718343:Q718344 JM718343:JM718344 TI718343:TI718344 ADE718343:ADE718344 ANA718343:ANA718344 AWW718343:AWW718344 BGS718343:BGS718344 BQO718343:BQO718344 CAK718343:CAK718344 CKG718343:CKG718344 CUC718343:CUC718344 DDY718343:DDY718344 DNU718343:DNU718344 DXQ718343:DXQ718344 EHM718343:EHM718344 ERI718343:ERI718344 FBE718343:FBE718344 FLA718343:FLA718344 FUW718343:FUW718344 GES718343:GES718344 GOO718343:GOO718344 GYK718343:GYK718344 HIG718343:HIG718344 HSC718343:HSC718344 IBY718343:IBY718344 ILU718343:ILU718344 IVQ718343:IVQ718344 JFM718343:JFM718344 JPI718343:JPI718344 JZE718343:JZE718344 KJA718343:KJA718344 KSW718343:KSW718344 LCS718343:LCS718344 LMO718343:LMO718344 LWK718343:LWK718344 MGG718343:MGG718344 MQC718343:MQC718344 MZY718343:MZY718344 NJU718343:NJU718344 NTQ718343:NTQ718344 ODM718343:ODM718344 ONI718343:ONI718344 OXE718343:OXE718344 PHA718343:PHA718344 PQW718343:PQW718344 QAS718343:QAS718344 QKO718343:QKO718344 QUK718343:QUK718344 REG718343:REG718344 ROC718343:ROC718344 RXY718343:RXY718344 SHU718343:SHU718344 SRQ718343:SRQ718344 TBM718343:TBM718344 TLI718343:TLI718344 TVE718343:TVE718344 UFA718343:UFA718344 UOW718343:UOW718344 UYS718343:UYS718344 VIO718343:VIO718344 VSK718343:VSK718344 WCG718343:WCG718344 WMC718343:WMC718344 WVY718343:WVY718344 Q783879:Q783880 JM783879:JM783880 TI783879:TI783880 ADE783879:ADE783880 ANA783879:ANA783880 AWW783879:AWW783880 BGS783879:BGS783880 BQO783879:BQO783880 CAK783879:CAK783880 CKG783879:CKG783880 CUC783879:CUC783880 DDY783879:DDY783880 DNU783879:DNU783880 DXQ783879:DXQ783880 EHM783879:EHM783880 ERI783879:ERI783880 FBE783879:FBE783880 FLA783879:FLA783880 FUW783879:FUW783880 GES783879:GES783880 GOO783879:GOO783880 GYK783879:GYK783880 HIG783879:HIG783880 HSC783879:HSC783880 IBY783879:IBY783880 ILU783879:ILU783880 IVQ783879:IVQ783880 JFM783879:JFM783880 JPI783879:JPI783880 JZE783879:JZE783880 KJA783879:KJA783880 KSW783879:KSW783880 LCS783879:LCS783880 LMO783879:LMO783880 LWK783879:LWK783880 MGG783879:MGG783880 MQC783879:MQC783880 MZY783879:MZY783880 NJU783879:NJU783880 NTQ783879:NTQ783880 ODM783879:ODM783880 ONI783879:ONI783880 OXE783879:OXE783880 PHA783879:PHA783880 PQW783879:PQW783880 QAS783879:QAS783880 QKO783879:QKO783880 QUK783879:QUK783880 REG783879:REG783880 ROC783879:ROC783880 RXY783879:RXY783880 SHU783879:SHU783880 SRQ783879:SRQ783880 TBM783879:TBM783880 TLI783879:TLI783880 TVE783879:TVE783880 UFA783879:UFA783880 UOW783879:UOW783880 UYS783879:UYS783880 VIO783879:VIO783880 VSK783879:VSK783880 WCG783879:WCG783880 WMC783879:WMC783880 WVY783879:WVY783880 Q849415:Q849416 JM849415:JM849416 TI849415:TI849416 ADE849415:ADE849416 ANA849415:ANA849416 AWW849415:AWW849416 BGS849415:BGS849416 BQO849415:BQO849416 CAK849415:CAK849416 CKG849415:CKG849416 CUC849415:CUC849416 DDY849415:DDY849416 DNU849415:DNU849416 DXQ849415:DXQ849416 EHM849415:EHM849416 ERI849415:ERI849416 FBE849415:FBE849416 FLA849415:FLA849416 FUW849415:FUW849416 GES849415:GES849416 GOO849415:GOO849416 GYK849415:GYK849416 HIG849415:HIG849416 HSC849415:HSC849416 IBY849415:IBY849416 ILU849415:ILU849416 IVQ849415:IVQ849416 JFM849415:JFM849416 JPI849415:JPI849416 JZE849415:JZE849416 KJA849415:KJA849416 KSW849415:KSW849416 LCS849415:LCS849416 LMO849415:LMO849416 LWK849415:LWK849416 MGG849415:MGG849416 MQC849415:MQC849416 MZY849415:MZY849416 NJU849415:NJU849416 NTQ849415:NTQ849416 ODM849415:ODM849416 ONI849415:ONI849416 OXE849415:OXE849416 PHA849415:PHA849416 PQW849415:PQW849416 QAS849415:QAS849416 QKO849415:QKO849416 QUK849415:QUK849416 REG849415:REG849416 ROC849415:ROC849416 RXY849415:RXY849416 SHU849415:SHU849416 SRQ849415:SRQ849416 TBM849415:TBM849416 TLI849415:TLI849416 TVE849415:TVE849416 UFA849415:UFA849416 UOW849415:UOW849416 UYS849415:UYS849416 VIO849415:VIO849416 VSK849415:VSK849416 WCG849415:WCG849416 WMC849415:WMC849416 WVY849415:WVY849416 Q914951:Q914952 JM914951:JM914952 TI914951:TI914952 ADE914951:ADE914952 ANA914951:ANA914952 AWW914951:AWW914952 BGS914951:BGS914952 BQO914951:BQO914952 CAK914951:CAK914952 CKG914951:CKG914952 CUC914951:CUC914952 DDY914951:DDY914952 DNU914951:DNU914952 DXQ914951:DXQ914952 EHM914951:EHM914952 ERI914951:ERI914952 FBE914951:FBE914952 FLA914951:FLA914952 FUW914951:FUW914952 GES914951:GES914952 GOO914951:GOO914952 GYK914951:GYK914952 HIG914951:HIG914952 HSC914951:HSC914952 IBY914951:IBY914952 ILU914951:ILU914952 IVQ914951:IVQ914952 JFM914951:JFM914952 JPI914951:JPI914952 JZE914951:JZE914952 KJA914951:KJA914952 KSW914951:KSW914952 LCS914951:LCS914952 LMO914951:LMO914952 LWK914951:LWK914952 MGG914951:MGG914952 MQC914951:MQC914952 MZY914951:MZY914952 NJU914951:NJU914952 NTQ914951:NTQ914952 ODM914951:ODM914952 ONI914951:ONI914952 OXE914951:OXE914952 PHA914951:PHA914952 PQW914951:PQW914952 QAS914951:QAS914952 QKO914951:QKO914952 QUK914951:QUK914952 REG914951:REG914952 ROC914951:ROC914952 RXY914951:RXY914952 SHU914951:SHU914952 SRQ914951:SRQ914952 TBM914951:TBM914952 TLI914951:TLI914952 TVE914951:TVE914952 UFA914951:UFA914952 UOW914951:UOW914952 UYS914951:UYS914952 VIO914951:VIO914952 VSK914951:VSK914952 WCG914951:WCG914952 WMC914951:WMC914952 WVY914951:WVY914952 Q980487:Q980488 JM980487:JM980488 TI980487:TI980488 ADE980487:ADE980488 ANA980487:ANA980488 AWW980487:AWW980488 BGS980487:BGS980488 BQO980487:BQO980488 CAK980487:CAK980488 CKG980487:CKG980488 CUC980487:CUC980488 DDY980487:DDY980488 DNU980487:DNU980488 DXQ980487:DXQ980488 EHM980487:EHM980488 ERI980487:ERI980488 FBE980487:FBE980488 FLA980487:FLA980488 FUW980487:FUW980488 GES980487:GES980488 GOO980487:GOO980488 GYK980487:GYK980488 HIG980487:HIG980488 HSC980487:HSC980488 IBY980487:IBY980488 ILU980487:ILU980488 IVQ980487:IVQ980488 JFM980487:JFM980488 JPI980487:JPI980488 JZE980487:JZE980488 KJA980487:KJA980488 KSW980487:KSW980488 LCS980487:LCS980488 LMO980487:LMO980488 LWK980487:LWK980488 MGG980487:MGG980488 MQC980487:MQC980488 MZY980487:MZY980488 NJU980487:NJU980488 NTQ980487:NTQ980488 ODM980487:ODM980488 ONI980487:ONI980488 OXE980487:OXE980488 PHA980487:PHA980488 PQW980487:PQW980488 QAS980487:QAS980488 QKO980487:QKO980488 QUK980487:QUK980488 REG980487:REG980488 ROC980487:ROC980488 RXY980487:RXY980488 SHU980487:SHU980488 SRQ980487:SRQ980488 TBM980487:TBM980488 TLI980487:TLI980488 TVE980487:TVE980488 UFA980487:UFA980488 UOW980487:UOW980488 UYS980487:UYS980488 VIO980487:VIO980488 VSK980487:VSK980488 WCG980487:WCG980488 WMC980487:WMC980488 WVY980487:WVY980488 WCG981438:WCG981439 WVY588222:WVY588223 Q653758:Q653759 JM653758:JM653759 TI653758:TI653759 ADE653758:ADE653759 ANA653758:ANA653759 AWW653758:AWW653759 BGS653758:BGS653759 BQO653758:BQO653759 CAK653758:CAK653759 CKG653758:CKG653759 CUC653758:CUC653759 DDY653758:DDY653759 DNU653758:DNU653759 DXQ653758:DXQ653759 EHM653758:EHM653759 ERI653758:ERI653759 FBE653758:FBE653759 FLA653758:FLA653759 FUW653758:FUW653759 GES653758:GES653759 GOO653758:GOO653759 GYK653758:GYK653759 HIG653758:HIG653759 HSC653758:HSC653759 IBY653758:IBY653759 ILU653758:ILU653759 IVQ653758:IVQ653759 JFM653758:JFM653759 JPI653758:JPI653759 JZE653758:JZE653759 KJA653758:KJA653759 KSW653758:KSW653759 LCS653758:LCS653759 LMO653758:LMO653759 LWK653758:LWK653759 MGG653758:MGG653759 MQC653758:MQC653759 MZY653758:MZY653759 NJU653758:NJU653759 NTQ653758:NTQ653759 ODM653758:ODM653759 ONI653758:ONI653759 OXE653758:OXE653759 PHA653758:PHA653759 PQW653758:PQW653759 QAS653758:QAS653759 QKO653758:QKO653759 QUK653758:QUK653759 REG653758:REG653759 ROC653758:ROC653759 RXY653758:RXY653759 SHU653758:SHU653759 SRQ653758:SRQ653759 TBM653758:TBM653759 TLI653758:TLI653759 TVE653758:TVE653759 UFA653758:UFA653759 UOW653758:UOW653759 UYS653758:UYS653759 VIO653758:VIO653759 VSK653758:VSK653759 WCG653758:WCG653759 Q63907:Q63908 JM63907:JM63908 TI63907:TI63908 ADE63907:ADE63908 ANA63907:ANA63908 AWW63907:AWW63908 BGS63907:BGS63908 BQO63907:BQO63908 CAK63907:CAK63908 CKG63907:CKG63908 CUC63907:CUC63908 DDY63907:DDY63908 DNU63907:DNU63908 DXQ63907:DXQ63908 EHM63907:EHM63908 ERI63907:ERI63908 FBE63907:FBE63908 FLA63907:FLA63908 FUW63907:FUW63908 GES63907:GES63908 GOO63907:GOO63908 GYK63907:GYK63908 HIG63907:HIG63908 HSC63907:HSC63908 IBY63907:IBY63908 ILU63907:ILU63908 IVQ63907:IVQ63908 JFM63907:JFM63908 JPI63907:JPI63908 JZE63907:JZE63908 KJA63907:KJA63908 KSW63907:KSW63908 LCS63907:LCS63908 LMO63907:LMO63908 LWK63907:LWK63908 MGG63907:MGG63908 MQC63907:MQC63908 MZY63907:MZY63908 NJU63907:NJU63908 NTQ63907:NTQ63908 ODM63907:ODM63908 ONI63907:ONI63908 OXE63907:OXE63908 PHA63907:PHA63908 PQW63907:PQW63908 QAS63907:QAS63908 QKO63907:QKO63908 QUK63907:QUK63908 REG63907:REG63908 ROC63907:ROC63908 RXY63907:RXY63908 SHU63907:SHU63908 SRQ63907:SRQ63908 TBM63907:TBM63908 TLI63907:TLI63908 TVE63907:TVE63908 UFA63907:UFA63908 UOW63907:UOW63908 UYS63907:UYS63908 VIO63907:VIO63908 VSK63907:VSK63908 WCG63907:WCG63908 WMC63907:WMC63908 WVY63907:WVY63908 Q129443:Q129444 JM129443:JM129444 TI129443:TI129444 ADE129443:ADE129444 ANA129443:ANA129444 AWW129443:AWW129444 BGS129443:BGS129444 BQO129443:BQO129444 CAK129443:CAK129444 CKG129443:CKG129444 CUC129443:CUC129444 DDY129443:DDY129444 DNU129443:DNU129444 DXQ129443:DXQ129444 EHM129443:EHM129444 ERI129443:ERI129444 FBE129443:FBE129444 FLA129443:FLA129444 FUW129443:FUW129444 GES129443:GES129444 GOO129443:GOO129444 GYK129443:GYK129444 HIG129443:HIG129444 HSC129443:HSC129444 IBY129443:IBY129444 ILU129443:ILU129444 IVQ129443:IVQ129444 JFM129443:JFM129444 JPI129443:JPI129444 JZE129443:JZE129444 KJA129443:KJA129444 KSW129443:KSW129444 LCS129443:LCS129444 LMO129443:LMO129444 LWK129443:LWK129444 MGG129443:MGG129444 MQC129443:MQC129444 MZY129443:MZY129444 NJU129443:NJU129444 NTQ129443:NTQ129444 ODM129443:ODM129444 ONI129443:ONI129444 OXE129443:OXE129444 PHA129443:PHA129444 PQW129443:PQW129444 QAS129443:QAS129444 QKO129443:QKO129444 QUK129443:QUK129444 REG129443:REG129444 ROC129443:ROC129444 RXY129443:RXY129444 SHU129443:SHU129444 SRQ129443:SRQ129444 TBM129443:TBM129444 TLI129443:TLI129444 TVE129443:TVE129444 UFA129443:UFA129444 UOW129443:UOW129444 UYS129443:UYS129444 VIO129443:VIO129444 VSK129443:VSK129444 WCG129443:WCG129444 WMC129443:WMC129444 WVY129443:WVY129444 Q194979:Q194980 JM194979:JM194980 TI194979:TI194980 ADE194979:ADE194980 ANA194979:ANA194980 AWW194979:AWW194980 BGS194979:BGS194980 BQO194979:BQO194980 CAK194979:CAK194980 CKG194979:CKG194980 CUC194979:CUC194980 DDY194979:DDY194980 DNU194979:DNU194980 DXQ194979:DXQ194980 EHM194979:EHM194980 ERI194979:ERI194980 FBE194979:FBE194980 FLA194979:FLA194980 FUW194979:FUW194980 GES194979:GES194980 GOO194979:GOO194980 GYK194979:GYK194980 HIG194979:HIG194980 HSC194979:HSC194980 IBY194979:IBY194980 ILU194979:ILU194980 IVQ194979:IVQ194980 JFM194979:JFM194980 JPI194979:JPI194980 JZE194979:JZE194980 KJA194979:KJA194980 KSW194979:KSW194980 LCS194979:LCS194980 LMO194979:LMO194980 LWK194979:LWK194980 MGG194979:MGG194980 MQC194979:MQC194980 MZY194979:MZY194980 NJU194979:NJU194980 NTQ194979:NTQ194980 ODM194979:ODM194980 ONI194979:ONI194980 OXE194979:OXE194980 PHA194979:PHA194980 PQW194979:PQW194980 QAS194979:QAS194980 QKO194979:QKO194980 QUK194979:QUK194980 REG194979:REG194980 ROC194979:ROC194980 RXY194979:RXY194980 SHU194979:SHU194980 SRQ194979:SRQ194980 TBM194979:TBM194980 TLI194979:TLI194980 TVE194979:TVE194980 UFA194979:UFA194980 UOW194979:UOW194980 UYS194979:UYS194980 VIO194979:VIO194980 VSK194979:VSK194980 WCG194979:WCG194980 WMC194979:WMC194980 WVY194979:WVY194980 Q260515:Q260516 JM260515:JM260516 TI260515:TI260516 ADE260515:ADE260516 ANA260515:ANA260516 AWW260515:AWW260516 BGS260515:BGS260516 BQO260515:BQO260516 CAK260515:CAK260516 CKG260515:CKG260516 CUC260515:CUC260516 DDY260515:DDY260516 DNU260515:DNU260516 DXQ260515:DXQ260516 EHM260515:EHM260516 ERI260515:ERI260516 FBE260515:FBE260516 FLA260515:FLA260516 FUW260515:FUW260516 GES260515:GES260516 GOO260515:GOO260516 GYK260515:GYK260516 HIG260515:HIG260516 HSC260515:HSC260516 IBY260515:IBY260516 ILU260515:ILU260516 IVQ260515:IVQ260516 JFM260515:JFM260516 JPI260515:JPI260516 JZE260515:JZE260516 KJA260515:KJA260516 KSW260515:KSW260516 LCS260515:LCS260516 LMO260515:LMO260516 LWK260515:LWK260516 MGG260515:MGG260516 MQC260515:MQC260516 MZY260515:MZY260516 NJU260515:NJU260516 NTQ260515:NTQ260516 ODM260515:ODM260516 ONI260515:ONI260516 OXE260515:OXE260516 PHA260515:PHA260516 PQW260515:PQW260516 QAS260515:QAS260516 QKO260515:QKO260516 QUK260515:QUK260516 REG260515:REG260516 ROC260515:ROC260516 RXY260515:RXY260516 SHU260515:SHU260516 SRQ260515:SRQ260516 TBM260515:TBM260516 TLI260515:TLI260516 TVE260515:TVE260516 UFA260515:UFA260516 UOW260515:UOW260516 UYS260515:UYS260516 VIO260515:VIO260516 VSK260515:VSK260516 WCG260515:WCG260516 WMC260515:WMC260516 WVY260515:WVY260516 Q326051:Q326052 JM326051:JM326052 TI326051:TI326052 ADE326051:ADE326052 ANA326051:ANA326052 AWW326051:AWW326052 BGS326051:BGS326052 BQO326051:BQO326052 CAK326051:CAK326052 CKG326051:CKG326052 CUC326051:CUC326052 DDY326051:DDY326052 DNU326051:DNU326052 DXQ326051:DXQ326052 EHM326051:EHM326052 ERI326051:ERI326052 FBE326051:FBE326052 FLA326051:FLA326052 FUW326051:FUW326052 GES326051:GES326052 GOO326051:GOO326052 GYK326051:GYK326052 HIG326051:HIG326052 HSC326051:HSC326052 IBY326051:IBY326052 ILU326051:ILU326052 IVQ326051:IVQ326052 JFM326051:JFM326052 JPI326051:JPI326052 JZE326051:JZE326052 KJA326051:KJA326052 KSW326051:KSW326052 LCS326051:LCS326052 LMO326051:LMO326052 LWK326051:LWK326052 MGG326051:MGG326052 MQC326051:MQC326052 MZY326051:MZY326052 NJU326051:NJU326052 NTQ326051:NTQ326052 ODM326051:ODM326052 ONI326051:ONI326052 OXE326051:OXE326052 PHA326051:PHA326052 PQW326051:PQW326052 QAS326051:QAS326052 QKO326051:QKO326052 QUK326051:QUK326052 REG326051:REG326052 ROC326051:ROC326052 RXY326051:RXY326052 SHU326051:SHU326052 SRQ326051:SRQ326052 TBM326051:TBM326052 TLI326051:TLI326052 TVE326051:TVE326052 UFA326051:UFA326052 UOW326051:UOW326052 UYS326051:UYS326052 VIO326051:VIO326052 VSK326051:VSK326052 WCG326051:WCG326052 WMC326051:WMC326052 WVY326051:WVY326052 Q391587:Q391588 JM391587:JM391588 TI391587:TI391588 ADE391587:ADE391588 ANA391587:ANA391588 AWW391587:AWW391588 BGS391587:BGS391588 BQO391587:BQO391588 CAK391587:CAK391588 CKG391587:CKG391588 CUC391587:CUC391588 DDY391587:DDY391588 DNU391587:DNU391588 DXQ391587:DXQ391588 EHM391587:EHM391588 ERI391587:ERI391588 FBE391587:FBE391588 FLA391587:FLA391588 FUW391587:FUW391588 GES391587:GES391588 GOO391587:GOO391588 GYK391587:GYK391588 HIG391587:HIG391588 HSC391587:HSC391588 IBY391587:IBY391588 ILU391587:ILU391588 IVQ391587:IVQ391588 JFM391587:JFM391588 JPI391587:JPI391588 JZE391587:JZE391588 KJA391587:KJA391588 KSW391587:KSW391588 LCS391587:LCS391588 LMO391587:LMO391588 LWK391587:LWK391588 MGG391587:MGG391588 MQC391587:MQC391588 MZY391587:MZY391588 NJU391587:NJU391588 NTQ391587:NTQ391588 ODM391587:ODM391588 ONI391587:ONI391588 OXE391587:OXE391588 PHA391587:PHA391588 PQW391587:PQW391588 QAS391587:QAS391588 QKO391587:QKO391588 QUK391587:QUK391588 REG391587:REG391588 ROC391587:ROC391588 RXY391587:RXY391588 SHU391587:SHU391588 SRQ391587:SRQ391588 TBM391587:TBM391588 TLI391587:TLI391588 TVE391587:TVE391588 UFA391587:UFA391588 UOW391587:UOW391588 UYS391587:UYS391588 VIO391587:VIO391588 VSK391587:VSK391588 WCG391587:WCG391588 WMC391587:WMC391588 WVY391587:WVY391588 Q457123:Q457124 JM457123:JM457124 TI457123:TI457124 ADE457123:ADE457124 ANA457123:ANA457124 AWW457123:AWW457124 BGS457123:BGS457124 BQO457123:BQO457124 CAK457123:CAK457124 CKG457123:CKG457124 CUC457123:CUC457124 DDY457123:DDY457124 DNU457123:DNU457124 DXQ457123:DXQ457124 EHM457123:EHM457124 ERI457123:ERI457124 FBE457123:FBE457124 FLA457123:FLA457124 FUW457123:FUW457124 GES457123:GES457124 GOO457123:GOO457124 GYK457123:GYK457124 HIG457123:HIG457124 HSC457123:HSC457124 IBY457123:IBY457124 ILU457123:ILU457124 IVQ457123:IVQ457124 JFM457123:JFM457124 JPI457123:JPI457124 JZE457123:JZE457124 KJA457123:KJA457124 KSW457123:KSW457124 LCS457123:LCS457124 LMO457123:LMO457124 LWK457123:LWK457124 MGG457123:MGG457124 MQC457123:MQC457124 MZY457123:MZY457124 NJU457123:NJU457124 NTQ457123:NTQ457124 ODM457123:ODM457124 ONI457123:ONI457124 OXE457123:OXE457124 PHA457123:PHA457124 PQW457123:PQW457124 QAS457123:QAS457124 QKO457123:QKO457124 QUK457123:QUK457124 REG457123:REG457124 ROC457123:ROC457124 RXY457123:RXY457124 SHU457123:SHU457124 SRQ457123:SRQ457124 TBM457123:TBM457124 TLI457123:TLI457124 TVE457123:TVE457124 UFA457123:UFA457124 UOW457123:UOW457124 UYS457123:UYS457124 VIO457123:VIO457124 VSK457123:VSK457124 WCG457123:WCG457124 WMC457123:WMC457124 WVY457123:WVY457124 Q522659:Q522660 JM522659:JM522660 TI522659:TI522660 ADE522659:ADE522660 ANA522659:ANA522660 AWW522659:AWW522660 BGS522659:BGS522660 BQO522659:BQO522660 CAK522659:CAK522660 CKG522659:CKG522660 CUC522659:CUC522660 DDY522659:DDY522660 DNU522659:DNU522660 DXQ522659:DXQ522660 EHM522659:EHM522660 ERI522659:ERI522660 FBE522659:FBE522660 FLA522659:FLA522660 FUW522659:FUW522660 GES522659:GES522660 GOO522659:GOO522660 GYK522659:GYK522660 HIG522659:HIG522660 HSC522659:HSC522660 IBY522659:IBY522660 ILU522659:ILU522660 IVQ522659:IVQ522660 JFM522659:JFM522660 JPI522659:JPI522660 JZE522659:JZE522660 KJA522659:KJA522660 KSW522659:KSW522660 LCS522659:LCS522660 LMO522659:LMO522660 LWK522659:LWK522660 MGG522659:MGG522660 MQC522659:MQC522660 MZY522659:MZY522660 NJU522659:NJU522660 NTQ522659:NTQ522660 ODM522659:ODM522660 ONI522659:ONI522660 OXE522659:OXE522660 PHA522659:PHA522660 PQW522659:PQW522660 QAS522659:QAS522660 QKO522659:QKO522660 QUK522659:QUK522660 REG522659:REG522660 ROC522659:ROC522660 RXY522659:RXY522660 SHU522659:SHU522660 SRQ522659:SRQ522660 TBM522659:TBM522660 TLI522659:TLI522660 TVE522659:TVE522660 UFA522659:UFA522660 UOW522659:UOW522660 UYS522659:UYS522660 VIO522659:VIO522660 VSK522659:VSK522660 WCG522659:WCG522660 WMC522659:WMC522660 WVY522659:WVY522660 Q588195:Q588196 JM588195:JM588196 TI588195:TI588196 ADE588195:ADE588196 ANA588195:ANA588196 AWW588195:AWW588196 BGS588195:BGS588196 BQO588195:BQO588196 CAK588195:CAK588196 CKG588195:CKG588196 CUC588195:CUC588196 DDY588195:DDY588196 DNU588195:DNU588196 DXQ588195:DXQ588196 EHM588195:EHM588196 ERI588195:ERI588196 FBE588195:FBE588196 FLA588195:FLA588196 FUW588195:FUW588196 GES588195:GES588196 GOO588195:GOO588196 GYK588195:GYK588196 HIG588195:HIG588196 HSC588195:HSC588196 IBY588195:IBY588196 ILU588195:ILU588196 IVQ588195:IVQ588196 JFM588195:JFM588196 JPI588195:JPI588196 JZE588195:JZE588196 KJA588195:KJA588196 KSW588195:KSW588196 LCS588195:LCS588196 LMO588195:LMO588196 LWK588195:LWK588196 MGG588195:MGG588196 MQC588195:MQC588196 MZY588195:MZY588196 NJU588195:NJU588196 NTQ588195:NTQ588196 ODM588195:ODM588196 ONI588195:ONI588196 OXE588195:OXE588196 PHA588195:PHA588196 PQW588195:PQW588196 QAS588195:QAS588196 QKO588195:QKO588196 QUK588195:QUK588196 REG588195:REG588196 ROC588195:ROC588196 RXY588195:RXY588196 SHU588195:SHU588196 SRQ588195:SRQ588196 TBM588195:TBM588196 TLI588195:TLI588196 TVE588195:TVE588196 UFA588195:UFA588196 UOW588195:UOW588196 UYS588195:UYS588196 VIO588195:VIO588196 VSK588195:VSK588196 WCG588195:WCG588196 WMC588195:WMC588196 WVY588195:WVY588196 Q653731:Q653732 JM653731:JM653732 TI653731:TI653732 ADE653731:ADE653732 ANA653731:ANA653732 AWW653731:AWW653732 BGS653731:BGS653732 BQO653731:BQO653732 CAK653731:CAK653732 CKG653731:CKG653732 CUC653731:CUC653732 DDY653731:DDY653732 DNU653731:DNU653732 DXQ653731:DXQ653732 EHM653731:EHM653732 ERI653731:ERI653732 FBE653731:FBE653732 FLA653731:FLA653732 FUW653731:FUW653732 GES653731:GES653732 GOO653731:GOO653732 GYK653731:GYK653732 HIG653731:HIG653732 HSC653731:HSC653732 IBY653731:IBY653732 ILU653731:ILU653732 IVQ653731:IVQ653732 JFM653731:JFM653732 JPI653731:JPI653732 JZE653731:JZE653732 KJA653731:KJA653732 KSW653731:KSW653732 LCS653731:LCS653732 LMO653731:LMO653732 LWK653731:LWK653732 MGG653731:MGG653732 MQC653731:MQC653732 MZY653731:MZY653732 NJU653731:NJU653732 NTQ653731:NTQ653732 ODM653731:ODM653732 ONI653731:ONI653732 OXE653731:OXE653732 PHA653731:PHA653732 PQW653731:PQW653732 QAS653731:QAS653732 QKO653731:QKO653732 QUK653731:QUK653732 REG653731:REG653732 ROC653731:ROC653732 RXY653731:RXY653732 SHU653731:SHU653732 SRQ653731:SRQ653732 TBM653731:TBM653732 TLI653731:TLI653732 TVE653731:TVE653732 UFA653731:UFA653732 UOW653731:UOW653732 UYS653731:UYS653732 VIO653731:VIO653732 VSK653731:VSK653732 WCG653731:WCG653732 WMC653731:WMC653732 WVY653731:WVY653732 Q719267:Q719268 JM719267:JM719268 TI719267:TI719268 ADE719267:ADE719268 ANA719267:ANA719268 AWW719267:AWW719268 BGS719267:BGS719268 BQO719267:BQO719268 CAK719267:CAK719268 CKG719267:CKG719268 CUC719267:CUC719268 DDY719267:DDY719268 DNU719267:DNU719268 DXQ719267:DXQ719268 EHM719267:EHM719268 ERI719267:ERI719268 FBE719267:FBE719268 FLA719267:FLA719268 FUW719267:FUW719268 GES719267:GES719268 GOO719267:GOO719268 GYK719267:GYK719268 HIG719267:HIG719268 HSC719267:HSC719268 IBY719267:IBY719268 ILU719267:ILU719268 IVQ719267:IVQ719268 JFM719267:JFM719268 JPI719267:JPI719268 JZE719267:JZE719268 KJA719267:KJA719268 KSW719267:KSW719268 LCS719267:LCS719268 LMO719267:LMO719268 LWK719267:LWK719268 MGG719267:MGG719268 MQC719267:MQC719268 MZY719267:MZY719268 NJU719267:NJU719268 NTQ719267:NTQ719268 ODM719267:ODM719268 ONI719267:ONI719268 OXE719267:OXE719268 PHA719267:PHA719268 PQW719267:PQW719268 QAS719267:QAS719268 QKO719267:QKO719268 QUK719267:QUK719268 REG719267:REG719268 ROC719267:ROC719268 RXY719267:RXY719268 SHU719267:SHU719268 SRQ719267:SRQ719268 TBM719267:TBM719268 TLI719267:TLI719268 TVE719267:TVE719268 UFA719267:UFA719268 UOW719267:UOW719268 UYS719267:UYS719268 VIO719267:VIO719268 VSK719267:VSK719268 WCG719267:WCG719268 WMC719267:WMC719268 WVY719267:WVY719268 Q784803:Q784804 JM784803:JM784804 TI784803:TI784804 ADE784803:ADE784804 ANA784803:ANA784804 AWW784803:AWW784804 BGS784803:BGS784804 BQO784803:BQO784804 CAK784803:CAK784804 CKG784803:CKG784804 CUC784803:CUC784804 DDY784803:DDY784804 DNU784803:DNU784804 DXQ784803:DXQ784804 EHM784803:EHM784804 ERI784803:ERI784804 FBE784803:FBE784804 FLA784803:FLA784804 FUW784803:FUW784804 GES784803:GES784804 GOO784803:GOO784804 GYK784803:GYK784804 HIG784803:HIG784804 HSC784803:HSC784804 IBY784803:IBY784804 ILU784803:ILU784804 IVQ784803:IVQ784804 JFM784803:JFM784804 JPI784803:JPI784804 JZE784803:JZE784804 KJA784803:KJA784804 KSW784803:KSW784804 LCS784803:LCS784804 LMO784803:LMO784804 LWK784803:LWK784804 MGG784803:MGG784804 MQC784803:MQC784804 MZY784803:MZY784804 NJU784803:NJU784804 NTQ784803:NTQ784804 ODM784803:ODM784804 ONI784803:ONI784804 OXE784803:OXE784804 PHA784803:PHA784804 PQW784803:PQW784804 QAS784803:QAS784804 QKO784803:QKO784804 QUK784803:QUK784804 REG784803:REG784804 ROC784803:ROC784804 RXY784803:RXY784804 SHU784803:SHU784804 SRQ784803:SRQ784804 TBM784803:TBM784804 TLI784803:TLI784804 TVE784803:TVE784804 UFA784803:UFA784804 UOW784803:UOW784804 UYS784803:UYS784804 VIO784803:VIO784804 VSK784803:VSK784804 WCG784803:WCG784804 WMC784803:WMC784804 WVY784803:WVY784804 Q850339:Q850340 JM850339:JM850340 TI850339:TI850340 ADE850339:ADE850340 ANA850339:ANA850340 AWW850339:AWW850340 BGS850339:BGS850340 BQO850339:BQO850340 CAK850339:CAK850340 CKG850339:CKG850340 CUC850339:CUC850340 DDY850339:DDY850340 DNU850339:DNU850340 DXQ850339:DXQ850340 EHM850339:EHM850340 ERI850339:ERI850340 FBE850339:FBE850340 FLA850339:FLA850340 FUW850339:FUW850340 GES850339:GES850340 GOO850339:GOO850340 GYK850339:GYK850340 HIG850339:HIG850340 HSC850339:HSC850340 IBY850339:IBY850340 ILU850339:ILU850340 IVQ850339:IVQ850340 JFM850339:JFM850340 JPI850339:JPI850340 JZE850339:JZE850340 KJA850339:KJA850340 KSW850339:KSW850340 LCS850339:LCS850340 LMO850339:LMO850340 LWK850339:LWK850340 MGG850339:MGG850340 MQC850339:MQC850340 MZY850339:MZY850340 NJU850339:NJU850340 NTQ850339:NTQ850340 ODM850339:ODM850340 ONI850339:ONI850340 OXE850339:OXE850340 PHA850339:PHA850340 PQW850339:PQW850340 QAS850339:QAS850340 QKO850339:QKO850340 QUK850339:QUK850340 REG850339:REG850340 ROC850339:ROC850340 RXY850339:RXY850340 SHU850339:SHU850340 SRQ850339:SRQ850340 TBM850339:TBM850340 TLI850339:TLI850340 TVE850339:TVE850340 UFA850339:UFA850340 UOW850339:UOW850340 UYS850339:UYS850340 VIO850339:VIO850340 VSK850339:VSK850340 WCG850339:WCG850340 WMC850339:WMC850340 WVY850339:WVY850340 Q915875:Q915876 JM915875:JM915876 TI915875:TI915876 ADE915875:ADE915876 ANA915875:ANA915876 AWW915875:AWW915876 BGS915875:BGS915876 BQO915875:BQO915876 CAK915875:CAK915876 CKG915875:CKG915876 CUC915875:CUC915876 DDY915875:DDY915876 DNU915875:DNU915876 DXQ915875:DXQ915876 EHM915875:EHM915876 ERI915875:ERI915876 FBE915875:FBE915876 FLA915875:FLA915876 FUW915875:FUW915876 GES915875:GES915876 GOO915875:GOO915876 GYK915875:GYK915876 HIG915875:HIG915876 HSC915875:HSC915876 IBY915875:IBY915876 ILU915875:ILU915876 IVQ915875:IVQ915876 JFM915875:JFM915876 JPI915875:JPI915876 JZE915875:JZE915876 KJA915875:KJA915876 KSW915875:KSW915876 LCS915875:LCS915876 LMO915875:LMO915876 LWK915875:LWK915876 MGG915875:MGG915876 MQC915875:MQC915876 MZY915875:MZY915876 NJU915875:NJU915876 NTQ915875:NTQ915876 ODM915875:ODM915876 ONI915875:ONI915876 OXE915875:OXE915876 PHA915875:PHA915876 PQW915875:PQW915876 QAS915875:QAS915876 QKO915875:QKO915876 QUK915875:QUK915876 REG915875:REG915876 ROC915875:ROC915876 RXY915875:RXY915876 SHU915875:SHU915876 SRQ915875:SRQ915876 TBM915875:TBM915876 TLI915875:TLI915876 TVE915875:TVE915876 UFA915875:UFA915876 UOW915875:UOW915876 UYS915875:UYS915876 VIO915875:VIO915876 VSK915875:VSK915876 WCG915875:WCG915876 WMC915875:WMC915876 WVY915875:WVY915876 Q981411:Q981412 JM981411:JM981412 TI981411:TI981412 ADE981411:ADE981412 ANA981411:ANA981412 AWW981411:AWW981412 BGS981411:BGS981412 BQO981411:BQO981412 CAK981411:CAK981412 CKG981411:CKG981412 CUC981411:CUC981412 DDY981411:DDY981412 DNU981411:DNU981412 DXQ981411:DXQ981412 EHM981411:EHM981412 ERI981411:ERI981412 FBE981411:FBE981412 FLA981411:FLA981412 FUW981411:FUW981412 GES981411:GES981412 GOO981411:GOO981412 GYK981411:GYK981412 HIG981411:HIG981412 HSC981411:HSC981412 IBY981411:IBY981412 ILU981411:ILU981412 IVQ981411:IVQ981412 JFM981411:JFM981412 JPI981411:JPI981412 JZE981411:JZE981412 KJA981411:KJA981412 KSW981411:KSW981412 LCS981411:LCS981412 LMO981411:LMO981412 LWK981411:LWK981412 MGG981411:MGG981412 MQC981411:MQC981412 MZY981411:MZY981412 NJU981411:NJU981412 NTQ981411:NTQ981412 ODM981411:ODM981412 ONI981411:ONI981412 OXE981411:OXE981412 PHA981411:PHA981412 PQW981411:PQW981412 QAS981411:QAS981412 QKO981411:QKO981412 QUK981411:QUK981412 REG981411:REG981412 ROC981411:ROC981412 RXY981411:RXY981412 SHU981411:SHU981412 SRQ981411:SRQ981412 TBM981411:TBM981412 TLI981411:TLI981412 TVE981411:TVE981412 UFA981411:UFA981412 UOW981411:UOW981412 UYS981411:UYS981412 VIO981411:VIO981412 VSK981411:VSK981412 WCG981411:WCG981412 WMC981411:WMC981412 WVY981411:WVY981412 WMC981438:WMC981439 WMC653758:WMC653759 WVY653758:WVY653759 Q719294:Q719295 JM719294:JM719295 TI719294:TI719295 ADE719294:ADE719295 ANA719294:ANA719295 AWW719294:AWW719295 BGS719294:BGS719295 BQO719294:BQO719295 CAK719294:CAK719295 CKG719294:CKG719295 CUC719294:CUC719295 DDY719294:DDY719295 DNU719294:DNU719295 DXQ719294:DXQ719295 EHM719294:EHM719295 ERI719294:ERI719295 FBE719294:FBE719295 FLA719294:FLA719295 FUW719294:FUW719295 GES719294:GES719295 GOO719294:GOO719295 GYK719294:GYK719295 HIG719294:HIG719295 HSC719294:HSC719295 IBY719294:IBY719295 ILU719294:ILU719295 IVQ719294:IVQ719295 JFM719294:JFM719295 JPI719294:JPI719295 JZE719294:JZE719295 KJA719294:KJA719295 KSW719294:KSW719295 LCS719294:LCS719295 LMO719294:LMO719295 LWK719294:LWK719295 MGG719294:MGG719295 MQC719294:MQC719295 MZY719294:MZY719295 NJU719294:NJU719295 NTQ719294:NTQ719295 ODM719294:ODM719295 ONI719294:ONI719295 OXE719294:OXE719295 PHA719294:PHA719295 PQW719294:PQW719295 QAS719294:QAS719295 QKO719294:QKO719295 QUK719294:QUK719295 REG719294:REG719295 ROC719294:ROC719295 RXY719294:RXY719295 SHU719294:SHU719295 SRQ719294:SRQ719295 TBM719294:TBM719295 TLI719294:TLI719295 TVE719294:TVE719295 UFA719294:UFA719295 UOW719294:UOW719295 UYS719294:UYS719295 VIO719294:VIO719295 VSK719294:VSK719295 Q63486 JM63486 TI63486 ADE63486 ANA63486 AWW63486 BGS63486 BQO63486 CAK63486 CKG63486 CUC63486 DDY63486 DNU63486 DXQ63486 EHM63486 ERI63486 FBE63486 FLA63486 FUW63486 GES63486 GOO63486 GYK63486 HIG63486 HSC63486 IBY63486 ILU63486 IVQ63486 JFM63486 JPI63486 JZE63486 KJA63486 KSW63486 LCS63486 LMO63486 LWK63486 MGG63486 MQC63486 MZY63486 NJU63486 NTQ63486 ODM63486 ONI63486 OXE63486 PHA63486 PQW63486 QAS63486 QKO63486 QUK63486 REG63486 ROC63486 RXY63486 SHU63486 SRQ63486 TBM63486 TLI63486 TVE63486 UFA63486 UOW63486 UYS63486 VIO63486 VSK63486 WCG63486 WMC63486 WVY63486 Q129022 JM129022 TI129022 ADE129022 ANA129022 AWW129022 BGS129022 BQO129022 CAK129022 CKG129022 CUC129022 DDY129022 DNU129022 DXQ129022 EHM129022 ERI129022 FBE129022 FLA129022 FUW129022 GES129022 GOO129022 GYK129022 HIG129022 HSC129022 IBY129022 ILU129022 IVQ129022 JFM129022 JPI129022 JZE129022 KJA129022 KSW129022 LCS129022 LMO129022 LWK129022 MGG129022 MQC129022 MZY129022 NJU129022 NTQ129022 ODM129022 ONI129022 OXE129022 PHA129022 PQW129022 QAS129022 QKO129022 QUK129022 REG129022 ROC129022 RXY129022 SHU129022 SRQ129022 TBM129022 TLI129022 TVE129022 UFA129022 UOW129022 UYS129022 VIO129022 VSK129022 WCG129022 WMC129022 WVY129022 Q194558 JM194558 TI194558 ADE194558 ANA194558 AWW194558 BGS194558 BQO194558 CAK194558 CKG194558 CUC194558 DDY194558 DNU194558 DXQ194558 EHM194558 ERI194558 FBE194558 FLA194558 FUW194558 GES194558 GOO194558 GYK194558 HIG194558 HSC194558 IBY194558 ILU194558 IVQ194558 JFM194558 JPI194558 JZE194558 KJA194558 KSW194558 LCS194558 LMO194558 LWK194558 MGG194558 MQC194558 MZY194558 NJU194558 NTQ194558 ODM194558 ONI194558 OXE194558 PHA194558 PQW194558 QAS194558 QKO194558 QUK194558 REG194558 ROC194558 RXY194558 SHU194558 SRQ194558 TBM194558 TLI194558 TVE194558 UFA194558 UOW194558 UYS194558 VIO194558 VSK194558 WCG194558 WMC194558 WVY194558 Q260094 JM260094 TI260094 ADE260094 ANA260094 AWW260094 BGS260094 BQO260094 CAK260094 CKG260094 CUC260094 DDY260094 DNU260094 DXQ260094 EHM260094 ERI260094 FBE260094 FLA260094 FUW260094 GES260094 GOO260094 GYK260094 HIG260094 HSC260094 IBY260094 ILU260094 IVQ260094 JFM260094 JPI260094 JZE260094 KJA260094 KSW260094 LCS260094 LMO260094 LWK260094 MGG260094 MQC260094 MZY260094 NJU260094 NTQ260094 ODM260094 ONI260094 OXE260094 PHA260094 PQW260094 QAS260094 QKO260094 QUK260094 REG260094 ROC260094 RXY260094 SHU260094 SRQ260094 TBM260094 TLI260094 TVE260094 UFA260094 UOW260094 UYS260094 VIO260094 VSK260094 WCG260094 WMC260094 WVY260094 Q325630 JM325630 TI325630 ADE325630 ANA325630 AWW325630 BGS325630 BQO325630 CAK325630 CKG325630 CUC325630 DDY325630 DNU325630 DXQ325630 EHM325630 ERI325630 FBE325630 FLA325630 FUW325630 GES325630 GOO325630 GYK325630 HIG325630 HSC325630 IBY325630 ILU325630 IVQ325630 JFM325630 JPI325630 JZE325630 KJA325630 KSW325630 LCS325630 LMO325630 LWK325630 MGG325630 MQC325630 MZY325630 NJU325630 NTQ325630 ODM325630 ONI325630 OXE325630 PHA325630 PQW325630 QAS325630 QKO325630 QUK325630 REG325630 ROC325630 RXY325630 SHU325630 SRQ325630 TBM325630 TLI325630 TVE325630 UFA325630 UOW325630 UYS325630 VIO325630 VSK325630 WCG325630 WMC325630 WVY325630 Q391166 JM391166 TI391166 ADE391166 ANA391166 AWW391166 BGS391166 BQO391166 CAK391166 CKG391166 CUC391166 DDY391166 DNU391166 DXQ391166 EHM391166 ERI391166 FBE391166 FLA391166 FUW391166 GES391166 GOO391166 GYK391166 HIG391166 HSC391166 IBY391166 ILU391166 IVQ391166 JFM391166 JPI391166 JZE391166 KJA391166 KSW391166 LCS391166 LMO391166 LWK391166 MGG391166 MQC391166 MZY391166 NJU391166 NTQ391166 ODM391166 ONI391166 OXE391166 PHA391166 PQW391166 QAS391166 QKO391166 QUK391166 REG391166 ROC391166 RXY391166 SHU391166 SRQ391166 TBM391166 TLI391166 TVE391166 UFA391166 UOW391166 UYS391166 VIO391166 VSK391166 WCG391166 WMC391166 WVY391166 Q456702 JM456702 TI456702 ADE456702 ANA456702 AWW456702 BGS456702 BQO456702 CAK456702 CKG456702 CUC456702 DDY456702 DNU456702 DXQ456702 EHM456702 ERI456702 FBE456702 FLA456702 FUW456702 GES456702 GOO456702 GYK456702 HIG456702 HSC456702 IBY456702 ILU456702 IVQ456702 JFM456702 JPI456702 JZE456702 KJA456702 KSW456702 LCS456702 LMO456702 LWK456702 MGG456702 MQC456702 MZY456702 NJU456702 NTQ456702 ODM456702 ONI456702 OXE456702 PHA456702 PQW456702 QAS456702 QKO456702 QUK456702 REG456702 ROC456702 RXY456702 SHU456702 SRQ456702 TBM456702 TLI456702 TVE456702 UFA456702 UOW456702 UYS456702 VIO456702 VSK456702 WCG456702 WMC456702 WVY456702 Q522238 JM522238 TI522238 ADE522238 ANA522238 AWW522238 BGS522238 BQO522238 CAK522238 CKG522238 CUC522238 DDY522238 DNU522238 DXQ522238 EHM522238 ERI522238 FBE522238 FLA522238 FUW522238 GES522238 GOO522238 GYK522238 HIG522238 HSC522238 IBY522238 ILU522238 IVQ522238 JFM522238 JPI522238 JZE522238 KJA522238 KSW522238 LCS522238 LMO522238 LWK522238 MGG522238 MQC522238 MZY522238 NJU522238 NTQ522238 ODM522238 ONI522238 OXE522238 PHA522238 PQW522238 QAS522238 QKO522238 QUK522238 REG522238 ROC522238 RXY522238 SHU522238 SRQ522238 TBM522238 TLI522238 TVE522238 UFA522238 UOW522238 UYS522238 VIO522238 VSK522238 WCG522238 WMC522238 WVY522238 Q587774 JM587774 TI587774 ADE587774 ANA587774 AWW587774 BGS587774 BQO587774 CAK587774 CKG587774 CUC587774 DDY587774 DNU587774 DXQ587774 EHM587774 ERI587774 FBE587774 FLA587774 FUW587774 GES587774 GOO587774 GYK587774 HIG587774 HSC587774 IBY587774 ILU587774 IVQ587774 JFM587774 JPI587774 JZE587774 KJA587774 KSW587774 LCS587774 LMO587774 LWK587774 MGG587774 MQC587774 MZY587774 NJU587774 NTQ587774 ODM587774 ONI587774 OXE587774 PHA587774 PQW587774 QAS587774 QKO587774 QUK587774 REG587774 ROC587774 RXY587774 SHU587774 SRQ587774 TBM587774 TLI587774 TVE587774 UFA587774 UOW587774 UYS587774 VIO587774 VSK587774 WCG587774 WMC587774 WVY587774 Q653310 JM653310 TI653310 ADE653310 ANA653310 AWW653310 BGS653310 BQO653310 CAK653310 CKG653310 CUC653310 DDY653310 DNU653310 DXQ653310 EHM653310 ERI653310 FBE653310 FLA653310 FUW653310 GES653310 GOO653310 GYK653310 HIG653310 HSC653310 IBY653310 ILU653310 IVQ653310 JFM653310 JPI653310 JZE653310 KJA653310 KSW653310 LCS653310 LMO653310 LWK653310 MGG653310 MQC653310 MZY653310 NJU653310 NTQ653310 ODM653310 ONI653310 OXE653310 PHA653310 PQW653310 QAS653310 QKO653310 QUK653310 REG653310 ROC653310 RXY653310 SHU653310 SRQ653310 TBM653310 TLI653310 TVE653310 UFA653310 UOW653310 UYS653310 VIO653310 VSK653310 WCG653310 WMC653310 WVY653310 Q718846 JM718846 TI718846 ADE718846 ANA718846 AWW718846 BGS718846 BQO718846 CAK718846 CKG718846 CUC718846 DDY718846 DNU718846 DXQ718846 EHM718846 ERI718846 FBE718846 FLA718846 FUW718846 GES718846 GOO718846 GYK718846 HIG718846 HSC718846 IBY718846 ILU718846 IVQ718846 JFM718846 JPI718846 JZE718846 KJA718846 KSW718846 LCS718846 LMO718846 LWK718846 MGG718846 MQC718846 MZY718846 NJU718846 NTQ718846 ODM718846 ONI718846 OXE718846 PHA718846 PQW718846 QAS718846 QKO718846 QUK718846 REG718846 ROC718846 RXY718846 SHU718846 SRQ718846 TBM718846 TLI718846 TVE718846 UFA718846 UOW718846 UYS718846 VIO718846 VSK718846 WCG718846 WMC718846 WVY718846 Q784382 JM784382 TI784382 ADE784382 ANA784382 AWW784382 BGS784382 BQO784382 CAK784382 CKG784382 CUC784382 DDY784382 DNU784382 DXQ784382 EHM784382 ERI784382 FBE784382 FLA784382 FUW784382 GES784382 GOO784382 GYK784382 HIG784382 HSC784382 IBY784382 ILU784382 IVQ784382 JFM784382 JPI784382 JZE784382 KJA784382 KSW784382 LCS784382 LMO784382 LWK784382 MGG784382 MQC784382 MZY784382 NJU784382 NTQ784382 ODM784382 ONI784382 OXE784382 PHA784382 PQW784382 QAS784382 QKO784382 QUK784382 REG784382 ROC784382 RXY784382 SHU784382 SRQ784382 TBM784382 TLI784382 TVE784382 UFA784382 UOW784382 UYS784382 VIO784382 VSK784382 WCG784382 WMC784382 WVY784382 Q849918 JM849918 TI849918 ADE849918 ANA849918 AWW849918 BGS849918 BQO849918 CAK849918 CKG849918 CUC849918 DDY849918 DNU849918 DXQ849918 EHM849918 ERI849918 FBE849918 FLA849918 FUW849918 GES849918 GOO849918 GYK849918 HIG849918 HSC849918 IBY849918 ILU849918 IVQ849918 JFM849918 JPI849918 JZE849918 KJA849918 KSW849918 LCS849918 LMO849918 LWK849918 MGG849918 MQC849918 MZY849918 NJU849918 NTQ849918 ODM849918 ONI849918 OXE849918 PHA849918 PQW849918 QAS849918 QKO849918 QUK849918 REG849918 ROC849918 RXY849918 SHU849918 SRQ849918 TBM849918 TLI849918 TVE849918 UFA849918 UOW849918 UYS849918 VIO849918 VSK849918 WCG849918 WMC849918 WVY849918 Q915454 JM915454 TI915454 ADE915454 ANA915454 AWW915454 BGS915454 BQO915454 CAK915454 CKG915454 CUC915454 DDY915454 DNU915454 DXQ915454 EHM915454 ERI915454 FBE915454 FLA915454 FUW915454 GES915454 GOO915454 GYK915454 HIG915454 HSC915454 IBY915454 ILU915454 IVQ915454 JFM915454 JPI915454 JZE915454 KJA915454 KSW915454 LCS915454 LMO915454 LWK915454 MGG915454 MQC915454 MZY915454 NJU915454 NTQ915454 ODM915454 ONI915454 OXE915454 PHA915454 PQW915454 QAS915454 QKO915454 QUK915454 REG915454 ROC915454 RXY915454 SHU915454 SRQ915454 TBM915454 TLI915454 TVE915454 UFA915454 UOW915454 UYS915454 VIO915454 VSK915454 WCG915454 WMC915454 WVY915454 Q980990 JM980990 TI980990 ADE980990 ANA980990 AWW980990 BGS980990 BQO980990 CAK980990 CKG980990 CUC980990 DDY980990 DNU980990 DXQ980990 EHM980990 ERI980990 FBE980990 FLA980990 FUW980990 GES980990 GOO980990 GYK980990 HIG980990 HSC980990 IBY980990 ILU980990 IVQ980990 JFM980990 JPI980990 JZE980990 KJA980990 KSW980990 LCS980990 LMO980990 LWK980990 MGG980990 MQC980990 MZY980990 NJU980990 NTQ980990 ODM980990 ONI980990 OXE980990 PHA980990 PQW980990 QAS980990 QKO980990 QUK980990 REG980990 ROC980990 RXY980990 SHU980990 SRQ980990 TBM980990 TLI980990 TVE980990 UFA980990 UOW980990 UYS980990 VIO980990 VSK980990 WCG980990 WMC980990 WVY980990 VIO981438:VIO981439 WCG719294:WCG719295 WMC719294:WMC719295 WVY719294:WVY719295 Q784830:Q784831 JM784830:JM784831 TI784830:TI784831 ADE784830:ADE784831 ANA784830:ANA784831 AWW784830:AWW784831 BGS784830:BGS784831 BQO784830:BQO784831 CAK784830:CAK784831 CKG784830:CKG784831 CUC784830:CUC784831 DDY784830:DDY784831 DNU784830:DNU784831 DXQ784830:DXQ784831 EHM784830:EHM784831 ERI784830:ERI784831 FBE784830:FBE784831 FLA784830:FLA784831 FUW784830:FUW784831 GES784830:GES784831 GOO784830:GOO784831 GYK784830:GYK784831 HIG784830:HIG784831 HSC784830:HSC784831 IBY784830:IBY784831 ILU784830:ILU784831 IVQ784830:IVQ784831 JFM784830:JFM784831 JPI784830:JPI784831 JZE784830:JZE784831 KJA784830:KJA784831 KSW784830:KSW784831 LCS784830:LCS784831 LMO784830:LMO784831 LWK784830:LWK784831 MGG784830:MGG784831 MQC784830:MQC784831 MZY784830:MZY784831 NJU784830:NJU784831 NTQ784830:NTQ784831 ODM784830:ODM784831 ONI784830:ONI784831 OXE784830:OXE784831 PHA784830:PHA784831 PQW784830:PQW784831 QAS784830:QAS784831 QKO784830:QKO784831 QUK784830:QUK784831 REG784830:REG784831 ROC784830:ROC784831 RXY784830:RXY784831 SHU784830:SHU784831 SRQ784830:SRQ784831 TBM784830:TBM784831 TLI784830:TLI784831 TVE784830:TVE784831 UFA784830:UFA784831 UOW784830:UOW784831 UYS784830:UYS784831 VIO784830:VIO784831 Q63026:Q63029 JM63026:JM63029 TI63026:TI63029 ADE63026:ADE63029 ANA63026:ANA63029 AWW63026:AWW63029 BGS63026:BGS63029 BQO63026:BQO63029 CAK63026:CAK63029 CKG63026:CKG63029 CUC63026:CUC63029 DDY63026:DDY63029 DNU63026:DNU63029 DXQ63026:DXQ63029 EHM63026:EHM63029 ERI63026:ERI63029 FBE63026:FBE63029 FLA63026:FLA63029 FUW63026:FUW63029 GES63026:GES63029 GOO63026:GOO63029 GYK63026:GYK63029 HIG63026:HIG63029 HSC63026:HSC63029 IBY63026:IBY63029 ILU63026:ILU63029 IVQ63026:IVQ63029 JFM63026:JFM63029 JPI63026:JPI63029 JZE63026:JZE63029 KJA63026:KJA63029 KSW63026:KSW63029 LCS63026:LCS63029 LMO63026:LMO63029 LWK63026:LWK63029 MGG63026:MGG63029 MQC63026:MQC63029 MZY63026:MZY63029 NJU63026:NJU63029 NTQ63026:NTQ63029 ODM63026:ODM63029 ONI63026:ONI63029 OXE63026:OXE63029 PHA63026:PHA63029 PQW63026:PQW63029 QAS63026:QAS63029 QKO63026:QKO63029 QUK63026:QUK63029 REG63026:REG63029 ROC63026:ROC63029 RXY63026:RXY63029 SHU63026:SHU63029 SRQ63026:SRQ63029 TBM63026:TBM63029 TLI63026:TLI63029 TVE63026:TVE63029 UFA63026:UFA63029 UOW63026:UOW63029 UYS63026:UYS63029 VIO63026:VIO63029 VSK63026:VSK63029 WCG63026:WCG63029 WMC63026:WMC63029 WVY63026:WVY63029 Q128562:Q128565 JM128562:JM128565 TI128562:TI128565 ADE128562:ADE128565 ANA128562:ANA128565 AWW128562:AWW128565 BGS128562:BGS128565 BQO128562:BQO128565 CAK128562:CAK128565 CKG128562:CKG128565 CUC128562:CUC128565 DDY128562:DDY128565 DNU128562:DNU128565 DXQ128562:DXQ128565 EHM128562:EHM128565 ERI128562:ERI128565 FBE128562:FBE128565 FLA128562:FLA128565 FUW128562:FUW128565 GES128562:GES128565 GOO128562:GOO128565 GYK128562:GYK128565 HIG128562:HIG128565 HSC128562:HSC128565 IBY128562:IBY128565 ILU128562:ILU128565 IVQ128562:IVQ128565 JFM128562:JFM128565 JPI128562:JPI128565 JZE128562:JZE128565 KJA128562:KJA128565 KSW128562:KSW128565 LCS128562:LCS128565 LMO128562:LMO128565 LWK128562:LWK128565 MGG128562:MGG128565 MQC128562:MQC128565 MZY128562:MZY128565 NJU128562:NJU128565 NTQ128562:NTQ128565 ODM128562:ODM128565 ONI128562:ONI128565 OXE128562:OXE128565 PHA128562:PHA128565 PQW128562:PQW128565 QAS128562:QAS128565 QKO128562:QKO128565 QUK128562:QUK128565 REG128562:REG128565 ROC128562:ROC128565 RXY128562:RXY128565 SHU128562:SHU128565 SRQ128562:SRQ128565 TBM128562:TBM128565 TLI128562:TLI128565 TVE128562:TVE128565 UFA128562:UFA128565 UOW128562:UOW128565 UYS128562:UYS128565 VIO128562:VIO128565 VSK128562:VSK128565 WCG128562:WCG128565 WMC128562:WMC128565 WVY128562:WVY128565 Q194098:Q194101 JM194098:JM194101 TI194098:TI194101 ADE194098:ADE194101 ANA194098:ANA194101 AWW194098:AWW194101 BGS194098:BGS194101 BQO194098:BQO194101 CAK194098:CAK194101 CKG194098:CKG194101 CUC194098:CUC194101 DDY194098:DDY194101 DNU194098:DNU194101 DXQ194098:DXQ194101 EHM194098:EHM194101 ERI194098:ERI194101 FBE194098:FBE194101 FLA194098:FLA194101 FUW194098:FUW194101 GES194098:GES194101 GOO194098:GOO194101 GYK194098:GYK194101 HIG194098:HIG194101 HSC194098:HSC194101 IBY194098:IBY194101 ILU194098:ILU194101 IVQ194098:IVQ194101 JFM194098:JFM194101 JPI194098:JPI194101 JZE194098:JZE194101 KJA194098:KJA194101 KSW194098:KSW194101 LCS194098:LCS194101 LMO194098:LMO194101 LWK194098:LWK194101 MGG194098:MGG194101 MQC194098:MQC194101 MZY194098:MZY194101 NJU194098:NJU194101 NTQ194098:NTQ194101 ODM194098:ODM194101 ONI194098:ONI194101 OXE194098:OXE194101 PHA194098:PHA194101 PQW194098:PQW194101 QAS194098:QAS194101 QKO194098:QKO194101 QUK194098:QUK194101 REG194098:REG194101 ROC194098:ROC194101 RXY194098:RXY194101 SHU194098:SHU194101 SRQ194098:SRQ194101 TBM194098:TBM194101 TLI194098:TLI194101 TVE194098:TVE194101 UFA194098:UFA194101 UOW194098:UOW194101 UYS194098:UYS194101 VIO194098:VIO194101 VSK194098:VSK194101 WCG194098:WCG194101 WMC194098:WMC194101 WVY194098:WVY194101 Q259634:Q259637 JM259634:JM259637 TI259634:TI259637 ADE259634:ADE259637 ANA259634:ANA259637 AWW259634:AWW259637 BGS259634:BGS259637 BQO259634:BQO259637 CAK259634:CAK259637 CKG259634:CKG259637 CUC259634:CUC259637 DDY259634:DDY259637 DNU259634:DNU259637 DXQ259634:DXQ259637 EHM259634:EHM259637 ERI259634:ERI259637 FBE259634:FBE259637 FLA259634:FLA259637 FUW259634:FUW259637 GES259634:GES259637 GOO259634:GOO259637 GYK259634:GYK259637 HIG259634:HIG259637 HSC259634:HSC259637 IBY259634:IBY259637 ILU259634:ILU259637 IVQ259634:IVQ259637 JFM259634:JFM259637 JPI259634:JPI259637 JZE259634:JZE259637 KJA259634:KJA259637 KSW259634:KSW259637 LCS259634:LCS259637 LMO259634:LMO259637 LWK259634:LWK259637 MGG259634:MGG259637 MQC259634:MQC259637 MZY259634:MZY259637 NJU259634:NJU259637 NTQ259634:NTQ259637 ODM259634:ODM259637 ONI259634:ONI259637 OXE259634:OXE259637 PHA259634:PHA259637 PQW259634:PQW259637 QAS259634:QAS259637 QKO259634:QKO259637 QUK259634:QUK259637 REG259634:REG259637 ROC259634:ROC259637 RXY259634:RXY259637 SHU259634:SHU259637 SRQ259634:SRQ259637 TBM259634:TBM259637 TLI259634:TLI259637 TVE259634:TVE259637 UFA259634:UFA259637 UOW259634:UOW259637 UYS259634:UYS259637 VIO259634:VIO259637 VSK259634:VSK259637 WCG259634:WCG259637 WMC259634:WMC259637 WVY259634:WVY259637 Q325170:Q325173 JM325170:JM325173 TI325170:TI325173 ADE325170:ADE325173 ANA325170:ANA325173 AWW325170:AWW325173 BGS325170:BGS325173 BQO325170:BQO325173 CAK325170:CAK325173 CKG325170:CKG325173 CUC325170:CUC325173 DDY325170:DDY325173 DNU325170:DNU325173 DXQ325170:DXQ325173 EHM325170:EHM325173 ERI325170:ERI325173 FBE325170:FBE325173 FLA325170:FLA325173 FUW325170:FUW325173 GES325170:GES325173 GOO325170:GOO325173 GYK325170:GYK325173 HIG325170:HIG325173 HSC325170:HSC325173 IBY325170:IBY325173 ILU325170:ILU325173 IVQ325170:IVQ325173 JFM325170:JFM325173 JPI325170:JPI325173 JZE325170:JZE325173 KJA325170:KJA325173 KSW325170:KSW325173 LCS325170:LCS325173 LMO325170:LMO325173 LWK325170:LWK325173 MGG325170:MGG325173 MQC325170:MQC325173 MZY325170:MZY325173 NJU325170:NJU325173 NTQ325170:NTQ325173 ODM325170:ODM325173 ONI325170:ONI325173 OXE325170:OXE325173 PHA325170:PHA325173 PQW325170:PQW325173 QAS325170:QAS325173 QKO325170:QKO325173 QUK325170:QUK325173 REG325170:REG325173 ROC325170:ROC325173 RXY325170:RXY325173 SHU325170:SHU325173 SRQ325170:SRQ325173 TBM325170:TBM325173 TLI325170:TLI325173 TVE325170:TVE325173 UFA325170:UFA325173 UOW325170:UOW325173 UYS325170:UYS325173 VIO325170:VIO325173 VSK325170:VSK325173 WCG325170:WCG325173 WMC325170:WMC325173 WVY325170:WVY325173 Q390706:Q390709 JM390706:JM390709 TI390706:TI390709 ADE390706:ADE390709 ANA390706:ANA390709 AWW390706:AWW390709 BGS390706:BGS390709 BQO390706:BQO390709 CAK390706:CAK390709 CKG390706:CKG390709 CUC390706:CUC390709 DDY390706:DDY390709 DNU390706:DNU390709 DXQ390706:DXQ390709 EHM390706:EHM390709 ERI390706:ERI390709 FBE390706:FBE390709 FLA390706:FLA390709 FUW390706:FUW390709 GES390706:GES390709 GOO390706:GOO390709 GYK390706:GYK390709 HIG390706:HIG390709 HSC390706:HSC390709 IBY390706:IBY390709 ILU390706:ILU390709 IVQ390706:IVQ390709 JFM390706:JFM390709 JPI390706:JPI390709 JZE390706:JZE390709 KJA390706:KJA390709 KSW390706:KSW390709 LCS390706:LCS390709 LMO390706:LMO390709 LWK390706:LWK390709 MGG390706:MGG390709 MQC390706:MQC390709 MZY390706:MZY390709 NJU390706:NJU390709 NTQ390706:NTQ390709 ODM390706:ODM390709 ONI390706:ONI390709 OXE390706:OXE390709 PHA390706:PHA390709 PQW390706:PQW390709 QAS390706:QAS390709 QKO390706:QKO390709 QUK390706:QUK390709 REG390706:REG390709 ROC390706:ROC390709 RXY390706:RXY390709 SHU390706:SHU390709 SRQ390706:SRQ390709 TBM390706:TBM390709 TLI390706:TLI390709 TVE390706:TVE390709 UFA390706:UFA390709 UOW390706:UOW390709 UYS390706:UYS390709 VIO390706:VIO390709 VSK390706:VSK390709 WCG390706:WCG390709 WMC390706:WMC390709 WVY390706:WVY390709 Q456242:Q456245 JM456242:JM456245 TI456242:TI456245 ADE456242:ADE456245 ANA456242:ANA456245 AWW456242:AWW456245 BGS456242:BGS456245 BQO456242:BQO456245 CAK456242:CAK456245 CKG456242:CKG456245 CUC456242:CUC456245 DDY456242:DDY456245 DNU456242:DNU456245 DXQ456242:DXQ456245 EHM456242:EHM456245 ERI456242:ERI456245 FBE456242:FBE456245 FLA456242:FLA456245 FUW456242:FUW456245 GES456242:GES456245 GOO456242:GOO456245 GYK456242:GYK456245 HIG456242:HIG456245 HSC456242:HSC456245 IBY456242:IBY456245 ILU456242:ILU456245 IVQ456242:IVQ456245 JFM456242:JFM456245 JPI456242:JPI456245 JZE456242:JZE456245 KJA456242:KJA456245 KSW456242:KSW456245 LCS456242:LCS456245 LMO456242:LMO456245 LWK456242:LWK456245 MGG456242:MGG456245 MQC456242:MQC456245 MZY456242:MZY456245 NJU456242:NJU456245 NTQ456242:NTQ456245 ODM456242:ODM456245 ONI456242:ONI456245 OXE456242:OXE456245 PHA456242:PHA456245 PQW456242:PQW456245 QAS456242:QAS456245 QKO456242:QKO456245 QUK456242:QUK456245 REG456242:REG456245 ROC456242:ROC456245 RXY456242:RXY456245 SHU456242:SHU456245 SRQ456242:SRQ456245 TBM456242:TBM456245 TLI456242:TLI456245 TVE456242:TVE456245 UFA456242:UFA456245 UOW456242:UOW456245 UYS456242:UYS456245 VIO456242:VIO456245 VSK456242:VSK456245 WCG456242:WCG456245 WMC456242:WMC456245 WVY456242:WVY456245 Q521778:Q521781 JM521778:JM521781 TI521778:TI521781 ADE521778:ADE521781 ANA521778:ANA521781 AWW521778:AWW521781 BGS521778:BGS521781 BQO521778:BQO521781 CAK521778:CAK521781 CKG521778:CKG521781 CUC521778:CUC521781 DDY521778:DDY521781 DNU521778:DNU521781 DXQ521778:DXQ521781 EHM521778:EHM521781 ERI521778:ERI521781 FBE521778:FBE521781 FLA521778:FLA521781 FUW521778:FUW521781 GES521778:GES521781 GOO521778:GOO521781 GYK521778:GYK521781 HIG521778:HIG521781 HSC521778:HSC521781 IBY521778:IBY521781 ILU521778:ILU521781 IVQ521778:IVQ521781 JFM521778:JFM521781 JPI521778:JPI521781 JZE521778:JZE521781 KJA521778:KJA521781 KSW521778:KSW521781 LCS521778:LCS521781 LMO521778:LMO521781 LWK521778:LWK521781 MGG521778:MGG521781 MQC521778:MQC521781 MZY521778:MZY521781 NJU521778:NJU521781 NTQ521778:NTQ521781 ODM521778:ODM521781 ONI521778:ONI521781 OXE521778:OXE521781 PHA521778:PHA521781 PQW521778:PQW521781 QAS521778:QAS521781 QKO521778:QKO521781 QUK521778:QUK521781 REG521778:REG521781 ROC521778:ROC521781 RXY521778:RXY521781 SHU521778:SHU521781 SRQ521778:SRQ521781 TBM521778:TBM521781 TLI521778:TLI521781 TVE521778:TVE521781 UFA521778:UFA521781 UOW521778:UOW521781 UYS521778:UYS521781 VIO521778:VIO521781 VSK521778:VSK521781 WCG521778:WCG521781 WMC521778:WMC521781 WVY521778:WVY521781 Q587314:Q587317 JM587314:JM587317 TI587314:TI587317 ADE587314:ADE587317 ANA587314:ANA587317 AWW587314:AWW587317 BGS587314:BGS587317 BQO587314:BQO587317 CAK587314:CAK587317 CKG587314:CKG587317 CUC587314:CUC587317 DDY587314:DDY587317 DNU587314:DNU587317 DXQ587314:DXQ587317 EHM587314:EHM587317 ERI587314:ERI587317 FBE587314:FBE587317 FLA587314:FLA587317 FUW587314:FUW587317 GES587314:GES587317 GOO587314:GOO587317 GYK587314:GYK587317 HIG587314:HIG587317 HSC587314:HSC587317 IBY587314:IBY587317 ILU587314:ILU587317 IVQ587314:IVQ587317 JFM587314:JFM587317 JPI587314:JPI587317 JZE587314:JZE587317 KJA587314:KJA587317 KSW587314:KSW587317 LCS587314:LCS587317 LMO587314:LMO587317 LWK587314:LWK587317 MGG587314:MGG587317 MQC587314:MQC587317 MZY587314:MZY587317 NJU587314:NJU587317 NTQ587314:NTQ587317 ODM587314:ODM587317 ONI587314:ONI587317 OXE587314:OXE587317 PHA587314:PHA587317 PQW587314:PQW587317 QAS587314:QAS587317 QKO587314:QKO587317 QUK587314:QUK587317 REG587314:REG587317 ROC587314:ROC587317 RXY587314:RXY587317 SHU587314:SHU587317 SRQ587314:SRQ587317 TBM587314:TBM587317 TLI587314:TLI587317 TVE587314:TVE587317 UFA587314:UFA587317 UOW587314:UOW587317 UYS587314:UYS587317 VIO587314:VIO587317 VSK587314:VSK587317 WCG587314:WCG587317 WMC587314:WMC587317 WVY587314:WVY587317 Q652850:Q652853 JM652850:JM652853 TI652850:TI652853 ADE652850:ADE652853 ANA652850:ANA652853 AWW652850:AWW652853 BGS652850:BGS652853 BQO652850:BQO652853 CAK652850:CAK652853 CKG652850:CKG652853 CUC652850:CUC652853 DDY652850:DDY652853 DNU652850:DNU652853 DXQ652850:DXQ652853 EHM652850:EHM652853 ERI652850:ERI652853 FBE652850:FBE652853 FLA652850:FLA652853 FUW652850:FUW652853 GES652850:GES652853 GOO652850:GOO652853 GYK652850:GYK652853 HIG652850:HIG652853 HSC652850:HSC652853 IBY652850:IBY652853 ILU652850:ILU652853 IVQ652850:IVQ652853 JFM652850:JFM652853 JPI652850:JPI652853 JZE652850:JZE652853 KJA652850:KJA652853 KSW652850:KSW652853 LCS652850:LCS652853 LMO652850:LMO652853 LWK652850:LWK652853 MGG652850:MGG652853 MQC652850:MQC652853 MZY652850:MZY652853 NJU652850:NJU652853 NTQ652850:NTQ652853 ODM652850:ODM652853 ONI652850:ONI652853 OXE652850:OXE652853 PHA652850:PHA652853 PQW652850:PQW652853 QAS652850:QAS652853 QKO652850:QKO652853 QUK652850:QUK652853 REG652850:REG652853 ROC652850:ROC652853 RXY652850:RXY652853 SHU652850:SHU652853 SRQ652850:SRQ652853 TBM652850:TBM652853 TLI652850:TLI652853 TVE652850:TVE652853 UFA652850:UFA652853 UOW652850:UOW652853 UYS652850:UYS652853 VIO652850:VIO652853 VSK652850:VSK652853 WCG652850:WCG652853 WMC652850:WMC652853 WVY652850:WVY652853 Q718386:Q718389 JM718386:JM718389 TI718386:TI718389 ADE718386:ADE718389 ANA718386:ANA718389 AWW718386:AWW718389 BGS718386:BGS718389 BQO718386:BQO718389 CAK718386:CAK718389 CKG718386:CKG718389 CUC718386:CUC718389 DDY718386:DDY718389 DNU718386:DNU718389 DXQ718386:DXQ718389 EHM718386:EHM718389 ERI718386:ERI718389 FBE718386:FBE718389 FLA718386:FLA718389 FUW718386:FUW718389 GES718386:GES718389 GOO718386:GOO718389 GYK718386:GYK718389 HIG718386:HIG718389 HSC718386:HSC718389 IBY718386:IBY718389 ILU718386:ILU718389 IVQ718386:IVQ718389 JFM718386:JFM718389 JPI718386:JPI718389 JZE718386:JZE718389 KJA718386:KJA718389 KSW718386:KSW718389 LCS718386:LCS718389 LMO718386:LMO718389 LWK718386:LWK718389 MGG718386:MGG718389 MQC718386:MQC718389 MZY718386:MZY718389 NJU718386:NJU718389 NTQ718386:NTQ718389 ODM718386:ODM718389 ONI718386:ONI718389 OXE718386:OXE718389 PHA718386:PHA718389 PQW718386:PQW718389 QAS718386:QAS718389 QKO718386:QKO718389 QUK718386:QUK718389 REG718386:REG718389 ROC718386:ROC718389 RXY718386:RXY718389 SHU718386:SHU718389 SRQ718386:SRQ718389 TBM718386:TBM718389 TLI718386:TLI718389 TVE718386:TVE718389 UFA718386:UFA718389 UOW718386:UOW718389 UYS718386:UYS718389 VIO718386:VIO718389 VSK718386:VSK718389 WCG718386:WCG718389 WMC718386:WMC718389 WVY718386:WVY718389 Q783922:Q783925 JM783922:JM783925 TI783922:TI783925 ADE783922:ADE783925 ANA783922:ANA783925 AWW783922:AWW783925 BGS783922:BGS783925 BQO783922:BQO783925 CAK783922:CAK783925 CKG783922:CKG783925 CUC783922:CUC783925 DDY783922:DDY783925 DNU783922:DNU783925 DXQ783922:DXQ783925 EHM783922:EHM783925 ERI783922:ERI783925 FBE783922:FBE783925 FLA783922:FLA783925 FUW783922:FUW783925 GES783922:GES783925 GOO783922:GOO783925 GYK783922:GYK783925 HIG783922:HIG783925 HSC783922:HSC783925 IBY783922:IBY783925 ILU783922:ILU783925 IVQ783922:IVQ783925 JFM783922:JFM783925 JPI783922:JPI783925 JZE783922:JZE783925 KJA783922:KJA783925 KSW783922:KSW783925 LCS783922:LCS783925 LMO783922:LMO783925 LWK783922:LWK783925 MGG783922:MGG783925 MQC783922:MQC783925 MZY783922:MZY783925 NJU783922:NJU783925 NTQ783922:NTQ783925 ODM783922:ODM783925 ONI783922:ONI783925 OXE783922:OXE783925 PHA783922:PHA783925 PQW783922:PQW783925 QAS783922:QAS783925 QKO783922:QKO783925 QUK783922:QUK783925 REG783922:REG783925 ROC783922:ROC783925 RXY783922:RXY783925 SHU783922:SHU783925 SRQ783922:SRQ783925 TBM783922:TBM783925 TLI783922:TLI783925 TVE783922:TVE783925 UFA783922:UFA783925 UOW783922:UOW783925 UYS783922:UYS783925 VIO783922:VIO783925 VSK783922:VSK783925 WCG783922:WCG783925 WMC783922:WMC783925 WVY783922:WVY783925 Q849458:Q849461 JM849458:JM849461 TI849458:TI849461 ADE849458:ADE849461 ANA849458:ANA849461 AWW849458:AWW849461 BGS849458:BGS849461 BQO849458:BQO849461 CAK849458:CAK849461 CKG849458:CKG849461 CUC849458:CUC849461 DDY849458:DDY849461 DNU849458:DNU849461 DXQ849458:DXQ849461 EHM849458:EHM849461 ERI849458:ERI849461 FBE849458:FBE849461 FLA849458:FLA849461 FUW849458:FUW849461 GES849458:GES849461 GOO849458:GOO849461 GYK849458:GYK849461 HIG849458:HIG849461 HSC849458:HSC849461 IBY849458:IBY849461 ILU849458:ILU849461 IVQ849458:IVQ849461 JFM849458:JFM849461 JPI849458:JPI849461 JZE849458:JZE849461 KJA849458:KJA849461 KSW849458:KSW849461 LCS849458:LCS849461 LMO849458:LMO849461 LWK849458:LWK849461 MGG849458:MGG849461 MQC849458:MQC849461 MZY849458:MZY849461 NJU849458:NJU849461 NTQ849458:NTQ849461 ODM849458:ODM849461 ONI849458:ONI849461 OXE849458:OXE849461 PHA849458:PHA849461 PQW849458:PQW849461 QAS849458:QAS849461 QKO849458:QKO849461 QUK849458:QUK849461 REG849458:REG849461 ROC849458:ROC849461 RXY849458:RXY849461 SHU849458:SHU849461 SRQ849458:SRQ849461 TBM849458:TBM849461 TLI849458:TLI849461 TVE849458:TVE849461 UFA849458:UFA849461 UOW849458:UOW849461 UYS849458:UYS849461 VIO849458:VIO849461 VSK849458:VSK849461 WCG849458:WCG849461 WMC849458:WMC849461 WVY849458:WVY849461 Q914994:Q914997 JM914994:JM914997 TI914994:TI914997 ADE914994:ADE914997 ANA914994:ANA914997 AWW914994:AWW914997 BGS914994:BGS914997 BQO914994:BQO914997 CAK914994:CAK914997 CKG914994:CKG914997 CUC914994:CUC914997 DDY914994:DDY914997 DNU914994:DNU914997 DXQ914994:DXQ914997 EHM914994:EHM914997 ERI914994:ERI914997 FBE914994:FBE914997 FLA914994:FLA914997 FUW914994:FUW914997 GES914994:GES914997 GOO914994:GOO914997 GYK914994:GYK914997 HIG914994:HIG914997 HSC914994:HSC914997 IBY914994:IBY914997 ILU914994:ILU914997 IVQ914994:IVQ914997 JFM914994:JFM914997 JPI914994:JPI914997 JZE914994:JZE914997 KJA914994:KJA914997 KSW914994:KSW914997 LCS914994:LCS914997 LMO914994:LMO914997 LWK914994:LWK914997 MGG914994:MGG914997 MQC914994:MQC914997 MZY914994:MZY914997 NJU914994:NJU914997 NTQ914994:NTQ914997 ODM914994:ODM914997 ONI914994:ONI914997 OXE914994:OXE914997 PHA914994:PHA914997 PQW914994:PQW914997 QAS914994:QAS914997 QKO914994:QKO914997 QUK914994:QUK914997 REG914994:REG914997 ROC914994:ROC914997 RXY914994:RXY914997 SHU914994:SHU914997 SRQ914994:SRQ914997 TBM914994:TBM914997 TLI914994:TLI914997 TVE914994:TVE914997 UFA914994:UFA914997 UOW914994:UOW914997 UYS914994:UYS914997 VIO914994:VIO914997 VSK914994:VSK914997 WCG914994:WCG914997 WMC914994:WMC914997 WVY914994:WVY914997 Q980530:Q980533 JM980530:JM980533 TI980530:TI980533 ADE980530:ADE980533 ANA980530:ANA980533 AWW980530:AWW980533 BGS980530:BGS980533 BQO980530:BQO980533 CAK980530:CAK980533 CKG980530:CKG980533 CUC980530:CUC980533 DDY980530:DDY980533 DNU980530:DNU980533 DXQ980530:DXQ980533 EHM980530:EHM980533 ERI980530:ERI980533 FBE980530:FBE980533 FLA980530:FLA980533 FUW980530:FUW980533 GES980530:GES980533 GOO980530:GOO980533 GYK980530:GYK980533 HIG980530:HIG980533 HSC980530:HSC980533 IBY980530:IBY980533 ILU980530:ILU980533 IVQ980530:IVQ980533 JFM980530:JFM980533 JPI980530:JPI980533 JZE980530:JZE980533 KJA980530:KJA980533 KSW980530:KSW980533 LCS980530:LCS980533 LMO980530:LMO980533 LWK980530:LWK980533 MGG980530:MGG980533 MQC980530:MQC980533 MZY980530:MZY980533 NJU980530:NJU980533 NTQ980530:NTQ980533 ODM980530:ODM980533 ONI980530:ONI980533 OXE980530:OXE980533 PHA980530:PHA980533 PQW980530:PQW980533 QAS980530:QAS980533 QKO980530:QKO980533 QUK980530:QUK980533 REG980530:REG980533 ROC980530:ROC980533 RXY980530:RXY980533 SHU980530:SHU980533 SRQ980530:SRQ980533 TBM980530:TBM980533 TLI980530:TLI980533 TVE980530:TVE980533 UFA980530:UFA980533 UOW980530:UOW980533 UYS980530:UYS980533 VIO980530:VIO980533 VSK980530:VSK980533 WCG980530:WCG980533 WMC980530:WMC980533 WVY980530:WVY980533 WVY981438:WVY981439 VSK784830:VSK784831 WCG784830:WCG784831 WMC784830:WMC784831 WVY784830:WVY784831 Q850366:Q850367 JM850366:JM850367 TI850366:TI850367 ADE850366:ADE850367 ANA850366:ANA850367 AWW850366:AWW850367 BGS850366:BGS850367 BQO850366:BQO850367 CAK850366:CAK850367 CKG850366:CKG850367 CUC850366:CUC850367 DDY850366:DDY850367 DNU850366:DNU850367 DXQ850366:DXQ850367 EHM850366:EHM850367 ERI850366:ERI850367 FBE850366:FBE850367 FLA850366:FLA850367 FUW850366:FUW850367 GES850366:GES850367 GOO850366:GOO850367 GYK850366:GYK850367 HIG850366:HIG850367 HSC850366:HSC850367 IBY850366:IBY850367 ILU850366:ILU850367 IVQ850366:IVQ850367 JFM850366:JFM850367 JPI850366:JPI850367 JZE850366:JZE850367 KJA850366:KJA850367 KSW850366:KSW850367 LCS850366:LCS850367 LMO850366:LMO850367 LWK850366:LWK850367 MGG850366:MGG850367 MQC850366:MQC850367 MZY850366:MZY850367 NJU850366:NJU850367 NTQ850366:NTQ850367 ODM850366:ODM850367 ONI850366:ONI850367 OXE850366:OXE850367 PHA850366:PHA850367 PQW850366:PQW850367 QAS850366:QAS850367 QKO850366:QKO850367 QUK850366:QUK850367 REG850366:REG850367 ROC850366:ROC850367 RXY850366:RXY850367 SHU850366:SHU850367 SRQ850366:SRQ850367 TBM850366:TBM850367 TLI850366:TLI850367 TVE850366:TVE850367 UFA850366:UFA850367 UOW850366:UOW850367 UYS850366:UYS850367 Q63236 JM63236 TI63236 ADE63236 ANA63236 AWW63236 BGS63236 BQO63236 CAK63236 CKG63236 CUC63236 DDY63236 DNU63236 DXQ63236 EHM63236 ERI63236 FBE63236 FLA63236 FUW63236 GES63236 GOO63236 GYK63236 HIG63236 HSC63236 IBY63236 ILU63236 IVQ63236 JFM63236 JPI63236 JZE63236 KJA63236 KSW63236 LCS63236 LMO63236 LWK63236 MGG63236 MQC63236 MZY63236 NJU63236 NTQ63236 ODM63236 ONI63236 OXE63236 PHA63236 PQW63236 QAS63236 QKO63236 QUK63236 REG63236 ROC63236 RXY63236 SHU63236 SRQ63236 TBM63236 TLI63236 TVE63236 UFA63236 UOW63236 UYS63236 VIO63236 VSK63236 WCG63236 WMC63236 WVY63236 Q128772 JM128772 TI128772 ADE128772 ANA128772 AWW128772 BGS128772 BQO128772 CAK128772 CKG128772 CUC128772 DDY128772 DNU128772 DXQ128772 EHM128772 ERI128772 FBE128772 FLA128772 FUW128772 GES128772 GOO128772 GYK128772 HIG128772 HSC128772 IBY128772 ILU128772 IVQ128772 JFM128772 JPI128772 JZE128772 KJA128772 KSW128772 LCS128772 LMO128772 LWK128772 MGG128772 MQC128772 MZY128772 NJU128772 NTQ128772 ODM128772 ONI128772 OXE128772 PHA128772 PQW128772 QAS128772 QKO128772 QUK128772 REG128772 ROC128772 RXY128772 SHU128772 SRQ128772 TBM128772 TLI128772 TVE128772 UFA128772 UOW128772 UYS128772 VIO128772 VSK128772 WCG128772 WMC128772 WVY128772 Q194308 JM194308 TI194308 ADE194308 ANA194308 AWW194308 BGS194308 BQO194308 CAK194308 CKG194308 CUC194308 DDY194308 DNU194308 DXQ194308 EHM194308 ERI194308 FBE194308 FLA194308 FUW194308 GES194308 GOO194308 GYK194308 HIG194308 HSC194308 IBY194308 ILU194308 IVQ194308 JFM194308 JPI194308 JZE194308 KJA194308 KSW194308 LCS194308 LMO194308 LWK194308 MGG194308 MQC194308 MZY194308 NJU194308 NTQ194308 ODM194308 ONI194308 OXE194308 PHA194308 PQW194308 QAS194308 QKO194308 QUK194308 REG194308 ROC194308 RXY194308 SHU194308 SRQ194308 TBM194308 TLI194308 TVE194308 UFA194308 UOW194308 UYS194308 VIO194308 VSK194308 WCG194308 WMC194308 WVY194308 Q259844 JM259844 TI259844 ADE259844 ANA259844 AWW259844 BGS259844 BQO259844 CAK259844 CKG259844 CUC259844 DDY259844 DNU259844 DXQ259844 EHM259844 ERI259844 FBE259844 FLA259844 FUW259844 GES259844 GOO259844 GYK259844 HIG259844 HSC259844 IBY259844 ILU259844 IVQ259844 JFM259844 JPI259844 JZE259844 KJA259844 KSW259844 LCS259844 LMO259844 LWK259844 MGG259844 MQC259844 MZY259844 NJU259844 NTQ259844 ODM259844 ONI259844 OXE259844 PHA259844 PQW259844 QAS259844 QKO259844 QUK259844 REG259844 ROC259844 RXY259844 SHU259844 SRQ259844 TBM259844 TLI259844 TVE259844 UFA259844 UOW259844 UYS259844 VIO259844 VSK259844 WCG259844 WMC259844 WVY259844 Q325380 JM325380 TI325380 ADE325380 ANA325380 AWW325380 BGS325380 BQO325380 CAK325380 CKG325380 CUC325380 DDY325380 DNU325380 DXQ325380 EHM325380 ERI325380 FBE325380 FLA325380 FUW325380 GES325380 GOO325380 GYK325380 HIG325380 HSC325380 IBY325380 ILU325380 IVQ325380 JFM325380 JPI325380 JZE325380 KJA325380 KSW325380 LCS325380 LMO325380 LWK325380 MGG325380 MQC325380 MZY325380 NJU325380 NTQ325380 ODM325380 ONI325380 OXE325380 PHA325380 PQW325380 QAS325380 QKO325380 QUK325380 REG325380 ROC325380 RXY325380 SHU325380 SRQ325380 TBM325380 TLI325380 TVE325380 UFA325380 UOW325380 UYS325380 VIO325380 VSK325380 WCG325380 WMC325380 WVY325380 Q390916 JM390916 TI390916 ADE390916 ANA390916 AWW390916 BGS390916 BQO390916 CAK390916 CKG390916 CUC390916 DDY390916 DNU390916 DXQ390916 EHM390916 ERI390916 FBE390916 FLA390916 FUW390916 GES390916 GOO390916 GYK390916 HIG390916 HSC390916 IBY390916 ILU390916 IVQ390916 JFM390916 JPI390916 JZE390916 KJA390916 KSW390916 LCS390916 LMO390916 LWK390916 MGG390916 MQC390916 MZY390916 NJU390916 NTQ390916 ODM390916 ONI390916 OXE390916 PHA390916 PQW390916 QAS390916 QKO390916 QUK390916 REG390916 ROC390916 RXY390916 SHU390916 SRQ390916 TBM390916 TLI390916 TVE390916 UFA390916 UOW390916 UYS390916 VIO390916 VSK390916 WCG390916 WMC390916 WVY390916 Q456452 JM456452 TI456452 ADE456452 ANA456452 AWW456452 BGS456452 BQO456452 CAK456452 CKG456452 CUC456452 DDY456452 DNU456452 DXQ456452 EHM456452 ERI456452 FBE456452 FLA456452 FUW456452 GES456452 GOO456452 GYK456452 HIG456452 HSC456452 IBY456452 ILU456452 IVQ456452 JFM456452 JPI456452 JZE456452 KJA456452 KSW456452 LCS456452 LMO456452 LWK456452 MGG456452 MQC456452 MZY456452 NJU456452 NTQ456452 ODM456452 ONI456452 OXE456452 PHA456452 PQW456452 QAS456452 QKO456452 QUK456452 REG456452 ROC456452 RXY456452 SHU456452 SRQ456452 TBM456452 TLI456452 TVE456452 UFA456452 UOW456452 UYS456452 VIO456452 VSK456452 WCG456452 WMC456452 WVY456452 Q521988 JM521988 TI521988 ADE521988 ANA521988 AWW521988 BGS521988 BQO521988 CAK521988 CKG521988 CUC521988 DDY521988 DNU521988 DXQ521988 EHM521988 ERI521988 FBE521988 FLA521988 FUW521988 GES521988 GOO521988 GYK521988 HIG521988 HSC521988 IBY521988 ILU521988 IVQ521988 JFM521988 JPI521988 JZE521988 KJA521988 KSW521988 LCS521988 LMO521988 LWK521988 MGG521988 MQC521988 MZY521988 NJU521988 NTQ521988 ODM521988 ONI521988 OXE521988 PHA521988 PQW521988 QAS521988 QKO521988 QUK521988 REG521988 ROC521988 RXY521988 SHU521988 SRQ521988 TBM521988 TLI521988 TVE521988 UFA521988 UOW521988 UYS521988 VIO521988 VSK521988 WCG521988 WMC521988 WVY521988 Q587524 JM587524 TI587524 ADE587524 ANA587524 AWW587524 BGS587524 BQO587524 CAK587524 CKG587524 CUC587524 DDY587524 DNU587524 DXQ587524 EHM587524 ERI587524 FBE587524 FLA587524 FUW587524 GES587524 GOO587524 GYK587524 HIG587524 HSC587524 IBY587524 ILU587524 IVQ587524 JFM587524 JPI587524 JZE587524 KJA587524 KSW587524 LCS587524 LMO587524 LWK587524 MGG587524 MQC587524 MZY587524 NJU587524 NTQ587524 ODM587524 ONI587524 OXE587524 PHA587524 PQW587524 QAS587524 QKO587524 QUK587524 REG587524 ROC587524 RXY587524 SHU587524 SRQ587524 TBM587524 TLI587524 TVE587524 UFA587524 UOW587524 UYS587524 VIO587524 VSK587524 WCG587524 WMC587524 WVY587524 Q653060 JM653060 TI653060 ADE653060 ANA653060 AWW653060 BGS653060 BQO653060 CAK653060 CKG653060 CUC653060 DDY653060 DNU653060 DXQ653060 EHM653060 ERI653060 FBE653060 FLA653060 FUW653060 GES653060 GOO653060 GYK653060 HIG653060 HSC653060 IBY653060 ILU653060 IVQ653060 JFM653060 JPI653060 JZE653060 KJA653060 KSW653060 LCS653060 LMO653060 LWK653060 MGG653060 MQC653060 MZY653060 NJU653060 NTQ653060 ODM653060 ONI653060 OXE653060 PHA653060 PQW653060 QAS653060 QKO653060 QUK653060 REG653060 ROC653060 RXY653060 SHU653060 SRQ653060 TBM653060 TLI653060 TVE653060 UFA653060 UOW653060 UYS653060 VIO653060 VSK653060 WCG653060 WMC653060 WVY653060 Q718596 JM718596 TI718596 ADE718596 ANA718596 AWW718596 BGS718596 BQO718596 CAK718596 CKG718596 CUC718596 DDY718596 DNU718596 DXQ718596 EHM718596 ERI718596 FBE718596 FLA718596 FUW718596 GES718596 GOO718596 GYK718596 HIG718596 HSC718596 IBY718596 ILU718596 IVQ718596 JFM718596 JPI718596 JZE718596 KJA718596 KSW718596 LCS718596 LMO718596 LWK718596 MGG718596 MQC718596 MZY718596 NJU718596 NTQ718596 ODM718596 ONI718596 OXE718596 PHA718596 PQW718596 QAS718596 QKO718596 QUK718596 REG718596 ROC718596 RXY718596 SHU718596 SRQ718596 TBM718596 TLI718596 TVE718596 UFA718596 UOW718596 UYS718596 VIO718596 VSK718596 WCG718596 WMC718596 WVY718596 Q784132 JM784132 TI784132 ADE784132 ANA784132 AWW784132 BGS784132 BQO784132 CAK784132 CKG784132 CUC784132 DDY784132 DNU784132 DXQ784132 EHM784132 ERI784132 FBE784132 FLA784132 FUW784132 GES784132 GOO784132 GYK784132 HIG784132 HSC784132 IBY784132 ILU784132 IVQ784132 JFM784132 JPI784132 JZE784132 KJA784132 KSW784132 LCS784132 LMO784132 LWK784132 MGG784132 MQC784132 MZY784132 NJU784132 NTQ784132 ODM784132 ONI784132 OXE784132 PHA784132 PQW784132 QAS784132 QKO784132 QUK784132 REG784132 ROC784132 RXY784132 SHU784132 SRQ784132 TBM784132 TLI784132 TVE784132 UFA784132 UOW784132 UYS784132 VIO784132 VSK784132 WCG784132 WMC784132 WVY784132 Q849668 JM849668 TI849668 ADE849668 ANA849668 AWW849668 BGS849668 BQO849668 CAK849668 CKG849668 CUC849668 DDY849668 DNU849668 DXQ849668 EHM849668 ERI849668 FBE849668 FLA849668 FUW849668 GES849668 GOO849668 GYK849668 HIG849668 HSC849668 IBY849668 ILU849668 IVQ849668 JFM849668 JPI849668 JZE849668 KJA849668 KSW849668 LCS849668 LMO849668 LWK849668 MGG849668 MQC849668 MZY849668 NJU849668 NTQ849668 ODM849668 ONI849668 OXE849668 PHA849668 PQW849668 QAS849668 QKO849668 QUK849668 REG849668 ROC849668 RXY849668 SHU849668 SRQ849668 TBM849668 TLI849668 TVE849668 UFA849668 UOW849668 UYS849668 VIO849668 VSK849668 WCG849668 WMC849668 WVY849668 Q915204 JM915204 TI915204 ADE915204 ANA915204 AWW915204 BGS915204 BQO915204 CAK915204 CKG915204 CUC915204 DDY915204 DNU915204 DXQ915204 EHM915204 ERI915204 FBE915204 FLA915204 FUW915204 GES915204 GOO915204 GYK915204 HIG915204 HSC915204 IBY915204 ILU915204 IVQ915204 JFM915204 JPI915204 JZE915204 KJA915204 KSW915204 LCS915204 LMO915204 LWK915204 MGG915204 MQC915204 MZY915204 NJU915204 NTQ915204 ODM915204 ONI915204 OXE915204 PHA915204 PQW915204 QAS915204 QKO915204 QUK915204 REG915204 ROC915204 RXY915204 SHU915204 SRQ915204 TBM915204 TLI915204 TVE915204 UFA915204 UOW915204 UYS915204 VIO915204 VSK915204 WCG915204 WMC915204 WVY915204 Q980740 JM980740 TI980740 ADE980740 ANA980740 AWW980740 BGS980740 BQO980740 CAK980740 CKG980740 CUC980740 DDY980740 DNU980740 DXQ980740 EHM980740 ERI980740 FBE980740 FLA980740 FUW980740 GES980740 GOO980740 GYK980740 HIG980740 HSC980740 IBY980740 ILU980740 IVQ980740 JFM980740 JPI980740 JZE980740 KJA980740 KSW980740 LCS980740 LMO980740 LWK980740 MGG980740 MQC980740 MZY980740 NJU980740 NTQ980740 ODM980740 ONI980740 OXE980740 PHA980740 PQW980740 QAS980740 QKO980740 QUK980740 REG980740 ROC980740 RXY980740 SHU980740 SRQ980740 TBM980740 TLI980740 TVE980740 UFA980740 UOW980740 UYS980740 VIO980740 VSK980740 WCG980740 WMC980740 WVY980740 VIO850366:VIO850367 VSK850366:VSK850367 WCG850366:WCG850367 WMC850366:WMC850367 WVY850366:WVY850367 Q915902:Q915903 JM915902:JM915903 TI915902:TI915903 ADE915902:ADE915903 ANA915902:ANA915903 AWW915902:AWW915903 BGS915902:BGS915903 BQO915902:BQO915903 CAK915902:CAK915903 CKG915902:CKG915903 CUC915902:CUC915903 DDY915902:DDY915903 DNU915902:DNU915903 DXQ915902:DXQ915903 EHM915902:EHM915903 ERI915902:ERI915903 FBE915902:FBE915903 FLA915902:FLA915903 FUW915902:FUW915903 GES915902:GES915903 GOO915902:GOO915903 GYK915902:GYK915903 HIG915902:HIG915903 HSC915902:HSC915903 IBY915902:IBY915903 ILU915902:ILU915903 IVQ915902:IVQ915903 JFM915902:JFM915903 JPI915902:JPI915903 JZE915902:JZE915903 KJA915902:KJA915903 KSW915902:KSW915903 LCS915902:LCS915903 LMO915902:LMO915903 LWK915902:LWK915903 MGG915902:MGG915903 MQC915902:MQC915903 MZY915902:MZY915903 NJU915902:NJU915903 NTQ915902:NTQ915903 ODM915902:ODM915903 ONI915902:ONI915903 OXE915902:OXE915903 PHA915902:PHA915903 PQW915902:PQW915903 QAS915902:QAS915903 QKO915902:QKO915903 QUK915902:QUK915903 REG915902:REG915903 ROC915902:ROC915903 RXY915902:RXY915903 SHU915902:SHU915903 SRQ915902:SRQ915903 TBM915902:TBM915903 TLI915902:TLI915903 TVE915902:TVE915903 UFA915902:UFA915903 UOW915902:UOW915903 UYS915902:UYS915903 Q63457 JM63457 TI63457 ADE63457 ANA63457 AWW63457 BGS63457 BQO63457 CAK63457 CKG63457 CUC63457 DDY63457 DNU63457 DXQ63457 EHM63457 ERI63457 FBE63457 FLA63457 FUW63457 GES63457 GOO63457 GYK63457 HIG63457 HSC63457 IBY63457 ILU63457 IVQ63457 JFM63457 JPI63457 JZE63457 KJA63457 KSW63457 LCS63457 LMO63457 LWK63457 MGG63457 MQC63457 MZY63457 NJU63457 NTQ63457 ODM63457 ONI63457 OXE63457 PHA63457 PQW63457 QAS63457 QKO63457 QUK63457 REG63457 ROC63457 RXY63457 SHU63457 SRQ63457 TBM63457 TLI63457 TVE63457 UFA63457 UOW63457 UYS63457 VIO63457 VSK63457 WCG63457 WMC63457 WVY63457 Q128993 JM128993 TI128993 ADE128993 ANA128993 AWW128993 BGS128993 BQO128993 CAK128993 CKG128993 CUC128993 DDY128993 DNU128993 DXQ128993 EHM128993 ERI128993 FBE128993 FLA128993 FUW128993 GES128993 GOO128993 GYK128993 HIG128993 HSC128993 IBY128993 ILU128993 IVQ128993 JFM128993 JPI128993 JZE128993 KJA128993 KSW128993 LCS128993 LMO128993 LWK128993 MGG128993 MQC128993 MZY128993 NJU128993 NTQ128993 ODM128993 ONI128993 OXE128993 PHA128993 PQW128993 QAS128993 QKO128993 QUK128993 REG128993 ROC128993 RXY128993 SHU128993 SRQ128993 TBM128993 TLI128993 TVE128993 UFA128993 UOW128993 UYS128993 VIO128993 VSK128993 WCG128993 WMC128993 WVY128993 Q194529 JM194529 TI194529 ADE194529 ANA194529 AWW194529 BGS194529 BQO194529 CAK194529 CKG194529 CUC194529 DDY194529 DNU194529 DXQ194529 EHM194529 ERI194529 FBE194529 FLA194529 FUW194529 GES194529 GOO194529 GYK194529 HIG194529 HSC194529 IBY194529 ILU194529 IVQ194529 JFM194529 JPI194529 JZE194529 KJA194529 KSW194529 LCS194529 LMO194529 LWK194529 MGG194529 MQC194529 MZY194529 NJU194529 NTQ194529 ODM194529 ONI194529 OXE194529 PHA194529 PQW194529 QAS194529 QKO194529 QUK194529 REG194529 ROC194529 RXY194529 SHU194529 SRQ194529 TBM194529 TLI194529 TVE194529 UFA194529 UOW194529 UYS194529 VIO194529 VSK194529 WCG194529 WMC194529 WVY194529 Q260065 JM260065 TI260065 ADE260065 ANA260065 AWW260065 BGS260065 BQO260065 CAK260065 CKG260065 CUC260065 DDY260065 DNU260065 DXQ260065 EHM260065 ERI260065 FBE260065 FLA260065 FUW260065 GES260065 GOO260065 GYK260065 HIG260065 HSC260065 IBY260065 ILU260065 IVQ260065 JFM260065 JPI260065 JZE260065 KJA260065 KSW260065 LCS260065 LMO260065 LWK260065 MGG260065 MQC260065 MZY260065 NJU260065 NTQ260065 ODM260065 ONI260065 OXE260065 PHA260065 PQW260065 QAS260065 QKO260065 QUK260065 REG260065 ROC260065 RXY260065 SHU260065 SRQ260065 TBM260065 TLI260065 TVE260065 UFA260065 UOW260065 UYS260065 VIO260065 VSK260065 WCG260065 WMC260065 WVY260065 Q325601 JM325601 TI325601 ADE325601 ANA325601 AWW325601 BGS325601 BQO325601 CAK325601 CKG325601 CUC325601 DDY325601 DNU325601 DXQ325601 EHM325601 ERI325601 FBE325601 FLA325601 FUW325601 GES325601 GOO325601 GYK325601 HIG325601 HSC325601 IBY325601 ILU325601 IVQ325601 JFM325601 JPI325601 JZE325601 KJA325601 KSW325601 LCS325601 LMO325601 LWK325601 MGG325601 MQC325601 MZY325601 NJU325601 NTQ325601 ODM325601 ONI325601 OXE325601 PHA325601 PQW325601 QAS325601 QKO325601 QUK325601 REG325601 ROC325601 RXY325601 SHU325601 SRQ325601 TBM325601 TLI325601 TVE325601 UFA325601 UOW325601 UYS325601 VIO325601 VSK325601 WCG325601 WMC325601 WVY325601 Q391137 JM391137 TI391137 ADE391137 ANA391137 AWW391137 BGS391137 BQO391137 CAK391137 CKG391137 CUC391137 DDY391137 DNU391137 DXQ391137 EHM391137 ERI391137 FBE391137 FLA391137 FUW391137 GES391137 GOO391137 GYK391137 HIG391137 HSC391137 IBY391137 ILU391137 IVQ391137 JFM391137 JPI391137 JZE391137 KJA391137 KSW391137 LCS391137 LMO391137 LWK391137 MGG391137 MQC391137 MZY391137 NJU391137 NTQ391137 ODM391137 ONI391137 OXE391137 PHA391137 PQW391137 QAS391137 QKO391137 QUK391137 REG391137 ROC391137 RXY391137 SHU391137 SRQ391137 TBM391137 TLI391137 TVE391137 UFA391137 UOW391137 UYS391137 VIO391137 VSK391137 WCG391137 WMC391137 WVY391137 Q456673 JM456673 TI456673 ADE456673 ANA456673 AWW456673 BGS456673 BQO456673 CAK456673 CKG456673 CUC456673 DDY456673 DNU456673 DXQ456673 EHM456673 ERI456673 FBE456673 FLA456673 FUW456673 GES456673 GOO456673 GYK456673 HIG456673 HSC456673 IBY456673 ILU456673 IVQ456673 JFM456673 JPI456673 JZE456673 KJA456673 KSW456673 LCS456673 LMO456673 LWK456673 MGG456673 MQC456673 MZY456673 NJU456673 NTQ456673 ODM456673 ONI456673 OXE456673 PHA456673 PQW456673 QAS456673 QKO456673 QUK456673 REG456673 ROC456673 RXY456673 SHU456673 SRQ456673 TBM456673 TLI456673 TVE456673 UFA456673 UOW456673 UYS456673 VIO456673 VSK456673 WCG456673 WMC456673 WVY456673 Q522209 JM522209 TI522209 ADE522209 ANA522209 AWW522209 BGS522209 BQO522209 CAK522209 CKG522209 CUC522209 DDY522209 DNU522209 DXQ522209 EHM522209 ERI522209 FBE522209 FLA522209 FUW522209 GES522209 GOO522209 GYK522209 HIG522209 HSC522209 IBY522209 ILU522209 IVQ522209 JFM522209 JPI522209 JZE522209 KJA522209 KSW522209 LCS522209 LMO522209 LWK522209 MGG522209 MQC522209 MZY522209 NJU522209 NTQ522209 ODM522209 ONI522209 OXE522209 PHA522209 PQW522209 QAS522209 QKO522209 QUK522209 REG522209 ROC522209 RXY522209 SHU522209 SRQ522209 TBM522209 TLI522209 TVE522209 UFA522209 UOW522209 UYS522209 VIO522209 VSK522209 WCG522209 WMC522209 WVY522209 Q587745 JM587745 TI587745 ADE587745 ANA587745 AWW587745 BGS587745 BQO587745 CAK587745 CKG587745 CUC587745 DDY587745 DNU587745 DXQ587745 EHM587745 ERI587745 FBE587745 FLA587745 FUW587745 GES587745 GOO587745 GYK587745 HIG587745 HSC587745 IBY587745 ILU587745 IVQ587745 JFM587745 JPI587745 JZE587745 KJA587745 KSW587745 LCS587745 LMO587745 LWK587745 MGG587745 MQC587745 MZY587745 NJU587745 NTQ587745 ODM587745 ONI587745 OXE587745 PHA587745 PQW587745 QAS587745 QKO587745 QUK587745 REG587745 ROC587745 RXY587745 SHU587745 SRQ587745 TBM587745 TLI587745 TVE587745 UFA587745 UOW587745 UYS587745 VIO587745 VSK587745 WCG587745 WMC587745 WVY587745 Q653281 JM653281 TI653281 ADE653281 ANA653281 AWW653281 BGS653281 BQO653281 CAK653281 CKG653281 CUC653281 DDY653281 DNU653281 DXQ653281 EHM653281 ERI653281 FBE653281 FLA653281 FUW653281 GES653281 GOO653281 GYK653281 HIG653281 HSC653281 IBY653281 ILU653281 IVQ653281 JFM653281 JPI653281 JZE653281 KJA653281 KSW653281 LCS653281 LMO653281 LWK653281 MGG653281 MQC653281 MZY653281 NJU653281 NTQ653281 ODM653281 ONI653281 OXE653281 PHA653281 PQW653281 QAS653281 QKO653281 QUK653281 REG653281 ROC653281 RXY653281 SHU653281 SRQ653281 TBM653281 TLI653281 TVE653281 UFA653281 UOW653281 UYS653281 VIO653281 VSK653281 WCG653281 WMC653281 WVY653281 Q718817 JM718817 TI718817 ADE718817 ANA718817 AWW718817 BGS718817 BQO718817 CAK718817 CKG718817 CUC718817 DDY718817 DNU718817 DXQ718817 EHM718817 ERI718817 FBE718817 FLA718817 FUW718817 GES718817 GOO718817 GYK718817 HIG718817 HSC718817 IBY718817 ILU718817 IVQ718817 JFM718817 JPI718817 JZE718817 KJA718817 KSW718817 LCS718817 LMO718817 LWK718817 MGG718817 MQC718817 MZY718817 NJU718817 NTQ718817 ODM718817 ONI718817 OXE718817 PHA718817 PQW718817 QAS718817 QKO718817 QUK718817 REG718817 ROC718817 RXY718817 SHU718817 SRQ718817 TBM718817 TLI718817 TVE718817 UFA718817 UOW718817 UYS718817 VIO718817 VSK718817 WCG718817 WMC718817 WVY718817 Q784353 JM784353 TI784353 ADE784353 ANA784353 AWW784353 BGS784353 BQO784353 CAK784353 CKG784353 CUC784353 DDY784353 DNU784353 DXQ784353 EHM784353 ERI784353 FBE784353 FLA784353 FUW784353 GES784353 GOO784353 GYK784353 HIG784353 HSC784353 IBY784353 ILU784353 IVQ784353 JFM784353 JPI784353 JZE784353 KJA784353 KSW784353 LCS784353 LMO784353 LWK784353 MGG784353 MQC784353 MZY784353 NJU784353 NTQ784353 ODM784353 ONI784353 OXE784353 PHA784353 PQW784353 QAS784353 QKO784353 QUK784353 REG784353 ROC784353 RXY784353 SHU784353 SRQ784353 TBM784353 TLI784353 TVE784353 UFA784353 UOW784353 UYS784353 VIO784353 VSK784353 WCG784353 WMC784353 WVY784353 Q849889 JM849889 TI849889 ADE849889 ANA849889 AWW849889 BGS849889 BQO849889 CAK849889 CKG849889 CUC849889 DDY849889 DNU849889 DXQ849889 EHM849889 ERI849889 FBE849889 FLA849889 FUW849889 GES849889 GOO849889 GYK849889 HIG849889 HSC849889 IBY849889 ILU849889 IVQ849889 JFM849889 JPI849889 JZE849889 KJA849889 KSW849889 LCS849889 LMO849889 LWK849889 MGG849889 MQC849889 MZY849889 NJU849889 NTQ849889 ODM849889 ONI849889 OXE849889 PHA849889 PQW849889 QAS849889 QKO849889 QUK849889 REG849889 ROC849889 RXY849889 SHU849889 SRQ849889 TBM849889 TLI849889 TVE849889 UFA849889 UOW849889 UYS849889 VIO849889 VSK849889 WCG849889 WMC849889 WVY849889 Q915425 JM915425 TI915425 ADE915425 ANA915425 AWW915425 BGS915425 BQO915425 CAK915425 CKG915425 CUC915425 DDY915425 DNU915425 DXQ915425 EHM915425 ERI915425 FBE915425 FLA915425 FUW915425 GES915425 GOO915425 GYK915425 HIG915425 HSC915425 IBY915425 ILU915425 IVQ915425 JFM915425 JPI915425 JZE915425 KJA915425 KSW915425 LCS915425 LMO915425 LWK915425 MGG915425 MQC915425 MZY915425 NJU915425 NTQ915425 ODM915425 ONI915425 OXE915425 PHA915425 PQW915425 QAS915425 QKO915425 QUK915425 REG915425 ROC915425 RXY915425 SHU915425 SRQ915425 TBM915425 TLI915425 TVE915425 UFA915425 UOW915425 UYS915425 VIO915425 VSK915425 WCG915425 WMC915425 WVY915425 Q980961 JM980961 TI980961 ADE980961 ANA980961 AWW980961 BGS980961 BQO980961 CAK980961 CKG980961 CUC980961 DDY980961 DNU980961 DXQ980961 EHM980961 ERI980961 FBE980961 FLA980961 FUW980961 GES980961 GOO980961 GYK980961 HIG980961 HSC980961 IBY980961 ILU980961 IVQ980961 JFM980961 JPI980961 JZE980961 KJA980961 KSW980961 LCS980961 LMO980961 LWK980961 MGG980961 MQC980961 MZY980961 NJU980961 NTQ980961 ODM980961 ONI980961 OXE980961 PHA980961 PQW980961 QAS980961 QKO980961 QUK980961 REG980961 ROC980961 RXY980961 SHU980961 SRQ980961 TBM980961 TLI980961 TVE980961 UFA980961 UOW980961 UYS980961 VIO980961 VSK980961 WCG980961 WMC980961 WVY980961 VIO915902:VIO915903 VSK915902:VSK915903 WCG915902:WCG915903 WMC915902:WMC915903 WVY915902:WVY915903 Q981438:Q981439 JM981438:JM981439 TI981438:TI981439 ADE981438:ADE981439 ANA981438:ANA981439 AWW981438:AWW981439 BGS981438:BGS981439 BQO981438:BQO981439 CAK981438:CAK981439 CKG981438:CKG981439 CUC981438:CUC981439 DDY981438:DDY981439 DNU981438:DNU981439 DXQ981438:DXQ981439 EHM981438:EHM981439 ERI981438:ERI981439 FBE981438:FBE981439 FLA981438:FLA981439 FUW981438:FUW981439 GES981438:GES981439 GOO981438:GOO981439 GYK981438:GYK981439 HIG981438:HIG981439 HSC981438:HSC981439 IBY981438:IBY981439 ILU981438:ILU981439 IVQ981438:IVQ981439 JFM981438:JFM981439 JPI981438:JPI981439 JZE981438:JZE981439 KJA981438:KJA981439 KSW981438:KSW981439 LCS981438:LCS981439 LMO981438:LMO981439 LWK981438:LWK981439 MGG981438:MGG981439 MQC981438:MQC981439 MZY981438:MZY981439 NJU981438:NJU981439 NTQ981438:NTQ981439 ODM981438:ODM981439 ONI981438:ONI981439 OXE981438:OXE981439 PHA981438:PHA981439 PQW981438:PQW981439 QAS981438:QAS981439 QKO981438:QKO981439 QUK981438:QUK981439 REG981438:REG981439 ROC981438:ROC981439 RXY981438:RXY981439 SHU981438:SHU981439 SRQ981438:SRQ981439 TBM981438:TBM981439 TLI981438:TLI981439 TVE981438:TVE981439 UFA981438:UFA981439 UOW981438:UOW981439 UYS981438:UYS981439 Q63934:Q63935 JM63934:JM63935 TI63934:TI63935 ADE63934:ADE63935 ANA63934:ANA63935 AWW63934:AWW63935 BGS63934:BGS63935 BQO63934:BQO63935 CAK63934:CAK63935 CKG63934:CKG63935 CUC63934:CUC63935 DDY63934:DDY63935 DNU63934:DNU63935 DXQ63934:DXQ63935 EHM63934:EHM63935 ERI63934:ERI63935 FBE63934:FBE63935 FLA63934:FLA63935 FUW63934:FUW63935 GES63934:GES63935 GOO63934:GOO63935 GYK63934:GYK63935 HIG63934:HIG63935 HSC63934:HSC63935 IBY63934:IBY63935 ILU63934:ILU63935 IVQ63934:IVQ63935 JFM63934:JFM63935 JPI63934:JPI63935 JZE63934:JZE63935 KJA63934:KJA63935 KSW63934:KSW63935 LCS63934:LCS63935 LMO63934:LMO63935 LWK63934:LWK63935 MGG63934:MGG63935 MQC63934:MQC63935 MZY63934:MZY63935 NJU63934:NJU63935 NTQ63934:NTQ63935 ODM63934:ODM63935 ONI63934:ONI63935 OXE63934:OXE63935 PHA63934:PHA63935 PQW63934:PQW63935 QAS63934:QAS63935 QKO63934:QKO63935 QUK63934:QUK63935 REG63934:REG63935 ROC63934:ROC63935 RXY63934:RXY63935 SHU63934:SHU63935 SRQ63934:SRQ63935 TBM63934:TBM63935 TLI63934:TLI63935 TVE63934:TVE63935 UFA63934:UFA63935 UOW63934:UOW63935 UYS63934:UYS63935 VIO63934:VIO63935 VSK63934:VSK63935 WCG63934:WCG63935 WMC63934:WMC63935 WVY63934:WVY63935 Q129470:Q129471 JM129470:JM129471 TI129470:TI129471 ADE129470:ADE129471 ANA129470:ANA129471 AWW129470:AWW129471 BGS129470:BGS129471 BQO129470:BQO129471 CAK129470:CAK129471 CKG129470:CKG129471 CUC129470:CUC129471 DDY129470:DDY129471 DNU129470:DNU129471 DXQ129470:DXQ129471 EHM129470:EHM129471 ERI129470:ERI129471 FBE129470:FBE129471 FLA129470:FLA129471 FUW129470:FUW129471 GES129470:GES129471 GOO129470:GOO129471 GYK129470:GYK129471 HIG129470:HIG129471 HSC129470:HSC129471 IBY129470:IBY129471 ILU129470:ILU129471 IVQ129470:IVQ129471 JFM129470:JFM129471 JPI129470:JPI129471 JZE129470:JZE129471 KJA129470:KJA129471 KSW129470:KSW129471 LCS129470:LCS129471 LMO129470:LMO129471 LWK129470:LWK129471 MGG129470:MGG129471 MQC129470:MQC129471 MZY129470:MZY129471 NJU129470:NJU129471 NTQ129470:NTQ129471 ODM129470:ODM129471 ONI129470:ONI129471 OXE129470:OXE129471 PHA129470:PHA129471 PQW129470:PQW129471 QAS129470:QAS129471 QKO129470:QKO129471 QUK129470:QUK129471 REG129470:REG129471 ROC129470:ROC129471 RXY129470:RXY129471 SHU129470:SHU129471 SRQ129470:SRQ129471 TBM129470:TBM129471 TLI129470:TLI129471 TVE129470:TVE129471 UFA129470:UFA129471 UOW129470:UOW129471 UYS129470:UYS129471 VIO129470:VIO129471 VSK129470:VSK129471 WCG129470:WCG129471 WMC129470:WMC129471 WVY129470:WVY129471 Q195006:Q195007 JM195006:JM195007 TI195006:TI195007 ADE195006:ADE195007 ANA195006:ANA195007 AWW195006:AWW195007 BGS195006:BGS195007 BQO195006:BQO195007 CAK195006:CAK195007 CKG195006:CKG195007 CUC195006:CUC195007 DDY195006:DDY195007 DNU195006:DNU195007 DXQ195006:DXQ195007 EHM195006:EHM195007 ERI195006:ERI195007 FBE195006:FBE195007 FLA195006:FLA195007 FUW195006:FUW195007 GES195006:GES195007 GOO195006:GOO195007 GYK195006:GYK195007 HIG195006:HIG195007 HSC195006:HSC195007 IBY195006:IBY195007 ILU195006:ILU195007 IVQ195006:IVQ195007 JFM195006:JFM195007 JPI195006:JPI195007 JZE195006:JZE195007 KJA195006:KJA195007 KSW195006:KSW195007 LCS195006:LCS195007 LMO195006:LMO195007 LWK195006:LWK195007 MGG195006:MGG195007 MQC195006:MQC195007 MZY195006:MZY195007 NJU195006:NJU195007 NTQ195006:NTQ195007 ODM195006:ODM195007 ONI195006:ONI195007 OXE195006:OXE195007 PHA195006:PHA195007 PQW195006:PQW195007 QAS195006:QAS195007 QKO195006:QKO195007 QUK195006:QUK195007 REG195006:REG195007 ROC195006:ROC195007 RXY195006:RXY195007 SHU195006:SHU195007 SRQ195006:SRQ195007 TBM195006:TBM195007 TLI195006:TLI195007 TVE195006:TVE195007 UFA195006:UFA195007 UOW195006:UOW195007 UYS195006:UYS195007 VIO195006:VIO195007 VSK195006:VSK195007 WCG195006:WCG195007 WMC195006:WMC195007 WVY195006:WVY195007 Q260542:Q260543 JM260542:JM260543 TI260542:TI260543 ADE260542:ADE260543 ANA260542:ANA260543 AWW260542:AWW260543 BGS260542:BGS260543 BQO260542:BQO260543 CAK260542:CAK260543 CKG260542:CKG260543 CUC260542:CUC260543 DDY260542:DDY260543 DNU260542:DNU260543 DXQ260542:DXQ260543 EHM260542:EHM260543 ERI260542:ERI260543 FBE260542:FBE260543 FLA260542:FLA260543 FUW260542:FUW260543 GES260542:GES260543 GOO260542:GOO260543 GYK260542:GYK260543 HIG260542:HIG260543 HSC260542:HSC260543 IBY260542:IBY260543 ILU260542:ILU260543 IVQ260542:IVQ260543 JFM260542:JFM260543 JPI260542:JPI260543 JZE260542:JZE260543 KJA260542:KJA260543 KSW260542:KSW260543 LCS260542:LCS260543 LMO260542:LMO260543 LWK260542:LWK260543 MGG260542:MGG260543 MQC260542:MQC260543 MZY260542:MZY260543 NJU260542:NJU260543 NTQ260542:NTQ260543 ODM260542:ODM260543 ONI260542:ONI260543 OXE260542:OXE260543 PHA260542:PHA260543 PQW260542:PQW260543 QAS260542:QAS260543 QKO260542:QKO260543 QUK260542:QUK260543 REG260542:REG260543 ROC260542:ROC260543 RXY260542:RXY260543 SHU260542:SHU260543 SRQ260542:SRQ260543 TBM260542:TBM260543 TLI260542:TLI260543 TVE260542:TVE260543 UFA260542:UFA260543 UOW260542:UOW260543 UYS260542:UYS260543 VIO260542:VIO260543 VSK260542:VSK260543 WCG260542:WCG260543 WMC260542:WMC260543 WVY260542:WVY260543 Q326078:Q326079 JM326078:JM326079 TI326078:TI326079 ADE326078:ADE326079 ANA326078:ANA326079 AWW326078:AWW326079 BGS326078:BGS326079 BQO326078:BQO326079 CAK326078:CAK326079 CKG326078:CKG326079 CUC326078:CUC326079 DDY326078:DDY326079 DNU326078:DNU326079 DXQ326078:DXQ326079 EHM326078:EHM326079 ERI326078:ERI326079 FBE326078:FBE326079 FLA326078:FLA326079 FUW326078:FUW326079 GES326078:GES326079 GOO326078:GOO326079 GYK326078:GYK326079 HIG326078:HIG326079 HSC326078:HSC326079 IBY326078:IBY326079 ILU326078:ILU326079 IVQ326078:IVQ326079 JFM326078:JFM326079 JPI326078:JPI326079 JZE326078:JZE326079 KJA326078:KJA326079 KSW326078:KSW326079 LCS326078:LCS326079 LMO326078:LMO326079 LWK326078:LWK326079 MGG326078:MGG326079 MQC326078:MQC326079 MZY326078:MZY326079 NJU326078:NJU326079 NTQ326078:NTQ326079 ODM326078:ODM326079 ONI326078:ONI326079 OXE326078:OXE326079 PHA326078:PHA326079 PQW326078:PQW326079 QAS326078:QAS326079 QKO326078:QKO326079 QUK326078:QUK326079 REG326078:REG326079 ROC326078:ROC326079 RXY326078:RXY326079 SHU326078:SHU326079 SRQ326078:SRQ326079 TBM326078:TBM326079 TLI326078:TLI326079 TVE326078:TVE326079 UFA326078:UFA326079 UOW326078:UOW326079 UYS326078:UYS326079 VIO326078:VIO326079 VSK326078:VSK326079 WCG326078:WCG326079 WMC326078:WMC326079 WVY326078:WVY326079 Q391614:Q391615 JM391614:JM391615 TI391614:TI391615 ADE391614:ADE391615 ANA391614:ANA391615 AWW391614:AWW391615 BGS391614:BGS391615 BQO391614:BQO391615 CAK391614:CAK391615 CKG391614:CKG391615 CUC391614:CUC391615 DDY391614:DDY391615 DNU391614:DNU391615 DXQ391614:DXQ391615 EHM391614:EHM391615 ERI391614:ERI391615 FBE391614:FBE391615 FLA391614:FLA391615 FUW391614:FUW391615 GES391614:GES391615 GOO391614:GOO391615 GYK391614:GYK391615 HIG391614:HIG391615 HSC391614:HSC391615 IBY391614:IBY391615 ILU391614:ILU391615 IVQ391614:IVQ391615 JFM391614:JFM391615 JPI391614:JPI391615 JZE391614:JZE391615 KJA391614:KJA391615 KSW391614:KSW391615 LCS391614:LCS391615 LMO391614:LMO391615 LWK391614:LWK391615 MGG391614:MGG391615 MQC391614:MQC391615 MZY391614:MZY391615 NJU391614:NJU391615 NTQ391614:NTQ391615 ODM391614:ODM391615 ONI391614:ONI391615 OXE391614:OXE391615 PHA391614:PHA391615 PQW391614:PQW391615 QAS391614:QAS391615 QKO391614:QKO391615 QUK391614:QUK391615 REG391614:REG391615 ROC391614:ROC391615 RXY391614:RXY391615 SHU391614:SHU391615 SRQ391614:SRQ391615 TBM391614:TBM391615 TLI391614:TLI391615 TVE391614:TVE391615 UFA391614:UFA391615 UOW391614:UOW391615 UYS391614:UYS391615 VIO391614:VIO391615 VSK391614:VSK391615 WCG391614:WCG391615 WMC391614:WMC391615</xm:sqref>
        </x14:dataValidation>
        <x14:dataValidation type="list" allowBlank="1" showErrorMessage="1" xr:uid="{00000000-0002-0000-0000-000003000000}">
          <x14:formula1>
            <xm:f>SISTEMAS</xm:f>
          </x14:formula1>
          <x14:formula2>
            <xm:f>0</xm:f>
          </x14:formula2>
          <xm:sqref>BGE589973:BGE594090 BQA589973:BQA594090 BZW589973:BZW594090 CJS589973:CJS594090 CTO589973:CTO594090 DDK589973:DDK594090 DNG589973:DNG594090 DXC589973:DXC594090 EGY589973:EGY594090 EQU589973:EQU594090 FAQ589973:FAQ594090 FKM589973:FKM594090 FUI589973:FUI594090 GEE589973:GEE594090 GOA589973:GOA594090 GXW589973:GXW594090 HHS589973:HHS594090 HRO589973:HRO594090 IBK589973:IBK594090 ILG589973:ILG594090 IVC589973:IVC594090 JEY589973:JEY594090 JOU589973:JOU594090 JYQ589973:JYQ594090 KIM589973:KIM594090 KSI589973:KSI594090 LCE589973:LCE594090 LMA589973:LMA594090 LVW589973:LVW594090 MFS589973:MFS594090 MPO589973:MPO594090 MZK589973:MZK594090 NJG589973:NJG594090 NTC589973:NTC594090 OCY589973:OCY594090 OMU589973:OMU594090 OWQ589973:OWQ594090 PGM589973:PGM594090 PQI589973:PQI594090 QAE589973:QAE594090 QKA589973:QKA594090 QTW589973:QTW594090 RDS589973:RDS594090 RNO589973:RNO594090 RXK589973:RXK594090 SHG589973:SHG594090 SRC589973:SRC594090 TAY589973:TAY594090 TKU589973:TKU594090 TUQ589973:TUQ594090 UEM589973:UEM594090 UOI589973:UOI594090 UYE589973:UYE594090 VIA589973:VIA594090 VRW589973:VRW594090 WBS589973:WBS594090 WLO589973:WLO594090 WVK589973:WVK594090 C655509:C659626 IY655509:IY659626 SU655509:SU659626 ACQ655509:ACQ659626 AMM655509:AMM659626 C65066 IY65066 SU65066 ACQ65066 AMM65066 AWI65066 BGE65066 BQA65066 BZW65066 CJS65066 CTO65066 DDK65066 DNG65066 DXC65066 EGY65066 EQU65066 FAQ65066 FKM65066 FUI65066 GEE65066 GOA65066 GXW65066 HHS65066 HRO65066 IBK65066 ILG65066 IVC65066 JEY65066 JOU65066 JYQ65066 KIM65066 KSI65066 LCE65066 LMA65066 LVW65066 MFS65066 MPO65066 MZK65066 NJG65066 NTC65066 OCY65066 OMU65066 OWQ65066 PGM65066 PQI65066 QAE65066 QKA65066 QTW65066 RDS65066 RNO65066 RXK65066 SHG65066 SRC65066 TAY65066 TKU65066 TUQ65066 UEM65066 UOI65066 UYE65066 VIA65066 VRW65066 WBS65066 WLO65066 WVK65066 C130602 IY130602 SU130602 ACQ130602 AMM130602 AWI130602 BGE130602 BQA130602 BZW130602 CJS130602 CTO130602 DDK130602 DNG130602 DXC130602 EGY130602 EQU130602 FAQ130602 FKM130602 FUI130602 GEE130602 GOA130602 GXW130602 HHS130602 HRO130602 IBK130602 ILG130602 IVC130602 JEY130602 JOU130602 JYQ130602 KIM130602 KSI130602 LCE130602 LMA130602 LVW130602 MFS130602 MPO130602 MZK130602 NJG130602 NTC130602 OCY130602 OMU130602 OWQ130602 PGM130602 PQI130602 QAE130602 QKA130602 QTW130602 RDS130602 RNO130602 RXK130602 SHG130602 SRC130602 TAY130602 TKU130602 TUQ130602 UEM130602 UOI130602 UYE130602 VIA130602 VRW130602 WBS130602 WLO130602 WVK130602 C196138 IY196138 SU196138 ACQ196138 AMM196138 AWI196138 BGE196138 BQA196138 BZW196138 CJS196138 CTO196138 DDK196138 DNG196138 DXC196138 EGY196138 EQU196138 FAQ196138 FKM196138 FUI196138 GEE196138 GOA196138 GXW196138 HHS196138 HRO196138 IBK196138 ILG196138 IVC196138 JEY196138 JOU196138 JYQ196138 KIM196138 KSI196138 LCE196138 LMA196138 LVW196138 MFS196138 MPO196138 MZK196138 NJG196138 NTC196138 OCY196138 OMU196138 OWQ196138 PGM196138 PQI196138 QAE196138 QKA196138 QTW196138 RDS196138 RNO196138 RXK196138 SHG196138 SRC196138 TAY196138 TKU196138 TUQ196138 UEM196138 UOI196138 UYE196138 VIA196138 VRW196138 WBS196138 WLO196138 WVK196138 C261674 IY261674 SU261674 ACQ261674 AMM261674 AWI261674 BGE261674 BQA261674 BZW261674 CJS261674 CTO261674 DDK261674 DNG261674 DXC261674 EGY261674 EQU261674 FAQ261674 FKM261674 FUI261674 GEE261674 GOA261674 GXW261674 HHS261674 HRO261674 IBK261674 ILG261674 IVC261674 JEY261674 JOU261674 JYQ261674 KIM261674 KSI261674 LCE261674 LMA261674 LVW261674 MFS261674 MPO261674 MZK261674 NJG261674 NTC261674 OCY261674 OMU261674 OWQ261674 PGM261674 PQI261674 QAE261674 QKA261674 QTW261674 RDS261674 RNO261674 RXK261674 SHG261674 SRC261674 TAY261674 TKU261674 TUQ261674 UEM261674 UOI261674 UYE261674 VIA261674 VRW261674 WBS261674 WLO261674 WVK261674 C327210 IY327210 SU327210 ACQ327210 AMM327210 AWI327210 BGE327210 BQA327210 BZW327210 CJS327210 CTO327210 DDK327210 DNG327210 DXC327210 EGY327210 EQU327210 FAQ327210 FKM327210 FUI327210 GEE327210 GOA327210 GXW327210 HHS327210 HRO327210 IBK327210 ILG327210 IVC327210 JEY327210 JOU327210 JYQ327210 KIM327210 KSI327210 LCE327210 LMA327210 LVW327210 MFS327210 MPO327210 MZK327210 NJG327210 NTC327210 OCY327210 OMU327210 OWQ327210 PGM327210 PQI327210 QAE327210 QKA327210 QTW327210 RDS327210 RNO327210 RXK327210 SHG327210 SRC327210 TAY327210 TKU327210 TUQ327210 UEM327210 UOI327210 UYE327210 VIA327210 VRW327210 WBS327210 WLO327210 WVK327210 C392746 IY392746 SU392746 ACQ392746 AMM392746 AWI392746 BGE392746 BQA392746 BZW392746 CJS392746 CTO392746 DDK392746 DNG392746 DXC392746 EGY392746 EQU392746 FAQ392746 FKM392746 FUI392746 GEE392746 GOA392746 GXW392746 HHS392746 HRO392746 IBK392746 ILG392746 IVC392746 JEY392746 JOU392746 JYQ392746 KIM392746 KSI392746 LCE392746 LMA392746 LVW392746 MFS392746 MPO392746 MZK392746 NJG392746 NTC392746 OCY392746 OMU392746 OWQ392746 PGM392746 PQI392746 QAE392746 QKA392746 QTW392746 RDS392746 RNO392746 RXK392746 SHG392746 SRC392746 TAY392746 TKU392746 TUQ392746 UEM392746 UOI392746 UYE392746 VIA392746 VRW392746 WBS392746 WLO392746 WVK392746 C458282 IY458282 SU458282 ACQ458282 AMM458282 AWI458282 BGE458282 BQA458282 BZW458282 CJS458282 CTO458282 DDK458282 DNG458282 DXC458282 EGY458282 EQU458282 FAQ458282 FKM458282 FUI458282 GEE458282 GOA458282 GXW458282 HHS458282 HRO458282 IBK458282 ILG458282 IVC458282 JEY458282 JOU458282 JYQ458282 KIM458282 KSI458282 LCE458282 LMA458282 LVW458282 MFS458282 MPO458282 MZK458282 NJG458282 NTC458282 OCY458282 OMU458282 OWQ458282 PGM458282 PQI458282 QAE458282 QKA458282 QTW458282 RDS458282 RNO458282 RXK458282 SHG458282 SRC458282 TAY458282 TKU458282 TUQ458282 UEM458282 UOI458282 UYE458282 VIA458282 VRW458282 WBS458282 WLO458282 WVK458282 C523818 IY523818 SU523818 ACQ523818 AMM523818 AWI523818 BGE523818 BQA523818 BZW523818 CJS523818 CTO523818 DDK523818 DNG523818 DXC523818 EGY523818 EQU523818 FAQ523818 FKM523818 FUI523818 GEE523818 GOA523818 GXW523818 HHS523818 HRO523818 IBK523818 ILG523818 IVC523818 JEY523818 JOU523818 JYQ523818 KIM523818 KSI523818 LCE523818 LMA523818 LVW523818 MFS523818 MPO523818 MZK523818 NJG523818 NTC523818 OCY523818 OMU523818 OWQ523818 PGM523818 PQI523818 QAE523818 QKA523818 QTW523818 RDS523818 RNO523818 RXK523818 SHG523818 SRC523818 TAY523818 TKU523818 TUQ523818 UEM523818 UOI523818 UYE523818 VIA523818 VRW523818 WBS523818 WLO523818 WVK523818 C589354 IY589354 SU589354 ACQ589354 AMM589354 AWI589354 BGE589354 BQA589354 BZW589354 CJS589354 CTO589354 DDK589354 DNG589354 DXC589354 EGY589354 EQU589354 FAQ589354 FKM589354 FUI589354 GEE589354 GOA589354 GXW589354 HHS589354 HRO589354 IBK589354 ILG589354 IVC589354 JEY589354 JOU589354 JYQ589354 KIM589354 KSI589354 LCE589354 LMA589354 LVW589354 MFS589354 MPO589354 MZK589354 NJG589354 NTC589354 OCY589354 OMU589354 OWQ589354 PGM589354 PQI589354 QAE589354 QKA589354 QTW589354 RDS589354 RNO589354 RXK589354 SHG589354 SRC589354 TAY589354 TKU589354 TUQ589354 UEM589354 UOI589354 UYE589354 VIA589354 VRW589354 WBS589354 WLO589354 WVK589354 C654890 IY654890 SU654890 ACQ654890 AMM654890 AWI654890 BGE654890 BQA654890 BZW654890 CJS654890 CTO654890 DDK654890 DNG654890 DXC654890 EGY654890 EQU654890 FAQ654890 FKM654890 FUI654890 GEE654890 GOA654890 GXW654890 HHS654890 HRO654890 IBK654890 ILG654890 IVC654890 JEY654890 JOU654890 JYQ654890 KIM654890 KSI654890 LCE654890 LMA654890 LVW654890 MFS654890 MPO654890 MZK654890 NJG654890 NTC654890 OCY654890 OMU654890 OWQ654890 PGM654890 PQI654890 QAE654890 QKA654890 QTW654890 RDS654890 RNO654890 RXK654890 SHG654890 SRC654890 TAY654890 TKU654890 TUQ654890 UEM654890 UOI654890 UYE654890 VIA654890 VRW654890 WBS654890 WLO654890 WVK654890 C720426 IY720426 SU720426 ACQ720426 AMM720426 AWI720426 BGE720426 BQA720426 BZW720426 CJS720426 CTO720426 DDK720426 DNG720426 DXC720426 EGY720426 EQU720426 FAQ720426 FKM720426 FUI720426 GEE720426 GOA720426 GXW720426 HHS720426 HRO720426 IBK720426 ILG720426 IVC720426 JEY720426 JOU720426 JYQ720426 KIM720426 KSI720426 LCE720426 LMA720426 LVW720426 MFS720426 MPO720426 MZK720426 NJG720426 NTC720426 OCY720426 OMU720426 OWQ720426 PGM720426 PQI720426 QAE720426 QKA720426 QTW720426 RDS720426 RNO720426 RXK720426 SHG720426 SRC720426 TAY720426 TKU720426 TUQ720426 UEM720426 UOI720426 UYE720426 VIA720426 VRW720426 WBS720426 WLO720426 WVK720426 C785962 IY785962 SU785962 ACQ785962 AMM785962 AWI785962 BGE785962 BQA785962 BZW785962 CJS785962 CTO785962 DDK785962 DNG785962 DXC785962 EGY785962 EQU785962 FAQ785962 FKM785962 FUI785962 GEE785962 GOA785962 GXW785962 HHS785962 HRO785962 IBK785962 ILG785962 IVC785962 JEY785962 JOU785962 JYQ785962 KIM785962 KSI785962 LCE785962 LMA785962 LVW785962 MFS785962 MPO785962 MZK785962 NJG785962 NTC785962 OCY785962 OMU785962 OWQ785962 PGM785962 PQI785962 QAE785962 QKA785962 QTW785962 RDS785962 RNO785962 RXK785962 SHG785962 SRC785962 TAY785962 TKU785962 TUQ785962 UEM785962 UOI785962 UYE785962 VIA785962 VRW785962 WBS785962 WLO785962 WVK785962 C851498 IY851498 SU851498 ACQ851498 AMM851498 AWI851498 BGE851498 BQA851498 BZW851498 CJS851498 CTO851498 DDK851498 DNG851498 DXC851498 EGY851498 EQU851498 FAQ851498 FKM851498 FUI851498 GEE851498 GOA851498 GXW851498 HHS851498 HRO851498 IBK851498 ILG851498 IVC851498 JEY851498 JOU851498 JYQ851498 KIM851498 KSI851498 LCE851498 LMA851498 LVW851498 MFS851498 MPO851498 MZK851498 NJG851498 NTC851498 OCY851498 OMU851498 OWQ851498 PGM851498 PQI851498 QAE851498 QKA851498 QTW851498 RDS851498 RNO851498 RXK851498 SHG851498 SRC851498 TAY851498 TKU851498 TUQ851498 UEM851498 UOI851498 UYE851498 VIA851498 VRW851498 WBS851498 WLO851498 WVK851498 C917034 IY917034 SU917034 ACQ917034 AMM917034 AWI917034 BGE917034 BQA917034 BZW917034 CJS917034 CTO917034 DDK917034 DNG917034 DXC917034 EGY917034 EQU917034 FAQ917034 FKM917034 FUI917034 GEE917034 GOA917034 GXW917034 HHS917034 HRO917034 IBK917034 ILG917034 IVC917034 JEY917034 JOU917034 JYQ917034 KIM917034 KSI917034 LCE917034 LMA917034 LVW917034 MFS917034 MPO917034 MZK917034 NJG917034 NTC917034 OCY917034 OMU917034 OWQ917034 PGM917034 PQI917034 QAE917034 QKA917034 QTW917034 RDS917034 RNO917034 RXK917034 SHG917034 SRC917034 TAY917034 TKU917034 TUQ917034 UEM917034 UOI917034 UYE917034 VIA917034 VRW917034 WBS917034 WLO917034 WVK917034 C982570 IY982570 SU982570 ACQ982570 AMM982570 AWI982570 BGE982570 BQA982570 BZW982570 CJS982570 CTO982570 DDK982570 DNG982570 DXC982570 EGY982570 EQU982570 FAQ982570 FKM982570 FUI982570 GEE982570 GOA982570 GXW982570 HHS982570 HRO982570 IBK982570 ILG982570 IVC982570 JEY982570 JOU982570 JYQ982570 KIM982570 KSI982570 LCE982570 LMA982570 LVW982570 MFS982570 MPO982570 MZK982570 NJG982570 NTC982570 OCY982570 OMU982570 OWQ982570 PGM982570 PQI982570 QAE982570 QKA982570 QTW982570 RDS982570 RNO982570 RXK982570 SHG982570 SRC982570 TAY982570 TKU982570 TUQ982570 UEM982570 UOI982570 UYE982570 VIA982570 VRW982570 WBS982570 WLO982570 WVK982570 AWI655509:AWI659626 BGE655509:BGE659626 BQA655509:BQA659626 BZW655509:BZW659626 CJS655509:CJS659626 CTO655509:CTO659626 DDK655509:DDK659626 DNG655509:DNG659626 DXC655509:DXC659626 EGY655509:EGY659626 EQU655509:EQU659626 FAQ655509:FAQ659626 FKM655509:FKM659626 FUI655509:FUI659626 GEE655509:GEE659626 GOA655509:GOA659626 GXW655509:GXW659626 HHS655509:HHS659626 HRO655509:HRO659626 IBK655509:IBK659626 ILG655509:ILG659626 IVC655509:IVC659626 JEY655509:JEY659626 JOU655509:JOU659626 JYQ655509:JYQ659626 KIM655509:KIM659626 KSI655509:KSI659626 LCE655509:LCE659626 LMA655509:LMA659626 LVW655509:LVW659626 MFS655509:MFS659626 MPO655509:MPO659626 MZK655509:MZK659626 NJG655509:NJG659626 NTC655509:NTC659626 OCY655509:OCY659626 OMU655509:OMU659626 OWQ655509:OWQ659626 PGM655509:PGM659626 PQI655509:PQI659626 QAE655509:QAE659626 QKA655509:QKA659626 QTW655509:QTW659626 RDS655509:RDS659626 RNO655509:RNO659626 RXK655509:RXK659626 SHG655509:SHG659626 SRC655509:SRC659626 TAY655509:TAY659626 TKU655509:TKU659626 TUQ655509:TUQ659626 UEM655509:UEM659626 UOI655509:UOI659626 UYE655509:UYE659626 VIA655509:VIA659626 VRW655509:VRW659626 WBS655509:WBS659626 WLO655509:WLO659626 WVK655509:WVK659626 C721045:C725162 IY721045:IY725162 SU721045:SU725162 ACQ721045:ACQ725162 AMM721045:AMM725162 C65049:C65050 IY65049:IY65050 SU65049:SU65050 ACQ65049:ACQ65050 AMM65049:AMM65050 AWI65049:AWI65050 BGE65049:BGE65050 BQA65049:BQA65050 BZW65049:BZW65050 CJS65049:CJS65050 CTO65049:CTO65050 DDK65049:DDK65050 DNG65049:DNG65050 DXC65049:DXC65050 EGY65049:EGY65050 EQU65049:EQU65050 FAQ65049:FAQ65050 FKM65049:FKM65050 FUI65049:FUI65050 GEE65049:GEE65050 GOA65049:GOA65050 GXW65049:GXW65050 HHS65049:HHS65050 HRO65049:HRO65050 IBK65049:IBK65050 ILG65049:ILG65050 IVC65049:IVC65050 JEY65049:JEY65050 JOU65049:JOU65050 JYQ65049:JYQ65050 KIM65049:KIM65050 KSI65049:KSI65050 LCE65049:LCE65050 LMA65049:LMA65050 LVW65049:LVW65050 MFS65049:MFS65050 MPO65049:MPO65050 MZK65049:MZK65050 NJG65049:NJG65050 NTC65049:NTC65050 OCY65049:OCY65050 OMU65049:OMU65050 OWQ65049:OWQ65050 PGM65049:PGM65050 PQI65049:PQI65050 QAE65049:QAE65050 QKA65049:QKA65050 QTW65049:QTW65050 RDS65049:RDS65050 RNO65049:RNO65050 RXK65049:RXK65050 SHG65049:SHG65050 SRC65049:SRC65050 TAY65049:TAY65050 TKU65049:TKU65050 TUQ65049:TUQ65050 UEM65049:UEM65050 UOI65049:UOI65050 UYE65049:UYE65050 VIA65049:VIA65050 VRW65049:VRW65050 WBS65049:WBS65050 WLO65049:WLO65050 WVK65049:WVK65050 C130585:C130586 IY130585:IY130586 SU130585:SU130586 ACQ130585:ACQ130586 AMM130585:AMM130586 AWI130585:AWI130586 BGE130585:BGE130586 BQA130585:BQA130586 BZW130585:BZW130586 CJS130585:CJS130586 CTO130585:CTO130586 DDK130585:DDK130586 DNG130585:DNG130586 DXC130585:DXC130586 EGY130585:EGY130586 EQU130585:EQU130586 FAQ130585:FAQ130586 FKM130585:FKM130586 FUI130585:FUI130586 GEE130585:GEE130586 GOA130585:GOA130586 GXW130585:GXW130586 HHS130585:HHS130586 HRO130585:HRO130586 IBK130585:IBK130586 ILG130585:ILG130586 IVC130585:IVC130586 JEY130585:JEY130586 JOU130585:JOU130586 JYQ130585:JYQ130586 KIM130585:KIM130586 KSI130585:KSI130586 LCE130585:LCE130586 LMA130585:LMA130586 LVW130585:LVW130586 MFS130585:MFS130586 MPO130585:MPO130586 MZK130585:MZK130586 NJG130585:NJG130586 NTC130585:NTC130586 OCY130585:OCY130586 OMU130585:OMU130586 OWQ130585:OWQ130586 PGM130585:PGM130586 PQI130585:PQI130586 QAE130585:QAE130586 QKA130585:QKA130586 QTW130585:QTW130586 RDS130585:RDS130586 RNO130585:RNO130586 RXK130585:RXK130586 SHG130585:SHG130586 SRC130585:SRC130586 TAY130585:TAY130586 TKU130585:TKU130586 TUQ130585:TUQ130586 UEM130585:UEM130586 UOI130585:UOI130586 UYE130585:UYE130586 VIA130585:VIA130586 VRW130585:VRW130586 WBS130585:WBS130586 WLO130585:WLO130586 WVK130585:WVK130586 C196121:C196122 IY196121:IY196122 SU196121:SU196122 ACQ196121:ACQ196122 AMM196121:AMM196122 AWI196121:AWI196122 BGE196121:BGE196122 BQA196121:BQA196122 BZW196121:BZW196122 CJS196121:CJS196122 CTO196121:CTO196122 DDK196121:DDK196122 DNG196121:DNG196122 DXC196121:DXC196122 EGY196121:EGY196122 EQU196121:EQU196122 FAQ196121:FAQ196122 FKM196121:FKM196122 FUI196121:FUI196122 GEE196121:GEE196122 GOA196121:GOA196122 GXW196121:GXW196122 HHS196121:HHS196122 HRO196121:HRO196122 IBK196121:IBK196122 ILG196121:ILG196122 IVC196121:IVC196122 JEY196121:JEY196122 JOU196121:JOU196122 JYQ196121:JYQ196122 KIM196121:KIM196122 KSI196121:KSI196122 LCE196121:LCE196122 LMA196121:LMA196122 LVW196121:LVW196122 MFS196121:MFS196122 MPO196121:MPO196122 MZK196121:MZK196122 NJG196121:NJG196122 NTC196121:NTC196122 OCY196121:OCY196122 OMU196121:OMU196122 OWQ196121:OWQ196122 PGM196121:PGM196122 PQI196121:PQI196122 QAE196121:QAE196122 QKA196121:QKA196122 QTW196121:QTW196122 RDS196121:RDS196122 RNO196121:RNO196122 RXK196121:RXK196122 SHG196121:SHG196122 SRC196121:SRC196122 TAY196121:TAY196122 TKU196121:TKU196122 TUQ196121:TUQ196122 UEM196121:UEM196122 UOI196121:UOI196122 UYE196121:UYE196122 VIA196121:VIA196122 VRW196121:VRW196122 WBS196121:WBS196122 WLO196121:WLO196122 WVK196121:WVK196122 C261657:C261658 IY261657:IY261658 SU261657:SU261658 ACQ261657:ACQ261658 AMM261657:AMM261658 AWI261657:AWI261658 BGE261657:BGE261658 BQA261657:BQA261658 BZW261657:BZW261658 CJS261657:CJS261658 CTO261657:CTO261658 DDK261657:DDK261658 DNG261657:DNG261658 DXC261657:DXC261658 EGY261657:EGY261658 EQU261657:EQU261658 FAQ261657:FAQ261658 FKM261657:FKM261658 FUI261657:FUI261658 GEE261657:GEE261658 GOA261657:GOA261658 GXW261657:GXW261658 HHS261657:HHS261658 HRO261657:HRO261658 IBK261657:IBK261658 ILG261657:ILG261658 IVC261657:IVC261658 JEY261657:JEY261658 JOU261657:JOU261658 JYQ261657:JYQ261658 KIM261657:KIM261658 KSI261657:KSI261658 LCE261657:LCE261658 LMA261657:LMA261658 LVW261657:LVW261658 MFS261657:MFS261658 MPO261657:MPO261658 MZK261657:MZK261658 NJG261657:NJG261658 NTC261657:NTC261658 OCY261657:OCY261658 OMU261657:OMU261658 OWQ261657:OWQ261658 PGM261657:PGM261658 PQI261657:PQI261658 QAE261657:QAE261658 QKA261657:QKA261658 QTW261657:QTW261658 RDS261657:RDS261658 RNO261657:RNO261658 RXK261657:RXK261658 SHG261657:SHG261658 SRC261657:SRC261658 TAY261657:TAY261658 TKU261657:TKU261658 TUQ261657:TUQ261658 UEM261657:UEM261658 UOI261657:UOI261658 UYE261657:UYE261658 VIA261657:VIA261658 VRW261657:VRW261658 WBS261657:WBS261658 WLO261657:WLO261658 WVK261657:WVK261658 C327193:C327194 IY327193:IY327194 SU327193:SU327194 ACQ327193:ACQ327194 AMM327193:AMM327194 AWI327193:AWI327194 BGE327193:BGE327194 BQA327193:BQA327194 BZW327193:BZW327194 CJS327193:CJS327194 CTO327193:CTO327194 DDK327193:DDK327194 DNG327193:DNG327194 DXC327193:DXC327194 EGY327193:EGY327194 EQU327193:EQU327194 FAQ327193:FAQ327194 FKM327193:FKM327194 FUI327193:FUI327194 GEE327193:GEE327194 GOA327193:GOA327194 GXW327193:GXW327194 HHS327193:HHS327194 HRO327193:HRO327194 IBK327193:IBK327194 ILG327193:ILG327194 IVC327193:IVC327194 JEY327193:JEY327194 JOU327193:JOU327194 JYQ327193:JYQ327194 KIM327193:KIM327194 KSI327193:KSI327194 LCE327193:LCE327194 LMA327193:LMA327194 LVW327193:LVW327194 MFS327193:MFS327194 MPO327193:MPO327194 MZK327193:MZK327194 NJG327193:NJG327194 NTC327193:NTC327194 OCY327193:OCY327194 OMU327193:OMU327194 OWQ327193:OWQ327194 PGM327193:PGM327194 PQI327193:PQI327194 QAE327193:QAE327194 QKA327193:QKA327194 QTW327193:QTW327194 RDS327193:RDS327194 RNO327193:RNO327194 RXK327193:RXK327194 SHG327193:SHG327194 SRC327193:SRC327194 TAY327193:TAY327194 TKU327193:TKU327194 TUQ327193:TUQ327194 UEM327193:UEM327194 UOI327193:UOI327194 UYE327193:UYE327194 VIA327193:VIA327194 VRW327193:VRW327194 WBS327193:WBS327194 WLO327193:WLO327194 WVK327193:WVK327194 C392729:C392730 IY392729:IY392730 SU392729:SU392730 ACQ392729:ACQ392730 AMM392729:AMM392730 AWI392729:AWI392730 BGE392729:BGE392730 BQA392729:BQA392730 BZW392729:BZW392730 CJS392729:CJS392730 CTO392729:CTO392730 DDK392729:DDK392730 DNG392729:DNG392730 DXC392729:DXC392730 EGY392729:EGY392730 EQU392729:EQU392730 FAQ392729:FAQ392730 FKM392729:FKM392730 FUI392729:FUI392730 GEE392729:GEE392730 GOA392729:GOA392730 GXW392729:GXW392730 HHS392729:HHS392730 HRO392729:HRO392730 IBK392729:IBK392730 ILG392729:ILG392730 IVC392729:IVC392730 JEY392729:JEY392730 JOU392729:JOU392730 JYQ392729:JYQ392730 KIM392729:KIM392730 KSI392729:KSI392730 LCE392729:LCE392730 LMA392729:LMA392730 LVW392729:LVW392730 MFS392729:MFS392730 MPO392729:MPO392730 MZK392729:MZK392730 NJG392729:NJG392730 NTC392729:NTC392730 OCY392729:OCY392730 OMU392729:OMU392730 OWQ392729:OWQ392730 PGM392729:PGM392730 PQI392729:PQI392730 QAE392729:QAE392730 QKA392729:QKA392730 QTW392729:QTW392730 RDS392729:RDS392730 RNO392729:RNO392730 RXK392729:RXK392730 SHG392729:SHG392730 SRC392729:SRC392730 TAY392729:TAY392730 TKU392729:TKU392730 TUQ392729:TUQ392730 UEM392729:UEM392730 UOI392729:UOI392730 UYE392729:UYE392730 VIA392729:VIA392730 VRW392729:VRW392730 WBS392729:WBS392730 WLO392729:WLO392730 WVK392729:WVK392730 C458265:C458266 IY458265:IY458266 SU458265:SU458266 ACQ458265:ACQ458266 AMM458265:AMM458266 AWI458265:AWI458266 BGE458265:BGE458266 BQA458265:BQA458266 BZW458265:BZW458266 CJS458265:CJS458266 CTO458265:CTO458266 DDK458265:DDK458266 DNG458265:DNG458266 DXC458265:DXC458266 EGY458265:EGY458266 EQU458265:EQU458266 FAQ458265:FAQ458266 FKM458265:FKM458266 FUI458265:FUI458266 GEE458265:GEE458266 GOA458265:GOA458266 GXW458265:GXW458266 HHS458265:HHS458266 HRO458265:HRO458266 IBK458265:IBK458266 ILG458265:ILG458266 IVC458265:IVC458266 JEY458265:JEY458266 JOU458265:JOU458266 JYQ458265:JYQ458266 KIM458265:KIM458266 KSI458265:KSI458266 LCE458265:LCE458266 LMA458265:LMA458266 LVW458265:LVW458266 MFS458265:MFS458266 MPO458265:MPO458266 MZK458265:MZK458266 NJG458265:NJG458266 NTC458265:NTC458266 OCY458265:OCY458266 OMU458265:OMU458266 OWQ458265:OWQ458266 PGM458265:PGM458266 PQI458265:PQI458266 QAE458265:QAE458266 QKA458265:QKA458266 QTW458265:QTW458266 RDS458265:RDS458266 RNO458265:RNO458266 RXK458265:RXK458266 SHG458265:SHG458266 SRC458265:SRC458266 TAY458265:TAY458266 TKU458265:TKU458266 TUQ458265:TUQ458266 UEM458265:UEM458266 UOI458265:UOI458266 UYE458265:UYE458266 VIA458265:VIA458266 VRW458265:VRW458266 WBS458265:WBS458266 WLO458265:WLO458266 WVK458265:WVK458266 C523801:C523802 IY523801:IY523802 SU523801:SU523802 ACQ523801:ACQ523802 AMM523801:AMM523802 AWI523801:AWI523802 BGE523801:BGE523802 BQA523801:BQA523802 BZW523801:BZW523802 CJS523801:CJS523802 CTO523801:CTO523802 DDK523801:DDK523802 DNG523801:DNG523802 DXC523801:DXC523802 EGY523801:EGY523802 EQU523801:EQU523802 FAQ523801:FAQ523802 FKM523801:FKM523802 FUI523801:FUI523802 GEE523801:GEE523802 GOA523801:GOA523802 GXW523801:GXW523802 HHS523801:HHS523802 HRO523801:HRO523802 IBK523801:IBK523802 ILG523801:ILG523802 IVC523801:IVC523802 JEY523801:JEY523802 JOU523801:JOU523802 JYQ523801:JYQ523802 KIM523801:KIM523802 KSI523801:KSI523802 LCE523801:LCE523802 LMA523801:LMA523802 LVW523801:LVW523802 MFS523801:MFS523802 MPO523801:MPO523802 MZK523801:MZK523802 NJG523801:NJG523802 NTC523801:NTC523802 OCY523801:OCY523802 OMU523801:OMU523802 OWQ523801:OWQ523802 PGM523801:PGM523802 PQI523801:PQI523802 QAE523801:QAE523802 QKA523801:QKA523802 QTW523801:QTW523802 RDS523801:RDS523802 RNO523801:RNO523802 RXK523801:RXK523802 SHG523801:SHG523802 SRC523801:SRC523802 TAY523801:TAY523802 TKU523801:TKU523802 TUQ523801:TUQ523802 UEM523801:UEM523802 UOI523801:UOI523802 UYE523801:UYE523802 VIA523801:VIA523802 VRW523801:VRW523802 WBS523801:WBS523802 WLO523801:WLO523802 WVK523801:WVK523802 C589337:C589338 IY589337:IY589338 SU589337:SU589338 ACQ589337:ACQ589338 AMM589337:AMM589338 AWI589337:AWI589338 BGE589337:BGE589338 BQA589337:BQA589338 BZW589337:BZW589338 CJS589337:CJS589338 CTO589337:CTO589338 DDK589337:DDK589338 DNG589337:DNG589338 DXC589337:DXC589338 EGY589337:EGY589338 EQU589337:EQU589338 FAQ589337:FAQ589338 FKM589337:FKM589338 FUI589337:FUI589338 GEE589337:GEE589338 GOA589337:GOA589338 GXW589337:GXW589338 HHS589337:HHS589338 HRO589337:HRO589338 IBK589337:IBK589338 ILG589337:ILG589338 IVC589337:IVC589338 JEY589337:JEY589338 JOU589337:JOU589338 JYQ589337:JYQ589338 KIM589337:KIM589338 KSI589337:KSI589338 LCE589337:LCE589338 LMA589337:LMA589338 LVW589337:LVW589338 MFS589337:MFS589338 MPO589337:MPO589338 MZK589337:MZK589338 NJG589337:NJG589338 NTC589337:NTC589338 OCY589337:OCY589338 OMU589337:OMU589338 OWQ589337:OWQ589338 PGM589337:PGM589338 PQI589337:PQI589338 QAE589337:QAE589338 QKA589337:QKA589338 QTW589337:QTW589338 RDS589337:RDS589338 RNO589337:RNO589338 RXK589337:RXK589338 SHG589337:SHG589338 SRC589337:SRC589338 TAY589337:TAY589338 TKU589337:TKU589338 TUQ589337:TUQ589338 UEM589337:UEM589338 UOI589337:UOI589338 UYE589337:UYE589338 VIA589337:VIA589338 VRW589337:VRW589338 WBS589337:WBS589338 WLO589337:WLO589338 WVK589337:WVK589338 C654873:C654874 IY654873:IY654874 SU654873:SU654874 ACQ654873:ACQ654874 AMM654873:AMM654874 AWI654873:AWI654874 BGE654873:BGE654874 BQA654873:BQA654874 BZW654873:BZW654874 CJS654873:CJS654874 CTO654873:CTO654874 DDK654873:DDK654874 DNG654873:DNG654874 DXC654873:DXC654874 EGY654873:EGY654874 EQU654873:EQU654874 FAQ654873:FAQ654874 FKM654873:FKM654874 FUI654873:FUI654874 GEE654873:GEE654874 GOA654873:GOA654874 GXW654873:GXW654874 HHS654873:HHS654874 HRO654873:HRO654874 IBK654873:IBK654874 ILG654873:ILG654874 IVC654873:IVC654874 JEY654873:JEY654874 JOU654873:JOU654874 JYQ654873:JYQ654874 KIM654873:KIM654874 KSI654873:KSI654874 LCE654873:LCE654874 LMA654873:LMA654874 LVW654873:LVW654874 MFS654873:MFS654874 MPO654873:MPO654874 MZK654873:MZK654874 NJG654873:NJG654874 NTC654873:NTC654874 OCY654873:OCY654874 OMU654873:OMU654874 OWQ654873:OWQ654874 PGM654873:PGM654874 PQI654873:PQI654874 QAE654873:QAE654874 QKA654873:QKA654874 QTW654873:QTW654874 RDS654873:RDS654874 RNO654873:RNO654874 RXK654873:RXK654874 SHG654873:SHG654874 SRC654873:SRC654874 TAY654873:TAY654874 TKU654873:TKU654874 TUQ654873:TUQ654874 UEM654873:UEM654874 UOI654873:UOI654874 UYE654873:UYE654874 VIA654873:VIA654874 VRW654873:VRW654874 WBS654873:WBS654874 WLO654873:WLO654874 WVK654873:WVK654874 C720409:C720410 IY720409:IY720410 SU720409:SU720410 ACQ720409:ACQ720410 AMM720409:AMM720410 AWI720409:AWI720410 BGE720409:BGE720410 BQA720409:BQA720410 BZW720409:BZW720410 CJS720409:CJS720410 CTO720409:CTO720410 DDK720409:DDK720410 DNG720409:DNG720410 DXC720409:DXC720410 EGY720409:EGY720410 EQU720409:EQU720410 FAQ720409:FAQ720410 FKM720409:FKM720410 FUI720409:FUI720410 GEE720409:GEE720410 GOA720409:GOA720410 GXW720409:GXW720410 HHS720409:HHS720410 HRO720409:HRO720410 IBK720409:IBK720410 ILG720409:ILG720410 IVC720409:IVC720410 JEY720409:JEY720410 JOU720409:JOU720410 JYQ720409:JYQ720410 KIM720409:KIM720410 KSI720409:KSI720410 LCE720409:LCE720410 LMA720409:LMA720410 LVW720409:LVW720410 MFS720409:MFS720410 MPO720409:MPO720410 MZK720409:MZK720410 NJG720409:NJG720410 NTC720409:NTC720410 OCY720409:OCY720410 OMU720409:OMU720410 OWQ720409:OWQ720410 PGM720409:PGM720410 PQI720409:PQI720410 QAE720409:QAE720410 QKA720409:QKA720410 QTW720409:QTW720410 RDS720409:RDS720410 RNO720409:RNO720410 RXK720409:RXK720410 SHG720409:SHG720410 SRC720409:SRC720410 TAY720409:TAY720410 TKU720409:TKU720410 TUQ720409:TUQ720410 UEM720409:UEM720410 UOI720409:UOI720410 UYE720409:UYE720410 VIA720409:VIA720410 VRW720409:VRW720410 WBS720409:WBS720410 WLO720409:WLO720410 WVK720409:WVK720410 C785945:C785946 IY785945:IY785946 SU785945:SU785946 ACQ785945:ACQ785946 AMM785945:AMM785946 AWI785945:AWI785946 BGE785945:BGE785946 BQA785945:BQA785946 BZW785945:BZW785946 CJS785945:CJS785946 CTO785945:CTO785946 DDK785945:DDK785946 DNG785945:DNG785946 DXC785945:DXC785946 EGY785945:EGY785946 EQU785945:EQU785946 FAQ785945:FAQ785946 FKM785945:FKM785946 FUI785945:FUI785946 GEE785945:GEE785946 GOA785945:GOA785946 GXW785945:GXW785946 HHS785945:HHS785946 HRO785945:HRO785946 IBK785945:IBK785946 ILG785945:ILG785946 IVC785945:IVC785946 JEY785945:JEY785946 JOU785945:JOU785946 JYQ785945:JYQ785946 KIM785945:KIM785946 KSI785945:KSI785946 LCE785945:LCE785946 LMA785945:LMA785946 LVW785945:LVW785946 MFS785945:MFS785946 MPO785945:MPO785946 MZK785945:MZK785946 NJG785945:NJG785946 NTC785945:NTC785946 OCY785945:OCY785946 OMU785945:OMU785946 OWQ785945:OWQ785946 PGM785945:PGM785946 PQI785945:PQI785946 QAE785945:QAE785946 QKA785945:QKA785946 QTW785945:QTW785946 RDS785945:RDS785946 RNO785945:RNO785946 RXK785945:RXK785946 SHG785945:SHG785946 SRC785945:SRC785946 TAY785945:TAY785946 TKU785945:TKU785946 TUQ785945:TUQ785946 UEM785945:UEM785946 UOI785945:UOI785946 UYE785945:UYE785946 VIA785945:VIA785946 VRW785945:VRW785946 WBS785945:WBS785946 WLO785945:WLO785946 WVK785945:WVK785946 C851481:C851482 IY851481:IY851482 SU851481:SU851482 ACQ851481:ACQ851482 AMM851481:AMM851482 AWI851481:AWI851482 BGE851481:BGE851482 BQA851481:BQA851482 BZW851481:BZW851482 CJS851481:CJS851482 CTO851481:CTO851482 DDK851481:DDK851482 DNG851481:DNG851482 DXC851481:DXC851482 EGY851481:EGY851482 EQU851481:EQU851482 FAQ851481:FAQ851482 FKM851481:FKM851482 FUI851481:FUI851482 GEE851481:GEE851482 GOA851481:GOA851482 GXW851481:GXW851482 HHS851481:HHS851482 HRO851481:HRO851482 IBK851481:IBK851482 ILG851481:ILG851482 IVC851481:IVC851482 JEY851481:JEY851482 JOU851481:JOU851482 JYQ851481:JYQ851482 KIM851481:KIM851482 KSI851481:KSI851482 LCE851481:LCE851482 LMA851481:LMA851482 LVW851481:LVW851482 MFS851481:MFS851482 MPO851481:MPO851482 MZK851481:MZK851482 NJG851481:NJG851482 NTC851481:NTC851482 OCY851481:OCY851482 OMU851481:OMU851482 OWQ851481:OWQ851482 PGM851481:PGM851482 PQI851481:PQI851482 QAE851481:QAE851482 QKA851481:QKA851482 QTW851481:QTW851482 RDS851481:RDS851482 RNO851481:RNO851482 RXK851481:RXK851482 SHG851481:SHG851482 SRC851481:SRC851482 TAY851481:TAY851482 TKU851481:TKU851482 TUQ851481:TUQ851482 UEM851481:UEM851482 UOI851481:UOI851482 UYE851481:UYE851482 VIA851481:VIA851482 VRW851481:VRW851482 WBS851481:WBS851482 WLO851481:WLO851482 WVK851481:WVK851482 C917017:C917018 IY917017:IY917018 SU917017:SU917018 ACQ917017:ACQ917018 AMM917017:AMM917018 AWI917017:AWI917018 BGE917017:BGE917018 BQA917017:BQA917018 BZW917017:BZW917018 CJS917017:CJS917018 CTO917017:CTO917018 DDK917017:DDK917018 DNG917017:DNG917018 DXC917017:DXC917018 EGY917017:EGY917018 EQU917017:EQU917018 FAQ917017:FAQ917018 FKM917017:FKM917018 FUI917017:FUI917018 GEE917017:GEE917018 GOA917017:GOA917018 GXW917017:GXW917018 HHS917017:HHS917018 HRO917017:HRO917018 IBK917017:IBK917018 ILG917017:ILG917018 IVC917017:IVC917018 JEY917017:JEY917018 JOU917017:JOU917018 JYQ917017:JYQ917018 KIM917017:KIM917018 KSI917017:KSI917018 LCE917017:LCE917018 LMA917017:LMA917018 LVW917017:LVW917018 MFS917017:MFS917018 MPO917017:MPO917018 MZK917017:MZK917018 NJG917017:NJG917018 NTC917017:NTC917018 OCY917017:OCY917018 OMU917017:OMU917018 OWQ917017:OWQ917018 PGM917017:PGM917018 PQI917017:PQI917018 QAE917017:QAE917018 QKA917017:QKA917018 QTW917017:QTW917018 RDS917017:RDS917018 RNO917017:RNO917018 RXK917017:RXK917018 SHG917017:SHG917018 SRC917017:SRC917018 TAY917017:TAY917018 TKU917017:TKU917018 TUQ917017:TUQ917018 UEM917017:UEM917018 UOI917017:UOI917018 UYE917017:UYE917018 VIA917017:VIA917018 VRW917017:VRW917018 WBS917017:WBS917018 WLO917017:WLO917018 WVK917017:WVK917018 C982553:C982554 IY982553:IY982554 SU982553:SU982554 ACQ982553:ACQ982554 AMM982553:AMM982554 AWI982553:AWI982554 BGE982553:BGE982554 BQA982553:BQA982554 BZW982553:BZW982554 CJS982553:CJS982554 CTO982553:CTO982554 DDK982553:DDK982554 DNG982553:DNG982554 DXC982553:DXC982554 EGY982553:EGY982554 EQU982553:EQU982554 FAQ982553:FAQ982554 FKM982553:FKM982554 FUI982553:FUI982554 GEE982553:GEE982554 GOA982553:GOA982554 GXW982553:GXW982554 HHS982553:HHS982554 HRO982553:HRO982554 IBK982553:IBK982554 ILG982553:ILG982554 IVC982553:IVC982554 JEY982553:JEY982554 JOU982553:JOU982554 JYQ982553:JYQ982554 KIM982553:KIM982554 KSI982553:KSI982554 LCE982553:LCE982554 LMA982553:LMA982554 LVW982553:LVW982554 MFS982553:MFS982554 MPO982553:MPO982554 MZK982553:MZK982554 NJG982553:NJG982554 NTC982553:NTC982554 OCY982553:OCY982554 OMU982553:OMU982554 OWQ982553:OWQ982554 PGM982553:PGM982554 PQI982553:PQI982554 QAE982553:QAE982554 QKA982553:QKA982554 QTW982553:QTW982554 RDS982553:RDS982554 RNO982553:RNO982554 RXK982553:RXK982554 SHG982553:SHG982554 SRC982553:SRC982554 TAY982553:TAY982554 TKU982553:TKU982554 TUQ982553:TUQ982554 UEM982553:UEM982554 UOI982553:UOI982554 UYE982553:UYE982554 VIA982553:VIA982554 VRW982553:VRW982554 WBS982553:WBS982554 WLO982553:WLO982554 WVK982553:WVK982554 AWI721045:AWI725162 BGE721045:BGE725162 BQA721045:BQA725162 BZW721045:BZW725162 CJS721045:CJS725162 CTO721045:CTO725162 DDK721045:DDK725162 DNG721045:DNG725162 DXC721045:DXC725162 EGY721045:EGY725162 EQU721045:EQU725162 FAQ721045:FAQ725162 FKM721045:FKM725162 FUI721045:FUI725162 GEE721045:GEE725162 GOA721045:GOA725162 GXW721045:GXW725162 HHS721045:HHS725162 HRO721045:HRO725162 IBK721045:IBK725162 ILG721045:ILG725162 IVC721045:IVC725162 JEY721045:JEY725162 JOU721045:JOU725162 JYQ721045:JYQ725162 KIM721045:KIM725162 KSI721045:KSI725162 LCE721045:LCE725162 LMA721045:LMA725162 LVW721045:LVW725162 MFS721045:MFS725162 MPO721045:MPO725162 MZK721045:MZK725162 NJG721045:NJG725162 NTC721045:NTC725162 OCY721045:OCY725162 OMU721045:OMU725162 OWQ721045:OWQ725162 PGM721045:PGM725162 PQI721045:PQI725162 QAE721045:QAE725162 QKA721045:QKA725162 QTW721045:QTW725162 RDS721045:RDS725162 RNO721045:RNO725162 RXK721045:RXK725162 SHG721045:SHG725162 SRC721045:SRC725162 TAY721045:TAY725162 TKU721045:TKU725162 TUQ721045:TUQ725162 UEM721045:UEM725162 UOI721045:UOI725162 UYE721045:UYE725162 VIA721045:VIA725162 VRW721045:VRW725162 WBS721045:WBS725162 WLO721045:WLO725162 WVK721045:WVK725162 C786581:C790698 IY786581:IY790698 SU786581:SU790698 ACQ786581:ACQ790698 AMM786581:AMM790698 C65068 IY65068 SU65068 ACQ65068 AMM65068 AWI65068 BGE65068 BQA65068 BZW65068 CJS65068 CTO65068 DDK65068 DNG65068 DXC65068 EGY65068 EQU65068 FAQ65068 FKM65068 FUI65068 GEE65068 GOA65068 GXW65068 HHS65068 HRO65068 IBK65068 ILG65068 IVC65068 JEY65068 JOU65068 JYQ65068 KIM65068 KSI65068 LCE65068 LMA65068 LVW65068 MFS65068 MPO65068 MZK65068 NJG65068 NTC65068 OCY65068 OMU65068 OWQ65068 PGM65068 PQI65068 QAE65068 QKA65068 QTW65068 RDS65068 RNO65068 RXK65068 SHG65068 SRC65068 TAY65068 TKU65068 TUQ65068 UEM65068 UOI65068 UYE65068 VIA65068 VRW65068 WBS65068 WLO65068 WVK65068 C130604 IY130604 SU130604 ACQ130604 AMM130604 AWI130604 BGE130604 BQA130604 BZW130604 CJS130604 CTO130604 DDK130604 DNG130604 DXC130604 EGY130604 EQU130604 FAQ130604 FKM130604 FUI130604 GEE130604 GOA130604 GXW130604 HHS130604 HRO130604 IBK130604 ILG130604 IVC130604 JEY130604 JOU130604 JYQ130604 KIM130604 KSI130604 LCE130604 LMA130604 LVW130604 MFS130604 MPO130604 MZK130604 NJG130604 NTC130604 OCY130604 OMU130604 OWQ130604 PGM130604 PQI130604 QAE130604 QKA130604 QTW130604 RDS130604 RNO130604 RXK130604 SHG130604 SRC130604 TAY130604 TKU130604 TUQ130604 UEM130604 UOI130604 UYE130604 VIA130604 VRW130604 WBS130604 WLO130604 WVK130604 C196140 IY196140 SU196140 ACQ196140 AMM196140 AWI196140 BGE196140 BQA196140 BZW196140 CJS196140 CTO196140 DDK196140 DNG196140 DXC196140 EGY196140 EQU196140 FAQ196140 FKM196140 FUI196140 GEE196140 GOA196140 GXW196140 HHS196140 HRO196140 IBK196140 ILG196140 IVC196140 JEY196140 JOU196140 JYQ196140 KIM196140 KSI196140 LCE196140 LMA196140 LVW196140 MFS196140 MPO196140 MZK196140 NJG196140 NTC196140 OCY196140 OMU196140 OWQ196140 PGM196140 PQI196140 QAE196140 QKA196140 QTW196140 RDS196140 RNO196140 RXK196140 SHG196140 SRC196140 TAY196140 TKU196140 TUQ196140 UEM196140 UOI196140 UYE196140 VIA196140 VRW196140 WBS196140 WLO196140 WVK196140 C261676 IY261676 SU261676 ACQ261676 AMM261676 AWI261676 BGE261676 BQA261676 BZW261676 CJS261676 CTO261676 DDK261676 DNG261676 DXC261676 EGY261676 EQU261676 FAQ261676 FKM261676 FUI261676 GEE261676 GOA261676 GXW261676 HHS261676 HRO261676 IBK261676 ILG261676 IVC261676 JEY261676 JOU261676 JYQ261676 KIM261676 KSI261676 LCE261676 LMA261676 LVW261676 MFS261676 MPO261676 MZK261676 NJG261676 NTC261676 OCY261676 OMU261676 OWQ261676 PGM261676 PQI261676 QAE261676 QKA261676 QTW261676 RDS261676 RNO261676 RXK261676 SHG261676 SRC261676 TAY261676 TKU261676 TUQ261676 UEM261676 UOI261676 UYE261676 VIA261676 VRW261676 WBS261676 WLO261676 WVK261676 C327212 IY327212 SU327212 ACQ327212 AMM327212 AWI327212 BGE327212 BQA327212 BZW327212 CJS327212 CTO327212 DDK327212 DNG327212 DXC327212 EGY327212 EQU327212 FAQ327212 FKM327212 FUI327212 GEE327212 GOA327212 GXW327212 HHS327212 HRO327212 IBK327212 ILG327212 IVC327212 JEY327212 JOU327212 JYQ327212 KIM327212 KSI327212 LCE327212 LMA327212 LVW327212 MFS327212 MPO327212 MZK327212 NJG327212 NTC327212 OCY327212 OMU327212 OWQ327212 PGM327212 PQI327212 QAE327212 QKA327212 QTW327212 RDS327212 RNO327212 RXK327212 SHG327212 SRC327212 TAY327212 TKU327212 TUQ327212 UEM327212 UOI327212 UYE327212 VIA327212 VRW327212 WBS327212 WLO327212 WVK327212 C392748 IY392748 SU392748 ACQ392748 AMM392748 AWI392748 BGE392748 BQA392748 BZW392748 CJS392748 CTO392748 DDK392748 DNG392748 DXC392748 EGY392748 EQU392748 FAQ392748 FKM392748 FUI392748 GEE392748 GOA392748 GXW392748 HHS392748 HRO392748 IBK392748 ILG392748 IVC392748 JEY392748 JOU392748 JYQ392748 KIM392748 KSI392748 LCE392748 LMA392748 LVW392748 MFS392748 MPO392748 MZK392748 NJG392748 NTC392748 OCY392748 OMU392748 OWQ392748 PGM392748 PQI392748 QAE392748 QKA392748 QTW392748 RDS392748 RNO392748 RXK392748 SHG392748 SRC392748 TAY392748 TKU392748 TUQ392748 UEM392748 UOI392748 UYE392748 VIA392748 VRW392748 WBS392748 WLO392748 WVK392748 C458284 IY458284 SU458284 ACQ458284 AMM458284 AWI458284 BGE458284 BQA458284 BZW458284 CJS458284 CTO458284 DDK458284 DNG458284 DXC458284 EGY458284 EQU458284 FAQ458284 FKM458284 FUI458284 GEE458284 GOA458284 GXW458284 HHS458284 HRO458284 IBK458284 ILG458284 IVC458284 JEY458284 JOU458284 JYQ458284 KIM458284 KSI458284 LCE458284 LMA458284 LVW458284 MFS458284 MPO458284 MZK458284 NJG458284 NTC458284 OCY458284 OMU458284 OWQ458284 PGM458284 PQI458284 QAE458284 QKA458284 QTW458284 RDS458284 RNO458284 RXK458284 SHG458284 SRC458284 TAY458284 TKU458284 TUQ458284 UEM458284 UOI458284 UYE458284 VIA458284 VRW458284 WBS458284 WLO458284 WVK458284 C523820 IY523820 SU523820 ACQ523820 AMM523820 AWI523820 BGE523820 BQA523820 BZW523820 CJS523820 CTO523820 DDK523820 DNG523820 DXC523820 EGY523820 EQU523820 FAQ523820 FKM523820 FUI523820 GEE523820 GOA523820 GXW523820 HHS523820 HRO523820 IBK523820 ILG523820 IVC523820 JEY523820 JOU523820 JYQ523820 KIM523820 KSI523820 LCE523820 LMA523820 LVW523820 MFS523820 MPO523820 MZK523820 NJG523820 NTC523820 OCY523820 OMU523820 OWQ523820 PGM523820 PQI523820 QAE523820 QKA523820 QTW523820 RDS523820 RNO523820 RXK523820 SHG523820 SRC523820 TAY523820 TKU523820 TUQ523820 UEM523820 UOI523820 UYE523820 VIA523820 VRW523820 WBS523820 WLO523820 WVK523820 C589356 IY589356 SU589356 ACQ589356 AMM589356 AWI589356 BGE589356 BQA589356 BZW589356 CJS589356 CTO589356 DDK589356 DNG589356 DXC589356 EGY589356 EQU589356 FAQ589356 FKM589356 FUI589356 GEE589356 GOA589356 GXW589356 HHS589356 HRO589356 IBK589356 ILG589356 IVC589356 JEY589356 JOU589356 JYQ589356 KIM589356 KSI589356 LCE589356 LMA589356 LVW589356 MFS589356 MPO589356 MZK589356 NJG589356 NTC589356 OCY589356 OMU589356 OWQ589356 PGM589356 PQI589356 QAE589356 QKA589356 QTW589356 RDS589356 RNO589356 RXK589356 SHG589356 SRC589356 TAY589356 TKU589356 TUQ589356 UEM589356 UOI589356 UYE589356 VIA589356 VRW589356 WBS589356 WLO589356 WVK589356 C654892 IY654892 SU654892 ACQ654892 AMM654892 AWI654892 BGE654892 BQA654892 BZW654892 CJS654892 CTO654892 DDK654892 DNG654892 DXC654892 EGY654892 EQU654892 FAQ654892 FKM654892 FUI654892 GEE654892 GOA654892 GXW654892 HHS654892 HRO654892 IBK654892 ILG654892 IVC654892 JEY654892 JOU654892 JYQ654892 KIM654892 KSI654892 LCE654892 LMA654892 LVW654892 MFS654892 MPO654892 MZK654892 NJG654892 NTC654892 OCY654892 OMU654892 OWQ654892 PGM654892 PQI654892 QAE654892 QKA654892 QTW654892 RDS654892 RNO654892 RXK654892 SHG654892 SRC654892 TAY654892 TKU654892 TUQ654892 UEM654892 UOI654892 UYE654892 VIA654892 VRW654892 WBS654892 WLO654892 WVK654892 C720428 IY720428 SU720428 ACQ720428 AMM720428 AWI720428 BGE720428 BQA720428 BZW720428 CJS720428 CTO720428 DDK720428 DNG720428 DXC720428 EGY720428 EQU720428 FAQ720428 FKM720428 FUI720428 GEE720428 GOA720428 GXW720428 HHS720428 HRO720428 IBK720428 ILG720428 IVC720428 JEY720428 JOU720428 JYQ720428 KIM720428 KSI720428 LCE720428 LMA720428 LVW720428 MFS720428 MPO720428 MZK720428 NJG720428 NTC720428 OCY720428 OMU720428 OWQ720428 PGM720428 PQI720428 QAE720428 QKA720428 QTW720428 RDS720428 RNO720428 RXK720428 SHG720428 SRC720428 TAY720428 TKU720428 TUQ720428 UEM720428 UOI720428 UYE720428 VIA720428 VRW720428 WBS720428 WLO720428 WVK720428 C785964 IY785964 SU785964 ACQ785964 AMM785964 AWI785964 BGE785964 BQA785964 BZW785964 CJS785964 CTO785964 DDK785964 DNG785964 DXC785964 EGY785964 EQU785964 FAQ785964 FKM785964 FUI785964 GEE785964 GOA785964 GXW785964 HHS785964 HRO785964 IBK785964 ILG785964 IVC785964 JEY785964 JOU785964 JYQ785964 KIM785964 KSI785964 LCE785964 LMA785964 LVW785964 MFS785964 MPO785964 MZK785964 NJG785964 NTC785964 OCY785964 OMU785964 OWQ785964 PGM785964 PQI785964 QAE785964 QKA785964 QTW785964 RDS785964 RNO785964 RXK785964 SHG785964 SRC785964 TAY785964 TKU785964 TUQ785964 UEM785964 UOI785964 UYE785964 VIA785964 VRW785964 WBS785964 WLO785964 WVK785964 C851500 IY851500 SU851500 ACQ851500 AMM851500 AWI851500 BGE851500 BQA851500 BZW851500 CJS851500 CTO851500 DDK851500 DNG851500 DXC851500 EGY851500 EQU851500 FAQ851500 FKM851500 FUI851500 GEE851500 GOA851500 GXW851500 HHS851500 HRO851500 IBK851500 ILG851500 IVC851500 JEY851500 JOU851500 JYQ851500 KIM851500 KSI851500 LCE851500 LMA851500 LVW851500 MFS851500 MPO851500 MZK851500 NJG851500 NTC851500 OCY851500 OMU851500 OWQ851500 PGM851500 PQI851500 QAE851500 QKA851500 QTW851500 RDS851500 RNO851500 RXK851500 SHG851500 SRC851500 TAY851500 TKU851500 TUQ851500 UEM851500 UOI851500 UYE851500 VIA851500 VRW851500 WBS851500 WLO851500 WVK851500 C917036 IY917036 SU917036 ACQ917036 AMM917036 AWI917036 BGE917036 BQA917036 BZW917036 CJS917036 CTO917036 DDK917036 DNG917036 DXC917036 EGY917036 EQU917036 FAQ917036 FKM917036 FUI917036 GEE917036 GOA917036 GXW917036 HHS917036 HRO917036 IBK917036 ILG917036 IVC917036 JEY917036 JOU917036 JYQ917036 KIM917036 KSI917036 LCE917036 LMA917036 LVW917036 MFS917036 MPO917036 MZK917036 NJG917036 NTC917036 OCY917036 OMU917036 OWQ917036 PGM917036 PQI917036 QAE917036 QKA917036 QTW917036 RDS917036 RNO917036 RXK917036 SHG917036 SRC917036 TAY917036 TKU917036 TUQ917036 UEM917036 UOI917036 UYE917036 VIA917036 VRW917036 WBS917036 WLO917036 WVK917036 C982572 IY982572 SU982572 ACQ982572 AMM982572 AWI982572 BGE982572 BQA982572 BZW982572 CJS982572 CTO982572 DDK982572 DNG982572 DXC982572 EGY982572 EQU982572 FAQ982572 FKM982572 FUI982572 GEE982572 GOA982572 GXW982572 HHS982572 HRO982572 IBK982572 ILG982572 IVC982572 JEY982572 JOU982572 JYQ982572 KIM982572 KSI982572 LCE982572 LMA982572 LVW982572 MFS982572 MPO982572 MZK982572 NJG982572 NTC982572 OCY982572 OMU982572 OWQ982572 PGM982572 PQI982572 QAE982572 QKA982572 QTW982572 RDS982572 RNO982572 RXK982572 SHG982572 SRC982572 TAY982572 TKU982572 TUQ982572 UEM982572 UOI982572 UYE982572 VIA982572 VRW982572 WBS982572 WLO982572 WVK982572 AWI786581:AWI790698 BGE786581:BGE790698 BQA786581:BQA790698 BZW786581:BZW790698 CJS786581:CJS790698 CTO786581:CTO790698 DDK786581:DDK790698 DNG786581:DNG790698 DXC786581:DXC790698 EGY786581:EGY790698 EQU786581:EQU790698 FAQ786581:FAQ790698 FKM786581:FKM790698 FUI786581:FUI790698 GEE786581:GEE790698 GOA786581:GOA790698 GXW786581:GXW790698 HHS786581:HHS790698 HRO786581:HRO790698 IBK786581:IBK790698 ILG786581:ILG790698 IVC786581:IVC790698 JEY786581:JEY790698 JOU786581:JOU790698 JYQ786581:JYQ790698 KIM786581:KIM790698 KSI786581:KSI790698 LCE786581:LCE790698 LMA786581:LMA790698 LVW786581:LVW790698 MFS786581:MFS790698 MPO786581:MPO790698 MZK786581:MZK790698 NJG786581:NJG790698 NTC786581:NTC790698 OCY786581:OCY790698 OMU786581:OMU790698 OWQ786581:OWQ790698 PGM786581:PGM790698 PQI786581:PQI790698 QAE786581:QAE790698 QKA786581:QKA790698 QTW786581:QTW790698 RDS786581:RDS790698 RNO786581:RNO790698 RXK786581:RXK790698 SHG786581:SHG790698 SRC786581:SRC790698 TAY786581:TAY790698 TKU786581:TKU790698 TUQ786581:TUQ790698 UEM786581:UEM790698 UOI786581:UOI790698 UYE786581:UYE790698 VIA786581:VIA790698 VRW786581:VRW790698 WBS786581:WBS790698 WLO786581:WLO790698 WVK786581:WVK790698 C852117:C856234 IY852117:IY856234 SU852117:SU856234 ACQ852117:ACQ856234 C65062 IY65062 SU65062 ACQ65062 AMM65062 AWI65062 BGE65062 BQA65062 BZW65062 CJS65062 CTO65062 DDK65062 DNG65062 DXC65062 EGY65062 EQU65062 FAQ65062 FKM65062 FUI65062 GEE65062 GOA65062 GXW65062 HHS65062 HRO65062 IBK65062 ILG65062 IVC65062 JEY65062 JOU65062 JYQ65062 KIM65062 KSI65062 LCE65062 LMA65062 LVW65062 MFS65062 MPO65062 MZK65062 NJG65062 NTC65062 OCY65062 OMU65062 OWQ65062 PGM65062 PQI65062 QAE65062 QKA65062 QTW65062 RDS65062 RNO65062 RXK65062 SHG65062 SRC65062 TAY65062 TKU65062 TUQ65062 UEM65062 UOI65062 UYE65062 VIA65062 VRW65062 WBS65062 WLO65062 WVK65062 C130598 IY130598 SU130598 ACQ130598 AMM130598 AWI130598 BGE130598 BQA130598 BZW130598 CJS130598 CTO130598 DDK130598 DNG130598 DXC130598 EGY130598 EQU130598 FAQ130598 FKM130598 FUI130598 GEE130598 GOA130598 GXW130598 HHS130598 HRO130598 IBK130598 ILG130598 IVC130598 JEY130598 JOU130598 JYQ130598 KIM130598 KSI130598 LCE130598 LMA130598 LVW130598 MFS130598 MPO130598 MZK130598 NJG130598 NTC130598 OCY130598 OMU130598 OWQ130598 PGM130598 PQI130598 QAE130598 QKA130598 QTW130598 RDS130598 RNO130598 RXK130598 SHG130598 SRC130598 TAY130598 TKU130598 TUQ130598 UEM130598 UOI130598 UYE130598 VIA130598 VRW130598 WBS130598 WLO130598 WVK130598 C196134 IY196134 SU196134 ACQ196134 AMM196134 AWI196134 BGE196134 BQA196134 BZW196134 CJS196134 CTO196134 DDK196134 DNG196134 DXC196134 EGY196134 EQU196134 FAQ196134 FKM196134 FUI196134 GEE196134 GOA196134 GXW196134 HHS196134 HRO196134 IBK196134 ILG196134 IVC196134 JEY196134 JOU196134 JYQ196134 KIM196134 KSI196134 LCE196134 LMA196134 LVW196134 MFS196134 MPO196134 MZK196134 NJG196134 NTC196134 OCY196134 OMU196134 OWQ196134 PGM196134 PQI196134 QAE196134 QKA196134 QTW196134 RDS196134 RNO196134 RXK196134 SHG196134 SRC196134 TAY196134 TKU196134 TUQ196134 UEM196134 UOI196134 UYE196134 VIA196134 VRW196134 WBS196134 WLO196134 WVK196134 C261670 IY261670 SU261670 ACQ261670 AMM261670 AWI261670 BGE261670 BQA261670 BZW261670 CJS261670 CTO261670 DDK261670 DNG261670 DXC261670 EGY261670 EQU261670 FAQ261670 FKM261670 FUI261670 GEE261670 GOA261670 GXW261670 HHS261670 HRO261670 IBK261670 ILG261670 IVC261670 JEY261670 JOU261670 JYQ261670 KIM261670 KSI261670 LCE261670 LMA261670 LVW261670 MFS261670 MPO261670 MZK261670 NJG261670 NTC261670 OCY261670 OMU261670 OWQ261670 PGM261670 PQI261670 QAE261670 QKA261670 QTW261670 RDS261670 RNO261670 RXK261670 SHG261670 SRC261670 TAY261670 TKU261670 TUQ261670 UEM261670 UOI261670 UYE261670 VIA261670 VRW261670 WBS261670 WLO261670 WVK261670 C327206 IY327206 SU327206 ACQ327206 AMM327206 AWI327206 BGE327206 BQA327206 BZW327206 CJS327206 CTO327206 DDK327206 DNG327206 DXC327206 EGY327206 EQU327206 FAQ327206 FKM327206 FUI327206 GEE327206 GOA327206 GXW327206 HHS327206 HRO327206 IBK327206 ILG327206 IVC327206 JEY327206 JOU327206 JYQ327206 KIM327206 KSI327206 LCE327206 LMA327206 LVW327206 MFS327206 MPO327206 MZK327206 NJG327206 NTC327206 OCY327206 OMU327206 OWQ327206 PGM327206 PQI327206 QAE327206 QKA327206 QTW327206 RDS327206 RNO327206 RXK327206 SHG327206 SRC327206 TAY327206 TKU327206 TUQ327206 UEM327206 UOI327206 UYE327206 VIA327206 VRW327206 WBS327206 WLO327206 WVK327206 C392742 IY392742 SU392742 ACQ392742 AMM392742 AWI392742 BGE392742 BQA392742 BZW392742 CJS392742 CTO392742 DDK392742 DNG392742 DXC392742 EGY392742 EQU392742 FAQ392742 FKM392742 FUI392742 GEE392742 GOA392742 GXW392742 HHS392742 HRO392742 IBK392742 ILG392742 IVC392742 JEY392742 JOU392742 JYQ392742 KIM392742 KSI392742 LCE392742 LMA392742 LVW392742 MFS392742 MPO392742 MZK392742 NJG392742 NTC392742 OCY392742 OMU392742 OWQ392742 PGM392742 PQI392742 QAE392742 QKA392742 QTW392742 RDS392742 RNO392742 RXK392742 SHG392742 SRC392742 TAY392742 TKU392742 TUQ392742 UEM392742 UOI392742 UYE392742 VIA392742 VRW392742 WBS392742 WLO392742 WVK392742 C458278 IY458278 SU458278 ACQ458278 AMM458278 AWI458278 BGE458278 BQA458278 BZW458278 CJS458278 CTO458278 DDK458278 DNG458278 DXC458278 EGY458278 EQU458278 FAQ458278 FKM458278 FUI458278 GEE458278 GOA458278 GXW458278 HHS458278 HRO458278 IBK458278 ILG458278 IVC458278 JEY458278 JOU458278 JYQ458278 KIM458278 KSI458278 LCE458278 LMA458278 LVW458278 MFS458278 MPO458278 MZK458278 NJG458278 NTC458278 OCY458278 OMU458278 OWQ458278 PGM458278 PQI458278 QAE458278 QKA458278 QTW458278 RDS458278 RNO458278 RXK458278 SHG458278 SRC458278 TAY458278 TKU458278 TUQ458278 UEM458278 UOI458278 UYE458278 VIA458278 VRW458278 WBS458278 WLO458278 WVK458278 C523814 IY523814 SU523814 ACQ523814 AMM523814 AWI523814 BGE523814 BQA523814 BZW523814 CJS523814 CTO523814 DDK523814 DNG523814 DXC523814 EGY523814 EQU523814 FAQ523814 FKM523814 FUI523814 GEE523814 GOA523814 GXW523814 HHS523814 HRO523814 IBK523814 ILG523814 IVC523814 JEY523814 JOU523814 JYQ523814 KIM523814 KSI523814 LCE523814 LMA523814 LVW523814 MFS523814 MPO523814 MZK523814 NJG523814 NTC523814 OCY523814 OMU523814 OWQ523814 PGM523814 PQI523814 QAE523814 QKA523814 QTW523814 RDS523814 RNO523814 RXK523814 SHG523814 SRC523814 TAY523814 TKU523814 TUQ523814 UEM523814 UOI523814 UYE523814 VIA523814 VRW523814 WBS523814 WLO523814 WVK523814 C589350 IY589350 SU589350 ACQ589350 AMM589350 AWI589350 BGE589350 BQA589350 BZW589350 CJS589350 CTO589350 DDK589350 DNG589350 DXC589350 EGY589350 EQU589350 FAQ589350 FKM589350 FUI589350 GEE589350 GOA589350 GXW589350 HHS589350 HRO589350 IBK589350 ILG589350 IVC589350 JEY589350 JOU589350 JYQ589350 KIM589350 KSI589350 LCE589350 LMA589350 LVW589350 MFS589350 MPO589350 MZK589350 NJG589350 NTC589350 OCY589350 OMU589350 OWQ589350 PGM589350 PQI589350 QAE589350 QKA589350 QTW589350 RDS589350 RNO589350 RXK589350 SHG589350 SRC589350 TAY589350 TKU589350 TUQ589350 UEM589350 UOI589350 UYE589350 VIA589350 VRW589350 WBS589350 WLO589350 WVK589350 C654886 IY654886 SU654886 ACQ654886 AMM654886 AWI654886 BGE654886 BQA654886 BZW654886 CJS654886 CTO654886 DDK654886 DNG654886 DXC654886 EGY654886 EQU654886 FAQ654886 FKM654886 FUI654886 GEE654886 GOA654886 GXW654886 HHS654886 HRO654886 IBK654886 ILG654886 IVC654886 JEY654886 JOU654886 JYQ654886 KIM654886 KSI654886 LCE654886 LMA654886 LVW654886 MFS654886 MPO654886 MZK654886 NJG654886 NTC654886 OCY654886 OMU654886 OWQ654886 PGM654886 PQI654886 QAE654886 QKA654886 QTW654886 RDS654886 RNO654886 RXK654886 SHG654886 SRC654886 TAY654886 TKU654886 TUQ654886 UEM654886 UOI654886 UYE654886 VIA654886 VRW654886 WBS654886 WLO654886 WVK654886 C720422 IY720422 SU720422 ACQ720422 AMM720422 AWI720422 BGE720422 BQA720422 BZW720422 CJS720422 CTO720422 DDK720422 DNG720422 DXC720422 EGY720422 EQU720422 FAQ720422 FKM720422 FUI720422 GEE720422 GOA720422 GXW720422 HHS720422 HRO720422 IBK720422 ILG720422 IVC720422 JEY720422 JOU720422 JYQ720422 KIM720422 KSI720422 LCE720422 LMA720422 LVW720422 MFS720422 MPO720422 MZK720422 NJG720422 NTC720422 OCY720422 OMU720422 OWQ720422 PGM720422 PQI720422 QAE720422 QKA720422 QTW720422 RDS720422 RNO720422 RXK720422 SHG720422 SRC720422 TAY720422 TKU720422 TUQ720422 UEM720422 UOI720422 UYE720422 VIA720422 VRW720422 WBS720422 WLO720422 WVK720422 C785958 IY785958 SU785958 ACQ785958 AMM785958 AWI785958 BGE785958 BQA785958 BZW785958 CJS785958 CTO785958 DDK785958 DNG785958 DXC785958 EGY785958 EQU785958 FAQ785958 FKM785958 FUI785958 GEE785958 GOA785958 GXW785958 HHS785958 HRO785958 IBK785958 ILG785958 IVC785958 JEY785958 JOU785958 JYQ785958 KIM785958 KSI785958 LCE785958 LMA785958 LVW785958 MFS785958 MPO785958 MZK785958 NJG785958 NTC785958 OCY785958 OMU785958 OWQ785958 PGM785958 PQI785958 QAE785958 QKA785958 QTW785958 RDS785958 RNO785958 RXK785958 SHG785958 SRC785958 TAY785958 TKU785958 TUQ785958 UEM785958 UOI785958 UYE785958 VIA785958 VRW785958 WBS785958 WLO785958 WVK785958 C851494 IY851494 SU851494 ACQ851494 AMM851494 AWI851494 BGE851494 BQA851494 BZW851494 CJS851494 CTO851494 DDK851494 DNG851494 DXC851494 EGY851494 EQU851494 FAQ851494 FKM851494 FUI851494 GEE851494 GOA851494 GXW851494 HHS851494 HRO851494 IBK851494 ILG851494 IVC851494 JEY851494 JOU851494 JYQ851494 KIM851494 KSI851494 LCE851494 LMA851494 LVW851494 MFS851494 MPO851494 MZK851494 NJG851494 NTC851494 OCY851494 OMU851494 OWQ851494 PGM851494 PQI851494 QAE851494 QKA851494 QTW851494 RDS851494 RNO851494 RXK851494 SHG851494 SRC851494 TAY851494 TKU851494 TUQ851494 UEM851494 UOI851494 UYE851494 VIA851494 VRW851494 WBS851494 WLO851494 WVK851494 C917030 IY917030 SU917030 ACQ917030 AMM917030 AWI917030 BGE917030 BQA917030 BZW917030 CJS917030 CTO917030 DDK917030 DNG917030 DXC917030 EGY917030 EQU917030 FAQ917030 FKM917030 FUI917030 GEE917030 GOA917030 GXW917030 HHS917030 HRO917030 IBK917030 ILG917030 IVC917030 JEY917030 JOU917030 JYQ917030 KIM917030 KSI917030 LCE917030 LMA917030 LVW917030 MFS917030 MPO917030 MZK917030 NJG917030 NTC917030 OCY917030 OMU917030 OWQ917030 PGM917030 PQI917030 QAE917030 QKA917030 QTW917030 RDS917030 RNO917030 RXK917030 SHG917030 SRC917030 TAY917030 TKU917030 TUQ917030 UEM917030 UOI917030 UYE917030 VIA917030 VRW917030 WBS917030 WLO917030 WVK917030 C982566 IY982566 SU982566 ACQ982566 AMM982566 AWI982566 BGE982566 BQA982566 BZW982566 CJS982566 CTO982566 DDK982566 DNG982566 DXC982566 EGY982566 EQU982566 FAQ982566 FKM982566 FUI982566 GEE982566 GOA982566 GXW982566 HHS982566 HRO982566 IBK982566 ILG982566 IVC982566 JEY982566 JOU982566 JYQ982566 KIM982566 KSI982566 LCE982566 LMA982566 LVW982566 MFS982566 MPO982566 MZK982566 NJG982566 NTC982566 OCY982566 OMU982566 OWQ982566 PGM982566 PQI982566 QAE982566 QKA982566 QTW982566 RDS982566 RNO982566 RXK982566 SHG982566 SRC982566 TAY982566 TKU982566 TUQ982566 UEM982566 UOI982566 UYE982566 VIA982566 VRW982566 WBS982566 WLO982566 WVK982566 AMM852117:AMM856234 AWI852117:AWI856234 BGE852117:BGE856234 BQA852117:BQA856234 BZW852117:BZW856234 CJS852117:CJS856234 CTO852117:CTO856234 DDK852117:DDK856234 DNG852117:DNG856234 DXC852117:DXC856234 EGY852117:EGY856234 EQU852117:EQU856234 FAQ852117:FAQ856234 FKM852117:FKM856234 FUI852117:FUI856234 GEE852117:GEE856234 GOA852117:GOA856234 GXW852117:GXW856234 HHS852117:HHS856234 HRO852117:HRO856234 IBK852117:IBK856234 ILG852117:ILG856234 IVC852117:IVC856234 JEY852117:JEY856234 JOU852117:JOU856234 JYQ852117:JYQ856234 KIM852117:KIM856234 KSI852117:KSI856234 LCE852117:LCE856234 LMA852117:LMA856234 LVW852117:LVW856234 MFS852117:MFS856234 MPO852117:MPO856234 MZK852117:MZK856234 NJG852117:NJG856234 NTC852117:NTC856234 OCY852117:OCY856234 OMU852117:OMU856234 OWQ852117:OWQ856234 PGM852117:PGM856234 PQI852117:PQI856234 QAE852117:QAE856234 QKA852117:QKA856234 QTW852117:QTW856234 RDS852117:RDS856234 RNO852117:RNO856234 RXK852117:RXK856234 SHG852117:SHG856234 SRC852117:SRC856234 TAY852117:TAY856234 TKU852117:TKU856234 TUQ852117:TUQ856234 UEM852117:UEM856234 UOI852117:UOI856234 UYE852117:UYE856234 VIA852117:VIA856234 VRW852117:VRW856234 WBS852117:WBS856234 WLO852117:WLO856234 WVK852117:WVK856234 C917653:C921770 IY917653:IY921770 SU917653:SU921770 C65058:C65059 IY65058:IY65059 SU65058:SU65059 ACQ65058:ACQ65059 AMM65058:AMM65059 AWI65058:AWI65059 BGE65058:BGE65059 BQA65058:BQA65059 BZW65058:BZW65059 CJS65058:CJS65059 CTO65058:CTO65059 DDK65058:DDK65059 DNG65058:DNG65059 DXC65058:DXC65059 EGY65058:EGY65059 EQU65058:EQU65059 FAQ65058:FAQ65059 FKM65058:FKM65059 FUI65058:FUI65059 GEE65058:GEE65059 GOA65058:GOA65059 GXW65058:GXW65059 HHS65058:HHS65059 HRO65058:HRO65059 IBK65058:IBK65059 ILG65058:ILG65059 IVC65058:IVC65059 JEY65058:JEY65059 JOU65058:JOU65059 JYQ65058:JYQ65059 KIM65058:KIM65059 KSI65058:KSI65059 LCE65058:LCE65059 LMA65058:LMA65059 LVW65058:LVW65059 MFS65058:MFS65059 MPO65058:MPO65059 MZK65058:MZK65059 NJG65058:NJG65059 NTC65058:NTC65059 OCY65058:OCY65059 OMU65058:OMU65059 OWQ65058:OWQ65059 PGM65058:PGM65059 PQI65058:PQI65059 QAE65058:QAE65059 QKA65058:QKA65059 QTW65058:QTW65059 RDS65058:RDS65059 RNO65058:RNO65059 RXK65058:RXK65059 SHG65058:SHG65059 SRC65058:SRC65059 TAY65058:TAY65059 TKU65058:TKU65059 TUQ65058:TUQ65059 UEM65058:UEM65059 UOI65058:UOI65059 UYE65058:UYE65059 VIA65058:VIA65059 VRW65058:VRW65059 WBS65058:WBS65059 WLO65058:WLO65059 WVK65058:WVK65059 C130594:C130595 IY130594:IY130595 SU130594:SU130595 ACQ130594:ACQ130595 AMM130594:AMM130595 AWI130594:AWI130595 BGE130594:BGE130595 BQA130594:BQA130595 BZW130594:BZW130595 CJS130594:CJS130595 CTO130594:CTO130595 DDK130594:DDK130595 DNG130594:DNG130595 DXC130594:DXC130595 EGY130594:EGY130595 EQU130594:EQU130595 FAQ130594:FAQ130595 FKM130594:FKM130595 FUI130594:FUI130595 GEE130594:GEE130595 GOA130594:GOA130595 GXW130594:GXW130595 HHS130594:HHS130595 HRO130594:HRO130595 IBK130594:IBK130595 ILG130594:ILG130595 IVC130594:IVC130595 JEY130594:JEY130595 JOU130594:JOU130595 JYQ130594:JYQ130595 KIM130594:KIM130595 KSI130594:KSI130595 LCE130594:LCE130595 LMA130594:LMA130595 LVW130594:LVW130595 MFS130594:MFS130595 MPO130594:MPO130595 MZK130594:MZK130595 NJG130594:NJG130595 NTC130594:NTC130595 OCY130594:OCY130595 OMU130594:OMU130595 OWQ130594:OWQ130595 PGM130594:PGM130595 PQI130594:PQI130595 QAE130594:QAE130595 QKA130594:QKA130595 QTW130594:QTW130595 RDS130594:RDS130595 RNO130594:RNO130595 RXK130594:RXK130595 SHG130594:SHG130595 SRC130594:SRC130595 TAY130594:TAY130595 TKU130594:TKU130595 TUQ130594:TUQ130595 UEM130594:UEM130595 UOI130594:UOI130595 UYE130594:UYE130595 VIA130594:VIA130595 VRW130594:VRW130595 WBS130594:WBS130595 WLO130594:WLO130595 WVK130594:WVK130595 C196130:C196131 IY196130:IY196131 SU196130:SU196131 ACQ196130:ACQ196131 AMM196130:AMM196131 AWI196130:AWI196131 BGE196130:BGE196131 BQA196130:BQA196131 BZW196130:BZW196131 CJS196130:CJS196131 CTO196130:CTO196131 DDK196130:DDK196131 DNG196130:DNG196131 DXC196130:DXC196131 EGY196130:EGY196131 EQU196130:EQU196131 FAQ196130:FAQ196131 FKM196130:FKM196131 FUI196130:FUI196131 GEE196130:GEE196131 GOA196130:GOA196131 GXW196130:GXW196131 HHS196130:HHS196131 HRO196130:HRO196131 IBK196130:IBK196131 ILG196130:ILG196131 IVC196130:IVC196131 JEY196130:JEY196131 JOU196130:JOU196131 JYQ196130:JYQ196131 KIM196130:KIM196131 KSI196130:KSI196131 LCE196130:LCE196131 LMA196130:LMA196131 LVW196130:LVW196131 MFS196130:MFS196131 MPO196130:MPO196131 MZK196130:MZK196131 NJG196130:NJG196131 NTC196130:NTC196131 OCY196130:OCY196131 OMU196130:OMU196131 OWQ196130:OWQ196131 PGM196130:PGM196131 PQI196130:PQI196131 QAE196130:QAE196131 QKA196130:QKA196131 QTW196130:QTW196131 RDS196130:RDS196131 RNO196130:RNO196131 RXK196130:RXK196131 SHG196130:SHG196131 SRC196130:SRC196131 TAY196130:TAY196131 TKU196130:TKU196131 TUQ196130:TUQ196131 UEM196130:UEM196131 UOI196130:UOI196131 UYE196130:UYE196131 VIA196130:VIA196131 VRW196130:VRW196131 WBS196130:WBS196131 WLO196130:WLO196131 WVK196130:WVK196131 C261666:C261667 IY261666:IY261667 SU261666:SU261667 ACQ261666:ACQ261667 AMM261666:AMM261667 AWI261666:AWI261667 BGE261666:BGE261667 BQA261666:BQA261667 BZW261666:BZW261667 CJS261666:CJS261667 CTO261666:CTO261667 DDK261666:DDK261667 DNG261666:DNG261667 DXC261666:DXC261667 EGY261666:EGY261667 EQU261666:EQU261667 FAQ261666:FAQ261667 FKM261666:FKM261667 FUI261666:FUI261667 GEE261666:GEE261667 GOA261666:GOA261667 GXW261666:GXW261667 HHS261666:HHS261667 HRO261666:HRO261667 IBK261666:IBK261667 ILG261666:ILG261667 IVC261666:IVC261667 JEY261666:JEY261667 JOU261666:JOU261667 JYQ261666:JYQ261667 KIM261666:KIM261667 KSI261666:KSI261667 LCE261666:LCE261667 LMA261666:LMA261667 LVW261666:LVW261667 MFS261666:MFS261667 MPO261666:MPO261667 MZK261666:MZK261667 NJG261666:NJG261667 NTC261666:NTC261667 OCY261666:OCY261667 OMU261666:OMU261667 OWQ261666:OWQ261667 PGM261666:PGM261667 PQI261666:PQI261667 QAE261666:QAE261667 QKA261666:QKA261667 QTW261666:QTW261667 RDS261666:RDS261667 RNO261666:RNO261667 RXK261666:RXK261667 SHG261666:SHG261667 SRC261666:SRC261667 TAY261666:TAY261667 TKU261666:TKU261667 TUQ261666:TUQ261667 UEM261666:UEM261667 UOI261666:UOI261667 UYE261666:UYE261667 VIA261666:VIA261667 VRW261666:VRW261667 WBS261666:WBS261667 WLO261666:WLO261667 WVK261666:WVK261667 C327202:C327203 IY327202:IY327203 SU327202:SU327203 ACQ327202:ACQ327203 AMM327202:AMM327203 AWI327202:AWI327203 BGE327202:BGE327203 BQA327202:BQA327203 BZW327202:BZW327203 CJS327202:CJS327203 CTO327202:CTO327203 DDK327202:DDK327203 DNG327202:DNG327203 DXC327202:DXC327203 EGY327202:EGY327203 EQU327202:EQU327203 FAQ327202:FAQ327203 FKM327202:FKM327203 FUI327202:FUI327203 GEE327202:GEE327203 GOA327202:GOA327203 GXW327202:GXW327203 HHS327202:HHS327203 HRO327202:HRO327203 IBK327202:IBK327203 ILG327202:ILG327203 IVC327202:IVC327203 JEY327202:JEY327203 JOU327202:JOU327203 JYQ327202:JYQ327203 KIM327202:KIM327203 KSI327202:KSI327203 LCE327202:LCE327203 LMA327202:LMA327203 LVW327202:LVW327203 MFS327202:MFS327203 MPO327202:MPO327203 MZK327202:MZK327203 NJG327202:NJG327203 NTC327202:NTC327203 OCY327202:OCY327203 OMU327202:OMU327203 OWQ327202:OWQ327203 PGM327202:PGM327203 PQI327202:PQI327203 QAE327202:QAE327203 QKA327202:QKA327203 QTW327202:QTW327203 RDS327202:RDS327203 RNO327202:RNO327203 RXK327202:RXK327203 SHG327202:SHG327203 SRC327202:SRC327203 TAY327202:TAY327203 TKU327202:TKU327203 TUQ327202:TUQ327203 UEM327202:UEM327203 UOI327202:UOI327203 UYE327202:UYE327203 VIA327202:VIA327203 VRW327202:VRW327203 WBS327202:WBS327203 WLO327202:WLO327203 WVK327202:WVK327203 C392738:C392739 IY392738:IY392739 SU392738:SU392739 ACQ392738:ACQ392739 AMM392738:AMM392739 AWI392738:AWI392739 BGE392738:BGE392739 BQA392738:BQA392739 BZW392738:BZW392739 CJS392738:CJS392739 CTO392738:CTO392739 DDK392738:DDK392739 DNG392738:DNG392739 DXC392738:DXC392739 EGY392738:EGY392739 EQU392738:EQU392739 FAQ392738:FAQ392739 FKM392738:FKM392739 FUI392738:FUI392739 GEE392738:GEE392739 GOA392738:GOA392739 GXW392738:GXW392739 HHS392738:HHS392739 HRO392738:HRO392739 IBK392738:IBK392739 ILG392738:ILG392739 IVC392738:IVC392739 JEY392738:JEY392739 JOU392738:JOU392739 JYQ392738:JYQ392739 KIM392738:KIM392739 KSI392738:KSI392739 LCE392738:LCE392739 LMA392738:LMA392739 LVW392738:LVW392739 MFS392738:MFS392739 MPO392738:MPO392739 MZK392738:MZK392739 NJG392738:NJG392739 NTC392738:NTC392739 OCY392738:OCY392739 OMU392738:OMU392739 OWQ392738:OWQ392739 PGM392738:PGM392739 PQI392738:PQI392739 QAE392738:QAE392739 QKA392738:QKA392739 QTW392738:QTW392739 RDS392738:RDS392739 RNO392738:RNO392739 RXK392738:RXK392739 SHG392738:SHG392739 SRC392738:SRC392739 TAY392738:TAY392739 TKU392738:TKU392739 TUQ392738:TUQ392739 UEM392738:UEM392739 UOI392738:UOI392739 UYE392738:UYE392739 VIA392738:VIA392739 VRW392738:VRW392739 WBS392738:WBS392739 WLO392738:WLO392739 WVK392738:WVK392739 C458274:C458275 IY458274:IY458275 SU458274:SU458275 ACQ458274:ACQ458275 AMM458274:AMM458275 AWI458274:AWI458275 BGE458274:BGE458275 BQA458274:BQA458275 BZW458274:BZW458275 CJS458274:CJS458275 CTO458274:CTO458275 DDK458274:DDK458275 DNG458274:DNG458275 DXC458274:DXC458275 EGY458274:EGY458275 EQU458274:EQU458275 FAQ458274:FAQ458275 FKM458274:FKM458275 FUI458274:FUI458275 GEE458274:GEE458275 GOA458274:GOA458275 GXW458274:GXW458275 HHS458274:HHS458275 HRO458274:HRO458275 IBK458274:IBK458275 ILG458274:ILG458275 IVC458274:IVC458275 JEY458274:JEY458275 JOU458274:JOU458275 JYQ458274:JYQ458275 KIM458274:KIM458275 KSI458274:KSI458275 LCE458274:LCE458275 LMA458274:LMA458275 LVW458274:LVW458275 MFS458274:MFS458275 MPO458274:MPO458275 MZK458274:MZK458275 NJG458274:NJG458275 NTC458274:NTC458275 OCY458274:OCY458275 OMU458274:OMU458275 OWQ458274:OWQ458275 PGM458274:PGM458275 PQI458274:PQI458275 QAE458274:QAE458275 QKA458274:QKA458275 QTW458274:QTW458275 RDS458274:RDS458275 RNO458274:RNO458275 RXK458274:RXK458275 SHG458274:SHG458275 SRC458274:SRC458275 TAY458274:TAY458275 TKU458274:TKU458275 TUQ458274:TUQ458275 UEM458274:UEM458275 UOI458274:UOI458275 UYE458274:UYE458275 VIA458274:VIA458275 VRW458274:VRW458275 WBS458274:WBS458275 WLO458274:WLO458275 WVK458274:WVK458275 C523810:C523811 IY523810:IY523811 SU523810:SU523811 ACQ523810:ACQ523811 AMM523810:AMM523811 AWI523810:AWI523811 BGE523810:BGE523811 BQA523810:BQA523811 BZW523810:BZW523811 CJS523810:CJS523811 CTO523810:CTO523811 DDK523810:DDK523811 DNG523810:DNG523811 DXC523810:DXC523811 EGY523810:EGY523811 EQU523810:EQU523811 FAQ523810:FAQ523811 FKM523810:FKM523811 FUI523810:FUI523811 GEE523810:GEE523811 GOA523810:GOA523811 GXW523810:GXW523811 HHS523810:HHS523811 HRO523810:HRO523811 IBK523810:IBK523811 ILG523810:ILG523811 IVC523810:IVC523811 JEY523810:JEY523811 JOU523810:JOU523811 JYQ523810:JYQ523811 KIM523810:KIM523811 KSI523810:KSI523811 LCE523810:LCE523811 LMA523810:LMA523811 LVW523810:LVW523811 MFS523810:MFS523811 MPO523810:MPO523811 MZK523810:MZK523811 NJG523810:NJG523811 NTC523810:NTC523811 OCY523810:OCY523811 OMU523810:OMU523811 OWQ523810:OWQ523811 PGM523810:PGM523811 PQI523810:PQI523811 QAE523810:QAE523811 QKA523810:QKA523811 QTW523810:QTW523811 RDS523810:RDS523811 RNO523810:RNO523811 RXK523810:RXK523811 SHG523810:SHG523811 SRC523810:SRC523811 TAY523810:TAY523811 TKU523810:TKU523811 TUQ523810:TUQ523811 UEM523810:UEM523811 UOI523810:UOI523811 UYE523810:UYE523811 VIA523810:VIA523811 VRW523810:VRW523811 WBS523810:WBS523811 WLO523810:WLO523811 WVK523810:WVK523811 C589346:C589347 IY589346:IY589347 SU589346:SU589347 ACQ589346:ACQ589347 AMM589346:AMM589347 AWI589346:AWI589347 BGE589346:BGE589347 BQA589346:BQA589347 BZW589346:BZW589347 CJS589346:CJS589347 CTO589346:CTO589347 DDK589346:DDK589347 DNG589346:DNG589347 DXC589346:DXC589347 EGY589346:EGY589347 EQU589346:EQU589347 FAQ589346:FAQ589347 FKM589346:FKM589347 FUI589346:FUI589347 GEE589346:GEE589347 GOA589346:GOA589347 GXW589346:GXW589347 HHS589346:HHS589347 HRO589346:HRO589347 IBK589346:IBK589347 ILG589346:ILG589347 IVC589346:IVC589347 JEY589346:JEY589347 JOU589346:JOU589347 JYQ589346:JYQ589347 KIM589346:KIM589347 KSI589346:KSI589347 LCE589346:LCE589347 LMA589346:LMA589347 LVW589346:LVW589347 MFS589346:MFS589347 MPO589346:MPO589347 MZK589346:MZK589347 NJG589346:NJG589347 NTC589346:NTC589347 OCY589346:OCY589347 OMU589346:OMU589347 OWQ589346:OWQ589347 PGM589346:PGM589347 PQI589346:PQI589347 QAE589346:QAE589347 QKA589346:QKA589347 QTW589346:QTW589347 RDS589346:RDS589347 RNO589346:RNO589347 RXK589346:RXK589347 SHG589346:SHG589347 SRC589346:SRC589347 TAY589346:TAY589347 TKU589346:TKU589347 TUQ589346:TUQ589347 UEM589346:UEM589347 UOI589346:UOI589347 UYE589346:UYE589347 VIA589346:VIA589347 VRW589346:VRW589347 WBS589346:WBS589347 WLO589346:WLO589347 WVK589346:WVK589347 C654882:C654883 IY654882:IY654883 SU654882:SU654883 ACQ654882:ACQ654883 AMM654882:AMM654883 AWI654882:AWI654883 BGE654882:BGE654883 BQA654882:BQA654883 BZW654882:BZW654883 CJS654882:CJS654883 CTO654882:CTO654883 DDK654882:DDK654883 DNG654882:DNG654883 DXC654882:DXC654883 EGY654882:EGY654883 EQU654882:EQU654883 FAQ654882:FAQ654883 FKM654882:FKM654883 FUI654882:FUI654883 GEE654882:GEE654883 GOA654882:GOA654883 GXW654882:GXW654883 HHS654882:HHS654883 HRO654882:HRO654883 IBK654882:IBK654883 ILG654882:ILG654883 IVC654882:IVC654883 JEY654882:JEY654883 JOU654882:JOU654883 JYQ654882:JYQ654883 KIM654882:KIM654883 KSI654882:KSI654883 LCE654882:LCE654883 LMA654882:LMA654883 LVW654882:LVW654883 MFS654882:MFS654883 MPO654882:MPO654883 MZK654882:MZK654883 NJG654882:NJG654883 NTC654882:NTC654883 OCY654882:OCY654883 OMU654882:OMU654883 OWQ654882:OWQ654883 PGM654882:PGM654883 PQI654882:PQI654883 QAE654882:QAE654883 QKA654882:QKA654883 QTW654882:QTW654883 RDS654882:RDS654883 RNO654882:RNO654883 RXK654882:RXK654883 SHG654882:SHG654883 SRC654882:SRC654883 TAY654882:TAY654883 TKU654882:TKU654883 TUQ654882:TUQ654883 UEM654882:UEM654883 UOI654882:UOI654883 UYE654882:UYE654883 VIA654882:VIA654883 VRW654882:VRW654883 WBS654882:WBS654883 WLO654882:WLO654883 WVK654882:WVK654883 C720418:C720419 IY720418:IY720419 SU720418:SU720419 ACQ720418:ACQ720419 AMM720418:AMM720419 AWI720418:AWI720419 BGE720418:BGE720419 BQA720418:BQA720419 BZW720418:BZW720419 CJS720418:CJS720419 CTO720418:CTO720419 DDK720418:DDK720419 DNG720418:DNG720419 DXC720418:DXC720419 EGY720418:EGY720419 EQU720418:EQU720419 FAQ720418:FAQ720419 FKM720418:FKM720419 FUI720418:FUI720419 GEE720418:GEE720419 GOA720418:GOA720419 GXW720418:GXW720419 HHS720418:HHS720419 HRO720418:HRO720419 IBK720418:IBK720419 ILG720418:ILG720419 IVC720418:IVC720419 JEY720418:JEY720419 JOU720418:JOU720419 JYQ720418:JYQ720419 KIM720418:KIM720419 KSI720418:KSI720419 LCE720418:LCE720419 LMA720418:LMA720419 LVW720418:LVW720419 MFS720418:MFS720419 MPO720418:MPO720419 MZK720418:MZK720419 NJG720418:NJG720419 NTC720418:NTC720419 OCY720418:OCY720419 OMU720418:OMU720419 OWQ720418:OWQ720419 PGM720418:PGM720419 PQI720418:PQI720419 QAE720418:QAE720419 QKA720418:QKA720419 QTW720418:QTW720419 RDS720418:RDS720419 RNO720418:RNO720419 RXK720418:RXK720419 SHG720418:SHG720419 SRC720418:SRC720419 TAY720418:TAY720419 TKU720418:TKU720419 TUQ720418:TUQ720419 UEM720418:UEM720419 UOI720418:UOI720419 UYE720418:UYE720419 VIA720418:VIA720419 VRW720418:VRW720419 WBS720418:WBS720419 WLO720418:WLO720419 WVK720418:WVK720419 C785954:C785955 IY785954:IY785955 SU785954:SU785955 ACQ785954:ACQ785955 AMM785954:AMM785955 AWI785954:AWI785955 BGE785954:BGE785955 BQA785954:BQA785955 BZW785954:BZW785955 CJS785954:CJS785955 CTO785954:CTO785955 DDK785954:DDK785955 DNG785954:DNG785955 DXC785954:DXC785955 EGY785954:EGY785955 EQU785954:EQU785955 FAQ785954:FAQ785955 FKM785954:FKM785955 FUI785954:FUI785955 GEE785954:GEE785955 GOA785954:GOA785955 GXW785954:GXW785955 HHS785954:HHS785955 HRO785954:HRO785955 IBK785954:IBK785955 ILG785954:ILG785955 IVC785954:IVC785955 JEY785954:JEY785955 JOU785954:JOU785955 JYQ785954:JYQ785955 KIM785954:KIM785955 KSI785954:KSI785955 LCE785954:LCE785955 LMA785954:LMA785955 LVW785954:LVW785955 MFS785954:MFS785955 MPO785954:MPO785955 MZK785954:MZK785955 NJG785954:NJG785955 NTC785954:NTC785955 OCY785954:OCY785955 OMU785954:OMU785955 OWQ785954:OWQ785955 PGM785954:PGM785955 PQI785954:PQI785955 QAE785954:QAE785955 QKA785954:QKA785955 QTW785954:QTW785955 RDS785954:RDS785955 RNO785954:RNO785955 RXK785954:RXK785955 SHG785954:SHG785955 SRC785954:SRC785955 TAY785954:TAY785955 TKU785954:TKU785955 TUQ785954:TUQ785955 UEM785954:UEM785955 UOI785954:UOI785955 UYE785954:UYE785955 VIA785954:VIA785955 VRW785954:VRW785955 WBS785954:WBS785955 WLO785954:WLO785955 WVK785954:WVK785955 C851490:C851491 IY851490:IY851491 SU851490:SU851491 ACQ851490:ACQ851491 AMM851490:AMM851491 AWI851490:AWI851491 BGE851490:BGE851491 BQA851490:BQA851491 BZW851490:BZW851491 CJS851490:CJS851491 CTO851490:CTO851491 DDK851490:DDK851491 DNG851490:DNG851491 DXC851490:DXC851491 EGY851490:EGY851491 EQU851490:EQU851491 FAQ851490:FAQ851491 FKM851490:FKM851491 FUI851490:FUI851491 GEE851490:GEE851491 GOA851490:GOA851491 GXW851490:GXW851491 HHS851490:HHS851491 HRO851490:HRO851491 IBK851490:IBK851491 ILG851490:ILG851491 IVC851490:IVC851491 JEY851490:JEY851491 JOU851490:JOU851491 JYQ851490:JYQ851491 KIM851490:KIM851491 KSI851490:KSI851491 LCE851490:LCE851491 LMA851490:LMA851491 LVW851490:LVW851491 MFS851490:MFS851491 MPO851490:MPO851491 MZK851490:MZK851491 NJG851490:NJG851491 NTC851490:NTC851491 OCY851490:OCY851491 OMU851490:OMU851491 OWQ851490:OWQ851491 PGM851490:PGM851491 PQI851490:PQI851491 QAE851490:QAE851491 QKA851490:QKA851491 QTW851490:QTW851491 RDS851490:RDS851491 RNO851490:RNO851491 RXK851490:RXK851491 SHG851490:SHG851491 SRC851490:SRC851491 TAY851490:TAY851491 TKU851490:TKU851491 TUQ851490:TUQ851491 UEM851490:UEM851491 UOI851490:UOI851491 UYE851490:UYE851491 VIA851490:VIA851491 VRW851490:VRW851491 WBS851490:WBS851491 WLO851490:WLO851491 WVK851490:WVK851491 C917026:C917027 IY917026:IY917027 SU917026:SU917027 ACQ917026:ACQ917027 AMM917026:AMM917027 AWI917026:AWI917027 BGE917026:BGE917027 BQA917026:BQA917027 BZW917026:BZW917027 CJS917026:CJS917027 CTO917026:CTO917027 DDK917026:DDK917027 DNG917026:DNG917027 DXC917026:DXC917027 EGY917026:EGY917027 EQU917026:EQU917027 FAQ917026:FAQ917027 FKM917026:FKM917027 FUI917026:FUI917027 GEE917026:GEE917027 GOA917026:GOA917027 GXW917026:GXW917027 HHS917026:HHS917027 HRO917026:HRO917027 IBK917026:IBK917027 ILG917026:ILG917027 IVC917026:IVC917027 JEY917026:JEY917027 JOU917026:JOU917027 JYQ917026:JYQ917027 KIM917026:KIM917027 KSI917026:KSI917027 LCE917026:LCE917027 LMA917026:LMA917027 LVW917026:LVW917027 MFS917026:MFS917027 MPO917026:MPO917027 MZK917026:MZK917027 NJG917026:NJG917027 NTC917026:NTC917027 OCY917026:OCY917027 OMU917026:OMU917027 OWQ917026:OWQ917027 PGM917026:PGM917027 PQI917026:PQI917027 QAE917026:QAE917027 QKA917026:QKA917027 QTW917026:QTW917027 RDS917026:RDS917027 RNO917026:RNO917027 RXK917026:RXK917027 SHG917026:SHG917027 SRC917026:SRC917027 TAY917026:TAY917027 TKU917026:TKU917027 TUQ917026:TUQ917027 UEM917026:UEM917027 UOI917026:UOI917027 UYE917026:UYE917027 VIA917026:VIA917027 VRW917026:VRW917027 WBS917026:WBS917027 WLO917026:WLO917027 WVK917026:WVK917027 C982562:C982563 IY982562:IY982563 SU982562:SU982563 ACQ982562:ACQ982563 AMM982562:AMM982563 AWI982562:AWI982563 BGE982562:BGE982563 BQA982562:BQA982563 BZW982562:BZW982563 CJS982562:CJS982563 CTO982562:CTO982563 DDK982562:DDK982563 DNG982562:DNG982563 DXC982562:DXC982563 EGY982562:EGY982563 EQU982562:EQU982563 FAQ982562:FAQ982563 FKM982562:FKM982563 FUI982562:FUI982563 GEE982562:GEE982563 GOA982562:GOA982563 GXW982562:GXW982563 HHS982562:HHS982563 HRO982562:HRO982563 IBK982562:IBK982563 ILG982562:ILG982563 IVC982562:IVC982563 JEY982562:JEY982563 JOU982562:JOU982563 JYQ982562:JYQ982563 KIM982562:KIM982563 KSI982562:KSI982563 LCE982562:LCE982563 LMA982562:LMA982563 LVW982562:LVW982563 MFS982562:MFS982563 MPO982562:MPO982563 MZK982562:MZK982563 NJG982562:NJG982563 NTC982562:NTC982563 OCY982562:OCY982563 OMU982562:OMU982563 OWQ982562:OWQ982563 PGM982562:PGM982563 PQI982562:PQI982563 QAE982562:QAE982563 QKA982562:QKA982563 QTW982562:QTW982563 RDS982562:RDS982563 RNO982562:RNO982563 RXK982562:RXK982563 SHG982562:SHG982563 SRC982562:SRC982563 TAY982562:TAY982563 TKU982562:TKU982563 TUQ982562:TUQ982563 UEM982562:UEM982563 UOI982562:UOI982563 UYE982562:UYE982563 VIA982562:VIA982563 VRW982562:VRW982563 WBS982562:WBS982563 WLO982562:WLO982563 WVK982562:WVK982563 ACQ917653:ACQ921770 AMM917653:AMM921770 AWI917653:AWI921770 BGE917653:BGE921770 BQA917653:BQA921770 BZW917653:BZW921770 CJS917653:CJS921770 CTO917653:CTO921770 DDK917653:DDK921770 DNG917653:DNG921770 DXC917653:DXC921770 EGY917653:EGY921770 EQU917653:EQU921770 FAQ917653:FAQ921770 FKM917653:FKM921770 FUI917653:FUI921770 GEE917653:GEE921770 GOA917653:GOA921770 GXW917653:GXW921770 HHS917653:HHS921770 HRO917653:HRO921770 IBK917653:IBK921770 ILG917653:ILG921770 IVC917653:IVC921770 JEY917653:JEY921770 JOU917653:JOU921770 JYQ917653:JYQ921770 KIM917653:KIM921770 KSI917653:KSI921770 LCE917653:LCE921770 LMA917653:LMA921770 LVW917653:LVW921770 MFS917653:MFS921770 MPO917653:MPO921770 MZK917653:MZK921770 NJG917653:NJG921770 NTC917653:NTC921770 OCY917653:OCY921770 OMU917653:OMU921770 OWQ917653:OWQ921770 PGM917653:PGM921770 PQI917653:PQI921770 QAE917653:QAE921770 QKA917653:QKA921770 QTW917653:QTW921770 RDS917653:RDS921770 RNO917653:RNO921770 RXK917653:RXK921770 SHG917653:SHG921770 SRC917653:SRC921770 TAY917653:TAY921770 TKU917653:TKU921770 TUQ917653:TUQ921770 UEM917653:UEM921770 UOI917653:UOI921770 UYE917653:UYE921770 VIA917653:VIA921770 VRW917653:VRW921770 WBS917653:WBS921770 WLO917653:WLO921770 WVK917653:WVK921770 C983189:C987306 IY983189:IY987306 A64120 IW64120 SS64120 ACO64120 AMK64120 AWG64120 BGC64120 BPY64120 BZU64120 CJQ64120 CTM64120 DDI64120 DNE64120 DXA64120 EGW64120 EQS64120 FAO64120 FKK64120 FUG64120 GEC64120 GNY64120 GXU64120 HHQ64120 HRM64120 IBI64120 ILE64120 IVA64120 JEW64120 JOS64120 JYO64120 KIK64120 KSG64120 LCC64120 LLY64120 LVU64120 MFQ64120 MPM64120 MZI64120 NJE64120 NTA64120 OCW64120 OMS64120 OWO64120 PGK64120 PQG64120 QAC64120 QJY64120 QTU64120 RDQ64120 RNM64120 RXI64120 SHE64120 SRA64120 TAW64120 TKS64120 TUO64120 UEK64120 UOG64120 UYC64120 VHY64120 VRU64120 WBQ64120 WLM64120 WVI64120 A129656 IW129656 SS129656 ACO129656 AMK129656 AWG129656 BGC129656 BPY129656 BZU129656 CJQ129656 CTM129656 DDI129656 DNE129656 DXA129656 EGW129656 EQS129656 FAO129656 FKK129656 FUG129656 GEC129656 GNY129656 GXU129656 HHQ129656 HRM129656 IBI129656 ILE129656 IVA129656 JEW129656 JOS129656 JYO129656 KIK129656 KSG129656 LCC129656 LLY129656 LVU129656 MFQ129656 MPM129656 MZI129656 NJE129656 NTA129656 OCW129656 OMS129656 OWO129656 PGK129656 PQG129656 QAC129656 QJY129656 QTU129656 RDQ129656 RNM129656 RXI129656 SHE129656 SRA129656 TAW129656 TKS129656 TUO129656 UEK129656 UOG129656 UYC129656 VHY129656 VRU129656 WBQ129656 WLM129656 WVI129656 A195192 IW195192 SS195192 ACO195192 AMK195192 AWG195192 BGC195192 BPY195192 BZU195192 CJQ195192 CTM195192 DDI195192 DNE195192 DXA195192 EGW195192 EQS195192 FAO195192 FKK195192 FUG195192 GEC195192 GNY195192 GXU195192 HHQ195192 HRM195192 IBI195192 ILE195192 IVA195192 JEW195192 JOS195192 JYO195192 KIK195192 KSG195192 LCC195192 LLY195192 LVU195192 MFQ195192 MPM195192 MZI195192 NJE195192 NTA195192 OCW195192 OMS195192 OWO195192 PGK195192 PQG195192 QAC195192 QJY195192 QTU195192 RDQ195192 RNM195192 RXI195192 SHE195192 SRA195192 TAW195192 TKS195192 TUO195192 UEK195192 UOG195192 UYC195192 VHY195192 VRU195192 WBQ195192 WLM195192 WVI195192 A260728 IW260728 SS260728 ACO260728 AMK260728 AWG260728 BGC260728 BPY260728 BZU260728 CJQ260728 CTM260728 DDI260728 DNE260728 DXA260728 EGW260728 EQS260728 FAO260728 FKK260728 FUG260728 GEC260728 GNY260728 GXU260728 HHQ260728 HRM260728 IBI260728 ILE260728 IVA260728 JEW260728 JOS260728 JYO260728 KIK260728 KSG260728 LCC260728 LLY260728 LVU260728 MFQ260728 MPM260728 MZI260728 NJE260728 NTA260728 OCW260728 OMS260728 OWO260728 PGK260728 PQG260728 QAC260728 QJY260728 QTU260728 RDQ260728 RNM260728 RXI260728 SHE260728 SRA260728 TAW260728 TKS260728 TUO260728 UEK260728 UOG260728 UYC260728 VHY260728 VRU260728 WBQ260728 WLM260728 WVI260728 A326264 IW326264 SS326264 ACO326264 AMK326264 AWG326264 BGC326264 BPY326264 BZU326264 CJQ326264 CTM326264 DDI326264 DNE326264 DXA326264 EGW326264 EQS326264 FAO326264 FKK326264 FUG326264 GEC326264 GNY326264 GXU326264 HHQ326264 HRM326264 IBI326264 ILE326264 IVA326264 JEW326264 JOS326264 JYO326264 KIK326264 KSG326264 LCC326264 LLY326264 LVU326264 MFQ326264 MPM326264 MZI326264 NJE326264 NTA326264 OCW326264 OMS326264 OWO326264 PGK326264 PQG326264 QAC326264 QJY326264 QTU326264 RDQ326264 RNM326264 RXI326264 SHE326264 SRA326264 TAW326264 TKS326264 TUO326264 UEK326264 UOG326264 UYC326264 VHY326264 VRU326264 WBQ326264 WLM326264 WVI326264 A391800 IW391800 SS391800 ACO391800 AMK391800 AWG391800 BGC391800 BPY391800 BZU391800 CJQ391800 CTM391800 DDI391800 DNE391800 DXA391800 EGW391800 EQS391800 FAO391800 FKK391800 FUG391800 GEC391800 GNY391800 GXU391800 HHQ391800 HRM391800 IBI391800 ILE391800 IVA391800 JEW391800 JOS391800 JYO391800 KIK391800 KSG391800 LCC391800 LLY391800 LVU391800 MFQ391800 MPM391800 MZI391800 NJE391800 NTA391800 OCW391800 OMS391800 OWO391800 PGK391800 PQG391800 QAC391800 QJY391800 QTU391800 RDQ391800 RNM391800 RXI391800 SHE391800 SRA391800 TAW391800 TKS391800 TUO391800 UEK391800 UOG391800 UYC391800 VHY391800 VRU391800 WBQ391800 WLM391800 WVI391800 A457336 IW457336 SS457336 ACO457336 AMK457336 AWG457336 BGC457336 BPY457336 BZU457336 CJQ457336 CTM457336 DDI457336 DNE457336 DXA457336 EGW457336 EQS457336 FAO457336 FKK457336 FUG457336 GEC457336 GNY457336 GXU457336 HHQ457336 HRM457336 IBI457336 ILE457336 IVA457336 JEW457336 JOS457336 JYO457336 KIK457336 KSG457336 LCC457336 LLY457336 LVU457336 MFQ457336 MPM457336 MZI457336 NJE457336 NTA457336 OCW457336 OMS457336 OWO457336 PGK457336 PQG457336 QAC457336 QJY457336 QTU457336 RDQ457336 RNM457336 RXI457336 SHE457336 SRA457336 TAW457336 TKS457336 TUO457336 UEK457336 UOG457336 UYC457336 VHY457336 VRU457336 WBQ457336 WLM457336 WVI457336 A522872 IW522872 SS522872 ACO522872 AMK522872 AWG522872 BGC522872 BPY522872 BZU522872 CJQ522872 CTM522872 DDI522872 DNE522872 DXA522872 EGW522872 EQS522872 FAO522872 FKK522872 FUG522872 GEC522872 GNY522872 GXU522872 HHQ522872 HRM522872 IBI522872 ILE522872 IVA522872 JEW522872 JOS522872 JYO522872 KIK522872 KSG522872 LCC522872 LLY522872 LVU522872 MFQ522872 MPM522872 MZI522872 NJE522872 NTA522872 OCW522872 OMS522872 OWO522872 PGK522872 PQG522872 QAC522872 QJY522872 QTU522872 RDQ522872 RNM522872 RXI522872 SHE522872 SRA522872 TAW522872 TKS522872 TUO522872 UEK522872 UOG522872 UYC522872 VHY522872 VRU522872 WBQ522872 WLM522872 WVI522872 A588408 IW588408 SS588408 ACO588408 AMK588408 AWG588408 BGC588408 BPY588408 BZU588408 CJQ588408 CTM588408 DDI588408 DNE588408 DXA588408 EGW588408 EQS588408 FAO588408 FKK588408 FUG588408 GEC588408 GNY588408 GXU588408 HHQ588408 HRM588408 IBI588408 ILE588408 IVA588408 JEW588408 JOS588408 JYO588408 KIK588408 KSG588408 LCC588408 LLY588408 LVU588408 MFQ588408 MPM588408 MZI588408 NJE588408 NTA588408 OCW588408 OMS588408 OWO588408 PGK588408 PQG588408 QAC588408 QJY588408 QTU588408 RDQ588408 RNM588408 RXI588408 SHE588408 SRA588408 TAW588408 TKS588408 TUO588408 UEK588408 UOG588408 UYC588408 VHY588408 VRU588408 WBQ588408 WLM588408 WVI588408 A653944 IW653944 SS653944 ACO653944 AMK653944 AWG653944 BGC653944 BPY653944 BZU653944 CJQ653944 CTM653944 DDI653944 DNE653944 DXA653944 EGW653944 EQS653944 FAO653944 FKK653944 FUG653944 GEC653944 GNY653944 GXU653944 HHQ653944 HRM653944 IBI653944 ILE653944 IVA653944 JEW653944 JOS653944 JYO653944 KIK653944 KSG653944 LCC653944 LLY653944 LVU653944 MFQ653944 MPM653944 MZI653944 NJE653944 NTA653944 OCW653944 OMS653944 OWO653944 PGK653944 PQG653944 QAC653944 QJY653944 QTU653944 RDQ653944 RNM653944 RXI653944 SHE653944 SRA653944 TAW653944 TKS653944 TUO653944 UEK653944 UOG653944 UYC653944 VHY653944 VRU653944 WBQ653944 WLM653944 WVI653944 A719480 IW719480 SS719480 ACO719480 AMK719480 AWG719480 BGC719480 BPY719480 BZU719480 CJQ719480 CTM719480 DDI719480 DNE719480 DXA719480 EGW719480 EQS719480 FAO719480 FKK719480 FUG719480 GEC719480 GNY719480 GXU719480 HHQ719480 HRM719480 IBI719480 ILE719480 IVA719480 JEW719480 JOS719480 JYO719480 KIK719480 KSG719480 LCC719480 LLY719480 LVU719480 MFQ719480 MPM719480 MZI719480 NJE719480 NTA719480 OCW719480 OMS719480 OWO719480 PGK719480 PQG719480 QAC719480 QJY719480 QTU719480 RDQ719480 RNM719480 RXI719480 SHE719480 SRA719480 TAW719480 TKS719480 TUO719480 UEK719480 UOG719480 UYC719480 VHY719480 VRU719480 WBQ719480 WLM719480 WVI719480 A785016 IW785016 SS785016 ACO785016 AMK785016 AWG785016 BGC785016 BPY785016 BZU785016 CJQ785016 CTM785016 DDI785016 DNE785016 DXA785016 EGW785016 EQS785016 FAO785016 FKK785016 FUG785016 GEC785016 GNY785016 GXU785016 HHQ785016 HRM785016 IBI785016 ILE785016 IVA785016 JEW785016 JOS785016 JYO785016 KIK785016 KSG785016 LCC785016 LLY785016 LVU785016 MFQ785016 MPM785016 MZI785016 NJE785016 NTA785016 OCW785016 OMS785016 OWO785016 PGK785016 PQG785016 QAC785016 QJY785016 QTU785016 RDQ785016 RNM785016 RXI785016 SHE785016 SRA785016 TAW785016 TKS785016 TUO785016 UEK785016 UOG785016 UYC785016 VHY785016 VRU785016 WBQ785016 WLM785016 WVI785016 A850552 IW850552 SS850552 ACO850552 AMK850552 AWG850552 BGC850552 BPY850552 BZU850552 CJQ850552 CTM850552 DDI850552 DNE850552 DXA850552 EGW850552 EQS850552 FAO850552 FKK850552 FUG850552 GEC850552 GNY850552 GXU850552 HHQ850552 HRM850552 IBI850552 ILE850552 IVA850552 JEW850552 JOS850552 JYO850552 KIK850552 KSG850552 LCC850552 LLY850552 LVU850552 MFQ850552 MPM850552 MZI850552 NJE850552 NTA850552 OCW850552 OMS850552 OWO850552 PGK850552 PQG850552 QAC850552 QJY850552 QTU850552 RDQ850552 RNM850552 RXI850552 SHE850552 SRA850552 TAW850552 TKS850552 TUO850552 UEK850552 UOG850552 UYC850552 VHY850552 VRU850552 WBQ850552 WLM850552 WVI850552 A916088 IW916088 SS916088 ACO916088 AMK916088 AWG916088 BGC916088 BPY916088 BZU916088 CJQ916088 CTM916088 DDI916088 DNE916088 DXA916088 EGW916088 EQS916088 FAO916088 FKK916088 FUG916088 GEC916088 GNY916088 GXU916088 HHQ916088 HRM916088 IBI916088 ILE916088 IVA916088 JEW916088 JOS916088 JYO916088 KIK916088 KSG916088 LCC916088 LLY916088 LVU916088 MFQ916088 MPM916088 MZI916088 NJE916088 NTA916088 OCW916088 OMS916088 OWO916088 PGK916088 PQG916088 QAC916088 QJY916088 QTU916088 RDQ916088 RNM916088 RXI916088 SHE916088 SRA916088 TAW916088 TKS916088 TUO916088 UEK916088 UOG916088 UYC916088 VHY916088 VRU916088 WBQ916088 WLM916088 WVI916088 A981624 IW981624 SS981624 ACO981624 AMK981624 AWG981624 BGC981624 BPY981624 BZU981624 CJQ981624 CTM981624 DDI981624 DNE981624 DXA981624 EGW981624 EQS981624 FAO981624 FKK981624 FUG981624 GEC981624 GNY981624 GXU981624 HHQ981624 HRM981624 IBI981624 ILE981624 IVA981624 JEW981624 JOS981624 JYO981624 KIK981624 KSG981624 LCC981624 LLY981624 LVU981624 MFQ981624 MPM981624 MZI981624 NJE981624 NTA981624 OCW981624 OMS981624 OWO981624 PGK981624 PQG981624 QAC981624 QJY981624 QTU981624 RDQ981624 RNM981624 RXI981624 SHE981624 SRA981624 TAW981624 TKS981624 TUO981624 UEK981624 UOG981624 UYC981624 VHY981624 VRU981624 WBQ981624 WLM981624 WVI981624 SU983189:SU987306 ACQ983189:ACQ987306 AMM983189:AMM987306 AWI983189:AWI987306 BGE983189:BGE987306 BQA983189:BQA987306 BZW983189:BZW987306 CJS983189:CJS987306 CTO983189:CTO987306 DDK983189:DDK987306 DNG983189:DNG987306 DXC983189:DXC987306 EGY983189:EGY987306 EQU983189:EQU987306 FAQ983189:FAQ987306 FKM983189:FKM987306 FUI983189:FUI987306 GEE983189:GEE987306 GOA983189:GOA987306 GXW983189:GXW987306 HHS983189:HHS987306 HRO983189:HRO987306 IBK983189:IBK987306 ILG983189:ILG987306 IVC983189:IVC987306 JEY983189:JEY987306 JOU983189:JOU987306 JYQ983189:JYQ987306 KIM983189:KIM987306 KSI983189:KSI987306 LCE983189:LCE987306 LMA983189:LMA987306 LVW983189:LVW987306 MFS983189:MFS987306 MPO983189:MPO987306 MZK983189:MZK987306 NJG983189:NJG987306 NTC983189:NTC987306 OCY983189:OCY987306 OMU983189:OMU987306 OWQ983189:OWQ987306 PGM983189:PGM987306 PQI983189:PQI987306 QAE983189:QAE987306 QKA983189:QKA987306 QTW983189:QTW987306 RDS983189:RDS987306 RNO983189:RNO987306 RXK983189:RXK987306 SHG983189:SHG987306 SRC983189:SRC987306 TAY983189:TAY987306 TKU983189:TKU987306 TUQ983189:TUQ987306 UEM983189:UEM987306 UOI983189:UOI987306 UYE983189:UYE987306 VIA983189:VIA987306 VRW983189:VRW987306 WBS983189:WBS987306 WLO983189:WLO987306 C65035:C65047 IY65035:IY65047 SU65035:SU65047 ACQ65035:ACQ65047 AMM65035:AMM65047 AWI65035:AWI65047 BGE65035:BGE65047 BQA65035:BQA65047 BZW65035:BZW65047 CJS65035:CJS65047 CTO65035:CTO65047 DDK65035:DDK65047 DNG65035:DNG65047 DXC65035:DXC65047 EGY65035:EGY65047 EQU65035:EQU65047 FAQ65035:FAQ65047 FKM65035:FKM65047 FUI65035:FUI65047 GEE65035:GEE65047 GOA65035:GOA65047 GXW65035:GXW65047 HHS65035:HHS65047 HRO65035:HRO65047 IBK65035:IBK65047 ILG65035:ILG65047 IVC65035:IVC65047 JEY65035:JEY65047 JOU65035:JOU65047 JYQ65035:JYQ65047 KIM65035:KIM65047 KSI65035:KSI65047 LCE65035:LCE65047 LMA65035:LMA65047 LVW65035:LVW65047 MFS65035:MFS65047 MPO65035:MPO65047 MZK65035:MZK65047 NJG65035:NJG65047 NTC65035:NTC65047 OCY65035:OCY65047 OMU65035:OMU65047 OWQ65035:OWQ65047 PGM65035:PGM65047 PQI65035:PQI65047 QAE65035:QAE65047 QKA65035:QKA65047 QTW65035:QTW65047 RDS65035:RDS65047 RNO65035:RNO65047 RXK65035:RXK65047 SHG65035:SHG65047 SRC65035:SRC65047 TAY65035:TAY65047 TKU65035:TKU65047 TUQ65035:TUQ65047 UEM65035:UEM65047 UOI65035:UOI65047 UYE65035:UYE65047 VIA65035:VIA65047 VRW65035:VRW65047 WBS65035:WBS65047 WLO65035:WLO65047 WVK65035:WVK65047 C130571:C130583 IY130571:IY130583 SU130571:SU130583 ACQ130571:ACQ130583 AMM130571:AMM130583 AWI130571:AWI130583 BGE130571:BGE130583 BQA130571:BQA130583 BZW130571:BZW130583 CJS130571:CJS130583 CTO130571:CTO130583 DDK130571:DDK130583 DNG130571:DNG130583 DXC130571:DXC130583 EGY130571:EGY130583 EQU130571:EQU130583 FAQ130571:FAQ130583 FKM130571:FKM130583 FUI130571:FUI130583 GEE130571:GEE130583 GOA130571:GOA130583 GXW130571:GXW130583 HHS130571:HHS130583 HRO130571:HRO130583 IBK130571:IBK130583 ILG130571:ILG130583 IVC130571:IVC130583 JEY130571:JEY130583 JOU130571:JOU130583 JYQ130571:JYQ130583 KIM130571:KIM130583 KSI130571:KSI130583 LCE130571:LCE130583 LMA130571:LMA130583 LVW130571:LVW130583 MFS130571:MFS130583 MPO130571:MPO130583 MZK130571:MZK130583 NJG130571:NJG130583 NTC130571:NTC130583 OCY130571:OCY130583 OMU130571:OMU130583 OWQ130571:OWQ130583 PGM130571:PGM130583 PQI130571:PQI130583 QAE130571:QAE130583 QKA130571:QKA130583 QTW130571:QTW130583 RDS130571:RDS130583 RNO130571:RNO130583 RXK130571:RXK130583 SHG130571:SHG130583 SRC130571:SRC130583 TAY130571:TAY130583 TKU130571:TKU130583 TUQ130571:TUQ130583 UEM130571:UEM130583 UOI130571:UOI130583 UYE130571:UYE130583 VIA130571:VIA130583 VRW130571:VRW130583 WBS130571:WBS130583 WLO130571:WLO130583 WVK130571:WVK130583 C196107:C196119 IY196107:IY196119 SU196107:SU196119 ACQ196107:ACQ196119 AMM196107:AMM196119 AWI196107:AWI196119 BGE196107:BGE196119 BQA196107:BQA196119 BZW196107:BZW196119 CJS196107:CJS196119 CTO196107:CTO196119 DDK196107:DDK196119 DNG196107:DNG196119 DXC196107:DXC196119 EGY196107:EGY196119 EQU196107:EQU196119 FAQ196107:FAQ196119 FKM196107:FKM196119 FUI196107:FUI196119 GEE196107:GEE196119 GOA196107:GOA196119 GXW196107:GXW196119 HHS196107:HHS196119 HRO196107:HRO196119 IBK196107:IBK196119 ILG196107:ILG196119 IVC196107:IVC196119 JEY196107:JEY196119 JOU196107:JOU196119 JYQ196107:JYQ196119 KIM196107:KIM196119 KSI196107:KSI196119 LCE196107:LCE196119 LMA196107:LMA196119 LVW196107:LVW196119 MFS196107:MFS196119 MPO196107:MPO196119 MZK196107:MZK196119 NJG196107:NJG196119 NTC196107:NTC196119 OCY196107:OCY196119 OMU196107:OMU196119 OWQ196107:OWQ196119 PGM196107:PGM196119 PQI196107:PQI196119 QAE196107:QAE196119 QKA196107:QKA196119 QTW196107:QTW196119 RDS196107:RDS196119 RNO196107:RNO196119 RXK196107:RXK196119 SHG196107:SHG196119 SRC196107:SRC196119 TAY196107:TAY196119 TKU196107:TKU196119 TUQ196107:TUQ196119 UEM196107:UEM196119 UOI196107:UOI196119 UYE196107:UYE196119 VIA196107:VIA196119 VRW196107:VRW196119 WBS196107:WBS196119 WLO196107:WLO196119 WVK196107:WVK196119 C261643:C261655 IY261643:IY261655 SU261643:SU261655 ACQ261643:ACQ261655 AMM261643:AMM261655 AWI261643:AWI261655 BGE261643:BGE261655 BQA261643:BQA261655 BZW261643:BZW261655 CJS261643:CJS261655 CTO261643:CTO261655 DDK261643:DDK261655 DNG261643:DNG261655 DXC261643:DXC261655 EGY261643:EGY261655 EQU261643:EQU261655 FAQ261643:FAQ261655 FKM261643:FKM261655 FUI261643:FUI261655 GEE261643:GEE261655 GOA261643:GOA261655 GXW261643:GXW261655 HHS261643:HHS261655 HRO261643:HRO261655 IBK261643:IBK261655 ILG261643:ILG261655 IVC261643:IVC261655 JEY261643:JEY261655 JOU261643:JOU261655 JYQ261643:JYQ261655 KIM261643:KIM261655 KSI261643:KSI261655 LCE261643:LCE261655 LMA261643:LMA261655 LVW261643:LVW261655 MFS261643:MFS261655 MPO261643:MPO261655 MZK261643:MZK261655 NJG261643:NJG261655 NTC261643:NTC261655 OCY261643:OCY261655 OMU261643:OMU261655 OWQ261643:OWQ261655 PGM261643:PGM261655 PQI261643:PQI261655 QAE261643:QAE261655 QKA261643:QKA261655 QTW261643:QTW261655 RDS261643:RDS261655 RNO261643:RNO261655 RXK261643:RXK261655 SHG261643:SHG261655 SRC261643:SRC261655 TAY261643:TAY261655 TKU261643:TKU261655 TUQ261643:TUQ261655 UEM261643:UEM261655 UOI261643:UOI261655 UYE261643:UYE261655 VIA261643:VIA261655 VRW261643:VRW261655 WBS261643:WBS261655 WLO261643:WLO261655 WVK261643:WVK261655 C327179:C327191 IY327179:IY327191 SU327179:SU327191 ACQ327179:ACQ327191 AMM327179:AMM327191 AWI327179:AWI327191 BGE327179:BGE327191 BQA327179:BQA327191 BZW327179:BZW327191 CJS327179:CJS327191 CTO327179:CTO327191 DDK327179:DDK327191 DNG327179:DNG327191 DXC327179:DXC327191 EGY327179:EGY327191 EQU327179:EQU327191 FAQ327179:FAQ327191 FKM327179:FKM327191 FUI327179:FUI327191 GEE327179:GEE327191 GOA327179:GOA327191 GXW327179:GXW327191 HHS327179:HHS327191 HRO327179:HRO327191 IBK327179:IBK327191 ILG327179:ILG327191 IVC327179:IVC327191 JEY327179:JEY327191 JOU327179:JOU327191 JYQ327179:JYQ327191 KIM327179:KIM327191 KSI327179:KSI327191 LCE327179:LCE327191 LMA327179:LMA327191 LVW327179:LVW327191 MFS327179:MFS327191 MPO327179:MPO327191 MZK327179:MZK327191 NJG327179:NJG327191 NTC327179:NTC327191 OCY327179:OCY327191 OMU327179:OMU327191 OWQ327179:OWQ327191 PGM327179:PGM327191 PQI327179:PQI327191 QAE327179:QAE327191 QKA327179:QKA327191 QTW327179:QTW327191 RDS327179:RDS327191 RNO327179:RNO327191 RXK327179:RXK327191 SHG327179:SHG327191 SRC327179:SRC327191 TAY327179:TAY327191 TKU327179:TKU327191 TUQ327179:TUQ327191 UEM327179:UEM327191 UOI327179:UOI327191 UYE327179:UYE327191 VIA327179:VIA327191 VRW327179:VRW327191 WBS327179:WBS327191 WLO327179:WLO327191 WVK327179:WVK327191 C392715:C392727 IY392715:IY392727 SU392715:SU392727 ACQ392715:ACQ392727 AMM392715:AMM392727 AWI392715:AWI392727 BGE392715:BGE392727 BQA392715:BQA392727 BZW392715:BZW392727 CJS392715:CJS392727 CTO392715:CTO392727 DDK392715:DDK392727 DNG392715:DNG392727 DXC392715:DXC392727 EGY392715:EGY392727 EQU392715:EQU392727 FAQ392715:FAQ392727 FKM392715:FKM392727 FUI392715:FUI392727 GEE392715:GEE392727 GOA392715:GOA392727 GXW392715:GXW392727 HHS392715:HHS392727 HRO392715:HRO392727 IBK392715:IBK392727 ILG392715:ILG392727 IVC392715:IVC392727 JEY392715:JEY392727 JOU392715:JOU392727 JYQ392715:JYQ392727 KIM392715:KIM392727 KSI392715:KSI392727 LCE392715:LCE392727 LMA392715:LMA392727 LVW392715:LVW392727 MFS392715:MFS392727 MPO392715:MPO392727 MZK392715:MZK392727 NJG392715:NJG392727 NTC392715:NTC392727 OCY392715:OCY392727 OMU392715:OMU392727 OWQ392715:OWQ392727 PGM392715:PGM392727 PQI392715:PQI392727 QAE392715:QAE392727 QKA392715:QKA392727 QTW392715:QTW392727 RDS392715:RDS392727 RNO392715:RNO392727 RXK392715:RXK392727 SHG392715:SHG392727 SRC392715:SRC392727 TAY392715:TAY392727 TKU392715:TKU392727 TUQ392715:TUQ392727 UEM392715:UEM392727 UOI392715:UOI392727 UYE392715:UYE392727 VIA392715:VIA392727 VRW392715:VRW392727 WBS392715:WBS392727 WLO392715:WLO392727 WVK392715:WVK392727 C458251:C458263 IY458251:IY458263 SU458251:SU458263 ACQ458251:ACQ458263 AMM458251:AMM458263 AWI458251:AWI458263 BGE458251:BGE458263 BQA458251:BQA458263 BZW458251:BZW458263 CJS458251:CJS458263 CTO458251:CTO458263 DDK458251:DDK458263 DNG458251:DNG458263 DXC458251:DXC458263 EGY458251:EGY458263 EQU458251:EQU458263 FAQ458251:FAQ458263 FKM458251:FKM458263 FUI458251:FUI458263 GEE458251:GEE458263 GOA458251:GOA458263 GXW458251:GXW458263 HHS458251:HHS458263 HRO458251:HRO458263 IBK458251:IBK458263 ILG458251:ILG458263 IVC458251:IVC458263 JEY458251:JEY458263 JOU458251:JOU458263 JYQ458251:JYQ458263 KIM458251:KIM458263 KSI458251:KSI458263 LCE458251:LCE458263 LMA458251:LMA458263 LVW458251:LVW458263 MFS458251:MFS458263 MPO458251:MPO458263 MZK458251:MZK458263 NJG458251:NJG458263 NTC458251:NTC458263 OCY458251:OCY458263 OMU458251:OMU458263 OWQ458251:OWQ458263 PGM458251:PGM458263 PQI458251:PQI458263 QAE458251:QAE458263 QKA458251:QKA458263 QTW458251:QTW458263 RDS458251:RDS458263 RNO458251:RNO458263 RXK458251:RXK458263 SHG458251:SHG458263 SRC458251:SRC458263 TAY458251:TAY458263 TKU458251:TKU458263 TUQ458251:TUQ458263 UEM458251:UEM458263 UOI458251:UOI458263 UYE458251:UYE458263 VIA458251:VIA458263 VRW458251:VRW458263 WBS458251:WBS458263 WLO458251:WLO458263 WVK458251:WVK458263 C523787:C523799 IY523787:IY523799 SU523787:SU523799 ACQ523787:ACQ523799 AMM523787:AMM523799 AWI523787:AWI523799 BGE523787:BGE523799 BQA523787:BQA523799 BZW523787:BZW523799 CJS523787:CJS523799 CTO523787:CTO523799 DDK523787:DDK523799 DNG523787:DNG523799 DXC523787:DXC523799 EGY523787:EGY523799 EQU523787:EQU523799 FAQ523787:FAQ523799 FKM523787:FKM523799 FUI523787:FUI523799 GEE523787:GEE523799 GOA523787:GOA523799 GXW523787:GXW523799 HHS523787:HHS523799 HRO523787:HRO523799 IBK523787:IBK523799 ILG523787:ILG523799 IVC523787:IVC523799 JEY523787:JEY523799 JOU523787:JOU523799 JYQ523787:JYQ523799 KIM523787:KIM523799 KSI523787:KSI523799 LCE523787:LCE523799 LMA523787:LMA523799 LVW523787:LVW523799 MFS523787:MFS523799 MPO523787:MPO523799 MZK523787:MZK523799 NJG523787:NJG523799 NTC523787:NTC523799 OCY523787:OCY523799 OMU523787:OMU523799 OWQ523787:OWQ523799 PGM523787:PGM523799 PQI523787:PQI523799 QAE523787:QAE523799 QKA523787:QKA523799 QTW523787:QTW523799 RDS523787:RDS523799 RNO523787:RNO523799 RXK523787:RXK523799 SHG523787:SHG523799 SRC523787:SRC523799 TAY523787:TAY523799 TKU523787:TKU523799 TUQ523787:TUQ523799 UEM523787:UEM523799 UOI523787:UOI523799 UYE523787:UYE523799 VIA523787:VIA523799 VRW523787:VRW523799 WBS523787:WBS523799 WLO523787:WLO523799 WVK523787:WVK523799 C589323:C589335 IY589323:IY589335 SU589323:SU589335 ACQ589323:ACQ589335 AMM589323:AMM589335 AWI589323:AWI589335 BGE589323:BGE589335 BQA589323:BQA589335 BZW589323:BZW589335 CJS589323:CJS589335 CTO589323:CTO589335 DDK589323:DDK589335 DNG589323:DNG589335 DXC589323:DXC589335 EGY589323:EGY589335 EQU589323:EQU589335 FAQ589323:FAQ589335 FKM589323:FKM589335 FUI589323:FUI589335 GEE589323:GEE589335 GOA589323:GOA589335 GXW589323:GXW589335 HHS589323:HHS589335 HRO589323:HRO589335 IBK589323:IBK589335 ILG589323:ILG589335 IVC589323:IVC589335 JEY589323:JEY589335 JOU589323:JOU589335 JYQ589323:JYQ589335 KIM589323:KIM589335 KSI589323:KSI589335 LCE589323:LCE589335 LMA589323:LMA589335 LVW589323:LVW589335 MFS589323:MFS589335 MPO589323:MPO589335 MZK589323:MZK589335 NJG589323:NJG589335 NTC589323:NTC589335 OCY589323:OCY589335 OMU589323:OMU589335 OWQ589323:OWQ589335 PGM589323:PGM589335 PQI589323:PQI589335 QAE589323:QAE589335 QKA589323:QKA589335 QTW589323:QTW589335 RDS589323:RDS589335 RNO589323:RNO589335 RXK589323:RXK589335 SHG589323:SHG589335 SRC589323:SRC589335 TAY589323:TAY589335 TKU589323:TKU589335 TUQ589323:TUQ589335 UEM589323:UEM589335 UOI589323:UOI589335 UYE589323:UYE589335 VIA589323:VIA589335 VRW589323:VRW589335 WBS589323:WBS589335 WLO589323:WLO589335 WVK589323:WVK589335 C654859:C654871 IY654859:IY654871 SU654859:SU654871 ACQ654859:ACQ654871 AMM654859:AMM654871 AWI654859:AWI654871 BGE654859:BGE654871 BQA654859:BQA654871 BZW654859:BZW654871 CJS654859:CJS654871 CTO654859:CTO654871 DDK654859:DDK654871 DNG654859:DNG654871 DXC654859:DXC654871 EGY654859:EGY654871 EQU654859:EQU654871 FAQ654859:FAQ654871 FKM654859:FKM654871 FUI654859:FUI654871 GEE654859:GEE654871 GOA654859:GOA654871 GXW654859:GXW654871 HHS654859:HHS654871 HRO654859:HRO654871 IBK654859:IBK654871 ILG654859:ILG654871 IVC654859:IVC654871 JEY654859:JEY654871 JOU654859:JOU654871 JYQ654859:JYQ654871 KIM654859:KIM654871 KSI654859:KSI654871 LCE654859:LCE654871 LMA654859:LMA654871 LVW654859:LVW654871 MFS654859:MFS654871 MPO654859:MPO654871 MZK654859:MZK654871 NJG654859:NJG654871 NTC654859:NTC654871 OCY654859:OCY654871 OMU654859:OMU654871 OWQ654859:OWQ654871 PGM654859:PGM654871 PQI654859:PQI654871 QAE654859:QAE654871 QKA654859:QKA654871 QTW654859:QTW654871 RDS654859:RDS654871 RNO654859:RNO654871 RXK654859:RXK654871 SHG654859:SHG654871 SRC654859:SRC654871 TAY654859:TAY654871 TKU654859:TKU654871 TUQ654859:TUQ654871 UEM654859:UEM654871 UOI654859:UOI654871 UYE654859:UYE654871 VIA654859:VIA654871 VRW654859:VRW654871 WBS654859:WBS654871 WLO654859:WLO654871 WVK654859:WVK654871 C720395:C720407 IY720395:IY720407 SU720395:SU720407 ACQ720395:ACQ720407 AMM720395:AMM720407 AWI720395:AWI720407 BGE720395:BGE720407 BQA720395:BQA720407 BZW720395:BZW720407 CJS720395:CJS720407 CTO720395:CTO720407 DDK720395:DDK720407 DNG720395:DNG720407 DXC720395:DXC720407 EGY720395:EGY720407 EQU720395:EQU720407 FAQ720395:FAQ720407 FKM720395:FKM720407 FUI720395:FUI720407 GEE720395:GEE720407 GOA720395:GOA720407 GXW720395:GXW720407 HHS720395:HHS720407 HRO720395:HRO720407 IBK720395:IBK720407 ILG720395:ILG720407 IVC720395:IVC720407 JEY720395:JEY720407 JOU720395:JOU720407 JYQ720395:JYQ720407 KIM720395:KIM720407 KSI720395:KSI720407 LCE720395:LCE720407 LMA720395:LMA720407 LVW720395:LVW720407 MFS720395:MFS720407 MPO720395:MPO720407 MZK720395:MZK720407 NJG720395:NJG720407 NTC720395:NTC720407 OCY720395:OCY720407 OMU720395:OMU720407 OWQ720395:OWQ720407 PGM720395:PGM720407 PQI720395:PQI720407 QAE720395:QAE720407 QKA720395:QKA720407 QTW720395:QTW720407 RDS720395:RDS720407 RNO720395:RNO720407 RXK720395:RXK720407 SHG720395:SHG720407 SRC720395:SRC720407 TAY720395:TAY720407 TKU720395:TKU720407 TUQ720395:TUQ720407 UEM720395:UEM720407 UOI720395:UOI720407 UYE720395:UYE720407 VIA720395:VIA720407 VRW720395:VRW720407 WBS720395:WBS720407 WLO720395:WLO720407 WVK720395:WVK720407 C785931:C785943 IY785931:IY785943 SU785931:SU785943 ACQ785931:ACQ785943 AMM785931:AMM785943 AWI785931:AWI785943 BGE785931:BGE785943 BQA785931:BQA785943 BZW785931:BZW785943 CJS785931:CJS785943 CTO785931:CTO785943 DDK785931:DDK785943 DNG785931:DNG785943 DXC785931:DXC785943 EGY785931:EGY785943 EQU785931:EQU785943 FAQ785931:FAQ785943 FKM785931:FKM785943 FUI785931:FUI785943 GEE785931:GEE785943 GOA785931:GOA785943 GXW785931:GXW785943 HHS785931:HHS785943 HRO785931:HRO785943 IBK785931:IBK785943 ILG785931:ILG785943 IVC785931:IVC785943 JEY785931:JEY785943 JOU785931:JOU785943 JYQ785931:JYQ785943 KIM785931:KIM785943 KSI785931:KSI785943 LCE785931:LCE785943 LMA785931:LMA785943 LVW785931:LVW785943 MFS785931:MFS785943 MPO785931:MPO785943 MZK785931:MZK785943 NJG785931:NJG785943 NTC785931:NTC785943 OCY785931:OCY785943 OMU785931:OMU785943 OWQ785931:OWQ785943 PGM785931:PGM785943 PQI785931:PQI785943 QAE785931:QAE785943 QKA785931:QKA785943 QTW785931:QTW785943 RDS785931:RDS785943 RNO785931:RNO785943 RXK785931:RXK785943 SHG785931:SHG785943 SRC785931:SRC785943 TAY785931:TAY785943 TKU785931:TKU785943 TUQ785931:TUQ785943 UEM785931:UEM785943 UOI785931:UOI785943 UYE785931:UYE785943 VIA785931:VIA785943 VRW785931:VRW785943 WBS785931:WBS785943 WLO785931:WLO785943 WVK785931:WVK785943 C851467:C851479 IY851467:IY851479 SU851467:SU851479 ACQ851467:ACQ851479 AMM851467:AMM851479 AWI851467:AWI851479 BGE851467:BGE851479 BQA851467:BQA851479 BZW851467:BZW851479 CJS851467:CJS851479 CTO851467:CTO851479 DDK851467:DDK851479 DNG851467:DNG851479 DXC851467:DXC851479 EGY851467:EGY851479 EQU851467:EQU851479 FAQ851467:FAQ851479 FKM851467:FKM851479 FUI851467:FUI851479 GEE851467:GEE851479 GOA851467:GOA851479 GXW851467:GXW851479 HHS851467:HHS851479 HRO851467:HRO851479 IBK851467:IBK851479 ILG851467:ILG851479 IVC851467:IVC851479 JEY851467:JEY851479 JOU851467:JOU851479 JYQ851467:JYQ851479 KIM851467:KIM851479 KSI851467:KSI851479 LCE851467:LCE851479 LMA851467:LMA851479 LVW851467:LVW851479 MFS851467:MFS851479 MPO851467:MPO851479 MZK851467:MZK851479 NJG851467:NJG851479 NTC851467:NTC851479 OCY851467:OCY851479 OMU851467:OMU851479 OWQ851467:OWQ851479 PGM851467:PGM851479 PQI851467:PQI851479 QAE851467:QAE851479 QKA851467:QKA851479 QTW851467:QTW851479 RDS851467:RDS851479 RNO851467:RNO851479 RXK851467:RXK851479 SHG851467:SHG851479 SRC851467:SRC851479 TAY851467:TAY851479 TKU851467:TKU851479 TUQ851467:TUQ851479 UEM851467:UEM851479 UOI851467:UOI851479 UYE851467:UYE851479 VIA851467:VIA851479 VRW851467:VRW851479 WBS851467:WBS851479 WLO851467:WLO851479 WVK851467:WVK851479 C917003:C917015 IY917003:IY917015 SU917003:SU917015 ACQ917003:ACQ917015 AMM917003:AMM917015 AWI917003:AWI917015 BGE917003:BGE917015 BQA917003:BQA917015 BZW917003:BZW917015 CJS917003:CJS917015 CTO917003:CTO917015 DDK917003:DDK917015 DNG917003:DNG917015 DXC917003:DXC917015 EGY917003:EGY917015 EQU917003:EQU917015 FAQ917003:FAQ917015 FKM917003:FKM917015 FUI917003:FUI917015 GEE917003:GEE917015 GOA917003:GOA917015 GXW917003:GXW917015 HHS917003:HHS917015 HRO917003:HRO917015 IBK917003:IBK917015 ILG917003:ILG917015 IVC917003:IVC917015 JEY917003:JEY917015 JOU917003:JOU917015 JYQ917003:JYQ917015 KIM917003:KIM917015 KSI917003:KSI917015 LCE917003:LCE917015 LMA917003:LMA917015 LVW917003:LVW917015 MFS917003:MFS917015 MPO917003:MPO917015 MZK917003:MZK917015 NJG917003:NJG917015 NTC917003:NTC917015 OCY917003:OCY917015 OMU917003:OMU917015 OWQ917003:OWQ917015 PGM917003:PGM917015 PQI917003:PQI917015 QAE917003:QAE917015 QKA917003:QKA917015 QTW917003:QTW917015 RDS917003:RDS917015 RNO917003:RNO917015 RXK917003:RXK917015 SHG917003:SHG917015 SRC917003:SRC917015 TAY917003:TAY917015 TKU917003:TKU917015 TUQ917003:TUQ917015 UEM917003:UEM917015 UOI917003:UOI917015 UYE917003:UYE917015 VIA917003:VIA917015 VRW917003:VRW917015 WBS917003:WBS917015 WLO917003:WLO917015 WVK917003:WVK917015 C982539:C982551 IY982539:IY982551 SU982539:SU982551 ACQ982539:ACQ982551 AMM982539:AMM982551 AWI982539:AWI982551 BGE982539:BGE982551 BQA982539:BQA982551 BZW982539:BZW982551 CJS982539:CJS982551 CTO982539:CTO982551 DDK982539:DDK982551 DNG982539:DNG982551 DXC982539:DXC982551 EGY982539:EGY982551 EQU982539:EQU982551 FAQ982539:FAQ982551 FKM982539:FKM982551 FUI982539:FUI982551 GEE982539:GEE982551 GOA982539:GOA982551 GXW982539:GXW982551 HHS982539:HHS982551 HRO982539:HRO982551 IBK982539:IBK982551 ILG982539:ILG982551 IVC982539:IVC982551 JEY982539:JEY982551 JOU982539:JOU982551 JYQ982539:JYQ982551 KIM982539:KIM982551 KSI982539:KSI982551 LCE982539:LCE982551 LMA982539:LMA982551 LVW982539:LVW982551 MFS982539:MFS982551 MPO982539:MPO982551 MZK982539:MZK982551 NJG982539:NJG982551 NTC982539:NTC982551 OCY982539:OCY982551 OMU982539:OMU982551 OWQ982539:OWQ982551 PGM982539:PGM982551 PQI982539:PQI982551 QAE982539:QAE982551 QKA982539:QKA982551 QTW982539:QTW982551 RDS982539:RDS982551 RNO982539:RNO982551 RXK982539:RXK982551 SHG982539:SHG982551 SRC982539:SRC982551 TAY982539:TAY982551 TKU982539:TKU982551 TUQ982539:TUQ982551 UEM982539:UEM982551 UOI982539:UOI982551 UYE982539:UYE982551 VIA982539:VIA982551 VRW982539:VRW982551 WBS982539:WBS982551 WLO982539:WLO982551 WVK982539:WVK982551 AWI589973:AWI594090 C65054 IY65054 SU65054 ACQ65054 AMM65054 AWI65054 BGE65054 BQA65054 BZW65054 CJS65054 CTO65054 DDK65054 DNG65054 DXC65054 EGY65054 EQU65054 FAQ65054 FKM65054 FUI65054 GEE65054 GOA65054 GXW65054 HHS65054 HRO65054 IBK65054 ILG65054 IVC65054 JEY65054 JOU65054 JYQ65054 KIM65054 KSI65054 LCE65054 LMA65054 LVW65054 MFS65054 MPO65054 MZK65054 NJG65054 NTC65054 OCY65054 OMU65054 OWQ65054 PGM65054 PQI65054 QAE65054 QKA65054 QTW65054 RDS65054 RNO65054 RXK65054 SHG65054 SRC65054 TAY65054 TKU65054 TUQ65054 UEM65054 UOI65054 UYE65054 VIA65054 VRW65054 WBS65054 WLO65054 WVK65054 C130590 IY130590 SU130590 ACQ130590 AMM130590 AWI130590 BGE130590 BQA130590 BZW130590 CJS130590 CTO130590 DDK130590 DNG130590 DXC130590 EGY130590 EQU130590 FAQ130590 FKM130590 FUI130590 GEE130590 GOA130590 GXW130590 HHS130590 HRO130590 IBK130590 ILG130590 IVC130590 JEY130590 JOU130590 JYQ130590 KIM130590 KSI130590 LCE130590 LMA130590 LVW130590 MFS130590 MPO130590 MZK130590 NJG130590 NTC130590 OCY130590 OMU130590 OWQ130590 PGM130590 PQI130590 QAE130590 QKA130590 QTW130590 RDS130590 RNO130590 RXK130590 SHG130590 SRC130590 TAY130590 TKU130590 TUQ130590 UEM130590 UOI130590 UYE130590 VIA130590 VRW130590 WBS130590 WLO130590 WVK130590 C196126 IY196126 SU196126 ACQ196126 AMM196126 AWI196126 BGE196126 BQA196126 BZW196126 CJS196126 CTO196126 DDK196126 DNG196126 DXC196126 EGY196126 EQU196126 FAQ196126 FKM196126 FUI196126 GEE196126 GOA196126 GXW196126 HHS196126 HRO196126 IBK196126 ILG196126 IVC196126 JEY196126 JOU196126 JYQ196126 KIM196126 KSI196126 LCE196126 LMA196126 LVW196126 MFS196126 MPO196126 MZK196126 NJG196126 NTC196126 OCY196126 OMU196126 OWQ196126 PGM196126 PQI196126 QAE196126 QKA196126 QTW196126 RDS196126 RNO196126 RXK196126 SHG196126 SRC196126 TAY196126 TKU196126 TUQ196126 UEM196126 UOI196126 UYE196126 VIA196126 VRW196126 WBS196126 WLO196126 WVK196126 C261662 IY261662 SU261662 ACQ261662 AMM261662 AWI261662 BGE261662 BQA261662 BZW261662 CJS261662 CTO261662 DDK261662 DNG261662 DXC261662 EGY261662 EQU261662 FAQ261662 FKM261662 FUI261662 GEE261662 GOA261662 GXW261662 HHS261662 HRO261662 IBK261662 ILG261662 IVC261662 JEY261662 JOU261662 JYQ261662 KIM261662 KSI261662 LCE261662 LMA261662 LVW261662 MFS261662 MPO261662 MZK261662 NJG261662 NTC261662 OCY261662 OMU261662 OWQ261662 PGM261662 PQI261662 QAE261662 QKA261662 QTW261662 RDS261662 RNO261662 RXK261662 SHG261662 SRC261662 TAY261662 TKU261662 TUQ261662 UEM261662 UOI261662 UYE261662 VIA261662 VRW261662 WBS261662 WLO261662 WVK261662 C327198 IY327198 SU327198 ACQ327198 AMM327198 AWI327198 BGE327198 BQA327198 BZW327198 CJS327198 CTO327198 DDK327198 DNG327198 DXC327198 EGY327198 EQU327198 FAQ327198 FKM327198 FUI327198 GEE327198 GOA327198 GXW327198 HHS327198 HRO327198 IBK327198 ILG327198 IVC327198 JEY327198 JOU327198 JYQ327198 KIM327198 KSI327198 LCE327198 LMA327198 LVW327198 MFS327198 MPO327198 MZK327198 NJG327198 NTC327198 OCY327198 OMU327198 OWQ327198 PGM327198 PQI327198 QAE327198 QKA327198 QTW327198 RDS327198 RNO327198 RXK327198 SHG327198 SRC327198 TAY327198 TKU327198 TUQ327198 UEM327198 UOI327198 UYE327198 VIA327198 VRW327198 WBS327198 WLO327198 WVK327198 C392734 IY392734 SU392734 ACQ392734 AMM392734 AWI392734 BGE392734 BQA392734 BZW392734 CJS392734 CTO392734 DDK392734 DNG392734 DXC392734 EGY392734 EQU392734 FAQ392734 FKM392734 FUI392734 GEE392734 GOA392734 GXW392734 HHS392734 HRO392734 IBK392734 ILG392734 IVC392734 JEY392734 JOU392734 JYQ392734 KIM392734 KSI392734 LCE392734 LMA392734 LVW392734 MFS392734 MPO392734 MZK392734 NJG392734 NTC392734 OCY392734 OMU392734 OWQ392734 PGM392734 PQI392734 QAE392734 QKA392734 QTW392734 RDS392734 RNO392734 RXK392734 SHG392734 SRC392734 TAY392734 TKU392734 TUQ392734 UEM392734 UOI392734 UYE392734 VIA392734 VRW392734 WBS392734 WLO392734 WVK392734 C458270 IY458270 SU458270 ACQ458270 AMM458270 AWI458270 BGE458270 BQA458270 BZW458270 CJS458270 CTO458270 DDK458270 DNG458270 DXC458270 EGY458270 EQU458270 FAQ458270 FKM458270 FUI458270 GEE458270 GOA458270 GXW458270 HHS458270 HRO458270 IBK458270 ILG458270 IVC458270 JEY458270 JOU458270 JYQ458270 KIM458270 KSI458270 LCE458270 LMA458270 LVW458270 MFS458270 MPO458270 MZK458270 NJG458270 NTC458270 OCY458270 OMU458270 OWQ458270 PGM458270 PQI458270 QAE458270 QKA458270 QTW458270 RDS458270 RNO458270 RXK458270 SHG458270 SRC458270 TAY458270 TKU458270 TUQ458270 UEM458270 UOI458270 UYE458270 VIA458270 VRW458270 WBS458270 WLO458270 WVK458270 C523806 IY523806 SU523806 ACQ523806 AMM523806 AWI523806 BGE523806 BQA523806 BZW523806 CJS523806 CTO523806 DDK523806 DNG523806 DXC523806 EGY523806 EQU523806 FAQ523806 FKM523806 FUI523806 GEE523806 GOA523806 GXW523806 HHS523806 HRO523806 IBK523806 ILG523806 IVC523806 JEY523806 JOU523806 JYQ523806 KIM523806 KSI523806 LCE523806 LMA523806 LVW523806 MFS523806 MPO523806 MZK523806 NJG523806 NTC523806 OCY523806 OMU523806 OWQ523806 PGM523806 PQI523806 QAE523806 QKA523806 QTW523806 RDS523806 RNO523806 RXK523806 SHG523806 SRC523806 TAY523806 TKU523806 TUQ523806 UEM523806 UOI523806 UYE523806 VIA523806 VRW523806 WBS523806 WLO523806 WVK523806 C589342 IY589342 SU589342 ACQ589342 AMM589342 AWI589342 BGE589342 BQA589342 BZW589342 CJS589342 CTO589342 DDK589342 DNG589342 DXC589342 EGY589342 EQU589342 FAQ589342 FKM589342 FUI589342 GEE589342 GOA589342 GXW589342 HHS589342 HRO589342 IBK589342 ILG589342 IVC589342 JEY589342 JOU589342 JYQ589342 KIM589342 KSI589342 LCE589342 LMA589342 LVW589342 MFS589342 MPO589342 MZK589342 NJG589342 NTC589342 OCY589342 OMU589342 OWQ589342 PGM589342 PQI589342 QAE589342 QKA589342 QTW589342 RDS589342 RNO589342 RXK589342 SHG589342 SRC589342 TAY589342 TKU589342 TUQ589342 UEM589342 UOI589342 UYE589342 VIA589342 VRW589342 WBS589342 WLO589342 WVK589342 C654878 IY654878 SU654878 ACQ654878 AMM654878 AWI654878 BGE654878 BQA654878 BZW654878 CJS654878 CTO654878 DDK654878 DNG654878 DXC654878 EGY654878 EQU654878 FAQ654878 FKM654878 FUI654878 GEE654878 GOA654878 GXW654878 HHS654878 HRO654878 IBK654878 ILG654878 IVC654878 JEY654878 JOU654878 JYQ654878 KIM654878 KSI654878 LCE654878 LMA654878 LVW654878 MFS654878 MPO654878 MZK654878 NJG654878 NTC654878 OCY654878 OMU654878 OWQ654878 PGM654878 PQI654878 QAE654878 QKA654878 QTW654878 RDS654878 RNO654878 RXK654878 SHG654878 SRC654878 TAY654878 TKU654878 TUQ654878 UEM654878 UOI654878 UYE654878 VIA654878 VRW654878 WBS654878 WLO654878 WVK654878 C720414 IY720414 SU720414 ACQ720414 AMM720414 AWI720414 BGE720414 BQA720414 BZW720414 CJS720414 CTO720414 DDK720414 DNG720414 DXC720414 EGY720414 EQU720414 FAQ720414 FKM720414 FUI720414 GEE720414 GOA720414 GXW720414 HHS720414 HRO720414 IBK720414 ILG720414 IVC720414 JEY720414 JOU720414 JYQ720414 KIM720414 KSI720414 LCE720414 LMA720414 LVW720414 MFS720414 MPO720414 MZK720414 NJG720414 NTC720414 OCY720414 OMU720414 OWQ720414 PGM720414 PQI720414 QAE720414 QKA720414 QTW720414 RDS720414 RNO720414 RXK720414 SHG720414 SRC720414 TAY720414 TKU720414 TUQ720414 UEM720414 UOI720414 UYE720414 VIA720414 VRW720414 WBS720414 WLO720414 WVK720414 C785950 IY785950 SU785950 ACQ785950 AMM785950 AWI785950 BGE785950 BQA785950 BZW785950 CJS785950 CTO785950 DDK785950 DNG785950 DXC785950 EGY785950 EQU785950 FAQ785950 FKM785950 FUI785950 GEE785950 GOA785950 GXW785950 HHS785950 HRO785950 IBK785950 ILG785950 IVC785950 JEY785950 JOU785950 JYQ785950 KIM785950 KSI785950 LCE785950 LMA785950 LVW785950 MFS785950 MPO785950 MZK785950 NJG785950 NTC785950 OCY785950 OMU785950 OWQ785950 PGM785950 PQI785950 QAE785950 QKA785950 QTW785950 RDS785950 RNO785950 RXK785950 SHG785950 SRC785950 TAY785950 TKU785950 TUQ785950 UEM785950 UOI785950 UYE785950 VIA785950 VRW785950 WBS785950 WLO785950 WVK785950 C851486 IY851486 SU851486 ACQ851486 AMM851486 AWI851486 BGE851486 BQA851486 BZW851486 CJS851486 CTO851486 DDK851486 DNG851486 DXC851486 EGY851486 EQU851486 FAQ851486 FKM851486 FUI851486 GEE851486 GOA851486 GXW851486 HHS851486 HRO851486 IBK851486 ILG851486 IVC851486 JEY851486 JOU851486 JYQ851486 KIM851486 KSI851486 LCE851486 LMA851486 LVW851486 MFS851486 MPO851486 MZK851486 NJG851486 NTC851486 OCY851486 OMU851486 OWQ851486 PGM851486 PQI851486 QAE851486 QKA851486 QTW851486 RDS851486 RNO851486 RXK851486 SHG851486 SRC851486 TAY851486 TKU851486 TUQ851486 UEM851486 UOI851486 UYE851486 VIA851486 VRW851486 WBS851486 WLO851486 WVK851486 C917022 IY917022 SU917022 ACQ917022 AMM917022 AWI917022 BGE917022 BQA917022 BZW917022 CJS917022 CTO917022 DDK917022 DNG917022 DXC917022 EGY917022 EQU917022 FAQ917022 FKM917022 FUI917022 GEE917022 GOA917022 GXW917022 HHS917022 HRO917022 IBK917022 ILG917022 IVC917022 JEY917022 JOU917022 JYQ917022 KIM917022 KSI917022 LCE917022 LMA917022 LVW917022 MFS917022 MPO917022 MZK917022 NJG917022 NTC917022 OCY917022 OMU917022 OWQ917022 PGM917022 PQI917022 QAE917022 QKA917022 QTW917022 RDS917022 RNO917022 RXK917022 SHG917022 SRC917022 TAY917022 TKU917022 TUQ917022 UEM917022 UOI917022 UYE917022 VIA917022 VRW917022 WBS917022 WLO917022 WVK917022 C982558 IY982558 SU982558 ACQ982558 AMM982558 AWI982558 BGE982558 BQA982558 BZW982558 CJS982558 CTO982558 DDK982558 DNG982558 DXC982558 EGY982558 EQU982558 FAQ982558 FKM982558 FUI982558 GEE982558 GOA982558 GXW982558 HHS982558 HRO982558 IBK982558 ILG982558 IVC982558 JEY982558 JOU982558 JYQ982558 KIM982558 KSI982558 LCE982558 LMA982558 LVW982558 MFS982558 MPO982558 MZK982558 NJG982558 NTC982558 OCY982558 OMU982558 OWQ982558 PGM982558 PQI982558 QAE982558 QKA982558 QTW982558 RDS982558 RNO982558 RXK982558 SHG982558 SRC982558 TAY982558 TKU982558 TUQ982558 UEM982558 UOI982558 UYE982558 VIA982558 VRW982558 WBS982558 WLO982558 WVK982558 C65070:C65683 IY65070:IY65683 SU65070:SU65683 ACQ65070:ACQ65683 AMM65070:AMM65683 AWI65070:AWI65683 BGE65070:BGE65683 BQA65070:BQA65683 BZW65070:BZW65683 CJS65070:CJS65683 CTO65070:CTO65683 DDK65070:DDK65683 DNG65070:DNG65683 DXC65070:DXC65683 EGY65070:EGY65683 EQU65070:EQU65683 FAQ65070:FAQ65683 FKM65070:FKM65683 FUI65070:FUI65683 GEE65070:GEE65683 GOA65070:GOA65683 GXW65070:GXW65683 HHS65070:HHS65683 HRO65070:HRO65683 IBK65070:IBK65683 ILG65070:ILG65683 IVC65070:IVC65683 JEY65070:JEY65683 JOU65070:JOU65683 JYQ65070:JYQ65683 KIM65070:KIM65683 KSI65070:KSI65683 LCE65070:LCE65683 LMA65070:LMA65683 LVW65070:LVW65683 MFS65070:MFS65683 MPO65070:MPO65683 MZK65070:MZK65683 NJG65070:NJG65683 NTC65070:NTC65683 OCY65070:OCY65683 OMU65070:OMU65683 OWQ65070:OWQ65683 PGM65070:PGM65683 PQI65070:PQI65683 QAE65070:QAE65683 QKA65070:QKA65683 QTW65070:QTW65683 RDS65070:RDS65683 RNO65070:RNO65683 RXK65070:RXK65683 SHG65070:SHG65683 SRC65070:SRC65683 TAY65070:TAY65683 TKU65070:TKU65683 TUQ65070:TUQ65683 UEM65070:UEM65683 UOI65070:UOI65683 UYE65070:UYE65683 VIA65070:VIA65683 VRW65070:VRW65683 WBS65070:WBS65683 WLO65070:WLO65683 WVK65070:WVK65683 C130606:C131219 IY130606:IY131219 SU130606:SU131219 ACQ130606:ACQ131219 AMM130606:AMM131219 AWI130606:AWI131219 BGE130606:BGE131219 BQA130606:BQA131219 BZW130606:BZW131219 CJS130606:CJS131219 CTO130606:CTO131219 DDK130606:DDK131219 DNG130606:DNG131219 DXC130606:DXC131219 EGY130606:EGY131219 EQU130606:EQU131219 FAQ130606:FAQ131219 FKM130606:FKM131219 FUI130606:FUI131219 GEE130606:GEE131219 GOA130606:GOA131219 GXW130606:GXW131219 HHS130606:HHS131219 HRO130606:HRO131219 IBK130606:IBK131219 ILG130606:ILG131219 IVC130606:IVC131219 JEY130606:JEY131219 JOU130606:JOU131219 JYQ130606:JYQ131219 KIM130606:KIM131219 KSI130606:KSI131219 LCE130606:LCE131219 LMA130606:LMA131219 LVW130606:LVW131219 MFS130606:MFS131219 MPO130606:MPO131219 MZK130606:MZK131219 NJG130606:NJG131219 NTC130606:NTC131219 OCY130606:OCY131219 OMU130606:OMU131219 OWQ130606:OWQ131219 PGM130606:PGM131219 PQI130606:PQI131219 QAE130606:QAE131219 QKA130606:QKA131219 QTW130606:QTW131219 RDS130606:RDS131219 RNO130606:RNO131219 RXK130606:RXK131219 SHG130606:SHG131219 SRC130606:SRC131219 TAY130606:TAY131219 TKU130606:TKU131219 TUQ130606:TUQ131219 UEM130606:UEM131219 UOI130606:UOI131219 UYE130606:UYE131219 VIA130606:VIA131219 VRW130606:VRW131219 WBS130606:WBS131219 WLO130606:WLO131219 WVK130606:WVK131219 C196142:C196755 IY196142:IY196755 SU196142:SU196755 ACQ196142:ACQ196755 AMM196142:AMM196755 AWI196142:AWI196755 BGE196142:BGE196755 BQA196142:BQA196755 BZW196142:BZW196755 CJS196142:CJS196755 CTO196142:CTO196755 DDK196142:DDK196755 DNG196142:DNG196755 DXC196142:DXC196755 EGY196142:EGY196755 EQU196142:EQU196755 FAQ196142:FAQ196755 FKM196142:FKM196755 FUI196142:FUI196755 GEE196142:GEE196755 GOA196142:GOA196755 GXW196142:GXW196755 HHS196142:HHS196755 HRO196142:HRO196755 IBK196142:IBK196755 ILG196142:ILG196755 IVC196142:IVC196755 JEY196142:JEY196755 JOU196142:JOU196755 JYQ196142:JYQ196755 KIM196142:KIM196755 KSI196142:KSI196755 LCE196142:LCE196755 LMA196142:LMA196755 LVW196142:LVW196755 MFS196142:MFS196755 MPO196142:MPO196755 MZK196142:MZK196755 NJG196142:NJG196755 NTC196142:NTC196755 OCY196142:OCY196755 OMU196142:OMU196755 OWQ196142:OWQ196755 PGM196142:PGM196755 PQI196142:PQI196755 QAE196142:QAE196755 QKA196142:QKA196755 QTW196142:QTW196755 RDS196142:RDS196755 RNO196142:RNO196755 RXK196142:RXK196755 SHG196142:SHG196755 SRC196142:SRC196755 TAY196142:TAY196755 TKU196142:TKU196755 TUQ196142:TUQ196755 UEM196142:UEM196755 UOI196142:UOI196755 UYE196142:UYE196755 VIA196142:VIA196755 VRW196142:VRW196755 WBS196142:WBS196755 WLO196142:WLO196755 WVK196142:WVK196755 C261678:C262291 IY261678:IY262291 SU261678:SU262291 ACQ261678:ACQ262291 AMM261678:AMM262291 AWI261678:AWI262291 BGE261678:BGE262291 BQA261678:BQA262291 BZW261678:BZW262291 CJS261678:CJS262291 CTO261678:CTO262291 DDK261678:DDK262291 DNG261678:DNG262291 DXC261678:DXC262291 EGY261678:EGY262291 EQU261678:EQU262291 FAQ261678:FAQ262291 FKM261678:FKM262291 FUI261678:FUI262291 GEE261678:GEE262291 GOA261678:GOA262291 GXW261678:GXW262291 HHS261678:HHS262291 HRO261678:HRO262291 IBK261678:IBK262291 ILG261678:ILG262291 IVC261678:IVC262291 JEY261678:JEY262291 JOU261678:JOU262291 JYQ261678:JYQ262291 KIM261678:KIM262291 KSI261678:KSI262291 LCE261678:LCE262291 LMA261678:LMA262291 LVW261678:LVW262291 MFS261678:MFS262291 MPO261678:MPO262291 MZK261678:MZK262291 NJG261678:NJG262291 NTC261678:NTC262291 OCY261678:OCY262291 OMU261678:OMU262291 OWQ261678:OWQ262291 PGM261678:PGM262291 PQI261678:PQI262291 QAE261678:QAE262291 QKA261678:QKA262291 QTW261678:QTW262291 RDS261678:RDS262291 RNO261678:RNO262291 RXK261678:RXK262291 SHG261678:SHG262291 SRC261678:SRC262291 TAY261678:TAY262291 TKU261678:TKU262291 TUQ261678:TUQ262291 UEM261678:UEM262291 UOI261678:UOI262291 UYE261678:UYE262291 VIA261678:VIA262291 VRW261678:VRW262291 WBS261678:WBS262291 WLO261678:WLO262291 WVK261678:WVK262291 C327214:C327827 IY327214:IY327827 SU327214:SU327827 ACQ327214:ACQ327827 AMM327214:AMM327827 AWI327214:AWI327827 BGE327214:BGE327827 BQA327214:BQA327827 BZW327214:BZW327827 CJS327214:CJS327827 CTO327214:CTO327827 DDK327214:DDK327827 DNG327214:DNG327827 DXC327214:DXC327827 EGY327214:EGY327827 EQU327214:EQU327827 FAQ327214:FAQ327827 FKM327214:FKM327827 FUI327214:FUI327827 GEE327214:GEE327827 GOA327214:GOA327827 GXW327214:GXW327827 HHS327214:HHS327827 HRO327214:HRO327827 IBK327214:IBK327827 ILG327214:ILG327827 IVC327214:IVC327827 JEY327214:JEY327827 JOU327214:JOU327827 JYQ327214:JYQ327827 KIM327214:KIM327827 KSI327214:KSI327827 LCE327214:LCE327827 LMA327214:LMA327827 LVW327214:LVW327827 MFS327214:MFS327827 MPO327214:MPO327827 MZK327214:MZK327827 NJG327214:NJG327827 NTC327214:NTC327827 OCY327214:OCY327827 OMU327214:OMU327827 OWQ327214:OWQ327827 PGM327214:PGM327827 PQI327214:PQI327827 QAE327214:QAE327827 QKA327214:QKA327827 QTW327214:QTW327827 RDS327214:RDS327827 RNO327214:RNO327827 RXK327214:RXK327827 SHG327214:SHG327827 SRC327214:SRC327827 TAY327214:TAY327827 TKU327214:TKU327827 TUQ327214:TUQ327827 UEM327214:UEM327827 UOI327214:UOI327827 UYE327214:UYE327827 VIA327214:VIA327827 VRW327214:VRW327827 WBS327214:WBS327827 WLO327214:WLO327827 WVK327214:WVK327827 C392750:C393363 IY392750:IY393363 SU392750:SU393363 ACQ392750:ACQ393363 AMM392750:AMM393363 AWI392750:AWI393363 BGE392750:BGE393363 BQA392750:BQA393363 BZW392750:BZW393363 CJS392750:CJS393363 CTO392750:CTO393363 DDK392750:DDK393363 DNG392750:DNG393363 DXC392750:DXC393363 EGY392750:EGY393363 EQU392750:EQU393363 FAQ392750:FAQ393363 FKM392750:FKM393363 FUI392750:FUI393363 GEE392750:GEE393363 GOA392750:GOA393363 GXW392750:GXW393363 HHS392750:HHS393363 HRO392750:HRO393363 IBK392750:IBK393363 ILG392750:ILG393363 IVC392750:IVC393363 JEY392750:JEY393363 JOU392750:JOU393363 JYQ392750:JYQ393363 KIM392750:KIM393363 KSI392750:KSI393363 LCE392750:LCE393363 LMA392750:LMA393363 LVW392750:LVW393363 MFS392750:MFS393363 MPO392750:MPO393363 MZK392750:MZK393363 NJG392750:NJG393363 NTC392750:NTC393363 OCY392750:OCY393363 OMU392750:OMU393363 OWQ392750:OWQ393363 PGM392750:PGM393363 PQI392750:PQI393363 QAE392750:QAE393363 QKA392750:QKA393363 QTW392750:QTW393363 RDS392750:RDS393363 RNO392750:RNO393363 RXK392750:RXK393363 SHG392750:SHG393363 SRC392750:SRC393363 TAY392750:TAY393363 TKU392750:TKU393363 TUQ392750:TUQ393363 UEM392750:UEM393363 UOI392750:UOI393363 UYE392750:UYE393363 VIA392750:VIA393363 VRW392750:VRW393363 WBS392750:WBS393363 WLO392750:WLO393363 WVK392750:WVK393363 C458286:C458899 IY458286:IY458899 SU458286:SU458899 ACQ458286:ACQ458899 AMM458286:AMM458899 AWI458286:AWI458899 BGE458286:BGE458899 BQA458286:BQA458899 BZW458286:BZW458899 CJS458286:CJS458899 CTO458286:CTO458899 DDK458286:DDK458899 DNG458286:DNG458899 DXC458286:DXC458899 EGY458286:EGY458899 EQU458286:EQU458899 FAQ458286:FAQ458899 FKM458286:FKM458899 FUI458286:FUI458899 GEE458286:GEE458899 GOA458286:GOA458899 GXW458286:GXW458899 HHS458286:HHS458899 HRO458286:HRO458899 IBK458286:IBK458899 ILG458286:ILG458899 IVC458286:IVC458899 JEY458286:JEY458899 JOU458286:JOU458899 JYQ458286:JYQ458899 KIM458286:KIM458899 KSI458286:KSI458899 LCE458286:LCE458899 LMA458286:LMA458899 LVW458286:LVW458899 MFS458286:MFS458899 MPO458286:MPO458899 MZK458286:MZK458899 NJG458286:NJG458899 NTC458286:NTC458899 OCY458286:OCY458899 OMU458286:OMU458899 OWQ458286:OWQ458899 PGM458286:PGM458899 PQI458286:PQI458899 QAE458286:QAE458899 QKA458286:QKA458899 QTW458286:QTW458899 RDS458286:RDS458899 RNO458286:RNO458899 RXK458286:RXK458899 SHG458286:SHG458899 SRC458286:SRC458899 TAY458286:TAY458899 TKU458286:TKU458899 TUQ458286:TUQ458899 UEM458286:UEM458899 UOI458286:UOI458899 UYE458286:UYE458899 VIA458286:VIA458899 VRW458286:VRW458899 WBS458286:WBS458899 WLO458286:WLO458899 WVK458286:WVK458899 C523822:C524435 IY523822:IY524435 SU523822:SU524435 ACQ523822:ACQ524435 AMM523822:AMM524435 AWI523822:AWI524435 BGE523822:BGE524435 BQA523822:BQA524435 BZW523822:BZW524435 CJS523822:CJS524435 CTO523822:CTO524435 DDK523822:DDK524435 DNG523822:DNG524435 DXC523822:DXC524435 EGY523822:EGY524435 EQU523822:EQU524435 FAQ523822:FAQ524435 FKM523822:FKM524435 FUI523822:FUI524435 GEE523822:GEE524435 GOA523822:GOA524435 GXW523822:GXW524435 HHS523822:HHS524435 HRO523822:HRO524435 IBK523822:IBK524435 ILG523822:ILG524435 IVC523822:IVC524435 JEY523822:JEY524435 JOU523822:JOU524435 JYQ523822:JYQ524435 KIM523822:KIM524435 KSI523822:KSI524435 LCE523822:LCE524435 LMA523822:LMA524435 LVW523822:LVW524435 MFS523822:MFS524435 MPO523822:MPO524435 MZK523822:MZK524435 NJG523822:NJG524435 NTC523822:NTC524435 OCY523822:OCY524435 OMU523822:OMU524435 OWQ523822:OWQ524435 PGM523822:PGM524435 PQI523822:PQI524435 QAE523822:QAE524435 QKA523822:QKA524435 QTW523822:QTW524435 RDS523822:RDS524435 RNO523822:RNO524435 RXK523822:RXK524435 SHG523822:SHG524435 SRC523822:SRC524435 TAY523822:TAY524435 TKU523822:TKU524435 TUQ523822:TUQ524435 UEM523822:UEM524435 UOI523822:UOI524435 UYE523822:UYE524435 VIA523822:VIA524435 VRW523822:VRW524435 WBS523822:WBS524435 WLO523822:WLO524435 WVK523822:WVK524435 C589358:C589971 IY589358:IY589971 SU589358:SU589971 ACQ589358:ACQ589971 AMM589358:AMM589971 AWI589358:AWI589971 BGE589358:BGE589971 BQA589358:BQA589971 BZW589358:BZW589971 CJS589358:CJS589971 CTO589358:CTO589971 DDK589358:DDK589971 DNG589358:DNG589971 DXC589358:DXC589971 EGY589358:EGY589971 EQU589358:EQU589971 FAQ589358:FAQ589971 FKM589358:FKM589971 FUI589358:FUI589971 GEE589358:GEE589971 GOA589358:GOA589971 GXW589358:GXW589971 HHS589358:HHS589971 HRO589358:HRO589971 IBK589358:IBK589971 ILG589358:ILG589971 IVC589358:IVC589971 JEY589358:JEY589971 JOU589358:JOU589971 JYQ589358:JYQ589971 KIM589358:KIM589971 KSI589358:KSI589971 LCE589358:LCE589971 LMA589358:LMA589971 LVW589358:LVW589971 MFS589358:MFS589971 MPO589358:MPO589971 MZK589358:MZK589971 NJG589358:NJG589971 NTC589358:NTC589971 OCY589358:OCY589971 OMU589358:OMU589971 OWQ589358:OWQ589971 PGM589358:PGM589971 PQI589358:PQI589971 QAE589358:QAE589971 QKA589358:QKA589971 QTW589358:QTW589971 RDS589358:RDS589971 RNO589358:RNO589971 RXK589358:RXK589971 SHG589358:SHG589971 SRC589358:SRC589971 TAY589358:TAY589971 TKU589358:TKU589971 TUQ589358:TUQ589971 UEM589358:UEM589971 UOI589358:UOI589971 UYE589358:UYE589971 VIA589358:VIA589971 VRW589358:VRW589971 WBS589358:WBS589971 WLO589358:WLO589971 WVK589358:WVK589971 C654894:C655507 IY654894:IY655507 SU654894:SU655507 ACQ654894:ACQ655507 AMM654894:AMM655507 AWI654894:AWI655507 BGE654894:BGE655507 BQA654894:BQA655507 BZW654894:BZW655507 CJS654894:CJS655507 CTO654894:CTO655507 DDK654894:DDK655507 DNG654894:DNG655507 DXC654894:DXC655507 EGY654894:EGY655507 EQU654894:EQU655507 FAQ654894:FAQ655507 FKM654894:FKM655507 FUI654894:FUI655507 GEE654894:GEE655507 GOA654894:GOA655507 GXW654894:GXW655507 HHS654894:HHS655507 HRO654894:HRO655507 IBK654894:IBK655507 ILG654894:ILG655507 IVC654894:IVC655507 JEY654894:JEY655507 JOU654894:JOU655507 JYQ654894:JYQ655507 KIM654894:KIM655507 KSI654894:KSI655507 LCE654894:LCE655507 LMA654894:LMA655507 LVW654894:LVW655507 MFS654894:MFS655507 MPO654894:MPO655507 MZK654894:MZK655507 NJG654894:NJG655507 NTC654894:NTC655507 OCY654894:OCY655507 OMU654894:OMU655507 OWQ654894:OWQ655507 PGM654894:PGM655507 PQI654894:PQI655507 QAE654894:QAE655507 QKA654894:QKA655507 QTW654894:QTW655507 RDS654894:RDS655507 RNO654894:RNO655507 RXK654894:RXK655507 SHG654894:SHG655507 SRC654894:SRC655507 TAY654894:TAY655507 TKU654894:TKU655507 TUQ654894:TUQ655507 UEM654894:UEM655507 UOI654894:UOI655507 UYE654894:UYE655507 VIA654894:VIA655507 VRW654894:VRW655507 WBS654894:WBS655507 WLO654894:WLO655507 WVK654894:WVK655507 C720430:C721043 IY720430:IY721043 SU720430:SU721043 ACQ720430:ACQ721043 AMM720430:AMM721043 AWI720430:AWI721043 BGE720430:BGE721043 BQA720430:BQA721043 BZW720430:BZW721043 CJS720430:CJS721043 CTO720430:CTO721043 DDK720430:DDK721043 DNG720430:DNG721043 DXC720430:DXC721043 EGY720430:EGY721043 EQU720430:EQU721043 FAQ720430:FAQ721043 FKM720430:FKM721043 FUI720430:FUI721043 GEE720430:GEE721043 GOA720430:GOA721043 GXW720430:GXW721043 HHS720430:HHS721043 HRO720430:HRO721043 IBK720430:IBK721043 ILG720430:ILG721043 IVC720430:IVC721043 JEY720430:JEY721043 JOU720430:JOU721043 JYQ720430:JYQ721043 KIM720430:KIM721043 KSI720430:KSI721043 LCE720430:LCE721043 LMA720430:LMA721043 LVW720430:LVW721043 MFS720430:MFS721043 MPO720430:MPO721043 MZK720430:MZK721043 NJG720430:NJG721043 NTC720430:NTC721043 OCY720430:OCY721043 OMU720430:OMU721043 OWQ720430:OWQ721043 PGM720430:PGM721043 PQI720430:PQI721043 QAE720430:QAE721043 QKA720430:QKA721043 QTW720430:QTW721043 RDS720430:RDS721043 RNO720430:RNO721043 RXK720430:RXK721043 SHG720430:SHG721043 SRC720430:SRC721043 TAY720430:TAY721043 TKU720430:TKU721043 TUQ720430:TUQ721043 UEM720430:UEM721043 UOI720430:UOI721043 UYE720430:UYE721043 VIA720430:VIA721043 VRW720430:VRW721043 WBS720430:WBS721043 WLO720430:WLO721043 WVK720430:WVK721043 C785966:C786579 IY785966:IY786579 SU785966:SU786579 ACQ785966:ACQ786579 AMM785966:AMM786579 AWI785966:AWI786579 BGE785966:BGE786579 BQA785966:BQA786579 BZW785966:BZW786579 CJS785966:CJS786579 CTO785966:CTO786579 DDK785966:DDK786579 DNG785966:DNG786579 DXC785966:DXC786579 EGY785966:EGY786579 EQU785966:EQU786579 FAQ785966:FAQ786579 FKM785966:FKM786579 FUI785966:FUI786579 GEE785966:GEE786579 GOA785966:GOA786579 GXW785966:GXW786579 HHS785966:HHS786579 HRO785966:HRO786579 IBK785966:IBK786579 ILG785966:ILG786579 IVC785966:IVC786579 JEY785966:JEY786579 JOU785966:JOU786579 JYQ785966:JYQ786579 KIM785966:KIM786579 KSI785966:KSI786579 LCE785966:LCE786579 LMA785966:LMA786579 LVW785966:LVW786579 MFS785966:MFS786579 MPO785966:MPO786579 MZK785966:MZK786579 NJG785966:NJG786579 NTC785966:NTC786579 OCY785966:OCY786579 OMU785966:OMU786579 OWQ785966:OWQ786579 PGM785966:PGM786579 PQI785966:PQI786579 QAE785966:QAE786579 QKA785966:QKA786579 QTW785966:QTW786579 RDS785966:RDS786579 RNO785966:RNO786579 RXK785966:RXK786579 SHG785966:SHG786579 SRC785966:SRC786579 TAY785966:TAY786579 TKU785966:TKU786579 TUQ785966:TUQ786579 UEM785966:UEM786579 UOI785966:UOI786579 UYE785966:UYE786579 VIA785966:VIA786579 VRW785966:VRW786579 WBS785966:WBS786579 WLO785966:WLO786579 WVK785966:WVK786579 C851502:C852115 IY851502:IY852115 SU851502:SU852115 ACQ851502:ACQ852115 AMM851502:AMM852115 AWI851502:AWI852115 BGE851502:BGE852115 BQA851502:BQA852115 BZW851502:BZW852115 CJS851502:CJS852115 CTO851502:CTO852115 DDK851502:DDK852115 DNG851502:DNG852115 DXC851502:DXC852115 EGY851502:EGY852115 EQU851502:EQU852115 FAQ851502:FAQ852115 FKM851502:FKM852115 FUI851502:FUI852115 GEE851502:GEE852115 GOA851502:GOA852115 GXW851502:GXW852115 HHS851502:HHS852115 HRO851502:HRO852115 IBK851502:IBK852115 ILG851502:ILG852115 IVC851502:IVC852115 JEY851502:JEY852115 JOU851502:JOU852115 JYQ851502:JYQ852115 KIM851502:KIM852115 KSI851502:KSI852115 LCE851502:LCE852115 LMA851502:LMA852115 LVW851502:LVW852115 MFS851502:MFS852115 MPO851502:MPO852115 MZK851502:MZK852115 NJG851502:NJG852115 NTC851502:NTC852115 OCY851502:OCY852115 OMU851502:OMU852115 OWQ851502:OWQ852115 PGM851502:PGM852115 PQI851502:PQI852115 QAE851502:QAE852115 QKA851502:QKA852115 QTW851502:QTW852115 RDS851502:RDS852115 RNO851502:RNO852115 RXK851502:RXK852115 SHG851502:SHG852115 SRC851502:SRC852115 TAY851502:TAY852115 TKU851502:TKU852115 TUQ851502:TUQ852115 UEM851502:UEM852115 UOI851502:UOI852115 UYE851502:UYE852115 VIA851502:VIA852115 VRW851502:VRW852115 WBS851502:WBS852115 WLO851502:WLO852115 WVK851502:WVK852115 C917038:C917651 IY917038:IY917651 SU917038:SU917651 ACQ917038:ACQ917651 AMM917038:AMM917651 AWI917038:AWI917651 BGE917038:BGE917651 BQA917038:BQA917651 BZW917038:BZW917651 CJS917038:CJS917651 CTO917038:CTO917651 DDK917038:DDK917651 DNG917038:DNG917651 DXC917038:DXC917651 EGY917038:EGY917651 EQU917038:EQU917651 FAQ917038:FAQ917651 FKM917038:FKM917651 FUI917038:FUI917651 GEE917038:GEE917651 GOA917038:GOA917651 GXW917038:GXW917651 HHS917038:HHS917651 HRO917038:HRO917651 IBK917038:IBK917651 ILG917038:ILG917651 IVC917038:IVC917651 JEY917038:JEY917651 JOU917038:JOU917651 JYQ917038:JYQ917651 KIM917038:KIM917651 KSI917038:KSI917651 LCE917038:LCE917651 LMA917038:LMA917651 LVW917038:LVW917651 MFS917038:MFS917651 MPO917038:MPO917651 MZK917038:MZK917651 NJG917038:NJG917651 NTC917038:NTC917651 OCY917038:OCY917651 OMU917038:OMU917651 OWQ917038:OWQ917651 PGM917038:PGM917651 PQI917038:PQI917651 QAE917038:QAE917651 QKA917038:QKA917651 QTW917038:QTW917651 RDS917038:RDS917651 RNO917038:RNO917651 RXK917038:RXK917651 SHG917038:SHG917651 SRC917038:SRC917651 TAY917038:TAY917651 TKU917038:TKU917651 TUQ917038:TUQ917651 UEM917038:UEM917651 UOI917038:UOI917651 UYE917038:UYE917651 VIA917038:VIA917651 VRW917038:VRW917651 WBS917038:WBS917651 WLO917038:WLO917651 WVK917038:WVK917651 C982574:C983187 IY982574:IY983187 SU982574:SU983187 ACQ982574:ACQ983187 AMM982574:AMM983187 AWI982574:AWI983187 BGE982574:BGE983187 BQA982574:BQA983187 BZW982574:BZW983187 CJS982574:CJS983187 CTO982574:CTO983187 DDK982574:DDK983187 DNG982574:DNG983187 DXC982574:DXC983187 EGY982574:EGY983187 EQU982574:EQU983187 FAQ982574:FAQ983187 FKM982574:FKM983187 FUI982574:FUI983187 GEE982574:GEE983187 GOA982574:GOA983187 GXW982574:GXW983187 HHS982574:HHS983187 HRO982574:HRO983187 IBK982574:IBK983187 ILG982574:ILG983187 IVC982574:IVC983187 JEY982574:JEY983187 JOU982574:JOU983187 JYQ982574:JYQ983187 KIM982574:KIM983187 KSI982574:KSI983187 LCE982574:LCE983187 LMA982574:LMA983187 LVW982574:LVW983187 MFS982574:MFS983187 MPO982574:MPO983187 MZK982574:MZK983187 NJG982574:NJG983187 NTC982574:NTC983187 OCY982574:OCY983187 OMU982574:OMU983187 OWQ982574:OWQ983187 PGM982574:PGM983187 PQI982574:PQI983187 QAE982574:QAE983187 QKA982574:QKA983187 QTW982574:QTW983187 RDS982574:RDS983187 RNO982574:RNO983187 RXK982574:RXK983187 SHG982574:SHG983187 SRC982574:SRC983187 TAY982574:TAY983187 TKU982574:TKU983187 TUQ982574:TUQ983187 UEM982574:UEM983187 UOI982574:UOI983187 UYE982574:UYE983187 VIA982574:VIA983187 VRW982574:VRW983187 WBS982574:WBS983187 WLO982574:WLO983187 WVK982574:WVK983187 WVK983189:WVK987306 C62938:C65032 IY62938:IY65032 SU62938:SU65032 ACQ62938:ACQ65032 AMM62938:AMM65032 AWI62938:AWI65032 BGE62938:BGE65032 BQA62938:BQA65032 BZW62938:BZW65032 CJS62938:CJS65032 CTO62938:CTO65032 DDK62938:DDK65032 DNG62938:DNG65032 DXC62938:DXC65032 EGY62938:EGY65032 EQU62938:EQU65032 FAQ62938:FAQ65032 FKM62938:FKM65032 FUI62938:FUI65032 GEE62938:GEE65032 GOA62938:GOA65032 GXW62938:GXW65032 HHS62938:HHS65032 HRO62938:HRO65032 IBK62938:IBK65032 ILG62938:ILG65032 IVC62938:IVC65032 JEY62938:JEY65032 JOU62938:JOU65032 JYQ62938:JYQ65032 KIM62938:KIM65032 KSI62938:KSI65032 LCE62938:LCE65032 LMA62938:LMA65032 LVW62938:LVW65032 MFS62938:MFS65032 MPO62938:MPO65032 MZK62938:MZK65032 NJG62938:NJG65032 NTC62938:NTC65032 OCY62938:OCY65032 OMU62938:OMU65032 OWQ62938:OWQ65032 PGM62938:PGM65032 PQI62938:PQI65032 QAE62938:QAE65032 QKA62938:QKA65032 QTW62938:QTW65032 RDS62938:RDS65032 RNO62938:RNO65032 RXK62938:RXK65032 SHG62938:SHG65032 SRC62938:SRC65032 TAY62938:TAY65032 TKU62938:TKU65032 TUQ62938:TUQ65032 UEM62938:UEM65032 UOI62938:UOI65032 UYE62938:UYE65032 VIA62938:VIA65032 VRW62938:VRW65032 WBS62938:WBS65032 WLO62938:WLO65032 WVK62938:WVK65032 C128474:C130568 IY128474:IY130568 SU128474:SU130568 ACQ128474:ACQ130568 AMM128474:AMM130568 AWI128474:AWI130568 BGE128474:BGE130568 BQA128474:BQA130568 BZW128474:BZW130568 CJS128474:CJS130568 CTO128474:CTO130568 DDK128474:DDK130568 DNG128474:DNG130568 DXC128474:DXC130568 EGY128474:EGY130568 EQU128474:EQU130568 FAQ128474:FAQ130568 FKM128474:FKM130568 FUI128474:FUI130568 GEE128474:GEE130568 GOA128474:GOA130568 GXW128474:GXW130568 HHS128474:HHS130568 HRO128474:HRO130568 IBK128474:IBK130568 ILG128474:ILG130568 IVC128474:IVC130568 JEY128474:JEY130568 JOU128474:JOU130568 JYQ128474:JYQ130568 KIM128474:KIM130568 KSI128474:KSI130568 LCE128474:LCE130568 LMA128474:LMA130568 LVW128474:LVW130568 MFS128474:MFS130568 MPO128474:MPO130568 MZK128474:MZK130568 NJG128474:NJG130568 NTC128474:NTC130568 OCY128474:OCY130568 OMU128474:OMU130568 OWQ128474:OWQ130568 PGM128474:PGM130568 PQI128474:PQI130568 QAE128474:QAE130568 QKA128474:QKA130568 QTW128474:QTW130568 RDS128474:RDS130568 RNO128474:RNO130568 RXK128474:RXK130568 SHG128474:SHG130568 SRC128474:SRC130568 TAY128474:TAY130568 TKU128474:TKU130568 TUQ128474:TUQ130568 UEM128474:UEM130568 UOI128474:UOI130568 UYE128474:UYE130568 VIA128474:VIA130568 VRW128474:VRW130568 WBS128474:WBS130568 WLO128474:WLO130568 WVK128474:WVK130568 C194010:C196104 IY194010:IY196104 SU194010:SU196104 ACQ194010:ACQ196104 AMM194010:AMM196104 AWI194010:AWI196104 BGE194010:BGE196104 BQA194010:BQA196104 BZW194010:BZW196104 CJS194010:CJS196104 CTO194010:CTO196104 DDK194010:DDK196104 DNG194010:DNG196104 DXC194010:DXC196104 EGY194010:EGY196104 EQU194010:EQU196104 FAQ194010:FAQ196104 FKM194010:FKM196104 FUI194010:FUI196104 GEE194010:GEE196104 GOA194010:GOA196104 GXW194010:GXW196104 HHS194010:HHS196104 HRO194010:HRO196104 IBK194010:IBK196104 ILG194010:ILG196104 IVC194010:IVC196104 JEY194010:JEY196104 JOU194010:JOU196104 JYQ194010:JYQ196104 KIM194010:KIM196104 KSI194010:KSI196104 LCE194010:LCE196104 LMA194010:LMA196104 LVW194010:LVW196104 MFS194010:MFS196104 MPO194010:MPO196104 MZK194010:MZK196104 NJG194010:NJG196104 NTC194010:NTC196104 OCY194010:OCY196104 OMU194010:OMU196104 OWQ194010:OWQ196104 PGM194010:PGM196104 PQI194010:PQI196104 QAE194010:QAE196104 QKA194010:QKA196104 QTW194010:QTW196104 RDS194010:RDS196104 RNO194010:RNO196104 RXK194010:RXK196104 SHG194010:SHG196104 SRC194010:SRC196104 TAY194010:TAY196104 TKU194010:TKU196104 TUQ194010:TUQ196104 UEM194010:UEM196104 UOI194010:UOI196104 UYE194010:UYE196104 VIA194010:VIA196104 VRW194010:VRW196104 WBS194010:WBS196104 WLO194010:WLO196104 WVK194010:WVK196104 C259546:C261640 IY259546:IY261640 SU259546:SU261640 ACQ259546:ACQ261640 AMM259546:AMM261640 AWI259546:AWI261640 BGE259546:BGE261640 BQA259546:BQA261640 BZW259546:BZW261640 CJS259546:CJS261640 CTO259546:CTO261640 DDK259546:DDK261640 DNG259546:DNG261640 DXC259546:DXC261640 EGY259546:EGY261640 EQU259546:EQU261640 FAQ259546:FAQ261640 FKM259546:FKM261640 FUI259546:FUI261640 GEE259546:GEE261640 GOA259546:GOA261640 GXW259546:GXW261640 HHS259546:HHS261640 HRO259546:HRO261640 IBK259546:IBK261640 ILG259546:ILG261640 IVC259546:IVC261640 JEY259546:JEY261640 JOU259546:JOU261640 JYQ259546:JYQ261640 KIM259546:KIM261640 KSI259546:KSI261640 LCE259546:LCE261640 LMA259546:LMA261640 LVW259546:LVW261640 MFS259546:MFS261640 MPO259546:MPO261640 MZK259546:MZK261640 NJG259546:NJG261640 NTC259546:NTC261640 OCY259546:OCY261640 OMU259546:OMU261640 OWQ259546:OWQ261640 PGM259546:PGM261640 PQI259546:PQI261640 QAE259546:QAE261640 QKA259546:QKA261640 QTW259546:QTW261640 RDS259546:RDS261640 RNO259546:RNO261640 RXK259546:RXK261640 SHG259546:SHG261640 SRC259546:SRC261640 TAY259546:TAY261640 TKU259546:TKU261640 TUQ259546:TUQ261640 UEM259546:UEM261640 UOI259546:UOI261640 UYE259546:UYE261640 VIA259546:VIA261640 VRW259546:VRW261640 WBS259546:WBS261640 WLO259546:WLO261640 WVK259546:WVK261640 C325082:C327176 IY325082:IY327176 SU325082:SU327176 ACQ325082:ACQ327176 AMM325082:AMM327176 AWI325082:AWI327176 BGE325082:BGE327176 BQA325082:BQA327176 BZW325082:BZW327176 CJS325082:CJS327176 CTO325082:CTO327176 DDK325082:DDK327176 DNG325082:DNG327176 DXC325082:DXC327176 EGY325082:EGY327176 EQU325082:EQU327176 FAQ325082:FAQ327176 FKM325082:FKM327176 FUI325082:FUI327176 GEE325082:GEE327176 GOA325082:GOA327176 GXW325082:GXW327176 HHS325082:HHS327176 HRO325082:HRO327176 IBK325082:IBK327176 ILG325082:ILG327176 IVC325082:IVC327176 JEY325082:JEY327176 JOU325082:JOU327176 JYQ325082:JYQ327176 KIM325082:KIM327176 KSI325082:KSI327176 LCE325082:LCE327176 LMA325082:LMA327176 LVW325082:LVW327176 MFS325082:MFS327176 MPO325082:MPO327176 MZK325082:MZK327176 NJG325082:NJG327176 NTC325082:NTC327176 OCY325082:OCY327176 OMU325082:OMU327176 OWQ325082:OWQ327176 PGM325082:PGM327176 PQI325082:PQI327176 QAE325082:QAE327176 QKA325082:QKA327176 QTW325082:QTW327176 RDS325082:RDS327176 RNO325082:RNO327176 RXK325082:RXK327176 SHG325082:SHG327176 SRC325082:SRC327176 TAY325082:TAY327176 TKU325082:TKU327176 TUQ325082:TUQ327176 UEM325082:UEM327176 UOI325082:UOI327176 UYE325082:UYE327176 VIA325082:VIA327176 VRW325082:VRW327176 WBS325082:WBS327176 WLO325082:WLO327176 WVK325082:WVK327176 C390618:C392712 IY390618:IY392712 SU390618:SU392712 ACQ390618:ACQ392712 AMM390618:AMM392712 AWI390618:AWI392712 BGE390618:BGE392712 BQA390618:BQA392712 BZW390618:BZW392712 CJS390618:CJS392712 CTO390618:CTO392712 DDK390618:DDK392712 DNG390618:DNG392712 DXC390618:DXC392712 EGY390618:EGY392712 EQU390618:EQU392712 FAQ390618:FAQ392712 FKM390618:FKM392712 FUI390618:FUI392712 GEE390618:GEE392712 GOA390618:GOA392712 GXW390618:GXW392712 HHS390618:HHS392712 HRO390618:HRO392712 IBK390618:IBK392712 ILG390618:ILG392712 IVC390618:IVC392712 JEY390618:JEY392712 JOU390618:JOU392712 JYQ390618:JYQ392712 KIM390618:KIM392712 KSI390618:KSI392712 LCE390618:LCE392712 LMA390618:LMA392712 LVW390618:LVW392712 MFS390618:MFS392712 MPO390618:MPO392712 MZK390618:MZK392712 NJG390618:NJG392712 NTC390618:NTC392712 OCY390618:OCY392712 OMU390618:OMU392712 OWQ390618:OWQ392712 PGM390618:PGM392712 PQI390618:PQI392712 QAE390618:QAE392712 QKA390618:QKA392712 QTW390618:QTW392712 RDS390618:RDS392712 RNO390618:RNO392712 RXK390618:RXK392712 SHG390618:SHG392712 SRC390618:SRC392712 TAY390618:TAY392712 TKU390618:TKU392712 TUQ390618:TUQ392712 UEM390618:UEM392712 UOI390618:UOI392712 UYE390618:UYE392712 VIA390618:VIA392712 VRW390618:VRW392712 WBS390618:WBS392712 WLO390618:WLO392712 WVK390618:WVK392712 C456154:C458248 IY456154:IY458248 SU456154:SU458248 ACQ456154:ACQ458248 AMM456154:AMM458248 AWI456154:AWI458248 BGE456154:BGE458248 BQA456154:BQA458248 BZW456154:BZW458248 CJS456154:CJS458248 CTO456154:CTO458248 DDK456154:DDK458248 DNG456154:DNG458248 DXC456154:DXC458248 EGY456154:EGY458248 EQU456154:EQU458248 FAQ456154:FAQ458248 FKM456154:FKM458248 FUI456154:FUI458248 GEE456154:GEE458248 GOA456154:GOA458248 GXW456154:GXW458248 HHS456154:HHS458248 HRO456154:HRO458248 IBK456154:IBK458248 ILG456154:ILG458248 IVC456154:IVC458248 JEY456154:JEY458248 JOU456154:JOU458248 JYQ456154:JYQ458248 KIM456154:KIM458248 KSI456154:KSI458248 LCE456154:LCE458248 LMA456154:LMA458248 LVW456154:LVW458248 MFS456154:MFS458248 MPO456154:MPO458248 MZK456154:MZK458248 NJG456154:NJG458248 NTC456154:NTC458248 OCY456154:OCY458248 OMU456154:OMU458248 OWQ456154:OWQ458248 PGM456154:PGM458248 PQI456154:PQI458248 QAE456154:QAE458248 QKA456154:QKA458248 QTW456154:QTW458248 RDS456154:RDS458248 RNO456154:RNO458248 RXK456154:RXK458248 SHG456154:SHG458248 SRC456154:SRC458248 TAY456154:TAY458248 TKU456154:TKU458248 TUQ456154:TUQ458248 UEM456154:UEM458248 UOI456154:UOI458248 UYE456154:UYE458248 VIA456154:VIA458248 VRW456154:VRW458248 WBS456154:WBS458248 WLO456154:WLO458248 WVK456154:WVK458248 C521690:C523784 IY521690:IY523784 SU521690:SU523784 ACQ521690:ACQ523784 AMM521690:AMM523784 AWI521690:AWI523784 BGE521690:BGE523784 BQA521690:BQA523784 BZW521690:BZW523784 CJS521690:CJS523784 CTO521690:CTO523784 DDK521690:DDK523784 DNG521690:DNG523784 DXC521690:DXC523784 EGY521690:EGY523784 EQU521690:EQU523784 FAQ521690:FAQ523784 FKM521690:FKM523784 FUI521690:FUI523784 GEE521690:GEE523784 GOA521690:GOA523784 GXW521690:GXW523784 HHS521690:HHS523784 HRO521690:HRO523784 IBK521690:IBK523784 ILG521690:ILG523784 IVC521690:IVC523784 JEY521690:JEY523784 JOU521690:JOU523784 JYQ521690:JYQ523784 KIM521690:KIM523784 KSI521690:KSI523784 LCE521690:LCE523784 LMA521690:LMA523784 LVW521690:LVW523784 MFS521690:MFS523784 MPO521690:MPO523784 MZK521690:MZK523784 NJG521690:NJG523784 NTC521690:NTC523784 OCY521690:OCY523784 OMU521690:OMU523784 OWQ521690:OWQ523784 PGM521690:PGM523784 PQI521690:PQI523784 QAE521690:QAE523784 QKA521690:QKA523784 QTW521690:QTW523784 RDS521690:RDS523784 RNO521690:RNO523784 RXK521690:RXK523784 SHG521690:SHG523784 SRC521690:SRC523784 TAY521690:TAY523784 TKU521690:TKU523784 TUQ521690:TUQ523784 UEM521690:UEM523784 UOI521690:UOI523784 UYE521690:UYE523784 VIA521690:VIA523784 VRW521690:VRW523784 WBS521690:WBS523784 WLO521690:WLO523784 WVK521690:WVK523784 C587226:C589320 IY587226:IY589320 SU587226:SU589320 ACQ587226:ACQ589320 AMM587226:AMM589320 AWI587226:AWI589320 BGE587226:BGE589320 BQA587226:BQA589320 BZW587226:BZW589320 CJS587226:CJS589320 CTO587226:CTO589320 DDK587226:DDK589320 DNG587226:DNG589320 DXC587226:DXC589320 EGY587226:EGY589320 EQU587226:EQU589320 FAQ587226:FAQ589320 FKM587226:FKM589320 FUI587226:FUI589320 GEE587226:GEE589320 GOA587226:GOA589320 GXW587226:GXW589320 HHS587226:HHS589320 HRO587226:HRO589320 IBK587226:IBK589320 ILG587226:ILG589320 IVC587226:IVC589320 JEY587226:JEY589320 JOU587226:JOU589320 JYQ587226:JYQ589320 KIM587226:KIM589320 KSI587226:KSI589320 LCE587226:LCE589320 LMA587226:LMA589320 LVW587226:LVW589320 MFS587226:MFS589320 MPO587226:MPO589320 MZK587226:MZK589320 NJG587226:NJG589320 NTC587226:NTC589320 OCY587226:OCY589320 OMU587226:OMU589320 OWQ587226:OWQ589320 PGM587226:PGM589320 PQI587226:PQI589320 QAE587226:QAE589320 QKA587226:QKA589320 QTW587226:QTW589320 RDS587226:RDS589320 RNO587226:RNO589320 RXK587226:RXK589320 SHG587226:SHG589320 SRC587226:SRC589320 TAY587226:TAY589320 TKU587226:TKU589320 TUQ587226:TUQ589320 UEM587226:UEM589320 UOI587226:UOI589320 UYE587226:UYE589320 VIA587226:VIA589320 VRW587226:VRW589320 WBS587226:WBS589320 WLO587226:WLO589320 WVK587226:WVK589320 C652762:C654856 IY652762:IY654856 SU652762:SU654856 ACQ652762:ACQ654856 AMM652762:AMM654856 AWI652762:AWI654856 BGE652762:BGE654856 BQA652762:BQA654856 BZW652762:BZW654856 CJS652762:CJS654856 CTO652762:CTO654856 DDK652762:DDK654856 DNG652762:DNG654856 DXC652762:DXC654856 EGY652762:EGY654856 EQU652762:EQU654856 FAQ652762:FAQ654856 FKM652762:FKM654856 FUI652762:FUI654856 GEE652762:GEE654856 GOA652762:GOA654856 GXW652762:GXW654856 HHS652762:HHS654856 HRO652762:HRO654856 IBK652762:IBK654856 ILG652762:ILG654856 IVC652762:IVC654856 JEY652762:JEY654856 JOU652762:JOU654856 JYQ652762:JYQ654856 KIM652762:KIM654856 KSI652762:KSI654856 LCE652762:LCE654856 LMA652762:LMA654856 LVW652762:LVW654856 MFS652762:MFS654856 MPO652762:MPO654856 MZK652762:MZK654856 NJG652762:NJG654856 NTC652762:NTC654856 OCY652762:OCY654856 OMU652762:OMU654856 OWQ652762:OWQ654856 PGM652762:PGM654856 PQI652762:PQI654856 QAE652762:QAE654856 QKA652762:QKA654856 QTW652762:QTW654856 RDS652762:RDS654856 RNO652762:RNO654856 RXK652762:RXK654856 SHG652762:SHG654856 SRC652762:SRC654856 TAY652762:TAY654856 TKU652762:TKU654856 TUQ652762:TUQ654856 UEM652762:UEM654856 UOI652762:UOI654856 UYE652762:UYE654856 VIA652762:VIA654856 VRW652762:VRW654856 WBS652762:WBS654856 WLO652762:WLO654856 WVK652762:WVK654856 C718298:C720392 IY718298:IY720392 SU718298:SU720392 ACQ718298:ACQ720392 AMM718298:AMM720392 AWI718298:AWI720392 BGE718298:BGE720392 BQA718298:BQA720392 BZW718298:BZW720392 CJS718298:CJS720392 CTO718298:CTO720392 DDK718298:DDK720392 DNG718298:DNG720392 DXC718298:DXC720392 EGY718298:EGY720392 EQU718298:EQU720392 FAQ718298:FAQ720392 FKM718298:FKM720392 FUI718298:FUI720392 GEE718298:GEE720392 GOA718298:GOA720392 GXW718298:GXW720392 HHS718298:HHS720392 HRO718298:HRO720392 IBK718298:IBK720392 ILG718298:ILG720392 IVC718298:IVC720392 JEY718298:JEY720392 JOU718298:JOU720392 JYQ718298:JYQ720392 KIM718298:KIM720392 KSI718298:KSI720392 LCE718298:LCE720392 LMA718298:LMA720392 LVW718298:LVW720392 MFS718298:MFS720392 MPO718298:MPO720392 MZK718298:MZK720392 NJG718298:NJG720392 NTC718298:NTC720392 OCY718298:OCY720392 OMU718298:OMU720392 OWQ718298:OWQ720392 PGM718298:PGM720392 PQI718298:PQI720392 QAE718298:QAE720392 QKA718298:QKA720392 QTW718298:QTW720392 RDS718298:RDS720392 RNO718298:RNO720392 RXK718298:RXK720392 SHG718298:SHG720392 SRC718298:SRC720392 TAY718298:TAY720392 TKU718298:TKU720392 TUQ718298:TUQ720392 UEM718298:UEM720392 UOI718298:UOI720392 UYE718298:UYE720392 VIA718298:VIA720392 VRW718298:VRW720392 WBS718298:WBS720392 WLO718298:WLO720392 WVK718298:WVK720392 C783834:C785928 IY783834:IY785928 SU783834:SU785928 ACQ783834:ACQ785928 AMM783834:AMM785928 AWI783834:AWI785928 BGE783834:BGE785928 BQA783834:BQA785928 BZW783834:BZW785928 CJS783834:CJS785928 CTO783834:CTO785928 DDK783834:DDK785928 DNG783834:DNG785928 DXC783834:DXC785928 EGY783834:EGY785928 EQU783834:EQU785928 FAQ783834:FAQ785928 FKM783834:FKM785928 FUI783834:FUI785928 GEE783834:GEE785928 GOA783834:GOA785928 GXW783834:GXW785928 HHS783834:HHS785928 HRO783834:HRO785928 IBK783834:IBK785928 ILG783834:ILG785928 IVC783834:IVC785928 JEY783834:JEY785928 JOU783834:JOU785928 JYQ783834:JYQ785928 KIM783834:KIM785928 KSI783834:KSI785928 LCE783834:LCE785928 LMA783834:LMA785928 LVW783834:LVW785928 MFS783834:MFS785928 MPO783834:MPO785928 MZK783834:MZK785928 NJG783834:NJG785928 NTC783834:NTC785928 OCY783834:OCY785928 OMU783834:OMU785928 OWQ783834:OWQ785928 PGM783834:PGM785928 PQI783834:PQI785928 QAE783834:QAE785928 QKA783834:QKA785928 QTW783834:QTW785928 RDS783834:RDS785928 RNO783834:RNO785928 RXK783834:RXK785928 SHG783834:SHG785928 SRC783834:SRC785928 TAY783834:TAY785928 TKU783834:TKU785928 TUQ783834:TUQ785928 UEM783834:UEM785928 UOI783834:UOI785928 UYE783834:UYE785928 VIA783834:VIA785928 VRW783834:VRW785928 WBS783834:WBS785928 WLO783834:WLO785928 WVK783834:WVK785928 C849370:C851464 IY849370:IY851464 SU849370:SU851464 ACQ849370:ACQ851464 AMM849370:AMM851464 AWI849370:AWI851464 BGE849370:BGE851464 BQA849370:BQA851464 BZW849370:BZW851464 CJS849370:CJS851464 CTO849370:CTO851464 DDK849370:DDK851464 DNG849370:DNG851464 DXC849370:DXC851464 EGY849370:EGY851464 EQU849370:EQU851464 FAQ849370:FAQ851464 FKM849370:FKM851464 FUI849370:FUI851464 GEE849370:GEE851464 GOA849370:GOA851464 GXW849370:GXW851464 HHS849370:HHS851464 HRO849370:HRO851464 IBK849370:IBK851464 ILG849370:ILG851464 IVC849370:IVC851464 JEY849370:JEY851464 JOU849370:JOU851464 JYQ849370:JYQ851464 KIM849370:KIM851464 KSI849370:KSI851464 LCE849370:LCE851464 LMA849370:LMA851464 LVW849370:LVW851464 MFS849370:MFS851464 MPO849370:MPO851464 MZK849370:MZK851464 NJG849370:NJG851464 NTC849370:NTC851464 OCY849370:OCY851464 OMU849370:OMU851464 OWQ849370:OWQ851464 PGM849370:PGM851464 PQI849370:PQI851464 QAE849370:QAE851464 QKA849370:QKA851464 QTW849370:QTW851464 RDS849370:RDS851464 RNO849370:RNO851464 RXK849370:RXK851464 SHG849370:SHG851464 SRC849370:SRC851464 TAY849370:TAY851464 TKU849370:TKU851464 TUQ849370:TUQ851464 UEM849370:UEM851464 UOI849370:UOI851464 UYE849370:UYE851464 VIA849370:VIA851464 VRW849370:VRW851464 WBS849370:WBS851464 WLO849370:WLO851464 WVK849370:WVK851464 C914906:C917000 IY914906:IY917000 SU914906:SU917000 ACQ914906:ACQ917000 AMM914906:AMM917000 AWI914906:AWI917000 BGE914906:BGE917000 BQA914906:BQA917000 BZW914906:BZW917000 CJS914906:CJS917000 CTO914906:CTO917000 DDK914906:DDK917000 DNG914906:DNG917000 DXC914906:DXC917000 EGY914906:EGY917000 EQU914906:EQU917000 FAQ914906:FAQ917000 FKM914906:FKM917000 FUI914906:FUI917000 GEE914906:GEE917000 GOA914906:GOA917000 GXW914906:GXW917000 HHS914906:HHS917000 HRO914906:HRO917000 IBK914906:IBK917000 ILG914906:ILG917000 IVC914906:IVC917000 JEY914906:JEY917000 JOU914906:JOU917000 JYQ914906:JYQ917000 KIM914906:KIM917000 KSI914906:KSI917000 LCE914906:LCE917000 LMA914906:LMA917000 LVW914906:LVW917000 MFS914906:MFS917000 MPO914906:MPO917000 MZK914906:MZK917000 NJG914906:NJG917000 NTC914906:NTC917000 OCY914906:OCY917000 OMU914906:OMU917000 OWQ914906:OWQ917000 PGM914906:PGM917000 PQI914906:PQI917000 QAE914906:QAE917000 QKA914906:QKA917000 QTW914906:QTW917000 RDS914906:RDS917000 RNO914906:RNO917000 RXK914906:RXK917000 SHG914906:SHG917000 SRC914906:SRC917000 TAY914906:TAY917000 TKU914906:TKU917000 TUQ914906:TUQ917000 UEM914906:UEM917000 UOI914906:UOI917000 UYE914906:UYE917000 VIA914906:VIA917000 VRW914906:VRW917000 WBS914906:WBS917000 WLO914906:WLO917000 WVK914906:WVK917000 C980442:C982536 IY980442:IY982536 SU980442:SU982536 ACQ980442:ACQ982536 AMM980442:AMM982536 AWI980442:AWI982536 BGE980442:BGE982536 BQA980442:BQA982536 BZW980442:BZW982536 CJS980442:CJS982536 CTO980442:CTO982536 DDK980442:DDK982536 DNG980442:DNG982536 DXC980442:DXC982536 EGY980442:EGY982536 EQU980442:EQU982536 FAQ980442:FAQ982536 FKM980442:FKM982536 FUI980442:FUI982536 GEE980442:GEE982536 GOA980442:GOA982536 GXW980442:GXW982536 HHS980442:HHS982536 HRO980442:HRO982536 IBK980442:IBK982536 ILG980442:ILG982536 IVC980442:IVC982536 JEY980442:JEY982536 JOU980442:JOU982536 JYQ980442:JYQ982536 KIM980442:KIM982536 KSI980442:KSI982536 LCE980442:LCE982536 LMA980442:LMA982536 LVW980442:LVW982536 MFS980442:MFS982536 MPO980442:MPO982536 MZK980442:MZK982536 NJG980442:NJG982536 NTC980442:NTC982536 OCY980442:OCY982536 OMU980442:OMU982536 OWQ980442:OWQ982536 PGM980442:PGM982536 PQI980442:PQI982536 QAE980442:QAE982536 QKA980442:QKA982536 QTW980442:QTW982536 RDS980442:RDS982536 RNO980442:RNO982536 RXK980442:RXK982536 SHG980442:SHG982536 SRC980442:SRC982536 TAY980442:TAY982536 TKU980442:TKU982536 TUQ980442:TUQ982536 UEM980442:UEM982536 UOI980442:UOI982536 UYE980442:UYE982536 VIA980442:VIA982536 VRW980442:VRW982536 WBS980442:WBS982536 WLO980442:WLO982536 WVK980442:WVK982536 C65685:C69802 IY65685:IY69802 SU65685:SU69802 ACQ65685:ACQ69802 AMM65685:AMM69802 AWI65685:AWI69802 BGE65685:BGE69802 BQA65685:BQA69802 BZW65685:BZW69802 CJS65685:CJS69802 CTO65685:CTO69802 DDK65685:DDK69802 DNG65685:DNG69802 DXC65685:DXC69802 EGY65685:EGY69802 EQU65685:EQU69802 FAQ65685:FAQ69802 FKM65685:FKM69802 FUI65685:FUI69802 GEE65685:GEE69802 GOA65685:GOA69802 GXW65685:GXW69802 HHS65685:HHS69802 HRO65685:HRO69802 IBK65685:IBK69802 ILG65685:ILG69802 IVC65685:IVC69802 JEY65685:JEY69802 JOU65685:JOU69802 JYQ65685:JYQ69802 KIM65685:KIM69802 KSI65685:KSI69802 LCE65685:LCE69802 LMA65685:LMA69802 LVW65685:LVW69802 MFS65685:MFS69802 MPO65685:MPO69802 MZK65685:MZK69802 NJG65685:NJG69802 NTC65685:NTC69802 OCY65685:OCY69802 OMU65685:OMU69802 OWQ65685:OWQ69802 PGM65685:PGM69802 PQI65685:PQI69802 QAE65685:QAE69802 QKA65685:QKA69802 QTW65685:QTW69802 RDS65685:RDS69802 RNO65685:RNO69802 RXK65685:RXK69802 SHG65685:SHG69802 SRC65685:SRC69802 TAY65685:TAY69802 TKU65685:TKU69802 TUQ65685:TUQ69802 UEM65685:UEM69802 UOI65685:UOI69802 UYE65685:UYE69802 VIA65685:VIA69802 VRW65685:VRW69802 WBS65685:WBS69802 WLO65685:WLO69802 WVK65685:WVK69802 C131221:C135338 IY131221:IY135338 SU131221:SU135338 ACQ131221:ACQ135338 AMM131221:AMM135338 AWI131221:AWI135338 BGE131221:BGE135338 BQA131221:BQA135338 BZW131221:BZW135338 CJS131221:CJS135338 CTO131221:CTO135338 DDK131221:DDK135338 DNG131221:DNG135338 DXC131221:DXC135338 EGY131221:EGY135338 EQU131221:EQU135338 FAQ131221:FAQ135338 FKM131221:FKM135338 FUI131221:FUI135338 GEE131221:GEE135338 GOA131221:GOA135338 GXW131221:GXW135338 HHS131221:HHS135338 HRO131221:HRO135338 IBK131221:IBK135338 ILG131221:ILG135338 IVC131221:IVC135338 JEY131221:JEY135338 JOU131221:JOU135338 JYQ131221:JYQ135338 KIM131221:KIM135338 KSI131221:KSI135338 LCE131221:LCE135338 LMA131221:LMA135338 LVW131221:LVW135338 MFS131221:MFS135338 MPO131221:MPO135338 MZK131221:MZK135338 NJG131221:NJG135338 NTC131221:NTC135338 OCY131221:OCY135338 OMU131221:OMU135338 OWQ131221:OWQ135338 PGM131221:PGM135338 PQI131221:PQI135338 QAE131221:QAE135338 QKA131221:QKA135338 QTW131221:QTW135338 RDS131221:RDS135338 RNO131221:RNO135338 RXK131221:RXK135338 SHG131221:SHG135338 SRC131221:SRC135338 TAY131221:TAY135338 TKU131221:TKU135338 TUQ131221:TUQ135338 UEM131221:UEM135338 UOI131221:UOI135338 UYE131221:UYE135338 VIA131221:VIA135338 VRW131221:VRW135338 WBS131221:WBS135338 WLO131221:WLO135338 WVK131221:WVK135338 C196757:C200874 IY196757:IY200874 SU196757:SU200874 ACQ196757:ACQ200874 AMM196757:AMM200874 AWI196757:AWI200874 BGE196757:BGE200874 BQA196757:BQA200874 BZW196757:BZW200874 CJS196757:CJS200874 CTO196757:CTO200874 DDK196757:DDK200874 DNG196757:DNG200874 DXC196757:DXC200874 EGY196757:EGY200874 EQU196757:EQU200874 FAQ196757:FAQ200874 FKM196757:FKM200874 FUI196757:FUI200874 GEE196757:GEE200874 GOA196757:GOA200874 GXW196757:GXW200874 HHS196757:HHS200874 HRO196757:HRO200874 IBK196757:IBK200874 ILG196757:ILG200874 IVC196757:IVC200874 JEY196757:JEY200874 JOU196757:JOU200874 JYQ196757:JYQ200874 KIM196757:KIM200874 KSI196757:KSI200874 LCE196757:LCE200874 LMA196757:LMA200874 LVW196757:LVW200874 MFS196757:MFS200874 MPO196757:MPO200874 MZK196757:MZK200874 NJG196757:NJG200874 NTC196757:NTC200874 OCY196757:OCY200874 OMU196757:OMU200874 OWQ196757:OWQ200874 PGM196757:PGM200874 PQI196757:PQI200874 QAE196757:QAE200874 QKA196757:QKA200874 QTW196757:QTW200874 RDS196757:RDS200874 RNO196757:RNO200874 RXK196757:RXK200874 SHG196757:SHG200874 SRC196757:SRC200874 TAY196757:TAY200874 TKU196757:TKU200874 TUQ196757:TUQ200874 UEM196757:UEM200874 UOI196757:UOI200874 UYE196757:UYE200874 VIA196757:VIA200874 VRW196757:VRW200874 WBS196757:WBS200874 WLO196757:WLO200874 WVK196757:WVK200874 C262293:C266410 IY262293:IY266410 SU262293:SU266410 ACQ262293:ACQ266410 AMM262293:AMM266410 AWI262293:AWI266410 BGE262293:BGE266410 BQA262293:BQA266410 BZW262293:BZW266410 CJS262293:CJS266410 CTO262293:CTO266410 DDK262293:DDK266410 DNG262293:DNG266410 DXC262293:DXC266410 EGY262293:EGY266410 EQU262293:EQU266410 FAQ262293:FAQ266410 FKM262293:FKM266410 FUI262293:FUI266410 GEE262293:GEE266410 GOA262293:GOA266410 GXW262293:GXW266410 HHS262293:HHS266410 HRO262293:HRO266410 IBK262293:IBK266410 ILG262293:ILG266410 IVC262293:IVC266410 JEY262293:JEY266410 JOU262293:JOU266410 JYQ262293:JYQ266410 KIM262293:KIM266410 KSI262293:KSI266410 LCE262293:LCE266410 LMA262293:LMA266410 LVW262293:LVW266410 MFS262293:MFS266410 MPO262293:MPO266410 MZK262293:MZK266410 NJG262293:NJG266410 NTC262293:NTC266410 OCY262293:OCY266410 OMU262293:OMU266410 OWQ262293:OWQ266410 PGM262293:PGM266410 PQI262293:PQI266410 QAE262293:QAE266410 QKA262293:QKA266410 QTW262293:QTW266410 RDS262293:RDS266410 RNO262293:RNO266410 RXK262293:RXK266410 SHG262293:SHG266410 SRC262293:SRC266410 TAY262293:TAY266410 TKU262293:TKU266410 TUQ262293:TUQ266410 UEM262293:UEM266410 UOI262293:UOI266410 UYE262293:UYE266410 VIA262293:VIA266410 VRW262293:VRW266410 WBS262293:WBS266410 WLO262293:WLO266410 WVK262293:WVK266410 C327829:C331946 IY327829:IY331946 SU327829:SU331946 ACQ327829:ACQ331946 AMM327829:AMM331946 AWI327829:AWI331946 BGE327829:BGE331946 BQA327829:BQA331946 BZW327829:BZW331946 CJS327829:CJS331946 CTO327829:CTO331946 DDK327829:DDK331946 DNG327829:DNG331946 DXC327829:DXC331946 EGY327829:EGY331946 EQU327829:EQU331946 FAQ327829:FAQ331946 FKM327829:FKM331946 FUI327829:FUI331946 GEE327829:GEE331946 GOA327829:GOA331946 GXW327829:GXW331946 HHS327829:HHS331946 HRO327829:HRO331946 IBK327829:IBK331946 ILG327829:ILG331946 IVC327829:IVC331946 JEY327829:JEY331946 JOU327829:JOU331946 JYQ327829:JYQ331946 KIM327829:KIM331946 KSI327829:KSI331946 LCE327829:LCE331946 LMA327829:LMA331946 LVW327829:LVW331946 MFS327829:MFS331946 MPO327829:MPO331946 MZK327829:MZK331946 NJG327829:NJG331946 NTC327829:NTC331946 OCY327829:OCY331946 OMU327829:OMU331946 OWQ327829:OWQ331946 PGM327829:PGM331946 PQI327829:PQI331946 QAE327829:QAE331946 QKA327829:QKA331946 QTW327829:QTW331946 RDS327829:RDS331946 RNO327829:RNO331946 RXK327829:RXK331946 SHG327829:SHG331946 SRC327829:SRC331946 TAY327829:TAY331946 TKU327829:TKU331946 TUQ327829:TUQ331946 UEM327829:UEM331946 UOI327829:UOI331946 UYE327829:UYE331946 VIA327829:VIA331946 VRW327829:VRW331946 WBS327829:WBS331946 WLO327829:WLO331946 WVK327829:WVK331946 C393365:C397482 IY393365:IY397482 SU393365:SU397482 ACQ393365:ACQ397482 AMM393365:AMM397482 AWI393365:AWI397482 BGE393365:BGE397482 BQA393365:BQA397482 BZW393365:BZW397482 CJS393365:CJS397482 CTO393365:CTO397482 DDK393365:DDK397482 DNG393365:DNG397482 DXC393365:DXC397482 EGY393365:EGY397482 EQU393365:EQU397482 FAQ393365:FAQ397482 FKM393365:FKM397482 FUI393365:FUI397482 GEE393365:GEE397482 GOA393365:GOA397482 GXW393365:GXW397482 HHS393365:HHS397482 HRO393365:HRO397482 IBK393365:IBK397482 ILG393365:ILG397482 IVC393365:IVC397482 JEY393365:JEY397482 JOU393365:JOU397482 JYQ393365:JYQ397482 KIM393365:KIM397482 KSI393365:KSI397482 LCE393365:LCE397482 LMA393365:LMA397482 LVW393365:LVW397482 MFS393365:MFS397482 MPO393365:MPO397482 MZK393365:MZK397482 NJG393365:NJG397482 NTC393365:NTC397482 OCY393365:OCY397482 OMU393365:OMU397482 OWQ393365:OWQ397482 PGM393365:PGM397482 PQI393365:PQI397482 QAE393365:QAE397482 QKA393365:QKA397482 QTW393365:QTW397482 RDS393365:RDS397482 RNO393365:RNO397482 RXK393365:RXK397482 SHG393365:SHG397482 SRC393365:SRC397482 TAY393365:TAY397482 TKU393365:TKU397482 TUQ393365:TUQ397482 UEM393365:UEM397482 UOI393365:UOI397482 UYE393365:UYE397482 VIA393365:VIA397482 VRW393365:VRW397482 WBS393365:WBS397482 WLO393365:WLO397482 WVK393365:WVK397482 C458901:C463018 IY458901:IY463018 SU458901:SU463018 ACQ458901:ACQ463018 AMM458901:AMM463018 AWI458901:AWI463018 BGE458901:BGE463018 BQA458901:BQA463018 BZW458901:BZW463018 CJS458901:CJS463018 CTO458901:CTO463018 DDK458901:DDK463018 DNG458901:DNG463018 DXC458901:DXC463018 EGY458901:EGY463018 EQU458901:EQU463018 FAQ458901:FAQ463018 FKM458901:FKM463018 FUI458901:FUI463018 GEE458901:GEE463018 GOA458901:GOA463018 GXW458901:GXW463018 HHS458901:HHS463018 HRO458901:HRO463018 IBK458901:IBK463018 ILG458901:ILG463018 IVC458901:IVC463018 JEY458901:JEY463018 JOU458901:JOU463018 JYQ458901:JYQ463018 KIM458901:KIM463018 KSI458901:KSI463018 LCE458901:LCE463018 LMA458901:LMA463018 LVW458901:LVW463018 MFS458901:MFS463018 MPO458901:MPO463018 MZK458901:MZK463018 NJG458901:NJG463018 NTC458901:NTC463018 OCY458901:OCY463018 OMU458901:OMU463018 OWQ458901:OWQ463018 PGM458901:PGM463018 PQI458901:PQI463018 QAE458901:QAE463018 QKA458901:QKA463018 QTW458901:QTW463018 RDS458901:RDS463018 RNO458901:RNO463018 RXK458901:RXK463018 SHG458901:SHG463018 SRC458901:SRC463018 TAY458901:TAY463018 TKU458901:TKU463018 TUQ458901:TUQ463018 UEM458901:UEM463018 UOI458901:UOI463018 UYE458901:UYE463018 VIA458901:VIA463018 VRW458901:VRW463018 WBS458901:WBS463018 WLO458901:WLO463018 WVK458901:WVK463018 C524437:C528554 IY524437:IY528554 SU524437:SU528554 ACQ524437:ACQ528554 AMM524437:AMM528554 AWI524437:AWI528554 BGE524437:BGE528554 BQA524437:BQA528554 BZW524437:BZW528554 CJS524437:CJS528554 CTO524437:CTO528554 DDK524437:DDK528554 DNG524437:DNG528554 DXC524437:DXC528554 EGY524437:EGY528554 EQU524437:EQU528554 FAQ524437:FAQ528554 FKM524437:FKM528554 FUI524437:FUI528554 GEE524437:GEE528554 GOA524437:GOA528554 GXW524437:GXW528554 HHS524437:HHS528554 HRO524437:HRO528554 IBK524437:IBK528554 ILG524437:ILG528554 IVC524437:IVC528554 JEY524437:JEY528554 JOU524437:JOU528554 JYQ524437:JYQ528554 KIM524437:KIM528554 KSI524437:KSI528554 LCE524437:LCE528554 LMA524437:LMA528554 LVW524437:LVW528554 MFS524437:MFS528554 MPO524437:MPO528554 MZK524437:MZK528554 NJG524437:NJG528554 NTC524437:NTC528554 OCY524437:OCY528554 OMU524437:OMU528554 OWQ524437:OWQ528554 PGM524437:PGM528554 PQI524437:PQI528554 QAE524437:QAE528554 QKA524437:QKA528554 QTW524437:QTW528554 RDS524437:RDS528554 RNO524437:RNO528554 RXK524437:RXK528554 SHG524437:SHG528554 SRC524437:SRC528554 TAY524437:TAY528554 TKU524437:TKU528554 TUQ524437:TUQ528554 UEM524437:UEM528554 UOI524437:UOI528554 UYE524437:UYE528554 VIA524437:VIA528554 VRW524437:VRW528554 WBS524437:WBS528554 WLO524437:WLO528554 WVK524437:WVK528554 C589973:C594090 IY589973:IY594090 SU589973:SU594090 ACQ589973:ACQ594090 AMM589973:AMM594090 C8044 AMM8:AMM8040 ACQ8:ACQ8040 IY8:IY8040 SU8:SU8040 WVK8:WVK8040 WLO8:WLO8040 WBS8:WBS8040 VRW8:VRW8040 VIA8:VIA8040 UYE8:UYE8040 UOI8:UOI8040 UEM8:UEM8040 TUQ8:TUQ8040 TKU8:TKU8040 TAY8:TAY8040 SRC8:SRC8040 SHG8:SHG8040 RXK8:RXK8040 RNO8:RNO8040 RDS8:RDS8040 QTW8:QTW8040 QKA8:QKA8040 QAE8:QAE8040 PQI8:PQI8040 PGM8:PGM8040 OWQ8:OWQ8040 OMU8:OMU8040 OCY8:OCY8040 NTC8:NTC8040 NJG8:NJG8040 MZK8:MZK8040 MPO8:MPO8040 MFS8:MFS8040 LVW8:LVW8040 LMA8:LMA8040 LCE8:LCE8040 KSI8:KSI8040 KIM8:KIM8040 JYQ8:JYQ8040 JOU8:JOU8040 JEY8:JEY8040 IVC8:IVC8040 ILG8:ILG8040 IBK8:IBK8040 HRO8:HRO8040 HHS8:HHS8040 GXW8:GXW8040 GOA8:GOA8040 GEE8:GEE8040 FUI8:FUI8040 FKM8:FKM8040 FAQ8:FAQ8040 EQU8:EQU8040 EGY8:EGY8040 DXC8:DXC8040 DNG8:DNG8040 DDK8:DDK8040 CTO8:CTO8040 CJS8:CJS8040 BZW8:BZW8040 BQA8:BQA8040 BGE8:BGE8040 AWI8:AWI8040 C8:C8040</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240"/>
  <sheetViews>
    <sheetView topLeftCell="A61" workbookViewId="0">
      <selection activeCell="E90" sqref="E90"/>
    </sheetView>
  </sheetViews>
  <sheetFormatPr baseColWidth="10" defaultRowHeight="15" x14ac:dyDescent="0.25"/>
  <cols>
    <col min="2" max="2" width="18.42578125" bestFit="1" customWidth="1"/>
    <col min="3" max="3" width="17.5703125" bestFit="1" customWidth="1"/>
    <col min="5" max="5" width="24.5703125" bestFit="1" customWidth="1"/>
    <col min="7" max="7" width="15.42578125" bestFit="1" customWidth="1"/>
  </cols>
  <sheetData>
    <row r="1" spans="1:9" ht="15.75" thickBot="1" x14ac:dyDescent="0.3">
      <c r="A1" s="2"/>
      <c r="B1" s="1" t="s">
        <v>0</v>
      </c>
      <c r="C1" s="1" t="s">
        <v>1</v>
      </c>
      <c r="D1" s="2"/>
      <c r="E1" s="1" t="s">
        <v>2</v>
      </c>
      <c r="F1" s="1"/>
      <c r="G1" s="1" t="s">
        <v>3</v>
      </c>
      <c r="H1" s="1"/>
      <c r="I1" s="2"/>
    </row>
    <row r="2" spans="1:9" x14ac:dyDescent="0.25">
      <c r="A2" s="2"/>
      <c r="B2" s="3" t="s">
        <v>4</v>
      </c>
      <c r="C2" s="3" t="s">
        <v>5</v>
      </c>
      <c r="D2" s="2"/>
      <c r="E2" s="3" t="s">
        <v>6</v>
      </c>
      <c r="F2" s="2"/>
      <c r="G2" s="3" t="s">
        <v>7</v>
      </c>
      <c r="H2" s="2"/>
      <c r="I2" s="2"/>
    </row>
    <row r="3" spans="1:9" x14ac:dyDescent="0.25">
      <c r="A3" s="2"/>
      <c r="B3" s="4" t="s">
        <v>47</v>
      </c>
      <c r="C3" s="4" t="s">
        <v>13</v>
      </c>
      <c r="D3" s="2"/>
      <c r="E3" s="4" t="s">
        <v>10</v>
      </c>
      <c r="F3" s="2"/>
      <c r="G3" s="4" t="s">
        <v>11</v>
      </c>
      <c r="H3" s="5"/>
      <c r="I3" s="5"/>
    </row>
    <row r="4" spans="1:9" x14ac:dyDescent="0.25">
      <c r="A4" s="2"/>
      <c r="B4" s="4" t="s">
        <v>8</v>
      </c>
      <c r="C4" s="4" t="s">
        <v>9</v>
      </c>
      <c r="D4" s="2"/>
      <c r="E4" s="4" t="s">
        <v>14</v>
      </c>
      <c r="F4" s="2"/>
      <c r="G4" s="4" t="s">
        <v>15</v>
      </c>
      <c r="H4" s="2"/>
      <c r="I4" s="5" t="s">
        <v>16</v>
      </c>
    </row>
    <row r="5" spans="1:9" x14ac:dyDescent="0.25">
      <c r="A5" s="2"/>
      <c r="B5" s="4" t="s">
        <v>12</v>
      </c>
      <c r="C5" s="4" t="s">
        <v>13</v>
      </c>
      <c r="D5" s="2"/>
      <c r="E5" s="4" t="s">
        <v>18</v>
      </c>
      <c r="F5" s="2"/>
      <c r="G5" s="4" t="s">
        <v>19</v>
      </c>
      <c r="H5" s="2"/>
      <c r="I5" s="5" t="s">
        <v>20</v>
      </c>
    </row>
    <row r="6" spans="1:9" x14ac:dyDescent="0.25">
      <c r="A6" s="2"/>
      <c r="B6" s="4" t="s">
        <v>595</v>
      </c>
      <c r="C6" s="4" t="s">
        <v>13</v>
      </c>
      <c r="D6" s="2"/>
      <c r="E6" s="4" t="s">
        <v>22</v>
      </c>
      <c r="F6" s="2"/>
      <c r="G6" s="4" t="s">
        <v>23</v>
      </c>
      <c r="H6" s="2"/>
      <c r="I6" s="2"/>
    </row>
    <row r="7" spans="1:9" x14ac:dyDescent="0.25">
      <c r="A7" s="2"/>
      <c r="B7" s="4" t="s">
        <v>21</v>
      </c>
      <c r="C7" s="4" t="s">
        <v>5</v>
      </c>
      <c r="D7" s="2"/>
      <c r="E7" s="4" t="s">
        <v>25</v>
      </c>
      <c r="F7" s="2"/>
      <c r="G7" s="4" t="s">
        <v>26</v>
      </c>
      <c r="H7" s="2"/>
      <c r="I7" s="2"/>
    </row>
    <row r="8" spans="1:9" x14ac:dyDescent="0.25">
      <c r="A8" s="2"/>
      <c r="B8" s="4" t="s">
        <v>52</v>
      </c>
      <c r="C8" s="4" t="s">
        <v>53</v>
      </c>
      <c r="D8" s="2"/>
      <c r="E8" s="4" t="s">
        <v>27</v>
      </c>
      <c r="F8" s="2"/>
      <c r="G8" s="4" t="s">
        <v>28</v>
      </c>
      <c r="H8" s="2"/>
      <c r="I8" s="5" t="s">
        <v>29</v>
      </c>
    </row>
    <row r="9" spans="1:9" x14ac:dyDescent="0.25">
      <c r="A9" s="2"/>
      <c r="B9" s="4" t="s">
        <v>17</v>
      </c>
      <c r="C9" s="4" t="s">
        <v>13</v>
      </c>
      <c r="D9" s="2"/>
      <c r="E9" s="4" t="s">
        <v>31</v>
      </c>
      <c r="F9" s="2"/>
      <c r="G9" s="4" t="s">
        <v>32</v>
      </c>
      <c r="H9" s="2"/>
      <c r="I9" s="2"/>
    </row>
    <row r="10" spans="1:9" x14ac:dyDescent="0.25">
      <c r="A10" s="2"/>
      <c r="B10" s="4" t="s">
        <v>24</v>
      </c>
      <c r="C10" s="4" t="s">
        <v>13</v>
      </c>
      <c r="D10" s="2"/>
      <c r="E10" s="4" t="s">
        <v>270</v>
      </c>
      <c r="F10" s="2"/>
      <c r="G10" s="4" t="s">
        <v>34</v>
      </c>
      <c r="H10" s="2"/>
      <c r="I10" s="5"/>
    </row>
    <row r="11" spans="1:9" x14ac:dyDescent="0.25">
      <c r="A11" s="2"/>
      <c r="B11" s="4" t="s">
        <v>35</v>
      </c>
      <c r="C11" s="4" t="s">
        <v>13</v>
      </c>
      <c r="D11" s="2"/>
      <c r="E11" s="4" t="s">
        <v>33</v>
      </c>
      <c r="F11" s="2"/>
      <c r="G11" s="4" t="s">
        <v>37</v>
      </c>
      <c r="H11" s="2"/>
      <c r="I11" s="5" t="s">
        <v>38</v>
      </c>
    </row>
    <row r="12" spans="1:9" x14ac:dyDescent="0.25">
      <c r="A12" s="2"/>
      <c r="B12" s="4" t="s">
        <v>44</v>
      </c>
      <c r="C12" s="4" t="s">
        <v>13</v>
      </c>
      <c r="D12" s="2"/>
      <c r="E12" s="4" t="s">
        <v>36</v>
      </c>
      <c r="F12" s="2"/>
      <c r="G12" s="4" t="s">
        <v>40</v>
      </c>
      <c r="H12" s="2"/>
      <c r="I12" s="5" t="s">
        <v>41</v>
      </c>
    </row>
    <row r="13" spans="1:9" x14ac:dyDescent="0.25">
      <c r="A13" s="2"/>
      <c r="B13" s="4" t="s">
        <v>269</v>
      </c>
      <c r="C13" s="4" t="s">
        <v>13</v>
      </c>
      <c r="D13" s="2"/>
      <c r="E13" s="4" t="s">
        <v>39</v>
      </c>
      <c r="F13" s="2"/>
      <c r="G13" s="4" t="s">
        <v>43</v>
      </c>
      <c r="H13" s="2"/>
      <c r="I13" s="2"/>
    </row>
    <row r="14" spans="1:9" x14ac:dyDescent="0.25">
      <c r="A14" s="2"/>
      <c r="B14" s="4" t="s">
        <v>596</v>
      </c>
      <c r="C14" s="4" t="s">
        <v>5</v>
      </c>
      <c r="D14" s="2"/>
      <c r="E14" s="4" t="s">
        <v>42</v>
      </c>
      <c r="F14" s="2"/>
      <c r="G14" s="4" t="s">
        <v>46</v>
      </c>
      <c r="H14" s="2"/>
      <c r="I14" s="2"/>
    </row>
    <row r="15" spans="1:9" x14ac:dyDescent="0.25">
      <c r="A15" s="2"/>
      <c r="B15" s="4" t="s">
        <v>261</v>
      </c>
      <c r="C15" s="4" t="s">
        <v>30</v>
      </c>
      <c r="D15" s="2"/>
      <c r="E15" s="4" t="s">
        <v>45</v>
      </c>
      <c r="F15" s="2"/>
      <c r="G15" s="4" t="s">
        <v>49</v>
      </c>
      <c r="H15" s="2"/>
      <c r="I15" s="2"/>
    </row>
    <row r="16" spans="1:9" x14ac:dyDescent="0.25">
      <c r="A16" s="2"/>
      <c r="B16" s="4" t="s">
        <v>262</v>
      </c>
      <c r="C16" s="4" t="s">
        <v>5</v>
      </c>
      <c r="D16" s="2"/>
      <c r="E16" s="4" t="s">
        <v>48</v>
      </c>
      <c r="F16" s="2"/>
      <c r="G16" s="4" t="s">
        <v>360</v>
      </c>
      <c r="H16" s="2"/>
      <c r="I16" s="2"/>
    </row>
    <row r="17" spans="1:9" x14ac:dyDescent="0.25">
      <c r="A17" s="2"/>
      <c r="B17" s="4" t="s">
        <v>263</v>
      </c>
      <c r="C17" s="4" t="s">
        <v>13</v>
      </c>
      <c r="D17" s="2"/>
      <c r="E17" s="4" t="s">
        <v>50</v>
      </c>
      <c r="F17" s="2"/>
      <c r="G17" s="4" t="s">
        <v>51</v>
      </c>
      <c r="H17" s="2"/>
      <c r="I17" s="2"/>
    </row>
    <row r="18" spans="1:9" x14ac:dyDescent="0.25">
      <c r="A18" s="2"/>
      <c r="B18" s="4"/>
      <c r="C18" s="4"/>
      <c r="D18" s="2"/>
      <c r="E18" s="4" t="s">
        <v>54</v>
      </c>
      <c r="F18" s="2"/>
      <c r="G18" s="4" t="s">
        <v>55</v>
      </c>
      <c r="H18" s="2"/>
      <c r="I18" s="2"/>
    </row>
    <row r="19" spans="1:9" x14ac:dyDescent="0.25">
      <c r="A19" s="2"/>
      <c r="B19" s="4"/>
      <c r="C19" s="4"/>
      <c r="D19" s="2"/>
      <c r="E19" s="4" t="s">
        <v>56</v>
      </c>
      <c r="F19" s="2"/>
      <c r="G19" s="4" t="s">
        <v>57</v>
      </c>
      <c r="H19" s="2"/>
      <c r="I19" s="2"/>
    </row>
    <row r="20" spans="1:9" x14ac:dyDescent="0.25">
      <c r="A20" s="2"/>
      <c r="B20" s="4"/>
      <c r="C20" s="4"/>
      <c r="D20" s="2"/>
      <c r="E20" s="4" t="s">
        <v>58</v>
      </c>
      <c r="F20" s="2"/>
      <c r="G20" s="4" t="s">
        <v>336</v>
      </c>
      <c r="H20" s="2"/>
      <c r="I20" s="2"/>
    </row>
    <row r="21" spans="1:9" x14ac:dyDescent="0.25">
      <c r="A21" s="2"/>
      <c r="B21" s="6"/>
      <c r="C21" s="4"/>
      <c r="D21" s="2"/>
      <c r="E21" s="4" t="s">
        <v>60</v>
      </c>
      <c r="F21" s="2"/>
      <c r="G21" s="4" t="s">
        <v>59</v>
      </c>
      <c r="H21" s="2"/>
      <c r="I21" s="2"/>
    </row>
    <row r="22" spans="1:9" ht="15.75" thickBot="1" x14ac:dyDescent="0.3">
      <c r="A22" s="2"/>
      <c r="B22" s="7"/>
      <c r="C22" s="7"/>
      <c r="D22" s="2"/>
      <c r="E22" s="4" t="s">
        <v>62</v>
      </c>
      <c r="F22" s="2"/>
      <c r="G22" s="4" t="s">
        <v>61</v>
      </c>
      <c r="H22" s="2"/>
      <c r="I22" s="2"/>
    </row>
    <row r="23" spans="1:9" x14ac:dyDescent="0.25">
      <c r="A23" s="2"/>
      <c r="B23" s="2"/>
      <c r="C23" s="2"/>
      <c r="D23" s="2"/>
      <c r="E23" s="4" t="s">
        <v>64</v>
      </c>
      <c r="F23" s="2"/>
      <c r="G23" s="4" t="s">
        <v>63</v>
      </c>
      <c r="H23" s="2"/>
      <c r="I23" s="2"/>
    </row>
    <row r="24" spans="1:9" x14ac:dyDescent="0.25">
      <c r="A24" s="2"/>
      <c r="B24" s="2"/>
      <c r="C24" s="2"/>
      <c r="D24" s="2"/>
      <c r="E24" s="4" t="s">
        <v>66</v>
      </c>
      <c r="F24" s="2"/>
      <c r="G24" s="4" t="s">
        <v>65</v>
      </c>
      <c r="H24" s="2"/>
      <c r="I24" s="2"/>
    </row>
    <row r="25" spans="1:9" x14ac:dyDescent="0.25">
      <c r="A25" s="2"/>
      <c r="B25" s="2"/>
      <c r="C25" s="2"/>
      <c r="D25" s="2"/>
      <c r="E25" s="4" t="s">
        <v>67</v>
      </c>
      <c r="F25" s="2"/>
      <c r="G25" s="4"/>
      <c r="H25" s="2"/>
      <c r="I25" s="2"/>
    </row>
    <row r="26" spans="1:9" x14ac:dyDescent="0.25">
      <c r="A26" s="2"/>
      <c r="B26" s="2"/>
      <c r="C26" s="2"/>
      <c r="D26" s="2"/>
      <c r="E26" s="4" t="s">
        <v>68</v>
      </c>
      <c r="F26" s="2"/>
      <c r="G26" s="4"/>
      <c r="H26" s="2"/>
      <c r="I26" s="2"/>
    </row>
    <row r="27" spans="1:9" x14ac:dyDescent="0.25">
      <c r="A27" s="2"/>
      <c r="B27" s="1"/>
      <c r="C27" s="2"/>
      <c r="D27" s="2"/>
      <c r="E27" s="4" t="s">
        <v>69</v>
      </c>
      <c r="F27" s="2"/>
      <c r="G27" s="4"/>
      <c r="H27" s="2"/>
      <c r="I27" s="2"/>
    </row>
    <row r="28" spans="1:9" ht="15.75" thickBot="1" x14ac:dyDescent="0.3">
      <c r="A28" s="2"/>
      <c r="B28" s="2"/>
      <c r="C28" s="2"/>
      <c r="D28" s="2"/>
      <c r="E28" s="4" t="s">
        <v>70</v>
      </c>
      <c r="F28" s="2"/>
      <c r="G28" s="7"/>
      <c r="H28" s="2"/>
      <c r="I28" s="2"/>
    </row>
    <row r="29" spans="1:9" x14ac:dyDescent="0.25">
      <c r="A29" s="2"/>
      <c r="B29" s="2"/>
      <c r="C29" s="2"/>
      <c r="D29" s="2"/>
      <c r="E29" s="4" t="s">
        <v>71</v>
      </c>
      <c r="F29" s="2"/>
      <c r="G29" s="2"/>
      <c r="H29" s="2"/>
      <c r="I29" s="2"/>
    </row>
    <row r="30" spans="1:9" x14ac:dyDescent="0.25">
      <c r="A30" s="2"/>
      <c r="B30" s="2"/>
      <c r="C30" s="2"/>
      <c r="D30" s="2"/>
      <c r="E30" s="4" t="s">
        <v>72</v>
      </c>
      <c r="F30" s="2"/>
      <c r="G30" s="2"/>
      <c r="H30" s="2"/>
      <c r="I30" s="2"/>
    </row>
    <row r="31" spans="1:9" x14ac:dyDescent="0.25">
      <c r="A31" s="2"/>
      <c r="B31" s="2"/>
      <c r="C31" s="2"/>
      <c r="D31" s="2"/>
      <c r="E31" s="4" t="s">
        <v>73</v>
      </c>
      <c r="F31" s="2"/>
      <c r="G31" s="2"/>
      <c r="H31" s="2"/>
      <c r="I31" s="2"/>
    </row>
    <row r="32" spans="1:9" x14ac:dyDescent="0.25">
      <c r="A32" s="2"/>
      <c r="B32" s="2"/>
      <c r="C32" s="2"/>
      <c r="D32" s="2"/>
      <c r="E32" s="4" t="s">
        <v>74</v>
      </c>
      <c r="F32" s="2"/>
      <c r="G32" s="2"/>
      <c r="H32" s="2"/>
      <c r="I32" s="2"/>
    </row>
    <row r="33" spans="1:9" x14ac:dyDescent="0.25">
      <c r="A33" s="2"/>
      <c r="B33" s="2"/>
      <c r="C33" s="2"/>
      <c r="D33" s="2"/>
      <c r="E33" s="4" t="s">
        <v>75</v>
      </c>
      <c r="F33" s="2"/>
      <c r="G33" s="2"/>
      <c r="H33" s="2"/>
      <c r="I33" s="2"/>
    </row>
    <row r="34" spans="1:9" x14ac:dyDescent="0.25">
      <c r="A34" s="2"/>
      <c r="B34" s="2"/>
      <c r="C34" s="2"/>
      <c r="D34" s="2"/>
      <c r="E34" s="4" t="s">
        <v>76</v>
      </c>
      <c r="F34" s="2"/>
      <c r="G34" s="2"/>
      <c r="H34" s="2"/>
      <c r="I34" s="2"/>
    </row>
    <row r="35" spans="1:9" x14ac:dyDescent="0.25">
      <c r="A35" s="2"/>
      <c r="B35" s="2"/>
      <c r="C35" s="2"/>
      <c r="D35" s="2"/>
      <c r="E35" s="4" t="s">
        <v>77</v>
      </c>
      <c r="F35" s="2"/>
      <c r="G35" s="2"/>
      <c r="H35" s="2"/>
      <c r="I35" s="2"/>
    </row>
    <row r="36" spans="1:9" x14ac:dyDescent="0.25">
      <c r="A36" s="2"/>
      <c r="B36" s="2"/>
      <c r="C36" s="2"/>
      <c r="D36" s="2"/>
      <c r="E36" s="4" t="s">
        <v>78</v>
      </c>
      <c r="F36" s="2"/>
      <c r="G36" s="2"/>
      <c r="H36" s="2"/>
      <c r="I36" s="2"/>
    </row>
    <row r="37" spans="1:9" x14ac:dyDescent="0.25">
      <c r="A37" s="2"/>
      <c r="B37" s="2"/>
      <c r="C37" s="2"/>
      <c r="D37" s="2"/>
      <c r="E37" s="4" t="s">
        <v>79</v>
      </c>
      <c r="F37" s="2"/>
      <c r="G37" s="2"/>
      <c r="H37" s="2"/>
      <c r="I37" s="2"/>
    </row>
    <row r="38" spans="1:9" x14ac:dyDescent="0.25">
      <c r="A38" s="2"/>
      <c r="B38" s="2"/>
      <c r="C38" s="2"/>
      <c r="D38" s="2"/>
      <c r="E38" s="4" t="s">
        <v>80</v>
      </c>
      <c r="F38" s="2"/>
      <c r="G38" s="2"/>
      <c r="H38" s="2"/>
      <c r="I38" s="2"/>
    </row>
    <row r="39" spans="1:9" x14ac:dyDescent="0.25">
      <c r="A39" s="2"/>
      <c r="B39" s="2"/>
      <c r="C39" s="2"/>
      <c r="D39" s="2"/>
      <c r="E39" s="4" t="s">
        <v>81</v>
      </c>
      <c r="F39" s="2"/>
      <c r="G39" s="2"/>
      <c r="H39" s="2"/>
      <c r="I39" s="2"/>
    </row>
    <row r="40" spans="1:9" x14ac:dyDescent="0.25">
      <c r="A40" s="2"/>
      <c r="B40" s="2"/>
      <c r="C40" s="2"/>
      <c r="D40" s="2"/>
      <c r="E40" s="4" t="s">
        <v>82</v>
      </c>
      <c r="F40" s="2"/>
      <c r="G40" s="2"/>
      <c r="H40" s="2"/>
      <c r="I40" s="2"/>
    </row>
    <row r="41" spans="1:9" x14ac:dyDescent="0.25">
      <c r="A41" s="2"/>
      <c r="B41" s="2"/>
      <c r="C41" s="2"/>
      <c r="D41" s="2"/>
      <c r="E41" s="4" t="s">
        <v>83</v>
      </c>
      <c r="F41" s="2"/>
      <c r="G41" s="2"/>
      <c r="H41" s="2"/>
      <c r="I41" s="2"/>
    </row>
    <row r="42" spans="1:9" x14ac:dyDescent="0.25">
      <c r="A42" s="2"/>
      <c r="B42" s="2"/>
      <c r="C42" s="2"/>
      <c r="D42" s="2"/>
      <c r="E42" s="4" t="s">
        <v>84</v>
      </c>
      <c r="F42" s="2"/>
      <c r="G42" s="2"/>
      <c r="H42" s="2"/>
      <c r="I42" s="2"/>
    </row>
    <row r="43" spans="1:9" x14ac:dyDescent="0.25">
      <c r="A43" s="2"/>
      <c r="B43" s="2"/>
      <c r="C43" s="2"/>
      <c r="D43" s="2"/>
      <c r="E43" s="4" t="s">
        <v>85</v>
      </c>
      <c r="F43" s="2"/>
      <c r="G43" s="2"/>
      <c r="H43" s="2"/>
      <c r="I43" s="2"/>
    </row>
    <row r="44" spans="1:9" x14ac:dyDescent="0.25">
      <c r="A44" s="2"/>
      <c r="B44" s="2"/>
      <c r="C44" s="2"/>
      <c r="D44" s="2"/>
      <c r="E44" s="4" t="s">
        <v>86</v>
      </c>
      <c r="F44" s="2"/>
      <c r="G44" s="2"/>
      <c r="H44" s="2"/>
      <c r="I44" s="2"/>
    </row>
    <row r="45" spans="1:9" x14ac:dyDescent="0.25">
      <c r="A45" s="2"/>
      <c r="B45" s="2"/>
      <c r="C45" s="2"/>
      <c r="D45" s="2"/>
      <c r="E45" s="4" t="s">
        <v>87</v>
      </c>
      <c r="F45" s="2"/>
      <c r="G45" s="2"/>
      <c r="H45" s="2"/>
      <c r="I45" s="2"/>
    </row>
    <row r="46" spans="1:9" x14ac:dyDescent="0.25">
      <c r="A46" s="2"/>
      <c r="B46" s="2"/>
      <c r="C46" s="2"/>
      <c r="D46" s="2"/>
      <c r="E46" s="4" t="s">
        <v>88</v>
      </c>
      <c r="F46" s="2"/>
      <c r="G46" s="2"/>
      <c r="H46" s="2"/>
      <c r="I46" s="2"/>
    </row>
    <row r="47" spans="1:9" x14ac:dyDescent="0.25">
      <c r="A47" s="2"/>
      <c r="B47" s="2"/>
      <c r="C47" s="2"/>
      <c r="D47" s="2"/>
      <c r="E47" s="4" t="s">
        <v>89</v>
      </c>
      <c r="F47" s="2"/>
      <c r="G47" s="2"/>
      <c r="H47" s="2"/>
      <c r="I47" s="2"/>
    </row>
    <row r="48" spans="1:9" x14ac:dyDescent="0.25">
      <c r="A48" s="2"/>
      <c r="B48" s="2"/>
      <c r="C48" s="2"/>
      <c r="D48" s="2"/>
      <c r="E48" s="4" t="s">
        <v>90</v>
      </c>
      <c r="F48" s="2"/>
      <c r="G48" s="2"/>
      <c r="H48" s="2"/>
      <c r="I48" s="2"/>
    </row>
    <row r="49" spans="1:9" x14ac:dyDescent="0.25">
      <c r="A49" s="2"/>
      <c r="B49" s="2"/>
      <c r="C49" s="2"/>
      <c r="D49" s="2"/>
      <c r="E49" s="4" t="s">
        <v>91</v>
      </c>
      <c r="F49" s="2"/>
      <c r="G49" s="2"/>
      <c r="H49" s="2"/>
      <c r="I49" s="2"/>
    </row>
    <row r="50" spans="1:9" x14ac:dyDescent="0.25">
      <c r="A50" s="2"/>
      <c r="B50" s="2"/>
      <c r="C50" s="2"/>
      <c r="D50" s="2"/>
      <c r="E50" s="4" t="s">
        <v>92</v>
      </c>
      <c r="F50" s="2"/>
      <c r="G50" s="2"/>
      <c r="H50" s="2"/>
      <c r="I50" s="2"/>
    </row>
    <row r="51" spans="1:9" x14ac:dyDescent="0.25">
      <c r="A51" s="2"/>
      <c r="B51" s="2"/>
      <c r="C51" s="2"/>
      <c r="D51" s="2"/>
      <c r="E51" s="4" t="s">
        <v>93</v>
      </c>
      <c r="F51" s="2"/>
      <c r="G51" s="2"/>
      <c r="H51" s="2"/>
      <c r="I51" s="2"/>
    </row>
    <row r="52" spans="1:9" x14ac:dyDescent="0.25">
      <c r="A52" s="2"/>
      <c r="B52" s="2"/>
      <c r="C52" s="2"/>
      <c r="D52" s="2"/>
      <c r="E52" s="4" t="s">
        <v>94</v>
      </c>
      <c r="F52" s="2"/>
      <c r="G52" s="2"/>
      <c r="H52" s="2"/>
      <c r="I52" s="2"/>
    </row>
    <row r="53" spans="1:9" x14ac:dyDescent="0.25">
      <c r="A53" s="2"/>
      <c r="B53" s="2"/>
      <c r="C53" s="2"/>
      <c r="D53" s="2"/>
      <c r="E53" s="4" t="s">
        <v>95</v>
      </c>
      <c r="F53" s="2"/>
      <c r="G53" s="2"/>
      <c r="H53" s="2"/>
      <c r="I53" s="2"/>
    </row>
    <row r="54" spans="1:9" x14ac:dyDescent="0.25">
      <c r="A54" s="2"/>
      <c r="B54" s="2"/>
      <c r="C54" s="2"/>
      <c r="D54" s="2"/>
      <c r="E54" s="4" t="s">
        <v>341</v>
      </c>
      <c r="F54" s="2"/>
      <c r="G54" s="2"/>
      <c r="H54" s="2"/>
      <c r="I54" s="2"/>
    </row>
    <row r="55" spans="1:9" x14ac:dyDescent="0.25">
      <c r="A55" s="2"/>
      <c r="B55" s="2"/>
      <c r="C55" s="2"/>
      <c r="D55" s="2"/>
      <c r="E55" s="4" t="s">
        <v>96</v>
      </c>
      <c r="F55" s="2"/>
      <c r="G55" s="2"/>
      <c r="H55" s="2"/>
      <c r="I55" s="2"/>
    </row>
    <row r="56" spans="1:9" x14ac:dyDescent="0.25">
      <c r="A56" s="2"/>
      <c r="B56" s="2"/>
      <c r="C56" s="2"/>
      <c r="D56" s="2"/>
      <c r="E56" s="4" t="s">
        <v>271</v>
      </c>
      <c r="F56" s="2"/>
      <c r="G56" s="2"/>
      <c r="H56" s="2"/>
      <c r="I56" s="2"/>
    </row>
    <row r="57" spans="1:9" x14ac:dyDescent="0.25">
      <c r="A57" s="2"/>
      <c r="B57" s="2"/>
      <c r="C57" s="2"/>
      <c r="D57" s="2"/>
      <c r="E57" s="4" t="s">
        <v>97</v>
      </c>
      <c r="F57" s="2"/>
      <c r="G57" s="2"/>
      <c r="H57" s="2"/>
      <c r="I57" s="2"/>
    </row>
    <row r="58" spans="1:9" x14ac:dyDescent="0.25">
      <c r="A58" s="2"/>
      <c r="B58" s="2"/>
      <c r="C58" s="2"/>
      <c r="D58" s="2"/>
      <c r="E58" s="4" t="s">
        <v>98</v>
      </c>
      <c r="F58" s="2"/>
      <c r="G58" s="2"/>
      <c r="H58" s="2"/>
      <c r="I58" s="2"/>
    </row>
    <row r="59" spans="1:9" x14ac:dyDescent="0.25">
      <c r="A59" s="2"/>
      <c r="B59" s="2"/>
      <c r="C59" s="2"/>
      <c r="D59" s="2"/>
      <c r="E59" s="4" t="s">
        <v>99</v>
      </c>
      <c r="F59" s="2"/>
      <c r="G59" s="2"/>
      <c r="H59" s="2"/>
      <c r="I59" s="2"/>
    </row>
    <row r="60" spans="1:9" x14ac:dyDescent="0.25">
      <c r="A60" s="2"/>
      <c r="B60" s="2"/>
      <c r="C60" s="2"/>
      <c r="D60" s="2"/>
      <c r="E60" s="4" t="s">
        <v>100</v>
      </c>
      <c r="F60" s="2"/>
      <c r="G60" s="2"/>
      <c r="H60" s="2"/>
      <c r="I60" s="2"/>
    </row>
    <row r="61" spans="1:9" x14ac:dyDescent="0.25">
      <c r="A61" s="2"/>
      <c r="B61" s="2"/>
      <c r="C61" s="2"/>
      <c r="D61" s="2"/>
      <c r="E61" s="4" t="s">
        <v>101</v>
      </c>
      <c r="F61" s="2"/>
      <c r="G61" s="2"/>
      <c r="H61" s="2"/>
      <c r="I61" s="2"/>
    </row>
    <row r="62" spans="1:9" x14ac:dyDescent="0.25">
      <c r="A62" s="2"/>
      <c r="B62" s="2"/>
      <c r="C62" s="2"/>
      <c r="D62" s="2"/>
      <c r="E62" s="4" t="s">
        <v>102</v>
      </c>
      <c r="F62" s="2"/>
      <c r="G62" s="2"/>
      <c r="H62" s="2"/>
      <c r="I62" s="2"/>
    </row>
    <row r="63" spans="1:9" x14ac:dyDescent="0.25">
      <c r="A63" s="2"/>
      <c r="B63" s="2"/>
      <c r="C63" s="2"/>
      <c r="D63" s="2"/>
      <c r="E63" s="4" t="s">
        <v>103</v>
      </c>
      <c r="F63" s="2"/>
      <c r="G63" s="2"/>
      <c r="H63" s="2"/>
      <c r="I63" s="2"/>
    </row>
    <row r="64" spans="1:9" x14ac:dyDescent="0.25">
      <c r="A64" s="2"/>
      <c r="B64" s="2"/>
      <c r="C64" s="2"/>
      <c r="D64" s="2"/>
      <c r="E64" s="4" t="s">
        <v>104</v>
      </c>
      <c r="F64" s="2"/>
      <c r="G64" s="2"/>
      <c r="H64" s="2"/>
      <c r="I64" s="2"/>
    </row>
    <row r="65" spans="1:9" x14ac:dyDescent="0.25">
      <c r="A65" s="2"/>
      <c r="B65" s="2"/>
      <c r="C65" s="2"/>
      <c r="D65" s="2"/>
      <c r="E65" s="4" t="s">
        <v>105</v>
      </c>
      <c r="F65" s="2"/>
      <c r="G65" s="2"/>
      <c r="H65" s="2"/>
      <c r="I65" s="2"/>
    </row>
    <row r="66" spans="1:9" x14ac:dyDescent="0.25">
      <c r="A66" s="2"/>
      <c r="B66" s="2"/>
      <c r="C66" s="2"/>
      <c r="D66" s="2"/>
      <c r="E66" s="4" t="s">
        <v>106</v>
      </c>
      <c r="F66" s="2"/>
      <c r="G66" s="2"/>
      <c r="H66" s="2"/>
      <c r="I66" s="2"/>
    </row>
    <row r="67" spans="1:9" x14ac:dyDescent="0.25">
      <c r="A67" s="2"/>
      <c r="B67" s="2"/>
      <c r="C67" s="2"/>
      <c r="D67" s="2"/>
      <c r="E67" s="4" t="s">
        <v>267</v>
      </c>
      <c r="F67" s="2"/>
      <c r="G67" s="2"/>
      <c r="H67" s="2"/>
      <c r="I67" s="2"/>
    </row>
    <row r="68" spans="1:9" x14ac:dyDescent="0.25">
      <c r="A68" s="2"/>
      <c r="B68" s="2"/>
      <c r="C68" s="2"/>
      <c r="D68" s="2"/>
      <c r="E68" s="4" t="s">
        <v>107</v>
      </c>
      <c r="F68" s="2"/>
      <c r="G68" s="2"/>
      <c r="H68" s="2"/>
      <c r="I68" s="2"/>
    </row>
    <row r="69" spans="1:9" x14ac:dyDescent="0.25">
      <c r="A69" s="2"/>
      <c r="B69" s="2"/>
      <c r="C69" s="2"/>
      <c r="D69" s="2"/>
      <c r="E69" s="4" t="s">
        <v>108</v>
      </c>
      <c r="F69" s="2"/>
      <c r="G69" s="2"/>
      <c r="H69" s="2"/>
      <c r="I69" s="2"/>
    </row>
    <row r="70" spans="1:9" x14ac:dyDescent="0.25">
      <c r="A70" s="2"/>
      <c r="B70" s="2"/>
      <c r="C70" s="2"/>
      <c r="D70" s="2"/>
      <c r="E70" s="4" t="s">
        <v>109</v>
      </c>
      <c r="F70" s="2"/>
      <c r="G70" s="2"/>
      <c r="H70" s="2"/>
      <c r="I70" s="2"/>
    </row>
    <row r="71" spans="1:9" x14ac:dyDescent="0.25">
      <c r="A71" s="2"/>
      <c r="B71" s="2"/>
      <c r="C71" s="2"/>
      <c r="D71" s="2"/>
      <c r="E71" s="4" t="s">
        <v>110</v>
      </c>
      <c r="F71" s="2"/>
      <c r="G71" s="2"/>
      <c r="H71" s="2"/>
      <c r="I71" s="2"/>
    </row>
    <row r="72" spans="1:9" x14ac:dyDescent="0.25">
      <c r="A72" s="2"/>
      <c r="B72" s="2"/>
      <c r="C72" s="2"/>
      <c r="D72" s="2"/>
      <c r="E72" s="4" t="s">
        <v>111</v>
      </c>
      <c r="F72" s="2"/>
      <c r="G72" s="2"/>
      <c r="H72" s="2"/>
      <c r="I72" s="2"/>
    </row>
    <row r="73" spans="1:9" x14ac:dyDescent="0.25">
      <c r="A73" s="2"/>
      <c r="B73" s="2"/>
      <c r="C73" s="2"/>
      <c r="D73" s="2"/>
      <c r="E73" s="4" t="s">
        <v>429</v>
      </c>
      <c r="F73" s="2"/>
      <c r="G73" s="2"/>
      <c r="H73" s="2"/>
      <c r="I73" s="2"/>
    </row>
    <row r="74" spans="1:9" x14ac:dyDescent="0.25">
      <c r="A74" s="2"/>
      <c r="B74" s="2"/>
      <c r="C74" s="2"/>
      <c r="D74" s="2"/>
      <c r="E74" s="4" t="s">
        <v>112</v>
      </c>
      <c r="F74" s="2"/>
      <c r="G74" s="2"/>
      <c r="H74" s="2"/>
      <c r="I74" s="2"/>
    </row>
    <row r="75" spans="1:9" x14ac:dyDescent="0.25">
      <c r="A75" s="2"/>
      <c r="B75" s="2"/>
      <c r="C75" s="2"/>
      <c r="D75" s="2"/>
      <c r="E75" s="4" t="s">
        <v>113</v>
      </c>
      <c r="F75" s="2"/>
      <c r="G75" s="2"/>
      <c r="H75" s="2"/>
      <c r="I75" s="2"/>
    </row>
    <row r="76" spans="1:9" x14ac:dyDescent="0.25">
      <c r="A76" s="2"/>
      <c r="B76" s="2"/>
      <c r="C76" s="2"/>
      <c r="D76" s="2"/>
      <c r="E76" s="4" t="s">
        <v>114</v>
      </c>
      <c r="F76" s="2"/>
      <c r="G76" s="2"/>
      <c r="H76" s="2"/>
      <c r="I76" s="2"/>
    </row>
    <row r="77" spans="1:9" x14ac:dyDescent="0.25">
      <c r="A77" s="2"/>
      <c r="B77" s="2"/>
      <c r="C77" s="2"/>
      <c r="D77" s="2"/>
      <c r="E77" s="4" t="s">
        <v>115</v>
      </c>
      <c r="F77" s="2"/>
      <c r="G77" s="2"/>
      <c r="H77" s="2"/>
      <c r="I77" s="2"/>
    </row>
    <row r="78" spans="1:9" x14ac:dyDescent="0.25">
      <c r="A78" s="2"/>
      <c r="B78" s="2"/>
      <c r="C78" s="2"/>
      <c r="D78" s="2"/>
      <c r="E78" s="4" t="s">
        <v>116</v>
      </c>
      <c r="F78" s="2"/>
      <c r="G78" s="2"/>
      <c r="H78" s="2"/>
      <c r="I78" s="2"/>
    </row>
    <row r="79" spans="1:9" x14ac:dyDescent="0.25">
      <c r="A79" s="2"/>
      <c r="B79" s="2"/>
      <c r="C79" s="2"/>
      <c r="D79" s="2"/>
      <c r="E79" s="4" t="s">
        <v>117</v>
      </c>
      <c r="F79" s="2"/>
      <c r="G79" s="2"/>
      <c r="H79" s="2"/>
      <c r="I79" s="2"/>
    </row>
    <row r="80" spans="1:9" x14ac:dyDescent="0.25">
      <c r="A80" s="2"/>
      <c r="B80" s="2"/>
      <c r="C80" s="2"/>
      <c r="D80" s="2"/>
      <c r="E80" s="4" t="s">
        <v>427</v>
      </c>
      <c r="F80" s="2"/>
      <c r="G80" s="2"/>
      <c r="H80" s="2"/>
      <c r="I80" s="2"/>
    </row>
    <row r="81" spans="1:9" x14ac:dyDescent="0.25">
      <c r="A81" s="2"/>
      <c r="B81" s="2"/>
      <c r="C81" s="2"/>
      <c r="D81" s="2"/>
      <c r="E81" s="4" t="s">
        <v>272</v>
      </c>
      <c r="F81" s="2"/>
      <c r="G81" s="2"/>
      <c r="H81" s="2"/>
      <c r="I81" s="2"/>
    </row>
    <row r="82" spans="1:9" x14ac:dyDescent="0.25">
      <c r="A82" s="2"/>
      <c r="B82" s="2"/>
      <c r="C82" s="2"/>
      <c r="D82" s="2"/>
      <c r="E82" s="4" t="s">
        <v>266</v>
      </c>
      <c r="F82" s="2"/>
      <c r="G82" s="2"/>
      <c r="H82" s="2"/>
      <c r="I82" s="2"/>
    </row>
    <row r="83" spans="1:9" x14ac:dyDescent="0.25">
      <c r="A83" s="2"/>
      <c r="B83" s="2"/>
      <c r="C83" s="2"/>
      <c r="D83" s="2"/>
      <c r="E83" s="4" t="s">
        <v>118</v>
      </c>
      <c r="F83" s="2"/>
      <c r="G83" s="2"/>
      <c r="H83" s="2"/>
      <c r="I83" s="2"/>
    </row>
    <row r="84" spans="1:9" x14ac:dyDescent="0.25">
      <c r="A84" s="2"/>
      <c r="B84" s="2"/>
      <c r="C84" s="2"/>
      <c r="D84" s="2"/>
      <c r="E84" s="4" t="s">
        <v>119</v>
      </c>
      <c r="F84" s="2"/>
      <c r="G84" s="2"/>
      <c r="H84" s="2"/>
      <c r="I84" s="2"/>
    </row>
    <row r="85" spans="1:9" x14ac:dyDescent="0.25">
      <c r="A85" s="2"/>
      <c r="B85" s="2"/>
      <c r="C85" s="2"/>
      <c r="D85" s="2"/>
      <c r="E85" s="4" t="s">
        <v>120</v>
      </c>
      <c r="F85" s="2"/>
      <c r="G85" s="2"/>
      <c r="H85" s="2"/>
      <c r="I85" s="2"/>
    </row>
    <row r="86" spans="1:9" x14ac:dyDescent="0.25">
      <c r="A86" s="2"/>
      <c r="B86" s="2"/>
      <c r="C86" s="2"/>
      <c r="D86" s="2"/>
      <c r="E86" s="4" t="s">
        <v>121</v>
      </c>
      <c r="F86" s="2"/>
      <c r="G86" s="2"/>
      <c r="H86" s="2"/>
      <c r="I86" s="2"/>
    </row>
    <row r="87" spans="1:9" x14ac:dyDescent="0.25">
      <c r="A87" s="2"/>
      <c r="B87" s="2"/>
      <c r="C87" s="2"/>
      <c r="D87" s="2"/>
      <c r="E87" s="4" t="s">
        <v>122</v>
      </c>
      <c r="F87" s="2"/>
      <c r="G87" s="2"/>
      <c r="H87" s="2"/>
      <c r="I87" s="2"/>
    </row>
    <row r="88" spans="1:9" x14ac:dyDescent="0.25">
      <c r="A88" s="2"/>
      <c r="B88" s="2"/>
      <c r="C88" s="2"/>
      <c r="D88" s="2"/>
      <c r="E88" s="4" t="s">
        <v>123</v>
      </c>
      <c r="F88" s="2"/>
      <c r="G88" s="2"/>
      <c r="H88" s="2"/>
      <c r="I88" s="2"/>
    </row>
    <row r="89" spans="1:9" x14ac:dyDescent="0.25">
      <c r="A89" s="2"/>
      <c r="B89" s="2"/>
      <c r="C89" s="2"/>
      <c r="D89" s="2"/>
      <c r="E89" s="4" t="s">
        <v>124</v>
      </c>
      <c r="F89" s="2"/>
      <c r="G89" s="2"/>
      <c r="H89" s="2"/>
      <c r="I89" s="2"/>
    </row>
    <row r="90" spans="1:9" x14ac:dyDescent="0.25">
      <c r="A90" s="2"/>
      <c r="B90" s="2"/>
      <c r="C90" s="2"/>
      <c r="D90" s="2"/>
      <c r="E90" s="4" t="s">
        <v>125</v>
      </c>
      <c r="F90" s="2"/>
      <c r="G90" s="2"/>
      <c r="H90" s="2"/>
      <c r="I90" s="2"/>
    </row>
    <row r="91" spans="1:9" x14ac:dyDescent="0.25">
      <c r="A91" s="2"/>
      <c r="B91" s="2"/>
      <c r="C91" s="2"/>
      <c r="D91" s="2"/>
      <c r="E91" s="4" t="s">
        <v>126</v>
      </c>
      <c r="F91" s="2"/>
      <c r="G91" s="2"/>
      <c r="H91" s="2"/>
      <c r="I91" s="2"/>
    </row>
    <row r="92" spans="1:9" x14ac:dyDescent="0.25">
      <c r="A92" s="2"/>
      <c r="B92" s="2"/>
      <c r="C92" s="2"/>
      <c r="D92" s="2"/>
      <c r="E92" s="4" t="s">
        <v>127</v>
      </c>
      <c r="F92" s="2"/>
      <c r="G92" s="2"/>
      <c r="H92" s="2"/>
      <c r="I92" s="2"/>
    </row>
    <row r="93" spans="1:9" x14ac:dyDescent="0.25">
      <c r="A93" s="2"/>
      <c r="B93" s="2"/>
      <c r="C93" s="2"/>
      <c r="D93" s="2"/>
      <c r="E93" s="4" t="s">
        <v>128</v>
      </c>
      <c r="F93" s="2"/>
      <c r="G93" s="2"/>
      <c r="H93" s="2"/>
      <c r="I93" s="2"/>
    </row>
    <row r="94" spans="1:9" x14ac:dyDescent="0.25">
      <c r="A94" s="2"/>
      <c r="B94" s="2"/>
      <c r="C94" s="2"/>
      <c r="D94" s="2"/>
      <c r="E94" s="4" t="s">
        <v>129</v>
      </c>
      <c r="F94" s="2"/>
      <c r="G94" s="2"/>
      <c r="H94" s="2"/>
      <c r="I94" s="2"/>
    </row>
    <row r="95" spans="1:9" x14ac:dyDescent="0.25">
      <c r="A95" s="2"/>
      <c r="B95" s="2"/>
      <c r="C95" s="2"/>
      <c r="D95" s="2"/>
      <c r="E95" s="4" t="s">
        <v>130</v>
      </c>
      <c r="F95" s="2"/>
      <c r="G95" s="2"/>
      <c r="H95" s="2"/>
      <c r="I95" s="2"/>
    </row>
    <row r="96" spans="1:9" x14ac:dyDescent="0.25">
      <c r="A96" s="2"/>
      <c r="B96" s="2"/>
      <c r="C96" s="2"/>
      <c r="D96" s="2"/>
      <c r="E96" s="4" t="s">
        <v>425</v>
      </c>
      <c r="F96" s="2"/>
      <c r="G96" s="2"/>
      <c r="H96" s="2"/>
      <c r="I96" s="2"/>
    </row>
    <row r="97" spans="1:9" x14ac:dyDescent="0.25">
      <c r="A97" s="2"/>
      <c r="B97" s="2"/>
      <c r="C97" s="2"/>
      <c r="D97" s="2"/>
      <c r="E97" s="4" t="s">
        <v>131</v>
      </c>
      <c r="F97" s="2"/>
      <c r="G97" s="2"/>
      <c r="H97" s="2"/>
      <c r="I97" s="2"/>
    </row>
    <row r="98" spans="1:9" x14ac:dyDescent="0.25">
      <c r="A98" s="2"/>
      <c r="B98" s="2"/>
      <c r="C98" s="2"/>
      <c r="D98" s="2"/>
      <c r="E98" s="4" t="s">
        <v>132</v>
      </c>
      <c r="F98" s="2"/>
      <c r="G98" s="2"/>
      <c r="H98" s="2"/>
      <c r="I98" s="2"/>
    </row>
    <row r="99" spans="1:9" x14ac:dyDescent="0.25">
      <c r="A99" s="2"/>
      <c r="B99" s="2"/>
      <c r="C99" s="2"/>
      <c r="D99" s="2"/>
      <c r="E99" s="4" t="s">
        <v>133</v>
      </c>
      <c r="F99" s="2"/>
      <c r="G99" s="2"/>
      <c r="H99" s="2"/>
      <c r="I99" s="2"/>
    </row>
    <row r="100" spans="1:9" x14ac:dyDescent="0.25">
      <c r="A100" s="2"/>
      <c r="B100" s="2"/>
      <c r="C100" s="2"/>
      <c r="D100" s="2"/>
      <c r="E100" s="4" t="s">
        <v>134</v>
      </c>
      <c r="F100" s="2"/>
      <c r="G100" s="2"/>
      <c r="H100" s="2"/>
      <c r="I100" s="2"/>
    </row>
    <row r="101" spans="1:9" x14ac:dyDescent="0.25">
      <c r="A101" s="2"/>
      <c r="B101" s="2"/>
      <c r="C101" s="2"/>
      <c r="D101" s="2"/>
      <c r="E101" s="4" t="s">
        <v>135</v>
      </c>
      <c r="F101" s="2"/>
      <c r="G101" s="2"/>
      <c r="H101" s="2"/>
      <c r="I101" s="2"/>
    </row>
    <row r="102" spans="1:9" x14ac:dyDescent="0.25">
      <c r="A102" s="2"/>
      <c r="B102" s="2"/>
      <c r="C102" s="2"/>
      <c r="D102" s="2"/>
      <c r="E102" s="4" t="s">
        <v>136</v>
      </c>
      <c r="F102" s="2"/>
      <c r="G102" s="2"/>
      <c r="H102" s="2"/>
      <c r="I102" s="2"/>
    </row>
    <row r="103" spans="1:9" x14ac:dyDescent="0.25">
      <c r="A103" s="2"/>
      <c r="B103" s="2"/>
      <c r="C103" s="2"/>
      <c r="D103" s="2"/>
      <c r="E103" s="4" t="s">
        <v>424</v>
      </c>
      <c r="F103" s="2"/>
      <c r="G103" s="2"/>
      <c r="H103" s="2"/>
      <c r="I103" s="2"/>
    </row>
    <row r="104" spans="1:9" x14ac:dyDescent="0.25">
      <c r="A104" s="2"/>
      <c r="B104" s="2"/>
      <c r="C104" s="2"/>
      <c r="D104" s="2"/>
      <c r="E104" s="4" t="s">
        <v>137</v>
      </c>
      <c r="F104" s="2"/>
      <c r="G104" s="2"/>
      <c r="H104" s="2"/>
      <c r="I104" s="2"/>
    </row>
    <row r="105" spans="1:9" x14ac:dyDescent="0.25">
      <c r="A105" s="2"/>
      <c r="B105" s="2"/>
      <c r="C105" s="2"/>
      <c r="D105" s="2"/>
      <c r="E105" s="4" t="s">
        <v>426</v>
      </c>
      <c r="F105" s="2"/>
      <c r="G105" s="2"/>
      <c r="H105" s="2"/>
      <c r="I105" s="2"/>
    </row>
    <row r="106" spans="1:9" x14ac:dyDescent="0.25">
      <c r="A106" s="2"/>
      <c r="B106" s="2"/>
      <c r="C106" s="2"/>
      <c r="D106" s="2"/>
      <c r="E106" s="4" t="s">
        <v>138</v>
      </c>
      <c r="F106" s="2"/>
      <c r="G106" s="2"/>
      <c r="H106" s="2"/>
      <c r="I106" s="2"/>
    </row>
    <row r="107" spans="1:9" x14ac:dyDescent="0.25">
      <c r="A107" s="2"/>
      <c r="B107" s="2"/>
      <c r="C107" s="2"/>
      <c r="D107" s="2"/>
      <c r="E107" s="4" t="s">
        <v>139</v>
      </c>
      <c r="F107" s="2"/>
      <c r="G107" s="2"/>
      <c r="H107" s="2"/>
      <c r="I107" s="2"/>
    </row>
    <row r="108" spans="1:9" x14ac:dyDescent="0.25">
      <c r="A108" s="2"/>
      <c r="B108" s="2"/>
      <c r="C108" s="2"/>
      <c r="D108" s="2"/>
      <c r="E108" s="4" t="s">
        <v>140</v>
      </c>
      <c r="F108" s="2"/>
      <c r="G108" s="2"/>
      <c r="H108" s="2"/>
      <c r="I108" s="2"/>
    </row>
    <row r="109" spans="1:9" x14ac:dyDescent="0.25">
      <c r="A109" s="2"/>
      <c r="B109" s="2"/>
      <c r="C109" s="2"/>
      <c r="D109" s="2"/>
      <c r="E109" s="4" t="s">
        <v>141</v>
      </c>
      <c r="F109" s="2"/>
      <c r="G109" s="2"/>
      <c r="H109" s="2"/>
      <c r="I109" s="2"/>
    </row>
    <row r="110" spans="1:9" x14ac:dyDescent="0.25">
      <c r="A110" s="2"/>
      <c r="B110" s="2"/>
      <c r="C110" s="2"/>
      <c r="D110" s="2"/>
      <c r="E110" s="4" t="s">
        <v>142</v>
      </c>
      <c r="F110" s="2"/>
      <c r="G110" s="2"/>
      <c r="H110" s="2"/>
      <c r="I110" s="2"/>
    </row>
    <row r="111" spans="1:9" x14ac:dyDescent="0.25">
      <c r="A111" s="2"/>
      <c r="B111" s="2"/>
      <c r="C111" s="2"/>
      <c r="D111" s="2"/>
      <c r="E111" s="4" t="s">
        <v>143</v>
      </c>
      <c r="F111" s="2"/>
      <c r="G111" s="2"/>
      <c r="H111" s="2"/>
      <c r="I111" s="2"/>
    </row>
    <row r="112" spans="1:9" x14ac:dyDescent="0.25">
      <c r="A112" s="2"/>
      <c r="B112" s="2"/>
      <c r="C112" s="2"/>
      <c r="D112" s="2"/>
      <c r="E112" s="4" t="s">
        <v>144</v>
      </c>
      <c r="F112" s="2"/>
      <c r="G112" s="2"/>
      <c r="H112" s="2"/>
      <c r="I112" s="2"/>
    </row>
    <row r="113" spans="1:9" x14ac:dyDescent="0.25">
      <c r="A113" s="2"/>
      <c r="B113" s="2"/>
      <c r="C113" s="2"/>
      <c r="D113" s="2"/>
      <c r="E113" s="4" t="s">
        <v>145</v>
      </c>
      <c r="F113" s="2"/>
      <c r="G113" s="2"/>
      <c r="H113" s="2"/>
      <c r="I113" s="2"/>
    </row>
    <row r="114" spans="1:9" x14ac:dyDescent="0.25">
      <c r="A114" s="2"/>
      <c r="B114" s="2"/>
      <c r="C114" s="2"/>
      <c r="D114" s="2"/>
      <c r="E114" s="4" t="s">
        <v>146</v>
      </c>
      <c r="F114" s="2"/>
      <c r="G114" s="2"/>
      <c r="H114" s="2"/>
      <c r="I114" s="2"/>
    </row>
    <row r="115" spans="1:9" x14ac:dyDescent="0.25">
      <c r="A115" s="2"/>
      <c r="B115" s="2"/>
      <c r="C115" s="2"/>
      <c r="D115" s="2"/>
      <c r="E115" s="4" t="s">
        <v>147</v>
      </c>
      <c r="F115" s="2"/>
      <c r="G115" s="2"/>
      <c r="H115" s="2"/>
      <c r="I115" s="2"/>
    </row>
    <row r="116" spans="1:9" x14ac:dyDescent="0.25">
      <c r="A116" s="2"/>
      <c r="B116" s="2"/>
      <c r="C116" s="2"/>
      <c r="D116" s="2"/>
      <c r="E116" s="4" t="s">
        <v>268</v>
      </c>
      <c r="F116" s="2"/>
      <c r="G116" s="2"/>
      <c r="H116" s="2"/>
      <c r="I116" s="2"/>
    </row>
    <row r="117" spans="1:9" x14ac:dyDescent="0.25">
      <c r="A117" s="2"/>
      <c r="B117" s="2"/>
      <c r="C117" s="2"/>
      <c r="D117" s="2"/>
      <c r="E117" s="4" t="s">
        <v>148</v>
      </c>
      <c r="F117" s="2"/>
      <c r="G117" s="2"/>
      <c r="H117" s="2"/>
      <c r="I117" s="2"/>
    </row>
    <row r="118" spans="1:9" x14ac:dyDescent="0.25">
      <c r="A118" s="2"/>
      <c r="B118" s="2"/>
      <c r="C118" s="2"/>
      <c r="D118" s="2"/>
      <c r="E118" s="4" t="s">
        <v>264</v>
      </c>
      <c r="F118" s="2"/>
      <c r="G118" s="2"/>
      <c r="H118" s="2"/>
      <c r="I118" s="2"/>
    </row>
    <row r="119" spans="1:9" x14ac:dyDescent="0.25">
      <c r="A119" s="2"/>
      <c r="B119" s="2"/>
      <c r="C119" s="2"/>
      <c r="D119" s="2"/>
      <c r="E119" s="4" t="s">
        <v>149</v>
      </c>
      <c r="F119" s="2"/>
      <c r="G119" s="2"/>
      <c r="H119" s="2"/>
      <c r="I119" s="2"/>
    </row>
    <row r="120" spans="1:9" x14ac:dyDescent="0.25">
      <c r="A120" s="2"/>
      <c r="B120" s="2"/>
      <c r="C120" s="2"/>
      <c r="D120" s="2"/>
      <c r="E120" s="4" t="s">
        <v>150</v>
      </c>
      <c r="F120" s="2"/>
      <c r="G120" s="2"/>
      <c r="H120" s="2"/>
      <c r="I120" s="2"/>
    </row>
    <row r="121" spans="1:9" x14ac:dyDescent="0.25">
      <c r="A121" s="2"/>
      <c r="B121" s="2"/>
      <c r="C121" s="2"/>
      <c r="D121" s="2"/>
      <c r="E121" s="4" t="s">
        <v>151</v>
      </c>
      <c r="F121" s="2"/>
      <c r="G121" s="2"/>
      <c r="H121" s="2"/>
      <c r="I121" s="2"/>
    </row>
    <row r="122" spans="1:9" x14ac:dyDescent="0.25">
      <c r="A122" s="2"/>
      <c r="B122" s="2"/>
      <c r="C122" s="2"/>
      <c r="D122" s="2"/>
      <c r="E122" s="4" t="s">
        <v>152</v>
      </c>
      <c r="F122" s="2"/>
      <c r="G122" s="2"/>
      <c r="H122" s="2"/>
      <c r="I122" s="2"/>
    </row>
    <row r="123" spans="1:9" x14ac:dyDescent="0.25">
      <c r="A123" s="2"/>
      <c r="B123" s="2"/>
      <c r="C123" s="2"/>
      <c r="D123" s="2"/>
      <c r="E123" s="4" t="s">
        <v>153</v>
      </c>
      <c r="F123" s="2"/>
      <c r="G123" s="2"/>
      <c r="H123" s="2"/>
      <c r="I123" s="2"/>
    </row>
    <row r="124" spans="1:9" x14ac:dyDescent="0.25">
      <c r="A124" s="2"/>
      <c r="B124" s="2"/>
      <c r="C124" s="2"/>
      <c r="D124" s="2"/>
      <c r="E124" s="4" t="s">
        <v>154</v>
      </c>
      <c r="F124" s="2"/>
      <c r="G124" s="2"/>
      <c r="H124" s="2"/>
      <c r="I124" s="2"/>
    </row>
    <row r="125" spans="1:9" x14ac:dyDescent="0.25">
      <c r="A125" s="2"/>
      <c r="B125" s="2"/>
      <c r="C125" s="2"/>
      <c r="D125" s="2"/>
      <c r="E125" s="4" t="s">
        <v>155</v>
      </c>
      <c r="F125" s="2"/>
      <c r="G125" s="2"/>
      <c r="H125" s="2"/>
      <c r="I125" s="2"/>
    </row>
    <row r="126" spans="1:9" x14ac:dyDescent="0.25">
      <c r="A126" s="2"/>
      <c r="B126" s="2"/>
      <c r="C126" s="2"/>
      <c r="D126" s="2"/>
      <c r="E126" s="4" t="s">
        <v>156</v>
      </c>
      <c r="F126" s="2"/>
      <c r="G126" s="2"/>
      <c r="H126" s="2"/>
      <c r="I126" s="2"/>
    </row>
    <row r="127" spans="1:9" x14ac:dyDescent="0.25">
      <c r="A127" s="2"/>
      <c r="B127" s="2"/>
      <c r="C127" s="2"/>
      <c r="D127" s="2"/>
      <c r="E127" s="4" t="s">
        <v>157</v>
      </c>
      <c r="F127" s="2"/>
      <c r="G127" s="2"/>
      <c r="H127" s="2"/>
      <c r="I127" s="2"/>
    </row>
    <row r="128" spans="1:9" x14ac:dyDescent="0.25">
      <c r="A128" s="2"/>
      <c r="B128" s="2"/>
      <c r="C128" s="2"/>
      <c r="D128" s="2"/>
      <c r="E128" s="4" t="s">
        <v>158</v>
      </c>
      <c r="F128" s="2"/>
      <c r="G128" s="2"/>
      <c r="H128" s="2"/>
      <c r="I128" s="2"/>
    </row>
    <row r="129" spans="1:9" x14ac:dyDescent="0.25">
      <c r="A129" s="2"/>
      <c r="B129" s="2"/>
      <c r="C129" s="2"/>
      <c r="D129" s="2"/>
      <c r="E129" s="4" t="s">
        <v>159</v>
      </c>
      <c r="F129" s="2"/>
      <c r="G129" s="2"/>
      <c r="H129" s="2"/>
      <c r="I129" s="2"/>
    </row>
    <row r="130" spans="1:9" x14ac:dyDescent="0.25">
      <c r="A130" s="2"/>
      <c r="B130" s="2"/>
      <c r="C130" s="2"/>
      <c r="D130" s="2"/>
      <c r="E130" s="4" t="s">
        <v>160</v>
      </c>
      <c r="F130" s="2"/>
      <c r="G130" s="2"/>
      <c r="H130" s="2"/>
      <c r="I130" s="2"/>
    </row>
    <row r="131" spans="1:9" x14ac:dyDescent="0.25">
      <c r="A131" s="2"/>
      <c r="B131" s="2"/>
      <c r="C131" s="2"/>
      <c r="D131" s="2"/>
      <c r="E131" s="4" t="s">
        <v>161</v>
      </c>
      <c r="F131" s="2"/>
      <c r="G131" s="2"/>
      <c r="H131" s="2"/>
      <c r="I131" s="2"/>
    </row>
    <row r="132" spans="1:9" x14ac:dyDescent="0.25">
      <c r="A132" s="2"/>
      <c r="B132" s="2"/>
      <c r="C132" s="2"/>
      <c r="D132" s="2"/>
      <c r="E132" s="4" t="s">
        <v>162</v>
      </c>
      <c r="F132" s="2"/>
      <c r="G132" s="2"/>
      <c r="H132" s="2"/>
      <c r="I132" s="2"/>
    </row>
    <row r="133" spans="1:9" x14ac:dyDescent="0.25">
      <c r="A133" s="2"/>
      <c r="B133" s="2"/>
      <c r="C133" s="2"/>
      <c r="D133" s="2"/>
      <c r="E133" s="4" t="s">
        <v>337</v>
      </c>
      <c r="F133" s="2"/>
      <c r="G133" s="2"/>
      <c r="H133" s="2"/>
      <c r="I133" s="2"/>
    </row>
    <row r="134" spans="1:9" x14ac:dyDescent="0.25">
      <c r="A134" s="2"/>
      <c r="B134" s="2"/>
      <c r="C134" s="2"/>
      <c r="D134" s="2"/>
      <c r="E134" s="4" t="s">
        <v>163</v>
      </c>
      <c r="F134" s="2"/>
      <c r="G134" s="2"/>
      <c r="H134" s="2"/>
      <c r="I134" s="2"/>
    </row>
    <row r="135" spans="1:9" x14ac:dyDescent="0.25">
      <c r="A135" s="2"/>
      <c r="B135" s="2"/>
      <c r="C135" s="2"/>
      <c r="D135" s="2"/>
      <c r="E135" s="4" t="s">
        <v>164</v>
      </c>
      <c r="F135" s="2"/>
      <c r="G135" s="2"/>
      <c r="H135" s="2"/>
      <c r="I135" s="2"/>
    </row>
    <row r="136" spans="1:9" x14ac:dyDescent="0.25">
      <c r="A136" s="2"/>
      <c r="B136" s="2"/>
      <c r="C136" s="2"/>
      <c r="D136" s="2"/>
      <c r="E136" s="4" t="s">
        <v>165</v>
      </c>
      <c r="F136" s="2"/>
      <c r="G136" s="2"/>
      <c r="H136" s="2"/>
      <c r="I136" s="2"/>
    </row>
    <row r="137" spans="1:9" x14ac:dyDescent="0.25">
      <c r="A137" s="2"/>
      <c r="B137" s="2"/>
      <c r="C137" s="2"/>
      <c r="D137" s="2"/>
      <c r="E137" s="4" t="s">
        <v>166</v>
      </c>
      <c r="F137" s="2"/>
      <c r="G137" s="2"/>
      <c r="H137" s="2"/>
      <c r="I137" s="2"/>
    </row>
    <row r="138" spans="1:9" x14ac:dyDescent="0.25">
      <c r="A138" s="2"/>
      <c r="B138" s="2"/>
      <c r="C138" s="2"/>
      <c r="D138" s="2"/>
      <c r="E138" s="4" t="s">
        <v>167</v>
      </c>
      <c r="F138" s="2"/>
      <c r="G138" s="2"/>
      <c r="H138" s="2"/>
      <c r="I138" s="2"/>
    </row>
    <row r="139" spans="1:9" x14ac:dyDescent="0.25">
      <c r="A139" s="2"/>
      <c r="B139" s="2"/>
      <c r="C139" s="2"/>
      <c r="D139" s="2"/>
      <c r="E139" s="4" t="s">
        <v>168</v>
      </c>
      <c r="F139" s="2"/>
      <c r="G139" s="2"/>
      <c r="H139" s="2"/>
      <c r="I139" s="2"/>
    </row>
    <row r="140" spans="1:9" x14ac:dyDescent="0.25">
      <c r="A140" s="2"/>
      <c r="B140" s="2"/>
      <c r="C140" s="2"/>
      <c r="D140" s="2"/>
      <c r="E140" s="4" t="s">
        <v>169</v>
      </c>
      <c r="F140" s="2"/>
      <c r="G140" s="2"/>
      <c r="H140" s="2"/>
      <c r="I140" s="2"/>
    </row>
    <row r="141" spans="1:9" x14ac:dyDescent="0.25">
      <c r="A141" s="2"/>
      <c r="B141" s="2"/>
      <c r="C141" s="2"/>
      <c r="D141" s="2"/>
      <c r="E141" s="4" t="s">
        <v>170</v>
      </c>
      <c r="F141" s="2"/>
      <c r="G141" s="2"/>
      <c r="H141" s="2"/>
      <c r="I141" s="2"/>
    </row>
    <row r="142" spans="1:9" x14ac:dyDescent="0.25">
      <c r="A142" s="2"/>
      <c r="B142" s="2"/>
      <c r="C142" s="2"/>
      <c r="D142" s="2"/>
      <c r="E142" s="4" t="s">
        <v>171</v>
      </c>
      <c r="F142" s="2"/>
      <c r="G142" s="2"/>
      <c r="H142" s="2"/>
      <c r="I142" s="2"/>
    </row>
    <row r="143" spans="1:9" x14ac:dyDescent="0.25">
      <c r="A143" s="2"/>
      <c r="B143" s="2"/>
      <c r="C143" s="2"/>
      <c r="D143" s="2"/>
      <c r="E143" s="4" t="s">
        <v>172</v>
      </c>
      <c r="F143" s="2"/>
      <c r="G143" s="2"/>
      <c r="H143" s="2"/>
      <c r="I143" s="2"/>
    </row>
    <row r="144" spans="1:9" x14ac:dyDescent="0.25">
      <c r="A144" s="2"/>
      <c r="B144" s="2"/>
      <c r="C144" s="2"/>
      <c r="D144" s="2"/>
      <c r="E144" s="4" t="s">
        <v>173</v>
      </c>
      <c r="F144" s="2"/>
      <c r="G144" s="2"/>
      <c r="H144" s="2"/>
      <c r="I144" s="2"/>
    </row>
    <row r="145" spans="1:9" x14ac:dyDescent="0.25">
      <c r="A145" s="2"/>
      <c r="B145" s="2"/>
      <c r="C145" s="2"/>
      <c r="D145" s="2"/>
      <c r="E145" s="4" t="s">
        <v>174</v>
      </c>
      <c r="F145" s="2"/>
      <c r="G145" s="2"/>
      <c r="H145" s="2"/>
      <c r="I145" s="2"/>
    </row>
    <row r="146" spans="1:9" x14ac:dyDescent="0.25">
      <c r="A146" s="2"/>
      <c r="B146" s="2"/>
      <c r="C146" s="2"/>
      <c r="D146" s="2"/>
      <c r="E146" s="4" t="s">
        <v>175</v>
      </c>
      <c r="F146" s="2"/>
      <c r="G146" s="2"/>
      <c r="H146" s="2"/>
      <c r="I146" s="2"/>
    </row>
    <row r="147" spans="1:9" x14ac:dyDescent="0.25">
      <c r="A147" s="2"/>
      <c r="B147" s="2"/>
      <c r="C147" s="2"/>
      <c r="D147" s="2"/>
      <c r="E147" s="4" t="s">
        <v>176</v>
      </c>
      <c r="F147" s="2"/>
      <c r="G147" s="2"/>
      <c r="H147" s="2"/>
      <c r="I147" s="2"/>
    </row>
    <row r="148" spans="1:9" x14ac:dyDescent="0.25">
      <c r="A148" s="2"/>
      <c r="B148" s="2"/>
      <c r="C148" s="2"/>
      <c r="D148" s="2"/>
      <c r="E148" s="4" t="s">
        <v>177</v>
      </c>
      <c r="F148" s="2"/>
      <c r="G148" s="2"/>
      <c r="H148" s="2"/>
      <c r="I148" s="2"/>
    </row>
    <row r="149" spans="1:9" x14ac:dyDescent="0.25">
      <c r="A149" s="2"/>
      <c r="B149" s="2"/>
      <c r="C149" s="2"/>
      <c r="D149" s="2"/>
      <c r="E149" s="4" t="s">
        <v>178</v>
      </c>
      <c r="F149" s="2"/>
      <c r="G149" s="2"/>
      <c r="H149" s="2"/>
      <c r="I149" s="2"/>
    </row>
    <row r="150" spans="1:9" x14ac:dyDescent="0.25">
      <c r="A150" s="2"/>
      <c r="B150" s="2"/>
      <c r="C150" s="2"/>
      <c r="D150" s="2"/>
      <c r="E150" s="4" t="s">
        <v>179</v>
      </c>
      <c r="F150" s="2"/>
      <c r="G150" s="2"/>
      <c r="H150" s="2"/>
      <c r="I150" s="2"/>
    </row>
    <row r="151" spans="1:9" x14ac:dyDescent="0.25">
      <c r="A151" s="2"/>
      <c r="B151" s="2"/>
      <c r="C151" s="2"/>
      <c r="D151" s="2"/>
      <c r="E151" s="4" t="s">
        <v>180</v>
      </c>
      <c r="F151" s="2"/>
      <c r="G151" s="2"/>
      <c r="H151" s="2"/>
      <c r="I151" s="2"/>
    </row>
    <row r="152" spans="1:9" x14ac:dyDescent="0.25">
      <c r="A152" s="2"/>
      <c r="B152" s="2"/>
      <c r="C152" s="2"/>
      <c r="D152" s="2"/>
      <c r="E152" s="4" t="s">
        <v>181</v>
      </c>
      <c r="F152" s="2"/>
      <c r="G152" s="2"/>
      <c r="H152" s="2"/>
      <c r="I152" s="2"/>
    </row>
    <row r="153" spans="1:9" x14ac:dyDescent="0.25">
      <c r="A153" s="2"/>
      <c r="B153" s="2"/>
      <c r="C153" s="2"/>
      <c r="D153" s="2"/>
      <c r="E153" s="4" t="s">
        <v>182</v>
      </c>
      <c r="F153" s="2"/>
      <c r="G153" s="2"/>
      <c r="H153" s="2"/>
      <c r="I153" s="2"/>
    </row>
    <row r="154" spans="1:9" x14ac:dyDescent="0.25">
      <c r="A154" s="2"/>
      <c r="B154" s="2"/>
      <c r="C154" s="2"/>
      <c r="D154" s="2"/>
      <c r="E154" s="4" t="s">
        <v>183</v>
      </c>
      <c r="F154" s="2"/>
      <c r="G154" s="2"/>
      <c r="H154" s="2"/>
      <c r="I154" s="2"/>
    </row>
    <row r="155" spans="1:9" x14ac:dyDescent="0.25">
      <c r="A155" s="2"/>
      <c r="B155" s="2"/>
      <c r="C155" s="2"/>
      <c r="D155" s="2"/>
      <c r="E155" s="4" t="s">
        <v>184</v>
      </c>
      <c r="F155" s="2"/>
      <c r="G155" s="2"/>
      <c r="H155" s="2"/>
      <c r="I155" s="2"/>
    </row>
    <row r="156" spans="1:9" x14ac:dyDescent="0.25">
      <c r="A156" s="2"/>
      <c r="B156" s="2"/>
      <c r="C156" s="2"/>
      <c r="D156" s="2"/>
      <c r="E156" s="4" t="s">
        <v>185</v>
      </c>
      <c r="F156" s="2"/>
      <c r="G156" s="2"/>
      <c r="H156" s="2"/>
      <c r="I156" s="2"/>
    </row>
    <row r="157" spans="1:9" x14ac:dyDescent="0.25">
      <c r="A157" s="2"/>
      <c r="B157" s="2"/>
      <c r="C157" s="2"/>
      <c r="D157" s="2"/>
      <c r="E157" s="4" t="s">
        <v>186</v>
      </c>
      <c r="F157" s="2"/>
      <c r="G157" s="2"/>
      <c r="H157" s="2"/>
      <c r="I157" s="2"/>
    </row>
    <row r="158" spans="1:9" x14ac:dyDescent="0.25">
      <c r="A158" s="2"/>
      <c r="B158" s="2"/>
      <c r="C158" s="2"/>
      <c r="D158" s="2"/>
      <c r="E158" s="4" t="s">
        <v>187</v>
      </c>
      <c r="F158" s="2"/>
      <c r="G158" s="2"/>
      <c r="H158" s="2"/>
      <c r="I158" s="2"/>
    </row>
    <row r="159" spans="1:9" x14ac:dyDescent="0.25">
      <c r="A159" s="2"/>
      <c r="B159" s="2"/>
      <c r="C159" s="2"/>
      <c r="D159" s="2"/>
      <c r="E159" s="4" t="s">
        <v>188</v>
      </c>
      <c r="F159" s="2"/>
      <c r="G159" s="2"/>
      <c r="H159" s="2"/>
      <c r="I159" s="2"/>
    </row>
    <row r="160" spans="1:9" x14ac:dyDescent="0.25">
      <c r="A160" s="2"/>
      <c r="B160" s="2"/>
      <c r="C160" s="2"/>
      <c r="D160" s="2"/>
      <c r="E160" s="4" t="s">
        <v>189</v>
      </c>
      <c r="F160" s="2"/>
      <c r="G160" s="2"/>
      <c r="H160" s="2"/>
      <c r="I160" s="2"/>
    </row>
    <row r="161" spans="1:9" x14ac:dyDescent="0.25">
      <c r="A161" s="2"/>
      <c r="B161" s="2"/>
      <c r="C161" s="2"/>
      <c r="D161" s="2"/>
      <c r="E161" s="4" t="s">
        <v>190</v>
      </c>
      <c r="F161" s="2"/>
      <c r="G161" s="2"/>
      <c r="H161" s="2"/>
      <c r="I161" s="2"/>
    </row>
    <row r="162" spans="1:9" x14ac:dyDescent="0.25">
      <c r="A162" s="2"/>
      <c r="B162" s="2"/>
      <c r="C162" s="2"/>
      <c r="D162" s="2"/>
      <c r="E162" s="4" t="s">
        <v>191</v>
      </c>
      <c r="F162" s="2"/>
      <c r="G162" s="2"/>
      <c r="H162" s="2"/>
      <c r="I162" s="2"/>
    </row>
    <row r="163" spans="1:9" x14ac:dyDescent="0.25">
      <c r="A163" s="2"/>
      <c r="B163" s="2"/>
      <c r="C163" s="2"/>
      <c r="D163" s="2"/>
      <c r="E163" s="4" t="s">
        <v>192</v>
      </c>
      <c r="F163" s="2"/>
      <c r="G163" s="2"/>
      <c r="H163" s="2"/>
      <c r="I163" s="2"/>
    </row>
    <row r="164" spans="1:9" x14ac:dyDescent="0.25">
      <c r="A164" s="2"/>
      <c r="B164" s="2"/>
      <c r="C164" s="2"/>
      <c r="D164" s="2"/>
      <c r="E164" s="4" t="s">
        <v>193</v>
      </c>
      <c r="F164" s="2"/>
      <c r="G164" s="2"/>
      <c r="H164" s="2"/>
      <c r="I164" s="2"/>
    </row>
    <row r="165" spans="1:9" x14ac:dyDescent="0.25">
      <c r="A165" s="2"/>
      <c r="B165" s="2"/>
      <c r="C165" s="2"/>
      <c r="D165" s="2"/>
      <c r="E165" s="4" t="s">
        <v>194</v>
      </c>
      <c r="F165" s="2"/>
      <c r="G165" s="2"/>
      <c r="H165" s="2"/>
      <c r="I165" s="2"/>
    </row>
    <row r="166" spans="1:9" x14ac:dyDescent="0.25">
      <c r="A166" s="2"/>
      <c r="B166" s="2"/>
      <c r="C166" s="2"/>
      <c r="D166" s="2"/>
      <c r="E166" s="4" t="s">
        <v>195</v>
      </c>
      <c r="F166" s="2"/>
      <c r="G166" s="2"/>
      <c r="H166" s="2"/>
      <c r="I166" s="2"/>
    </row>
    <row r="167" spans="1:9" x14ac:dyDescent="0.25">
      <c r="A167" s="2"/>
      <c r="B167" s="2"/>
      <c r="C167" s="2"/>
      <c r="D167" s="2"/>
      <c r="E167" s="4" t="s">
        <v>196</v>
      </c>
      <c r="F167" s="2"/>
      <c r="G167" s="2"/>
      <c r="H167" s="2"/>
      <c r="I167" s="2"/>
    </row>
    <row r="168" spans="1:9" x14ac:dyDescent="0.25">
      <c r="A168" s="2"/>
      <c r="B168" s="2"/>
      <c r="C168" s="2"/>
      <c r="D168" s="2"/>
      <c r="E168" s="4" t="s">
        <v>428</v>
      </c>
      <c r="F168" s="2"/>
      <c r="G168" s="2"/>
      <c r="H168" s="2"/>
      <c r="I168" s="2"/>
    </row>
    <row r="169" spans="1:9" x14ac:dyDescent="0.25">
      <c r="A169" s="2"/>
      <c r="B169" s="2"/>
      <c r="C169" s="2"/>
      <c r="D169" s="2"/>
      <c r="E169" s="4" t="s">
        <v>197</v>
      </c>
      <c r="F169" s="2"/>
      <c r="G169" s="2"/>
      <c r="H169" s="2"/>
      <c r="I169" s="2"/>
    </row>
    <row r="170" spans="1:9" x14ac:dyDescent="0.25">
      <c r="A170" s="2"/>
      <c r="B170" s="2"/>
      <c r="C170" s="2"/>
      <c r="D170" s="2"/>
      <c r="E170" s="4" t="s">
        <v>198</v>
      </c>
      <c r="F170" s="2"/>
      <c r="G170" s="2"/>
      <c r="H170" s="2"/>
      <c r="I170" s="2"/>
    </row>
    <row r="171" spans="1:9" x14ac:dyDescent="0.25">
      <c r="A171" s="2"/>
      <c r="B171" s="2"/>
      <c r="C171" s="2"/>
      <c r="D171" s="2"/>
      <c r="E171" s="4" t="s">
        <v>199</v>
      </c>
      <c r="F171" s="2"/>
      <c r="G171" s="2"/>
      <c r="H171" s="2"/>
      <c r="I171" s="2"/>
    </row>
    <row r="172" spans="1:9" x14ac:dyDescent="0.25">
      <c r="A172" s="2"/>
      <c r="B172" s="2"/>
      <c r="C172" s="2"/>
      <c r="D172" s="2"/>
      <c r="E172" s="4" t="s">
        <v>200</v>
      </c>
      <c r="F172" s="2"/>
      <c r="G172" s="2"/>
      <c r="H172" s="2"/>
      <c r="I172" s="2"/>
    </row>
    <row r="173" spans="1:9" x14ac:dyDescent="0.25">
      <c r="A173" s="2"/>
      <c r="B173" s="2"/>
      <c r="C173" s="2"/>
      <c r="D173" s="2"/>
      <c r="E173" s="4" t="s">
        <v>201</v>
      </c>
      <c r="F173" s="2"/>
      <c r="G173" s="2"/>
      <c r="H173" s="2"/>
      <c r="I173" s="2"/>
    </row>
    <row r="174" spans="1:9" x14ac:dyDescent="0.25">
      <c r="A174" s="2"/>
      <c r="B174" s="2"/>
      <c r="C174" s="2"/>
      <c r="D174" s="2"/>
      <c r="E174" s="4" t="s">
        <v>202</v>
      </c>
      <c r="F174" s="2"/>
      <c r="G174" s="2"/>
      <c r="H174" s="2"/>
      <c r="I174" s="2"/>
    </row>
    <row r="175" spans="1:9" x14ac:dyDescent="0.25">
      <c r="A175" s="2"/>
      <c r="B175" s="2"/>
      <c r="C175" s="2"/>
      <c r="D175" s="2"/>
      <c r="E175" s="4" t="s">
        <v>203</v>
      </c>
      <c r="F175" s="2"/>
      <c r="G175" s="2"/>
      <c r="H175" s="2"/>
      <c r="I175" s="2"/>
    </row>
    <row r="176" spans="1:9" x14ac:dyDescent="0.25">
      <c r="A176" s="2"/>
      <c r="B176" s="2"/>
      <c r="C176" s="2"/>
      <c r="D176" s="2"/>
      <c r="E176" s="4" t="s">
        <v>204</v>
      </c>
      <c r="F176" s="2"/>
      <c r="G176" s="2"/>
      <c r="H176" s="2"/>
      <c r="I176" s="2"/>
    </row>
    <row r="177" spans="1:9" x14ac:dyDescent="0.25">
      <c r="A177" s="2"/>
      <c r="B177" s="2"/>
      <c r="C177" s="2"/>
      <c r="D177" s="2"/>
      <c r="E177" s="4"/>
      <c r="F177" s="2"/>
      <c r="G177" s="2"/>
      <c r="H177" s="2"/>
      <c r="I177" s="2"/>
    </row>
    <row r="178" spans="1:9" x14ac:dyDescent="0.25">
      <c r="A178" s="2"/>
      <c r="B178" s="2"/>
      <c r="C178" s="2"/>
      <c r="D178" s="2"/>
      <c r="E178" s="4"/>
      <c r="F178" s="2"/>
      <c r="G178" s="2"/>
      <c r="H178" s="2"/>
      <c r="I178" s="2"/>
    </row>
    <row r="179" spans="1:9" x14ac:dyDescent="0.25">
      <c r="A179" s="2"/>
      <c r="B179" s="2"/>
      <c r="C179" s="2"/>
      <c r="D179" s="2"/>
      <c r="E179" s="4"/>
      <c r="F179" s="2"/>
      <c r="G179" s="2"/>
      <c r="H179" s="2"/>
      <c r="I179" s="2"/>
    </row>
    <row r="180" spans="1:9" x14ac:dyDescent="0.25">
      <c r="A180" s="2"/>
      <c r="B180" s="2"/>
      <c r="C180" s="2"/>
      <c r="D180" s="2"/>
      <c r="E180" s="4"/>
      <c r="F180" s="2"/>
      <c r="G180" s="2"/>
      <c r="H180" s="2"/>
      <c r="I180" s="2"/>
    </row>
    <row r="181" spans="1:9" x14ac:dyDescent="0.25">
      <c r="A181" s="2"/>
      <c r="B181" s="2"/>
      <c r="C181" s="2"/>
      <c r="D181" s="2"/>
      <c r="E181" s="4"/>
      <c r="F181" s="2"/>
      <c r="G181" s="2"/>
      <c r="H181" s="2"/>
      <c r="I181" s="2"/>
    </row>
    <row r="182" spans="1:9" x14ac:dyDescent="0.25">
      <c r="A182" s="2"/>
      <c r="B182" s="2"/>
      <c r="C182" s="2"/>
      <c r="D182" s="2"/>
      <c r="E182" s="4"/>
      <c r="F182" s="2"/>
      <c r="G182" s="2"/>
      <c r="H182" s="2"/>
      <c r="I182" s="2"/>
    </row>
    <row r="183" spans="1:9" x14ac:dyDescent="0.25">
      <c r="A183" s="2"/>
      <c r="B183" s="2"/>
      <c r="C183" s="2"/>
      <c r="D183" s="2"/>
      <c r="E183" s="4"/>
      <c r="F183" s="2"/>
      <c r="G183" s="2"/>
      <c r="H183" s="2"/>
      <c r="I183" s="2"/>
    </row>
    <row r="184" spans="1:9" x14ac:dyDescent="0.25">
      <c r="A184" s="2"/>
      <c r="B184" s="2"/>
      <c r="C184" s="2"/>
      <c r="D184" s="2"/>
      <c r="E184" s="4"/>
      <c r="F184" s="2"/>
      <c r="G184" s="2"/>
      <c r="H184" s="2"/>
      <c r="I184" s="2"/>
    </row>
    <row r="185" spans="1:9" x14ac:dyDescent="0.25">
      <c r="A185" s="2"/>
      <c r="B185" s="2"/>
      <c r="C185" s="2"/>
      <c r="D185" s="2"/>
      <c r="E185" s="4"/>
      <c r="F185" s="2"/>
      <c r="G185" s="2"/>
      <c r="H185" s="2"/>
      <c r="I185" s="2"/>
    </row>
    <row r="186" spans="1:9" x14ac:dyDescent="0.25">
      <c r="A186" s="2"/>
      <c r="B186" s="2"/>
      <c r="C186" s="2"/>
      <c r="D186" s="2"/>
      <c r="E186" s="4"/>
      <c r="F186" s="2"/>
      <c r="G186" s="2"/>
      <c r="H186" s="2"/>
      <c r="I186" s="2"/>
    </row>
    <row r="187" spans="1:9" x14ac:dyDescent="0.25">
      <c r="A187" s="2"/>
      <c r="B187" s="2"/>
      <c r="C187" s="2"/>
      <c r="D187" s="2"/>
      <c r="E187" s="4"/>
      <c r="F187" s="2"/>
      <c r="G187" s="2"/>
      <c r="H187" s="2"/>
      <c r="I187" s="2"/>
    </row>
    <row r="188" spans="1:9" x14ac:dyDescent="0.25">
      <c r="A188" s="2"/>
      <c r="B188" s="2"/>
      <c r="C188" s="2"/>
      <c r="D188" s="2"/>
      <c r="E188" s="4"/>
      <c r="F188" s="2"/>
      <c r="G188" s="2"/>
      <c r="H188" s="2"/>
      <c r="I188" s="2"/>
    </row>
    <row r="189" spans="1:9" x14ac:dyDescent="0.25">
      <c r="A189" s="2"/>
      <c r="B189" s="2"/>
      <c r="C189" s="2"/>
      <c r="D189" s="2"/>
      <c r="E189" s="4"/>
      <c r="F189" s="2"/>
      <c r="G189" s="2"/>
      <c r="H189" s="2"/>
      <c r="I189" s="2"/>
    </row>
    <row r="190" spans="1:9" x14ac:dyDescent="0.25">
      <c r="A190" s="2"/>
      <c r="B190" s="2"/>
      <c r="C190" s="2"/>
      <c r="D190" s="2"/>
      <c r="E190" s="4"/>
      <c r="F190" s="2"/>
      <c r="G190" s="2"/>
      <c r="H190" s="2"/>
      <c r="I190" s="2"/>
    </row>
    <row r="191" spans="1:9" x14ac:dyDescent="0.25">
      <c r="A191" s="2"/>
      <c r="B191" s="2"/>
      <c r="C191" s="2"/>
      <c r="D191" s="2"/>
      <c r="E191" s="4"/>
      <c r="F191" s="2"/>
      <c r="G191" s="2"/>
      <c r="H191" s="2"/>
      <c r="I191" s="2"/>
    </row>
    <row r="192" spans="1:9" x14ac:dyDescent="0.25">
      <c r="A192" s="2"/>
      <c r="B192" s="2"/>
      <c r="C192" s="2"/>
      <c r="D192" s="2"/>
      <c r="E192" s="4"/>
      <c r="F192" s="2"/>
      <c r="G192" s="2"/>
      <c r="H192" s="2"/>
      <c r="I192" s="2"/>
    </row>
    <row r="193" spans="1:9" x14ac:dyDescent="0.25">
      <c r="A193" s="2"/>
      <c r="B193" s="2"/>
      <c r="C193" s="2"/>
      <c r="D193" s="2"/>
      <c r="E193" s="4"/>
      <c r="F193" s="2"/>
      <c r="G193" s="2"/>
      <c r="H193" s="2"/>
      <c r="I193" s="2"/>
    </row>
    <row r="194" spans="1:9" x14ac:dyDescent="0.25">
      <c r="A194" s="2"/>
      <c r="B194" s="2"/>
      <c r="C194" s="2"/>
      <c r="D194" s="2"/>
      <c r="E194" s="4"/>
      <c r="F194" s="2"/>
      <c r="G194" s="2"/>
      <c r="H194" s="2"/>
      <c r="I194" s="2"/>
    </row>
    <row r="195" spans="1:9" x14ac:dyDescent="0.25">
      <c r="A195" s="2"/>
      <c r="B195" s="2"/>
      <c r="C195" s="2"/>
      <c r="D195" s="2"/>
      <c r="E195" s="4"/>
      <c r="F195" s="2"/>
      <c r="G195" s="2"/>
      <c r="H195" s="2"/>
      <c r="I195" s="2"/>
    </row>
    <row r="196" spans="1:9" x14ac:dyDescent="0.25">
      <c r="A196" s="2"/>
      <c r="B196" s="2"/>
      <c r="C196" s="2"/>
      <c r="D196" s="2"/>
      <c r="E196" s="4"/>
      <c r="F196" s="2"/>
      <c r="G196" s="2"/>
      <c r="H196" s="2"/>
      <c r="I196" s="2"/>
    </row>
    <row r="197" spans="1:9" x14ac:dyDescent="0.25">
      <c r="A197" s="2"/>
      <c r="B197" s="2"/>
      <c r="C197" s="2"/>
      <c r="D197" s="2"/>
      <c r="E197" s="4"/>
      <c r="F197" s="2"/>
      <c r="G197" s="2"/>
      <c r="H197" s="2"/>
      <c r="I197" s="2"/>
    </row>
    <row r="198" spans="1:9" x14ac:dyDescent="0.25">
      <c r="A198" s="2"/>
      <c r="B198" s="2"/>
      <c r="C198" s="2"/>
      <c r="D198" s="2"/>
      <c r="E198" s="4"/>
      <c r="F198" s="2"/>
      <c r="G198" s="2"/>
      <c r="H198" s="2"/>
      <c r="I198" s="2"/>
    </row>
    <row r="199" spans="1:9" x14ac:dyDescent="0.25">
      <c r="A199" s="2"/>
      <c r="B199" s="2"/>
      <c r="C199" s="2"/>
      <c r="D199" s="2"/>
      <c r="E199" s="4"/>
      <c r="F199" s="2"/>
      <c r="G199" s="2"/>
      <c r="H199" s="2"/>
      <c r="I199" s="2"/>
    </row>
    <row r="200" spans="1:9" x14ac:dyDescent="0.25">
      <c r="A200" s="2"/>
      <c r="B200" s="2"/>
      <c r="C200" s="2"/>
      <c r="D200" s="2"/>
      <c r="E200" s="4"/>
      <c r="F200" s="2"/>
      <c r="G200" s="2"/>
      <c r="H200" s="2"/>
      <c r="I200" s="2"/>
    </row>
    <row r="201" spans="1:9" x14ac:dyDescent="0.25">
      <c r="A201" s="2"/>
      <c r="B201" s="2"/>
      <c r="C201" s="2"/>
      <c r="D201" s="2"/>
      <c r="E201" s="4"/>
      <c r="F201" s="2"/>
      <c r="G201" s="2"/>
      <c r="H201" s="2"/>
      <c r="I201" s="2"/>
    </row>
    <row r="202" spans="1:9" x14ac:dyDescent="0.25">
      <c r="A202" s="2"/>
      <c r="B202" s="2"/>
      <c r="C202" s="2"/>
      <c r="D202" s="2"/>
      <c r="E202" s="4"/>
      <c r="F202" s="2"/>
      <c r="G202" s="2"/>
      <c r="H202" s="2"/>
      <c r="I202" s="2"/>
    </row>
    <row r="203" spans="1:9" x14ac:dyDescent="0.25">
      <c r="A203" s="2"/>
      <c r="B203" s="2"/>
      <c r="C203" s="2"/>
      <c r="D203" s="2"/>
      <c r="E203" s="4"/>
      <c r="F203" s="2"/>
      <c r="G203" s="2"/>
      <c r="H203" s="2"/>
      <c r="I203" s="2"/>
    </row>
    <row r="204" spans="1:9" x14ac:dyDescent="0.25">
      <c r="A204" s="2"/>
      <c r="B204" s="2"/>
      <c r="C204" s="2"/>
      <c r="D204" s="2"/>
      <c r="E204" s="4"/>
      <c r="F204" s="2"/>
      <c r="G204" s="2"/>
      <c r="H204" s="2"/>
      <c r="I204" s="2"/>
    </row>
    <row r="205" spans="1:9" x14ac:dyDescent="0.25">
      <c r="A205" s="2"/>
      <c r="B205" s="2"/>
      <c r="C205" s="2"/>
      <c r="D205" s="2"/>
      <c r="E205" s="4"/>
      <c r="F205" s="2"/>
      <c r="G205" s="2"/>
      <c r="H205" s="2"/>
      <c r="I205" s="2"/>
    </row>
    <row r="206" spans="1:9" x14ac:dyDescent="0.25">
      <c r="A206" s="2"/>
      <c r="B206" s="2"/>
      <c r="C206" s="2"/>
      <c r="D206" s="2"/>
      <c r="E206" s="4"/>
      <c r="F206" s="2"/>
      <c r="G206" s="2"/>
      <c r="H206" s="2"/>
      <c r="I206" s="2"/>
    </row>
    <row r="207" spans="1:9" x14ac:dyDescent="0.25">
      <c r="A207" s="2"/>
      <c r="B207" s="2"/>
      <c r="C207" s="2"/>
      <c r="D207" s="2"/>
      <c r="E207" s="4"/>
      <c r="F207" s="2"/>
      <c r="G207" s="2"/>
      <c r="H207" s="2"/>
      <c r="I207" s="2"/>
    </row>
    <row r="208" spans="1:9" x14ac:dyDescent="0.25">
      <c r="A208" s="2"/>
      <c r="B208" s="2"/>
      <c r="C208" s="2"/>
      <c r="D208" s="2"/>
      <c r="E208" s="4"/>
      <c r="F208" s="2"/>
      <c r="G208" s="2"/>
      <c r="H208" s="2"/>
      <c r="I208" s="2"/>
    </row>
    <row r="209" spans="1:9" x14ac:dyDescent="0.25">
      <c r="A209" s="2"/>
      <c r="B209" s="2"/>
      <c r="C209" s="2"/>
      <c r="D209" s="2"/>
      <c r="E209" s="4"/>
      <c r="F209" s="2"/>
      <c r="G209" s="2"/>
      <c r="H209" s="2"/>
      <c r="I209" s="2"/>
    </row>
    <row r="210" spans="1:9" x14ac:dyDescent="0.25">
      <c r="A210" s="2"/>
      <c r="B210" s="2"/>
      <c r="C210" s="2"/>
      <c r="D210" s="2"/>
      <c r="E210" s="4"/>
      <c r="F210" s="2"/>
      <c r="G210" s="2"/>
      <c r="H210" s="2"/>
      <c r="I210" s="2"/>
    </row>
    <row r="211" spans="1:9" x14ac:dyDescent="0.25">
      <c r="A211" s="2"/>
      <c r="B211" s="2"/>
      <c r="C211" s="2"/>
      <c r="D211" s="2"/>
      <c r="E211" s="4"/>
      <c r="F211" s="2"/>
      <c r="G211" s="2"/>
      <c r="H211" s="2"/>
      <c r="I211" s="2"/>
    </row>
    <row r="212" spans="1:9" x14ac:dyDescent="0.25">
      <c r="A212" s="2"/>
      <c r="B212" s="2"/>
      <c r="C212" s="2"/>
      <c r="D212" s="2"/>
      <c r="E212" s="4"/>
      <c r="F212" s="2"/>
      <c r="G212" s="2"/>
      <c r="H212" s="2"/>
      <c r="I212" s="2"/>
    </row>
    <row r="213" spans="1:9" x14ac:dyDescent="0.25">
      <c r="A213" s="2"/>
      <c r="B213" s="2"/>
      <c r="C213" s="2"/>
      <c r="D213" s="2"/>
      <c r="E213" s="4"/>
      <c r="F213" s="2"/>
      <c r="G213" s="2"/>
      <c r="H213" s="2"/>
      <c r="I213" s="2"/>
    </row>
    <row r="214" spans="1:9" x14ac:dyDescent="0.25">
      <c r="A214" s="2"/>
      <c r="B214" s="2"/>
      <c r="C214" s="2"/>
      <c r="D214" s="2"/>
      <c r="E214" s="4"/>
      <c r="F214" s="2"/>
      <c r="G214" s="2"/>
      <c r="H214" s="2"/>
      <c r="I214" s="2"/>
    </row>
    <row r="215" spans="1:9" x14ac:dyDescent="0.25">
      <c r="A215" s="2"/>
      <c r="B215" s="2"/>
      <c r="C215" s="2"/>
      <c r="D215" s="2"/>
      <c r="E215" s="4"/>
      <c r="F215" s="2"/>
      <c r="G215" s="2"/>
      <c r="H215" s="2"/>
      <c r="I215" s="2"/>
    </row>
    <row r="216" spans="1:9" x14ac:dyDescent="0.25">
      <c r="A216" s="2"/>
      <c r="B216" s="2"/>
      <c r="C216" s="2"/>
      <c r="D216" s="2"/>
      <c r="E216" s="4"/>
      <c r="F216" s="2"/>
      <c r="G216" s="2"/>
      <c r="H216" s="2"/>
      <c r="I216" s="2"/>
    </row>
    <row r="217" spans="1:9" x14ac:dyDescent="0.25">
      <c r="A217" s="2"/>
      <c r="B217" s="2"/>
      <c r="C217" s="2"/>
      <c r="D217" s="2"/>
      <c r="E217" s="4"/>
      <c r="F217" s="2"/>
      <c r="G217" s="2"/>
      <c r="H217" s="2"/>
      <c r="I217" s="2"/>
    </row>
    <row r="218" spans="1:9" x14ac:dyDescent="0.25">
      <c r="A218" s="2"/>
      <c r="B218" s="2"/>
      <c r="C218" s="2"/>
      <c r="D218" s="2"/>
      <c r="E218" s="4"/>
      <c r="F218" s="2"/>
      <c r="G218" s="2"/>
      <c r="H218" s="2"/>
      <c r="I218" s="2"/>
    </row>
    <row r="219" spans="1:9" x14ac:dyDescent="0.25">
      <c r="A219" s="2"/>
      <c r="B219" s="2"/>
      <c r="C219" s="2"/>
      <c r="D219" s="2"/>
      <c r="E219" s="4"/>
      <c r="F219" s="2"/>
      <c r="G219" s="2"/>
      <c r="H219" s="2"/>
      <c r="I219" s="2"/>
    </row>
    <row r="220" spans="1:9" x14ac:dyDescent="0.25">
      <c r="A220" s="2"/>
      <c r="B220" s="2"/>
      <c r="C220" s="2"/>
      <c r="D220" s="2"/>
      <c r="E220" s="4"/>
      <c r="F220" s="2"/>
      <c r="G220" s="2"/>
      <c r="H220" s="2"/>
      <c r="I220" s="2"/>
    </row>
    <row r="221" spans="1:9" x14ac:dyDescent="0.25">
      <c r="A221" s="2"/>
      <c r="B221" s="2"/>
      <c r="C221" s="2"/>
      <c r="D221" s="2"/>
      <c r="E221" s="4"/>
      <c r="F221" s="2"/>
      <c r="G221" s="2"/>
      <c r="H221" s="2"/>
      <c r="I221" s="2"/>
    </row>
    <row r="222" spans="1:9" x14ac:dyDescent="0.25">
      <c r="A222" s="2"/>
      <c r="B222" s="2"/>
      <c r="C222" s="2"/>
      <c r="D222" s="2"/>
      <c r="E222" s="4"/>
      <c r="F222" s="2"/>
      <c r="G222" s="2"/>
      <c r="H222" s="2"/>
      <c r="I222" s="2"/>
    </row>
    <row r="223" spans="1:9" x14ac:dyDescent="0.25">
      <c r="A223" s="2"/>
      <c r="B223" s="2"/>
      <c r="C223" s="2"/>
      <c r="D223" s="2"/>
      <c r="E223" s="4"/>
      <c r="F223" s="2"/>
      <c r="G223" s="2"/>
      <c r="H223" s="2"/>
      <c r="I223" s="2"/>
    </row>
    <row r="224" spans="1:9" x14ac:dyDescent="0.25">
      <c r="A224" s="2"/>
      <c r="B224" s="2"/>
      <c r="C224" s="2"/>
      <c r="D224" s="2"/>
      <c r="E224" s="4"/>
      <c r="F224" s="2"/>
      <c r="G224" s="2"/>
      <c r="H224" s="2"/>
      <c r="I224" s="2"/>
    </row>
    <row r="225" spans="1:9" x14ac:dyDescent="0.25">
      <c r="A225" s="2"/>
      <c r="B225" s="2"/>
      <c r="C225" s="2"/>
      <c r="D225" s="2"/>
      <c r="E225" s="4"/>
      <c r="F225" s="2"/>
      <c r="G225" s="2"/>
      <c r="H225" s="2"/>
      <c r="I225" s="2"/>
    </row>
    <row r="226" spans="1:9" ht="15.75" thickBot="1" x14ac:dyDescent="0.3">
      <c r="A226" s="2"/>
      <c r="B226" s="2"/>
      <c r="C226" s="2"/>
      <c r="D226" s="2"/>
      <c r="E226" s="7"/>
      <c r="F226" s="2"/>
      <c r="G226" s="2"/>
      <c r="H226" s="2"/>
      <c r="I226" s="2"/>
    </row>
    <row r="227" spans="1:9" x14ac:dyDescent="0.25">
      <c r="A227" s="2"/>
      <c r="B227" s="2"/>
      <c r="C227" s="2"/>
      <c r="D227" s="2"/>
      <c r="E227" s="2"/>
      <c r="F227" s="2"/>
      <c r="G227" s="2"/>
      <c r="H227" s="2"/>
      <c r="I227" s="2"/>
    </row>
    <row r="228" spans="1:9" x14ac:dyDescent="0.25">
      <c r="A228" s="2"/>
      <c r="B228" s="2"/>
      <c r="C228" s="2"/>
      <c r="D228" s="2"/>
      <c r="E228" s="2"/>
      <c r="F228" s="2"/>
      <c r="G228" s="2"/>
      <c r="H228" s="2"/>
      <c r="I228" s="2"/>
    </row>
    <row r="229" spans="1:9" x14ac:dyDescent="0.25">
      <c r="A229" s="2"/>
      <c r="B229" s="2"/>
      <c r="C229" s="2"/>
      <c r="D229" s="2"/>
      <c r="E229" s="2"/>
      <c r="F229" s="2"/>
      <c r="G229" s="2"/>
      <c r="H229" s="2"/>
      <c r="I229" s="2"/>
    </row>
    <row r="230" spans="1:9" x14ac:dyDescent="0.25">
      <c r="A230" s="2"/>
      <c r="B230" s="2"/>
      <c r="C230" s="2"/>
      <c r="D230" s="2"/>
      <c r="E230" s="2"/>
      <c r="F230" s="2"/>
      <c r="G230" s="2"/>
      <c r="H230" s="2"/>
      <c r="I230" s="2"/>
    </row>
    <row r="231" spans="1:9" x14ac:dyDescent="0.25">
      <c r="A231" s="2"/>
      <c r="B231" s="2"/>
      <c r="C231" s="2"/>
      <c r="D231" s="2"/>
      <c r="E231" s="2"/>
      <c r="F231" s="2"/>
      <c r="G231" s="2"/>
      <c r="H231" s="2"/>
      <c r="I231" s="2"/>
    </row>
    <row r="232" spans="1:9" x14ac:dyDescent="0.25">
      <c r="A232" s="2"/>
      <c r="B232" s="2"/>
      <c r="C232" s="2"/>
      <c r="D232" s="2"/>
      <c r="E232" s="2"/>
      <c r="F232" s="2"/>
      <c r="G232" s="2"/>
      <c r="H232" s="2"/>
      <c r="I232" s="2"/>
    </row>
    <row r="233" spans="1:9" x14ac:dyDescent="0.25">
      <c r="A233" s="2"/>
      <c r="B233" s="2"/>
      <c r="C233" s="2"/>
      <c r="D233" s="2"/>
      <c r="E233" s="2"/>
      <c r="F233" s="2"/>
      <c r="G233" s="2"/>
      <c r="H233" s="2"/>
      <c r="I233" s="2"/>
    </row>
    <row r="234" spans="1:9" x14ac:dyDescent="0.25">
      <c r="A234" s="2"/>
      <c r="B234" s="2"/>
      <c r="C234" s="2"/>
      <c r="D234" s="2"/>
      <c r="E234" s="2"/>
      <c r="F234" s="2"/>
      <c r="G234" s="2"/>
      <c r="H234" s="2"/>
      <c r="I234" s="2"/>
    </row>
    <row r="235" spans="1:9" x14ac:dyDescent="0.25">
      <c r="A235" s="2"/>
      <c r="B235" s="2"/>
      <c r="C235" s="2"/>
      <c r="D235" s="2"/>
      <c r="E235" s="2"/>
      <c r="F235" s="2"/>
      <c r="G235" s="2"/>
      <c r="H235" s="2"/>
      <c r="I235" s="2"/>
    </row>
    <row r="236" spans="1:9" x14ac:dyDescent="0.25">
      <c r="A236" s="2"/>
      <c r="B236" s="2"/>
      <c r="C236" s="2"/>
      <c r="D236" s="2"/>
      <c r="E236" s="2"/>
      <c r="F236" s="2"/>
      <c r="G236" s="2"/>
      <c r="H236" s="2"/>
      <c r="I236" s="2"/>
    </row>
    <row r="237" spans="1:9" x14ac:dyDescent="0.25">
      <c r="A237" s="2"/>
      <c r="B237" s="2"/>
      <c r="C237" s="2"/>
      <c r="D237" s="2"/>
      <c r="E237" s="2"/>
      <c r="F237" s="2"/>
      <c r="G237" s="2"/>
      <c r="H237" s="2"/>
      <c r="I237" s="2"/>
    </row>
    <row r="238" spans="1:9" x14ac:dyDescent="0.25">
      <c r="A238" s="2"/>
      <c r="B238" s="2"/>
      <c r="C238" s="2"/>
      <c r="D238" s="2"/>
      <c r="E238" s="2"/>
      <c r="F238" s="2"/>
      <c r="G238" s="2"/>
      <c r="H238" s="2"/>
      <c r="I238" s="2"/>
    </row>
    <row r="239" spans="1:9" x14ac:dyDescent="0.25">
      <c r="A239" s="2"/>
      <c r="B239" s="2"/>
      <c r="C239" s="2"/>
      <c r="D239" s="2"/>
      <c r="E239" s="2"/>
      <c r="F239" s="2"/>
      <c r="G239" s="2"/>
      <c r="H239" s="2"/>
      <c r="I239" s="2"/>
    </row>
    <row r="240" spans="1:9" x14ac:dyDescent="0.25">
      <c r="A240" s="2"/>
      <c r="B240" s="2"/>
      <c r="C240" s="2"/>
      <c r="D240" s="2"/>
      <c r="E240" s="2"/>
      <c r="F240" s="2"/>
      <c r="G240" s="2"/>
      <c r="H240" s="2"/>
      <c r="I240" s="2"/>
    </row>
  </sheetData>
  <sheetProtection algorithmName="SHA-512" hashValue="PHO2bMilCa0MqHoB8/EqF0ws5v8naa43/gWRS4XND7aA+aQ3pSmAZ64konk/ONlmjlnc+BvKr5CxBJNwKj0QlA==" saltValue="vmQTHe1hxv3wjnV6MBv50g==" spinCount="100000" sheet="1" objects="1" scenarios="1"/>
  <sortState ref="E2:E176">
    <sortCondition ref="E2:E176"/>
  </sortState>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Hoja3">
    <pageSetUpPr fitToPage="1"/>
  </sheetPr>
  <dimension ref="A2:S97"/>
  <sheetViews>
    <sheetView topLeftCell="A31" workbookViewId="0">
      <selection activeCell="E48" sqref="E48"/>
    </sheetView>
  </sheetViews>
  <sheetFormatPr baseColWidth="10" defaultRowHeight="12.75" outlineLevelRow="1" x14ac:dyDescent="0.2"/>
  <cols>
    <col min="1" max="1" width="5.42578125" style="2" customWidth="1"/>
    <col min="2" max="2" width="17.5703125" style="11" customWidth="1"/>
    <col min="3" max="4" width="11.42578125" style="9" customWidth="1"/>
    <col min="5" max="5" width="70.42578125" style="2" customWidth="1"/>
    <col min="6" max="6" width="14.42578125" style="9" customWidth="1"/>
    <col min="7" max="7" width="21.5703125" style="9" customWidth="1"/>
    <col min="8" max="8" width="17.5703125" style="2" customWidth="1"/>
    <col min="9" max="9" width="12" style="2" customWidth="1"/>
    <col min="10" max="10" width="12.42578125" style="2" customWidth="1"/>
    <col min="11" max="11" width="14.42578125" style="9" customWidth="1"/>
    <col min="12" max="12" width="16" style="9" customWidth="1"/>
    <col min="13" max="13" width="23.5703125" style="2" customWidth="1"/>
    <col min="14" max="14" width="16.42578125" style="10" customWidth="1"/>
    <col min="15" max="15" width="11.42578125" style="2"/>
    <col min="16" max="16" width="12.42578125" style="2" bestFit="1" customWidth="1"/>
    <col min="17" max="256" width="11.42578125" style="2"/>
    <col min="257" max="257" width="5.42578125" style="2" customWidth="1"/>
    <col min="258" max="258" width="17.5703125" style="2" customWidth="1"/>
    <col min="259" max="260" width="11.42578125" style="2" customWidth="1"/>
    <col min="261" max="261" width="56.42578125" style="2" customWidth="1"/>
    <col min="262" max="262" width="14.42578125" style="2" customWidth="1"/>
    <col min="263" max="266" width="0" style="2" hidden="1" customWidth="1"/>
    <col min="267" max="267" width="14.42578125" style="2" customWidth="1"/>
    <col min="268" max="268" width="16" style="2" customWidth="1"/>
    <col min="269" max="269" width="0" style="2" hidden="1" customWidth="1"/>
    <col min="270" max="270" width="16.42578125" style="2" customWidth="1"/>
    <col min="271" max="271" width="11.42578125" style="2"/>
    <col min="272" max="272" width="12.42578125" style="2" bestFit="1" customWidth="1"/>
    <col min="273" max="512" width="11.42578125" style="2"/>
    <col min="513" max="513" width="5.42578125" style="2" customWidth="1"/>
    <col min="514" max="514" width="17.5703125" style="2" customWidth="1"/>
    <col min="515" max="516" width="11.42578125" style="2" customWidth="1"/>
    <col min="517" max="517" width="56.42578125" style="2" customWidth="1"/>
    <col min="518" max="518" width="14.42578125" style="2" customWidth="1"/>
    <col min="519" max="522" width="0" style="2" hidden="1" customWidth="1"/>
    <col min="523" max="523" width="14.42578125" style="2" customWidth="1"/>
    <col min="524" max="524" width="16" style="2" customWidth="1"/>
    <col min="525" max="525" width="0" style="2" hidden="1" customWidth="1"/>
    <col min="526" max="526" width="16.42578125" style="2" customWidth="1"/>
    <col min="527" max="527" width="11.42578125" style="2"/>
    <col min="528" max="528" width="12.42578125" style="2" bestFit="1" customWidth="1"/>
    <col min="529" max="768" width="11.42578125" style="2"/>
    <col min="769" max="769" width="5.42578125" style="2" customWidth="1"/>
    <col min="770" max="770" width="17.5703125" style="2" customWidth="1"/>
    <col min="771" max="772" width="11.42578125" style="2" customWidth="1"/>
    <col min="773" max="773" width="56.42578125" style="2" customWidth="1"/>
    <col min="774" max="774" width="14.42578125" style="2" customWidth="1"/>
    <col min="775" max="778" width="0" style="2" hidden="1" customWidth="1"/>
    <col min="779" max="779" width="14.42578125" style="2" customWidth="1"/>
    <col min="780" max="780" width="16" style="2" customWidth="1"/>
    <col min="781" max="781" width="0" style="2" hidden="1" customWidth="1"/>
    <col min="782" max="782" width="16.42578125" style="2" customWidth="1"/>
    <col min="783" max="783" width="11.42578125" style="2"/>
    <col min="784" max="784" width="12.42578125" style="2" bestFit="1" customWidth="1"/>
    <col min="785" max="1024" width="11.42578125" style="2"/>
    <col min="1025" max="1025" width="5.42578125" style="2" customWidth="1"/>
    <col min="1026" max="1026" width="17.5703125" style="2" customWidth="1"/>
    <col min="1027" max="1028" width="11.42578125" style="2" customWidth="1"/>
    <col min="1029" max="1029" width="56.42578125" style="2" customWidth="1"/>
    <col min="1030" max="1030" width="14.42578125" style="2" customWidth="1"/>
    <col min="1031" max="1034" width="0" style="2" hidden="1" customWidth="1"/>
    <col min="1035" max="1035" width="14.42578125" style="2" customWidth="1"/>
    <col min="1036" max="1036" width="16" style="2" customWidth="1"/>
    <col min="1037" max="1037" width="0" style="2" hidden="1" customWidth="1"/>
    <col min="1038" max="1038" width="16.42578125" style="2" customWidth="1"/>
    <col min="1039" max="1039" width="11.42578125" style="2"/>
    <col min="1040" max="1040" width="12.42578125" style="2" bestFit="1" customWidth="1"/>
    <col min="1041" max="1280" width="11.42578125" style="2"/>
    <col min="1281" max="1281" width="5.42578125" style="2" customWidth="1"/>
    <col min="1282" max="1282" width="17.5703125" style="2" customWidth="1"/>
    <col min="1283" max="1284" width="11.42578125" style="2" customWidth="1"/>
    <col min="1285" max="1285" width="56.42578125" style="2" customWidth="1"/>
    <col min="1286" max="1286" width="14.42578125" style="2" customWidth="1"/>
    <col min="1287" max="1290" width="0" style="2" hidden="1" customWidth="1"/>
    <col min="1291" max="1291" width="14.42578125" style="2" customWidth="1"/>
    <col min="1292" max="1292" width="16" style="2" customWidth="1"/>
    <col min="1293" max="1293" width="0" style="2" hidden="1" customWidth="1"/>
    <col min="1294" max="1294" width="16.42578125" style="2" customWidth="1"/>
    <col min="1295" max="1295" width="11.42578125" style="2"/>
    <col min="1296" max="1296" width="12.42578125" style="2" bestFit="1" customWidth="1"/>
    <col min="1297" max="1536" width="11.42578125" style="2"/>
    <col min="1537" max="1537" width="5.42578125" style="2" customWidth="1"/>
    <col min="1538" max="1538" width="17.5703125" style="2" customWidth="1"/>
    <col min="1539" max="1540" width="11.42578125" style="2" customWidth="1"/>
    <col min="1541" max="1541" width="56.42578125" style="2" customWidth="1"/>
    <col min="1542" max="1542" width="14.42578125" style="2" customWidth="1"/>
    <col min="1543" max="1546" width="0" style="2" hidden="1" customWidth="1"/>
    <col min="1547" max="1547" width="14.42578125" style="2" customWidth="1"/>
    <col min="1548" max="1548" width="16" style="2" customWidth="1"/>
    <col min="1549" max="1549" width="0" style="2" hidden="1" customWidth="1"/>
    <col min="1550" max="1550" width="16.42578125" style="2" customWidth="1"/>
    <col min="1551" max="1551" width="11.42578125" style="2"/>
    <col min="1552" max="1552" width="12.42578125" style="2" bestFit="1" customWidth="1"/>
    <col min="1553" max="1792" width="11.42578125" style="2"/>
    <col min="1793" max="1793" width="5.42578125" style="2" customWidth="1"/>
    <col min="1794" max="1794" width="17.5703125" style="2" customWidth="1"/>
    <col min="1795" max="1796" width="11.42578125" style="2" customWidth="1"/>
    <col min="1797" max="1797" width="56.42578125" style="2" customWidth="1"/>
    <col min="1798" max="1798" width="14.42578125" style="2" customWidth="1"/>
    <col min="1799" max="1802" width="0" style="2" hidden="1" customWidth="1"/>
    <col min="1803" max="1803" width="14.42578125" style="2" customWidth="1"/>
    <col min="1804" max="1804" width="16" style="2" customWidth="1"/>
    <col min="1805" max="1805" width="0" style="2" hidden="1" customWidth="1"/>
    <col min="1806" max="1806" width="16.42578125" style="2" customWidth="1"/>
    <col min="1807" max="1807" width="11.42578125" style="2"/>
    <col min="1808" max="1808" width="12.42578125" style="2" bestFit="1" customWidth="1"/>
    <col min="1809" max="2048" width="11.42578125" style="2"/>
    <col min="2049" max="2049" width="5.42578125" style="2" customWidth="1"/>
    <col min="2050" max="2050" width="17.5703125" style="2" customWidth="1"/>
    <col min="2051" max="2052" width="11.42578125" style="2" customWidth="1"/>
    <col min="2053" max="2053" width="56.42578125" style="2" customWidth="1"/>
    <col min="2054" max="2054" width="14.42578125" style="2" customWidth="1"/>
    <col min="2055" max="2058" width="0" style="2" hidden="1" customWidth="1"/>
    <col min="2059" max="2059" width="14.42578125" style="2" customWidth="1"/>
    <col min="2060" max="2060" width="16" style="2" customWidth="1"/>
    <col min="2061" max="2061" width="0" style="2" hidden="1" customWidth="1"/>
    <col min="2062" max="2062" width="16.42578125" style="2" customWidth="1"/>
    <col min="2063" max="2063" width="11.42578125" style="2"/>
    <col min="2064" max="2064" width="12.42578125" style="2" bestFit="1" customWidth="1"/>
    <col min="2065" max="2304" width="11.42578125" style="2"/>
    <col min="2305" max="2305" width="5.42578125" style="2" customWidth="1"/>
    <col min="2306" max="2306" width="17.5703125" style="2" customWidth="1"/>
    <col min="2307" max="2308" width="11.42578125" style="2" customWidth="1"/>
    <col min="2309" max="2309" width="56.42578125" style="2" customWidth="1"/>
    <col min="2310" max="2310" width="14.42578125" style="2" customWidth="1"/>
    <col min="2311" max="2314" width="0" style="2" hidden="1" customWidth="1"/>
    <col min="2315" max="2315" width="14.42578125" style="2" customWidth="1"/>
    <col min="2316" max="2316" width="16" style="2" customWidth="1"/>
    <col min="2317" max="2317" width="0" style="2" hidden="1" customWidth="1"/>
    <col min="2318" max="2318" width="16.42578125" style="2" customWidth="1"/>
    <col min="2319" max="2319" width="11.42578125" style="2"/>
    <col min="2320" max="2320" width="12.42578125" style="2" bestFit="1" customWidth="1"/>
    <col min="2321" max="2560" width="11.42578125" style="2"/>
    <col min="2561" max="2561" width="5.42578125" style="2" customWidth="1"/>
    <col min="2562" max="2562" width="17.5703125" style="2" customWidth="1"/>
    <col min="2563" max="2564" width="11.42578125" style="2" customWidth="1"/>
    <col min="2565" max="2565" width="56.42578125" style="2" customWidth="1"/>
    <col min="2566" max="2566" width="14.42578125" style="2" customWidth="1"/>
    <col min="2567" max="2570" width="0" style="2" hidden="1" customWidth="1"/>
    <col min="2571" max="2571" width="14.42578125" style="2" customWidth="1"/>
    <col min="2572" max="2572" width="16" style="2" customWidth="1"/>
    <col min="2573" max="2573" width="0" style="2" hidden="1" customWidth="1"/>
    <col min="2574" max="2574" width="16.42578125" style="2" customWidth="1"/>
    <col min="2575" max="2575" width="11.42578125" style="2"/>
    <col min="2576" max="2576" width="12.42578125" style="2" bestFit="1" customWidth="1"/>
    <col min="2577" max="2816" width="11.42578125" style="2"/>
    <col min="2817" max="2817" width="5.42578125" style="2" customWidth="1"/>
    <col min="2818" max="2818" width="17.5703125" style="2" customWidth="1"/>
    <col min="2819" max="2820" width="11.42578125" style="2" customWidth="1"/>
    <col min="2821" max="2821" width="56.42578125" style="2" customWidth="1"/>
    <col min="2822" max="2822" width="14.42578125" style="2" customWidth="1"/>
    <col min="2823" max="2826" width="0" style="2" hidden="1" customWidth="1"/>
    <col min="2827" max="2827" width="14.42578125" style="2" customWidth="1"/>
    <col min="2828" max="2828" width="16" style="2" customWidth="1"/>
    <col min="2829" max="2829" width="0" style="2" hidden="1" customWidth="1"/>
    <col min="2830" max="2830" width="16.42578125" style="2" customWidth="1"/>
    <col min="2831" max="2831" width="11.42578125" style="2"/>
    <col min="2832" max="2832" width="12.42578125" style="2" bestFit="1" customWidth="1"/>
    <col min="2833" max="3072" width="11.42578125" style="2"/>
    <col min="3073" max="3073" width="5.42578125" style="2" customWidth="1"/>
    <col min="3074" max="3074" width="17.5703125" style="2" customWidth="1"/>
    <col min="3075" max="3076" width="11.42578125" style="2" customWidth="1"/>
    <col min="3077" max="3077" width="56.42578125" style="2" customWidth="1"/>
    <col min="3078" max="3078" width="14.42578125" style="2" customWidth="1"/>
    <col min="3079" max="3082" width="0" style="2" hidden="1" customWidth="1"/>
    <col min="3083" max="3083" width="14.42578125" style="2" customWidth="1"/>
    <col min="3084" max="3084" width="16" style="2" customWidth="1"/>
    <col min="3085" max="3085" width="0" style="2" hidden="1" customWidth="1"/>
    <col min="3086" max="3086" width="16.42578125" style="2" customWidth="1"/>
    <col min="3087" max="3087" width="11.42578125" style="2"/>
    <col min="3088" max="3088" width="12.42578125" style="2" bestFit="1" customWidth="1"/>
    <col min="3089" max="3328" width="11.42578125" style="2"/>
    <col min="3329" max="3329" width="5.42578125" style="2" customWidth="1"/>
    <col min="3330" max="3330" width="17.5703125" style="2" customWidth="1"/>
    <col min="3331" max="3332" width="11.42578125" style="2" customWidth="1"/>
    <col min="3333" max="3333" width="56.42578125" style="2" customWidth="1"/>
    <col min="3334" max="3334" width="14.42578125" style="2" customWidth="1"/>
    <col min="3335" max="3338" width="0" style="2" hidden="1" customWidth="1"/>
    <col min="3339" max="3339" width="14.42578125" style="2" customWidth="1"/>
    <col min="3340" max="3340" width="16" style="2" customWidth="1"/>
    <col min="3341" max="3341" width="0" style="2" hidden="1" customWidth="1"/>
    <col min="3342" max="3342" width="16.42578125" style="2" customWidth="1"/>
    <col min="3343" max="3343" width="11.42578125" style="2"/>
    <col min="3344" max="3344" width="12.42578125" style="2" bestFit="1" customWidth="1"/>
    <col min="3345" max="3584" width="11.42578125" style="2"/>
    <col min="3585" max="3585" width="5.42578125" style="2" customWidth="1"/>
    <col min="3586" max="3586" width="17.5703125" style="2" customWidth="1"/>
    <col min="3587" max="3588" width="11.42578125" style="2" customWidth="1"/>
    <col min="3589" max="3589" width="56.42578125" style="2" customWidth="1"/>
    <col min="3590" max="3590" width="14.42578125" style="2" customWidth="1"/>
    <col min="3591" max="3594" width="0" style="2" hidden="1" customWidth="1"/>
    <col min="3595" max="3595" width="14.42578125" style="2" customWidth="1"/>
    <col min="3596" max="3596" width="16" style="2" customWidth="1"/>
    <col min="3597" max="3597" width="0" style="2" hidden="1" customWidth="1"/>
    <col min="3598" max="3598" width="16.42578125" style="2" customWidth="1"/>
    <col min="3599" max="3599" width="11.42578125" style="2"/>
    <col min="3600" max="3600" width="12.42578125" style="2" bestFit="1" customWidth="1"/>
    <col min="3601" max="3840" width="11.42578125" style="2"/>
    <col min="3841" max="3841" width="5.42578125" style="2" customWidth="1"/>
    <col min="3842" max="3842" width="17.5703125" style="2" customWidth="1"/>
    <col min="3843" max="3844" width="11.42578125" style="2" customWidth="1"/>
    <col min="3845" max="3845" width="56.42578125" style="2" customWidth="1"/>
    <col min="3846" max="3846" width="14.42578125" style="2" customWidth="1"/>
    <col min="3847" max="3850" width="0" style="2" hidden="1" customWidth="1"/>
    <col min="3851" max="3851" width="14.42578125" style="2" customWidth="1"/>
    <col min="3852" max="3852" width="16" style="2" customWidth="1"/>
    <col min="3853" max="3853" width="0" style="2" hidden="1" customWidth="1"/>
    <col min="3854" max="3854" width="16.42578125" style="2" customWidth="1"/>
    <col min="3855" max="3855" width="11.42578125" style="2"/>
    <col min="3856" max="3856" width="12.42578125" style="2" bestFit="1" customWidth="1"/>
    <col min="3857" max="4096" width="11.42578125" style="2"/>
    <col min="4097" max="4097" width="5.42578125" style="2" customWidth="1"/>
    <col min="4098" max="4098" width="17.5703125" style="2" customWidth="1"/>
    <col min="4099" max="4100" width="11.42578125" style="2" customWidth="1"/>
    <col min="4101" max="4101" width="56.42578125" style="2" customWidth="1"/>
    <col min="4102" max="4102" width="14.42578125" style="2" customWidth="1"/>
    <col min="4103" max="4106" width="0" style="2" hidden="1" customWidth="1"/>
    <col min="4107" max="4107" width="14.42578125" style="2" customWidth="1"/>
    <col min="4108" max="4108" width="16" style="2" customWidth="1"/>
    <col min="4109" max="4109" width="0" style="2" hidden="1" customWidth="1"/>
    <col min="4110" max="4110" width="16.42578125" style="2" customWidth="1"/>
    <col min="4111" max="4111" width="11.42578125" style="2"/>
    <col min="4112" max="4112" width="12.42578125" style="2" bestFit="1" customWidth="1"/>
    <col min="4113" max="4352" width="11.42578125" style="2"/>
    <col min="4353" max="4353" width="5.42578125" style="2" customWidth="1"/>
    <col min="4354" max="4354" width="17.5703125" style="2" customWidth="1"/>
    <col min="4355" max="4356" width="11.42578125" style="2" customWidth="1"/>
    <col min="4357" max="4357" width="56.42578125" style="2" customWidth="1"/>
    <col min="4358" max="4358" width="14.42578125" style="2" customWidth="1"/>
    <col min="4359" max="4362" width="0" style="2" hidden="1" customWidth="1"/>
    <col min="4363" max="4363" width="14.42578125" style="2" customWidth="1"/>
    <col min="4364" max="4364" width="16" style="2" customWidth="1"/>
    <col min="4365" max="4365" width="0" style="2" hidden="1" customWidth="1"/>
    <col min="4366" max="4366" width="16.42578125" style="2" customWidth="1"/>
    <col min="4367" max="4367" width="11.42578125" style="2"/>
    <col min="4368" max="4368" width="12.42578125" style="2" bestFit="1" customWidth="1"/>
    <col min="4369" max="4608" width="11.42578125" style="2"/>
    <col min="4609" max="4609" width="5.42578125" style="2" customWidth="1"/>
    <col min="4610" max="4610" width="17.5703125" style="2" customWidth="1"/>
    <col min="4611" max="4612" width="11.42578125" style="2" customWidth="1"/>
    <col min="4613" max="4613" width="56.42578125" style="2" customWidth="1"/>
    <col min="4614" max="4614" width="14.42578125" style="2" customWidth="1"/>
    <col min="4615" max="4618" width="0" style="2" hidden="1" customWidth="1"/>
    <col min="4619" max="4619" width="14.42578125" style="2" customWidth="1"/>
    <col min="4620" max="4620" width="16" style="2" customWidth="1"/>
    <col min="4621" max="4621" width="0" style="2" hidden="1" customWidth="1"/>
    <col min="4622" max="4622" width="16.42578125" style="2" customWidth="1"/>
    <col min="4623" max="4623" width="11.42578125" style="2"/>
    <col min="4624" max="4624" width="12.42578125" style="2" bestFit="1" customWidth="1"/>
    <col min="4625" max="4864" width="11.42578125" style="2"/>
    <col min="4865" max="4865" width="5.42578125" style="2" customWidth="1"/>
    <col min="4866" max="4866" width="17.5703125" style="2" customWidth="1"/>
    <col min="4867" max="4868" width="11.42578125" style="2" customWidth="1"/>
    <col min="4869" max="4869" width="56.42578125" style="2" customWidth="1"/>
    <col min="4870" max="4870" width="14.42578125" style="2" customWidth="1"/>
    <col min="4871" max="4874" width="0" style="2" hidden="1" customWidth="1"/>
    <col min="4875" max="4875" width="14.42578125" style="2" customWidth="1"/>
    <col min="4876" max="4876" width="16" style="2" customWidth="1"/>
    <col min="4877" max="4877" width="0" style="2" hidden="1" customWidth="1"/>
    <col min="4878" max="4878" width="16.42578125" style="2" customWidth="1"/>
    <col min="4879" max="4879" width="11.42578125" style="2"/>
    <col min="4880" max="4880" width="12.42578125" style="2" bestFit="1" customWidth="1"/>
    <col min="4881" max="5120" width="11.42578125" style="2"/>
    <col min="5121" max="5121" width="5.42578125" style="2" customWidth="1"/>
    <col min="5122" max="5122" width="17.5703125" style="2" customWidth="1"/>
    <col min="5123" max="5124" width="11.42578125" style="2" customWidth="1"/>
    <col min="5125" max="5125" width="56.42578125" style="2" customWidth="1"/>
    <col min="5126" max="5126" width="14.42578125" style="2" customWidth="1"/>
    <col min="5127" max="5130" width="0" style="2" hidden="1" customWidth="1"/>
    <col min="5131" max="5131" width="14.42578125" style="2" customWidth="1"/>
    <col min="5132" max="5132" width="16" style="2" customWidth="1"/>
    <col min="5133" max="5133" width="0" style="2" hidden="1" customWidth="1"/>
    <col min="5134" max="5134" width="16.42578125" style="2" customWidth="1"/>
    <col min="5135" max="5135" width="11.42578125" style="2"/>
    <col min="5136" max="5136" width="12.42578125" style="2" bestFit="1" customWidth="1"/>
    <col min="5137" max="5376" width="11.42578125" style="2"/>
    <col min="5377" max="5377" width="5.42578125" style="2" customWidth="1"/>
    <col min="5378" max="5378" width="17.5703125" style="2" customWidth="1"/>
    <col min="5379" max="5380" width="11.42578125" style="2" customWidth="1"/>
    <col min="5381" max="5381" width="56.42578125" style="2" customWidth="1"/>
    <col min="5382" max="5382" width="14.42578125" style="2" customWidth="1"/>
    <col min="5383" max="5386" width="0" style="2" hidden="1" customWidth="1"/>
    <col min="5387" max="5387" width="14.42578125" style="2" customWidth="1"/>
    <col min="5388" max="5388" width="16" style="2" customWidth="1"/>
    <col min="5389" max="5389" width="0" style="2" hidden="1" customWidth="1"/>
    <col min="5390" max="5390" width="16.42578125" style="2" customWidth="1"/>
    <col min="5391" max="5391" width="11.42578125" style="2"/>
    <col min="5392" max="5392" width="12.42578125" style="2" bestFit="1" customWidth="1"/>
    <col min="5393" max="5632" width="11.42578125" style="2"/>
    <col min="5633" max="5633" width="5.42578125" style="2" customWidth="1"/>
    <col min="5634" max="5634" width="17.5703125" style="2" customWidth="1"/>
    <col min="5635" max="5636" width="11.42578125" style="2" customWidth="1"/>
    <col min="5637" max="5637" width="56.42578125" style="2" customWidth="1"/>
    <col min="5638" max="5638" width="14.42578125" style="2" customWidth="1"/>
    <col min="5639" max="5642" width="0" style="2" hidden="1" customWidth="1"/>
    <col min="5643" max="5643" width="14.42578125" style="2" customWidth="1"/>
    <col min="5644" max="5644" width="16" style="2" customWidth="1"/>
    <col min="5645" max="5645" width="0" style="2" hidden="1" customWidth="1"/>
    <col min="5646" max="5646" width="16.42578125" style="2" customWidth="1"/>
    <col min="5647" max="5647" width="11.42578125" style="2"/>
    <col min="5648" max="5648" width="12.42578125" style="2" bestFit="1" customWidth="1"/>
    <col min="5649" max="5888" width="11.42578125" style="2"/>
    <col min="5889" max="5889" width="5.42578125" style="2" customWidth="1"/>
    <col min="5890" max="5890" width="17.5703125" style="2" customWidth="1"/>
    <col min="5891" max="5892" width="11.42578125" style="2" customWidth="1"/>
    <col min="5893" max="5893" width="56.42578125" style="2" customWidth="1"/>
    <col min="5894" max="5894" width="14.42578125" style="2" customWidth="1"/>
    <col min="5895" max="5898" width="0" style="2" hidden="1" customWidth="1"/>
    <col min="5899" max="5899" width="14.42578125" style="2" customWidth="1"/>
    <col min="5900" max="5900" width="16" style="2" customWidth="1"/>
    <col min="5901" max="5901" width="0" style="2" hidden="1" customWidth="1"/>
    <col min="5902" max="5902" width="16.42578125" style="2" customWidth="1"/>
    <col min="5903" max="5903" width="11.42578125" style="2"/>
    <col min="5904" max="5904" width="12.42578125" style="2" bestFit="1" customWidth="1"/>
    <col min="5905" max="6144" width="11.42578125" style="2"/>
    <col min="6145" max="6145" width="5.42578125" style="2" customWidth="1"/>
    <col min="6146" max="6146" width="17.5703125" style="2" customWidth="1"/>
    <col min="6147" max="6148" width="11.42578125" style="2" customWidth="1"/>
    <col min="6149" max="6149" width="56.42578125" style="2" customWidth="1"/>
    <col min="6150" max="6150" width="14.42578125" style="2" customWidth="1"/>
    <col min="6151" max="6154" width="0" style="2" hidden="1" customWidth="1"/>
    <col min="6155" max="6155" width="14.42578125" style="2" customWidth="1"/>
    <col min="6156" max="6156" width="16" style="2" customWidth="1"/>
    <col min="6157" max="6157" width="0" style="2" hidden="1" customWidth="1"/>
    <col min="6158" max="6158" width="16.42578125" style="2" customWidth="1"/>
    <col min="6159" max="6159" width="11.42578125" style="2"/>
    <col min="6160" max="6160" width="12.42578125" style="2" bestFit="1" customWidth="1"/>
    <col min="6161" max="6400" width="11.42578125" style="2"/>
    <col min="6401" max="6401" width="5.42578125" style="2" customWidth="1"/>
    <col min="6402" max="6402" width="17.5703125" style="2" customWidth="1"/>
    <col min="6403" max="6404" width="11.42578125" style="2" customWidth="1"/>
    <col min="6405" max="6405" width="56.42578125" style="2" customWidth="1"/>
    <col min="6406" max="6406" width="14.42578125" style="2" customWidth="1"/>
    <col min="6407" max="6410" width="0" style="2" hidden="1" customWidth="1"/>
    <col min="6411" max="6411" width="14.42578125" style="2" customWidth="1"/>
    <col min="6412" max="6412" width="16" style="2" customWidth="1"/>
    <col min="6413" max="6413" width="0" style="2" hidden="1" customWidth="1"/>
    <col min="6414" max="6414" width="16.42578125" style="2" customWidth="1"/>
    <col min="6415" max="6415" width="11.42578125" style="2"/>
    <col min="6416" max="6416" width="12.42578125" style="2" bestFit="1" customWidth="1"/>
    <col min="6417" max="6656" width="11.42578125" style="2"/>
    <col min="6657" max="6657" width="5.42578125" style="2" customWidth="1"/>
    <col min="6658" max="6658" width="17.5703125" style="2" customWidth="1"/>
    <col min="6659" max="6660" width="11.42578125" style="2" customWidth="1"/>
    <col min="6661" max="6661" width="56.42578125" style="2" customWidth="1"/>
    <col min="6662" max="6662" width="14.42578125" style="2" customWidth="1"/>
    <col min="6663" max="6666" width="0" style="2" hidden="1" customWidth="1"/>
    <col min="6667" max="6667" width="14.42578125" style="2" customWidth="1"/>
    <col min="6668" max="6668" width="16" style="2" customWidth="1"/>
    <col min="6669" max="6669" width="0" style="2" hidden="1" customWidth="1"/>
    <col min="6670" max="6670" width="16.42578125" style="2" customWidth="1"/>
    <col min="6671" max="6671" width="11.42578125" style="2"/>
    <col min="6672" max="6672" width="12.42578125" style="2" bestFit="1" customWidth="1"/>
    <col min="6673" max="6912" width="11.42578125" style="2"/>
    <col min="6913" max="6913" width="5.42578125" style="2" customWidth="1"/>
    <col min="6914" max="6914" width="17.5703125" style="2" customWidth="1"/>
    <col min="6915" max="6916" width="11.42578125" style="2" customWidth="1"/>
    <col min="6917" max="6917" width="56.42578125" style="2" customWidth="1"/>
    <col min="6918" max="6918" width="14.42578125" style="2" customWidth="1"/>
    <col min="6919" max="6922" width="0" style="2" hidden="1" customWidth="1"/>
    <col min="6923" max="6923" width="14.42578125" style="2" customWidth="1"/>
    <col min="6924" max="6924" width="16" style="2" customWidth="1"/>
    <col min="6925" max="6925" width="0" style="2" hidden="1" customWidth="1"/>
    <col min="6926" max="6926" width="16.42578125" style="2" customWidth="1"/>
    <col min="6927" max="6927" width="11.42578125" style="2"/>
    <col min="6928" max="6928" width="12.42578125" style="2" bestFit="1" customWidth="1"/>
    <col min="6929" max="7168" width="11.42578125" style="2"/>
    <col min="7169" max="7169" width="5.42578125" style="2" customWidth="1"/>
    <col min="7170" max="7170" width="17.5703125" style="2" customWidth="1"/>
    <col min="7171" max="7172" width="11.42578125" style="2" customWidth="1"/>
    <col min="7173" max="7173" width="56.42578125" style="2" customWidth="1"/>
    <col min="7174" max="7174" width="14.42578125" style="2" customWidth="1"/>
    <col min="7175" max="7178" width="0" style="2" hidden="1" customWidth="1"/>
    <col min="7179" max="7179" width="14.42578125" style="2" customWidth="1"/>
    <col min="7180" max="7180" width="16" style="2" customWidth="1"/>
    <col min="7181" max="7181" width="0" style="2" hidden="1" customWidth="1"/>
    <col min="7182" max="7182" width="16.42578125" style="2" customWidth="1"/>
    <col min="7183" max="7183" width="11.42578125" style="2"/>
    <col min="7184" max="7184" width="12.42578125" style="2" bestFit="1" customWidth="1"/>
    <col min="7185" max="7424" width="11.42578125" style="2"/>
    <col min="7425" max="7425" width="5.42578125" style="2" customWidth="1"/>
    <col min="7426" max="7426" width="17.5703125" style="2" customWidth="1"/>
    <col min="7427" max="7428" width="11.42578125" style="2" customWidth="1"/>
    <col min="7429" max="7429" width="56.42578125" style="2" customWidth="1"/>
    <col min="7430" max="7430" width="14.42578125" style="2" customWidth="1"/>
    <col min="7431" max="7434" width="0" style="2" hidden="1" customWidth="1"/>
    <col min="7435" max="7435" width="14.42578125" style="2" customWidth="1"/>
    <col min="7436" max="7436" width="16" style="2" customWidth="1"/>
    <col min="7437" max="7437" width="0" style="2" hidden="1" customWidth="1"/>
    <col min="7438" max="7438" width="16.42578125" style="2" customWidth="1"/>
    <col min="7439" max="7439" width="11.42578125" style="2"/>
    <col min="7440" max="7440" width="12.42578125" style="2" bestFit="1" customWidth="1"/>
    <col min="7441" max="7680" width="11.42578125" style="2"/>
    <col min="7681" max="7681" width="5.42578125" style="2" customWidth="1"/>
    <col min="7682" max="7682" width="17.5703125" style="2" customWidth="1"/>
    <col min="7683" max="7684" width="11.42578125" style="2" customWidth="1"/>
    <col min="7685" max="7685" width="56.42578125" style="2" customWidth="1"/>
    <col min="7686" max="7686" width="14.42578125" style="2" customWidth="1"/>
    <col min="7687" max="7690" width="0" style="2" hidden="1" customWidth="1"/>
    <col min="7691" max="7691" width="14.42578125" style="2" customWidth="1"/>
    <col min="7692" max="7692" width="16" style="2" customWidth="1"/>
    <col min="7693" max="7693" width="0" style="2" hidden="1" customWidth="1"/>
    <col min="7694" max="7694" width="16.42578125" style="2" customWidth="1"/>
    <col min="7695" max="7695" width="11.42578125" style="2"/>
    <col min="7696" max="7696" width="12.42578125" style="2" bestFit="1" customWidth="1"/>
    <col min="7697" max="7936" width="11.42578125" style="2"/>
    <col min="7937" max="7937" width="5.42578125" style="2" customWidth="1"/>
    <col min="7938" max="7938" width="17.5703125" style="2" customWidth="1"/>
    <col min="7939" max="7940" width="11.42578125" style="2" customWidth="1"/>
    <col min="7941" max="7941" width="56.42578125" style="2" customWidth="1"/>
    <col min="7942" max="7942" width="14.42578125" style="2" customWidth="1"/>
    <col min="7943" max="7946" width="0" style="2" hidden="1" customWidth="1"/>
    <col min="7947" max="7947" width="14.42578125" style="2" customWidth="1"/>
    <col min="7948" max="7948" width="16" style="2" customWidth="1"/>
    <col min="7949" max="7949" width="0" style="2" hidden="1" customWidth="1"/>
    <col min="7950" max="7950" width="16.42578125" style="2" customWidth="1"/>
    <col min="7951" max="7951" width="11.42578125" style="2"/>
    <col min="7952" max="7952" width="12.42578125" style="2" bestFit="1" customWidth="1"/>
    <col min="7953" max="8192" width="11.42578125" style="2"/>
    <col min="8193" max="8193" width="5.42578125" style="2" customWidth="1"/>
    <col min="8194" max="8194" width="17.5703125" style="2" customWidth="1"/>
    <col min="8195" max="8196" width="11.42578125" style="2" customWidth="1"/>
    <col min="8197" max="8197" width="56.42578125" style="2" customWidth="1"/>
    <col min="8198" max="8198" width="14.42578125" style="2" customWidth="1"/>
    <col min="8199" max="8202" width="0" style="2" hidden="1" customWidth="1"/>
    <col min="8203" max="8203" width="14.42578125" style="2" customWidth="1"/>
    <col min="8204" max="8204" width="16" style="2" customWidth="1"/>
    <col min="8205" max="8205" width="0" style="2" hidden="1" customWidth="1"/>
    <col min="8206" max="8206" width="16.42578125" style="2" customWidth="1"/>
    <col min="8207" max="8207" width="11.42578125" style="2"/>
    <col min="8208" max="8208" width="12.42578125" style="2" bestFit="1" customWidth="1"/>
    <col min="8209" max="8448" width="11.42578125" style="2"/>
    <col min="8449" max="8449" width="5.42578125" style="2" customWidth="1"/>
    <col min="8450" max="8450" width="17.5703125" style="2" customWidth="1"/>
    <col min="8451" max="8452" width="11.42578125" style="2" customWidth="1"/>
    <col min="8453" max="8453" width="56.42578125" style="2" customWidth="1"/>
    <col min="8454" max="8454" width="14.42578125" style="2" customWidth="1"/>
    <col min="8455" max="8458" width="0" style="2" hidden="1" customWidth="1"/>
    <col min="8459" max="8459" width="14.42578125" style="2" customWidth="1"/>
    <col min="8460" max="8460" width="16" style="2" customWidth="1"/>
    <col min="8461" max="8461" width="0" style="2" hidden="1" customWidth="1"/>
    <col min="8462" max="8462" width="16.42578125" style="2" customWidth="1"/>
    <col min="8463" max="8463" width="11.42578125" style="2"/>
    <col min="8464" max="8464" width="12.42578125" style="2" bestFit="1" customWidth="1"/>
    <col min="8465" max="8704" width="11.42578125" style="2"/>
    <col min="8705" max="8705" width="5.42578125" style="2" customWidth="1"/>
    <col min="8706" max="8706" width="17.5703125" style="2" customWidth="1"/>
    <col min="8707" max="8708" width="11.42578125" style="2" customWidth="1"/>
    <col min="8709" max="8709" width="56.42578125" style="2" customWidth="1"/>
    <col min="8710" max="8710" width="14.42578125" style="2" customWidth="1"/>
    <col min="8711" max="8714" width="0" style="2" hidden="1" customWidth="1"/>
    <col min="8715" max="8715" width="14.42578125" style="2" customWidth="1"/>
    <col min="8716" max="8716" width="16" style="2" customWidth="1"/>
    <col min="8717" max="8717" width="0" style="2" hidden="1" customWidth="1"/>
    <col min="8718" max="8718" width="16.42578125" style="2" customWidth="1"/>
    <col min="8719" max="8719" width="11.42578125" style="2"/>
    <col min="8720" max="8720" width="12.42578125" style="2" bestFit="1" customWidth="1"/>
    <col min="8721" max="8960" width="11.42578125" style="2"/>
    <col min="8961" max="8961" width="5.42578125" style="2" customWidth="1"/>
    <col min="8962" max="8962" width="17.5703125" style="2" customWidth="1"/>
    <col min="8963" max="8964" width="11.42578125" style="2" customWidth="1"/>
    <col min="8965" max="8965" width="56.42578125" style="2" customWidth="1"/>
    <col min="8966" max="8966" width="14.42578125" style="2" customWidth="1"/>
    <col min="8967" max="8970" width="0" style="2" hidden="1" customWidth="1"/>
    <col min="8971" max="8971" width="14.42578125" style="2" customWidth="1"/>
    <col min="8972" max="8972" width="16" style="2" customWidth="1"/>
    <col min="8973" max="8973" width="0" style="2" hidden="1" customWidth="1"/>
    <col min="8974" max="8974" width="16.42578125" style="2" customWidth="1"/>
    <col min="8975" max="8975" width="11.42578125" style="2"/>
    <col min="8976" max="8976" width="12.42578125" style="2" bestFit="1" customWidth="1"/>
    <col min="8977" max="9216" width="11.42578125" style="2"/>
    <col min="9217" max="9217" width="5.42578125" style="2" customWidth="1"/>
    <col min="9218" max="9218" width="17.5703125" style="2" customWidth="1"/>
    <col min="9219" max="9220" width="11.42578125" style="2" customWidth="1"/>
    <col min="9221" max="9221" width="56.42578125" style="2" customWidth="1"/>
    <col min="9222" max="9222" width="14.42578125" style="2" customWidth="1"/>
    <col min="9223" max="9226" width="0" style="2" hidden="1" customWidth="1"/>
    <col min="9227" max="9227" width="14.42578125" style="2" customWidth="1"/>
    <col min="9228" max="9228" width="16" style="2" customWidth="1"/>
    <col min="9229" max="9229" width="0" style="2" hidden="1" customWidth="1"/>
    <col min="9230" max="9230" width="16.42578125" style="2" customWidth="1"/>
    <col min="9231" max="9231" width="11.42578125" style="2"/>
    <col min="9232" max="9232" width="12.42578125" style="2" bestFit="1" customWidth="1"/>
    <col min="9233" max="9472" width="11.42578125" style="2"/>
    <col min="9473" max="9473" width="5.42578125" style="2" customWidth="1"/>
    <col min="9474" max="9474" width="17.5703125" style="2" customWidth="1"/>
    <col min="9475" max="9476" width="11.42578125" style="2" customWidth="1"/>
    <col min="9477" max="9477" width="56.42578125" style="2" customWidth="1"/>
    <col min="9478" max="9478" width="14.42578125" style="2" customWidth="1"/>
    <col min="9479" max="9482" width="0" style="2" hidden="1" customWidth="1"/>
    <col min="9483" max="9483" width="14.42578125" style="2" customWidth="1"/>
    <col min="9484" max="9484" width="16" style="2" customWidth="1"/>
    <col min="9485" max="9485" width="0" style="2" hidden="1" customWidth="1"/>
    <col min="9486" max="9486" width="16.42578125" style="2" customWidth="1"/>
    <col min="9487" max="9487" width="11.42578125" style="2"/>
    <col min="9488" max="9488" width="12.42578125" style="2" bestFit="1" customWidth="1"/>
    <col min="9489" max="9728" width="11.42578125" style="2"/>
    <col min="9729" max="9729" width="5.42578125" style="2" customWidth="1"/>
    <col min="9730" max="9730" width="17.5703125" style="2" customWidth="1"/>
    <col min="9731" max="9732" width="11.42578125" style="2" customWidth="1"/>
    <col min="9733" max="9733" width="56.42578125" style="2" customWidth="1"/>
    <col min="9734" max="9734" width="14.42578125" style="2" customWidth="1"/>
    <col min="9735" max="9738" width="0" style="2" hidden="1" customWidth="1"/>
    <col min="9739" max="9739" width="14.42578125" style="2" customWidth="1"/>
    <col min="9740" max="9740" width="16" style="2" customWidth="1"/>
    <col min="9741" max="9741" width="0" style="2" hidden="1" customWidth="1"/>
    <col min="9742" max="9742" width="16.42578125" style="2" customWidth="1"/>
    <col min="9743" max="9743" width="11.42578125" style="2"/>
    <col min="9744" max="9744" width="12.42578125" style="2" bestFit="1" customWidth="1"/>
    <col min="9745" max="9984" width="11.42578125" style="2"/>
    <col min="9985" max="9985" width="5.42578125" style="2" customWidth="1"/>
    <col min="9986" max="9986" width="17.5703125" style="2" customWidth="1"/>
    <col min="9987" max="9988" width="11.42578125" style="2" customWidth="1"/>
    <col min="9989" max="9989" width="56.42578125" style="2" customWidth="1"/>
    <col min="9990" max="9990" width="14.42578125" style="2" customWidth="1"/>
    <col min="9991" max="9994" width="0" style="2" hidden="1" customWidth="1"/>
    <col min="9995" max="9995" width="14.42578125" style="2" customWidth="1"/>
    <col min="9996" max="9996" width="16" style="2" customWidth="1"/>
    <col min="9997" max="9997" width="0" style="2" hidden="1" customWidth="1"/>
    <col min="9998" max="9998" width="16.42578125" style="2" customWidth="1"/>
    <col min="9999" max="9999" width="11.42578125" style="2"/>
    <col min="10000" max="10000" width="12.42578125" style="2" bestFit="1" customWidth="1"/>
    <col min="10001" max="10240" width="11.42578125" style="2"/>
    <col min="10241" max="10241" width="5.42578125" style="2" customWidth="1"/>
    <col min="10242" max="10242" width="17.5703125" style="2" customWidth="1"/>
    <col min="10243" max="10244" width="11.42578125" style="2" customWidth="1"/>
    <col min="10245" max="10245" width="56.42578125" style="2" customWidth="1"/>
    <col min="10246" max="10246" width="14.42578125" style="2" customWidth="1"/>
    <col min="10247" max="10250" width="0" style="2" hidden="1" customWidth="1"/>
    <col min="10251" max="10251" width="14.42578125" style="2" customWidth="1"/>
    <col min="10252" max="10252" width="16" style="2" customWidth="1"/>
    <col min="10253" max="10253" width="0" style="2" hidden="1" customWidth="1"/>
    <col min="10254" max="10254" width="16.42578125" style="2" customWidth="1"/>
    <col min="10255" max="10255" width="11.42578125" style="2"/>
    <col min="10256" max="10256" width="12.42578125" style="2" bestFit="1" customWidth="1"/>
    <col min="10257" max="10496" width="11.42578125" style="2"/>
    <col min="10497" max="10497" width="5.42578125" style="2" customWidth="1"/>
    <col min="10498" max="10498" width="17.5703125" style="2" customWidth="1"/>
    <col min="10499" max="10500" width="11.42578125" style="2" customWidth="1"/>
    <col min="10501" max="10501" width="56.42578125" style="2" customWidth="1"/>
    <col min="10502" max="10502" width="14.42578125" style="2" customWidth="1"/>
    <col min="10503" max="10506" width="0" style="2" hidden="1" customWidth="1"/>
    <col min="10507" max="10507" width="14.42578125" style="2" customWidth="1"/>
    <col min="10508" max="10508" width="16" style="2" customWidth="1"/>
    <col min="10509" max="10509" width="0" style="2" hidden="1" customWidth="1"/>
    <col min="10510" max="10510" width="16.42578125" style="2" customWidth="1"/>
    <col min="10511" max="10511" width="11.42578125" style="2"/>
    <col min="10512" max="10512" width="12.42578125" style="2" bestFit="1" customWidth="1"/>
    <col min="10513" max="10752" width="11.42578125" style="2"/>
    <col min="10753" max="10753" width="5.42578125" style="2" customWidth="1"/>
    <col min="10754" max="10754" width="17.5703125" style="2" customWidth="1"/>
    <col min="10755" max="10756" width="11.42578125" style="2" customWidth="1"/>
    <col min="10757" max="10757" width="56.42578125" style="2" customWidth="1"/>
    <col min="10758" max="10758" width="14.42578125" style="2" customWidth="1"/>
    <col min="10759" max="10762" width="0" style="2" hidden="1" customWidth="1"/>
    <col min="10763" max="10763" width="14.42578125" style="2" customWidth="1"/>
    <col min="10764" max="10764" width="16" style="2" customWidth="1"/>
    <col min="10765" max="10765" width="0" style="2" hidden="1" customWidth="1"/>
    <col min="10766" max="10766" width="16.42578125" style="2" customWidth="1"/>
    <col min="10767" max="10767" width="11.42578125" style="2"/>
    <col min="10768" max="10768" width="12.42578125" style="2" bestFit="1" customWidth="1"/>
    <col min="10769" max="11008" width="11.42578125" style="2"/>
    <col min="11009" max="11009" width="5.42578125" style="2" customWidth="1"/>
    <col min="11010" max="11010" width="17.5703125" style="2" customWidth="1"/>
    <col min="11011" max="11012" width="11.42578125" style="2" customWidth="1"/>
    <col min="11013" max="11013" width="56.42578125" style="2" customWidth="1"/>
    <col min="11014" max="11014" width="14.42578125" style="2" customWidth="1"/>
    <col min="11015" max="11018" width="0" style="2" hidden="1" customWidth="1"/>
    <col min="11019" max="11019" width="14.42578125" style="2" customWidth="1"/>
    <col min="11020" max="11020" width="16" style="2" customWidth="1"/>
    <col min="11021" max="11021" width="0" style="2" hidden="1" customWidth="1"/>
    <col min="11022" max="11022" width="16.42578125" style="2" customWidth="1"/>
    <col min="11023" max="11023" width="11.42578125" style="2"/>
    <col min="11024" max="11024" width="12.42578125" style="2" bestFit="1" customWidth="1"/>
    <col min="11025" max="11264" width="11.42578125" style="2"/>
    <col min="11265" max="11265" width="5.42578125" style="2" customWidth="1"/>
    <col min="11266" max="11266" width="17.5703125" style="2" customWidth="1"/>
    <col min="11267" max="11268" width="11.42578125" style="2" customWidth="1"/>
    <col min="11269" max="11269" width="56.42578125" style="2" customWidth="1"/>
    <col min="11270" max="11270" width="14.42578125" style="2" customWidth="1"/>
    <col min="11271" max="11274" width="0" style="2" hidden="1" customWidth="1"/>
    <col min="11275" max="11275" width="14.42578125" style="2" customWidth="1"/>
    <col min="11276" max="11276" width="16" style="2" customWidth="1"/>
    <col min="11277" max="11277" width="0" style="2" hidden="1" customWidth="1"/>
    <col min="11278" max="11278" width="16.42578125" style="2" customWidth="1"/>
    <col min="11279" max="11279" width="11.42578125" style="2"/>
    <col min="11280" max="11280" width="12.42578125" style="2" bestFit="1" customWidth="1"/>
    <col min="11281" max="11520" width="11.42578125" style="2"/>
    <col min="11521" max="11521" width="5.42578125" style="2" customWidth="1"/>
    <col min="11522" max="11522" width="17.5703125" style="2" customWidth="1"/>
    <col min="11523" max="11524" width="11.42578125" style="2" customWidth="1"/>
    <col min="11525" max="11525" width="56.42578125" style="2" customWidth="1"/>
    <col min="11526" max="11526" width="14.42578125" style="2" customWidth="1"/>
    <col min="11527" max="11530" width="0" style="2" hidden="1" customWidth="1"/>
    <col min="11531" max="11531" width="14.42578125" style="2" customWidth="1"/>
    <col min="11532" max="11532" width="16" style="2" customWidth="1"/>
    <col min="11533" max="11533" width="0" style="2" hidden="1" customWidth="1"/>
    <col min="11534" max="11534" width="16.42578125" style="2" customWidth="1"/>
    <col min="11535" max="11535" width="11.42578125" style="2"/>
    <col min="11536" max="11536" width="12.42578125" style="2" bestFit="1" customWidth="1"/>
    <col min="11537" max="11776" width="11.42578125" style="2"/>
    <col min="11777" max="11777" width="5.42578125" style="2" customWidth="1"/>
    <col min="11778" max="11778" width="17.5703125" style="2" customWidth="1"/>
    <col min="11779" max="11780" width="11.42578125" style="2" customWidth="1"/>
    <col min="11781" max="11781" width="56.42578125" style="2" customWidth="1"/>
    <col min="11782" max="11782" width="14.42578125" style="2" customWidth="1"/>
    <col min="11783" max="11786" width="0" style="2" hidden="1" customWidth="1"/>
    <col min="11787" max="11787" width="14.42578125" style="2" customWidth="1"/>
    <col min="11788" max="11788" width="16" style="2" customWidth="1"/>
    <col min="11789" max="11789" width="0" style="2" hidden="1" customWidth="1"/>
    <col min="11790" max="11790" width="16.42578125" style="2" customWidth="1"/>
    <col min="11791" max="11791" width="11.42578125" style="2"/>
    <col min="11792" max="11792" width="12.42578125" style="2" bestFit="1" customWidth="1"/>
    <col min="11793" max="12032" width="11.42578125" style="2"/>
    <col min="12033" max="12033" width="5.42578125" style="2" customWidth="1"/>
    <col min="12034" max="12034" width="17.5703125" style="2" customWidth="1"/>
    <col min="12035" max="12036" width="11.42578125" style="2" customWidth="1"/>
    <col min="12037" max="12037" width="56.42578125" style="2" customWidth="1"/>
    <col min="12038" max="12038" width="14.42578125" style="2" customWidth="1"/>
    <col min="12039" max="12042" width="0" style="2" hidden="1" customWidth="1"/>
    <col min="12043" max="12043" width="14.42578125" style="2" customWidth="1"/>
    <col min="12044" max="12044" width="16" style="2" customWidth="1"/>
    <col min="12045" max="12045" width="0" style="2" hidden="1" customWidth="1"/>
    <col min="12046" max="12046" width="16.42578125" style="2" customWidth="1"/>
    <col min="12047" max="12047" width="11.42578125" style="2"/>
    <col min="12048" max="12048" width="12.42578125" style="2" bestFit="1" customWidth="1"/>
    <col min="12049" max="12288" width="11.42578125" style="2"/>
    <col min="12289" max="12289" width="5.42578125" style="2" customWidth="1"/>
    <col min="12290" max="12290" width="17.5703125" style="2" customWidth="1"/>
    <col min="12291" max="12292" width="11.42578125" style="2" customWidth="1"/>
    <col min="12293" max="12293" width="56.42578125" style="2" customWidth="1"/>
    <col min="12294" max="12294" width="14.42578125" style="2" customWidth="1"/>
    <col min="12295" max="12298" width="0" style="2" hidden="1" customWidth="1"/>
    <col min="12299" max="12299" width="14.42578125" style="2" customWidth="1"/>
    <col min="12300" max="12300" width="16" style="2" customWidth="1"/>
    <col min="12301" max="12301" width="0" style="2" hidden="1" customWidth="1"/>
    <col min="12302" max="12302" width="16.42578125" style="2" customWidth="1"/>
    <col min="12303" max="12303" width="11.42578125" style="2"/>
    <col min="12304" max="12304" width="12.42578125" style="2" bestFit="1" customWidth="1"/>
    <col min="12305" max="12544" width="11.42578125" style="2"/>
    <col min="12545" max="12545" width="5.42578125" style="2" customWidth="1"/>
    <col min="12546" max="12546" width="17.5703125" style="2" customWidth="1"/>
    <col min="12547" max="12548" width="11.42578125" style="2" customWidth="1"/>
    <col min="12549" max="12549" width="56.42578125" style="2" customWidth="1"/>
    <col min="12550" max="12550" width="14.42578125" style="2" customWidth="1"/>
    <col min="12551" max="12554" width="0" style="2" hidden="1" customWidth="1"/>
    <col min="12555" max="12555" width="14.42578125" style="2" customWidth="1"/>
    <col min="12556" max="12556" width="16" style="2" customWidth="1"/>
    <col min="12557" max="12557" width="0" style="2" hidden="1" customWidth="1"/>
    <col min="12558" max="12558" width="16.42578125" style="2" customWidth="1"/>
    <col min="12559" max="12559" width="11.42578125" style="2"/>
    <col min="12560" max="12560" width="12.42578125" style="2" bestFit="1" customWidth="1"/>
    <col min="12561" max="12800" width="11.42578125" style="2"/>
    <col min="12801" max="12801" width="5.42578125" style="2" customWidth="1"/>
    <col min="12802" max="12802" width="17.5703125" style="2" customWidth="1"/>
    <col min="12803" max="12804" width="11.42578125" style="2" customWidth="1"/>
    <col min="12805" max="12805" width="56.42578125" style="2" customWidth="1"/>
    <col min="12806" max="12806" width="14.42578125" style="2" customWidth="1"/>
    <col min="12807" max="12810" width="0" style="2" hidden="1" customWidth="1"/>
    <col min="12811" max="12811" width="14.42578125" style="2" customWidth="1"/>
    <col min="12812" max="12812" width="16" style="2" customWidth="1"/>
    <col min="12813" max="12813" width="0" style="2" hidden="1" customWidth="1"/>
    <col min="12814" max="12814" width="16.42578125" style="2" customWidth="1"/>
    <col min="12815" max="12815" width="11.42578125" style="2"/>
    <col min="12816" max="12816" width="12.42578125" style="2" bestFit="1" customWidth="1"/>
    <col min="12817" max="13056" width="11.42578125" style="2"/>
    <col min="13057" max="13057" width="5.42578125" style="2" customWidth="1"/>
    <col min="13058" max="13058" width="17.5703125" style="2" customWidth="1"/>
    <col min="13059" max="13060" width="11.42578125" style="2" customWidth="1"/>
    <col min="13061" max="13061" width="56.42578125" style="2" customWidth="1"/>
    <col min="13062" max="13062" width="14.42578125" style="2" customWidth="1"/>
    <col min="13063" max="13066" width="0" style="2" hidden="1" customWidth="1"/>
    <col min="13067" max="13067" width="14.42578125" style="2" customWidth="1"/>
    <col min="13068" max="13068" width="16" style="2" customWidth="1"/>
    <col min="13069" max="13069" width="0" style="2" hidden="1" customWidth="1"/>
    <col min="13070" max="13070" width="16.42578125" style="2" customWidth="1"/>
    <col min="13071" max="13071" width="11.42578125" style="2"/>
    <col min="13072" max="13072" width="12.42578125" style="2" bestFit="1" customWidth="1"/>
    <col min="13073" max="13312" width="11.42578125" style="2"/>
    <col min="13313" max="13313" width="5.42578125" style="2" customWidth="1"/>
    <col min="13314" max="13314" width="17.5703125" style="2" customWidth="1"/>
    <col min="13315" max="13316" width="11.42578125" style="2" customWidth="1"/>
    <col min="13317" max="13317" width="56.42578125" style="2" customWidth="1"/>
    <col min="13318" max="13318" width="14.42578125" style="2" customWidth="1"/>
    <col min="13319" max="13322" width="0" style="2" hidden="1" customWidth="1"/>
    <col min="13323" max="13323" width="14.42578125" style="2" customWidth="1"/>
    <col min="13324" max="13324" width="16" style="2" customWidth="1"/>
    <col min="13325" max="13325" width="0" style="2" hidden="1" customWidth="1"/>
    <col min="13326" max="13326" width="16.42578125" style="2" customWidth="1"/>
    <col min="13327" max="13327" width="11.42578125" style="2"/>
    <col min="13328" max="13328" width="12.42578125" style="2" bestFit="1" customWidth="1"/>
    <col min="13329" max="13568" width="11.42578125" style="2"/>
    <col min="13569" max="13569" width="5.42578125" style="2" customWidth="1"/>
    <col min="13570" max="13570" width="17.5703125" style="2" customWidth="1"/>
    <col min="13571" max="13572" width="11.42578125" style="2" customWidth="1"/>
    <col min="13573" max="13573" width="56.42578125" style="2" customWidth="1"/>
    <col min="13574" max="13574" width="14.42578125" style="2" customWidth="1"/>
    <col min="13575" max="13578" width="0" style="2" hidden="1" customWidth="1"/>
    <col min="13579" max="13579" width="14.42578125" style="2" customWidth="1"/>
    <col min="13580" max="13580" width="16" style="2" customWidth="1"/>
    <col min="13581" max="13581" width="0" style="2" hidden="1" customWidth="1"/>
    <col min="13582" max="13582" width="16.42578125" style="2" customWidth="1"/>
    <col min="13583" max="13583" width="11.42578125" style="2"/>
    <col min="13584" max="13584" width="12.42578125" style="2" bestFit="1" customWidth="1"/>
    <col min="13585" max="13824" width="11.42578125" style="2"/>
    <col min="13825" max="13825" width="5.42578125" style="2" customWidth="1"/>
    <col min="13826" max="13826" width="17.5703125" style="2" customWidth="1"/>
    <col min="13827" max="13828" width="11.42578125" style="2" customWidth="1"/>
    <col min="13829" max="13829" width="56.42578125" style="2" customWidth="1"/>
    <col min="13830" max="13830" width="14.42578125" style="2" customWidth="1"/>
    <col min="13831" max="13834" width="0" style="2" hidden="1" customWidth="1"/>
    <col min="13835" max="13835" width="14.42578125" style="2" customWidth="1"/>
    <col min="13836" max="13836" width="16" style="2" customWidth="1"/>
    <col min="13837" max="13837" width="0" style="2" hidden="1" customWidth="1"/>
    <col min="13838" max="13838" width="16.42578125" style="2" customWidth="1"/>
    <col min="13839" max="13839" width="11.42578125" style="2"/>
    <col min="13840" max="13840" width="12.42578125" style="2" bestFit="1" customWidth="1"/>
    <col min="13841" max="14080" width="11.42578125" style="2"/>
    <col min="14081" max="14081" width="5.42578125" style="2" customWidth="1"/>
    <col min="14082" max="14082" width="17.5703125" style="2" customWidth="1"/>
    <col min="14083" max="14084" width="11.42578125" style="2" customWidth="1"/>
    <col min="14085" max="14085" width="56.42578125" style="2" customWidth="1"/>
    <col min="14086" max="14086" width="14.42578125" style="2" customWidth="1"/>
    <col min="14087" max="14090" width="0" style="2" hidden="1" customWidth="1"/>
    <col min="14091" max="14091" width="14.42578125" style="2" customWidth="1"/>
    <col min="14092" max="14092" width="16" style="2" customWidth="1"/>
    <col min="14093" max="14093" width="0" style="2" hidden="1" customWidth="1"/>
    <col min="14094" max="14094" width="16.42578125" style="2" customWidth="1"/>
    <col min="14095" max="14095" width="11.42578125" style="2"/>
    <col min="14096" max="14096" width="12.42578125" style="2" bestFit="1" customWidth="1"/>
    <col min="14097" max="14336" width="11.42578125" style="2"/>
    <col min="14337" max="14337" width="5.42578125" style="2" customWidth="1"/>
    <col min="14338" max="14338" width="17.5703125" style="2" customWidth="1"/>
    <col min="14339" max="14340" width="11.42578125" style="2" customWidth="1"/>
    <col min="14341" max="14341" width="56.42578125" style="2" customWidth="1"/>
    <col min="14342" max="14342" width="14.42578125" style="2" customWidth="1"/>
    <col min="14343" max="14346" width="0" style="2" hidden="1" customWidth="1"/>
    <col min="14347" max="14347" width="14.42578125" style="2" customWidth="1"/>
    <col min="14348" max="14348" width="16" style="2" customWidth="1"/>
    <col min="14349" max="14349" width="0" style="2" hidden="1" customWidth="1"/>
    <col min="14350" max="14350" width="16.42578125" style="2" customWidth="1"/>
    <col min="14351" max="14351" width="11.42578125" style="2"/>
    <col min="14352" max="14352" width="12.42578125" style="2" bestFit="1" customWidth="1"/>
    <col min="14353" max="14592" width="11.42578125" style="2"/>
    <col min="14593" max="14593" width="5.42578125" style="2" customWidth="1"/>
    <col min="14594" max="14594" width="17.5703125" style="2" customWidth="1"/>
    <col min="14595" max="14596" width="11.42578125" style="2" customWidth="1"/>
    <col min="14597" max="14597" width="56.42578125" style="2" customWidth="1"/>
    <col min="14598" max="14598" width="14.42578125" style="2" customWidth="1"/>
    <col min="14599" max="14602" width="0" style="2" hidden="1" customWidth="1"/>
    <col min="14603" max="14603" width="14.42578125" style="2" customWidth="1"/>
    <col min="14604" max="14604" width="16" style="2" customWidth="1"/>
    <col min="14605" max="14605" width="0" style="2" hidden="1" customWidth="1"/>
    <col min="14606" max="14606" width="16.42578125" style="2" customWidth="1"/>
    <col min="14607" max="14607" width="11.42578125" style="2"/>
    <col min="14608" max="14608" width="12.42578125" style="2" bestFit="1" customWidth="1"/>
    <col min="14609" max="14848" width="11.42578125" style="2"/>
    <col min="14849" max="14849" width="5.42578125" style="2" customWidth="1"/>
    <col min="14850" max="14850" width="17.5703125" style="2" customWidth="1"/>
    <col min="14851" max="14852" width="11.42578125" style="2" customWidth="1"/>
    <col min="14853" max="14853" width="56.42578125" style="2" customWidth="1"/>
    <col min="14854" max="14854" width="14.42578125" style="2" customWidth="1"/>
    <col min="14855" max="14858" width="0" style="2" hidden="1" customWidth="1"/>
    <col min="14859" max="14859" width="14.42578125" style="2" customWidth="1"/>
    <col min="14860" max="14860" width="16" style="2" customWidth="1"/>
    <col min="14861" max="14861" width="0" style="2" hidden="1" customWidth="1"/>
    <col min="14862" max="14862" width="16.42578125" style="2" customWidth="1"/>
    <col min="14863" max="14863" width="11.42578125" style="2"/>
    <col min="14864" max="14864" width="12.42578125" style="2" bestFit="1" customWidth="1"/>
    <col min="14865" max="15104" width="11.42578125" style="2"/>
    <col min="15105" max="15105" width="5.42578125" style="2" customWidth="1"/>
    <col min="15106" max="15106" width="17.5703125" style="2" customWidth="1"/>
    <col min="15107" max="15108" width="11.42578125" style="2" customWidth="1"/>
    <col min="15109" max="15109" width="56.42578125" style="2" customWidth="1"/>
    <col min="15110" max="15110" width="14.42578125" style="2" customWidth="1"/>
    <col min="15111" max="15114" width="0" style="2" hidden="1" customWidth="1"/>
    <col min="15115" max="15115" width="14.42578125" style="2" customWidth="1"/>
    <col min="15116" max="15116" width="16" style="2" customWidth="1"/>
    <col min="15117" max="15117" width="0" style="2" hidden="1" customWidth="1"/>
    <col min="15118" max="15118" width="16.42578125" style="2" customWidth="1"/>
    <col min="15119" max="15119" width="11.42578125" style="2"/>
    <col min="15120" max="15120" width="12.42578125" style="2" bestFit="1" customWidth="1"/>
    <col min="15121" max="15360" width="11.42578125" style="2"/>
    <col min="15361" max="15361" width="5.42578125" style="2" customWidth="1"/>
    <col min="15362" max="15362" width="17.5703125" style="2" customWidth="1"/>
    <col min="15363" max="15364" width="11.42578125" style="2" customWidth="1"/>
    <col min="15365" max="15365" width="56.42578125" style="2" customWidth="1"/>
    <col min="15366" max="15366" width="14.42578125" style="2" customWidth="1"/>
    <col min="15367" max="15370" width="0" style="2" hidden="1" customWidth="1"/>
    <col min="15371" max="15371" width="14.42578125" style="2" customWidth="1"/>
    <col min="15372" max="15372" width="16" style="2" customWidth="1"/>
    <col min="15373" max="15373" width="0" style="2" hidden="1" customWidth="1"/>
    <col min="15374" max="15374" width="16.42578125" style="2" customWidth="1"/>
    <col min="15375" max="15375" width="11.42578125" style="2"/>
    <col min="15376" max="15376" width="12.42578125" style="2" bestFit="1" customWidth="1"/>
    <col min="15377" max="15616" width="11.42578125" style="2"/>
    <col min="15617" max="15617" width="5.42578125" style="2" customWidth="1"/>
    <col min="15618" max="15618" width="17.5703125" style="2" customWidth="1"/>
    <col min="15619" max="15620" width="11.42578125" style="2" customWidth="1"/>
    <col min="15621" max="15621" width="56.42578125" style="2" customWidth="1"/>
    <col min="15622" max="15622" width="14.42578125" style="2" customWidth="1"/>
    <col min="15623" max="15626" width="0" style="2" hidden="1" customWidth="1"/>
    <col min="15627" max="15627" width="14.42578125" style="2" customWidth="1"/>
    <col min="15628" max="15628" width="16" style="2" customWidth="1"/>
    <col min="15629" max="15629" width="0" style="2" hidden="1" customWidth="1"/>
    <col min="15630" max="15630" width="16.42578125" style="2" customWidth="1"/>
    <col min="15631" max="15631" width="11.42578125" style="2"/>
    <col min="15632" max="15632" width="12.42578125" style="2" bestFit="1" customWidth="1"/>
    <col min="15633" max="15872" width="11.42578125" style="2"/>
    <col min="15873" max="15873" width="5.42578125" style="2" customWidth="1"/>
    <col min="15874" max="15874" width="17.5703125" style="2" customWidth="1"/>
    <col min="15875" max="15876" width="11.42578125" style="2" customWidth="1"/>
    <col min="15877" max="15877" width="56.42578125" style="2" customWidth="1"/>
    <col min="15878" max="15878" width="14.42578125" style="2" customWidth="1"/>
    <col min="15879" max="15882" width="0" style="2" hidden="1" customWidth="1"/>
    <col min="15883" max="15883" width="14.42578125" style="2" customWidth="1"/>
    <col min="15884" max="15884" width="16" style="2" customWidth="1"/>
    <col min="15885" max="15885" width="0" style="2" hidden="1" customWidth="1"/>
    <col min="15886" max="15886" width="16.42578125" style="2" customWidth="1"/>
    <col min="15887" max="15887" width="11.42578125" style="2"/>
    <col min="15888" max="15888" width="12.42578125" style="2" bestFit="1" customWidth="1"/>
    <col min="15889" max="16128" width="11.42578125" style="2"/>
    <col min="16129" max="16129" width="5.42578125" style="2" customWidth="1"/>
    <col min="16130" max="16130" width="17.5703125" style="2" customWidth="1"/>
    <col min="16131" max="16132" width="11.42578125" style="2" customWidth="1"/>
    <col min="16133" max="16133" width="56.42578125" style="2" customWidth="1"/>
    <col min="16134" max="16134" width="14.42578125" style="2" customWidth="1"/>
    <col min="16135" max="16138" width="0" style="2" hidden="1" customWidth="1"/>
    <col min="16139" max="16139" width="14.42578125" style="2" customWidth="1"/>
    <col min="16140" max="16140" width="16" style="2" customWidth="1"/>
    <col min="16141" max="16141" width="0" style="2" hidden="1" customWidth="1"/>
    <col min="16142" max="16142" width="16.42578125" style="2" customWidth="1"/>
    <col min="16143" max="16143" width="11.42578125" style="2"/>
    <col min="16144" max="16144" width="12.42578125" style="2" bestFit="1" customWidth="1"/>
    <col min="16145" max="16384" width="11.42578125" style="2"/>
  </cols>
  <sheetData>
    <row r="2" spans="1:16" ht="20.25" thickBot="1" x14ac:dyDescent="0.35">
      <c r="A2" s="187" t="s">
        <v>265</v>
      </c>
      <c r="B2" s="187"/>
      <c r="C2" s="187"/>
      <c r="D2" s="187"/>
      <c r="E2" s="187"/>
      <c r="F2" s="187"/>
    </row>
    <row r="3" spans="1:16" ht="13.5" thickTop="1" x14ac:dyDescent="0.2"/>
    <row r="4" spans="1:16" ht="15.75" thickBot="1" x14ac:dyDescent="0.3">
      <c r="B4" s="12" t="s">
        <v>230</v>
      </c>
      <c r="C4" s="13"/>
      <c r="D4" s="150"/>
      <c r="E4" s="13"/>
      <c r="F4" s="13"/>
      <c r="G4" s="13"/>
      <c r="H4" s="13"/>
      <c r="I4" s="13"/>
      <c r="J4" s="13"/>
      <c r="K4" s="13"/>
      <c r="L4" s="13"/>
      <c r="M4" s="13"/>
      <c r="N4" s="13"/>
      <c r="P4" s="14" t="s">
        <v>231</v>
      </c>
    </row>
    <row r="5" spans="1:16" ht="15.75" thickTop="1" x14ac:dyDescent="0.2">
      <c r="P5" s="15" t="s">
        <v>232</v>
      </c>
    </row>
    <row r="6" spans="1:16" s="11" customFormat="1" ht="29.25" customHeight="1" x14ac:dyDescent="0.25">
      <c r="B6" s="16" t="s">
        <v>233</v>
      </c>
      <c r="C6" s="16" t="s">
        <v>234</v>
      </c>
      <c r="D6" s="16" t="s">
        <v>235</v>
      </c>
      <c r="E6" s="16" t="s">
        <v>236</v>
      </c>
      <c r="F6" s="17" t="s">
        <v>237</v>
      </c>
      <c r="G6" s="16" t="s">
        <v>238</v>
      </c>
      <c r="H6" s="16" t="s">
        <v>239</v>
      </c>
      <c r="I6" s="16"/>
      <c r="J6" s="16"/>
      <c r="K6" s="17" t="s">
        <v>240</v>
      </c>
      <c r="L6" s="16" t="s">
        <v>241</v>
      </c>
      <c r="M6" s="16"/>
      <c r="N6" s="18" t="s">
        <v>242</v>
      </c>
      <c r="P6" s="19">
        <f ca="1">TODAY()</f>
        <v>43620</v>
      </c>
    </row>
    <row r="7" spans="1:16" s="11" customFormat="1" ht="16.5" customHeight="1" x14ac:dyDescent="0.25">
      <c r="B7" s="49"/>
      <c r="C7" s="49"/>
      <c r="D7" s="46"/>
      <c r="E7" s="46"/>
      <c r="F7" s="47"/>
      <c r="G7" s="46"/>
      <c r="H7" s="46"/>
      <c r="I7" s="46"/>
      <c r="J7" s="46"/>
      <c r="K7" s="47"/>
      <c r="L7" s="46"/>
      <c r="M7" s="46"/>
      <c r="N7" s="48"/>
    </row>
    <row r="8" spans="1:16" ht="15" outlineLevel="1" x14ac:dyDescent="0.2">
      <c r="B8" s="21">
        <v>43524</v>
      </c>
      <c r="C8" s="126">
        <v>5172</v>
      </c>
      <c r="D8" s="151">
        <f>IF(C8="","",VLOOKUP(C8,[1]PROJECTES!$C$14:$G$7000,2,TRUE))</f>
        <v>0</v>
      </c>
      <c r="E8" s="50" t="str">
        <f>IF(C8="","",VLOOKUP(C8,[1]PROJECTES!$C$14:$G$5000,5,FALSE))</f>
        <v>MANTENIMENT CSSat T.SEGRE 2019-02</v>
      </c>
      <c r="F8" s="134">
        <f>IF(C8="","",VLOOKUP(C8,[1]PROJECTES!$C$14:$Z$5000,8,FALSE))</f>
        <v>4</v>
      </c>
      <c r="G8" s="133">
        <f>SUMIFS(Validacions!$N$8:$N$8893,Validacions!$E$8:$E$8893,C8)</f>
        <v>0</v>
      </c>
      <c r="H8" s="133">
        <f>SUMIFS(Validacions!$P$8:$P$8893,Validacions!$E$8:$E$8893,C8)</f>
        <v>0</v>
      </c>
      <c r="I8" s="133">
        <f t="shared" ref="I8" si="0">TRUNC(H8/60,0)</f>
        <v>0</v>
      </c>
      <c r="J8" s="133">
        <f t="shared" ref="J8" si="1">MOD(H8,60)</f>
        <v>0</v>
      </c>
      <c r="K8" s="52">
        <f>G8+I8+J8/60</f>
        <v>0</v>
      </c>
      <c r="L8" s="52">
        <f>F8-K8</f>
        <v>4</v>
      </c>
      <c r="M8" s="52">
        <f t="shared" ref="M8" si="2">K8/F8</f>
        <v>0</v>
      </c>
      <c r="N8" s="176">
        <f t="shared" ref="N8" si="3">K8/F8</f>
        <v>0</v>
      </c>
    </row>
    <row r="9" spans="1:16" ht="15" outlineLevel="1" x14ac:dyDescent="0.2">
      <c r="B9" s="21">
        <v>43830</v>
      </c>
      <c r="C9" s="126">
        <v>5076</v>
      </c>
      <c r="D9" s="151">
        <f>IF(C9="","",VLOOKUP(C9,[1]PROJECTES!$C$14:$G$7000,2,TRUE))</f>
        <v>0</v>
      </c>
      <c r="E9" s="50" t="str">
        <f>IF(C9="","",VLOOKUP(C9,[1]PROJECTES!$C$14:$G$5000,5,FALSE))</f>
        <v>MANTENIMENT CCSat LLAVORSI 01/01/2.019 - 31/12/2.019</v>
      </c>
      <c r="F9" s="134">
        <f>IF(C9="","",VLOOKUP(C9,[1]PROJECTES!$C$14:$Z$5000,8,FALSE))</f>
        <v>15</v>
      </c>
      <c r="G9" s="133">
        <f>SUMIFS(Validacions!$N$8:$N$8893,Validacions!$E$8:$E$8893,C9)</f>
        <v>0</v>
      </c>
      <c r="H9" s="133">
        <f>SUMIFS(Validacions!$P$8:$P$8893,Validacions!$E$8:$E$8893,C9)</f>
        <v>0</v>
      </c>
      <c r="I9" s="133">
        <f t="shared" ref="I9:I22" si="4">TRUNC(H9/60,0)</f>
        <v>0</v>
      </c>
      <c r="J9" s="133">
        <f t="shared" ref="J9:J22" si="5">MOD(H9,60)</f>
        <v>0</v>
      </c>
      <c r="K9" s="52">
        <f t="shared" ref="K9:K22" si="6">G9+I9+J9/60</f>
        <v>0</v>
      </c>
      <c r="L9" s="52">
        <f t="shared" ref="L9:L22" si="7">F9-K9</f>
        <v>15</v>
      </c>
      <c r="M9" s="52">
        <f t="shared" ref="M9:M22" si="8">K9/F9</f>
        <v>0</v>
      </c>
      <c r="N9" s="176">
        <f t="shared" ref="N9:N22" si="9">K9/F9</f>
        <v>0</v>
      </c>
    </row>
    <row r="10" spans="1:16" ht="15" outlineLevel="1" x14ac:dyDescent="0.2">
      <c r="B10" s="21">
        <v>43830</v>
      </c>
      <c r="C10" s="126">
        <v>5077</v>
      </c>
      <c r="D10" s="151">
        <f>IF(C10="","",VLOOKUP(C10,[1]PROJECTES!$C$14:$G$7000,2,TRUE))</f>
        <v>0</v>
      </c>
      <c r="E10" s="50" t="str">
        <f>IF(C10="","",VLOOKUP(C10,[1]PROJECTES!$C$14:$G$5000,5,FALSE))</f>
        <v>MANTENIMENT CCSat CENTELLES 01/01/2.019 - 31/12/2.019</v>
      </c>
      <c r="F10" s="134">
        <f>IF(C10="","",VLOOKUP(C10,[1]PROJECTES!$C$14:$Z$5000,8,FALSE))</f>
        <v>15</v>
      </c>
      <c r="G10" s="133">
        <f>SUMIFS(Validacions!$N$8:$N$8893,Validacions!$E$8:$E$8893,C10)</f>
        <v>0</v>
      </c>
      <c r="H10" s="133">
        <f>SUMIFS(Validacions!$P$8:$P$8893,Validacions!$E$8:$E$8893,C10)</f>
        <v>0</v>
      </c>
      <c r="I10" s="133">
        <f t="shared" si="4"/>
        <v>0</v>
      </c>
      <c r="J10" s="133">
        <f t="shared" si="5"/>
        <v>0</v>
      </c>
      <c r="K10" s="52">
        <f t="shared" si="6"/>
        <v>0</v>
      </c>
      <c r="L10" s="52">
        <f t="shared" si="7"/>
        <v>15</v>
      </c>
      <c r="M10" s="52">
        <f t="shared" si="8"/>
        <v>0</v>
      </c>
      <c r="N10" s="176">
        <f t="shared" si="9"/>
        <v>0</v>
      </c>
    </row>
    <row r="11" spans="1:16" ht="15" outlineLevel="1" x14ac:dyDescent="0.2">
      <c r="B11" s="20"/>
      <c r="C11" s="126"/>
      <c r="D11" s="151" t="str">
        <f>IF(C11="","",VLOOKUP(C11,[1]PROJECTES!$C$14:$G$7000,2,TRUE))</f>
        <v/>
      </c>
      <c r="E11" s="50" t="str">
        <f>IF(C11="","",VLOOKUP(C11,[1]PROJECTES!$C$14:$G$5000,5,FALSE))</f>
        <v/>
      </c>
      <c r="F11" s="134" t="str">
        <f>IF(C11="","",VLOOKUP(C11,[1]PROJECTES!$C$14:$Z$5000,8,FALSE))</f>
        <v/>
      </c>
      <c r="G11" s="133">
        <f>SUMIFS(Validacions!$N$8:$N$8893,Validacions!$E$8:$E$8893,C11)</f>
        <v>0</v>
      </c>
      <c r="H11" s="133">
        <f>SUMIFS(Validacions!$P$8:$P$8893,Validacions!$E$8:$E$8893,C11)</f>
        <v>0</v>
      </c>
      <c r="I11" s="133">
        <f t="shared" si="4"/>
        <v>0</v>
      </c>
      <c r="J11" s="133">
        <f t="shared" si="5"/>
        <v>0</v>
      </c>
      <c r="K11" s="52">
        <f t="shared" si="6"/>
        <v>0</v>
      </c>
      <c r="L11" s="52" t="e">
        <f t="shared" si="7"/>
        <v>#VALUE!</v>
      </c>
      <c r="M11" s="52" t="e">
        <f t="shared" si="8"/>
        <v>#VALUE!</v>
      </c>
      <c r="N11" s="176" t="e">
        <f t="shared" si="9"/>
        <v>#VALUE!</v>
      </c>
    </row>
    <row r="12" spans="1:16" ht="15" outlineLevel="1" x14ac:dyDescent="0.2">
      <c r="B12" s="21">
        <v>43524</v>
      </c>
      <c r="C12" s="126">
        <v>5175</v>
      </c>
      <c r="D12" s="151">
        <f>IF(C12="","",VLOOKUP(C12,[1]PROJECTES!$C$14:$G$7000,2,TRUE))</f>
        <v>0</v>
      </c>
      <c r="E12" s="50" t="str">
        <f>IF(C12="","",VLOOKUP(C12,[1]PROJECTES!$C$14:$G$5000,5,FALSE))</f>
        <v>MANTENIMENT CSSat EEBRO 2019-02</v>
      </c>
      <c r="F12" s="134">
        <f>IF(C12="","",VLOOKUP(C12,[1]PROJECTES!$C$14:$Z$5000,8,FALSE))</f>
        <v>5</v>
      </c>
      <c r="G12" s="133">
        <f>SUMIFS(Validacions!$N$8:$N$8893,Validacions!$E$8:$E$8893,C12)</f>
        <v>0</v>
      </c>
      <c r="H12" s="133">
        <f>SUMIFS(Validacions!$P$8:$P$8893,Validacions!$E$8:$E$8893,C12)</f>
        <v>0</v>
      </c>
      <c r="I12" s="133">
        <f t="shared" si="4"/>
        <v>0</v>
      </c>
      <c r="J12" s="133">
        <f t="shared" si="5"/>
        <v>0</v>
      </c>
      <c r="K12" s="52">
        <f t="shared" si="6"/>
        <v>0</v>
      </c>
      <c r="L12" s="52">
        <f t="shared" si="7"/>
        <v>5</v>
      </c>
      <c r="M12" s="52">
        <f t="shared" si="8"/>
        <v>0</v>
      </c>
      <c r="N12" s="176">
        <f t="shared" si="9"/>
        <v>0</v>
      </c>
    </row>
    <row r="13" spans="1:16" ht="15" outlineLevel="1" x14ac:dyDescent="0.2">
      <c r="B13" s="21">
        <v>43524</v>
      </c>
      <c r="C13" s="126">
        <v>5170</v>
      </c>
      <c r="D13" s="151">
        <f>IF(C13="","",VLOOKUP(C13,[1]PROJECTES!$C$14:$G$7000,2,TRUE))</f>
        <v>0</v>
      </c>
      <c r="E13" s="50" t="str">
        <f>IF(C13="","",VLOOKUP(C13,[1]PROJECTES!$C$14:$G$5000,5,FALSE))</f>
        <v>MANTENIMENT CSSat CARDENER 2019-02</v>
      </c>
      <c r="F13" s="134">
        <f>IF(C13="","",VLOOKUP(C13,[1]PROJECTES!$C$14:$Z$5000,8,FALSE))</f>
        <v>5</v>
      </c>
      <c r="G13" s="133">
        <f>SUMIFS(Validacions!$N$8:$N$8893,Validacions!$E$8:$E$8893,C13)</f>
        <v>0</v>
      </c>
      <c r="H13" s="133">
        <f>SUMIFS(Validacions!$P$8:$P$8893,Validacions!$E$8:$E$8893,C13)</f>
        <v>0</v>
      </c>
      <c r="I13" s="133">
        <f t="shared" si="4"/>
        <v>0</v>
      </c>
      <c r="J13" s="133">
        <f t="shared" si="5"/>
        <v>0</v>
      </c>
      <c r="K13" s="52">
        <f t="shared" si="6"/>
        <v>0</v>
      </c>
      <c r="L13" s="52">
        <f t="shared" si="7"/>
        <v>5</v>
      </c>
      <c r="M13" s="52">
        <f t="shared" si="8"/>
        <v>0</v>
      </c>
      <c r="N13" s="176">
        <f t="shared" si="9"/>
        <v>0</v>
      </c>
    </row>
    <row r="14" spans="1:16" ht="15" outlineLevel="1" x14ac:dyDescent="0.2">
      <c r="B14" s="21">
        <v>43524</v>
      </c>
      <c r="C14" s="126">
        <v>5169</v>
      </c>
      <c r="D14" s="151">
        <f>IF(C14="","",VLOOKUP(C14,[1]PROJECTES!$C$14:$G$7000,2,TRUE))</f>
        <v>0</v>
      </c>
      <c r="E14" s="50" t="str">
        <f>IF(C14="","",VLOOKUP(C14,[1]PROJECTES!$C$14:$G$5000,5,FALSE))</f>
        <v>MANTENIMENT CSSat TARRASENSES 2019-02</v>
      </c>
      <c r="F14" s="134">
        <f>IF(C14="","",VLOOKUP(C14,[1]PROJECTES!$C$14:$Z$5000,8,FALSE))</f>
        <v>4</v>
      </c>
      <c r="G14" s="133">
        <f>SUMIFS(Validacions!$N$8:$N$8893,Validacions!$E$8:$E$8893,C14)</f>
        <v>0</v>
      </c>
      <c r="H14" s="133">
        <f>SUMIFS(Validacions!$P$8:$P$8893,Validacions!$E$8:$E$8893,C14)</f>
        <v>0</v>
      </c>
      <c r="I14" s="133">
        <f t="shared" si="4"/>
        <v>0</v>
      </c>
      <c r="J14" s="133">
        <f t="shared" si="5"/>
        <v>0</v>
      </c>
      <c r="K14" s="52">
        <f t="shared" si="6"/>
        <v>0</v>
      </c>
      <c r="L14" s="52">
        <f t="shared" si="7"/>
        <v>4</v>
      </c>
      <c r="M14" s="52">
        <f t="shared" si="8"/>
        <v>0</v>
      </c>
      <c r="N14" s="176">
        <f t="shared" si="9"/>
        <v>0</v>
      </c>
    </row>
    <row r="15" spans="1:16" ht="15" outlineLevel="1" x14ac:dyDescent="0.2">
      <c r="B15" s="21">
        <v>43524</v>
      </c>
      <c r="C15" s="126">
        <v>5168</v>
      </c>
      <c r="D15" s="151">
        <f>IF(C15="","",VLOOKUP(C15,[1]PROJECTES!$C$14:$G$7000,2,TRUE))</f>
        <v>0</v>
      </c>
      <c r="E15" s="50" t="str">
        <f>IF(C15="","",VLOOKUP(C15,[1]PROJECTES!$C$14:$G$5000,5,FALSE))</f>
        <v>MANTENIMENT CSSat MONTOLIU 2019-02</v>
      </c>
      <c r="F15" s="134">
        <f>IF(C15="","",VLOOKUP(C15,[1]PROJECTES!$C$14:$Z$5000,8,FALSE))</f>
        <v>4</v>
      </c>
      <c r="G15" s="133">
        <f>SUMIFS(Validacions!$N$8:$N$8893,Validacions!$E$8:$E$8893,C15)</f>
        <v>0</v>
      </c>
      <c r="H15" s="133">
        <f>SUMIFS(Validacions!$P$8:$P$8893,Validacions!$E$8:$E$8893,C15)</f>
        <v>0</v>
      </c>
      <c r="I15" s="133">
        <f t="shared" si="4"/>
        <v>0</v>
      </c>
      <c r="J15" s="133">
        <f t="shared" si="5"/>
        <v>0</v>
      </c>
      <c r="K15" s="52">
        <f t="shared" si="6"/>
        <v>0</v>
      </c>
      <c r="L15" s="52">
        <f t="shared" si="7"/>
        <v>4</v>
      </c>
      <c r="M15" s="52">
        <f t="shared" si="8"/>
        <v>0</v>
      </c>
      <c r="N15" s="176">
        <f t="shared" si="9"/>
        <v>0</v>
      </c>
    </row>
    <row r="16" spans="1:16" ht="15" outlineLevel="1" x14ac:dyDescent="0.2">
      <c r="B16" s="21">
        <v>43524</v>
      </c>
      <c r="C16" s="126">
        <v>5174</v>
      </c>
      <c r="D16" s="151">
        <f>IF(C16="","",VLOOKUP(C16,[1]PROJECTES!$C$14:$G$7000,2,TRUE))</f>
        <v>0</v>
      </c>
      <c r="E16" s="50" t="str">
        <f>IF(C16="","",VLOOKUP(C16,[1]PROJECTES!$C$14:$G$5000,5,FALSE))</f>
        <v>MANTENIMENT CSSat EMSA 2019-02</v>
      </c>
      <c r="F16" s="134">
        <f>IF(C16="","",VLOOKUP(C16,[1]PROJECTES!$C$14:$Z$5000,8,FALSE))</f>
        <v>6</v>
      </c>
      <c r="G16" s="133">
        <f>SUMIFS(Validacions!$N$8:$N$8893,Validacions!$E$8:$E$8893,C16)</f>
        <v>0</v>
      </c>
      <c r="H16" s="133">
        <f>SUMIFS(Validacions!$P$8:$P$8893,Validacions!$E$8:$E$8893,C16)</f>
        <v>0</v>
      </c>
      <c r="I16" s="133">
        <f t="shared" si="4"/>
        <v>0</v>
      </c>
      <c r="J16" s="133">
        <f t="shared" si="5"/>
        <v>0</v>
      </c>
      <c r="K16" s="52">
        <f t="shared" si="6"/>
        <v>0</v>
      </c>
      <c r="L16" s="52">
        <f t="shared" si="7"/>
        <v>6</v>
      </c>
      <c r="M16" s="52">
        <f t="shared" si="8"/>
        <v>0</v>
      </c>
      <c r="N16" s="176">
        <f t="shared" si="9"/>
        <v>0</v>
      </c>
    </row>
    <row r="17" spans="1:16" ht="15" outlineLevel="1" x14ac:dyDescent="0.2">
      <c r="B17" s="21">
        <v>43524</v>
      </c>
      <c r="C17" s="126">
        <v>5167</v>
      </c>
      <c r="D17" s="151">
        <f>IF(C17="","",VLOOKUP(C17,[1]PROJECTES!$C$14:$G$7000,2,TRUE))</f>
        <v>0</v>
      </c>
      <c r="E17" s="50" t="str">
        <f>IF(C17="","",VLOOKUP(C17,[1]PROJECTES!$C$14:$G$5000,5,FALSE))</f>
        <v>MANTENIMENT CSSat CEUTA 2019-02</v>
      </c>
      <c r="F17" s="134">
        <f>IF(C17="","",VLOOKUP(C17,[1]PROJECTES!$C$14:$Z$5000,8,FALSE))</f>
        <v>10</v>
      </c>
      <c r="G17" s="133">
        <f>SUMIFS(Validacions!$N$8:$N$8893,Validacions!$E$8:$E$8893,C17)</f>
        <v>0</v>
      </c>
      <c r="H17" s="133">
        <f>SUMIFS(Validacions!$P$8:$P$8893,Validacions!$E$8:$E$8893,C17)</f>
        <v>0</v>
      </c>
      <c r="I17" s="133">
        <f t="shared" si="4"/>
        <v>0</v>
      </c>
      <c r="J17" s="133">
        <f t="shared" si="5"/>
        <v>0</v>
      </c>
      <c r="K17" s="52">
        <f t="shared" si="6"/>
        <v>0</v>
      </c>
      <c r="L17" s="52">
        <f t="shared" si="7"/>
        <v>10</v>
      </c>
      <c r="M17" s="52">
        <f t="shared" si="8"/>
        <v>0</v>
      </c>
      <c r="N17" s="176">
        <f t="shared" si="9"/>
        <v>0</v>
      </c>
    </row>
    <row r="18" spans="1:16" ht="15" outlineLevel="1" x14ac:dyDescent="0.2">
      <c r="B18" s="21">
        <v>43524</v>
      </c>
      <c r="C18" s="126">
        <v>5171</v>
      </c>
      <c r="D18" s="151">
        <f>IF(C18="","",VLOOKUP(C18,[1]PROJECTES!$C$14:$G$7000,2,TRUE))</f>
        <v>0</v>
      </c>
      <c r="E18" s="50" t="str">
        <f>IF(C18="","",VLOOKUP(C18,[1]PROJECTES!$C$14:$G$5000,5,FALSE))</f>
        <v>MANTENIMENT CSSat ALBATARREC 2019-02</v>
      </c>
      <c r="F18" s="134">
        <f>IF(C18="","",VLOOKUP(C18,[1]PROJECTES!$C$14:$Z$5000,8,FALSE))</f>
        <v>4</v>
      </c>
      <c r="G18" s="133">
        <f>SUMIFS(Validacions!$N$8:$N$8893,Validacions!$E$8:$E$8893,C18)</f>
        <v>0</v>
      </c>
      <c r="H18" s="133">
        <f>SUMIFS(Validacions!$P$8:$P$8893,Validacions!$E$8:$E$8893,C18)</f>
        <v>0</v>
      </c>
      <c r="I18" s="133">
        <f t="shared" si="4"/>
        <v>0</v>
      </c>
      <c r="J18" s="133">
        <f t="shared" si="5"/>
        <v>0</v>
      </c>
      <c r="K18" s="52">
        <f t="shared" si="6"/>
        <v>0</v>
      </c>
      <c r="L18" s="52">
        <f t="shared" si="7"/>
        <v>4</v>
      </c>
      <c r="M18" s="52">
        <f t="shared" si="8"/>
        <v>0</v>
      </c>
      <c r="N18" s="176">
        <f t="shared" si="9"/>
        <v>0</v>
      </c>
    </row>
    <row r="19" spans="1:16" ht="15" outlineLevel="1" x14ac:dyDescent="0.2">
      <c r="B19" s="21">
        <v>43524</v>
      </c>
      <c r="C19" s="126">
        <v>5166</v>
      </c>
      <c r="D19" s="151">
        <f>IF(C19="","",VLOOKUP(C19,[1]PROJECTES!$C$14:$G$7000,2,TRUE))</f>
        <v>0</v>
      </c>
      <c r="E19" s="50" t="str">
        <f>IF(C19="","",VLOOKUP(C19,[1]PROJECTES!$C$14:$G$5000,5,FALSE))</f>
        <v>MANTENIMENT CSSat SERVILIANO 2019-02</v>
      </c>
      <c r="F19" s="134">
        <f>IF(C19="","",VLOOKUP(C19,[1]PROJECTES!$C$14:$Z$5000,8,FALSE))</f>
        <v>6</v>
      </c>
      <c r="G19" s="133">
        <f>SUMIFS(Validacions!$N$8:$N$8893,Validacions!$E$8:$E$8893,C19)</f>
        <v>2</v>
      </c>
      <c r="H19" s="133">
        <f>SUMIFS(Validacions!$P$8:$P$8893,Validacions!$E$8:$E$8893,C19)</f>
        <v>30</v>
      </c>
      <c r="I19" s="133">
        <f t="shared" si="4"/>
        <v>0</v>
      </c>
      <c r="J19" s="133">
        <f t="shared" si="5"/>
        <v>30</v>
      </c>
      <c r="K19" s="52">
        <f t="shared" si="6"/>
        <v>2.5</v>
      </c>
      <c r="L19" s="52">
        <f t="shared" si="7"/>
        <v>3.5</v>
      </c>
      <c r="M19" s="52">
        <f t="shared" si="8"/>
        <v>0.41666666666666669</v>
      </c>
      <c r="N19" s="176">
        <f t="shared" si="9"/>
        <v>0.41666666666666669</v>
      </c>
    </row>
    <row r="20" spans="1:16" ht="15" outlineLevel="1" x14ac:dyDescent="0.2">
      <c r="B20" s="21">
        <v>43524</v>
      </c>
      <c r="C20" s="126">
        <v>5165</v>
      </c>
      <c r="D20" s="151">
        <f>IF(C20="","",VLOOKUP(C20,[1]PROJECTES!$C$14:$G$7000,2,TRUE))</f>
        <v>0</v>
      </c>
      <c r="E20" s="50" t="str">
        <f>IF(C20="","",VLOOKUP(C20,[1]PROJECTES!$C$14:$G$5000,5,FALSE))</f>
        <v>MANTENIMENT CSSat SUDANELL 2019-02</v>
      </c>
      <c r="F20" s="134">
        <f>IF(C20="","",VLOOKUP(C20,[1]PROJECTES!$C$14:$Z$5000,8,FALSE))</f>
        <v>4</v>
      </c>
      <c r="G20" s="133">
        <f>SUMIFS(Validacions!$N$8:$N$8893,Validacions!$E$8:$E$8893,C20)</f>
        <v>0</v>
      </c>
      <c r="H20" s="133">
        <f>SUMIFS(Validacions!$P$8:$P$8893,Validacions!$E$8:$E$8893,C20)</f>
        <v>0</v>
      </c>
      <c r="I20" s="133">
        <f t="shared" si="4"/>
        <v>0</v>
      </c>
      <c r="J20" s="133">
        <f t="shared" si="5"/>
        <v>0</v>
      </c>
      <c r="K20" s="52">
        <f t="shared" si="6"/>
        <v>0</v>
      </c>
      <c r="L20" s="52">
        <f t="shared" si="7"/>
        <v>4</v>
      </c>
      <c r="M20" s="52">
        <f t="shared" si="8"/>
        <v>0</v>
      </c>
      <c r="N20" s="176">
        <f t="shared" si="9"/>
        <v>0</v>
      </c>
    </row>
    <row r="21" spans="1:16" ht="15" outlineLevel="1" x14ac:dyDescent="0.2">
      <c r="B21" s="21"/>
      <c r="C21" s="126"/>
      <c r="D21" s="151" t="str">
        <f>IF(C21="","",VLOOKUP(C21,[1]PROJECTES!$C$14:$G$7000,2,TRUE))</f>
        <v/>
      </c>
      <c r="E21" s="50" t="str">
        <f>IF(C21="","",VLOOKUP(C21,[1]PROJECTES!$C$14:$G$5000,5,FALSE))</f>
        <v/>
      </c>
      <c r="F21" s="134" t="str">
        <f>IF(C21="","",VLOOKUP(C21,[1]PROJECTES!$C$14:$Z$5000,8,FALSE))</f>
        <v/>
      </c>
      <c r="G21" s="133">
        <f>SUMIFS(Validacions!$N$8:$N$8893,Validacions!$E$8:$E$8893,C21)</f>
        <v>0</v>
      </c>
      <c r="H21" s="133">
        <f>SUMIFS(Validacions!$P$8:$P$8893,Validacions!$E$8:$E$8893,C21)</f>
        <v>0</v>
      </c>
      <c r="I21" s="133">
        <f t="shared" si="4"/>
        <v>0</v>
      </c>
      <c r="J21" s="133">
        <f t="shared" si="5"/>
        <v>0</v>
      </c>
      <c r="K21" s="52">
        <f t="shared" si="6"/>
        <v>0</v>
      </c>
      <c r="L21" s="52" t="e">
        <f t="shared" si="7"/>
        <v>#VALUE!</v>
      </c>
      <c r="M21" s="52" t="e">
        <f t="shared" si="8"/>
        <v>#VALUE!</v>
      </c>
      <c r="N21" s="176" t="e">
        <f t="shared" si="9"/>
        <v>#VALUE!</v>
      </c>
    </row>
    <row r="22" spans="1:16" ht="15.75" outlineLevel="1" thickBot="1" x14ac:dyDescent="0.25">
      <c r="B22" s="21">
        <v>43524</v>
      </c>
      <c r="C22" s="126">
        <v>5173</v>
      </c>
      <c r="D22" s="151">
        <f>IF(C22="","",VLOOKUP(C22,[1]PROJECTES!$C$14:$G$7000,2,TRUE))</f>
        <v>0</v>
      </c>
      <c r="E22" s="50" t="str">
        <f>IF(C22="","",VLOOKUP(C22,[1]PROJECTES!$C$14:$G$5000,5,FALSE))</f>
        <v>MANTENIMENT CSSat STA.COLOMA 2019-02</v>
      </c>
      <c r="F22" s="134">
        <f>IF(C22="","",VLOOKUP(C22,[1]PROJECTES!$C$14:$Z$5000,8,FALSE))</f>
        <v>4</v>
      </c>
      <c r="G22" s="133">
        <f>SUMIFS(Validacions!$N$8:$N$8893,Validacions!$E$8:$E$8893,C22)</f>
        <v>0</v>
      </c>
      <c r="H22" s="133">
        <f>SUMIFS(Validacions!$P$8:$P$8893,Validacions!$E$8:$E$8893,C22)</f>
        <v>0</v>
      </c>
      <c r="I22" s="133">
        <f t="shared" si="4"/>
        <v>0</v>
      </c>
      <c r="J22" s="133">
        <f t="shared" si="5"/>
        <v>0</v>
      </c>
      <c r="K22" s="52">
        <f t="shared" si="6"/>
        <v>0</v>
      </c>
      <c r="L22" s="52">
        <f t="shared" si="7"/>
        <v>4</v>
      </c>
      <c r="M22" s="52">
        <f t="shared" si="8"/>
        <v>0</v>
      </c>
      <c r="N22" s="176">
        <f t="shared" si="9"/>
        <v>0</v>
      </c>
    </row>
    <row r="23" spans="1:16" ht="16.5" thickTop="1" thickBot="1" x14ac:dyDescent="0.25">
      <c r="C23" s="11"/>
      <c r="D23" s="11"/>
      <c r="E23" s="51"/>
      <c r="F23" s="55">
        <f>SUM(F8:F22)</f>
        <v>86</v>
      </c>
      <c r="G23" s="53"/>
      <c r="H23" s="54"/>
      <c r="I23" s="54"/>
      <c r="J23" s="54"/>
      <c r="K23" s="55">
        <f>SUM(K8:K22)</f>
        <v>2.5</v>
      </c>
      <c r="L23" s="55" t="e">
        <f>SUM(L8:L22)</f>
        <v>#VALUE!</v>
      </c>
      <c r="M23" s="54"/>
      <c r="N23" s="56">
        <f t="shared" ref="N23" si="10">K23/F23</f>
        <v>2.9069767441860465E-2</v>
      </c>
      <c r="O23" s="26"/>
      <c r="P23" s="26"/>
    </row>
    <row r="24" spans="1:16" ht="16.5" thickTop="1" thickBot="1" x14ac:dyDescent="0.3">
      <c r="B24" s="12" t="s">
        <v>243</v>
      </c>
      <c r="C24" s="13"/>
      <c r="D24" s="150"/>
      <c r="E24" s="13"/>
      <c r="F24" s="13"/>
      <c r="G24" s="13"/>
      <c r="H24" s="13"/>
      <c r="I24" s="13"/>
      <c r="J24" s="13"/>
      <c r="K24" s="13"/>
      <c r="L24" s="13"/>
      <c r="M24" s="13"/>
      <c r="N24" s="13"/>
    </row>
    <row r="25" spans="1:16" ht="13.5" thickTop="1" x14ac:dyDescent="0.2"/>
    <row r="26" spans="1:16" s="11" customFormat="1" ht="29.25" customHeight="1" x14ac:dyDescent="0.25">
      <c r="B26" s="16" t="str">
        <f>B6</f>
        <v>VENCIMENT</v>
      </c>
      <c r="C26" s="16" t="s">
        <v>234</v>
      </c>
      <c r="D26" s="16" t="s">
        <v>235</v>
      </c>
      <c r="E26" s="16" t="s">
        <v>236</v>
      </c>
      <c r="F26" s="17" t="s">
        <v>237</v>
      </c>
      <c r="G26" s="16" t="s">
        <v>238</v>
      </c>
      <c r="H26" s="16" t="s">
        <v>239</v>
      </c>
      <c r="I26" s="16"/>
      <c r="J26" s="16"/>
      <c r="K26" s="17" t="s">
        <v>240</v>
      </c>
      <c r="L26" s="16" t="s">
        <v>241</v>
      </c>
      <c r="M26" s="16"/>
      <c r="N26" s="18" t="s">
        <v>242</v>
      </c>
    </row>
    <row r="27" spans="1:16" ht="15" outlineLevel="1" x14ac:dyDescent="0.2">
      <c r="B27" s="20"/>
      <c r="C27" s="27"/>
      <c r="D27" s="151" t="str">
        <f>IF(C27="","",VLOOKUP(C27,[1]PROJECTES!$C$14:$G$7000,2,TRUE))</f>
        <v/>
      </c>
      <c r="E27" s="50" t="str">
        <f>IF(C27="","",VLOOKUP(C27,[1]PROJECTES!$C$14:$G$5000,5,FALSE))</f>
        <v/>
      </c>
      <c r="F27" s="134" t="str">
        <f>IF(C27="","",VLOOKUP(C27,[1]PROJECTES!$C$14:$Z$5000,8,FALSE))</f>
        <v/>
      </c>
      <c r="G27" s="133">
        <f>SUMIFS(Validacions!$N$8:$N$8893,Validacions!$E$8:$E$8893,C27)</f>
        <v>0</v>
      </c>
      <c r="H27" s="133">
        <f>SUMIFS(Validacions!$P$8:$P$8893,Validacions!$E$8:$E$8893,C27)</f>
        <v>0</v>
      </c>
      <c r="I27" s="133">
        <f t="shared" ref="I27:I29" si="11">TRUNC(H27/60,0)</f>
        <v>0</v>
      </c>
      <c r="J27" s="133">
        <f t="shared" ref="J27:J29" si="12">MOD(H27,60)</f>
        <v>0</v>
      </c>
      <c r="K27" s="52">
        <f t="shared" ref="K27:K29" si="13">G27+I27+J27/60</f>
        <v>0</v>
      </c>
      <c r="L27" s="52" t="e">
        <f>F27-K27</f>
        <v>#VALUE!</v>
      </c>
      <c r="M27" s="52" t="e">
        <f>K27/F27</f>
        <v>#VALUE!</v>
      </c>
      <c r="N27" s="176" t="e">
        <f t="shared" ref="N27:N29" si="14">K27/F27</f>
        <v>#VALUE!</v>
      </c>
    </row>
    <row r="28" spans="1:16" ht="15" outlineLevel="1" x14ac:dyDescent="0.2">
      <c r="B28" s="20"/>
      <c r="C28" s="27"/>
      <c r="D28" s="151" t="str">
        <f>IF(C28="","",VLOOKUP(C28,[1]PROJECTES!$C$14:$G$7000,2,TRUE))</f>
        <v/>
      </c>
      <c r="E28" s="50" t="str">
        <f>IF(C28="","",VLOOKUP(C28,[1]PROJECTES!$C$14:$G$5000,5,FALSE))</f>
        <v/>
      </c>
      <c r="F28" s="134" t="str">
        <f>IF(C28="","",VLOOKUP(C28,[1]PROJECTES!$C$14:$Z$5000,8,FALSE))</f>
        <v/>
      </c>
      <c r="G28" s="133">
        <f>SUMIFS(Validacions!$N$8:$N$8893,Validacions!$E$8:$E$8893,C28)</f>
        <v>0</v>
      </c>
      <c r="H28" s="133">
        <f>SUMIFS(Validacions!$P$8:$P$8893,Validacions!$E$8:$E$8893,C28)</f>
        <v>0</v>
      </c>
      <c r="I28" s="133">
        <f t="shared" si="11"/>
        <v>0</v>
      </c>
      <c r="J28" s="133">
        <f t="shared" si="12"/>
        <v>0</v>
      </c>
      <c r="K28" s="52">
        <f t="shared" si="13"/>
        <v>0</v>
      </c>
      <c r="L28" s="52" t="e">
        <f t="shared" ref="L28:L29" si="15">F28-K28</f>
        <v>#VALUE!</v>
      </c>
      <c r="M28" s="52" t="e">
        <f t="shared" ref="M28:M29" si="16">K28/F28</f>
        <v>#VALUE!</v>
      </c>
      <c r="N28" s="176" t="e">
        <f t="shared" si="14"/>
        <v>#VALUE!</v>
      </c>
    </row>
    <row r="29" spans="1:16" ht="15.75" outlineLevel="1" thickBot="1" x14ac:dyDescent="0.25">
      <c r="B29" s="20"/>
      <c r="C29" s="27"/>
      <c r="D29" s="151" t="str">
        <f>IF(C29="","",VLOOKUP(C29,[1]PROJECTES!$C$14:$G$7000,2,TRUE))</f>
        <v/>
      </c>
      <c r="E29" s="50" t="str">
        <f>IF(C29="","",VLOOKUP(C29,[1]PROJECTES!$C$14:$G$5000,5,FALSE))</f>
        <v/>
      </c>
      <c r="F29" s="134" t="str">
        <f>IF(C29="","",VLOOKUP(C29,[1]PROJECTES!$C$14:$Z$5000,8,FALSE))</f>
        <v/>
      </c>
      <c r="G29" s="133">
        <f>SUMIFS(Validacions!$N$8:$N$8893,Validacions!$E$8:$E$8893,C29)</f>
        <v>0</v>
      </c>
      <c r="H29" s="133">
        <f>SUMIFS(Validacions!$P$8:$P$8893,Validacions!$E$8:$E$8893,C29)</f>
        <v>0</v>
      </c>
      <c r="I29" s="133">
        <f t="shared" si="11"/>
        <v>0</v>
      </c>
      <c r="J29" s="133">
        <f t="shared" si="12"/>
        <v>0</v>
      </c>
      <c r="K29" s="52">
        <f t="shared" si="13"/>
        <v>0</v>
      </c>
      <c r="L29" s="52" t="e">
        <f t="shared" si="15"/>
        <v>#VALUE!</v>
      </c>
      <c r="M29" s="52" t="e">
        <f t="shared" si="16"/>
        <v>#VALUE!</v>
      </c>
      <c r="N29" s="176" t="e">
        <f t="shared" si="14"/>
        <v>#VALUE!</v>
      </c>
    </row>
    <row r="30" spans="1:16" ht="16.5" thickTop="1" thickBot="1" x14ac:dyDescent="0.3">
      <c r="F30" s="55">
        <f>SUM(F27:F29)</f>
        <v>0</v>
      </c>
      <c r="G30" s="55"/>
      <c r="H30" s="55"/>
      <c r="I30" s="55"/>
      <c r="J30" s="55"/>
      <c r="K30" s="55">
        <f>SUM(K27:K29)</f>
        <v>0</v>
      </c>
      <c r="L30" s="22" t="e">
        <f>SUM(L27:L29)</f>
        <v>#VALUE!</v>
      </c>
      <c r="M30" s="23"/>
      <c r="N30" s="25" t="e">
        <f>K30/F30</f>
        <v>#DIV/0!</v>
      </c>
    </row>
    <row r="31" spans="1:16" ht="16.5" thickTop="1" thickBot="1" x14ac:dyDescent="0.3">
      <c r="A31" s="8"/>
      <c r="B31" s="12" t="s">
        <v>244</v>
      </c>
      <c r="C31" s="13"/>
      <c r="D31" s="150"/>
      <c r="E31" s="13"/>
      <c r="F31" s="13"/>
      <c r="G31" s="13"/>
      <c r="H31" s="13"/>
      <c r="I31" s="13"/>
      <c r="J31" s="13"/>
      <c r="K31" s="13"/>
      <c r="L31" s="13"/>
      <c r="M31" s="13"/>
      <c r="N31" s="13"/>
    </row>
    <row r="32" spans="1:16" ht="13.5" thickTop="1" x14ac:dyDescent="0.2"/>
    <row r="33" spans="2:19" s="11" customFormat="1" ht="30" x14ac:dyDescent="0.25">
      <c r="B33" s="16" t="str">
        <f>B26</f>
        <v>VENCIMENT</v>
      </c>
      <c r="C33" s="16" t="s">
        <v>234</v>
      </c>
      <c r="D33" s="16" t="s">
        <v>235</v>
      </c>
      <c r="E33" s="16" t="s">
        <v>236</v>
      </c>
      <c r="F33" s="17" t="s">
        <v>237</v>
      </c>
      <c r="G33" s="16" t="s">
        <v>238</v>
      </c>
      <c r="H33" s="16" t="s">
        <v>239</v>
      </c>
      <c r="I33" s="16"/>
      <c r="J33" s="16"/>
      <c r="K33" s="17" t="s">
        <v>240</v>
      </c>
      <c r="L33" s="16" t="s">
        <v>241</v>
      </c>
      <c r="M33" s="16"/>
      <c r="N33" s="18" t="s">
        <v>242</v>
      </c>
    </row>
    <row r="34" spans="2:19" ht="15" outlineLevel="1" x14ac:dyDescent="0.2">
      <c r="B34" s="21">
        <v>43889</v>
      </c>
      <c r="C34" s="127">
        <v>5177</v>
      </c>
      <c r="D34" s="151">
        <f>IF(C34="","",VLOOKUP(C34,[1]PROJECTES!$C$14:$G$7000,2,TRUE))</f>
        <v>0</v>
      </c>
      <c r="E34" s="50" t="str">
        <f>IF(C34="","",VLOOKUP(C34,[1]PROJECTES!$C$14:$G$5000,5,FALSE))</f>
        <v>MANTENIMENT SGT EMSA 01/03/2019 - 28/02/2020</v>
      </c>
      <c r="F34" s="134">
        <f>IF(C34="","",VLOOKUP(C34,[1]PROJECTES!$C$14:$Z$5000,8,FALSE))</f>
        <v>14</v>
      </c>
      <c r="G34" s="133">
        <f>SUMIFS(Validacions!$N$8:$N$8893,Validacions!$E$8:$E$8893,C34)</f>
        <v>0</v>
      </c>
      <c r="H34" s="133">
        <f>SUMIFS(Validacions!$P$8:$P$8893,Validacions!$E$8:$E$8893,C34)</f>
        <v>0</v>
      </c>
      <c r="I34" s="133">
        <f t="shared" ref="I34:I36" si="17">TRUNC(H34/60,0)</f>
        <v>0</v>
      </c>
      <c r="J34" s="133">
        <f t="shared" ref="J34:J36" si="18">MOD(H34,60)</f>
        <v>0</v>
      </c>
      <c r="K34" s="52">
        <f t="shared" ref="K34:K36" si="19">G34+I34+J34/60</f>
        <v>0</v>
      </c>
      <c r="L34" s="52">
        <f t="shared" ref="L34:L36" si="20">F34-K34</f>
        <v>14</v>
      </c>
      <c r="M34" s="52">
        <f t="shared" ref="M34:M36" si="21">K34/F34</f>
        <v>0</v>
      </c>
      <c r="N34" s="176">
        <f t="shared" ref="N34:N36" si="22">K34/F34</f>
        <v>0</v>
      </c>
    </row>
    <row r="35" spans="2:19" ht="15" outlineLevel="1" x14ac:dyDescent="0.2">
      <c r="B35" s="21">
        <v>43616</v>
      </c>
      <c r="C35" s="127">
        <v>4771</v>
      </c>
      <c r="D35" s="151">
        <f>IF(C35="","",VLOOKUP(C35,[1]PROJECTES!$C$14:$G$7000,2,TRUE))</f>
        <v>0</v>
      </c>
      <c r="E35" s="50" t="str">
        <f>IF(C35="","",VLOOKUP(C35,[1]PROJECTES!$C$14:$G$5000,5,FALSE))</f>
        <v>MANTENIMIENTO SGT ALSET 01/06/2.018-31/05/2.019</v>
      </c>
      <c r="F35" s="134">
        <f>IF(C35="","",VLOOKUP(C35,[1]PROJECTES!$C$14:$Z$5000,8,FALSE))</f>
        <v>8</v>
      </c>
      <c r="G35" s="133">
        <f>SUMIFS(Validacions!$N$8:$N$8893,Validacions!$E$8:$E$8893,C35)</f>
        <v>0</v>
      </c>
      <c r="H35" s="133">
        <f>SUMIFS(Validacions!$P$8:$P$8893,Validacions!$E$8:$E$8893,C35)</f>
        <v>0</v>
      </c>
      <c r="I35" s="133">
        <f t="shared" si="17"/>
        <v>0</v>
      </c>
      <c r="J35" s="133">
        <f t="shared" si="18"/>
        <v>0</v>
      </c>
      <c r="K35" s="52">
        <f t="shared" si="19"/>
        <v>0</v>
      </c>
      <c r="L35" s="52">
        <f t="shared" si="20"/>
        <v>8</v>
      </c>
      <c r="M35" s="52">
        <f t="shared" si="21"/>
        <v>0</v>
      </c>
      <c r="N35" s="176">
        <f t="shared" si="22"/>
        <v>0</v>
      </c>
    </row>
    <row r="36" spans="2:19" ht="15.75" outlineLevel="1" thickBot="1" x14ac:dyDescent="0.25">
      <c r="B36" s="21">
        <v>43830</v>
      </c>
      <c r="C36" s="127">
        <v>5116</v>
      </c>
      <c r="D36" s="151">
        <f>IF(C36="","",VLOOKUP(C36,[1]PROJECTES!$C$14:$G$7000,2,TRUE))</f>
        <v>0</v>
      </c>
      <c r="E36" s="50" t="str">
        <f>IF(C36="","",VLOOKUP(C36,[1]PROJECTES!$C$14:$G$5000,5,FALSE))</f>
        <v>MANTENIMENT STG-CSSat SAMPOL 01/01/2.019 - 31/12/2.019</v>
      </c>
      <c r="F36" s="134">
        <f>IF(C36="","",VLOOKUP(C36,[1]PROJECTES!$C$14:$Z$5000,8,FALSE))</f>
        <v>60</v>
      </c>
      <c r="G36" s="133">
        <f>SUMIFS(Validacions!$N$8:$N$8893,Validacions!$E$8:$E$8893,C36)</f>
        <v>1</v>
      </c>
      <c r="H36" s="133">
        <f>SUMIFS(Validacions!$P$8:$P$8893,Validacions!$E$8:$E$8893,C36)</f>
        <v>90</v>
      </c>
      <c r="I36" s="133">
        <f t="shared" si="17"/>
        <v>1</v>
      </c>
      <c r="J36" s="133">
        <f t="shared" si="18"/>
        <v>30</v>
      </c>
      <c r="K36" s="52">
        <f t="shared" si="19"/>
        <v>2.5</v>
      </c>
      <c r="L36" s="52">
        <f t="shared" si="20"/>
        <v>57.5</v>
      </c>
      <c r="M36" s="52">
        <f t="shared" si="21"/>
        <v>4.1666666666666664E-2</v>
      </c>
      <c r="N36" s="176">
        <f t="shared" si="22"/>
        <v>4.1666666666666664E-2</v>
      </c>
    </row>
    <row r="37" spans="2:19" ht="16.5" thickTop="1" thickBot="1" x14ac:dyDescent="0.3">
      <c r="F37" s="55">
        <f>SUM(F34:F36)</f>
        <v>82</v>
      </c>
      <c r="G37" s="55"/>
      <c r="H37" s="55"/>
      <c r="I37" s="55"/>
      <c r="J37" s="55"/>
      <c r="K37" s="55">
        <f>SUM(K34:K36)</f>
        <v>2.5</v>
      </c>
      <c r="L37" s="24">
        <f>SUM(L34:L36)</f>
        <v>79.5</v>
      </c>
      <c r="M37" s="23"/>
      <c r="N37" s="25">
        <f>K37/F37</f>
        <v>3.048780487804878E-2</v>
      </c>
    </row>
    <row r="38" spans="2:19" ht="16.5" thickTop="1" thickBot="1" x14ac:dyDescent="0.3">
      <c r="B38" s="12" t="s">
        <v>245</v>
      </c>
      <c r="C38" s="13"/>
      <c r="D38" s="150"/>
      <c r="E38" s="13"/>
      <c r="F38" s="13"/>
      <c r="G38" s="13"/>
      <c r="H38" s="13"/>
      <c r="I38" s="13"/>
      <c r="J38" s="13"/>
      <c r="K38" s="13"/>
      <c r="L38" s="13"/>
      <c r="M38" s="13"/>
      <c r="N38" s="13"/>
      <c r="R38" s="21"/>
      <c r="S38" s="21"/>
    </row>
    <row r="39" spans="2:19" ht="13.5" thickTop="1" x14ac:dyDescent="0.2"/>
    <row r="40" spans="2:19" s="11" customFormat="1" ht="30" x14ac:dyDescent="0.25">
      <c r="B40" s="16" t="str">
        <f>B33</f>
        <v>VENCIMENT</v>
      </c>
      <c r="C40" s="16" t="s">
        <v>234</v>
      </c>
      <c r="D40" s="16" t="s">
        <v>235</v>
      </c>
      <c r="E40" s="16" t="s">
        <v>236</v>
      </c>
      <c r="F40" s="17" t="s">
        <v>237</v>
      </c>
      <c r="G40" s="16" t="s">
        <v>238</v>
      </c>
      <c r="H40" s="16" t="s">
        <v>239</v>
      </c>
      <c r="I40" s="16"/>
      <c r="J40" s="16"/>
      <c r="K40" s="17" t="s">
        <v>240</v>
      </c>
      <c r="L40" s="16" t="s">
        <v>241</v>
      </c>
      <c r="M40" s="16"/>
      <c r="N40" s="18" t="s">
        <v>242</v>
      </c>
    </row>
    <row r="41" spans="2:19" ht="15.75" outlineLevel="1" thickBot="1" x14ac:dyDescent="0.25">
      <c r="B41" s="21"/>
      <c r="C41" s="29"/>
      <c r="D41" s="28" t="str">
        <f>IF(C41="","",VLOOKUP(C41,#REF!,2,TRUE))</f>
        <v/>
      </c>
      <c r="E41" s="50" t="str">
        <f>IF(C41="","",VLOOKUP(C41,[1]PROJECTES!$C$14:$G$5000,5,FALSE))</f>
        <v/>
      </c>
      <c r="F41" s="134" t="str">
        <f>IF(C41="","",VLOOKUP(C41,[1]PROJECTES!$C$14:$Z$5000,8,FALSE))</f>
        <v/>
      </c>
      <c r="G41" s="133">
        <f>SUMIFS(Validacions!$N$8:$N$8893,Validacions!$E$8:$E$8893,C41)</f>
        <v>0</v>
      </c>
      <c r="H41" s="133">
        <f>SUMIFS(Validacions!$P$8:$P$8893,Validacions!$E$8:$E$8893,C41)</f>
        <v>0</v>
      </c>
      <c r="I41" s="133">
        <f t="shared" ref="I41" si="23">TRUNC(H41/60,0)</f>
        <v>0</v>
      </c>
      <c r="J41" s="133">
        <f t="shared" ref="J41" si="24">MOD(H41,60)</f>
        <v>0</v>
      </c>
      <c r="K41" s="52">
        <f t="shared" ref="K41" si="25">G41+I41+J41/60</f>
        <v>0</v>
      </c>
      <c r="L41" s="52" t="e">
        <f t="shared" ref="L41" si="26">F41-K41</f>
        <v>#VALUE!</v>
      </c>
      <c r="M41" s="52" t="e">
        <f t="shared" ref="M41" si="27">K41/F41</f>
        <v>#VALUE!</v>
      </c>
      <c r="N41" s="176" t="e">
        <f t="shared" ref="N41" si="28">K41/F41</f>
        <v>#VALUE!</v>
      </c>
    </row>
    <row r="42" spans="2:19" ht="16.5" thickTop="1" thickBot="1" x14ac:dyDescent="0.3">
      <c r="F42" s="55">
        <f>SUM(F41:F41)</f>
        <v>0</v>
      </c>
      <c r="G42" s="55"/>
      <c r="H42" s="55"/>
      <c r="I42" s="55"/>
      <c r="J42" s="55"/>
      <c r="K42" s="55">
        <f>SUM(K41:K41)</f>
        <v>0</v>
      </c>
      <c r="L42" s="22" t="e">
        <f>SUM(L41:L41)</f>
        <v>#VALUE!</v>
      </c>
      <c r="M42" s="23"/>
      <c r="N42" s="25" t="e">
        <f>K42/F42</f>
        <v>#DIV/0!</v>
      </c>
    </row>
    <row r="43" spans="2:19" ht="16.5" thickTop="1" thickBot="1" x14ac:dyDescent="0.3">
      <c r="B43" s="12" t="s">
        <v>246</v>
      </c>
      <c r="C43" s="13"/>
      <c r="D43" s="150"/>
      <c r="E43" s="13"/>
      <c r="F43" s="13"/>
      <c r="G43" s="13"/>
      <c r="H43" s="13"/>
      <c r="I43" s="13"/>
      <c r="J43" s="13"/>
      <c r="K43" s="13"/>
      <c r="L43" s="13"/>
      <c r="M43" s="13"/>
      <c r="N43" s="13"/>
    </row>
    <row r="44" spans="2:19" ht="13.5" thickTop="1" x14ac:dyDescent="0.2"/>
    <row r="45" spans="2:19" s="11" customFormat="1" ht="30" x14ac:dyDescent="0.25">
      <c r="B45" s="30" t="s">
        <v>247</v>
      </c>
      <c r="C45" s="31" t="s">
        <v>234</v>
      </c>
      <c r="D45" s="16" t="s">
        <v>235</v>
      </c>
      <c r="E45" s="16" t="s">
        <v>236</v>
      </c>
      <c r="F45" s="17" t="s">
        <v>237</v>
      </c>
      <c r="G45" s="16" t="s">
        <v>238</v>
      </c>
      <c r="H45" s="16" t="s">
        <v>239</v>
      </c>
      <c r="I45" s="16"/>
      <c r="J45" s="16"/>
      <c r="K45" s="17" t="s">
        <v>240</v>
      </c>
      <c r="L45" s="16" t="s">
        <v>241</v>
      </c>
      <c r="M45" s="16"/>
      <c r="N45" s="18" t="s">
        <v>242</v>
      </c>
    </row>
    <row r="46" spans="2:19" ht="15" outlineLevel="1" x14ac:dyDescent="0.2">
      <c r="B46" s="21">
        <v>43830</v>
      </c>
      <c r="C46" s="127">
        <v>5092</v>
      </c>
      <c r="D46" s="151">
        <f>IF(C46="","",VLOOKUP(C46,[1]PROJECTES!$C$14:$G$7000,2,TRUE))</f>
        <v>0</v>
      </c>
      <c r="E46" s="50" t="str">
        <f>IF(C46="","",VLOOKUP(C46,[1]PROJECTES!$C$14:$G$5000,5,FALSE))</f>
        <v>SUPORT SCADA CEUTA 01/01/2.019 - 31/12/2.019</v>
      </c>
      <c r="F46" s="134">
        <f>IF(C46="","",VLOOKUP(C46,[1]PROJECTES!$C$14:$Z$5000,8,FALSE))</f>
        <v>16</v>
      </c>
      <c r="G46" s="133">
        <f>SUMIFS(Validacions!$N$8:$N$8893,Validacions!$E$8:$E$8893,C46)</f>
        <v>3</v>
      </c>
      <c r="H46" s="133">
        <f>SUMIFS(Validacions!$P$8:$P$8893,Validacions!$E$8:$E$8893,C46)</f>
        <v>135</v>
      </c>
      <c r="I46" s="133">
        <f t="shared" ref="I46:I47" si="29">TRUNC(H46/60,0)</f>
        <v>2</v>
      </c>
      <c r="J46" s="133">
        <f t="shared" ref="J46:J47" si="30">MOD(H46,60)</f>
        <v>15</v>
      </c>
      <c r="K46" s="52">
        <f>G46+I46+J46/60</f>
        <v>5.25</v>
      </c>
      <c r="L46" s="52">
        <f t="shared" ref="L46:L68" si="31">F46-K46</f>
        <v>10.75</v>
      </c>
      <c r="M46" s="52">
        <f t="shared" ref="M46:M68" si="32">K46/F46</f>
        <v>0.328125</v>
      </c>
      <c r="N46" s="176">
        <f t="shared" ref="N46:N68" si="33">K46/F46</f>
        <v>0.328125</v>
      </c>
    </row>
    <row r="47" spans="2:19" ht="15" outlineLevel="1" x14ac:dyDescent="0.2">
      <c r="B47" s="21">
        <v>43889</v>
      </c>
      <c r="C47" s="127">
        <v>5178</v>
      </c>
      <c r="D47" s="151">
        <f>IF(C47="","",VLOOKUP(C47,[1]PROJECTES!$C$14:$G$7000,2,TRUE))</f>
        <v>0</v>
      </c>
      <c r="E47" s="50" t="str">
        <f>IF(C47="","",VLOOKUP(C47,[1]PROJECTES!$C$14:$G$5000,5,FALSE))</f>
        <v>MANTENIMENT SCADA TEDIS.Net CENTELLES 01/03/2019 - 28/02/2020</v>
      </c>
      <c r="F47" s="134">
        <f>IF(C47="","",VLOOKUP(C47,[1]PROJECTES!$C$14:$Z$5000,8,FALSE))</f>
        <v>16</v>
      </c>
      <c r="G47" s="133">
        <f>SUMIFS(Validacions!$N$8:$N$8893,Validacions!$E$8:$E$8893,C47)</f>
        <v>6</v>
      </c>
      <c r="H47" s="133">
        <f>SUMIFS(Validacions!$P$8:$P$8893,Validacions!$E$8:$E$8893,C47)</f>
        <v>105</v>
      </c>
      <c r="I47" s="133">
        <f t="shared" si="29"/>
        <v>1</v>
      </c>
      <c r="J47" s="133">
        <f t="shared" si="30"/>
        <v>45</v>
      </c>
      <c r="K47" s="52">
        <f t="shared" ref="K47:K68" si="34">G47+I47+J47/60</f>
        <v>7.75</v>
      </c>
      <c r="L47" s="52">
        <f t="shared" si="31"/>
        <v>8.25</v>
      </c>
      <c r="M47" s="52">
        <f t="shared" si="32"/>
        <v>0.484375</v>
      </c>
      <c r="N47" s="176">
        <f t="shared" si="33"/>
        <v>0.484375</v>
      </c>
    </row>
    <row r="48" spans="2:19" ht="15" outlineLevel="1" x14ac:dyDescent="0.2">
      <c r="B48" s="21">
        <v>43889</v>
      </c>
      <c r="C48" s="127">
        <v>5176</v>
      </c>
      <c r="D48" s="151">
        <f>IF(C48="","",VLOOKUP(C48,[1]PROJECTES!$C$14:$G$7000,2,TRUE))</f>
        <v>0</v>
      </c>
      <c r="E48" s="50" t="str">
        <f>IF(C48="","",VLOOKUP(C48,[1]PROJECTES!$C$14:$G$5000,5,FALSE))</f>
        <v>MANTENIMENT SCADA TEDIS.Net EMSA 01/03/2019 - 28/02/2020</v>
      </c>
      <c r="F48" s="134">
        <f>IF(C48="","",VLOOKUP(C48,[1]PROJECTES!$C$14:$Z$5000,8,FALSE))</f>
        <v>16</v>
      </c>
      <c r="G48" s="133">
        <f>SUMIFS(Validacions!$N$8:$N$8893,Validacions!$E$8:$E$8893,C48)</f>
        <v>7</v>
      </c>
      <c r="H48" s="133">
        <f>SUMIFS(Validacions!$P$8:$P$8893,Validacions!$E$8:$E$8893,C48)</f>
        <v>600</v>
      </c>
      <c r="I48" s="133">
        <f t="shared" ref="I48:I68" si="35">TRUNC(H48/60,0)</f>
        <v>10</v>
      </c>
      <c r="J48" s="133">
        <f t="shared" ref="J48:J68" si="36">MOD(H48,60)</f>
        <v>0</v>
      </c>
      <c r="K48" s="52">
        <f t="shared" si="34"/>
        <v>17</v>
      </c>
      <c r="L48" s="52">
        <f t="shared" si="31"/>
        <v>-1</v>
      </c>
      <c r="M48" s="52">
        <f t="shared" si="32"/>
        <v>1.0625</v>
      </c>
      <c r="N48" s="176">
        <f t="shared" si="33"/>
        <v>1.0625</v>
      </c>
    </row>
    <row r="49" spans="2:14" ht="15" outlineLevel="1" x14ac:dyDescent="0.2">
      <c r="B49" s="21">
        <v>43830</v>
      </c>
      <c r="C49" s="127">
        <v>5074</v>
      </c>
      <c r="D49" s="151">
        <f>IF(C49="","",VLOOKUP(C49,[1]PROJECTES!$C$14:$G$7000,2,TRUE))</f>
        <v>0</v>
      </c>
      <c r="E49" s="50" t="str">
        <f>IF(C49="","",VLOOKUP(C49,[1]PROJECTES!$C$14:$G$5000,5,FALSE))</f>
        <v>MANTENIMENT SW SCADA MOSCOSO 01/01/2.019 - 31/12/2.019</v>
      </c>
      <c r="F49" s="134">
        <f>IF(C49="","",VLOOKUP(C49,[1]PROJECTES!$C$14:$Z$5000,8,FALSE))</f>
        <v>16</v>
      </c>
      <c r="G49" s="133">
        <f>SUMIFS(Validacions!$N$8:$N$8893,Validacions!$E$8:$E$8893,C49)</f>
        <v>7</v>
      </c>
      <c r="H49" s="133">
        <f>SUMIFS(Validacions!$P$8:$P$8893,Validacions!$E$8:$E$8893,C49)</f>
        <v>195</v>
      </c>
      <c r="I49" s="133">
        <f t="shared" si="35"/>
        <v>3</v>
      </c>
      <c r="J49" s="133">
        <f t="shared" si="36"/>
        <v>15</v>
      </c>
      <c r="K49" s="52">
        <f t="shared" si="34"/>
        <v>10.25</v>
      </c>
      <c r="L49" s="52">
        <f t="shared" si="31"/>
        <v>5.75</v>
      </c>
      <c r="M49" s="52">
        <f t="shared" si="32"/>
        <v>0.640625</v>
      </c>
      <c r="N49" s="176">
        <f t="shared" si="33"/>
        <v>0.640625</v>
      </c>
    </row>
    <row r="50" spans="2:14" ht="15" outlineLevel="1" x14ac:dyDescent="0.2">
      <c r="B50" s="21">
        <v>43616</v>
      </c>
      <c r="C50" s="127">
        <v>4769</v>
      </c>
      <c r="D50" s="151">
        <f>IF(C50="","",VLOOKUP(C50,[1]PROJECTES!$C$14:$G$7000,2,TRUE))</f>
        <v>0</v>
      </c>
      <c r="E50" s="50" t="str">
        <f>IF(C50="","",VLOOKUP(C50,[1]PROJECTES!$C$14:$G$5000,5,FALSE))</f>
        <v>MANTENIMIENTO SCADA TEDIS.Net CIA ELECTRIFICACION 01/06/2.018-31/05/2.019</v>
      </c>
      <c r="F50" s="134">
        <f>IF(C50="","",VLOOKUP(C50,[1]PROJECTES!$C$14:$Z$5000,8,FALSE))</f>
        <v>16</v>
      </c>
      <c r="G50" s="133">
        <f>SUMIFS(Validacions!$N$8:$N$8893,Validacions!$E$8:$E$8893,C50)</f>
        <v>0</v>
      </c>
      <c r="H50" s="133">
        <f>SUMIFS(Validacions!$P$8:$P$8893,Validacions!$E$8:$E$8893,C50)</f>
        <v>135</v>
      </c>
      <c r="I50" s="133">
        <f t="shared" si="35"/>
        <v>2</v>
      </c>
      <c r="J50" s="133">
        <f t="shared" si="36"/>
        <v>15</v>
      </c>
      <c r="K50" s="52">
        <f t="shared" si="34"/>
        <v>2.25</v>
      </c>
      <c r="L50" s="52">
        <f t="shared" si="31"/>
        <v>13.75</v>
      </c>
      <c r="M50" s="52">
        <f t="shared" si="32"/>
        <v>0.140625</v>
      </c>
      <c r="N50" s="176">
        <f t="shared" si="33"/>
        <v>0.140625</v>
      </c>
    </row>
    <row r="51" spans="2:14" ht="15" outlineLevel="1" x14ac:dyDescent="0.2">
      <c r="B51" s="21">
        <v>43921</v>
      </c>
      <c r="C51" s="127">
        <v>5231</v>
      </c>
      <c r="D51" s="151">
        <f>IF(C51="","",VLOOKUP(C51,[1]PROJECTES!$C$14:$G$7000,2,TRUE))</f>
        <v>0</v>
      </c>
      <c r="E51" s="50" t="str">
        <f>IF(C51="","",VLOOKUP(C51,[1]PROJECTES!$C$14:$G$5000,5,FALSE))</f>
        <v>MANTENIMIENTO CC SCADA TEDIS.Net EOSA 01/04/2019 - 31/03/2020</v>
      </c>
      <c r="F51" s="134">
        <f>IF(C51="","",VLOOKUP(C51,[1]PROJECTES!$C$14:$Z$5000,8,FALSE))</f>
        <v>16</v>
      </c>
      <c r="G51" s="133">
        <f>SUMIFS(Validacions!$N$8:$N$8893,Validacions!$E$8:$E$8893,C51)</f>
        <v>10</v>
      </c>
      <c r="H51" s="133">
        <f>SUMIFS(Validacions!$P$8:$P$8893,Validacions!$E$8:$E$8893,C51)</f>
        <v>255</v>
      </c>
      <c r="I51" s="133">
        <f t="shared" si="35"/>
        <v>4</v>
      </c>
      <c r="J51" s="133">
        <f t="shared" si="36"/>
        <v>15</v>
      </c>
      <c r="K51" s="52">
        <f t="shared" si="34"/>
        <v>14.25</v>
      </c>
      <c r="L51" s="52">
        <f t="shared" si="31"/>
        <v>1.75</v>
      </c>
      <c r="M51" s="52">
        <f t="shared" si="32"/>
        <v>0.890625</v>
      </c>
      <c r="N51" s="176">
        <f t="shared" si="33"/>
        <v>0.890625</v>
      </c>
    </row>
    <row r="52" spans="2:14" ht="15" outlineLevel="1" x14ac:dyDescent="0.2">
      <c r="B52" s="21">
        <v>43921</v>
      </c>
      <c r="C52" s="127">
        <v>5232</v>
      </c>
      <c r="D52" s="151">
        <f>IF(C52="","",VLOOKUP(C52,[1]PROJECTES!$C$14:$G$7000,2,TRUE))</f>
        <v>0</v>
      </c>
      <c r="E52" s="50" t="str">
        <f>IF(C52="","",VLOOKUP(C52,[1]PROJECTES!$C$14:$G$5000,5,FALSE))</f>
        <v>MANTENIMENT CC SCADA TEDIS.Net AGRIENERGIA 01/04/2019 - 31/03/2020</v>
      </c>
      <c r="F52" s="134">
        <f>IF(C52="","",VLOOKUP(C52,[1]PROJECTES!$C$14:$Z$5000,8,FALSE))</f>
        <v>16</v>
      </c>
      <c r="G52" s="133">
        <f>SUMIFS(Validacions!$N$8:$N$8893,Validacions!$E$8:$E$8893,C52)</f>
        <v>6</v>
      </c>
      <c r="H52" s="133">
        <f>SUMIFS(Validacions!$P$8:$P$8893,Validacions!$E$8:$E$8893,C52)</f>
        <v>0</v>
      </c>
      <c r="I52" s="133">
        <f t="shared" si="35"/>
        <v>0</v>
      </c>
      <c r="J52" s="133">
        <f t="shared" si="36"/>
        <v>0</v>
      </c>
      <c r="K52" s="52">
        <f t="shared" si="34"/>
        <v>6</v>
      </c>
      <c r="L52" s="52">
        <f t="shared" si="31"/>
        <v>10</v>
      </c>
      <c r="M52" s="52">
        <f t="shared" si="32"/>
        <v>0.375</v>
      </c>
      <c r="N52" s="176">
        <f t="shared" si="33"/>
        <v>0.375</v>
      </c>
    </row>
    <row r="53" spans="2:14" ht="15" outlineLevel="1" x14ac:dyDescent="0.2">
      <c r="B53" s="21">
        <v>43921</v>
      </c>
      <c r="C53" s="127">
        <v>5229</v>
      </c>
      <c r="D53" s="151">
        <f>IF(C53="","",VLOOKUP(C53,[1]PROJECTES!$C$14:$G$7000,2,TRUE))</f>
        <v>0</v>
      </c>
      <c r="E53" s="50" t="str">
        <f>IF(C53="","",VLOOKUP(C53,[1]PROJECTES!$C$14:$G$5000,5,FALSE))</f>
        <v>MANTENIMIENTO CC SCADA TEDIS.Net ARDALES 01/04/2,019 - 31/03/2,020</v>
      </c>
      <c r="F53" s="134">
        <f>IF(C53="","",VLOOKUP(C53,[1]PROJECTES!$C$14:$Z$5000,8,FALSE))</f>
        <v>16</v>
      </c>
      <c r="G53" s="133">
        <f>SUMIFS(Validacions!$N$8:$N$8893,Validacions!$E$8:$E$8893,C53)</f>
        <v>3</v>
      </c>
      <c r="H53" s="133">
        <f>SUMIFS(Validacions!$P$8:$P$8893,Validacions!$E$8:$E$8893,C53)</f>
        <v>85</v>
      </c>
      <c r="I53" s="133">
        <f t="shared" si="35"/>
        <v>1</v>
      </c>
      <c r="J53" s="133">
        <f t="shared" si="36"/>
        <v>25</v>
      </c>
      <c r="K53" s="52">
        <f t="shared" si="34"/>
        <v>4.416666666666667</v>
      </c>
      <c r="L53" s="52">
        <f t="shared" si="31"/>
        <v>11.583333333333332</v>
      </c>
      <c r="M53" s="52">
        <f t="shared" si="32"/>
        <v>0.27604166666666669</v>
      </c>
      <c r="N53" s="176">
        <f t="shared" si="33"/>
        <v>0.27604166666666669</v>
      </c>
    </row>
    <row r="54" spans="2:14" ht="15" outlineLevel="1" x14ac:dyDescent="0.2">
      <c r="B54" s="21">
        <v>43616</v>
      </c>
      <c r="C54" s="127">
        <v>4770</v>
      </c>
      <c r="D54" s="151">
        <f>IF(C54="","",VLOOKUP(C54,[1]PROJECTES!$C$14:$G$7000,2,TRUE))</f>
        <v>0</v>
      </c>
      <c r="E54" s="50" t="str">
        <f>IF(C54="","",VLOOKUP(C54,[1]PROJECTES!$C$14:$G$5000,5,FALSE))</f>
        <v>MANTENIMIENTO CC SCADA ALSET 01/06/2.018-31/05/2.019</v>
      </c>
      <c r="F54" s="134">
        <f>IF(C54="","",VLOOKUP(C54,[1]PROJECTES!$C$14:$Z$5000,8,FALSE))</f>
        <v>8</v>
      </c>
      <c r="G54" s="133">
        <f>SUMIFS(Validacions!$N$8:$N$8893,Validacions!$E$8:$E$8893,C54)</f>
        <v>0</v>
      </c>
      <c r="H54" s="133">
        <f>SUMIFS(Validacions!$P$8:$P$8893,Validacions!$E$8:$E$8893,C54)</f>
        <v>15</v>
      </c>
      <c r="I54" s="133">
        <f t="shared" si="35"/>
        <v>0</v>
      </c>
      <c r="J54" s="133">
        <f t="shared" si="36"/>
        <v>15</v>
      </c>
      <c r="K54" s="52">
        <f t="shared" si="34"/>
        <v>0.25</v>
      </c>
      <c r="L54" s="52">
        <f t="shared" si="31"/>
        <v>7.75</v>
      </c>
      <c r="M54" s="52">
        <f t="shared" si="32"/>
        <v>3.125E-2</v>
      </c>
      <c r="N54" s="176">
        <f t="shared" si="33"/>
        <v>3.125E-2</v>
      </c>
    </row>
    <row r="55" spans="2:14" ht="15" outlineLevel="1" x14ac:dyDescent="0.2">
      <c r="B55" s="21">
        <v>43646</v>
      </c>
      <c r="C55" s="127">
        <v>4803</v>
      </c>
      <c r="D55" s="151">
        <f>IF(C55="","",VLOOKUP(C55,[1]PROJECTES!$C$14:$G$7000,2,TRUE))</f>
        <v>0</v>
      </c>
      <c r="E55" s="50" t="str">
        <f>IF(C55="","",VLOOKUP(C55,[1]PROJECTES!$C$14:$G$5000,5,FALSE))</f>
        <v>MANTENIMENT SCADA BERMEJALES 01/07/2.018 - 30/06/2.019</v>
      </c>
      <c r="F55" s="134">
        <f>IF(C55="","",VLOOKUP(C55,[1]PROJECTES!$C$14:$Z$5000,8,FALSE))</f>
        <v>16</v>
      </c>
      <c r="G55" s="133">
        <f>SUMIFS(Validacions!$N$8:$N$8893,Validacions!$E$8:$E$8893,C55)</f>
        <v>15</v>
      </c>
      <c r="H55" s="133">
        <f>SUMIFS(Validacions!$P$8:$P$8893,Validacions!$E$8:$E$8893,C55)</f>
        <v>300</v>
      </c>
      <c r="I55" s="133">
        <f t="shared" si="35"/>
        <v>5</v>
      </c>
      <c r="J55" s="133">
        <f t="shared" si="36"/>
        <v>0</v>
      </c>
      <c r="K55" s="52">
        <f t="shared" si="34"/>
        <v>20</v>
      </c>
      <c r="L55" s="52">
        <f t="shared" si="31"/>
        <v>-4</v>
      </c>
      <c r="M55" s="52">
        <f t="shared" si="32"/>
        <v>1.25</v>
      </c>
      <c r="N55" s="176">
        <f t="shared" si="33"/>
        <v>1.25</v>
      </c>
    </row>
    <row r="56" spans="2:14" ht="15" outlineLevel="1" x14ac:dyDescent="0.2">
      <c r="B56" s="21">
        <v>43616</v>
      </c>
      <c r="C56" s="127">
        <v>4768</v>
      </c>
      <c r="D56" s="151">
        <f>IF(C56="","",VLOOKUP(C56,[1]PROJECTES!$C$14:$G$7000,2,TRUE))</f>
        <v>0</v>
      </c>
      <c r="E56" s="50" t="str">
        <f>IF(C56="","",VLOOKUP(C56,[1]PROJECTES!$C$14:$G$5000,5,FALSE))</f>
        <v>MANTENIMIENTO SCADA CARBAYIN 2.017-2.018</v>
      </c>
      <c r="F56" s="134">
        <f>IF(C56="","",VLOOKUP(C56,[1]PROJECTES!$C$14:$Z$5000,8,FALSE))</f>
        <v>16</v>
      </c>
      <c r="G56" s="133">
        <f>SUMIFS(Validacions!$N$8:$N$8893,Validacions!$E$8:$E$8893,C56)</f>
        <v>0</v>
      </c>
      <c r="H56" s="133">
        <f>SUMIFS(Validacions!$P$8:$P$8893,Validacions!$E$8:$E$8893,C56)</f>
        <v>0</v>
      </c>
      <c r="I56" s="133">
        <f t="shared" si="35"/>
        <v>0</v>
      </c>
      <c r="J56" s="133">
        <f t="shared" si="36"/>
        <v>0</v>
      </c>
      <c r="K56" s="52">
        <f t="shared" si="34"/>
        <v>0</v>
      </c>
      <c r="L56" s="52">
        <f t="shared" si="31"/>
        <v>16</v>
      </c>
      <c r="M56" s="52">
        <f t="shared" si="32"/>
        <v>0</v>
      </c>
      <c r="N56" s="176">
        <f t="shared" si="33"/>
        <v>0</v>
      </c>
    </row>
    <row r="57" spans="2:14" ht="15" outlineLevel="1" x14ac:dyDescent="0.2">
      <c r="B57" s="21">
        <v>43921</v>
      </c>
      <c r="C57" s="127">
        <v>5230</v>
      </c>
      <c r="D57" s="151">
        <f>IF(C57="","",VLOOKUP(C57,[1]PROJECTES!$C$14:$G$7000,2,TRUE))</f>
        <v>0</v>
      </c>
      <c r="E57" s="50" t="str">
        <f>IF(C57="","",VLOOKUP(C57,[1]PROJECTES!$C$14:$G$5000,5,FALSE))</f>
        <v>MANTENIMIENTO CC SCADA TEDIS.Net SERVILIANO 01/04/2,019 - 31/03/2,020</v>
      </c>
      <c r="F57" s="134">
        <f>IF(C57="","",VLOOKUP(C57,[1]PROJECTES!$C$14:$Z$5000,8,FALSE))</f>
        <v>16</v>
      </c>
      <c r="G57" s="133">
        <f>SUMIFS(Validacions!$N$8:$N$8893,Validacions!$E$8:$E$8893,C57)</f>
        <v>4</v>
      </c>
      <c r="H57" s="133">
        <f>SUMIFS(Validacions!$P$8:$P$8893,Validacions!$E$8:$E$8893,C57)</f>
        <v>0</v>
      </c>
      <c r="I57" s="133">
        <f t="shared" si="35"/>
        <v>0</v>
      </c>
      <c r="J57" s="133">
        <f t="shared" si="36"/>
        <v>0</v>
      </c>
      <c r="K57" s="52">
        <f t="shared" si="34"/>
        <v>4</v>
      </c>
      <c r="L57" s="52">
        <f t="shared" si="31"/>
        <v>12</v>
      </c>
      <c r="M57" s="52">
        <f t="shared" si="32"/>
        <v>0.25</v>
      </c>
      <c r="N57" s="176">
        <f t="shared" si="33"/>
        <v>0.25</v>
      </c>
    </row>
    <row r="58" spans="2:14" ht="15" outlineLevel="1" x14ac:dyDescent="0.2">
      <c r="B58" s="21">
        <v>43830</v>
      </c>
      <c r="C58" s="127">
        <v>5075</v>
      </c>
      <c r="D58" s="151">
        <f>IF(C58="","",VLOOKUP(C58,[1]PROJECTES!$C$14:$G$7000,2,TRUE))</f>
        <v>0</v>
      </c>
      <c r="E58" s="50" t="str">
        <f>IF(C58="","",VLOOKUP(C58,[1]PROJECTES!$C$14:$G$5000,5,FALSE))</f>
        <v>MANTENIMENT SW SCADA H.J.GUILLEN 01/01/2.019 - 31/12/2.019</v>
      </c>
      <c r="F58" s="134">
        <f>IF(C58="","",VLOOKUP(C58,[1]PROJECTES!$C$14:$Z$5000,8,FALSE))</f>
        <v>16</v>
      </c>
      <c r="G58" s="133">
        <f>SUMIFS(Validacions!$N$8:$N$8893,Validacions!$E$8:$E$8893,C58)</f>
        <v>0</v>
      </c>
      <c r="H58" s="133">
        <f>SUMIFS(Validacions!$P$8:$P$8893,Validacions!$E$8:$E$8893,C58)</f>
        <v>0</v>
      </c>
      <c r="I58" s="133">
        <f t="shared" si="35"/>
        <v>0</v>
      </c>
      <c r="J58" s="133">
        <f t="shared" si="36"/>
        <v>0</v>
      </c>
      <c r="K58" s="52">
        <f t="shared" si="34"/>
        <v>0</v>
      </c>
      <c r="L58" s="52">
        <f t="shared" si="31"/>
        <v>16</v>
      </c>
      <c r="M58" s="52">
        <f t="shared" si="32"/>
        <v>0</v>
      </c>
      <c r="N58" s="176">
        <f t="shared" si="33"/>
        <v>0</v>
      </c>
    </row>
    <row r="59" spans="2:14" ht="15" outlineLevel="1" x14ac:dyDescent="0.2">
      <c r="B59" s="21">
        <v>43616</v>
      </c>
      <c r="C59" s="127">
        <v>4772</v>
      </c>
      <c r="D59" s="151">
        <f>IF(C59="","",VLOOKUP(C59,[1]PROJECTES!$C$14:$G$7000,2,TRUE))</f>
        <v>0</v>
      </c>
      <c r="E59" s="50" t="str">
        <f>IF(C59="","",VLOOKUP(C59,[1]PROJECTES!$C$14:$G$5000,5,FALSE))</f>
        <v>MANTENIMENTO SCADA TEDIS.Net F.GONZALEZ 01/06/2.018 - 31/05/2.019</v>
      </c>
      <c r="F59" s="134">
        <f>IF(C59="","",VLOOKUP(C59,[1]PROJECTES!$C$14:$Z$5000,8,FALSE))</f>
        <v>16</v>
      </c>
      <c r="G59" s="133">
        <f>SUMIFS(Validacions!$N$8:$N$8893,Validacions!$E$8:$E$8893,C59)</f>
        <v>0</v>
      </c>
      <c r="H59" s="133">
        <f>SUMIFS(Validacions!$P$8:$P$8893,Validacions!$E$8:$E$8893,C59)</f>
        <v>0</v>
      </c>
      <c r="I59" s="133">
        <f t="shared" si="35"/>
        <v>0</v>
      </c>
      <c r="J59" s="133">
        <f t="shared" si="36"/>
        <v>0</v>
      </c>
      <c r="K59" s="52">
        <f t="shared" si="34"/>
        <v>0</v>
      </c>
      <c r="L59" s="52">
        <f t="shared" si="31"/>
        <v>16</v>
      </c>
      <c r="M59" s="52">
        <f t="shared" si="32"/>
        <v>0</v>
      </c>
      <c r="N59" s="176">
        <f t="shared" si="33"/>
        <v>0</v>
      </c>
    </row>
    <row r="60" spans="2:14" ht="15" outlineLevel="1" x14ac:dyDescent="0.2">
      <c r="B60" s="21">
        <v>43830</v>
      </c>
      <c r="C60" s="127">
        <v>5072</v>
      </c>
      <c r="D60" s="151">
        <f>IF(C60="","",VLOOKUP(C60,[1]PROJECTES!$C$14:$G$7000,2,TRUE))</f>
        <v>0</v>
      </c>
      <c r="E60" s="50" t="str">
        <f>IF(C60="","",VLOOKUP(C60,[1]PROJECTES!$C$14:$G$5000,5,FALSE))</f>
        <v>MANTENIMENT SW SCADA TEDIS.Net INPECUARIAS 01/01/2.019 - 31/12/2.019</v>
      </c>
      <c r="F60" s="134">
        <f>IF(C60="","",VLOOKUP(C60,[1]PROJECTES!$C$14:$Z$5000,8,FALSE))</f>
        <v>16</v>
      </c>
      <c r="G60" s="133">
        <f>SUMIFS(Validacions!$N$8:$N$8893,Validacions!$E$8:$E$8893,C60)</f>
        <v>67</v>
      </c>
      <c r="H60" s="133">
        <f>SUMIFS(Validacions!$P$8:$P$8893,Validacions!$E$8:$E$8893,C60)</f>
        <v>570</v>
      </c>
      <c r="I60" s="133">
        <f t="shared" si="35"/>
        <v>9</v>
      </c>
      <c r="J60" s="133">
        <f t="shared" si="36"/>
        <v>30</v>
      </c>
      <c r="K60" s="52">
        <f t="shared" si="34"/>
        <v>76.5</v>
      </c>
      <c r="L60" s="52">
        <f t="shared" si="31"/>
        <v>-60.5</v>
      </c>
      <c r="M60" s="52">
        <f t="shared" si="32"/>
        <v>4.78125</v>
      </c>
      <c r="N60" s="176">
        <f t="shared" si="33"/>
        <v>4.78125</v>
      </c>
    </row>
    <row r="61" spans="2:14" ht="15" outlineLevel="1" x14ac:dyDescent="0.2">
      <c r="B61" s="21">
        <v>43616</v>
      </c>
      <c r="C61" s="127">
        <v>4773</v>
      </c>
      <c r="D61" s="151">
        <f>IF(C61="","",VLOOKUP(C61,[1]PROJECTES!$C$14:$G$7000,2,TRUE))</f>
        <v>0</v>
      </c>
      <c r="E61" s="50" t="str">
        <f>IF(C61="","",VLOOKUP(C61,[1]PROJECTES!$C$14:$G$5000,5,FALSE))</f>
        <v>MANTENIMENT SCADA ALGINET 01/06/2.018 - 31/05/2.019</v>
      </c>
      <c r="F61" s="134">
        <f>IF(C61="","",VLOOKUP(C61,[1]PROJECTES!$C$14:$Z$5000,8,FALSE))</f>
        <v>16</v>
      </c>
      <c r="G61" s="133">
        <f>SUMIFS(Validacions!$N$8:$N$8893,Validacions!$E$8:$E$8893,C61)</f>
        <v>0</v>
      </c>
      <c r="H61" s="133">
        <f>SUMIFS(Validacions!$P$8:$P$8893,Validacions!$E$8:$E$8893,C61)</f>
        <v>30</v>
      </c>
      <c r="I61" s="133">
        <f t="shared" si="35"/>
        <v>0</v>
      </c>
      <c r="J61" s="133">
        <f t="shared" si="36"/>
        <v>30</v>
      </c>
      <c r="K61" s="52">
        <f t="shared" si="34"/>
        <v>0.5</v>
      </c>
      <c r="L61" s="52">
        <f t="shared" si="31"/>
        <v>15.5</v>
      </c>
      <c r="M61" s="52">
        <f t="shared" si="32"/>
        <v>3.125E-2</v>
      </c>
      <c r="N61" s="176">
        <f t="shared" si="33"/>
        <v>3.125E-2</v>
      </c>
    </row>
    <row r="62" spans="2:14" ht="15" outlineLevel="1" x14ac:dyDescent="0.2">
      <c r="B62" s="21">
        <v>43830</v>
      </c>
      <c r="C62" s="127">
        <v>5113</v>
      </c>
      <c r="D62" s="151">
        <f>IF(C62="","",VLOOKUP(C62,[1]PROJECTES!$C$14:$G$7000,2,TRUE))</f>
        <v>0</v>
      </c>
      <c r="E62" s="50" t="str">
        <f>IF(C62="","",VLOOKUP(C62,[1]PROJECTES!$C$14:$G$5000,5,FALSE))</f>
        <v>MANTENIMIENTO SCADA TEDIS.Net S.SERVAN 2.019</v>
      </c>
      <c r="F62" s="134">
        <f>IF(C62="","",VLOOKUP(C62,[1]PROJECTES!$C$14:$Z$5000,8,FALSE))</f>
        <v>15</v>
      </c>
      <c r="G62" s="133">
        <f>SUMIFS(Validacions!$N$8:$N$8893,Validacions!$E$8:$E$8893,C62)</f>
        <v>0</v>
      </c>
      <c r="H62" s="133">
        <f>SUMIFS(Validacions!$P$8:$P$8893,Validacions!$E$8:$E$8893,C62)</f>
        <v>0</v>
      </c>
      <c r="I62" s="133">
        <f t="shared" si="35"/>
        <v>0</v>
      </c>
      <c r="J62" s="133">
        <f t="shared" si="36"/>
        <v>0</v>
      </c>
      <c r="K62" s="52">
        <f t="shared" si="34"/>
        <v>0</v>
      </c>
      <c r="L62" s="52">
        <f t="shared" si="31"/>
        <v>15</v>
      </c>
      <c r="M62" s="52">
        <f t="shared" si="32"/>
        <v>0</v>
      </c>
      <c r="N62" s="176">
        <f t="shared" si="33"/>
        <v>0</v>
      </c>
    </row>
    <row r="63" spans="2:14" ht="15" outlineLevel="1" x14ac:dyDescent="0.2">
      <c r="B63" s="21">
        <v>43951</v>
      </c>
      <c r="C63" s="127">
        <v>5272</v>
      </c>
      <c r="D63" s="151">
        <f>IF(C63="","",VLOOKUP(C63,[1]PROJECTES!$C$14:$G$7000,2,TRUE))</f>
        <v>0</v>
      </c>
      <c r="E63" s="50" t="str">
        <f>IF(C63="","",VLOOKUP(C63,[1]PROJECTES!$C$14:$G$5000,5,FALSE))</f>
        <v>MANTENIMENT CC SCADA TEDIS.Net GASELEC 01/05/2.019 - 30/04/2.020</v>
      </c>
      <c r="F63" s="134">
        <f>IF(C63="","",VLOOKUP(C63,[1]PROJECTES!$C$14:$Z$5000,8,FALSE))</f>
        <v>26</v>
      </c>
      <c r="G63" s="133">
        <f>SUMIFS(Validacions!$N$8:$N$8893,Validacions!$E$8:$E$8893,C63)</f>
        <v>0</v>
      </c>
      <c r="H63" s="133">
        <f>SUMIFS(Validacions!$P$8:$P$8893,Validacions!$E$8:$E$8893,C63)</f>
        <v>0</v>
      </c>
      <c r="I63" s="133">
        <f t="shared" si="35"/>
        <v>0</v>
      </c>
      <c r="J63" s="133">
        <f t="shared" si="36"/>
        <v>0</v>
      </c>
      <c r="K63" s="52">
        <f t="shared" ref="K63" si="37">G63+I63+J63/60</f>
        <v>0</v>
      </c>
      <c r="L63" s="52">
        <f t="shared" ref="L63" si="38">F63-K63</f>
        <v>26</v>
      </c>
      <c r="M63" s="52">
        <f t="shared" ref="M63" si="39">K63/F63</f>
        <v>0</v>
      </c>
      <c r="N63" s="176">
        <f t="shared" ref="N63" si="40">K63/F63</f>
        <v>0</v>
      </c>
    </row>
    <row r="64" spans="2:14" ht="15" outlineLevel="1" x14ac:dyDescent="0.2">
      <c r="B64" s="21">
        <v>43830</v>
      </c>
      <c r="C64" s="127">
        <v>5071</v>
      </c>
      <c r="D64" s="151">
        <f>IF(C64="","",VLOOKUP(C64,[1]PROJECTES!$C$14:$G$7000,2,TRUE))</f>
        <v>0</v>
      </c>
      <c r="E64" s="50" t="str">
        <f>IF(C64="","",VLOOKUP(C64,[1]PROJECTES!$C$14:$G$5000,5,FALSE))</f>
        <v>MANTENIMENT SW SCADA TEDIS.Net J.FERRE 01/01/2.019 - 31/12/2.019</v>
      </c>
      <c r="F64" s="134">
        <f>IF(C64="","",VLOOKUP(C64,[1]PROJECTES!$C$14:$Z$5000,8,FALSE))</f>
        <v>16</v>
      </c>
      <c r="G64" s="133">
        <f>SUMIFS(Validacions!$N$8:$N$8893,Validacions!$E$8:$E$8893,C64)</f>
        <v>3</v>
      </c>
      <c r="H64" s="133">
        <f>SUMIFS(Validacions!$P$8:$P$8893,Validacions!$E$8:$E$8893,C64)</f>
        <v>30</v>
      </c>
      <c r="I64" s="133">
        <f t="shared" si="35"/>
        <v>0</v>
      </c>
      <c r="J64" s="133">
        <f t="shared" si="36"/>
        <v>30</v>
      </c>
      <c r="K64" s="52">
        <f t="shared" si="34"/>
        <v>3.5</v>
      </c>
      <c r="L64" s="52">
        <f t="shared" si="31"/>
        <v>12.5</v>
      </c>
      <c r="M64" s="52">
        <f t="shared" si="32"/>
        <v>0.21875</v>
      </c>
      <c r="N64" s="176">
        <f t="shared" si="33"/>
        <v>0.21875</v>
      </c>
    </row>
    <row r="65" spans="2:14" ht="15" outlineLevel="1" x14ac:dyDescent="0.2">
      <c r="B65" s="21">
        <v>43830</v>
      </c>
      <c r="C65" s="127">
        <v>3885</v>
      </c>
      <c r="D65" s="151" t="str">
        <f>IF(C65="","",VLOOKUP(C65,[1]PROJECTES!$C$14:$G$7000,2,TRUE))</f>
        <v>ELECON</v>
      </c>
      <c r="E65" s="50" t="str">
        <f>IF(C65="","",VLOOKUP(C65,[1]PROJECTES!$C$14:$G$5000,5,FALSE))</f>
        <v>MANTENIMENT SCADA CONDADO 01/01/2.019-31/12/2.019</v>
      </c>
      <c r="F65" s="134">
        <f>IF(C65="","",VLOOKUP(C65,[1]PROJECTES!$C$14:$Z$5000,8,FALSE))</f>
        <v>16</v>
      </c>
      <c r="G65" s="133">
        <f>SUMIFS(Validacions!$N$8:$N$8893,Validacions!$E$8:$E$8893,C65)</f>
        <v>1</v>
      </c>
      <c r="H65" s="133">
        <f>SUMIFS(Validacions!$P$8:$P$8893,Validacions!$E$8:$E$8893,C65)</f>
        <v>0</v>
      </c>
      <c r="I65" s="133">
        <f t="shared" si="35"/>
        <v>0</v>
      </c>
      <c r="J65" s="133">
        <f t="shared" si="36"/>
        <v>0</v>
      </c>
      <c r="K65" s="52">
        <f t="shared" si="34"/>
        <v>1</v>
      </c>
      <c r="L65" s="52">
        <f t="shared" si="31"/>
        <v>15</v>
      </c>
      <c r="M65" s="52">
        <f t="shared" si="32"/>
        <v>6.25E-2</v>
      </c>
      <c r="N65" s="176">
        <f t="shared" si="33"/>
        <v>6.25E-2</v>
      </c>
    </row>
    <row r="66" spans="2:14" ht="15" outlineLevel="1" x14ac:dyDescent="0.2">
      <c r="B66" s="21">
        <v>43830</v>
      </c>
      <c r="C66" s="127">
        <v>5073</v>
      </c>
      <c r="D66" s="151">
        <f>IF(C66="","",VLOOKUP(C66,[1]PROJECTES!$C$14:$G$7000,2,TRUE))</f>
        <v>0</v>
      </c>
      <c r="E66" s="50" t="str">
        <f>IF(C66="","",VLOOKUP(C66,[1]PROJECTES!$C$14:$G$5000,5,FALSE))</f>
        <v>MANTENIMENT SW SCADA TEDIS.Net CONILENSE 01/01/2.019 - 31/12/2.019</v>
      </c>
      <c r="F66" s="134">
        <f>IF(C66="","",VLOOKUP(C66,[1]PROJECTES!$C$14:$Z$5000,8,FALSE))</f>
        <v>16</v>
      </c>
      <c r="G66" s="133">
        <f>SUMIFS(Validacions!$N$8:$N$8893,Validacions!$E$8:$E$8893,C66)</f>
        <v>4</v>
      </c>
      <c r="H66" s="133">
        <f>SUMIFS(Validacions!$P$8:$P$8893,Validacions!$E$8:$E$8893,C66)</f>
        <v>180</v>
      </c>
      <c r="I66" s="133">
        <f t="shared" si="35"/>
        <v>3</v>
      </c>
      <c r="J66" s="133">
        <f t="shared" si="36"/>
        <v>0</v>
      </c>
      <c r="K66" s="52">
        <f t="shared" si="34"/>
        <v>7</v>
      </c>
      <c r="L66" s="52">
        <f t="shared" si="31"/>
        <v>9</v>
      </c>
      <c r="M66" s="52">
        <f t="shared" si="32"/>
        <v>0.4375</v>
      </c>
      <c r="N66" s="176">
        <f t="shared" si="33"/>
        <v>0.4375</v>
      </c>
    </row>
    <row r="67" spans="2:14" ht="15" outlineLevel="1" x14ac:dyDescent="0.2">
      <c r="B67" s="21">
        <v>43830</v>
      </c>
      <c r="C67" s="127">
        <v>3643</v>
      </c>
      <c r="D67" s="151">
        <f>IF(C67="","",VLOOKUP(C67,[1]PROJECTES!$C$14:$G$7000,2,TRUE))</f>
        <v>0</v>
      </c>
      <c r="E67" s="50" t="str">
        <f>IF(C67="","",VLOOKUP(C67,[1]PROJECTES!$C$14:$G$5000,5,FALSE))</f>
        <v>MANTENIMENT SW SCADA TEDIS.Net ELASA 2.019</v>
      </c>
      <c r="F67" s="134">
        <f>IF(C67="","",VLOOKUP(C67,[1]PROJECTES!$C$14:$Z$5000,8,FALSE))</f>
        <v>16</v>
      </c>
      <c r="G67" s="133">
        <f>SUMIFS(Validacions!$N$8:$N$8893,Validacions!$E$8:$E$8893,C67)</f>
        <v>5</v>
      </c>
      <c r="H67" s="133">
        <f>SUMIFS(Validacions!$P$8:$P$8893,Validacions!$E$8:$E$8893,C67)</f>
        <v>180</v>
      </c>
      <c r="I67" s="133">
        <f t="shared" si="35"/>
        <v>3</v>
      </c>
      <c r="J67" s="133">
        <f t="shared" si="36"/>
        <v>0</v>
      </c>
      <c r="K67" s="52">
        <f t="shared" si="34"/>
        <v>8</v>
      </c>
      <c r="L67" s="52">
        <f t="shared" si="31"/>
        <v>8</v>
      </c>
      <c r="M67" s="52">
        <f t="shared" si="32"/>
        <v>0.5</v>
      </c>
      <c r="N67" s="176">
        <f t="shared" si="33"/>
        <v>0.5</v>
      </c>
    </row>
    <row r="68" spans="2:14" ht="15.75" outlineLevel="1" thickBot="1" x14ac:dyDescent="0.25">
      <c r="B68" s="21">
        <v>43677</v>
      </c>
      <c r="C68" s="127">
        <v>4869</v>
      </c>
      <c r="D68" s="151" t="str">
        <f>IF(C68="","",VLOOKUP(C68,[1]PROJECTES!$C$14:$G$7000,2,TRUE))</f>
        <v>ELLALO</v>
      </c>
      <c r="E68" s="50" t="str">
        <f>IF(C68="","",VLOOKUP(C68,[1]PROJECTES!$C$14:$G$5000,5,FALSE))</f>
        <v>MANTENIMENT SCADA TEDIS.Net LA LOMA 01/08/2018 - 31/07/2019</v>
      </c>
      <c r="F68" s="134">
        <f>IF(C68="","",VLOOKUP(C68,[1]PROJECTES!$C$14:$Z$5000,8,FALSE))</f>
        <v>16</v>
      </c>
      <c r="G68" s="133">
        <f>SUMIFS(Validacions!$N$8:$N$8893,Validacions!$E$8:$E$8893,C68)</f>
        <v>16</v>
      </c>
      <c r="H68" s="133">
        <f>SUMIFS(Validacions!$P$8:$P$8893,Validacions!$E$8:$E$8893,C68)</f>
        <v>120</v>
      </c>
      <c r="I68" s="133">
        <f t="shared" si="35"/>
        <v>2</v>
      </c>
      <c r="J68" s="133">
        <f t="shared" si="36"/>
        <v>0</v>
      </c>
      <c r="K68" s="52">
        <f t="shared" si="34"/>
        <v>18</v>
      </c>
      <c r="L68" s="52">
        <f t="shared" si="31"/>
        <v>-2</v>
      </c>
      <c r="M68" s="52">
        <f t="shared" si="32"/>
        <v>1.125</v>
      </c>
      <c r="N68" s="176">
        <f t="shared" si="33"/>
        <v>1.125</v>
      </c>
    </row>
    <row r="69" spans="2:14" ht="16.5" thickTop="1" thickBot="1" x14ac:dyDescent="0.25">
      <c r="F69" s="55">
        <f>SUM(F46:F68)</f>
        <v>369</v>
      </c>
      <c r="G69" s="53"/>
      <c r="H69" s="54"/>
      <c r="I69" s="54"/>
      <c r="J69" s="54"/>
      <c r="K69" s="55">
        <f>SUM(K46:K68)</f>
        <v>205.91666666666669</v>
      </c>
      <c r="L69" s="55">
        <f>SUM(L46:L68)</f>
        <v>163.08333333333331</v>
      </c>
      <c r="M69" s="54"/>
      <c r="N69" s="56">
        <f>K69/F69</f>
        <v>0.55803974706413739</v>
      </c>
    </row>
    <row r="70" spans="2:14" ht="16.5" thickTop="1" thickBot="1" x14ac:dyDescent="0.3">
      <c r="B70" s="12" t="s">
        <v>248</v>
      </c>
      <c r="C70" s="13"/>
      <c r="D70" s="150"/>
      <c r="E70" s="13"/>
      <c r="F70" s="13"/>
      <c r="G70" s="13"/>
      <c r="H70" s="13"/>
      <c r="I70" s="13"/>
      <c r="J70" s="13"/>
      <c r="K70" s="13"/>
      <c r="L70" s="13"/>
      <c r="M70" s="13"/>
      <c r="N70" s="13"/>
    </row>
    <row r="71" spans="2:14" ht="13.5" thickTop="1" x14ac:dyDescent="0.2"/>
    <row r="72" spans="2:14" s="11" customFormat="1" ht="30" x14ac:dyDescent="0.25">
      <c r="B72" s="16" t="str">
        <f>B45</f>
        <v>VENCIMIENTO</v>
      </c>
      <c r="C72" s="16" t="s">
        <v>234</v>
      </c>
      <c r="D72" s="16" t="s">
        <v>235</v>
      </c>
      <c r="E72" s="16" t="s">
        <v>236</v>
      </c>
      <c r="F72" s="17" t="s">
        <v>237</v>
      </c>
      <c r="G72" s="16" t="s">
        <v>238</v>
      </c>
      <c r="H72" s="16" t="s">
        <v>239</v>
      </c>
      <c r="I72" s="16"/>
      <c r="J72" s="16"/>
      <c r="K72" s="17" t="s">
        <v>240</v>
      </c>
      <c r="L72" s="16" t="s">
        <v>241</v>
      </c>
      <c r="M72" s="16"/>
      <c r="N72" s="18" t="s">
        <v>242</v>
      </c>
    </row>
    <row r="73" spans="2:14" ht="15.75" outlineLevel="1" thickBot="1" x14ac:dyDescent="0.25">
      <c r="B73" s="21"/>
      <c r="C73" s="32"/>
      <c r="D73" s="28" t="s">
        <v>249</v>
      </c>
      <c r="E73" s="50" t="str">
        <f>IF(C73="","",VLOOKUP(C73,[1]PROJECTES!$C$14:$G$5000,5,FALSE))</f>
        <v/>
      </c>
      <c r="F73" s="134" t="str">
        <f>IF(C73="","",VLOOKUP(C73,[1]PROJECTES!$C$14:$Z$5000,8,FALSE))</f>
        <v/>
      </c>
      <c r="G73" s="133">
        <f>SUMIFS(Validacions!$N$8:$N$8893,Validacions!$E$8:$E$8893,C73)</f>
        <v>0</v>
      </c>
      <c r="H73" s="133">
        <f>SUMIFS(Validacions!$P$8:$P$8893,Validacions!$E$8:$E$8893,C73)</f>
        <v>0</v>
      </c>
      <c r="I73" s="133">
        <f t="shared" ref="I73" si="41">TRUNC(H73/60,0)</f>
        <v>0</v>
      </c>
      <c r="J73" s="133">
        <f t="shared" ref="J73" si="42">MOD(H73,60)</f>
        <v>0</v>
      </c>
      <c r="K73" s="52">
        <f t="shared" ref="K73" si="43">G73+I73+J73/60</f>
        <v>0</v>
      </c>
      <c r="L73" s="52" t="e">
        <f t="shared" ref="L73" si="44">F73-K73</f>
        <v>#VALUE!</v>
      </c>
      <c r="M73" s="52" t="e">
        <f t="shared" ref="M73" si="45">K73/F73</f>
        <v>#VALUE!</v>
      </c>
      <c r="N73" s="176" t="e">
        <f t="shared" ref="N73" si="46">K73/F73</f>
        <v>#VALUE!</v>
      </c>
    </row>
    <row r="74" spans="2:14" ht="16.5" thickTop="1" thickBot="1" x14ac:dyDescent="0.3">
      <c r="F74" s="24">
        <f>SUM(F73:F73)</f>
        <v>0</v>
      </c>
      <c r="G74" s="22"/>
      <c r="H74" s="23"/>
      <c r="I74" s="23"/>
      <c r="J74" s="23"/>
      <c r="K74" s="24">
        <f>SUM(K73:K73)</f>
        <v>0</v>
      </c>
      <c r="L74" s="24" t="e">
        <f>SUM(L73:L73)</f>
        <v>#VALUE!</v>
      </c>
      <c r="M74" s="23"/>
      <c r="N74" s="25" t="e">
        <f>K74/F74</f>
        <v>#DIV/0!</v>
      </c>
    </row>
    <row r="75" spans="2:14" ht="13.5" thickTop="1" x14ac:dyDescent="0.2"/>
    <row r="76" spans="2:14" ht="15.75" thickBot="1" x14ac:dyDescent="0.3">
      <c r="B76" s="12" t="s">
        <v>250</v>
      </c>
      <c r="C76" s="13"/>
      <c r="D76" s="150"/>
      <c r="E76" s="13"/>
      <c r="F76" s="13"/>
      <c r="G76" s="13"/>
      <c r="H76" s="13"/>
      <c r="I76" s="13"/>
      <c r="J76" s="13"/>
      <c r="K76" s="13"/>
      <c r="L76" s="13"/>
      <c r="M76" s="13"/>
      <c r="N76" s="13"/>
    </row>
    <row r="77" spans="2:14" ht="13.5" thickTop="1" x14ac:dyDescent="0.2"/>
    <row r="78" spans="2:14" ht="30" x14ac:dyDescent="0.25">
      <c r="B78" s="16" t="str">
        <f>B72</f>
        <v>VENCIMIENTO</v>
      </c>
      <c r="C78" s="16" t="s">
        <v>234</v>
      </c>
      <c r="D78" s="16" t="s">
        <v>235</v>
      </c>
      <c r="E78" s="33" t="s">
        <v>236</v>
      </c>
      <c r="F78" s="34" t="s">
        <v>237</v>
      </c>
      <c r="G78" s="35" t="s">
        <v>238</v>
      </c>
      <c r="H78" s="35" t="s">
        <v>239</v>
      </c>
      <c r="I78" s="35"/>
      <c r="J78" s="36"/>
      <c r="K78" s="34" t="s">
        <v>240</v>
      </c>
      <c r="L78" s="35" t="s">
        <v>241</v>
      </c>
      <c r="M78" s="36"/>
      <c r="N78" s="37" t="s">
        <v>242</v>
      </c>
    </row>
    <row r="79" spans="2:14" ht="15" outlineLevel="1" x14ac:dyDescent="0.2">
      <c r="B79" s="21">
        <v>43769</v>
      </c>
      <c r="C79" s="127">
        <v>4997</v>
      </c>
      <c r="D79" s="151" t="str">
        <f>IF(C79="","",VLOOKUP(C79,[1]PROJECTES!$C$14:$G$7000,2,TRUE))</f>
        <v>REPSOL</v>
      </c>
      <c r="E79" s="50" t="str">
        <f>IF(C79="","",VLOOKUP(C79,[1]PROJECTES!$C$14:$G$5000,5,FALSE))</f>
        <v>MANTENIMENT CALSER REPSOL 01/11/2.018 - 31/10/2.019</v>
      </c>
      <c r="F79" s="134">
        <f>IF(C79="","",VLOOKUP(C79,[1]PROJECTES!$C$14:$Z$5000,8,FALSE))</f>
        <v>20</v>
      </c>
      <c r="G79" s="133">
        <f>SUMIFS(Validacions!$N$8:$N$8893,Validacions!$E$8:$E$8893,C79)</f>
        <v>6</v>
      </c>
      <c r="H79" s="133">
        <f>SUMIFS(Validacions!$P$8:$P$8893,Validacions!$E$8:$E$8893,C79)</f>
        <v>165</v>
      </c>
      <c r="I79" s="133">
        <f t="shared" ref="I79:I80" si="47">TRUNC(H79/60,0)</f>
        <v>2</v>
      </c>
      <c r="J79" s="133">
        <f t="shared" ref="J79:J80" si="48">MOD(H79,60)</f>
        <v>45</v>
      </c>
      <c r="K79" s="52">
        <f t="shared" ref="K79:K83" si="49">G79+I79+J79/60</f>
        <v>8.75</v>
      </c>
      <c r="L79" s="52">
        <f t="shared" ref="L79:L83" si="50">F79-K79</f>
        <v>11.25</v>
      </c>
      <c r="M79" s="52">
        <f t="shared" ref="M79:M83" si="51">K79/F79</f>
        <v>0.4375</v>
      </c>
      <c r="N79" s="176">
        <f t="shared" ref="N79:N83" si="52">K79/F79</f>
        <v>0.4375</v>
      </c>
    </row>
    <row r="80" spans="2:14" ht="15" outlineLevel="1" x14ac:dyDescent="0.2">
      <c r="B80" s="21">
        <v>44135</v>
      </c>
      <c r="C80" s="127">
        <v>4998</v>
      </c>
      <c r="D80" s="151" t="str">
        <f>IF(C80="","",VLOOKUP(C80,[1]PROJECTES!$C$14:$G$7000,2,TRUE))</f>
        <v>REPSOL</v>
      </c>
      <c r="E80" s="50" t="str">
        <f>IF(C80="","",VLOOKUP(C80,[1]PROJECTES!$C$14:$G$5000,5,FALSE))</f>
        <v>MANTENIMENT CALSER REPSOL 01/11/2.019 - 31/10/2.020</v>
      </c>
      <c r="F80" s="134">
        <f>IF(C80="","",VLOOKUP(C80,[1]PROJECTES!$C$14:$Z$5000,8,FALSE))</f>
        <v>20</v>
      </c>
      <c r="G80" s="133">
        <f>SUMIFS(Validacions!$N$8:$N$8893,Validacions!$E$8:$E$8893,C80)</f>
        <v>0</v>
      </c>
      <c r="H80" s="133">
        <f>SUMIFS(Validacions!$P$8:$P$8893,Validacions!$E$8:$E$8893,C80)</f>
        <v>0</v>
      </c>
      <c r="I80" s="133">
        <f t="shared" si="47"/>
        <v>0</v>
      </c>
      <c r="J80" s="133">
        <f t="shared" si="48"/>
        <v>0</v>
      </c>
      <c r="K80" s="52">
        <f t="shared" si="49"/>
        <v>0</v>
      </c>
      <c r="L80" s="52">
        <f t="shared" si="50"/>
        <v>20</v>
      </c>
      <c r="M80" s="52">
        <f t="shared" si="51"/>
        <v>0</v>
      </c>
      <c r="N80" s="176">
        <f t="shared" si="52"/>
        <v>0</v>
      </c>
    </row>
    <row r="81" spans="2:14" ht="15" outlineLevel="1" x14ac:dyDescent="0.2">
      <c r="B81" s="21">
        <v>43830</v>
      </c>
      <c r="C81" s="127">
        <v>5093</v>
      </c>
      <c r="D81" s="151">
        <f>IF(C81="","",VLOOKUP(C81,[1]PROJECTES!$C$14:$G$7000,2,TRUE))</f>
        <v>0</v>
      </c>
      <c r="E81" s="50" t="str">
        <f>IF(C81="","",VLOOKUP(C81,[1]PROJECTES!$C$14:$G$5000,5,FALSE))</f>
        <v>SUPORT CALSER CADIZ 01/01/2.019 - 31/12/2.019</v>
      </c>
      <c r="F81" s="134">
        <f>IF(C81="","",VLOOKUP(C81,[1]PROJECTES!$C$14:$Z$5000,8,FALSE))</f>
        <v>6</v>
      </c>
      <c r="G81" s="133">
        <f>SUMIFS(Validacions!$N$8:$N$8893,Validacions!$E$8:$E$8893,C81)</f>
        <v>0</v>
      </c>
      <c r="H81" s="133">
        <f>SUMIFS(Validacions!$P$8:$P$8893,Validacions!$E$8:$E$8893,C81)</f>
        <v>0</v>
      </c>
      <c r="I81" s="133">
        <f t="shared" ref="I81:I83" si="53">TRUNC(H81/60,0)</f>
        <v>0</v>
      </c>
      <c r="J81" s="133">
        <f t="shared" ref="J81:J83" si="54">MOD(H81,60)</f>
        <v>0</v>
      </c>
      <c r="K81" s="52">
        <f t="shared" si="49"/>
        <v>0</v>
      </c>
      <c r="L81" s="52">
        <f t="shared" si="50"/>
        <v>6</v>
      </c>
      <c r="M81" s="52">
        <f t="shared" si="51"/>
        <v>0</v>
      </c>
      <c r="N81" s="176">
        <f t="shared" si="52"/>
        <v>0</v>
      </c>
    </row>
    <row r="82" spans="2:14" ht="15" outlineLevel="1" x14ac:dyDescent="0.2">
      <c r="B82" s="21">
        <v>43889</v>
      </c>
      <c r="C82" s="127">
        <v>5179</v>
      </c>
      <c r="D82" s="151">
        <f>IF(C82="","",VLOOKUP(C82,[1]PROJECTES!$C$14:$G$7000,2,TRUE))</f>
        <v>0</v>
      </c>
      <c r="E82" s="50" t="str">
        <f>IF(C82="","",VLOOKUP(C82,[1]PROJECTES!$C$14:$G$5000,5,FALSE))</f>
        <v>MANTENIMENT SW CALSER BERMEJALES 01/03/2019 - 28/02/2020</v>
      </c>
      <c r="F82" s="134">
        <f>IF(C82="","",VLOOKUP(C82,[1]PROJECTES!$C$14:$Z$5000,8,FALSE))</f>
        <v>6</v>
      </c>
      <c r="G82" s="133">
        <f>SUMIFS(Validacions!$N$8:$N$8893,Validacions!$E$8:$E$8893,C82)</f>
        <v>0</v>
      </c>
      <c r="H82" s="133">
        <f>SUMIFS(Validacions!$P$8:$P$8893,Validacions!$E$8:$E$8893,C82)</f>
        <v>0</v>
      </c>
      <c r="I82" s="133">
        <f t="shared" si="53"/>
        <v>0</v>
      </c>
      <c r="J82" s="133">
        <f t="shared" si="54"/>
        <v>0</v>
      </c>
      <c r="K82" s="52">
        <f t="shared" si="49"/>
        <v>0</v>
      </c>
      <c r="L82" s="52">
        <f t="shared" si="50"/>
        <v>6</v>
      </c>
      <c r="M82" s="52">
        <f t="shared" si="51"/>
        <v>0</v>
      </c>
      <c r="N82" s="176">
        <f t="shared" si="52"/>
        <v>0</v>
      </c>
    </row>
    <row r="83" spans="2:14" ht="15.75" outlineLevel="1" thickBot="1" x14ac:dyDescent="0.25">
      <c r="B83" s="21">
        <v>43830</v>
      </c>
      <c r="C83" s="127">
        <v>5180</v>
      </c>
      <c r="D83" s="151">
        <f>IF(C83="","",VLOOKUP(C83,[1]PROJECTES!$C$14:$G$7000,2,TRUE))</f>
        <v>0</v>
      </c>
      <c r="E83" s="50" t="str">
        <f>IF(C83="","",VLOOKUP(C83,[1]PROJECTES!$C$14:$G$5000,5,FALSE))</f>
        <v>MANTENIMENT CALSER CONDADO 01/01/2.019-31/12/2.019</v>
      </c>
      <c r="F83" s="134">
        <f>IF(C83="","",VLOOKUP(C83,[1]PROJECTES!$C$14:$Z$5000,8,FALSE))</f>
        <v>6</v>
      </c>
      <c r="G83" s="133">
        <f>SUMIFS(Validacions!$N$8:$N$8893,Validacions!$E$8:$E$8893,C83)</f>
        <v>17</v>
      </c>
      <c r="H83" s="133">
        <f>SUMIFS(Validacions!$P$8:$P$8893,Validacions!$E$8:$E$8893,C83)</f>
        <v>105</v>
      </c>
      <c r="I83" s="133">
        <f t="shared" si="53"/>
        <v>1</v>
      </c>
      <c r="J83" s="133">
        <f t="shared" si="54"/>
        <v>45</v>
      </c>
      <c r="K83" s="52">
        <f t="shared" si="49"/>
        <v>18.75</v>
      </c>
      <c r="L83" s="52">
        <f t="shared" si="50"/>
        <v>-12.75</v>
      </c>
      <c r="M83" s="52">
        <f t="shared" si="51"/>
        <v>3.125</v>
      </c>
      <c r="N83" s="176">
        <f t="shared" si="52"/>
        <v>3.125</v>
      </c>
    </row>
    <row r="84" spans="2:14" ht="16.5" thickTop="1" thickBot="1" x14ac:dyDescent="0.3">
      <c r="F84" s="24">
        <f>SUM(F79:F83)</f>
        <v>58</v>
      </c>
      <c r="G84" s="22"/>
      <c r="H84" s="23"/>
      <c r="I84" s="23"/>
      <c r="J84" s="23"/>
      <c r="K84" s="24">
        <f>SUM(K79:K83)</f>
        <v>27.5</v>
      </c>
      <c r="L84" s="24">
        <f>SUM(L79:L83)</f>
        <v>30.5</v>
      </c>
      <c r="M84" s="23"/>
      <c r="N84" s="25">
        <f t="shared" ref="N84" si="55">K84/F84</f>
        <v>0.47413793103448276</v>
      </c>
    </row>
    <row r="85" spans="2:14" ht="13.5" thickTop="1" x14ac:dyDescent="0.2"/>
    <row r="88" spans="2:14" ht="45.75" thickBot="1" x14ac:dyDescent="0.3">
      <c r="E88" s="38" t="s">
        <v>251</v>
      </c>
      <c r="F88" s="34" t="s">
        <v>252</v>
      </c>
      <c r="G88" s="35"/>
      <c r="H88" s="35"/>
      <c r="I88" s="35"/>
      <c r="J88" s="36"/>
      <c r="K88" s="34" t="s">
        <v>253</v>
      </c>
      <c r="L88" s="39" t="s">
        <v>254</v>
      </c>
      <c r="N88" s="2"/>
    </row>
    <row r="89" spans="2:14" ht="16.5" thickTop="1" thickBot="1" x14ac:dyDescent="0.3">
      <c r="F89" s="24">
        <f>F23+F37+F69+F84</f>
        <v>595</v>
      </c>
      <c r="G89" s="22"/>
      <c r="H89" s="23"/>
      <c r="I89" s="23"/>
      <c r="J89" s="23"/>
      <c r="K89" s="24">
        <f>K84+K69+K37+K23</f>
        <v>238.41666666666669</v>
      </c>
      <c r="L89" s="24">
        <f>F89-K89</f>
        <v>356.58333333333331</v>
      </c>
      <c r="N89" s="2"/>
    </row>
    <row r="90" spans="2:14" ht="13.5" thickTop="1" x14ac:dyDescent="0.2"/>
    <row r="91" spans="2:14" ht="30.75" thickBot="1" x14ac:dyDescent="0.3">
      <c r="E91" s="38" t="s">
        <v>255</v>
      </c>
      <c r="F91" s="34" t="s">
        <v>256</v>
      </c>
      <c r="G91" s="35"/>
      <c r="H91" s="35"/>
      <c r="I91" s="35"/>
      <c r="J91" s="36"/>
      <c r="K91" s="34" t="s">
        <v>253</v>
      </c>
      <c r="L91" s="39" t="s">
        <v>254</v>
      </c>
    </row>
    <row r="92" spans="2:14" ht="16.5" thickTop="1" thickBot="1" x14ac:dyDescent="0.3">
      <c r="F92" s="24">
        <v>0</v>
      </c>
      <c r="G92" s="22"/>
      <c r="H92" s="23"/>
      <c r="I92" s="23"/>
      <c r="J92" s="23"/>
      <c r="K92" s="24">
        <f>K74+K42+K30</f>
        <v>0</v>
      </c>
      <c r="L92" s="24">
        <f>F92-K92</f>
        <v>0</v>
      </c>
    </row>
    <row r="93" spans="2:14" ht="13.5" thickTop="1" x14ac:dyDescent="0.2"/>
    <row r="95" spans="2:14" x14ac:dyDescent="0.2">
      <c r="B95" s="11" t="s">
        <v>257</v>
      </c>
    </row>
    <row r="96" spans="2:14" x14ac:dyDescent="0.2">
      <c r="B96" s="40" t="s">
        <v>233</v>
      </c>
      <c r="C96" s="41" t="s">
        <v>258</v>
      </c>
      <c r="D96" s="42" t="s">
        <v>259</v>
      </c>
    </row>
    <row r="97" spans="2:4" x14ac:dyDescent="0.2">
      <c r="B97" s="43" t="s">
        <v>233</v>
      </c>
      <c r="C97" s="44" t="s">
        <v>258</v>
      </c>
      <c r="D97" s="45" t="s">
        <v>260</v>
      </c>
    </row>
  </sheetData>
  <mergeCells count="1">
    <mergeCell ref="A2:F2"/>
  </mergeCells>
  <conditionalFormatting sqref="N23">
    <cfRule type="expression" dxfId="75" priority="119" stopIfTrue="1">
      <formula>N23&lt;1</formula>
    </cfRule>
    <cfRule type="expression" dxfId="74" priority="120" stopIfTrue="1">
      <formula>N23&gt;=1</formula>
    </cfRule>
  </conditionalFormatting>
  <conditionalFormatting sqref="N37">
    <cfRule type="expression" dxfId="73" priority="117" stopIfTrue="1">
      <formula>N37&lt;1</formula>
    </cfRule>
    <cfRule type="expression" dxfId="72" priority="118" stopIfTrue="1">
      <formula>N37&gt;=1</formula>
    </cfRule>
  </conditionalFormatting>
  <conditionalFormatting sqref="N69">
    <cfRule type="expression" dxfId="71" priority="115" stopIfTrue="1">
      <formula>N69&lt;1</formula>
    </cfRule>
    <cfRule type="expression" dxfId="70" priority="116" stopIfTrue="1">
      <formula>N69&gt;=1</formula>
    </cfRule>
  </conditionalFormatting>
  <conditionalFormatting sqref="N84">
    <cfRule type="expression" dxfId="69" priority="113" stopIfTrue="1">
      <formula>N84&lt;1</formula>
    </cfRule>
    <cfRule type="expression" dxfId="68" priority="114" stopIfTrue="1">
      <formula>N84&gt;=1</formula>
    </cfRule>
  </conditionalFormatting>
  <conditionalFormatting sqref="N74">
    <cfRule type="expression" dxfId="67" priority="111" stopIfTrue="1">
      <formula>N74&lt;1</formula>
    </cfRule>
    <cfRule type="expression" dxfId="66" priority="112" stopIfTrue="1">
      <formula>N74&gt;=1</formula>
    </cfRule>
  </conditionalFormatting>
  <conditionalFormatting sqref="N42">
    <cfRule type="expression" dxfId="65" priority="101" stopIfTrue="1">
      <formula>N42&lt;1</formula>
    </cfRule>
    <cfRule type="expression" dxfId="64" priority="102" stopIfTrue="1">
      <formula>N42&gt;=1</formula>
    </cfRule>
  </conditionalFormatting>
  <conditionalFormatting sqref="N30">
    <cfRule type="expression" dxfId="63" priority="99" stopIfTrue="1">
      <formula>N30&lt;1</formula>
    </cfRule>
    <cfRule type="expression" dxfId="62" priority="100" stopIfTrue="1">
      <formula>N30&gt;=1</formula>
    </cfRule>
  </conditionalFormatting>
  <conditionalFormatting sqref="B34:B36 B79:B83 B8:B22 B46:B66">
    <cfRule type="cellIs" dxfId="61" priority="86" stopIfTrue="1" operator="lessThan">
      <formula>$P$6</formula>
    </cfRule>
    <cfRule type="cellIs" dxfId="60" priority="87" stopIfTrue="1" operator="greaterThan">
      <formula>$P$6</formula>
    </cfRule>
    <cfRule type="cellIs" dxfId="59" priority="88" stopIfTrue="1" operator="greaterThan">
      <formula>"HOY()"</formula>
    </cfRule>
  </conditionalFormatting>
  <conditionalFormatting sqref="B27:B29">
    <cfRule type="cellIs" dxfId="58" priority="83" stopIfTrue="1" operator="lessThan">
      <formula>$P$6</formula>
    </cfRule>
    <cfRule type="cellIs" dxfId="57" priority="84" stopIfTrue="1" operator="greaterThan">
      <formula>$P$6</formula>
    </cfRule>
    <cfRule type="cellIs" dxfId="56" priority="85" stopIfTrue="1" operator="greaterThan">
      <formula>"HOY()"</formula>
    </cfRule>
  </conditionalFormatting>
  <conditionalFormatting sqref="B41">
    <cfRule type="cellIs" dxfId="55" priority="77" stopIfTrue="1" operator="lessThan">
      <formula>$P$6</formula>
    </cfRule>
    <cfRule type="cellIs" dxfId="54" priority="78" stopIfTrue="1" operator="greaterThan">
      <formula>$P$6</formula>
    </cfRule>
    <cfRule type="cellIs" dxfId="53" priority="79" stopIfTrue="1" operator="greaterThan">
      <formula>"HOY()"</formula>
    </cfRule>
  </conditionalFormatting>
  <conditionalFormatting sqref="B67:B68">
    <cfRule type="cellIs" dxfId="52" priority="74" stopIfTrue="1" operator="lessThan">
      <formula>$P$6</formula>
    </cfRule>
    <cfRule type="cellIs" dxfId="51" priority="75" stopIfTrue="1" operator="greaterThan">
      <formula>$P$6</formula>
    </cfRule>
    <cfRule type="cellIs" dxfId="50" priority="76" stopIfTrue="1" operator="greaterThan">
      <formula>"HOY()"</formula>
    </cfRule>
  </conditionalFormatting>
  <conditionalFormatting sqref="B73">
    <cfRule type="cellIs" dxfId="49" priority="71" stopIfTrue="1" operator="lessThan">
      <formula>$P$6</formula>
    </cfRule>
    <cfRule type="cellIs" dxfId="48" priority="72" stopIfTrue="1" operator="greaterThan">
      <formula>$P$6</formula>
    </cfRule>
    <cfRule type="cellIs" dxfId="47" priority="73" stopIfTrue="1" operator="greaterThan">
      <formula>"HOY()"</formula>
    </cfRule>
  </conditionalFormatting>
  <conditionalFormatting sqref="R38:S38">
    <cfRule type="cellIs" dxfId="46" priority="65" stopIfTrue="1" operator="lessThan">
      <formula>$P$6</formula>
    </cfRule>
    <cfRule type="cellIs" dxfId="45" priority="66" stopIfTrue="1" operator="greaterThan">
      <formula>$P$6</formula>
    </cfRule>
    <cfRule type="cellIs" dxfId="44" priority="67" stopIfTrue="1" operator="greaterThan">
      <formula>"HOY()"</formula>
    </cfRule>
  </conditionalFormatting>
  <conditionalFormatting sqref="L8:L22">
    <cfRule type="expression" dxfId="43" priority="43" stopIfTrue="1">
      <formula>L8&lt;0</formula>
    </cfRule>
    <cfRule type="expression" dxfId="42" priority="44" stopIfTrue="1">
      <formula>L8&gt;=0</formula>
    </cfRule>
  </conditionalFormatting>
  <conditionalFormatting sqref="K8:K22">
    <cfRule type="expression" dxfId="41" priority="41" stopIfTrue="1">
      <formula>K8&gt;=F8</formula>
    </cfRule>
    <cfRule type="expression" dxfId="40" priority="42" stopIfTrue="1">
      <formula>K8&lt;F8</formula>
    </cfRule>
  </conditionalFormatting>
  <conditionalFormatting sqref="N8:N22">
    <cfRule type="expression" dxfId="39" priority="39" stopIfTrue="1">
      <formula>N8&lt;1</formula>
    </cfRule>
    <cfRule type="expression" dxfId="38" priority="40" stopIfTrue="1">
      <formula>N8&gt;=1</formula>
    </cfRule>
  </conditionalFormatting>
  <conditionalFormatting sqref="L28:L29">
    <cfRule type="expression" dxfId="37" priority="37" stopIfTrue="1">
      <formula>L28&lt;0</formula>
    </cfRule>
    <cfRule type="expression" dxfId="36" priority="38" stopIfTrue="1">
      <formula>L28&gt;=0</formula>
    </cfRule>
  </conditionalFormatting>
  <conditionalFormatting sqref="K27:K29">
    <cfRule type="expression" dxfId="35" priority="35" stopIfTrue="1">
      <formula>K27&gt;=F27</formula>
    </cfRule>
    <cfRule type="expression" dxfId="34" priority="36" stopIfTrue="1">
      <formula>K27&lt;F27</formula>
    </cfRule>
  </conditionalFormatting>
  <conditionalFormatting sqref="N27:N29">
    <cfRule type="expression" dxfId="33" priority="33" stopIfTrue="1">
      <formula>N27&lt;1</formula>
    </cfRule>
    <cfRule type="expression" dxfId="32" priority="34" stopIfTrue="1">
      <formula>N27&gt;=1</formula>
    </cfRule>
  </conditionalFormatting>
  <conditionalFormatting sqref="L34:L36">
    <cfRule type="expression" dxfId="31" priority="31" stopIfTrue="1">
      <formula>L34&lt;0</formula>
    </cfRule>
    <cfRule type="expression" dxfId="30" priority="32" stopIfTrue="1">
      <formula>L34&gt;=0</formula>
    </cfRule>
  </conditionalFormatting>
  <conditionalFormatting sqref="K34:K36">
    <cfRule type="expression" dxfId="29" priority="29" stopIfTrue="1">
      <formula>K34&gt;=F34</formula>
    </cfRule>
    <cfRule type="expression" dxfId="28" priority="30" stopIfTrue="1">
      <formula>K34&lt;F34</formula>
    </cfRule>
  </conditionalFormatting>
  <conditionalFormatting sqref="N34:N36">
    <cfRule type="expression" dxfId="27" priority="27" stopIfTrue="1">
      <formula>N34&lt;1</formula>
    </cfRule>
    <cfRule type="expression" dxfId="26" priority="28" stopIfTrue="1">
      <formula>N34&gt;=1</formula>
    </cfRule>
  </conditionalFormatting>
  <conditionalFormatting sqref="L41">
    <cfRule type="expression" dxfId="25" priority="25" stopIfTrue="1">
      <formula>L41&lt;0</formula>
    </cfRule>
    <cfRule type="expression" dxfId="24" priority="26" stopIfTrue="1">
      <formula>L41&gt;=0</formula>
    </cfRule>
  </conditionalFormatting>
  <conditionalFormatting sqref="K41">
    <cfRule type="expression" dxfId="23" priority="23" stopIfTrue="1">
      <formula>K41&gt;=F41</formula>
    </cfRule>
    <cfRule type="expression" dxfId="22" priority="24" stopIfTrue="1">
      <formula>K41&lt;F41</formula>
    </cfRule>
  </conditionalFormatting>
  <conditionalFormatting sqref="N41">
    <cfRule type="expression" dxfId="21" priority="21" stopIfTrue="1">
      <formula>N41&lt;1</formula>
    </cfRule>
    <cfRule type="expression" dxfId="20" priority="22" stopIfTrue="1">
      <formula>N41&gt;=1</formula>
    </cfRule>
  </conditionalFormatting>
  <conditionalFormatting sqref="L46:L68">
    <cfRule type="expression" dxfId="19" priority="19" stopIfTrue="1">
      <formula>L46&lt;0</formula>
    </cfRule>
    <cfRule type="expression" dxfId="18" priority="20" stopIfTrue="1">
      <formula>L46&gt;=0</formula>
    </cfRule>
  </conditionalFormatting>
  <conditionalFormatting sqref="K46:K68">
    <cfRule type="expression" dxfId="17" priority="17" stopIfTrue="1">
      <formula>K46&gt;=F46</formula>
    </cfRule>
    <cfRule type="expression" dxfId="16" priority="18" stopIfTrue="1">
      <formula>K46&lt;F46</formula>
    </cfRule>
  </conditionalFormatting>
  <conditionalFormatting sqref="N46:N68">
    <cfRule type="expression" dxfId="15" priority="15" stopIfTrue="1">
      <formula>N46&lt;1</formula>
    </cfRule>
    <cfRule type="expression" dxfId="14" priority="16" stopIfTrue="1">
      <formula>N46&gt;=1</formula>
    </cfRule>
  </conditionalFormatting>
  <conditionalFormatting sqref="L73">
    <cfRule type="expression" dxfId="13" priority="13" stopIfTrue="1">
      <formula>L73&lt;0</formula>
    </cfRule>
    <cfRule type="expression" dxfId="12" priority="14" stopIfTrue="1">
      <formula>L73&gt;=0</formula>
    </cfRule>
  </conditionalFormatting>
  <conditionalFormatting sqref="K73">
    <cfRule type="expression" dxfId="11" priority="11" stopIfTrue="1">
      <formula>K73&gt;=F73</formula>
    </cfRule>
    <cfRule type="expression" dxfId="10" priority="12" stopIfTrue="1">
      <formula>K73&lt;F73</formula>
    </cfRule>
  </conditionalFormatting>
  <conditionalFormatting sqref="N73">
    <cfRule type="expression" dxfId="9" priority="9" stopIfTrue="1">
      <formula>N73&lt;1</formula>
    </cfRule>
    <cfRule type="expression" dxfId="8" priority="10" stopIfTrue="1">
      <formula>N73&gt;=1</formula>
    </cfRule>
  </conditionalFormatting>
  <conditionalFormatting sqref="L79:L83">
    <cfRule type="expression" dxfId="7" priority="7" stopIfTrue="1">
      <formula>L79&lt;0</formula>
    </cfRule>
    <cfRule type="expression" dxfId="6" priority="8" stopIfTrue="1">
      <formula>L79&gt;=0</formula>
    </cfRule>
  </conditionalFormatting>
  <conditionalFormatting sqref="K79:K83">
    <cfRule type="expression" dxfId="5" priority="5" stopIfTrue="1">
      <formula>K79&gt;=F79</formula>
    </cfRule>
    <cfRule type="expression" dxfId="4" priority="6" stopIfTrue="1">
      <formula>K79&lt;F79</formula>
    </cfRule>
  </conditionalFormatting>
  <conditionalFormatting sqref="N79:N83">
    <cfRule type="expression" dxfId="3" priority="3" stopIfTrue="1">
      <formula>N79&lt;1</formula>
    </cfRule>
    <cfRule type="expression" dxfId="2" priority="4" stopIfTrue="1">
      <formula>N79&gt;=1</formula>
    </cfRule>
  </conditionalFormatting>
  <conditionalFormatting sqref="L27">
    <cfRule type="expression" dxfId="1" priority="1" stopIfTrue="1">
      <formula>L27&lt;0</formula>
    </cfRule>
    <cfRule type="expression" dxfId="0" priority="2" stopIfTrue="1">
      <formula>L27&gt;=0</formula>
    </cfRule>
  </conditionalFormatting>
  <pageMargins left="0.7" right="0.7" top="0.75" bottom="0.75" header="0.3" footer="0.3"/>
  <pageSetup paperSize="9" scale="46" fitToHeight="0"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3</vt:i4>
      </vt:variant>
      <vt:variant>
        <vt:lpstr>Rangos con nombre</vt:lpstr>
      </vt:variant>
      <vt:variant>
        <vt:i4>10</vt:i4>
      </vt:variant>
    </vt:vector>
  </HeadingPairs>
  <TitlesOfParts>
    <vt:vector size="13" baseType="lpstr">
      <vt:lpstr>Validacions</vt:lpstr>
      <vt:lpstr>BD</vt:lpstr>
      <vt:lpstr>Control Hores Suport</vt:lpstr>
      <vt:lpstr>Ceuta</vt:lpstr>
      <vt:lpstr>'Control Hores Suport'!COLABORADORES</vt:lpstr>
      <vt:lpstr>Validacions!COLABORADORES</vt:lpstr>
      <vt:lpstr>COLABORADORES</vt:lpstr>
      <vt:lpstr>'Control Hores Suport'!DETALLES</vt:lpstr>
      <vt:lpstr>Validacions!DETALLES</vt:lpstr>
      <vt:lpstr>DETALLES</vt:lpstr>
      <vt:lpstr>'Control Hores Suport'!SISTEMAS</vt:lpstr>
      <vt:lpstr>Validacions!SISTEMAS</vt:lpstr>
      <vt:lpstr>SISTEMAS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rvalencia</dc:creator>
  <cp:lastModifiedBy>PORT-DELL-EMILIO</cp:lastModifiedBy>
  <dcterms:created xsi:type="dcterms:W3CDTF">2017-01-04T08:05:50Z</dcterms:created>
  <dcterms:modified xsi:type="dcterms:W3CDTF">2019-06-04T07:33:10Z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99178c6d-8c2b-4932-a008-1fef7a2b3658</vt:lpwstr>
  </property>
</Properties>
</file>